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shift_app\shift_manager\"/>
    </mc:Choice>
  </mc:AlternateContent>
  <xr:revisionPtr revIDLastSave="0" documentId="13_ncr:1_{F629517D-DF7F-49E9-AA06-C23D67915060}" xr6:coauthVersionLast="47" xr6:coauthVersionMax="47" xr10:uidLastSave="{00000000-0000-0000-0000-000000000000}"/>
  <bookViews>
    <workbookView xWindow="-110" yWindow="-110" windowWidth="19420" windowHeight="10300" tabRatio="597" activeTab="5" xr2:uid="{00000000-000D-0000-FFFF-FFFF00000000}"/>
  </bookViews>
  <sheets>
    <sheet name="デイリーデータ" sheetId="1" r:id="rId1"/>
    <sheet name="宅直データ " sheetId="2" r:id="rId2"/>
    <sheet name="デイリーデータ (2)" sheetId="4" r:id="rId3"/>
    <sheet name="宅直データ (２)" sheetId="41" state="hidden" r:id="rId4"/>
    <sheet name="拘束担当依頼表" sheetId="44" r:id="rId5"/>
    <sheet name="スタッフ" sheetId="11" r:id="rId6"/>
    <sheet name="勤務表" sheetId="5" r:id="rId7"/>
    <sheet name="当" sheetId="34" state="hidden" r:id="rId8"/>
    <sheet name="明" sheetId="36" state="hidden" r:id="rId9"/>
    <sheet name="●" sheetId="37" state="hidden" r:id="rId10"/>
    <sheet name="午前半" sheetId="38" state="hidden" r:id="rId11"/>
    <sheet name="例外" sheetId="40" state="hidden" r:id="rId12"/>
    <sheet name="勤務表 (2)" sheetId="33" r:id="rId13"/>
    <sheet name="印刷用" sheetId="47" r:id="rId14"/>
    <sheet name="拘" sheetId="42" r:id="rId15"/>
    <sheet name="月表示" sheetId="31" r:id="rId16"/>
    <sheet name="拘束者" sheetId="24" r:id="rId17"/>
    <sheet name="日勤" sheetId="39" r:id="rId18"/>
    <sheet name="管理課提出用データ" sheetId="43" r:id="rId19"/>
    <sheet name="マニュアル" sheetId="45" r:id="rId20"/>
    <sheet name="印刷用２" sheetId="49" r:id="rId21"/>
    <sheet name="らいふクリニック" sheetId="32" state="hidden" r:id="rId22"/>
  </sheets>
  <externalReferences>
    <externalReference r:id="rId23"/>
    <externalReference r:id="rId24"/>
  </externalReferences>
  <definedNames>
    <definedName name="_xlnm.Print_Area" localSheetId="9">●!$A$1:$AH$95</definedName>
    <definedName name="_xlnm.Print_Area" localSheetId="21">らいふクリニック!$AR$40:$AX$59</definedName>
    <definedName name="_xlnm.Print_Area" localSheetId="13">印刷用!$A$2:$AH$40</definedName>
    <definedName name="_xlnm.Print_Area" localSheetId="20">印刷用２!$A$1:$AG$41</definedName>
    <definedName name="_xlnm.Print_Area" localSheetId="6">勤務表!$A$1:$AH$131</definedName>
    <definedName name="_xlnm.Print_Area" localSheetId="12">'勤務表 (2)'!$A$1:$AH$45</definedName>
    <definedName name="_xlnm.Print_Area" localSheetId="15">月表示!$A$1:$AF$64</definedName>
    <definedName name="_xlnm.Print_Area" localSheetId="10">午前半!$A$1:$AH$95</definedName>
    <definedName name="_xlnm.Print_Area" localSheetId="14">拘!$A$1:$AH$57</definedName>
    <definedName name="_xlnm.Print_Area" localSheetId="4">拘束担当依頼表!$A$1:$S$64</definedName>
    <definedName name="_xlnm.Print_Area" localSheetId="7">当!$A$1:$AH$95</definedName>
    <definedName name="_xlnm.Print_Area" localSheetId="17">日勤!$A$1:$AH$95</definedName>
    <definedName name="_xlnm.Print_Area" localSheetId="8">明!$A$1:$AH$95</definedName>
    <definedName name="_xlnm.Print_Area" localSheetId="11">例外!$A$1:$AH$105</definedName>
    <definedName name="stuff">スタッフ!$A:$F</definedName>
    <definedName name="スタッフ">スタッフ!$A:$C</definedName>
    <definedName name="デイリーデータ" localSheetId="3">'宅直データ (２)'!$A:$G</definedName>
    <definedName name="デイリーデータ">'デイリーデータ (2)'!$A:$F</definedName>
    <definedName name="休">●!$D$1:$AH$52</definedName>
    <definedName name="拘束">'宅直データ (２)'!$A:$K</definedName>
    <definedName name="当直者" localSheetId="14">拘!$D$1:$AH$12</definedName>
    <definedName name="当直者">当!$D$1:$AH$52</definedName>
    <definedName name="日勤" localSheetId="11">例外!$D$1:$AH$111</definedName>
    <definedName name="日勤">日勤!$D$1:$AH$101</definedName>
    <definedName name="明" localSheetId="9">●!$D$1:$AH$52</definedName>
    <definedName name="明" localSheetId="10">午前半!$D$1:$AH$52</definedName>
    <definedName name="明" localSheetId="17">日勤!$D$1:$AH$52</definedName>
    <definedName name="明" localSheetId="11">例外!$D$1:$AH$62</definedName>
    <definedName name="明">明!$D$1:$AH$52</definedName>
  </definedNames>
  <calcPr calcId="191029"/>
</workbook>
</file>

<file path=xl/calcChain.xml><?xml version="1.0" encoding="utf-8"?>
<calcChain xmlns="http://schemas.openxmlformats.org/spreadsheetml/2006/main">
  <c r="F38" i="11" l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2" i="1"/>
  <c r="I3" i="1"/>
  <c r="I4" i="1"/>
  <c r="I5" i="1"/>
  <c r="I6" i="1"/>
  <c r="I7" i="1"/>
  <c r="I8" i="1"/>
  <c r="I9" i="1"/>
  <c r="D9" i="4" s="1"/>
  <c r="I10" i="1"/>
  <c r="I11" i="1"/>
  <c r="I12" i="1"/>
  <c r="I13" i="1"/>
  <c r="I14" i="1"/>
  <c r="I15" i="1"/>
  <c r="D15" i="4" s="1"/>
  <c r="I16" i="1"/>
  <c r="I17" i="1"/>
  <c r="A17" i="4" s="1"/>
  <c r="I18" i="1"/>
  <c r="I19" i="1"/>
  <c r="I20" i="1"/>
  <c r="I21" i="1"/>
  <c r="I22" i="1"/>
  <c r="I23" i="1"/>
  <c r="D23" i="4" s="1"/>
  <c r="I24" i="1"/>
  <c r="I25" i="1"/>
  <c r="A25" i="4" s="1"/>
  <c r="I26" i="1"/>
  <c r="I27" i="1"/>
  <c r="I28" i="1"/>
  <c r="I29" i="1"/>
  <c r="I30" i="1"/>
  <c r="I31" i="1"/>
  <c r="D31" i="4" s="1"/>
  <c r="I32" i="1"/>
  <c r="I33" i="1"/>
  <c r="A33" i="4" s="1"/>
  <c r="I34" i="1"/>
  <c r="I35" i="1"/>
  <c r="I36" i="1"/>
  <c r="I37" i="1"/>
  <c r="I38" i="1"/>
  <c r="I39" i="1"/>
  <c r="D39" i="4" s="1"/>
  <c r="I40" i="1"/>
  <c r="I41" i="1"/>
  <c r="D41" i="4" s="1"/>
  <c r="I42" i="1"/>
  <c r="I43" i="1"/>
  <c r="I44" i="1"/>
  <c r="I45" i="1"/>
  <c r="I46" i="1"/>
  <c r="I47" i="1"/>
  <c r="D47" i="4" s="1"/>
  <c r="I48" i="1"/>
  <c r="I49" i="1"/>
  <c r="D49" i="4" s="1"/>
  <c r="I50" i="1"/>
  <c r="I51" i="1"/>
  <c r="I52" i="1"/>
  <c r="I53" i="1"/>
  <c r="I54" i="1"/>
  <c r="I55" i="1"/>
  <c r="D55" i="4" s="1"/>
  <c r="I56" i="1"/>
  <c r="I57" i="1"/>
  <c r="D57" i="4" s="1"/>
  <c r="I58" i="1"/>
  <c r="I59" i="1"/>
  <c r="I60" i="1"/>
  <c r="I61" i="1"/>
  <c r="I62" i="1"/>
  <c r="I63" i="1"/>
  <c r="D63" i="4" s="1"/>
  <c r="I64" i="1"/>
  <c r="I65" i="1"/>
  <c r="D65" i="4" s="1"/>
  <c r="I66" i="1"/>
  <c r="I67" i="1"/>
  <c r="I68" i="1"/>
  <c r="I69" i="1"/>
  <c r="I70" i="1"/>
  <c r="I71" i="1"/>
  <c r="D71" i="4" s="1"/>
  <c r="I72" i="1"/>
  <c r="I73" i="1"/>
  <c r="D73" i="4" s="1"/>
  <c r="I74" i="1"/>
  <c r="I75" i="1"/>
  <c r="I76" i="1"/>
  <c r="I77" i="1"/>
  <c r="I78" i="1"/>
  <c r="I79" i="1"/>
  <c r="D79" i="4" s="1"/>
  <c r="I80" i="1"/>
  <c r="I81" i="1"/>
  <c r="A81" i="4" s="1"/>
  <c r="I82" i="1"/>
  <c r="I83" i="1"/>
  <c r="I84" i="1"/>
  <c r="I85" i="1"/>
  <c r="I86" i="1"/>
  <c r="I87" i="1"/>
  <c r="D87" i="4" s="1"/>
  <c r="I88" i="1"/>
  <c r="I89" i="1"/>
  <c r="A89" i="4" s="1"/>
  <c r="I90" i="1"/>
  <c r="I91" i="1"/>
  <c r="I92" i="1"/>
  <c r="I93" i="1"/>
  <c r="I94" i="1"/>
  <c r="I95" i="1"/>
  <c r="D95" i="4" s="1"/>
  <c r="I96" i="1"/>
  <c r="I97" i="1"/>
  <c r="A97" i="4" s="1"/>
  <c r="I98" i="1"/>
  <c r="I99" i="1"/>
  <c r="I100" i="1"/>
  <c r="I101" i="1"/>
  <c r="I102" i="1"/>
  <c r="I103" i="1"/>
  <c r="D103" i="4" s="1"/>
  <c r="I104" i="1"/>
  <c r="I105" i="1"/>
  <c r="D105" i="4" s="1"/>
  <c r="I106" i="1"/>
  <c r="I107" i="1"/>
  <c r="I108" i="1"/>
  <c r="I109" i="1"/>
  <c r="I110" i="1"/>
  <c r="I111" i="1"/>
  <c r="D111" i="4" s="1"/>
  <c r="I112" i="1"/>
  <c r="I113" i="1"/>
  <c r="D113" i="4" s="1"/>
  <c r="I114" i="1"/>
  <c r="I115" i="1"/>
  <c r="I116" i="1"/>
  <c r="I117" i="1"/>
  <c r="I118" i="1"/>
  <c r="I119" i="1"/>
  <c r="D119" i="4" s="1"/>
  <c r="I120" i="1"/>
  <c r="I121" i="1"/>
  <c r="D121" i="4" s="1"/>
  <c r="I122" i="1"/>
  <c r="I123" i="1"/>
  <c r="I124" i="1"/>
  <c r="I125" i="1"/>
  <c r="I126" i="1"/>
  <c r="I127" i="1"/>
  <c r="D127" i="4" s="1"/>
  <c r="I128" i="1"/>
  <c r="I129" i="1"/>
  <c r="D129" i="4" s="1"/>
  <c r="I130" i="1"/>
  <c r="I131" i="1"/>
  <c r="I132" i="1"/>
  <c r="I133" i="1"/>
  <c r="I134" i="1"/>
  <c r="I135" i="1"/>
  <c r="D135" i="4" s="1"/>
  <c r="I136" i="1"/>
  <c r="I137" i="1"/>
  <c r="D137" i="4" s="1"/>
  <c r="I138" i="1"/>
  <c r="I139" i="1"/>
  <c r="I140" i="1"/>
  <c r="I141" i="1"/>
  <c r="I142" i="1"/>
  <c r="I143" i="1"/>
  <c r="D143" i="4" s="1"/>
  <c r="I144" i="1"/>
  <c r="I145" i="1"/>
  <c r="A145" i="4" s="1"/>
  <c r="I146" i="1"/>
  <c r="I147" i="1"/>
  <c r="I148" i="1"/>
  <c r="I149" i="1"/>
  <c r="I150" i="1"/>
  <c r="I151" i="1"/>
  <c r="D151" i="4" s="1"/>
  <c r="I152" i="1"/>
  <c r="I153" i="1"/>
  <c r="A153" i="4" s="1"/>
  <c r="I154" i="1"/>
  <c r="I155" i="1"/>
  <c r="I156" i="1"/>
  <c r="I157" i="1"/>
  <c r="I158" i="1"/>
  <c r="I159" i="1"/>
  <c r="D159" i="4" s="1"/>
  <c r="I160" i="1"/>
  <c r="I161" i="1"/>
  <c r="A161" i="4" s="1"/>
  <c r="I162" i="1"/>
  <c r="I163" i="1"/>
  <c r="I164" i="1"/>
  <c r="I165" i="1"/>
  <c r="I166" i="1"/>
  <c r="I167" i="1"/>
  <c r="D167" i="4" s="1"/>
  <c r="I168" i="1"/>
  <c r="I169" i="1"/>
  <c r="A169" i="4" s="1"/>
  <c r="I170" i="1"/>
  <c r="I171" i="1"/>
  <c r="I172" i="1"/>
  <c r="I173" i="1"/>
  <c r="I174" i="1"/>
  <c r="I175" i="1"/>
  <c r="D175" i="4" s="1"/>
  <c r="I176" i="1"/>
  <c r="I177" i="1"/>
  <c r="A177" i="4" s="1"/>
  <c r="I178" i="1"/>
  <c r="I179" i="1"/>
  <c r="I180" i="1"/>
  <c r="I181" i="1"/>
  <c r="I182" i="1"/>
  <c r="I183" i="1"/>
  <c r="D183" i="4" s="1"/>
  <c r="I184" i="1"/>
  <c r="I185" i="1"/>
  <c r="A185" i="4" s="1"/>
  <c r="I186" i="1"/>
  <c r="I187" i="1"/>
  <c r="I188" i="1"/>
  <c r="I189" i="1"/>
  <c r="I190" i="1"/>
  <c r="I191" i="1"/>
  <c r="D191" i="4" s="1"/>
  <c r="I192" i="1"/>
  <c r="I193" i="1"/>
  <c r="A193" i="4" s="1"/>
  <c r="I194" i="1"/>
  <c r="I195" i="1"/>
  <c r="I196" i="1"/>
  <c r="I197" i="1"/>
  <c r="I198" i="1"/>
  <c r="I199" i="1"/>
  <c r="D199" i="4" s="1"/>
  <c r="I200" i="1"/>
  <c r="I201" i="1"/>
  <c r="D201" i="4" s="1"/>
  <c r="I202" i="1"/>
  <c r="I203" i="1"/>
  <c r="I204" i="1"/>
  <c r="I205" i="1"/>
  <c r="I206" i="1"/>
  <c r="I207" i="1"/>
  <c r="D207" i="4" s="1"/>
  <c r="I208" i="1"/>
  <c r="I209" i="1"/>
  <c r="A209" i="4" s="1"/>
  <c r="I210" i="1"/>
  <c r="I211" i="1"/>
  <c r="I212" i="1"/>
  <c r="I213" i="1"/>
  <c r="I214" i="1"/>
  <c r="I215" i="1"/>
  <c r="D215" i="4" s="1"/>
  <c r="I216" i="1"/>
  <c r="I217" i="1"/>
  <c r="A217" i="4" s="1"/>
  <c r="I218" i="1"/>
  <c r="I219" i="1"/>
  <c r="I220" i="1"/>
  <c r="I221" i="1"/>
  <c r="I222" i="1"/>
  <c r="I223" i="1"/>
  <c r="D223" i="4" s="1"/>
  <c r="I224" i="1"/>
  <c r="I225" i="1"/>
  <c r="A225" i="4" s="1"/>
  <c r="I226" i="1"/>
  <c r="I227" i="1"/>
  <c r="I228" i="1"/>
  <c r="I229" i="1"/>
  <c r="I230" i="1"/>
  <c r="I231" i="1"/>
  <c r="D231" i="4" s="1"/>
  <c r="I232" i="1"/>
  <c r="I233" i="1"/>
  <c r="A233" i="4" s="1"/>
  <c r="I234" i="1"/>
  <c r="I235" i="1"/>
  <c r="I236" i="1"/>
  <c r="I237" i="1"/>
  <c r="I238" i="1"/>
  <c r="I239" i="1"/>
  <c r="D239" i="4" s="1"/>
  <c r="I240" i="1"/>
  <c r="I241" i="1"/>
  <c r="A241" i="4" s="1"/>
  <c r="I242" i="1"/>
  <c r="I243" i="1"/>
  <c r="I244" i="1"/>
  <c r="I245" i="1"/>
  <c r="I246" i="1"/>
  <c r="I247" i="1"/>
  <c r="D247" i="4" s="1"/>
  <c r="I248" i="1"/>
  <c r="I249" i="1"/>
  <c r="A249" i="4" s="1"/>
  <c r="I250" i="1"/>
  <c r="I251" i="1"/>
  <c r="I252" i="1"/>
  <c r="I253" i="1"/>
  <c r="I254" i="1"/>
  <c r="I255" i="1"/>
  <c r="D255" i="4" s="1"/>
  <c r="I256" i="1"/>
  <c r="I257" i="1"/>
  <c r="A257" i="4" s="1"/>
  <c r="I258" i="1"/>
  <c r="I259" i="1"/>
  <c r="I260" i="1"/>
  <c r="I261" i="1"/>
  <c r="I262" i="1"/>
  <c r="I263" i="1"/>
  <c r="D263" i="4" s="1"/>
  <c r="I264" i="1"/>
  <c r="I265" i="1"/>
  <c r="D265" i="4" s="1"/>
  <c r="I266" i="1"/>
  <c r="I267" i="1"/>
  <c r="I268" i="1"/>
  <c r="I269" i="1"/>
  <c r="I270" i="1"/>
  <c r="I271" i="1"/>
  <c r="D271" i="4" s="1"/>
  <c r="I272" i="1"/>
  <c r="I273" i="1"/>
  <c r="A273" i="4" s="1"/>
  <c r="I274" i="1"/>
  <c r="I275" i="1"/>
  <c r="I276" i="1"/>
  <c r="I277" i="1"/>
  <c r="I278" i="1"/>
  <c r="I279" i="1"/>
  <c r="D279" i="4" s="1"/>
  <c r="I280" i="1"/>
  <c r="I281" i="1"/>
  <c r="A281" i="4" s="1"/>
  <c r="I282" i="1"/>
  <c r="I283" i="1"/>
  <c r="I284" i="1"/>
  <c r="I285" i="1"/>
  <c r="I286" i="1"/>
  <c r="I287" i="1"/>
  <c r="D287" i="4" s="1"/>
  <c r="I288" i="1"/>
  <c r="I289" i="1"/>
  <c r="A289" i="4" s="1"/>
  <c r="I290" i="1"/>
  <c r="I291" i="1"/>
  <c r="I292" i="1"/>
  <c r="I293" i="1"/>
  <c r="I294" i="1"/>
  <c r="I295" i="1"/>
  <c r="D295" i="4" s="1"/>
  <c r="I296" i="1"/>
  <c r="I297" i="1"/>
  <c r="A297" i="4" s="1"/>
  <c r="I298" i="1"/>
  <c r="I299" i="1"/>
  <c r="I300" i="1"/>
  <c r="I301" i="1"/>
  <c r="I302" i="1"/>
  <c r="I303" i="1"/>
  <c r="I304" i="1"/>
  <c r="I305" i="1"/>
  <c r="A305" i="4" s="1"/>
  <c r="I306" i="1"/>
  <c r="I307" i="1"/>
  <c r="I308" i="1"/>
  <c r="I309" i="1"/>
  <c r="I310" i="1"/>
  <c r="I311" i="1"/>
  <c r="I312" i="1"/>
  <c r="I313" i="1"/>
  <c r="A313" i="4" s="1"/>
  <c r="I314" i="1"/>
  <c r="I315" i="1"/>
  <c r="I316" i="1"/>
  <c r="I317" i="1"/>
  <c r="I318" i="1"/>
  <c r="I319" i="1"/>
  <c r="I320" i="1"/>
  <c r="I321" i="1"/>
  <c r="A321" i="4" s="1"/>
  <c r="I322" i="1"/>
  <c r="I323" i="1"/>
  <c r="I324" i="1"/>
  <c r="I325" i="1"/>
  <c r="I326" i="1"/>
  <c r="I327" i="1"/>
  <c r="I328" i="1"/>
  <c r="I329" i="1"/>
  <c r="D329" i="4" s="1"/>
  <c r="I330" i="1"/>
  <c r="I331" i="1"/>
  <c r="I332" i="1"/>
  <c r="I333" i="1"/>
  <c r="I334" i="1"/>
  <c r="I335" i="1"/>
  <c r="I336" i="1"/>
  <c r="I337" i="1"/>
  <c r="A337" i="4" s="1"/>
  <c r="I338" i="1"/>
  <c r="I339" i="1"/>
  <c r="I340" i="1"/>
  <c r="I341" i="1"/>
  <c r="I342" i="1"/>
  <c r="I343" i="1"/>
  <c r="I344" i="1"/>
  <c r="I345" i="1"/>
  <c r="A345" i="4" s="1"/>
  <c r="I346" i="1"/>
  <c r="I347" i="1"/>
  <c r="I348" i="1"/>
  <c r="I349" i="1"/>
  <c r="I350" i="1"/>
  <c r="I351" i="1"/>
  <c r="I352" i="1"/>
  <c r="I353" i="1"/>
  <c r="A353" i="4" s="1"/>
  <c r="I354" i="1"/>
  <c r="I355" i="1"/>
  <c r="I356" i="1"/>
  <c r="I357" i="1"/>
  <c r="I358" i="1"/>
  <c r="I359" i="1"/>
  <c r="I360" i="1"/>
  <c r="I361" i="1"/>
  <c r="A361" i="4" s="1"/>
  <c r="I362" i="1"/>
  <c r="I363" i="1"/>
  <c r="I364" i="1"/>
  <c r="I365" i="1"/>
  <c r="I366" i="1"/>
  <c r="I367" i="1"/>
  <c r="I368" i="1"/>
  <c r="I369" i="1"/>
  <c r="A369" i="4" s="1"/>
  <c r="I370" i="1"/>
  <c r="I371" i="1"/>
  <c r="I372" i="1"/>
  <c r="I373" i="1"/>
  <c r="I374" i="1"/>
  <c r="I375" i="1"/>
  <c r="I376" i="1"/>
  <c r="I377" i="1"/>
  <c r="A377" i="4" s="1"/>
  <c r="I378" i="1"/>
  <c r="I379" i="1"/>
  <c r="I380" i="1"/>
  <c r="I381" i="1"/>
  <c r="I382" i="1"/>
  <c r="I383" i="1"/>
  <c r="I384" i="1"/>
  <c r="I385" i="1"/>
  <c r="A385" i="4" s="1"/>
  <c r="I386" i="1"/>
  <c r="I387" i="1"/>
  <c r="I388" i="1"/>
  <c r="I389" i="1"/>
  <c r="I390" i="1"/>
  <c r="I391" i="1"/>
  <c r="I392" i="1"/>
  <c r="I393" i="1"/>
  <c r="D393" i="4" s="1"/>
  <c r="I394" i="1"/>
  <c r="I395" i="1"/>
  <c r="I396" i="1"/>
  <c r="I397" i="1"/>
  <c r="I398" i="1"/>
  <c r="I399" i="1"/>
  <c r="I400" i="1"/>
  <c r="I401" i="1"/>
  <c r="A401" i="4" s="1"/>
  <c r="I402" i="1"/>
  <c r="I403" i="1"/>
  <c r="I404" i="1"/>
  <c r="I405" i="1"/>
  <c r="I406" i="1"/>
  <c r="I407" i="1"/>
  <c r="I408" i="1"/>
  <c r="I409" i="1"/>
  <c r="A409" i="4" s="1"/>
  <c r="I410" i="1"/>
  <c r="I411" i="1"/>
  <c r="I412" i="1"/>
  <c r="I413" i="1"/>
  <c r="I414" i="1"/>
  <c r="I415" i="1"/>
  <c r="I416" i="1"/>
  <c r="I417" i="1"/>
  <c r="A417" i="4" s="1"/>
  <c r="I418" i="1"/>
  <c r="I419" i="1"/>
  <c r="I420" i="1"/>
  <c r="I421" i="1"/>
  <c r="I422" i="1"/>
  <c r="I423" i="1"/>
  <c r="I424" i="1"/>
  <c r="I425" i="1"/>
  <c r="A425" i="4" s="1"/>
  <c r="I426" i="1"/>
  <c r="I427" i="1"/>
  <c r="I428" i="1"/>
  <c r="I429" i="1"/>
  <c r="I430" i="1"/>
  <c r="I431" i="1"/>
  <c r="I432" i="1"/>
  <c r="I433" i="1"/>
  <c r="A433" i="4" s="1"/>
  <c r="I434" i="1"/>
  <c r="I435" i="1"/>
  <c r="I436" i="1"/>
  <c r="I437" i="1"/>
  <c r="I438" i="1"/>
  <c r="I439" i="1"/>
  <c r="I440" i="1"/>
  <c r="I441" i="1"/>
  <c r="A441" i="4" s="1"/>
  <c r="I442" i="1"/>
  <c r="I443" i="1"/>
  <c r="I444" i="1"/>
  <c r="I445" i="1"/>
  <c r="I446" i="1"/>
  <c r="I447" i="1"/>
  <c r="I448" i="1"/>
  <c r="I449" i="1"/>
  <c r="A449" i="4" s="1"/>
  <c r="I450" i="1"/>
  <c r="I451" i="1"/>
  <c r="I452" i="1"/>
  <c r="I453" i="1"/>
  <c r="I454" i="1"/>
  <c r="I455" i="1"/>
  <c r="I456" i="1"/>
  <c r="I457" i="1"/>
  <c r="D457" i="4" s="1"/>
  <c r="I458" i="1"/>
  <c r="I459" i="1"/>
  <c r="I460" i="1"/>
  <c r="I461" i="1"/>
  <c r="I462" i="1"/>
  <c r="I463" i="1"/>
  <c r="I464" i="1"/>
  <c r="I465" i="1"/>
  <c r="A465" i="4" s="1"/>
  <c r="I466" i="1"/>
  <c r="I467" i="1"/>
  <c r="I468" i="1"/>
  <c r="I469" i="1"/>
  <c r="I470" i="1"/>
  <c r="I471" i="1"/>
  <c r="I472" i="1"/>
  <c r="I473" i="1"/>
  <c r="A473" i="4" s="1"/>
  <c r="I474" i="1"/>
  <c r="I475" i="1"/>
  <c r="I476" i="1"/>
  <c r="I477" i="1"/>
  <c r="I478" i="1"/>
  <c r="I479" i="1"/>
  <c r="I480" i="1"/>
  <c r="I481" i="1"/>
  <c r="A481" i="4" s="1"/>
  <c r="I482" i="1"/>
  <c r="I483" i="1"/>
  <c r="I484" i="1"/>
  <c r="I485" i="1"/>
  <c r="I486" i="1"/>
  <c r="I487" i="1"/>
  <c r="I488" i="1"/>
  <c r="I489" i="1"/>
  <c r="A489" i="4" s="1"/>
  <c r="I490" i="1"/>
  <c r="I491" i="1"/>
  <c r="I492" i="1"/>
  <c r="I493" i="1"/>
  <c r="I494" i="1"/>
  <c r="I495" i="1"/>
  <c r="I496" i="1"/>
  <c r="I497" i="1"/>
  <c r="A497" i="4" s="1"/>
  <c r="I498" i="1"/>
  <c r="I499" i="1"/>
  <c r="I500" i="1"/>
  <c r="I501" i="1"/>
  <c r="I502" i="1"/>
  <c r="I503" i="1"/>
  <c r="I504" i="1"/>
  <c r="I505" i="1"/>
  <c r="A505" i="4" s="1"/>
  <c r="I506" i="1"/>
  <c r="I507" i="1"/>
  <c r="I508" i="1"/>
  <c r="I509" i="1"/>
  <c r="I510" i="1"/>
  <c r="I511" i="1"/>
  <c r="I512" i="1"/>
  <c r="I513" i="1"/>
  <c r="A513" i="4" s="1"/>
  <c r="I514" i="1"/>
  <c r="I515" i="1"/>
  <c r="I516" i="1"/>
  <c r="I517" i="1"/>
  <c r="I518" i="1"/>
  <c r="I519" i="1"/>
  <c r="I520" i="1"/>
  <c r="I521" i="1"/>
  <c r="D521" i="4" s="1"/>
  <c r="I522" i="1"/>
  <c r="I523" i="1"/>
  <c r="I524" i="1"/>
  <c r="I525" i="1"/>
  <c r="I526" i="1"/>
  <c r="I527" i="1"/>
  <c r="I528" i="1"/>
  <c r="I529" i="1"/>
  <c r="A529" i="4" s="1"/>
  <c r="I530" i="1"/>
  <c r="I531" i="1"/>
  <c r="I532" i="1"/>
  <c r="I533" i="1"/>
  <c r="I534" i="1"/>
  <c r="I535" i="1"/>
  <c r="I536" i="1"/>
  <c r="I537" i="1"/>
  <c r="A537" i="4" s="1"/>
  <c r="I538" i="1"/>
  <c r="I539" i="1"/>
  <c r="I540" i="1"/>
  <c r="I541" i="1"/>
  <c r="I542" i="1"/>
  <c r="I543" i="1"/>
  <c r="I544" i="1"/>
  <c r="I545" i="1"/>
  <c r="A545" i="4" s="1"/>
  <c r="I546" i="1"/>
  <c r="I547" i="1"/>
  <c r="I548" i="1"/>
  <c r="I549" i="1"/>
  <c r="I550" i="1"/>
  <c r="I551" i="1"/>
  <c r="I552" i="1"/>
  <c r="I553" i="1"/>
  <c r="A553" i="4" s="1"/>
  <c r="I554" i="1"/>
  <c r="I555" i="1"/>
  <c r="I556" i="1"/>
  <c r="I557" i="1"/>
  <c r="I558" i="1"/>
  <c r="I559" i="1"/>
  <c r="I560" i="1"/>
  <c r="I561" i="1"/>
  <c r="A561" i="4" s="1"/>
  <c r="I562" i="1"/>
  <c r="I563" i="1"/>
  <c r="I564" i="1"/>
  <c r="I565" i="1"/>
  <c r="I566" i="1"/>
  <c r="I567" i="1"/>
  <c r="I568" i="1"/>
  <c r="I569" i="1"/>
  <c r="A569" i="4" s="1"/>
  <c r="I570" i="1"/>
  <c r="I571" i="1"/>
  <c r="I572" i="1"/>
  <c r="I573" i="1"/>
  <c r="I574" i="1"/>
  <c r="I575" i="1"/>
  <c r="I576" i="1"/>
  <c r="I577" i="1"/>
  <c r="A577" i="4" s="1"/>
  <c r="I578" i="1"/>
  <c r="I579" i="1"/>
  <c r="I580" i="1"/>
  <c r="I581" i="1"/>
  <c r="I582" i="1"/>
  <c r="I583" i="1"/>
  <c r="I584" i="1"/>
  <c r="I585" i="1"/>
  <c r="D585" i="4" s="1"/>
  <c r="I586" i="1"/>
  <c r="I587" i="1"/>
  <c r="I588" i="1"/>
  <c r="I589" i="1"/>
  <c r="I590" i="1"/>
  <c r="I591" i="1"/>
  <c r="I592" i="1"/>
  <c r="I593" i="1"/>
  <c r="A593" i="4" s="1"/>
  <c r="I594" i="1"/>
  <c r="I595" i="1"/>
  <c r="I596" i="1"/>
  <c r="I597" i="1"/>
  <c r="I598" i="1"/>
  <c r="I599" i="1"/>
  <c r="I600" i="1"/>
  <c r="I601" i="1"/>
  <c r="A601" i="4" s="1"/>
  <c r="I602" i="1"/>
  <c r="I603" i="1"/>
  <c r="I604" i="1"/>
  <c r="I605" i="1"/>
  <c r="I606" i="1"/>
  <c r="I607" i="1"/>
  <c r="I608" i="1"/>
  <c r="I609" i="1"/>
  <c r="A609" i="4" s="1"/>
  <c r="I610" i="1"/>
  <c r="I611" i="1"/>
  <c r="I612" i="1"/>
  <c r="I613" i="1"/>
  <c r="I614" i="1"/>
  <c r="I615" i="1"/>
  <c r="I616" i="1"/>
  <c r="I617" i="1"/>
  <c r="A617" i="4" s="1"/>
  <c r="I618" i="1"/>
  <c r="I619" i="1"/>
  <c r="I620" i="1"/>
  <c r="I621" i="1"/>
  <c r="I622" i="1"/>
  <c r="I623" i="1"/>
  <c r="I624" i="1"/>
  <c r="I625" i="1"/>
  <c r="A625" i="4" s="1"/>
  <c r="I626" i="1"/>
  <c r="I627" i="1"/>
  <c r="I628" i="1"/>
  <c r="I629" i="1"/>
  <c r="I630" i="1"/>
  <c r="I631" i="1"/>
  <c r="I632" i="1"/>
  <c r="I633" i="1"/>
  <c r="A633" i="4" s="1"/>
  <c r="I634" i="1"/>
  <c r="I635" i="1"/>
  <c r="I636" i="1"/>
  <c r="I637" i="1"/>
  <c r="I638" i="1"/>
  <c r="I639" i="1"/>
  <c r="I640" i="1"/>
  <c r="I641" i="1"/>
  <c r="A641" i="4" s="1"/>
  <c r="I642" i="1"/>
  <c r="I643" i="1"/>
  <c r="I644" i="1"/>
  <c r="I645" i="1"/>
  <c r="I646" i="1"/>
  <c r="I647" i="1"/>
  <c r="I648" i="1"/>
  <c r="I649" i="1"/>
  <c r="D649" i="4" s="1"/>
  <c r="I650" i="1"/>
  <c r="I651" i="1"/>
  <c r="I652" i="1"/>
  <c r="I653" i="1"/>
  <c r="I654" i="1"/>
  <c r="I655" i="1"/>
  <c r="I656" i="1"/>
  <c r="I657" i="1"/>
  <c r="A657" i="4" s="1"/>
  <c r="I658" i="1"/>
  <c r="I659" i="1"/>
  <c r="I660" i="1"/>
  <c r="I661" i="1"/>
  <c r="I662" i="1"/>
  <c r="I663" i="1"/>
  <c r="I664" i="1"/>
  <c r="I665" i="1"/>
  <c r="A665" i="4" s="1"/>
  <c r="I666" i="1"/>
  <c r="I667" i="1"/>
  <c r="I668" i="1"/>
  <c r="I669" i="1"/>
  <c r="I670" i="1"/>
  <c r="I671" i="1"/>
  <c r="I672" i="1"/>
  <c r="I673" i="1"/>
  <c r="A673" i="4" s="1"/>
  <c r="I674" i="1"/>
  <c r="I675" i="1"/>
  <c r="I676" i="1"/>
  <c r="I677" i="1"/>
  <c r="I678" i="1"/>
  <c r="I679" i="1"/>
  <c r="I680" i="1"/>
  <c r="I681" i="1"/>
  <c r="A681" i="4" s="1"/>
  <c r="I682" i="1"/>
  <c r="I683" i="1"/>
  <c r="I684" i="1"/>
  <c r="I685" i="1"/>
  <c r="I686" i="1"/>
  <c r="I687" i="1"/>
  <c r="I688" i="1"/>
  <c r="I689" i="1"/>
  <c r="A689" i="4" s="1"/>
  <c r="I690" i="1"/>
  <c r="I691" i="1"/>
  <c r="I692" i="1"/>
  <c r="I693" i="1"/>
  <c r="I694" i="1"/>
  <c r="I695" i="1"/>
  <c r="I696" i="1"/>
  <c r="I697" i="1"/>
  <c r="A697" i="4" s="1"/>
  <c r="I698" i="1"/>
  <c r="I699" i="1"/>
  <c r="I700" i="1"/>
  <c r="I701" i="1"/>
  <c r="I702" i="1"/>
  <c r="I703" i="1"/>
  <c r="I704" i="1"/>
  <c r="I705" i="1"/>
  <c r="A705" i="4" s="1"/>
  <c r="I706" i="1"/>
  <c r="I707" i="1"/>
  <c r="I708" i="1"/>
  <c r="I709" i="1"/>
  <c r="I710" i="1"/>
  <c r="I711" i="1"/>
  <c r="I712" i="1"/>
  <c r="I713" i="1"/>
  <c r="D713" i="4" s="1"/>
  <c r="I714" i="1"/>
  <c r="I715" i="1"/>
  <c r="I716" i="1"/>
  <c r="I717" i="1"/>
  <c r="I718" i="1"/>
  <c r="I719" i="1"/>
  <c r="I720" i="1"/>
  <c r="I721" i="1"/>
  <c r="A721" i="4" s="1"/>
  <c r="I722" i="1"/>
  <c r="I723" i="1"/>
  <c r="I724" i="1"/>
  <c r="I725" i="1"/>
  <c r="I726" i="1"/>
  <c r="I727" i="1"/>
  <c r="I728" i="1"/>
  <c r="I729" i="1"/>
  <c r="A729" i="4" s="1"/>
  <c r="I730" i="1"/>
  <c r="I731" i="1"/>
  <c r="I732" i="1"/>
  <c r="I733" i="1"/>
  <c r="I734" i="1"/>
  <c r="I735" i="1"/>
  <c r="I736" i="1"/>
  <c r="I737" i="1"/>
  <c r="A737" i="4" s="1"/>
  <c r="I738" i="1"/>
  <c r="I739" i="1"/>
  <c r="I740" i="1"/>
  <c r="I741" i="1"/>
  <c r="I742" i="1"/>
  <c r="I743" i="1"/>
  <c r="I744" i="1"/>
  <c r="I745" i="1"/>
  <c r="A745" i="4" s="1"/>
  <c r="I746" i="1"/>
  <c r="I747" i="1"/>
  <c r="I748" i="1"/>
  <c r="I749" i="1"/>
  <c r="I750" i="1"/>
  <c r="I751" i="1"/>
  <c r="I752" i="1"/>
  <c r="I753" i="1"/>
  <c r="A753" i="4" s="1"/>
  <c r="I754" i="1"/>
  <c r="I755" i="1"/>
  <c r="I756" i="1"/>
  <c r="I757" i="1"/>
  <c r="I758" i="1"/>
  <c r="I759" i="1"/>
  <c r="I760" i="1"/>
  <c r="I761" i="1"/>
  <c r="A761" i="4" s="1"/>
  <c r="I762" i="1"/>
  <c r="I763" i="1"/>
  <c r="I764" i="1"/>
  <c r="I765" i="1"/>
  <c r="I766" i="1"/>
  <c r="I767" i="1"/>
  <c r="I768" i="1"/>
  <c r="I769" i="1"/>
  <c r="A769" i="4" s="1"/>
  <c r="I770" i="1"/>
  <c r="I771" i="1"/>
  <c r="I772" i="1"/>
  <c r="I773" i="1"/>
  <c r="I774" i="1"/>
  <c r="I775" i="1"/>
  <c r="I776" i="1"/>
  <c r="I777" i="1"/>
  <c r="D777" i="4" s="1"/>
  <c r="I778" i="1"/>
  <c r="I779" i="1"/>
  <c r="I780" i="1"/>
  <c r="I781" i="1"/>
  <c r="I782" i="1"/>
  <c r="I783" i="1"/>
  <c r="I784" i="1"/>
  <c r="I785" i="1"/>
  <c r="A785" i="4" s="1"/>
  <c r="I786" i="1"/>
  <c r="I787" i="1"/>
  <c r="I788" i="1"/>
  <c r="I789" i="1"/>
  <c r="I790" i="1"/>
  <c r="I791" i="1"/>
  <c r="I792" i="1"/>
  <c r="I793" i="1"/>
  <c r="A793" i="4" s="1"/>
  <c r="I794" i="1"/>
  <c r="I795" i="1"/>
  <c r="I796" i="1"/>
  <c r="I797" i="1"/>
  <c r="I798" i="1"/>
  <c r="I799" i="1"/>
  <c r="I800" i="1"/>
  <c r="I801" i="1"/>
  <c r="A801" i="4" s="1"/>
  <c r="I802" i="1"/>
  <c r="I803" i="1"/>
  <c r="I804" i="1"/>
  <c r="I805" i="1"/>
  <c r="I806" i="1"/>
  <c r="I807" i="1"/>
  <c r="I808" i="1"/>
  <c r="I809" i="1"/>
  <c r="A809" i="4" s="1"/>
  <c r="I810" i="1"/>
  <c r="I811" i="1"/>
  <c r="I812" i="1"/>
  <c r="I813" i="1"/>
  <c r="I814" i="1"/>
  <c r="I815" i="1"/>
  <c r="I816" i="1"/>
  <c r="I817" i="1"/>
  <c r="A817" i="4" s="1"/>
  <c r="I818" i="1"/>
  <c r="I819" i="1"/>
  <c r="I820" i="1"/>
  <c r="I821" i="1"/>
  <c r="I822" i="1"/>
  <c r="I823" i="1"/>
  <c r="I824" i="1"/>
  <c r="I825" i="1"/>
  <c r="A825" i="4" s="1"/>
  <c r="I826" i="1"/>
  <c r="I827" i="1"/>
  <c r="I828" i="1"/>
  <c r="I829" i="1"/>
  <c r="I830" i="1"/>
  <c r="I831" i="1"/>
  <c r="I832" i="1"/>
  <c r="I833" i="1"/>
  <c r="A833" i="4" s="1"/>
  <c r="I834" i="1"/>
  <c r="I835" i="1"/>
  <c r="I836" i="1"/>
  <c r="I837" i="1"/>
  <c r="I838" i="1"/>
  <c r="I839" i="1"/>
  <c r="I840" i="1"/>
  <c r="I841" i="1"/>
  <c r="D841" i="4" s="1"/>
  <c r="I842" i="1"/>
  <c r="I843" i="1"/>
  <c r="I844" i="1"/>
  <c r="I845" i="1"/>
  <c r="I846" i="1"/>
  <c r="I847" i="1"/>
  <c r="D847" i="4" s="1"/>
  <c r="I848" i="1"/>
  <c r="I849" i="1"/>
  <c r="I850" i="1"/>
  <c r="I851" i="1"/>
  <c r="I852" i="1"/>
  <c r="I853" i="1"/>
  <c r="I854" i="1"/>
  <c r="I855" i="1"/>
  <c r="D855" i="4" s="1"/>
  <c r="I856" i="1"/>
  <c r="I857" i="1"/>
  <c r="D857" i="4" s="1"/>
  <c r="I858" i="1"/>
  <c r="I859" i="1"/>
  <c r="I860" i="1"/>
  <c r="I861" i="1"/>
  <c r="I862" i="1"/>
  <c r="I863" i="1"/>
  <c r="D863" i="4" s="1"/>
  <c r="I864" i="1"/>
  <c r="I865" i="1"/>
  <c r="D865" i="4" s="1"/>
  <c r="I866" i="1"/>
  <c r="I867" i="1"/>
  <c r="I868" i="1"/>
  <c r="I869" i="1"/>
  <c r="I870" i="1"/>
  <c r="I871" i="1"/>
  <c r="D871" i="4" s="1"/>
  <c r="I872" i="1"/>
  <c r="I873" i="1"/>
  <c r="D873" i="4" s="1"/>
  <c r="I874" i="1"/>
  <c r="I875" i="1"/>
  <c r="I876" i="1"/>
  <c r="I877" i="1"/>
  <c r="I878" i="1"/>
  <c r="I879" i="1"/>
  <c r="D879" i="4" s="1"/>
  <c r="I880" i="1"/>
  <c r="I881" i="1"/>
  <c r="D881" i="4" s="1"/>
  <c r="I882" i="1"/>
  <c r="I883" i="1"/>
  <c r="I884" i="1"/>
  <c r="I885" i="1"/>
  <c r="I886" i="1"/>
  <c r="I887" i="1"/>
  <c r="D887" i="4" s="1"/>
  <c r="I888" i="1"/>
  <c r="I889" i="1"/>
  <c r="D889" i="4" s="1"/>
  <c r="I890" i="1"/>
  <c r="I891" i="1"/>
  <c r="I892" i="1"/>
  <c r="I893" i="1"/>
  <c r="I894" i="1"/>
  <c r="I895" i="1"/>
  <c r="D895" i="4" s="1"/>
  <c r="I896" i="1"/>
  <c r="I897" i="1"/>
  <c r="D897" i="4" s="1"/>
  <c r="I898" i="1"/>
  <c r="I899" i="1"/>
  <c r="I900" i="1"/>
  <c r="I901" i="1"/>
  <c r="I902" i="1"/>
  <c r="I903" i="1"/>
  <c r="D903" i="4" s="1"/>
  <c r="I904" i="1"/>
  <c r="I905" i="1"/>
  <c r="D905" i="4" s="1"/>
  <c r="I906" i="1"/>
  <c r="I907" i="1"/>
  <c r="I908" i="1"/>
  <c r="I909" i="1"/>
  <c r="I910" i="1"/>
  <c r="I911" i="1"/>
  <c r="D911" i="4" s="1"/>
  <c r="I912" i="1"/>
  <c r="I913" i="1"/>
  <c r="I914" i="1"/>
  <c r="I915" i="1"/>
  <c r="I916" i="1"/>
  <c r="I917" i="1"/>
  <c r="I918" i="1"/>
  <c r="I919" i="1"/>
  <c r="D919" i="4" s="1"/>
  <c r="I920" i="1"/>
  <c r="I921" i="1"/>
  <c r="D921" i="4" s="1"/>
  <c r="I922" i="1"/>
  <c r="I923" i="1"/>
  <c r="I924" i="1"/>
  <c r="I925" i="1"/>
  <c r="I926" i="1"/>
  <c r="I927" i="1"/>
  <c r="D927" i="4" s="1"/>
  <c r="I928" i="1"/>
  <c r="I929" i="1"/>
  <c r="D929" i="4" s="1"/>
  <c r="I930" i="1"/>
  <c r="I931" i="1"/>
  <c r="I932" i="1"/>
  <c r="I933" i="1"/>
  <c r="I934" i="1"/>
  <c r="I935" i="1"/>
  <c r="D935" i="4" s="1"/>
  <c r="I936" i="1"/>
  <c r="I937" i="1"/>
  <c r="D937" i="4" s="1"/>
  <c r="I938" i="1"/>
  <c r="I939" i="1"/>
  <c r="I940" i="1"/>
  <c r="I941" i="1"/>
  <c r="I942" i="1"/>
  <c r="I943" i="1"/>
  <c r="D943" i="4" s="1"/>
  <c r="I944" i="1"/>
  <c r="I945" i="1"/>
  <c r="D945" i="4" s="1"/>
  <c r="I946" i="1"/>
  <c r="I947" i="1"/>
  <c r="I948" i="1"/>
  <c r="I949" i="1"/>
  <c r="I950" i="1"/>
  <c r="I951" i="1"/>
  <c r="D951" i="4" s="1"/>
  <c r="I952" i="1"/>
  <c r="I953" i="1"/>
  <c r="D953" i="4" s="1"/>
  <c r="I954" i="1"/>
  <c r="I955" i="1"/>
  <c r="I956" i="1"/>
  <c r="I957" i="1"/>
  <c r="I958" i="1"/>
  <c r="I959" i="1"/>
  <c r="D959" i="4" s="1"/>
  <c r="I960" i="1"/>
  <c r="I961" i="1"/>
  <c r="D961" i="4" s="1"/>
  <c r="I962" i="1"/>
  <c r="I963" i="1"/>
  <c r="I964" i="1"/>
  <c r="I965" i="1"/>
  <c r="I966" i="1"/>
  <c r="I967" i="1"/>
  <c r="D967" i="4" s="1"/>
  <c r="I968" i="1"/>
  <c r="I969" i="1"/>
  <c r="D969" i="4" s="1"/>
  <c r="I970" i="1"/>
  <c r="I971" i="1"/>
  <c r="I972" i="1"/>
  <c r="I973" i="1"/>
  <c r="I974" i="1"/>
  <c r="I975" i="1"/>
  <c r="D975" i="4" s="1"/>
  <c r="I976" i="1"/>
  <c r="I977" i="1"/>
  <c r="I978" i="1"/>
  <c r="I979" i="1"/>
  <c r="I980" i="1"/>
  <c r="I981" i="1"/>
  <c r="I982" i="1"/>
  <c r="I983" i="1"/>
  <c r="D983" i="4" s="1"/>
  <c r="I984" i="1"/>
  <c r="I985" i="1"/>
  <c r="D985" i="4" s="1"/>
  <c r="I986" i="1"/>
  <c r="I987" i="1"/>
  <c r="I988" i="1"/>
  <c r="I989" i="1"/>
  <c r="I990" i="1"/>
  <c r="I991" i="1"/>
  <c r="D991" i="4" s="1"/>
  <c r="I992" i="1"/>
  <c r="I993" i="1"/>
  <c r="D993" i="4" s="1"/>
  <c r="I994" i="1"/>
  <c r="I995" i="1"/>
  <c r="I996" i="1"/>
  <c r="I997" i="1"/>
  <c r="I998" i="1"/>
  <c r="I999" i="1"/>
  <c r="D999" i="4" s="1"/>
  <c r="I1000" i="1"/>
  <c r="I1001" i="1"/>
  <c r="D1001" i="4" s="1"/>
  <c r="I1002" i="1"/>
  <c r="I1003" i="1"/>
  <c r="I1004" i="1"/>
  <c r="I1005" i="1"/>
  <c r="I1006" i="1"/>
  <c r="I1007" i="1"/>
  <c r="D1007" i="4" s="1"/>
  <c r="I1008" i="1"/>
  <c r="I1009" i="1"/>
  <c r="D1009" i="4" s="1"/>
  <c r="I1010" i="1"/>
  <c r="I1011" i="1"/>
  <c r="I1012" i="1"/>
  <c r="I1013" i="1"/>
  <c r="I1014" i="1"/>
  <c r="I1015" i="1"/>
  <c r="D1015" i="4" s="1"/>
  <c r="I1016" i="1"/>
  <c r="I1017" i="1"/>
  <c r="D1017" i="4" s="1"/>
  <c r="I1018" i="1"/>
  <c r="I1019" i="1"/>
  <c r="I1020" i="1"/>
  <c r="I1021" i="1"/>
  <c r="I1022" i="1"/>
  <c r="I1023" i="1"/>
  <c r="D1023" i="4" s="1"/>
  <c r="I1024" i="1"/>
  <c r="I1025" i="1"/>
  <c r="D1025" i="4" s="1"/>
  <c r="I1026" i="1"/>
  <c r="I1027" i="1"/>
  <c r="I1028" i="1"/>
  <c r="I1029" i="1"/>
  <c r="I1030" i="1"/>
  <c r="I1031" i="1"/>
  <c r="D1031" i="4" s="1"/>
  <c r="I1032" i="1"/>
  <c r="I1033" i="1"/>
  <c r="D1033" i="4" s="1"/>
  <c r="I1034" i="1"/>
  <c r="I1035" i="1"/>
  <c r="I1036" i="1"/>
  <c r="I1037" i="1"/>
  <c r="I1038" i="1"/>
  <c r="I1039" i="1"/>
  <c r="D1039" i="4" s="1"/>
  <c r="I1040" i="1"/>
  <c r="I1041" i="1"/>
  <c r="I1042" i="1"/>
  <c r="I1043" i="1"/>
  <c r="I1044" i="1"/>
  <c r="I1045" i="1"/>
  <c r="I1046" i="1"/>
  <c r="I1047" i="1"/>
  <c r="D1047" i="4" s="1"/>
  <c r="I1048" i="1"/>
  <c r="I1049" i="1"/>
  <c r="D1049" i="4" s="1"/>
  <c r="I1050" i="1"/>
  <c r="I1051" i="1"/>
  <c r="I1052" i="1"/>
  <c r="I1053" i="1"/>
  <c r="I1054" i="1"/>
  <c r="I1055" i="1"/>
  <c r="D1055" i="4" s="1"/>
  <c r="I1056" i="1"/>
  <c r="I1057" i="1"/>
  <c r="D1057" i="4" s="1"/>
  <c r="I1058" i="1"/>
  <c r="I1059" i="1"/>
  <c r="I1060" i="1"/>
  <c r="I1061" i="1"/>
  <c r="I1062" i="1"/>
  <c r="I1063" i="1"/>
  <c r="D1063" i="4" s="1"/>
  <c r="I1064" i="1"/>
  <c r="I1065" i="1"/>
  <c r="D1065" i="4" s="1"/>
  <c r="I1066" i="1"/>
  <c r="I1067" i="1"/>
  <c r="I1068" i="1"/>
  <c r="I1069" i="1"/>
  <c r="I1070" i="1"/>
  <c r="I1071" i="1"/>
  <c r="D1071" i="4" s="1"/>
  <c r="I1072" i="1"/>
  <c r="I1073" i="1"/>
  <c r="D1073" i="4" s="1"/>
  <c r="I1074" i="1"/>
  <c r="I1075" i="1"/>
  <c r="I1076" i="1"/>
  <c r="I1077" i="1"/>
  <c r="I1078" i="1"/>
  <c r="I1079" i="1"/>
  <c r="D1079" i="4" s="1"/>
  <c r="I1080" i="1"/>
  <c r="I1081" i="1"/>
  <c r="D1081" i="4" s="1"/>
  <c r="I1082" i="1"/>
  <c r="I1083" i="1"/>
  <c r="I1084" i="1"/>
  <c r="I1085" i="1"/>
  <c r="I1086" i="1"/>
  <c r="I1087" i="1"/>
  <c r="D1087" i="4" s="1"/>
  <c r="I1088" i="1"/>
  <c r="I1089" i="1"/>
  <c r="D1089" i="4" s="1"/>
  <c r="I1090" i="1"/>
  <c r="I1091" i="1"/>
  <c r="I1092" i="1"/>
  <c r="I1093" i="1"/>
  <c r="I1094" i="1"/>
  <c r="I1095" i="1"/>
  <c r="D1095" i="4" s="1"/>
  <c r="I1096" i="1"/>
  <c r="I1097" i="1"/>
  <c r="D1097" i="4" s="1"/>
  <c r="I1098" i="1"/>
  <c r="I1099" i="1"/>
  <c r="I1100" i="1"/>
  <c r="I1101" i="1"/>
  <c r="I1102" i="1"/>
  <c r="I1103" i="1"/>
  <c r="D1103" i="4" s="1"/>
  <c r="I1104" i="1"/>
  <c r="I1105" i="1"/>
  <c r="I1106" i="1"/>
  <c r="I1107" i="1"/>
  <c r="I1108" i="1"/>
  <c r="I1109" i="1"/>
  <c r="I1110" i="1"/>
  <c r="I1111" i="1"/>
  <c r="D1111" i="4" s="1"/>
  <c r="I1112" i="1"/>
  <c r="I1113" i="1"/>
  <c r="D1113" i="4" s="1"/>
  <c r="I1114" i="1"/>
  <c r="I1115" i="1"/>
  <c r="I1116" i="1"/>
  <c r="I1117" i="1"/>
  <c r="I1118" i="1"/>
  <c r="I1119" i="1"/>
  <c r="D1119" i="4" s="1"/>
  <c r="I1120" i="1"/>
  <c r="I1121" i="1"/>
  <c r="D1121" i="4" s="1"/>
  <c r="I1122" i="1"/>
  <c r="I1123" i="1"/>
  <c r="I1124" i="1"/>
  <c r="I1125" i="1"/>
  <c r="I1126" i="1"/>
  <c r="I1127" i="1"/>
  <c r="D1127" i="4" s="1"/>
  <c r="I1128" i="1"/>
  <c r="I1129" i="1"/>
  <c r="D1129" i="4" s="1"/>
  <c r="I1130" i="1"/>
  <c r="I1131" i="1"/>
  <c r="I1132" i="1"/>
  <c r="I1133" i="1"/>
  <c r="I1134" i="1"/>
  <c r="I1135" i="1"/>
  <c r="D1135" i="4" s="1"/>
  <c r="I1136" i="1"/>
  <c r="I1137" i="1"/>
  <c r="D1137" i="4" s="1"/>
  <c r="I1138" i="1"/>
  <c r="I1139" i="1"/>
  <c r="I1140" i="1"/>
  <c r="I1141" i="1"/>
  <c r="I1142" i="1"/>
  <c r="I1143" i="1"/>
  <c r="D1143" i="4" s="1"/>
  <c r="I1144" i="1"/>
  <c r="I1145" i="1"/>
  <c r="D1145" i="4" s="1"/>
  <c r="I1146" i="1"/>
  <c r="I1147" i="1"/>
  <c r="I1148" i="1"/>
  <c r="I1149" i="1"/>
  <c r="I1150" i="1"/>
  <c r="I1151" i="1"/>
  <c r="D1151" i="4" s="1"/>
  <c r="I1152" i="1"/>
  <c r="I1153" i="1"/>
  <c r="D1153" i="4" s="1"/>
  <c r="I1154" i="1"/>
  <c r="I1155" i="1"/>
  <c r="I1156" i="1"/>
  <c r="I1157" i="1"/>
  <c r="I1158" i="1"/>
  <c r="I1159" i="1"/>
  <c r="D1159" i="4" s="1"/>
  <c r="I1160" i="1"/>
  <c r="I1161" i="1"/>
  <c r="D1161" i="4" s="1"/>
  <c r="I1162" i="1"/>
  <c r="I1163" i="1"/>
  <c r="I1164" i="1"/>
  <c r="I1165" i="1"/>
  <c r="I1166" i="1"/>
  <c r="I1167" i="1"/>
  <c r="D1167" i="4" s="1"/>
  <c r="I1168" i="1"/>
  <c r="I1169" i="1"/>
  <c r="I1170" i="1"/>
  <c r="I1171" i="1"/>
  <c r="I1172" i="1"/>
  <c r="I1173" i="1"/>
  <c r="I1174" i="1"/>
  <c r="I1175" i="1"/>
  <c r="D1175" i="4" s="1"/>
  <c r="I1176" i="1"/>
  <c r="I1177" i="1"/>
  <c r="D1177" i="4" s="1"/>
  <c r="I1178" i="1"/>
  <c r="I1179" i="1"/>
  <c r="I1180" i="1"/>
  <c r="I1181" i="1"/>
  <c r="I1182" i="1"/>
  <c r="I1183" i="1"/>
  <c r="D1183" i="4" s="1"/>
  <c r="I1184" i="1"/>
  <c r="I1185" i="1"/>
  <c r="D1185" i="4" s="1"/>
  <c r="I1186" i="1"/>
  <c r="I1187" i="1"/>
  <c r="I1188" i="1"/>
  <c r="I1189" i="1"/>
  <c r="I1190" i="1"/>
  <c r="I1191" i="1"/>
  <c r="D1191" i="4" s="1"/>
  <c r="I1192" i="1"/>
  <c r="I1193" i="1"/>
  <c r="D1193" i="4" s="1"/>
  <c r="I1194" i="1"/>
  <c r="I1195" i="1"/>
  <c r="I1196" i="1"/>
  <c r="I1197" i="1"/>
  <c r="I1198" i="1"/>
  <c r="I1199" i="1"/>
  <c r="D1199" i="4" s="1"/>
  <c r="I1200" i="1"/>
  <c r="I1201" i="1"/>
  <c r="D1201" i="4" s="1"/>
  <c r="I1202" i="1"/>
  <c r="I1203" i="1"/>
  <c r="I1204" i="1"/>
  <c r="I1205" i="1"/>
  <c r="I1206" i="1"/>
  <c r="I1207" i="1"/>
  <c r="D1207" i="4" s="1"/>
  <c r="I1208" i="1"/>
  <c r="I1209" i="1"/>
  <c r="I1210" i="1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10" i="4"/>
  <c r="D11" i="4"/>
  <c r="D12" i="4"/>
  <c r="D13" i="4"/>
  <c r="D14" i="4"/>
  <c r="D16" i="4"/>
  <c r="D17" i="4"/>
  <c r="D18" i="4"/>
  <c r="D19" i="4"/>
  <c r="D20" i="4"/>
  <c r="D21" i="4"/>
  <c r="D22" i="4"/>
  <c r="D24" i="4"/>
  <c r="D26" i="4"/>
  <c r="D27" i="4"/>
  <c r="D28" i="4"/>
  <c r="D29" i="4"/>
  <c r="D30" i="4"/>
  <c r="D32" i="4"/>
  <c r="D34" i="4"/>
  <c r="D35" i="4"/>
  <c r="D36" i="4"/>
  <c r="D37" i="4"/>
  <c r="D38" i="4"/>
  <c r="D40" i="4"/>
  <c r="D42" i="4"/>
  <c r="D43" i="4"/>
  <c r="D44" i="4"/>
  <c r="D45" i="4"/>
  <c r="D46" i="4"/>
  <c r="D48" i="4"/>
  <c r="D50" i="4"/>
  <c r="D51" i="4"/>
  <c r="D52" i="4"/>
  <c r="D53" i="4"/>
  <c r="D54" i="4"/>
  <c r="D56" i="4"/>
  <c r="D58" i="4"/>
  <c r="D59" i="4"/>
  <c r="D60" i="4"/>
  <c r="D61" i="4"/>
  <c r="D62" i="4"/>
  <c r="D64" i="4"/>
  <c r="D66" i="4"/>
  <c r="D67" i="4"/>
  <c r="D68" i="4"/>
  <c r="D69" i="4"/>
  <c r="D70" i="4"/>
  <c r="D72" i="4"/>
  <c r="D74" i="4"/>
  <c r="D75" i="4"/>
  <c r="D76" i="4"/>
  <c r="D77" i="4"/>
  <c r="D78" i="4"/>
  <c r="D80" i="4"/>
  <c r="D81" i="4"/>
  <c r="D82" i="4"/>
  <c r="D83" i="4"/>
  <c r="D84" i="4"/>
  <c r="D85" i="4"/>
  <c r="D86" i="4"/>
  <c r="D88" i="4"/>
  <c r="D90" i="4"/>
  <c r="D91" i="4"/>
  <c r="D92" i="4"/>
  <c r="D93" i="4"/>
  <c r="D94" i="4"/>
  <c r="D96" i="4"/>
  <c r="D98" i="4"/>
  <c r="D99" i="4"/>
  <c r="D100" i="4"/>
  <c r="D101" i="4"/>
  <c r="D102" i="4"/>
  <c r="D104" i="4"/>
  <c r="D106" i="4"/>
  <c r="D107" i="4"/>
  <c r="D108" i="4"/>
  <c r="D109" i="4"/>
  <c r="D110" i="4"/>
  <c r="D112" i="4"/>
  <c r="D114" i="4"/>
  <c r="D115" i="4"/>
  <c r="D116" i="4"/>
  <c r="D117" i="4"/>
  <c r="D118" i="4"/>
  <c r="D120" i="4"/>
  <c r="D122" i="4"/>
  <c r="D123" i="4"/>
  <c r="D124" i="4"/>
  <c r="D125" i="4"/>
  <c r="D126" i="4"/>
  <c r="D128" i="4"/>
  <c r="D130" i="4"/>
  <c r="D131" i="4"/>
  <c r="D132" i="4"/>
  <c r="D133" i="4"/>
  <c r="D134" i="4"/>
  <c r="D136" i="4"/>
  <c r="D138" i="4"/>
  <c r="D139" i="4"/>
  <c r="D140" i="4"/>
  <c r="D141" i="4"/>
  <c r="D142" i="4"/>
  <c r="D144" i="4"/>
  <c r="D145" i="4"/>
  <c r="D146" i="4"/>
  <c r="D147" i="4"/>
  <c r="D148" i="4"/>
  <c r="D149" i="4"/>
  <c r="D150" i="4"/>
  <c r="D152" i="4"/>
  <c r="D154" i="4"/>
  <c r="D155" i="4"/>
  <c r="D156" i="4"/>
  <c r="D157" i="4"/>
  <c r="D158" i="4"/>
  <c r="D160" i="4"/>
  <c r="D162" i="4"/>
  <c r="D163" i="4"/>
  <c r="D164" i="4"/>
  <c r="D165" i="4"/>
  <c r="D166" i="4"/>
  <c r="D168" i="4"/>
  <c r="D170" i="4"/>
  <c r="D171" i="4"/>
  <c r="D172" i="4"/>
  <c r="D173" i="4"/>
  <c r="D174" i="4"/>
  <c r="D176" i="4"/>
  <c r="D178" i="4"/>
  <c r="D179" i="4"/>
  <c r="D180" i="4"/>
  <c r="D181" i="4"/>
  <c r="D182" i="4"/>
  <c r="D184" i="4"/>
  <c r="D186" i="4"/>
  <c r="D187" i="4"/>
  <c r="D188" i="4"/>
  <c r="D189" i="4"/>
  <c r="D190" i="4"/>
  <c r="D192" i="4"/>
  <c r="D194" i="4"/>
  <c r="D195" i="4"/>
  <c r="D196" i="4"/>
  <c r="D197" i="4"/>
  <c r="D198" i="4"/>
  <c r="D200" i="4"/>
  <c r="D202" i="4"/>
  <c r="D203" i="4"/>
  <c r="D204" i="4"/>
  <c r="D205" i="4"/>
  <c r="D206" i="4"/>
  <c r="D208" i="4"/>
  <c r="D209" i="4"/>
  <c r="D210" i="4"/>
  <c r="D211" i="4"/>
  <c r="D212" i="4"/>
  <c r="D213" i="4"/>
  <c r="D214" i="4"/>
  <c r="D216" i="4"/>
  <c r="D218" i="4"/>
  <c r="D219" i="4"/>
  <c r="D220" i="4"/>
  <c r="D221" i="4"/>
  <c r="D222" i="4"/>
  <c r="D224" i="4"/>
  <c r="D226" i="4"/>
  <c r="D227" i="4"/>
  <c r="D228" i="4"/>
  <c r="D229" i="4"/>
  <c r="D230" i="4"/>
  <c r="D232" i="4"/>
  <c r="D234" i="4"/>
  <c r="D235" i="4"/>
  <c r="D236" i="4"/>
  <c r="D237" i="4"/>
  <c r="D238" i="4"/>
  <c r="D240" i="4"/>
  <c r="D242" i="4"/>
  <c r="D243" i="4"/>
  <c r="D244" i="4"/>
  <c r="D245" i="4"/>
  <c r="D246" i="4"/>
  <c r="D248" i="4"/>
  <c r="D250" i="4"/>
  <c r="D251" i="4"/>
  <c r="D252" i="4"/>
  <c r="D253" i="4"/>
  <c r="D254" i="4"/>
  <c r="D256" i="4"/>
  <c r="D258" i="4"/>
  <c r="D259" i="4"/>
  <c r="D260" i="4"/>
  <c r="D261" i="4"/>
  <c r="D262" i="4"/>
  <c r="D264" i="4"/>
  <c r="D266" i="4"/>
  <c r="D267" i="4"/>
  <c r="D268" i="4"/>
  <c r="D269" i="4"/>
  <c r="D270" i="4"/>
  <c r="D272" i="4"/>
  <c r="D273" i="4"/>
  <c r="D274" i="4"/>
  <c r="D275" i="4"/>
  <c r="D276" i="4"/>
  <c r="D277" i="4"/>
  <c r="D278" i="4"/>
  <c r="D280" i="4"/>
  <c r="D282" i="4"/>
  <c r="D283" i="4"/>
  <c r="D284" i="4"/>
  <c r="D285" i="4"/>
  <c r="D286" i="4"/>
  <c r="D288" i="4"/>
  <c r="D290" i="4"/>
  <c r="D291" i="4"/>
  <c r="D292" i="4"/>
  <c r="D293" i="4"/>
  <c r="D294" i="4"/>
  <c r="D296" i="4"/>
  <c r="D298" i="4"/>
  <c r="D299" i="4"/>
  <c r="D300" i="4"/>
  <c r="D301" i="4"/>
  <c r="D302" i="4"/>
  <c r="D304" i="4"/>
  <c r="D306" i="4"/>
  <c r="D307" i="4"/>
  <c r="D308" i="4"/>
  <c r="D309" i="4"/>
  <c r="D310" i="4"/>
  <c r="D312" i="4"/>
  <c r="D314" i="4"/>
  <c r="D315" i="4"/>
  <c r="D316" i="4"/>
  <c r="D317" i="4"/>
  <c r="D318" i="4"/>
  <c r="D320" i="4"/>
  <c r="D322" i="4"/>
  <c r="D323" i="4"/>
  <c r="D324" i="4"/>
  <c r="D325" i="4"/>
  <c r="D326" i="4"/>
  <c r="D328" i="4"/>
  <c r="D330" i="4"/>
  <c r="D331" i="4"/>
  <c r="D332" i="4"/>
  <c r="D333" i="4"/>
  <c r="D334" i="4"/>
  <c r="D336" i="4"/>
  <c r="D337" i="4"/>
  <c r="D338" i="4"/>
  <c r="D339" i="4"/>
  <c r="D340" i="4"/>
  <c r="D341" i="4"/>
  <c r="D342" i="4"/>
  <c r="D344" i="4"/>
  <c r="D346" i="4"/>
  <c r="D347" i="4"/>
  <c r="D348" i="4"/>
  <c r="D349" i="4"/>
  <c r="D350" i="4"/>
  <c r="D352" i="4"/>
  <c r="D354" i="4"/>
  <c r="D355" i="4"/>
  <c r="D356" i="4"/>
  <c r="D357" i="4"/>
  <c r="D358" i="4"/>
  <c r="D360" i="4"/>
  <c r="D362" i="4"/>
  <c r="D363" i="4"/>
  <c r="D364" i="4"/>
  <c r="D365" i="4"/>
  <c r="D366" i="4"/>
  <c r="D368" i="4"/>
  <c r="D370" i="4"/>
  <c r="D371" i="4"/>
  <c r="D372" i="4"/>
  <c r="D373" i="4"/>
  <c r="D374" i="4"/>
  <c r="D376" i="4"/>
  <c r="D378" i="4"/>
  <c r="D379" i="4"/>
  <c r="D380" i="4"/>
  <c r="D381" i="4"/>
  <c r="D382" i="4"/>
  <c r="D384" i="4"/>
  <c r="D386" i="4"/>
  <c r="D387" i="4"/>
  <c r="D388" i="4"/>
  <c r="D389" i="4"/>
  <c r="D390" i="4"/>
  <c r="D392" i="4"/>
  <c r="D394" i="4"/>
  <c r="D395" i="4"/>
  <c r="D396" i="4"/>
  <c r="D397" i="4"/>
  <c r="D398" i="4"/>
  <c r="D400" i="4"/>
  <c r="D401" i="4"/>
  <c r="D402" i="4"/>
  <c r="D403" i="4"/>
  <c r="D404" i="4"/>
  <c r="D405" i="4"/>
  <c r="D406" i="4"/>
  <c r="D408" i="4"/>
  <c r="D410" i="4"/>
  <c r="D411" i="4"/>
  <c r="D412" i="4"/>
  <c r="D413" i="4"/>
  <c r="D414" i="4"/>
  <c r="D416" i="4"/>
  <c r="D418" i="4"/>
  <c r="D419" i="4"/>
  <c r="D420" i="4"/>
  <c r="D421" i="4"/>
  <c r="D422" i="4"/>
  <c r="D424" i="4"/>
  <c r="D426" i="4"/>
  <c r="D427" i="4"/>
  <c r="D428" i="4"/>
  <c r="D429" i="4"/>
  <c r="D430" i="4"/>
  <c r="D432" i="4"/>
  <c r="D434" i="4"/>
  <c r="D435" i="4"/>
  <c r="D436" i="4"/>
  <c r="D437" i="4"/>
  <c r="D438" i="4"/>
  <c r="D440" i="4"/>
  <c r="D442" i="4"/>
  <c r="D443" i="4"/>
  <c r="D444" i="4"/>
  <c r="D445" i="4"/>
  <c r="D446" i="4"/>
  <c r="D448" i="4"/>
  <c r="D450" i="4"/>
  <c r="D451" i="4"/>
  <c r="D452" i="4"/>
  <c r="D453" i="4"/>
  <c r="D454" i="4"/>
  <c r="D456" i="4"/>
  <c r="D458" i="4"/>
  <c r="D459" i="4"/>
  <c r="D460" i="4"/>
  <c r="D461" i="4"/>
  <c r="D462" i="4"/>
  <c r="D464" i="4"/>
  <c r="D465" i="4"/>
  <c r="D466" i="4"/>
  <c r="D467" i="4"/>
  <c r="D468" i="4"/>
  <c r="D469" i="4"/>
  <c r="D470" i="4"/>
  <c r="D472" i="4"/>
  <c r="D474" i="4"/>
  <c r="D475" i="4"/>
  <c r="D476" i="4"/>
  <c r="D477" i="4"/>
  <c r="D478" i="4"/>
  <c r="D480" i="4"/>
  <c r="D482" i="4"/>
  <c r="D483" i="4"/>
  <c r="D484" i="4"/>
  <c r="D485" i="4"/>
  <c r="D486" i="4"/>
  <c r="D488" i="4"/>
  <c r="D490" i="4"/>
  <c r="D491" i="4"/>
  <c r="D492" i="4"/>
  <c r="D493" i="4"/>
  <c r="D494" i="4"/>
  <c r="D496" i="4"/>
  <c r="D498" i="4"/>
  <c r="D499" i="4"/>
  <c r="D500" i="4"/>
  <c r="D501" i="4"/>
  <c r="D502" i="4"/>
  <c r="D504" i="4"/>
  <c r="D506" i="4"/>
  <c r="D507" i="4"/>
  <c r="D508" i="4"/>
  <c r="D509" i="4"/>
  <c r="D510" i="4"/>
  <c r="D512" i="4"/>
  <c r="D514" i="4"/>
  <c r="D515" i="4"/>
  <c r="D516" i="4"/>
  <c r="D517" i="4"/>
  <c r="D518" i="4"/>
  <c r="D520" i="4"/>
  <c r="D522" i="4"/>
  <c r="D523" i="4"/>
  <c r="D524" i="4"/>
  <c r="D525" i="4"/>
  <c r="D526" i="4"/>
  <c r="D528" i="4"/>
  <c r="D529" i="4"/>
  <c r="D530" i="4"/>
  <c r="D531" i="4"/>
  <c r="D532" i="4"/>
  <c r="D533" i="4"/>
  <c r="D534" i="4"/>
  <c r="D536" i="4"/>
  <c r="D538" i="4"/>
  <c r="D539" i="4"/>
  <c r="D540" i="4"/>
  <c r="D541" i="4"/>
  <c r="D542" i="4"/>
  <c r="D544" i="4"/>
  <c r="D546" i="4"/>
  <c r="D547" i="4"/>
  <c r="D548" i="4"/>
  <c r="D549" i="4"/>
  <c r="D550" i="4"/>
  <c r="D552" i="4"/>
  <c r="D554" i="4"/>
  <c r="D555" i="4"/>
  <c r="D556" i="4"/>
  <c r="D557" i="4"/>
  <c r="D558" i="4"/>
  <c r="D560" i="4"/>
  <c r="D562" i="4"/>
  <c r="D563" i="4"/>
  <c r="D564" i="4"/>
  <c r="D565" i="4"/>
  <c r="D566" i="4"/>
  <c r="D568" i="4"/>
  <c r="D570" i="4"/>
  <c r="D571" i="4"/>
  <c r="D572" i="4"/>
  <c r="D573" i="4"/>
  <c r="D574" i="4"/>
  <c r="D576" i="4"/>
  <c r="D578" i="4"/>
  <c r="D579" i="4"/>
  <c r="D580" i="4"/>
  <c r="D581" i="4"/>
  <c r="D582" i="4"/>
  <c r="D584" i="4"/>
  <c r="D586" i="4"/>
  <c r="D587" i="4"/>
  <c r="D588" i="4"/>
  <c r="D589" i="4"/>
  <c r="D590" i="4"/>
  <c r="D592" i="4"/>
  <c r="D593" i="4"/>
  <c r="D594" i="4"/>
  <c r="D595" i="4"/>
  <c r="D596" i="4"/>
  <c r="D597" i="4"/>
  <c r="D598" i="4"/>
  <c r="D600" i="4"/>
  <c r="D602" i="4"/>
  <c r="D603" i="4"/>
  <c r="D604" i="4"/>
  <c r="D605" i="4"/>
  <c r="D606" i="4"/>
  <c r="D608" i="4"/>
  <c r="D610" i="4"/>
  <c r="D611" i="4"/>
  <c r="D612" i="4"/>
  <c r="D613" i="4"/>
  <c r="D614" i="4"/>
  <c r="D616" i="4"/>
  <c r="D618" i="4"/>
  <c r="D619" i="4"/>
  <c r="D620" i="4"/>
  <c r="D621" i="4"/>
  <c r="D622" i="4"/>
  <c r="D624" i="4"/>
  <c r="D626" i="4"/>
  <c r="D627" i="4"/>
  <c r="D628" i="4"/>
  <c r="D629" i="4"/>
  <c r="D630" i="4"/>
  <c r="D632" i="4"/>
  <c r="D634" i="4"/>
  <c r="D635" i="4"/>
  <c r="D636" i="4"/>
  <c r="D637" i="4"/>
  <c r="D638" i="4"/>
  <c r="D640" i="4"/>
  <c r="D642" i="4"/>
  <c r="D643" i="4"/>
  <c r="D644" i="4"/>
  <c r="D645" i="4"/>
  <c r="D646" i="4"/>
  <c r="D648" i="4"/>
  <c r="D650" i="4"/>
  <c r="D651" i="4"/>
  <c r="D652" i="4"/>
  <c r="D653" i="4"/>
  <c r="D654" i="4"/>
  <c r="D656" i="4"/>
  <c r="D657" i="4"/>
  <c r="D658" i="4"/>
  <c r="D659" i="4"/>
  <c r="D660" i="4"/>
  <c r="D661" i="4"/>
  <c r="D662" i="4"/>
  <c r="D664" i="4"/>
  <c r="D666" i="4"/>
  <c r="D667" i="4"/>
  <c r="D668" i="4"/>
  <c r="D669" i="4"/>
  <c r="D670" i="4"/>
  <c r="D672" i="4"/>
  <c r="D674" i="4"/>
  <c r="D675" i="4"/>
  <c r="D676" i="4"/>
  <c r="D677" i="4"/>
  <c r="D678" i="4"/>
  <c r="D680" i="4"/>
  <c r="D682" i="4"/>
  <c r="D683" i="4"/>
  <c r="D684" i="4"/>
  <c r="D685" i="4"/>
  <c r="D686" i="4"/>
  <c r="D688" i="4"/>
  <c r="D690" i="4"/>
  <c r="D691" i="4"/>
  <c r="D692" i="4"/>
  <c r="D693" i="4"/>
  <c r="D694" i="4"/>
  <c r="D696" i="4"/>
  <c r="D698" i="4"/>
  <c r="D699" i="4"/>
  <c r="D700" i="4"/>
  <c r="D701" i="4"/>
  <c r="D702" i="4"/>
  <c r="D704" i="4"/>
  <c r="D706" i="4"/>
  <c r="D707" i="4"/>
  <c r="D708" i="4"/>
  <c r="D709" i="4"/>
  <c r="D710" i="4"/>
  <c r="D712" i="4"/>
  <c r="D714" i="4"/>
  <c r="D715" i="4"/>
  <c r="D716" i="4"/>
  <c r="D717" i="4"/>
  <c r="D718" i="4"/>
  <c r="D720" i="4"/>
  <c r="D721" i="4"/>
  <c r="D722" i="4"/>
  <c r="D723" i="4"/>
  <c r="D724" i="4"/>
  <c r="D725" i="4"/>
  <c r="D726" i="4"/>
  <c r="D728" i="4"/>
  <c r="D730" i="4"/>
  <c r="D731" i="4"/>
  <c r="D732" i="4"/>
  <c r="D733" i="4"/>
  <c r="D734" i="4"/>
  <c r="D736" i="4"/>
  <c r="D738" i="4"/>
  <c r="D739" i="4"/>
  <c r="D740" i="4"/>
  <c r="D741" i="4"/>
  <c r="D742" i="4"/>
  <c r="D744" i="4"/>
  <c r="D746" i="4"/>
  <c r="D747" i="4"/>
  <c r="D748" i="4"/>
  <c r="D749" i="4"/>
  <c r="D750" i="4"/>
  <c r="D752" i="4"/>
  <c r="D754" i="4"/>
  <c r="D755" i="4"/>
  <c r="D756" i="4"/>
  <c r="D757" i="4"/>
  <c r="D758" i="4"/>
  <c r="D760" i="4"/>
  <c r="D762" i="4"/>
  <c r="D763" i="4"/>
  <c r="D764" i="4"/>
  <c r="D765" i="4"/>
  <c r="D766" i="4"/>
  <c r="D768" i="4"/>
  <c r="D770" i="4"/>
  <c r="D771" i="4"/>
  <c r="D772" i="4"/>
  <c r="D773" i="4"/>
  <c r="D774" i="4"/>
  <c r="D776" i="4"/>
  <c r="D778" i="4"/>
  <c r="D779" i="4"/>
  <c r="D780" i="4"/>
  <c r="D781" i="4"/>
  <c r="D782" i="4"/>
  <c r="D784" i="4"/>
  <c r="D785" i="4"/>
  <c r="D786" i="4"/>
  <c r="D787" i="4"/>
  <c r="D788" i="4"/>
  <c r="D789" i="4"/>
  <c r="D790" i="4"/>
  <c r="D792" i="4"/>
  <c r="D794" i="4"/>
  <c r="D795" i="4"/>
  <c r="D796" i="4"/>
  <c r="D797" i="4"/>
  <c r="D798" i="4"/>
  <c r="D800" i="4"/>
  <c r="D802" i="4"/>
  <c r="D803" i="4"/>
  <c r="D804" i="4"/>
  <c r="D805" i="4"/>
  <c r="D806" i="4"/>
  <c r="D808" i="4"/>
  <c r="D810" i="4"/>
  <c r="D811" i="4"/>
  <c r="D812" i="4"/>
  <c r="D813" i="4"/>
  <c r="D814" i="4"/>
  <c r="D816" i="4"/>
  <c r="D818" i="4"/>
  <c r="D819" i="4"/>
  <c r="D820" i="4"/>
  <c r="D821" i="4"/>
  <c r="D822" i="4"/>
  <c r="D824" i="4"/>
  <c r="D826" i="4"/>
  <c r="D827" i="4"/>
  <c r="D828" i="4"/>
  <c r="D829" i="4"/>
  <c r="D830" i="4"/>
  <c r="D832" i="4"/>
  <c r="D834" i="4"/>
  <c r="D835" i="4"/>
  <c r="D836" i="4"/>
  <c r="D837" i="4"/>
  <c r="D838" i="4"/>
  <c r="D840" i="4"/>
  <c r="D842" i="4"/>
  <c r="D843" i="4"/>
  <c r="D844" i="4"/>
  <c r="D845" i="4"/>
  <c r="D846" i="4"/>
  <c r="D848" i="4"/>
  <c r="D849" i="4"/>
  <c r="D850" i="4"/>
  <c r="D851" i="4"/>
  <c r="D852" i="4"/>
  <c r="D853" i="4"/>
  <c r="D854" i="4"/>
  <c r="D856" i="4"/>
  <c r="D858" i="4"/>
  <c r="D859" i="4"/>
  <c r="D860" i="4"/>
  <c r="D861" i="4"/>
  <c r="D862" i="4"/>
  <c r="D864" i="4"/>
  <c r="D866" i="4"/>
  <c r="D867" i="4"/>
  <c r="D868" i="4"/>
  <c r="D869" i="4"/>
  <c r="D870" i="4"/>
  <c r="D872" i="4"/>
  <c r="D874" i="4"/>
  <c r="D875" i="4"/>
  <c r="D876" i="4"/>
  <c r="D877" i="4"/>
  <c r="D878" i="4"/>
  <c r="D880" i="4"/>
  <c r="D882" i="4"/>
  <c r="D883" i="4"/>
  <c r="D884" i="4"/>
  <c r="D885" i="4"/>
  <c r="D886" i="4"/>
  <c r="D888" i="4"/>
  <c r="D890" i="4"/>
  <c r="D891" i="4"/>
  <c r="D892" i="4"/>
  <c r="D893" i="4"/>
  <c r="D894" i="4"/>
  <c r="D896" i="4"/>
  <c r="D898" i="4"/>
  <c r="D899" i="4"/>
  <c r="D900" i="4"/>
  <c r="D901" i="4"/>
  <c r="D902" i="4"/>
  <c r="D904" i="4"/>
  <c r="D906" i="4"/>
  <c r="D907" i="4"/>
  <c r="D908" i="4"/>
  <c r="D909" i="4"/>
  <c r="D910" i="4"/>
  <c r="D912" i="4"/>
  <c r="D913" i="4"/>
  <c r="D914" i="4"/>
  <c r="D915" i="4"/>
  <c r="D916" i="4"/>
  <c r="D917" i="4"/>
  <c r="D918" i="4"/>
  <c r="D920" i="4"/>
  <c r="D922" i="4"/>
  <c r="D923" i="4"/>
  <c r="D924" i="4"/>
  <c r="D925" i="4"/>
  <c r="D926" i="4"/>
  <c r="D928" i="4"/>
  <c r="D930" i="4"/>
  <c r="D931" i="4"/>
  <c r="D932" i="4"/>
  <c r="D933" i="4"/>
  <c r="D934" i="4"/>
  <c r="D936" i="4"/>
  <c r="D938" i="4"/>
  <c r="D939" i="4"/>
  <c r="D940" i="4"/>
  <c r="D941" i="4"/>
  <c r="D942" i="4"/>
  <c r="D944" i="4"/>
  <c r="D946" i="4"/>
  <c r="D947" i="4"/>
  <c r="D948" i="4"/>
  <c r="D949" i="4"/>
  <c r="D950" i="4"/>
  <c r="D952" i="4"/>
  <c r="D954" i="4"/>
  <c r="D955" i="4"/>
  <c r="D956" i="4"/>
  <c r="D957" i="4"/>
  <c r="D958" i="4"/>
  <c r="D960" i="4"/>
  <c r="D962" i="4"/>
  <c r="D963" i="4"/>
  <c r="D964" i="4"/>
  <c r="D965" i="4"/>
  <c r="D966" i="4"/>
  <c r="D968" i="4"/>
  <c r="D970" i="4"/>
  <c r="D971" i="4"/>
  <c r="D972" i="4"/>
  <c r="D973" i="4"/>
  <c r="D974" i="4"/>
  <c r="D976" i="4"/>
  <c r="D977" i="4"/>
  <c r="D978" i="4"/>
  <c r="D979" i="4"/>
  <c r="D980" i="4"/>
  <c r="D981" i="4"/>
  <c r="D982" i="4"/>
  <c r="D984" i="4"/>
  <c r="D986" i="4"/>
  <c r="D987" i="4"/>
  <c r="D988" i="4"/>
  <c r="D989" i="4"/>
  <c r="D990" i="4"/>
  <c r="D992" i="4"/>
  <c r="D994" i="4"/>
  <c r="D995" i="4"/>
  <c r="D996" i="4"/>
  <c r="D997" i="4"/>
  <c r="D998" i="4"/>
  <c r="D1000" i="4"/>
  <c r="D1002" i="4"/>
  <c r="D1003" i="4"/>
  <c r="D1004" i="4"/>
  <c r="D1005" i="4"/>
  <c r="D1006" i="4"/>
  <c r="D1008" i="4"/>
  <c r="D1010" i="4"/>
  <c r="D1011" i="4"/>
  <c r="D1012" i="4"/>
  <c r="D1013" i="4"/>
  <c r="D1014" i="4"/>
  <c r="D1016" i="4"/>
  <c r="D1018" i="4"/>
  <c r="D1019" i="4"/>
  <c r="D1020" i="4"/>
  <c r="D1021" i="4"/>
  <c r="D1022" i="4"/>
  <c r="D1024" i="4"/>
  <c r="D1026" i="4"/>
  <c r="D1027" i="4"/>
  <c r="D1028" i="4"/>
  <c r="D1029" i="4"/>
  <c r="D1030" i="4"/>
  <c r="D1032" i="4"/>
  <c r="D1034" i="4"/>
  <c r="D1035" i="4"/>
  <c r="D1036" i="4"/>
  <c r="D1037" i="4"/>
  <c r="D1038" i="4"/>
  <c r="D1040" i="4"/>
  <c r="D1041" i="4"/>
  <c r="D1042" i="4"/>
  <c r="D1043" i="4"/>
  <c r="D1044" i="4"/>
  <c r="D1045" i="4"/>
  <c r="D1046" i="4"/>
  <c r="D1048" i="4"/>
  <c r="D1050" i="4"/>
  <c r="D1051" i="4"/>
  <c r="D1052" i="4"/>
  <c r="D1053" i="4"/>
  <c r="D1054" i="4"/>
  <c r="D1056" i="4"/>
  <c r="D1058" i="4"/>
  <c r="D1059" i="4"/>
  <c r="D1060" i="4"/>
  <c r="D1061" i="4"/>
  <c r="D1062" i="4"/>
  <c r="D1064" i="4"/>
  <c r="D1066" i="4"/>
  <c r="D1067" i="4"/>
  <c r="D1068" i="4"/>
  <c r="D1069" i="4"/>
  <c r="D1070" i="4"/>
  <c r="D1072" i="4"/>
  <c r="D1074" i="4"/>
  <c r="D1075" i="4"/>
  <c r="D1076" i="4"/>
  <c r="D1077" i="4"/>
  <c r="D1078" i="4"/>
  <c r="D1080" i="4"/>
  <c r="D1082" i="4"/>
  <c r="D1083" i="4"/>
  <c r="D1084" i="4"/>
  <c r="D1085" i="4"/>
  <c r="D1086" i="4"/>
  <c r="D1088" i="4"/>
  <c r="D1090" i="4"/>
  <c r="D1091" i="4"/>
  <c r="D1092" i="4"/>
  <c r="D1093" i="4"/>
  <c r="D1094" i="4"/>
  <c r="D1096" i="4"/>
  <c r="D1098" i="4"/>
  <c r="D1099" i="4"/>
  <c r="D1100" i="4"/>
  <c r="D1101" i="4"/>
  <c r="D1102" i="4"/>
  <c r="D1104" i="4"/>
  <c r="D1105" i="4"/>
  <c r="D1106" i="4"/>
  <c r="D1107" i="4"/>
  <c r="D1108" i="4"/>
  <c r="D1109" i="4"/>
  <c r="D1110" i="4"/>
  <c r="D1112" i="4"/>
  <c r="D1114" i="4"/>
  <c r="D1115" i="4"/>
  <c r="D1116" i="4"/>
  <c r="D1117" i="4"/>
  <c r="D1118" i="4"/>
  <c r="D1120" i="4"/>
  <c r="D1122" i="4"/>
  <c r="D1123" i="4"/>
  <c r="D1124" i="4"/>
  <c r="D1125" i="4"/>
  <c r="D1126" i="4"/>
  <c r="D1128" i="4"/>
  <c r="D1130" i="4"/>
  <c r="D1131" i="4"/>
  <c r="D1132" i="4"/>
  <c r="D1133" i="4"/>
  <c r="D1134" i="4"/>
  <c r="D1136" i="4"/>
  <c r="D1138" i="4"/>
  <c r="D1139" i="4"/>
  <c r="D1140" i="4"/>
  <c r="D1141" i="4"/>
  <c r="D1142" i="4"/>
  <c r="D1144" i="4"/>
  <c r="D1146" i="4"/>
  <c r="D1147" i="4"/>
  <c r="D1148" i="4"/>
  <c r="D1149" i="4"/>
  <c r="D1150" i="4"/>
  <c r="D1152" i="4"/>
  <c r="D1154" i="4"/>
  <c r="D1155" i="4"/>
  <c r="D1156" i="4"/>
  <c r="D1157" i="4"/>
  <c r="D1158" i="4"/>
  <c r="D1160" i="4"/>
  <c r="D1162" i="4"/>
  <c r="D1163" i="4"/>
  <c r="D1164" i="4"/>
  <c r="D1165" i="4"/>
  <c r="D1166" i="4"/>
  <c r="D1168" i="4"/>
  <c r="D1169" i="4"/>
  <c r="D1170" i="4"/>
  <c r="D1171" i="4"/>
  <c r="D1172" i="4"/>
  <c r="D1173" i="4"/>
  <c r="D1174" i="4"/>
  <c r="D1176" i="4"/>
  <c r="D1178" i="4"/>
  <c r="D1179" i="4"/>
  <c r="D1180" i="4"/>
  <c r="D1181" i="4"/>
  <c r="D1182" i="4"/>
  <c r="D1184" i="4"/>
  <c r="D1186" i="4"/>
  <c r="D1187" i="4"/>
  <c r="D1188" i="4"/>
  <c r="D1189" i="4"/>
  <c r="D1190" i="4"/>
  <c r="D1192" i="4"/>
  <c r="D1194" i="4"/>
  <c r="D1195" i="4"/>
  <c r="D1196" i="4"/>
  <c r="D1197" i="4"/>
  <c r="D1198" i="4"/>
  <c r="D1200" i="4"/>
  <c r="D1202" i="4"/>
  <c r="D1203" i="4"/>
  <c r="D1204" i="4"/>
  <c r="D1205" i="4"/>
  <c r="D1206" i="4"/>
  <c r="D1208" i="4"/>
  <c r="D1209" i="4"/>
  <c r="D1210" i="4"/>
  <c r="A10" i="4"/>
  <c r="A11" i="4"/>
  <c r="A12" i="4"/>
  <c r="A13" i="4"/>
  <c r="A14" i="4"/>
  <c r="A15" i="4"/>
  <c r="A16" i="4"/>
  <c r="A18" i="4"/>
  <c r="A19" i="4"/>
  <c r="A20" i="4"/>
  <c r="A21" i="4"/>
  <c r="A22" i="4"/>
  <c r="A23" i="4"/>
  <c r="A24" i="4"/>
  <c r="A26" i="4"/>
  <c r="A27" i="4"/>
  <c r="A28" i="4"/>
  <c r="A29" i="4"/>
  <c r="A30" i="4"/>
  <c r="A31" i="4"/>
  <c r="A32" i="4"/>
  <c r="A34" i="4"/>
  <c r="A35" i="4"/>
  <c r="A36" i="4"/>
  <c r="A37" i="4"/>
  <c r="A38" i="4"/>
  <c r="A39" i="4"/>
  <c r="A40" i="4"/>
  <c r="A42" i="4"/>
  <c r="A43" i="4"/>
  <c r="A44" i="4"/>
  <c r="A45" i="4"/>
  <c r="A46" i="4"/>
  <c r="A47" i="4"/>
  <c r="A48" i="4"/>
  <c r="A50" i="4"/>
  <c r="A51" i="4"/>
  <c r="A52" i="4"/>
  <c r="A53" i="4"/>
  <c r="A54" i="4"/>
  <c r="A55" i="4"/>
  <c r="A56" i="4"/>
  <c r="A58" i="4"/>
  <c r="A59" i="4"/>
  <c r="A60" i="4"/>
  <c r="A61" i="4"/>
  <c r="A62" i="4"/>
  <c r="A63" i="4"/>
  <c r="A64" i="4"/>
  <c r="A66" i="4"/>
  <c r="A67" i="4"/>
  <c r="A68" i="4"/>
  <c r="A69" i="4"/>
  <c r="A70" i="4"/>
  <c r="A71" i="4"/>
  <c r="A72" i="4"/>
  <c r="A74" i="4"/>
  <c r="A75" i="4"/>
  <c r="A76" i="4"/>
  <c r="A77" i="4"/>
  <c r="A78" i="4"/>
  <c r="A79" i="4"/>
  <c r="A80" i="4"/>
  <c r="A82" i="4"/>
  <c r="A83" i="4"/>
  <c r="A84" i="4"/>
  <c r="A85" i="4"/>
  <c r="A86" i="4"/>
  <c r="A87" i="4"/>
  <c r="A88" i="4"/>
  <c r="A90" i="4"/>
  <c r="A91" i="4"/>
  <c r="A92" i="4"/>
  <c r="A93" i="4"/>
  <c r="A94" i="4"/>
  <c r="A95" i="4"/>
  <c r="A96" i="4"/>
  <c r="A98" i="4"/>
  <c r="A99" i="4"/>
  <c r="A100" i="4"/>
  <c r="A101" i="4"/>
  <c r="A102" i="4"/>
  <c r="A103" i="4"/>
  <c r="A104" i="4"/>
  <c r="A106" i="4"/>
  <c r="A107" i="4"/>
  <c r="A108" i="4"/>
  <c r="A109" i="4"/>
  <c r="A110" i="4"/>
  <c r="A111" i="4"/>
  <c r="A112" i="4"/>
  <c r="A114" i="4"/>
  <c r="A115" i="4"/>
  <c r="A116" i="4"/>
  <c r="A117" i="4"/>
  <c r="A118" i="4"/>
  <c r="A119" i="4"/>
  <c r="A120" i="4"/>
  <c r="A122" i="4"/>
  <c r="A123" i="4"/>
  <c r="A124" i="4"/>
  <c r="A125" i="4"/>
  <c r="A126" i="4"/>
  <c r="A127" i="4"/>
  <c r="A128" i="4"/>
  <c r="A130" i="4"/>
  <c r="A131" i="4"/>
  <c r="A132" i="4"/>
  <c r="A133" i="4"/>
  <c r="A134" i="4"/>
  <c r="A135" i="4"/>
  <c r="A136" i="4"/>
  <c r="A138" i="4"/>
  <c r="A139" i="4"/>
  <c r="A140" i="4"/>
  <c r="A141" i="4"/>
  <c r="A142" i="4"/>
  <c r="A143" i="4"/>
  <c r="A144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2" i="4"/>
  <c r="A163" i="4"/>
  <c r="A164" i="4"/>
  <c r="A165" i="4"/>
  <c r="A166" i="4"/>
  <c r="A168" i="4"/>
  <c r="A170" i="4"/>
  <c r="A171" i="4"/>
  <c r="A172" i="4"/>
  <c r="A173" i="4"/>
  <c r="A174" i="4"/>
  <c r="A176" i="4"/>
  <c r="A178" i="4"/>
  <c r="A179" i="4"/>
  <c r="A180" i="4"/>
  <c r="A181" i="4"/>
  <c r="A182" i="4"/>
  <c r="A184" i="4"/>
  <c r="A186" i="4"/>
  <c r="A187" i="4"/>
  <c r="A188" i="4"/>
  <c r="A189" i="4"/>
  <c r="A190" i="4"/>
  <c r="A192" i="4"/>
  <c r="A194" i="4"/>
  <c r="A195" i="4"/>
  <c r="A196" i="4"/>
  <c r="A197" i="4"/>
  <c r="A198" i="4"/>
  <c r="A200" i="4"/>
  <c r="A201" i="4"/>
  <c r="A202" i="4"/>
  <c r="A203" i="4"/>
  <c r="A204" i="4"/>
  <c r="A205" i="4"/>
  <c r="A206" i="4"/>
  <c r="A208" i="4"/>
  <c r="A210" i="4"/>
  <c r="A211" i="4"/>
  <c r="A212" i="4"/>
  <c r="A213" i="4"/>
  <c r="A214" i="4"/>
  <c r="A216" i="4"/>
  <c r="A218" i="4"/>
  <c r="A219" i="4"/>
  <c r="A220" i="4"/>
  <c r="A221" i="4"/>
  <c r="A222" i="4"/>
  <c r="A224" i="4"/>
  <c r="A226" i="4"/>
  <c r="A227" i="4"/>
  <c r="A228" i="4"/>
  <c r="A229" i="4"/>
  <c r="A230" i="4"/>
  <c r="A232" i="4"/>
  <c r="A234" i="4"/>
  <c r="A235" i="4"/>
  <c r="A236" i="4"/>
  <c r="A237" i="4"/>
  <c r="A238" i="4"/>
  <c r="A240" i="4"/>
  <c r="A242" i="4"/>
  <c r="A243" i="4"/>
  <c r="A244" i="4"/>
  <c r="A245" i="4"/>
  <c r="A246" i="4"/>
  <c r="A248" i="4"/>
  <c r="A250" i="4"/>
  <c r="A251" i="4"/>
  <c r="A252" i="4"/>
  <c r="A253" i="4"/>
  <c r="A254" i="4"/>
  <c r="A256" i="4"/>
  <c r="A258" i="4"/>
  <c r="A259" i="4"/>
  <c r="A260" i="4"/>
  <c r="A261" i="4"/>
  <c r="A262" i="4"/>
  <c r="A264" i="4"/>
  <c r="A265" i="4"/>
  <c r="A266" i="4"/>
  <c r="A267" i="4"/>
  <c r="A268" i="4"/>
  <c r="A269" i="4"/>
  <c r="A270" i="4"/>
  <c r="A272" i="4"/>
  <c r="A274" i="4"/>
  <c r="A275" i="4"/>
  <c r="A276" i="4"/>
  <c r="A277" i="4"/>
  <c r="A278" i="4"/>
  <c r="A280" i="4"/>
  <c r="A282" i="4"/>
  <c r="A283" i="4"/>
  <c r="A284" i="4"/>
  <c r="A285" i="4"/>
  <c r="A286" i="4"/>
  <c r="A288" i="4"/>
  <c r="A290" i="4"/>
  <c r="A291" i="4"/>
  <c r="A292" i="4"/>
  <c r="A293" i="4"/>
  <c r="A294" i="4"/>
  <c r="A296" i="4"/>
  <c r="A298" i="4"/>
  <c r="A299" i="4"/>
  <c r="A300" i="4"/>
  <c r="A301" i="4"/>
  <c r="A302" i="4"/>
  <c r="A304" i="4"/>
  <c r="A306" i="4"/>
  <c r="A307" i="4"/>
  <c r="A308" i="4"/>
  <c r="A309" i="4"/>
  <c r="A310" i="4"/>
  <c r="A312" i="4"/>
  <c r="A314" i="4"/>
  <c r="A315" i="4"/>
  <c r="A316" i="4"/>
  <c r="A317" i="4"/>
  <c r="A318" i="4"/>
  <c r="A320" i="4"/>
  <c r="A322" i="4"/>
  <c r="A323" i="4"/>
  <c r="A324" i="4"/>
  <c r="A325" i="4"/>
  <c r="A326" i="4"/>
  <c r="A328" i="4"/>
  <c r="A329" i="4"/>
  <c r="A330" i="4"/>
  <c r="A331" i="4"/>
  <c r="A332" i="4"/>
  <c r="A333" i="4"/>
  <c r="A334" i="4"/>
  <c r="A336" i="4"/>
  <c r="A338" i="4"/>
  <c r="A339" i="4"/>
  <c r="A340" i="4"/>
  <c r="A341" i="4"/>
  <c r="A342" i="4"/>
  <c r="A344" i="4"/>
  <c r="A346" i="4"/>
  <c r="A347" i="4"/>
  <c r="A348" i="4"/>
  <c r="A349" i="4"/>
  <c r="A350" i="4"/>
  <c r="A352" i="4"/>
  <c r="A354" i="4"/>
  <c r="A355" i="4"/>
  <c r="A356" i="4"/>
  <c r="A357" i="4"/>
  <c r="A358" i="4"/>
  <c r="A360" i="4"/>
  <c r="A362" i="4"/>
  <c r="A363" i="4"/>
  <c r="A364" i="4"/>
  <c r="A365" i="4"/>
  <c r="A366" i="4"/>
  <c r="A368" i="4"/>
  <c r="A370" i="4"/>
  <c r="A371" i="4"/>
  <c r="A372" i="4"/>
  <c r="A373" i="4"/>
  <c r="A374" i="4"/>
  <c r="A376" i="4"/>
  <c r="A378" i="4"/>
  <c r="A379" i="4"/>
  <c r="A380" i="4"/>
  <c r="A381" i="4"/>
  <c r="A382" i="4"/>
  <c r="A384" i="4"/>
  <c r="A386" i="4"/>
  <c r="A387" i="4"/>
  <c r="A388" i="4"/>
  <c r="A389" i="4"/>
  <c r="A390" i="4"/>
  <c r="A392" i="4"/>
  <c r="A393" i="4"/>
  <c r="A394" i="4"/>
  <c r="A395" i="4"/>
  <c r="A396" i="4"/>
  <c r="A397" i="4"/>
  <c r="A398" i="4"/>
  <c r="A400" i="4"/>
  <c r="A402" i="4"/>
  <c r="A403" i="4"/>
  <c r="A404" i="4"/>
  <c r="A405" i="4"/>
  <c r="A406" i="4"/>
  <c r="A408" i="4"/>
  <c r="A410" i="4"/>
  <c r="A411" i="4"/>
  <c r="A412" i="4"/>
  <c r="A413" i="4"/>
  <c r="A414" i="4"/>
  <c r="A416" i="4"/>
  <c r="A418" i="4"/>
  <c r="A419" i="4"/>
  <c r="A420" i="4"/>
  <c r="A421" i="4"/>
  <c r="A422" i="4"/>
  <c r="A424" i="4"/>
  <c r="A426" i="4"/>
  <c r="A427" i="4"/>
  <c r="A428" i="4"/>
  <c r="A429" i="4"/>
  <c r="A430" i="4"/>
  <c r="A432" i="4"/>
  <c r="A434" i="4"/>
  <c r="A435" i="4"/>
  <c r="A436" i="4"/>
  <c r="A437" i="4"/>
  <c r="A438" i="4"/>
  <c r="A440" i="4"/>
  <c r="A442" i="4"/>
  <c r="A443" i="4"/>
  <c r="A444" i="4"/>
  <c r="A445" i="4"/>
  <c r="A446" i="4"/>
  <c r="A448" i="4"/>
  <c r="A450" i="4"/>
  <c r="A451" i="4"/>
  <c r="A452" i="4"/>
  <c r="A453" i="4"/>
  <c r="A454" i="4"/>
  <c r="A456" i="4"/>
  <c r="A457" i="4"/>
  <c r="A458" i="4"/>
  <c r="A459" i="4"/>
  <c r="A460" i="4"/>
  <c r="A461" i="4"/>
  <c r="A462" i="4"/>
  <c r="A464" i="4"/>
  <c r="A466" i="4"/>
  <c r="A467" i="4"/>
  <c r="A468" i="4"/>
  <c r="A469" i="4"/>
  <c r="A470" i="4"/>
  <c r="A472" i="4"/>
  <c r="A474" i="4"/>
  <c r="A475" i="4"/>
  <c r="A476" i="4"/>
  <c r="A477" i="4"/>
  <c r="A478" i="4"/>
  <c r="A480" i="4"/>
  <c r="A482" i="4"/>
  <c r="A483" i="4"/>
  <c r="A484" i="4"/>
  <c r="A485" i="4"/>
  <c r="A486" i="4"/>
  <c r="A488" i="4"/>
  <c r="A490" i="4"/>
  <c r="A491" i="4"/>
  <c r="A492" i="4"/>
  <c r="A493" i="4"/>
  <c r="A494" i="4"/>
  <c r="A496" i="4"/>
  <c r="A498" i="4"/>
  <c r="A499" i="4"/>
  <c r="A500" i="4"/>
  <c r="A501" i="4"/>
  <c r="A502" i="4"/>
  <c r="A504" i="4"/>
  <c r="A506" i="4"/>
  <c r="A507" i="4"/>
  <c r="A508" i="4"/>
  <c r="A509" i="4"/>
  <c r="A510" i="4"/>
  <c r="A512" i="4"/>
  <c r="A514" i="4"/>
  <c r="A515" i="4"/>
  <c r="A516" i="4"/>
  <c r="A517" i="4"/>
  <c r="A518" i="4"/>
  <c r="A520" i="4"/>
  <c r="A521" i="4"/>
  <c r="A522" i="4"/>
  <c r="A523" i="4"/>
  <c r="A524" i="4"/>
  <c r="A525" i="4"/>
  <c r="A526" i="4"/>
  <c r="A528" i="4"/>
  <c r="A530" i="4"/>
  <c r="A531" i="4"/>
  <c r="A532" i="4"/>
  <c r="A533" i="4"/>
  <c r="A534" i="4"/>
  <c r="A536" i="4"/>
  <c r="A538" i="4"/>
  <c r="A539" i="4"/>
  <c r="A540" i="4"/>
  <c r="A541" i="4"/>
  <c r="A542" i="4"/>
  <c r="A544" i="4"/>
  <c r="A546" i="4"/>
  <c r="A547" i="4"/>
  <c r="A548" i="4"/>
  <c r="A549" i="4"/>
  <c r="A550" i="4"/>
  <c r="A552" i="4"/>
  <c r="A554" i="4"/>
  <c r="A555" i="4"/>
  <c r="A556" i="4"/>
  <c r="A557" i="4"/>
  <c r="A558" i="4"/>
  <c r="A560" i="4"/>
  <c r="A562" i="4"/>
  <c r="A563" i="4"/>
  <c r="A564" i="4"/>
  <c r="A565" i="4"/>
  <c r="A566" i="4"/>
  <c r="A568" i="4"/>
  <c r="A570" i="4"/>
  <c r="A571" i="4"/>
  <c r="A572" i="4"/>
  <c r="A573" i="4"/>
  <c r="A574" i="4"/>
  <c r="A576" i="4"/>
  <c r="A578" i="4"/>
  <c r="A579" i="4"/>
  <c r="A580" i="4"/>
  <c r="A581" i="4"/>
  <c r="A582" i="4"/>
  <c r="A584" i="4"/>
  <c r="A585" i="4"/>
  <c r="A586" i="4"/>
  <c r="A587" i="4"/>
  <c r="A588" i="4"/>
  <c r="A589" i="4"/>
  <c r="A590" i="4"/>
  <c r="A592" i="4"/>
  <c r="A594" i="4"/>
  <c r="A595" i="4"/>
  <c r="A596" i="4"/>
  <c r="A597" i="4"/>
  <c r="A598" i="4"/>
  <c r="A600" i="4"/>
  <c r="A602" i="4"/>
  <c r="A603" i="4"/>
  <c r="A604" i="4"/>
  <c r="A605" i="4"/>
  <c r="A606" i="4"/>
  <c r="A608" i="4"/>
  <c r="A610" i="4"/>
  <c r="A611" i="4"/>
  <c r="A612" i="4"/>
  <c r="A613" i="4"/>
  <c r="A614" i="4"/>
  <c r="A616" i="4"/>
  <c r="A618" i="4"/>
  <c r="A619" i="4"/>
  <c r="A620" i="4"/>
  <c r="A621" i="4"/>
  <c r="A622" i="4"/>
  <c r="A624" i="4"/>
  <c r="A626" i="4"/>
  <c r="A627" i="4"/>
  <c r="A628" i="4"/>
  <c r="A629" i="4"/>
  <c r="A630" i="4"/>
  <c r="A632" i="4"/>
  <c r="A634" i="4"/>
  <c r="A635" i="4"/>
  <c r="A636" i="4"/>
  <c r="A637" i="4"/>
  <c r="A638" i="4"/>
  <c r="A640" i="4"/>
  <c r="A642" i="4"/>
  <c r="A643" i="4"/>
  <c r="A644" i="4"/>
  <c r="A645" i="4"/>
  <c r="A646" i="4"/>
  <c r="A648" i="4"/>
  <c r="A649" i="4"/>
  <c r="A650" i="4"/>
  <c r="A651" i="4"/>
  <c r="A652" i="4"/>
  <c r="A653" i="4"/>
  <c r="A654" i="4"/>
  <c r="A656" i="4"/>
  <c r="A658" i="4"/>
  <c r="A659" i="4"/>
  <c r="A660" i="4"/>
  <c r="A661" i="4"/>
  <c r="A662" i="4"/>
  <c r="A664" i="4"/>
  <c r="A666" i="4"/>
  <c r="A667" i="4"/>
  <c r="A668" i="4"/>
  <c r="A669" i="4"/>
  <c r="A670" i="4"/>
  <c r="A672" i="4"/>
  <c r="A674" i="4"/>
  <c r="A675" i="4"/>
  <c r="A676" i="4"/>
  <c r="A677" i="4"/>
  <c r="A678" i="4"/>
  <c r="A680" i="4"/>
  <c r="A682" i="4"/>
  <c r="A683" i="4"/>
  <c r="A684" i="4"/>
  <c r="A685" i="4"/>
  <c r="A686" i="4"/>
  <c r="A688" i="4"/>
  <c r="A690" i="4"/>
  <c r="A691" i="4"/>
  <c r="A692" i="4"/>
  <c r="A693" i="4"/>
  <c r="A694" i="4"/>
  <c r="A696" i="4"/>
  <c r="A698" i="4"/>
  <c r="A699" i="4"/>
  <c r="A700" i="4"/>
  <c r="A701" i="4"/>
  <c r="A702" i="4"/>
  <c r="A704" i="4"/>
  <c r="A706" i="4"/>
  <c r="A707" i="4"/>
  <c r="A708" i="4"/>
  <c r="A709" i="4"/>
  <c r="A710" i="4"/>
  <c r="A712" i="4"/>
  <c r="A713" i="4"/>
  <c r="A714" i="4"/>
  <c r="A715" i="4"/>
  <c r="A716" i="4"/>
  <c r="A717" i="4"/>
  <c r="A718" i="4"/>
  <c r="A720" i="4"/>
  <c r="A722" i="4"/>
  <c r="A723" i="4"/>
  <c r="A724" i="4"/>
  <c r="A725" i="4"/>
  <c r="A726" i="4"/>
  <c r="A728" i="4"/>
  <c r="A730" i="4"/>
  <c r="A731" i="4"/>
  <c r="A732" i="4"/>
  <c r="A733" i="4"/>
  <c r="A734" i="4"/>
  <c r="A736" i="4"/>
  <c r="A738" i="4"/>
  <c r="A739" i="4"/>
  <c r="A740" i="4"/>
  <c r="A741" i="4"/>
  <c r="A742" i="4"/>
  <c r="A744" i="4"/>
  <c r="A746" i="4"/>
  <c r="A747" i="4"/>
  <c r="A748" i="4"/>
  <c r="A749" i="4"/>
  <c r="A750" i="4"/>
  <c r="A752" i="4"/>
  <c r="A754" i="4"/>
  <c r="A755" i="4"/>
  <c r="A756" i="4"/>
  <c r="A757" i="4"/>
  <c r="A758" i="4"/>
  <c r="A760" i="4"/>
  <c r="A762" i="4"/>
  <c r="A763" i="4"/>
  <c r="A764" i="4"/>
  <c r="A765" i="4"/>
  <c r="A766" i="4"/>
  <c r="A768" i="4"/>
  <c r="A770" i="4"/>
  <c r="A771" i="4"/>
  <c r="A772" i="4"/>
  <c r="A773" i="4"/>
  <c r="A774" i="4"/>
  <c r="A776" i="4"/>
  <c r="A777" i="4"/>
  <c r="A778" i="4"/>
  <c r="A779" i="4"/>
  <c r="A780" i="4"/>
  <c r="A781" i="4"/>
  <c r="A782" i="4"/>
  <c r="A784" i="4"/>
  <c r="A786" i="4"/>
  <c r="A787" i="4"/>
  <c r="A788" i="4"/>
  <c r="A789" i="4"/>
  <c r="A790" i="4"/>
  <c r="A792" i="4"/>
  <c r="A794" i="4"/>
  <c r="A795" i="4"/>
  <c r="A796" i="4"/>
  <c r="A797" i="4"/>
  <c r="A798" i="4"/>
  <c r="A800" i="4"/>
  <c r="A802" i="4"/>
  <c r="A803" i="4"/>
  <c r="A804" i="4"/>
  <c r="A805" i="4"/>
  <c r="A806" i="4"/>
  <c r="A808" i="4"/>
  <c r="A810" i="4"/>
  <c r="A811" i="4"/>
  <c r="A812" i="4"/>
  <c r="A813" i="4"/>
  <c r="A814" i="4"/>
  <c r="A816" i="4"/>
  <c r="A818" i="4"/>
  <c r="A819" i="4"/>
  <c r="A820" i="4"/>
  <c r="A821" i="4"/>
  <c r="A822" i="4"/>
  <c r="A824" i="4"/>
  <c r="A826" i="4"/>
  <c r="A827" i="4"/>
  <c r="A828" i="4"/>
  <c r="A829" i="4"/>
  <c r="A830" i="4"/>
  <c r="A832" i="4"/>
  <c r="A834" i="4"/>
  <c r="A835" i="4"/>
  <c r="A836" i="4"/>
  <c r="A837" i="4"/>
  <c r="A838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D3" i="4"/>
  <c r="D4" i="4"/>
  <c r="D5" i="4"/>
  <c r="D6" i="4"/>
  <c r="D7" i="4"/>
  <c r="D8" i="4"/>
  <c r="D2" i="4"/>
  <c r="E2" i="4"/>
  <c r="D793" i="4" l="1"/>
  <c r="D729" i="4"/>
  <c r="D665" i="4"/>
  <c r="D601" i="4"/>
  <c r="D537" i="4"/>
  <c r="D473" i="4"/>
  <c r="D409" i="4"/>
  <c r="D345" i="4"/>
  <c r="D281" i="4"/>
  <c r="D217" i="4"/>
  <c r="D153" i="4"/>
  <c r="D89" i="4"/>
  <c r="D25" i="4"/>
  <c r="D801" i="4"/>
  <c r="D737" i="4"/>
  <c r="D673" i="4"/>
  <c r="D609" i="4"/>
  <c r="D545" i="4"/>
  <c r="D481" i="4"/>
  <c r="D417" i="4"/>
  <c r="D353" i="4"/>
  <c r="D289" i="4"/>
  <c r="D225" i="4"/>
  <c r="D161" i="4"/>
  <c r="D97" i="4"/>
  <c r="D33" i="4"/>
  <c r="A137" i="4"/>
  <c r="A129" i="4"/>
  <c r="A121" i="4"/>
  <c r="A113" i="4"/>
  <c r="A105" i="4"/>
  <c r="A73" i="4"/>
  <c r="A65" i="4"/>
  <c r="A57" i="4"/>
  <c r="A49" i="4"/>
  <c r="A41" i="4"/>
  <c r="A9" i="4"/>
  <c r="D809" i="4"/>
  <c r="D745" i="4"/>
  <c r="D681" i="4"/>
  <c r="D617" i="4"/>
  <c r="D553" i="4"/>
  <c r="D489" i="4"/>
  <c r="D425" i="4"/>
  <c r="D361" i="4"/>
  <c r="D297" i="4"/>
  <c r="D233" i="4"/>
  <c r="D169" i="4"/>
  <c r="D817" i="4"/>
  <c r="D753" i="4"/>
  <c r="D689" i="4"/>
  <c r="D625" i="4"/>
  <c r="D561" i="4"/>
  <c r="D497" i="4"/>
  <c r="D433" i="4"/>
  <c r="D369" i="4"/>
  <c r="D305" i="4"/>
  <c r="D241" i="4"/>
  <c r="D177" i="4"/>
  <c r="D825" i="4"/>
  <c r="D761" i="4"/>
  <c r="D697" i="4"/>
  <c r="D633" i="4"/>
  <c r="D569" i="4"/>
  <c r="D505" i="4"/>
  <c r="D441" i="4"/>
  <c r="D377" i="4"/>
  <c r="D313" i="4"/>
  <c r="D249" i="4"/>
  <c r="D185" i="4"/>
  <c r="D833" i="4"/>
  <c r="D769" i="4"/>
  <c r="D705" i="4"/>
  <c r="D641" i="4"/>
  <c r="D577" i="4"/>
  <c r="D513" i="4"/>
  <c r="D449" i="4"/>
  <c r="D385" i="4"/>
  <c r="D321" i="4"/>
  <c r="D257" i="4"/>
  <c r="D193" i="4"/>
  <c r="D831" i="4"/>
  <c r="A831" i="4"/>
  <c r="D823" i="4"/>
  <c r="A823" i="4"/>
  <c r="D807" i="4"/>
  <c r="A807" i="4"/>
  <c r="D799" i="4"/>
  <c r="A799" i="4"/>
  <c r="D791" i="4"/>
  <c r="A791" i="4"/>
  <c r="D751" i="4"/>
  <c r="A751" i="4"/>
  <c r="D743" i="4"/>
  <c r="A743" i="4"/>
  <c r="D735" i="4"/>
  <c r="A735" i="4"/>
  <c r="D727" i="4"/>
  <c r="A727" i="4"/>
  <c r="D719" i="4"/>
  <c r="A719" i="4"/>
  <c r="D711" i="4"/>
  <c r="A711" i="4"/>
  <c r="D703" i="4"/>
  <c r="A703" i="4"/>
  <c r="D695" i="4"/>
  <c r="A695" i="4"/>
  <c r="D687" i="4"/>
  <c r="A687" i="4"/>
  <c r="D679" i="4"/>
  <c r="A679" i="4"/>
  <c r="D663" i="4"/>
  <c r="A663" i="4"/>
  <c r="D655" i="4"/>
  <c r="A655" i="4"/>
  <c r="D647" i="4"/>
  <c r="A647" i="4"/>
  <c r="D639" i="4"/>
  <c r="A639" i="4"/>
  <c r="D631" i="4"/>
  <c r="A631" i="4"/>
  <c r="D623" i="4"/>
  <c r="A623" i="4"/>
  <c r="D615" i="4"/>
  <c r="A615" i="4"/>
  <c r="D607" i="4"/>
  <c r="A607" i="4"/>
  <c r="D599" i="4"/>
  <c r="A599" i="4"/>
  <c r="D591" i="4"/>
  <c r="A591" i="4"/>
  <c r="D583" i="4"/>
  <c r="A583" i="4"/>
  <c r="D575" i="4"/>
  <c r="A575" i="4"/>
  <c r="D567" i="4"/>
  <c r="A567" i="4"/>
  <c r="D559" i="4"/>
  <c r="A559" i="4"/>
  <c r="D551" i="4"/>
  <c r="A551" i="4"/>
  <c r="D543" i="4"/>
  <c r="A543" i="4"/>
  <c r="D535" i="4"/>
  <c r="A535" i="4"/>
  <c r="D527" i="4"/>
  <c r="A527" i="4"/>
  <c r="D519" i="4"/>
  <c r="A519" i="4"/>
  <c r="D511" i="4"/>
  <c r="A511" i="4"/>
  <c r="D503" i="4"/>
  <c r="A503" i="4"/>
  <c r="D495" i="4"/>
  <c r="A495" i="4"/>
  <c r="D487" i="4"/>
  <c r="A487" i="4"/>
  <c r="D479" i="4"/>
  <c r="A479" i="4"/>
  <c r="D471" i="4"/>
  <c r="A471" i="4"/>
  <c r="D463" i="4"/>
  <c r="A463" i="4"/>
  <c r="D455" i="4"/>
  <c r="A455" i="4"/>
  <c r="D447" i="4"/>
  <c r="A447" i="4"/>
  <c r="D439" i="4"/>
  <c r="A439" i="4"/>
  <c r="D431" i="4"/>
  <c r="A431" i="4"/>
  <c r="D423" i="4"/>
  <c r="A423" i="4"/>
  <c r="D415" i="4"/>
  <c r="A415" i="4"/>
  <c r="D407" i="4"/>
  <c r="A407" i="4"/>
  <c r="D399" i="4"/>
  <c r="A399" i="4"/>
  <c r="D391" i="4"/>
  <c r="A391" i="4"/>
  <c r="D383" i="4"/>
  <c r="A383" i="4"/>
  <c r="D375" i="4"/>
  <c r="A375" i="4"/>
  <c r="D367" i="4"/>
  <c r="A367" i="4"/>
  <c r="D359" i="4"/>
  <c r="A359" i="4"/>
  <c r="D351" i="4"/>
  <c r="A351" i="4"/>
  <c r="D343" i="4"/>
  <c r="A343" i="4"/>
  <c r="D335" i="4"/>
  <c r="A335" i="4"/>
  <c r="D327" i="4"/>
  <c r="A327" i="4"/>
  <c r="D319" i="4"/>
  <c r="A319" i="4"/>
  <c r="D311" i="4"/>
  <c r="A311" i="4"/>
  <c r="D303" i="4"/>
  <c r="A303" i="4"/>
  <c r="D839" i="4"/>
  <c r="A839" i="4"/>
  <c r="D815" i="4"/>
  <c r="A815" i="4"/>
  <c r="D671" i="4"/>
  <c r="A671" i="4"/>
  <c r="D767" i="4"/>
  <c r="A767" i="4"/>
  <c r="D759" i="4"/>
  <c r="A759" i="4"/>
  <c r="D775" i="4"/>
  <c r="A775" i="4"/>
  <c r="D783" i="4"/>
  <c r="A783" i="4"/>
  <c r="A295" i="4"/>
  <c r="A287" i="4"/>
  <c r="A279" i="4"/>
  <c r="A271" i="4"/>
  <c r="A263" i="4"/>
  <c r="A255" i="4"/>
  <c r="A247" i="4"/>
  <c r="A239" i="4"/>
  <c r="A231" i="4"/>
  <c r="A223" i="4"/>
  <c r="A215" i="4"/>
  <c r="A207" i="4"/>
  <c r="A199" i="4"/>
  <c r="A191" i="4"/>
  <c r="A183" i="4"/>
  <c r="A175" i="4"/>
  <c r="A167" i="4"/>
  <c r="A2" i="4"/>
  <c r="A8" i="4"/>
  <c r="A7" i="4"/>
  <c r="A6" i="4"/>
  <c r="A5" i="4"/>
  <c r="A4" i="4"/>
  <c r="A3" i="4"/>
  <c r="L3" i="31"/>
  <c r="M3" i="31"/>
  <c r="N3" i="31"/>
  <c r="O3" i="31"/>
  <c r="P3" i="31"/>
  <c r="Q3" i="31"/>
  <c r="R3" i="31"/>
  <c r="S3" i="31"/>
  <c r="J3" i="31"/>
  <c r="K63" i="31"/>
  <c r="L63" i="31"/>
  <c r="M63" i="31"/>
  <c r="N63" i="31"/>
  <c r="O63" i="31"/>
  <c r="P63" i="31"/>
  <c r="Q63" i="31"/>
  <c r="R63" i="31"/>
  <c r="S63" i="31"/>
  <c r="K61" i="31"/>
  <c r="L61" i="31"/>
  <c r="M61" i="31"/>
  <c r="N61" i="31"/>
  <c r="O61" i="31"/>
  <c r="P61" i="31"/>
  <c r="Q61" i="31"/>
  <c r="R61" i="31"/>
  <c r="S61" i="31"/>
  <c r="J63" i="31"/>
  <c r="D42" i="11"/>
  <c r="B13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12" i="24"/>
  <c r="B4" i="24" l="1"/>
  <c r="B5" i="24"/>
  <c r="B6" i="24"/>
  <c r="B7" i="24"/>
  <c r="B8" i="24"/>
  <c r="B9" i="24"/>
  <c r="B10" i="24"/>
  <c r="B11" i="24"/>
  <c r="B3" i="24"/>
  <c r="A1" i="44" l="1"/>
  <c r="N2" i="4" l="1"/>
  <c r="M2" i="4"/>
  <c r="K10" i="4"/>
  <c r="J3" i="4" l="1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J37" i="4"/>
  <c r="K37" i="4"/>
  <c r="L37" i="4"/>
  <c r="M37" i="4"/>
  <c r="N37" i="4"/>
  <c r="J38" i="4"/>
  <c r="K38" i="4"/>
  <c r="L38" i="4"/>
  <c r="M38" i="4"/>
  <c r="N38" i="4"/>
  <c r="J39" i="4"/>
  <c r="K39" i="4"/>
  <c r="L39" i="4"/>
  <c r="M39" i="4"/>
  <c r="N39" i="4"/>
  <c r="J40" i="4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43" i="4"/>
  <c r="K43" i="4"/>
  <c r="L43" i="4"/>
  <c r="M43" i="4"/>
  <c r="N43" i="4"/>
  <c r="J44" i="4"/>
  <c r="K44" i="4"/>
  <c r="L44" i="4"/>
  <c r="M44" i="4"/>
  <c r="N44" i="4"/>
  <c r="J45" i="4"/>
  <c r="K45" i="4"/>
  <c r="L45" i="4"/>
  <c r="M45" i="4"/>
  <c r="N45" i="4"/>
  <c r="J46" i="4"/>
  <c r="K46" i="4"/>
  <c r="L46" i="4"/>
  <c r="M46" i="4"/>
  <c r="N46" i="4"/>
  <c r="J47" i="4"/>
  <c r="K47" i="4"/>
  <c r="L47" i="4"/>
  <c r="M47" i="4"/>
  <c r="N47" i="4"/>
  <c r="J48" i="4"/>
  <c r="K48" i="4"/>
  <c r="L48" i="4"/>
  <c r="M48" i="4"/>
  <c r="N48" i="4"/>
  <c r="J49" i="4"/>
  <c r="K49" i="4"/>
  <c r="L49" i="4"/>
  <c r="M49" i="4"/>
  <c r="N49" i="4"/>
  <c r="J50" i="4"/>
  <c r="K50" i="4"/>
  <c r="L50" i="4"/>
  <c r="M50" i="4"/>
  <c r="N50" i="4"/>
  <c r="J51" i="4"/>
  <c r="K51" i="4"/>
  <c r="L51" i="4"/>
  <c r="M51" i="4"/>
  <c r="N51" i="4"/>
  <c r="J52" i="4"/>
  <c r="K52" i="4"/>
  <c r="L52" i="4"/>
  <c r="M52" i="4"/>
  <c r="N52" i="4"/>
  <c r="J53" i="4"/>
  <c r="K53" i="4"/>
  <c r="L53" i="4"/>
  <c r="M53" i="4"/>
  <c r="N53" i="4"/>
  <c r="J54" i="4"/>
  <c r="K54" i="4"/>
  <c r="L54" i="4"/>
  <c r="M54" i="4"/>
  <c r="N54" i="4"/>
  <c r="J55" i="4"/>
  <c r="K55" i="4"/>
  <c r="L55" i="4"/>
  <c r="M55" i="4"/>
  <c r="N55" i="4"/>
  <c r="J56" i="4"/>
  <c r="K56" i="4"/>
  <c r="L56" i="4"/>
  <c r="M56" i="4"/>
  <c r="N56" i="4"/>
  <c r="J57" i="4"/>
  <c r="K57" i="4"/>
  <c r="L57" i="4"/>
  <c r="M57" i="4"/>
  <c r="N57" i="4"/>
  <c r="J58" i="4"/>
  <c r="K58" i="4"/>
  <c r="L58" i="4"/>
  <c r="M58" i="4"/>
  <c r="N58" i="4"/>
  <c r="J59" i="4"/>
  <c r="K59" i="4"/>
  <c r="L59" i="4"/>
  <c r="M59" i="4"/>
  <c r="N59" i="4"/>
  <c r="J60" i="4"/>
  <c r="K60" i="4"/>
  <c r="L60" i="4"/>
  <c r="M60" i="4"/>
  <c r="N60" i="4"/>
  <c r="J61" i="4"/>
  <c r="K61" i="4"/>
  <c r="L61" i="4"/>
  <c r="M61" i="4"/>
  <c r="N61" i="4"/>
  <c r="J62" i="4"/>
  <c r="K62" i="4"/>
  <c r="L62" i="4"/>
  <c r="M62" i="4"/>
  <c r="N62" i="4"/>
  <c r="J63" i="4"/>
  <c r="K63" i="4"/>
  <c r="L63" i="4"/>
  <c r="M63" i="4"/>
  <c r="N63" i="4"/>
  <c r="J64" i="4"/>
  <c r="K64" i="4"/>
  <c r="L64" i="4"/>
  <c r="M64" i="4"/>
  <c r="N64" i="4"/>
  <c r="J65" i="4"/>
  <c r="K65" i="4"/>
  <c r="L65" i="4"/>
  <c r="M65" i="4"/>
  <c r="N65" i="4"/>
  <c r="J66" i="4"/>
  <c r="K66" i="4"/>
  <c r="L66" i="4"/>
  <c r="M66" i="4"/>
  <c r="N66" i="4"/>
  <c r="J67" i="4"/>
  <c r="K67" i="4"/>
  <c r="L67" i="4"/>
  <c r="M67" i="4"/>
  <c r="N67" i="4"/>
  <c r="J68" i="4"/>
  <c r="K68" i="4"/>
  <c r="L68" i="4"/>
  <c r="M68" i="4"/>
  <c r="N68" i="4"/>
  <c r="J69" i="4"/>
  <c r="K69" i="4"/>
  <c r="L69" i="4"/>
  <c r="M69" i="4"/>
  <c r="N69" i="4"/>
  <c r="J70" i="4"/>
  <c r="K70" i="4"/>
  <c r="L70" i="4"/>
  <c r="M70" i="4"/>
  <c r="N70" i="4"/>
  <c r="J71" i="4"/>
  <c r="K71" i="4"/>
  <c r="L71" i="4"/>
  <c r="M71" i="4"/>
  <c r="N71" i="4"/>
  <c r="J72" i="4"/>
  <c r="K72" i="4"/>
  <c r="L72" i="4"/>
  <c r="M72" i="4"/>
  <c r="N72" i="4"/>
  <c r="J73" i="4"/>
  <c r="K73" i="4"/>
  <c r="L73" i="4"/>
  <c r="M73" i="4"/>
  <c r="N73" i="4"/>
  <c r="J74" i="4"/>
  <c r="K74" i="4"/>
  <c r="L74" i="4"/>
  <c r="M74" i="4"/>
  <c r="N74" i="4"/>
  <c r="J75" i="4"/>
  <c r="K75" i="4"/>
  <c r="L75" i="4"/>
  <c r="M75" i="4"/>
  <c r="N75" i="4"/>
  <c r="J76" i="4"/>
  <c r="K76" i="4"/>
  <c r="L76" i="4"/>
  <c r="M76" i="4"/>
  <c r="N76" i="4"/>
  <c r="J77" i="4"/>
  <c r="K77" i="4"/>
  <c r="L77" i="4"/>
  <c r="M77" i="4"/>
  <c r="N77" i="4"/>
  <c r="J78" i="4"/>
  <c r="K78" i="4"/>
  <c r="L78" i="4"/>
  <c r="M78" i="4"/>
  <c r="N78" i="4"/>
  <c r="J79" i="4"/>
  <c r="K79" i="4"/>
  <c r="L79" i="4"/>
  <c r="M79" i="4"/>
  <c r="N79" i="4"/>
  <c r="J80" i="4"/>
  <c r="K80" i="4"/>
  <c r="L80" i="4"/>
  <c r="M80" i="4"/>
  <c r="N80" i="4"/>
  <c r="J81" i="4"/>
  <c r="K81" i="4"/>
  <c r="L81" i="4"/>
  <c r="M81" i="4"/>
  <c r="N81" i="4"/>
  <c r="J82" i="4"/>
  <c r="K82" i="4"/>
  <c r="L82" i="4"/>
  <c r="M82" i="4"/>
  <c r="N82" i="4"/>
  <c r="J83" i="4"/>
  <c r="K83" i="4"/>
  <c r="L83" i="4"/>
  <c r="M83" i="4"/>
  <c r="N83" i="4"/>
  <c r="J84" i="4"/>
  <c r="K84" i="4"/>
  <c r="L84" i="4"/>
  <c r="M84" i="4"/>
  <c r="N84" i="4"/>
  <c r="J85" i="4"/>
  <c r="K85" i="4"/>
  <c r="L85" i="4"/>
  <c r="M85" i="4"/>
  <c r="N85" i="4"/>
  <c r="J86" i="4"/>
  <c r="K86" i="4"/>
  <c r="L86" i="4"/>
  <c r="M86" i="4"/>
  <c r="N86" i="4"/>
  <c r="J87" i="4"/>
  <c r="K87" i="4"/>
  <c r="L87" i="4"/>
  <c r="M87" i="4"/>
  <c r="N87" i="4"/>
  <c r="J88" i="4"/>
  <c r="K88" i="4"/>
  <c r="L88" i="4"/>
  <c r="M88" i="4"/>
  <c r="N88" i="4"/>
  <c r="J89" i="4"/>
  <c r="K89" i="4"/>
  <c r="L89" i="4"/>
  <c r="M89" i="4"/>
  <c r="N89" i="4"/>
  <c r="J90" i="4"/>
  <c r="K90" i="4"/>
  <c r="L90" i="4"/>
  <c r="M90" i="4"/>
  <c r="N90" i="4"/>
  <c r="J91" i="4"/>
  <c r="K91" i="4"/>
  <c r="L91" i="4"/>
  <c r="M91" i="4"/>
  <c r="N91" i="4"/>
  <c r="J92" i="4"/>
  <c r="K92" i="4"/>
  <c r="L92" i="4"/>
  <c r="M92" i="4"/>
  <c r="N92" i="4"/>
  <c r="J93" i="4"/>
  <c r="K93" i="4"/>
  <c r="L93" i="4"/>
  <c r="M93" i="4"/>
  <c r="N93" i="4"/>
  <c r="J94" i="4"/>
  <c r="K94" i="4"/>
  <c r="L94" i="4"/>
  <c r="M94" i="4"/>
  <c r="N94" i="4"/>
  <c r="J95" i="4"/>
  <c r="K95" i="4"/>
  <c r="L95" i="4"/>
  <c r="M95" i="4"/>
  <c r="N95" i="4"/>
  <c r="J96" i="4"/>
  <c r="K96" i="4"/>
  <c r="L96" i="4"/>
  <c r="M96" i="4"/>
  <c r="N96" i="4"/>
  <c r="J97" i="4"/>
  <c r="K97" i="4"/>
  <c r="L97" i="4"/>
  <c r="M97" i="4"/>
  <c r="N97" i="4"/>
  <c r="J98" i="4"/>
  <c r="K98" i="4"/>
  <c r="L98" i="4"/>
  <c r="M98" i="4"/>
  <c r="N98" i="4"/>
  <c r="J99" i="4"/>
  <c r="K99" i="4"/>
  <c r="L99" i="4"/>
  <c r="M99" i="4"/>
  <c r="N99" i="4"/>
  <c r="J100" i="4"/>
  <c r="K100" i="4"/>
  <c r="L100" i="4"/>
  <c r="M100" i="4"/>
  <c r="N100" i="4"/>
  <c r="J101" i="4"/>
  <c r="K101" i="4"/>
  <c r="L101" i="4"/>
  <c r="M101" i="4"/>
  <c r="N101" i="4"/>
  <c r="J102" i="4"/>
  <c r="K102" i="4"/>
  <c r="L102" i="4"/>
  <c r="M102" i="4"/>
  <c r="N102" i="4"/>
  <c r="J103" i="4"/>
  <c r="K103" i="4"/>
  <c r="L103" i="4"/>
  <c r="M103" i="4"/>
  <c r="N103" i="4"/>
  <c r="J104" i="4"/>
  <c r="K104" i="4"/>
  <c r="L104" i="4"/>
  <c r="M104" i="4"/>
  <c r="N104" i="4"/>
  <c r="J105" i="4"/>
  <c r="K105" i="4"/>
  <c r="L105" i="4"/>
  <c r="M105" i="4"/>
  <c r="N105" i="4"/>
  <c r="J106" i="4"/>
  <c r="K106" i="4"/>
  <c r="L106" i="4"/>
  <c r="M106" i="4"/>
  <c r="N106" i="4"/>
  <c r="J107" i="4"/>
  <c r="K107" i="4"/>
  <c r="L107" i="4"/>
  <c r="M107" i="4"/>
  <c r="N107" i="4"/>
  <c r="J108" i="4"/>
  <c r="K108" i="4"/>
  <c r="L108" i="4"/>
  <c r="M108" i="4"/>
  <c r="N108" i="4"/>
  <c r="J109" i="4"/>
  <c r="K109" i="4"/>
  <c r="L109" i="4"/>
  <c r="M109" i="4"/>
  <c r="N109" i="4"/>
  <c r="J110" i="4"/>
  <c r="K110" i="4"/>
  <c r="L110" i="4"/>
  <c r="M110" i="4"/>
  <c r="N110" i="4"/>
  <c r="J111" i="4"/>
  <c r="K111" i="4"/>
  <c r="L111" i="4"/>
  <c r="M111" i="4"/>
  <c r="N111" i="4"/>
  <c r="J112" i="4"/>
  <c r="K112" i="4"/>
  <c r="L112" i="4"/>
  <c r="M112" i="4"/>
  <c r="N112" i="4"/>
  <c r="J113" i="4"/>
  <c r="K113" i="4"/>
  <c r="L113" i="4"/>
  <c r="M113" i="4"/>
  <c r="N113" i="4"/>
  <c r="J114" i="4"/>
  <c r="K114" i="4"/>
  <c r="L114" i="4"/>
  <c r="M114" i="4"/>
  <c r="N114" i="4"/>
  <c r="J115" i="4"/>
  <c r="K115" i="4"/>
  <c r="L115" i="4"/>
  <c r="M115" i="4"/>
  <c r="N115" i="4"/>
  <c r="J116" i="4"/>
  <c r="K116" i="4"/>
  <c r="L116" i="4"/>
  <c r="M116" i="4"/>
  <c r="N116" i="4"/>
  <c r="J117" i="4"/>
  <c r="K117" i="4"/>
  <c r="L117" i="4"/>
  <c r="M117" i="4"/>
  <c r="N117" i="4"/>
  <c r="J118" i="4"/>
  <c r="K118" i="4"/>
  <c r="L118" i="4"/>
  <c r="M118" i="4"/>
  <c r="N118" i="4"/>
  <c r="J119" i="4"/>
  <c r="K119" i="4"/>
  <c r="L119" i="4"/>
  <c r="M119" i="4"/>
  <c r="N119" i="4"/>
  <c r="J120" i="4"/>
  <c r="K120" i="4"/>
  <c r="L120" i="4"/>
  <c r="M120" i="4"/>
  <c r="N120" i="4"/>
  <c r="J121" i="4"/>
  <c r="K121" i="4"/>
  <c r="L121" i="4"/>
  <c r="M121" i="4"/>
  <c r="N121" i="4"/>
  <c r="J122" i="4"/>
  <c r="K122" i="4"/>
  <c r="L122" i="4"/>
  <c r="M122" i="4"/>
  <c r="N122" i="4"/>
  <c r="J123" i="4"/>
  <c r="K123" i="4"/>
  <c r="L123" i="4"/>
  <c r="M123" i="4"/>
  <c r="N123" i="4"/>
  <c r="J124" i="4"/>
  <c r="K124" i="4"/>
  <c r="L124" i="4"/>
  <c r="M124" i="4"/>
  <c r="N124" i="4"/>
  <c r="J125" i="4"/>
  <c r="K125" i="4"/>
  <c r="L125" i="4"/>
  <c r="M125" i="4"/>
  <c r="N125" i="4"/>
  <c r="J126" i="4"/>
  <c r="K126" i="4"/>
  <c r="L126" i="4"/>
  <c r="M126" i="4"/>
  <c r="N126" i="4"/>
  <c r="J127" i="4"/>
  <c r="K127" i="4"/>
  <c r="L127" i="4"/>
  <c r="M127" i="4"/>
  <c r="N127" i="4"/>
  <c r="J128" i="4"/>
  <c r="K128" i="4"/>
  <c r="L128" i="4"/>
  <c r="M128" i="4"/>
  <c r="N128" i="4"/>
  <c r="J129" i="4"/>
  <c r="K129" i="4"/>
  <c r="L129" i="4"/>
  <c r="M129" i="4"/>
  <c r="N129" i="4"/>
  <c r="J130" i="4"/>
  <c r="K130" i="4"/>
  <c r="L130" i="4"/>
  <c r="M130" i="4"/>
  <c r="N130" i="4"/>
  <c r="J131" i="4"/>
  <c r="K131" i="4"/>
  <c r="L131" i="4"/>
  <c r="M131" i="4"/>
  <c r="N131" i="4"/>
  <c r="J132" i="4"/>
  <c r="K132" i="4"/>
  <c r="L132" i="4"/>
  <c r="M132" i="4"/>
  <c r="N132" i="4"/>
  <c r="J133" i="4"/>
  <c r="K133" i="4"/>
  <c r="L133" i="4"/>
  <c r="M133" i="4"/>
  <c r="N133" i="4"/>
  <c r="J134" i="4"/>
  <c r="K134" i="4"/>
  <c r="L134" i="4"/>
  <c r="M134" i="4"/>
  <c r="N134" i="4"/>
  <c r="J135" i="4"/>
  <c r="K135" i="4"/>
  <c r="L135" i="4"/>
  <c r="M135" i="4"/>
  <c r="N135" i="4"/>
  <c r="J136" i="4"/>
  <c r="K136" i="4"/>
  <c r="L136" i="4"/>
  <c r="M136" i="4"/>
  <c r="N136" i="4"/>
  <c r="J137" i="4"/>
  <c r="K137" i="4"/>
  <c r="L137" i="4"/>
  <c r="M137" i="4"/>
  <c r="N137" i="4"/>
  <c r="J138" i="4"/>
  <c r="K138" i="4"/>
  <c r="L138" i="4"/>
  <c r="M138" i="4"/>
  <c r="N138" i="4"/>
  <c r="J139" i="4"/>
  <c r="K139" i="4"/>
  <c r="L139" i="4"/>
  <c r="M139" i="4"/>
  <c r="N139" i="4"/>
  <c r="J140" i="4"/>
  <c r="K140" i="4"/>
  <c r="L140" i="4"/>
  <c r="M140" i="4"/>
  <c r="N140" i="4"/>
  <c r="J141" i="4"/>
  <c r="K141" i="4"/>
  <c r="L141" i="4"/>
  <c r="M141" i="4"/>
  <c r="N141" i="4"/>
  <c r="J142" i="4"/>
  <c r="K142" i="4"/>
  <c r="L142" i="4"/>
  <c r="M142" i="4"/>
  <c r="N142" i="4"/>
  <c r="J143" i="4"/>
  <c r="K143" i="4"/>
  <c r="L143" i="4"/>
  <c r="M143" i="4"/>
  <c r="N143" i="4"/>
  <c r="J144" i="4"/>
  <c r="K144" i="4"/>
  <c r="L144" i="4"/>
  <c r="M144" i="4"/>
  <c r="N144" i="4"/>
  <c r="J145" i="4"/>
  <c r="K145" i="4"/>
  <c r="L145" i="4"/>
  <c r="M145" i="4"/>
  <c r="N145" i="4"/>
  <c r="J146" i="4"/>
  <c r="K146" i="4"/>
  <c r="L146" i="4"/>
  <c r="M146" i="4"/>
  <c r="N146" i="4"/>
  <c r="J147" i="4"/>
  <c r="K147" i="4"/>
  <c r="L147" i="4"/>
  <c r="M147" i="4"/>
  <c r="N147" i="4"/>
  <c r="J148" i="4"/>
  <c r="K148" i="4"/>
  <c r="L148" i="4"/>
  <c r="M148" i="4"/>
  <c r="N148" i="4"/>
  <c r="J149" i="4"/>
  <c r="K149" i="4"/>
  <c r="L149" i="4"/>
  <c r="M149" i="4"/>
  <c r="N149" i="4"/>
  <c r="J150" i="4"/>
  <c r="K150" i="4"/>
  <c r="L150" i="4"/>
  <c r="M150" i="4"/>
  <c r="N150" i="4"/>
  <c r="J151" i="4"/>
  <c r="K151" i="4"/>
  <c r="L151" i="4"/>
  <c r="M151" i="4"/>
  <c r="N151" i="4"/>
  <c r="J152" i="4"/>
  <c r="K152" i="4"/>
  <c r="L152" i="4"/>
  <c r="M152" i="4"/>
  <c r="N152" i="4"/>
  <c r="J153" i="4"/>
  <c r="K153" i="4"/>
  <c r="L153" i="4"/>
  <c r="M153" i="4"/>
  <c r="N153" i="4"/>
  <c r="J154" i="4"/>
  <c r="K154" i="4"/>
  <c r="L154" i="4"/>
  <c r="M154" i="4"/>
  <c r="N154" i="4"/>
  <c r="J155" i="4"/>
  <c r="K155" i="4"/>
  <c r="L155" i="4"/>
  <c r="M155" i="4"/>
  <c r="N155" i="4"/>
  <c r="J156" i="4"/>
  <c r="K156" i="4"/>
  <c r="L156" i="4"/>
  <c r="M156" i="4"/>
  <c r="N156" i="4"/>
  <c r="J157" i="4"/>
  <c r="K157" i="4"/>
  <c r="L157" i="4"/>
  <c r="M157" i="4"/>
  <c r="N157" i="4"/>
  <c r="J158" i="4"/>
  <c r="K158" i="4"/>
  <c r="L158" i="4"/>
  <c r="M158" i="4"/>
  <c r="N158" i="4"/>
  <c r="J159" i="4"/>
  <c r="K159" i="4"/>
  <c r="L159" i="4"/>
  <c r="M159" i="4"/>
  <c r="N159" i="4"/>
  <c r="J160" i="4"/>
  <c r="K160" i="4"/>
  <c r="L160" i="4"/>
  <c r="M160" i="4"/>
  <c r="N160" i="4"/>
  <c r="J161" i="4"/>
  <c r="K161" i="4"/>
  <c r="L161" i="4"/>
  <c r="M161" i="4"/>
  <c r="N161" i="4"/>
  <c r="J162" i="4"/>
  <c r="K162" i="4"/>
  <c r="L162" i="4"/>
  <c r="M162" i="4"/>
  <c r="N162" i="4"/>
  <c r="J163" i="4"/>
  <c r="K163" i="4"/>
  <c r="L163" i="4"/>
  <c r="M163" i="4"/>
  <c r="N163" i="4"/>
  <c r="J164" i="4"/>
  <c r="K164" i="4"/>
  <c r="L164" i="4"/>
  <c r="M164" i="4"/>
  <c r="N164" i="4"/>
  <c r="J165" i="4"/>
  <c r="K165" i="4"/>
  <c r="L165" i="4"/>
  <c r="M165" i="4"/>
  <c r="N165" i="4"/>
  <c r="J166" i="4"/>
  <c r="K166" i="4"/>
  <c r="L166" i="4"/>
  <c r="M166" i="4"/>
  <c r="N166" i="4"/>
  <c r="J167" i="4"/>
  <c r="K167" i="4"/>
  <c r="L167" i="4"/>
  <c r="M167" i="4"/>
  <c r="N167" i="4"/>
  <c r="J168" i="4"/>
  <c r="K168" i="4"/>
  <c r="L168" i="4"/>
  <c r="M168" i="4"/>
  <c r="N168" i="4"/>
  <c r="J169" i="4"/>
  <c r="K169" i="4"/>
  <c r="L169" i="4"/>
  <c r="M169" i="4"/>
  <c r="N169" i="4"/>
  <c r="J170" i="4"/>
  <c r="K170" i="4"/>
  <c r="L170" i="4"/>
  <c r="M170" i="4"/>
  <c r="N170" i="4"/>
  <c r="J171" i="4"/>
  <c r="K171" i="4"/>
  <c r="L171" i="4"/>
  <c r="M171" i="4"/>
  <c r="N171" i="4"/>
  <c r="J172" i="4"/>
  <c r="K172" i="4"/>
  <c r="L172" i="4"/>
  <c r="M172" i="4"/>
  <c r="N172" i="4"/>
  <c r="J173" i="4"/>
  <c r="K173" i="4"/>
  <c r="L173" i="4"/>
  <c r="M173" i="4"/>
  <c r="N173" i="4"/>
  <c r="J174" i="4"/>
  <c r="K174" i="4"/>
  <c r="L174" i="4"/>
  <c r="M174" i="4"/>
  <c r="N174" i="4"/>
  <c r="J175" i="4"/>
  <c r="K175" i="4"/>
  <c r="L175" i="4"/>
  <c r="M175" i="4"/>
  <c r="N175" i="4"/>
  <c r="J176" i="4"/>
  <c r="K176" i="4"/>
  <c r="L176" i="4"/>
  <c r="M176" i="4"/>
  <c r="N176" i="4"/>
  <c r="J177" i="4"/>
  <c r="K177" i="4"/>
  <c r="L177" i="4"/>
  <c r="M177" i="4"/>
  <c r="N177" i="4"/>
  <c r="J178" i="4"/>
  <c r="K178" i="4"/>
  <c r="L178" i="4"/>
  <c r="M178" i="4"/>
  <c r="N178" i="4"/>
  <c r="J179" i="4"/>
  <c r="K179" i="4"/>
  <c r="L179" i="4"/>
  <c r="M179" i="4"/>
  <c r="N179" i="4"/>
  <c r="J180" i="4"/>
  <c r="K180" i="4"/>
  <c r="L180" i="4"/>
  <c r="M180" i="4"/>
  <c r="N180" i="4"/>
  <c r="J181" i="4"/>
  <c r="K181" i="4"/>
  <c r="L181" i="4"/>
  <c r="M181" i="4"/>
  <c r="N181" i="4"/>
  <c r="J182" i="4"/>
  <c r="K182" i="4"/>
  <c r="L182" i="4"/>
  <c r="M182" i="4"/>
  <c r="N182" i="4"/>
  <c r="J183" i="4"/>
  <c r="K183" i="4"/>
  <c r="L183" i="4"/>
  <c r="M183" i="4"/>
  <c r="N183" i="4"/>
  <c r="J184" i="4"/>
  <c r="K184" i="4"/>
  <c r="L184" i="4"/>
  <c r="M184" i="4"/>
  <c r="N184" i="4"/>
  <c r="J185" i="4"/>
  <c r="K185" i="4"/>
  <c r="L185" i="4"/>
  <c r="M185" i="4"/>
  <c r="N185" i="4"/>
  <c r="J186" i="4"/>
  <c r="K186" i="4"/>
  <c r="L186" i="4"/>
  <c r="M186" i="4"/>
  <c r="N186" i="4"/>
  <c r="J187" i="4"/>
  <c r="K187" i="4"/>
  <c r="L187" i="4"/>
  <c r="M187" i="4"/>
  <c r="N187" i="4"/>
  <c r="J188" i="4"/>
  <c r="K188" i="4"/>
  <c r="L188" i="4"/>
  <c r="M188" i="4"/>
  <c r="N188" i="4"/>
  <c r="J189" i="4"/>
  <c r="K189" i="4"/>
  <c r="L189" i="4"/>
  <c r="M189" i="4"/>
  <c r="N189" i="4"/>
  <c r="J190" i="4"/>
  <c r="K190" i="4"/>
  <c r="L190" i="4"/>
  <c r="M190" i="4"/>
  <c r="N190" i="4"/>
  <c r="J191" i="4"/>
  <c r="K191" i="4"/>
  <c r="L191" i="4"/>
  <c r="M191" i="4"/>
  <c r="N191" i="4"/>
  <c r="J192" i="4"/>
  <c r="K192" i="4"/>
  <c r="L192" i="4"/>
  <c r="M192" i="4"/>
  <c r="N192" i="4"/>
  <c r="J193" i="4"/>
  <c r="K193" i="4"/>
  <c r="L193" i="4"/>
  <c r="M193" i="4"/>
  <c r="N193" i="4"/>
  <c r="J194" i="4"/>
  <c r="K194" i="4"/>
  <c r="L194" i="4"/>
  <c r="M194" i="4"/>
  <c r="N194" i="4"/>
  <c r="J195" i="4"/>
  <c r="K195" i="4"/>
  <c r="L195" i="4"/>
  <c r="M195" i="4"/>
  <c r="N195" i="4"/>
  <c r="J196" i="4"/>
  <c r="K196" i="4"/>
  <c r="L196" i="4"/>
  <c r="M196" i="4"/>
  <c r="N196" i="4"/>
  <c r="J197" i="4"/>
  <c r="K197" i="4"/>
  <c r="L197" i="4"/>
  <c r="M197" i="4"/>
  <c r="N197" i="4"/>
  <c r="J198" i="4"/>
  <c r="K198" i="4"/>
  <c r="L198" i="4"/>
  <c r="M198" i="4"/>
  <c r="N198" i="4"/>
  <c r="J199" i="4"/>
  <c r="K199" i="4"/>
  <c r="L199" i="4"/>
  <c r="M199" i="4"/>
  <c r="N199" i="4"/>
  <c r="J200" i="4"/>
  <c r="K200" i="4"/>
  <c r="L200" i="4"/>
  <c r="M200" i="4"/>
  <c r="N200" i="4"/>
  <c r="J201" i="4"/>
  <c r="K201" i="4"/>
  <c r="L201" i="4"/>
  <c r="M201" i="4"/>
  <c r="N201" i="4"/>
  <c r="J202" i="4"/>
  <c r="K202" i="4"/>
  <c r="L202" i="4"/>
  <c r="M202" i="4"/>
  <c r="N202" i="4"/>
  <c r="J203" i="4"/>
  <c r="K203" i="4"/>
  <c r="L203" i="4"/>
  <c r="M203" i="4"/>
  <c r="N203" i="4"/>
  <c r="J204" i="4"/>
  <c r="K204" i="4"/>
  <c r="L204" i="4"/>
  <c r="M204" i="4"/>
  <c r="N204" i="4"/>
  <c r="J205" i="4"/>
  <c r="K205" i="4"/>
  <c r="L205" i="4"/>
  <c r="M205" i="4"/>
  <c r="N205" i="4"/>
  <c r="J206" i="4"/>
  <c r="K206" i="4"/>
  <c r="L206" i="4"/>
  <c r="M206" i="4"/>
  <c r="N206" i="4"/>
  <c r="J207" i="4"/>
  <c r="K207" i="4"/>
  <c r="L207" i="4"/>
  <c r="M207" i="4"/>
  <c r="N207" i="4"/>
  <c r="J208" i="4"/>
  <c r="K208" i="4"/>
  <c r="L208" i="4"/>
  <c r="M208" i="4"/>
  <c r="N208" i="4"/>
  <c r="J209" i="4"/>
  <c r="K209" i="4"/>
  <c r="L209" i="4"/>
  <c r="M209" i="4"/>
  <c r="N209" i="4"/>
  <c r="J210" i="4"/>
  <c r="K210" i="4"/>
  <c r="L210" i="4"/>
  <c r="M210" i="4"/>
  <c r="N210" i="4"/>
  <c r="J211" i="4"/>
  <c r="K211" i="4"/>
  <c r="L211" i="4"/>
  <c r="M211" i="4"/>
  <c r="N211" i="4"/>
  <c r="J212" i="4"/>
  <c r="K212" i="4"/>
  <c r="L212" i="4"/>
  <c r="M212" i="4"/>
  <c r="N212" i="4"/>
  <c r="J213" i="4"/>
  <c r="K213" i="4"/>
  <c r="L213" i="4"/>
  <c r="M213" i="4"/>
  <c r="N213" i="4"/>
  <c r="J214" i="4"/>
  <c r="K214" i="4"/>
  <c r="L214" i="4"/>
  <c r="M214" i="4"/>
  <c r="N214" i="4"/>
  <c r="J215" i="4"/>
  <c r="K215" i="4"/>
  <c r="L215" i="4"/>
  <c r="M215" i="4"/>
  <c r="N215" i="4"/>
  <c r="J216" i="4"/>
  <c r="K216" i="4"/>
  <c r="L216" i="4"/>
  <c r="M216" i="4"/>
  <c r="N216" i="4"/>
  <c r="J217" i="4"/>
  <c r="K217" i="4"/>
  <c r="L217" i="4"/>
  <c r="M217" i="4"/>
  <c r="N217" i="4"/>
  <c r="J218" i="4"/>
  <c r="K218" i="4"/>
  <c r="L218" i="4"/>
  <c r="M218" i="4"/>
  <c r="N218" i="4"/>
  <c r="J219" i="4"/>
  <c r="K219" i="4"/>
  <c r="L219" i="4"/>
  <c r="M219" i="4"/>
  <c r="N219" i="4"/>
  <c r="J220" i="4"/>
  <c r="K220" i="4"/>
  <c r="L220" i="4"/>
  <c r="M220" i="4"/>
  <c r="N220" i="4"/>
  <c r="J221" i="4"/>
  <c r="K221" i="4"/>
  <c r="L221" i="4"/>
  <c r="M221" i="4"/>
  <c r="N221" i="4"/>
  <c r="J222" i="4"/>
  <c r="K222" i="4"/>
  <c r="L222" i="4"/>
  <c r="M222" i="4"/>
  <c r="N222" i="4"/>
  <c r="J223" i="4"/>
  <c r="K223" i="4"/>
  <c r="L223" i="4"/>
  <c r="M223" i="4"/>
  <c r="N223" i="4"/>
  <c r="J224" i="4"/>
  <c r="K224" i="4"/>
  <c r="L224" i="4"/>
  <c r="M224" i="4"/>
  <c r="N224" i="4"/>
  <c r="J225" i="4"/>
  <c r="K225" i="4"/>
  <c r="L225" i="4"/>
  <c r="M225" i="4"/>
  <c r="N225" i="4"/>
  <c r="J226" i="4"/>
  <c r="K226" i="4"/>
  <c r="L226" i="4"/>
  <c r="M226" i="4"/>
  <c r="N226" i="4"/>
  <c r="J227" i="4"/>
  <c r="K227" i="4"/>
  <c r="L227" i="4"/>
  <c r="M227" i="4"/>
  <c r="N227" i="4"/>
  <c r="J228" i="4"/>
  <c r="K228" i="4"/>
  <c r="L228" i="4"/>
  <c r="M228" i="4"/>
  <c r="N228" i="4"/>
  <c r="J229" i="4"/>
  <c r="K229" i="4"/>
  <c r="L229" i="4"/>
  <c r="M229" i="4"/>
  <c r="N229" i="4"/>
  <c r="J230" i="4"/>
  <c r="K230" i="4"/>
  <c r="L230" i="4"/>
  <c r="M230" i="4"/>
  <c r="N230" i="4"/>
  <c r="J231" i="4"/>
  <c r="K231" i="4"/>
  <c r="L231" i="4"/>
  <c r="M231" i="4"/>
  <c r="N231" i="4"/>
  <c r="J232" i="4"/>
  <c r="K232" i="4"/>
  <c r="L232" i="4"/>
  <c r="M232" i="4"/>
  <c r="N232" i="4"/>
  <c r="J233" i="4"/>
  <c r="K233" i="4"/>
  <c r="L233" i="4"/>
  <c r="M233" i="4"/>
  <c r="N233" i="4"/>
  <c r="J234" i="4"/>
  <c r="K234" i="4"/>
  <c r="L234" i="4"/>
  <c r="M234" i="4"/>
  <c r="N234" i="4"/>
  <c r="J235" i="4"/>
  <c r="K235" i="4"/>
  <c r="L235" i="4"/>
  <c r="M235" i="4"/>
  <c r="N235" i="4"/>
  <c r="J236" i="4"/>
  <c r="K236" i="4"/>
  <c r="L236" i="4"/>
  <c r="M236" i="4"/>
  <c r="N236" i="4"/>
  <c r="J237" i="4"/>
  <c r="K237" i="4"/>
  <c r="L237" i="4"/>
  <c r="M237" i="4"/>
  <c r="N237" i="4"/>
  <c r="J238" i="4"/>
  <c r="K238" i="4"/>
  <c r="L238" i="4"/>
  <c r="M238" i="4"/>
  <c r="N238" i="4"/>
  <c r="J239" i="4"/>
  <c r="K239" i="4"/>
  <c r="L239" i="4"/>
  <c r="M239" i="4"/>
  <c r="N239" i="4"/>
  <c r="J240" i="4"/>
  <c r="K240" i="4"/>
  <c r="L240" i="4"/>
  <c r="M240" i="4"/>
  <c r="N240" i="4"/>
  <c r="J241" i="4"/>
  <c r="K241" i="4"/>
  <c r="L241" i="4"/>
  <c r="M241" i="4"/>
  <c r="N241" i="4"/>
  <c r="J242" i="4"/>
  <c r="K242" i="4"/>
  <c r="L242" i="4"/>
  <c r="M242" i="4"/>
  <c r="N242" i="4"/>
  <c r="J243" i="4"/>
  <c r="K243" i="4"/>
  <c r="L243" i="4"/>
  <c r="M243" i="4"/>
  <c r="N243" i="4"/>
  <c r="J244" i="4"/>
  <c r="K244" i="4"/>
  <c r="L244" i="4"/>
  <c r="M244" i="4"/>
  <c r="N244" i="4"/>
  <c r="J245" i="4"/>
  <c r="K245" i="4"/>
  <c r="L245" i="4"/>
  <c r="M245" i="4"/>
  <c r="N245" i="4"/>
  <c r="J246" i="4"/>
  <c r="K246" i="4"/>
  <c r="L246" i="4"/>
  <c r="M246" i="4"/>
  <c r="N246" i="4"/>
  <c r="J247" i="4"/>
  <c r="K247" i="4"/>
  <c r="L247" i="4"/>
  <c r="M247" i="4"/>
  <c r="N247" i="4"/>
  <c r="J248" i="4"/>
  <c r="K248" i="4"/>
  <c r="L248" i="4"/>
  <c r="M248" i="4"/>
  <c r="N248" i="4"/>
  <c r="J249" i="4"/>
  <c r="K249" i="4"/>
  <c r="L249" i="4"/>
  <c r="M249" i="4"/>
  <c r="N249" i="4"/>
  <c r="J250" i="4"/>
  <c r="K250" i="4"/>
  <c r="L250" i="4"/>
  <c r="M250" i="4"/>
  <c r="N250" i="4"/>
  <c r="J251" i="4"/>
  <c r="K251" i="4"/>
  <c r="L251" i="4"/>
  <c r="M251" i="4"/>
  <c r="N251" i="4"/>
  <c r="J252" i="4"/>
  <c r="K252" i="4"/>
  <c r="L252" i="4"/>
  <c r="M252" i="4"/>
  <c r="N252" i="4"/>
  <c r="J253" i="4"/>
  <c r="K253" i="4"/>
  <c r="L253" i="4"/>
  <c r="M253" i="4"/>
  <c r="N253" i="4"/>
  <c r="J254" i="4"/>
  <c r="K254" i="4"/>
  <c r="L254" i="4"/>
  <c r="M254" i="4"/>
  <c r="N254" i="4"/>
  <c r="J255" i="4"/>
  <c r="K255" i="4"/>
  <c r="L255" i="4"/>
  <c r="M255" i="4"/>
  <c r="N255" i="4"/>
  <c r="J256" i="4"/>
  <c r="K256" i="4"/>
  <c r="L256" i="4"/>
  <c r="M256" i="4"/>
  <c r="N256" i="4"/>
  <c r="J257" i="4"/>
  <c r="K257" i="4"/>
  <c r="L257" i="4"/>
  <c r="M257" i="4"/>
  <c r="N257" i="4"/>
  <c r="J258" i="4"/>
  <c r="K258" i="4"/>
  <c r="L258" i="4"/>
  <c r="M258" i="4"/>
  <c r="N258" i="4"/>
  <c r="J259" i="4"/>
  <c r="K259" i="4"/>
  <c r="L259" i="4"/>
  <c r="M259" i="4"/>
  <c r="N259" i="4"/>
  <c r="J260" i="4"/>
  <c r="K260" i="4"/>
  <c r="L260" i="4"/>
  <c r="M260" i="4"/>
  <c r="N260" i="4"/>
  <c r="J261" i="4"/>
  <c r="K261" i="4"/>
  <c r="L261" i="4"/>
  <c r="M261" i="4"/>
  <c r="N261" i="4"/>
  <c r="J262" i="4"/>
  <c r="K262" i="4"/>
  <c r="L262" i="4"/>
  <c r="M262" i="4"/>
  <c r="N262" i="4"/>
  <c r="J263" i="4"/>
  <c r="K263" i="4"/>
  <c r="L263" i="4"/>
  <c r="M263" i="4"/>
  <c r="N263" i="4"/>
  <c r="J264" i="4"/>
  <c r="K264" i="4"/>
  <c r="L264" i="4"/>
  <c r="M264" i="4"/>
  <c r="N264" i="4"/>
  <c r="J265" i="4"/>
  <c r="K265" i="4"/>
  <c r="L265" i="4"/>
  <c r="M265" i="4"/>
  <c r="N265" i="4"/>
  <c r="J266" i="4"/>
  <c r="K266" i="4"/>
  <c r="L266" i="4"/>
  <c r="M266" i="4"/>
  <c r="N266" i="4"/>
  <c r="J267" i="4"/>
  <c r="K267" i="4"/>
  <c r="L267" i="4"/>
  <c r="M267" i="4"/>
  <c r="N267" i="4"/>
  <c r="J268" i="4"/>
  <c r="K268" i="4"/>
  <c r="L268" i="4"/>
  <c r="M268" i="4"/>
  <c r="N268" i="4"/>
  <c r="J269" i="4"/>
  <c r="K269" i="4"/>
  <c r="L269" i="4"/>
  <c r="M269" i="4"/>
  <c r="N269" i="4"/>
  <c r="J270" i="4"/>
  <c r="K270" i="4"/>
  <c r="L270" i="4"/>
  <c r="M270" i="4"/>
  <c r="N270" i="4"/>
  <c r="J271" i="4"/>
  <c r="K271" i="4"/>
  <c r="L271" i="4"/>
  <c r="M271" i="4"/>
  <c r="N271" i="4"/>
  <c r="J272" i="4"/>
  <c r="K272" i="4"/>
  <c r="L272" i="4"/>
  <c r="M272" i="4"/>
  <c r="N272" i="4"/>
  <c r="J273" i="4"/>
  <c r="K273" i="4"/>
  <c r="L273" i="4"/>
  <c r="M273" i="4"/>
  <c r="N273" i="4"/>
  <c r="J274" i="4"/>
  <c r="K274" i="4"/>
  <c r="L274" i="4"/>
  <c r="M274" i="4"/>
  <c r="N274" i="4"/>
  <c r="J275" i="4"/>
  <c r="K275" i="4"/>
  <c r="L275" i="4"/>
  <c r="M275" i="4"/>
  <c r="N275" i="4"/>
  <c r="J276" i="4"/>
  <c r="K276" i="4"/>
  <c r="L276" i="4"/>
  <c r="M276" i="4"/>
  <c r="N276" i="4"/>
  <c r="J277" i="4"/>
  <c r="K277" i="4"/>
  <c r="L277" i="4"/>
  <c r="M277" i="4"/>
  <c r="N277" i="4"/>
  <c r="J278" i="4"/>
  <c r="K278" i="4"/>
  <c r="L278" i="4"/>
  <c r="M278" i="4"/>
  <c r="N278" i="4"/>
  <c r="J279" i="4"/>
  <c r="K279" i="4"/>
  <c r="L279" i="4"/>
  <c r="M279" i="4"/>
  <c r="N279" i="4"/>
  <c r="J280" i="4"/>
  <c r="K280" i="4"/>
  <c r="L280" i="4"/>
  <c r="M280" i="4"/>
  <c r="N280" i="4"/>
  <c r="J281" i="4"/>
  <c r="K281" i="4"/>
  <c r="L281" i="4"/>
  <c r="M281" i="4"/>
  <c r="N281" i="4"/>
  <c r="J282" i="4"/>
  <c r="K282" i="4"/>
  <c r="L282" i="4"/>
  <c r="M282" i="4"/>
  <c r="N282" i="4"/>
  <c r="J283" i="4"/>
  <c r="K283" i="4"/>
  <c r="L283" i="4"/>
  <c r="M283" i="4"/>
  <c r="N283" i="4"/>
  <c r="J284" i="4"/>
  <c r="K284" i="4"/>
  <c r="L284" i="4"/>
  <c r="M284" i="4"/>
  <c r="N284" i="4"/>
  <c r="J285" i="4"/>
  <c r="K285" i="4"/>
  <c r="L285" i="4"/>
  <c r="M285" i="4"/>
  <c r="N285" i="4"/>
  <c r="J286" i="4"/>
  <c r="K286" i="4"/>
  <c r="L286" i="4"/>
  <c r="M286" i="4"/>
  <c r="N286" i="4"/>
  <c r="J287" i="4"/>
  <c r="K287" i="4"/>
  <c r="L287" i="4"/>
  <c r="M287" i="4"/>
  <c r="N287" i="4"/>
  <c r="J288" i="4"/>
  <c r="K288" i="4"/>
  <c r="L288" i="4"/>
  <c r="M288" i="4"/>
  <c r="N288" i="4"/>
  <c r="J289" i="4"/>
  <c r="K289" i="4"/>
  <c r="L289" i="4"/>
  <c r="M289" i="4"/>
  <c r="N289" i="4"/>
  <c r="J290" i="4"/>
  <c r="K290" i="4"/>
  <c r="L290" i="4"/>
  <c r="M290" i="4"/>
  <c r="N290" i="4"/>
  <c r="J291" i="4"/>
  <c r="K291" i="4"/>
  <c r="L291" i="4"/>
  <c r="M291" i="4"/>
  <c r="N291" i="4"/>
  <c r="J292" i="4"/>
  <c r="K292" i="4"/>
  <c r="L292" i="4"/>
  <c r="M292" i="4"/>
  <c r="N292" i="4"/>
  <c r="J293" i="4"/>
  <c r="K293" i="4"/>
  <c r="L293" i="4"/>
  <c r="M293" i="4"/>
  <c r="N293" i="4"/>
  <c r="J294" i="4"/>
  <c r="K294" i="4"/>
  <c r="L294" i="4"/>
  <c r="M294" i="4"/>
  <c r="N294" i="4"/>
  <c r="J295" i="4"/>
  <c r="K295" i="4"/>
  <c r="L295" i="4"/>
  <c r="M295" i="4"/>
  <c r="N295" i="4"/>
  <c r="J296" i="4"/>
  <c r="K296" i="4"/>
  <c r="L296" i="4"/>
  <c r="M296" i="4"/>
  <c r="N296" i="4"/>
  <c r="J297" i="4"/>
  <c r="K297" i="4"/>
  <c r="L297" i="4"/>
  <c r="M297" i="4"/>
  <c r="N297" i="4"/>
  <c r="J298" i="4"/>
  <c r="K298" i="4"/>
  <c r="L298" i="4"/>
  <c r="M298" i="4"/>
  <c r="N298" i="4"/>
  <c r="J299" i="4"/>
  <c r="K299" i="4"/>
  <c r="L299" i="4"/>
  <c r="M299" i="4"/>
  <c r="N299" i="4"/>
  <c r="J300" i="4"/>
  <c r="K300" i="4"/>
  <c r="L300" i="4"/>
  <c r="M300" i="4"/>
  <c r="N300" i="4"/>
  <c r="J301" i="4"/>
  <c r="K301" i="4"/>
  <c r="L301" i="4"/>
  <c r="M301" i="4"/>
  <c r="N301" i="4"/>
  <c r="J302" i="4"/>
  <c r="K302" i="4"/>
  <c r="L302" i="4"/>
  <c r="M302" i="4"/>
  <c r="N302" i="4"/>
  <c r="J303" i="4"/>
  <c r="K303" i="4"/>
  <c r="L303" i="4"/>
  <c r="M303" i="4"/>
  <c r="N303" i="4"/>
  <c r="J304" i="4"/>
  <c r="K304" i="4"/>
  <c r="L304" i="4"/>
  <c r="M304" i="4"/>
  <c r="N304" i="4"/>
  <c r="J305" i="4"/>
  <c r="K305" i="4"/>
  <c r="L305" i="4"/>
  <c r="M305" i="4"/>
  <c r="N305" i="4"/>
  <c r="J306" i="4"/>
  <c r="K306" i="4"/>
  <c r="L306" i="4"/>
  <c r="M306" i="4"/>
  <c r="N306" i="4"/>
  <c r="J307" i="4"/>
  <c r="K307" i="4"/>
  <c r="L307" i="4"/>
  <c r="M307" i="4"/>
  <c r="N307" i="4"/>
  <c r="J308" i="4"/>
  <c r="K308" i="4"/>
  <c r="L308" i="4"/>
  <c r="M308" i="4"/>
  <c r="N308" i="4"/>
  <c r="J309" i="4"/>
  <c r="K309" i="4"/>
  <c r="L309" i="4"/>
  <c r="M309" i="4"/>
  <c r="N309" i="4"/>
  <c r="J310" i="4"/>
  <c r="K310" i="4"/>
  <c r="L310" i="4"/>
  <c r="M310" i="4"/>
  <c r="N310" i="4"/>
  <c r="J311" i="4"/>
  <c r="K311" i="4"/>
  <c r="L311" i="4"/>
  <c r="M311" i="4"/>
  <c r="N311" i="4"/>
  <c r="J312" i="4"/>
  <c r="K312" i="4"/>
  <c r="L312" i="4"/>
  <c r="M312" i="4"/>
  <c r="N312" i="4"/>
  <c r="J313" i="4"/>
  <c r="K313" i="4"/>
  <c r="L313" i="4"/>
  <c r="M313" i="4"/>
  <c r="N313" i="4"/>
  <c r="J314" i="4"/>
  <c r="K314" i="4"/>
  <c r="L314" i="4"/>
  <c r="M314" i="4"/>
  <c r="N314" i="4"/>
  <c r="J315" i="4"/>
  <c r="K315" i="4"/>
  <c r="L315" i="4"/>
  <c r="M315" i="4"/>
  <c r="N315" i="4"/>
  <c r="J316" i="4"/>
  <c r="K316" i="4"/>
  <c r="L316" i="4"/>
  <c r="M316" i="4"/>
  <c r="N316" i="4"/>
  <c r="J317" i="4"/>
  <c r="K317" i="4"/>
  <c r="L317" i="4"/>
  <c r="M317" i="4"/>
  <c r="N317" i="4"/>
  <c r="J318" i="4"/>
  <c r="K318" i="4"/>
  <c r="L318" i="4"/>
  <c r="M318" i="4"/>
  <c r="N318" i="4"/>
  <c r="J319" i="4"/>
  <c r="K319" i="4"/>
  <c r="L319" i="4"/>
  <c r="M319" i="4"/>
  <c r="N319" i="4"/>
  <c r="J320" i="4"/>
  <c r="K320" i="4"/>
  <c r="L320" i="4"/>
  <c r="M320" i="4"/>
  <c r="N320" i="4"/>
  <c r="J321" i="4"/>
  <c r="K321" i="4"/>
  <c r="L321" i="4"/>
  <c r="M321" i="4"/>
  <c r="N321" i="4"/>
  <c r="J322" i="4"/>
  <c r="K322" i="4"/>
  <c r="L322" i="4"/>
  <c r="M322" i="4"/>
  <c r="N322" i="4"/>
  <c r="J323" i="4"/>
  <c r="K323" i="4"/>
  <c r="L323" i="4"/>
  <c r="M323" i="4"/>
  <c r="N323" i="4"/>
  <c r="J324" i="4"/>
  <c r="K324" i="4"/>
  <c r="L324" i="4"/>
  <c r="M324" i="4"/>
  <c r="N324" i="4"/>
  <c r="J325" i="4"/>
  <c r="K325" i="4"/>
  <c r="L325" i="4"/>
  <c r="M325" i="4"/>
  <c r="N325" i="4"/>
  <c r="J326" i="4"/>
  <c r="K326" i="4"/>
  <c r="L326" i="4"/>
  <c r="M326" i="4"/>
  <c r="N326" i="4"/>
  <c r="J327" i="4"/>
  <c r="K327" i="4"/>
  <c r="L327" i="4"/>
  <c r="M327" i="4"/>
  <c r="N327" i="4"/>
  <c r="J328" i="4"/>
  <c r="K328" i="4"/>
  <c r="L328" i="4"/>
  <c r="M328" i="4"/>
  <c r="N328" i="4"/>
  <c r="J329" i="4"/>
  <c r="K329" i="4"/>
  <c r="L329" i="4"/>
  <c r="M329" i="4"/>
  <c r="N329" i="4"/>
  <c r="J330" i="4"/>
  <c r="K330" i="4"/>
  <c r="L330" i="4"/>
  <c r="M330" i="4"/>
  <c r="N330" i="4"/>
  <c r="J331" i="4"/>
  <c r="K331" i="4"/>
  <c r="L331" i="4"/>
  <c r="M331" i="4"/>
  <c r="N331" i="4"/>
  <c r="J332" i="4"/>
  <c r="K332" i="4"/>
  <c r="L332" i="4"/>
  <c r="M332" i="4"/>
  <c r="N332" i="4"/>
  <c r="J333" i="4"/>
  <c r="K333" i="4"/>
  <c r="L333" i="4"/>
  <c r="M333" i="4"/>
  <c r="N333" i="4"/>
  <c r="J334" i="4"/>
  <c r="K334" i="4"/>
  <c r="L334" i="4"/>
  <c r="M334" i="4"/>
  <c r="N334" i="4"/>
  <c r="J335" i="4"/>
  <c r="K335" i="4"/>
  <c r="L335" i="4"/>
  <c r="M335" i="4"/>
  <c r="N335" i="4"/>
  <c r="J336" i="4"/>
  <c r="K336" i="4"/>
  <c r="L336" i="4"/>
  <c r="M336" i="4"/>
  <c r="N336" i="4"/>
  <c r="J337" i="4"/>
  <c r="K337" i="4"/>
  <c r="L337" i="4"/>
  <c r="M337" i="4"/>
  <c r="N337" i="4"/>
  <c r="J338" i="4"/>
  <c r="K338" i="4"/>
  <c r="L338" i="4"/>
  <c r="M338" i="4"/>
  <c r="N338" i="4"/>
  <c r="J339" i="4"/>
  <c r="K339" i="4"/>
  <c r="L339" i="4"/>
  <c r="M339" i="4"/>
  <c r="N339" i="4"/>
  <c r="J340" i="4"/>
  <c r="K340" i="4"/>
  <c r="L340" i="4"/>
  <c r="M340" i="4"/>
  <c r="N340" i="4"/>
  <c r="J341" i="4"/>
  <c r="K341" i="4"/>
  <c r="L341" i="4"/>
  <c r="M341" i="4"/>
  <c r="N341" i="4"/>
  <c r="J342" i="4"/>
  <c r="K342" i="4"/>
  <c r="L342" i="4"/>
  <c r="M342" i="4"/>
  <c r="N342" i="4"/>
  <c r="J343" i="4"/>
  <c r="K343" i="4"/>
  <c r="L343" i="4"/>
  <c r="M343" i="4"/>
  <c r="N343" i="4"/>
  <c r="J344" i="4"/>
  <c r="K344" i="4"/>
  <c r="L344" i="4"/>
  <c r="M344" i="4"/>
  <c r="N344" i="4"/>
  <c r="J345" i="4"/>
  <c r="K345" i="4"/>
  <c r="L345" i="4"/>
  <c r="M345" i="4"/>
  <c r="N345" i="4"/>
  <c r="J346" i="4"/>
  <c r="K346" i="4"/>
  <c r="L346" i="4"/>
  <c r="M346" i="4"/>
  <c r="N346" i="4"/>
  <c r="J347" i="4"/>
  <c r="K347" i="4"/>
  <c r="L347" i="4"/>
  <c r="M347" i="4"/>
  <c r="N347" i="4"/>
  <c r="J348" i="4"/>
  <c r="K348" i="4"/>
  <c r="L348" i="4"/>
  <c r="M348" i="4"/>
  <c r="N348" i="4"/>
  <c r="J349" i="4"/>
  <c r="K349" i="4"/>
  <c r="L349" i="4"/>
  <c r="M349" i="4"/>
  <c r="N349" i="4"/>
  <c r="J350" i="4"/>
  <c r="K350" i="4"/>
  <c r="L350" i="4"/>
  <c r="M350" i="4"/>
  <c r="N350" i="4"/>
  <c r="J351" i="4"/>
  <c r="K351" i="4"/>
  <c r="L351" i="4"/>
  <c r="M351" i="4"/>
  <c r="N351" i="4"/>
  <c r="J352" i="4"/>
  <c r="K352" i="4"/>
  <c r="L352" i="4"/>
  <c r="M352" i="4"/>
  <c r="N352" i="4"/>
  <c r="J353" i="4"/>
  <c r="K353" i="4"/>
  <c r="L353" i="4"/>
  <c r="M353" i="4"/>
  <c r="N353" i="4"/>
  <c r="J354" i="4"/>
  <c r="K354" i="4"/>
  <c r="L354" i="4"/>
  <c r="M354" i="4"/>
  <c r="N354" i="4"/>
  <c r="J355" i="4"/>
  <c r="K355" i="4"/>
  <c r="L355" i="4"/>
  <c r="M355" i="4"/>
  <c r="N355" i="4"/>
  <c r="J356" i="4"/>
  <c r="K356" i="4"/>
  <c r="L356" i="4"/>
  <c r="M356" i="4"/>
  <c r="N356" i="4"/>
  <c r="J357" i="4"/>
  <c r="K357" i="4"/>
  <c r="L357" i="4"/>
  <c r="M357" i="4"/>
  <c r="N357" i="4"/>
  <c r="J358" i="4"/>
  <c r="K358" i="4"/>
  <c r="L358" i="4"/>
  <c r="M358" i="4"/>
  <c r="N358" i="4"/>
  <c r="J359" i="4"/>
  <c r="K359" i="4"/>
  <c r="L359" i="4"/>
  <c r="M359" i="4"/>
  <c r="N359" i="4"/>
  <c r="J360" i="4"/>
  <c r="K360" i="4"/>
  <c r="L360" i="4"/>
  <c r="M360" i="4"/>
  <c r="N360" i="4"/>
  <c r="J361" i="4"/>
  <c r="K361" i="4"/>
  <c r="L361" i="4"/>
  <c r="M361" i="4"/>
  <c r="N361" i="4"/>
  <c r="J362" i="4"/>
  <c r="K362" i="4"/>
  <c r="L362" i="4"/>
  <c r="M362" i="4"/>
  <c r="N362" i="4"/>
  <c r="J363" i="4"/>
  <c r="K363" i="4"/>
  <c r="L363" i="4"/>
  <c r="M363" i="4"/>
  <c r="N363" i="4"/>
  <c r="J364" i="4"/>
  <c r="K364" i="4"/>
  <c r="L364" i="4"/>
  <c r="M364" i="4"/>
  <c r="N364" i="4"/>
  <c r="J365" i="4"/>
  <c r="K365" i="4"/>
  <c r="L365" i="4"/>
  <c r="M365" i="4"/>
  <c r="N365" i="4"/>
  <c r="J366" i="4"/>
  <c r="K366" i="4"/>
  <c r="L366" i="4"/>
  <c r="M366" i="4"/>
  <c r="N366" i="4"/>
  <c r="J367" i="4"/>
  <c r="K367" i="4"/>
  <c r="L367" i="4"/>
  <c r="M367" i="4"/>
  <c r="N367" i="4"/>
  <c r="J368" i="4"/>
  <c r="K368" i="4"/>
  <c r="L368" i="4"/>
  <c r="M368" i="4"/>
  <c r="N368" i="4"/>
  <c r="J369" i="4"/>
  <c r="K369" i="4"/>
  <c r="L369" i="4"/>
  <c r="M369" i="4"/>
  <c r="N369" i="4"/>
  <c r="J370" i="4"/>
  <c r="K370" i="4"/>
  <c r="L370" i="4"/>
  <c r="M370" i="4"/>
  <c r="N370" i="4"/>
  <c r="J371" i="4"/>
  <c r="K371" i="4"/>
  <c r="L371" i="4"/>
  <c r="M371" i="4"/>
  <c r="N371" i="4"/>
  <c r="J372" i="4"/>
  <c r="K372" i="4"/>
  <c r="L372" i="4"/>
  <c r="M372" i="4"/>
  <c r="N372" i="4"/>
  <c r="J373" i="4"/>
  <c r="K373" i="4"/>
  <c r="L373" i="4"/>
  <c r="M373" i="4"/>
  <c r="N373" i="4"/>
  <c r="J374" i="4"/>
  <c r="K374" i="4"/>
  <c r="L374" i="4"/>
  <c r="M374" i="4"/>
  <c r="N374" i="4"/>
  <c r="J375" i="4"/>
  <c r="K375" i="4"/>
  <c r="L375" i="4"/>
  <c r="M375" i="4"/>
  <c r="N375" i="4"/>
  <c r="J376" i="4"/>
  <c r="K376" i="4"/>
  <c r="L376" i="4"/>
  <c r="M376" i="4"/>
  <c r="N376" i="4"/>
  <c r="J377" i="4"/>
  <c r="K377" i="4"/>
  <c r="L377" i="4"/>
  <c r="M377" i="4"/>
  <c r="N377" i="4"/>
  <c r="J378" i="4"/>
  <c r="K378" i="4"/>
  <c r="L378" i="4"/>
  <c r="M378" i="4"/>
  <c r="N378" i="4"/>
  <c r="J379" i="4"/>
  <c r="K379" i="4"/>
  <c r="L379" i="4"/>
  <c r="M379" i="4"/>
  <c r="N379" i="4"/>
  <c r="J380" i="4"/>
  <c r="K380" i="4"/>
  <c r="L380" i="4"/>
  <c r="M380" i="4"/>
  <c r="N380" i="4"/>
  <c r="J381" i="4"/>
  <c r="K381" i="4"/>
  <c r="L381" i="4"/>
  <c r="M381" i="4"/>
  <c r="N381" i="4"/>
  <c r="J382" i="4"/>
  <c r="K382" i="4"/>
  <c r="L382" i="4"/>
  <c r="M382" i="4"/>
  <c r="N382" i="4"/>
  <c r="J383" i="4"/>
  <c r="K383" i="4"/>
  <c r="L383" i="4"/>
  <c r="M383" i="4"/>
  <c r="N383" i="4"/>
  <c r="J384" i="4"/>
  <c r="K384" i="4"/>
  <c r="L384" i="4"/>
  <c r="M384" i="4"/>
  <c r="N384" i="4"/>
  <c r="J385" i="4"/>
  <c r="K385" i="4"/>
  <c r="L385" i="4"/>
  <c r="M385" i="4"/>
  <c r="N385" i="4"/>
  <c r="J386" i="4"/>
  <c r="K386" i="4"/>
  <c r="L386" i="4"/>
  <c r="M386" i="4"/>
  <c r="N386" i="4"/>
  <c r="J387" i="4"/>
  <c r="K387" i="4"/>
  <c r="L387" i="4"/>
  <c r="M387" i="4"/>
  <c r="N387" i="4"/>
  <c r="J388" i="4"/>
  <c r="K388" i="4"/>
  <c r="L388" i="4"/>
  <c r="M388" i="4"/>
  <c r="N388" i="4"/>
  <c r="J389" i="4"/>
  <c r="K389" i="4"/>
  <c r="L389" i="4"/>
  <c r="M389" i="4"/>
  <c r="N389" i="4"/>
  <c r="J390" i="4"/>
  <c r="K390" i="4"/>
  <c r="L390" i="4"/>
  <c r="M390" i="4"/>
  <c r="N390" i="4"/>
  <c r="J391" i="4"/>
  <c r="K391" i="4"/>
  <c r="L391" i="4"/>
  <c r="M391" i="4"/>
  <c r="N391" i="4"/>
  <c r="J392" i="4"/>
  <c r="K392" i="4"/>
  <c r="L392" i="4"/>
  <c r="M392" i="4"/>
  <c r="N392" i="4"/>
  <c r="J393" i="4"/>
  <c r="K393" i="4"/>
  <c r="L393" i="4"/>
  <c r="M393" i="4"/>
  <c r="N393" i="4"/>
  <c r="J394" i="4"/>
  <c r="K394" i="4"/>
  <c r="L394" i="4"/>
  <c r="M394" i="4"/>
  <c r="N394" i="4"/>
  <c r="J395" i="4"/>
  <c r="K395" i="4"/>
  <c r="L395" i="4"/>
  <c r="M395" i="4"/>
  <c r="N395" i="4"/>
  <c r="J396" i="4"/>
  <c r="K396" i="4"/>
  <c r="L396" i="4"/>
  <c r="M396" i="4"/>
  <c r="N396" i="4"/>
  <c r="J397" i="4"/>
  <c r="K397" i="4"/>
  <c r="L397" i="4"/>
  <c r="M397" i="4"/>
  <c r="N397" i="4"/>
  <c r="J398" i="4"/>
  <c r="K398" i="4"/>
  <c r="L398" i="4"/>
  <c r="M398" i="4"/>
  <c r="N398" i="4"/>
  <c r="J399" i="4"/>
  <c r="K399" i="4"/>
  <c r="L399" i="4"/>
  <c r="M399" i="4"/>
  <c r="N399" i="4"/>
  <c r="J400" i="4"/>
  <c r="K400" i="4"/>
  <c r="L400" i="4"/>
  <c r="M400" i="4"/>
  <c r="N400" i="4"/>
  <c r="J401" i="4"/>
  <c r="K401" i="4"/>
  <c r="L401" i="4"/>
  <c r="M401" i="4"/>
  <c r="N401" i="4"/>
  <c r="J402" i="4"/>
  <c r="K402" i="4"/>
  <c r="L402" i="4"/>
  <c r="M402" i="4"/>
  <c r="N402" i="4"/>
  <c r="J403" i="4"/>
  <c r="K403" i="4"/>
  <c r="L403" i="4"/>
  <c r="M403" i="4"/>
  <c r="N403" i="4"/>
  <c r="J404" i="4"/>
  <c r="K404" i="4"/>
  <c r="L404" i="4"/>
  <c r="M404" i="4"/>
  <c r="N404" i="4"/>
  <c r="J405" i="4"/>
  <c r="K405" i="4"/>
  <c r="L405" i="4"/>
  <c r="M405" i="4"/>
  <c r="N405" i="4"/>
  <c r="J406" i="4"/>
  <c r="K406" i="4"/>
  <c r="L406" i="4"/>
  <c r="M406" i="4"/>
  <c r="N406" i="4"/>
  <c r="J407" i="4"/>
  <c r="K407" i="4"/>
  <c r="L407" i="4"/>
  <c r="M407" i="4"/>
  <c r="N407" i="4"/>
  <c r="J408" i="4"/>
  <c r="K408" i="4"/>
  <c r="L408" i="4"/>
  <c r="M408" i="4"/>
  <c r="N408" i="4"/>
  <c r="J409" i="4"/>
  <c r="K409" i="4"/>
  <c r="L409" i="4"/>
  <c r="M409" i="4"/>
  <c r="N409" i="4"/>
  <c r="J410" i="4"/>
  <c r="K410" i="4"/>
  <c r="L410" i="4"/>
  <c r="M410" i="4"/>
  <c r="N410" i="4"/>
  <c r="J411" i="4"/>
  <c r="K411" i="4"/>
  <c r="L411" i="4"/>
  <c r="M411" i="4"/>
  <c r="N411" i="4"/>
  <c r="J412" i="4"/>
  <c r="K412" i="4"/>
  <c r="L412" i="4"/>
  <c r="M412" i="4"/>
  <c r="N412" i="4"/>
  <c r="J413" i="4"/>
  <c r="K413" i="4"/>
  <c r="L413" i="4"/>
  <c r="M413" i="4"/>
  <c r="N413" i="4"/>
  <c r="J414" i="4"/>
  <c r="K414" i="4"/>
  <c r="L414" i="4"/>
  <c r="M414" i="4"/>
  <c r="N414" i="4"/>
  <c r="J415" i="4"/>
  <c r="K415" i="4"/>
  <c r="L415" i="4"/>
  <c r="M415" i="4"/>
  <c r="N415" i="4"/>
  <c r="J416" i="4"/>
  <c r="K416" i="4"/>
  <c r="L416" i="4"/>
  <c r="M416" i="4"/>
  <c r="N416" i="4"/>
  <c r="J417" i="4"/>
  <c r="K417" i="4"/>
  <c r="L417" i="4"/>
  <c r="M417" i="4"/>
  <c r="N417" i="4"/>
  <c r="J418" i="4"/>
  <c r="K418" i="4"/>
  <c r="L418" i="4"/>
  <c r="M418" i="4"/>
  <c r="N418" i="4"/>
  <c r="J419" i="4"/>
  <c r="K419" i="4"/>
  <c r="L419" i="4"/>
  <c r="M419" i="4"/>
  <c r="N419" i="4"/>
  <c r="J420" i="4"/>
  <c r="K420" i="4"/>
  <c r="L420" i="4"/>
  <c r="M420" i="4"/>
  <c r="N420" i="4"/>
  <c r="J421" i="4"/>
  <c r="K421" i="4"/>
  <c r="L421" i="4"/>
  <c r="M421" i="4"/>
  <c r="N421" i="4"/>
  <c r="J422" i="4"/>
  <c r="K422" i="4"/>
  <c r="L422" i="4"/>
  <c r="M422" i="4"/>
  <c r="N422" i="4"/>
  <c r="J423" i="4"/>
  <c r="K423" i="4"/>
  <c r="L423" i="4"/>
  <c r="M423" i="4"/>
  <c r="N423" i="4"/>
  <c r="J424" i="4"/>
  <c r="K424" i="4"/>
  <c r="L424" i="4"/>
  <c r="M424" i="4"/>
  <c r="N424" i="4"/>
  <c r="J425" i="4"/>
  <c r="K425" i="4"/>
  <c r="L425" i="4"/>
  <c r="M425" i="4"/>
  <c r="N425" i="4"/>
  <c r="J426" i="4"/>
  <c r="K426" i="4"/>
  <c r="L426" i="4"/>
  <c r="M426" i="4"/>
  <c r="N426" i="4"/>
  <c r="J427" i="4"/>
  <c r="K427" i="4"/>
  <c r="L427" i="4"/>
  <c r="M427" i="4"/>
  <c r="N427" i="4"/>
  <c r="J428" i="4"/>
  <c r="K428" i="4"/>
  <c r="L428" i="4"/>
  <c r="M428" i="4"/>
  <c r="N428" i="4"/>
  <c r="J429" i="4"/>
  <c r="K429" i="4"/>
  <c r="L429" i="4"/>
  <c r="M429" i="4"/>
  <c r="N429" i="4"/>
  <c r="J430" i="4"/>
  <c r="K430" i="4"/>
  <c r="L430" i="4"/>
  <c r="M430" i="4"/>
  <c r="N430" i="4"/>
  <c r="J431" i="4"/>
  <c r="K431" i="4"/>
  <c r="L431" i="4"/>
  <c r="M431" i="4"/>
  <c r="N431" i="4"/>
  <c r="J432" i="4"/>
  <c r="K432" i="4"/>
  <c r="L432" i="4"/>
  <c r="M432" i="4"/>
  <c r="N432" i="4"/>
  <c r="J433" i="4"/>
  <c r="K433" i="4"/>
  <c r="L433" i="4"/>
  <c r="M433" i="4"/>
  <c r="N433" i="4"/>
  <c r="J434" i="4"/>
  <c r="K434" i="4"/>
  <c r="L434" i="4"/>
  <c r="M434" i="4"/>
  <c r="N434" i="4"/>
  <c r="J435" i="4"/>
  <c r="K435" i="4"/>
  <c r="L435" i="4"/>
  <c r="M435" i="4"/>
  <c r="N435" i="4"/>
  <c r="J436" i="4"/>
  <c r="K436" i="4"/>
  <c r="L436" i="4"/>
  <c r="M436" i="4"/>
  <c r="N436" i="4"/>
  <c r="J437" i="4"/>
  <c r="K437" i="4"/>
  <c r="L437" i="4"/>
  <c r="M437" i="4"/>
  <c r="N437" i="4"/>
  <c r="J438" i="4"/>
  <c r="K438" i="4"/>
  <c r="L438" i="4"/>
  <c r="M438" i="4"/>
  <c r="N438" i="4"/>
  <c r="J439" i="4"/>
  <c r="K439" i="4"/>
  <c r="L439" i="4"/>
  <c r="M439" i="4"/>
  <c r="N439" i="4"/>
  <c r="J440" i="4"/>
  <c r="K440" i="4"/>
  <c r="L440" i="4"/>
  <c r="M440" i="4"/>
  <c r="N440" i="4"/>
  <c r="J441" i="4"/>
  <c r="K441" i="4"/>
  <c r="L441" i="4"/>
  <c r="M441" i="4"/>
  <c r="N441" i="4"/>
  <c r="J442" i="4"/>
  <c r="K442" i="4"/>
  <c r="L442" i="4"/>
  <c r="M442" i="4"/>
  <c r="N442" i="4"/>
  <c r="J443" i="4"/>
  <c r="K443" i="4"/>
  <c r="L443" i="4"/>
  <c r="M443" i="4"/>
  <c r="N443" i="4"/>
  <c r="J444" i="4"/>
  <c r="K444" i="4"/>
  <c r="L444" i="4"/>
  <c r="M444" i="4"/>
  <c r="N444" i="4"/>
  <c r="J445" i="4"/>
  <c r="K445" i="4"/>
  <c r="L445" i="4"/>
  <c r="M445" i="4"/>
  <c r="N445" i="4"/>
  <c r="J446" i="4"/>
  <c r="K446" i="4"/>
  <c r="L446" i="4"/>
  <c r="M446" i="4"/>
  <c r="N446" i="4"/>
  <c r="J447" i="4"/>
  <c r="K447" i="4"/>
  <c r="L447" i="4"/>
  <c r="M447" i="4"/>
  <c r="N447" i="4"/>
  <c r="J448" i="4"/>
  <c r="K448" i="4"/>
  <c r="L448" i="4"/>
  <c r="M448" i="4"/>
  <c r="N448" i="4"/>
  <c r="J449" i="4"/>
  <c r="K449" i="4"/>
  <c r="L449" i="4"/>
  <c r="M449" i="4"/>
  <c r="N449" i="4"/>
  <c r="J450" i="4"/>
  <c r="K450" i="4"/>
  <c r="L450" i="4"/>
  <c r="M450" i="4"/>
  <c r="N450" i="4"/>
  <c r="J451" i="4"/>
  <c r="K451" i="4"/>
  <c r="L451" i="4"/>
  <c r="M451" i="4"/>
  <c r="N451" i="4"/>
  <c r="J452" i="4"/>
  <c r="K452" i="4"/>
  <c r="L452" i="4"/>
  <c r="M452" i="4"/>
  <c r="N452" i="4"/>
  <c r="J453" i="4"/>
  <c r="K453" i="4"/>
  <c r="L453" i="4"/>
  <c r="M453" i="4"/>
  <c r="N453" i="4"/>
  <c r="J454" i="4"/>
  <c r="K454" i="4"/>
  <c r="L454" i="4"/>
  <c r="M454" i="4"/>
  <c r="N454" i="4"/>
  <c r="J455" i="4"/>
  <c r="K455" i="4"/>
  <c r="L455" i="4"/>
  <c r="M455" i="4"/>
  <c r="N455" i="4"/>
  <c r="J456" i="4"/>
  <c r="K456" i="4"/>
  <c r="L456" i="4"/>
  <c r="M456" i="4"/>
  <c r="N456" i="4"/>
  <c r="J457" i="4"/>
  <c r="K457" i="4"/>
  <c r="L457" i="4"/>
  <c r="M457" i="4"/>
  <c r="N457" i="4"/>
  <c r="J458" i="4"/>
  <c r="K458" i="4"/>
  <c r="L458" i="4"/>
  <c r="M458" i="4"/>
  <c r="N458" i="4"/>
  <c r="J459" i="4"/>
  <c r="K459" i="4"/>
  <c r="L459" i="4"/>
  <c r="M459" i="4"/>
  <c r="N459" i="4"/>
  <c r="J460" i="4"/>
  <c r="K460" i="4"/>
  <c r="L460" i="4"/>
  <c r="M460" i="4"/>
  <c r="N460" i="4"/>
  <c r="J461" i="4"/>
  <c r="K461" i="4"/>
  <c r="L461" i="4"/>
  <c r="M461" i="4"/>
  <c r="N461" i="4"/>
  <c r="J462" i="4"/>
  <c r="K462" i="4"/>
  <c r="L462" i="4"/>
  <c r="M462" i="4"/>
  <c r="N462" i="4"/>
  <c r="J463" i="4"/>
  <c r="K463" i="4"/>
  <c r="L463" i="4"/>
  <c r="M463" i="4"/>
  <c r="N463" i="4"/>
  <c r="J464" i="4"/>
  <c r="K464" i="4"/>
  <c r="L464" i="4"/>
  <c r="M464" i="4"/>
  <c r="N464" i="4"/>
  <c r="J465" i="4"/>
  <c r="K465" i="4"/>
  <c r="L465" i="4"/>
  <c r="M465" i="4"/>
  <c r="N465" i="4"/>
  <c r="J466" i="4"/>
  <c r="K466" i="4"/>
  <c r="L466" i="4"/>
  <c r="M466" i="4"/>
  <c r="N466" i="4"/>
  <c r="J467" i="4"/>
  <c r="K467" i="4"/>
  <c r="L467" i="4"/>
  <c r="M467" i="4"/>
  <c r="N467" i="4"/>
  <c r="J468" i="4"/>
  <c r="K468" i="4"/>
  <c r="L468" i="4"/>
  <c r="M468" i="4"/>
  <c r="N468" i="4"/>
  <c r="J469" i="4"/>
  <c r="K469" i="4"/>
  <c r="L469" i="4"/>
  <c r="M469" i="4"/>
  <c r="N469" i="4"/>
  <c r="J470" i="4"/>
  <c r="K470" i="4"/>
  <c r="L470" i="4"/>
  <c r="M470" i="4"/>
  <c r="N470" i="4"/>
  <c r="J471" i="4"/>
  <c r="K471" i="4"/>
  <c r="L471" i="4"/>
  <c r="M471" i="4"/>
  <c r="N471" i="4"/>
  <c r="J472" i="4"/>
  <c r="K472" i="4"/>
  <c r="L472" i="4"/>
  <c r="M472" i="4"/>
  <c r="N472" i="4"/>
  <c r="J473" i="4"/>
  <c r="K473" i="4"/>
  <c r="L473" i="4"/>
  <c r="M473" i="4"/>
  <c r="N473" i="4"/>
  <c r="J474" i="4"/>
  <c r="K474" i="4"/>
  <c r="L474" i="4"/>
  <c r="M474" i="4"/>
  <c r="N474" i="4"/>
  <c r="J475" i="4"/>
  <c r="K475" i="4"/>
  <c r="L475" i="4"/>
  <c r="M475" i="4"/>
  <c r="N475" i="4"/>
  <c r="J476" i="4"/>
  <c r="K476" i="4"/>
  <c r="L476" i="4"/>
  <c r="M476" i="4"/>
  <c r="N476" i="4"/>
  <c r="J477" i="4"/>
  <c r="K477" i="4"/>
  <c r="L477" i="4"/>
  <c r="M477" i="4"/>
  <c r="N477" i="4"/>
  <c r="J478" i="4"/>
  <c r="K478" i="4"/>
  <c r="L478" i="4"/>
  <c r="M478" i="4"/>
  <c r="N478" i="4"/>
  <c r="J479" i="4"/>
  <c r="K479" i="4"/>
  <c r="L479" i="4"/>
  <c r="M479" i="4"/>
  <c r="N479" i="4"/>
  <c r="J480" i="4"/>
  <c r="K480" i="4"/>
  <c r="L480" i="4"/>
  <c r="M480" i="4"/>
  <c r="N480" i="4"/>
  <c r="J481" i="4"/>
  <c r="K481" i="4"/>
  <c r="L481" i="4"/>
  <c r="M481" i="4"/>
  <c r="N481" i="4"/>
  <c r="J482" i="4"/>
  <c r="K482" i="4"/>
  <c r="L482" i="4"/>
  <c r="M482" i="4"/>
  <c r="N482" i="4"/>
  <c r="J483" i="4"/>
  <c r="K483" i="4"/>
  <c r="L483" i="4"/>
  <c r="M483" i="4"/>
  <c r="N483" i="4"/>
  <c r="J484" i="4"/>
  <c r="K484" i="4"/>
  <c r="L484" i="4"/>
  <c r="M484" i="4"/>
  <c r="N484" i="4"/>
  <c r="J485" i="4"/>
  <c r="K485" i="4"/>
  <c r="L485" i="4"/>
  <c r="M485" i="4"/>
  <c r="N485" i="4"/>
  <c r="J486" i="4"/>
  <c r="K486" i="4"/>
  <c r="L486" i="4"/>
  <c r="M486" i="4"/>
  <c r="N486" i="4"/>
  <c r="J487" i="4"/>
  <c r="K487" i="4"/>
  <c r="L487" i="4"/>
  <c r="M487" i="4"/>
  <c r="N487" i="4"/>
  <c r="J488" i="4"/>
  <c r="K488" i="4"/>
  <c r="L488" i="4"/>
  <c r="M488" i="4"/>
  <c r="N488" i="4"/>
  <c r="J489" i="4"/>
  <c r="K489" i="4"/>
  <c r="L489" i="4"/>
  <c r="M489" i="4"/>
  <c r="N489" i="4"/>
  <c r="J490" i="4"/>
  <c r="K490" i="4"/>
  <c r="L490" i="4"/>
  <c r="M490" i="4"/>
  <c r="N490" i="4"/>
  <c r="J491" i="4"/>
  <c r="K491" i="4"/>
  <c r="L491" i="4"/>
  <c r="M491" i="4"/>
  <c r="N491" i="4"/>
  <c r="J492" i="4"/>
  <c r="K492" i="4"/>
  <c r="L492" i="4"/>
  <c r="M492" i="4"/>
  <c r="N492" i="4"/>
  <c r="J493" i="4"/>
  <c r="K493" i="4"/>
  <c r="L493" i="4"/>
  <c r="M493" i="4"/>
  <c r="N493" i="4"/>
  <c r="J494" i="4"/>
  <c r="K494" i="4"/>
  <c r="L494" i="4"/>
  <c r="M494" i="4"/>
  <c r="N494" i="4"/>
  <c r="J495" i="4"/>
  <c r="K495" i="4"/>
  <c r="L495" i="4"/>
  <c r="M495" i="4"/>
  <c r="N495" i="4"/>
  <c r="J496" i="4"/>
  <c r="K496" i="4"/>
  <c r="L496" i="4"/>
  <c r="M496" i="4"/>
  <c r="N496" i="4"/>
  <c r="J497" i="4"/>
  <c r="K497" i="4"/>
  <c r="L497" i="4"/>
  <c r="M497" i="4"/>
  <c r="N497" i="4"/>
  <c r="J498" i="4"/>
  <c r="K498" i="4"/>
  <c r="L498" i="4"/>
  <c r="M498" i="4"/>
  <c r="N498" i="4"/>
  <c r="J499" i="4"/>
  <c r="K499" i="4"/>
  <c r="L499" i="4"/>
  <c r="M499" i="4"/>
  <c r="N499" i="4"/>
  <c r="J500" i="4"/>
  <c r="K500" i="4"/>
  <c r="L500" i="4"/>
  <c r="M500" i="4"/>
  <c r="N500" i="4"/>
  <c r="J501" i="4"/>
  <c r="K501" i="4"/>
  <c r="L501" i="4"/>
  <c r="M501" i="4"/>
  <c r="N501" i="4"/>
  <c r="J502" i="4"/>
  <c r="K502" i="4"/>
  <c r="L502" i="4"/>
  <c r="M502" i="4"/>
  <c r="N502" i="4"/>
  <c r="J503" i="4"/>
  <c r="K503" i="4"/>
  <c r="L503" i="4"/>
  <c r="M503" i="4"/>
  <c r="N503" i="4"/>
  <c r="J504" i="4"/>
  <c r="K504" i="4"/>
  <c r="L504" i="4"/>
  <c r="M504" i="4"/>
  <c r="N504" i="4"/>
  <c r="J505" i="4"/>
  <c r="K505" i="4"/>
  <c r="L505" i="4"/>
  <c r="M505" i="4"/>
  <c r="N505" i="4"/>
  <c r="J506" i="4"/>
  <c r="K506" i="4"/>
  <c r="L506" i="4"/>
  <c r="M506" i="4"/>
  <c r="N506" i="4"/>
  <c r="J507" i="4"/>
  <c r="K507" i="4"/>
  <c r="L507" i="4"/>
  <c r="M507" i="4"/>
  <c r="N507" i="4"/>
  <c r="J508" i="4"/>
  <c r="K508" i="4"/>
  <c r="L508" i="4"/>
  <c r="M508" i="4"/>
  <c r="N508" i="4"/>
  <c r="J509" i="4"/>
  <c r="K509" i="4"/>
  <c r="L509" i="4"/>
  <c r="M509" i="4"/>
  <c r="N509" i="4"/>
  <c r="J510" i="4"/>
  <c r="K510" i="4"/>
  <c r="L510" i="4"/>
  <c r="M510" i="4"/>
  <c r="N510" i="4"/>
  <c r="J511" i="4"/>
  <c r="K511" i="4"/>
  <c r="L511" i="4"/>
  <c r="M511" i="4"/>
  <c r="N511" i="4"/>
  <c r="J512" i="4"/>
  <c r="K512" i="4"/>
  <c r="L512" i="4"/>
  <c r="M512" i="4"/>
  <c r="N512" i="4"/>
  <c r="J513" i="4"/>
  <c r="K513" i="4"/>
  <c r="L513" i="4"/>
  <c r="M513" i="4"/>
  <c r="N513" i="4"/>
  <c r="J514" i="4"/>
  <c r="K514" i="4"/>
  <c r="L514" i="4"/>
  <c r="M514" i="4"/>
  <c r="N514" i="4"/>
  <c r="J515" i="4"/>
  <c r="K515" i="4"/>
  <c r="L515" i="4"/>
  <c r="M515" i="4"/>
  <c r="N515" i="4"/>
  <c r="J516" i="4"/>
  <c r="K516" i="4"/>
  <c r="L516" i="4"/>
  <c r="M516" i="4"/>
  <c r="N516" i="4"/>
  <c r="J517" i="4"/>
  <c r="K517" i="4"/>
  <c r="L517" i="4"/>
  <c r="M517" i="4"/>
  <c r="N517" i="4"/>
  <c r="J518" i="4"/>
  <c r="K518" i="4"/>
  <c r="L518" i="4"/>
  <c r="M518" i="4"/>
  <c r="N518" i="4"/>
  <c r="J519" i="4"/>
  <c r="K519" i="4"/>
  <c r="L519" i="4"/>
  <c r="M519" i="4"/>
  <c r="N519" i="4"/>
  <c r="J520" i="4"/>
  <c r="K520" i="4"/>
  <c r="L520" i="4"/>
  <c r="M520" i="4"/>
  <c r="N520" i="4"/>
  <c r="J521" i="4"/>
  <c r="K521" i="4"/>
  <c r="L521" i="4"/>
  <c r="M521" i="4"/>
  <c r="N521" i="4"/>
  <c r="J522" i="4"/>
  <c r="K522" i="4"/>
  <c r="L522" i="4"/>
  <c r="M522" i="4"/>
  <c r="N522" i="4"/>
  <c r="J523" i="4"/>
  <c r="K523" i="4"/>
  <c r="L523" i="4"/>
  <c r="M523" i="4"/>
  <c r="N523" i="4"/>
  <c r="J524" i="4"/>
  <c r="K524" i="4"/>
  <c r="L524" i="4"/>
  <c r="M524" i="4"/>
  <c r="N524" i="4"/>
  <c r="J525" i="4"/>
  <c r="K525" i="4"/>
  <c r="L525" i="4"/>
  <c r="M525" i="4"/>
  <c r="N525" i="4"/>
  <c r="J526" i="4"/>
  <c r="K526" i="4"/>
  <c r="L526" i="4"/>
  <c r="M526" i="4"/>
  <c r="N526" i="4"/>
  <c r="J527" i="4"/>
  <c r="K527" i="4"/>
  <c r="L527" i="4"/>
  <c r="M527" i="4"/>
  <c r="N527" i="4"/>
  <c r="J528" i="4"/>
  <c r="K528" i="4"/>
  <c r="L528" i="4"/>
  <c r="M528" i="4"/>
  <c r="N528" i="4"/>
  <c r="J529" i="4"/>
  <c r="K529" i="4"/>
  <c r="L529" i="4"/>
  <c r="M529" i="4"/>
  <c r="N529" i="4"/>
  <c r="J530" i="4"/>
  <c r="K530" i="4"/>
  <c r="L530" i="4"/>
  <c r="M530" i="4"/>
  <c r="N530" i="4"/>
  <c r="J531" i="4"/>
  <c r="K531" i="4"/>
  <c r="L531" i="4"/>
  <c r="M531" i="4"/>
  <c r="N531" i="4"/>
  <c r="J532" i="4"/>
  <c r="K532" i="4"/>
  <c r="L532" i="4"/>
  <c r="M532" i="4"/>
  <c r="N532" i="4"/>
  <c r="J533" i="4"/>
  <c r="K533" i="4"/>
  <c r="L533" i="4"/>
  <c r="M533" i="4"/>
  <c r="N533" i="4"/>
  <c r="J534" i="4"/>
  <c r="K534" i="4"/>
  <c r="L534" i="4"/>
  <c r="M534" i="4"/>
  <c r="N534" i="4"/>
  <c r="J535" i="4"/>
  <c r="K535" i="4"/>
  <c r="L535" i="4"/>
  <c r="M535" i="4"/>
  <c r="N535" i="4"/>
  <c r="J536" i="4"/>
  <c r="K536" i="4"/>
  <c r="L536" i="4"/>
  <c r="M536" i="4"/>
  <c r="N536" i="4"/>
  <c r="J537" i="4"/>
  <c r="K537" i="4"/>
  <c r="L537" i="4"/>
  <c r="M537" i="4"/>
  <c r="N537" i="4"/>
  <c r="J538" i="4"/>
  <c r="K538" i="4"/>
  <c r="L538" i="4"/>
  <c r="M538" i="4"/>
  <c r="N538" i="4"/>
  <c r="J539" i="4"/>
  <c r="K539" i="4"/>
  <c r="L539" i="4"/>
  <c r="M539" i="4"/>
  <c r="N539" i="4"/>
  <c r="J540" i="4"/>
  <c r="K540" i="4"/>
  <c r="L540" i="4"/>
  <c r="M540" i="4"/>
  <c r="N540" i="4"/>
  <c r="J541" i="4"/>
  <c r="K541" i="4"/>
  <c r="L541" i="4"/>
  <c r="M541" i="4"/>
  <c r="N541" i="4"/>
  <c r="J542" i="4"/>
  <c r="K542" i="4"/>
  <c r="L542" i="4"/>
  <c r="M542" i="4"/>
  <c r="N542" i="4"/>
  <c r="J543" i="4"/>
  <c r="K543" i="4"/>
  <c r="L543" i="4"/>
  <c r="M543" i="4"/>
  <c r="N543" i="4"/>
  <c r="J544" i="4"/>
  <c r="K544" i="4"/>
  <c r="L544" i="4"/>
  <c r="M544" i="4"/>
  <c r="N544" i="4"/>
  <c r="J545" i="4"/>
  <c r="K545" i="4"/>
  <c r="L545" i="4"/>
  <c r="M545" i="4"/>
  <c r="N545" i="4"/>
  <c r="J546" i="4"/>
  <c r="K546" i="4"/>
  <c r="L546" i="4"/>
  <c r="M546" i="4"/>
  <c r="N546" i="4"/>
  <c r="J547" i="4"/>
  <c r="K547" i="4"/>
  <c r="L547" i="4"/>
  <c r="M547" i="4"/>
  <c r="N547" i="4"/>
  <c r="J548" i="4"/>
  <c r="K548" i="4"/>
  <c r="L548" i="4"/>
  <c r="M548" i="4"/>
  <c r="N548" i="4"/>
  <c r="J549" i="4"/>
  <c r="K549" i="4"/>
  <c r="L549" i="4"/>
  <c r="M549" i="4"/>
  <c r="N549" i="4"/>
  <c r="J550" i="4"/>
  <c r="K550" i="4"/>
  <c r="L550" i="4"/>
  <c r="M550" i="4"/>
  <c r="N550" i="4"/>
  <c r="J551" i="4"/>
  <c r="K551" i="4"/>
  <c r="L551" i="4"/>
  <c r="M551" i="4"/>
  <c r="N551" i="4"/>
  <c r="J552" i="4"/>
  <c r="K552" i="4"/>
  <c r="L552" i="4"/>
  <c r="M552" i="4"/>
  <c r="N552" i="4"/>
  <c r="J553" i="4"/>
  <c r="K553" i="4"/>
  <c r="L553" i="4"/>
  <c r="M553" i="4"/>
  <c r="N553" i="4"/>
  <c r="J554" i="4"/>
  <c r="K554" i="4"/>
  <c r="L554" i="4"/>
  <c r="M554" i="4"/>
  <c r="N554" i="4"/>
  <c r="J555" i="4"/>
  <c r="K555" i="4"/>
  <c r="L555" i="4"/>
  <c r="M555" i="4"/>
  <c r="N555" i="4"/>
  <c r="J556" i="4"/>
  <c r="K556" i="4"/>
  <c r="L556" i="4"/>
  <c r="M556" i="4"/>
  <c r="N556" i="4"/>
  <c r="J557" i="4"/>
  <c r="K557" i="4"/>
  <c r="L557" i="4"/>
  <c r="M557" i="4"/>
  <c r="N557" i="4"/>
  <c r="J558" i="4"/>
  <c r="K558" i="4"/>
  <c r="L558" i="4"/>
  <c r="M558" i="4"/>
  <c r="N558" i="4"/>
  <c r="J559" i="4"/>
  <c r="K559" i="4"/>
  <c r="L559" i="4"/>
  <c r="M559" i="4"/>
  <c r="N559" i="4"/>
  <c r="J560" i="4"/>
  <c r="K560" i="4"/>
  <c r="L560" i="4"/>
  <c r="M560" i="4"/>
  <c r="N560" i="4"/>
  <c r="J561" i="4"/>
  <c r="K561" i="4"/>
  <c r="L561" i="4"/>
  <c r="M561" i="4"/>
  <c r="N561" i="4"/>
  <c r="J562" i="4"/>
  <c r="K562" i="4"/>
  <c r="L562" i="4"/>
  <c r="M562" i="4"/>
  <c r="N562" i="4"/>
  <c r="J563" i="4"/>
  <c r="K563" i="4"/>
  <c r="L563" i="4"/>
  <c r="M563" i="4"/>
  <c r="N563" i="4"/>
  <c r="J564" i="4"/>
  <c r="K564" i="4"/>
  <c r="L564" i="4"/>
  <c r="M564" i="4"/>
  <c r="N564" i="4"/>
  <c r="J565" i="4"/>
  <c r="K565" i="4"/>
  <c r="L565" i="4"/>
  <c r="M565" i="4"/>
  <c r="N565" i="4"/>
  <c r="J566" i="4"/>
  <c r="K566" i="4"/>
  <c r="L566" i="4"/>
  <c r="M566" i="4"/>
  <c r="N566" i="4"/>
  <c r="J567" i="4"/>
  <c r="K567" i="4"/>
  <c r="L567" i="4"/>
  <c r="M567" i="4"/>
  <c r="N567" i="4"/>
  <c r="J568" i="4"/>
  <c r="K568" i="4"/>
  <c r="L568" i="4"/>
  <c r="M568" i="4"/>
  <c r="N568" i="4"/>
  <c r="J569" i="4"/>
  <c r="K569" i="4"/>
  <c r="L569" i="4"/>
  <c r="M569" i="4"/>
  <c r="N569" i="4"/>
  <c r="J570" i="4"/>
  <c r="K570" i="4"/>
  <c r="L570" i="4"/>
  <c r="M570" i="4"/>
  <c r="N570" i="4"/>
  <c r="J571" i="4"/>
  <c r="K571" i="4"/>
  <c r="L571" i="4"/>
  <c r="M571" i="4"/>
  <c r="N571" i="4"/>
  <c r="J572" i="4"/>
  <c r="K572" i="4"/>
  <c r="L572" i="4"/>
  <c r="M572" i="4"/>
  <c r="N572" i="4"/>
  <c r="J573" i="4"/>
  <c r="K573" i="4"/>
  <c r="L573" i="4"/>
  <c r="M573" i="4"/>
  <c r="N573" i="4"/>
  <c r="J574" i="4"/>
  <c r="K574" i="4"/>
  <c r="L574" i="4"/>
  <c r="M574" i="4"/>
  <c r="N574" i="4"/>
  <c r="J575" i="4"/>
  <c r="K575" i="4"/>
  <c r="L575" i="4"/>
  <c r="M575" i="4"/>
  <c r="N575" i="4"/>
  <c r="J576" i="4"/>
  <c r="K576" i="4"/>
  <c r="L576" i="4"/>
  <c r="M576" i="4"/>
  <c r="N576" i="4"/>
  <c r="J577" i="4"/>
  <c r="K577" i="4"/>
  <c r="L577" i="4"/>
  <c r="M577" i="4"/>
  <c r="N577" i="4"/>
  <c r="J578" i="4"/>
  <c r="K578" i="4"/>
  <c r="L578" i="4"/>
  <c r="M578" i="4"/>
  <c r="N578" i="4"/>
  <c r="J579" i="4"/>
  <c r="K579" i="4"/>
  <c r="L579" i="4"/>
  <c r="M579" i="4"/>
  <c r="N579" i="4"/>
  <c r="J580" i="4"/>
  <c r="K580" i="4"/>
  <c r="L580" i="4"/>
  <c r="M580" i="4"/>
  <c r="N580" i="4"/>
  <c r="J581" i="4"/>
  <c r="K581" i="4"/>
  <c r="L581" i="4"/>
  <c r="M581" i="4"/>
  <c r="N581" i="4"/>
  <c r="J582" i="4"/>
  <c r="K582" i="4"/>
  <c r="L582" i="4"/>
  <c r="M582" i="4"/>
  <c r="N582" i="4"/>
  <c r="J583" i="4"/>
  <c r="K583" i="4"/>
  <c r="L583" i="4"/>
  <c r="M583" i="4"/>
  <c r="N583" i="4"/>
  <c r="J584" i="4"/>
  <c r="K584" i="4"/>
  <c r="L584" i="4"/>
  <c r="M584" i="4"/>
  <c r="N584" i="4"/>
  <c r="J585" i="4"/>
  <c r="K585" i="4"/>
  <c r="L585" i="4"/>
  <c r="M585" i="4"/>
  <c r="N585" i="4"/>
  <c r="J586" i="4"/>
  <c r="K586" i="4"/>
  <c r="L586" i="4"/>
  <c r="M586" i="4"/>
  <c r="N586" i="4"/>
  <c r="J587" i="4"/>
  <c r="K587" i="4"/>
  <c r="L587" i="4"/>
  <c r="M587" i="4"/>
  <c r="N587" i="4"/>
  <c r="J588" i="4"/>
  <c r="K588" i="4"/>
  <c r="L588" i="4"/>
  <c r="M588" i="4"/>
  <c r="N588" i="4"/>
  <c r="J589" i="4"/>
  <c r="K589" i="4"/>
  <c r="L589" i="4"/>
  <c r="M589" i="4"/>
  <c r="N589" i="4"/>
  <c r="J590" i="4"/>
  <c r="K590" i="4"/>
  <c r="L590" i="4"/>
  <c r="M590" i="4"/>
  <c r="N590" i="4"/>
  <c r="J591" i="4"/>
  <c r="K591" i="4"/>
  <c r="L591" i="4"/>
  <c r="M591" i="4"/>
  <c r="N591" i="4"/>
  <c r="J592" i="4"/>
  <c r="K592" i="4"/>
  <c r="L592" i="4"/>
  <c r="M592" i="4"/>
  <c r="N592" i="4"/>
  <c r="J593" i="4"/>
  <c r="K593" i="4"/>
  <c r="L593" i="4"/>
  <c r="M593" i="4"/>
  <c r="N593" i="4"/>
  <c r="J594" i="4"/>
  <c r="K594" i="4"/>
  <c r="L594" i="4"/>
  <c r="M594" i="4"/>
  <c r="N594" i="4"/>
  <c r="J595" i="4"/>
  <c r="K595" i="4"/>
  <c r="L595" i="4"/>
  <c r="M595" i="4"/>
  <c r="N595" i="4"/>
  <c r="J596" i="4"/>
  <c r="K596" i="4"/>
  <c r="L596" i="4"/>
  <c r="M596" i="4"/>
  <c r="N596" i="4"/>
  <c r="J597" i="4"/>
  <c r="K597" i="4"/>
  <c r="L597" i="4"/>
  <c r="M597" i="4"/>
  <c r="N597" i="4"/>
  <c r="J598" i="4"/>
  <c r="K598" i="4"/>
  <c r="L598" i="4"/>
  <c r="M598" i="4"/>
  <c r="N598" i="4"/>
  <c r="J599" i="4"/>
  <c r="K599" i="4"/>
  <c r="L599" i="4"/>
  <c r="M599" i="4"/>
  <c r="N599" i="4"/>
  <c r="J600" i="4"/>
  <c r="K600" i="4"/>
  <c r="L600" i="4"/>
  <c r="M600" i="4"/>
  <c r="N600" i="4"/>
  <c r="J601" i="4"/>
  <c r="K601" i="4"/>
  <c r="L601" i="4"/>
  <c r="M601" i="4"/>
  <c r="N601" i="4"/>
  <c r="J602" i="4"/>
  <c r="K602" i="4"/>
  <c r="L602" i="4"/>
  <c r="M602" i="4"/>
  <c r="N602" i="4"/>
  <c r="J603" i="4"/>
  <c r="K603" i="4"/>
  <c r="L603" i="4"/>
  <c r="M603" i="4"/>
  <c r="N603" i="4"/>
  <c r="J604" i="4"/>
  <c r="K604" i="4"/>
  <c r="L604" i="4"/>
  <c r="M604" i="4"/>
  <c r="N604" i="4"/>
  <c r="J605" i="4"/>
  <c r="K605" i="4"/>
  <c r="L605" i="4"/>
  <c r="M605" i="4"/>
  <c r="N605" i="4"/>
  <c r="J606" i="4"/>
  <c r="K606" i="4"/>
  <c r="L606" i="4"/>
  <c r="M606" i="4"/>
  <c r="N606" i="4"/>
  <c r="J607" i="4"/>
  <c r="K607" i="4"/>
  <c r="L607" i="4"/>
  <c r="M607" i="4"/>
  <c r="N607" i="4"/>
  <c r="J608" i="4"/>
  <c r="K608" i="4"/>
  <c r="L608" i="4"/>
  <c r="M608" i="4"/>
  <c r="N608" i="4"/>
  <c r="J609" i="4"/>
  <c r="K609" i="4"/>
  <c r="L609" i="4"/>
  <c r="M609" i="4"/>
  <c r="N609" i="4"/>
  <c r="J610" i="4"/>
  <c r="K610" i="4"/>
  <c r="L610" i="4"/>
  <c r="M610" i="4"/>
  <c r="N610" i="4"/>
  <c r="J611" i="4"/>
  <c r="K611" i="4"/>
  <c r="L611" i="4"/>
  <c r="M611" i="4"/>
  <c r="N611" i="4"/>
  <c r="J612" i="4"/>
  <c r="K612" i="4"/>
  <c r="L612" i="4"/>
  <c r="M612" i="4"/>
  <c r="N612" i="4"/>
  <c r="J613" i="4"/>
  <c r="K613" i="4"/>
  <c r="L613" i="4"/>
  <c r="M613" i="4"/>
  <c r="N613" i="4"/>
  <c r="J614" i="4"/>
  <c r="K614" i="4"/>
  <c r="L614" i="4"/>
  <c r="M614" i="4"/>
  <c r="N614" i="4"/>
  <c r="J615" i="4"/>
  <c r="K615" i="4"/>
  <c r="L615" i="4"/>
  <c r="M615" i="4"/>
  <c r="N615" i="4"/>
  <c r="J616" i="4"/>
  <c r="K616" i="4"/>
  <c r="L616" i="4"/>
  <c r="M616" i="4"/>
  <c r="N616" i="4"/>
  <c r="J617" i="4"/>
  <c r="K617" i="4"/>
  <c r="L617" i="4"/>
  <c r="M617" i="4"/>
  <c r="N617" i="4"/>
  <c r="J618" i="4"/>
  <c r="K618" i="4"/>
  <c r="L618" i="4"/>
  <c r="M618" i="4"/>
  <c r="N618" i="4"/>
  <c r="J619" i="4"/>
  <c r="K619" i="4"/>
  <c r="L619" i="4"/>
  <c r="M619" i="4"/>
  <c r="N619" i="4"/>
  <c r="J620" i="4"/>
  <c r="K620" i="4"/>
  <c r="L620" i="4"/>
  <c r="M620" i="4"/>
  <c r="N620" i="4"/>
  <c r="J621" i="4"/>
  <c r="K621" i="4"/>
  <c r="L621" i="4"/>
  <c r="M621" i="4"/>
  <c r="N621" i="4"/>
  <c r="J622" i="4"/>
  <c r="K622" i="4"/>
  <c r="L622" i="4"/>
  <c r="M622" i="4"/>
  <c r="N622" i="4"/>
  <c r="J623" i="4"/>
  <c r="K623" i="4"/>
  <c r="L623" i="4"/>
  <c r="M623" i="4"/>
  <c r="N623" i="4"/>
  <c r="J624" i="4"/>
  <c r="K624" i="4"/>
  <c r="L624" i="4"/>
  <c r="M624" i="4"/>
  <c r="N624" i="4"/>
  <c r="J625" i="4"/>
  <c r="K625" i="4"/>
  <c r="L625" i="4"/>
  <c r="M625" i="4"/>
  <c r="N625" i="4"/>
  <c r="J626" i="4"/>
  <c r="K626" i="4"/>
  <c r="L626" i="4"/>
  <c r="M626" i="4"/>
  <c r="N626" i="4"/>
  <c r="J627" i="4"/>
  <c r="K627" i="4"/>
  <c r="L627" i="4"/>
  <c r="M627" i="4"/>
  <c r="N627" i="4"/>
  <c r="J628" i="4"/>
  <c r="K628" i="4"/>
  <c r="L628" i="4"/>
  <c r="M628" i="4"/>
  <c r="N628" i="4"/>
  <c r="J629" i="4"/>
  <c r="K629" i="4"/>
  <c r="L629" i="4"/>
  <c r="M629" i="4"/>
  <c r="N629" i="4"/>
  <c r="J630" i="4"/>
  <c r="K630" i="4"/>
  <c r="L630" i="4"/>
  <c r="M630" i="4"/>
  <c r="N630" i="4"/>
  <c r="J631" i="4"/>
  <c r="K631" i="4"/>
  <c r="L631" i="4"/>
  <c r="M631" i="4"/>
  <c r="N631" i="4"/>
  <c r="J632" i="4"/>
  <c r="K632" i="4"/>
  <c r="L632" i="4"/>
  <c r="M632" i="4"/>
  <c r="N632" i="4"/>
  <c r="J633" i="4"/>
  <c r="K633" i="4"/>
  <c r="L633" i="4"/>
  <c r="M633" i="4"/>
  <c r="N633" i="4"/>
  <c r="J634" i="4"/>
  <c r="K634" i="4"/>
  <c r="L634" i="4"/>
  <c r="M634" i="4"/>
  <c r="N634" i="4"/>
  <c r="J635" i="4"/>
  <c r="K635" i="4"/>
  <c r="L635" i="4"/>
  <c r="M635" i="4"/>
  <c r="N635" i="4"/>
  <c r="J636" i="4"/>
  <c r="K636" i="4"/>
  <c r="L636" i="4"/>
  <c r="M636" i="4"/>
  <c r="N636" i="4"/>
  <c r="J637" i="4"/>
  <c r="K637" i="4"/>
  <c r="L637" i="4"/>
  <c r="M637" i="4"/>
  <c r="N637" i="4"/>
  <c r="J638" i="4"/>
  <c r="K638" i="4"/>
  <c r="L638" i="4"/>
  <c r="M638" i="4"/>
  <c r="N638" i="4"/>
  <c r="J639" i="4"/>
  <c r="K639" i="4"/>
  <c r="L639" i="4"/>
  <c r="M639" i="4"/>
  <c r="N639" i="4"/>
  <c r="J640" i="4"/>
  <c r="K640" i="4"/>
  <c r="L640" i="4"/>
  <c r="M640" i="4"/>
  <c r="N640" i="4"/>
  <c r="J641" i="4"/>
  <c r="K641" i="4"/>
  <c r="L641" i="4"/>
  <c r="M641" i="4"/>
  <c r="N641" i="4"/>
  <c r="J642" i="4"/>
  <c r="K642" i="4"/>
  <c r="L642" i="4"/>
  <c r="M642" i="4"/>
  <c r="N642" i="4"/>
  <c r="J643" i="4"/>
  <c r="K643" i="4"/>
  <c r="L643" i="4"/>
  <c r="M643" i="4"/>
  <c r="N643" i="4"/>
  <c r="J644" i="4"/>
  <c r="K644" i="4"/>
  <c r="L644" i="4"/>
  <c r="M644" i="4"/>
  <c r="N644" i="4"/>
  <c r="J645" i="4"/>
  <c r="K645" i="4"/>
  <c r="L645" i="4"/>
  <c r="M645" i="4"/>
  <c r="N645" i="4"/>
  <c r="J646" i="4"/>
  <c r="K646" i="4"/>
  <c r="L646" i="4"/>
  <c r="M646" i="4"/>
  <c r="N646" i="4"/>
  <c r="J647" i="4"/>
  <c r="K647" i="4"/>
  <c r="L647" i="4"/>
  <c r="M647" i="4"/>
  <c r="N647" i="4"/>
  <c r="J648" i="4"/>
  <c r="K648" i="4"/>
  <c r="L648" i="4"/>
  <c r="M648" i="4"/>
  <c r="N648" i="4"/>
  <c r="J649" i="4"/>
  <c r="K649" i="4"/>
  <c r="L649" i="4"/>
  <c r="M649" i="4"/>
  <c r="N649" i="4"/>
  <c r="J650" i="4"/>
  <c r="K650" i="4"/>
  <c r="L650" i="4"/>
  <c r="M650" i="4"/>
  <c r="N650" i="4"/>
  <c r="J651" i="4"/>
  <c r="K651" i="4"/>
  <c r="L651" i="4"/>
  <c r="M651" i="4"/>
  <c r="N651" i="4"/>
  <c r="J652" i="4"/>
  <c r="K652" i="4"/>
  <c r="L652" i="4"/>
  <c r="M652" i="4"/>
  <c r="N652" i="4"/>
  <c r="J653" i="4"/>
  <c r="K653" i="4"/>
  <c r="L653" i="4"/>
  <c r="M653" i="4"/>
  <c r="N653" i="4"/>
  <c r="J654" i="4"/>
  <c r="K654" i="4"/>
  <c r="L654" i="4"/>
  <c r="M654" i="4"/>
  <c r="N654" i="4"/>
  <c r="J655" i="4"/>
  <c r="K655" i="4"/>
  <c r="L655" i="4"/>
  <c r="M655" i="4"/>
  <c r="N655" i="4"/>
  <c r="J656" i="4"/>
  <c r="K656" i="4"/>
  <c r="L656" i="4"/>
  <c r="M656" i="4"/>
  <c r="N656" i="4"/>
  <c r="J657" i="4"/>
  <c r="K657" i="4"/>
  <c r="L657" i="4"/>
  <c r="M657" i="4"/>
  <c r="N657" i="4"/>
  <c r="J658" i="4"/>
  <c r="K658" i="4"/>
  <c r="L658" i="4"/>
  <c r="M658" i="4"/>
  <c r="N658" i="4"/>
  <c r="J659" i="4"/>
  <c r="K659" i="4"/>
  <c r="L659" i="4"/>
  <c r="M659" i="4"/>
  <c r="N659" i="4"/>
  <c r="J660" i="4"/>
  <c r="K660" i="4"/>
  <c r="L660" i="4"/>
  <c r="M660" i="4"/>
  <c r="N660" i="4"/>
  <c r="J661" i="4"/>
  <c r="K661" i="4"/>
  <c r="L661" i="4"/>
  <c r="M661" i="4"/>
  <c r="N661" i="4"/>
  <c r="J662" i="4"/>
  <c r="K662" i="4"/>
  <c r="L662" i="4"/>
  <c r="M662" i="4"/>
  <c r="N662" i="4"/>
  <c r="J663" i="4"/>
  <c r="K663" i="4"/>
  <c r="L663" i="4"/>
  <c r="M663" i="4"/>
  <c r="N663" i="4"/>
  <c r="J664" i="4"/>
  <c r="K664" i="4"/>
  <c r="L664" i="4"/>
  <c r="M664" i="4"/>
  <c r="N664" i="4"/>
  <c r="J665" i="4"/>
  <c r="K665" i="4"/>
  <c r="L665" i="4"/>
  <c r="M665" i="4"/>
  <c r="N665" i="4"/>
  <c r="J666" i="4"/>
  <c r="K666" i="4"/>
  <c r="L666" i="4"/>
  <c r="M666" i="4"/>
  <c r="N666" i="4"/>
  <c r="J667" i="4"/>
  <c r="K667" i="4"/>
  <c r="L667" i="4"/>
  <c r="M667" i="4"/>
  <c r="N667" i="4"/>
  <c r="J668" i="4"/>
  <c r="K668" i="4"/>
  <c r="L668" i="4"/>
  <c r="M668" i="4"/>
  <c r="N668" i="4"/>
  <c r="J669" i="4"/>
  <c r="K669" i="4"/>
  <c r="L669" i="4"/>
  <c r="M669" i="4"/>
  <c r="N669" i="4"/>
  <c r="J670" i="4"/>
  <c r="K670" i="4"/>
  <c r="L670" i="4"/>
  <c r="M670" i="4"/>
  <c r="N670" i="4"/>
  <c r="J671" i="4"/>
  <c r="K671" i="4"/>
  <c r="L671" i="4"/>
  <c r="M671" i="4"/>
  <c r="N671" i="4"/>
  <c r="J672" i="4"/>
  <c r="K672" i="4"/>
  <c r="L672" i="4"/>
  <c r="M672" i="4"/>
  <c r="N672" i="4"/>
  <c r="J673" i="4"/>
  <c r="K673" i="4"/>
  <c r="L673" i="4"/>
  <c r="M673" i="4"/>
  <c r="N673" i="4"/>
  <c r="J674" i="4"/>
  <c r="K674" i="4"/>
  <c r="L674" i="4"/>
  <c r="M674" i="4"/>
  <c r="N674" i="4"/>
  <c r="J675" i="4"/>
  <c r="K675" i="4"/>
  <c r="L675" i="4"/>
  <c r="M675" i="4"/>
  <c r="N675" i="4"/>
  <c r="J676" i="4"/>
  <c r="K676" i="4"/>
  <c r="L676" i="4"/>
  <c r="M676" i="4"/>
  <c r="N676" i="4"/>
  <c r="J677" i="4"/>
  <c r="K677" i="4"/>
  <c r="L677" i="4"/>
  <c r="M677" i="4"/>
  <c r="N677" i="4"/>
  <c r="J678" i="4"/>
  <c r="K678" i="4"/>
  <c r="L678" i="4"/>
  <c r="M678" i="4"/>
  <c r="N678" i="4"/>
  <c r="J679" i="4"/>
  <c r="K679" i="4"/>
  <c r="L679" i="4"/>
  <c r="M679" i="4"/>
  <c r="N679" i="4"/>
  <c r="J680" i="4"/>
  <c r="K680" i="4"/>
  <c r="L680" i="4"/>
  <c r="M680" i="4"/>
  <c r="N680" i="4"/>
  <c r="J681" i="4"/>
  <c r="K681" i="4"/>
  <c r="L681" i="4"/>
  <c r="M681" i="4"/>
  <c r="N681" i="4"/>
  <c r="J682" i="4"/>
  <c r="K682" i="4"/>
  <c r="L682" i="4"/>
  <c r="M682" i="4"/>
  <c r="N682" i="4"/>
  <c r="J683" i="4"/>
  <c r="K683" i="4"/>
  <c r="L683" i="4"/>
  <c r="M683" i="4"/>
  <c r="N683" i="4"/>
  <c r="J684" i="4"/>
  <c r="K684" i="4"/>
  <c r="L684" i="4"/>
  <c r="M684" i="4"/>
  <c r="N684" i="4"/>
  <c r="J685" i="4"/>
  <c r="K685" i="4"/>
  <c r="L685" i="4"/>
  <c r="M685" i="4"/>
  <c r="N685" i="4"/>
  <c r="J686" i="4"/>
  <c r="K686" i="4"/>
  <c r="L686" i="4"/>
  <c r="M686" i="4"/>
  <c r="N686" i="4"/>
  <c r="J687" i="4"/>
  <c r="K687" i="4"/>
  <c r="L687" i="4"/>
  <c r="M687" i="4"/>
  <c r="N687" i="4"/>
  <c r="J688" i="4"/>
  <c r="K688" i="4"/>
  <c r="L688" i="4"/>
  <c r="M688" i="4"/>
  <c r="N688" i="4"/>
  <c r="J689" i="4"/>
  <c r="K689" i="4"/>
  <c r="L689" i="4"/>
  <c r="M689" i="4"/>
  <c r="N689" i="4"/>
  <c r="J690" i="4"/>
  <c r="K690" i="4"/>
  <c r="L690" i="4"/>
  <c r="M690" i="4"/>
  <c r="N690" i="4"/>
  <c r="J691" i="4"/>
  <c r="K691" i="4"/>
  <c r="L691" i="4"/>
  <c r="M691" i="4"/>
  <c r="N691" i="4"/>
  <c r="J692" i="4"/>
  <c r="K692" i="4"/>
  <c r="L692" i="4"/>
  <c r="M692" i="4"/>
  <c r="N692" i="4"/>
  <c r="J693" i="4"/>
  <c r="K693" i="4"/>
  <c r="L693" i="4"/>
  <c r="M693" i="4"/>
  <c r="N693" i="4"/>
  <c r="J694" i="4"/>
  <c r="K694" i="4"/>
  <c r="L694" i="4"/>
  <c r="M694" i="4"/>
  <c r="N694" i="4"/>
  <c r="J695" i="4"/>
  <c r="K695" i="4"/>
  <c r="L695" i="4"/>
  <c r="M695" i="4"/>
  <c r="N695" i="4"/>
  <c r="J696" i="4"/>
  <c r="K696" i="4"/>
  <c r="L696" i="4"/>
  <c r="M696" i="4"/>
  <c r="N696" i="4"/>
  <c r="J697" i="4"/>
  <c r="K697" i="4"/>
  <c r="L697" i="4"/>
  <c r="M697" i="4"/>
  <c r="N697" i="4"/>
  <c r="J698" i="4"/>
  <c r="K698" i="4"/>
  <c r="L698" i="4"/>
  <c r="M698" i="4"/>
  <c r="N698" i="4"/>
  <c r="J699" i="4"/>
  <c r="K699" i="4"/>
  <c r="L699" i="4"/>
  <c r="M699" i="4"/>
  <c r="N699" i="4"/>
  <c r="J700" i="4"/>
  <c r="K700" i="4"/>
  <c r="L700" i="4"/>
  <c r="M700" i="4"/>
  <c r="N700" i="4"/>
  <c r="J701" i="4"/>
  <c r="K701" i="4"/>
  <c r="L701" i="4"/>
  <c r="M701" i="4"/>
  <c r="N701" i="4"/>
  <c r="J702" i="4"/>
  <c r="K702" i="4"/>
  <c r="L702" i="4"/>
  <c r="M702" i="4"/>
  <c r="N702" i="4"/>
  <c r="J703" i="4"/>
  <c r="K703" i="4"/>
  <c r="L703" i="4"/>
  <c r="M703" i="4"/>
  <c r="N703" i="4"/>
  <c r="J704" i="4"/>
  <c r="K704" i="4"/>
  <c r="L704" i="4"/>
  <c r="M704" i="4"/>
  <c r="N704" i="4"/>
  <c r="J705" i="4"/>
  <c r="K705" i="4"/>
  <c r="L705" i="4"/>
  <c r="M705" i="4"/>
  <c r="N705" i="4"/>
  <c r="J706" i="4"/>
  <c r="K706" i="4"/>
  <c r="L706" i="4"/>
  <c r="M706" i="4"/>
  <c r="N706" i="4"/>
  <c r="J707" i="4"/>
  <c r="K707" i="4"/>
  <c r="L707" i="4"/>
  <c r="M707" i="4"/>
  <c r="N707" i="4"/>
  <c r="J708" i="4"/>
  <c r="K708" i="4"/>
  <c r="L708" i="4"/>
  <c r="M708" i="4"/>
  <c r="N708" i="4"/>
  <c r="J709" i="4"/>
  <c r="K709" i="4"/>
  <c r="L709" i="4"/>
  <c r="M709" i="4"/>
  <c r="N709" i="4"/>
  <c r="J710" i="4"/>
  <c r="K710" i="4"/>
  <c r="L710" i="4"/>
  <c r="M710" i="4"/>
  <c r="N710" i="4"/>
  <c r="J711" i="4"/>
  <c r="K711" i="4"/>
  <c r="L711" i="4"/>
  <c r="M711" i="4"/>
  <c r="N711" i="4"/>
  <c r="J712" i="4"/>
  <c r="K712" i="4"/>
  <c r="L712" i="4"/>
  <c r="M712" i="4"/>
  <c r="N712" i="4"/>
  <c r="J713" i="4"/>
  <c r="K713" i="4"/>
  <c r="L713" i="4"/>
  <c r="M713" i="4"/>
  <c r="N713" i="4"/>
  <c r="J714" i="4"/>
  <c r="K714" i="4"/>
  <c r="L714" i="4"/>
  <c r="M714" i="4"/>
  <c r="N714" i="4"/>
  <c r="J715" i="4"/>
  <c r="K715" i="4"/>
  <c r="L715" i="4"/>
  <c r="M715" i="4"/>
  <c r="N715" i="4"/>
  <c r="J716" i="4"/>
  <c r="K716" i="4"/>
  <c r="L716" i="4"/>
  <c r="M716" i="4"/>
  <c r="N716" i="4"/>
  <c r="J717" i="4"/>
  <c r="K717" i="4"/>
  <c r="L717" i="4"/>
  <c r="M717" i="4"/>
  <c r="N717" i="4"/>
  <c r="J718" i="4"/>
  <c r="K718" i="4"/>
  <c r="L718" i="4"/>
  <c r="M718" i="4"/>
  <c r="N718" i="4"/>
  <c r="J719" i="4"/>
  <c r="K719" i="4"/>
  <c r="L719" i="4"/>
  <c r="M719" i="4"/>
  <c r="N719" i="4"/>
  <c r="J720" i="4"/>
  <c r="K720" i="4"/>
  <c r="L720" i="4"/>
  <c r="M720" i="4"/>
  <c r="N720" i="4"/>
  <c r="J721" i="4"/>
  <c r="K721" i="4"/>
  <c r="L721" i="4"/>
  <c r="M721" i="4"/>
  <c r="N721" i="4"/>
  <c r="J722" i="4"/>
  <c r="K722" i="4"/>
  <c r="L722" i="4"/>
  <c r="M722" i="4"/>
  <c r="N722" i="4"/>
  <c r="J723" i="4"/>
  <c r="K723" i="4"/>
  <c r="L723" i="4"/>
  <c r="M723" i="4"/>
  <c r="N723" i="4"/>
  <c r="J724" i="4"/>
  <c r="K724" i="4"/>
  <c r="L724" i="4"/>
  <c r="M724" i="4"/>
  <c r="N724" i="4"/>
  <c r="J725" i="4"/>
  <c r="K725" i="4"/>
  <c r="L725" i="4"/>
  <c r="M725" i="4"/>
  <c r="N725" i="4"/>
  <c r="J726" i="4"/>
  <c r="K726" i="4"/>
  <c r="L726" i="4"/>
  <c r="M726" i="4"/>
  <c r="N726" i="4"/>
  <c r="J727" i="4"/>
  <c r="K727" i="4"/>
  <c r="L727" i="4"/>
  <c r="M727" i="4"/>
  <c r="N727" i="4"/>
  <c r="J728" i="4"/>
  <c r="K728" i="4"/>
  <c r="L728" i="4"/>
  <c r="M728" i="4"/>
  <c r="N728" i="4"/>
  <c r="J729" i="4"/>
  <c r="K729" i="4"/>
  <c r="L729" i="4"/>
  <c r="M729" i="4"/>
  <c r="N729" i="4"/>
  <c r="J730" i="4"/>
  <c r="K730" i="4"/>
  <c r="L730" i="4"/>
  <c r="M730" i="4"/>
  <c r="N730" i="4"/>
  <c r="J731" i="4"/>
  <c r="K731" i="4"/>
  <c r="L731" i="4"/>
  <c r="M731" i="4"/>
  <c r="N731" i="4"/>
  <c r="J732" i="4"/>
  <c r="K732" i="4"/>
  <c r="L732" i="4"/>
  <c r="M732" i="4"/>
  <c r="N732" i="4"/>
  <c r="J733" i="4"/>
  <c r="K733" i="4"/>
  <c r="L733" i="4"/>
  <c r="M733" i="4"/>
  <c r="N733" i="4"/>
  <c r="J734" i="4"/>
  <c r="K734" i="4"/>
  <c r="L734" i="4"/>
  <c r="M734" i="4"/>
  <c r="N734" i="4"/>
  <c r="J735" i="4"/>
  <c r="K735" i="4"/>
  <c r="L735" i="4"/>
  <c r="M735" i="4"/>
  <c r="N735" i="4"/>
  <c r="J736" i="4"/>
  <c r="K736" i="4"/>
  <c r="L736" i="4"/>
  <c r="M736" i="4"/>
  <c r="N736" i="4"/>
  <c r="J737" i="4"/>
  <c r="K737" i="4"/>
  <c r="L737" i="4"/>
  <c r="M737" i="4"/>
  <c r="N737" i="4"/>
  <c r="J738" i="4"/>
  <c r="K738" i="4"/>
  <c r="L738" i="4"/>
  <c r="M738" i="4"/>
  <c r="N738" i="4"/>
  <c r="J739" i="4"/>
  <c r="K739" i="4"/>
  <c r="L739" i="4"/>
  <c r="M739" i="4"/>
  <c r="N739" i="4"/>
  <c r="J740" i="4"/>
  <c r="K740" i="4"/>
  <c r="L740" i="4"/>
  <c r="M740" i="4"/>
  <c r="N740" i="4"/>
  <c r="J741" i="4"/>
  <c r="K741" i="4"/>
  <c r="L741" i="4"/>
  <c r="M741" i="4"/>
  <c r="N741" i="4"/>
  <c r="J742" i="4"/>
  <c r="K742" i="4"/>
  <c r="L742" i="4"/>
  <c r="M742" i="4"/>
  <c r="N742" i="4"/>
  <c r="J743" i="4"/>
  <c r="K743" i="4"/>
  <c r="L743" i="4"/>
  <c r="M743" i="4"/>
  <c r="N743" i="4"/>
  <c r="J744" i="4"/>
  <c r="K744" i="4"/>
  <c r="L744" i="4"/>
  <c r="M744" i="4"/>
  <c r="N744" i="4"/>
  <c r="J745" i="4"/>
  <c r="K745" i="4"/>
  <c r="L745" i="4"/>
  <c r="M745" i="4"/>
  <c r="N745" i="4"/>
  <c r="J746" i="4"/>
  <c r="K746" i="4"/>
  <c r="L746" i="4"/>
  <c r="M746" i="4"/>
  <c r="N746" i="4"/>
  <c r="J747" i="4"/>
  <c r="K747" i="4"/>
  <c r="L747" i="4"/>
  <c r="M747" i="4"/>
  <c r="N747" i="4"/>
  <c r="J748" i="4"/>
  <c r="K748" i="4"/>
  <c r="L748" i="4"/>
  <c r="M748" i="4"/>
  <c r="N748" i="4"/>
  <c r="J749" i="4"/>
  <c r="K749" i="4"/>
  <c r="L749" i="4"/>
  <c r="M749" i="4"/>
  <c r="N749" i="4"/>
  <c r="J750" i="4"/>
  <c r="K750" i="4"/>
  <c r="L750" i="4"/>
  <c r="M750" i="4"/>
  <c r="N750" i="4"/>
  <c r="J751" i="4"/>
  <c r="K751" i="4"/>
  <c r="L751" i="4"/>
  <c r="M751" i="4"/>
  <c r="N751" i="4"/>
  <c r="J752" i="4"/>
  <c r="K752" i="4"/>
  <c r="L752" i="4"/>
  <c r="M752" i="4"/>
  <c r="N752" i="4"/>
  <c r="J753" i="4"/>
  <c r="K753" i="4"/>
  <c r="L753" i="4"/>
  <c r="M753" i="4"/>
  <c r="N753" i="4"/>
  <c r="J754" i="4"/>
  <c r="K754" i="4"/>
  <c r="L754" i="4"/>
  <c r="M754" i="4"/>
  <c r="N754" i="4"/>
  <c r="J755" i="4"/>
  <c r="K755" i="4"/>
  <c r="L755" i="4"/>
  <c r="M755" i="4"/>
  <c r="N755" i="4"/>
  <c r="J756" i="4"/>
  <c r="K756" i="4"/>
  <c r="L756" i="4"/>
  <c r="M756" i="4"/>
  <c r="N756" i="4"/>
  <c r="J757" i="4"/>
  <c r="K757" i="4"/>
  <c r="L757" i="4"/>
  <c r="M757" i="4"/>
  <c r="N757" i="4"/>
  <c r="J758" i="4"/>
  <c r="K758" i="4"/>
  <c r="L758" i="4"/>
  <c r="M758" i="4"/>
  <c r="N758" i="4"/>
  <c r="J759" i="4"/>
  <c r="K759" i="4"/>
  <c r="L759" i="4"/>
  <c r="M759" i="4"/>
  <c r="N759" i="4"/>
  <c r="J760" i="4"/>
  <c r="K760" i="4"/>
  <c r="L760" i="4"/>
  <c r="M760" i="4"/>
  <c r="N760" i="4"/>
  <c r="J761" i="4"/>
  <c r="K761" i="4"/>
  <c r="L761" i="4"/>
  <c r="M761" i="4"/>
  <c r="N761" i="4"/>
  <c r="J762" i="4"/>
  <c r="K762" i="4"/>
  <c r="L762" i="4"/>
  <c r="M762" i="4"/>
  <c r="N762" i="4"/>
  <c r="J763" i="4"/>
  <c r="K763" i="4"/>
  <c r="L763" i="4"/>
  <c r="M763" i="4"/>
  <c r="N763" i="4"/>
  <c r="J764" i="4"/>
  <c r="K764" i="4"/>
  <c r="L764" i="4"/>
  <c r="M764" i="4"/>
  <c r="N764" i="4"/>
  <c r="J765" i="4"/>
  <c r="K765" i="4"/>
  <c r="L765" i="4"/>
  <c r="M765" i="4"/>
  <c r="N765" i="4"/>
  <c r="J766" i="4"/>
  <c r="K766" i="4"/>
  <c r="L766" i="4"/>
  <c r="M766" i="4"/>
  <c r="N766" i="4"/>
  <c r="J767" i="4"/>
  <c r="K767" i="4"/>
  <c r="L767" i="4"/>
  <c r="M767" i="4"/>
  <c r="N767" i="4"/>
  <c r="J768" i="4"/>
  <c r="K768" i="4"/>
  <c r="L768" i="4"/>
  <c r="M768" i="4"/>
  <c r="N768" i="4"/>
  <c r="J769" i="4"/>
  <c r="K769" i="4"/>
  <c r="L769" i="4"/>
  <c r="M769" i="4"/>
  <c r="N769" i="4"/>
  <c r="J770" i="4"/>
  <c r="K770" i="4"/>
  <c r="L770" i="4"/>
  <c r="M770" i="4"/>
  <c r="N770" i="4"/>
  <c r="J771" i="4"/>
  <c r="K771" i="4"/>
  <c r="L771" i="4"/>
  <c r="M771" i="4"/>
  <c r="N771" i="4"/>
  <c r="J772" i="4"/>
  <c r="K772" i="4"/>
  <c r="L772" i="4"/>
  <c r="M772" i="4"/>
  <c r="N772" i="4"/>
  <c r="J773" i="4"/>
  <c r="K773" i="4"/>
  <c r="L773" i="4"/>
  <c r="M773" i="4"/>
  <c r="N773" i="4"/>
  <c r="J774" i="4"/>
  <c r="K774" i="4"/>
  <c r="L774" i="4"/>
  <c r="M774" i="4"/>
  <c r="N774" i="4"/>
  <c r="J775" i="4"/>
  <c r="K775" i="4"/>
  <c r="L775" i="4"/>
  <c r="M775" i="4"/>
  <c r="N775" i="4"/>
  <c r="J776" i="4"/>
  <c r="K776" i="4"/>
  <c r="L776" i="4"/>
  <c r="M776" i="4"/>
  <c r="N776" i="4"/>
  <c r="J777" i="4"/>
  <c r="K777" i="4"/>
  <c r="L777" i="4"/>
  <c r="M777" i="4"/>
  <c r="N777" i="4"/>
  <c r="J778" i="4"/>
  <c r="K778" i="4"/>
  <c r="L778" i="4"/>
  <c r="M778" i="4"/>
  <c r="N778" i="4"/>
  <c r="J779" i="4"/>
  <c r="K779" i="4"/>
  <c r="L779" i="4"/>
  <c r="M779" i="4"/>
  <c r="N779" i="4"/>
  <c r="J780" i="4"/>
  <c r="K780" i="4"/>
  <c r="L780" i="4"/>
  <c r="M780" i="4"/>
  <c r="N780" i="4"/>
  <c r="J781" i="4"/>
  <c r="K781" i="4"/>
  <c r="L781" i="4"/>
  <c r="M781" i="4"/>
  <c r="N781" i="4"/>
  <c r="J782" i="4"/>
  <c r="K782" i="4"/>
  <c r="L782" i="4"/>
  <c r="M782" i="4"/>
  <c r="N782" i="4"/>
  <c r="J783" i="4"/>
  <c r="K783" i="4"/>
  <c r="L783" i="4"/>
  <c r="M783" i="4"/>
  <c r="N783" i="4"/>
  <c r="J784" i="4"/>
  <c r="K784" i="4"/>
  <c r="L784" i="4"/>
  <c r="M784" i="4"/>
  <c r="N784" i="4"/>
  <c r="J785" i="4"/>
  <c r="K785" i="4"/>
  <c r="L785" i="4"/>
  <c r="M785" i="4"/>
  <c r="N785" i="4"/>
  <c r="J786" i="4"/>
  <c r="K786" i="4"/>
  <c r="L786" i="4"/>
  <c r="M786" i="4"/>
  <c r="N786" i="4"/>
  <c r="J787" i="4"/>
  <c r="K787" i="4"/>
  <c r="L787" i="4"/>
  <c r="M787" i="4"/>
  <c r="N787" i="4"/>
  <c r="J788" i="4"/>
  <c r="K788" i="4"/>
  <c r="L788" i="4"/>
  <c r="M788" i="4"/>
  <c r="N788" i="4"/>
  <c r="J789" i="4"/>
  <c r="K789" i="4"/>
  <c r="L789" i="4"/>
  <c r="M789" i="4"/>
  <c r="N789" i="4"/>
  <c r="J790" i="4"/>
  <c r="K790" i="4"/>
  <c r="L790" i="4"/>
  <c r="M790" i="4"/>
  <c r="N790" i="4"/>
  <c r="J791" i="4"/>
  <c r="K791" i="4"/>
  <c r="L791" i="4"/>
  <c r="M791" i="4"/>
  <c r="N791" i="4"/>
  <c r="J792" i="4"/>
  <c r="K792" i="4"/>
  <c r="L792" i="4"/>
  <c r="M792" i="4"/>
  <c r="N792" i="4"/>
  <c r="J793" i="4"/>
  <c r="K793" i="4"/>
  <c r="L793" i="4"/>
  <c r="M793" i="4"/>
  <c r="N793" i="4"/>
  <c r="J794" i="4"/>
  <c r="K794" i="4"/>
  <c r="L794" i="4"/>
  <c r="M794" i="4"/>
  <c r="N794" i="4"/>
  <c r="J795" i="4"/>
  <c r="K795" i="4"/>
  <c r="L795" i="4"/>
  <c r="M795" i="4"/>
  <c r="N795" i="4"/>
  <c r="J796" i="4"/>
  <c r="K796" i="4"/>
  <c r="L796" i="4"/>
  <c r="M796" i="4"/>
  <c r="N796" i="4"/>
  <c r="J797" i="4"/>
  <c r="K797" i="4"/>
  <c r="L797" i="4"/>
  <c r="M797" i="4"/>
  <c r="N797" i="4"/>
  <c r="J798" i="4"/>
  <c r="K798" i="4"/>
  <c r="L798" i="4"/>
  <c r="M798" i="4"/>
  <c r="N798" i="4"/>
  <c r="J799" i="4"/>
  <c r="K799" i="4"/>
  <c r="L799" i="4"/>
  <c r="M799" i="4"/>
  <c r="N799" i="4"/>
  <c r="J800" i="4"/>
  <c r="K800" i="4"/>
  <c r="L800" i="4"/>
  <c r="M800" i="4"/>
  <c r="N800" i="4"/>
  <c r="J801" i="4"/>
  <c r="K801" i="4"/>
  <c r="L801" i="4"/>
  <c r="M801" i="4"/>
  <c r="N801" i="4"/>
  <c r="J802" i="4"/>
  <c r="K802" i="4"/>
  <c r="L802" i="4"/>
  <c r="M802" i="4"/>
  <c r="N802" i="4"/>
  <c r="J803" i="4"/>
  <c r="K803" i="4"/>
  <c r="L803" i="4"/>
  <c r="M803" i="4"/>
  <c r="N803" i="4"/>
  <c r="J804" i="4"/>
  <c r="K804" i="4"/>
  <c r="L804" i="4"/>
  <c r="M804" i="4"/>
  <c r="N804" i="4"/>
  <c r="J805" i="4"/>
  <c r="K805" i="4"/>
  <c r="L805" i="4"/>
  <c r="M805" i="4"/>
  <c r="N805" i="4"/>
  <c r="J806" i="4"/>
  <c r="K806" i="4"/>
  <c r="L806" i="4"/>
  <c r="M806" i="4"/>
  <c r="N806" i="4"/>
  <c r="J807" i="4"/>
  <c r="K807" i="4"/>
  <c r="L807" i="4"/>
  <c r="M807" i="4"/>
  <c r="N807" i="4"/>
  <c r="J808" i="4"/>
  <c r="K808" i="4"/>
  <c r="L808" i="4"/>
  <c r="M808" i="4"/>
  <c r="N808" i="4"/>
  <c r="J809" i="4"/>
  <c r="K809" i="4"/>
  <c r="L809" i="4"/>
  <c r="M809" i="4"/>
  <c r="N809" i="4"/>
  <c r="J810" i="4"/>
  <c r="K810" i="4"/>
  <c r="L810" i="4"/>
  <c r="M810" i="4"/>
  <c r="N810" i="4"/>
  <c r="J811" i="4"/>
  <c r="K811" i="4"/>
  <c r="L811" i="4"/>
  <c r="M811" i="4"/>
  <c r="N811" i="4"/>
  <c r="J812" i="4"/>
  <c r="K812" i="4"/>
  <c r="L812" i="4"/>
  <c r="M812" i="4"/>
  <c r="N812" i="4"/>
  <c r="J813" i="4"/>
  <c r="K813" i="4"/>
  <c r="L813" i="4"/>
  <c r="M813" i="4"/>
  <c r="N813" i="4"/>
  <c r="J814" i="4"/>
  <c r="K814" i="4"/>
  <c r="L814" i="4"/>
  <c r="M814" i="4"/>
  <c r="N814" i="4"/>
  <c r="J815" i="4"/>
  <c r="K815" i="4"/>
  <c r="L815" i="4"/>
  <c r="M815" i="4"/>
  <c r="N815" i="4"/>
  <c r="J816" i="4"/>
  <c r="K816" i="4"/>
  <c r="L816" i="4"/>
  <c r="M816" i="4"/>
  <c r="N816" i="4"/>
  <c r="J817" i="4"/>
  <c r="K817" i="4"/>
  <c r="L817" i="4"/>
  <c r="M817" i="4"/>
  <c r="N817" i="4"/>
  <c r="J818" i="4"/>
  <c r="K818" i="4"/>
  <c r="L818" i="4"/>
  <c r="M818" i="4"/>
  <c r="N818" i="4"/>
  <c r="J819" i="4"/>
  <c r="K819" i="4"/>
  <c r="L819" i="4"/>
  <c r="M819" i="4"/>
  <c r="N819" i="4"/>
  <c r="J820" i="4"/>
  <c r="K820" i="4"/>
  <c r="L820" i="4"/>
  <c r="M820" i="4"/>
  <c r="N820" i="4"/>
  <c r="J821" i="4"/>
  <c r="K821" i="4"/>
  <c r="L821" i="4"/>
  <c r="M821" i="4"/>
  <c r="N821" i="4"/>
  <c r="J822" i="4"/>
  <c r="K822" i="4"/>
  <c r="L822" i="4"/>
  <c r="M822" i="4"/>
  <c r="N822" i="4"/>
  <c r="J823" i="4"/>
  <c r="K823" i="4"/>
  <c r="L823" i="4"/>
  <c r="M823" i="4"/>
  <c r="N823" i="4"/>
  <c r="J824" i="4"/>
  <c r="K824" i="4"/>
  <c r="L824" i="4"/>
  <c r="M824" i="4"/>
  <c r="N824" i="4"/>
  <c r="J825" i="4"/>
  <c r="K825" i="4"/>
  <c r="L825" i="4"/>
  <c r="M825" i="4"/>
  <c r="N825" i="4"/>
  <c r="J826" i="4"/>
  <c r="K826" i="4"/>
  <c r="L826" i="4"/>
  <c r="M826" i="4"/>
  <c r="N826" i="4"/>
  <c r="J827" i="4"/>
  <c r="K827" i="4"/>
  <c r="L827" i="4"/>
  <c r="M827" i="4"/>
  <c r="N827" i="4"/>
  <c r="J828" i="4"/>
  <c r="K828" i="4"/>
  <c r="L828" i="4"/>
  <c r="M828" i="4"/>
  <c r="N828" i="4"/>
  <c r="J829" i="4"/>
  <c r="K829" i="4"/>
  <c r="L829" i="4"/>
  <c r="M829" i="4"/>
  <c r="N829" i="4"/>
  <c r="J830" i="4"/>
  <c r="K830" i="4"/>
  <c r="L830" i="4"/>
  <c r="M830" i="4"/>
  <c r="N830" i="4"/>
  <c r="J831" i="4"/>
  <c r="K831" i="4"/>
  <c r="L831" i="4"/>
  <c r="M831" i="4"/>
  <c r="N831" i="4"/>
  <c r="J832" i="4"/>
  <c r="K832" i="4"/>
  <c r="L832" i="4"/>
  <c r="M832" i="4"/>
  <c r="N832" i="4"/>
  <c r="J833" i="4"/>
  <c r="K833" i="4"/>
  <c r="L833" i="4"/>
  <c r="M833" i="4"/>
  <c r="N833" i="4"/>
  <c r="J834" i="4"/>
  <c r="K834" i="4"/>
  <c r="L834" i="4"/>
  <c r="M834" i="4"/>
  <c r="N834" i="4"/>
  <c r="J835" i="4"/>
  <c r="K835" i="4"/>
  <c r="L835" i="4"/>
  <c r="M835" i="4"/>
  <c r="N835" i="4"/>
  <c r="J836" i="4"/>
  <c r="K836" i="4"/>
  <c r="L836" i="4"/>
  <c r="M836" i="4"/>
  <c r="N836" i="4"/>
  <c r="J837" i="4"/>
  <c r="K837" i="4"/>
  <c r="L837" i="4"/>
  <c r="M837" i="4"/>
  <c r="N837" i="4"/>
  <c r="J838" i="4"/>
  <c r="K838" i="4"/>
  <c r="L838" i="4"/>
  <c r="M838" i="4"/>
  <c r="N838" i="4"/>
  <c r="J839" i="4"/>
  <c r="K839" i="4"/>
  <c r="L839" i="4"/>
  <c r="M839" i="4"/>
  <c r="N839" i="4"/>
  <c r="J840" i="4"/>
  <c r="K840" i="4"/>
  <c r="L840" i="4"/>
  <c r="M840" i="4"/>
  <c r="N840" i="4"/>
  <c r="J841" i="4"/>
  <c r="K841" i="4"/>
  <c r="L841" i="4"/>
  <c r="M841" i="4"/>
  <c r="N841" i="4"/>
  <c r="J842" i="4"/>
  <c r="K842" i="4"/>
  <c r="L842" i="4"/>
  <c r="M842" i="4"/>
  <c r="N842" i="4"/>
  <c r="J843" i="4"/>
  <c r="K843" i="4"/>
  <c r="L843" i="4"/>
  <c r="M843" i="4"/>
  <c r="N843" i="4"/>
  <c r="J844" i="4"/>
  <c r="K844" i="4"/>
  <c r="L844" i="4"/>
  <c r="M844" i="4"/>
  <c r="N844" i="4"/>
  <c r="J845" i="4"/>
  <c r="K845" i="4"/>
  <c r="L845" i="4"/>
  <c r="M845" i="4"/>
  <c r="N845" i="4"/>
  <c r="J846" i="4"/>
  <c r="K846" i="4"/>
  <c r="L846" i="4"/>
  <c r="M846" i="4"/>
  <c r="N846" i="4"/>
  <c r="J847" i="4"/>
  <c r="K847" i="4"/>
  <c r="L847" i="4"/>
  <c r="M847" i="4"/>
  <c r="N847" i="4"/>
  <c r="J848" i="4"/>
  <c r="K848" i="4"/>
  <c r="L848" i="4"/>
  <c r="M848" i="4"/>
  <c r="N848" i="4"/>
  <c r="J849" i="4"/>
  <c r="K849" i="4"/>
  <c r="L849" i="4"/>
  <c r="M849" i="4"/>
  <c r="N849" i="4"/>
  <c r="J850" i="4"/>
  <c r="K850" i="4"/>
  <c r="L850" i="4"/>
  <c r="M850" i="4"/>
  <c r="N850" i="4"/>
  <c r="J851" i="4"/>
  <c r="K851" i="4"/>
  <c r="L851" i="4"/>
  <c r="M851" i="4"/>
  <c r="N851" i="4"/>
  <c r="J852" i="4"/>
  <c r="K852" i="4"/>
  <c r="L852" i="4"/>
  <c r="M852" i="4"/>
  <c r="N852" i="4"/>
  <c r="J853" i="4"/>
  <c r="K853" i="4"/>
  <c r="L853" i="4"/>
  <c r="M853" i="4"/>
  <c r="N853" i="4"/>
  <c r="J854" i="4"/>
  <c r="K854" i="4"/>
  <c r="L854" i="4"/>
  <c r="M854" i="4"/>
  <c r="N854" i="4"/>
  <c r="J855" i="4"/>
  <c r="K855" i="4"/>
  <c r="L855" i="4"/>
  <c r="M855" i="4"/>
  <c r="N855" i="4"/>
  <c r="J856" i="4"/>
  <c r="K856" i="4"/>
  <c r="L856" i="4"/>
  <c r="M856" i="4"/>
  <c r="N856" i="4"/>
  <c r="J857" i="4"/>
  <c r="K857" i="4"/>
  <c r="L857" i="4"/>
  <c r="M857" i="4"/>
  <c r="N857" i="4"/>
  <c r="J858" i="4"/>
  <c r="K858" i="4"/>
  <c r="L858" i="4"/>
  <c r="M858" i="4"/>
  <c r="N858" i="4"/>
  <c r="J859" i="4"/>
  <c r="K859" i="4"/>
  <c r="L859" i="4"/>
  <c r="M859" i="4"/>
  <c r="N859" i="4"/>
  <c r="J860" i="4"/>
  <c r="K860" i="4"/>
  <c r="L860" i="4"/>
  <c r="M860" i="4"/>
  <c r="N860" i="4"/>
  <c r="J861" i="4"/>
  <c r="K861" i="4"/>
  <c r="L861" i="4"/>
  <c r="M861" i="4"/>
  <c r="N861" i="4"/>
  <c r="J862" i="4"/>
  <c r="K862" i="4"/>
  <c r="L862" i="4"/>
  <c r="M862" i="4"/>
  <c r="N862" i="4"/>
  <c r="J863" i="4"/>
  <c r="K863" i="4"/>
  <c r="L863" i="4"/>
  <c r="M863" i="4"/>
  <c r="N863" i="4"/>
  <c r="J864" i="4"/>
  <c r="K864" i="4"/>
  <c r="L864" i="4"/>
  <c r="M864" i="4"/>
  <c r="N864" i="4"/>
  <c r="J865" i="4"/>
  <c r="K865" i="4"/>
  <c r="L865" i="4"/>
  <c r="M865" i="4"/>
  <c r="N865" i="4"/>
  <c r="J866" i="4"/>
  <c r="K866" i="4"/>
  <c r="L866" i="4"/>
  <c r="M866" i="4"/>
  <c r="N866" i="4"/>
  <c r="J867" i="4"/>
  <c r="K867" i="4"/>
  <c r="L867" i="4"/>
  <c r="M867" i="4"/>
  <c r="N867" i="4"/>
  <c r="J868" i="4"/>
  <c r="K868" i="4"/>
  <c r="L868" i="4"/>
  <c r="M868" i="4"/>
  <c r="N868" i="4"/>
  <c r="J869" i="4"/>
  <c r="K869" i="4"/>
  <c r="L869" i="4"/>
  <c r="M869" i="4"/>
  <c r="N869" i="4"/>
  <c r="J870" i="4"/>
  <c r="K870" i="4"/>
  <c r="L870" i="4"/>
  <c r="M870" i="4"/>
  <c r="N870" i="4"/>
  <c r="J871" i="4"/>
  <c r="K871" i="4"/>
  <c r="L871" i="4"/>
  <c r="M871" i="4"/>
  <c r="N871" i="4"/>
  <c r="J872" i="4"/>
  <c r="K872" i="4"/>
  <c r="L872" i="4"/>
  <c r="M872" i="4"/>
  <c r="N872" i="4"/>
  <c r="J873" i="4"/>
  <c r="K873" i="4"/>
  <c r="L873" i="4"/>
  <c r="M873" i="4"/>
  <c r="N873" i="4"/>
  <c r="J874" i="4"/>
  <c r="K874" i="4"/>
  <c r="L874" i="4"/>
  <c r="M874" i="4"/>
  <c r="N874" i="4"/>
  <c r="J875" i="4"/>
  <c r="K875" i="4"/>
  <c r="L875" i="4"/>
  <c r="M875" i="4"/>
  <c r="N875" i="4"/>
  <c r="J876" i="4"/>
  <c r="K876" i="4"/>
  <c r="L876" i="4"/>
  <c r="M876" i="4"/>
  <c r="N876" i="4"/>
  <c r="J877" i="4"/>
  <c r="K877" i="4"/>
  <c r="L877" i="4"/>
  <c r="M877" i="4"/>
  <c r="N877" i="4"/>
  <c r="J878" i="4"/>
  <c r="K878" i="4"/>
  <c r="L878" i="4"/>
  <c r="M878" i="4"/>
  <c r="N878" i="4"/>
  <c r="J879" i="4"/>
  <c r="K879" i="4"/>
  <c r="L879" i="4"/>
  <c r="M879" i="4"/>
  <c r="N879" i="4"/>
  <c r="J880" i="4"/>
  <c r="K880" i="4"/>
  <c r="L880" i="4"/>
  <c r="M880" i="4"/>
  <c r="N880" i="4"/>
  <c r="J881" i="4"/>
  <c r="K881" i="4"/>
  <c r="L881" i="4"/>
  <c r="M881" i="4"/>
  <c r="N881" i="4"/>
  <c r="J882" i="4"/>
  <c r="K882" i="4"/>
  <c r="L882" i="4"/>
  <c r="M882" i="4"/>
  <c r="N882" i="4"/>
  <c r="J883" i="4"/>
  <c r="K883" i="4"/>
  <c r="L883" i="4"/>
  <c r="M883" i="4"/>
  <c r="N883" i="4"/>
  <c r="J884" i="4"/>
  <c r="K884" i="4"/>
  <c r="L884" i="4"/>
  <c r="M884" i="4"/>
  <c r="N884" i="4"/>
  <c r="J885" i="4"/>
  <c r="K885" i="4"/>
  <c r="L885" i="4"/>
  <c r="M885" i="4"/>
  <c r="N885" i="4"/>
  <c r="J886" i="4"/>
  <c r="K886" i="4"/>
  <c r="L886" i="4"/>
  <c r="M886" i="4"/>
  <c r="N886" i="4"/>
  <c r="J887" i="4"/>
  <c r="K887" i="4"/>
  <c r="L887" i="4"/>
  <c r="M887" i="4"/>
  <c r="N887" i="4"/>
  <c r="J888" i="4"/>
  <c r="K888" i="4"/>
  <c r="L888" i="4"/>
  <c r="M888" i="4"/>
  <c r="N888" i="4"/>
  <c r="J889" i="4"/>
  <c r="K889" i="4"/>
  <c r="L889" i="4"/>
  <c r="M889" i="4"/>
  <c r="N889" i="4"/>
  <c r="J890" i="4"/>
  <c r="K890" i="4"/>
  <c r="L890" i="4"/>
  <c r="M890" i="4"/>
  <c r="N890" i="4"/>
  <c r="J891" i="4"/>
  <c r="K891" i="4"/>
  <c r="L891" i="4"/>
  <c r="M891" i="4"/>
  <c r="N891" i="4"/>
  <c r="J892" i="4"/>
  <c r="K892" i="4"/>
  <c r="L892" i="4"/>
  <c r="M892" i="4"/>
  <c r="N892" i="4"/>
  <c r="J893" i="4"/>
  <c r="K893" i="4"/>
  <c r="L893" i="4"/>
  <c r="M893" i="4"/>
  <c r="N893" i="4"/>
  <c r="J894" i="4"/>
  <c r="K894" i="4"/>
  <c r="L894" i="4"/>
  <c r="M894" i="4"/>
  <c r="N894" i="4"/>
  <c r="J895" i="4"/>
  <c r="K895" i="4"/>
  <c r="L895" i="4"/>
  <c r="M895" i="4"/>
  <c r="N895" i="4"/>
  <c r="J896" i="4"/>
  <c r="K896" i="4"/>
  <c r="L896" i="4"/>
  <c r="M896" i="4"/>
  <c r="N896" i="4"/>
  <c r="J897" i="4"/>
  <c r="K897" i="4"/>
  <c r="L897" i="4"/>
  <c r="M897" i="4"/>
  <c r="N897" i="4"/>
  <c r="J898" i="4"/>
  <c r="K898" i="4"/>
  <c r="L898" i="4"/>
  <c r="M898" i="4"/>
  <c r="N898" i="4"/>
  <c r="J899" i="4"/>
  <c r="K899" i="4"/>
  <c r="L899" i="4"/>
  <c r="M899" i="4"/>
  <c r="N899" i="4"/>
  <c r="J900" i="4"/>
  <c r="K900" i="4"/>
  <c r="L900" i="4"/>
  <c r="M900" i="4"/>
  <c r="N900" i="4"/>
  <c r="J901" i="4"/>
  <c r="K901" i="4"/>
  <c r="L901" i="4"/>
  <c r="M901" i="4"/>
  <c r="N901" i="4"/>
  <c r="J902" i="4"/>
  <c r="K902" i="4"/>
  <c r="L902" i="4"/>
  <c r="M902" i="4"/>
  <c r="N902" i="4"/>
  <c r="J903" i="4"/>
  <c r="K903" i="4"/>
  <c r="L903" i="4"/>
  <c r="M903" i="4"/>
  <c r="N903" i="4"/>
  <c r="J904" i="4"/>
  <c r="K904" i="4"/>
  <c r="L904" i="4"/>
  <c r="M904" i="4"/>
  <c r="N904" i="4"/>
  <c r="J905" i="4"/>
  <c r="K905" i="4"/>
  <c r="L905" i="4"/>
  <c r="M905" i="4"/>
  <c r="N905" i="4"/>
  <c r="J906" i="4"/>
  <c r="K906" i="4"/>
  <c r="L906" i="4"/>
  <c r="M906" i="4"/>
  <c r="N906" i="4"/>
  <c r="J907" i="4"/>
  <c r="K907" i="4"/>
  <c r="L907" i="4"/>
  <c r="M907" i="4"/>
  <c r="N907" i="4"/>
  <c r="J908" i="4"/>
  <c r="K908" i="4"/>
  <c r="L908" i="4"/>
  <c r="M908" i="4"/>
  <c r="N908" i="4"/>
  <c r="J909" i="4"/>
  <c r="K909" i="4"/>
  <c r="L909" i="4"/>
  <c r="M909" i="4"/>
  <c r="N909" i="4"/>
  <c r="J910" i="4"/>
  <c r="K910" i="4"/>
  <c r="L910" i="4"/>
  <c r="M910" i="4"/>
  <c r="N910" i="4"/>
  <c r="J911" i="4"/>
  <c r="K911" i="4"/>
  <c r="L911" i="4"/>
  <c r="M911" i="4"/>
  <c r="N911" i="4"/>
  <c r="J912" i="4"/>
  <c r="K912" i="4"/>
  <c r="L912" i="4"/>
  <c r="M912" i="4"/>
  <c r="N912" i="4"/>
  <c r="J913" i="4"/>
  <c r="K913" i="4"/>
  <c r="L913" i="4"/>
  <c r="M913" i="4"/>
  <c r="N913" i="4"/>
  <c r="J914" i="4"/>
  <c r="K914" i="4"/>
  <c r="L914" i="4"/>
  <c r="M914" i="4"/>
  <c r="N914" i="4"/>
  <c r="J915" i="4"/>
  <c r="K915" i="4"/>
  <c r="L915" i="4"/>
  <c r="M915" i="4"/>
  <c r="N915" i="4"/>
  <c r="J916" i="4"/>
  <c r="K916" i="4"/>
  <c r="L916" i="4"/>
  <c r="M916" i="4"/>
  <c r="N916" i="4"/>
  <c r="J917" i="4"/>
  <c r="K917" i="4"/>
  <c r="L917" i="4"/>
  <c r="M917" i="4"/>
  <c r="N917" i="4"/>
  <c r="J918" i="4"/>
  <c r="K918" i="4"/>
  <c r="L918" i="4"/>
  <c r="M918" i="4"/>
  <c r="N918" i="4"/>
  <c r="J919" i="4"/>
  <c r="K919" i="4"/>
  <c r="L919" i="4"/>
  <c r="M919" i="4"/>
  <c r="N919" i="4"/>
  <c r="J920" i="4"/>
  <c r="K920" i="4"/>
  <c r="L920" i="4"/>
  <c r="M920" i="4"/>
  <c r="N920" i="4"/>
  <c r="J921" i="4"/>
  <c r="K921" i="4"/>
  <c r="L921" i="4"/>
  <c r="M921" i="4"/>
  <c r="N921" i="4"/>
  <c r="J922" i="4"/>
  <c r="K922" i="4"/>
  <c r="L922" i="4"/>
  <c r="M922" i="4"/>
  <c r="N922" i="4"/>
  <c r="J923" i="4"/>
  <c r="K923" i="4"/>
  <c r="L923" i="4"/>
  <c r="M923" i="4"/>
  <c r="N923" i="4"/>
  <c r="J924" i="4"/>
  <c r="K924" i="4"/>
  <c r="L924" i="4"/>
  <c r="M924" i="4"/>
  <c r="N924" i="4"/>
  <c r="J925" i="4"/>
  <c r="K925" i="4"/>
  <c r="L925" i="4"/>
  <c r="M925" i="4"/>
  <c r="N925" i="4"/>
  <c r="J926" i="4"/>
  <c r="K926" i="4"/>
  <c r="L926" i="4"/>
  <c r="M926" i="4"/>
  <c r="N926" i="4"/>
  <c r="J927" i="4"/>
  <c r="K927" i="4"/>
  <c r="L927" i="4"/>
  <c r="M927" i="4"/>
  <c r="N927" i="4"/>
  <c r="J928" i="4"/>
  <c r="K928" i="4"/>
  <c r="L928" i="4"/>
  <c r="M928" i="4"/>
  <c r="N928" i="4"/>
  <c r="J929" i="4"/>
  <c r="K929" i="4"/>
  <c r="L929" i="4"/>
  <c r="M929" i="4"/>
  <c r="N929" i="4"/>
  <c r="J930" i="4"/>
  <c r="K930" i="4"/>
  <c r="L930" i="4"/>
  <c r="M930" i="4"/>
  <c r="N930" i="4"/>
  <c r="J931" i="4"/>
  <c r="K931" i="4"/>
  <c r="L931" i="4"/>
  <c r="M931" i="4"/>
  <c r="N931" i="4"/>
  <c r="J932" i="4"/>
  <c r="K932" i="4"/>
  <c r="L932" i="4"/>
  <c r="M932" i="4"/>
  <c r="N932" i="4"/>
  <c r="J933" i="4"/>
  <c r="K933" i="4"/>
  <c r="L933" i="4"/>
  <c r="M933" i="4"/>
  <c r="N933" i="4"/>
  <c r="J934" i="4"/>
  <c r="K934" i="4"/>
  <c r="L934" i="4"/>
  <c r="M934" i="4"/>
  <c r="N934" i="4"/>
  <c r="J935" i="4"/>
  <c r="K935" i="4"/>
  <c r="L935" i="4"/>
  <c r="M935" i="4"/>
  <c r="N935" i="4"/>
  <c r="J936" i="4"/>
  <c r="K936" i="4"/>
  <c r="L936" i="4"/>
  <c r="M936" i="4"/>
  <c r="N936" i="4"/>
  <c r="J937" i="4"/>
  <c r="K937" i="4"/>
  <c r="L937" i="4"/>
  <c r="M937" i="4"/>
  <c r="N937" i="4"/>
  <c r="J938" i="4"/>
  <c r="K938" i="4"/>
  <c r="L938" i="4"/>
  <c r="M938" i="4"/>
  <c r="N938" i="4"/>
  <c r="J939" i="4"/>
  <c r="K939" i="4"/>
  <c r="L939" i="4"/>
  <c r="M939" i="4"/>
  <c r="N939" i="4"/>
  <c r="J940" i="4"/>
  <c r="K940" i="4"/>
  <c r="L940" i="4"/>
  <c r="M940" i="4"/>
  <c r="N940" i="4"/>
  <c r="J941" i="4"/>
  <c r="K941" i="4"/>
  <c r="L941" i="4"/>
  <c r="M941" i="4"/>
  <c r="N941" i="4"/>
  <c r="J942" i="4"/>
  <c r="K942" i="4"/>
  <c r="L942" i="4"/>
  <c r="M942" i="4"/>
  <c r="N942" i="4"/>
  <c r="J943" i="4"/>
  <c r="K943" i="4"/>
  <c r="L943" i="4"/>
  <c r="M943" i="4"/>
  <c r="N943" i="4"/>
  <c r="J944" i="4"/>
  <c r="K944" i="4"/>
  <c r="L944" i="4"/>
  <c r="M944" i="4"/>
  <c r="N944" i="4"/>
  <c r="J945" i="4"/>
  <c r="K945" i="4"/>
  <c r="L945" i="4"/>
  <c r="M945" i="4"/>
  <c r="N945" i="4"/>
  <c r="J946" i="4"/>
  <c r="K946" i="4"/>
  <c r="L946" i="4"/>
  <c r="M946" i="4"/>
  <c r="N946" i="4"/>
  <c r="J947" i="4"/>
  <c r="K947" i="4"/>
  <c r="L947" i="4"/>
  <c r="M947" i="4"/>
  <c r="N947" i="4"/>
  <c r="J948" i="4"/>
  <c r="K948" i="4"/>
  <c r="L948" i="4"/>
  <c r="M948" i="4"/>
  <c r="N948" i="4"/>
  <c r="J949" i="4"/>
  <c r="K949" i="4"/>
  <c r="L949" i="4"/>
  <c r="M949" i="4"/>
  <c r="N949" i="4"/>
  <c r="J950" i="4"/>
  <c r="K950" i="4"/>
  <c r="L950" i="4"/>
  <c r="M950" i="4"/>
  <c r="N950" i="4"/>
  <c r="J951" i="4"/>
  <c r="K951" i="4"/>
  <c r="L951" i="4"/>
  <c r="M951" i="4"/>
  <c r="N951" i="4"/>
  <c r="J952" i="4"/>
  <c r="K952" i="4"/>
  <c r="L952" i="4"/>
  <c r="M952" i="4"/>
  <c r="N952" i="4"/>
  <c r="J953" i="4"/>
  <c r="K953" i="4"/>
  <c r="L953" i="4"/>
  <c r="M953" i="4"/>
  <c r="N953" i="4"/>
  <c r="J954" i="4"/>
  <c r="K954" i="4"/>
  <c r="L954" i="4"/>
  <c r="M954" i="4"/>
  <c r="N954" i="4"/>
  <c r="J955" i="4"/>
  <c r="K955" i="4"/>
  <c r="L955" i="4"/>
  <c r="M955" i="4"/>
  <c r="N955" i="4"/>
  <c r="J956" i="4"/>
  <c r="K956" i="4"/>
  <c r="L956" i="4"/>
  <c r="M956" i="4"/>
  <c r="N956" i="4"/>
  <c r="J957" i="4"/>
  <c r="K957" i="4"/>
  <c r="L957" i="4"/>
  <c r="M957" i="4"/>
  <c r="N957" i="4"/>
  <c r="J958" i="4"/>
  <c r="K958" i="4"/>
  <c r="L958" i="4"/>
  <c r="M958" i="4"/>
  <c r="N958" i="4"/>
  <c r="J959" i="4"/>
  <c r="K959" i="4"/>
  <c r="L959" i="4"/>
  <c r="M959" i="4"/>
  <c r="N959" i="4"/>
  <c r="J960" i="4"/>
  <c r="K960" i="4"/>
  <c r="L960" i="4"/>
  <c r="M960" i="4"/>
  <c r="N960" i="4"/>
  <c r="J961" i="4"/>
  <c r="K961" i="4"/>
  <c r="L961" i="4"/>
  <c r="M961" i="4"/>
  <c r="N961" i="4"/>
  <c r="J962" i="4"/>
  <c r="K962" i="4"/>
  <c r="L962" i="4"/>
  <c r="M962" i="4"/>
  <c r="N962" i="4"/>
  <c r="J963" i="4"/>
  <c r="K963" i="4"/>
  <c r="L963" i="4"/>
  <c r="M963" i="4"/>
  <c r="N963" i="4"/>
  <c r="J964" i="4"/>
  <c r="K964" i="4"/>
  <c r="L964" i="4"/>
  <c r="M964" i="4"/>
  <c r="N964" i="4"/>
  <c r="J965" i="4"/>
  <c r="K965" i="4"/>
  <c r="L965" i="4"/>
  <c r="M965" i="4"/>
  <c r="N965" i="4"/>
  <c r="J966" i="4"/>
  <c r="K966" i="4"/>
  <c r="L966" i="4"/>
  <c r="M966" i="4"/>
  <c r="N966" i="4"/>
  <c r="J967" i="4"/>
  <c r="K967" i="4"/>
  <c r="L967" i="4"/>
  <c r="M967" i="4"/>
  <c r="N967" i="4"/>
  <c r="J968" i="4"/>
  <c r="K968" i="4"/>
  <c r="L968" i="4"/>
  <c r="M968" i="4"/>
  <c r="N968" i="4"/>
  <c r="J969" i="4"/>
  <c r="K969" i="4"/>
  <c r="L969" i="4"/>
  <c r="M969" i="4"/>
  <c r="N969" i="4"/>
  <c r="J970" i="4"/>
  <c r="K970" i="4"/>
  <c r="L970" i="4"/>
  <c r="M970" i="4"/>
  <c r="N970" i="4"/>
  <c r="J971" i="4"/>
  <c r="K971" i="4"/>
  <c r="L971" i="4"/>
  <c r="M971" i="4"/>
  <c r="N971" i="4"/>
  <c r="J972" i="4"/>
  <c r="K972" i="4"/>
  <c r="L972" i="4"/>
  <c r="M972" i="4"/>
  <c r="N972" i="4"/>
  <c r="J973" i="4"/>
  <c r="K973" i="4"/>
  <c r="L973" i="4"/>
  <c r="M973" i="4"/>
  <c r="N973" i="4"/>
  <c r="J974" i="4"/>
  <c r="K974" i="4"/>
  <c r="L974" i="4"/>
  <c r="M974" i="4"/>
  <c r="N974" i="4"/>
  <c r="J975" i="4"/>
  <c r="K975" i="4"/>
  <c r="L975" i="4"/>
  <c r="M975" i="4"/>
  <c r="N975" i="4"/>
  <c r="J976" i="4"/>
  <c r="K976" i="4"/>
  <c r="L976" i="4"/>
  <c r="M976" i="4"/>
  <c r="N976" i="4"/>
  <c r="J977" i="4"/>
  <c r="K977" i="4"/>
  <c r="L977" i="4"/>
  <c r="M977" i="4"/>
  <c r="N977" i="4"/>
  <c r="J978" i="4"/>
  <c r="K978" i="4"/>
  <c r="L978" i="4"/>
  <c r="M978" i="4"/>
  <c r="N978" i="4"/>
  <c r="J979" i="4"/>
  <c r="K979" i="4"/>
  <c r="L979" i="4"/>
  <c r="M979" i="4"/>
  <c r="N979" i="4"/>
  <c r="J980" i="4"/>
  <c r="K980" i="4"/>
  <c r="L980" i="4"/>
  <c r="M980" i="4"/>
  <c r="N980" i="4"/>
  <c r="J981" i="4"/>
  <c r="K981" i="4"/>
  <c r="L981" i="4"/>
  <c r="M981" i="4"/>
  <c r="N981" i="4"/>
  <c r="J982" i="4"/>
  <c r="K982" i="4"/>
  <c r="L982" i="4"/>
  <c r="M982" i="4"/>
  <c r="N982" i="4"/>
  <c r="J983" i="4"/>
  <c r="K983" i="4"/>
  <c r="L983" i="4"/>
  <c r="M983" i="4"/>
  <c r="N983" i="4"/>
  <c r="J984" i="4"/>
  <c r="K984" i="4"/>
  <c r="L984" i="4"/>
  <c r="M984" i="4"/>
  <c r="N984" i="4"/>
  <c r="J985" i="4"/>
  <c r="K985" i="4"/>
  <c r="L985" i="4"/>
  <c r="M985" i="4"/>
  <c r="N985" i="4"/>
  <c r="J986" i="4"/>
  <c r="K986" i="4"/>
  <c r="L986" i="4"/>
  <c r="M986" i="4"/>
  <c r="N986" i="4"/>
  <c r="J987" i="4"/>
  <c r="K987" i="4"/>
  <c r="L987" i="4"/>
  <c r="M987" i="4"/>
  <c r="N987" i="4"/>
  <c r="J988" i="4"/>
  <c r="K988" i="4"/>
  <c r="L988" i="4"/>
  <c r="M988" i="4"/>
  <c r="N988" i="4"/>
  <c r="J989" i="4"/>
  <c r="K989" i="4"/>
  <c r="L989" i="4"/>
  <c r="M989" i="4"/>
  <c r="N989" i="4"/>
  <c r="J990" i="4"/>
  <c r="K990" i="4"/>
  <c r="L990" i="4"/>
  <c r="M990" i="4"/>
  <c r="N990" i="4"/>
  <c r="J991" i="4"/>
  <c r="K991" i="4"/>
  <c r="L991" i="4"/>
  <c r="M991" i="4"/>
  <c r="N991" i="4"/>
  <c r="J992" i="4"/>
  <c r="K992" i="4"/>
  <c r="L992" i="4"/>
  <c r="M992" i="4"/>
  <c r="N992" i="4"/>
  <c r="J993" i="4"/>
  <c r="K993" i="4"/>
  <c r="L993" i="4"/>
  <c r="M993" i="4"/>
  <c r="N993" i="4"/>
  <c r="J994" i="4"/>
  <c r="K994" i="4"/>
  <c r="L994" i="4"/>
  <c r="M994" i="4"/>
  <c r="N994" i="4"/>
  <c r="J995" i="4"/>
  <c r="K995" i="4"/>
  <c r="L995" i="4"/>
  <c r="M995" i="4"/>
  <c r="N995" i="4"/>
  <c r="J996" i="4"/>
  <c r="K996" i="4"/>
  <c r="L996" i="4"/>
  <c r="M996" i="4"/>
  <c r="N996" i="4"/>
  <c r="J997" i="4"/>
  <c r="K997" i="4"/>
  <c r="L997" i="4"/>
  <c r="M997" i="4"/>
  <c r="N997" i="4"/>
  <c r="J998" i="4"/>
  <c r="K998" i="4"/>
  <c r="L998" i="4"/>
  <c r="M998" i="4"/>
  <c r="N998" i="4"/>
  <c r="J999" i="4"/>
  <c r="K999" i="4"/>
  <c r="L999" i="4"/>
  <c r="M999" i="4"/>
  <c r="N999" i="4"/>
  <c r="J1000" i="4"/>
  <c r="K1000" i="4"/>
  <c r="L1000" i="4"/>
  <c r="M1000" i="4"/>
  <c r="N1000" i="4"/>
  <c r="J1001" i="4"/>
  <c r="K1001" i="4"/>
  <c r="L1001" i="4"/>
  <c r="M1001" i="4"/>
  <c r="N1001" i="4"/>
  <c r="J1002" i="4"/>
  <c r="K1002" i="4"/>
  <c r="L1002" i="4"/>
  <c r="M1002" i="4"/>
  <c r="N1002" i="4"/>
  <c r="J1003" i="4"/>
  <c r="K1003" i="4"/>
  <c r="L1003" i="4"/>
  <c r="M1003" i="4"/>
  <c r="N1003" i="4"/>
  <c r="J1004" i="4"/>
  <c r="K1004" i="4"/>
  <c r="L1004" i="4"/>
  <c r="M1004" i="4"/>
  <c r="N1004" i="4"/>
  <c r="J1005" i="4"/>
  <c r="K1005" i="4"/>
  <c r="L1005" i="4"/>
  <c r="M1005" i="4"/>
  <c r="N1005" i="4"/>
  <c r="J1006" i="4"/>
  <c r="K1006" i="4"/>
  <c r="L1006" i="4"/>
  <c r="M1006" i="4"/>
  <c r="N1006" i="4"/>
  <c r="J1007" i="4"/>
  <c r="K1007" i="4"/>
  <c r="L1007" i="4"/>
  <c r="M1007" i="4"/>
  <c r="N1007" i="4"/>
  <c r="J1008" i="4"/>
  <c r="K1008" i="4"/>
  <c r="L1008" i="4"/>
  <c r="M1008" i="4"/>
  <c r="N1008" i="4"/>
  <c r="J1009" i="4"/>
  <c r="K1009" i="4"/>
  <c r="L1009" i="4"/>
  <c r="M1009" i="4"/>
  <c r="N1009" i="4"/>
  <c r="J1010" i="4"/>
  <c r="K1010" i="4"/>
  <c r="L1010" i="4"/>
  <c r="M1010" i="4"/>
  <c r="N1010" i="4"/>
  <c r="J1011" i="4"/>
  <c r="K1011" i="4"/>
  <c r="L1011" i="4"/>
  <c r="M1011" i="4"/>
  <c r="N1011" i="4"/>
  <c r="J1012" i="4"/>
  <c r="K1012" i="4"/>
  <c r="L1012" i="4"/>
  <c r="M1012" i="4"/>
  <c r="N1012" i="4"/>
  <c r="J1013" i="4"/>
  <c r="K1013" i="4"/>
  <c r="L1013" i="4"/>
  <c r="M1013" i="4"/>
  <c r="N1013" i="4"/>
  <c r="J1014" i="4"/>
  <c r="K1014" i="4"/>
  <c r="L1014" i="4"/>
  <c r="M1014" i="4"/>
  <c r="N1014" i="4"/>
  <c r="J1015" i="4"/>
  <c r="K1015" i="4"/>
  <c r="L1015" i="4"/>
  <c r="M1015" i="4"/>
  <c r="N1015" i="4"/>
  <c r="J1016" i="4"/>
  <c r="K1016" i="4"/>
  <c r="L1016" i="4"/>
  <c r="M1016" i="4"/>
  <c r="N1016" i="4"/>
  <c r="J1017" i="4"/>
  <c r="K1017" i="4"/>
  <c r="L1017" i="4"/>
  <c r="M1017" i="4"/>
  <c r="N1017" i="4"/>
  <c r="J1018" i="4"/>
  <c r="K1018" i="4"/>
  <c r="L1018" i="4"/>
  <c r="M1018" i="4"/>
  <c r="N1018" i="4"/>
  <c r="J1019" i="4"/>
  <c r="K1019" i="4"/>
  <c r="L1019" i="4"/>
  <c r="M1019" i="4"/>
  <c r="N1019" i="4"/>
  <c r="J1020" i="4"/>
  <c r="K1020" i="4"/>
  <c r="L1020" i="4"/>
  <c r="M1020" i="4"/>
  <c r="N1020" i="4"/>
  <c r="J1021" i="4"/>
  <c r="K1021" i="4"/>
  <c r="L1021" i="4"/>
  <c r="M1021" i="4"/>
  <c r="N1021" i="4"/>
  <c r="J1022" i="4"/>
  <c r="K1022" i="4"/>
  <c r="L1022" i="4"/>
  <c r="M1022" i="4"/>
  <c r="N1022" i="4"/>
  <c r="J1023" i="4"/>
  <c r="K1023" i="4"/>
  <c r="L1023" i="4"/>
  <c r="M1023" i="4"/>
  <c r="N1023" i="4"/>
  <c r="J1024" i="4"/>
  <c r="K1024" i="4"/>
  <c r="L1024" i="4"/>
  <c r="M1024" i="4"/>
  <c r="N1024" i="4"/>
  <c r="J1025" i="4"/>
  <c r="K1025" i="4"/>
  <c r="L1025" i="4"/>
  <c r="M1025" i="4"/>
  <c r="N1025" i="4"/>
  <c r="J1026" i="4"/>
  <c r="K1026" i="4"/>
  <c r="L1026" i="4"/>
  <c r="M1026" i="4"/>
  <c r="N1026" i="4"/>
  <c r="J1027" i="4"/>
  <c r="K1027" i="4"/>
  <c r="L1027" i="4"/>
  <c r="M1027" i="4"/>
  <c r="N1027" i="4"/>
  <c r="J1028" i="4"/>
  <c r="K1028" i="4"/>
  <c r="L1028" i="4"/>
  <c r="M1028" i="4"/>
  <c r="N1028" i="4"/>
  <c r="J1029" i="4"/>
  <c r="K1029" i="4"/>
  <c r="L1029" i="4"/>
  <c r="M1029" i="4"/>
  <c r="N1029" i="4"/>
  <c r="J1030" i="4"/>
  <c r="K1030" i="4"/>
  <c r="L1030" i="4"/>
  <c r="M1030" i="4"/>
  <c r="N1030" i="4"/>
  <c r="J1031" i="4"/>
  <c r="K1031" i="4"/>
  <c r="L1031" i="4"/>
  <c r="M1031" i="4"/>
  <c r="N1031" i="4"/>
  <c r="J1032" i="4"/>
  <c r="K1032" i="4"/>
  <c r="L1032" i="4"/>
  <c r="M1032" i="4"/>
  <c r="N1032" i="4"/>
  <c r="J1033" i="4"/>
  <c r="K1033" i="4"/>
  <c r="L1033" i="4"/>
  <c r="M1033" i="4"/>
  <c r="N1033" i="4"/>
  <c r="J1034" i="4"/>
  <c r="K1034" i="4"/>
  <c r="L1034" i="4"/>
  <c r="M1034" i="4"/>
  <c r="N1034" i="4"/>
  <c r="J1035" i="4"/>
  <c r="K1035" i="4"/>
  <c r="L1035" i="4"/>
  <c r="M1035" i="4"/>
  <c r="N1035" i="4"/>
  <c r="J1036" i="4"/>
  <c r="K1036" i="4"/>
  <c r="L1036" i="4"/>
  <c r="M1036" i="4"/>
  <c r="N1036" i="4"/>
  <c r="J1037" i="4"/>
  <c r="K1037" i="4"/>
  <c r="L1037" i="4"/>
  <c r="M1037" i="4"/>
  <c r="N1037" i="4"/>
  <c r="J1038" i="4"/>
  <c r="K1038" i="4"/>
  <c r="L1038" i="4"/>
  <c r="M1038" i="4"/>
  <c r="N1038" i="4"/>
  <c r="J1039" i="4"/>
  <c r="K1039" i="4"/>
  <c r="L1039" i="4"/>
  <c r="M1039" i="4"/>
  <c r="N1039" i="4"/>
  <c r="J1040" i="4"/>
  <c r="K1040" i="4"/>
  <c r="L1040" i="4"/>
  <c r="M1040" i="4"/>
  <c r="N1040" i="4"/>
  <c r="J1041" i="4"/>
  <c r="K1041" i="4"/>
  <c r="L1041" i="4"/>
  <c r="M1041" i="4"/>
  <c r="N1041" i="4"/>
  <c r="J1042" i="4"/>
  <c r="K1042" i="4"/>
  <c r="L1042" i="4"/>
  <c r="M1042" i="4"/>
  <c r="N1042" i="4"/>
  <c r="J1043" i="4"/>
  <c r="K1043" i="4"/>
  <c r="L1043" i="4"/>
  <c r="M1043" i="4"/>
  <c r="N1043" i="4"/>
  <c r="J1044" i="4"/>
  <c r="K1044" i="4"/>
  <c r="L1044" i="4"/>
  <c r="M1044" i="4"/>
  <c r="N1044" i="4"/>
  <c r="J1045" i="4"/>
  <c r="K1045" i="4"/>
  <c r="L1045" i="4"/>
  <c r="M1045" i="4"/>
  <c r="N1045" i="4"/>
  <c r="J1046" i="4"/>
  <c r="K1046" i="4"/>
  <c r="L1046" i="4"/>
  <c r="M1046" i="4"/>
  <c r="N1046" i="4"/>
  <c r="J1047" i="4"/>
  <c r="K1047" i="4"/>
  <c r="L1047" i="4"/>
  <c r="M1047" i="4"/>
  <c r="N1047" i="4"/>
  <c r="J1048" i="4"/>
  <c r="K1048" i="4"/>
  <c r="L1048" i="4"/>
  <c r="M1048" i="4"/>
  <c r="N1048" i="4"/>
  <c r="J1049" i="4"/>
  <c r="K1049" i="4"/>
  <c r="L1049" i="4"/>
  <c r="M1049" i="4"/>
  <c r="N1049" i="4"/>
  <c r="J1050" i="4"/>
  <c r="K1050" i="4"/>
  <c r="L1050" i="4"/>
  <c r="M1050" i="4"/>
  <c r="N1050" i="4"/>
  <c r="J1051" i="4"/>
  <c r="K1051" i="4"/>
  <c r="L1051" i="4"/>
  <c r="M1051" i="4"/>
  <c r="N1051" i="4"/>
  <c r="J1052" i="4"/>
  <c r="K1052" i="4"/>
  <c r="L1052" i="4"/>
  <c r="M1052" i="4"/>
  <c r="N1052" i="4"/>
  <c r="J1053" i="4"/>
  <c r="K1053" i="4"/>
  <c r="L1053" i="4"/>
  <c r="M1053" i="4"/>
  <c r="N1053" i="4"/>
  <c r="J1054" i="4"/>
  <c r="K1054" i="4"/>
  <c r="L1054" i="4"/>
  <c r="M1054" i="4"/>
  <c r="N1054" i="4"/>
  <c r="J1055" i="4"/>
  <c r="K1055" i="4"/>
  <c r="L1055" i="4"/>
  <c r="M1055" i="4"/>
  <c r="N1055" i="4"/>
  <c r="J1056" i="4"/>
  <c r="K1056" i="4"/>
  <c r="L1056" i="4"/>
  <c r="M1056" i="4"/>
  <c r="N1056" i="4"/>
  <c r="J1057" i="4"/>
  <c r="K1057" i="4"/>
  <c r="L1057" i="4"/>
  <c r="M1057" i="4"/>
  <c r="N1057" i="4"/>
  <c r="J1058" i="4"/>
  <c r="K1058" i="4"/>
  <c r="L1058" i="4"/>
  <c r="M1058" i="4"/>
  <c r="N1058" i="4"/>
  <c r="J1059" i="4"/>
  <c r="K1059" i="4"/>
  <c r="L1059" i="4"/>
  <c r="M1059" i="4"/>
  <c r="N1059" i="4"/>
  <c r="J1060" i="4"/>
  <c r="K1060" i="4"/>
  <c r="L1060" i="4"/>
  <c r="M1060" i="4"/>
  <c r="N1060" i="4"/>
  <c r="J1061" i="4"/>
  <c r="K1061" i="4"/>
  <c r="L1061" i="4"/>
  <c r="M1061" i="4"/>
  <c r="N1061" i="4"/>
  <c r="J1062" i="4"/>
  <c r="K1062" i="4"/>
  <c r="L1062" i="4"/>
  <c r="M1062" i="4"/>
  <c r="N1062" i="4"/>
  <c r="J1063" i="4"/>
  <c r="K1063" i="4"/>
  <c r="L1063" i="4"/>
  <c r="M1063" i="4"/>
  <c r="N1063" i="4"/>
  <c r="J1064" i="4"/>
  <c r="K1064" i="4"/>
  <c r="L1064" i="4"/>
  <c r="M1064" i="4"/>
  <c r="N1064" i="4"/>
  <c r="J1065" i="4"/>
  <c r="K1065" i="4"/>
  <c r="L1065" i="4"/>
  <c r="M1065" i="4"/>
  <c r="N1065" i="4"/>
  <c r="J1066" i="4"/>
  <c r="K1066" i="4"/>
  <c r="L1066" i="4"/>
  <c r="M1066" i="4"/>
  <c r="N1066" i="4"/>
  <c r="J1067" i="4"/>
  <c r="K1067" i="4"/>
  <c r="L1067" i="4"/>
  <c r="M1067" i="4"/>
  <c r="N1067" i="4"/>
  <c r="J1068" i="4"/>
  <c r="K1068" i="4"/>
  <c r="L1068" i="4"/>
  <c r="M1068" i="4"/>
  <c r="N1068" i="4"/>
  <c r="J1069" i="4"/>
  <c r="K1069" i="4"/>
  <c r="L1069" i="4"/>
  <c r="M1069" i="4"/>
  <c r="N1069" i="4"/>
  <c r="J1070" i="4"/>
  <c r="K1070" i="4"/>
  <c r="L1070" i="4"/>
  <c r="M1070" i="4"/>
  <c r="N1070" i="4"/>
  <c r="J1071" i="4"/>
  <c r="K1071" i="4"/>
  <c r="L1071" i="4"/>
  <c r="M1071" i="4"/>
  <c r="N1071" i="4"/>
  <c r="J1072" i="4"/>
  <c r="K1072" i="4"/>
  <c r="L1072" i="4"/>
  <c r="M1072" i="4"/>
  <c r="N1072" i="4"/>
  <c r="J1073" i="4"/>
  <c r="K1073" i="4"/>
  <c r="L1073" i="4"/>
  <c r="M1073" i="4"/>
  <c r="N1073" i="4"/>
  <c r="J1074" i="4"/>
  <c r="K1074" i="4"/>
  <c r="L1074" i="4"/>
  <c r="M1074" i="4"/>
  <c r="N1074" i="4"/>
  <c r="J1075" i="4"/>
  <c r="K1075" i="4"/>
  <c r="L1075" i="4"/>
  <c r="M1075" i="4"/>
  <c r="N1075" i="4"/>
  <c r="J1076" i="4"/>
  <c r="K1076" i="4"/>
  <c r="L1076" i="4"/>
  <c r="M1076" i="4"/>
  <c r="N1076" i="4"/>
  <c r="J1077" i="4"/>
  <c r="K1077" i="4"/>
  <c r="L1077" i="4"/>
  <c r="M1077" i="4"/>
  <c r="N1077" i="4"/>
  <c r="J1078" i="4"/>
  <c r="K1078" i="4"/>
  <c r="L1078" i="4"/>
  <c r="M1078" i="4"/>
  <c r="N1078" i="4"/>
  <c r="J1079" i="4"/>
  <c r="K1079" i="4"/>
  <c r="L1079" i="4"/>
  <c r="M1079" i="4"/>
  <c r="N1079" i="4"/>
  <c r="J1080" i="4"/>
  <c r="K1080" i="4"/>
  <c r="L1080" i="4"/>
  <c r="M1080" i="4"/>
  <c r="N1080" i="4"/>
  <c r="J1081" i="4"/>
  <c r="K1081" i="4"/>
  <c r="L1081" i="4"/>
  <c r="M1081" i="4"/>
  <c r="N1081" i="4"/>
  <c r="J1082" i="4"/>
  <c r="K1082" i="4"/>
  <c r="L1082" i="4"/>
  <c r="M1082" i="4"/>
  <c r="N1082" i="4"/>
  <c r="J1083" i="4"/>
  <c r="K1083" i="4"/>
  <c r="L1083" i="4"/>
  <c r="M1083" i="4"/>
  <c r="N1083" i="4"/>
  <c r="J1084" i="4"/>
  <c r="K1084" i="4"/>
  <c r="L1084" i="4"/>
  <c r="M1084" i="4"/>
  <c r="N1084" i="4"/>
  <c r="J1085" i="4"/>
  <c r="K1085" i="4"/>
  <c r="L1085" i="4"/>
  <c r="M1085" i="4"/>
  <c r="N1085" i="4"/>
  <c r="J1086" i="4"/>
  <c r="K1086" i="4"/>
  <c r="L1086" i="4"/>
  <c r="M1086" i="4"/>
  <c r="N1086" i="4"/>
  <c r="J1087" i="4"/>
  <c r="K1087" i="4"/>
  <c r="L1087" i="4"/>
  <c r="M1087" i="4"/>
  <c r="N1087" i="4"/>
  <c r="J1088" i="4"/>
  <c r="K1088" i="4"/>
  <c r="L1088" i="4"/>
  <c r="M1088" i="4"/>
  <c r="N1088" i="4"/>
  <c r="J1089" i="4"/>
  <c r="K1089" i="4"/>
  <c r="L1089" i="4"/>
  <c r="M1089" i="4"/>
  <c r="N1089" i="4"/>
  <c r="J1090" i="4"/>
  <c r="K1090" i="4"/>
  <c r="L1090" i="4"/>
  <c r="M1090" i="4"/>
  <c r="N1090" i="4"/>
  <c r="J1091" i="4"/>
  <c r="K1091" i="4"/>
  <c r="L1091" i="4"/>
  <c r="M1091" i="4"/>
  <c r="N1091" i="4"/>
  <c r="J1092" i="4"/>
  <c r="K1092" i="4"/>
  <c r="L1092" i="4"/>
  <c r="M1092" i="4"/>
  <c r="N1092" i="4"/>
  <c r="J1093" i="4"/>
  <c r="K1093" i="4"/>
  <c r="L1093" i="4"/>
  <c r="M1093" i="4"/>
  <c r="N1093" i="4"/>
  <c r="J1094" i="4"/>
  <c r="K1094" i="4"/>
  <c r="L1094" i="4"/>
  <c r="M1094" i="4"/>
  <c r="N1094" i="4"/>
  <c r="J1095" i="4"/>
  <c r="K1095" i="4"/>
  <c r="L1095" i="4"/>
  <c r="M1095" i="4"/>
  <c r="N1095" i="4"/>
  <c r="J1096" i="4"/>
  <c r="K1096" i="4"/>
  <c r="L1096" i="4"/>
  <c r="M1096" i="4"/>
  <c r="N1096" i="4"/>
  <c r="J1097" i="4"/>
  <c r="K1097" i="4"/>
  <c r="L1097" i="4"/>
  <c r="M1097" i="4"/>
  <c r="N1097" i="4"/>
  <c r="J1098" i="4"/>
  <c r="K1098" i="4"/>
  <c r="L1098" i="4"/>
  <c r="M1098" i="4"/>
  <c r="N1098" i="4"/>
  <c r="J1099" i="4"/>
  <c r="K1099" i="4"/>
  <c r="L1099" i="4"/>
  <c r="M1099" i="4"/>
  <c r="N1099" i="4"/>
  <c r="J1100" i="4"/>
  <c r="K1100" i="4"/>
  <c r="L1100" i="4"/>
  <c r="M1100" i="4"/>
  <c r="N1100" i="4"/>
  <c r="J1101" i="4"/>
  <c r="K1101" i="4"/>
  <c r="L1101" i="4"/>
  <c r="M1101" i="4"/>
  <c r="N1101" i="4"/>
  <c r="J1102" i="4"/>
  <c r="K1102" i="4"/>
  <c r="L1102" i="4"/>
  <c r="M1102" i="4"/>
  <c r="N1102" i="4"/>
  <c r="J1103" i="4"/>
  <c r="K1103" i="4"/>
  <c r="L1103" i="4"/>
  <c r="M1103" i="4"/>
  <c r="N1103" i="4"/>
  <c r="J1104" i="4"/>
  <c r="K1104" i="4"/>
  <c r="L1104" i="4"/>
  <c r="M1104" i="4"/>
  <c r="N1104" i="4"/>
  <c r="J1105" i="4"/>
  <c r="K1105" i="4"/>
  <c r="L1105" i="4"/>
  <c r="M1105" i="4"/>
  <c r="N1105" i="4"/>
  <c r="J1106" i="4"/>
  <c r="K1106" i="4"/>
  <c r="L1106" i="4"/>
  <c r="M1106" i="4"/>
  <c r="N1106" i="4"/>
  <c r="J1107" i="4"/>
  <c r="K1107" i="4"/>
  <c r="L1107" i="4"/>
  <c r="M1107" i="4"/>
  <c r="N1107" i="4"/>
  <c r="J1108" i="4"/>
  <c r="K1108" i="4"/>
  <c r="L1108" i="4"/>
  <c r="M1108" i="4"/>
  <c r="N1108" i="4"/>
  <c r="J1109" i="4"/>
  <c r="K1109" i="4"/>
  <c r="L1109" i="4"/>
  <c r="M1109" i="4"/>
  <c r="N1109" i="4"/>
  <c r="J1110" i="4"/>
  <c r="K1110" i="4"/>
  <c r="L1110" i="4"/>
  <c r="M1110" i="4"/>
  <c r="N1110" i="4"/>
  <c r="J1111" i="4"/>
  <c r="K1111" i="4"/>
  <c r="L1111" i="4"/>
  <c r="M1111" i="4"/>
  <c r="N1111" i="4"/>
  <c r="J1112" i="4"/>
  <c r="K1112" i="4"/>
  <c r="L1112" i="4"/>
  <c r="M1112" i="4"/>
  <c r="N1112" i="4"/>
  <c r="J1113" i="4"/>
  <c r="K1113" i="4"/>
  <c r="L1113" i="4"/>
  <c r="M1113" i="4"/>
  <c r="N1113" i="4"/>
  <c r="J1114" i="4"/>
  <c r="K1114" i="4"/>
  <c r="L1114" i="4"/>
  <c r="M1114" i="4"/>
  <c r="N1114" i="4"/>
  <c r="J1115" i="4"/>
  <c r="K1115" i="4"/>
  <c r="L1115" i="4"/>
  <c r="M1115" i="4"/>
  <c r="N1115" i="4"/>
  <c r="J1116" i="4"/>
  <c r="K1116" i="4"/>
  <c r="L1116" i="4"/>
  <c r="M1116" i="4"/>
  <c r="N1116" i="4"/>
  <c r="J1117" i="4"/>
  <c r="K1117" i="4"/>
  <c r="L1117" i="4"/>
  <c r="M1117" i="4"/>
  <c r="N1117" i="4"/>
  <c r="J1118" i="4"/>
  <c r="K1118" i="4"/>
  <c r="L1118" i="4"/>
  <c r="M1118" i="4"/>
  <c r="N1118" i="4"/>
  <c r="J1119" i="4"/>
  <c r="K1119" i="4"/>
  <c r="L1119" i="4"/>
  <c r="M1119" i="4"/>
  <c r="N1119" i="4"/>
  <c r="J1120" i="4"/>
  <c r="K1120" i="4"/>
  <c r="L1120" i="4"/>
  <c r="M1120" i="4"/>
  <c r="N1120" i="4"/>
  <c r="J1121" i="4"/>
  <c r="K1121" i="4"/>
  <c r="L1121" i="4"/>
  <c r="M1121" i="4"/>
  <c r="N1121" i="4"/>
  <c r="J1122" i="4"/>
  <c r="K1122" i="4"/>
  <c r="L1122" i="4"/>
  <c r="M1122" i="4"/>
  <c r="N1122" i="4"/>
  <c r="J1123" i="4"/>
  <c r="K1123" i="4"/>
  <c r="L1123" i="4"/>
  <c r="M1123" i="4"/>
  <c r="N1123" i="4"/>
  <c r="J1124" i="4"/>
  <c r="K1124" i="4"/>
  <c r="L1124" i="4"/>
  <c r="M1124" i="4"/>
  <c r="N1124" i="4"/>
  <c r="J1125" i="4"/>
  <c r="K1125" i="4"/>
  <c r="L1125" i="4"/>
  <c r="M1125" i="4"/>
  <c r="N1125" i="4"/>
  <c r="J1126" i="4"/>
  <c r="K1126" i="4"/>
  <c r="L1126" i="4"/>
  <c r="M1126" i="4"/>
  <c r="N1126" i="4"/>
  <c r="J1127" i="4"/>
  <c r="K1127" i="4"/>
  <c r="L1127" i="4"/>
  <c r="M1127" i="4"/>
  <c r="N1127" i="4"/>
  <c r="J1128" i="4"/>
  <c r="K1128" i="4"/>
  <c r="L1128" i="4"/>
  <c r="M1128" i="4"/>
  <c r="N1128" i="4"/>
  <c r="J1129" i="4"/>
  <c r="K1129" i="4"/>
  <c r="L1129" i="4"/>
  <c r="M1129" i="4"/>
  <c r="N1129" i="4"/>
  <c r="J1130" i="4"/>
  <c r="K1130" i="4"/>
  <c r="L1130" i="4"/>
  <c r="M1130" i="4"/>
  <c r="N1130" i="4"/>
  <c r="J1131" i="4"/>
  <c r="K1131" i="4"/>
  <c r="L1131" i="4"/>
  <c r="M1131" i="4"/>
  <c r="N1131" i="4"/>
  <c r="J1132" i="4"/>
  <c r="K1132" i="4"/>
  <c r="L1132" i="4"/>
  <c r="M1132" i="4"/>
  <c r="N1132" i="4"/>
  <c r="J1133" i="4"/>
  <c r="K1133" i="4"/>
  <c r="L1133" i="4"/>
  <c r="M1133" i="4"/>
  <c r="N1133" i="4"/>
  <c r="J1134" i="4"/>
  <c r="K1134" i="4"/>
  <c r="L1134" i="4"/>
  <c r="M1134" i="4"/>
  <c r="N1134" i="4"/>
  <c r="J1135" i="4"/>
  <c r="K1135" i="4"/>
  <c r="L1135" i="4"/>
  <c r="M1135" i="4"/>
  <c r="N1135" i="4"/>
  <c r="J1136" i="4"/>
  <c r="K1136" i="4"/>
  <c r="L1136" i="4"/>
  <c r="M1136" i="4"/>
  <c r="N1136" i="4"/>
  <c r="J1137" i="4"/>
  <c r="K1137" i="4"/>
  <c r="L1137" i="4"/>
  <c r="M1137" i="4"/>
  <c r="N1137" i="4"/>
  <c r="J1138" i="4"/>
  <c r="K1138" i="4"/>
  <c r="L1138" i="4"/>
  <c r="M1138" i="4"/>
  <c r="N1138" i="4"/>
  <c r="J1139" i="4"/>
  <c r="K1139" i="4"/>
  <c r="L1139" i="4"/>
  <c r="M1139" i="4"/>
  <c r="N1139" i="4"/>
  <c r="J1140" i="4"/>
  <c r="K1140" i="4"/>
  <c r="L1140" i="4"/>
  <c r="M1140" i="4"/>
  <c r="N1140" i="4"/>
  <c r="J1141" i="4"/>
  <c r="K1141" i="4"/>
  <c r="L1141" i="4"/>
  <c r="M1141" i="4"/>
  <c r="N1141" i="4"/>
  <c r="J1142" i="4"/>
  <c r="K1142" i="4"/>
  <c r="L1142" i="4"/>
  <c r="M1142" i="4"/>
  <c r="N1142" i="4"/>
  <c r="J1143" i="4"/>
  <c r="K1143" i="4"/>
  <c r="L1143" i="4"/>
  <c r="M1143" i="4"/>
  <c r="N1143" i="4"/>
  <c r="J1144" i="4"/>
  <c r="K1144" i="4"/>
  <c r="L1144" i="4"/>
  <c r="M1144" i="4"/>
  <c r="N1144" i="4"/>
  <c r="J1145" i="4"/>
  <c r="K1145" i="4"/>
  <c r="L1145" i="4"/>
  <c r="M1145" i="4"/>
  <c r="N1145" i="4"/>
  <c r="J1146" i="4"/>
  <c r="K1146" i="4"/>
  <c r="L1146" i="4"/>
  <c r="M1146" i="4"/>
  <c r="N1146" i="4"/>
  <c r="J1147" i="4"/>
  <c r="K1147" i="4"/>
  <c r="L1147" i="4"/>
  <c r="M1147" i="4"/>
  <c r="N1147" i="4"/>
  <c r="J1148" i="4"/>
  <c r="K1148" i="4"/>
  <c r="L1148" i="4"/>
  <c r="M1148" i="4"/>
  <c r="N1148" i="4"/>
  <c r="J1149" i="4"/>
  <c r="K1149" i="4"/>
  <c r="L1149" i="4"/>
  <c r="M1149" i="4"/>
  <c r="N1149" i="4"/>
  <c r="J1150" i="4"/>
  <c r="K1150" i="4"/>
  <c r="L1150" i="4"/>
  <c r="M1150" i="4"/>
  <c r="N1150" i="4"/>
  <c r="J1151" i="4"/>
  <c r="K1151" i="4"/>
  <c r="L1151" i="4"/>
  <c r="M1151" i="4"/>
  <c r="N1151" i="4"/>
  <c r="J1152" i="4"/>
  <c r="K1152" i="4"/>
  <c r="L1152" i="4"/>
  <c r="M1152" i="4"/>
  <c r="N1152" i="4"/>
  <c r="J1153" i="4"/>
  <c r="K1153" i="4"/>
  <c r="L1153" i="4"/>
  <c r="M1153" i="4"/>
  <c r="N1153" i="4"/>
  <c r="J1154" i="4"/>
  <c r="K1154" i="4"/>
  <c r="L1154" i="4"/>
  <c r="M1154" i="4"/>
  <c r="N1154" i="4"/>
  <c r="J1155" i="4"/>
  <c r="K1155" i="4"/>
  <c r="L1155" i="4"/>
  <c r="M1155" i="4"/>
  <c r="N1155" i="4"/>
  <c r="J1156" i="4"/>
  <c r="K1156" i="4"/>
  <c r="L1156" i="4"/>
  <c r="M1156" i="4"/>
  <c r="N1156" i="4"/>
  <c r="J1157" i="4"/>
  <c r="K1157" i="4"/>
  <c r="L1157" i="4"/>
  <c r="M1157" i="4"/>
  <c r="N1157" i="4"/>
  <c r="J1158" i="4"/>
  <c r="K1158" i="4"/>
  <c r="L1158" i="4"/>
  <c r="M1158" i="4"/>
  <c r="N1158" i="4"/>
  <c r="J1159" i="4"/>
  <c r="K1159" i="4"/>
  <c r="L1159" i="4"/>
  <c r="M1159" i="4"/>
  <c r="N1159" i="4"/>
  <c r="J1160" i="4"/>
  <c r="K1160" i="4"/>
  <c r="L1160" i="4"/>
  <c r="M1160" i="4"/>
  <c r="N1160" i="4"/>
  <c r="J1161" i="4"/>
  <c r="K1161" i="4"/>
  <c r="L1161" i="4"/>
  <c r="M1161" i="4"/>
  <c r="N1161" i="4"/>
  <c r="J1162" i="4"/>
  <c r="K1162" i="4"/>
  <c r="L1162" i="4"/>
  <c r="M1162" i="4"/>
  <c r="N1162" i="4"/>
  <c r="J1163" i="4"/>
  <c r="K1163" i="4"/>
  <c r="L1163" i="4"/>
  <c r="M1163" i="4"/>
  <c r="N1163" i="4"/>
  <c r="J1164" i="4"/>
  <c r="K1164" i="4"/>
  <c r="L1164" i="4"/>
  <c r="M1164" i="4"/>
  <c r="N1164" i="4"/>
  <c r="J1165" i="4"/>
  <c r="K1165" i="4"/>
  <c r="L1165" i="4"/>
  <c r="M1165" i="4"/>
  <c r="N1165" i="4"/>
  <c r="J1166" i="4"/>
  <c r="K1166" i="4"/>
  <c r="L1166" i="4"/>
  <c r="M1166" i="4"/>
  <c r="N1166" i="4"/>
  <c r="J1167" i="4"/>
  <c r="K1167" i="4"/>
  <c r="L1167" i="4"/>
  <c r="M1167" i="4"/>
  <c r="N1167" i="4"/>
  <c r="J1168" i="4"/>
  <c r="K1168" i="4"/>
  <c r="L1168" i="4"/>
  <c r="M1168" i="4"/>
  <c r="N1168" i="4"/>
  <c r="J1169" i="4"/>
  <c r="K1169" i="4"/>
  <c r="L1169" i="4"/>
  <c r="M1169" i="4"/>
  <c r="N1169" i="4"/>
  <c r="J1170" i="4"/>
  <c r="K1170" i="4"/>
  <c r="L1170" i="4"/>
  <c r="M1170" i="4"/>
  <c r="N1170" i="4"/>
  <c r="J1171" i="4"/>
  <c r="K1171" i="4"/>
  <c r="L1171" i="4"/>
  <c r="M1171" i="4"/>
  <c r="N1171" i="4"/>
  <c r="J1172" i="4"/>
  <c r="K1172" i="4"/>
  <c r="L1172" i="4"/>
  <c r="M1172" i="4"/>
  <c r="N1172" i="4"/>
  <c r="J1173" i="4"/>
  <c r="K1173" i="4"/>
  <c r="L1173" i="4"/>
  <c r="M1173" i="4"/>
  <c r="N1173" i="4"/>
  <c r="J1174" i="4"/>
  <c r="K1174" i="4"/>
  <c r="L1174" i="4"/>
  <c r="M1174" i="4"/>
  <c r="N1174" i="4"/>
  <c r="J1175" i="4"/>
  <c r="K1175" i="4"/>
  <c r="L1175" i="4"/>
  <c r="M1175" i="4"/>
  <c r="N1175" i="4"/>
  <c r="J1176" i="4"/>
  <c r="K1176" i="4"/>
  <c r="L1176" i="4"/>
  <c r="M1176" i="4"/>
  <c r="N1176" i="4"/>
  <c r="J1177" i="4"/>
  <c r="K1177" i="4"/>
  <c r="L1177" i="4"/>
  <c r="M1177" i="4"/>
  <c r="N1177" i="4"/>
  <c r="J1178" i="4"/>
  <c r="K1178" i="4"/>
  <c r="L1178" i="4"/>
  <c r="M1178" i="4"/>
  <c r="N1178" i="4"/>
  <c r="J1179" i="4"/>
  <c r="K1179" i="4"/>
  <c r="L1179" i="4"/>
  <c r="M1179" i="4"/>
  <c r="N1179" i="4"/>
  <c r="J1180" i="4"/>
  <c r="K1180" i="4"/>
  <c r="L1180" i="4"/>
  <c r="M1180" i="4"/>
  <c r="N1180" i="4"/>
  <c r="J1181" i="4"/>
  <c r="K1181" i="4"/>
  <c r="L1181" i="4"/>
  <c r="M1181" i="4"/>
  <c r="N1181" i="4"/>
  <c r="J1182" i="4"/>
  <c r="K1182" i="4"/>
  <c r="L1182" i="4"/>
  <c r="M1182" i="4"/>
  <c r="N1182" i="4"/>
  <c r="J1183" i="4"/>
  <c r="K1183" i="4"/>
  <c r="L1183" i="4"/>
  <c r="M1183" i="4"/>
  <c r="N1183" i="4"/>
  <c r="J1184" i="4"/>
  <c r="K1184" i="4"/>
  <c r="L1184" i="4"/>
  <c r="M1184" i="4"/>
  <c r="N1184" i="4"/>
  <c r="J1185" i="4"/>
  <c r="K1185" i="4"/>
  <c r="L1185" i="4"/>
  <c r="M1185" i="4"/>
  <c r="N1185" i="4"/>
  <c r="J1186" i="4"/>
  <c r="K1186" i="4"/>
  <c r="L1186" i="4"/>
  <c r="M1186" i="4"/>
  <c r="N1186" i="4"/>
  <c r="J1187" i="4"/>
  <c r="K1187" i="4"/>
  <c r="L1187" i="4"/>
  <c r="M1187" i="4"/>
  <c r="N1187" i="4"/>
  <c r="J1188" i="4"/>
  <c r="K1188" i="4"/>
  <c r="L1188" i="4"/>
  <c r="M1188" i="4"/>
  <c r="N1188" i="4"/>
  <c r="J1189" i="4"/>
  <c r="K1189" i="4"/>
  <c r="L1189" i="4"/>
  <c r="M1189" i="4"/>
  <c r="N1189" i="4"/>
  <c r="J1190" i="4"/>
  <c r="K1190" i="4"/>
  <c r="L1190" i="4"/>
  <c r="M1190" i="4"/>
  <c r="N1190" i="4"/>
  <c r="J1191" i="4"/>
  <c r="K1191" i="4"/>
  <c r="L1191" i="4"/>
  <c r="M1191" i="4"/>
  <c r="N1191" i="4"/>
  <c r="J1192" i="4"/>
  <c r="K1192" i="4"/>
  <c r="L1192" i="4"/>
  <c r="M1192" i="4"/>
  <c r="N1192" i="4"/>
  <c r="J1193" i="4"/>
  <c r="K1193" i="4"/>
  <c r="L1193" i="4"/>
  <c r="M1193" i="4"/>
  <c r="N1193" i="4"/>
  <c r="J1194" i="4"/>
  <c r="K1194" i="4"/>
  <c r="L1194" i="4"/>
  <c r="M1194" i="4"/>
  <c r="N1194" i="4"/>
  <c r="J1195" i="4"/>
  <c r="K1195" i="4"/>
  <c r="L1195" i="4"/>
  <c r="M1195" i="4"/>
  <c r="N1195" i="4"/>
  <c r="J1196" i="4"/>
  <c r="K1196" i="4"/>
  <c r="L1196" i="4"/>
  <c r="M1196" i="4"/>
  <c r="N1196" i="4"/>
  <c r="J1197" i="4"/>
  <c r="K1197" i="4"/>
  <c r="L1197" i="4"/>
  <c r="M1197" i="4"/>
  <c r="N1197" i="4"/>
  <c r="J1198" i="4"/>
  <c r="K1198" i="4"/>
  <c r="L1198" i="4"/>
  <c r="M1198" i="4"/>
  <c r="N1198" i="4"/>
  <c r="J1199" i="4"/>
  <c r="K1199" i="4"/>
  <c r="L1199" i="4"/>
  <c r="M1199" i="4"/>
  <c r="N1199" i="4"/>
  <c r="J1200" i="4"/>
  <c r="K1200" i="4"/>
  <c r="L1200" i="4"/>
  <c r="M1200" i="4"/>
  <c r="N1200" i="4"/>
  <c r="J1201" i="4"/>
  <c r="K1201" i="4"/>
  <c r="L1201" i="4"/>
  <c r="M1201" i="4"/>
  <c r="N1201" i="4"/>
  <c r="J1202" i="4"/>
  <c r="K1202" i="4"/>
  <c r="L1202" i="4"/>
  <c r="M1202" i="4"/>
  <c r="N1202" i="4"/>
  <c r="J1203" i="4"/>
  <c r="K1203" i="4"/>
  <c r="L1203" i="4"/>
  <c r="M1203" i="4"/>
  <c r="N1203" i="4"/>
  <c r="J1204" i="4"/>
  <c r="K1204" i="4"/>
  <c r="L1204" i="4"/>
  <c r="M1204" i="4"/>
  <c r="N1204" i="4"/>
  <c r="J1205" i="4"/>
  <c r="K1205" i="4"/>
  <c r="L1205" i="4"/>
  <c r="M1205" i="4"/>
  <c r="N1205" i="4"/>
  <c r="J1206" i="4"/>
  <c r="K1206" i="4"/>
  <c r="L1206" i="4"/>
  <c r="M1206" i="4"/>
  <c r="N1206" i="4"/>
  <c r="J1207" i="4"/>
  <c r="K1207" i="4"/>
  <c r="L1207" i="4"/>
  <c r="M1207" i="4"/>
  <c r="N1207" i="4"/>
  <c r="J1208" i="4"/>
  <c r="K1208" i="4"/>
  <c r="L1208" i="4"/>
  <c r="M1208" i="4"/>
  <c r="N1208" i="4"/>
  <c r="J1209" i="4"/>
  <c r="K1209" i="4"/>
  <c r="L1209" i="4"/>
  <c r="M1209" i="4"/>
  <c r="N1209" i="4"/>
  <c r="J1210" i="4"/>
  <c r="K1210" i="4"/>
  <c r="L1210" i="4"/>
  <c r="M1210" i="4"/>
  <c r="N1210" i="4"/>
  <c r="J1211" i="4"/>
  <c r="K1211" i="4"/>
  <c r="L1211" i="4"/>
  <c r="M1211" i="4"/>
  <c r="N1211" i="4"/>
  <c r="J1212" i="4"/>
  <c r="K1212" i="4"/>
  <c r="L1212" i="4"/>
  <c r="M1212" i="4"/>
  <c r="N1212" i="4"/>
  <c r="J1213" i="4"/>
  <c r="K1213" i="4"/>
  <c r="L1213" i="4"/>
  <c r="M1213" i="4"/>
  <c r="N1213" i="4"/>
  <c r="J1214" i="4"/>
  <c r="K1214" i="4"/>
  <c r="L1214" i="4"/>
  <c r="M1214" i="4"/>
  <c r="N1214" i="4"/>
  <c r="J1215" i="4"/>
  <c r="K1215" i="4"/>
  <c r="L1215" i="4"/>
  <c r="M1215" i="4"/>
  <c r="N1215" i="4"/>
  <c r="J1216" i="4"/>
  <c r="K1216" i="4"/>
  <c r="L1216" i="4"/>
  <c r="M1216" i="4"/>
  <c r="N1216" i="4"/>
  <c r="J1217" i="4"/>
  <c r="K1217" i="4"/>
  <c r="L1217" i="4"/>
  <c r="M1217" i="4"/>
  <c r="N1217" i="4"/>
  <c r="J1218" i="4"/>
  <c r="K1218" i="4"/>
  <c r="L1218" i="4"/>
  <c r="M1218" i="4"/>
  <c r="N1218" i="4"/>
  <c r="J1219" i="4"/>
  <c r="K1219" i="4"/>
  <c r="L1219" i="4"/>
  <c r="M1219" i="4"/>
  <c r="N1219" i="4"/>
  <c r="J1220" i="4"/>
  <c r="K1220" i="4"/>
  <c r="L1220" i="4"/>
  <c r="M1220" i="4"/>
  <c r="N1220" i="4"/>
  <c r="J1221" i="4"/>
  <c r="K1221" i="4"/>
  <c r="L1221" i="4"/>
  <c r="M1221" i="4"/>
  <c r="N1221" i="4"/>
  <c r="J1222" i="4"/>
  <c r="K1222" i="4"/>
  <c r="L1222" i="4"/>
  <c r="M1222" i="4"/>
  <c r="N1222" i="4"/>
  <c r="J1223" i="4"/>
  <c r="K1223" i="4"/>
  <c r="L1223" i="4"/>
  <c r="M1223" i="4"/>
  <c r="N1223" i="4"/>
  <c r="J1224" i="4"/>
  <c r="K1224" i="4"/>
  <c r="L1224" i="4"/>
  <c r="M1224" i="4"/>
  <c r="N1224" i="4"/>
  <c r="J1225" i="4"/>
  <c r="K1225" i="4"/>
  <c r="L1225" i="4"/>
  <c r="M1225" i="4"/>
  <c r="N1225" i="4"/>
  <c r="J1226" i="4"/>
  <c r="K1226" i="4"/>
  <c r="L1226" i="4"/>
  <c r="M1226" i="4"/>
  <c r="N1226" i="4"/>
  <c r="J1227" i="4"/>
  <c r="K1227" i="4"/>
  <c r="L1227" i="4"/>
  <c r="M1227" i="4"/>
  <c r="N1227" i="4"/>
  <c r="J1228" i="4"/>
  <c r="K1228" i="4"/>
  <c r="L1228" i="4"/>
  <c r="M1228" i="4"/>
  <c r="N1228" i="4"/>
  <c r="J1229" i="4"/>
  <c r="K1229" i="4"/>
  <c r="L1229" i="4"/>
  <c r="M1229" i="4"/>
  <c r="N1229" i="4"/>
  <c r="J1230" i="4"/>
  <c r="K1230" i="4"/>
  <c r="L1230" i="4"/>
  <c r="M1230" i="4"/>
  <c r="N1230" i="4"/>
  <c r="J1231" i="4"/>
  <c r="K1231" i="4"/>
  <c r="L1231" i="4"/>
  <c r="M1231" i="4"/>
  <c r="N1231" i="4"/>
  <c r="J1232" i="4"/>
  <c r="K1232" i="4"/>
  <c r="L1232" i="4"/>
  <c r="M1232" i="4"/>
  <c r="N1232" i="4"/>
  <c r="J1233" i="4"/>
  <c r="K1233" i="4"/>
  <c r="L1233" i="4"/>
  <c r="M1233" i="4"/>
  <c r="N1233" i="4"/>
  <c r="J1234" i="4"/>
  <c r="K1234" i="4"/>
  <c r="L1234" i="4"/>
  <c r="M1234" i="4"/>
  <c r="N1234" i="4"/>
  <c r="J1235" i="4"/>
  <c r="K1235" i="4"/>
  <c r="L1235" i="4"/>
  <c r="M1235" i="4"/>
  <c r="N1235" i="4"/>
  <c r="J1236" i="4"/>
  <c r="K1236" i="4"/>
  <c r="L1236" i="4"/>
  <c r="M1236" i="4"/>
  <c r="N1236" i="4"/>
  <c r="J1237" i="4"/>
  <c r="K1237" i="4"/>
  <c r="L1237" i="4"/>
  <c r="M1237" i="4"/>
  <c r="N1237" i="4"/>
  <c r="J1238" i="4"/>
  <c r="K1238" i="4"/>
  <c r="L1238" i="4"/>
  <c r="M1238" i="4"/>
  <c r="N1238" i="4"/>
  <c r="J1239" i="4"/>
  <c r="K1239" i="4"/>
  <c r="L1239" i="4"/>
  <c r="M1239" i="4"/>
  <c r="N1239" i="4"/>
  <c r="J1240" i="4"/>
  <c r="K1240" i="4"/>
  <c r="L1240" i="4"/>
  <c r="M1240" i="4"/>
  <c r="N1240" i="4"/>
  <c r="J1241" i="4"/>
  <c r="K1241" i="4"/>
  <c r="L1241" i="4"/>
  <c r="M1241" i="4"/>
  <c r="N1241" i="4"/>
  <c r="J1242" i="4"/>
  <c r="K1242" i="4"/>
  <c r="L1242" i="4"/>
  <c r="M1242" i="4"/>
  <c r="N1242" i="4"/>
  <c r="J1243" i="4"/>
  <c r="K1243" i="4"/>
  <c r="L1243" i="4"/>
  <c r="M1243" i="4"/>
  <c r="N1243" i="4"/>
  <c r="J1244" i="4"/>
  <c r="K1244" i="4"/>
  <c r="L1244" i="4"/>
  <c r="M1244" i="4"/>
  <c r="N1244" i="4"/>
  <c r="J1245" i="4"/>
  <c r="K1245" i="4"/>
  <c r="L1245" i="4"/>
  <c r="M1245" i="4"/>
  <c r="N1245" i="4"/>
  <c r="J1246" i="4"/>
  <c r="K1246" i="4"/>
  <c r="L1246" i="4"/>
  <c r="M1246" i="4"/>
  <c r="N1246" i="4"/>
  <c r="J1247" i="4"/>
  <c r="K1247" i="4"/>
  <c r="L1247" i="4"/>
  <c r="M1247" i="4"/>
  <c r="N1247" i="4"/>
  <c r="J1248" i="4"/>
  <c r="K1248" i="4"/>
  <c r="L1248" i="4"/>
  <c r="M1248" i="4"/>
  <c r="N1248" i="4"/>
  <c r="J1249" i="4"/>
  <c r="K1249" i="4"/>
  <c r="L1249" i="4"/>
  <c r="M1249" i="4"/>
  <c r="N1249" i="4"/>
  <c r="J1250" i="4"/>
  <c r="K1250" i="4"/>
  <c r="L1250" i="4"/>
  <c r="M1250" i="4"/>
  <c r="N1250" i="4"/>
  <c r="J1251" i="4"/>
  <c r="K1251" i="4"/>
  <c r="L1251" i="4"/>
  <c r="M1251" i="4"/>
  <c r="N1251" i="4"/>
  <c r="J1252" i="4"/>
  <c r="K1252" i="4"/>
  <c r="L1252" i="4"/>
  <c r="M1252" i="4"/>
  <c r="N1252" i="4"/>
  <c r="J1253" i="4"/>
  <c r="K1253" i="4"/>
  <c r="L1253" i="4"/>
  <c r="M1253" i="4"/>
  <c r="N1253" i="4"/>
  <c r="J1254" i="4"/>
  <c r="K1254" i="4"/>
  <c r="L1254" i="4"/>
  <c r="M1254" i="4"/>
  <c r="N1254" i="4"/>
  <c r="J1255" i="4"/>
  <c r="K1255" i="4"/>
  <c r="L1255" i="4"/>
  <c r="M1255" i="4"/>
  <c r="N1255" i="4"/>
  <c r="J1256" i="4"/>
  <c r="K1256" i="4"/>
  <c r="L1256" i="4"/>
  <c r="M1256" i="4"/>
  <c r="N1256" i="4"/>
  <c r="J1257" i="4"/>
  <c r="K1257" i="4"/>
  <c r="L1257" i="4"/>
  <c r="M1257" i="4"/>
  <c r="N1257" i="4"/>
  <c r="J1258" i="4"/>
  <c r="K1258" i="4"/>
  <c r="L1258" i="4"/>
  <c r="M1258" i="4"/>
  <c r="N1258" i="4"/>
  <c r="J1259" i="4"/>
  <c r="K1259" i="4"/>
  <c r="L1259" i="4"/>
  <c r="M1259" i="4"/>
  <c r="N1259" i="4"/>
  <c r="J1260" i="4"/>
  <c r="K1260" i="4"/>
  <c r="L1260" i="4"/>
  <c r="M1260" i="4"/>
  <c r="N1260" i="4"/>
  <c r="J1261" i="4"/>
  <c r="K1261" i="4"/>
  <c r="L1261" i="4"/>
  <c r="M1261" i="4"/>
  <c r="N1261" i="4"/>
  <c r="J1262" i="4"/>
  <c r="K1262" i="4"/>
  <c r="L1262" i="4"/>
  <c r="M1262" i="4"/>
  <c r="N1262" i="4"/>
  <c r="J1263" i="4"/>
  <c r="K1263" i="4"/>
  <c r="L1263" i="4"/>
  <c r="M1263" i="4"/>
  <c r="N1263" i="4"/>
  <c r="J1264" i="4"/>
  <c r="K1264" i="4"/>
  <c r="L1264" i="4"/>
  <c r="M1264" i="4"/>
  <c r="N1264" i="4"/>
  <c r="J1265" i="4"/>
  <c r="K1265" i="4"/>
  <c r="L1265" i="4"/>
  <c r="M1265" i="4"/>
  <c r="N1265" i="4"/>
  <c r="J1266" i="4"/>
  <c r="K1266" i="4"/>
  <c r="L1266" i="4"/>
  <c r="M1266" i="4"/>
  <c r="N1266" i="4"/>
  <c r="J1267" i="4"/>
  <c r="K1267" i="4"/>
  <c r="L1267" i="4"/>
  <c r="M1267" i="4"/>
  <c r="N1267" i="4"/>
  <c r="J1268" i="4"/>
  <c r="K1268" i="4"/>
  <c r="L1268" i="4"/>
  <c r="M1268" i="4"/>
  <c r="N1268" i="4"/>
  <c r="J1269" i="4"/>
  <c r="K1269" i="4"/>
  <c r="L1269" i="4"/>
  <c r="M1269" i="4"/>
  <c r="N1269" i="4"/>
  <c r="J1270" i="4"/>
  <c r="K1270" i="4"/>
  <c r="L1270" i="4"/>
  <c r="M1270" i="4"/>
  <c r="N1270" i="4"/>
  <c r="J1271" i="4"/>
  <c r="K1271" i="4"/>
  <c r="L1271" i="4"/>
  <c r="M1271" i="4"/>
  <c r="N1271" i="4"/>
  <c r="J1272" i="4"/>
  <c r="K1272" i="4"/>
  <c r="L1272" i="4"/>
  <c r="M1272" i="4"/>
  <c r="N1272" i="4"/>
  <c r="J1273" i="4"/>
  <c r="K1273" i="4"/>
  <c r="L1273" i="4"/>
  <c r="M1273" i="4"/>
  <c r="N1273" i="4"/>
  <c r="J1274" i="4"/>
  <c r="K1274" i="4"/>
  <c r="L1274" i="4"/>
  <c r="M1274" i="4"/>
  <c r="N1274" i="4"/>
  <c r="J1275" i="4"/>
  <c r="K1275" i="4"/>
  <c r="L1275" i="4"/>
  <c r="M1275" i="4"/>
  <c r="N1275" i="4"/>
  <c r="J1276" i="4"/>
  <c r="K1276" i="4"/>
  <c r="L1276" i="4"/>
  <c r="M1276" i="4"/>
  <c r="N1276" i="4"/>
  <c r="J1277" i="4"/>
  <c r="K1277" i="4"/>
  <c r="L1277" i="4"/>
  <c r="M1277" i="4"/>
  <c r="N1277" i="4"/>
  <c r="J1278" i="4"/>
  <c r="K1278" i="4"/>
  <c r="L1278" i="4"/>
  <c r="M1278" i="4"/>
  <c r="N1278" i="4"/>
  <c r="J1279" i="4"/>
  <c r="K1279" i="4"/>
  <c r="L1279" i="4"/>
  <c r="M1279" i="4"/>
  <c r="N1279" i="4"/>
  <c r="J1280" i="4"/>
  <c r="K1280" i="4"/>
  <c r="L1280" i="4"/>
  <c r="M1280" i="4"/>
  <c r="N1280" i="4"/>
  <c r="J1281" i="4"/>
  <c r="K1281" i="4"/>
  <c r="L1281" i="4"/>
  <c r="M1281" i="4"/>
  <c r="N1281" i="4"/>
  <c r="J1282" i="4"/>
  <c r="K1282" i="4"/>
  <c r="L1282" i="4"/>
  <c r="M1282" i="4"/>
  <c r="N1282" i="4"/>
  <c r="J1283" i="4"/>
  <c r="K1283" i="4"/>
  <c r="L1283" i="4"/>
  <c r="M1283" i="4"/>
  <c r="N1283" i="4"/>
  <c r="J1284" i="4"/>
  <c r="K1284" i="4"/>
  <c r="L1284" i="4"/>
  <c r="M1284" i="4"/>
  <c r="N1284" i="4"/>
  <c r="J1285" i="4"/>
  <c r="K1285" i="4"/>
  <c r="L1285" i="4"/>
  <c r="M1285" i="4"/>
  <c r="N1285" i="4"/>
  <c r="J1286" i="4"/>
  <c r="K1286" i="4"/>
  <c r="L1286" i="4"/>
  <c r="M1286" i="4"/>
  <c r="N1286" i="4"/>
  <c r="J1287" i="4"/>
  <c r="K1287" i="4"/>
  <c r="L1287" i="4"/>
  <c r="M1287" i="4"/>
  <c r="N1287" i="4"/>
  <c r="J1288" i="4"/>
  <c r="K1288" i="4"/>
  <c r="L1288" i="4"/>
  <c r="M1288" i="4"/>
  <c r="N1288" i="4"/>
  <c r="J1289" i="4"/>
  <c r="K1289" i="4"/>
  <c r="L1289" i="4"/>
  <c r="M1289" i="4"/>
  <c r="N1289" i="4"/>
  <c r="J1290" i="4"/>
  <c r="K1290" i="4"/>
  <c r="L1290" i="4"/>
  <c r="M1290" i="4"/>
  <c r="N1290" i="4"/>
  <c r="J1291" i="4"/>
  <c r="K1291" i="4"/>
  <c r="L1291" i="4"/>
  <c r="M1291" i="4"/>
  <c r="N1291" i="4"/>
  <c r="J1292" i="4"/>
  <c r="K1292" i="4"/>
  <c r="L1292" i="4"/>
  <c r="M1292" i="4"/>
  <c r="N1292" i="4"/>
  <c r="J1293" i="4"/>
  <c r="K1293" i="4"/>
  <c r="L1293" i="4"/>
  <c r="M1293" i="4"/>
  <c r="N1293" i="4"/>
  <c r="J1294" i="4"/>
  <c r="K1294" i="4"/>
  <c r="L1294" i="4"/>
  <c r="M1294" i="4"/>
  <c r="N1294" i="4"/>
  <c r="J1295" i="4"/>
  <c r="K1295" i="4"/>
  <c r="L1295" i="4"/>
  <c r="M1295" i="4"/>
  <c r="N1295" i="4"/>
  <c r="J1296" i="4"/>
  <c r="K1296" i="4"/>
  <c r="L1296" i="4"/>
  <c r="M1296" i="4"/>
  <c r="N1296" i="4"/>
  <c r="J1297" i="4"/>
  <c r="K1297" i="4"/>
  <c r="L1297" i="4"/>
  <c r="M1297" i="4"/>
  <c r="N1297" i="4"/>
  <c r="J1298" i="4"/>
  <c r="K1298" i="4"/>
  <c r="L1298" i="4"/>
  <c r="M1298" i="4"/>
  <c r="N1298" i="4"/>
  <c r="J1299" i="4"/>
  <c r="K1299" i="4"/>
  <c r="L1299" i="4"/>
  <c r="M1299" i="4"/>
  <c r="N1299" i="4"/>
  <c r="J1300" i="4"/>
  <c r="K1300" i="4"/>
  <c r="L1300" i="4"/>
  <c r="M1300" i="4"/>
  <c r="N1300" i="4"/>
  <c r="J1301" i="4"/>
  <c r="K1301" i="4"/>
  <c r="L1301" i="4"/>
  <c r="M1301" i="4"/>
  <c r="N1301" i="4"/>
  <c r="J1302" i="4"/>
  <c r="K1302" i="4"/>
  <c r="L1302" i="4"/>
  <c r="M1302" i="4"/>
  <c r="N1302" i="4"/>
  <c r="J1303" i="4"/>
  <c r="K1303" i="4"/>
  <c r="L1303" i="4"/>
  <c r="M1303" i="4"/>
  <c r="N1303" i="4"/>
  <c r="J1304" i="4"/>
  <c r="K1304" i="4"/>
  <c r="L1304" i="4"/>
  <c r="M1304" i="4"/>
  <c r="N1304" i="4"/>
  <c r="J1305" i="4"/>
  <c r="K1305" i="4"/>
  <c r="L1305" i="4"/>
  <c r="M1305" i="4"/>
  <c r="N1305" i="4"/>
  <c r="J1306" i="4"/>
  <c r="K1306" i="4"/>
  <c r="L1306" i="4"/>
  <c r="M1306" i="4"/>
  <c r="N1306" i="4"/>
  <c r="J1307" i="4"/>
  <c r="K1307" i="4"/>
  <c r="L1307" i="4"/>
  <c r="M1307" i="4"/>
  <c r="N1307" i="4"/>
  <c r="J1308" i="4"/>
  <c r="K1308" i="4"/>
  <c r="L1308" i="4"/>
  <c r="M1308" i="4"/>
  <c r="N1308" i="4"/>
  <c r="J1309" i="4"/>
  <c r="K1309" i="4"/>
  <c r="L1309" i="4"/>
  <c r="M1309" i="4"/>
  <c r="N1309" i="4"/>
  <c r="J1310" i="4"/>
  <c r="K1310" i="4"/>
  <c r="L1310" i="4"/>
  <c r="M1310" i="4"/>
  <c r="N1310" i="4"/>
  <c r="J1311" i="4"/>
  <c r="K1311" i="4"/>
  <c r="L1311" i="4"/>
  <c r="M1311" i="4"/>
  <c r="N1311" i="4"/>
  <c r="J1312" i="4"/>
  <c r="K1312" i="4"/>
  <c r="L1312" i="4"/>
  <c r="M1312" i="4"/>
  <c r="N1312" i="4"/>
  <c r="J1313" i="4"/>
  <c r="K1313" i="4"/>
  <c r="L1313" i="4"/>
  <c r="M1313" i="4"/>
  <c r="N1313" i="4"/>
  <c r="J1314" i="4"/>
  <c r="K1314" i="4"/>
  <c r="L1314" i="4"/>
  <c r="M1314" i="4"/>
  <c r="N1314" i="4"/>
  <c r="J1315" i="4"/>
  <c r="K1315" i="4"/>
  <c r="L1315" i="4"/>
  <c r="M1315" i="4"/>
  <c r="N1315" i="4"/>
  <c r="J1316" i="4"/>
  <c r="K1316" i="4"/>
  <c r="L1316" i="4"/>
  <c r="M1316" i="4"/>
  <c r="N1316" i="4"/>
  <c r="J1317" i="4"/>
  <c r="K1317" i="4"/>
  <c r="L1317" i="4"/>
  <c r="M1317" i="4"/>
  <c r="N1317" i="4"/>
  <c r="J1318" i="4"/>
  <c r="K1318" i="4"/>
  <c r="L1318" i="4"/>
  <c r="M1318" i="4"/>
  <c r="N1318" i="4"/>
  <c r="J1319" i="4"/>
  <c r="K1319" i="4"/>
  <c r="L1319" i="4"/>
  <c r="M1319" i="4"/>
  <c r="N1319" i="4"/>
  <c r="J1320" i="4"/>
  <c r="K1320" i="4"/>
  <c r="L1320" i="4"/>
  <c r="M1320" i="4"/>
  <c r="N1320" i="4"/>
  <c r="J1321" i="4"/>
  <c r="K1321" i="4"/>
  <c r="L1321" i="4"/>
  <c r="M1321" i="4"/>
  <c r="N1321" i="4"/>
  <c r="J1322" i="4"/>
  <c r="K1322" i="4"/>
  <c r="L1322" i="4"/>
  <c r="M1322" i="4"/>
  <c r="N1322" i="4"/>
  <c r="J1323" i="4"/>
  <c r="K1323" i="4"/>
  <c r="L1323" i="4"/>
  <c r="M1323" i="4"/>
  <c r="N1323" i="4"/>
  <c r="J1324" i="4"/>
  <c r="K1324" i="4"/>
  <c r="L1324" i="4"/>
  <c r="M1324" i="4"/>
  <c r="N1324" i="4"/>
  <c r="J1325" i="4"/>
  <c r="K1325" i="4"/>
  <c r="L1325" i="4"/>
  <c r="M1325" i="4"/>
  <c r="N1325" i="4"/>
  <c r="J1326" i="4"/>
  <c r="K1326" i="4"/>
  <c r="L1326" i="4"/>
  <c r="M1326" i="4"/>
  <c r="N1326" i="4"/>
  <c r="J1327" i="4"/>
  <c r="K1327" i="4"/>
  <c r="L1327" i="4"/>
  <c r="M1327" i="4"/>
  <c r="N1327" i="4"/>
  <c r="J1328" i="4"/>
  <c r="K1328" i="4"/>
  <c r="L1328" i="4"/>
  <c r="M1328" i="4"/>
  <c r="N1328" i="4"/>
  <c r="J1329" i="4"/>
  <c r="K1329" i="4"/>
  <c r="L1329" i="4"/>
  <c r="M1329" i="4"/>
  <c r="N1329" i="4"/>
  <c r="J1330" i="4"/>
  <c r="K1330" i="4"/>
  <c r="L1330" i="4"/>
  <c r="M1330" i="4"/>
  <c r="N1330" i="4"/>
  <c r="J1331" i="4"/>
  <c r="K1331" i="4"/>
  <c r="L1331" i="4"/>
  <c r="M1331" i="4"/>
  <c r="N1331" i="4"/>
  <c r="J1332" i="4"/>
  <c r="K1332" i="4"/>
  <c r="L1332" i="4"/>
  <c r="M1332" i="4"/>
  <c r="N1332" i="4"/>
  <c r="J1333" i="4"/>
  <c r="K1333" i="4"/>
  <c r="L1333" i="4"/>
  <c r="M1333" i="4"/>
  <c r="N1333" i="4"/>
  <c r="J1334" i="4"/>
  <c r="K1334" i="4"/>
  <c r="L1334" i="4"/>
  <c r="M1334" i="4"/>
  <c r="N1334" i="4"/>
  <c r="J1335" i="4"/>
  <c r="K1335" i="4"/>
  <c r="L1335" i="4"/>
  <c r="M1335" i="4"/>
  <c r="N1335" i="4"/>
  <c r="J1336" i="4"/>
  <c r="K1336" i="4"/>
  <c r="L1336" i="4"/>
  <c r="M1336" i="4"/>
  <c r="N1336" i="4"/>
  <c r="J1337" i="4"/>
  <c r="K1337" i="4"/>
  <c r="L1337" i="4"/>
  <c r="M1337" i="4"/>
  <c r="N1337" i="4"/>
  <c r="J1338" i="4"/>
  <c r="K1338" i="4"/>
  <c r="L1338" i="4"/>
  <c r="M1338" i="4"/>
  <c r="N1338" i="4"/>
  <c r="J1339" i="4"/>
  <c r="K1339" i="4"/>
  <c r="L1339" i="4"/>
  <c r="M1339" i="4"/>
  <c r="N1339" i="4"/>
  <c r="J1340" i="4"/>
  <c r="K1340" i="4"/>
  <c r="L1340" i="4"/>
  <c r="M1340" i="4"/>
  <c r="N1340" i="4"/>
  <c r="J1341" i="4"/>
  <c r="K1341" i="4"/>
  <c r="L1341" i="4"/>
  <c r="M1341" i="4"/>
  <c r="N1341" i="4"/>
  <c r="J1342" i="4"/>
  <c r="K1342" i="4"/>
  <c r="L1342" i="4"/>
  <c r="M1342" i="4"/>
  <c r="N1342" i="4"/>
  <c r="J1343" i="4"/>
  <c r="K1343" i="4"/>
  <c r="L1343" i="4"/>
  <c r="M1343" i="4"/>
  <c r="N1343" i="4"/>
  <c r="J1344" i="4"/>
  <c r="K1344" i="4"/>
  <c r="L1344" i="4"/>
  <c r="M1344" i="4"/>
  <c r="N1344" i="4"/>
  <c r="J1345" i="4"/>
  <c r="K1345" i="4"/>
  <c r="L1345" i="4"/>
  <c r="M1345" i="4"/>
  <c r="N1345" i="4"/>
  <c r="J1346" i="4"/>
  <c r="K1346" i="4"/>
  <c r="L1346" i="4"/>
  <c r="M1346" i="4"/>
  <c r="N1346" i="4"/>
  <c r="J1347" i="4"/>
  <c r="K1347" i="4"/>
  <c r="L1347" i="4"/>
  <c r="M1347" i="4"/>
  <c r="N1347" i="4"/>
  <c r="J1348" i="4"/>
  <c r="K1348" i="4"/>
  <c r="L1348" i="4"/>
  <c r="M1348" i="4"/>
  <c r="N1348" i="4"/>
  <c r="J1349" i="4"/>
  <c r="K1349" i="4"/>
  <c r="L1349" i="4"/>
  <c r="M1349" i="4"/>
  <c r="N1349" i="4"/>
  <c r="J1350" i="4"/>
  <c r="K1350" i="4"/>
  <c r="L1350" i="4"/>
  <c r="M1350" i="4"/>
  <c r="N1350" i="4"/>
  <c r="J1351" i="4"/>
  <c r="K1351" i="4"/>
  <c r="L1351" i="4"/>
  <c r="M1351" i="4"/>
  <c r="N1351" i="4"/>
  <c r="J1352" i="4"/>
  <c r="K1352" i="4"/>
  <c r="L1352" i="4"/>
  <c r="M1352" i="4"/>
  <c r="N1352" i="4"/>
  <c r="J1353" i="4"/>
  <c r="K1353" i="4"/>
  <c r="L1353" i="4"/>
  <c r="M1353" i="4"/>
  <c r="N1353" i="4"/>
  <c r="J1354" i="4"/>
  <c r="K1354" i="4"/>
  <c r="L1354" i="4"/>
  <c r="M1354" i="4"/>
  <c r="N1354" i="4"/>
  <c r="J1355" i="4"/>
  <c r="K1355" i="4"/>
  <c r="L1355" i="4"/>
  <c r="M1355" i="4"/>
  <c r="N1355" i="4"/>
  <c r="J1356" i="4"/>
  <c r="K1356" i="4"/>
  <c r="L1356" i="4"/>
  <c r="M1356" i="4"/>
  <c r="N1356" i="4"/>
  <c r="J1357" i="4"/>
  <c r="K1357" i="4"/>
  <c r="L1357" i="4"/>
  <c r="M1357" i="4"/>
  <c r="N1357" i="4"/>
  <c r="J1358" i="4"/>
  <c r="K1358" i="4"/>
  <c r="L1358" i="4"/>
  <c r="M1358" i="4"/>
  <c r="N1358" i="4"/>
  <c r="J1359" i="4"/>
  <c r="K1359" i="4"/>
  <c r="L1359" i="4"/>
  <c r="M1359" i="4"/>
  <c r="N1359" i="4"/>
  <c r="J1360" i="4"/>
  <c r="K1360" i="4"/>
  <c r="L1360" i="4"/>
  <c r="M1360" i="4"/>
  <c r="N1360" i="4"/>
  <c r="J1361" i="4"/>
  <c r="K1361" i="4"/>
  <c r="L1361" i="4"/>
  <c r="M1361" i="4"/>
  <c r="N1361" i="4"/>
  <c r="J1362" i="4"/>
  <c r="K1362" i="4"/>
  <c r="L1362" i="4"/>
  <c r="M1362" i="4"/>
  <c r="N1362" i="4"/>
  <c r="J1363" i="4"/>
  <c r="K1363" i="4"/>
  <c r="L1363" i="4"/>
  <c r="M1363" i="4"/>
  <c r="N1363" i="4"/>
  <c r="J1364" i="4"/>
  <c r="K1364" i="4"/>
  <c r="L1364" i="4"/>
  <c r="M1364" i="4"/>
  <c r="N1364" i="4"/>
  <c r="J1365" i="4"/>
  <c r="K1365" i="4"/>
  <c r="L1365" i="4"/>
  <c r="M1365" i="4"/>
  <c r="N1365" i="4"/>
  <c r="J1366" i="4"/>
  <c r="K1366" i="4"/>
  <c r="L1366" i="4"/>
  <c r="M1366" i="4"/>
  <c r="N1366" i="4"/>
  <c r="J1367" i="4"/>
  <c r="K1367" i="4"/>
  <c r="L1367" i="4"/>
  <c r="M1367" i="4"/>
  <c r="N1367" i="4"/>
  <c r="J1368" i="4"/>
  <c r="K1368" i="4"/>
  <c r="L1368" i="4"/>
  <c r="M1368" i="4"/>
  <c r="N1368" i="4"/>
  <c r="J1369" i="4"/>
  <c r="K1369" i="4"/>
  <c r="L1369" i="4"/>
  <c r="M1369" i="4"/>
  <c r="N1369" i="4"/>
  <c r="J1370" i="4"/>
  <c r="K1370" i="4"/>
  <c r="L1370" i="4"/>
  <c r="M1370" i="4"/>
  <c r="N1370" i="4"/>
  <c r="J1371" i="4"/>
  <c r="K1371" i="4"/>
  <c r="L1371" i="4"/>
  <c r="M1371" i="4"/>
  <c r="N1371" i="4"/>
  <c r="J1372" i="4"/>
  <c r="K1372" i="4"/>
  <c r="L1372" i="4"/>
  <c r="M1372" i="4"/>
  <c r="N1372" i="4"/>
  <c r="J1373" i="4"/>
  <c r="K1373" i="4"/>
  <c r="L1373" i="4"/>
  <c r="M1373" i="4"/>
  <c r="N1373" i="4"/>
  <c r="J1374" i="4"/>
  <c r="K1374" i="4"/>
  <c r="L1374" i="4"/>
  <c r="M1374" i="4"/>
  <c r="N1374" i="4"/>
  <c r="J1375" i="4"/>
  <c r="K1375" i="4"/>
  <c r="L1375" i="4"/>
  <c r="M1375" i="4"/>
  <c r="N1375" i="4"/>
  <c r="J1376" i="4"/>
  <c r="K1376" i="4"/>
  <c r="L1376" i="4"/>
  <c r="M1376" i="4"/>
  <c r="N1376" i="4"/>
  <c r="J1377" i="4"/>
  <c r="K1377" i="4"/>
  <c r="L1377" i="4"/>
  <c r="M1377" i="4"/>
  <c r="N1377" i="4"/>
  <c r="J1378" i="4"/>
  <c r="K1378" i="4"/>
  <c r="L1378" i="4"/>
  <c r="M1378" i="4"/>
  <c r="N1378" i="4"/>
  <c r="J1379" i="4"/>
  <c r="K1379" i="4"/>
  <c r="L1379" i="4"/>
  <c r="M1379" i="4"/>
  <c r="N1379" i="4"/>
  <c r="J1380" i="4"/>
  <c r="K1380" i="4"/>
  <c r="L1380" i="4"/>
  <c r="M1380" i="4"/>
  <c r="N1380" i="4"/>
  <c r="J1381" i="4"/>
  <c r="K1381" i="4"/>
  <c r="L1381" i="4"/>
  <c r="M1381" i="4"/>
  <c r="N1381" i="4"/>
  <c r="J1382" i="4"/>
  <c r="K1382" i="4"/>
  <c r="L1382" i="4"/>
  <c r="M1382" i="4"/>
  <c r="N1382" i="4"/>
  <c r="J1383" i="4"/>
  <c r="K1383" i="4"/>
  <c r="L1383" i="4"/>
  <c r="M1383" i="4"/>
  <c r="N1383" i="4"/>
  <c r="J1384" i="4"/>
  <c r="K1384" i="4"/>
  <c r="L1384" i="4"/>
  <c r="M1384" i="4"/>
  <c r="N1384" i="4"/>
  <c r="J1385" i="4"/>
  <c r="K1385" i="4"/>
  <c r="L1385" i="4"/>
  <c r="M1385" i="4"/>
  <c r="N1385" i="4"/>
  <c r="J1386" i="4"/>
  <c r="K1386" i="4"/>
  <c r="L1386" i="4"/>
  <c r="M1386" i="4"/>
  <c r="N1386" i="4"/>
  <c r="J1387" i="4"/>
  <c r="K1387" i="4"/>
  <c r="L1387" i="4"/>
  <c r="M1387" i="4"/>
  <c r="N1387" i="4"/>
  <c r="J1388" i="4"/>
  <c r="K1388" i="4"/>
  <c r="L1388" i="4"/>
  <c r="M1388" i="4"/>
  <c r="N1388" i="4"/>
  <c r="J1389" i="4"/>
  <c r="K1389" i="4"/>
  <c r="L1389" i="4"/>
  <c r="M1389" i="4"/>
  <c r="N1389" i="4"/>
  <c r="J1390" i="4"/>
  <c r="K1390" i="4"/>
  <c r="L1390" i="4"/>
  <c r="M1390" i="4"/>
  <c r="N1390" i="4"/>
  <c r="J1391" i="4"/>
  <c r="K1391" i="4"/>
  <c r="L1391" i="4"/>
  <c r="M1391" i="4"/>
  <c r="N1391" i="4"/>
  <c r="J1392" i="4"/>
  <c r="K1392" i="4"/>
  <c r="L1392" i="4"/>
  <c r="M1392" i="4"/>
  <c r="N1392" i="4"/>
  <c r="J1393" i="4"/>
  <c r="K1393" i="4"/>
  <c r="L1393" i="4"/>
  <c r="M1393" i="4"/>
  <c r="N1393" i="4"/>
  <c r="J1394" i="4"/>
  <c r="K1394" i="4"/>
  <c r="L1394" i="4"/>
  <c r="M1394" i="4"/>
  <c r="N1394" i="4"/>
  <c r="J1395" i="4"/>
  <c r="K1395" i="4"/>
  <c r="L1395" i="4"/>
  <c r="M1395" i="4"/>
  <c r="N1395" i="4"/>
  <c r="J1396" i="4"/>
  <c r="K1396" i="4"/>
  <c r="L1396" i="4"/>
  <c r="M1396" i="4"/>
  <c r="N1396" i="4"/>
  <c r="J1397" i="4"/>
  <c r="K1397" i="4"/>
  <c r="L1397" i="4"/>
  <c r="M1397" i="4"/>
  <c r="N1397" i="4"/>
  <c r="J1398" i="4"/>
  <c r="K1398" i="4"/>
  <c r="L1398" i="4"/>
  <c r="M1398" i="4"/>
  <c r="N1398" i="4"/>
  <c r="J1399" i="4"/>
  <c r="K1399" i="4"/>
  <c r="L1399" i="4"/>
  <c r="M1399" i="4"/>
  <c r="N1399" i="4"/>
  <c r="J1400" i="4"/>
  <c r="K1400" i="4"/>
  <c r="L1400" i="4"/>
  <c r="M1400" i="4"/>
  <c r="N1400" i="4"/>
  <c r="J1401" i="4"/>
  <c r="K1401" i="4"/>
  <c r="L1401" i="4"/>
  <c r="M1401" i="4"/>
  <c r="N1401" i="4"/>
  <c r="J1402" i="4"/>
  <c r="K1402" i="4"/>
  <c r="L1402" i="4"/>
  <c r="M1402" i="4"/>
  <c r="N1402" i="4"/>
  <c r="J1403" i="4"/>
  <c r="K1403" i="4"/>
  <c r="L1403" i="4"/>
  <c r="M1403" i="4"/>
  <c r="N1403" i="4"/>
  <c r="J1404" i="4"/>
  <c r="K1404" i="4"/>
  <c r="L1404" i="4"/>
  <c r="M1404" i="4"/>
  <c r="N1404" i="4"/>
  <c r="J1405" i="4"/>
  <c r="K1405" i="4"/>
  <c r="L1405" i="4"/>
  <c r="M1405" i="4"/>
  <c r="N1405" i="4"/>
  <c r="J1406" i="4"/>
  <c r="K1406" i="4"/>
  <c r="L1406" i="4"/>
  <c r="M1406" i="4"/>
  <c r="N1406" i="4"/>
  <c r="J1407" i="4"/>
  <c r="K1407" i="4"/>
  <c r="L1407" i="4"/>
  <c r="M1407" i="4"/>
  <c r="N1407" i="4"/>
  <c r="J1408" i="4"/>
  <c r="K1408" i="4"/>
  <c r="L1408" i="4"/>
  <c r="M1408" i="4"/>
  <c r="N1408" i="4"/>
  <c r="J1409" i="4"/>
  <c r="K1409" i="4"/>
  <c r="L1409" i="4"/>
  <c r="M1409" i="4"/>
  <c r="N1409" i="4"/>
  <c r="J1410" i="4"/>
  <c r="K1410" i="4"/>
  <c r="L1410" i="4"/>
  <c r="M1410" i="4"/>
  <c r="N1410" i="4"/>
  <c r="J1411" i="4"/>
  <c r="K1411" i="4"/>
  <c r="L1411" i="4"/>
  <c r="M1411" i="4"/>
  <c r="N1411" i="4"/>
  <c r="J1412" i="4"/>
  <c r="K1412" i="4"/>
  <c r="L1412" i="4"/>
  <c r="M1412" i="4"/>
  <c r="N1412" i="4"/>
  <c r="J1413" i="4"/>
  <c r="K1413" i="4"/>
  <c r="L1413" i="4"/>
  <c r="M1413" i="4"/>
  <c r="N1413" i="4"/>
  <c r="J1414" i="4"/>
  <c r="K1414" i="4"/>
  <c r="L1414" i="4"/>
  <c r="M1414" i="4"/>
  <c r="N1414" i="4"/>
  <c r="J1415" i="4"/>
  <c r="K1415" i="4"/>
  <c r="L1415" i="4"/>
  <c r="M1415" i="4"/>
  <c r="N1415" i="4"/>
  <c r="J1416" i="4"/>
  <c r="K1416" i="4"/>
  <c r="L1416" i="4"/>
  <c r="M1416" i="4"/>
  <c r="N1416" i="4"/>
  <c r="J1417" i="4"/>
  <c r="K1417" i="4"/>
  <c r="L1417" i="4"/>
  <c r="M1417" i="4"/>
  <c r="N1417" i="4"/>
  <c r="J1418" i="4"/>
  <c r="K1418" i="4"/>
  <c r="L1418" i="4"/>
  <c r="M1418" i="4"/>
  <c r="N1418" i="4"/>
  <c r="J1419" i="4"/>
  <c r="K1419" i="4"/>
  <c r="L1419" i="4"/>
  <c r="M1419" i="4"/>
  <c r="N1419" i="4"/>
  <c r="J1420" i="4"/>
  <c r="K1420" i="4"/>
  <c r="L1420" i="4"/>
  <c r="M1420" i="4"/>
  <c r="N1420" i="4"/>
  <c r="J1421" i="4"/>
  <c r="K1421" i="4"/>
  <c r="L1421" i="4"/>
  <c r="M1421" i="4"/>
  <c r="N1421" i="4"/>
  <c r="J1422" i="4"/>
  <c r="K1422" i="4"/>
  <c r="L1422" i="4"/>
  <c r="M1422" i="4"/>
  <c r="N1422" i="4"/>
  <c r="J1423" i="4"/>
  <c r="K1423" i="4"/>
  <c r="L1423" i="4"/>
  <c r="M1423" i="4"/>
  <c r="N1423" i="4"/>
  <c r="J1424" i="4"/>
  <c r="K1424" i="4"/>
  <c r="L1424" i="4"/>
  <c r="M1424" i="4"/>
  <c r="N1424" i="4"/>
  <c r="J1425" i="4"/>
  <c r="K1425" i="4"/>
  <c r="L1425" i="4"/>
  <c r="M1425" i="4"/>
  <c r="N1425" i="4"/>
  <c r="J1426" i="4"/>
  <c r="K1426" i="4"/>
  <c r="L1426" i="4"/>
  <c r="M1426" i="4"/>
  <c r="N1426" i="4"/>
  <c r="J1427" i="4"/>
  <c r="K1427" i="4"/>
  <c r="L1427" i="4"/>
  <c r="M1427" i="4"/>
  <c r="N1427" i="4"/>
  <c r="J1428" i="4"/>
  <c r="K1428" i="4"/>
  <c r="L1428" i="4"/>
  <c r="M1428" i="4"/>
  <c r="N1428" i="4"/>
  <c r="J1429" i="4"/>
  <c r="K1429" i="4"/>
  <c r="L1429" i="4"/>
  <c r="M1429" i="4"/>
  <c r="N1429" i="4"/>
  <c r="J1430" i="4"/>
  <c r="K1430" i="4"/>
  <c r="L1430" i="4"/>
  <c r="M1430" i="4"/>
  <c r="N1430" i="4"/>
  <c r="J1431" i="4"/>
  <c r="K1431" i="4"/>
  <c r="L1431" i="4"/>
  <c r="M1431" i="4"/>
  <c r="N1431" i="4"/>
  <c r="J1432" i="4"/>
  <c r="K1432" i="4"/>
  <c r="L1432" i="4"/>
  <c r="M1432" i="4"/>
  <c r="N1432" i="4"/>
  <c r="J1433" i="4"/>
  <c r="K1433" i="4"/>
  <c r="L1433" i="4"/>
  <c r="M1433" i="4"/>
  <c r="N1433" i="4"/>
  <c r="J1434" i="4"/>
  <c r="K1434" i="4"/>
  <c r="L1434" i="4"/>
  <c r="M1434" i="4"/>
  <c r="N1434" i="4"/>
  <c r="J1435" i="4"/>
  <c r="K1435" i="4"/>
  <c r="L1435" i="4"/>
  <c r="M1435" i="4"/>
  <c r="N1435" i="4"/>
  <c r="J1436" i="4"/>
  <c r="K1436" i="4"/>
  <c r="L1436" i="4"/>
  <c r="M1436" i="4"/>
  <c r="N1436" i="4"/>
  <c r="J1437" i="4"/>
  <c r="K1437" i="4"/>
  <c r="L1437" i="4"/>
  <c r="M1437" i="4"/>
  <c r="N1437" i="4"/>
  <c r="J1438" i="4"/>
  <c r="K1438" i="4"/>
  <c r="L1438" i="4"/>
  <c r="M1438" i="4"/>
  <c r="N1438" i="4"/>
  <c r="J1439" i="4"/>
  <c r="K1439" i="4"/>
  <c r="L1439" i="4"/>
  <c r="M1439" i="4"/>
  <c r="N1439" i="4"/>
  <c r="J1440" i="4"/>
  <c r="K1440" i="4"/>
  <c r="L1440" i="4"/>
  <c r="M1440" i="4"/>
  <c r="N1440" i="4"/>
  <c r="J1441" i="4"/>
  <c r="K1441" i="4"/>
  <c r="L1441" i="4"/>
  <c r="M1441" i="4"/>
  <c r="N1441" i="4"/>
  <c r="J1442" i="4"/>
  <c r="K1442" i="4"/>
  <c r="L1442" i="4"/>
  <c r="M1442" i="4"/>
  <c r="N1442" i="4"/>
  <c r="J1443" i="4"/>
  <c r="K1443" i="4"/>
  <c r="L1443" i="4"/>
  <c r="M1443" i="4"/>
  <c r="N1443" i="4"/>
  <c r="J1444" i="4"/>
  <c r="K1444" i="4"/>
  <c r="L1444" i="4"/>
  <c r="M1444" i="4"/>
  <c r="N1444" i="4"/>
  <c r="J1445" i="4"/>
  <c r="K1445" i="4"/>
  <c r="L1445" i="4"/>
  <c r="M1445" i="4"/>
  <c r="N1445" i="4"/>
  <c r="J1446" i="4"/>
  <c r="K1446" i="4"/>
  <c r="L1446" i="4"/>
  <c r="M1446" i="4"/>
  <c r="N1446" i="4"/>
  <c r="J1447" i="4"/>
  <c r="K1447" i="4"/>
  <c r="L1447" i="4"/>
  <c r="M1447" i="4"/>
  <c r="N1447" i="4"/>
  <c r="J1448" i="4"/>
  <c r="K1448" i="4"/>
  <c r="L1448" i="4"/>
  <c r="M1448" i="4"/>
  <c r="N1448" i="4"/>
  <c r="J1449" i="4"/>
  <c r="K1449" i="4"/>
  <c r="L1449" i="4"/>
  <c r="M1449" i="4"/>
  <c r="N1449" i="4"/>
  <c r="J1450" i="4"/>
  <c r="K1450" i="4"/>
  <c r="L1450" i="4"/>
  <c r="M1450" i="4"/>
  <c r="N1450" i="4"/>
  <c r="J1451" i="4"/>
  <c r="K1451" i="4"/>
  <c r="L1451" i="4"/>
  <c r="M1451" i="4"/>
  <c r="N1451" i="4"/>
  <c r="J1452" i="4"/>
  <c r="K1452" i="4"/>
  <c r="L1452" i="4"/>
  <c r="M1452" i="4"/>
  <c r="N1452" i="4"/>
  <c r="J1453" i="4"/>
  <c r="K1453" i="4"/>
  <c r="L1453" i="4"/>
  <c r="M1453" i="4"/>
  <c r="N1453" i="4"/>
  <c r="J1454" i="4"/>
  <c r="K1454" i="4"/>
  <c r="L1454" i="4"/>
  <c r="M1454" i="4"/>
  <c r="N1454" i="4"/>
  <c r="J1455" i="4"/>
  <c r="K1455" i="4"/>
  <c r="L1455" i="4"/>
  <c r="M1455" i="4"/>
  <c r="N1455" i="4"/>
  <c r="J1456" i="4"/>
  <c r="K1456" i="4"/>
  <c r="L1456" i="4"/>
  <c r="M1456" i="4"/>
  <c r="N1456" i="4"/>
  <c r="J1457" i="4"/>
  <c r="K1457" i="4"/>
  <c r="L1457" i="4"/>
  <c r="M1457" i="4"/>
  <c r="N1457" i="4"/>
  <c r="J1458" i="4"/>
  <c r="K1458" i="4"/>
  <c r="L1458" i="4"/>
  <c r="M1458" i="4"/>
  <c r="N1458" i="4"/>
  <c r="J1459" i="4"/>
  <c r="K1459" i="4"/>
  <c r="L1459" i="4"/>
  <c r="M1459" i="4"/>
  <c r="N1459" i="4"/>
  <c r="J1460" i="4"/>
  <c r="K1460" i="4"/>
  <c r="L1460" i="4"/>
  <c r="M1460" i="4"/>
  <c r="N1460" i="4"/>
  <c r="J1461" i="4"/>
  <c r="K1461" i="4"/>
  <c r="L1461" i="4"/>
  <c r="M1461" i="4"/>
  <c r="N1461" i="4"/>
  <c r="J1462" i="4"/>
  <c r="K1462" i="4"/>
  <c r="L1462" i="4"/>
  <c r="M1462" i="4"/>
  <c r="N1462" i="4"/>
  <c r="J1463" i="4"/>
  <c r="K1463" i="4"/>
  <c r="L1463" i="4"/>
  <c r="M1463" i="4"/>
  <c r="N1463" i="4"/>
  <c r="J1464" i="4"/>
  <c r="K1464" i="4"/>
  <c r="L1464" i="4"/>
  <c r="M1464" i="4"/>
  <c r="N1464" i="4"/>
  <c r="J1465" i="4"/>
  <c r="K1465" i="4"/>
  <c r="L1465" i="4"/>
  <c r="M1465" i="4"/>
  <c r="N1465" i="4"/>
  <c r="J1466" i="4"/>
  <c r="K1466" i="4"/>
  <c r="L1466" i="4"/>
  <c r="M1466" i="4"/>
  <c r="N1466" i="4"/>
  <c r="J1467" i="4"/>
  <c r="K1467" i="4"/>
  <c r="L1467" i="4"/>
  <c r="M1467" i="4"/>
  <c r="N1467" i="4"/>
  <c r="J1468" i="4"/>
  <c r="K1468" i="4"/>
  <c r="L1468" i="4"/>
  <c r="M1468" i="4"/>
  <c r="N1468" i="4"/>
  <c r="J1469" i="4"/>
  <c r="K1469" i="4"/>
  <c r="L1469" i="4"/>
  <c r="M1469" i="4"/>
  <c r="N1469" i="4"/>
  <c r="J1470" i="4"/>
  <c r="K1470" i="4"/>
  <c r="L1470" i="4"/>
  <c r="M1470" i="4"/>
  <c r="N1470" i="4"/>
  <c r="J1471" i="4"/>
  <c r="K1471" i="4"/>
  <c r="L1471" i="4"/>
  <c r="M1471" i="4"/>
  <c r="N1471" i="4"/>
  <c r="J1472" i="4"/>
  <c r="K1472" i="4"/>
  <c r="L1472" i="4"/>
  <c r="M1472" i="4"/>
  <c r="N1472" i="4"/>
  <c r="J1473" i="4"/>
  <c r="K1473" i="4"/>
  <c r="L1473" i="4"/>
  <c r="M1473" i="4"/>
  <c r="N1473" i="4"/>
  <c r="J1474" i="4"/>
  <c r="K1474" i="4"/>
  <c r="L1474" i="4"/>
  <c r="M1474" i="4"/>
  <c r="N1474" i="4"/>
  <c r="J1475" i="4"/>
  <c r="K1475" i="4"/>
  <c r="L1475" i="4"/>
  <c r="M1475" i="4"/>
  <c r="N1475" i="4"/>
  <c r="J1476" i="4"/>
  <c r="K1476" i="4"/>
  <c r="L1476" i="4"/>
  <c r="M1476" i="4"/>
  <c r="N1476" i="4"/>
  <c r="J1477" i="4"/>
  <c r="K1477" i="4"/>
  <c r="L1477" i="4"/>
  <c r="M1477" i="4"/>
  <c r="N1477" i="4"/>
  <c r="J1478" i="4"/>
  <c r="K1478" i="4"/>
  <c r="L1478" i="4"/>
  <c r="M1478" i="4"/>
  <c r="N1478" i="4"/>
  <c r="J1479" i="4"/>
  <c r="K1479" i="4"/>
  <c r="L1479" i="4"/>
  <c r="M1479" i="4"/>
  <c r="N1479" i="4"/>
  <c r="J1480" i="4"/>
  <c r="K1480" i="4"/>
  <c r="L1480" i="4"/>
  <c r="M1480" i="4"/>
  <c r="N1480" i="4"/>
  <c r="J1481" i="4"/>
  <c r="K1481" i="4"/>
  <c r="L1481" i="4"/>
  <c r="M1481" i="4"/>
  <c r="N1481" i="4"/>
  <c r="J1482" i="4"/>
  <c r="K1482" i="4"/>
  <c r="L1482" i="4"/>
  <c r="M1482" i="4"/>
  <c r="N1482" i="4"/>
  <c r="J1483" i="4"/>
  <c r="K1483" i="4"/>
  <c r="L1483" i="4"/>
  <c r="M1483" i="4"/>
  <c r="N1483" i="4"/>
  <c r="J1484" i="4"/>
  <c r="K1484" i="4"/>
  <c r="L1484" i="4"/>
  <c r="M1484" i="4"/>
  <c r="N1484" i="4"/>
  <c r="J1485" i="4"/>
  <c r="K1485" i="4"/>
  <c r="L1485" i="4"/>
  <c r="M1485" i="4"/>
  <c r="N1485" i="4"/>
  <c r="J1486" i="4"/>
  <c r="K1486" i="4"/>
  <c r="L1486" i="4"/>
  <c r="M1486" i="4"/>
  <c r="N1486" i="4"/>
  <c r="J1487" i="4"/>
  <c r="K1487" i="4"/>
  <c r="L1487" i="4"/>
  <c r="M1487" i="4"/>
  <c r="N1487" i="4"/>
  <c r="J1488" i="4"/>
  <c r="K1488" i="4"/>
  <c r="L1488" i="4"/>
  <c r="M1488" i="4"/>
  <c r="N1488" i="4"/>
  <c r="J1489" i="4"/>
  <c r="K1489" i="4"/>
  <c r="L1489" i="4"/>
  <c r="M1489" i="4"/>
  <c r="N1489" i="4"/>
  <c r="J1490" i="4"/>
  <c r="K1490" i="4"/>
  <c r="L1490" i="4"/>
  <c r="M1490" i="4"/>
  <c r="N1490" i="4"/>
  <c r="J1491" i="4"/>
  <c r="K1491" i="4"/>
  <c r="L1491" i="4"/>
  <c r="M1491" i="4"/>
  <c r="N1491" i="4"/>
  <c r="J1492" i="4"/>
  <c r="K1492" i="4"/>
  <c r="L1492" i="4"/>
  <c r="M1492" i="4"/>
  <c r="N1492" i="4"/>
  <c r="J1493" i="4"/>
  <c r="K1493" i="4"/>
  <c r="L1493" i="4"/>
  <c r="M1493" i="4"/>
  <c r="N1493" i="4"/>
  <c r="J1494" i="4"/>
  <c r="K1494" i="4"/>
  <c r="L1494" i="4"/>
  <c r="M1494" i="4"/>
  <c r="N1494" i="4"/>
  <c r="J1495" i="4"/>
  <c r="K1495" i="4"/>
  <c r="L1495" i="4"/>
  <c r="M1495" i="4"/>
  <c r="N1495" i="4"/>
  <c r="J1496" i="4"/>
  <c r="K1496" i="4"/>
  <c r="L1496" i="4"/>
  <c r="M1496" i="4"/>
  <c r="N1496" i="4"/>
  <c r="J1497" i="4"/>
  <c r="K1497" i="4"/>
  <c r="L1497" i="4"/>
  <c r="M1497" i="4"/>
  <c r="N1497" i="4"/>
  <c r="J1498" i="4"/>
  <c r="K1498" i="4"/>
  <c r="L1498" i="4"/>
  <c r="M1498" i="4"/>
  <c r="N1498" i="4"/>
  <c r="J1499" i="4"/>
  <c r="K1499" i="4"/>
  <c r="L1499" i="4"/>
  <c r="M1499" i="4"/>
  <c r="N1499" i="4"/>
  <c r="J1500" i="4"/>
  <c r="K1500" i="4"/>
  <c r="L1500" i="4"/>
  <c r="M1500" i="4"/>
  <c r="N1500" i="4"/>
  <c r="J1501" i="4"/>
  <c r="K1501" i="4"/>
  <c r="L1501" i="4"/>
  <c r="M1501" i="4"/>
  <c r="N1501" i="4"/>
  <c r="J1502" i="4"/>
  <c r="K1502" i="4"/>
  <c r="L1502" i="4"/>
  <c r="M1502" i="4"/>
  <c r="N1502" i="4"/>
  <c r="J1503" i="4"/>
  <c r="K1503" i="4"/>
  <c r="L1503" i="4"/>
  <c r="M1503" i="4"/>
  <c r="N1503" i="4"/>
  <c r="J1504" i="4"/>
  <c r="K1504" i="4"/>
  <c r="L1504" i="4"/>
  <c r="M1504" i="4"/>
  <c r="N1504" i="4"/>
  <c r="J1505" i="4"/>
  <c r="K1505" i="4"/>
  <c r="L1505" i="4"/>
  <c r="M1505" i="4"/>
  <c r="N1505" i="4"/>
  <c r="J1506" i="4"/>
  <c r="K1506" i="4"/>
  <c r="L1506" i="4"/>
  <c r="M1506" i="4"/>
  <c r="N1506" i="4"/>
  <c r="J1507" i="4"/>
  <c r="K1507" i="4"/>
  <c r="L1507" i="4"/>
  <c r="M1507" i="4"/>
  <c r="N1507" i="4"/>
  <c r="J1508" i="4"/>
  <c r="K1508" i="4"/>
  <c r="L1508" i="4"/>
  <c r="M1508" i="4"/>
  <c r="N1508" i="4"/>
  <c r="J1509" i="4"/>
  <c r="K1509" i="4"/>
  <c r="L1509" i="4"/>
  <c r="M1509" i="4"/>
  <c r="N1509" i="4"/>
  <c r="J1510" i="4"/>
  <c r="K1510" i="4"/>
  <c r="L1510" i="4"/>
  <c r="M1510" i="4"/>
  <c r="N1510" i="4"/>
  <c r="J1511" i="4"/>
  <c r="K1511" i="4"/>
  <c r="L1511" i="4"/>
  <c r="M1511" i="4"/>
  <c r="N1511" i="4"/>
  <c r="J1512" i="4"/>
  <c r="K1512" i="4"/>
  <c r="L1512" i="4"/>
  <c r="M1512" i="4"/>
  <c r="N1512" i="4"/>
  <c r="J1513" i="4"/>
  <c r="K1513" i="4"/>
  <c r="L1513" i="4"/>
  <c r="M1513" i="4"/>
  <c r="N1513" i="4"/>
  <c r="J1514" i="4"/>
  <c r="K1514" i="4"/>
  <c r="L1514" i="4"/>
  <c r="M1514" i="4"/>
  <c r="N1514" i="4"/>
  <c r="J1515" i="4"/>
  <c r="K1515" i="4"/>
  <c r="L1515" i="4"/>
  <c r="M1515" i="4"/>
  <c r="N1515" i="4"/>
  <c r="J1516" i="4"/>
  <c r="K1516" i="4"/>
  <c r="L1516" i="4"/>
  <c r="M1516" i="4"/>
  <c r="N1516" i="4"/>
  <c r="J1517" i="4"/>
  <c r="K1517" i="4"/>
  <c r="L1517" i="4"/>
  <c r="M1517" i="4"/>
  <c r="N1517" i="4"/>
  <c r="J1518" i="4"/>
  <c r="K1518" i="4"/>
  <c r="L1518" i="4"/>
  <c r="M1518" i="4"/>
  <c r="N1518" i="4"/>
  <c r="J1519" i="4"/>
  <c r="K1519" i="4"/>
  <c r="L1519" i="4"/>
  <c r="M1519" i="4"/>
  <c r="N1519" i="4"/>
  <c r="J1520" i="4"/>
  <c r="K1520" i="4"/>
  <c r="L1520" i="4"/>
  <c r="M1520" i="4"/>
  <c r="N1520" i="4"/>
  <c r="J1521" i="4"/>
  <c r="K1521" i="4"/>
  <c r="L1521" i="4"/>
  <c r="M1521" i="4"/>
  <c r="N1521" i="4"/>
  <c r="J1522" i="4"/>
  <c r="K1522" i="4"/>
  <c r="L1522" i="4"/>
  <c r="M1522" i="4"/>
  <c r="N1522" i="4"/>
  <c r="J1523" i="4"/>
  <c r="K1523" i="4"/>
  <c r="L1523" i="4"/>
  <c r="M1523" i="4"/>
  <c r="N1523" i="4"/>
  <c r="J1524" i="4"/>
  <c r="K1524" i="4"/>
  <c r="L1524" i="4"/>
  <c r="M1524" i="4"/>
  <c r="N1524" i="4"/>
  <c r="J1525" i="4"/>
  <c r="K1525" i="4"/>
  <c r="L1525" i="4"/>
  <c r="M1525" i="4"/>
  <c r="N1525" i="4"/>
  <c r="J1526" i="4"/>
  <c r="K1526" i="4"/>
  <c r="L1526" i="4"/>
  <c r="M1526" i="4"/>
  <c r="N1526" i="4"/>
  <c r="J1527" i="4"/>
  <c r="K1527" i="4"/>
  <c r="L1527" i="4"/>
  <c r="M1527" i="4"/>
  <c r="N1527" i="4"/>
  <c r="J1528" i="4"/>
  <c r="K1528" i="4"/>
  <c r="L1528" i="4"/>
  <c r="M1528" i="4"/>
  <c r="N1528" i="4"/>
  <c r="J1529" i="4"/>
  <c r="K1529" i="4"/>
  <c r="L1529" i="4"/>
  <c r="M1529" i="4"/>
  <c r="N1529" i="4"/>
  <c r="J1530" i="4"/>
  <c r="K1530" i="4"/>
  <c r="L1530" i="4"/>
  <c r="M1530" i="4"/>
  <c r="N1530" i="4"/>
  <c r="J1531" i="4"/>
  <c r="K1531" i="4"/>
  <c r="L1531" i="4"/>
  <c r="M1531" i="4"/>
  <c r="N1531" i="4"/>
  <c r="J1532" i="4"/>
  <c r="K1532" i="4"/>
  <c r="L1532" i="4"/>
  <c r="M1532" i="4"/>
  <c r="N1532" i="4"/>
  <c r="J1533" i="4"/>
  <c r="K1533" i="4"/>
  <c r="L1533" i="4"/>
  <c r="M1533" i="4"/>
  <c r="N1533" i="4"/>
  <c r="J1534" i="4"/>
  <c r="K1534" i="4"/>
  <c r="L1534" i="4"/>
  <c r="M1534" i="4"/>
  <c r="N1534" i="4"/>
  <c r="J1535" i="4"/>
  <c r="K1535" i="4"/>
  <c r="L1535" i="4"/>
  <c r="M1535" i="4"/>
  <c r="N1535" i="4"/>
  <c r="J1536" i="4"/>
  <c r="K1536" i="4"/>
  <c r="L1536" i="4"/>
  <c r="M1536" i="4"/>
  <c r="N1536" i="4"/>
  <c r="J1537" i="4"/>
  <c r="K1537" i="4"/>
  <c r="L1537" i="4"/>
  <c r="M1537" i="4"/>
  <c r="N1537" i="4"/>
  <c r="J1538" i="4"/>
  <c r="K1538" i="4"/>
  <c r="L1538" i="4"/>
  <c r="M1538" i="4"/>
  <c r="N1538" i="4"/>
  <c r="J1539" i="4"/>
  <c r="K1539" i="4"/>
  <c r="L1539" i="4"/>
  <c r="M1539" i="4"/>
  <c r="N1539" i="4"/>
  <c r="J1540" i="4"/>
  <c r="K1540" i="4"/>
  <c r="L1540" i="4"/>
  <c r="M1540" i="4"/>
  <c r="N1540" i="4"/>
  <c r="J1541" i="4"/>
  <c r="K1541" i="4"/>
  <c r="L1541" i="4"/>
  <c r="M1541" i="4"/>
  <c r="N1541" i="4"/>
  <c r="J1542" i="4"/>
  <c r="K1542" i="4"/>
  <c r="L1542" i="4"/>
  <c r="M1542" i="4"/>
  <c r="N1542" i="4"/>
  <c r="J1543" i="4"/>
  <c r="K1543" i="4"/>
  <c r="L1543" i="4"/>
  <c r="M1543" i="4"/>
  <c r="N1543" i="4"/>
  <c r="J1544" i="4"/>
  <c r="K1544" i="4"/>
  <c r="L1544" i="4"/>
  <c r="M1544" i="4"/>
  <c r="N1544" i="4"/>
  <c r="J1545" i="4"/>
  <c r="K1545" i="4"/>
  <c r="L1545" i="4"/>
  <c r="M1545" i="4"/>
  <c r="N1545" i="4"/>
  <c r="J1546" i="4"/>
  <c r="K1546" i="4"/>
  <c r="L1546" i="4"/>
  <c r="M1546" i="4"/>
  <c r="N1546" i="4"/>
  <c r="J1547" i="4"/>
  <c r="K1547" i="4"/>
  <c r="L1547" i="4"/>
  <c r="M1547" i="4"/>
  <c r="N1547" i="4"/>
  <c r="J1548" i="4"/>
  <c r="K1548" i="4"/>
  <c r="L1548" i="4"/>
  <c r="M1548" i="4"/>
  <c r="N1548" i="4"/>
  <c r="J1549" i="4"/>
  <c r="K1549" i="4"/>
  <c r="L1549" i="4"/>
  <c r="M1549" i="4"/>
  <c r="N1549" i="4"/>
  <c r="J1550" i="4"/>
  <c r="K1550" i="4"/>
  <c r="L1550" i="4"/>
  <c r="M1550" i="4"/>
  <c r="N1550" i="4"/>
  <c r="J1551" i="4"/>
  <c r="K1551" i="4"/>
  <c r="L1551" i="4"/>
  <c r="M1551" i="4"/>
  <c r="N1551" i="4"/>
  <c r="J1552" i="4"/>
  <c r="K1552" i="4"/>
  <c r="L1552" i="4"/>
  <c r="M1552" i="4"/>
  <c r="N1552" i="4"/>
  <c r="J1553" i="4"/>
  <c r="K1553" i="4"/>
  <c r="L1553" i="4"/>
  <c r="M1553" i="4"/>
  <c r="N1553" i="4"/>
  <c r="J1554" i="4"/>
  <c r="K1554" i="4"/>
  <c r="L1554" i="4"/>
  <c r="M1554" i="4"/>
  <c r="N1554" i="4"/>
  <c r="J1555" i="4"/>
  <c r="K1555" i="4"/>
  <c r="L1555" i="4"/>
  <c r="M1555" i="4"/>
  <c r="N1555" i="4"/>
  <c r="J1556" i="4"/>
  <c r="K1556" i="4"/>
  <c r="L1556" i="4"/>
  <c r="M1556" i="4"/>
  <c r="N1556" i="4"/>
  <c r="J1557" i="4"/>
  <c r="K1557" i="4"/>
  <c r="L1557" i="4"/>
  <c r="M1557" i="4"/>
  <c r="N1557" i="4"/>
  <c r="J1558" i="4"/>
  <c r="K1558" i="4"/>
  <c r="L1558" i="4"/>
  <c r="M1558" i="4"/>
  <c r="N1558" i="4"/>
  <c r="J1559" i="4"/>
  <c r="K1559" i="4"/>
  <c r="L1559" i="4"/>
  <c r="M1559" i="4"/>
  <c r="N1559" i="4"/>
  <c r="J1560" i="4"/>
  <c r="K1560" i="4"/>
  <c r="L1560" i="4"/>
  <c r="M1560" i="4"/>
  <c r="N1560" i="4"/>
  <c r="J1561" i="4"/>
  <c r="K1561" i="4"/>
  <c r="L1561" i="4"/>
  <c r="M1561" i="4"/>
  <c r="N1561" i="4"/>
  <c r="J1562" i="4"/>
  <c r="K1562" i="4"/>
  <c r="L1562" i="4"/>
  <c r="M1562" i="4"/>
  <c r="N1562" i="4"/>
  <c r="J1563" i="4"/>
  <c r="K1563" i="4"/>
  <c r="L1563" i="4"/>
  <c r="M1563" i="4"/>
  <c r="N1563" i="4"/>
  <c r="J1564" i="4"/>
  <c r="K1564" i="4"/>
  <c r="L1564" i="4"/>
  <c r="M1564" i="4"/>
  <c r="N1564" i="4"/>
  <c r="J1565" i="4"/>
  <c r="K1565" i="4"/>
  <c r="L1565" i="4"/>
  <c r="M1565" i="4"/>
  <c r="N1565" i="4"/>
  <c r="J1566" i="4"/>
  <c r="K1566" i="4"/>
  <c r="L1566" i="4"/>
  <c r="M1566" i="4"/>
  <c r="N1566" i="4"/>
  <c r="J1567" i="4"/>
  <c r="K1567" i="4"/>
  <c r="L1567" i="4"/>
  <c r="M1567" i="4"/>
  <c r="N1567" i="4"/>
  <c r="J1568" i="4"/>
  <c r="K1568" i="4"/>
  <c r="L1568" i="4"/>
  <c r="M1568" i="4"/>
  <c r="N1568" i="4"/>
  <c r="J1569" i="4"/>
  <c r="K1569" i="4"/>
  <c r="L1569" i="4"/>
  <c r="M1569" i="4"/>
  <c r="N1569" i="4"/>
  <c r="J1570" i="4"/>
  <c r="K1570" i="4"/>
  <c r="L1570" i="4"/>
  <c r="M1570" i="4"/>
  <c r="N1570" i="4"/>
  <c r="J1571" i="4"/>
  <c r="K1571" i="4"/>
  <c r="L1571" i="4"/>
  <c r="M1571" i="4"/>
  <c r="N1571" i="4"/>
  <c r="J1572" i="4"/>
  <c r="K1572" i="4"/>
  <c r="L1572" i="4"/>
  <c r="M1572" i="4"/>
  <c r="N1572" i="4"/>
  <c r="J1573" i="4"/>
  <c r="K1573" i="4"/>
  <c r="L1573" i="4"/>
  <c r="M1573" i="4"/>
  <c r="N1573" i="4"/>
  <c r="J1574" i="4"/>
  <c r="K1574" i="4"/>
  <c r="L1574" i="4"/>
  <c r="M1574" i="4"/>
  <c r="N1574" i="4"/>
  <c r="J1575" i="4"/>
  <c r="K1575" i="4"/>
  <c r="L1575" i="4"/>
  <c r="M1575" i="4"/>
  <c r="N1575" i="4"/>
  <c r="J1576" i="4"/>
  <c r="K1576" i="4"/>
  <c r="L1576" i="4"/>
  <c r="M1576" i="4"/>
  <c r="N1576" i="4"/>
  <c r="J1577" i="4"/>
  <c r="K1577" i="4"/>
  <c r="L1577" i="4"/>
  <c r="M1577" i="4"/>
  <c r="N1577" i="4"/>
  <c r="J1578" i="4"/>
  <c r="K1578" i="4"/>
  <c r="L1578" i="4"/>
  <c r="M1578" i="4"/>
  <c r="N1578" i="4"/>
  <c r="J1579" i="4"/>
  <c r="K1579" i="4"/>
  <c r="L1579" i="4"/>
  <c r="M1579" i="4"/>
  <c r="N1579" i="4"/>
  <c r="J1580" i="4"/>
  <c r="K1580" i="4"/>
  <c r="L1580" i="4"/>
  <c r="M1580" i="4"/>
  <c r="N1580" i="4"/>
  <c r="J1581" i="4"/>
  <c r="K1581" i="4"/>
  <c r="L1581" i="4"/>
  <c r="M1581" i="4"/>
  <c r="N1581" i="4"/>
  <c r="J1582" i="4"/>
  <c r="K1582" i="4"/>
  <c r="L1582" i="4"/>
  <c r="M1582" i="4"/>
  <c r="N1582" i="4"/>
  <c r="J1583" i="4"/>
  <c r="K1583" i="4"/>
  <c r="L1583" i="4"/>
  <c r="M1583" i="4"/>
  <c r="N1583" i="4"/>
  <c r="J1584" i="4"/>
  <c r="K1584" i="4"/>
  <c r="L1584" i="4"/>
  <c r="M1584" i="4"/>
  <c r="N1584" i="4"/>
  <c r="J1585" i="4"/>
  <c r="K1585" i="4"/>
  <c r="L1585" i="4"/>
  <c r="M1585" i="4"/>
  <c r="N1585" i="4"/>
  <c r="J1586" i="4"/>
  <c r="K1586" i="4"/>
  <c r="L1586" i="4"/>
  <c r="M1586" i="4"/>
  <c r="N1586" i="4"/>
  <c r="J1587" i="4"/>
  <c r="K1587" i="4"/>
  <c r="L1587" i="4"/>
  <c r="M1587" i="4"/>
  <c r="N1587" i="4"/>
  <c r="J1588" i="4"/>
  <c r="K1588" i="4"/>
  <c r="L1588" i="4"/>
  <c r="M1588" i="4"/>
  <c r="N1588" i="4"/>
  <c r="J1589" i="4"/>
  <c r="K1589" i="4"/>
  <c r="L1589" i="4"/>
  <c r="M1589" i="4"/>
  <c r="N1589" i="4"/>
  <c r="J1590" i="4"/>
  <c r="K1590" i="4"/>
  <c r="L1590" i="4"/>
  <c r="M1590" i="4"/>
  <c r="N1590" i="4"/>
  <c r="J1591" i="4"/>
  <c r="K1591" i="4"/>
  <c r="L1591" i="4"/>
  <c r="M1591" i="4"/>
  <c r="N1591" i="4"/>
  <c r="J1592" i="4"/>
  <c r="K1592" i="4"/>
  <c r="L1592" i="4"/>
  <c r="M1592" i="4"/>
  <c r="N1592" i="4"/>
  <c r="J1593" i="4"/>
  <c r="K1593" i="4"/>
  <c r="L1593" i="4"/>
  <c r="M1593" i="4"/>
  <c r="N1593" i="4"/>
  <c r="J1594" i="4"/>
  <c r="K1594" i="4"/>
  <c r="L1594" i="4"/>
  <c r="M1594" i="4"/>
  <c r="N1594" i="4"/>
  <c r="J1595" i="4"/>
  <c r="K1595" i="4"/>
  <c r="L1595" i="4"/>
  <c r="M1595" i="4"/>
  <c r="N1595" i="4"/>
  <c r="J1596" i="4"/>
  <c r="K1596" i="4"/>
  <c r="L1596" i="4"/>
  <c r="M1596" i="4"/>
  <c r="N1596" i="4"/>
  <c r="J1597" i="4"/>
  <c r="K1597" i="4"/>
  <c r="L1597" i="4"/>
  <c r="M1597" i="4"/>
  <c r="N1597" i="4"/>
  <c r="J1598" i="4"/>
  <c r="K1598" i="4"/>
  <c r="L1598" i="4"/>
  <c r="M1598" i="4"/>
  <c r="N1598" i="4"/>
  <c r="J1599" i="4"/>
  <c r="K1599" i="4"/>
  <c r="L1599" i="4"/>
  <c r="M1599" i="4"/>
  <c r="N1599" i="4"/>
  <c r="J1600" i="4"/>
  <c r="K1600" i="4"/>
  <c r="L1600" i="4"/>
  <c r="M1600" i="4"/>
  <c r="N1600" i="4"/>
  <c r="J1601" i="4"/>
  <c r="K1601" i="4"/>
  <c r="L1601" i="4"/>
  <c r="M1601" i="4"/>
  <c r="N1601" i="4"/>
  <c r="J1602" i="4"/>
  <c r="K1602" i="4"/>
  <c r="L1602" i="4"/>
  <c r="M1602" i="4"/>
  <c r="N1602" i="4"/>
  <c r="J1603" i="4"/>
  <c r="K1603" i="4"/>
  <c r="L1603" i="4"/>
  <c r="M1603" i="4"/>
  <c r="N1603" i="4"/>
  <c r="J1604" i="4"/>
  <c r="K1604" i="4"/>
  <c r="L1604" i="4"/>
  <c r="M1604" i="4"/>
  <c r="N1604" i="4"/>
  <c r="J1605" i="4"/>
  <c r="K1605" i="4"/>
  <c r="L1605" i="4"/>
  <c r="M1605" i="4"/>
  <c r="N1605" i="4"/>
  <c r="J1606" i="4"/>
  <c r="K1606" i="4"/>
  <c r="L1606" i="4"/>
  <c r="M1606" i="4"/>
  <c r="N1606" i="4"/>
  <c r="J1607" i="4"/>
  <c r="K1607" i="4"/>
  <c r="L1607" i="4"/>
  <c r="M1607" i="4"/>
  <c r="N1607" i="4"/>
  <c r="J1608" i="4"/>
  <c r="K1608" i="4"/>
  <c r="L1608" i="4"/>
  <c r="M1608" i="4"/>
  <c r="N1608" i="4"/>
  <c r="J1609" i="4"/>
  <c r="K1609" i="4"/>
  <c r="L1609" i="4"/>
  <c r="M1609" i="4"/>
  <c r="N1609" i="4"/>
  <c r="J1610" i="4"/>
  <c r="K1610" i="4"/>
  <c r="L1610" i="4"/>
  <c r="M1610" i="4"/>
  <c r="N1610" i="4"/>
  <c r="J1611" i="4"/>
  <c r="K1611" i="4"/>
  <c r="L1611" i="4"/>
  <c r="M1611" i="4"/>
  <c r="N1611" i="4"/>
  <c r="J1612" i="4"/>
  <c r="K1612" i="4"/>
  <c r="L1612" i="4"/>
  <c r="M1612" i="4"/>
  <c r="N1612" i="4"/>
  <c r="J1613" i="4"/>
  <c r="K1613" i="4"/>
  <c r="L1613" i="4"/>
  <c r="M1613" i="4"/>
  <c r="N1613" i="4"/>
  <c r="J1614" i="4"/>
  <c r="K1614" i="4"/>
  <c r="L1614" i="4"/>
  <c r="M1614" i="4"/>
  <c r="N1614" i="4"/>
  <c r="J1615" i="4"/>
  <c r="K1615" i="4"/>
  <c r="L1615" i="4"/>
  <c r="M1615" i="4"/>
  <c r="N1615" i="4"/>
  <c r="J1616" i="4"/>
  <c r="K1616" i="4"/>
  <c r="L1616" i="4"/>
  <c r="M1616" i="4"/>
  <c r="N1616" i="4"/>
  <c r="J1617" i="4"/>
  <c r="K1617" i="4"/>
  <c r="L1617" i="4"/>
  <c r="M1617" i="4"/>
  <c r="N1617" i="4"/>
  <c r="J1618" i="4"/>
  <c r="K1618" i="4"/>
  <c r="L1618" i="4"/>
  <c r="M1618" i="4"/>
  <c r="N1618" i="4"/>
  <c r="J1619" i="4"/>
  <c r="K1619" i="4"/>
  <c r="L1619" i="4"/>
  <c r="M1619" i="4"/>
  <c r="N1619" i="4"/>
  <c r="J1620" i="4"/>
  <c r="K1620" i="4"/>
  <c r="L1620" i="4"/>
  <c r="M1620" i="4"/>
  <c r="N1620" i="4"/>
  <c r="J1621" i="4"/>
  <c r="K1621" i="4"/>
  <c r="L1621" i="4"/>
  <c r="M1621" i="4"/>
  <c r="N1621" i="4"/>
  <c r="J1622" i="4"/>
  <c r="K1622" i="4"/>
  <c r="L1622" i="4"/>
  <c r="M1622" i="4"/>
  <c r="N1622" i="4"/>
  <c r="J1623" i="4"/>
  <c r="K1623" i="4"/>
  <c r="L1623" i="4"/>
  <c r="M1623" i="4"/>
  <c r="N1623" i="4"/>
  <c r="J1624" i="4"/>
  <c r="K1624" i="4"/>
  <c r="L1624" i="4"/>
  <c r="M1624" i="4"/>
  <c r="N1624" i="4"/>
  <c r="J1625" i="4"/>
  <c r="K1625" i="4"/>
  <c r="L1625" i="4"/>
  <c r="M1625" i="4"/>
  <c r="N1625" i="4"/>
  <c r="J1626" i="4"/>
  <c r="K1626" i="4"/>
  <c r="L1626" i="4"/>
  <c r="M1626" i="4"/>
  <c r="N1626" i="4"/>
  <c r="J1627" i="4"/>
  <c r="K1627" i="4"/>
  <c r="L1627" i="4"/>
  <c r="M1627" i="4"/>
  <c r="N1627" i="4"/>
  <c r="J1628" i="4"/>
  <c r="K1628" i="4"/>
  <c r="L1628" i="4"/>
  <c r="M1628" i="4"/>
  <c r="N1628" i="4"/>
  <c r="J1629" i="4"/>
  <c r="K1629" i="4"/>
  <c r="L1629" i="4"/>
  <c r="M1629" i="4"/>
  <c r="N1629" i="4"/>
  <c r="J1630" i="4"/>
  <c r="K1630" i="4"/>
  <c r="L1630" i="4"/>
  <c r="M1630" i="4"/>
  <c r="N1630" i="4"/>
  <c r="J1631" i="4"/>
  <c r="K1631" i="4"/>
  <c r="L1631" i="4"/>
  <c r="M1631" i="4"/>
  <c r="N1631" i="4"/>
  <c r="J1632" i="4"/>
  <c r="K1632" i="4"/>
  <c r="L1632" i="4"/>
  <c r="M1632" i="4"/>
  <c r="N1632" i="4"/>
  <c r="J1633" i="4"/>
  <c r="K1633" i="4"/>
  <c r="L1633" i="4"/>
  <c r="M1633" i="4"/>
  <c r="N1633" i="4"/>
  <c r="J1634" i="4"/>
  <c r="K1634" i="4"/>
  <c r="L1634" i="4"/>
  <c r="M1634" i="4"/>
  <c r="N1634" i="4"/>
  <c r="J1635" i="4"/>
  <c r="K1635" i="4"/>
  <c r="L1635" i="4"/>
  <c r="M1635" i="4"/>
  <c r="N1635" i="4"/>
  <c r="J1636" i="4"/>
  <c r="K1636" i="4"/>
  <c r="L1636" i="4"/>
  <c r="M1636" i="4"/>
  <c r="N1636" i="4"/>
  <c r="J1637" i="4"/>
  <c r="K1637" i="4"/>
  <c r="L1637" i="4"/>
  <c r="M1637" i="4"/>
  <c r="N1637" i="4"/>
  <c r="J1638" i="4"/>
  <c r="K1638" i="4"/>
  <c r="L1638" i="4"/>
  <c r="M1638" i="4"/>
  <c r="N1638" i="4"/>
  <c r="J1639" i="4"/>
  <c r="K1639" i="4"/>
  <c r="L1639" i="4"/>
  <c r="M1639" i="4"/>
  <c r="N1639" i="4"/>
  <c r="J1640" i="4"/>
  <c r="K1640" i="4"/>
  <c r="L1640" i="4"/>
  <c r="M1640" i="4"/>
  <c r="N1640" i="4"/>
  <c r="J1641" i="4"/>
  <c r="K1641" i="4"/>
  <c r="L1641" i="4"/>
  <c r="M1641" i="4"/>
  <c r="N1641" i="4"/>
  <c r="J1642" i="4"/>
  <c r="K1642" i="4"/>
  <c r="L1642" i="4"/>
  <c r="M1642" i="4"/>
  <c r="N1642" i="4"/>
  <c r="J1643" i="4"/>
  <c r="K1643" i="4"/>
  <c r="L1643" i="4"/>
  <c r="M1643" i="4"/>
  <c r="N1643" i="4"/>
  <c r="J1644" i="4"/>
  <c r="K1644" i="4"/>
  <c r="L1644" i="4"/>
  <c r="M1644" i="4"/>
  <c r="N1644" i="4"/>
  <c r="J1645" i="4"/>
  <c r="K1645" i="4"/>
  <c r="L1645" i="4"/>
  <c r="M1645" i="4"/>
  <c r="N1645" i="4"/>
  <c r="J1646" i="4"/>
  <c r="K1646" i="4"/>
  <c r="L1646" i="4"/>
  <c r="M1646" i="4"/>
  <c r="N1646" i="4"/>
  <c r="J1647" i="4"/>
  <c r="K1647" i="4"/>
  <c r="L1647" i="4"/>
  <c r="M1647" i="4"/>
  <c r="N1647" i="4"/>
  <c r="J1648" i="4"/>
  <c r="K1648" i="4"/>
  <c r="L1648" i="4"/>
  <c r="M1648" i="4"/>
  <c r="N1648" i="4"/>
  <c r="J1649" i="4"/>
  <c r="K1649" i="4"/>
  <c r="L1649" i="4"/>
  <c r="M1649" i="4"/>
  <c r="N1649" i="4"/>
  <c r="J1650" i="4"/>
  <c r="K1650" i="4"/>
  <c r="L1650" i="4"/>
  <c r="M1650" i="4"/>
  <c r="N1650" i="4"/>
  <c r="J1651" i="4"/>
  <c r="K1651" i="4"/>
  <c r="L1651" i="4"/>
  <c r="M1651" i="4"/>
  <c r="N1651" i="4"/>
  <c r="J1652" i="4"/>
  <c r="K1652" i="4"/>
  <c r="L1652" i="4"/>
  <c r="M1652" i="4"/>
  <c r="N1652" i="4"/>
  <c r="J1653" i="4"/>
  <c r="K1653" i="4"/>
  <c r="L1653" i="4"/>
  <c r="M1653" i="4"/>
  <c r="N1653" i="4"/>
  <c r="J1654" i="4"/>
  <c r="K1654" i="4"/>
  <c r="L1654" i="4"/>
  <c r="M1654" i="4"/>
  <c r="N1654" i="4"/>
  <c r="J1655" i="4"/>
  <c r="K1655" i="4"/>
  <c r="L1655" i="4"/>
  <c r="M1655" i="4"/>
  <c r="N1655" i="4"/>
  <c r="J1656" i="4"/>
  <c r="K1656" i="4"/>
  <c r="L1656" i="4"/>
  <c r="M1656" i="4"/>
  <c r="N1656" i="4"/>
  <c r="J1657" i="4"/>
  <c r="K1657" i="4"/>
  <c r="L1657" i="4"/>
  <c r="M1657" i="4"/>
  <c r="N1657" i="4"/>
  <c r="J1658" i="4"/>
  <c r="K1658" i="4"/>
  <c r="L1658" i="4"/>
  <c r="M1658" i="4"/>
  <c r="N1658" i="4"/>
  <c r="J1659" i="4"/>
  <c r="K1659" i="4"/>
  <c r="L1659" i="4"/>
  <c r="M1659" i="4"/>
  <c r="N1659" i="4"/>
  <c r="J1660" i="4"/>
  <c r="K1660" i="4"/>
  <c r="L1660" i="4"/>
  <c r="M1660" i="4"/>
  <c r="N1660" i="4"/>
  <c r="J1661" i="4"/>
  <c r="K1661" i="4"/>
  <c r="L1661" i="4"/>
  <c r="M1661" i="4"/>
  <c r="N1661" i="4"/>
  <c r="J1662" i="4"/>
  <c r="K1662" i="4"/>
  <c r="L1662" i="4"/>
  <c r="M1662" i="4"/>
  <c r="N1662" i="4"/>
  <c r="J1663" i="4"/>
  <c r="K1663" i="4"/>
  <c r="L1663" i="4"/>
  <c r="M1663" i="4"/>
  <c r="N1663" i="4"/>
  <c r="J1664" i="4"/>
  <c r="K1664" i="4"/>
  <c r="L1664" i="4"/>
  <c r="M1664" i="4"/>
  <c r="N1664" i="4"/>
  <c r="J1665" i="4"/>
  <c r="K1665" i="4"/>
  <c r="L1665" i="4"/>
  <c r="M1665" i="4"/>
  <c r="N1665" i="4"/>
  <c r="J1666" i="4"/>
  <c r="K1666" i="4"/>
  <c r="L1666" i="4"/>
  <c r="M1666" i="4"/>
  <c r="N1666" i="4"/>
  <c r="J1667" i="4"/>
  <c r="K1667" i="4"/>
  <c r="L1667" i="4"/>
  <c r="M1667" i="4"/>
  <c r="N1667" i="4"/>
  <c r="J1668" i="4"/>
  <c r="K1668" i="4"/>
  <c r="L1668" i="4"/>
  <c r="M1668" i="4"/>
  <c r="N1668" i="4"/>
  <c r="J1669" i="4"/>
  <c r="K1669" i="4"/>
  <c r="L1669" i="4"/>
  <c r="M1669" i="4"/>
  <c r="N1669" i="4"/>
  <c r="J1670" i="4"/>
  <c r="K1670" i="4"/>
  <c r="L1670" i="4"/>
  <c r="M1670" i="4"/>
  <c r="N1670" i="4"/>
  <c r="J1671" i="4"/>
  <c r="K1671" i="4"/>
  <c r="L1671" i="4"/>
  <c r="M1671" i="4"/>
  <c r="N1671" i="4"/>
  <c r="J1672" i="4"/>
  <c r="K1672" i="4"/>
  <c r="L1672" i="4"/>
  <c r="M1672" i="4"/>
  <c r="N1672" i="4"/>
  <c r="J1673" i="4"/>
  <c r="K1673" i="4"/>
  <c r="L1673" i="4"/>
  <c r="M1673" i="4"/>
  <c r="N1673" i="4"/>
  <c r="J1674" i="4"/>
  <c r="K1674" i="4"/>
  <c r="L1674" i="4"/>
  <c r="M1674" i="4"/>
  <c r="N1674" i="4"/>
  <c r="J1675" i="4"/>
  <c r="K1675" i="4"/>
  <c r="L1675" i="4"/>
  <c r="M1675" i="4"/>
  <c r="N1675" i="4"/>
  <c r="J1676" i="4"/>
  <c r="K1676" i="4"/>
  <c r="L1676" i="4"/>
  <c r="M1676" i="4"/>
  <c r="N1676" i="4"/>
  <c r="J1677" i="4"/>
  <c r="K1677" i="4"/>
  <c r="L1677" i="4"/>
  <c r="M1677" i="4"/>
  <c r="N1677" i="4"/>
  <c r="J1678" i="4"/>
  <c r="K1678" i="4"/>
  <c r="L1678" i="4"/>
  <c r="M1678" i="4"/>
  <c r="N1678" i="4"/>
  <c r="J1679" i="4"/>
  <c r="K1679" i="4"/>
  <c r="L1679" i="4"/>
  <c r="M1679" i="4"/>
  <c r="N1679" i="4"/>
  <c r="J1680" i="4"/>
  <c r="K1680" i="4"/>
  <c r="L1680" i="4"/>
  <c r="M1680" i="4"/>
  <c r="N1680" i="4"/>
  <c r="J1681" i="4"/>
  <c r="K1681" i="4"/>
  <c r="L1681" i="4"/>
  <c r="M1681" i="4"/>
  <c r="N1681" i="4"/>
  <c r="J1682" i="4"/>
  <c r="K1682" i="4"/>
  <c r="L1682" i="4"/>
  <c r="M1682" i="4"/>
  <c r="N1682" i="4"/>
  <c r="J1683" i="4"/>
  <c r="K1683" i="4"/>
  <c r="L1683" i="4"/>
  <c r="M1683" i="4"/>
  <c r="N1683" i="4"/>
  <c r="J1684" i="4"/>
  <c r="K1684" i="4"/>
  <c r="L1684" i="4"/>
  <c r="M1684" i="4"/>
  <c r="N1684" i="4"/>
  <c r="J1685" i="4"/>
  <c r="K1685" i="4"/>
  <c r="L1685" i="4"/>
  <c r="M1685" i="4"/>
  <c r="N1685" i="4"/>
  <c r="J1686" i="4"/>
  <c r="K1686" i="4"/>
  <c r="L1686" i="4"/>
  <c r="M1686" i="4"/>
  <c r="N1686" i="4"/>
  <c r="J1687" i="4"/>
  <c r="K1687" i="4"/>
  <c r="L1687" i="4"/>
  <c r="M1687" i="4"/>
  <c r="N1687" i="4"/>
  <c r="J1688" i="4"/>
  <c r="K1688" i="4"/>
  <c r="L1688" i="4"/>
  <c r="M1688" i="4"/>
  <c r="N1688" i="4"/>
  <c r="J1689" i="4"/>
  <c r="K1689" i="4"/>
  <c r="L1689" i="4"/>
  <c r="M1689" i="4"/>
  <c r="N1689" i="4"/>
  <c r="J1690" i="4"/>
  <c r="K1690" i="4"/>
  <c r="L1690" i="4"/>
  <c r="M1690" i="4"/>
  <c r="N1690" i="4"/>
  <c r="J1691" i="4"/>
  <c r="K1691" i="4"/>
  <c r="L1691" i="4"/>
  <c r="M1691" i="4"/>
  <c r="N1691" i="4"/>
  <c r="J1692" i="4"/>
  <c r="K1692" i="4"/>
  <c r="L1692" i="4"/>
  <c r="M1692" i="4"/>
  <c r="N1692" i="4"/>
  <c r="J1693" i="4"/>
  <c r="K1693" i="4"/>
  <c r="L1693" i="4"/>
  <c r="M1693" i="4"/>
  <c r="N1693" i="4"/>
  <c r="J1694" i="4"/>
  <c r="K1694" i="4"/>
  <c r="L1694" i="4"/>
  <c r="M1694" i="4"/>
  <c r="N1694" i="4"/>
  <c r="J1695" i="4"/>
  <c r="K1695" i="4"/>
  <c r="L1695" i="4"/>
  <c r="M1695" i="4"/>
  <c r="N1695" i="4"/>
  <c r="J1696" i="4"/>
  <c r="K1696" i="4"/>
  <c r="L1696" i="4"/>
  <c r="M1696" i="4"/>
  <c r="N1696" i="4"/>
  <c r="J1697" i="4"/>
  <c r="K1697" i="4"/>
  <c r="L1697" i="4"/>
  <c r="M1697" i="4"/>
  <c r="N1697" i="4"/>
  <c r="J1698" i="4"/>
  <c r="K1698" i="4"/>
  <c r="L1698" i="4"/>
  <c r="M1698" i="4"/>
  <c r="N1698" i="4"/>
  <c r="J1699" i="4"/>
  <c r="K1699" i="4"/>
  <c r="L1699" i="4"/>
  <c r="M1699" i="4"/>
  <c r="N1699" i="4"/>
  <c r="J1700" i="4"/>
  <c r="K1700" i="4"/>
  <c r="L1700" i="4"/>
  <c r="M1700" i="4"/>
  <c r="N1700" i="4"/>
  <c r="J1701" i="4"/>
  <c r="K1701" i="4"/>
  <c r="L1701" i="4"/>
  <c r="M1701" i="4"/>
  <c r="N1701" i="4"/>
  <c r="J1702" i="4"/>
  <c r="K1702" i="4"/>
  <c r="L1702" i="4"/>
  <c r="M1702" i="4"/>
  <c r="N1702" i="4"/>
  <c r="J1703" i="4"/>
  <c r="K1703" i="4"/>
  <c r="L1703" i="4"/>
  <c r="M1703" i="4"/>
  <c r="N1703" i="4"/>
  <c r="J1704" i="4"/>
  <c r="K1704" i="4"/>
  <c r="L1704" i="4"/>
  <c r="M1704" i="4"/>
  <c r="N1704" i="4"/>
  <c r="J1705" i="4"/>
  <c r="K1705" i="4"/>
  <c r="L1705" i="4"/>
  <c r="M1705" i="4"/>
  <c r="N1705" i="4"/>
  <c r="J1706" i="4"/>
  <c r="K1706" i="4"/>
  <c r="L1706" i="4"/>
  <c r="M1706" i="4"/>
  <c r="N1706" i="4"/>
  <c r="J1707" i="4"/>
  <c r="K1707" i="4"/>
  <c r="L1707" i="4"/>
  <c r="M1707" i="4"/>
  <c r="N1707" i="4"/>
  <c r="J1708" i="4"/>
  <c r="K1708" i="4"/>
  <c r="L1708" i="4"/>
  <c r="M1708" i="4"/>
  <c r="N1708" i="4"/>
  <c r="J1709" i="4"/>
  <c r="K1709" i="4"/>
  <c r="L1709" i="4"/>
  <c r="M1709" i="4"/>
  <c r="N1709" i="4"/>
  <c r="J1710" i="4"/>
  <c r="K1710" i="4"/>
  <c r="L1710" i="4"/>
  <c r="M1710" i="4"/>
  <c r="N1710" i="4"/>
  <c r="J1711" i="4"/>
  <c r="K1711" i="4"/>
  <c r="L1711" i="4"/>
  <c r="M1711" i="4"/>
  <c r="N1711" i="4"/>
  <c r="J1712" i="4"/>
  <c r="K1712" i="4"/>
  <c r="L1712" i="4"/>
  <c r="M1712" i="4"/>
  <c r="N1712" i="4"/>
  <c r="J1713" i="4"/>
  <c r="K1713" i="4"/>
  <c r="L1713" i="4"/>
  <c r="M1713" i="4"/>
  <c r="N1713" i="4"/>
  <c r="J1714" i="4"/>
  <c r="K1714" i="4"/>
  <c r="L1714" i="4"/>
  <c r="M1714" i="4"/>
  <c r="N1714" i="4"/>
  <c r="J1715" i="4"/>
  <c r="K1715" i="4"/>
  <c r="L1715" i="4"/>
  <c r="M1715" i="4"/>
  <c r="N1715" i="4"/>
  <c r="J1716" i="4"/>
  <c r="K1716" i="4"/>
  <c r="L1716" i="4"/>
  <c r="M1716" i="4"/>
  <c r="N1716" i="4"/>
  <c r="J1717" i="4"/>
  <c r="K1717" i="4"/>
  <c r="L1717" i="4"/>
  <c r="M1717" i="4"/>
  <c r="N1717" i="4"/>
  <c r="J1718" i="4"/>
  <c r="K1718" i="4"/>
  <c r="L1718" i="4"/>
  <c r="M1718" i="4"/>
  <c r="N1718" i="4"/>
  <c r="J1719" i="4"/>
  <c r="K1719" i="4"/>
  <c r="L1719" i="4"/>
  <c r="M1719" i="4"/>
  <c r="N1719" i="4"/>
  <c r="J1720" i="4"/>
  <c r="K1720" i="4"/>
  <c r="L1720" i="4"/>
  <c r="M1720" i="4"/>
  <c r="N1720" i="4"/>
  <c r="J1721" i="4"/>
  <c r="K1721" i="4"/>
  <c r="L1721" i="4"/>
  <c r="M1721" i="4"/>
  <c r="N1721" i="4"/>
  <c r="J1722" i="4"/>
  <c r="K1722" i="4"/>
  <c r="L1722" i="4"/>
  <c r="M1722" i="4"/>
  <c r="N1722" i="4"/>
  <c r="J1723" i="4"/>
  <c r="K1723" i="4"/>
  <c r="L1723" i="4"/>
  <c r="M1723" i="4"/>
  <c r="N1723" i="4"/>
  <c r="J1724" i="4"/>
  <c r="K1724" i="4"/>
  <c r="L1724" i="4"/>
  <c r="M1724" i="4"/>
  <c r="N1724" i="4"/>
  <c r="J1725" i="4"/>
  <c r="K1725" i="4"/>
  <c r="L1725" i="4"/>
  <c r="M1725" i="4"/>
  <c r="N1725" i="4"/>
  <c r="J1726" i="4"/>
  <c r="K1726" i="4"/>
  <c r="L1726" i="4"/>
  <c r="M1726" i="4"/>
  <c r="N1726" i="4"/>
  <c r="J1727" i="4"/>
  <c r="K1727" i="4"/>
  <c r="L1727" i="4"/>
  <c r="M1727" i="4"/>
  <c r="N1727" i="4"/>
  <c r="J1728" i="4"/>
  <c r="K1728" i="4"/>
  <c r="L1728" i="4"/>
  <c r="M1728" i="4"/>
  <c r="N1728" i="4"/>
  <c r="J1729" i="4"/>
  <c r="K1729" i="4"/>
  <c r="L1729" i="4"/>
  <c r="M1729" i="4"/>
  <c r="N1729" i="4"/>
  <c r="J1730" i="4"/>
  <c r="K1730" i="4"/>
  <c r="L1730" i="4"/>
  <c r="M1730" i="4"/>
  <c r="N1730" i="4"/>
  <c r="J1731" i="4"/>
  <c r="K1731" i="4"/>
  <c r="L1731" i="4"/>
  <c r="M1731" i="4"/>
  <c r="N1731" i="4"/>
  <c r="J1732" i="4"/>
  <c r="K1732" i="4"/>
  <c r="L1732" i="4"/>
  <c r="M1732" i="4"/>
  <c r="N1732" i="4"/>
  <c r="J1733" i="4"/>
  <c r="K1733" i="4"/>
  <c r="L1733" i="4"/>
  <c r="M1733" i="4"/>
  <c r="N1733" i="4"/>
  <c r="J1734" i="4"/>
  <c r="K1734" i="4"/>
  <c r="L1734" i="4"/>
  <c r="M1734" i="4"/>
  <c r="N1734" i="4"/>
  <c r="J1735" i="4"/>
  <c r="K1735" i="4"/>
  <c r="L1735" i="4"/>
  <c r="M1735" i="4"/>
  <c r="N1735" i="4"/>
  <c r="J1736" i="4"/>
  <c r="K1736" i="4"/>
  <c r="L1736" i="4"/>
  <c r="M1736" i="4"/>
  <c r="N1736" i="4"/>
  <c r="J1737" i="4"/>
  <c r="K1737" i="4"/>
  <c r="L1737" i="4"/>
  <c r="M1737" i="4"/>
  <c r="N1737" i="4"/>
  <c r="J1738" i="4"/>
  <c r="K1738" i="4"/>
  <c r="L1738" i="4"/>
  <c r="M1738" i="4"/>
  <c r="N1738" i="4"/>
  <c r="J1739" i="4"/>
  <c r="K1739" i="4"/>
  <c r="L1739" i="4"/>
  <c r="M1739" i="4"/>
  <c r="N1739" i="4"/>
  <c r="J1740" i="4"/>
  <c r="K1740" i="4"/>
  <c r="L1740" i="4"/>
  <c r="M1740" i="4"/>
  <c r="N1740" i="4"/>
  <c r="J1741" i="4"/>
  <c r="K1741" i="4"/>
  <c r="L1741" i="4"/>
  <c r="M1741" i="4"/>
  <c r="N1741" i="4"/>
  <c r="J1742" i="4"/>
  <c r="K1742" i="4"/>
  <c r="L1742" i="4"/>
  <c r="M1742" i="4"/>
  <c r="N1742" i="4"/>
  <c r="J1743" i="4"/>
  <c r="K1743" i="4"/>
  <c r="L1743" i="4"/>
  <c r="M1743" i="4"/>
  <c r="N1743" i="4"/>
  <c r="J1744" i="4"/>
  <c r="K1744" i="4"/>
  <c r="L1744" i="4"/>
  <c r="M1744" i="4"/>
  <c r="N1744" i="4"/>
  <c r="J1745" i="4"/>
  <c r="K1745" i="4"/>
  <c r="L1745" i="4"/>
  <c r="M1745" i="4"/>
  <c r="N1745" i="4"/>
  <c r="J1746" i="4"/>
  <c r="K1746" i="4"/>
  <c r="L1746" i="4"/>
  <c r="M1746" i="4"/>
  <c r="N1746" i="4"/>
  <c r="J1747" i="4"/>
  <c r="K1747" i="4"/>
  <c r="L1747" i="4"/>
  <c r="M1747" i="4"/>
  <c r="N1747" i="4"/>
  <c r="J1748" i="4"/>
  <c r="K1748" i="4"/>
  <c r="L1748" i="4"/>
  <c r="M1748" i="4"/>
  <c r="N1748" i="4"/>
  <c r="J1749" i="4"/>
  <c r="K1749" i="4"/>
  <c r="L1749" i="4"/>
  <c r="M1749" i="4"/>
  <c r="N1749" i="4"/>
  <c r="J1750" i="4"/>
  <c r="K1750" i="4"/>
  <c r="L1750" i="4"/>
  <c r="M1750" i="4"/>
  <c r="N1750" i="4"/>
  <c r="J1751" i="4"/>
  <c r="K1751" i="4"/>
  <c r="L1751" i="4"/>
  <c r="M1751" i="4"/>
  <c r="N1751" i="4"/>
  <c r="J1752" i="4"/>
  <c r="K1752" i="4"/>
  <c r="L1752" i="4"/>
  <c r="M1752" i="4"/>
  <c r="N1752" i="4"/>
  <c r="J1753" i="4"/>
  <c r="K1753" i="4"/>
  <c r="L1753" i="4"/>
  <c r="M1753" i="4"/>
  <c r="N1753" i="4"/>
  <c r="J1754" i="4"/>
  <c r="K1754" i="4"/>
  <c r="L1754" i="4"/>
  <c r="M1754" i="4"/>
  <c r="N1754" i="4"/>
  <c r="J1755" i="4"/>
  <c r="K1755" i="4"/>
  <c r="L1755" i="4"/>
  <c r="M1755" i="4"/>
  <c r="N1755" i="4"/>
  <c r="J1756" i="4"/>
  <c r="K1756" i="4"/>
  <c r="L1756" i="4"/>
  <c r="M1756" i="4"/>
  <c r="N1756" i="4"/>
  <c r="J1757" i="4"/>
  <c r="K1757" i="4"/>
  <c r="L1757" i="4"/>
  <c r="M1757" i="4"/>
  <c r="N1757" i="4"/>
  <c r="J1758" i="4"/>
  <c r="K1758" i="4"/>
  <c r="L1758" i="4"/>
  <c r="M1758" i="4"/>
  <c r="N1758" i="4"/>
  <c r="J1759" i="4"/>
  <c r="K1759" i="4"/>
  <c r="L1759" i="4"/>
  <c r="M1759" i="4"/>
  <c r="N1759" i="4"/>
  <c r="J1760" i="4"/>
  <c r="K1760" i="4"/>
  <c r="L1760" i="4"/>
  <c r="M1760" i="4"/>
  <c r="N1760" i="4"/>
  <c r="J1761" i="4"/>
  <c r="K1761" i="4"/>
  <c r="L1761" i="4"/>
  <c r="M1761" i="4"/>
  <c r="N1761" i="4"/>
  <c r="J1762" i="4"/>
  <c r="K1762" i="4"/>
  <c r="L1762" i="4"/>
  <c r="M1762" i="4"/>
  <c r="N1762" i="4"/>
  <c r="J1763" i="4"/>
  <c r="K1763" i="4"/>
  <c r="L1763" i="4"/>
  <c r="M1763" i="4"/>
  <c r="N1763" i="4"/>
  <c r="J1764" i="4"/>
  <c r="K1764" i="4"/>
  <c r="L1764" i="4"/>
  <c r="M1764" i="4"/>
  <c r="N1764" i="4"/>
  <c r="J1765" i="4"/>
  <c r="K1765" i="4"/>
  <c r="L1765" i="4"/>
  <c r="M1765" i="4"/>
  <c r="N1765" i="4"/>
  <c r="J1766" i="4"/>
  <c r="K1766" i="4"/>
  <c r="L1766" i="4"/>
  <c r="M1766" i="4"/>
  <c r="N1766" i="4"/>
  <c r="J1767" i="4"/>
  <c r="K1767" i="4"/>
  <c r="L1767" i="4"/>
  <c r="M1767" i="4"/>
  <c r="N1767" i="4"/>
  <c r="J1768" i="4"/>
  <c r="K1768" i="4"/>
  <c r="L1768" i="4"/>
  <c r="M1768" i="4"/>
  <c r="N1768" i="4"/>
  <c r="J1769" i="4"/>
  <c r="K1769" i="4"/>
  <c r="L1769" i="4"/>
  <c r="M1769" i="4"/>
  <c r="N1769" i="4"/>
  <c r="J1770" i="4"/>
  <c r="K1770" i="4"/>
  <c r="L1770" i="4"/>
  <c r="M1770" i="4"/>
  <c r="N1770" i="4"/>
  <c r="J1771" i="4"/>
  <c r="K1771" i="4"/>
  <c r="L1771" i="4"/>
  <c r="M1771" i="4"/>
  <c r="N1771" i="4"/>
  <c r="J1772" i="4"/>
  <c r="K1772" i="4"/>
  <c r="L1772" i="4"/>
  <c r="M1772" i="4"/>
  <c r="N1772" i="4"/>
  <c r="J1773" i="4"/>
  <c r="K1773" i="4"/>
  <c r="L1773" i="4"/>
  <c r="M1773" i="4"/>
  <c r="N1773" i="4"/>
  <c r="J1774" i="4"/>
  <c r="K1774" i="4"/>
  <c r="L1774" i="4"/>
  <c r="M1774" i="4"/>
  <c r="N1774" i="4"/>
  <c r="J1775" i="4"/>
  <c r="K1775" i="4"/>
  <c r="L1775" i="4"/>
  <c r="M1775" i="4"/>
  <c r="N1775" i="4"/>
  <c r="J1776" i="4"/>
  <c r="K1776" i="4"/>
  <c r="L1776" i="4"/>
  <c r="M1776" i="4"/>
  <c r="N1776" i="4"/>
  <c r="J1777" i="4"/>
  <c r="K1777" i="4"/>
  <c r="L1777" i="4"/>
  <c r="M1777" i="4"/>
  <c r="N1777" i="4"/>
  <c r="J1778" i="4"/>
  <c r="K1778" i="4"/>
  <c r="L1778" i="4"/>
  <c r="M1778" i="4"/>
  <c r="N1778" i="4"/>
  <c r="J1779" i="4"/>
  <c r="K1779" i="4"/>
  <c r="L1779" i="4"/>
  <c r="M1779" i="4"/>
  <c r="N1779" i="4"/>
  <c r="J1780" i="4"/>
  <c r="K1780" i="4"/>
  <c r="L1780" i="4"/>
  <c r="M1780" i="4"/>
  <c r="N1780" i="4"/>
  <c r="J1781" i="4"/>
  <c r="K1781" i="4"/>
  <c r="L1781" i="4"/>
  <c r="M1781" i="4"/>
  <c r="N1781" i="4"/>
  <c r="J1782" i="4"/>
  <c r="K1782" i="4"/>
  <c r="L1782" i="4"/>
  <c r="M1782" i="4"/>
  <c r="N1782" i="4"/>
  <c r="J1783" i="4"/>
  <c r="K1783" i="4"/>
  <c r="L1783" i="4"/>
  <c r="M1783" i="4"/>
  <c r="N1783" i="4"/>
  <c r="J1784" i="4"/>
  <c r="K1784" i="4"/>
  <c r="L1784" i="4"/>
  <c r="M1784" i="4"/>
  <c r="N1784" i="4"/>
  <c r="J1785" i="4"/>
  <c r="K1785" i="4"/>
  <c r="L1785" i="4"/>
  <c r="M1785" i="4"/>
  <c r="N1785" i="4"/>
  <c r="J1786" i="4"/>
  <c r="K1786" i="4"/>
  <c r="L1786" i="4"/>
  <c r="M1786" i="4"/>
  <c r="N1786" i="4"/>
  <c r="J1787" i="4"/>
  <c r="K1787" i="4"/>
  <c r="L1787" i="4"/>
  <c r="M1787" i="4"/>
  <c r="N1787" i="4"/>
  <c r="J1788" i="4"/>
  <c r="K1788" i="4"/>
  <c r="L1788" i="4"/>
  <c r="M1788" i="4"/>
  <c r="N1788" i="4"/>
  <c r="J1789" i="4"/>
  <c r="K1789" i="4"/>
  <c r="L1789" i="4"/>
  <c r="M1789" i="4"/>
  <c r="N1789" i="4"/>
  <c r="J1790" i="4"/>
  <c r="K1790" i="4"/>
  <c r="L1790" i="4"/>
  <c r="M1790" i="4"/>
  <c r="N1790" i="4"/>
  <c r="J1791" i="4"/>
  <c r="K1791" i="4"/>
  <c r="L1791" i="4"/>
  <c r="M1791" i="4"/>
  <c r="N1791" i="4"/>
  <c r="J1792" i="4"/>
  <c r="K1792" i="4"/>
  <c r="L1792" i="4"/>
  <c r="M1792" i="4"/>
  <c r="N1792" i="4"/>
  <c r="J1793" i="4"/>
  <c r="K1793" i="4"/>
  <c r="L1793" i="4"/>
  <c r="M1793" i="4"/>
  <c r="N1793" i="4"/>
  <c r="J1794" i="4"/>
  <c r="K1794" i="4"/>
  <c r="L1794" i="4"/>
  <c r="M1794" i="4"/>
  <c r="N1794" i="4"/>
  <c r="J1795" i="4"/>
  <c r="K1795" i="4"/>
  <c r="L1795" i="4"/>
  <c r="M1795" i="4"/>
  <c r="N1795" i="4"/>
  <c r="J1796" i="4"/>
  <c r="K1796" i="4"/>
  <c r="L1796" i="4"/>
  <c r="M1796" i="4"/>
  <c r="N1796" i="4"/>
  <c r="J1797" i="4"/>
  <c r="K1797" i="4"/>
  <c r="L1797" i="4"/>
  <c r="M1797" i="4"/>
  <c r="N1797" i="4"/>
  <c r="J1798" i="4"/>
  <c r="K1798" i="4"/>
  <c r="L1798" i="4"/>
  <c r="M1798" i="4"/>
  <c r="N1798" i="4"/>
  <c r="J1799" i="4"/>
  <c r="K1799" i="4"/>
  <c r="L1799" i="4"/>
  <c r="M1799" i="4"/>
  <c r="N1799" i="4"/>
  <c r="J1800" i="4"/>
  <c r="K1800" i="4"/>
  <c r="L1800" i="4"/>
  <c r="M1800" i="4"/>
  <c r="N1800" i="4"/>
  <c r="J1801" i="4"/>
  <c r="K1801" i="4"/>
  <c r="L1801" i="4"/>
  <c r="M1801" i="4"/>
  <c r="N1801" i="4"/>
  <c r="J1802" i="4"/>
  <c r="K1802" i="4"/>
  <c r="L1802" i="4"/>
  <c r="M1802" i="4"/>
  <c r="N1802" i="4"/>
  <c r="J1803" i="4"/>
  <c r="K1803" i="4"/>
  <c r="L1803" i="4"/>
  <c r="M1803" i="4"/>
  <c r="N1803" i="4"/>
  <c r="J1804" i="4"/>
  <c r="K1804" i="4"/>
  <c r="L1804" i="4"/>
  <c r="M1804" i="4"/>
  <c r="N1804" i="4"/>
  <c r="J1805" i="4"/>
  <c r="K1805" i="4"/>
  <c r="L1805" i="4"/>
  <c r="M1805" i="4"/>
  <c r="N1805" i="4"/>
  <c r="J1806" i="4"/>
  <c r="K1806" i="4"/>
  <c r="L1806" i="4"/>
  <c r="M1806" i="4"/>
  <c r="N1806" i="4"/>
  <c r="J1807" i="4"/>
  <c r="K1807" i="4"/>
  <c r="L1807" i="4"/>
  <c r="M1807" i="4"/>
  <c r="N1807" i="4"/>
  <c r="J1808" i="4"/>
  <c r="K1808" i="4"/>
  <c r="L1808" i="4"/>
  <c r="M1808" i="4"/>
  <c r="N1808" i="4"/>
  <c r="J1809" i="4"/>
  <c r="K1809" i="4"/>
  <c r="L1809" i="4"/>
  <c r="M1809" i="4"/>
  <c r="N1809" i="4"/>
  <c r="J1810" i="4"/>
  <c r="K1810" i="4"/>
  <c r="L1810" i="4"/>
  <c r="M1810" i="4"/>
  <c r="N1810" i="4"/>
  <c r="J1811" i="4"/>
  <c r="K1811" i="4"/>
  <c r="L1811" i="4"/>
  <c r="M1811" i="4"/>
  <c r="N1811" i="4"/>
  <c r="J1812" i="4"/>
  <c r="K1812" i="4"/>
  <c r="L1812" i="4"/>
  <c r="M1812" i="4"/>
  <c r="N1812" i="4"/>
  <c r="J1813" i="4"/>
  <c r="K1813" i="4"/>
  <c r="L1813" i="4"/>
  <c r="M1813" i="4"/>
  <c r="N1813" i="4"/>
  <c r="J1814" i="4"/>
  <c r="K1814" i="4"/>
  <c r="L1814" i="4"/>
  <c r="M1814" i="4"/>
  <c r="N1814" i="4"/>
  <c r="J1815" i="4"/>
  <c r="K1815" i="4"/>
  <c r="L1815" i="4"/>
  <c r="M1815" i="4"/>
  <c r="N1815" i="4"/>
  <c r="J1816" i="4"/>
  <c r="K1816" i="4"/>
  <c r="L1816" i="4"/>
  <c r="M1816" i="4"/>
  <c r="N1816" i="4"/>
  <c r="J1817" i="4"/>
  <c r="K1817" i="4"/>
  <c r="L1817" i="4"/>
  <c r="M1817" i="4"/>
  <c r="N1817" i="4"/>
  <c r="J1818" i="4"/>
  <c r="K1818" i="4"/>
  <c r="L1818" i="4"/>
  <c r="M1818" i="4"/>
  <c r="N1818" i="4"/>
  <c r="J1819" i="4"/>
  <c r="K1819" i="4"/>
  <c r="L1819" i="4"/>
  <c r="M1819" i="4"/>
  <c r="N1819" i="4"/>
  <c r="J1820" i="4"/>
  <c r="K1820" i="4"/>
  <c r="L1820" i="4"/>
  <c r="M1820" i="4"/>
  <c r="N1820" i="4"/>
  <c r="J1821" i="4"/>
  <c r="K1821" i="4"/>
  <c r="L1821" i="4"/>
  <c r="M1821" i="4"/>
  <c r="N1821" i="4"/>
  <c r="J1822" i="4"/>
  <c r="K1822" i="4"/>
  <c r="L1822" i="4"/>
  <c r="M1822" i="4"/>
  <c r="N1822" i="4"/>
  <c r="J1823" i="4"/>
  <c r="K1823" i="4"/>
  <c r="L1823" i="4"/>
  <c r="M1823" i="4"/>
  <c r="N1823" i="4"/>
  <c r="J1824" i="4"/>
  <c r="K1824" i="4"/>
  <c r="L1824" i="4"/>
  <c r="M1824" i="4"/>
  <c r="N1824" i="4"/>
  <c r="J1825" i="4"/>
  <c r="K1825" i="4"/>
  <c r="L1825" i="4"/>
  <c r="M1825" i="4"/>
  <c r="N1825" i="4"/>
  <c r="J1826" i="4"/>
  <c r="K1826" i="4"/>
  <c r="L1826" i="4"/>
  <c r="M1826" i="4"/>
  <c r="N1826" i="4"/>
  <c r="J1827" i="4"/>
  <c r="K1827" i="4"/>
  <c r="L1827" i="4"/>
  <c r="M1827" i="4"/>
  <c r="N1827" i="4"/>
  <c r="J1828" i="4"/>
  <c r="K1828" i="4"/>
  <c r="L1828" i="4"/>
  <c r="M1828" i="4"/>
  <c r="N1828" i="4"/>
  <c r="J1829" i="4"/>
  <c r="K1829" i="4"/>
  <c r="L1829" i="4"/>
  <c r="M1829" i="4"/>
  <c r="N1829" i="4"/>
  <c r="J1830" i="4"/>
  <c r="K1830" i="4"/>
  <c r="L1830" i="4"/>
  <c r="M1830" i="4"/>
  <c r="N1830" i="4"/>
  <c r="J1831" i="4"/>
  <c r="K1831" i="4"/>
  <c r="L1831" i="4"/>
  <c r="M1831" i="4"/>
  <c r="N1831" i="4"/>
  <c r="J1832" i="4"/>
  <c r="K1832" i="4"/>
  <c r="L1832" i="4"/>
  <c r="M1832" i="4"/>
  <c r="N1832" i="4"/>
  <c r="J1833" i="4"/>
  <c r="K1833" i="4"/>
  <c r="L1833" i="4"/>
  <c r="M1833" i="4"/>
  <c r="N1833" i="4"/>
  <c r="J1834" i="4"/>
  <c r="K1834" i="4"/>
  <c r="L1834" i="4"/>
  <c r="M1834" i="4"/>
  <c r="N1834" i="4"/>
  <c r="J1835" i="4"/>
  <c r="K1835" i="4"/>
  <c r="L1835" i="4"/>
  <c r="M1835" i="4"/>
  <c r="N1835" i="4"/>
  <c r="J1836" i="4"/>
  <c r="K1836" i="4"/>
  <c r="L1836" i="4"/>
  <c r="M1836" i="4"/>
  <c r="N1836" i="4"/>
  <c r="J1837" i="4"/>
  <c r="K1837" i="4"/>
  <c r="L1837" i="4"/>
  <c r="M1837" i="4"/>
  <c r="N1837" i="4"/>
  <c r="J1838" i="4"/>
  <c r="K1838" i="4"/>
  <c r="L1838" i="4"/>
  <c r="M1838" i="4"/>
  <c r="N1838" i="4"/>
  <c r="J1839" i="4"/>
  <c r="K1839" i="4"/>
  <c r="L1839" i="4"/>
  <c r="M1839" i="4"/>
  <c r="N1839" i="4"/>
  <c r="J1840" i="4"/>
  <c r="K1840" i="4"/>
  <c r="L1840" i="4"/>
  <c r="M1840" i="4"/>
  <c r="N1840" i="4"/>
  <c r="J1841" i="4"/>
  <c r="K1841" i="4"/>
  <c r="L1841" i="4"/>
  <c r="M1841" i="4"/>
  <c r="N1841" i="4"/>
  <c r="J1842" i="4"/>
  <c r="K1842" i="4"/>
  <c r="L1842" i="4"/>
  <c r="M1842" i="4"/>
  <c r="N1842" i="4"/>
  <c r="J1843" i="4"/>
  <c r="K1843" i="4"/>
  <c r="L1843" i="4"/>
  <c r="M1843" i="4"/>
  <c r="N1843" i="4"/>
  <c r="J1844" i="4"/>
  <c r="K1844" i="4"/>
  <c r="L1844" i="4"/>
  <c r="M1844" i="4"/>
  <c r="N1844" i="4"/>
  <c r="J1845" i="4"/>
  <c r="K1845" i="4"/>
  <c r="L1845" i="4"/>
  <c r="M1845" i="4"/>
  <c r="N1845" i="4"/>
  <c r="J1846" i="4"/>
  <c r="K1846" i="4"/>
  <c r="L1846" i="4"/>
  <c r="M1846" i="4"/>
  <c r="N1846" i="4"/>
  <c r="J1847" i="4"/>
  <c r="K1847" i="4"/>
  <c r="L1847" i="4"/>
  <c r="M1847" i="4"/>
  <c r="N1847" i="4"/>
  <c r="J1848" i="4"/>
  <c r="K1848" i="4"/>
  <c r="L1848" i="4"/>
  <c r="M1848" i="4"/>
  <c r="N1848" i="4"/>
  <c r="J1849" i="4"/>
  <c r="K1849" i="4"/>
  <c r="L1849" i="4"/>
  <c r="M1849" i="4"/>
  <c r="N1849" i="4"/>
  <c r="J1850" i="4"/>
  <c r="K1850" i="4"/>
  <c r="L1850" i="4"/>
  <c r="M1850" i="4"/>
  <c r="N1850" i="4"/>
  <c r="J1851" i="4"/>
  <c r="K1851" i="4"/>
  <c r="L1851" i="4"/>
  <c r="M1851" i="4"/>
  <c r="N1851" i="4"/>
  <c r="J1852" i="4"/>
  <c r="K1852" i="4"/>
  <c r="L1852" i="4"/>
  <c r="M1852" i="4"/>
  <c r="N1852" i="4"/>
  <c r="J1853" i="4"/>
  <c r="K1853" i="4"/>
  <c r="L1853" i="4"/>
  <c r="M1853" i="4"/>
  <c r="N1853" i="4"/>
  <c r="J1854" i="4"/>
  <c r="K1854" i="4"/>
  <c r="L1854" i="4"/>
  <c r="M1854" i="4"/>
  <c r="N1854" i="4"/>
  <c r="J1855" i="4"/>
  <c r="K1855" i="4"/>
  <c r="L1855" i="4"/>
  <c r="M1855" i="4"/>
  <c r="N1855" i="4"/>
  <c r="J1856" i="4"/>
  <c r="K1856" i="4"/>
  <c r="L1856" i="4"/>
  <c r="M1856" i="4"/>
  <c r="N1856" i="4"/>
  <c r="J1857" i="4"/>
  <c r="K1857" i="4"/>
  <c r="L1857" i="4"/>
  <c r="M1857" i="4"/>
  <c r="N1857" i="4"/>
  <c r="J1858" i="4"/>
  <c r="K1858" i="4"/>
  <c r="L1858" i="4"/>
  <c r="M1858" i="4"/>
  <c r="N1858" i="4"/>
  <c r="J1859" i="4"/>
  <c r="K1859" i="4"/>
  <c r="L1859" i="4"/>
  <c r="M1859" i="4"/>
  <c r="N1859" i="4"/>
  <c r="J1860" i="4"/>
  <c r="K1860" i="4"/>
  <c r="L1860" i="4"/>
  <c r="M1860" i="4"/>
  <c r="N1860" i="4"/>
  <c r="J1861" i="4"/>
  <c r="K1861" i="4"/>
  <c r="L1861" i="4"/>
  <c r="M1861" i="4"/>
  <c r="N1861" i="4"/>
  <c r="J1862" i="4"/>
  <c r="K1862" i="4"/>
  <c r="L1862" i="4"/>
  <c r="M1862" i="4"/>
  <c r="N1862" i="4"/>
  <c r="J1863" i="4"/>
  <c r="K1863" i="4"/>
  <c r="L1863" i="4"/>
  <c r="M1863" i="4"/>
  <c r="N1863" i="4"/>
  <c r="J1864" i="4"/>
  <c r="K1864" i="4"/>
  <c r="L1864" i="4"/>
  <c r="M1864" i="4"/>
  <c r="N1864" i="4"/>
  <c r="J1865" i="4"/>
  <c r="K1865" i="4"/>
  <c r="L1865" i="4"/>
  <c r="M1865" i="4"/>
  <c r="N1865" i="4"/>
  <c r="J1866" i="4"/>
  <c r="K1866" i="4"/>
  <c r="L1866" i="4"/>
  <c r="M1866" i="4"/>
  <c r="N1866" i="4"/>
  <c r="J1867" i="4"/>
  <c r="K1867" i="4"/>
  <c r="L1867" i="4"/>
  <c r="M1867" i="4"/>
  <c r="N1867" i="4"/>
  <c r="J1868" i="4"/>
  <c r="K1868" i="4"/>
  <c r="L1868" i="4"/>
  <c r="M1868" i="4"/>
  <c r="N1868" i="4"/>
  <c r="J1869" i="4"/>
  <c r="K1869" i="4"/>
  <c r="L1869" i="4"/>
  <c r="M1869" i="4"/>
  <c r="N1869" i="4"/>
  <c r="J1870" i="4"/>
  <c r="K1870" i="4"/>
  <c r="L1870" i="4"/>
  <c r="M1870" i="4"/>
  <c r="N1870" i="4"/>
  <c r="J1871" i="4"/>
  <c r="K1871" i="4"/>
  <c r="L1871" i="4"/>
  <c r="M1871" i="4"/>
  <c r="N1871" i="4"/>
  <c r="J1872" i="4"/>
  <c r="K1872" i="4"/>
  <c r="L1872" i="4"/>
  <c r="M1872" i="4"/>
  <c r="N1872" i="4"/>
  <c r="J1873" i="4"/>
  <c r="K1873" i="4"/>
  <c r="L1873" i="4"/>
  <c r="M1873" i="4"/>
  <c r="N1873" i="4"/>
  <c r="J1874" i="4"/>
  <c r="K1874" i="4"/>
  <c r="L1874" i="4"/>
  <c r="M1874" i="4"/>
  <c r="N1874" i="4"/>
  <c r="J1875" i="4"/>
  <c r="K1875" i="4"/>
  <c r="L1875" i="4"/>
  <c r="M1875" i="4"/>
  <c r="N1875" i="4"/>
  <c r="J1876" i="4"/>
  <c r="K1876" i="4"/>
  <c r="L1876" i="4"/>
  <c r="M1876" i="4"/>
  <c r="N1876" i="4"/>
  <c r="J1877" i="4"/>
  <c r="K1877" i="4"/>
  <c r="L1877" i="4"/>
  <c r="M1877" i="4"/>
  <c r="N1877" i="4"/>
  <c r="J1878" i="4"/>
  <c r="K1878" i="4"/>
  <c r="L1878" i="4"/>
  <c r="M1878" i="4"/>
  <c r="N1878" i="4"/>
  <c r="J1879" i="4"/>
  <c r="K1879" i="4"/>
  <c r="L1879" i="4"/>
  <c r="M1879" i="4"/>
  <c r="N1879" i="4"/>
  <c r="J1880" i="4"/>
  <c r="K1880" i="4"/>
  <c r="L1880" i="4"/>
  <c r="M1880" i="4"/>
  <c r="N1880" i="4"/>
  <c r="J1881" i="4"/>
  <c r="K1881" i="4"/>
  <c r="L1881" i="4"/>
  <c r="M1881" i="4"/>
  <c r="N1881" i="4"/>
  <c r="J1882" i="4"/>
  <c r="K1882" i="4"/>
  <c r="L1882" i="4"/>
  <c r="M1882" i="4"/>
  <c r="N1882" i="4"/>
  <c r="J1883" i="4"/>
  <c r="K1883" i="4"/>
  <c r="L1883" i="4"/>
  <c r="M1883" i="4"/>
  <c r="N1883" i="4"/>
  <c r="J1884" i="4"/>
  <c r="K1884" i="4"/>
  <c r="L1884" i="4"/>
  <c r="M1884" i="4"/>
  <c r="N1884" i="4"/>
  <c r="J1885" i="4"/>
  <c r="K1885" i="4"/>
  <c r="L1885" i="4"/>
  <c r="M1885" i="4"/>
  <c r="N1885" i="4"/>
  <c r="J1886" i="4"/>
  <c r="K1886" i="4"/>
  <c r="L1886" i="4"/>
  <c r="M1886" i="4"/>
  <c r="N1886" i="4"/>
  <c r="J1887" i="4"/>
  <c r="K1887" i="4"/>
  <c r="L1887" i="4"/>
  <c r="M1887" i="4"/>
  <c r="N1887" i="4"/>
  <c r="J1888" i="4"/>
  <c r="K1888" i="4"/>
  <c r="L1888" i="4"/>
  <c r="M1888" i="4"/>
  <c r="N1888" i="4"/>
  <c r="J1889" i="4"/>
  <c r="K1889" i="4"/>
  <c r="L1889" i="4"/>
  <c r="M1889" i="4"/>
  <c r="N1889" i="4"/>
  <c r="J1890" i="4"/>
  <c r="K1890" i="4"/>
  <c r="L1890" i="4"/>
  <c r="M1890" i="4"/>
  <c r="N1890" i="4"/>
  <c r="J1891" i="4"/>
  <c r="K1891" i="4"/>
  <c r="L1891" i="4"/>
  <c r="M1891" i="4"/>
  <c r="N1891" i="4"/>
  <c r="J1892" i="4"/>
  <c r="K1892" i="4"/>
  <c r="L1892" i="4"/>
  <c r="M1892" i="4"/>
  <c r="N1892" i="4"/>
  <c r="J1893" i="4"/>
  <c r="K1893" i="4"/>
  <c r="L1893" i="4"/>
  <c r="M1893" i="4"/>
  <c r="N1893" i="4"/>
  <c r="J1894" i="4"/>
  <c r="K1894" i="4"/>
  <c r="L1894" i="4"/>
  <c r="M1894" i="4"/>
  <c r="N1894" i="4"/>
  <c r="J1895" i="4"/>
  <c r="K1895" i="4"/>
  <c r="L1895" i="4"/>
  <c r="M1895" i="4"/>
  <c r="N1895" i="4"/>
  <c r="J1896" i="4"/>
  <c r="K1896" i="4"/>
  <c r="L1896" i="4"/>
  <c r="M1896" i="4"/>
  <c r="N1896" i="4"/>
  <c r="J1897" i="4"/>
  <c r="K1897" i="4"/>
  <c r="L1897" i="4"/>
  <c r="M1897" i="4"/>
  <c r="N1897" i="4"/>
  <c r="J1898" i="4"/>
  <c r="K1898" i="4"/>
  <c r="L1898" i="4"/>
  <c r="M1898" i="4"/>
  <c r="N1898" i="4"/>
  <c r="J1899" i="4"/>
  <c r="K1899" i="4"/>
  <c r="L1899" i="4"/>
  <c r="M1899" i="4"/>
  <c r="N1899" i="4"/>
  <c r="J1900" i="4"/>
  <c r="K1900" i="4"/>
  <c r="L1900" i="4"/>
  <c r="M1900" i="4"/>
  <c r="N1900" i="4"/>
  <c r="J1901" i="4"/>
  <c r="K1901" i="4"/>
  <c r="L1901" i="4"/>
  <c r="M1901" i="4"/>
  <c r="N1901" i="4"/>
  <c r="J1902" i="4"/>
  <c r="K1902" i="4"/>
  <c r="L1902" i="4"/>
  <c r="M1902" i="4"/>
  <c r="N1902" i="4"/>
  <c r="J1903" i="4"/>
  <c r="K1903" i="4"/>
  <c r="L1903" i="4"/>
  <c r="M1903" i="4"/>
  <c r="N1903" i="4"/>
  <c r="J1904" i="4"/>
  <c r="K1904" i="4"/>
  <c r="L1904" i="4"/>
  <c r="M1904" i="4"/>
  <c r="N1904" i="4"/>
  <c r="J1905" i="4"/>
  <c r="K1905" i="4"/>
  <c r="L1905" i="4"/>
  <c r="M1905" i="4"/>
  <c r="N1905" i="4"/>
  <c r="J1906" i="4"/>
  <c r="K1906" i="4"/>
  <c r="L1906" i="4"/>
  <c r="M1906" i="4"/>
  <c r="N1906" i="4"/>
  <c r="J1907" i="4"/>
  <c r="K1907" i="4"/>
  <c r="L1907" i="4"/>
  <c r="M1907" i="4"/>
  <c r="N1907" i="4"/>
  <c r="J1908" i="4"/>
  <c r="K1908" i="4"/>
  <c r="L1908" i="4"/>
  <c r="M1908" i="4"/>
  <c r="N1908" i="4"/>
  <c r="J1909" i="4"/>
  <c r="K1909" i="4"/>
  <c r="L1909" i="4"/>
  <c r="M1909" i="4"/>
  <c r="N1909" i="4"/>
  <c r="J1910" i="4"/>
  <c r="K1910" i="4"/>
  <c r="L1910" i="4"/>
  <c r="M1910" i="4"/>
  <c r="N1910" i="4"/>
  <c r="J1911" i="4"/>
  <c r="K1911" i="4"/>
  <c r="L1911" i="4"/>
  <c r="M1911" i="4"/>
  <c r="N1911" i="4"/>
  <c r="J1912" i="4"/>
  <c r="K1912" i="4"/>
  <c r="L1912" i="4"/>
  <c r="M1912" i="4"/>
  <c r="N1912" i="4"/>
  <c r="J1913" i="4"/>
  <c r="K1913" i="4"/>
  <c r="L1913" i="4"/>
  <c r="M1913" i="4"/>
  <c r="N1913" i="4"/>
  <c r="J1914" i="4"/>
  <c r="K1914" i="4"/>
  <c r="L1914" i="4"/>
  <c r="M1914" i="4"/>
  <c r="N1914" i="4"/>
  <c r="J1915" i="4"/>
  <c r="K1915" i="4"/>
  <c r="L1915" i="4"/>
  <c r="M1915" i="4"/>
  <c r="N1915" i="4"/>
  <c r="J1916" i="4"/>
  <c r="K1916" i="4"/>
  <c r="L1916" i="4"/>
  <c r="M1916" i="4"/>
  <c r="N1916" i="4"/>
  <c r="J1917" i="4"/>
  <c r="K1917" i="4"/>
  <c r="L1917" i="4"/>
  <c r="M1917" i="4"/>
  <c r="N1917" i="4"/>
  <c r="J1918" i="4"/>
  <c r="K1918" i="4"/>
  <c r="L1918" i="4"/>
  <c r="M1918" i="4"/>
  <c r="N1918" i="4"/>
  <c r="J1919" i="4"/>
  <c r="K1919" i="4"/>
  <c r="L1919" i="4"/>
  <c r="M1919" i="4"/>
  <c r="N1919" i="4"/>
  <c r="J1920" i="4"/>
  <c r="K1920" i="4"/>
  <c r="L1920" i="4"/>
  <c r="M1920" i="4"/>
  <c r="N1920" i="4"/>
  <c r="J1921" i="4"/>
  <c r="K1921" i="4"/>
  <c r="L1921" i="4"/>
  <c r="M1921" i="4"/>
  <c r="N1921" i="4"/>
  <c r="J1922" i="4"/>
  <c r="K1922" i="4"/>
  <c r="L1922" i="4"/>
  <c r="M1922" i="4"/>
  <c r="N1922" i="4"/>
  <c r="J1923" i="4"/>
  <c r="K1923" i="4"/>
  <c r="L1923" i="4"/>
  <c r="M1923" i="4"/>
  <c r="N1923" i="4"/>
  <c r="J1924" i="4"/>
  <c r="K1924" i="4"/>
  <c r="L1924" i="4"/>
  <c r="M1924" i="4"/>
  <c r="N1924" i="4"/>
  <c r="J1925" i="4"/>
  <c r="K1925" i="4"/>
  <c r="L1925" i="4"/>
  <c r="M1925" i="4"/>
  <c r="N1925" i="4"/>
  <c r="J1926" i="4"/>
  <c r="K1926" i="4"/>
  <c r="L1926" i="4"/>
  <c r="M1926" i="4"/>
  <c r="N1926" i="4"/>
  <c r="J1927" i="4"/>
  <c r="K1927" i="4"/>
  <c r="L1927" i="4"/>
  <c r="M1927" i="4"/>
  <c r="N1927" i="4"/>
  <c r="J1928" i="4"/>
  <c r="K1928" i="4"/>
  <c r="L1928" i="4"/>
  <c r="M1928" i="4"/>
  <c r="N1928" i="4"/>
  <c r="J1929" i="4"/>
  <c r="K1929" i="4"/>
  <c r="L1929" i="4"/>
  <c r="M1929" i="4"/>
  <c r="N1929" i="4"/>
  <c r="J1930" i="4"/>
  <c r="K1930" i="4"/>
  <c r="L1930" i="4"/>
  <c r="M1930" i="4"/>
  <c r="N1930" i="4"/>
  <c r="J1931" i="4"/>
  <c r="K1931" i="4"/>
  <c r="L1931" i="4"/>
  <c r="M1931" i="4"/>
  <c r="N1931" i="4"/>
  <c r="J1932" i="4"/>
  <c r="K1932" i="4"/>
  <c r="L1932" i="4"/>
  <c r="M1932" i="4"/>
  <c r="N1932" i="4"/>
  <c r="J1933" i="4"/>
  <c r="K1933" i="4"/>
  <c r="L1933" i="4"/>
  <c r="M1933" i="4"/>
  <c r="N1933" i="4"/>
  <c r="J1934" i="4"/>
  <c r="K1934" i="4"/>
  <c r="L1934" i="4"/>
  <c r="M1934" i="4"/>
  <c r="N1934" i="4"/>
  <c r="J1935" i="4"/>
  <c r="K1935" i="4"/>
  <c r="L1935" i="4"/>
  <c r="M1935" i="4"/>
  <c r="N1935" i="4"/>
  <c r="J1936" i="4"/>
  <c r="K1936" i="4"/>
  <c r="L1936" i="4"/>
  <c r="M1936" i="4"/>
  <c r="N1936" i="4"/>
  <c r="J1937" i="4"/>
  <c r="K1937" i="4"/>
  <c r="L1937" i="4"/>
  <c r="M1937" i="4"/>
  <c r="N1937" i="4"/>
  <c r="J1938" i="4"/>
  <c r="K1938" i="4"/>
  <c r="L1938" i="4"/>
  <c r="M1938" i="4"/>
  <c r="N1938" i="4"/>
  <c r="J1939" i="4"/>
  <c r="K1939" i="4"/>
  <c r="L1939" i="4"/>
  <c r="M1939" i="4"/>
  <c r="N1939" i="4"/>
  <c r="J1940" i="4"/>
  <c r="K1940" i="4"/>
  <c r="L1940" i="4"/>
  <c r="M1940" i="4"/>
  <c r="N1940" i="4"/>
  <c r="J1941" i="4"/>
  <c r="K1941" i="4"/>
  <c r="L1941" i="4"/>
  <c r="M1941" i="4"/>
  <c r="N1941" i="4"/>
  <c r="J1942" i="4"/>
  <c r="K1942" i="4"/>
  <c r="L1942" i="4"/>
  <c r="M1942" i="4"/>
  <c r="N1942" i="4"/>
  <c r="J1943" i="4"/>
  <c r="K1943" i="4"/>
  <c r="L1943" i="4"/>
  <c r="M1943" i="4"/>
  <c r="N1943" i="4"/>
  <c r="J1944" i="4"/>
  <c r="K1944" i="4"/>
  <c r="L1944" i="4"/>
  <c r="M1944" i="4"/>
  <c r="N1944" i="4"/>
  <c r="J1945" i="4"/>
  <c r="K1945" i="4"/>
  <c r="L1945" i="4"/>
  <c r="M1945" i="4"/>
  <c r="N1945" i="4"/>
  <c r="J1946" i="4"/>
  <c r="K1946" i="4"/>
  <c r="L1946" i="4"/>
  <c r="M1946" i="4"/>
  <c r="N1946" i="4"/>
  <c r="J1947" i="4"/>
  <c r="K1947" i="4"/>
  <c r="L1947" i="4"/>
  <c r="M1947" i="4"/>
  <c r="N1947" i="4"/>
  <c r="J1948" i="4"/>
  <c r="K1948" i="4"/>
  <c r="L1948" i="4"/>
  <c r="M1948" i="4"/>
  <c r="N1948" i="4"/>
  <c r="J1949" i="4"/>
  <c r="K1949" i="4"/>
  <c r="L1949" i="4"/>
  <c r="M1949" i="4"/>
  <c r="N1949" i="4"/>
  <c r="J1950" i="4"/>
  <c r="K1950" i="4"/>
  <c r="L1950" i="4"/>
  <c r="M1950" i="4"/>
  <c r="N1950" i="4"/>
  <c r="J1951" i="4"/>
  <c r="K1951" i="4"/>
  <c r="L1951" i="4"/>
  <c r="M1951" i="4"/>
  <c r="N1951" i="4"/>
  <c r="J1952" i="4"/>
  <c r="K1952" i="4"/>
  <c r="L1952" i="4"/>
  <c r="M1952" i="4"/>
  <c r="N1952" i="4"/>
  <c r="J1953" i="4"/>
  <c r="K1953" i="4"/>
  <c r="L1953" i="4"/>
  <c r="M1953" i="4"/>
  <c r="N1953" i="4"/>
  <c r="J1954" i="4"/>
  <c r="K1954" i="4"/>
  <c r="L1954" i="4"/>
  <c r="M1954" i="4"/>
  <c r="N1954" i="4"/>
  <c r="J1955" i="4"/>
  <c r="K1955" i="4"/>
  <c r="L1955" i="4"/>
  <c r="M1955" i="4"/>
  <c r="N1955" i="4"/>
  <c r="J1956" i="4"/>
  <c r="K1956" i="4"/>
  <c r="L1956" i="4"/>
  <c r="M1956" i="4"/>
  <c r="N1956" i="4"/>
  <c r="J1957" i="4"/>
  <c r="K1957" i="4"/>
  <c r="L1957" i="4"/>
  <c r="M1957" i="4"/>
  <c r="N1957" i="4"/>
  <c r="J1958" i="4"/>
  <c r="K1958" i="4"/>
  <c r="L1958" i="4"/>
  <c r="M1958" i="4"/>
  <c r="N1958" i="4"/>
  <c r="J1959" i="4"/>
  <c r="K1959" i="4"/>
  <c r="L1959" i="4"/>
  <c r="M1959" i="4"/>
  <c r="N1959" i="4"/>
  <c r="J1960" i="4"/>
  <c r="K1960" i="4"/>
  <c r="L1960" i="4"/>
  <c r="M1960" i="4"/>
  <c r="N1960" i="4"/>
  <c r="J1961" i="4"/>
  <c r="K1961" i="4"/>
  <c r="L1961" i="4"/>
  <c r="M1961" i="4"/>
  <c r="N1961" i="4"/>
  <c r="J1962" i="4"/>
  <c r="K1962" i="4"/>
  <c r="L1962" i="4"/>
  <c r="M1962" i="4"/>
  <c r="N1962" i="4"/>
  <c r="J1963" i="4"/>
  <c r="K1963" i="4"/>
  <c r="L1963" i="4"/>
  <c r="M1963" i="4"/>
  <c r="N1963" i="4"/>
  <c r="J1964" i="4"/>
  <c r="K1964" i="4"/>
  <c r="L1964" i="4"/>
  <c r="M1964" i="4"/>
  <c r="N1964" i="4"/>
  <c r="J1965" i="4"/>
  <c r="K1965" i="4"/>
  <c r="L1965" i="4"/>
  <c r="M1965" i="4"/>
  <c r="N1965" i="4"/>
  <c r="J1966" i="4"/>
  <c r="K1966" i="4"/>
  <c r="L1966" i="4"/>
  <c r="M1966" i="4"/>
  <c r="N1966" i="4"/>
  <c r="J1967" i="4"/>
  <c r="K1967" i="4"/>
  <c r="L1967" i="4"/>
  <c r="M1967" i="4"/>
  <c r="N1967" i="4"/>
  <c r="J1968" i="4"/>
  <c r="K1968" i="4"/>
  <c r="L1968" i="4"/>
  <c r="M1968" i="4"/>
  <c r="N1968" i="4"/>
  <c r="J1969" i="4"/>
  <c r="K1969" i="4"/>
  <c r="L1969" i="4"/>
  <c r="M1969" i="4"/>
  <c r="N1969" i="4"/>
  <c r="J1970" i="4"/>
  <c r="K1970" i="4"/>
  <c r="L1970" i="4"/>
  <c r="M1970" i="4"/>
  <c r="N1970" i="4"/>
  <c r="J1971" i="4"/>
  <c r="K1971" i="4"/>
  <c r="L1971" i="4"/>
  <c r="M1971" i="4"/>
  <c r="N1971" i="4"/>
  <c r="J1972" i="4"/>
  <c r="K1972" i="4"/>
  <c r="L1972" i="4"/>
  <c r="M1972" i="4"/>
  <c r="N1972" i="4"/>
  <c r="J1973" i="4"/>
  <c r="K1973" i="4"/>
  <c r="L1973" i="4"/>
  <c r="M1973" i="4"/>
  <c r="N1973" i="4"/>
  <c r="J1974" i="4"/>
  <c r="K1974" i="4"/>
  <c r="L1974" i="4"/>
  <c r="M1974" i="4"/>
  <c r="N1974" i="4"/>
  <c r="J1975" i="4"/>
  <c r="K1975" i="4"/>
  <c r="L1975" i="4"/>
  <c r="M1975" i="4"/>
  <c r="N1975" i="4"/>
  <c r="J1976" i="4"/>
  <c r="K1976" i="4"/>
  <c r="L1976" i="4"/>
  <c r="M1976" i="4"/>
  <c r="N1976" i="4"/>
  <c r="J1977" i="4"/>
  <c r="K1977" i="4"/>
  <c r="L1977" i="4"/>
  <c r="M1977" i="4"/>
  <c r="N1977" i="4"/>
  <c r="J1978" i="4"/>
  <c r="K1978" i="4"/>
  <c r="L1978" i="4"/>
  <c r="M1978" i="4"/>
  <c r="N1978" i="4"/>
  <c r="J1979" i="4"/>
  <c r="K1979" i="4"/>
  <c r="L1979" i="4"/>
  <c r="M1979" i="4"/>
  <c r="N1979" i="4"/>
  <c r="J1980" i="4"/>
  <c r="K1980" i="4"/>
  <c r="L1980" i="4"/>
  <c r="M1980" i="4"/>
  <c r="N1980" i="4"/>
  <c r="J1981" i="4"/>
  <c r="K1981" i="4"/>
  <c r="L1981" i="4"/>
  <c r="M1981" i="4"/>
  <c r="N1981" i="4"/>
  <c r="J1982" i="4"/>
  <c r="K1982" i="4"/>
  <c r="L1982" i="4"/>
  <c r="M1982" i="4"/>
  <c r="N1982" i="4"/>
  <c r="J1983" i="4"/>
  <c r="K1983" i="4"/>
  <c r="L1983" i="4"/>
  <c r="M1983" i="4"/>
  <c r="N1983" i="4"/>
  <c r="J1984" i="4"/>
  <c r="K1984" i="4"/>
  <c r="L1984" i="4"/>
  <c r="M1984" i="4"/>
  <c r="N1984" i="4"/>
  <c r="J1985" i="4"/>
  <c r="K1985" i="4"/>
  <c r="L1985" i="4"/>
  <c r="M1985" i="4"/>
  <c r="N1985" i="4"/>
  <c r="J1986" i="4"/>
  <c r="K1986" i="4"/>
  <c r="L1986" i="4"/>
  <c r="M1986" i="4"/>
  <c r="N1986" i="4"/>
  <c r="J1987" i="4"/>
  <c r="K1987" i="4"/>
  <c r="L1987" i="4"/>
  <c r="M1987" i="4"/>
  <c r="N1987" i="4"/>
  <c r="J1988" i="4"/>
  <c r="K1988" i="4"/>
  <c r="L1988" i="4"/>
  <c r="M1988" i="4"/>
  <c r="N1988" i="4"/>
  <c r="J1989" i="4"/>
  <c r="K1989" i="4"/>
  <c r="L1989" i="4"/>
  <c r="M1989" i="4"/>
  <c r="N1989" i="4"/>
  <c r="J1990" i="4"/>
  <c r="K1990" i="4"/>
  <c r="L1990" i="4"/>
  <c r="M1990" i="4"/>
  <c r="N1990" i="4"/>
  <c r="J1991" i="4"/>
  <c r="K1991" i="4"/>
  <c r="L1991" i="4"/>
  <c r="M1991" i="4"/>
  <c r="N1991" i="4"/>
  <c r="J1992" i="4"/>
  <c r="K1992" i="4"/>
  <c r="L1992" i="4"/>
  <c r="M1992" i="4"/>
  <c r="N1992" i="4"/>
  <c r="J1993" i="4"/>
  <c r="K1993" i="4"/>
  <c r="L1993" i="4"/>
  <c r="M1993" i="4"/>
  <c r="N1993" i="4"/>
  <c r="J1994" i="4"/>
  <c r="K1994" i="4"/>
  <c r="L1994" i="4"/>
  <c r="M1994" i="4"/>
  <c r="N1994" i="4"/>
  <c r="J1995" i="4"/>
  <c r="K1995" i="4"/>
  <c r="L1995" i="4"/>
  <c r="M1995" i="4"/>
  <c r="N1995" i="4"/>
  <c r="J1996" i="4"/>
  <c r="K1996" i="4"/>
  <c r="L1996" i="4"/>
  <c r="M1996" i="4"/>
  <c r="N1996" i="4"/>
  <c r="J1997" i="4"/>
  <c r="K1997" i="4"/>
  <c r="L1997" i="4"/>
  <c r="M1997" i="4"/>
  <c r="N1997" i="4"/>
  <c r="J1998" i="4"/>
  <c r="K1998" i="4"/>
  <c r="L1998" i="4"/>
  <c r="M1998" i="4"/>
  <c r="N1998" i="4"/>
  <c r="J1999" i="4"/>
  <c r="K1999" i="4"/>
  <c r="L1999" i="4"/>
  <c r="M1999" i="4"/>
  <c r="N1999" i="4"/>
  <c r="J2000" i="4"/>
  <c r="K2000" i="4"/>
  <c r="L2000" i="4"/>
  <c r="M2000" i="4"/>
  <c r="N2000" i="4"/>
  <c r="J2001" i="4"/>
  <c r="K2001" i="4"/>
  <c r="L2001" i="4"/>
  <c r="M2001" i="4"/>
  <c r="N2001" i="4"/>
  <c r="K2" i="4"/>
  <c r="L2" i="4"/>
  <c r="J2" i="4"/>
  <c r="A1" i="31" l="1"/>
  <c r="H1940" i="41"/>
  <c r="H1941" i="41"/>
  <c r="H1942" i="41"/>
  <c r="H1943" i="41"/>
  <c r="H1944" i="41"/>
  <c r="H1945" i="41"/>
  <c r="H1946" i="41"/>
  <c r="H1947" i="41"/>
  <c r="H1948" i="41"/>
  <c r="H1949" i="41"/>
  <c r="H1950" i="41"/>
  <c r="H1951" i="41"/>
  <c r="H1952" i="41"/>
  <c r="H1953" i="41"/>
  <c r="H1954" i="41"/>
  <c r="H1955" i="41"/>
  <c r="H1956" i="41"/>
  <c r="H1957" i="41"/>
  <c r="H1958" i="41"/>
  <c r="H1959" i="41"/>
  <c r="H1960" i="41"/>
  <c r="H1961" i="41"/>
  <c r="H1962" i="41"/>
  <c r="H1963" i="41"/>
  <c r="H1964" i="41"/>
  <c r="H1965" i="41"/>
  <c r="H1966" i="41"/>
  <c r="H1967" i="41"/>
  <c r="H1968" i="41"/>
  <c r="H1969" i="41"/>
  <c r="H1970" i="41"/>
  <c r="H1971" i="41"/>
  <c r="H1972" i="41"/>
  <c r="H1973" i="41"/>
  <c r="H1974" i="41"/>
  <c r="H1975" i="41"/>
  <c r="H1976" i="41"/>
  <c r="H1977" i="41"/>
  <c r="H1978" i="41"/>
  <c r="H1979" i="41"/>
  <c r="H1980" i="41"/>
  <c r="H1981" i="41"/>
  <c r="H1982" i="41"/>
  <c r="H1983" i="41"/>
  <c r="H1984" i="41"/>
  <c r="H1985" i="41"/>
  <c r="H1986" i="41"/>
  <c r="H1987" i="41"/>
  <c r="H1988" i="41"/>
  <c r="H1989" i="41"/>
  <c r="H1990" i="41"/>
  <c r="H1991" i="41"/>
  <c r="H1992" i="41"/>
  <c r="H1993" i="41"/>
  <c r="H1994" i="41"/>
  <c r="H1995" i="41"/>
  <c r="H1996" i="41"/>
  <c r="H1997" i="41"/>
  <c r="H1998" i="41"/>
  <c r="H1999" i="41"/>
  <c r="H2000" i="41"/>
  <c r="H2001" i="41"/>
  <c r="F2" i="41"/>
  <c r="E2" i="41"/>
  <c r="G2" i="41"/>
  <c r="I1940" i="41"/>
  <c r="J1940" i="41"/>
  <c r="K1940" i="41"/>
  <c r="I1941" i="41"/>
  <c r="J1941" i="41"/>
  <c r="K1941" i="41"/>
  <c r="I1942" i="41"/>
  <c r="J1942" i="41"/>
  <c r="K1942" i="41"/>
  <c r="I1943" i="41"/>
  <c r="J1943" i="41"/>
  <c r="K1943" i="41"/>
  <c r="I1944" i="41"/>
  <c r="J1944" i="41"/>
  <c r="K1944" i="41"/>
  <c r="I1945" i="41"/>
  <c r="J1945" i="41"/>
  <c r="K1945" i="41"/>
  <c r="I1946" i="41"/>
  <c r="J1946" i="41"/>
  <c r="K1946" i="41"/>
  <c r="I1947" i="41"/>
  <c r="J1947" i="41"/>
  <c r="K1947" i="41"/>
  <c r="I1948" i="41"/>
  <c r="J1948" i="41"/>
  <c r="K1948" i="41"/>
  <c r="I1949" i="41"/>
  <c r="J1949" i="41"/>
  <c r="K1949" i="41"/>
  <c r="I1950" i="41"/>
  <c r="J1950" i="41"/>
  <c r="K1950" i="41"/>
  <c r="I1951" i="41"/>
  <c r="J1951" i="41"/>
  <c r="K1951" i="41"/>
  <c r="I1952" i="41"/>
  <c r="J1952" i="41"/>
  <c r="K1952" i="41"/>
  <c r="I1953" i="41"/>
  <c r="J1953" i="41"/>
  <c r="K1953" i="41"/>
  <c r="I1954" i="41"/>
  <c r="J1954" i="41"/>
  <c r="K1954" i="41"/>
  <c r="I1955" i="41"/>
  <c r="J1955" i="41"/>
  <c r="K1955" i="41"/>
  <c r="I1956" i="41"/>
  <c r="J1956" i="41"/>
  <c r="K1956" i="41"/>
  <c r="I1957" i="41"/>
  <c r="J1957" i="41"/>
  <c r="K1957" i="41"/>
  <c r="I1958" i="41"/>
  <c r="J1958" i="41"/>
  <c r="K1958" i="41"/>
  <c r="I1959" i="41"/>
  <c r="J1959" i="41"/>
  <c r="K1959" i="41"/>
  <c r="I1960" i="41"/>
  <c r="J1960" i="41"/>
  <c r="K1960" i="41"/>
  <c r="I1961" i="41"/>
  <c r="J1961" i="41"/>
  <c r="K1961" i="41"/>
  <c r="I1962" i="41"/>
  <c r="J1962" i="41"/>
  <c r="K1962" i="41"/>
  <c r="I1963" i="41"/>
  <c r="J1963" i="41"/>
  <c r="K1963" i="41"/>
  <c r="I1964" i="41"/>
  <c r="J1964" i="41"/>
  <c r="K1964" i="41"/>
  <c r="I1965" i="41"/>
  <c r="J1965" i="41"/>
  <c r="K1965" i="41"/>
  <c r="I1966" i="41"/>
  <c r="J1966" i="41"/>
  <c r="K1966" i="41"/>
  <c r="I1967" i="41"/>
  <c r="J1967" i="41"/>
  <c r="K1967" i="41"/>
  <c r="I1968" i="41"/>
  <c r="J1968" i="41"/>
  <c r="K1968" i="41"/>
  <c r="I1969" i="41"/>
  <c r="J1969" i="41"/>
  <c r="K1969" i="41"/>
  <c r="I1970" i="41"/>
  <c r="J1970" i="41"/>
  <c r="K1970" i="41"/>
  <c r="I1971" i="41"/>
  <c r="J1971" i="41"/>
  <c r="K1971" i="41"/>
  <c r="I1972" i="41"/>
  <c r="J1972" i="41"/>
  <c r="K1972" i="41"/>
  <c r="I1973" i="41"/>
  <c r="J1973" i="41"/>
  <c r="K1973" i="41"/>
  <c r="I1974" i="41"/>
  <c r="J1974" i="41"/>
  <c r="K1974" i="41"/>
  <c r="I1975" i="41"/>
  <c r="J1975" i="41"/>
  <c r="K1975" i="41"/>
  <c r="I1976" i="41"/>
  <c r="J1976" i="41"/>
  <c r="K1976" i="41"/>
  <c r="I1977" i="41"/>
  <c r="J1977" i="41"/>
  <c r="K1977" i="41"/>
  <c r="I1978" i="41"/>
  <c r="J1978" i="41"/>
  <c r="K1978" i="41"/>
  <c r="I1979" i="41"/>
  <c r="J1979" i="41"/>
  <c r="K1979" i="41"/>
  <c r="I1980" i="41"/>
  <c r="J1980" i="41"/>
  <c r="K1980" i="41"/>
  <c r="I1981" i="41"/>
  <c r="J1981" i="41"/>
  <c r="K1981" i="41"/>
  <c r="I1982" i="41"/>
  <c r="J1982" i="41"/>
  <c r="K1982" i="41"/>
  <c r="I1983" i="41"/>
  <c r="J1983" i="41"/>
  <c r="K1983" i="41"/>
  <c r="I1984" i="41"/>
  <c r="J1984" i="41"/>
  <c r="K1984" i="41"/>
  <c r="I1985" i="41"/>
  <c r="J1985" i="41"/>
  <c r="K1985" i="41"/>
  <c r="I1986" i="41"/>
  <c r="J1986" i="41"/>
  <c r="K1986" i="41"/>
  <c r="I1987" i="41"/>
  <c r="J1987" i="41"/>
  <c r="K1987" i="41"/>
  <c r="I1988" i="41"/>
  <c r="J1988" i="41"/>
  <c r="K1988" i="41"/>
  <c r="I1989" i="41"/>
  <c r="J1989" i="41"/>
  <c r="K1989" i="41"/>
  <c r="I1990" i="41"/>
  <c r="J1990" i="41"/>
  <c r="K1990" i="41"/>
  <c r="I1991" i="41"/>
  <c r="J1991" i="41"/>
  <c r="K1991" i="41"/>
  <c r="I1992" i="41"/>
  <c r="J1992" i="41"/>
  <c r="K1992" i="41"/>
  <c r="I1993" i="41"/>
  <c r="J1993" i="41"/>
  <c r="K1993" i="41"/>
  <c r="I1994" i="41"/>
  <c r="J1994" i="41"/>
  <c r="K1994" i="41"/>
  <c r="I1995" i="41"/>
  <c r="J1995" i="41"/>
  <c r="K1995" i="41"/>
  <c r="I1996" i="41"/>
  <c r="J1996" i="41"/>
  <c r="K1996" i="41"/>
  <c r="I1997" i="41"/>
  <c r="J1997" i="41"/>
  <c r="K1997" i="41"/>
  <c r="I1998" i="41"/>
  <c r="J1998" i="41"/>
  <c r="K1998" i="41"/>
  <c r="I1999" i="41"/>
  <c r="J1999" i="41"/>
  <c r="K1999" i="41"/>
  <c r="I2000" i="41"/>
  <c r="J2000" i="41"/>
  <c r="K2000" i="41"/>
  <c r="I2001" i="41"/>
  <c r="J2001" i="41"/>
  <c r="K2001" i="41"/>
  <c r="H2" i="41" l="1"/>
  <c r="I2" i="41"/>
  <c r="A3" i="41" l="1"/>
  <c r="B3" i="41"/>
  <c r="C3" i="41"/>
  <c r="D3" i="41"/>
  <c r="E3" i="41"/>
  <c r="K3" i="41" s="1"/>
  <c r="F3" i="41"/>
  <c r="I3" i="41" s="1"/>
  <c r="G3" i="41"/>
  <c r="A4" i="41"/>
  <c r="B4" i="41"/>
  <c r="C4" i="41"/>
  <c r="D4" i="41"/>
  <c r="E4" i="41"/>
  <c r="K4" i="41" s="1"/>
  <c r="F4" i="41"/>
  <c r="I4" i="41" s="1"/>
  <c r="G4" i="41"/>
  <c r="A5" i="41"/>
  <c r="B5" i="41"/>
  <c r="C5" i="41"/>
  <c r="D5" i="41"/>
  <c r="E5" i="41"/>
  <c r="K5" i="41" s="1"/>
  <c r="F5" i="41"/>
  <c r="G5" i="41"/>
  <c r="J5" i="41" s="1"/>
  <c r="A6" i="41"/>
  <c r="B6" i="41"/>
  <c r="C6" i="41"/>
  <c r="D6" i="41"/>
  <c r="E6" i="41"/>
  <c r="K6" i="41" s="1"/>
  <c r="F6" i="41"/>
  <c r="G6" i="41"/>
  <c r="J6" i="41" s="1"/>
  <c r="A7" i="41"/>
  <c r="B7" i="41"/>
  <c r="C7" i="41"/>
  <c r="D7" i="41"/>
  <c r="E7" i="41"/>
  <c r="K7" i="41" s="1"/>
  <c r="F7" i="41"/>
  <c r="I7" i="41" s="1"/>
  <c r="G7" i="41"/>
  <c r="A8" i="41"/>
  <c r="B8" i="41"/>
  <c r="C8" i="41"/>
  <c r="D8" i="41"/>
  <c r="E8" i="41"/>
  <c r="K8" i="41" s="1"/>
  <c r="F8" i="41"/>
  <c r="I8" i="41" s="1"/>
  <c r="G8" i="41"/>
  <c r="A9" i="41"/>
  <c r="B9" i="41"/>
  <c r="C9" i="41"/>
  <c r="D9" i="41"/>
  <c r="E9" i="41"/>
  <c r="K9" i="41" s="1"/>
  <c r="F9" i="41"/>
  <c r="I9" i="41" s="1"/>
  <c r="G9" i="41"/>
  <c r="A10" i="41"/>
  <c r="B10" i="41"/>
  <c r="C10" i="41"/>
  <c r="D10" i="41"/>
  <c r="E10" i="41"/>
  <c r="K10" i="41" s="1"/>
  <c r="F10" i="41"/>
  <c r="I10" i="41" s="1"/>
  <c r="G10" i="41"/>
  <c r="A11" i="41"/>
  <c r="B11" i="41"/>
  <c r="C11" i="41"/>
  <c r="D11" i="41"/>
  <c r="E11" i="41"/>
  <c r="K11" i="41" s="1"/>
  <c r="F11" i="41"/>
  <c r="I11" i="41" s="1"/>
  <c r="G11" i="41"/>
  <c r="A12" i="41"/>
  <c r="B12" i="41"/>
  <c r="C12" i="41"/>
  <c r="D12" i="41"/>
  <c r="E12" i="41"/>
  <c r="K12" i="41" s="1"/>
  <c r="F12" i="41"/>
  <c r="I12" i="41" s="1"/>
  <c r="G12" i="41"/>
  <c r="A13" i="41"/>
  <c r="B13" i="41"/>
  <c r="C13" i="41"/>
  <c r="D13" i="41"/>
  <c r="E13" i="41"/>
  <c r="K13" i="41" s="1"/>
  <c r="F13" i="41"/>
  <c r="I13" i="41" s="1"/>
  <c r="G13" i="41"/>
  <c r="A14" i="41"/>
  <c r="B14" i="41"/>
  <c r="C14" i="41"/>
  <c r="D14" i="41"/>
  <c r="E14" i="41"/>
  <c r="K14" i="41" s="1"/>
  <c r="F14" i="41"/>
  <c r="I14" i="41" s="1"/>
  <c r="G14" i="41"/>
  <c r="A15" i="41"/>
  <c r="B15" i="41"/>
  <c r="C15" i="41"/>
  <c r="D15" i="41"/>
  <c r="E15" i="41"/>
  <c r="K15" i="41" s="1"/>
  <c r="F15" i="41"/>
  <c r="I15" i="41" s="1"/>
  <c r="G15" i="41"/>
  <c r="A16" i="41"/>
  <c r="B16" i="41"/>
  <c r="C16" i="41"/>
  <c r="D16" i="41"/>
  <c r="E16" i="41"/>
  <c r="K16" i="41" s="1"/>
  <c r="F16" i="41"/>
  <c r="I16" i="41" s="1"/>
  <c r="G16" i="41"/>
  <c r="A17" i="41"/>
  <c r="B17" i="41"/>
  <c r="C17" i="41"/>
  <c r="D17" i="41"/>
  <c r="E17" i="41"/>
  <c r="K17" i="41" s="1"/>
  <c r="F17" i="41"/>
  <c r="I17" i="41" s="1"/>
  <c r="G17" i="41"/>
  <c r="A18" i="41"/>
  <c r="B18" i="41"/>
  <c r="C18" i="41"/>
  <c r="D18" i="41"/>
  <c r="E18" i="41"/>
  <c r="K18" i="41" s="1"/>
  <c r="F18" i="41"/>
  <c r="I18" i="41" s="1"/>
  <c r="G18" i="41"/>
  <c r="A19" i="41"/>
  <c r="B19" i="41"/>
  <c r="C19" i="41"/>
  <c r="D19" i="41"/>
  <c r="E19" i="41"/>
  <c r="K19" i="41" s="1"/>
  <c r="F19" i="41"/>
  <c r="I19" i="41" s="1"/>
  <c r="G19" i="41"/>
  <c r="A20" i="41"/>
  <c r="B20" i="41"/>
  <c r="C20" i="41"/>
  <c r="D20" i="41"/>
  <c r="E20" i="41"/>
  <c r="K20" i="41" s="1"/>
  <c r="F20" i="41"/>
  <c r="I20" i="41" s="1"/>
  <c r="G20" i="41"/>
  <c r="A21" i="41"/>
  <c r="B21" i="41"/>
  <c r="C21" i="41"/>
  <c r="D21" i="41"/>
  <c r="E21" i="41"/>
  <c r="K21" i="41" s="1"/>
  <c r="F21" i="41"/>
  <c r="I21" i="41" s="1"/>
  <c r="G21" i="41"/>
  <c r="A22" i="41"/>
  <c r="B22" i="41"/>
  <c r="C22" i="41"/>
  <c r="D22" i="41"/>
  <c r="E22" i="41"/>
  <c r="K22" i="41" s="1"/>
  <c r="F22" i="41"/>
  <c r="I22" i="41" s="1"/>
  <c r="G22" i="41"/>
  <c r="A23" i="41"/>
  <c r="B23" i="41"/>
  <c r="C23" i="41"/>
  <c r="D23" i="41"/>
  <c r="E23" i="41"/>
  <c r="K23" i="41" s="1"/>
  <c r="F23" i="41"/>
  <c r="I23" i="41" s="1"/>
  <c r="G23" i="41"/>
  <c r="A24" i="41"/>
  <c r="B24" i="41"/>
  <c r="C24" i="41"/>
  <c r="D24" i="41"/>
  <c r="E24" i="41"/>
  <c r="K24" i="41" s="1"/>
  <c r="F24" i="41"/>
  <c r="I24" i="41" s="1"/>
  <c r="G24" i="41"/>
  <c r="A25" i="41"/>
  <c r="B25" i="41"/>
  <c r="C25" i="41"/>
  <c r="D25" i="41"/>
  <c r="E25" i="41"/>
  <c r="K25" i="41" s="1"/>
  <c r="F25" i="41"/>
  <c r="I25" i="41" s="1"/>
  <c r="G25" i="41"/>
  <c r="A26" i="41"/>
  <c r="B26" i="41"/>
  <c r="C26" i="41"/>
  <c r="D26" i="41"/>
  <c r="E26" i="41"/>
  <c r="K26" i="41" s="1"/>
  <c r="F26" i="41"/>
  <c r="I26" i="41" s="1"/>
  <c r="G26" i="41"/>
  <c r="A27" i="41"/>
  <c r="B27" i="41"/>
  <c r="C27" i="41"/>
  <c r="D27" i="41"/>
  <c r="E27" i="41"/>
  <c r="K27" i="41" s="1"/>
  <c r="F27" i="41"/>
  <c r="I27" i="41" s="1"/>
  <c r="G27" i="41"/>
  <c r="A28" i="41"/>
  <c r="B28" i="41"/>
  <c r="C28" i="41"/>
  <c r="D28" i="41"/>
  <c r="E28" i="41"/>
  <c r="K28" i="41" s="1"/>
  <c r="F28" i="41"/>
  <c r="I28" i="41" s="1"/>
  <c r="G28" i="41"/>
  <c r="A29" i="41"/>
  <c r="B29" i="41"/>
  <c r="C29" i="41"/>
  <c r="D29" i="41"/>
  <c r="E29" i="41"/>
  <c r="K29" i="41" s="1"/>
  <c r="F29" i="41"/>
  <c r="I29" i="41" s="1"/>
  <c r="G29" i="41"/>
  <c r="A30" i="41"/>
  <c r="B30" i="41"/>
  <c r="C30" i="41"/>
  <c r="D30" i="41"/>
  <c r="E30" i="41"/>
  <c r="K30" i="41" s="1"/>
  <c r="F30" i="41"/>
  <c r="I30" i="41" s="1"/>
  <c r="G30" i="41"/>
  <c r="A31" i="41"/>
  <c r="B31" i="41"/>
  <c r="C31" i="41"/>
  <c r="D31" i="41"/>
  <c r="E31" i="41"/>
  <c r="K31" i="41" s="1"/>
  <c r="F31" i="41"/>
  <c r="I31" i="41" s="1"/>
  <c r="G31" i="41"/>
  <c r="A32" i="41"/>
  <c r="B32" i="41"/>
  <c r="C32" i="41"/>
  <c r="D32" i="41"/>
  <c r="E32" i="41"/>
  <c r="K32" i="41" s="1"/>
  <c r="F32" i="41"/>
  <c r="I32" i="41" s="1"/>
  <c r="G32" i="41"/>
  <c r="A33" i="41"/>
  <c r="B33" i="41"/>
  <c r="C33" i="41"/>
  <c r="D33" i="41"/>
  <c r="E33" i="41"/>
  <c r="K33" i="41" s="1"/>
  <c r="F33" i="41"/>
  <c r="I33" i="41" s="1"/>
  <c r="G33" i="41"/>
  <c r="A34" i="41"/>
  <c r="B34" i="41"/>
  <c r="C34" i="41"/>
  <c r="D34" i="41"/>
  <c r="E34" i="41"/>
  <c r="K34" i="41" s="1"/>
  <c r="F34" i="41"/>
  <c r="I34" i="41" s="1"/>
  <c r="G34" i="41"/>
  <c r="A35" i="41"/>
  <c r="B35" i="41"/>
  <c r="C35" i="41"/>
  <c r="D35" i="41"/>
  <c r="E35" i="41"/>
  <c r="K35" i="41" s="1"/>
  <c r="F35" i="41"/>
  <c r="I35" i="41" s="1"/>
  <c r="G35" i="41"/>
  <c r="A36" i="41"/>
  <c r="B36" i="41"/>
  <c r="C36" i="41"/>
  <c r="D36" i="41"/>
  <c r="E36" i="41"/>
  <c r="K36" i="41" s="1"/>
  <c r="F36" i="41"/>
  <c r="I36" i="41" s="1"/>
  <c r="G36" i="41"/>
  <c r="A37" i="41"/>
  <c r="B37" i="41"/>
  <c r="C37" i="41"/>
  <c r="D37" i="41"/>
  <c r="E37" i="41"/>
  <c r="K37" i="41" s="1"/>
  <c r="F37" i="41"/>
  <c r="I37" i="41" s="1"/>
  <c r="G37" i="41"/>
  <c r="A38" i="41"/>
  <c r="B38" i="41"/>
  <c r="C38" i="41"/>
  <c r="D38" i="41"/>
  <c r="E38" i="41"/>
  <c r="K38" i="41" s="1"/>
  <c r="F38" i="41"/>
  <c r="I38" i="41" s="1"/>
  <c r="G38" i="41"/>
  <c r="A39" i="41"/>
  <c r="B39" i="41"/>
  <c r="C39" i="41"/>
  <c r="D39" i="41"/>
  <c r="E39" i="41"/>
  <c r="K39" i="41" s="1"/>
  <c r="F39" i="41"/>
  <c r="I39" i="41" s="1"/>
  <c r="G39" i="41"/>
  <c r="A40" i="41"/>
  <c r="B40" i="41"/>
  <c r="C40" i="41"/>
  <c r="D40" i="41"/>
  <c r="E40" i="41"/>
  <c r="K40" i="41" s="1"/>
  <c r="F40" i="41"/>
  <c r="I40" i="41" s="1"/>
  <c r="G40" i="41"/>
  <c r="A41" i="41"/>
  <c r="B41" i="41"/>
  <c r="C41" i="41"/>
  <c r="D41" i="41"/>
  <c r="E41" i="41"/>
  <c r="K41" i="41" s="1"/>
  <c r="F41" i="41"/>
  <c r="I41" i="41" s="1"/>
  <c r="G41" i="41"/>
  <c r="A42" i="41"/>
  <c r="B42" i="41"/>
  <c r="C42" i="41"/>
  <c r="D42" i="41"/>
  <c r="E42" i="41"/>
  <c r="K42" i="41" s="1"/>
  <c r="F42" i="41"/>
  <c r="I42" i="41" s="1"/>
  <c r="G42" i="41"/>
  <c r="A43" i="41"/>
  <c r="B43" i="41"/>
  <c r="C43" i="41"/>
  <c r="D43" i="41"/>
  <c r="E43" i="41"/>
  <c r="K43" i="41" s="1"/>
  <c r="F43" i="41"/>
  <c r="I43" i="41" s="1"/>
  <c r="G43" i="41"/>
  <c r="A44" i="41"/>
  <c r="B44" i="41"/>
  <c r="C44" i="41"/>
  <c r="D44" i="41"/>
  <c r="E44" i="41"/>
  <c r="K44" i="41" s="1"/>
  <c r="F44" i="41"/>
  <c r="I44" i="41" s="1"/>
  <c r="G44" i="41"/>
  <c r="A45" i="41"/>
  <c r="B45" i="41"/>
  <c r="C45" i="41"/>
  <c r="D45" i="41"/>
  <c r="E45" i="41"/>
  <c r="K45" i="41" s="1"/>
  <c r="F45" i="41"/>
  <c r="I45" i="41" s="1"/>
  <c r="G45" i="41"/>
  <c r="A46" i="41"/>
  <c r="B46" i="41"/>
  <c r="C46" i="41"/>
  <c r="D46" i="41"/>
  <c r="E46" i="41"/>
  <c r="K46" i="41" s="1"/>
  <c r="F46" i="41"/>
  <c r="I46" i="41" s="1"/>
  <c r="G46" i="41"/>
  <c r="A47" i="41"/>
  <c r="B47" i="41"/>
  <c r="C47" i="41"/>
  <c r="D47" i="41"/>
  <c r="E47" i="41"/>
  <c r="K47" i="41" s="1"/>
  <c r="F47" i="41"/>
  <c r="I47" i="41" s="1"/>
  <c r="G47" i="41"/>
  <c r="A48" i="41"/>
  <c r="B48" i="41"/>
  <c r="C48" i="41"/>
  <c r="D48" i="41"/>
  <c r="E48" i="41"/>
  <c r="K48" i="41" s="1"/>
  <c r="F48" i="41"/>
  <c r="I48" i="41" s="1"/>
  <c r="G48" i="41"/>
  <c r="A49" i="41"/>
  <c r="B49" i="41"/>
  <c r="C49" i="41"/>
  <c r="D49" i="41"/>
  <c r="E49" i="41"/>
  <c r="K49" i="41" s="1"/>
  <c r="F49" i="41"/>
  <c r="I49" i="41" s="1"/>
  <c r="G49" i="41"/>
  <c r="A50" i="41"/>
  <c r="B50" i="41"/>
  <c r="C50" i="41"/>
  <c r="D50" i="41"/>
  <c r="E50" i="41"/>
  <c r="K50" i="41" s="1"/>
  <c r="F50" i="41"/>
  <c r="I50" i="41" s="1"/>
  <c r="G50" i="41"/>
  <c r="A51" i="41"/>
  <c r="B51" i="41"/>
  <c r="C51" i="41"/>
  <c r="D51" i="41"/>
  <c r="E51" i="41"/>
  <c r="K51" i="41" s="1"/>
  <c r="F51" i="41"/>
  <c r="I51" i="41" s="1"/>
  <c r="G51" i="41"/>
  <c r="A52" i="41"/>
  <c r="B52" i="41"/>
  <c r="C52" i="41"/>
  <c r="D52" i="41"/>
  <c r="E52" i="41"/>
  <c r="K52" i="41" s="1"/>
  <c r="F52" i="41"/>
  <c r="I52" i="41" s="1"/>
  <c r="G52" i="41"/>
  <c r="A53" i="41"/>
  <c r="B53" i="41"/>
  <c r="C53" i="41"/>
  <c r="D53" i="41"/>
  <c r="E53" i="41"/>
  <c r="K53" i="41" s="1"/>
  <c r="F53" i="41"/>
  <c r="I53" i="41" s="1"/>
  <c r="G53" i="41"/>
  <c r="A54" i="41"/>
  <c r="B54" i="41"/>
  <c r="C54" i="41"/>
  <c r="D54" i="41"/>
  <c r="E54" i="41"/>
  <c r="K54" i="41" s="1"/>
  <c r="F54" i="41"/>
  <c r="I54" i="41" s="1"/>
  <c r="G54" i="41"/>
  <c r="A55" i="41"/>
  <c r="B55" i="41"/>
  <c r="C55" i="41"/>
  <c r="D55" i="41"/>
  <c r="E55" i="41"/>
  <c r="K55" i="41" s="1"/>
  <c r="F55" i="41"/>
  <c r="I55" i="41" s="1"/>
  <c r="G55" i="41"/>
  <c r="A56" i="41"/>
  <c r="B56" i="41"/>
  <c r="C56" i="41"/>
  <c r="D56" i="41"/>
  <c r="E56" i="41"/>
  <c r="K56" i="41" s="1"/>
  <c r="F56" i="41"/>
  <c r="I56" i="41" s="1"/>
  <c r="G56" i="41"/>
  <c r="A57" i="41"/>
  <c r="B57" i="41"/>
  <c r="C57" i="41"/>
  <c r="D57" i="41"/>
  <c r="E57" i="41"/>
  <c r="K57" i="41" s="1"/>
  <c r="F57" i="41"/>
  <c r="I57" i="41" s="1"/>
  <c r="G57" i="41"/>
  <c r="A58" i="41"/>
  <c r="B58" i="41"/>
  <c r="C58" i="41"/>
  <c r="D58" i="41"/>
  <c r="E58" i="41"/>
  <c r="K58" i="41" s="1"/>
  <c r="F58" i="41"/>
  <c r="I58" i="41" s="1"/>
  <c r="G58" i="41"/>
  <c r="A59" i="41"/>
  <c r="B59" i="41"/>
  <c r="C59" i="41"/>
  <c r="D59" i="41"/>
  <c r="E59" i="41"/>
  <c r="K59" i="41" s="1"/>
  <c r="F59" i="41"/>
  <c r="I59" i="41" s="1"/>
  <c r="G59" i="41"/>
  <c r="A60" i="41"/>
  <c r="B60" i="41"/>
  <c r="C60" i="41"/>
  <c r="D60" i="41"/>
  <c r="E60" i="41"/>
  <c r="K60" i="41" s="1"/>
  <c r="F60" i="41"/>
  <c r="I60" i="41" s="1"/>
  <c r="G60" i="41"/>
  <c r="A61" i="41"/>
  <c r="B61" i="41"/>
  <c r="C61" i="41"/>
  <c r="D61" i="41"/>
  <c r="E61" i="41"/>
  <c r="K61" i="41" s="1"/>
  <c r="F61" i="41"/>
  <c r="I61" i="41" s="1"/>
  <c r="G61" i="41"/>
  <c r="A62" i="41"/>
  <c r="B62" i="41"/>
  <c r="C62" i="41"/>
  <c r="D62" i="41"/>
  <c r="E62" i="41"/>
  <c r="K62" i="41" s="1"/>
  <c r="F62" i="41"/>
  <c r="I62" i="41" s="1"/>
  <c r="G62" i="41"/>
  <c r="A63" i="41"/>
  <c r="B63" i="41"/>
  <c r="C63" i="41"/>
  <c r="D63" i="41"/>
  <c r="E63" i="41"/>
  <c r="K63" i="41" s="1"/>
  <c r="F63" i="41"/>
  <c r="I63" i="41" s="1"/>
  <c r="G63" i="41"/>
  <c r="A64" i="41"/>
  <c r="B64" i="41"/>
  <c r="C64" i="41"/>
  <c r="D64" i="41"/>
  <c r="E64" i="41"/>
  <c r="K64" i="41" s="1"/>
  <c r="F64" i="41"/>
  <c r="I64" i="41" s="1"/>
  <c r="G64" i="41"/>
  <c r="A65" i="41"/>
  <c r="B65" i="41"/>
  <c r="C65" i="41"/>
  <c r="D65" i="41"/>
  <c r="E65" i="41"/>
  <c r="K65" i="41" s="1"/>
  <c r="F65" i="41"/>
  <c r="I65" i="41" s="1"/>
  <c r="G65" i="41"/>
  <c r="A66" i="41"/>
  <c r="B66" i="41"/>
  <c r="C66" i="41"/>
  <c r="D66" i="41"/>
  <c r="E66" i="41"/>
  <c r="K66" i="41" s="1"/>
  <c r="F66" i="41"/>
  <c r="I66" i="41" s="1"/>
  <c r="G66" i="41"/>
  <c r="A67" i="41"/>
  <c r="B67" i="41"/>
  <c r="C67" i="41"/>
  <c r="D67" i="41"/>
  <c r="E67" i="41"/>
  <c r="K67" i="41" s="1"/>
  <c r="F67" i="41"/>
  <c r="I67" i="41" s="1"/>
  <c r="G67" i="41"/>
  <c r="A68" i="41"/>
  <c r="B68" i="41"/>
  <c r="C68" i="41"/>
  <c r="D68" i="41"/>
  <c r="E68" i="41"/>
  <c r="K68" i="41" s="1"/>
  <c r="F68" i="41"/>
  <c r="I68" i="41" s="1"/>
  <c r="G68" i="41"/>
  <c r="A69" i="41"/>
  <c r="B69" i="41"/>
  <c r="C69" i="41"/>
  <c r="D69" i="41"/>
  <c r="E69" i="41"/>
  <c r="K69" i="41" s="1"/>
  <c r="F69" i="41"/>
  <c r="I69" i="41" s="1"/>
  <c r="G69" i="41"/>
  <c r="A70" i="41"/>
  <c r="B70" i="41"/>
  <c r="C70" i="41"/>
  <c r="D70" i="41"/>
  <c r="E70" i="41"/>
  <c r="K70" i="41" s="1"/>
  <c r="F70" i="41"/>
  <c r="I70" i="41" s="1"/>
  <c r="G70" i="41"/>
  <c r="A71" i="41"/>
  <c r="B71" i="41"/>
  <c r="C71" i="41"/>
  <c r="D71" i="41"/>
  <c r="E71" i="41"/>
  <c r="K71" i="41" s="1"/>
  <c r="F71" i="41"/>
  <c r="I71" i="41" s="1"/>
  <c r="G71" i="41"/>
  <c r="A72" i="41"/>
  <c r="B72" i="41"/>
  <c r="C72" i="41"/>
  <c r="D72" i="41"/>
  <c r="E72" i="41"/>
  <c r="K72" i="41" s="1"/>
  <c r="F72" i="41"/>
  <c r="I72" i="41" s="1"/>
  <c r="G72" i="41"/>
  <c r="A73" i="41"/>
  <c r="B73" i="41"/>
  <c r="C73" i="41"/>
  <c r="D73" i="41"/>
  <c r="E73" i="41"/>
  <c r="K73" i="41" s="1"/>
  <c r="F73" i="41"/>
  <c r="I73" i="41" s="1"/>
  <c r="G73" i="41"/>
  <c r="A74" i="41"/>
  <c r="B74" i="41"/>
  <c r="C74" i="41"/>
  <c r="D74" i="41"/>
  <c r="E74" i="41"/>
  <c r="K74" i="41" s="1"/>
  <c r="F74" i="41"/>
  <c r="I74" i="41" s="1"/>
  <c r="G74" i="41"/>
  <c r="A75" i="41"/>
  <c r="B75" i="41"/>
  <c r="C75" i="41"/>
  <c r="D75" i="41"/>
  <c r="E75" i="41"/>
  <c r="K75" i="41" s="1"/>
  <c r="F75" i="41"/>
  <c r="I75" i="41" s="1"/>
  <c r="G75" i="41"/>
  <c r="A76" i="41"/>
  <c r="B76" i="41"/>
  <c r="C76" i="41"/>
  <c r="D76" i="41"/>
  <c r="E76" i="41"/>
  <c r="K76" i="41" s="1"/>
  <c r="F76" i="41"/>
  <c r="I76" i="41" s="1"/>
  <c r="G76" i="41"/>
  <c r="A77" i="41"/>
  <c r="B77" i="41"/>
  <c r="C77" i="41"/>
  <c r="D77" i="41"/>
  <c r="E77" i="41"/>
  <c r="K77" i="41" s="1"/>
  <c r="F77" i="41"/>
  <c r="I77" i="41" s="1"/>
  <c r="G77" i="41"/>
  <c r="A78" i="41"/>
  <c r="B78" i="41"/>
  <c r="C78" i="41"/>
  <c r="D78" i="41"/>
  <c r="E78" i="41"/>
  <c r="K78" i="41" s="1"/>
  <c r="F78" i="41"/>
  <c r="I78" i="41" s="1"/>
  <c r="G78" i="41"/>
  <c r="A79" i="41"/>
  <c r="B79" i="41"/>
  <c r="C79" i="41"/>
  <c r="D79" i="41"/>
  <c r="E79" i="41"/>
  <c r="K79" i="41" s="1"/>
  <c r="F79" i="41"/>
  <c r="I79" i="41" s="1"/>
  <c r="G79" i="41"/>
  <c r="A80" i="41"/>
  <c r="B80" i="41"/>
  <c r="C80" i="41"/>
  <c r="D80" i="41"/>
  <c r="E80" i="41"/>
  <c r="K80" i="41" s="1"/>
  <c r="F80" i="41"/>
  <c r="I80" i="41" s="1"/>
  <c r="G80" i="41"/>
  <c r="A81" i="41"/>
  <c r="B81" i="41"/>
  <c r="C81" i="41"/>
  <c r="D81" i="41"/>
  <c r="E81" i="41"/>
  <c r="K81" i="41" s="1"/>
  <c r="F81" i="41"/>
  <c r="I81" i="41" s="1"/>
  <c r="G81" i="41"/>
  <c r="A82" i="41"/>
  <c r="B82" i="41"/>
  <c r="C82" i="41"/>
  <c r="D82" i="41"/>
  <c r="E82" i="41"/>
  <c r="K82" i="41" s="1"/>
  <c r="F82" i="41"/>
  <c r="I82" i="41" s="1"/>
  <c r="G82" i="41"/>
  <c r="A83" i="41"/>
  <c r="B83" i="41"/>
  <c r="C83" i="41"/>
  <c r="D83" i="41"/>
  <c r="E83" i="41"/>
  <c r="K83" i="41" s="1"/>
  <c r="F83" i="41"/>
  <c r="I83" i="41" s="1"/>
  <c r="G83" i="41"/>
  <c r="A84" i="41"/>
  <c r="B84" i="41"/>
  <c r="C84" i="41"/>
  <c r="D84" i="41"/>
  <c r="E84" i="41"/>
  <c r="K84" i="41" s="1"/>
  <c r="F84" i="41"/>
  <c r="I84" i="41" s="1"/>
  <c r="G84" i="41"/>
  <c r="A85" i="41"/>
  <c r="B85" i="41"/>
  <c r="C85" i="41"/>
  <c r="D85" i="41"/>
  <c r="E85" i="41"/>
  <c r="K85" i="41" s="1"/>
  <c r="F85" i="41"/>
  <c r="I85" i="41" s="1"/>
  <c r="G85" i="41"/>
  <c r="A86" i="41"/>
  <c r="B86" i="41"/>
  <c r="C86" i="41"/>
  <c r="D86" i="41"/>
  <c r="E86" i="41"/>
  <c r="K86" i="41" s="1"/>
  <c r="F86" i="41"/>
  <c r="I86" i="41" s="1"/>
  <c r="G86" i="41"/>
  <c r="A87" i="41"/>
  <c r="B87" i="41"/>
  <c r="C87" i="41"/>
  <c r="D87" i="41"/>
  <c r="E87" i="41"/>
  <c r="K87" i="41" s="1"/>
  <c r="F87" i="41"/>
  <c r="I87" i="41" s="1"/>
  <c r="G87" i="41"/>
  <c r="A88" i="41"/>
  <c r="B88" i="41"/>
  <c r="C88" i="41"/>
  <c r="D88" i="41"/>
  <c r="E88" i="41"/>
  <c r="K88" i="41" s="1"/>
  <c r="F88" i="41"/>
  <c r="I88" i="41" s="1"/>
  <c r="G88" i="41"/>
  <c r="A89" i="41"/>
  <c r="B89" i="41"/>
  <c r="C89" i="41"/>
  <c r="D89" i="41"/>
  <c r="E89" i="41"/>
  <c r="K89" i="41" s="1"/>
  <c r="F89" i="41"/>
  <c r="I89" i="41" s="1"/>
  <c r="G89" i="41"/>
  <c r="A90" i="41"/>
  <c r="B90" i="41"/>
  <c r="C90" i="41"/>
  <c r="D90" i="41"/>
  <c r="E90" i="41"/>
  <c r="K90" i="41" s="1"/>
  <c r="F90" i="41"/>
  <c r="I90" i="41" s="1"/>
  <c r="G90" i="41"/>
  <c r="A91" i="41"/>
  <c r="B91" i="41"/>
  <c r="C91" i="41"/>
  <c r="D91" i="41"/>
  <c r="E91" i="41"/>
  <c r="K91" i="41" s="1"/>
  <c r="F91" i="41"/>
  <c r="I91" i="41" s="1"/>
  <c r="G91" i="41"/>
  <c r="A92" i="41"/>
  <c r="B92" i="41"/>
  <c r="C92" i="41"/>
  <c r="D92" i="41"/>
  <c r="E92" i="41"/>
  <c r="K92" i="41" s="1"/>
  <c r="F92" i="41"/>
  <c r="I92" i="41" s="1"/>
  <c r="G92" i="41"/>
  <c r="A93" i="41"/>
  <c r="B93" i="41"/>
  <c r="C93" i="41"/>
  <c r="D93" i="41"/>
  <c r="E93" i="41"/>
  <c r="K93" i="41" s="1"/>
  <c r="F93" i="41"/>
  <c r="I93" i="41" s="1"/>
  <c r="G93" i="41"/>
  <c r="A94" i="41"/>
  <c r="B94" i="41"/>
  <c r="C94" i="41"/>
  <c r="D94" i="41"/>
  <c r="E94" i="41"/>
  <c r="K94" i="41" s="1"/>
  <c r="F94" i="41"/>
  <c r="I94" i="41" s="1"/>
  <c r="G94" i="41"/>
  <c r="A95" i="41"/>
  <c r="B95" i="41"/>
  <c r="C95" i="41"/>
  <c r="D95" i="41"/>
  <c r="E95" i="41"/>
  <c r="K95" i="41" s="1"/>
  <c r="F95" i="41"/>
  <c r="I95" i="41" s="1"/>
  <c r="G95" i="41"/>
  <c r="A96" i="41"/>
  <c r="B96" i="41"/>
  <c r="C96" i="41"/>
  <c r="D96" i="41"/>
  <c r="E96" i="41"/>
  <c r="K96" i="41" s="1"/>
  <c r="F96" i="41"/>
  <c r="I96" i="41" s="1"/>
  <c r="G96" i="41"/>
  <c r="A97" i="41"/>
  <c r="B97" i="41"/>
  <c r="C97" i="41"/>
  <c r="D97" i="41"/>
  <c r="E97" i="41"/>
  <c r="K97" i="41" s="1"/>
  <c r="F97" i="41"/>
  <c r="I97" i="41" s="1"/>
  <c r="G97" i="41"/>
  <c r="A98" i="41"/>
  <c r="B98" i="41"/>
  <c r="C98" i="41"/>
  <c r="D98" i="41"/>
  <c r="E98" i="41"/>
  <c r="K98" i="41" s="1"/>
  <c r="F98" i="41"/>
  <c r="I98" i="41" s="1"/>
  <c r="G98" i="41"/>
  <c r="A99" i="41"/>
  <c r="B99" i="41"/>
  <c r="C99" i="41"/>
  <c r="D99" i="41"/>
  <c r="E99" i="41"/>
  <c r="K99" i="41" s="1"/>
  <c r="F99" i="41"/>
  <c r="I99" i="41" s="1"/>
  <c r="G99" i="41"/>
  <c r="A100" i="41"/>
  <c r="B100" i="41"/>
  <c r="C100" i="41"/>
  <c r="D100" i="41"/>
  <c r="E100" i="41"/>
  <c r="K100" i="41" s="1"/>
  <c r="F100" i="41"/>
  <c r="I100" i="41" s="1"/>
  <c r="G100" i="41"/>
  <c r="A101" i="41"/>
  <c r="B101" i="41"/>
  <c r="C101" i="41"/>
  <c r="D101" i="41"/>
  <c r="E101" i="41"/>
  <c r="K101" i="41" s="1"/>
  <c r="F101" i="41"/>
  <c r="I101" i="41" s="1"/>
  <c r="G101" i="41"/>
  <c r="A102" i="41"/>
  <c r="B102" i="41"/>
  <c r="C102" i="41"/>
  <c r="D102" i="41"/>
  <c r="E102" i="41"/>
  <c r="K102" i="41" s="1"/>
  <c r="F102" i="41"/>
  <c r="I102" i="41" s="1"/>
  <c r="G102" i="41"/>
  <c r="A103" i="41"/>
  <c r="B103" i="41"/>
  <c r="C103" i="41"/>
  <c r="D103" i="41"/>
  <c r="E103" i="41"/>
  <c r="K103" i="41" s="1"/>
  <c r="F103" i="41"/>
  <c r="I103" i="41" s="1"/>
  <c r="G103" i="41"/>
  <c r="A104" i="41"/>
  <c r="B104" i="41"/>
  <c r="C104" i="41"/>
  <c r="D104" i="41"/>
  <c r="E104" i="41"/>
  <c r="K104" i="41" s="1"/>
  <c r="F104" i="41"/>
  <c r="I104" i="41" s="1"/>
  <c r="G104" i="41"/>
  <c r="A105" i="41"/>
  <c r="B105" i="41"/>
  <c r="C105" i="41"/>
  <c r="D105" i="41"/>
  <c r="E105" i="41"/>
  <c r="K105" i="41" s="1"/>
  <c r="F105" i="41"/>
  <c r="I105" i="41" s="1"/>
  <c r="G105" i="41"/>
  <c r="A106" i="41"/>
  <c r="B106" i="41"/>
  <c r="C106" i="41"/>
  <c r="D106" i="41"/>
  <c r="E106" i="41"/>
  <c r="K106" i="41" s="1"/>
  <c r="F106" i="41"/>
  <c r="I106" i="41" s="1"/>
  <c r="G106" i="41"/>
  <c r="A107" i="41"/>
  <c r="B107" i="41"/>
  <c r="C107" i="41"/>
  <c r="D107" i="41"/>
  <c r="E107" i="41"/>
  <c r="K107" i="41" s="1"/>
  <c r="F107" i="41"/>
  <c r="I107" i="41" s="1"/>
  <c r="G107" i="41"/>
  <c r="A108" i="41"/>
  <c r="B108" i="41"/>
  <c r="C108" i="41"/>
  <c r="D108" i="41"/>
  <c r="E108" i="41"/>
  <c r="K108" i="41" s="1"/>
  <c r="F108" i="41"/>
  <c r="I108" i="41" s="1"/>
  <c r="G108" i="41"/>
  <c r="A109" i="41"/>
  <c r="B109" i="41"/>
  <c r="C109" i="41"/>
  <c r="D109" i="41"/>
  <c r="E109" i="41"/>
  <c r="K109" i="41" s="1"/>
  <c r="F109" i="41"/>
  <c r="I109" i="41" s="1"/>
  <c r="G109" i="41"/>
  <c r="A110" i="41"/>
  <c r="B110" i="41"/>
  <c r="C110" i="41"/>
  <c r="D110" i="41"/>
  <c r="E110" i="41"/>
  <c r="K110" i="41" s="1"/>
  <c r="F110" i="41"/>
  <c r="I110" i="41" s="1"/>
  <c r="G110" i="41"/>
  <c r="A111" i="41"/>
  <c r="B111" i="41"/>
  <c r="C111" i="41"/>
  <c r="D111" i="41"/>
  <c r="E111" i="41"/>
  <c r="K111" i="41" s="1"/>
  <c r="F111" i="41"/>
  <c r="I111" i="41" s="1"/>
  <c r="G111" i="41"/>
  <c r="A112" i="41"/>
  <c r="B112" i="41"/>
  <c r="C112" i="41"/>
  <c r="D112" i="41"/>
  <c r="E112" i="41"/>
  <c r="K112" i="41" s="1"/>
  <c r="F112" i="41"/>
  <c r="I112" i="41" s="1"/>
  <c r="G112" i="41"/>
  <c r="A113" i="41"/>
  <c r="B113" i="41"/>
  <c r="C113" i="41"/>
  <c r="D113" i="41"/>
  <c r="E113" i="41"/>
  <c r="K113" i="41" s="1"/>
  <c r="F113" i="41"/>
  <c r="I113" i="41" s="1"/>
  <c r="G113" i="41"/>
  <c r="A114" i="41"/>
  <c r="B114" i="41"/>
  <c r="C114" i="41"/>
  <c r="D114" i="41"/>
  <c r="E114" i="41"/>
  <c r="K114" i="41" s="1"/>
  <c r="F114" i="41"/>
  <c r="I114" i="41" s="1"/>
  <c r="G114" i="41"/>
  <c r="A115" i="41"/>
  <c r="B115" i="41"/>
  <c r="C115" i="41"/>
  <c r="D115" i="41"/>
  <c r="E115" i="41"/>
  <c r="K115" i="41" s="1"/>
  <c r="F115" i="41"/>
  <c r="I115" i="41" s="1"/>
  <c r="G115" i="41"/>
  <c r="A116" i="41"/>
  <c r="B116" i="41"/>
  <c r="C116" i="41"/>
  <c r="D116" i="41"/>
  <c r="E116" i="41"/>
  <c r="K116" i="41" s="1"/>
  <c r="F116" i="41"/>
  <c r="I116" i="41" s="1"/>
  <c r="G116" i="41"/>
  <c r="A117" i="41"/>
  <c r="B117" i="41"/>
  <c r="C117" i="41"/>
  <c r="D117" i="41"/>
  <c r="E117" i="41"/>
  <c r="K117" i="41" s="1"/>
  <c r="F117" i="41"/>
  <c r="I117" i="41" s="1"/>
  <c r="G117" i="41"/>
  <c r="A118" i="41"/>
  <c r="B118" i="41"/>
  <c r="C118" i="41"/>
  <c r="D118" i="41"/>
  <c r="E118" i="41"/>
  <c r="K118" i="41" s="1"/>
  <c r="F118" i="41"/>
  <c r="I118" i="41" s="1"/>
  <c r="G118" i="41"/>
  <c r="A119" i="41"/>
  <c r="B119" i="41"/>
  <c r="C119" i="41"/>
  <c r="D119" i="41"/>
  <c r="E119" i="41"/>
  <c r="K119" i="41" s="1"/>
  <c r="F119" i="41"/>
  <c r="I119" i="41" s="1"/>
  <c r="G119" i="41"/>
  <c r="A120" i="41"/>
  <c r="B120" i="41"/>
  <c r="C120" i="41"/>
  <c r="D120" i="41"/>
  <c r="E120" i="41"/>
  <c r="K120" i="41" s="1"/>
  <c r="F120" i="41"/>
  <c r="I120" i="41" s="1"/>
  <c r="G120" i="41"/>
  <c r="A121" i="41"/>
  <c r="B121" i="41"/>
  <c r="C121" i="41"/>
  <c r="D121" i="41"/>
  <c r="E121" i="41"/>
  <c r="K121" i="41" s="1"/>
  <c r="F121" i="41"/>
  <c r="I121" i="41" s="1"/>
  <c r="G121" i="41"/>
  <c r="A122" i="41"/>
  <c r="B122" i="41"/>
  <c r="C122" i="41"/>
  <c r="D122" i="41"/>
  <c r="E122" i="41"/>
  <c r="K122" i="41" s="1"/>
  <c r="F122" i="41"/>
  <c r="I122" i="41" s="1"/>
  <c r="G122" i="41"/>
  <c r="A123" i="41"/>
  <c r="B123" i="41"/>
  <c r="C123" i="41"/>
  <c r="D123" i="41"/>
  <c r="E123" i="41"/>
  <c r="K123" i="41" s="1"/>
  <c r="F123" i="41"/>
  <c r="I123" i="41" s="1"/>
  <c r="G123" i="41"/>
  <c r="A124" i="41"/>
  <c r="B124" i="41"/>
  <c r="C124" i="41"/>
  <c r="D124" i="41"/>
  <c r="E124" i="41"/>
  <c r="K124" i="41" s="1"/>
  <c r="F124" i="41"/>
  <c r="I124" i="41" s="1"/>
  <c r="G124" i="41"/>
  <c r="A125" i="41"/>
  <c r="B125" i="41"/>
  <c r="C125" i="41"/>
  <c r="D125" i="41"/>
  <c r="E125" i="41"/>
  <c r="K125" i="41" s="1"/>
  <c r="F125" i="41"/>
  <c r="I125" i="41" s="1"/>
  <c r="G125" i="41"/>
  <c r="A126" i="41"/>
  <c r="B126" i="41"/>
  <c r="C126" i="41"/>
  <c r="D126" i="41"/>
  <c r="E126" i="41"/>
  <c r="K126" i="41" s="1"/>
  <c r="F126" i="41"/>
  <c r="I126" i="41" s="1"/>
  <c r="G126" i="41"/>
  <c r="A127" i="41"/>
  <c r="B127" i="41"/>
  <c r="C127" i="41"/>
  <c r="D127" i="41"/>
  <c r="E127" i="41"/>
  <c r="K127" i="41" s="1"/>
  <c r="F127" i="41"/>
  <c r="I127" i="41" s="1"/>
  <c r="G127" i="41"/>
  <c r="A128" i="41"/>
  <c r="B128" i="41"/>
  <c r="C128" i="41"/>
  <c r="D128" i="41"/>
  <c r="E128" i="41"/>
  <c r="K128" i="41" s="1"/>
  <c r="F128" i="41"/>
  <c r="I128" i="41" s="1"/>
  <c r="G128" i="41"/>
  <c r="A129" i="41"/>
  <c r="B129" i="41"/>
  <c r="C129" i="41"/>
  <c r="D129" i="41"/>
  <c r="E129" i="41"/>
  <c r="K129" i="41" s="1"/>
  <c r="F129" i="41"/>
  <c r="I129" i="41" s="1"/>
  <c r="G129" i="41"/>
  <c r="A130" i="41"/>
  <c r="B130" i="41"/>
  <c r="C130" i="41"/>
  <c r="D130" i="41"/>
  <c r="E130" i="41"/>
  <c r="K130" i="41" s="1"/>
  <c r="F130" i="41"/>
  <c r="I130" i="41" s="1"/>
  <c r="G130" i="41"/>
  <c r="A131" i="41"/>
  <c r="B131" i="41"/>
  <c r="C131" i="41"/>
  <c r="D131" i="41"/>
  <c r="E131" i="41"/>
  <c r="K131" i="41" s="1"/>
  <c r="F131" i="41"/>
  <c r="I131" i="41" s="1"/>
  <c r="G131" i="41"/>
  <c r="A132" i="41"/>
  <c r="B132" i="41"/>
  <c r="C132" i="41"/>
  <c r="D132" i="41"/>
  <c r="E132" i="41"/>
  <c r="K132" i="41" s="1"/>
  <c r="F132" i="41"/>
  <c r="I132" i="41" s="1"/>
  <c r="G132" i="41"/>
  <c r="A133" i="41"/>
  <c r="B133" i="41"/>
  <c r="C133" i="41"/>
  <c r="D133" i="41"/>
  <c r="E133" i="41"/>
  <c r="K133" i="41" s="1"/>
  <c r="F133" i="41"/>
  <c r="I133" i="41" s="1"/>
  <c r="G133" i="41"/>
  <c r="A134" i="41"/>
  <c r="B134" i="41"/>
  <c r="C134" i="41"/>
  <c r="D134" i="41"/>
  <c r="E134" i="41"/>
  <c r="K134" i="41" s="1"/>
  <c r="F134" i="41"/>
  <c r="I134" i="41" s="1"/>
  <c r="G134" i="41"/>
  <c r="A135" i="41"/>
  <c r="B135" i="41"/>
  <c r="C135" i="41"/>
  <c r="D135" i="41"/>
  <c r="E135" i="41"/>
  <c r="K135" i="41" s="1"/>
  <c r="F135" i="41"/>
  <c r="I135" i="41" s="1"/>
  <c r="G135" i="41"/>
  <c r="A136" i="41"/>
  <c r="B136" i="41"/>
  <c r="C136" i="41"/>
  <c r="D136" i="41"/>
  <c r="E136" i="41"/>
  <c r="K136" i="41" s="1"/>
  <c r="F136" i="41"/>
  <c r="I136" i="41" s="1"/>
  <c r="G136" i="41"/>
  <c r="A137" i="41"/>
  <c r="B137" i="41"/>
  <c r="C137" i="41"/>
  <c r="D137" i="41"/>
  <c r="E137" i="41"/>
  <c r="K137" i="41" s="1"/>
  <c r="F137" i="41"/>
  <c r="I137" i="41" s="1"/>
  <c r="G137" i="41"/>
  <c r="A138" i="41"/>
  <c r="B138" i="41"/>
  <c r="C138" i="41"/>
  <c r="D138" i="41"/>
  <c r="E138" i="41"/>
  <c r="K138" i="41" s="1"/>
  <c r="F138" i="41"/>
  <c r="I138" i="41" s="1"/>
  <c r="G138" i="41"/>
  <c r="A139" i="41"/>
  <c r="B139" i="41"/>
  <c r="C139" i="41"/>
  <c r="D139" i="41"/>
  <c r="E139" i="41"/>
  <c r="K139" i="41" s="1"/>
  <c r="F139" i="41"/>
  <c r="I139" i="41" s="1"/>
  <c r="G139" i="41"/>
  <c r="A140" i="41"/>
  <c r="B140" i="41"/>
  <c r="C140" i="41"/>
  <c r="D140" i="41"/>
  <c r="E140" i="41"/>
  <c r="K140" i="41" s="1"/>
  <c r="F140" i="41"/>
  <c r="I140" i="41" s="1"/>
  <c r="G140" i="41"/>
  <c r="A141" i="41"/>
  <c r="B141" i="41"/>
  <c r="C141" i="41"/>
  <c r="D141" i="41"/>
  <c r="E141" i="41"/>
  <c r="K141" i="41" s="1"/>
  <c r="F141" i="41"/>
  <c r="I141" i="41" s="1"/>
  <c r="G141" i="41"/>
  <c r="A142" i="41"/>
  <c r="B142" i="41"/>
  <c r="C142" i="41"/>
  <c r="D142" i="41"/>
  <c r="E142" i="41"/>
  <c r="K142" i="41" s="1"/>
  <c r="F142" i="41"/>
  <c r="I142" i="41" s="1"/>
  <c r="G142" i="41"/>
  <c r="A143" i="41"/>
  <c r="B143" i="41"/>
  <c r="C143" i="41"/>
  <c r="D143" i="41"/>
  <c r="E143" i="41"/>
  <c r="K143" i="41" s="1"/>
  <c r="F143" i="41"/>
  <c r="I143" i="41" s="1"/>
  <c r="G143" i="41"/>
  <c r="A144" i="41"/>
  <c r="B144" i="41"/>
  <c r="C144" i="41"/>
  <c r="D144" i="41"/>
  <c r="E144" i="41"/>
  <c r="K144" i="41" s="1"/>
  <c r="F144" i="41"/>
  <c r="I144" i="41" s="1"/>
  <c r="G144" i="41"/>
  <c r="A145" i="41"/>
  <c r="B145" i="41"/>
  <c r="C145" i="41"/>
  <c r="D145" i="41"/>
  <c r="E145" i="41"/>
  <c r="K145" i="41" s="1"/>
  <c r="F145" i="41"/>
  <c r="I145" i="41" s="1"/>
  <c r="G145" i="41"/>
  <c r="A146" i="41"/>
  <c r="B146" i="41"/>
  <c r="C146" i="41"/>
  <c r="D146" i="41"/>
  <c r="E146" i="41"/>
  <c r="K146" i="41" s="1"/>
  <c r="F146" i="41"/>
  <c r="I146" i="41" s="1"/>
  <c r="G146" i="41"/>
  <c r="A147" i="41"/>
  <c r="B147" i="41"/>
  <c r="C147" i="41"/>
  <c r="D147" i="41"/>
  <c r="E147" i="41"/>
  <c r="K147" i="41" s="1"/>
  <c r="F147" i="41"/>
  <c r="I147" i="41" s="1"/>
  <c r="G147" i="41"/>
  <c r="A148" i="41"/>
  <c r="B148" i="41"/>
  <c r="C148" i="41"/>
  <c r="D148" i="41"/>
  <c r="E148" i="41"/>
  <c r="K148" i="41" s="1"/>
  <c r="F148" i="41"/>
  <c r="I148" i="41" s="1"/>
  <c r="G148" i="41"/>
  <c r="A149" i="41"/>
  <c r="B149" i="41"/>
  <c r="C149" i="41"/>
  <c r="D149" i="41"/>
  <c r="E149" i="41"/>
  <c r="K149" i="41" s="1"/>
  <c r="F149" i="41"/>
  <c r="I149" i="41" s="1"/>
  <c r="G149" i="41"/>
  <c r="A150" i="41"/>
  <c r="B150" i="41"/>
  <c r="C150" i="41"/>
  <c r="D150" i="41"/>
  <c r="E150" i="41"/>
  <c r="K150" i="41" s="1"/>
  <c r="F150" i="41"/>
  <c r="I150" i="41" s="1"/>
  <c r="G150" i="41"/>
  <c r="A151" i="41"/>
  <c r="B151" i="41"/>
  <c r="C151" i="41"/>
  <c r="D151" i="41"/>
  <c r="E151" i="41"/>
  <c r="K151" i="41" s="1"/>
  <c r="F151" i="41"/>
  <c r="I151" i="41" s="1"/>
  <c r="G151" i="41"/>
  <c r="A152" i="41"/>
  <c r="B152" i="41"/>
  <c r="C152" i="41"/>
  <c r="D152" i="41"/>
  <c r="E152" i="41"/>
  <c r="K152" i="41" s="1"/>
  <c r="F152" i="41"/>
  <c r="I152" i="41" s="1"/>
  <c r="G152" i="41"/>
  <c r="A153" i="41"/>
  <c r="B153" i="41"/>
  <c r="C153" i="41"/>
  <c r="D153" i="41"/>
  <c r="E153" i="41"/>
  <c r="K153" i="41" s="1"/>
  <c r="F153" i="41"/>
  <c r="I153" i="41" s="1"/>
  <c r="G153" i="41"/>
  <c r="A154" i="41"/>
  <c r="B154" i="41"/>
  <c r="C154" i="41"/>
  <c r="D154" i="41"/>
  <c r="E154" i="41"/>
  <c r="K154" i="41" s="1"/>
  <c r="F154" i="41"/>
  <c r="I154" i="41" s="1"/>
  <c r="G154" i="41"/>
  <c r="A155" i="41"/>
  <c r="B155" i="41"/>
  <c r="C155" i="41"/>
  <c r="D155" i="41"/>
  <c r="E155" i="41"/>
  <c r="K155" i="41" s="1"/>
  <c r="F155" i="41"/>
  <c r="I155" i="41" s="1"/>
  <c r="G155" i="41"/>
  <c r="A156" i="41"/>
  <c r="B156" i="41"/>
  <c r="C156" i="41"/>
  <c r="D156" i="41"/>
  <c r="E156" i="41"/>
  <c r="K156" i="41" s="1"/>
  <c r="F156" i="41"/>
  <c r="I156" i="41" s="1"/>
  <c r="G156" i="41"/>
  <c r="A157" i="41"/>
  <c r="B157" i="41"/>
  <c r="C157" i="41"/>
  <c r="D157" i="41"/>
  <c r="E157" i="41"/>
  <c r="K157" i="41" s="1"/>
  <c r="F157" i="41"/>
  <c r="I157" i="41" s="1"/>
  <c r="G157" i="41"/>
  <c r="A158" i="41"/>
  <c r="B158" i="41"/>
  <c r="C158" i="41"/>
  <c r="D158" i="41"/>
  <c r="E158" i="41"/>
  <c r="K158" i="41" s="1"/>
  <c r="F158" i="41"/>
  <c r="I158" i="41" s="1"/>
  <c r="G158" i="41"/>
  <c r="A159" i="41"/>
  <c r="B159" i="41"/>
  <c r="C159" i="41"/>
  <c r="D159" i="41"/>
  <c r="E159" i="41"/>
  <c r="K159" i="41" s="1"/>
  <c r="F159" i="41"/>
  <c r="I159" i="41" s="1"/>
  <c r="G159" i="41"/>
  <c r="A160" i="41"/>
  <c r="B160" i="41"/>
  <c r="C160" i="41"/>
  <c r="D160" i="41"/>
  <c r="E160" i="41"/>
  <c r="K160" i="41" s="1"/>
  <c r="F160" i="41"/>
  <c r="I160" i="41" s="1"/>
  <c r="G160" i="41"/>
  <c r="A161" i="41"/>
  <c r="B161" i="41"/>
  <c r="C161" i="41"/>
  <c r="D161" i="41"/>
  <c r="E161" i="41"/>
  <c r="K161" i="41" s="1"/>
  <c r="F161" i="41"/>
  <c r="I161" i="41" s="1"/>
  <c r="G161" i="41"/>
  <c r="A162" i="41"/>
  <c r="B162" i="41"/>
  <c r="C162" i="41"/>
  <c r="D162" i="41"/>
  <c r="E162" i="41"/>
  <c r="K162" i="41" s="1"/>
  <c r="F162" i="41"/>
  <c r="I162" i="41" s="1"/>
  <c r="G162" i="41"/>
  <c r="A163" i="41"/>
  <c r="B163" i="41"/>
  <c r="C163" i="41"/>
  <c r="D163" i="41"/>
  <c r="E163" i="41"/>
  <c r="K163" i="41" s="1"/>
  <c r="F163" i="41"/>
  <c r="I163" i="41" s="1"/>
  <c r="G163" i="41"/>
  <c r="A164" i="41"/>
  <c r="B164" i="41"/>
  <c r="C164" i="41"/>
  <c r="D164" i="41"/>
  <c r="E164" i="41"/>
  <c r="K164" i="41" s="1"/>
  <c r="F164" i="41"/>
  <c r="I164" i="41" s="1"/>
  <c r="G164" i="41"/>
  <c r="A165" i="41"/>
  <c r="B165" i="41"/>
  <c r="C165" i="41"/>
  <c r="D165" i="41"/>
  <c r="E165" i="41"/>
  <c r="K165" i="41" s="1"/>
  <c r="F165" i="41"/>
  <c r="I165" i="41" s="1"/>
  <c r="G165" i="41"/>
  <c r="A166" i="41"/>
  <c r="B166" i="41"/>
  <c r="C166" i="41"/>
  <c r="D166" i="41"/>
  <c r="E166" i="41"/>
  <c r="K166" i="41" s="1"/>
  <c r="F166" i="41"/>
  <c r="I166" i="41" s="1"/>
  <c r="G166" i="41"/>
  <c r="A167" i="41"/>
  <c r="B167" i="41"/>
  <c r="C167" i="41"/>
  <c r="D167" i="41"/>
  <c r="E167" i="41"/>
  <c r="K167" i="41" s="1"/>
  <c r="F167" i="41"/>
  <c r="I167" i="41" s="1"/>
  <c r="G167" i="41"/>
  <c r="A168" i="41"/>
  <c r="B168" i="41"/>
  <c r="C168" i="41"/>
  <c r="D168" i="41"/>
  <c r="E168" i="41"/>
  <c r="K168" i="41" s="1"/>
  <c r="F168" i="41"/>
  <c r="I168" i="41" s="1"/>
  <c r="G168" i="41"/>
  <c r="A169" i="41"/>
  <c r="B169" i="41"/>
  <c r="C169" i="41"/>
  <c r="D169" i="41"/>
  <c r="E169" i="41"/>
  <c r="K169" i="41" s="1"/>
  <c r="F169" i="41"/>
  <c r="I169" i="41" s="1"/>
  <c r="G169" i="41"/>
  <c r="A170" i="41"/>
  <c r="B170" i="41"/>
  <c r="C170" i="41"/>
  <c r="D170" i="41"/>
  <c r="E170" i="41"/>
  <c r="K170" i="41" s="1"/>
  <c r="F170" i="41"/>
  <c r="I170" i="41" s="1"/>
  <c r="G170" i="41"/>
  <c r="A171" i="41"/>
  <c r="B171" i="41"/>
  <c r="C171" i="41"/>
  <c r="D171" i="41"/>
  <c r="E171" i="41"/>
  <c r="K171" i="41" s="1"/>
  <c r="F171" i="41"/>
  <c r="I171" i="41" s="1"/>
  <c r="G171" i="41"/>
  <c r="A172" i="41"/>
  <c r="B172" i="41"/>
  <c r="C172" i="41"/>
  <c r="D172" i="41"/>
  <c r="E172" i="41"/>
  <c r="K172" i="41" s="1"/>
  <c r="F172" i="41"/>
  <c r="I172" i="41" s="1"/>
  <c r="G172" i="41"/>
  <c r="A173" i="41"/>
  <c r="B173" i="41"/>
  <c r="C173" i="41"/>
  <c r="D173" i="41"/>
  <c r="E173" i="41"/>
  <c r="K173" i="41" s="1"/>
  <c r="F173" i="41"/>
  <c r="I173" i="41" s="1"/>
  <c r="G173" i="41"/>
  <c r="A174" i="41"/>
  <c r="B174" i="41"/>
  <c r="C174" i="41"/>
  <c r="D174" i="41"/>
  <c r="E174" i="41"/>
  <c r="K174" i="41" s="1"/>
  <c r="F174" i="41"/>
  <c r="I174" i="41" s="1"/>
  <c r="G174" i="41"/>
  <c r="A175" i="41"/>
  <c r="B175" i="41"/>
  <c r="C175" i="41"/>
  <c r="D175" i="41"/>
  <c r="E175" i="41"/>
  <c r="K175" i="41" s="1"/>
  <c r="F175" i="41"/>
  <c r="I175" i="41" s="1"/>
  <c r="G175" i="41"/>
  <c r="A176" i="41"/>
  <c r="B176" i="41"/>
  <c r="C176" i="41"/>
  <c r="D176" i="41"/>
  <c r="E176" i="41"/>
  <c r="K176" i="41" s="1"/>
  <c r="F176" i="41"/>
  <c r="I176" i="41" s="1"/>
  <c r="G176" i="41"/>
  <c r="A177" i="41"/>
  <c r="B177" i="41"/>
  <c r="C177" i="41"/>
  <c r="D177" i="41"/>
  <c r="E177" i="41"/>
  <c r="K177" i="41" s="1"/>
  <c r="F177" i="41"/>
  <c r="I177" i="41" s="1"/>
  <c r="G177" i="41"/>
  <c r="A178" i="41"/>
  <c r="B178" i="41"/>
  <c r="C178" i="41"/>
  <c r="D178" i="41"/>
  <c r="E178" i="41"/>
  <c r="K178" i="41" s="1"/>
  <c r="F178" i="41"/>
  <c r="I178" i="41" s="1"/>
  <c r="G178" i="41"/>
  <c r="A179" i="41"/>
  <c r="B179" i="41"/>
  <c r="C179" i="41"/>
  <c r="D179" i="41"/>
  <c r="E179" i="41"/>
  <c r="K179" i="41" s="1"/>
  <c r="F179" i="41"/>
  <c r="I179" i="41" s="1"/>
  <c r="G179" i="41"/>
  <c r="A180" i="41"/>
  <c r="B180" i="41"/>
  <c r="C180" i="41"/>
  <c r="D180" i="41"/>
  <c r="E180" i="41"/>
  <c r="K180" i="41" s="1"/>
  <c r="F180" i="41"/>
  <c r="I180" i="41" s="1"/>
  <c r="G180" i="41"/>
  <c r="A181" i="41"/>
  <c r="B181" i="41"/>
  <c r="C181" i="41"/>
  <c r="D181" i="41"/>
  <c r="E181" i="41"/>
  <c r="K181" i="41" s="1"/>
  <c r="F181" i="41"/>
  <c r="I181" i="41" s="1"/>
  <c r="G181" i="41"/>
  <c r="A182" i="41"/>
  <c r="B182" i="41"/>
  <c r="C182" i="41"/>
  <c r="D182" i="41"/>
  <c r="E182" i="41"/>
  <c r="K182" i="41" s="1"/>
  <c r="F182" i="41"/>
  <c r="I182" i="41" s="1"/>
  <c r="G182" i="41"/>
  <c r="A183" i="41"/>
  <c r="B183" i="41"/>
  <c r="C183" i="41"/>
  <c r="D183" i="41"/>
  <c r="E183" i="41"/>
  <c r="K183" i="41" s="1"/>
  <c r="F183" i="41"/>
  <c r="I183" i="41" s="1"/>
  <c r="G183" i="41"/>
  <c r="A184" i="41"/>
  <c r="B184" i="41"/>
  <c r="C184" i="41"/>
  <c r="D184" i="41"/>
  <c r="E184" i="41"/>
  <c r="K184" i="41" s="1"/>
  <c r="F184" i="41"/>
  <c r="I184" i="41" s="1"/>
  <c r="G184" i="41"/>
  <c r="A185" i="41"/>
  <c r="B185" i="41"/>
  <c r="C185" i="41"/>
  <c r="D185" i="41"/>
  <c r="E185" i="41"/>
  <c r="K185" i="41" s="1"/>
  <c r="F185" i="41"/>
  <c r="I185" i="41" s="1"/>
  <c r="G185" i="41"/>
  <c r="A186" i="41"/>
  <c r="B186" i="41"/>
  <c r="C186" i="41"/>
  <c r="D186" i="41"/>
  <c r="E186" i="41"/>
  <c r="K186" i="41" s="1"/>
  <c r="F186" i="41"/>
  <c r="I186" i="41" s="1"/>
  <c r="G186" i="41"/>
  <c r="A187" i="41"/>
  <c r="B187" i="41"/>
  <c r="C187" i="41"/>
  <c r="D187" i="41"/>
  <c r="E187" i="41"/>
  <c r="K187" i="41" s="1"/>
  <c r="F187" i="41"/>
  <c r="I187" i="41" s="1"/>
  <c r="G187" i="41"/>
  <c r="A188" i="41"/>
  <c r="B188" i="41"/>
  <c r="C188" i="41"/>
  <c r="D188" i="41"/>
  <c r="E188" i="41"/>
  <c r="K188" i="41" s="1"/>
  <c r="F188" i="41"/>
  <c r="I188" i="41" s="1"/>
  <c r="G188" i="41"/>
  <c r="A189" i="41"/>
  <c r="B189" i="41"/>
  <c r="C189" i="41"/>
  <c r="D189" i="41"/>
  <c r="E189" i="41"/>
  <c r="K189" i="41" s="1"/>
  <c r="F189" i="41"/>
  <c r="I189" i="41" s="1"/>
  <c r="G189" i="41"/>
  <c r="A190" i="41"/>
  <c r="B190" i="41"/>
  <c r="C190" i="41"/>
  <c r="D190" i="41"/>
  <c r="E190" i="41"/>
  <c r="K190" i="41" s="1"/>
  <c r="F190" i="41"/>
  <c r="I190" i="41" s="1"/>
  <c r="G190" i="41"/>
  <c r="A191" i="41"/>
  <c r="B191" i="41"/>
  <c r="C191" i="41"/>
  <c r="D191" i="41"/>
  <c r="E191" i="41"/>
  <c r="K191" i="41" s="1"/>
  <c r="F191" i="41"/>
  <c r="I191" i="41" s="1"/>
  <c r="G191" i="41"/>
  <c r="A192" i="41"/>
  <c r="B192" i="41"/>
  <c r="C192" i="41"/>
  <c r="D192" i="41"/>
  <c r="E192" i="41"/>
  <c r="K192" i="41" s="1"/>
  <c r="F192" i="41"/>
  <c r="I192" i="41" s="1"/>
  <c r="G192" i="41"/>
  <c r="A193" i="41"/>
  <c r="B193" i="41"/>
  <c r="C193" i="41"/>
  <c r="D193" i="41"/>
  <c r="E193" i="41"/>
  <c r="K193" i="41" s="1"/>
  <c r="F193" i="41"/>
  <c r="I193" i="41" s="1"/>
  <c r="G193" i="41"/>
  <c r="A194" i="41"/>
  <c r="B194" i="41"/>
  <c r="C194" i="41"/>
  <c r="D194" i="41"/>
  <c r="E194" i="41"/>
  <c r="K194" i="41" s="1"/>
  <c r="F194" i="41"/>
  <c r="I194" i="41" s="1"/>
  <c r="G194" i="41"/>
  <c r="A195" i="41"/>
  <c r="B195" i="41"/>
  <c r="C195" i="41"/>
  <c r="D195" i="41"/>
  <c r="E195" i="41"/>
  <c r="K195" i="41" s="1"/>
  <c r="F195" i="41"/>
  <c r="I195" i="41" s="1"/>
  <c r="G195" i="41"/>
  <c r="A196" i="41"/>
  <c r="B196" i="41"/>
  <c r="C196" i="41"/>
  <c r="D196" i="41"/>
  <c r="E196" i="41"/>
  <c r="K196" i="41" s="1"/>
  <c r="F196" i="41"/>
  <c r="I196" i="41" s="1"/>
  <c r="G196" i="41"/>
  <c r="A197" i="41"/>
  <c r="B197" i="41"/>
  <c r="C197" i="41"/>
  <c r="D197" i="41"/>
  <c r="E197" i="41"/>
  <c r="K197" i="41" s="1"/>
  <c r="F197" i="41"/>
  <c r="I197" i="41" s="1"/>
  <c r="G197" i="41"/>
  <c r="A198" i="41"/>
  <c r="B198" i="41"/>
  <c r="C198" i="41"/>
  <c r="D198" i="41"/>
  <c r="E198" i="41"/>
  <c r="K198" i="41" s="1"/>
  <c r="F198" i="41"/>
  <c r="I198" i="41" s="1"/>
  <c r="G198" i="41"/>
  <c r="A199" i="41"/>
  <c r="B199" i="41"/>
  <c r="C199" i="41"/>
  <c r="D199" i="41"/>
  <c r="E199" i="41"/>
  <c r="K199" i="41" s="1"/>
  <c r="F199" i="41"/>
  <c r="I199" i="41" s="1"/>
  <c r="G199" i="41"/>
  <c r="A200" i="41"/>
  <c r="B200" i="41"/>
  <c r="C200" i="41"/>
  <c r="D200" i="41"/>
  <c r="E200" i="41"/>
  <c r="K200" i="41" s="1"/>
  <c r="F200" i="41"/>
  <c r="I200" i="41" s="1"/>
  <c r="G200" i="41"/>
  <c r="A201" i="41"/>
  <c r="B201" i="41"/>
  <c r="C201" i="41"/>
  <c r="D201" i="41"/>
  <c r="E201" i="41"/>
  <c r="K201" i="41" s="1"/>
  <c r="F201" i="41"/>
  <c r="I201" i="41" s="1"/>
  <c r="G201" i="41"/>
  <c r="A202" i="41"/>
  <c r="B202" i="41"/>
  <c r="C202" i="41"/>
  <c r="D202" i="41"/>
  <c r="E202" i="41"/>
  <c r="K202" i="41" s="1"/>
  <c r="F202" i="41"/>
  <c r="I202" i="41" s="1"/>
  <c r="G202" i="41"/>
  <c r="A203" i="41"/>
  <c r="B203" i="41"/>
  <c r="C203" i="41"/>
  <c r="D203" i="41"/>
  <c r="E203" i="41"/>
  <c r="K203" i="41" s="1"/>
  <c r="F203" i="41"/>
  <c r="I203" i="41" s="1"/>
  <c r="G203" i="41"/>
  <c r="A204" i="41"/>
  <c r="B204" i="41"/>
  <c r="C204" i="41"/>
  <c r="D204" i="41"/>
  <c r="E204" i="41"/>
  <c r="K204" i="41" s="1"/>
  <c r="F204" i="41"/>
  <c r="I204" i="41" s="1"/>
  <c r="G204" i="41"/>
  <c r="A205" i="41"/>
  <c r="B205" i="41"/>
  <c r="C205" i="41"/>
  <c r="D205" i="41"/>
  <c r="E205" i="41"/>
  <c r="K205" i="41" s="1"/>
  <c r="F205" i="41"/>
  <c r="I205" i="41" s="1"/>
  <c r="G205" i="41"/>
  <c r="A206" i="41"/>
  <c r="B206" i="41"/>
  <c r="C206" i="41"/>
  <c r="D206" i="41"/>
  <c r="E206" i="41"/>
  <c r="K206" i="41" s="1"/>
  <c r="F206" i="41"/>
  <c r="I206" i="41" s="1"/>
  <c r="G206" i="41"/>
  <c r="A207" i="41"/>
  <c r="B207" i="41"/>
  <c r="C207" i="41"/>
  <c r="D207" i="41"/>
  <c r="E207" i="41"/>
  <c r="K207" i="41" s="1"/>
  <c r="F207" i="41"/>
  <c r="I207" i="41" s="1"/>
  <c r="G207" i="41"/>
  <c r="A208" i="41"/>
  <c r="B208" i="41"/>
  <c r="C208" i="41"/>
  <c r="D208" i="41"/>
  <c r="E208" i="41"/>
  <c r="K208" i="41" s="1"/>
  <c r="F208" i="41"/>
  <c r="I208" i="41" s="1"/>
  <c r="G208" i="41"/>
  <c r="A209" i="41"/>
  <c r="B209" i="41"/>
  <c r="C209" i="41"/>
  <c r="D209" i="41"/>
  <c r="E209" i="41"/>
  <c r="K209" i="41" s="1"/>
  <c r="F209" i="41"/>
  <c r="I209" i="41" s="1"/>
  <c r="G209" i="41"/>
  <c r="A210" i="41"/>
  <c r="B210" i="41"/>
  <c r="C210" i="41"/>
  <c r="D210" i="41"/>
  <c r="E210" i="41"/>
  <c r="K210" i="41" s="1"/>
  <c r="F210" i="41"/>
  <c r="I210" i="41" s="1"/>
  <c r="G210" i="41"/>
  <c r="A211" i="41"/>
  <c r="B211" i="41"/>
  <c r="C211" i="41"/>
  <c r="D211" i="41"/>
  <c r="E211" i="41"/>
  <c r="K211" i="41" s="1"/>
  <c r="F211" i="41"/>
  <c r="I211" i="41" s="1"/>
  <c r="G211" i="41"/>
  <c r="A212" i="41"/>
  <c r="B212" i="41"/>
  <c r="C212" i="41"/>
  <c r="D212" i="41"/>
  <c r="E212" i="41"/>
  <c r="K212" i="41" s="1"/>
  <c r="F212" i="41"/>
  <c r="I212" i="41" s="1"/>
  <c r="G212" i="41"/>
  <c r="A213" i="41"/>
  <c r="B213" i="41"/>
  <c r="C213" i="41"/>
  <c r="D213" i="41"/>
  <c r="E213" i="41"/>
  <c r="K213" i="41" s="1"/>
  <c r="F213" i="41"/>
  <c r="I213" i="41" s="1"/>
  <c r="G213" i="41"/>
  <c r="A214" i="41"/>
  <c r="B214" i="41"/>
  <c r="C214" i="41"/>
  <c r="D214" i="41"/>
  <c r="E214" i="41"/>
  <c r="K214" i="41" s="1"/>
  <c r="F214" i="41"/>
  <c r="I214" i="41" s="1"/>
  <c r="G214" i="41"/>
  <c r="A215" i="41"/>
  <c r="B215" i="41"/>
  <c r="C215" i="41"/>
  <c r="D215" i="41"/>
  <c r="E215" i="41"/>
  <c r="K215" i="41" s="1"/>
  <c r="F215" i="41"/>
  <c r="I215" i="41" s="1"/>
  <c r="G215" i="41"/>
  <c r="A216" i="41"/>
  <c r="B216" i="41"/>
  <c r="C216" i="41"/>
  <c r="D216" i="41"/>
  <c r="E216" i="41"/>
  <c r="K216" i="41" s="1"/>
  <c r="F216" i="41"/>
  <c r="I216" i="41" s="1"/>
  <c r="G216" i="41"/>
  <c r="A217" i="41"/>
  <c r="B217" i="41"/>
  <c r="C217" i="41"/>
  <c r="D217" i="41"/>
  <c r="E217" i="41"/>
  <c r="K217" i="41" s="1"/>
  <c r="F217" i="41"/>
  <c r="I217" i="41" s="1"/>
  <c r="G217" i="41"/>
  <c r="A218" i="41"/>
  <c r="B218" i="41"/>
  <c r="C218" i="41"/>
  <c r="D218" i="41"/>
  <c r="E218" i="41"/>
  <c r="K218" i="41" s="1"/>
  <c r="F218" i="41"/>
  <c r="I218" i="41" s="1"/>
  <c r="G218" i="41"/>
  <c r="A219" i="41"/>
  <c r="B219" i="41"/>
  <c r="C219" i="41"/>
  <c r="D219" i="41"/>
  <c r="E219" i="41"/>
  <c r="K219" i="41" s="1"/>
  <c r="F219" i="41"/>
  <c r="I219" i="41" s="1"/>
  <c r="G219" i="41"/>
  <c r="A220" i="41"/>
  <c r="B220" i="41"/>
  <c r="C220" i="41"/>
  <c r="D220" i="41"/>
  <c r="E220" i="41"/>
  <c r="K220" i="41" s="1"/>
  <c r="F220" i="41"/>
  <c r="I220" i="41" s="1"/>
  <c r="G220" i="41"/>
  <c r="A221" i="41"/>
  <c r="B221" i="41"/>
  <c r="C221" i="41"/>
  <c r="D221" i="41"/>
  <c r="E221" i="41"/>
  <c r="K221" i="41" s="1"/>
  <c r="F221" i="41"/>
  <c r="I221" i="41" s="1"/>
  <c r="G221" i="41"/>
  <c r="A222" i="41"/>
  <c r="B222" i="41"/>
  <c r="C222" i="41"/>
  <c r="D222" i="41"/>
  <c r="E222" i="41"/>
  <c r="K222" i="41" s="1"/>
  <c r="F222" i="41"/>
  <c r="I222" i="41" s="1"/>
  <c r="G222" i="41"/>
  <c r="A223" i="41"/>
  <c r="B223" i="41"/>
  <c r="C223" i="41"/>
  <c r="D223" i="41"/>
  <c r="E223" i="41"/>
  <c r="K223" i="41" s="1"/>
  <c r="F223" i="41"/>
  <c r="I223" i="41" s="1"/>
  <c r="G223" i="41"/>
  <c r="A224" i="41"/>
  <c r="B224" i="41"/>
  <c r="C224" i="41"/>
  <c r="D224" i="41"/>
  <c r="E224" i="41"/>
  <c r="K224" i="41" s="1"/>
  <c r="F224" i="41"/>
  <c r="I224" i="41" s="1"/>
  <c r="G224" i="41"/>
  <c r="A225" i="41"/>
  <c r="B225" i="41"/>
  <c r="C225" i="41"/>
  <c r="D225" i="41"/>
  <c r="E225" i="41"/>
  <c r="K225" i="41" s="1"/>
  <c r="F225" i="41"/>
  <c r="I225" i="41" s="1"/>
  <c r="G225" i="41"/>
  <c r="A226" i="41"/>
  <c r="B226" i="41"/>
  <c r="C226" i="41"/>
  <c r="D226" i="41"/>
  <c r="E226" i="41"/>
  <c r="K226" i="41" s="1"/>
  <c r="F226" i="41"/>
  <c r="I226" i="41" s="1"/>
  <c r="G226" i="41"/>
  <c r="A227" i="41"/>
  <c r="B227" i="41"/>
  <c r="C227" i="41"/>
  <c r="D227" i="41"/>
  <c r="E227" i="41"/>
  <c r="K227" i="41" s="1"/>
  <c r="F227" i="41"/>
  <c r="I227" i="41" s="1"/>
  <c r="G227" i="41"/>
  <c r="A228" i="41"/>
  <c r="B228" i="41"/>
  <c r="C228" i="41"/>
  <c r="D228" i="41"/>
  <c r="E228" i="41"/>
  <c r="K228" i="41" s="1"/>
  <c r="F228" i="41"/>
  <c r="I228" i="41" s="1"/>
  <c r="G228" i="41"/>
  <c r="A229" i="41"/>
  <c r="B229" i="41"/>
  <c r="C229" i="41"/>
  <c r="D229" i="41"/>
  <c r="E229" i="41"/>
  <c r="K229" i="41" s="1"/>
  <c r="F229" i="41"/>
  <c r="I229" i="41" s="1"/>
  <c r="G229" i="41"/>
  <c r="A230" i="41"/>
  <c r="B230" i="41"/>
  <c r="C230" i="41"/>
  <c r="D230" i="41"/>
  <c r="E230" i="41"/>
  <c r="K230" i="41" s="1"/>
  <c r="F230" i="41"/>
  <c r="I230" i="41" s="1"/>
  <c r="G230" i="41"/>
  <c r="A231" i="41"/>
  <c r="B231" i="41"/>
  <c r="C231" i="41"/>
  <c r="D231" i="41"/>
  <c r="E231" i="41"/>
  <c r="K231" i="41" s="1"/>
  <c r="F231" i="41"/>
  <c r="I231" i="41" s="1"/>
  <c r="G231" i="41"/>
  <c r="A232" i="41"/>
  <c r="B232" i="41"/>
  <c r="C232" i="41"/>
  <c r="D232" i="41"/>
  <c r="E232" i="41"/>
  <c r="K232" i="41" s="1"/>
  <c r="F232" i="41"/>
  <c r="I232" i="41" s="1"/>
  <c r="G232" i="41"/>
  <c r="A233" i="41"/>
  <c r="B233" i="41"/>
  <c r="C233" i="41"/>
  <c r="D233" i="41"/>
  <c r="E233" i="41"/>
  <c r="K233" i="41" s="1"/>
  <c r="F233" i="41"/>
  <c r="I233" i="41" s="1"/>
  <c r="G233" i="41"/>
  <c r="A234" i="41"/>
  <c r="B234" i="41"/>
  <c r="C234" i="41"/>
  <c r="D234" i="41"/>
  <c r="E234" i="41"/>
  <c r="K234" i="41" s="1"/>
  <c r="F234" i="41"/>
  <c r="I234" i="41" s="1"/>
  <c r="G234" i="41"/>
  <c r="A235" i="41"/>
  <c r="B235" i="41"/>
  <c r="C235" i="41"/>
  <c r="D235" i="41"/>
  <c r="E235" i="41"/>
  <c r="K235" i="41" s="1"/>
  <c r="F235" i="41"/>
  <c r="I235" i="41" s="1"/>
  <c r="G235" i="41"/>
  <c r="A236" i="41"/>
  <c r="B236" i="41"/>
  <c r="C236" i="41"/>
  <c r="D236" i="41"/>
  <c r="E236" i="41"/>
  <c r="K236" i="41" s="1"/>
  <c r="F236" i="41"/>
  <c r="I236" i="41" s="1"/>
  <c r="G236" i="41"/>
  <c r="A237" i="41"/>
  <c r="B237" i="41"/>
  <c r="C237" i="41"/>
  <c r="D237" i="41"/>
  <c r="E237" i="41"/>
  <c r="K237" i="41" s="1"/>
  <c r="F237" i="41"/>
  <c r="I237" i="41" s="1"/>
  <c r="G237" i="41"/>
  <c r="A238" i="41"/>
  <c r="B238" i="41"/>
  <c r="C238" i="41"/>
  <c r="D238" i="41"/>
  <c r="E238" i="41"/>
  <c r="K238" i="41" s="1"/>
  <c r="F238" i="41"/>
  <c r="I238" i="41" s="1"/>
  <c r="G238" i="41"/>
  <c r="A239" i="41"/>
  <c r="B239" i="41"/>
  <c r="C239" i="41"/>
  <c r="D239" i="41"/>
  <c r="E239" i="41"/>
  <c r="K239" i="41" s="1"/>
  <c r="F239" i="41"/>
  <c r="I239" i="41" s="1"/>
  <c r="G239" i="41"/>
  <c r="A240" i="41"/>
  <c r="B240" i="41"/>
  <c r="C240" i="41"/>
  <c r="D240" i="41"/>
  <c r="E240" i="41"/>
  <c r="K240" i="41" s="1"/>
  <c r="F240" i="41"/>
  <c r="I240" i="41" s="1"/>
  <c r="G240" i="41"/>
  <c r="A241" i="41"/>
  <c r="B241" i="41"/>
  <c r="C241" i="41"/>
  <c r="D241" i="41"/>
  <c r="E241" i="41"/>
  <c r="K241" i="41" s="1"/>
  <c r="F241" i="41"/>
  <c r="I241" i="41" s="1"/>
  <c r="G241" i="41"/>
  <c r="A242" i="41"/>
  <c r="B242" i="41"/>
  <c r="C242" i="41"/>
  <c r="D242" i="41"/>
  <c r="E242" i="41"/>
  <c r="K242" i="41" s="1"/>
  <c r="F242" i="41"/>
  <c r="I242" i="41" s="1"/>
  <c r="G242" i="41"/>
  <c r="A243" i="41"/>
  <c r="B243" i="41"/>
  <c r="C243" i="41"/>
  <c r="D243" i="41"/>
  <c r="E243" i="41"/>
  <c r="K243" i="41" s="1"/>
  <c r="F243" i="41"/>
  <c r="I243" i="41" s="1"/>
  <c r="G243" i="41"/>
  <c r="A244" i="41"/>
  <c r="B244" i="41"/>
  <c r="C244" i="41"/>
  <c r="D244" i="41"/>
  <c r="E244" i="41"/>
  <c r="K244" i="41" s="1"/>
  <c r="F244" i="41"/>
  <c r="I244" i="41" s="1"/>
  <c r="G244" i="41"/>
  <c r="A245" i="41"/>
  <c r="B245" i="41"/>
  <c r="C245" i="41"/>
  <c r="D245" i="41"/>
  <c r="E245" i="41"/>
  <c r="K245" i="41" s="1"/>
  <c r="F245" i="41"/>
  <c r="I245" i="41" s="1"/>
  <c r="G245" i="41"/>
  <c r="A246" i="41"/>
  <c r="B246" i="41"/>
  <c r="C246" i="41"/>
  <c r="D246" i="41"/>
  <c r="E246" i="41"/>
  <c r="K246" i="41" s="1"/>
  <c r="F246" i="41"/>
  <c r="I246" i="41" s="1"/>
  <c r="G246" i="41"/>
  <c r="A247" i="41"/>
  <c r="B247" i="41"/>
  <c r="C247" i="41"/>
  <c r="D247" i="41"/>
  <c r="E247" i="41"/>
  <c r="K247" i="41" s="1"/>
  <c r="F247" i="41"/>
  <c r="I247" i="41" s="1"/>
  <c r="G247" i="41"/>
  <c r="A248" i="41"/>
  <c r="B248" i="41"/>
  <c r="C248" i="41"/>
  <c r="D248" i="41"/>
  <c r="E248" i="41"/>
  <c r="K248" i="41" s="1"/>
  <c r="F248" i="41"/>
  <c r="I248" i="41" s="1"/>
  <c r="G248" i="41"/>
  <c r="A249" i="41"/>
  <c r="B249" i="41"/>
  <c r="C249" i="41"/>
  <c r="D249" i="41"/>
  <c r="E249" i="41"/>
  <c r="K249" i="41" s="1"/>
  <c r="F249" i="41"/>
  <c r="I249" i="41" s="1"/>
  <c r="G249" i="41"/>
  <c r="A250" i="41"/>
  <c r="B250" i="41"/>
  <c r="C250" i="41"/>
  <c r="D250" i="41"/>
  <c r="E250" i="41"/>
  <c r="K250" i="41" s="1"/>
  <c r="F250" i="41"/>
  <c r="I250" i="41" s="1"/>
  <c r="G250" i="41"/>
  <c r="A251" i="41"/>
  <c r="B251" i="41"/>
  <c r="C251" i="41"/>
  <c r="D251" i="41"/>
  <c r="E251" i="41"/>
  <c r="K251" i="41" s="1"/>
  <c r="F251" i="41"/>
  <c r="I251" i="41" s="1"/>
  <c r="G251" i="41"/>
  <c r="A252" i="41"/>
  <c r="B252" i="41"/>
  <c r="C252" i="41"/>
  <c r="D252" i="41"/>
  <c r="E252" i="41"/>
  <c r="K252" i="41" s="1"/>
  <c r="F252" i="41"/>
  <c r="I252" i="41" s="1"/>
  <c r="G252" i="41"/>
  <c r="A253" i="41"/>
  <c r="B253" i="41"/>
  <c r="C253" i="41"/>
  <c r="D253" i="41"/>
  <c r="E253" i="41"/>
  <c r="K253" i="41" s="1"/>
  <c r="F253" i="41"/>
  <c r="I253" i="41" s="1"/>
  <c r="G253" i="41"/>
  <c r="A254" i="41"/>
  <c r="B254" i="41"/>
  <c r="C254" i="41"/>
  <c r="D254" i="41"/>
  <c r="E254" i="41"/>
  <c r="K254" i="41" s="1"/>
  <c r="F254" i="41"/>
  <c r="I254" i="41" s="1"/>
  <c r="G254" i="41"/>
  <c r="A255" i="41"/>
  <c r="B255" i="41"/>
  <c r="C255" i="41"/>
  <c r="D255" i="41"/>
  <c r="E255" i="41"/>
  <c r="K255" i="41" s="1"/>
  <c r="F255" i="41"/>
  <c r="I255" i="41" s="1"/>
  <c r="G255" i="41"/>
  <c r="A256" i="41"/>
  <c r="B256" i="41"/>
  <c r="C256" i="41"/>
  <c r="D256" i="41"/>
  <c r="E256" i="41"/>
  <c r="K256" i="41" s="1"/>
  <c r="F256" i="41"/>
  <c r="I256" i="41" s="1"/>
  <c r="G256" i="41"/>
  <c r="A257" i="41"/>
  <c r="B257" i="41"/>
  <c r="C257" i="41"/>
  <c r="D257" i="41"/>
  <c r="E257" i="41"/>
  <c r="K257" i="41" s="1"/>
  <c r="F257" i="41"/>
  <c r="I257" i="41" s="1"/>
  <c r="G257" i="41"/>
  <c r="A258" i="41"/>
  <c r="B258" i="41"/>
  <c r="C258" i="41"/>
  <c r="D258" i="41"/>
  <c r="E258" i="41"/>
  <c r="K258" i="41" s="1"/>
  <c r="F258" i="41"/>
  <c r="I258" i="41" s="1"/>
  <c r="G258" i="41"/>
  <c r="A259" i="41"/>
  <c r="B259" i="41"/>
  <c r="C259" i="41"/>
  <c r="D259" i="41"/>
  <c r="E259" i="41"/>
  <c r="K259" i="41" s="1"/>
  <c r="F259" i="41"/>
  <c r="I259" i="41" s="1"/>
  <c r="G259" i="41"/>
  <c r="A260" i="41"/>
  <c r="B260" i="41"/>
  <c r="C260" i="41"/>
  <c r="D260" i="41"/>
  <c r="E260" i="41"/>
  <c r="K260" i="41" s="1"/>
  <c r="F260" i="41"/>
  <c r="I260" i="41" s="1"/>
  <c r="G260" i="41"/>
  <c r="A261" i="41"/>
  <c r="B261" i="41"/>
  <c r="C261" i="41"/>
  <c r="D261" i="41"/>
  <c r="E261" i="41"/>
  <c r="K261" i="41" s="1"/>
  <c r="F261" i="41"/>
  <c r="I261" i="41" s="1"/>
  <c r="G261" i="41"/>
  <c r="A262" i="41"/>
  <c r="B262" i="41"/>
  <c r="C262" i="41"/>
  <c r="D262" i="41"/>
  <c r="E262" i="41"/>
  <c r="K262" i="41" s="1"/>
  <c r="F262" i="41"/>
  <c r="I262" i="41" s="1"/>
  <c r="G262" i="41"/>
  <c r="A263" i="41"/>
  <c r="B263" i="41"/>
  <c r="C263" i="41"/>
  <c r="D263" i="41"/>
  <c r="E263" i="41"/>
  <c r="K263" i="41" s="1"/>
  <c r="F263" i="41"/>
  <c r="I263" i="41" s="1"/>
  <c r="G263" i="41"/>
  <c r="A264" i="41"/>
  <c r="B264" i="41"/>
  <c r="C264" i="41"/>
  <c r="D264" i="41"/>
  <c r="E264" i="41"/>
  <c r="K264" i="41" s="1"/>
  <c r="F264" i="41"/>
  <c r="I264" i="41" s="1"/>
  <c r="G264" i="41"/>
  <c r="A265" i="41"/>
  <c r="B265" i="41"/>
  <c r="C265" i="41"/>
  <c r="D265" i="41"/>
  <c r="E265" i="41"/>
  <c r="K265" i="41" s="1"/>
  <c r="F265" i="41"/>
  <c r="I265" i="41" s="1"/>
  <c r="G265" i="41"/>
  <c r="A266" i="41"/>
  <c r="B266" i="41"/>
  <c r="C266" i="41"/>
  <c r="D266" i="41"/>
  <c r="E266" i="41"/>
  <c r="F266" i="41"/>
  <c r="I266" i="41" s="1"/>
  <c r="G266" i="41"/>
  <c r="A267" i="41"/>
  <c r="B267" i="41"/>
  <c r="C267" i="41"/>
  <c r="D267" i="41"/>
  <c r="E267" i="41"/>
  <c r="K267" i="41" s="1"/>
  <c r="F267" i="41"/>
  <c r="I267" i="41" s="1"/>
  <c r="G267" i="41"/>
  <c r="A268" i="41"/>
  <c r="B268" i="41"/>
  <c r="C268" i="41"/>
  <c r="D268" i="41"/>
  <c r="E268" i="41"/>
  <c r="K268" i="41" s="1"/>
  <c r="F268" i="41"/>
  <c r="I268" i="41" s="1"/>
  <c r="G268" i="41"/>
  <c r="A269" i="41"/>
  <c r="B269" i="41"/>
  <c r="C269" i="41"/>
  <c r="D269" i="41"/>
  <c r="E269" i="41"/>
  <c r="K269" i="41" s="1"/>
  <c r="F269" i="41"/>
  <c r="I269" i="41" s="1"/>
  <c r="G269" i="41"/>
  <c r="A270" i="41"/>
  <c r="B270" i="41"/>
  <c r="C270" i="41"/>
  <c r="D270" i="41"/>
  <c r="E270" i="41"/>
  <c r="K270" i="41" s="1"/>
  <c r="F270" i="41"/>
  <c r="I270" i="41" s="1"/>
  <c r="G270" i="41"/>
  <c r="A271" i="41"/>
  <c r="B271" i="41"/>
  <c r="C271" i="41"/>
  <c r="D271" i="41"/>
  <c r="E271" i="41"/>
  <c r="K271" i="41" s="1"/>
  <c r="F271" i="41"/>
  <c r="I271" i="41" s="1"/>
  <c r="G271" i="41"/>
  <c r="A272" i="41"/>
  <c r="B272" i="41"/>
  <c r="C272" i="41"/>
  <c r="D272" i="41"/>
  <c r="E272" i="41"/>
  <c r="K272" i="41" s="1"/>
  <c r="F272" i="41"/>
  <c r="I272" i="41" s="1"/>
  <c r="G272" i="41"/>
  <c r="A273" i="41"/>
  <c r="B273" i="41"/>
  <c r="C273" i="41"/>
  <c r="D273" i="41"/>
  <c r="E273" i="41"/>
  <c r="K273" i="41" s="1"/>
  <c r="F273" i="41"/>
  <c r="I273" i="41" s="1"/>
  <c r="G273" i="41"/>
  <c r="A274" i="41"/>
  <c r="B274" i="41"/>
  <c r="C274" i="41"/>
  <c r="D274" i="41"/>
  <c r="E274" i="41"/>
  <c r="K274" i="41" s="1"/>
  <c r="F274" i="41"/>
  <c r="I274" i="41" s="1"/>
  <c r="G274" i="41"/>
  <c r="A275" i="41"/>
  <c r="B275" i="41"/>
  <c r="C275" i="41"/>
  <c r="D275" i="41"/>
  <c r="E275" i="41"/>
  <c r="K275" i="41" s="1"/>
  <c r="F275" i="41"/>
  <c r="I275" i="41" s="1"/>
  <c r="G275" i="41"/>
  <c r="A276" i="41"/>
  <c r="B276" i="41"/>
  <c r="C276" i="41"/>
  <c r="D276" i="41"/>
  <c r="E276" i="41"/>
  <c r="K276" i="41" s="1"/>
  <c r="F276" i="41"/>
  <c r="I276" i="41" s="1"/>
  <c r="G276" i="41"/>
  <c r="A277" i="41"/>
  <c r="B277" i="41"/>
  <c r="C277" i="41"/>
  <c r="D277" i="41"/>
  <c r="E277" i="41"/>
  <c r="F277" i="41"/>
  <c r="G277" i="41"/>
  <c r="A278" i="41"/>
  <c r="B278" i="41"/>
  <c r="C278" i="41"/>
  <c r="D278" i="41"/>
  <c r="E278" i="41"/>
  <c r="K278" i="41" s="1"/>
  <c r="F278" i="41"/>
  <c r="I278" i="41" s="1"/>
  <c r="G278" i="41"/>
  <c r="A279" i="41"/>
  <c r="B279" i="41"/>
  <c r="C279" i="41"/>
  <c r="D279" i="41"/>
  <c r="E279" i="41"/>
  <c r="K279" i="41" s="1"/>
  <c r="F279" i="41"/>
  <c r="I279" i="41" s="1"/>
  <c r="G279" i="41"/>
  <c r="A280" i="41"/>
  <c r="B280" i="41"/>
  <c r="C280" i="41"/>
  <c r="D280" i="41"/>
  <c r="E280" i="41"/>
  <c r="K280" i="41" s="1"/>
  <c r="F280" i="41"/>
  <c r="I280" i="41" s="1"/>
  <c r="G280" i="41"/>
  <c r="A281" i="41"/>
  <c r="B281" i="41"/>
  <c r="C281" i="41"/>
  <c r="D281" i="41"/>
  <c r="E281" i="41"/>
  <c r="K281" i="41" s="1"/>
  <c r="F281" i="41"/>
  <c r="I281" i="41" s="1"/>
  <c r="G281" i="41"/>
  <c r="A282" i="41"/>
  <c r="B282" i="41"/>
  <c r="C282" i="41"/>
  <c r="D282" i="41"/>
  <c r="E282" i="41"/>
  <c r="K282" i="41" s="1"/>
  <c r="F282" i="41"/>
  <c r="I282" i="41" s="1"/>
  <c r="G282" i="41"/>
  <c r="A283" i="41"/>
  <c r="B283" i="41"/>
  <c r="C283" i="41"/>
  <c r="D283" i="41"/>
  <c r="E283" i="41"/>
  <c r="K283" i="41" s="1"/>
  <c r="F283" i="41"/>
  <c r="I283" i="41" s="1"/>
  <c r="G283" i="41"/>
  <c r="A284" i="41"/>
  <c r="B284" i="41"/>
  <c r="C284" i="41"/>
  <c r="D284" i="41"/>
  <c r="E284" i="41"/>
  <c r="K284" i="41" s="1"/>
  <c r="F284" i="41"/>
  <c r="I284" i="41" s="1"/>
  <c r="G284" i="41"/>
  <c r="A285" i="41"/>
  <c r="B285" i="41"/>
  <c r="C285" i="41"/>
  <c r="D285" i="41"/>
  <c r="E285" i="41"/>
  <c r="K285" i="41" s="1"/>
  <c r="F285" i="41"/>
  <c r="I285" i="41" s="1"/>
  <c r="G285" i="41"/>
  <c r="A286" i="41"/>
  <c r="B286" i="41"/>
  <c r="C286" i="41"/>
  <c r="D286" i="41"/>
  <c r="E286" i="41"/>
  <c r="K286" i="41" s="1"/>
  <c r="F286" i="41"/>
  <c r="I286" i="41" s="1"/>
  <c r="G286" i="41"/>
  <c r="A287" i="41"/>
  <c r="B287" i="41"/>
  <c r="C287" i="41"/>
  <c r="D287" i="41"/>
  <c r="E287" i="41"/>
  <c r="K287" i="41" s="1"/>
  <c r="F287" i="41"/>
  <c r="I287" i="41" s="1"/>
  <c r="G287" i="41"/>
  <c r="A288" i="41"/>
  <c r="B288" i="41"/>
  <c r="C288" i="41"/>
  <c r="D288" i="41"/>
  <c r="E288" i="41"/>
  <c r="K288" i="41" s="1"/>
  <c r="F288" i="41"/>
  <c r="I288" i="41" s="1"/>
  <c r="G288" i="41"/>
  <c r="A289" i="41"/>
  <c r="B289" i="41"/>
  <c r="C289" i="41"/>
  <c r="D289" i="41"/>
  <c r="E289" i="41"/>
  <c r="K289" i="41" s="1"/>
  <c r="F289" i="41"/>
  <c r="I289" i="41" s="1"/>
  <c r="G289" i="41"/>
  <c r="A290" i="41"/>
  <c r="B290" i="41"/>
  <c r="C290" i="41"/>
  <c r="D290" i="41"/>
  <c r="E290" i="41"/>
  <c r="K290" i="41" s="1"/>
  <c r="F290" i="41"/>
  <c r="I290" i="41" s="1"/>
  <c r="G290" i="41"/>
  <c r="A291" i="41"/>
  <c r="B291" i="41"/>
  <c r="C291" i="41"/>
  <c r="D291" i="41"/>
  <c r="E291" i="41"/>
  <c r="K291" i="41" s="1"/>
  <c r="F291" i="41"/>
  <c r="I291" i="41" s="1"/>
  <c r="G291" i="41"/>
  <c r="A292" i="41"/>
  <c r="B292" i="41"/>
  <c r="C292" i="41"/>
  <c r="D292" i="41"/>
  <c r="E292" i="41"/>
  <c r="K292" i="41" s="1"/>
  <c r="F292" i="41"/>
  <c r="I292" i="41" s="1"/>
  <c r="G292" i="41"/>
  <c r="A293" i="41"/>
  <c r="B293" i="41"/>
  <c r="C293" i="41"/>
  <c r="D293" i="41"/>
  <c r="E293" i="41"/>
  <c r="K293" i="41" s="1"/>
  <c r="F293" i="41"/>
  <c r="I293" i="41" s="1"/>
  <c r="G293" i="41"/>
  <c r="A294" i="41"/>
  <c r="B294" i="41"/>
  <c r="C294" i="41"/>
  <c r="D294" i="41"/>
  <c r="E294" i="41"/>
  <c r="K294" i="41" s="1"/>
  <c r="F294" i="41"/>
  <c r="I294" i="41" s="1"/>
  <c r="G294" i="41"/>
  <c r="A295" i="41"/>
  <c r="B295" i="41"/>
  <c r="C295" i="41"/>
  <c r="D295" i="41"/>
  <c r="E295" i="41"/>
  <c r="K295" i="41" s="1"/>
  <c r="F295" i="41"/>
  <c r="I295" i="41" s="1"/>
  <c r="G295" i="41"/>
  <c r="A296" i="41"/>
  <c r="B296" i="41"/>
  <c r="C296" i="41"/>
  <c r="D296" i="41"/>
  <c r="E296" i="41"/>
  <c r="K296" i="41" s="1"/>
  <c r="F296" i="41"/>
  <c r="I296" i="41" s="1"/>
  <c r="G296" i="41"/>
  <c r="A297" i="41"/>
  <c r="B297" i="41"/>
  <c r="C297" i="41"/>
  <c r="D297" i="41"/>
  <c r="E297" i="41"/>
  <c r="K297" i="41" s="1"/>
  <c r="F297" i="41"/>
  <c r="I297" i="41" s="1"/>
  <c r="G297" i="41"/>
  <c r="A298" i="41"/>
  <c r="B298" i="41"/>
  <c r="C298" i="41"/>
  <c r="D298" i="41"/>
  <c r="E298" i="41"/>
  <c r="K298" i="41" s="1"/>
  <c r="F298" i="41"/>
  <c r="I298" i="41" s="1"/>
  <c r="G298" i="41"/>
  <c r="A299" i="41"/>
  <c r="B299" i="41"/>
  <c r="C299" i="41"/>
  <c r="D299" i="41"/>
  <c r="E299" i="41"/>
  <c r="K299" i="41" s="1"/>
  <c r="F299" i="41"/>
  <c r="I299" i="41" s="1"/>
  <c r="G299" i="41"/>
  <c r="A300" i="41"/>
  <c r="B300" i="41"/>
  <c r="C300" i="41"/>
  <c r="D300" i="41"/>
  <c r="E300" i="41"/>
  <c r="K300" i="41" s="1"/>
  <c r="F300" i="41"/>
  <c r="I300" i="41" s="1"/>
  <c r="G300" i="41"/>
  <c r="A301" i="41"/>
  <c r="B301" i="41"/>
  <c r="C301" i="41"/>
  <c r="D301" i="41"/>
  <c r="E301" i="41"/>
  <c r="K301" i="41" s="1"/>
  <c r="F301" i="41"/>
  <c r="I301" i="41" s="1"/>
  <c r="G301" i="41"/>
  <c r="A302" i="41"/>
  <c r="B302" i="41"/>
  <c r="C302" i="41"/>
  <c r="D302" i="41"/>
  <c r="E302" i="41"/>
  <c r="K302" i="41" s="1"/>
  <c r="F302" i="41"/>
  <c r="I302" i="41" s="1"/>
  <c r="G302" i="41"/>
  <c r="A303" i="41"/>
  <c r="B303" i="41"/>
  <c r="C303" i="41"/>
  <c r="D303" i="41"/>
  <c r="E303" i="41"/>
  <c r="F303" i="41"/>
  <c r="G303" i="41"/>
  <c r="A304" i="41"/>
  <c r="B304" i="41"/>
  <c r="C304" i="41"/>
  <c r="D304" i="41"/>
  <c r="E304" i="41"/>
  <c r="K304" i="41" s="1"/>
  <c r="F304" i="41"/>
  <c r="I304" i="41" s="1"/>
  <c r="G304" i="41"/>
  <c r="A305" i="41"/>
  <c r="B305" i="41"/>
  <c r="C305" i="41"/>
  <c r="D305" i="41"/>
  <c r="E305" i="41"/>
  <c r="F305" i="41"/>
  <c r="I305" i="41" s="1"/>
  <c r="G305" i="41"/>
  <c r="A306" i="41"/>
  <c r="B306" i="41"/>
  <c r="C306" i="41"/>
  <c r="D306" i="41"/>
  <c r="E306" i="41"/>
  <c r="K306" i="41" s="1"/>
  <c r="F306" i="41"/>
  <c r="I306" i="41" s="1"/>
  <c r="G306" i="41"/>
  <c r="A307" i="41"/>
  <c r="B307" i="41"/>
  <c r="C307" i="41"/>
  <c r="D307" i="41"/>
  <c r="E307" i="41"/>
  <c r="K307" i="41" s="1"/>
  <c r="F307" i="41"/>
  <c r="I307" i="41" s="1"/>
  <c r="G307" i="41"/>
  <c r="A308" i="41"/>
  <c r="B308" i="41"/>
  <c r="C308" i="41"/>
  <c r="D308" i="41"/>
  <c r="E308" i="41"/>
  <c r="K308" i="41" s="1"/>
  <c r="F308" i="41"/>
  <c r="I308" i="41" s="1"/>
  <c r="G308" i="41"/>
  <c r="A309" i="41"/>
  <c r="B309" i="41"/>
  <c r="C309" i="41"/>
  <c r="D309" i="41"/>
  <c r="E309" i="41"/>
  <c r="K309" i="41" s="1"/>
  <c r="F309" i="41"/>
  <c r="I309" i="41" s="1"/>
  <c r="G309" i="41"/>
  <c r="A310" i="41"/>
  <c r="B310" i="41"/>
  <c r="C310" i="41"/>
  <c r="D310" i="41"/>
  <c r="E310" i="41"/>
  <c r="K310" i="41" s="1"/>
  <c r="F310" i="41"/>
  <c r="I310" i="41" s="1"/>
  <c r="G310" i="41"/>
  <c r="A311" i="41"/>
  <c r="B311" i="41"/>
  <c r="C311" i="41"/>
  <c r="D311" i="41"/>
  <c r="E311" i="41"/>
  <c r="K311" i="41" s="1"/>
  <c r="F311" i="41"/>
  <c r="I311" i="41" s="1"/>
  <c r="G311" i="41"/>
  <c r="A312" i="41"/>
  <c r="B312" i="41"/>
  <c r="C312" i="41"/>
  <c r="D312" i="41"/>
  <c r="E312" i="41"/>
  <c r="K312" i="41" s="1"/>
  <c r="F312" i="41"/>
  <c r="I312" i="41" s="1"/>
  <c r="G312" i="41"/>
  <c r="A313" i="41"/>
  <c r="B313" i="41"/>
  <c r="C313" i="41"/>
  <c r="D313" i="41"/>
  <c r="E313" i="41"/>
  <c r="K313" i="41" s="1"/>
  <c r="F313" i="41"/>
  <c r="I313" i="41" s="1"/>
  <c r="G313" i="41"/>
  <c r="A314" i="41"/>
  <c r="B314" i="41"/>
  <c r="C314" i="41"/>
  <c r="D314" i="41"/>
  <c r="E314" i="41"/>
  <c r="F314" i="41"/>
  <c r="I314" i="41" s="1"/>
  <c r="G314" i="41"/>
  <c r="A315" i="41"/>
  <c r="B315" i="41"/>
  <c r="C315" i="41"/>
  <c r="D315" i="41"/>
  <c r="E315" i="41"/>
  <c r="F315" i="41"/>
  <c r="I315" i="41" s="1"/>
  <c r="G315" i="41"/>
  <c r="A316" i="41"/>
  <c r="B316" i="41"/>
  <c r="C316" i="41"/>
  <c r="D316" i="41"/>
  <c r="E316" i="41"/>
  <c r="K316" i="41" s="1"/>
  <c r="F316" i="41"/>
  <c r="I316" i="41" s="1"/>
  <c r="G316" i="41"/>
  <c r="A317" i="41"/>
  <c r="B317" i="41"/>
  <c r="C317" i="41"/>
  <c r="D317" i="41"/>
  <c r="E317" i="41"/>
  <c r="F317" i="41"/>
  <c r="I317" i="41" s="1"/>
  <c r="G317" i="41"/>
  <c r="A318" i="41"/>
  <c r="B318" i="41"/>
  <c r="C318" i="41"/>
  <c r="D318" i="41"/>
  <c r="E318" i="41"/>
  <c r="K318" i="41" s="1"/>
  <c r="F318" i="41"/>
  <c r="I318" i="41" s="1"/>
  <c r="G318" i="41"/>
  <c r="A319" i="41"/>
  <c r="B319" i="41"/>
  <c r="C319" i="41"/>
  <c r="D319" i="41"/>
  <c r="E319" i="41"/>
  <c r="K319" i="41" s="1"/>
  <c r="F319" i="41"/>
  <c r="I319" i="41" s="1"/>
  <c r="G319" i="41"/>
  <c r="A320" i="41"/>
  <c r="B320" i="41"/>
  <c r="C320" i="41"/>
  <c r="D320" i="41"/>
  <c r="E320" i="41"/>
  <c r="K320" i="41" s="1"/>
  <c r="F320" i="41"/>
  <c r="I320" i="41" s="1"/>
  <c r="G320" i="41"/>
  <c r="A321" i="41"/>
  <c r="B321" i="41"/>
  <c r="C321" i="41"/>
  <c r="D321" i="41"/>
  <c r="E321" i="41"/>
  <c r="K321" i="41" s="1"/>
  <c r="F321" i="41"/>
  <c r="I321" i="41" s="1"/>
  <c r="G321" i="41"/>
  <c r="A322" i="41"/>
  <c r="B322" i="41"/>
  <c r="C322" i="41"/>
  <c r="D322" i="41"/>
  <c r="E322" i="41"/>
  <c r="F322" i="41"/>
  <c r="I322" i="41" s="1"/>
  <c r="G322" i="41"/>
  <c r="A323" i="41"/>
  <c r="B323" i="41"/>
  <c r="C323" i="41"/>
  <c r="D323" i="41"/>
  <c r="E323" i="41"/>
  <c r="K323" i="41" s="1"/>
  <c r="F323" i="41"/>
  <c r="I323" i="41" s="1"/>
  <c r="G323" i="41"/>
  <c r="A324" i="41"/>
  <c r="B324" i="41"/>
  <c r="C324" i="41"/>
  <c r="D324" i="41"/>
  <c r="E324" i="41"/>
  <c r="K324" i="41" s="1"/>
  <c r="F324" i="41"/>
  <c r="I324" i="41" s="1"/>
  <c r="G324" i="41"/>
  <c r="A325" i="41"/>
  <c r="B325" i="41"/>
  <c r="C325" i="41"/>
  <c r="D325" i="41"/>
  <c r="E325" i="41"/>
  <c r="F325" i="41"/>
  <c r="G325" i="41"/>
  <c r="A326" i="41"/>
  <c r="B326" i="41"/>
  <c r="C326" i="41"/>
  <c r="D326" i="41"/>
  <c r="E326" i="41"/>
  <c r="F326" i="41"/>
  <c r="I326" i="41" s="1"/>
  <c r="G326" i="41"/>
  <c r="A327" i="41"/>
  <c r="B327" i="41"/>
  <c r="C327" i="41"/>
  <c r="D327" i="41"/>
  <c r="E327" i="41"/>
  <c r="K327" i="41" s="1"/>
  <c r="F327" i="41"/>
  <c r="I327" i="41" s="1"/>
  <c r="G327" i="41"/>
  <c r="A328" i="41"/>
  <c r="B328" i="41"/>
  <c r="C328" i="41"/>
  <c r="D328" i="41"/>
  <c r="E328" i="41"/>
  <c r="K328" i="41" s="1"/>
  <c r="F328" i="41"/>
  <c r="I328" i="41" s="1"/>
  <c r="G328" i="41"/>
  <c r="A329" i="41"/>
  <c r="B329" i="41"/>
  <c r="C329" i="41"/>
  <c r="D329" i="41"/>
  <c r="E329" i="41"/>
  <c r="K329" i="41" s="1"/>
  <c r="F329" i="41"/>
  <c r="I329" i="41" s="1"/>
  <c r="G329" i="41"/>
  <c r="A330" i="41"/>
  <c r="B330" i="41"/>
  <c r="C330" i="41"/>
  <c r="D330" i="41"/>
  <c r="E330" i="41"/>
  <c r="F330" i="41"/>
  <c r="I330" i="41" s="1"/>
  <c r="G330" i="41"/>
  <c r="A331" i="41"/>
  <c r="B331" i="41"/>
  <c r="C331" i="41"/>
  <c r="D331" i="41"/>
  <c r="E331" i="41"/>
  <c r="K331" i="41" s="1"/>
  <c r="F331" i="41"/>
  <c r="I331" i="41" s="1"/>
  <c r="G331" i="41"/>
  <c r="A332" i="41"/>
  <c r="B332" i="41"/>
  <c r="C332" i="41"/>
  <c r="D332" i="41"/>
  <c r="E332" i="41"/>
  <c r="K332" i="41" s="1"/>
  <c r="F332" i="41"/>
  <c r="I332" i="41" s="1"/>
  <c r="G332" i="41"/>
  <c r="A333" i="41"/>
  <c r="B333" i="41"/>
  <c r="C333" i="41"/>
  <c r="D333" i="41"/>
  <c r="E333" i="41"/>
  <c r="F333" i="41"/>
  <c r="I333" i="41" s="1"/>
  <c r="G333" i="41"/>
  <c r="A334" i="41"/>
  <c r="B334" i="41"/>
  <c r="C334" i="41"/>
  <c r="D334" i="41"/>
  <c r="E334" i="41"/>
  <c r="K334" i="41" s="1"/>
  <c r="F334" i="41"/>
  <c r="I334" i="41" s="1"/>
  <c r="G334" i="41"/>
  <c r="A335" i="41"/>
  <c r="B335" i="41"/>
  <c r="C335" i="41"/>
  <c r="D335" i="41"/>
  <c r="E335" i="41"/>
  <c r="K335" i="41" s="1"/>
  <c r="F335" i="41"/>
  <c r="I335" i="41" s="1"/>
  <c r="G335" i="41"/>
  <c r="A336" i="41"/>
  <c r="B336" i="41"/>
  <c r="C336" i="41"/>
  <c r="D336" i="41"/>
  <c r="E336" i="41"/>
  <c r="K336" i="41" s="1"/>
  <c r="F336" i="41"/>
  <c r="I336" i="41" s="1"/>
  <c r="G336" i="41"/>
  <c r="A337" i="41"/>
  <c r="B337" i="41"/>
  <c r="C337" i="41"/>
  <c r="D337" i="41"/>
  <c r="E337" i="41"/>
  <c r="K337" i="41" s="1"/>
  <c r="F337" i="41"/>
  <c r="I337" i="41" s="1"/>
  <c r="G337" i="41"/>
  <c r="A338" i="41"/>
  <c r="B338" i="41"/>
  <c r="C338" i="41"/>
  <c r="D338" i="41"/>
  <c r="E338" i="41"/>
  <c r="K338" i="41" s="1"/>
  <c r="F338" i="41"/>
  <c r="I338" i="41" s="1"/>
  <c r="G338" i="41"/>
  <c r="A339" i="41"/>
  <c r="B339" i="41"/>
  <c r="C339" i="41"/>
  <c r="D339" i="41"/>
  <c r="E339" i="41"/>
  <c r="K339" i="41" s="1"/>
  <c r="F339" i="41"/>
  <c r="I339" i="41" s="1"/>
  <c r="G339" i="41"/>
  <c r="A340" i="41"/>
  <c r="B340" i="41"/>
  <c r="C340" i="41"/>
  <c r="D340" i="41"/>
  <c r="E340" i="41"/>
  <c r="K340" i="41" s="1"/>
  <c r="F340" i="41"/>
  <c r="I340" i="41" s="1"/>
  <c r="G340" i="41"/>
  <c r="A341" i="41"/>
  <c r="B341" i="41"/>
  <c r="C341" i="41"/>
  <c r="D341" i="41"/>
  <c r="E341" i="41"/>
  <c r="K341" i="41" s="1"/>
  <c r="F341" i="41"/>
  <c r="I341" i="41" s="1"/>
  <c r="G341" i="41"/>
  <c r="A342" i="41"/>
  <c r="B342" i="41"/>
  <c r="C342" i="41"/>
  <c r="D342" i="41"/>
  <c r="E342" i="41"/>
  <c r="F342" i="41"/>
  <c r="I342" i="41" s="1"/>
  <c r="G342" i="41"/>
  <c r="A343" i="41"/>
  <c r="B343" i="41"/>
  <c r="C343" i="41"/>
  <c r="D343" i="41"/>
  <c r="E343" i="41"/>
  <c r="K343" i="41" s="1"/>
  <c r="F343" i="41"/>
  <c r="I343" i="41" s="1"/>
  <c r="G343" i="41"/>
  <c r="A344" i="41"/>
  <c r="B344" i="41"/>
  <c r="C344" i="41"/>
  <c r="D344" i="41"/>
  <c r="E344" i="41"/>
  <c r="K344" i="41" s="1"/>
  <c r="F344" i="41"/>
  <c r="I344" i="41" s="1"/>
  <c r="G344" i="41"/>
  <c r="A345" i="41"/>
  <c r="B345" i="41"/>
  <c r="C345" i="41"/>
  <c r="D345" i="41"/>
  <c r="E345" i="41"/>
  <c r="K345" i="41" s="1"/>
  <c r="F345" i="41"/>
  <c r="I345" i="41" s="1"/>
  <c r="G345" i="41"/>
  <c r="A346" i="41"/>
  <c r="B346" i="41"/>
  <c r="C346" i="41"/>
  <c r="D346" i="41"/>
  <c r="E346" i="41"/>
  <c r="K346" i="41" s="1"/>
  <c r="F346" i="41"/>
  <c r="I346" i="41" s="1"/>
  <c r="G346" i="41"/>
  <c r="A347" i="41"/>
  <c r="B347" i="41"/>
  <c r="C347" i="41"/>
  <c r="D347" i="41"/>
  <c r="E347" i="41"/>
  <c r="K347" i="41" s="1"/>
  <c r="F347" i="41"/>
  <c r="I347" i="41" s="1"/>
  <c r="G347" i="41"/>
  <c r="A348" i="41"/>
  <c r="B348" i="41"/>
  <c r="C348" i="41"/>
  <c r="D348" i="41"/>
  <c r="E348" i="41"/>
  <c r="K348" i="41" s="1"/>
  <c r="F348" i="41"/>
  <c r="I348" i="41" s="1"/>
  <c r="G348" i="41"/>
  <c r="A349" i="41"/>
  <c r="B349" i="41"/>
  <c r="C349" i="41"/>
  <c r="D349" i="41"/>
  <c r="E349" i="41"/>
  <c r="K349" i="41" s="1"/>
  <c r="F349" i="41"/>
  <c r="I349" i="41" s="1"/>
  <c r="G349" i="41"/>
  <c r="A350" i="41"/>
  <c r="B350" i="41"/>
  <c r="C350" i="41"/>
  <c r="D350" i="41"/>
  <c r="E350" i="41"/>
  <c r="K350" i="41" s="1"/>
  <c r="F350" i="41"/>
  <c r="I350" i="41" s="1"/>
  <c r="G350" i="41"/>
  <c r="A351" i="41"/>
  <c r="B351" i="41"/>
  <c r="C351" i="41"/>
  <c r="D351" i="41"/>
  <c r="E351" i="41"/>
  <c r="K351" i="41" s="1"/>
  <c r="F351" i="41"/>
  <c r="I351" i="41" s="1"/>
  <c r="G351" i="41"/>
  <c r="A352" i="41"/>
  <c r="B352" i="41"/>
  <c r="C352" i="41"/>
  <c r="D352" i="41"/>
  <c r="E352" i="41"/>
  <c r="K352" i="41" s="1"/>
  <c r="F352" i="41"/>
  <c r="I352" i="41" s="1"/>
  <c r="G352" i="41"/>
  <c r="A353" i="41"/>
  <c r="B353" i="41"/>
  <c r="C353" i="41"/>
  <c r="D353" i="41"/>
  <c r="E353" i="41"/>
  <c r="K353" i="41" s="1"/>
  <c r="F353" i="41"/>
  <c r="I353" i="41" s="1"/>
  <c r="G353" i="41"/>
  <c r="A354" i="41"/>
  <c r="B354" i="41"/>
  <c r="C354" i="41"/>
  <c r="D354" i="41"/>
  <c r="E354" i="41"/>
  <c r="K354" i="41" s="1"/>
  <c r="F354" i="41"/>
  <c r="I354" i="41" s="1"/>
  <c r="G354" i="41"/>
  <c r="A355" i="41"/>
  <c r="B355" i="41"/>
  <c r="C355" i="41"/>
  <c r="D355" i="41"/>
  <c r="E355" i="41"/>
  <c r="K355" i="41" s="1"/>
  <c r="F355" i="41"/>
  <c r="I355" i="41" s="1"/>
  <c r="G355" i="41"/>
  <c r="A356" i="41"/>
  <c r="B356" i="41"/>
  <c r="C356" i="41"/>
  <c r="D356" i="41"/>
  <c r="E356" i="41"/>
  <c r="K356" i="41" s="1"/>
  <c r="F356" i="41"/>
  <c r="I356" i="41" s="1"/>
  <c r="G356" i="41"/>
  <c r="A357" i="41"/>
  <c r="B357" i="41"/>
  <c r="C357" i="41"/>
  <c r="D357" i="41"/>
  <c r="E357" i="41"/>
  <c r="K357" i="41" s="1"/>
  <c r="F357" i="41"/>
  <c r="I357" i="41" s="1"/>
  <c r="G357" i="41"/>
  <c r="A358" i="41"/>
  <c r="B358" i="41"/>
  <c r="C358" i="41"/>
  <c r="D358" i="41"/>
  <c r="E358" i="41"/>
  <c r="K358" i="41" s="1"/>
  <c r="F358" i="41"/>
  <c r="I358" i="41" s="1"/>
  <c r="G358" i="41"/>
  <c r="A359" i="41"/>
  <c r="B359" i="41"/>
  <c r="C359" i="41"/>
  <c r="D359" i="41"/>
  <c r="E359" i="41"/>
  <c r="K359" i="41" s="1"/>
  <c r="F359" i="41"/>
  <c r="I359" i="41" s="1"/>
  <c r="G359" i="41"/>
  <c r="A360" i="41"/>
  <c r="B360" i="41"/>
  <c r="C360" i="41"/>
  <c r="D360" i="41"/>
  <c r="E360" i="41"/>
  <c r="K360" i="41" s="1"/>
  <c r="F360" i="41"/>
  <c r="I360" i="41" s="1"/>
  <c r="G360" i="41"/>
  <c r="A361" i="41"/>
  <c r="B361" i="41"/>
  <c r="C361" i="41"/>
  <c r="D361" i="41"/>
  <c r="E361" i="41"/>
  <c r="K361" i="41" s="1"/>
  <c r="F361" i="41"/>
  <c r="I361" i="41" s="1"/>
  <c r="G361" i="41"/>
  <c r="A362" i="41"/>
  <c r="B362" i="41"/>
  <c r="C362" i="41"/>
  <c r="D362" i="41"/>
  <c r="E362" i="41"/>
  <c r="K362" i="41" s="1"/>
  <c r="F362" i="41"/>
  <c r="I362" i="41" s="1"/>
  <c r="G362" i="41"/>
  <c r="A363" i="41"/>
  <c r="B363" i="41"/>
  <c r="C363" i="41"/>
  <c r="D363" i="41"/>
  <c r="E363" i="41"/>
  <c r="K363" i="41" s="1"/>
  <c r="F363" i="41"/>
  <c r="I363" i="41" s="1"/>
  <c r="G363" i="41"/>
  <c r="A364" i="41"/>
  <c r="B364" i="41"/>
  <c r="C364" i="41"/>
  <c r="D364" i="41"/>
  <c r="E364" i="41"/>
  <c r="K364" i="41" s="1"/>
  <c r="F364" i="41"/>
  <c r="I364" i="41" s="1"/>
  <c r="G364" i="41"/>
  <c r="A365" i="41"/>
  <c r="B365" i="41"/>
  <c r="C365" i="41"/>
  <c r="D365" i="41"/>
  <c r="E365" i="41"/>
  <c r="K365" i="41" s="1"/>
  <c r="F365" i="41"/>
  <c r="I365" i="41" s="1"/>
  <c r="G365" i="41"/>
  <c r="A366" i="41"/>
  <c r="B366" i="41"/>
  <c r="C366" i="41"/>
  <c r="D366" i="41"/>
  <c r="E366" i="41"/>
  <c r="K366" i="41" s="1"/>
  <c r="F366" i="41"/>
  <c r="I366" i="41" s="1"/>
  <c r="G366" i="41"/>
  <c r="A367" i="41"/>
  <c r="B367" i="41"/>
  <c r="C367" i="41"/>
  <c r="D367" i="41"/>
  <c r="E367" i="41"/>
  <c r="K367" i="41" s="1"/>
  <c r="F367" i="41"/>
  <c r="I367" i="41" s="1"/>
  <c r="G367" i="41"/>
  <c r="A368" i="41"/>
  <c r="B368" i="41"/>
  <c r="C368" i="41"/>
  <c r="D368" i="41"/>
  <c r="E368" i="41"/>
  <c r="K368" i="41" s="1"/>
  <c r="F368" i="41"/>
  <c r="I368" i="41" s="1"/>
  <c r="G368" i="41"/>
  <c r="A369" i="41"/>
  <c r="B369" i="41"/>
  <c r="C369" i="41"/>
  <c r="D369" i="41"/>
  <c r="E369" i="41"/>
  <c r="K369" i="41" s="1"/>
  <c r="F369" i="41"/>
  <c r="I369" i="41" s="1"/>
  <c r="G369" i="41"/>
  <c r="A370" i="41"/>
  <c r="B370" i="41"/>
  <c r="C370" i="41"/>
  <c r="D370" i="41"/>
  <c r="E370" i="41"/>
  <c r="K370" i="41" s="1"/>
  <c r="F370" i="41"/>
  <c r="I370" i="41" s="1"/>
  <c r="G370" i="41"/>
  <c r="A371" i="41"/>
  <c r="B371" i="41"/>
  <c r="C371" i="41"/>
  <c r="D371" i="41"/>
  <c r="E371" i="41"/>
  <c r="K371" i="41" s="1"/>
  <c r="F371" i="41"/>
  <c r="I371" i="41" s="1"/>
  <c r="G371" i="41"/>
  <c r="A372" i="41"/>
  <c r="B372" i="41"/>
  <c r="C372" i="41"/>
  <c r="D372" i="41"/>
  <c r="E372" i="41"/>
  <c r="K372" i="41" s="1"/>
  <c r="F372" i="41"/>
  <c r="I372" i="41" s="1"/>
  <c r="G372" i="41"/>
  <c r="A373" i="41"/>
  <c r="B373" i="41"/>
  <c r="C373" i="41"/>
  <c r="D373" i="41"/>
  <c r="E373" i="41"/>
  <c r="K373" i="41" s="1"/>
  <c r="F373" i="41"/>
  <c r="I373" i="41" s="1"/>
  <c r="G373" i="41"/>
  <c r="A374" i="41"/>
  <c r="B374" i="41"/>
  <c r="C374" i="41"/>
  <c r="D374" i="41"/>
  <c r="E374" i="41"/>
  <c r="K374" i="41" s="1"/>
  <c r="F374" i="41"/>
  <c r="I374" i="41" s="1"/>
  <c r="G374" i="41"/>
  <c r="A375" i="41"/>
  <c r="B375" i="41"/>
  <c r="C375" i="41"/>
  <c r="D375" i="41"/>
  <c r="E375" i="41"/>
  <c r="K375" i="41" s="1"/>
  <c r="F375" i="41"/>
  <c r="I375" i="41" s="1"/>
  <c r="G375" i="41"/>
  <c r="A376" i="41"/>
  <c r="B376" i="41"/>
  <c r="C376" i="41"/>
  <c r="D376" i="41"/>
  <c r="E376" i="41"/>
  <c r="K376" i="41" s="1"/>
  <c r="F376" i="41"/>
  <c r="I376" i="41" s="1"/>
  <c r="G376" i="41"/>
  <c r="A377" i="41"/>
  <c r="B377" i="41"/>
  <c r="C377" i="41"/>
  <c r="D377" i="41"/>
  <c r="E377" i="41"/>
  <c r="K377" i="41" s="1"/>
  <c r="F377" i="41"/>
  <c r="I377" i="41" s="1"/>
  <c r="G377" i="41"/>
  <c r="A378" i="41"/>
  <c r="B378" i="41"/>
  <c r="C378" i="41"/>
  <c r="D378" i="41"/>
  <c r="E378" i="41"/>
  <c r="K378" i="41" s="1"/>
  <c r="F378" i="41"/>
  <c r="I378" i="41" s="1"/>
  <c r="G378" i="41"/>
  <c r="A379" i="41"/>
  <c r="B379" i="41"/>
  <c r="C379" i="41"/>
  <c r="D379" i="41"/>
  <c r="E379" i="41"/>
  <c r="K379" i="41" s="1"/>
  <c r="F379" i="41"/>
  <c r="I379" i="41" s="1"/>
  <c r="G379" i="41"/>
  <c r="A380" i="41"/>
  <c r="B380" i="41"/>
  <c r="C380" i="41"/>
  <c r="D380" i="41"/>
  <c r="E380" i="41"/>
  <c r="K380" i="41" s="1"/>
  <c r="F380" i="41"/>
  <c r="I380" i="41" s="1"/>
  <c r="G380" i="41"/>
  <c r="A381" i="41"/>
  <c r="B381" i="41"/>
  <c r="C381" i="41"/>
  <c r="D381" i="41"/>
  <c r="E381" i="41"/>
  <c r="F381" i="41"/>
  <c r="I381" i="41" s="1"/>
  <c r="G381" i="41"/>
  <c r="A382" i="41"/>
  <c r="B382" i="41"/>
  <c r="C382" i="41"/>
  <c r="D382" i="41"/>
  <c r="E382" i="41"/>
  <c r="K382" i="41" s="1"/>
  <c r="F382" i="41"/>
  <c r="I382" i="41" s="1"/>
  <c r="G382" i="41"/>
  <c r="A383" i="41"/>
  <c r="B383" i="41"/>
  <c r="C383" i="41"/>
  <c r="D383" i="41"/>
  <c r="E383" i="41"/>
  <c r="K383" i="41" s="1"/>
  <c r="F383" i="41"/>
  <c r="I383" i="41" s="1"/>
  <c r="G383" i="41"/>
  <c r="A384" i="41"/>
  <c r="B384" i="41"/>
  <c r="C384" i="41"/>
  <c r="D384" i="41"/>
  <c r="E384" i="41"/>
  <c r="K384" i="41" s="1"/>
  <c r="F384" i="41"/>
  <c r="I384" i="41" s="1"/>
  <c r="G384" i="41"/>
  <c r="A385" i="41"/>
  <c r="B385" i="41"/>
  <c r="C385" i="41"/>
  <c r="D385" i="41"/>
  <c r="E385" i="41"/>
  <c r="K385" i="41" s="1"/>
  <c r="F385" i="41"/>
  <c r="I385" i="41" s="1"/>
  <c r="G385" i="41"/>
  <c r="A386" i="41"/>
  <c r="B386" i="41"/>
  <c r="C386" i="41"/>
  <c r="D386" i="41"/>
  <c r="E386" i="41"/>
  <c r="K386" i="41" s="1"/>
  <c r="F386" i="41"/>
  <c r="I386" i="41" s="1"/>
  <c r="G386" i="41"/>
  <c r="A387" i="41"/>
  <c r="B387" i="41"/>
  <c r="C387" i="41"/>
  <c r="D387" i="41"/>
  <c r="E387" i="41"/>
  <c r="K387" i="41" s="1"/>
  <c r="F387" i="41"/>
  <c r="I387" i="41" s="1"/>
  <c r="G387" i="41"/>
  <c r="A388" i="41"/>
  <c r="B388" i="41"/>
  <c r="C388" i="41"/>
  <c r="D388" i="41"/>
  <c r="E388" i="41"/>
  <c r="K388" i="41" s="1"/>
  <c r="F388" i="41"/>
  <c r="I388" i="41" s="1"/>
  <c r="G388" i="41"/>
  <c r="A389" i="41"/>
  <c r="B389" i="41"/>
  <c r="C389" i="41"/>
  <c r="D389" i="41"/>
  <c r="E389" i="41"/>
  <c r="K389" i="41" s="1"/>
  <c r="F389" i="41"/>
  <c r="I389" i="41" s="1"/>
  <c r="G389" i="41"/>
  <c r="A390" i="41"/>
  <c r="B390" i="41"/>
  <c r="C390" i="41"/>
  <c r="D390" i="41"/>
  <c r="E390" i="41"/>
  <c r="K390" i="41" s="1"/>
  <c r="F390" i="41"/>
  <c r="I390" i="41" s="1"/>
  <c r="G390" i="41"/>
  <c r="A391" i="41"/>
  <c r="B391" i="41"/>
  <c r="C391" i="41"/>
  <c r="D391" i="41"/>
  <c r="E391" i="41"/>
  <c r="K391" i="41" s="1"/>
  <c r="F391" i="41"/>
  <c r="I391" i="41" s="1"/>
  <c r="G391" i="41"/>
  <c r="A392" i="41"/>
  <c r="B392" i="41"/>
  <c r="C392" i="41"/>
  <c r="D392" i="41"/>
  <c r="E392" i="41"/>
  <c r="K392" i="41" s="1"/>
  <c r="F392" i="41"/>
  <c r="I392" i="41" s="1"/>
  <c r="G392" i="41"/>
  <c r="A393" i="41"/>
  <c r="B393" i="41"/>
  <c r="C393" i="41"/>
  <c r="D393" i="41"/>
  <c r="E393" i="41"/>
  <c r="F393" i="41"/>
  <c r="I393" i="41" s="1"/>
  <c r="G393" i="41"/>
  <c r="A394" i="41"/>
  <c r="B394" i="41"/>
  <c r="C394" i="41"/>
  <c r="D394" i="41"/>
  <c r="E394" i="41"/>
  <c r="K394" i="41" s="1"/>
  <c r="F394" i="41"/>
  <c r="I394" i="41" s="1"/>
  <c r="G394" i="41"/>
  <c r="A395" i="41"/>
  <c r="B395" i="41"/>
  <c r="C395" i="41"/>
  <c r="D395" i="41"/>
  <c r="E395" i="41"/>
  <c r="K395" i="41" s="1"/>
  <c r="F395" i="41"/>
  <c r="I395" i="41" s="1"/>
  <c r="G395" i="41"/>
  <c r="A396" i="41"/>
  <c r="B396" i="41"/>
  <c r="C396" i="41"/>
  <c r="D396" i="41"/>
  <c r="E396" i="41"/>
  <c r="K396" i="41" s="1"/>
  <c r="F396" i="41"/>
  <c r="I396" i="41" s="1"/>
  <c r="G396" i="41"/>
  <c r="A397" i="41"/>
  <c r="B397" i="41"/>
  <c r="C397" i="41"/>
  <c r="D397" i="41"/>
  <c r="E397" i="41"/>
  <c r="F397" i="41"/>
  <c r="I397" i="41" s="1"/>
  <c r="G397" i="41"/>
  <c r="A398" i="41"/>
  <c r="B398" i="41"/>
  <c r="C398" i="41"/>
  <c r="D398" i="41"/>
  <c r="E398" i="41"/>
  <c r="K398" i="41" s="1"/>
  <c r="F398" i="41"/>
  <c r="I398" i="41" s="1"/>
  <c r="G398" i="41"/>
  <c r="A399" i="41"/>
  <c r="B399" i="41"/>
  <c r="C399" i="41"/>
  <c r="D399" i="41"/>
  <c r="E399" i="41"/>
  <c r="F399" i="41"/>
  <c r="I399" i="41" s="1"/>
  <c r="G399" i="41"/>
  <c r="A400" i="41"/>
  <c r="B400" i="41"/>
  <c r="C400" i="41"/>
  <c r="D400" i="41"/>
  <c r="E400" i="41"/>
  <c r="K400" i="41" s="1"/>
  <c r="F400" i="41"/>
  <c r="I400" i="41" s="1"/>
  <c r="G400" i="41"/>
  <c r="A401" i="41"/>
  <c r="B401" i="41"/>
  <c r="C401" i="41"/>
  <c r="D401" i="41"/>
  <c r="E401" i="41"/>
  <c r="K401" i="41" s="1"/>
  <c r="F401" i="41"/>
  <c r="I401" i="41" s="1"/>
  <c r="G401" i="41"/>
  <c r="A402" i="41"/>
  <c r="B402" i="41"/>
  <c r="C402" i="41"/>
  <c r="D402" i="41"/>
  <c r="E402" i="41"/>
  <c r="K402" i="41" s="1"/>
  <c r="F402" i="41"/>
  <c r="I402" i="41" s="1"/>
  <c r="G402" i="41"/>
  <c r="A403" i="41"/>
  <c r="B403" i="41"/>
  <c r="C403" i="41"/>
  <c r="D403" i="41"/>
  <c r="E403" i="41"/>
  <c r="K403" i="41" s="1"/>
  <c r="F403" i="41"/>
  <c r="I403" i="41" s="1"/>
  <c r="G403" i="41"/>
  <c r="A404" i="41"/>
  <c r="B404" i="41"/>
  <c r="C404" i="41"/>
  <c r="D404" i="41"/>
  <c r="E404" i="41"/>
  <c r="K404" i="41" s="1"/>
  <c r="F404" i="41"/>
  <c r="I404" i="41" s="1"/>
  <c r="G404" i="41"/>
  <c r="A405" i="41"/>
  <c r="B405" i="41"/>
  <c r="C405" i="41"/>
  <c r="D405" i="41"/>
  <c r="E405" i="41"/>
  <c r="K405" i="41" s="1"/>
  <c r="F405" i="41"/>
  <c r="I405" i="41" s="1"/>
  <c r="G405" i="41"/>
  <c r="A406" i="41"/>
  <c r="B406" i="41"/>
  <c r="C406" i="41"/>
  <c r="D406" i="41"/>
  <c r="E406" i="41"/>
  <c r="K406" i="41" s="1"/>
  <c r="F406" i="41"/>
  <c r="I406" i="41" s="1"/>
  <c r="G406" i="41"/>
  <c r="A407" i="41"/>
  <c r="B407" i="41"/>
  <c r="C407" i="41"/>
  <c r="D407" i="41"/>
  <c r="E407" i="41"/>
  <c r="K407" i="41" s="1"/>
  <c r="F407" i="41"/>
  <c r="I407" i="41" s="1"/>
  <c r="G407" i="41"/>
  <c r="A408" i="41"/>
  <c r="B408" i="41"/>
  <c r="C408" i="41"/>
  <c r="D408" i="41"/>
  <c r="E408" i="41"/>
  <c r="K408" i="41" s="1"/>
  <c r="F408" i="41"/>
  <c r="I408" i="41" s="1"/>
  <c r="G408" i="41"/>
  <c r="A409" i="41"/>
  <c r="B409" i="41"/>
  <c r="C409" i="41"/>
  <c r="D409" i="41"/>
  <c r="E409" i="41"/>
  <c r="K409" i="41" s="1"/>
  <c r="F409" i="41"/>
  <c r="I409" i="41" s="1"/>
  <c r="G409" i="41"/>
  <c r="A410" i="41"/>
  <c r="B410" i="41"/>
  <c r="C410" i="41"/>
  <c r="D410" i="41"/>
  <c r="E410" i="41"/>
  <c r="K410" i="41" s="1"/>
  <c r="F410" i="41"/>
  <c r="I410" i="41" s="1"/>
  <c r="G410" i="41"/>
  <c r="A411" i="41"/>
  <c r="B411" i="41"/>
  <c r="C411" i="41"/>
  <c r="D411" i="41"/>
  <c r="E411" i="41"/>
  <c r="K411" i="41" s="1"/>
  <c r="F411" i="41"/>
  <c r="I411" i="41" s="1"/>
  <c r="G411" i="41"/>
  <c r="A412" i="41"/>
  <c r="B412" i="41"/>
  <c r="C412" i="41"/>
  <c r="D412" i="41"/>
  <c r="E412" i="41"/>
  <c r="K412" i="41" s="1"/>
  <c r="F412" i="41"/>
  <c r="I412" i="41" s="1"/>
  <c r="G412" i="41"/>
  <c r="A413" i="41"/>
  <c r="B413" i="41"/>
  <c r="C413" i="41"/>
  <c r="D413" i="41"/>
  <c r="E413" i="41"/>
  <c r="K413" i="41" s="1"/>
  <c r="F413" i="41"/>
  <c r="I413" i="41" s="1"/>
  <c r="G413" i="41"/>
  <c r="A414" i="41"/>
  <c r="B414" i="41"/>
  <c r="C414" i="41"/>
  <c r="D414" i="41"/>
  <c r="E414" i="41"/>
  <c r="K414" i="41" s="1"/>
  <c r="F414" i="41"/>
  <c r="I414" i="41" s="1"/>
  <c r="G414" i="41"/>
  <c r="A415" i="41"/>
  <c r="B415" i="41"/>
  <c r="C415" i="41"/>
  <c r="D415" i="41"/>
  <c r="E415" i="41"/>
  <c r="F415" i="41"/>
  <c r="I415" i="41" s="1"/>
  <c r="G415" i="41"/>
  <c r="A416" i="41"/>
  <c r="B416" i="41"/>
  <c r="C416" i="41"/>
  <c r="D416" i="41"/>
  <c r="E416" i="41"/>
  <c r="K416" i="41" s="1"/>
  <c r="F416" i="41"/>
  <c r="I416" i="41" s="1"/>
  <c r="G416" i="41"/>
  <c r="A417" i="41"/>
  <c r="B417" i="41"/>
  <c r="C417" i="41"/>
  <c r="D417" i="41"/>
  <c r="E417" i="41"/>
  <c r="K417" i="41" s="1"/>
  <c r="F417" i="41"/>
  <c r="I417" i="41" s="1"/>
  <c r="G417" i="41"/>
  <c r="A418" i="41"/>
  <c r="B418" i="41"/>
  <c r="C418" i="41"/>
  <c r="D418" i="41"/>
  <c r="E418" i="41"/>
  <c r="K418" i="41" s="1"/>
  <c r="F418" i="41"/>
  <c r="I418" i="41" s="1"/>
  <c r="G418" i="41"/>
  <c r="A419" i="41"/>
  <c r="B419" i="41"/>
  <c r="C419" i="41"/>
  <c r="D419" i="41"/>
  <c r="E419" i="41"/>
  <c r="K419" i="41" s="1"/>
  <c r="F419" i="41"/>
  <c r="I419" i="41" s="1"/>
  <c r="G419" i="41"/>
  <c r="A420" i="41"/>
  <c r="B420" i="41"/>
  <c r="C420" i="41"/>
  <c r="D420" i="41"/>
  <c r="E420" i="41"/>
  <c r="K420" i="41" s="1"/>
  <c r="F420" i="41"/>
  <c r="I420" i="41" s="1"/>
  <c r="G420" i="41"/>
  <c r="A421" i="41"/>
  <c r="B421" i="41"/>
  <c r="C421" i="41"/>
  <c r="D421" i="41"/>
  <c r="E421" i="41"/>
  <c r="F421" i="41"/>
  <c r="I421" i="41" s="1"/>
  <c r="G421" i="41"/>
  <c r="A422" i="41"/>
  <c r="B422" i="41"/>
  <c r="C422" i="41"/>
  <c r="D422" i="41"/>
  <c r="E422" i="41"/>
  <c r="F422" i="41"/>
  <c r="I422" i="41" s="1"/>
  <c r="G422" i="41"/>
  <c r="A423" i="41"/>
  <c r="B423" i="41"/>
  <c r="C423" i="41"/>
  <c r="D423" i="41"/>
  <c r="E423" i="41"/>
  <c r="F423" i="41"/>
  <c r="I423" i="41" s="1"/>
  <c r="G423" i="41"/>
  <c r="A424" i="41"/>
  <c r="B424" i="41"/>
  <c r="C424" i="41"/>
  <c r="D424" i="41"/>
  <c r="E424" i="41"/>
  <c r="F424" i="41"/>
  <c r="I424" i="41" s="1"/>
  <c r="G424" i="41"/>
  <c r="A425" i="41"/>
  <c r="B425" i="41"/>
  <c r="C425" i="41"/>
  <c r="D425" i="41"/>
  <c r="E425" i="41"/>
  <c r="K425" i="41" s="1"/>
  <c r="F425" i="41"/>
  <c r="I425" i="41" s="1"/>
  <c r="G425" i="41"/>
  <c r="A426" i="41"/>
  <c r="B426" i="41"/>
  <c r="C426" i="41"/>
  <c r="D426" i="41"/>
  <c r="E426" i="41"/>
  <c r="F426" i="41"/>
  <c r="I426" i="41" s="1"/>
  <c r="G426" i="41"/>
  <c r="A427" i="41"/>
  <c r="B427" i="41"/>
  <c r="C427" i="41"/>
  <c r="D427" i="41"/>
  <c r="E427" i="41"/>
  <c r="F427" i="41"/>
  <c r="G427" i="41"/>
  <c r="A428" i="41"/>
  <c r="B428" i="41"/>
  <c r="C428" i="41"/>
  <c r="D428" i="41"/>
  <c r="E428" i="41"/>
  <c r="K428" i="41" s="1"/>
  <c r="F428" i="41"/>
  <c r="I428" i="41" s="1"/>
  <c r="G428" i="41"/>
  <c r="A429" i="41"/>
  <c r="B429" i="41"/>
  <c r="C429" i="41"/>
  <c r="D429" i="41"/>
  <c r="E429" i="41"/>
  <c r="F429" i="41"/>
  <c r="I429" i="41" s="1"/>
  <c r="G429" i="41"/>
  <c r="A430" i="41"/>
  <c r="B430" i="41"/>
  <c r="C430" i="41"/>
  <c r="D430" i="41"/>
  <c r="E430" i="41"/>
  <c r="F430" i="41"/>
  <c r="I430" i="41" s="1"/>
  <c r="G430" i="41"/>
  <c r="A431" i="41"/>
  <c r="B431" i="41"/>
  <c r="C431" i="41"/>
  <c r="D431" i="41"/>
  <c r="E431" i="41"/>
  <c r="K431" i="41" s="1"/>
  <c r="F431" i="41"/>
  <c r="I431" i="41" s="1"/>
  <c r="G431" i="41"/>
  <c r="A432" i="41"/>
  <c r="B432" i="41"/>
  <c r="C432" i="41"/>
  <c r="D432" i="41"/>
  <c r="E432" i="41"/>
  <c r="F432" i="41"/>
  <c r="G432" i="41"/>
  <c r="A433" i="41"/>
  <c r="B433" i="41"/>
  <c r="C433" i="41"/>
  <c r="D433" i="41"/>
  <c r="E433" i="41"/>
  <c r="F433" i="41"/>
  <c r="I433" i="41" s="1"/>
  <c r="G433" i="41"/>
  <c r="A434" i="41"/>
  <c r="B434" i="41"/>
  <c r="C434" i="41"/>
  <c r="D434" i="41"/>
  <c r="E434" i="41"/>
  <c r="K434" i="41" s="1"/>
  <c r="F434" i="41"/>
  <c r="I434" i="41" s="1"/>
  <c r="G434" i="41"/>
  <c r="A435" i="41"/>
  <c r="B435" i="41"/>
  <c r="C435" i="41"/>
  <c r="D435" i="41"/>
  <c r="E435" i="41"/>
  <c r="K435" i="41" s="1"/>
  <c r="F435" i="41"/>
  <c r="I435" i="41" s="1"/>
  <c r="G435" i="41"/>
  <c r="A436" i="41"/>
  <c r="B436" i="41"/>
  <c r="C436" i="41"/>
  <c r="D436" i="41"/>
  <c r="E436" i="41"/>
  <c r="F436" i="41"/>
  <c r="I436" i="41" s="1"/>
  <c r="G436" i="41"/>
  <c r="A437" i="41"/>
  <c r="B437" i="41"/>
  <c r="C437" i="41"/>
  <c r="D437" i="41"/>
  <c r="E437" i="41"/>
  <c r="K437" i="41" s="1"/>
  <c r="F437" i="41"/>
  <c r="I437" i="41" s="1"/>
  <c r="G437" i="41"/>
  <c r="A438" i="41"/>
  <c r="B438" i="41"/>
  <c r="C438" i="41"/>
  <c r="D438" i="41"/>
  <c r="E438" i="41"/>
  <c r="F438" i="41"/>
  <c r="I438" i="41" s="1"/>
  <c r="G438" i="41"/>
  <c r="A439" i="41"/>
  <c r="B439" i="41"/>
  <c r="C439" i="41"/>
  <c r="D439" i="41"/>
  <c r="E439" i="41"/>
  <c r="K439" i="41" s="1"/>
  <c r="F439" i="41"/>
  <c r="I439" i="41" s="1"/>
  <c r="G439" i="41"/>
  <c r="A440" i="41"/>
  <c r="B440" i="41"/>
  <c r="C440" i="41"/>
  <c r="D440" i="41"/>
  <c r="E440" i="41"/>
  <c r="F440" i="41"/>
  <c r="I440" i="41" s="1"/>
  <c r="G440" i="41"/>
  <c r="A441" i="41"/>
  <c r="B441" i="41"/>
  <c r="C441" i="41"/>
  <c r="D441" i="41"/>
  <c r="E441" i="41"/>
  <c r="K441" i="41" s="1"/>
  <c r="F441" i="41"/>
  <c r="I441" i="41" s="1"/>
  <c r="G441" i="41"/>
  <c r="A442" i="41"/>
  <c r="B442" i="41"/>
  <c r="C442" i="41"/>
  <c r="D442" i="41"/>
  <c r="E442" i="41"/>
  <c r="K442" i="41" s="1"/>
  <c r="F442" i="41"/>
  <c r="I442" i="41" s="1"/>
  <c r="G442" i="41"/>
  <c r="A443" i="41"/>
  <c r="B443" i="41"/>
  <c r="C443" i="41"/>
  <c r="D443" i="41"/>
  <c r="E443" i="41"/>
  <c r="F443" i="41"/>
  <c r="I443" i="41" s="1"/>
  <c r="G443" i="41"/>
  <c r="A444" i="41"/>
  <c r="B444" i="41"/>
  <c r="C444" i="41"/>
  <c r="D444" i="41"/>
  <c r="E444" i="41"/>
  <c r="K444" i="41" s="1"/>
  <c r="F444" i="41"/>
  <c r="I444" i="41" s="1"/>
  <c r="G444" i="41"/>
  <c r="A445" i="41"/>
  <c r="B445" i="41"/>
  <c r="C445" i="41"/>
  <c r="D445" i="41"/>
  <c r="E445" i="41"/>
  <c r="F445" i="41"/>
  <c r="I445" i="41" s="1"/>
  <c r="G445" i="41"/>
  <c r="A446" i="41"/>
  <c r="B446" i="41"/>
  <c r="C446" i="41"/>
  <c r="D446" i="41"/>
  <c r="E446" i="41"/>
  <c r="K446" i="41" s="1"/>
  <c r="F446" i="41"/>
  <c r="I446" i="41" s="1"/>
  <c r="G446" i="41"/>
  <c r="A447" i="41"/>
  <c r="B447" i="41"/>
  <c r="C447" i="41"/>
  <c r="D447" i="41"/>
  <c r="E447" i="41"/>
  <c r="F447" i="41"/>
  <c r="I447" i="41" s="1"/>
  <c r="G447" i="41"/>
  <c r="A448" i="41"/>
  <c r="B448" i="41"/>
  <c r="C448" i="41"/>
  <c r="D448" i="41"/>
  <c r="E448" i="41"/>
  <c r="K448" i="41" s="1"/>
  <c r="F448" i="41"/>
  <c r="I448" i="41" s="1"/>
  <c r="G448" i="41"/>
  <c r="A449" i="41"/>
  <c r="B449" i="41"/>
  <c r="C449" i="41"/>
  <c r="D449" i="41"/>
  <c r="E449" i="41"/>
  <c r="K449" i="41" s="1"/>
  <c r="F449" i="41"/>
  <c r="I449" i="41" s="1"/>
  <c r="G449" i="41"/>
  <c r="A450" i="41"/>
  <c r="B450" i="41"/>
  <c r="C450" i="41"/>
  <c r="D450" i="41"/>
  <c r="E450" i="41"/>
  <c r="K450" i="41" s="1"/>
  <c r="F450" i="41"/>
  <c r="I450" i="41" s="1"/>
  <c r="G450" i="41"/>
  <c r="A451" i="41"/>
  <c r="B451" i="41"/>
  <c r="C451" i="41"/>
  <c r="D451" i="41"/>
  <c r="E451" i="41"/>
  <c r="K451" i="41" s="1"/>
  <c r="F451" i="41"/>
  <c r="I451" i="41" s="1"/>
  <c r="G451" i="41"/>
  <c r="A452" i="41"/>
  <c r="B452" i="41"/>
  <c r="C452" i="41"/>
  <c r="D452" i="41"/>
  <c r="E452" i="41"/>
  <c r="K452" i="41" s="1"/>
  <c r="F452" i="41"/>
  <c r="I452" i="41" s="1"/>
  <c r="G452" i="41"/>
  <c r="A453" i="41"/>
  <c r="B453" i="41"/>
  <c r="C453" i="41"/>
  <c r="D453" i="41"/>
  <c r="E453" i="41"/>
  <c r="K453" i="41" s="1"/>
  <c r="F453" i="41"/>
  <c r="I453" i="41" s="1"/>
  <c r="G453" i="41"/>
  <c r="A454" i="41"/>
  <c r="B454" i="41"/>
  <c r="C454" i="41"/>
  <c r="D454" i="41"/>
  <c r="E454" i="41"/>
  <c r="K454" i="41" s="1"/>
  <c r="F454" i="41"/>
  <c r="I454" i="41" s="1"/>
  <c r="G454" i="41"/>
  <c r="A455" i="41"/>
  <c r="B455" i="41"/>
  <c r="C455" i="41"/>
  <c r="D455" i="41"/>
  <c r="E455" i="41"/>
  <c r="K455" i="41" s="1"/>
  <c r="F455" i="41"/>
  <c r="I455" i="41" s="1"/>
  <c r="G455" i="41"/>
  <c r="A456" i="41"/>
  <c r="B456" i="41"/>
  <c r="C456" i="41"/>
  <c r="D456" i="41"/>
  <c r="E456" i="41"/>
  <c r="K456" i="41" s="1"/>
  <c r="F456" i="41"/>
  <c r="I456" i="41" s="1"/>
  <c r="G456" i="41"/>
  <c r="A457" i="41"/>
  <c r="B457" i="41"/>
  <c r="C457" i="41"/>
  <c r="D457" i="41"/>
  <c r="E457" i="41"/>
  <c r="K457" i="41" s="1"/>
  <c r="F457" i="41"/>
  <c r="I457" i="41" s="1"/>
  <c r="G457" i="41"/>
  <c r="A458" i="41"/>
  <c r="B458" i="41"/>
  <c r="C458" i="41"/>
  <c r="D458" i="41"/>
  <c r="E458" i="41"/>
  <c r="F458" i="41"/>
  <c r="I458" i="41" s="1"/>
  <c r="G458" i="41"/>
  <c r="A459" i="41"/>
  <c r="B459" i="41"/>
  <c r="C459" i="41"/>
  <c r="D459" i="41"/>
  <c r="E459" i="41"/>
  <c r="K459" i="41" s="1"/>
  <c r="F459" i="41"/>
  <c r="I459" i="41" s="1"/>
  <c r="G459" i="41"/>
  <c r="A460" i="41"/>
  <c r="B460" i="41"/>
  <c r="C460" i="41"/>
  <c r="D460" i="41"/>
  <c r="E460" i="41"/>
  <c r="K460" i="41" s="1"/>
  <c r="F460" i="41"/>
  <c r="I460" i="41" s="1"/>
  <c r="G460" i="41"/>
  <c r="A461" i="41"/>
  <c r="B461" i="41"/>
  <c r="C461" i="41"/>
  <c r="D461" i="41"/>
  <c r="E461" i="41"/>
  <c r="K461" i="41" s="1"/>
  <c r="F461" i="41"/>
  <c r="I461" i="41" s="1"/>
  <c r="G461" i="41"/>
  <c r="A462" i="41"/>
  <c r="B462" i="41"/>
  <c r="C462" i="41"/>
  <c r="D462" i="41"/>
  <c r="E462" i="41"/>
  <c r="F462" i="41"/>
  <c r="I462" i="41" s="1"/>
  <c r="G462" i="41"/>
  <c r="A463" i="41"/>
  <c r="B463" i="41"/>
  <c r="C463" i="41"/>
  <c r="D463" i="41"/>
  <c r="E463" i="41"/>
  <c r="F463" i="41"/>
  <c r="I463" i="41" s="1"/>
  <c r="G463" i="41"/>
  <c r="A464" i="41"/>
  <c r="B464" i="41"/>
  <c r="C464" i="41"/>
  <c r="D464" i="41"/>
  <c r="E464" i="41"/>
  <c r="K464" i="41" s="1"/>
  <c r="F464" i="41"/>
  <c r="I464" i="41" s="1"/>
  <c r="G464" i="41"/>
  <c r="A465" i="41"/>
  <c r="B465" i="41"/>
  <c r="C465" i="41"/>
  <c r="D465" i="41"/>
  <c r="E465" i="41"/>
  <c r="K465" i="41" s="1"/>
  <c r="F465" i="41"/>
  <c r="I465" i="41" s="1"/>
  <c r="G465" i="41"/>
  <c r="A466" i="41"/>
  <c r="B466" i="41"/>
  <c r="C466" i="41"/>
  <c r="D466" i="41"/>
  <c r="E466" i="41"/>
  <c r="K466" i="41" s="1"/>
  <c r="F466" i="41"/>
  <c r="I466" i="41" s="1"/>
  <c r="G466" i="41"/>
  <c r="A467" i="41"/>
  <c r="B467" i="41"/>
  <c r="C467" i="41"/>
  <c r="D467" i="41"/>
  <c r="E467" i="41"/>
  <c r="K467" i="41" s="1"/>
  <c r="F467" i="41"/>
  <c r="I467" i="41" s="1"/>
  <c r="G467" i="41"/>
  <c r="A468" i="41"/>
  <c r="B468" i="41"/>
  <c r="C468" i="41"/>
  <c r="D468" i="41"/>
  <c r="E468" i="41"/>
  <c r="K468" i="41" s="1"/>
  <c r="F468" i="41"/>
  <c r="I468" i="41" s="1"/>
  <c r="G468" i="41"/>
  <c r="A469" i="41"/>
  <c r="B469" i="41"/>
  <c r="C469" i="41"/>
  <c r="D469" i="41"/>
  <c r="E469" i="41"/>
  <c r="K469" i="41" s="1"/>
  <c r="F469" i="41"/>
  <c r="I469" i="41" s="1"/>
  <c r="G469" i="41"/>
  <c r="A470" i="41"/>
  <c r="B470" i="41"/>
  <c r="C470" i="41"/>
  <c r="D470" i="41"/>
  <c r="E470" i="41"/>
  <c r="K470" i="41" s="1"/>
  <c r="F470" i="41"/>
  <c r="I470" i="41" s="1"/>
  <c r="G470" i="41"/>
  <c r="A471" i="41"/>
  <c r="B471" i="41"/>
  <c r="C471" i="41"/>
  <c r="D471" i="41"/>
  <c r="E471" i="41"/>
  <c r="K471" i="41" s="1"/>
  <c r="F471" i="41"/>
  <c r="I471" i="41" s="1"/>
  <c r="G471" i="41"/>
  <c r="A472" i="41"/>
  <c r="B472" i="41"/>
  <c r="C472" i="41"/>
  <c r="D472" i="41"/>
  <c r="E472" i="41"/>
  <c r="K472" i="41" s="1"/>
  <c r="F472" i="41"/>
  <c r="I472" i="41" s="1"/>
  <c r="G472" i="41"/>
  <c r="A473" i="41"/>
  <c r="B473" i="41"/>
  <c r="C473" i="41"/>
  <c r="D473" i="41"/>
  <c r="E473" i="41"/>
  <c r="K473" i="41" s="1"/>
  <c r="F473" i="41"/>
  <c r="I473" i="41" s="1"/>
  <c r="G473" i="41"/>
  <c r="A474" i="41"/>
  <c r="B474" i="41"/>
  <c r="C474" i="41"/>
  <c r="D474" i="41"/>
  <c r="E474" i="41"/>
  <c r="K474" i="41" s="1"/>
  <c r="F474" i="41"/>
  <c r="I474" i="41" s="1"/>
  <c r="G474" i="41"/>
  <c r="A475" i="41"/>
  <c r="B475" i="41"/>
  <c r="C475" i="41"/>
  <c r="D475" i="41"/>
  <c r="E475" i="41"/>
  <c r="K475" i="41" s="1"/>
  <c r="F475" i="41"/>
  <c r="I475" i="41" s="1"/>
  <c r="G475" i="41"/>
  <c r="A476" i="41"/>
  <c r="B476" i="41"/>
  <c r="C476" i="41"/>
  <c r="D476" i="41"/>
  <c r="E476" i="41"/>
  <c r="K476" i="41" s="1"/>
  <c r="F476" i="41"/>
  <c r="I476" i="41" s="1"/>
  <c r="G476" i="41"/>
  <c r="A477" i="41"/>
  <c r="B477" i="41"/>
  <c r="C477" i="41"/>
  <c r="D477" i="41"/>
  <c r="E477" i="41"/>
  <c r="K477" i="41" s="1"/>
  <c r="F477" i="41"/>
  <c r="I477" i="41" s="1"/>
  <c r="G477" i="41"/>
  <c r="A478" i="41"/>
  <c r="B478" i="41"/>
  <c r="C478" i="41"/>
  <c r="D478" i="41"/>
  <c r="E478" i="41"/>
  <c r="K478" i="41" s="1"/>
  <c r="F478" i="41"/>
  <c r="I478" i="41" s="1"/>
  <c r="G478" i="41"/>
  <c r="A479" i="41"/>
  <c r="B479" i="41"/>
  <c r="C479" i="41"/>
  <c r="D479" i="41"/>
  <c r="E479" i="41"/>
  <c r="K479" i="41" s="1"/>
  <c r="F479" i="41"/>
  <c r="I479" i="41" s="1"/>
  <c r="G479" i="41"/>
  <c r="A480" i="41"/>
  <c r="B480" i="41"/>
  <c r="C480" i="41"/>
  <c r="D480" i="41"/>
  <c r="E480" i="41"/>
  <c r="K480" i="41" s="1"/>
  <c r="F480" i="41"/>
  <c r="I480" i="41" s="1"/>
  <c r="G480" i="41"/>
  <c r="A481" i="41"/>
  <c r="B481" i="41"/>
  <c r="C481" i="41"/>
  <c r="D481" i="41"/>
  <c r="E481" i="41"/>
  <c r="K481" i="41" s="1"/>
  <c r="F481" i="41"/>
  <c r="I481" i="41" s="1"/>
  <c r="G481" i="41"/>
  <c r="A482" i="41"/>
  <c r="B482" i="41"/>
  <c r="C482" i="41"/>
  <c r="D482" i="41"/>
  <c r="E482" i="41"/>
  <c r="K482" i="41" s="1"/>
  <c r="F482" i="41"/>
  <c r="I482" i="41" s="1"/>
  <c r="G482" i="41"/>
  <c r="A483" i="41"/>
  <c r="B483" i="41"/>
  <c r="C483" i="41"/>
  <c r="D483" i="41"/>
  <c r="E483" i="41"/>
  <c r="F483" i="41"/>
  <c r="I483" i="41" s="1"/>
  <c r="G483" i="41"/>
  <c r="A484" i="41"/>
  <c r="B484" i="41"/>
  <c r="C484" i="41"/>
  <c r="D484" i="41"/>
  <c r="E484" i="41"/>
  <c r="K484" i="41" s="1"/>
  <c r="F484" i="41"/>
  <c r="I484" i="41" s="1"/>
  <c r="G484" i="41"/>
  <c r="A485" i="41"/>
  <c r="B485" i="41"/>
  <c r="C485" i="41"/>
  <c r="D485" i="41"/>
  <c r="E485" i="41"/>
  <c r="K485" i="41" s="1"/>
  <c r="F485" i="41"/>
  <c r="I485" i="41" s="1"/>
  <c r="G485" i="41"/>
  <c r="A486" i="41"/>
  <c r="B486" i="41"/>
  <c r="C486" i="41"/>
  <c r="D486" i="41"/>
  <c r="E486" i="41"/>
  <c r="K486" i="41" s="1"/>
  <c r="F486" i="41"/>
  <c r="I486" i="41" s="1"/>
  <c r="G486" i="41"/>
  <c r="A487" i="41"/>
  <c r="B487" i="41"/>
  <c r="C487" i="41"/>
  <c r="D487" i="41"/>
  <c r="E487" i="41"/>
  <c r="K487" i="41" s="1"/>
  <c r="F487" i="41"/>
  <c r="I487" i="41" s="1"/>
  <c r="G487" i="41"/>
  <c r="A488" i="41"/>
  <c r="B488" i="41"/>
  <c r="C488" i="41"/>
  <c r="D488" i="41"/>
  <c r="E488" i="41"/>
  <c r="K488" i="41" s="1"/>
  <c r="F488" i="41"/>
  <c r="I488" i="41" s="1"/>
  <c r="G488" i="41"/>
  <c r="A489" i="41"/>
  <c r="B489" i="41"/>
  <c r="C489" i="41"/>
  <c r="D489" i="41"/>
  <c r="E489" i="41"/>
  <c r="K489" i="41" s="1"/>
  <c r="F489" i="41"/>
  <c r="I489" i="41" s="1"/>
  <c r="G489" i="41"/>
  <c r="A490" i="41"/>
  <c r="B490" i="41"/>
  <c r="C490" i="41"/>
  <c r="D490" i="41"/>
  <c r="E490" i="41"/>
  <c r="K490" i="41" s="1"/>
  <c r="F490" i="41"/>
  <c r="I490" i="41" s="1"/>
  <c r="G490" i="41"/>
  <c r="A491" i="41"/>
  <c r="B491" i="41"/>
  <c r="C491" i="41"/>
  <c r="D491" i="41"/>
  <c r="E491" i="41"/>
  <c r="K491" i="41" s="1"/>
  <c r="F491" i="41"/>
  <c r="I491" i="41" s="1"/>
  <c r="G491" i="41"/>
  <c r="A492" i="41"/>
  <c r="B492" i="41"/>
  <c r="C492" i="41"/>
  <c r="D492" i="41"/>
  <c r="E492" i="41"/>
  <c r="K492" i="41" s="1"/>
  <c r="F492" i="41"/>
  <c r="I492" i="41" s="1"/>
  <c r="G492" i="41"/>
  <c r="A493" i="41"/>
  <c r="B493" i="41"/>
  <c r="C493" i="41"/>
  <c r="D493" i="41"/>
  <c r="E493" i="41"/>
  <c r="K493" i="41" s="1"/>
  <c r="F493" i="41"/>
  <c r="I493" i="41" s="1"/>
  <c r="G493" i="41"/>
  <c r="A494" i="41"/>
  <c r="B494" i="41"/>
  <c r="C494" i="41"/>
  <c r="D494" i="41"/>
  <c r="E494" i="41"/>
  <c r="K494" i="41" s="1"/>
  <c r="F494" i="41"/>
  <c r="I494" i="41" s="1"/>
  <c r="G494" i="41"/>
  <c r="A495" i="41"/>
  <c r="B495" i="41"/>
  <c r="C495" i="41"/>
  <c r="D495" i="41"/>
  <c r="E495" i="41"/>
  <c r="K495" i="41" s="1"/>
  <c r="F495" i="41"/>
  <c r="I495" i="41" s="1"/>
  <c r="G495" i="41"/>
  <c r="A496" i="41"/>
  <c r="B496" i="41"/>
  <c r="C496" i="41"/>
  <c r="D496" i="41"/>
  <c r="E496" i="41"/>
  <c r="K496" i="41" s="1"/>
  <c r="F496" i="41"/>
  <c r="I496" i="41" s="1"/>
  <c r="G496" i="41"/>
  <c r="A497" i="41"/>
  <c r="B497" i="41"/>
  <c r="C497" i="41"/>
  <c r="D497" i="41"/>
  <c r="E497" i="41"/>
  <c r="K497" i="41" s="1"/>
  <c r="F497" i="41"/>
  <c r="I497" i="41" s="1"/>
  <c r="G497" i="41"/>
  <c r="A498" i="41"/>
  <c r="B498" i="41"/>
  <c r="C498" i="41"/>
  <c r="D498" i="41"/>
  <c r="E498" i="41"/>
  <c r="K498" i="41" s="1"/>
  <c r="F498" i="41"/>
  <c r="I498" i="41" s="1"/>
  <c r="G498" i="41"/>
  <c r="A499" i="41"/>
  <c r="B499" i="41"/>
  <c r="C499" i="41"/>
  <c r="D499" i="41"/>
  <c r="E499" i="41"/>
  <c r="K499" i="41" s="1"/>
  <c r="F499" i="41"/>
  <c r="I499" i="41" s="1"/>
  <c r="G499" i="41"/>
  <c r="A500" i="41"/>
  <c r="B500" i="41"/>
  <c r="C500" i="41"/>
  <c r="D500" i="41"/>
  <c r="E500" i="41"/>
  <c r="K500" i="41" s="1"/>
  <c r="F500" i="41"/>
  <c r="I500" i="41" s="1"/>
  <c r="G500" i="41"/>
  <c r="A501" i="41"/>
  <c r="B501" i="41"/>
  <c r="C501" i="41"/>
  <c r="D501" i="41"/>
  <c r="E501" i="41"/>
  <c r="K501" i="41" s="1"/>
  <c r="F501" i="41"/>
  <c r="I501" i="41" s="1"/>
  <c r="G501" i="41"/>
  <c r="A502" i="41"/>
  <c r="B502" i="41"/>
  <c r="C502" i="41"/>
  <c r="D502" i="41"/>
  <c r="E502" i="41"/>
  <c r="K502" i="41" s="1"/>
  <c r="F502" i="41"/>
  <c r="I502" i="41" s="1"/>
  <c r="G502" i="41"/>
  <c r="A503" i="41"/>
  <c r="B503" i="41"/>
  <c r="C503" i="41"/>
  <c r="D503" i="41"/>
  <c r="E503" i="41"/>
  <c r="K503" i="41" s="1"/>
  <c r="F503" i="41"/>
  <c r="I503" i="41" s="1"/>
  <c r="G503" i="41"/>
  <c r="A504" i="41"/>
  <c r="B504" i="41"/>
  <c r="C504" i="41"/>
  <c r="D504" i="41"/>
  <c r="E504" i="41"/>
  <c r="K504" i="41" s="1"/>
  <c r="F504" i="41"/>
  <c r="I504" i="41" s="1"/>
  <c r="G504" i="41"/>
  <c r="A505" i="41"/>
  <c r="B505" i="41"/>
  <c r="C505" i="41"/>
  <c r="D505" i="41"/>
  <c r="E505" i="41"/>
  <c r="K505" i="41" s="1"/>
  <c r="F505" i="41"/>
  <c r="I505" i="41" s="1"/>
  <c r="G505" i="41"/>
  <c r="A506" i="41"/>
  <c r="B506" i="41"/>
  <c r="C506" i="41"/>
  <c r="D506" i="41"/>
  <c r="E506" i="41"/>
  <c r="K506" i="41" s="1"/>
  <c r="F506" i="41"/>
  <c r="I506" i="41" s="1"/>
  <c r="G506" i="41"/>
  <c r="A507" i="41"/>
  <c r="B507" i="41"/>
  <c r="C507" i="41"/>
  <c r="D507" i="41"/>
  <c r="E507" i="41"/>
  <c r="K507" i="41" s="1"/>
  <c r="F507" i="41"/>
  <c r="I507" i="41" s="1"/>
  <c r="G507" i="41"/>
  <c r="A508" i="41"/>
  <c r="B508" i="41"/>
  <c r="C508" i="41"/>
  <c r="D508" i="41"/>
  <c r="E508" i="41"/>
  <c r="K508" i="41" s="1"/>
  <c r="F508" i="41"/>
  <c r="I508" i="41" s="1"/>
  <c r="G508" i="41"/>
  <c r="A509" i="41"/>
  <c r="B509" i="41"/>
  <c r="C509" i="41"/>
  <c r="D509" i="41"/>
  <c r="E509" i="41"/>
  <c r="K509" i="41" s="1"/>
  <c r="F509" i="41"/>
  <c r="I509" i="41" s="1"/>
  <c r="G509" i="41"/>
  <c r="A510" i="41"/>
  <c r="B510" i="41"/>
  <c r="C510" i="41"/>
  <c r="D510" i="41"/>
  <c r="E510" i="41"/>
  <c r="K510" i="41" s="1"/>
  <c r="F510" i="41"/>
  <c r="I510" i="41" s="1"/>
  <c r="G510" i="41"/>
  <c r="A511" i="41"/>
  <c r="B511" i="41"/>
  <c r="C511" i="41"/>
  <c r="D511" i="41"/>
  <c r="E511" i="41"/>
  <c r="F511" i="41"/>
  <c r="I511" i="41" s="1"/>
  <c r="G511" i="41"/>
  <c r="A512" i="41"/>
  <c r="B512" i="41"/>
  <c r="C512" i="41"/>
  <c r="D512" i="41"/>
  <c r="E512" i="41"/>
  <c r="K512" i="41" s="1"/>
  <c r="F512" i="41"/>
  <c r="I512" i="41" s="1"/>
  <c r="G512" i="41"/>
  <c r="A513" i="41"/>
  <c r="B513" i="41"/>
  <c r="C513" i="41"/>
  <c r="D513" i="41"/>
  <c r="E513" i="41"/>
  <c r="K513" i="41" s="1"/>
  <c r="F513" i="41"/>
  <c r="I513" i="41" s="1"/>
  <c r="G513" i="41"/>
  <c r="A514" i="41"/>
  <c r="B514" i="41"/>
  <c r="C514" i="41"/>
  <c r="D514" i="41"/>
  <c r="E514" i="41"/>
  <c r="K514" i="41" s="1"/>
  <c r="F514" i="41"/>
  <c r="I514" i="41" s="1"/>
  <c r="G514" i="41"/>
  <c r="A515" i="41"/>
  <c r="B515" i="41"/>
  <c r="C515" i="41"/>
  <c r="D515" i="41"/>
  <c r="E515" i="41"/>
  <c r="K515" i="41" s="1"/>
  <c r="F515" i="41"/>
  <c r="I515" i="41" s="1"/>
  <c r="G515" i="41"/>
  <c r="A516" i="41"/>
  <c r="B516" i="41"/>
  <c r="C516" i="41"/>
  <c r="D516" i="41"/>
  <c r="E516" i="41"/>
  <c r="K516" i="41" s="1"/>
  <c r="F516" i="41"/>
  <c r="I516" i="41" s="1"/>
  <c r="G516" i="41"/>
  <c r="A517" i="41"/>
  <c r="B517" i="41"/>
  <c r="C517" i="41"/>
  <c r="D517" i="41"/>
  <c r="E517" i="41"/>
  <c r="K517" i="41" s="1"/>
  <c r="F517" i="41"/>
  <c r="I517" i="41" s="1"/>
  <c r="G517" i="41"/>
  <c r="A518" i="41"/>
  <c r="B518" i="41"/>
  <c r="C518" i="41"/>
  <c r="D518" i="41"/>
  <c r="E518" i="41"/>
  <c r="K518" i="41" s="1"/>
  <c r="F518" i="41"/>
  <c r="I518" i="41" s="1"/>
  <c r="G518" i="41"/>
  <c r="A519" i="41"/>
  <c r="B519" i="41"/>
  <c r="C519" i="41"/>
  <c r="D519" i="41"/>
  <c r="E519" i="41"/>
  <c r="K519" i="41" s="1"/>
  <c r="F519" i="41"/>
  <c r="I519" i="41" s="1"/>
  <c r="G519" i="41"/>
  <c r="A520" i="41"/>
  <c r="B520" i="41"/>
  <c r="C520" i="41"/>
  <c r="D520" i="41"/>
  <c r="E520" i="41"/>
  <c r="K520" i="41" s="1"/>
  <c r="F520" i="41"/>
  <c r="I520" i="41" s="1"/>
  <c r="G520" i="41"/>
  <c r="A521" i="41"/>
  <c r="B521" i="41"/>
  <c r="C521" i="41"/>
  <c r="D521" i="41"/>
  <c r="E521" i="41"/>
  <c r="K521" i="41" s="1"/>
  <c r="F521" i="41"/>
  <c r="I521" i="41" s="1"/>
  <c r="G521" i="41"/>
  <c r="A522" i="41"/>
  <c r="B522" i="41"/>
  <c r="C522" i="41"/>
  <c r="D522" i="41"/>
  <c r="E522" i="41"/>
  <c r="K522" i="41" s="1"/>
  <c r="F522" i="41"/>
  <c r="I522" i="41" s="1"/>
  <c r="G522" i="41"/>
  <c r="A523" i="41"/>
  <c r="B523" i="41"/>
  <c r="C523" i="41"/>
  <c r="D523" i="41"/>
  <c r="E523" i="41"/>
  <c r="K523" i="41" s="1"/>
  <c r="F523" i="41"/>
  <c r="I523" i="41" s="1"/>
  <c r="G523" i="41"/>
  <c r="A524" i="41"/>
  <c r="B524" i="41"/>
  <c r="C524" i="41"/>
  <c r="D524" i="41"/>
  <c r="E524" i="41"/>
  <c r="K524" i="41" s="1"/>
  <c r="F524" i="41"/>
  <c r="I524" i="41" s="1"/>
  <c r="G524" i="41"/>
  <c r="A525" i="41"/>
  <c r="B525" i="41"/>
  <c r="C525" i="41"/>
  <c r="D525" i="41"/>
  <c r="E525" i="41"/>
  <c r="K525" i="41" s="1"/>
  <c r="F525" i="41"/>
  <c r="I525" i="41" s="1"/>
  <c r="G525" i="41"/>
  <c r="A526" i="41"/>
  <c r="B526" i="41"/>
  <c r="C526" i="41"/>
  <c r="D526" i="41"/>
  <c r="E526" i="41"/>
  <c r="K526" i="41" s="1"/>
  <c r="F526" i="41"/>
  <c r="I526" i="41" s="1"/>
  <c r="G526" i="41"/>
  <c r="A527" i="41"/>
  <c r="B527" i="41"/>
  <c r="C527" i="41"/>
  <c r="D527" i="41"/>
  <c r="E527" i="41"/>
  <c r="K527" i="41" s="1"/>
  <c r="F527" i="41"/>
  <c r="I527" i="41" s="1"/>
  <c r="G527" i="41"/>
  <c r="A528" i="41"/>
  <c r="B528" i="41"/>
  <c r="C528" i="41"/>
  <c r="D528" i="41"/>
  <c r="E528" i="41"/>
  <c r="K528" i="41" s="1"/>
  <c r="F528" i="41"/>
  <c r="I528" i="41" s="1"/>
  <c r="G528" i="41"/>
  <c r="A529" i="41"/>
  <c r="B529" i="41"/>
  <c r="C529" i="41"/>
  <c r="D529" i="41"/>
  <c r="E529" i="41"/>
  <c r="K529" i="41" s="1"/>
  <c r="F529" i="41"/>
  <c r="I529" i="41" s="1"/>
  <c r="G529" i="41"/>
  <c r="A530" i="41"/>
  <c r="B530" i="41"/>
  <c r="C530" i="41"/>
  <c r="D530" i="41"/>
  <c r="E530" i="41"/>
  <c r="K530" i="41" s="1"/>
  <c r="F530" i="41"/>
  <c r="I530" i="41" s="1"/>
  <c r="G530" i="41"/>
  <c r="A531" i="41"/>
  <c r="B531" i="41"/>
  <c r="C531" i="41"/>
  <c r="D531" i="41"/>
  <c r="E531" i="41"/>
  <c r="K531" i="41" s="1"/>
  <c r="F531" i="41"/>
  <c r="I531" i="41" s="1"/>
  <c r="G531" i="41"/>
  <c r="A532" i="41"/>
  <c r="B532" i="41"/>
  <c r="C532" i="41"/>
  <c r="D532" i="41"/>
  <c r="E532" i="41"/>
  <c r="K532" i="41" s="1"/>
  <c r="F532" i="41"/>
  <c r="I532" i="41" s="1"/>
  <c r="G532" i="41"/>
  <c r="A533" i="41"/>
  <c r="B533" i="41"/>
  <c r="C533" i="41"/>
  <c r="D533" i="41"/>
  <c r="E533" i="41"/>
  <c r="K533" i="41" s="1"/>
  <c r="F533" i="41"/>
  <c r="I533" i="41" s="1"/>
  <c r="G533" i="41"/>
  <c r="A534" i="41"/>
  <c r="B534" i="41"/>
  <c r="C534" i="41"/>
  <c r="D534" i="41"/>
  <c r="E534" i="41"/>
  <c r="K534" i="41" s="1"/>
  <c r="F534" i="41"/>
  <c r="I534" i="41" s="1"/>
  <c r="G534" i="41"/>
  <c r="A535" i="41"/>
  <c r="B535" i="41"/>
  <c r="C535" i="41"/>
  <c r="D535" i="41"/>
  <c r="E535" i="41"/>
  <c r="K535" i="41" s="1"/>
  <c r="F535" i="41"/>
  <c r="I535" i="41" s="1"/>
  <c r="G535" i="41"/>
  <c r="A536" i="41"/>
  <c r="B536" i="41"/>
  <c r="C536" i="41"/>
  <c r="D536" i="41"/>
  <c r="E536" i="41"/>
  <c r="K536" i="41" s="1"/>
  <c r="F536" i="41"/>
  <c r="I536" i="41" s="1"/>
  <c r="G536" i="41"/>
  <c r="A537" i="41"/>
  <c r="B537" i="41"/>
  <c r="C537" i="41"/>
  <c r="D537" i="41"/>
  <c r="E537" i="41"/>
  <c r="K537" i="41" s="1"/>
  <c r="F537" i="41"/>
  <c r="I537" i="41" s="1"/>
  <c r="G537" i="41"/>
  <c r="A538" i="41"/>
  <c r="B538" i="41"/>
  <c r="C538" i="41"/>
  <c r="D538" i="41"/>
  <c r="E538" i="41"/>
  <c r="K538" i="41" s="1"/>
  <c r="F538" i="41"/>
  <c r="I538" i="41" s="1"/>
  <c r="G538" i="41"/>
  <c r="A539" i="41"/>
  <c r="B539" i="41"/>
  <c r="C539" i="41"/>
  <c r="D539" i="41"/>
  <c r="E539" i="41"/>
  <c r="K539" i="41" s="1"/>
  <c r="F539" i="41"/>
  <c r="I539" i="41" s="1"/>
  <c r="G539" i="41"/>
  <c r="A540" i="41"/>
  <c r="B540" i="41"/>
  <c r="C540" i="41"/>
  <c r="D540" i="41"/>
  <c r="E540" i="41"/>
  <c r="K540" i="41" s="1"/>
  <c r="F540" i="41"/>
  <c r="I540" i="41" s="1"/>
  <c r="G540" i="41"/>
  <c r="A541" i="41"/>
  <c r="B541" i="41"/>
  <c r="C541" i="41"/>
  <c r="D541" i="41"/>
  <c r="E541" i="41"/>
  <c r="K541" i="41" s="1"/>
  <c r="F541" i="41"/>
  <c r="I541" i="41" s="1"/>
  <c r="G541" i="41"/>
  <c r="A542" i="41"/>
  <c r="B542" i="41"/>
  <c r="C542" i="41"/>
  <c r="D542" i="41"/>
  <c r="E542" i="41"/>
  <c r="F542" i="41"/>
  <c r="I542" i="41" s="1"/>
  <c r="G542" i="41"/>
  <c r="A543" i="41"/>
  <c r="B543" i="41"/>
  <c r="C543" i="41"/>
  <c r="D543" i="41"/>
  <c r="E543" i="41"/>
  <c r="K543" i="41" s="1"/>
  <c r="F543" i="41"/>
  <c r="I543" i="41" s="1"/>
  <c r="G543" i="41"/>
  <c r="A544" i="41"/>
  <c r="B544" i="41"/>
  <c r="C544" i="41"/>
  <c r="D544" i="41"/>
  <c r="E544" i="41"/>
  <c r="K544" i="41" s="1"/>
  <c r="F544" i="41"/>
  <c r="I544" i="41" s="1"/>
  <c r="G544" i="41"/>
  <c r="A545" i="41"/>
  <c r="B545" i="41"/>
  <c r="C545" i="41"/>
  <c r="D545" i="41"/>
  <c r="E545" i="41"/>
  <c r="K545" i="41" s="1"/>
  <c r="F545" i="41"/>
  <c r="I545" i="41" s="1"/>
  <c r="G545" i="41"/>
  <c r="A546" i="41"/>
  <c r="B546" i="41"/>
  <c r="C546" i="41"/>
  <c r="D546" i="41"/>
  <c r="E546" i="41"/>
  <c r="K546" i="41" s="1"/>
  <c r="F546" i="41"/>
  <c r="I546" i="41" s="1"/>
  <c r="G546" i="41"/>
  <c r="A547" i="41"/>
  <c r="B547" i="41"/>
  <c r="C547" i="41"/>
  <c r="D547" i="41"/>
  <c r="E547" i="41"/>
  <c r="K547" i="41" s="1"/>
  <c r="F547" i="41"/>
  <c r="I547" i="41" s="1"/>
  <c r="G547" i="41"/>
  <c r="A548" i="41"/>
  <c r="B548" i="41"/>
  <c r="C548" i="41"/>
  <c r="D548" i="41"/>
  <c r="E548" i="41"/>
  <c r="K548" i="41" s="1"/>
  <c r="F548" i="41"/>
  <c r="I548" i="41" s="1"/>
  <c r="G548" i="41"/>
  <c r="A549" i="41"/>
  <c r="B549" i="41"/>
  <c r="C549" i="41"/>
  <c r="D549" i="41"/>
  <c r="E549" i="41"/>
  <c r="K549" i="41" s="1"/>
  <c r="F549" i="41"/>
  <c r="I549" i="41" s="1"/>
  <c r="G549" i="41"/>
  <c r="A550" i="41"/>
  <c r="B550" i="41"/>
  <c r="C550" i="41"/>
  <c r="D550" i="41"/>
  <c r="E550" i="41"/>
  <c r="K550" i="41" s="1"/>
  <c r="F550" i="41"/>
  <c r="I550" i="41" s="1"/>
  <c r="G550" i="41"/>
  <c r="A551" i="41"/>
  <c r="B551" i="41"/>
  <c r="C551" i="41"/>
  <c r="D551" i="41"/>
  <c r="E551" i="41"/>
  <c r="K551" i="41" s="1"/>
  <c r="F551" i="41"/>
  <c r="I551" i="41" s="1"/>
  <c r="G551" i="41"/>
  <c r="A552" i="41"/>
  <c r="B552" i="41"/>
  <c r="C552" i="41"/>
  <c r="D552" i="41"/>
  <c r="E552" i="41"/>
  <c r="K552" i="41" s="1"/>
  <c r="F552" i="41"/>
  <c r="I552" i="41" s="1"/>
  <c r="G552" i="41"/>
  <c r="A553" i="41"/>
  <c r="B553" i="41"/>
  <c r="C553" i="41"/>
  <c r="D553" i="41"/>
  <c r="E553" i="41"/>
  <c r="K553" i="41" s="1"/>
  <c r="F553" i="41"/>
  <c r="I553" i="41" s="1"/>
  <c r="G553" i="41"/>
  <c r="A554" i="41"/>
  <c r="B554" i="41"/>
  <c r="C554" i="41"/>
  <c r="D554" i="41"/>
  <c r="E554" i="41"/>
  <c r="K554" i="41" s="1"/>
  <c r="F554" i="41"/>
  <c r="I554" i="41" s="1"/>
  <c r="G554" i="41"/>
  <c r="A555" i="41"/>
  <c r="B555" i="41"/>
  <c r="C555" i="41"/>
  <c r="D555" i="41"/>
  <c r="E555" i="41"/>
  <c r="K555" i="41" s="1"/>
  <c r="F555" i="41"/>
  <c r="I555" i="41" s="1"/>
  <c r="G555" i="41"/>
  <c r="A556" i="41"/>
  <c r="B556" i="41"/>
  <c r="C556" i="41"/>
  <c r="D556" i="41"/>
  <c r="E556" i="41"/>
  <c r="K556" i="41" s="1"/>
  <c r="F556" i="41"/>
  <c r="I556" i="41" s="1"/>
  <c r="G556" i="41"/>
  <c r="A557" i="41"/>
  <c r="B557" i="41"/>
  <c r="C557" i="41"/>
  <c r="D557" i="41"/>
  <c r="E557" i="41"/>
  <c r="K557" i="41" s="1"/>
  <c r="F557" i="41"/>
  <c r="I557" i="41" s="1"/>
  <c r="G557" i="41"/>
  <c r="A558" i="41"/>
  <c r="B558" i="41"/>
  <c r="C558" i="41"/>
  <c r="D558" i="41"/>
  <c r="E558" i="41"/>
  <c r="K558" i="41" s="1"/>
  <c r="F558" i="41"/>
  <c r="I558" i="41" s="1"/>
  <c r="G558" i="41"/>
  <c r="A559" i="41"/>
  <c r="B559" i="41"/>
  <c r="C559" i="41"/>
  <c r="D559" i="41"/>
  <c r="E559" i="41"/>
  <c r="K559" i="41" s="1"/>
  <c r="F559" i="41"/>
  <c r="I559" i="41" s="1"/>
  <c r="G559" i="41"/>
  <c r="A560" i="41"/>
  <c r="B560" i="41"/>
  <c r="C560" i="41"/>
  <c r="D560" i="41"/>
  <c r="E560" i="41"/>
  <c r="K560" i="41" s="1"/>
  <c r="F560" i="41"/>
  <c r="I560" i="41" s="1"/>
  <c r="G560" i="41"/>
  <c r="A561" i="41"/>
  <c r="B561" i="41"/>
  <c r="C561" i="41"/>
  <c r="D561" i="41"/>
  <c r="E561" i="41"/>
  <c r="K561" i="41" s="1"/>
  <c r="F561" i="41"/>
  <c r="I561" i="41" s="1"/>
  <c r="G561" i="41"/>
  <c r="A562" i="41"/>
  <c r="B562" i="41"/>
  <c r="C562" i="41"/>
  <c r="D562" i="41"/>
  <c r="E562" i="41"/>
  <c r="K562" i="41" s="1"/>
  <c r="F562" i="41"/>
  <c r="I562" i="41" s="1"/>
  <c r="G562" i="41"/>
  <c r="A563" i="41"/>
  <c r="B563" i="41"/>
  <c r="C563" i="41"/>
  <c r="D563" i="41"/>
  <c r="E563" i="41"/>
  <c r="K563" i="41" s="1"/>
  <c r="F563" i="41"/>
  <c r="I563" i="41" s="1"/>
  <c r="G563" i="41"/>
  <c r="A564" i="41"/>
  <c r="B564" i="41"/>
  <c r="C564" i="41"/>
  <c r="D564" i="41"/>
  <c r="E564" i="41"/>
  <c r="K564" i="41" s="1"/>
  <c r="F564" i="41"/>
  <c r="I564" i="41" s="1"/>
  <c r="G564" i="41"/>
  <c r="A565" i="41"/>
  <c r="B565" i="41"/>
  <c r="C565" i="41"/>
  <c r="D565" i="41"/>
  <c r="E565" i="41"/>
  <c r="K565" i="41" s="1"/>
  <c r="F565" i="41"/>
  <c r="I565" i="41" s="1"/>
  <c r="G565" i="41"/>
  <c r="A566" i="41"/>
  <c r="B566" i="41"/>
  <c r="C566" i="41"/>
  <c r="D566" i="41"/>
  <c r="E566" i="41"/>
  <c r="K566" i="41" s="1"/>
  <c r="F566" i="41"/>
  <c r="I566" i="41" s="1"/>
  <c r="G566" i="41"/>
  <c r="A567" i="41"/>
  <c r="B567" i="41"/>
  <c r="C567" i="41"/>
  <c r="D567" i="41"/>
  <c r="E567" i="41"/>
  <c r="K567" i="41" s="1"/>
  <c r="F567" i="41"/>
  <c r="I567" i="41" s="1"/>
  <c r="G567" i="41"/>
  <c r="A568" i="41"/>
  <c r="B568" i="41"/>
  <c r="C568" i="41"/>
  <c r="D568" i="41"/>
  <c r="E568" i="41"/>
  <c r="K568" i="41" s="1"/>
  <c r="F568" i="41"/>
  <c r="I568" i="41" s="1"/>
  <c r="G568" i="41"/>
  <c r="A569" i="41"/>
  <c r="B569" i="41"/>
  <c r="C569" i="41"/>
  <c r="D569" i="41"/>
  <c r="E569" i="41"/>
  <c r="K569" i="41" s="1"/>
  <c r="F569" i="41"/>
  <c r="I569" i="41" s="1"/>
  <c r="G569" i="41"/>
  <c r="A570" i="41"/>
  <c r="B570" i="41"/>
  <c r="C570" i="41"/>
  <c r="D570" i="41"/>
  <c r="E570" i="41"/>
  <c r="K570" i="41" s="1"/>
  <c r="F570" i="41"/>
  <c r="I570" i="41" s="1"/>
  <c r="G570" i="41"/>
  <c r="A571" i="41"/>
  <c r="B571" i="41"/>
  <c r="C571" i="41"/>
  <c r="D571" i="41"/>
  <c r="E571" i="41"/>
  <c r="K571" i="41" s="1"/>
  <c r="F571" i="41"/>
  <c r="I571" i="41" s="1"/>
  <c r="G571" i="41"/>
  <c r="A572" i="41"/>
  <c r="B572" i="41"/>
  <c r="C572" i="41"/>
  <c r="D572" i="41"/>
  <c r="E572" i="41"/>
  <c r="K572" i="41" s="1"/>
  <c r="F572" i="41"/>
  <c r="I572" i="41" s="1"/>
  <c r="G572" i="41"/>
  <c r="A573" i="41"/>
  <c r="B573" i="41"/>
  <c r="C573" i="41"/>
  <c r="D573" i="41"/>
  <c r="E573" i="41"/>
  <c r="K573" i="41" s="1"/>
  <c r="F573" i="41"/>
  <c r="I573" i="41" s="1"/>
  <c r="G573" i="41"/>
  <c r="A574" i="41"/>
  <c r="B574" i="41"/>
  <c r="C574" i="41"/>
  <c r="D574" i="41"/>
  <c r="E574" i="41"/>
  <c r="K574" i="41" s="1"/>
  <c r="F574" i="41"/>
  <c r="I574" i="41" s="1"/>
  <c r="G574" i="41"/>
  <c r="A575" i="41"/>
  <c r="B575" i="41"/>
  <c r="C575" i="41"/>
  <c r="D575" i="41"/>
  <c r="E575" i="41"/>
  <c r="K575" i="41" s="1"/>
  <c r="F575" i="41"/>
  <c r="I575" i="41" s="1"/>
  <c r="G575" i="41"/>
  <c r="A576" i="41"/>
  <c r="B576" i="41"/>
  <c r="C576" i="41"/>
  <c r="D576" i="41"/>
  <c r="E576" i="41"/>
  <c r="K576" i="41" s="1"/>
  <c r="F576" i="41"/>
  <c r="I576" i="41" s="1"/>
  <c r="G576" i="41"/>
  <c r="A577" i="41"/>
  <c r="B577" i="41"/>
  <c r="C577" i="41"/>
  <c r="D577" i="41"/>
  <c r="E577" i="41"/>
  <c r="K577" i="41" s="1"/>
  <c r="F577" i="41"/>
  <c r="I577" i="41" s="1"/>
  <c r="G577" i="41"/>
  <c r="A578" i="41"/>
  <c r="B578" i="41"/>
  <c r="C578" i="41"/>
  <c r="D578" i="41"/>
  <c r="E578" i="41"/>
  <c r="K578" i="41" s="1"/>
  <c r="F578" i="41"/>
  <c r="I578" i="41" s="1"/>
  <c r="G578" i="41"/>
  <c r="A579" i="41"/>
  <c r="B579" i="41"/>
  <c r="C579" i="41"/>
  <c r="D579" i="41"/>
  <c r="E579" i="41"/>
  <c r="K579" i="41" s="1"/>
  <c r="F579" i="41"/>
  <c r="I579" i="41" s="1"/>
  <c r="G579" i="41"/>
  <c r="A580" i="41"/>
  <c r="B580" i="41"/>
  <c r="C580" i="41"/>
  <c r="D580" i="41"/>
  <c r="E580" i="41"/>
  <c r="K580" i="41" s="1"/>
  <c r="F580" i="41"/>
  <c r="I580" i="41" s="1"/>
  <c r="G580" i="41"/>
  <c r="A581" i="41"/>
  <c r="B581" i="41"/>
  <c r="C581" i="41"/>
  <c r="D581" i="41"/>
  <c r="E581" i="41"/>
  <c r="K581" i="41" s="1"/>
  <c r="F581" i="41"/>
  <c r="I581" i="41" s="1"/>
  <c r="G581" i="41"/>
  <c r="A582" i="41"/>
  <c r="B582" i="41"/>
  <c r="C582" i="41"/>
  <c r="D582" i="41"/>
  <c r="E582" i="41"/>
  <c r="K582" i="41" s="1"/>
  <c r="F582" i="41"/>
  <c r="I582" i="41" s="1"/>
  <c r="G582" i="41"/>
  <c r="A583" i="41"/>
  <c r="B583" i="41"/>
  <c r="C583" i="41"/>
  <c r="D583" i="41"/>
  <c r="E583" i="41"/>
  <c r="K583" i="41" s="1"/>
  <c r="F583" i="41"/>
  <c r="I583" i="41" s="1"/>
  <c r="G583" i="41"/>
  <c r="A584" i="41"/>
  <c r="B584" i="41"/>
  <c r="C584" i="41"/>
  <c r="D584" i="41"/>
  <c r="E584" i="41"/>
  <c r="K584" i="41" s="1"/>
  <c r="F584" i="41"/>
  <c r="I584" i="41" s="1"/>
  <c r="G584" i="41"/>
  <c r="A585" i="41"/>
  <c r="B585" i="41"/>
  <c r="C585" i="41"/>
  <c r="D585" i="41"/>
  <c r="E585" i="41"/>
  <c r="K585" i="41" s="1"/>
  <c r="F585" i="41"/>
  <c r="I585" i="41" s="1"/>
  <c r="G585" i="41"/>
  <c r="A586" i="41"/>
  <c r="B586" i="41"/>
  <c r="C586" i="41"/>
  <c r="D586" i="41"/>
  <c r="E586" i="41"/>
  <c r="K586" i="41" s="1"/>
  <c r="F586" i="41"/>
  <c r="I586" i="41" s="1"/>
  <c r="G586" i="41"/>
  <c r="A587" i="41"/>
  <c r="B587" i="41"/>
  <c r="C587" i="41"/>
  <c r="D587" i="41"/>
  <c r="E587" i="41"/>
  <c r="K587" i="41" s="1"/>
  <c r="F587" i="41"/>
  <c r="I587" i="41" s="1"/>
  <c r="G587" i="41"/>
  <c r="A588" i="41"/>
  <c r="B588" i="41"/>
  <c r="C588" i="41"/>
  <c r="D588" i="41"/>
  <c r="E588" i="41"/>
  <c r="K588" i="41" s="1"/>
  <c r="F588" i="41"/>
  <c r="I588" i="41" s="1"/>
  <c r="G588" i="41"/>
  <c r="A589" i="41"/>
  <c r="B589" i="41"/>
  <c r="C589" i="41"/>
  <c r="D589" i="41"/>
  <c r="E589" i="41"/>
  <c r="K589" i="41" s="1"/>
  <c r="F589" i="41"/>
  <c r="I589" i="41" s="1"/>
  <c r="G589" i="41"/>
  <c r="A590" i="41"/>
  <c r="B590" i="41"/>
  <c r="C590" i="41"/>
  <c r="D590" i="41"/>
  <c r="E590" i="41"/>
  <c r="K590" i="41" s="1"/>
  <c r="F590" i="41"/>
  <c r="I590" i="41" s="1"/>
  <c r="G590" i="41"/>
  <c r="A591" i="41"/>
  <c r="B591" i="41"/>
  <c r="C591" i="41"/>
  <c r="D591" i="41"/>
  <c r="E591" i="41"/>
  <c r="K591" i="41" s="1"/>
  <c r="F591" i="41"/>
  <c r="I591" i="41" s="1"/>
  <c r="G591" i="41"/>
  <c r="A592" i="41"/>
  <c r="B592" i="41"/>
  <c r="C592" i="41"/>
  <c r="D592" i="41"/>
  <c r="E592" i="41"/>
  <c r="K592" i="41" s="1"/>
  <c r="F592" i="41"/>
  <c r="I592" i="41" s="1"/>
  <c r="G592" i="41"/>
  <c r="A593" i="41"/>
  <c r="B593" i="41"/>
  <c r="C593" i="41"/>
  <c r="D593" i="41"/>
  <c r="E593" i="41"/>
  <c r="K593" i="41" s="1"/>
  <c r="F593" i="41"/>
  <c r="I593" i="41" s="1"/>
  <c r="G593" i="41"/>
  <c r="A594" i="41"/>
  <c r="B594" i="41"/>
  <c r="C594" i="41"/>
  <c r="D594" i="41"/>
  <c r="E594" i="41"/>
  <c r="K594" i="41" s="1"/>
  <c r="F594" i="41"/>
  <c r="I594" i="41" s="1"/>
  <c r="G594" i="41"/>
  <c r="A595" i="41"/>
  <c r="B595" i="41"/>
  <c r="C595" i="41"/>
  <c r="D595" i="41"/>
  <c r="E595" i="41"/>
  <c r="K595" i="41" s="1"/>
  <c r="F595" i="41"/>
  <c r="I595" i="41" s="1"/>
  <c r="G595" i="41"/>
  <c r="A596" i="41"/>
  <c r="B596" i="41"/>
  <c r="C596" i="41"/>
  <c r="D596" i="41"/>
  <c r="E596" i="41"/>
  <c r="K596" i="41" s="1"/>
  <c r="F596" i="41"/>
  <c r="I596" i="41" s="1"/>
  <c r="G596" i="41"/>
  <c r="A597" i="41"/>
  <c r="B597" i="41"/>
  <c r="C597" i="41"/>
  <c r="D597" i="41"/>
  <c r="E597" i="41"/>
  <c r="K597" i="41" s="1"/>
  <c r="F597" i="41"/>
  <c r="I597" i="41" s="1"/>
  <c r="G597" i="41"/>
  <c r="A598" i="41"/>
  <c r="B598" i="41"/>
  <c r="C598" i="41"/>
  <c r="D598" i="41"/>
  <c r="E598" i="41"/>
  <c r="K598" i="41" s="1"/>
  <c r="F598" i="41"/>
  <c r="I598" i="41" s="1"/>
  <c r="G598" i="41"/>
  <c r="A599" i="41"/>
  <c r="B599" i="41"/>
  <c r="C599" i="41"/>
  <c r="D599" i="41"/>
  <c r="E599" i="41"/>
  <c r="K599" i="41" s="1"/>
  <c r="F599" i="41"/>
  <c r="I599" i="41" s="1"/>
  <c r="G599" i="41"/>
  <c r="A600" i="41"/>
  <c r="B600" i="41"/>
  <c r="C600" i="41"/>
  <c r="D600" i="41"/>
  <c r="E600" i="41"/>
  <c r="K600" i="41" s="1"/>
  <c r="F600" i="41"/>
  <c r="I600" i="41" s="1"/>
  <c r="G600" i="41"/>
  <c r="A601" i="41"/>
  <c r="B601" i="41"/>
  <c r="C601" i="41"/>
  <c r="D601" i="41"/>
  <c r="E601" i="41"/>
  <c r="K601" i="41" s="1"/>
  <c r="F601" i="41"/>
  <c r="I601" i="41" s="1"/>
  <c r="G601" i="41"/>
  <c r="A602" i="41"/>
  <c r="B602" i="41"/>
  <c r="C602" i="41"/>
  <c r="D602" i="41"/>
  <c r="E602" i="41"/>
  <c r="K602" i="41" s="1"/>
  <c r="F602" i="41"/>
  <c r="I602" i="41" s="1"/>
  <c r="G602" i="41"/>
  <c r="A603" i="41"/>
  <c r="B603" i="41"/>
  <c r="C603" i="41"/>
  <c r="D603" i="41"/>
  <c r="E603" i="41"/>
  <c r="K603" i="41" s="1"/>
  <c r="F603" i="41"/>
  <c r="I603" i="41" s="1"/>
  <c r="G603" i="41"/>
  <c r="A604" i="41"/>
  <c r="B604" i="41"/>
  <c r="C604" i="41"/>
  <c r="D604" i="41"/>
  <c r="E604" i="41"/>
  <c r="K604" i="41" s="1"/>
  <c r="F604" i="41"/>
  <c r="I604" i="41" s="1"/>
  <c r="G604" i="41"/>
  <c r="A605" i="41"/>
  <c r="B605" i="41"/>
  <c r="C605" i="41"/>
  <c r="D605" i="41"/>
  <c r="E605" i="41"/>
  <c r="K605" i="41" s="1"/>
  <c r="F605" i="41"/>
  <c r="I605" i="41" s="1"/>
  <c r="G605" i="41"/>
  <c r="A606" i="41"/>
  <c r="B606" i="41"/>
  <c r="C606" i="41"/>
  <c r="D606" i="41"/>
  <c r="E606" i="41"/>
  <c r="K606" i="41" s="1"/>
  <c r="F606" i="41"/>
  <c r="I606" i="41" s="1"/>
  <c r="G606" i="41"/>
  <c r="A607" i="41"/>
  <c r="B607" i="41"/>
  <c r="C607" i="41"/>
  <c r="D607" i="41"/>
  <c r="E607" i="41"/>
  <c r="K607" i="41" s="1"/>
  <c r="F607" i="41"/>
  <c r="I607" i="41" s="1"/>
  <c r="G607" i="41"/>
  <c r="A608" i="41"/>
  <c r="B608" i="41"/>
  <c r="C608" i="41"/>
  <c r="D608" i="41"/>
  <c r="E608" i="41"/>
  <c r="K608" i="41" s="1"/>
  <c r="F608" i="41"/>
  <c r="I608" i="41" s="1"/>
  <c r="G608" i="41"/>
  <c r="A609" i="41"/>
  <c r="B609" i="41"/>
  <c r="C609" i="41"/>
  <c r="D609" i="41"/>
  <c r="E609" i="41"/>
  <c r="K609" i="41" s="1"/>
  <c r="F609" i="41"/>
  <c r="I609" i="41" s="1"/>
  <c r="G609" i="41"/>
  <c r="A610" i="41"/>
  <c r="B610" i="41"/>
  <c r="C610" i="41"/>
  <c r="D610" i="41"/>
  <c r="E610" i="41"/>
  <c r="K610" i="41" s="1"/>
  <c r="F610" i="41"/>
  <c r="I610" i="41" s="1"/>
  <c r="G610" i="41"/>
  <c r="A611" i="41"/>
  <c r="B611" i="41"/>
  <c r="C611" i="41"/>
  <c r="D611" i="41"/>
  <c r="E611" i="41"/>
  <c r="K611" i="41" s="1"/>
  <c r="F611" i="41"/>
  <c r="I611" i="41" s="1"/>
  <c r="G611" i="41"/>
  <c r="A612" i="41"/>
  <c r="B612" i="41"/>
  <c r="C612" i="41"/>
  <c r="D612" i="41"/>
  <c r="E612" i="41"/>
  <c r="K612" i="41" s="1"/>
  <c r="F612" i="41"/>
  <c r="I612" i="41" s="1"/>
  <c r="G612" i="41"/>
  <c r="A613" i="41"/>
  <c r="B613" i="41"/>
  <c r="C613" i="41"/>
  <c r="D613" i="41"/>
  <c r="E613" i="41"/>
  <c r="K613" i="41" s="1"/>
  <c r="F613" i="41"/>
  <c r="I613" i="41" s="1"/>
  <c r="G613" i="41"/>
  <c r="A614" i="41"/>
  <c r="B614" i="41"/>
  <c r="C614" i="41"/>
  <c r="D614" i="41"/>
  <c r="E614" i="41"/>
  <c r="K614" i="41" s="1"/>
  <c r="F614" i="41"/>
  <c r="I614" i="41" s="1"/>
  <c r="G614" i="41"/>
  <c r="A615" i="41"/>
  <c r="B615" i="41"/>
  <c r="C615" i="41"/>
  <c r="D615" i="41"/>
  <c r="E615" i="41"/>
  <c r="K615" i="41" s="1"/>
  <c r="F615" i="41"/>
  <c r="I615" i="41" s="1"/>
  <c r="G615" i="41"/>
  <c r="A616" i="41"/>
  <c r="B616" i="41"/>
  <c r="C616" i="41"/>
  <c r="D616" i="41"/>
  <c r="E616" i="41"/>
  <c r="K616" i="41" s="1"/>
  <c r="F616" i="41"/>
  <c r="I616" i="41" s="1"/>
  <c r="G616" i="41"/>
  <c r="A617" i="41"/>
  <c r="B617" i="41"/>
  <c r="C617" i="41"/>
  <c r="D617" i="41"/>
  <c r="E617" i="41"/>
  <c r="K617" i="41" s="1"/>
  <c r="F617" i="41"/>
  <c r="I617" i="41" s="1"/>
  <c r="G617" i="41"/>
  <c r="A618" i="41"/>
  <c r="B618" i="41"/>
  <c r="C618" i="41"/>
  <c r="D618" i="41"/>
  <c r="E618" i="41"/>
  <c r="K618" i="41" s="1"/>
  <c r="F618" i="41"/>
  <c r="I618" i="41" s="1"/>
  <c r="G618" i="41"/>
  <c r="A619" i="41"/>
  <c r="B619" i="41"/>
  <c r="C619" i="41"/>
  <c r="D619" i="41"/>
  <c r="E619" i="41"/>
  <c r="F619" i="41"/>
  <c r="I619" i="41" s="1"/>
  <c r="G619" i="41"/>
  <c r="A620" i="41"/>
  <c r="B620" i="41"/>
  <c r="C620" i="41"/>
  <c r="D620" i="41"/>
  <c r="E620" i="41"/>
  <c r="K620" i="41" s="1"/>
  <c r="F620" i="41"/>
  <c r="I620" i="41" s="1"/>
  <c r="G620" i="41"/>
  <c r="A621" i="41"/>
  <c r="B621" i="41"/>
  <c r="C621" i="41"/>
  <c r="D621" i="41"/>
  <c r="E621" i="41"/>
  <c r="K621" i="41" s="1"/>
  <c r="F621" i="41"/>
  <c r="I621" i="41" s="1"/>
  <c r="G621" i="41"/>
  <c r="A622" i="41"/>
  <c r="B622" i="41"/>
  <c r="C622" i="41"/>
  <c r="D622" i="41"/>
  <c r="E622" i="41"/>
  <c r="K622" i="41" s="1"/>
  <c r="F622" i="41"/>
  <c r="I622" i="41" s="1"/>
  <c r="G622" i="41"/>
  <c r="A623" i="41"/>
  <c r="B623" i="41"/>
  <c r="C623" i="41"/>
  <c r="D623" i="41"/>
  <c r="E623" i="41"/>
  <c r="K623" i="41" s="1"/>
  <c r="F623" i="41"/>
  <c r="I623" i="41" s="1"/>
  <c r="G623" i="41"/>
  <c r="A624" i="41"/>
  <c r="B624" i="41"/>
  <c r="C624" i="41"/>
  <c r="D624" i="41"/>
  <c r="E624" i="41"/>
  <c r="K624" i="41" s="1"/>
  <c r="F624" i="41"/>
  <c r="I624" i="41" s="1"/>
  <c r="G624" i="41"/>
  <c r="A625" i="41"/>
  <c r="B625" i="41"/>
  <c r="C625" i="41"/>
  <c r="D625" i="41"/>
  <c r="E625" i="41"/>
  <c r="K625" i="41" s="1"/>
  <c r="F625" i="41"/>
  <c r="I625" i="41" s="1"/>
  <c r="G625" i="41"/>
  <c r="A626" i="41"/>
  <c r="B626" i="41"/>
  <c r="C626" i="41"/>
  <c r="D626" i="41"/>
  <c r="E626" i="41"/>
  <c r="F626" i="41"/>
  <c r="I626" i="41" s="1"/>
  <c r="G626" i="41"/>
  <c r="A627" i="41"/>
  <c r="B627" i="41"/>
  <c r="C627" i="41"/>
  <c r="D627" i="41"/>
  <c r="E627" i="41"/>
  <c r="K627" i="41" s="1"/>
  <c r="F627" i="41"/>
  <c r="I627" i="41" s="1"/>
  <c r="G627" i="41"/>
  <c r="A628" i="41"/>
  <c r="B628" i="41"/>
  <c r="C628" i="41"/>
  <c r="D628" i="41"/>
  <c r="E628" i="41"/>
  <c r="K628" i="41" s="1"/>
  <c r="F628" i="41"/>
  <c r="I628" i="41" s="1"/>
  <c r="G628" i="41"/>
  <c r="A629" i="41"/>
  <c r="B629" i="41"/>
  <c r="C629" i="41"/>
  <c r="D629" i="41"/>
  <c r="E629" i="41"/>
  <c r="K629" i="41" s="1"/>
  <c r="F629" i="41"/>
  <c r="I629" i="41" s="1"/>
  <c r="G629" i="41"/>
  <c r="A630" i="41"/>
  <c r="B630" i="41"/>
  <c r="C630" i="41"/>
  <c r="D630" i="41"/>
  <c r="E630" i="41"/>
  <c r="K630" i="41" s="1"/>
  <c r="F630" i="41"/>
  <c r="I630" i="41" s="1"/>
  <c r="G630" i="41"/>
  <c r="A631" i="41"/>
  <c r="B631" i="41"/>
  <c r="C631" i="41"/>
  <c r="D631" i="41"/>
  <c r="E631" i="41"/>
  <c r="K631" i="41" s="1"/>
  <c r="F631" i="41"/>
  <c r="I631" i="41" s="1"/>
  <c r="G631" i="41"/>
  <c r="A632" i="41"/>
  <c r="B632" i="41"/>
  <c r="C632" i="41"/>
  <c r="D632" i="41"/>
  <c r="E632" i="41"/>
  <c r="K632" i="41" s="1"/>
  <c r="F632" i="41"/>
  <c r="I632" i="41" s="1"/>
  <c r="G632" i="41"/>
  <c r="A633" i="41"/>
  <c r="B633" i="41"/>
  <c r="C633" i="41"/>
  <c r="D633" i="41"/>
  <c r="E633" i="41"/>
  <c r="F633" i="41"/>
  <c r="I633" i="41" s="1"/>
  <c r="G633" i="41"/>
  <c r="A634" i="41"/>
  <c r="B634" i="41"/>
  <c r="C634" i="41"/>
  <c r="D634" i="41"/>
  <c r="E634" i="41"/>
  <c r="K634" i="41" s="1"/>
  <c r="F634" i="41"/>
  <c r="I634" i="41" s="1"/>
  <c r="G634" i="41"/>
  <c r="A635" i="41"/>
  <c r="B635" i="41"/>
  <c r="C635" i="41"/>
  <c r="D635" i="41"/>
  <c r="E635" i="41"/>
  <c r="K635" i="41" s="1"/>
  <c r="F635" i="41"/>
  <c r="I635" i="41" s="1"/>
  <c r="G635" i="41"/>
  <c r="A636" i="41"/>
  <c r="B636" i="41"/>
  <c r="C636" i="41"/>
  <c r="D636" i="41"/>
  <c r="E636" i="41"/>
  <c r="K636" i="41" s="1"/>
  <c r="F636" i="41"/>
  <c r="I636" i="41" s="1"/>
  <c r="G636" i="41"/>
  <c r="A637" i="41"/>
  <c r="B637" i="41"/>
  <c r="C637" i="41"/>
  <c r="D637" i="41"/>
  <c r="E637" i="41"/>
  <c r="K637" i="41" s="1"/>
  <c r="F637" i="41"/>
  <c r="I637" i="41" s="1"/>
  <c r="G637" i="41"/>
  <c r="A638" i="41"/>
  <c r="B638" i="41"/>
  <c r="C638" i="41"/>
  <c r="D638" i="41"/>
  <c r="E638" i="41"/>
  <c r="K638" i="41" s="1"/>
  <c r="F638" i="41"/>
  <c r="I638" i="41" s="1"/>
  <c r="G638" i="41"/>
  <c r="A639" i="41"/>
  <c r="B639" i="41"/>
  <c r="C639" i="41"/>
  <c r="D639" i="41"/>
  <c r="E639" i="41"/>
  <c r="K639" i="41" s="1"/>
  <c r="F639" i="41"/>
  <c r="I639" i="41" s="1"/>
  <c r="G639" i="41"/>
  <c r="A640" i="41"/>
  <c r="B640" i="41"/>
  <c r="C640" i="41"/>
  <c r="D640" i="41"/>
  <c r="E640" i="41"/>
  <c r="F640" i="41"/>
  <c r="I640" i="41" s="1"/>
  <c r="G640" i="41"/>
  <c r="A641" i="41"/>
  <c r="B641" i="41"/>
  <c r="C641" i="41"/>
  <c r="D641" i="41"/>
  <c r="E641" i="41"/>
  <c r="F641" i="41"/>
  <c r="I641" i="41" s="1"/>
  <c r="G641" i="41"/>
  <c r="A642" i="41"/>
  <c r="B642" i="41"/>
  <c r="C642" i="41"/>
  <c r="D642" i="41"/>
  <c r="E642" i="41"/>
  <c r="K642" i="41" s="1"/>
  <c r="F642" i="41"/>
  <c r="I642" i="41" s="1"/>
  <c r="G642" i="41"/>
  <c r="A643" i="41"/>
  <c r="B643" i="41"/>
  <c r="C643" i="41"/>
  <c r="D643" i="41"/>
  <c r="E643" i="41"/>
  <c r="K643" i="41" s="1"/>
  <c r="F643" i="41"/>
  <c r="I643" i="41" s="1"/>
  <c r="G643" i="41"/>
  <c r="A644" i="41"/>
  <c r="B644" i="41"/>
  <c r="C644" i="41"/>
  <c r="D644" i="41"/>
  <c r="E644" i="41"/>
  <c r="F644" i="41"/>
  <c r="I644" i="41" s="1"/>
  <c r="G644" i="41"/>
  <c r="A645" i="41"/>
  <c r="B645" i="41"/>
  <c r="C645" i="41"/>
  <c r="D645" i="41"/>
  <c r="E645" i="41"/>
  <c r="F645" i="41"/>
  <c r="I645" i="41" s="1"/>
  <c r="G645" i="41"/>
  <c r="A646" i="41"/>
  <c r="B646" i="41"/>
  <c r="C646" i="41"/>
  <c r="D646" i="41"/>
  <c r="E646" i="41"/>
  <c r="K646" i="41" s="1"/>
  <c r="F646" i="41"/>
  <c r="I646" i="41" s="1"/>
  <c r="G646" i="41"/>
  <c r="A647" i="41"/>
  <c r="B647" i="41"/>
  <c r="C647" i="41"/>
  <c r="D647" i="41"/>
  <c r="E647" i="41"/>
  <c r="F647" i="41"/>
  <c r="I647" i="41" s="1"/>
  <c r="G647" i="41"/>
  <c r="A648" i="41"/>
  <c r="B648" i="41"/>
  <c r="C648" i="41"/>
  <c r="D648" i="41"/>
  <c r="E648" i="41"/>
  <c r="K648" i="41" s="1"/>
  <c r="F648" i="41"/>
  <c r="I648" i="41" s="1"/>
  <c r="G648" i="41"/>
  <c r="A649" i="41"/>
  <c r="B649" i="41"/>
  <c r="C649" i="41"/>
  <c r="D649" i="41"/>
  <c r="E649" i="41"/>
  <c r="K649" i="41" s="1"/>
  <c r="F649" i="41"/>
  <c r="I649" i="41" s="1"/>
  <c r="G649" i="41"/>
  <c r="A650" i="41"/>
  <c r="B650" i="41"/>
  <c r="C650" i="41"/>
  <c r="D650" i="41"/>
  <c r="E650" i="41"/>
  <c r="K650" i="41" s="1"/>
  <c r="F650" i="41"/>
  <c r="I650" i="41" s="1"/>
  <c r="G650" i="41"/>
  <c r="A651" i="41"/>
  <c r="B651" i="41"/>
  <c r="C651" i="41"/>
  <c r="D651" i="41"/>
  <c r="E651" i="41"/>
  <c r="K651" i="41" s="1"/>
  <c r="F651" i="41"/>
  <c r="I651" i="41" s="1"/>
  <c r="G651" i="41"/>
  <c r="A652" i="41"/>
  <c r="B652" i="41"/>
  <c r="C652" i="41"/>
  <c r="D652" i="41"/>
  <c r="E652" i="41"/>
  <c r="K652" i="41" s="1"/>
  <c r="F652" i="41"/>
  <c r="I652" i="41" s="1"/>
  <c r="G652" i="41"/>
  <c r="A653" i="41"/>
  <c r="B653" i="41"/>
  <c r="C653" i="41"/>
  <c r="D653" i="41"/>
  <c r="E653" i="41"/>
  <c r="F653" i="41"/>
  <c r="I653" i="41" s="1"/>
  <c r="G653" i="41"/>
  <c r="A654" i="41"/>
  <c r="B654" i="41"/>
  <c r="C654" i="41"/>
  <c r="D654" i="41"/>
  <c r="E654" i="41"/>
  <c r="K654" i="41" s="1"/>
  <c r="F654" i="41"/>
  <c r="I654" i="41" s="1"/>
  <c r="G654" i="41"/>
  <c r="A655" i="41"/>
  <c r="B655" i="41"/>
  <c r="C655" i="41"/>
  <c r="D655" i="41"/>
  <c r="E655" i="41"/>
  <c r="K655" i="41" s="1"/>
  <c r="F655" i="41"/>
  <c r="I655" i="41" s="1"/>
  <c r="G655" i="41"/>
  <c r="A656" i="41"/>
  <c r="B656" i="41"/>
  <c r="C656" i="41"/>
  <c r="D656" i="41"/>
  <c r="E656" i="41"/>
  <c r="K656" i="41" s="1"/>
  <c r="F656" i="41"/>
  <c r="I656" i="41" s="1"/>
  <c r="G656" i="41"/>
  <c r="A657" i="41"/>
  <c r="B657" i="41"/>
  <c r="C657" i="41"/>
  <c r="D657" i="41"/>
  <c r="E657" i="41"/>
  <c r="K657" i="41" s="1"/>
  <c r="F657" i="41"/>
  <c r="I657" i="41" s="1"/>
  <c r="G657" i="41"/>
  <c r="A658" i="41"/>
  <c r="B658" i="41"/>
  <c r="C658" i="41"/>
  <c r="D658" i="41"/>
  <c r="E658" i="41"/>
  <c r="K658" i="41" s="1"/>
  <c r="F658" i="41"/>
  <c r="I658" i="41" s="1"/>
  <c r="G658" i="41"/>
  <c r="A659" i="41"/>
  <c r="B659" i="41"/>
  <c r="C659" i="41"/>
  <c r="D659" i="41"/>
  <c r="E659" i="41"/>
  <c r="K659" i="41" s="1"/>
  <c r="F659" i="41"/>
  <c r="I659" i="41" s="1"/>
  <c r="G659" i="41"/>
  <c r="A660" i="41"/>
  <c r="B660" i="41"/>
  <c r="C660" i="41"/>
  <c r="D660" i="41"/>
  <c r="E660" i="41"/>
  <c r="K660" i="41" s="1"/>
  <c r="F660" i="41"/>
  <c r="I660" i="41" s="1"/>
  <c r="G660" i="41"/>
  <c r="A661" i="41"/>
  <c r="B661" i="41"/>
  <c r="C661" i="41"/>
  <c r="D661" i="41"/>
  <c r="E661" i="41"/>
  <c r="K661" i="41" s="1"/>
  <c r="F661" i="41"/>
  <c r="I661" i="41" s="1"/>
  <c r="G661" i="41"/>
  <c r="A662" i="41"/>
  <c r="B662" i="41"/>
  <c r="C662" i="41"/>
  <c r="D662" i="41"/>
  <c r="E662" i="41"/>
  <c r="K662" i="41" s="1"/>
  <c r="F662" i="41"/>
  <c r="I662" i="41" s="1"/>
  <c r="G662" i="41"/>
  <c r="A663" i="41"/>
  <c r="B663" i="41"/>
  <c r="C663" i="41"/>
  <c r="D663" i="41"/>
  <c r="E663" i="41"/>
  <c r="K663" i="41" s="1"/>
  <c r="F663" i="41"/>
  <c r="I663" i="41" s="1"/>
  <c r="G663" i="41"/>
  <c r="A664" i="41"/>
  <c r="B664" i="41"/>
  <c r="C664" i="41"/>
  <c r="D664" i="41"/>
  <c r="E664" i="41"/>
  <c r="F664" i="41"/>
  <c r="I664" i="41" s="1"/>
  <c r="G664" i="41"/>
  <c r="A665" i="41"/>
  <c r="B665" i="41"/>
  <c r="C665" i="41"/>
  <c r="D665" i="41"/>
  <c r="E665" i="41"/>
  <c r="K665" i="41" s="1"/>
  <c r="F665" i="41"/>
  <c r="I665" i="41" s="1"/>
  <c r="G665" i="41"/>
  <c r="A666" i="41"/>
  <c r="B666" i="41"/>
  <c r="C666" i="41"/>
  <c r="D666" i="41"/>
  <c r="E666" i="41"/>
  <c r="F666" i="41"/>
  <c r="I666" i="41" s="1"/>
  <c r="G666" i="41"/>
  <c r="A667" i="41"/>
  <c r="B667" i="41"/>
  <c r="C667" i="41"/>
  <c r="D667" i="41"/>
  <c r="E667" i="41"/>
  <c r="K667" i="41" s="1"/>
  <c r="F667" i="41"/>
  <c r="I667" i="41" s="1"/>
  <c r="G667" i="41"/>
  <c r="A668" i="41"/>
  <c r="B668" i="41"/>
  <c r="C668" i="41"/>
  <c r="D668" i="41"/>
  <c r="E668" i="41"/>
  <c r="K668" i="41" s="1"/>
  <c r="F668" i="41"/>
  <c r="I668" i="41" s="1"/>
  <c r="G668" i="41"/>
  <c r="A669" i="41"/>
  <c r="B669" i="41"/>
  <c r="C669" i="41"/>
  <c r="D669" i="41"/>
  <c r="E669" i="41"/>
  <c r="K669" i="41" s="1"/>
  <c r="F669" i="41"/>
  <c r="I669" i="41" s="1"/>
  <c r="G669" i="41"/>
  <c r="A670" i="41"/>
  <c r="B670" i="41"/>
  <c r="C670" i="41"/>
  <c r="D670" i="41"/>
  <c r="E670" i="41"/>
  <c r="K670" i="41" s="1"/>
  <c r="F670" i="41"/>
  <c r="I670" i="41" s="1"/>
  <c r="G670" i="41"/>
  <c r="A671" i="41"/>
  <c r="B671" i="41"/>
  <c r="C671" i="41"/>
  <c r="D671" i="41"/>
  <c r="E671" i="41"/>
  <c r="K671" i="41" s="1"/>
  <c r="F671" i="41"/>
  <c r="I671" i="41" s="1"/>
  <c r="G671" i="41"/>
  <c r="A672" i="41"/>
  <c r="B672" i="41"/>
  <c r="C672" i="41"/>
  <c r="D672" i="41"/>
  <c r="E672" i="41"/>
  <c r="K672" i="41" s="1"/>
  <c r="F672" i="41"/>
  <c r="I672" i="41" s="1"/>
  <c r="G672" i="41"/>
  <c r="A673" i="41"/>
  <c r="B673" i="41"/>
  <c r="C673" i="41"/>
  <c r="D673" i="41"/>
  <c r="E673" i="41"/>
  <c r="K673" i="41" s="1"/>
  <c r="F673" i="41"/>
  <c r="I673" i="41" s="1"/>
  <c r="G673" i="41"/>
  <c r="A674" i="41"/>
  <c r="B674" i="41"/>
  <c r="C674" i="41"/>
  <c r="D674" i="41"/>
  <c r="E674" i="41"/>
  <c r="K674" i="41" s="1"/>
  <c r="F674" i="41"/>
  <c r="I674" i="41" s="1"/>
  <c r="G674" i="41"/>
  <c r="A675" i="41"/>
  <c r="B675" i="41"/>
  <c r="C675" i="41"/>
  <c r="D675" i="41"/>
  <c r="E675" i="41"/>
  <c r="F675" i="41"/>
  <c r="I675" i="41" s="1"/>
  <c r="G675" i="41"/>
  <c r="A676" i="41"/>
  <c r="B676" i="41"/>
  <c r="C676" i="41"/>
  <c r="D676" i="41"/>
  <c r="E676" i="41"/>
  <c r="K676" i="41" s="1"/>
  <c r="F676" i="41"/>
  <c r="I676" i="41" s="1"/>
  <c r="G676" i="41"/>
  <c r="A677" i="41"/>
  <c r="B677" i="41"/>
  <c r="C677" i="41"/>
  <c r="D677" i="41"/>
  <c r="E677" i="41"/>
  <c r="K677" i="41" s="1"/>
  <c r="F677" i="41"/>
  <c r="I677" i="41" s="1"/>
  <c r="G677" i="41"/>
  <c r="A678" i="41"/>
  <c r="B678" i="41"/>
  <c r="C678" i="41"/>
  <c r="D678" i="41"/>
  <c r="E678" i="41"/>
  <c r="K678" i="41" s="1"/>
  <c r="F678" i="41"/>
  <c r="I678" i="41" s="1"/>
  <c r="G678" i="41"/>
  <c r="A679" i="41"/>
  <c r="B679" i="41"/>
  <c r="C679" i="41"/>
  <c r="D679" i="41"/>
  <c r="E679" i="41"/>
  <c r="K679" i="41" s="1"/>
  <c r="F679" i="41"/>
  <c r="I679" i="41" s="1"/>
  <c r="G679" i="41"/>
  <c r="A680" i="41"/>
  <c r="B680" i="41"/>
  <c r="C680" i="41"/>
  <c r="D680" i="41"/>
  <c r="E680" i="41"/>
  <c r="K680" i="41" s="1"/>
  <c r="F680" i="41"/>
  <c r="I680" i="41" s="1"/>
  <c r="G680" i="41"/>
  <c r="A681" i="41"/>
  <c r="B681" i="41"/>
  <c r="C681" i="41"/>
  <c r="D681" i="41"/>
  <c r="E681" i="41"/>
  <c r="K681" i="41" s="1"/>
  <c r="F681" i="41"/>
  <c r="I681" i="41" s="1"/>
  <c r="G681" i="41"/>
  <c r="A682" i="41"/>
  <c r="B682" i="41"/>
  <c r="C682" i="41"/>
  <c r="D682" i="41"/>
  <c r="E682" i="41"/>
  <c r="K682" i="41" s="1"/>
  <c r="F682" i="41"/>
  <c r="I682" i="41" s="1"/>
  <c r="G682" i="41"/>
  <c r="A683" i="41"/>
  <c r="B683" i="41"/>
  <c r="C683" i="41"/>
  <c r="D683" i="41"/>
  <c r="E683" i="41"/>
  <c r="K683" i="41" s="1"/>
  <c r="F683" i="41"/>
  <c r="I683" i="41" s="1"/>
  <c r="G683" i="41"/>
  <c r="A684" i="41"/>
  <c r="B684" i="41"/>
  <c r="C684" i="41"/>
  <c r="D684" i="41"/>
  <c r="E684" i="41"/>
  <c r="K684" i="41" s="1"/>
  <c r="F684" i="41"/>
  <c r="I684" i="41" s="1"/>
  <c r="G684" i="41"/>
  <c r="A685" i="41"/>
  <c r="B685" i="41"/>
  <c r="C685" i="41"/>
  <c r="D685" i="41"/>
  <c r="E685" i="41"/>
  <c r="K685" i="41" s="1"/>
  <c r="F685" i="41"/>
  <c r="I685" i="41" s="1"/>
  <c r="G685" i="41"/>
  <c r="A686" i="41"/>
  <c r="B686" i="41"/>
  <c r="C686" i="41"/>
  <c r="D686" i="41"/>
  <c r="E686" i="41"/>
  <c r="K686" i="41" s="1"/>
  <c r="F686" i="41"/>
  <c r="I686" i="41" s="1"/>
  <c r="G686" i="41"/>
  <c r="A687" i="41"/>
  <c r="B687" i="41"/>
  <c r="C687" i="41"/>
  <c r="D687" i="41"/>
  <c r="E687" i="41"/>
  <c r="K687" i="41" s="1"/>
  <c r="F687" i="41"/>
  <c r="I687" i="41" s="1"/>
  <c r="G687" i="41"/>
  <c r="A688" i="41"/>
  <c r="B688" i="41"/>
  <c r="C688" i="41"/>
  <c r="D688" i="41"/>
  <c r="E688" i="41"/>
  <c r="K688" i="41" s="1"/>
  <c r="F688" i="41"/>
  <c r="I688" i="41" s="1"/>
  <c r="G688" i="41"/>
  <c r="A689" i="41"/>
  <c r="B689" i="41"/>
  <c r="C689" i="41"/>
  <c r="D689" i="41"/>
  <c r="E689" i="41"/>
  <c r="K689" i="41" s="1"/>
  <c r="F689" i="41"/>
  <c r="I689" i="41" s="1"/>
  <c r="G689" i="41"/>
  <c r="A690" i="41"/>
  <c r="B690" i="41"/>
  <c r="C690" i="41"/>
  <c r="D690" i="41"/>
  <c r="E690" i="41"/>
  <c r="K690" i="41" s="1"/>
  <c r="F690" i="41"/>
  <c r="I690" i="41" s="1"/>
  <c r="G690" i="41"/>
  <c r="A691" i="41"/>
  <c r="B691" i="41"/>
  <c r="C691" i="41"/>
  <c r="D691" i="41"/>
  <c r="E691" i="41"/>
  <c r="K691" i="41" s="1"/>
  <c r="F691" i="41"/>
  <c r="I691" i="41" s="1"/>
  <c r="G691" i="41"/>
  <c r="A692" i="41"/>
  <c r="B692" i="41"/>
  <c r="C692" i="41"/>
  <c r="D692" i="41"/>
  <c r="E692" i="41"/>
  <c r="K692" i="41" s="1"/>
  <c r="F692" i="41"/>
  <c r="I692" i="41" s="1"/>
  <c r="G692" i="41"/>
  <c r="A693" i="41"/>
  <c r="B693" i="41"/>
  <c r="C693" i="41"/>
  <c r="D693" i="41"/>
  <c r="E693" i="41"/>
  <c r="K693" i="41" s="1"/>
  <c r="F693" i="41"/>
  <c r="I693" i="41" s="1"/>
  <c r="G693" i="41"/>
  <c r="A694" i="41"/>
  <c r="B694" i="41"/>
  <c r="C694" i="41"/>
  <c r="D694" i="41"/>
  <c r="E694" i="41"/>
  <c r="K694" i="41" s="1"/>
  <c r="F694" i="41"/>
  <c r="I694" i="41" s="1"/>
  <c r="G694" i="41"/>
  <c r="A695" i="41"/>
  <c r="B695" i="41"/>
  <c r="C695" i="41"/>
  <c r="D695" i="41"/>
  <c r="E695" i="41"/>
  <c r="K695" i="41" s="1"/>
  <c r="F695" i="41"/>
  <c r="I695" i="41" s="1"/>
  <c r="G695" i="41"/>
  <c r="A696" i="41"/>
  <c r="B696" i="41"/>
  <c r="C696" i="41"/>
  <c r="D696" i="41"/>
  <c r="E696" i="41"/>
  <c r="K696" i="41" s="1"/>
  <c r="F696" i="41"/>
  <c r="I696" i="41" s="1"/>
  <c r="G696" i="41"/>
  <c r="A697" i="41"/>
  <c r="B697" i="41"/>
  <c r="C697" i="41"/>
  <c r="D697" i="41"/>
  <c r="E697" i="41"/>
  <c r="K697" i="41" s="1"/>
  <c r="F697" i="41"/>
  <c r="I697" i="41" s="1"/>
  <c r="G697" i="41"/>
  <c r="A698" i="41"/>
  <c r="B698" i="41"/>
  <c r="C698" i="41"/>
  <c r="D698" i="41"/>
  <c r="E698" i="41"/>
  <c r="K698" i="41" s="1"/>
  <c r="F698" i="41"/>
  <c r="I698" i="41" s="1"/>
  <c r="G698" i="41"/>
  <c r="A699" i="41"/>
  <c r="B699" i="41"/>
  <c r="C699" i="41"/>
  <c r="D699" i="41"/>
  <c r="E699" i="41"/>
  <c r="K699" i="41" s="1"/>
  <c r="F699" i="41"/>
  <c r="I699" i="41" s="1"/>
  <c r="G699" i="41"/>
  <c r="A700" i="41"/>
  <c r="B700" i="41"/>
  <c r="C700" i="41"/>
  <c r="D700" i="41"/>
  <c r="E700" i="41"/>
  <c r="K700" i="41" s="1"/>
  <c r="F700" i="41"/>
  <c r="I700" i="41" s="1"/>
  <c r="G700" i="41"/>
  <c r="A701" i="41"/>
  <c r="B701" i="41"/>
  <c r="C701" i="41"/>
  <c r="D701" i="41"/>
  <c r="E701" i="41"/>
  <c r="K701" i="41" s="1"/>
  <c r="F701" i="41"/>
  <c r="I701" i="41" s="1"/>
  <c r="G701" i="41"/>
  <c r="A702" i="41"/>
  <c r="B702" i="41"/>
  <c r="C702" i="41"/>
  <c r="D702" i="41"/>
  <c r="E702" i="41"/>
  <c r="K702" i="41" s="1"/>
  <c r="F702" i="41"/>
  <c r="I702" i="41" s="1"/>
  <c r="G702" i="41"/>
  <c r="A703" i="41"/>
  <c r="B703" i="41"/>
  <c r="C703" i="41"/>
  <c r="D703" i="41"/>
  <c r="E703" i="41"/>
  <c r="K703" i="41" s="1"/>
  <c r="F703" i="41"/>
  <c r="I703" i="41" s="1"/>
  <c r="G703" i="41"/>
  <c r="A704" i="41"/>
  <c r="B704" i="41"/>
  <c r="C704" i="41"/>
  <c r="D704" i="41"/>
  <c r="E704" i="41"/>
  <c r="K704" i="41" s="1"/>
  <c r="F704" i="41"/>
  <c r="I704" i="41" s="1"/>
  <c r="G704" i="41"/>
  <c r="A705" i="41"/>
  <c r="B705" i="41"/>
  <c r="C705" i="41"/>
  <c r="D705" i="41"/>
  <c r="E705" i="41"/>
  <c r="K705" i="41" s="1"/>
  <c r="F705" i="41"/>
  <c r="I705" i="41" s="1"/>
  <c r="G705" i="41"/>
  <c r="A706" i="41"/>
  <c r="B706" i="41"/>
  <c r="C706" i="41"/>
  <c r="D706" i="41"/>
  <c r="E706" i="41"/>
  <c r="K706" i="41" s="1"/>
  <c r="F706" i="41"/>
  <c r="I706" i="41" s="1"/>
  <c r="G706" i="41"/>
  <c r="A707" i="41"/>
  <c r="B707" i="41"/>
  <c r="C707" i="41"/>
  <c r="D707" i="41"/>
  <c r="E707" i="41"/>
  <c r="K707" i="41" s="1"/>
  <c r="F707" i="41"/>
  <c r="I707" i="41" s="1"/>
  <c r="G707" i="41"/>
  <c r="A708" i="41"/>
  <c r="B708" i="41"/>
  <c r="C708" i="41"/>
  <c r="D708" i="41"/>
  <c r="E708" i="41"/>
  <c r="K708" i="41" s="1"/>
  <c r="F708" i="41"/>
  <c r="I708" i="41" s="1"/>
  <c r="G708" i="41"/>
  <c r="A709" i="41"/>
  <c r="B709" i="41"/>
  <c r="C709" i="41"/>
  <c r="D709" i="41"/>
  <c r="E709" i="41"/>
  <c r="K709" i="41" s="1"/>
  <c r="F709" i="41"/>
  <c r="I709" i="41" s="1"/>
  <c r="G709" i="41"/>
  <c r="A710" i="41"/>
  <c r="B710" i="41"/>
  <c r="C710" i="41"/>
  <c r="D710" i="41"/>
  <c r="E710" i="41"/>
  <c r="K710" i="41" s="1"/>
  <c r="F710" i="41"/>
  <c r="I710" i="41" s="1"/>
  <c r="G710" i="41"/>
  <c r="A711" i="41"/>
  <c r="B711" i="41"/>
  <c r="C711" i="41"/>
  <c r="D711" i="41"/>
  <c r="E711" i="41"/>
  <c r="K711" i="41" s="1"/>
  <c r="F711" i="41"/>
  <c r="I711" i="41" s="1"/>
  <c r="G711" i="41"/>
  <c r="A712" i="41"/>
  <c r="B712" i="41"/>
  <c r="C712" i="41"/>
  <c r="D712" i="41"/>
  <c r="E712" i="41"/>
  <c r="K712" i="41" s="1"/>
  <c r="F712" i="41"/>
  <c r="I712" i="41" s="1"/>
  <c r="G712" i="41"/>
  <c r="A713" i="41"/>
  <c r="B713" i="41"/>
  <c r="C713" i="41"/>
  <c r="D713" i="41"/>
  <c r="E713" i="41"/>
  <c r="K713" i="41" s="1"/>
  <c r="F713" i="41"/>
  <c r="I713" i="41" s="1"/>
  <c r="G713" i="41"/>
  <c r="A714" i="41"/>
  <c r="B714" i="41"/>
  <c r="C714" i="41"/>
  <c r="D714" i="41"/>
  <c r="E714" i="41"/>
  <c r="K714" i="41" s="1"/>
  <c r="F714" i="41"/>
  <c r="I714" i="41" s="1"/>
  <c r="G714" i="41"/>
  <c r="A715" i="41"/>
  <c r="B715" i="41"/>
  <c r="C715" i="41"/>
  <c r="D715" i="41"/>
  <c r="E715" i="41"/>
  <c r="K715" i="41" s="1"/>
  <c r="F715" i="41"/>
  <c r="I715" i="41" s="1"/>
  <c r="G715" i="41"/>
  <c r="A716" i="41"/>
  <c r="B716" i="41"/>
  <c r="C716" i="41"/>
  <c r="D716" i="41"/>
  <c r="E716" i="41"/>
  <c r="K716" i="41" s="1"/>
  <c r="F716" i="41"/>
  <c r="I716" i="41" s="1"/>
  <c r="G716" i="41"/>
  <c r="A717" i="41"/>
  <c r="B717" i="41"/>
  <c r="C717" i="41"/>
  <c r="D717" i="41"/>
  <c r="E717" i="41"/>
  <c r="K717" i="41" s="1"/>
  <c r="F717" i="41"/>
  <c r="I717" i="41" s="1"/>
  <c r="G717" i="41"/>
  <c r="A718" i="41"/>
  <c r="B718" i="41"/>
  <c r="C718" i="41"/>
  <c r="D718" i="41"/>
  <c r="E718" i="41"/>
  <c r="K718" i="41" s="1"/>
  <c r="F718" i="41"/>
  <c r="I718" i="41" s="1"/>
  <c r="G718" i="41"/>
  <c r="A719" i="41"/>
  <c r="B719" i="41"/>
  <c r="C719" i="41"/>
  <c r="D719" i="41"/>
  <c r="E719" i="41"/>
  <c r="K719" i="41" s="1"/>
  <c r="F719" i="41"/>
  <c r="I719" i="41" s="1"/>
  <c r="G719" i="41"/>
  <c r="A720" i="41"/>
  <c r="B720" i="41"/>
  <c r="C720" i="41"/>
  <c r="D720" i="41"/>
  <c r="E720" i="41"/>
  <c r="K720" i="41" s="1"/>
  <c r="F720" i="41"/>
  <c r="I720" i="41" s="1"/>
  <c r="G720" i="41"/>
  <c r="A721" i="41"/>
  <c r="B721" i="41"/>
  <c r="C721" i="41"/>
  <c r="D721" i="41"/>
  <c r="E721" i="41"/>
  <c r="K721" i="41" s="1"/>
  <c r="F721" i="41"/>
  <c r="I721" i="41" s="1"/>
  <c r="G721" i="41"/>
  <c r="A722" i="41"/>
  <c r="B722" i="41"/>
  <c r="C722" i="41"/>
  <c r="D722" i="41"/>
  <c r="E722" i="41"/>
  <c r="K722" i="41" s="1"/>
  <c r="F722" i="41"/>
  <c r="I722" i="41" s="1"/>
  <c r="G722" i="41"/>
  <c r="A723" i="41"/>
  <c r="B723" i="41"/>
  <c r="C723" i="41"/>
  <c r="D723" i="41"/>
  <c r="E723" i="41"/>
  <c r="K723" i="41" s="1"/>
  <c r="F723" i="41"/>
  <c r="I723" i="41" s="1"/>
  <c r="G723" i="41"/>
  <c r="A724" i="41"/>
  <c r="B724" i="41"/>
  <c r="C724" i="41"/>
  <c r="D724" i="41"/>
  <c r="E724" i="41"/>
  <c r="K724" i="41" s="1"/>
  <c r="F724" i="41"/>
  <c r="I724" i="41" s="1"/>
  <c r="G724" i="41"/>
  <c r="A725" i="41"/>
  <c r="B725" i="41"/>
  <c r="C725" i="41"/>
  <c r="D725" i="41"/>
  <c r="E725" i="41"/>
  <c r="F725" i="41"/>
  <c r="G725" i="41"/>
  <c r="A726" i="41"/>
  <c r="B726" i="41"/>
  <c r="C726" i="41"/>
  <c r="D726" i="41"/>
  <c r="E726" i="41"/>
  <c r="K726" i="41" s="1"/>
  <c r="F726" i="41"/>
  <c r="I726" i="41" s="1"/>
  <c r="G726" i="41"/>
  <c r="A727" i="41"/>
  <c r="B727" i="41"/>
  <c r="C727" i="41"/>
  <c r="D727" i="41"/>
  <c r="E727" i="41"/>
  <c r="K727" i="41" s="1"/>
  <c r="F727" i="41"/>
  <c r="I727" i="41" s="1"/>
  <c r="G727" i="41"/>
  <c r="A728" i="41"/>
  <c r="B728" i="41"/>
  <c r="C728" i="41"/>
  <c r="D728" i="41"/>
  <c r="E728" i="41"/>
  <c r="F728" i="41"/>
  <c r="I728" i="41" s="1"/>
  <c r="G728" i="41"/>
  <c r="A729" i="41"/>
  <c r="B729" i="41"/>
  <c r="C729" i="41"/>
  <c r="D729" i="41"/>
  <c r="E729" i="41"/>
  <c r="K729" i="41" s="1"/>
  <c r="F729" i="41"/>
  <c r="I729" i="41" s="1"/>
  <c r="G729" i="41"/>
  <c r="A730" i="41"/>
  <c r="B730" i="41"/>
  <c r="C730" i="41"/>
  <c r="D730" i="41"/>
  <c r="E730" i="41"/>
  <c r="K730" i="41" s="1"/>
  <c r="F730" i="41"/>
  <c r="I730" i="41" s="1"/>
  <c r="G730" i="41"/>
  <c r="A731" i="41"/>
  <c r="B731" i="41"/>
  <c r="C731" i="41"/>
  <c r="D731" i="41"/>
  <c r="E731" i="41"/>
  <c r="K731" i="41" s="1"/>
  <c r="F731" i="41"/>
  <c r="I731" i="41" s="1"/>
  <c r="G731" i="41"/>
  <c r="A732" i="41"/>
  <c r="B732" i="41"/>
  <c r="C732" i="41"/>
  <c r="D732" i="41"/>
  <c r="E732" i="41"/>
  <c r="K732" i="41" s="1"/>
  <c r="F732" i="41"/>
  <c r="I732" i="41" s="1"/>
  <c r="G732" i="41"/>
  <c r="A733" i="41"/>
  <c r="B733" i="41"/>
  <c r="C733" i="41"/>
  <c r="D733" i="41"/>
  <c r="E733" i="41"/>
  <c r="F733" i="41"/>
  <c r="I733" i="41" s="1"/>
  <c r="G733" i="41"/>
  <c r="A734" i="41"/>
  <c r="B734" i="41"/>
  <c r="C734" i="41"/>
  <c r="D734" i="41"/>
  <c r="E734" i="41"/>
  <c r="K734" i="41" s="1"/>
  <c r="F734" i="41"/>
  <c r="I734" i="41" s="1"/>
  <c r="G734" i="41"/>
  <c r="A735" i="41"/>
  <c r="B735" i="41"/>
  <c r="C735" i="41"/>
  <c r="D735" i="41"/>
  <c r="E735" i="41"/>
  <c r="K735" i="41" s="1"/>
  <c r="F735" i="41"/>
  <c r="I735" i="41" s="1"/>
  <c r="G735" i="41"/>
  <c r="A736" i="41"/>
  <c r="B736" i="41"/>
  <c r="C736" i="41"/>
  <c r="D736" i="41"/>
  <c r="E736" i="41"/>
  <c r="K736" i="41" s="1"/>
  <c r="F736" i="41"/>
  <c r="I736" i="41" s="1"/>
  <c r="G736" i="41"/>
  <c r="A737" i="41"/>
  <c r="B737" i="41"/>
  <c r="C737" i="41"/>
  <c r="D737" i="41"/>
  <c r="E737" i="41"/>
  <c r="F737" i="41"/>
  <c r="I737" i="41" s="1"/>
  <c r="G737" i="41"/>
  <c r="A738" i="41"/>
  <c r="B738" i="41"/>
  <c r="C738" i="41"/>
  <c r="D738" i="41"/>
  <c r="E738" i="41"/>
  <c r="K738" i="41" s="1"/>
  <c r="F738" i="41"/>
  <c r="I738" i="41" s="1"/>
  <c r="G738" i="41"/>
  <c r="A739" i="41"/>
  <c r="B739" i="41"/>
  <c r="C739" i="41"/>
  <c r="D739" i="41"/>
  <c r="E739" i="41"/>
  <c r="K739" i="41" s="1"/>
  <c r="F739" i="41"/>
  <c r="I739" i="41" s="1"/>
  <c r="G739" i="41"/>
  <c r="A740" i="41"/>
  <c r="B740" i="41"/>
  <c r="C740" i="41"/>
  <c r="D740" i="41"/>
  <c r="E740" i="41"/>
  <c r="K740" i="41" s="1"/>
  <c r="F740" i="41"/>
  <c r="I740" i="41" s="1"/>
  <c r="G740" i="41"/>
  <c r="A741" i="41"/>
  <c r="B741" i="41"/>
  <c r="C741" i="41"/>
  <c r="D741" i="41"/>
  <c r="E741" i="41"/>
  <c r="F741" i="41"/>
  <c r="G741" i="41"/>
  <c r="A742" i="41"/>
  <c r="B742" i="41"/>
  <c r="C742" i="41"/>
  <c r="D742" i="41"/>
  <c r="E742" i="41"/>
  <c r="K742" i="41" s="1"/>
  <c r="F742" i="41"/>
  <c r="I742" i="41" s="1"/>
  <c r="G742" i="41"/>
  <c r="A743" i="41"/>
  <c r="B743" i="41"/>
  <c r="C743" i="41"/>
  <c r="D743" i="41"/>
  <c r="E743" i="41"/>
  <c r="K743" i="41" s="1"/>
  <c r="F743" i="41"/>
  <c r="I743" i="41" s="1"/>
  <c r="G743" i="41"/>
  <c r="A744" i="41"/>
  <c r="B744" i="41"/>
  <c r="C744" i="41"/>
  <c r="D744" i="41"/>
  <c r="E744" i="41"/>
  <c r="K744" i="41" s="1"/>
  <c r="F744" i="41"/>
  <c r="I744" i="41" s="1"/>
  <c r="G744" i="41"/>
  <c r="A745" i="41"/>
  <c r="B745" i="41"/>
  <c r="C745" i="41"/>
  <c r="D745" i="41"/>
  <c r="E745" i="41"/>
  <c r="K745" i="41" s="1"/>
  <c r="F745" i="41"/>
  <c r="I745" i="41" s="1"/>
  <c r="G745" i="41"/>
  <c r="A746" i="41"/>
  <c r="B746" i="41"/>
  <c r="C746" i="41"/>
  <c r="D746" i="41"/>
  <c r="E746" i="41"/>
  <c r="K746" i="41" s="1"/>
  <c r="F746" i="41"/>
  <c r="I746" i="41" s="1"/>
  <c r="G746" i="41"/>
  <c r="A747" i="41"/>
  <c r="B747" i="41"/>
  <c r="C747" i="41"/>
  <c r="D747" i="41"/>
  <c r="E747" i="41"/>
  <c r="F747" i="41"/>
  <c r="I747" i="41" s="1"/>
  <c r="G747" i="41"/>
  <c r="A748" i="41"/>
  <c r="B748" i="41"/>
  <c r="C748" i="41"/>
  <c r="D748" i="41"/>
  <c r="E748" i="41"/>
  <c r="K748" i="41" s="1"/>
  <c r="F748" i="41"/>
  <c r="I748" i="41" s="1"/>
  <c r="G748" i="41"/>
  <c r="A749" i="41"/>
  <c r="B749" i="41"/>
  <c r="C749" i="41"/>
  <c r="D749" i="41"/>
  <c r="E749" i="41"/>
  <c r="F749" i="41"/>
  <c r="I749" i="41" s="1"/>
  <c r="G749" i="41"/>
  <c r="A750" i="41"/>
  <c r="B750" i="41"/>
  <c r="C750" i="41"/>
  <c r="D750" i="41"/>
  <c r="E750" i="41"/>
  <c r="K750" i="41" s="1"/>
  <c r="F750" i="41"/>
  <c r="I750" i="41" s="1"/>
  <c r="G750" i="41"/>
  <c r="A751" i="41"/>
  <c r="B751" i="41"/>
  <c r="C751" i="41"/>
  <c r="D751" i="41"/>
  <c r="E751" i="41"/>
  <c r="K751" i="41" s="1"/>
  <c r="F751" i="41"/>
  <c r="I751" i="41" s="1"/>
  <c r="G751" i="41"/>
  <c r="A752" i="41"/>
  <c r="B752" i="41"/>
  <c r="C752" i="41"/>
  <c r="D752" i="41"/>
  <c r="E752" i="41"/>
  <c r="K752" i="41" s="1"/>
  <c r="F752" i="41"/>
  <c r="I752" i="41" s="1"/>
  <c r="G752" i="41"/>
  <c r="A753" i="41"/>
  <c r="B753" i="41"/>
  <c r="C753" i="41"/>
  <c r="D753" i="41"/>
  <c r="E753" i="41"/>
  <c r="K753" i="41" s="1"/>
  <c r="F753" i="41"/>
  <c r="I753" i="41" s="1"/>
  <c r="G753" i="41"/>
  <c r="A754" i="41"/>
  <c r="B754" i="41"/>
  <c r="C754" i="41"/>
  <c r="D754" i="41"/>
  <c r="E754" i="41"/>
  <c r="K754" i="41" s="1"/>
  <c r="F754" i="41"/>
  <c r="I754" i="41" s="1"/>
  <c r="G754" i="41"/>
  <c r="A755" i="41"/>
  <c r="B755" i="41"/>
  <c r="C755" i="41"/>
  <c r="D755" i="41"/>
  <c r="E755" i="41"/>
  <c r="K755" i="41" s="1"/>
  <c r="F755" i="41"/>
  <c r="I755" i="41" s="1"/>
  <c r="G755" i="41"/>
  <c r="A756" i="41"/>
  <c r="B756" i="41"/>
  <c r="C756" i="41"/>
  <c r="D756" i="41"/>
  <c r="E756" i="41"/>
  <c r="K756" i="41" s="1"/>
  <c r="F756" i="41"/>
  <c r="I756" i="41" s="1"/>
  <c r="G756" i="41"/>
  <c r="A757" i="41"/>
  <c r="B757" i="41"/>
  <c r="C757" i="41"/>
  <c r="D757" i="41"/>
  <c r="E757" i="41"/>
  <c r="K757" i="41" s="1"/>
  <c r="F757" i="41"/>
  <c r="I757" i="41" s="1"/>
  <c r="G757" i="41"/>
  <c r="A758" i="41"/>
  <c r="B758" i="41"/>
  <c r="C758" i="41"/>
  <c r="D758" i="41"/>
  <c r="E758" i="41"/>
  <c r="K758" i="41" s="1"/>
  <c r="F758" i="41"/>
  <c r="I758" i="41" s="1"/>
  <c r="G758" i="41"/>
  <c r="A759" i="41"/>
  <c r="B759" i="41"/>
  <c r="C759" i="41"/>
  <c r="D759" i="41"/>
  <c r="E759" i="41"/>
  <c r="K759" i="41" s="1"/>
  <c r="F759" i="41"/>
  <c r="I759" i="41" s="1"/>
  <c r="G759" i="41"/>
  <c r="A760" i="41"/>
  <c r="B760" i="41"/>
  <c r="C760" i="41"/>
  <c r="D760" i="41"/>
  <c r="E760" i="41"/>
  <c r="K760" i="41" s="1"/>
  <c r="F760" i="41"/>
  <c r="I760" i="41" s="1"/>
  <c r="G760" i="41"/>
  <c r="A761" i="41"/>
  <c r="B761" i="41"/>
  <c r="C761" i="41"/>
  <c r="D761" i="41"/>
  <c r="E761" i="41"/>
  <c r="K761" i="41" s="1"/>
  <c r="F761" i="41"/>
  <c r="I761" i="41" s="1"/>
  <c r="G761" i="41"/>
  <c r="A762" i="41"/>
  <c r="B762" i="41"/>
  <c r="C762" i="41"/>
  <c r="D762" i="41"/>
  <c r="E762" i="41"/>
  <c r="K762" i="41" s="1"/>
  <c r="F762" i="41"/>
  <c r="I762" i="41" s="1"/>
  <c r="G762" i="41"/>
  <c r="A763" i="41"/>
  <c r="B763" i="41"/>
  <c r="C763" i="41"/>
  <c r="D763" i="41"/>
  <c r="E763" i="41"/>
  <c r="F763" i="41"/>
  <c r="I763" i="41" s="1"/>
  <c r="G763" i="41"/>
  <c r="A764" i="41"/>
  <c r="B764" i="41"/>
  <c r="C764" i="41"/>
  <c r="D764" i="41"/>
  <c r="E764" i="41"/>
  <c r="K764" i="41" s="1"/>
  <c r="F764" i="41"/>
  <c r="I764" i="41" s="1"/>
  <c r="G764" i="41"/>
  <c r="A765" i="41"/>
  <c r="B765" i="41"/>
  <c r="C765" i="41"/>
  <c r="D765" i="41"/>
  <c r="E765" i="41"/>
  <c r="F765" i="41"/>
  <c r="I765" i="41" s="1"/>
  <c r="G765" i="41"/>
  <c r="A766" i="41"/>
  <c r="B766" i="41"/>
  <c r="C766" i="41"/>
  <c r="D766" i="41"/>
  <c r="E766" i="41"/>
  <c r="K766" i="41" s="1"/>
  <c r="F766" i="41"/>
  <c r="I766" i="41" s="1"/>
  <c r="G766" i="41"/>
  <c r="A767" i="41"/>
  <c r="B767" i="41"/>
  <c r="C767" i="41"/>
  <c r="D767" i="41"/>
  <c r="E767" i="41"/>
  <c r="K767" i="41" s="1"/>
  <c r="F767" i="41"/>
  <c r="I767" i="41" s="1"/>
  <c r="G767" i="41"/>
  <c r="A768" i="41"/>
  <c r="B768" i="41"/>
  <c r="C768" i="41"/>
  <c r="D768" i="41"/>
  <c r="E768" i="41"/>
  <c r="F768" i="41"/>
  <c r="I768" i="41" s="1"/>
  <c r="G768" i="41"/>
  <c r="A769" i="41"/>
  <c r="B769" i="41"/>
  <c r="C769" i="41"/>
  <c r="D769" i="41"/>
  <c r="E769" i="41"/>
  <c r="K769" i="41" s="1"/>
  <c r="F769" i="41"/>
  <c r="I769" i="41" s="1"/>
  <c r="G769" i="41"/>
  <c r="A770" i="41"/>
  <c r="B770" i="41"/>
  <c r="C770" i="41"/>
  <c r="D770" i="41"/>
  <c r="E770" i="41"/>
  <c r="K770" i="41" s="1"/>
  <c r="F770" i="41"/>
  <c r="I770" i="41" s="1"/>
  <c r="G770" i="41"/>
  <c r="A771" i="41"/>
  <c r="B771" i="41"/>
  <c r="C771" i="41"/>
  <c r="D771" i="41"/>
  <c r="E771" i="41"/>
  <c r="K771" i="41" s="1"/>
  <c r="F771" i="41"/>
  <c r="I771" i="41" s="1"/>
  <c r="G771" i="41"/>
  <c r="A772" i="41"/>
  <c r="B772" i="41"/>
  <c r="C772" i="41"/>
  <c r="D772" i="41"/>
  <c r="E772" i="41"/>
  <c r="K772" i="41" s="1"/>
  <c r="F772" i="41"/>
  <c r="I772" i="41" s="1"/>
  <c r="G772" i="41"/>
  <c r="A773" i="41"/>
  <c r="B773" i="41"/>
  <c r="C773" i="41"/>
  <c r="D773" i="41"/>
  <c r="E773" i="41"/>
  <c r="K773" i="41" s="1"/>
  <c r="F773" i="41"/>
  <c r="I773" i="41" s="1"/>
  <c r="G773" i="41"/>
  <c r="A774" i="41"/>
  <c r="B774" i="41"/>
  <c r="C774" i="41"/>
  <c r="D774" i="41"/>
  <c r="E774" i="41"/>
  <c r="F774" i="41"/>
  <c r="I774" i="41" s="1"/>
  <c r="G774" i="41"/>
  <c r="A775" i="41"/>
  <c r="B775" i="41"/>
  <c r="C775" i="41"/>
  <c r="D775" i="41"/>
  <c r="E775" i="41"/>
  <c r="K775" i="41" s="1"/>
  <c r="F775" i="41"/>
  <c r="I775" i="41" s="1"/>
  <c r="G775" i="41"/>
  <c r="A776" i="41"/>
  <c r="B776" i="41"/>
  <c r="C776" i="41"/>
  <c r="D776" i="41"/>
  <c r="E776" i="41"/>
  <c r="K776" i="41" s="1"/>
  <c r="F776" i="41"/>
  <c r="I776" i="41" s="1"/>
  <c r="G776" i="41"/>
  <c r="A777" i="41"/>
  <c r="B777" i="41"/>
  <c r="C777" i="41"/>
  <c r="D777" i="41"/>
  <c r="E777" i="41"/>
  <c r="K777" i="41" s="1"/>
  <c r="F777" i="41"/>
  <c r="I777" i="41" s="1"/>
  <c r="G777" i="41"/>
  <c r="A778" i="41"/>
  <c r="B778" i="41"/>
  <c r="C778" i="41"/>
  <c r="D778" i="41"/>
  <c r="E778" i="41"/>
  <c r="K778" i="41" s="1"/>
  <c r="F778" i="41"/>
  <c r="I778" i="41" s="1"/>
  <c r="G778" i="41"/>
  <c r="A779" i="41"/>
  <c r="B779" i="41"/>
  <c r="C779" i="41"/>
  <c r="D779" i="41"/>
  <c r="E779" i="41"/>
  <c r="K779" i="41" s="1"/>
  <c r="F779" i="41"/>
  <c r="I779" i="41" s="1"/>
  <c r="G779" i="41"/>
  <c r="A780" i="41"/>
  <c r="B780" i="41"/>
  <c r="C780" i="41"/>
  <c r="D780" i="41"/>
  <c r="E780" i="41"/>
  <c r="K780" i="41" s="1"/>
  <c r="F780" i="41"/>
  <c r="I780" i="41" s="1"/>
  <c r="G780" i="41"/>
  <c r="A781" i="41"/>
  <c r="B781" i="41"/>
  <c r="C781" i="41"/>
  <c r="D781" i="41"/>
  <c r="E781" i="41"/>
  <c r="F781" i="41"/>
  <c r="I781" i="41" s="1"/>
  <c r="G781" i="41"/>
  <c r="A782" i="41"/>
  <c r="B782" i="41"/>
  <c r="C782" i="41"/>
  <c r="D782" i="41"/>
  <c r="E782" i="41"/>
  <c r="K782" i="41" s="1"/>
  <c r="F782" i="41"/>
  <c r="I782" i="41" s="1"/>
  <c r="G782" i="41"/>
  <c r="A783" i="41"/>
  <c r="B783" i="41"/>
  <c r="C783" i="41"/>
  <c r="D783" i="41"/>
  <c r="E783" i="41"/>
  <c r="K783" i="41" s="1"/>
  <c r="F783" i="41"/>
  <c r="I783" i="41" s="1"/>
  <c r="G783" i="41"/>
  <c r="A784" i="41"/>
  <c r="B784" i="41"/>
  <c r="C784" i="41"/>
  <c r="D784" i="41"/>
  <c r="E784" i="41"/>
  <c r="K784" i="41" s="1"/>
  <c r="F784" i="41"/>
  <c r="I784" i="41" s="1"/>
  <c r="G784" i="41"/>
  <c r="A785" i="41"/>
  <c r="B785" i="41"/>
  <c r="C785" i="41"/>
  <c r="D785" i="41"/>
  <c r="E785" i="41"/>
  <c r="K785" i="41" s="1"/>
  <c r="F785" i="41"/>
  <c r="I785" i="41" s="1"/>
  <c r="G785" i="41"/>
  <c r="A786" i="41"/>
  <c r="B786" i="41"/>
  <c r="C786" i="41"/>
  <c r="D786" i="41"/>
  <c r="E786" i="41"/>
  <c r="K786" i="41" s="1"/>
  <c r="F786" i="41"/>
  <c r="I786" i="41" s="1"/>
  <c r="G786" i="41"/>
  <c r="A787" i="41"/>
  <c r="B787" i="41"/>
  <c r="C787" i="41"/>
  <c r="D787" i="41"/>
  <c r="E787" i="41"/>
  <c r="K787" i="41" s="1"/>
  <c r="F787" i="41"/>
  <c r="I787" i="41" s="1"/>
  <c r="G787" i="41"/>
  <c r="A788" i="41"/>
  <c r="B788" i="41"/>
  <c r="C788" i="41"/>
  <c r="D788" i="41"/>
  <c r="E788" i="41"/>
  <c r="F788" i="41"/>
  <c r="I788" i="41" s="1"/>
  <c r="G788" i="41"/>
  <c r="A789" i="41"/>
  <c r="B789" i="41"/>
  <c r="C789" i="41"/>
  <c r="D789" i="41"/>
  <c r="E789" i="41"/>
  <c r="K789" i="41" s="1"/>
  <c r="F789" i="41"/>
  <c r="I789" i="41" s="1"/>
  <c r="G789" i="41"/>
  <c r="A790" i="41"/>
  <c r="B790" i="41"/>
  <c r="C790" i="41"/>
  <c r="D790" i="41"/>
  <c r="E790" i="41"/>
  <c r="K790" i="41" s="1"/>
  <c r="F790" i="41"/>
  <c r="I790" i="41" s="1"/>
  <c r="G790" i="41"/>
  <c r="A791" i="41"/>
  <c r="B791" i="41"/>
  <c r="C791" i="41"/>
  <c r="D791" i="41"/>
  <c r="E791" i="41"/>
  <c r="K791" i="41" s="1"/>
  <c r="F791" i="41"/>
  <c r="I791" i="41" s="1"/>
  <c r="G791" i="41"/>
  <c r="A792" i="41"/>
  <c r="B792" i="41"/>
  <c r="C792" i="41"/>
  <c r="D792" i="41"/>
  <c r="E792" i="41"/>
  <c r="K792" i="41" s="1"/>
  <c r="F792" i="41"/>
  <c r="I792" i="41" s="1"/>
  <c r="G792" i="41"/>
  <c r="A793" i="41"/>
  <c r="B793" i="41"/>
  <c r="C793" i="41"/>
  <c r="D793" i="41"/>
  <c r="E793" i="41"/>
  <c r="K793" i="41" s="1"/>
  <c r="F793" i="41"/>
  <c r="I793" i="41" s="1"/>
  <c r="G793" i="41"/>
  <c r="A794" i="41"/>
  <c r="B794" i="41"/>
  <c r="C794" i="41"/>
  <c r="D794" i="41"/>
  <c r="E794" i="41"/>
  <c r="K794" i="41" s="1"/>
  <c r="F794" i="41"/>
  <c r="I794" i="41" s="1"/>
  <c r="G794" i="41"/>
  <c r="A795" i="41"/>
  <c r="B795" i="41"/>
  <c r="C795" i="41"/>
  <c r="D795" i="41"/>
  <c r="E795" i="41"/>
  <c r="K795" i="41" s="1"/>
  <c r="F795" i="41"/>
  <c r="I795" i="41" s="1"/>
  <c r="G795" i="41"/>
  <c r="A796" i="41"/>
  <c r="B796" i="41"/>
  <c r="C796" i="41"/>
  <c r="D796" i="41"/>
  <c r="E796" i="41"/>
  <c r="K796" i="41" s="1"/>
  <c r="F796" i="41"/>
  <c r="I796" i="41" s="1"/>
  <c r="G796" i="41"/>
  <c r="A797" i="41"/>
  <c r="B797" i="41"/>
  <c r="C797" i="41"/>
  <c r="D797" i="41"/>
  <c r="E797" i="41"/>
  <c r="K797" i="41" s="1"/>
  <c r="F797" i="41"/>
  <c r="I797" i="41" s="1"/>
  <c r="G797" i="41"/>
  <c r="A798" i="41"/>
  <c r="B798" i="41"/>
  <c r="C798" i="41"/>
  <c r="D798" i="41"/>
  <c r="E798" i="41"/>
  <c r="K798" i="41" s="1"/>
  <c r="F798" i="41"/>
  <c r="I798" i="41" s="1"/>
  <c r="G798" i="41"/>
  <c r="A799" i="41"/>
  <c r="B799" i="41"/>
  <c r="C799" i="41"/>
  <c r="D799" i="41"/>
  <c r="E799" i="41"/>
  <c r="F799" i="41"/>
  <c r="I799" i="41" s="1"/>
  <c r="G799" i="41"/>
  <c r="A800" i="41"/>
  <c r="B800" i="41"/>
  <c r="C800" i="41"/>
  <c r="D800" i="41"/>
  <c r="E800" i="41"/>
  <c r="K800" i="41" s="1"/>
  <c r="F800" i="41"/>
  <c r="I800" i="41" s="1"/>
  <c r="G800" i="41"/>
  <c r="A801" i="41"/>
  <c r="B801" i="41"/>
  <c r="C801" i="41"/>
  <c r="D801" i="41"/>
  <c r="E801" i="41"/>
  <c r="K801" i="41" s="1"/>
  <c r="F801" i="41"/>
  <c r="I801" i="41" s="1"/>
  <c r="G801" i="41"/>
  <c r="A802" i="41"/>
  <c r="B802" i="41"/>
  <c r="C802" i="41"/>
  <c r="D802" i="41"/>
  <c r="E802" i="41"/>
  <c r="K802" i="41" s="1"/>
  <c r="F802" i="41"/>
  <c r="I802" i="41" s="1"/>
  <c r="G802" i="41"/>
  <c r="A803" i="41"/>
  <c r="B803" i="41"/>
  <c r="C803" i="41"/>
  <c r="D803" i="41"/>
  <c r="E803" i="41"/>
  <c r="K803" i="41" s="1"/>
  <c r="F803" i="41"/>
  <c r="I803" i="41" s="1"/>
  <c r="G803" i="41"/>
  <c r="A804" i="41"/>
  <c r="B804" i="41"/>
  <c r="C804" i="41"/>
  <c r="D804" i="41"/>
  <c r="E804" i="41"/>
  <c r="K804" i="41" s="1"/>
  <c r="F804" i="41"/>
  <c r="I804" i="41" s="1"/>
  <c r="G804" i="41"/>
  <c r="A805" i="41"/>
  <c r="B805" i="41"/>
  <c r="C805" i="41"/>
  <c r="D805" i="41"/>
  <c r="E805" i="41"/>
  <c r="K805" i="41" s="1"/>
  <c r="F805" i="41"/>
  <c r="I805" i="41" s="1"/>
  <c r="G805" i="41"/>
  <c r="A806" i="41"/>
  <c r="B806" i="41"/>
  <c r="C806" i="41"/>
  <c r="D806" i="41"/>
  <c r="E806" i="41"/>
  <c r="K806" i="41" s="1"/>
  <c r="F806" i="41"/>
  <c r="I806" i="41" s="1"/>
  <c r="G806" i="41"/>
  <c r="A807" i="41"/>
  <c r="B807" i="41"/>
  <c r="C807" i="41"/>
  <c r="D807" i="41"/>
  <c r="E807" i="41"/>
  <c r="K807" i="41" s="1"/>
  <c r="F807" i="41"/>
  <c r="I807" i="41" s="1"/>
  <c r="G807" i="41"/>
  <c r="A808" i="41"/>
  <c r="B808" i="41"/>
  <c r="C808" i="41"/>
  <c r="D808" i="41"/>
  <c r="E808" i="41"/>
  <c r="K808" i="41" s="1"/>
  <c r="F808" i="41"/>
  <c r="I808" i="41" s="1"/>
  <c r="G808" i="41"/>
  <c r="A809" i="41"/>
  <c r="B809" i="41"/>
  <c r="C809" i="41"/>
  <c r="D809" i="41"/>
  <c r="E809" i="41"/>
  <c r="K809" i="41" s="1"/>
  <c r="F809" i="41"/>
  <c r="I809" i="41" s="1"/>
  <c r="G809" i="41"/>
  <c r="A810" i="41"/>
  <c r="B810" i="41"/>
  <c r="C810" i="41"/>
  <c r="D810" i="41"/>
  <c r="E810" i="41"/>
  <c r="K810" i="41" s="1"/>
  <c r="F810" i="41"/>
  <c r="I810" i="41" s="1"/>
  <c r="G810" i="41"/>
  <c r="A811" i="41"/>
  <c r="B811" i="41"/>
  <c r="C811" i="41"/>
  <c r="D811" i="41"/>
  <c r="E811" i="41"/>
  <c r="K811" i="41" s="1"/>
  <c r="F811" i="41"/>
  <c r="I811" i="41" s="1"/>
  <c r="G811" i="41"/>
  <c r="A812" i="41"/>
  <c r="B812" i="41"/>
  <c r="C812" i="41"/>
  <c r="D812" i="41"/>
  <c r="E812" i="41"/>
  <c r="K812" i="41" s="1"/>
  <c r="F812" i="41"/>
  <c r="I812" i="41" s="1"/>
  <c r="G812" i="41"/>
  <c r="A813" i="41"/>
  <c r="B813" i="41"/>
  <c r="C813" i="41"/>
  <c r="D813" i="41"/>
  <c r="E813" i="41"/>
  <c r="K813" i="41" s="1"/>
  <c r="F813" i="41"/>
  <c r="I813" i="41" s="1"/>
  <c r="G813" i="41"/>
  <c r="A814" i="41"/>
  <c r="B814" i="41"/>
  <c r="C814" i="41"/>
  <c r="D814" i="41"/>
  <c r="E814" i="41"/>
  <c r="K814" i="41" s="1"/>
  <c r="F814" i="41"/>
  <c r="I814" i="41" s="1"/>
  <c r="G814" i="41"/>
  <c r="A815" i="41"/>
  <c r="B815" i="41"/>
  <c r="C815" i="41"/>
  <c r="D815" i="41"/>
  <c r="E815" i="41"/>
  <c r="K815" i="41" s="1"/>
  <c r="F815" i="41"/>
  <c r="I815" i="41" s="1"/>
  <c r="G815" i="41"/>
  <c r="A816" i="41"/>
  <c r="B816" i="41"/>
  <c r="C816" i="41"/>
  <c r="D816" i="41"/>
  <c r="E816" i="41"/>
  <c r="K816" i="41" s="1"/>
  <c r="F816" i="41"/>
  <c r="I816" i="41" s="1"/>
  <c r="G816" i="41"/>
  <c r="A817" i="41"/>
  <c r="B817" i="41"/>
  <c r="C817" i="41"/>
  <c r="D817" i="41"/>
  <c r="E817" i="41"/>
  <c r="K817" i="41" s="1"/>
  <c r="F817" i="41"/>
  <c r="I817" i="41" s="1"/>
  <c r="G817" i="41"/>
  <c r="A818" i="41"/>
  <c r="B818" i="41"/>
  <c r="C818" i="41"/>
  <c r="D818" i="41"/>
  <c r="E818" i="41"/>
  <c r="K818" i="41" s="1"/>
  <c r="F818" i="41"/>
  <c r="I818" i="41" s="1"/>
  <c r="G818" i="41"/>
  <c r="A819" i="41"/>
  <c r="B819" i="41"/>
  <c r="C819" i="41"/>
  <c r="D819" i="41"/>
  <c r="E819" i="41"/>
  <c r="K819" i="41" s="1"/>
  <c r="F819" i="41"/>
  <c r="I819" i="41" s="1"/>
  <c r="G819" i="41"/>
  <c r="A820" i="41"/>
  <c r="B820" i="41"/>
  <c r="C820" i="41"/>
  <c r="D820" i="41"/>
  <c r="E820" i="41"/>
  <c r="K820" i="41" s="1"/>
  <c r="F820" i="41"/>
  <c r="I820" i="41" s="1"/>
  <c r="G820" i="41"/>
  <c r="A821" i="41"/>
  <c r="B821" i="41"/>
  <c r="C821" i="41"/>
  <c r="D821" i="41"/>
  <c r="E821" i="41"/>
  <c r="K821" i="41" s="1"/>
  <c r="F821" i="41"/>
  <c r="I821" i="41" s="1"/>
  <c r="G821" i="41"/>
  <c r="A822" i="41"/>
  <c r="B822" i="41"/>
  <c r="C822" i="41"/>
  <c r="D822" i="41"/>
  <c r="E822" i="41"/>
  <c r="K822" i="41" s="1"/>
  <c r="F822" i="41"/>
  <c r="I822" i="41" s="1"/>
  <c r="G822" i="41"/>
  <c r="A823" i="41"/>
  <c r="B823" i="41"/>
  <c r="C823" i="41"/>
  <c r="D823" i="41"/>
  <c r="E823" i="41"/>
  <c r="K823" i="41" s="1"/>
  <c r="F823" i="41"/>
  <c r="I823" i="41" s="1"/>
  <c r="G823" i="41"/>
  <c r="A824" i="41"/>
  <c r="B824" i="41"/>
  <c r="C824" i="41"/>
  <c r="D824" i="41"/>
  <c r="E824" i="41"/>
  <c r="K824" i="41" s="1"/>
  <c r="F824" i="41"/>
  <c r="I824" i="41" s="1"/>
  <c r="G824" i="41"/>
  <c r="A825" i="41"/>
  <c r="B825" i="41"/>
  <c r="C825" i="41"/>
  <c r="D825" i="41"/>
  <c r="E825" i="41"/>
  <c r="K825" i="41" s="1"/>
  <c r="F825" i="41"/>
  <c r="I825" i="41" s="1"/>
  <c r="G825" i="41"/>
  <c r="A826" i="41"/>
  <c r="B826" i="41"/>
  <c r="C826" i="41"/>
  <c r="D826" i="41"/>
  <c r="E826" i="41"/>
  <c r="K826" i="41" s="1"/>
  <c r="F826" i="41"/>
  <c r="I826" i="41" s="1"/>
  <c r="G826" i="41"/>
  <c r="A827" i="41"/>
  <c r="B827" i="41"/>
  <c r="C827" i="41"/>
  <c r="D827" i="41"/>
  <c r="E827" i="41"/>
  <c r="K827" i="41" s="1"/>
  <c r="F827" i="41"/>
  <c r="I827" i="41" s="1"/>
  <c r="G827" i="41"/>
  <c r="A828" i="41"/>
  <c r="B828" i="41"/>
  <c r="C828" i="41"/>
  <c r="D828" i="41"/>
  <c r="E828" i="41"/>
  <c r="K828" i="41" s="1"/>
  <c r="F828" i="41"/>
  <c r="I828" i="41" s="1"/>
  <c r="G828" i="41"/>
  <c r="A829" i="41"/>
  <c r="B829" i="41"/>
  <c r="C829" i="41"/>
  <c r="D829" i="41"/>
  <c r="E829" i="41"/>
  <c r="K829" i="41" s="1"/>
  <c r="F829" i="41"/>
  <c r="I829" i="41" s="1"/>
  <c r="G829" i="41"/>
  <c r="A830" i="41"/>
  <c r="B830" i="41"/>
  <c r="C830" i="41"/>
  <c r="D830" i="41"/>
  <c r="E830" i="41"/>
  <c r="K830" i="41" s="1"/>
  <c r="F830" i="41"/>
  <c r="I830" i="41" s="1"/>
  <c r="G830" i="41"/>
  <c r="A831" i="41"/>
  <c r="B831" i="41"/>
  <c r="C831" i="41"/>
  <c r="D831" i="41"/>
  <c r="E831" i="41"/>
  <c r="K831" i="41" s="1"/>
  <c r="F831" i="41"/>
  <c r="I831" i="41" s="1"/>
  <c r="G831" i="41"/>
  <c r="A832" i="41"/>
  <c r="B832" i="41"/>
  <c r="C832" i="41"/>
  <c r="D832" i="41"/>
  <c r="E832" i="41"/>
  <c r="K832" i="41" s="1"/>
  <c r="F832" i="41"/>
  <c r="I832" i="41" s="1"/>
  <c r="G832" i="41"/>
  <c r="A833" i="41"/>
  <c r="B833" i="41"/>
  <c r="C833" i="41"/>
  <c r="D833" i="41"/>
  <c r="E833" i="41"/>
  <c r="K833" i="41" s="1"/>
  <c r="F833" i="41"/>
  <c r="I833" i="41" s="1"/>
  <c r="G833" i="41"/>
  <c r="A834" i="41"/>
  <c r="B834" i="41"/>
  <c r="C834" i="41"/>
  <c r="D834" i="41"/>
  <c r="E834" i="41"/>
  <c r="K834" i="41" s="1"/>
  <c r="F834" i="41"/>
  <c r="I834" i="41" s="1"/>
  <c r="G834" i="41"/>
  <c r="A835" i="41"/>
  <c r="B835" i="41"/>
  <c r="C835" i="41"/>
  <c r="D835" i="41"/>
  <c r="E835" i="41"/>
  <c r="K835" i="41" s="1"/>
  <c r="F835" i="41"/>
  <c r="I835" i="41" s="1"/>
  <c r="G835" i="41"/>
  <c r="A836" i="41"/>
  <c r="B836" i="41"/>
  <c r="C836" i="41"/>
  <c r="D836" i="41"/>
  <c r="E836" i="41"/>
  <c r="K836" i="41" s="1"/>
  <c r="F836" i="41"/>
  <c r="I836" i="41" s="1"/>
  <c r="G836" i="41"/>
  <c r="A837" i="41"/>
  <c r="B837" i="41"/>
  <c r="C837" i="41"/>
  <c r="D837" i="41"/>
  <c r="E837" i="41"/>
  <c r="K837" i="41" s="1"/>
  <c r="F837" i="41"/>
  <c r="I837" i="41" s="1"/>
  <c r="G837" i="41"/>
  <c r="A838" i="41"/>
  <c r="B838" i="41"/>
  <c r="C838" i="41"/>
  <c r="D838" i="41"/>
  <c r="E838" i="41"/>
  <c r="K838" i="41" s="1"/>
  <c r="F838" i="41"/>
  <c r="I838" i="41" s="1"/>
  <c r="G838" i="41"/>
  <c r="A839" i="41"/>
  <c r="B839" i="41"/>
  <c r="C839" i="41"/>
  <c r="D839" i="41"/>
  <c r="E839" i="41"/>
  <c r="K839" i="41" s="1"/>
  <c r="F839" i="41"/>
  <c r="I839" i="41" s="1"/>
  <c r="G839" i="41"/>
  <c r="A840" i="41"/>
  <c r="B840" i="41"/>
  <c r="C840" i="41"/>
  <c r="D840" i="41"/>
  <c r="E840" i="41"/>
  <c r="K840" i="41" s="1"/>
  <c r="F840" i="41"/>
  <c r="I840" i="41" s="1"/>
  <c r="G840" i="41"/>
  <c r="A841" i="41"/>
  <c r="B841" i="41"/>
  <c r="C841" i="41"/>
  <c r="D841" i="41"/>
  <c r="E841" i="41"/>
  <c r="K841" i="41" s="1"/>
  <c r="F841" i="41"/>
  <c r="I841" i="41" s="1"/>
  <c r="G841" i="41"/>
  <c r="A842" i="41"/>
  <c r="B842" i="41"/>
  <c r="C842" i="41"/>
  <c r="D842" i="41"/>
  <c r="E842" i="41"/>
  <c r="F842" i="41"/>
  <c r="I842" i="41" s="1"/>
  <c r="G842" i="41"/>
  <c r="A843" i="41"/>
  <c r="B843" i="41"/>
  <c r="C843" i="41"/>
  <c r="D843" i="41"/>
  <c r="E843" i="41"/>
  <c r="K843" i="41" s="1"/>
  <c r="F843" i="41"/>
  <c r="I843" i="41" s="1"/>
  <c r="G843" i="41"/>
  <c r="A844" i="41"/>
  <c r="B844" i="41"/>
  <c r="C844" i="41"/>
  <c r="D844" i="41"/>
  <c r="E844" i="41"/>
  <c r="K844" i="41" s="1"/>
  <c r="F844" i="41"/>
  <c r="I844" i="41" s="1"/>
  <c r="G844" i="41"/>
  <c r="A845" i="41"/>
  <c r="B845" i="41"/>
  <c r="C845" i="41"/>
  <c r="D845" i="41"/>
  <c r="E845" i="41"/>
  <c r="K845" i="41" s="1"/>
  <c r="F845" i="41"/>
  <c r="I845" i="41" s="1"/>
  <c r="G845" i="41"/>
  <c r="A846" i="41"/>
  <c r="B846" i="41"/>
  <c r="C846" i="41"/>
  <c r="D846" i="41"/>
  <c r="E846" i="41"/>
  <c r="K846" i="41" s="1"/>
  <c r="F846" i="41"/>
  <c r="I846" i="41" s="1"/>
  <c r="G846" i="41"/>
  <c r="A847" i="41"/>
  <c r="B847" i="41"/>
  <c r="C847" i="41"/>
  <c r="D847" i="41"/>
  <c r="E847" i="41"/>
  <c r="K847" i="41" s="1"/>
  <c r="F847" i="41"/>
  <c r="I847" i="41" s="1"/>
  <c r="G847" i="41"/>
  <c r="A848" i="41"/>
  <c r="B848" i="41"/>
  <c r="C848" i="41"/>
  <c r="D848" i="41"/>
  <c r="E848" i="41"/>
  <c r="K848" i="41" s="1"/>
  <c r="F848" i="41"/>
  <c r="I848" i="41" s="1"/>
  <c r="G848" i="41"/>
  <c r="A849" i="41"/>
  <c r="B849" i="41"/>
  <c r="C849" i="41"/>
  <c r="D849" i="41"/>
  <c r="E849" i="41"/>
  <c r="K849" i="41" s="1"/>
  <c r="F849" i="41"/>
  <c r="I849" i="41" s="1"/>
  <c r="G849" i="41"/>
  <c r="A850" i="41"/>
  <c r="B850" i="41"/>
  <c r="C850" i="41"/>
  <c r="D850" i="41"/>
  <c r="E850" i="41"/>
  <c r="K850" i="41" s="1"/>
  <c r="F850" i="41"/>
  <c r="I850" i="41" s="1"/>
  <c r="G850" i="41"/>
  <c r="A851" i="41"/>
  <c r="B851" i="41"/>
  <c r="C851" i="41"/>
  <c r="D851" i="41"/>
  <c r="E851" i="41"/>
  <c r="F851" i="41"/>
  <c r="I851" i="41" s="1"/>
  <c r="G851" i="41"/>
  <c r="A852" i="41"/>
  <c r="B852" i="41"/>
  <c r="C852" i="41"/>
  <c r="D852" i="41"/>
  <c r="E852" i="41"/>
  <c r="K852" i="41" s="1"/>
  <c r="F852" i="41"/>
  <c r="I852" i="41" s="1"/>
  <c r="G852" i="41"/>
  <c r="A853" i="41"/>
  <c r="B853" i="41"/>
  <c r="C853" i="41"/>
  <c r="D853" i="41"/>
  <c r="E853" i="41"/>
  <c r="K853" i="41" s="1"/>
  <c r="F853" i="41"/>
  <c r="I853" i="41" s="1"/>
  <c r="G853" i="41"/>
  <c r="A854" i="41"/>
  <c r="B854" i="41"/>
  <c r="C854" i="41"/>
  <c r="D854" i="41"/>
  <c r="E854" i="41"/>
  <c r="F854" i="41"/>
  <c r="I854" i="41" s="1"/>
  <c r="G854" i="41"/>
  <c r="A855" i="41"/>
  <c r="B855" i="41"/>
  <c r="C855" i="41"/>
  <c r="D855" i="41"/>
  <c r="E855" i="41"/>
  <c r="K855" i="41" s="1"/>
  <c r="F855" i="41"/>
  <c r="I855" i="41" s="1"/>
  <c r="G855" i="41"/>
  <c r="A856" i="41"/>
  <c r="B856" i="41"/>
  <c r="C856" i="41"/>
  <c r="D856" i="41"/>
  <c r="E856" i="41"/>
  <c r="K856" i="41" s="1"/>
  <c r="F856" i="41"/>
  <c r="I856" i="41" s="1"/>
  <c r="G856" i="41"/>
  <c r="A857" i="41"/>
  <c r="B857" i="41"/>
  <c r="C857" i="41"/>
  <c r="D857" i="41"/>
  <c r="E857" i="41"/>
  <c r="K857" i="41" s="1"/>
  <c r="F857" i="41"/>
  <c r="I857" i="41" s="1"/>
  <c r="G857" i="41"/>
  <c r="A858" i="41"/>
  <c r="B858" i="41"/>
  <c r="C858" i="41"/>
  <c r="D858" i="41"/>
  <c r="E858" i="41"/>
  <c r="K858" i="41" s="1"/>
  <c r="F858" i="41"/>
  <c r="I858" i="41" s="1"/>
  <c r="G858" i="41"/>
  <c r="A859" i="41"/>
  <c r="B859" i="41"/>
  <c r="C859" i="41"/>
  <c r="D859" i="41"/>
  <c r="E859" i="41"/>
  <c r="K859" i="41" s="1"/>
  <c r="F859" i="41"/>
  <c r="I859" i="41" s="1"/>
  <c r="G859" i="41"/>
  <c r="A860" i="41"/>
  <c r="B860" i="41"/>
  <c r="C860" i="41"/>
  <c r="D860" i="41"/>
  <c r="E860" i="41"/>
  <c r="K860" i="41" s="1"/>
  <c r="F860" i="41"/>
  <c r="I860" i="41" s="1"/>
  <c r="G860" i="41"/>
  <c r="A861" i="41"/>
  <c r="B861" i="41"/>
  <c r="C861" i="41"/>
  <c r="D861" i="41"/>
  <c r="E861" i="41"/>
  <c r="K861" i="41" s="1"/>
  <c r="F861" i="41"/>
  <c r="I861" i="41" s="1"/>
  <c r="G861" i="41"/>
  <c r="A862" i="41"/>
  <c r="B862" i="41"/>
  <c r="C862" i="41"/>
  <c r="D862" i="41"/>
  <c r="E862" i="41"/>
  <c r="K862" i="41" s="1"/>
  <c r="F862" i="41"/>
  <c r="I862" i="41" s="1"/>
  <c r="G862" i="41"/>
  <c r="A863" i="41"/>
  <c r="B863" i="41"/>
  <c r="C863" i="41"/>
  <c r="D863" i="41"/>
  <c r="E863" i="41"/>
  <c r="K863" i="41" s="1"/>
  <c r="F863" i="41"/>
  <c r="I863" i="41" s="1"/>
  <c r="G863" i="41"/>
  <c r="A864" i="41"/>
  <c r="B864" i="41"/>
  <c r="C864" i="41"/>
  <c r="D864" i="41"/>
  <c r="E864" i="41"/>
  <c r="K864" i="41" s="1"/>
  <c r="F864" i="41"/>
  <c r="I864" i="41" s="1"/>
  <c r="G864" i="41"/>
  <c r="A865" i="41"/>
  <c r="B865" i="41"/>
  <c r="C865" i="41"/>
  <c r="D865" i="41"/>
  <c r="E865" i="41"/>
  <c r="K865" i="41" s="1"/>
  <c r="F865" i="41"/>
  <c r="I865" i="41" s="1"/>
  <c r="G865" i="41"/>
  <c r="A866" i="41"/>
  <c r="B866" i="41"/>
  <c r="C866" i="41"/>
  <c r="D866" i="41"/>
  <c r="E866" i="41"/>
  <c r="F866" i="41"/>
  <c r="I866" i="41" s="1"/>
  <c r="G866" i="41"/>
  <c r="A867" i="41"/>
  <c r="B867" i="41"/>
  <c r="C867" i="41"/>
  <c r="D867" i="41"/>
  <c r="E867" i="41"/>
  <c r="K867" i="41" s="1"/>
  <c r="F867" i="41"/>
  <c r="I867" i="41" s="1"/>
  <c r="G867" i="41"/>
  <c r="A868" i="41"/>
  <c r="B868" i="41"/>
  <c r="C868" i="41"/>
  <c r="D868" i="41"/>
  <c r="E868" i="41"/>
  <c r="K868" i="41" s="1"/>
  <c r="F868" i="41"/>
  <c r="I868" i="41" s="1"/>
  <c r="G868" i="41"/>
  <c r="A869" i="41"/>
  <c r="B869" i="41"/>
  <c r="C869" i="41"/>
  <c r="D869" i="41"/>
  <c r="E869" i="41"/>
  <c r="K869" i="41" s="1"/>
  <c r="F869" i="41"/>
  <c r="I869" i="41" s="1"/>
  <c r="G869" i="41"/>
  <c r="A870" i="41"/>
  <c r="B870" i="41"/>
  <c r="C870" i="41"/>
  <c r="D870" i="41"/>
  <c r="E870" i="41"/>
  <c r="K870" i="41" s="1"/>
  <c r="F870" i="41"/>
  <c r="I870" i="41" s="1"/>
  <c r="G870" i="41"/>
  <c r="A871" i="41"/>
  <c r="B871" i="41"/>
  <c r="C871" i="41"/>
  <c r="D871" i="41"/>
  <c r="E871" i="41"/>
  <c r="K871" i="41" s="1"/>
  <c r="F871" i="41"/>
  <c r="I871" i="41" s="1"/>
  <c r="G871" i="41"/>
  <c r="A872" i="41"/>
  <c r="B872" i="41"/>
  <c r="C872" i="41"/>
  <c r="D872" i="41"/>
  <c r="E872" i="41"/>
  <c r="K872" i="41" s="1"/>
  <c r="F872" i="41"/>
  <c r="I872" i="41" s="1"/>
  <c r="G872" i="41"/>
  <c r="A873" i="41"/>
  <c r="B873" i="41"/>
  <c r="C873" i="41"/>
  <c r="D873" i="41"/>
  <c r="E873" i="41"/>
  <c r="K873" i="41" s="1"/>
  <c r="F873" i="41"/>
  <c r="I873" i="41" s="1"/>
  <c r="G873" i="41"/>
  <c r="A874" i="41"/>
  <c r="B874" i="41"/>
  <c r="C874" i="41"/>
  <c r="D874" i="41"/>
  <c r="E874" i="41"/>
  <c r="K874" i="41" s="1"/>
  <c r="F874" i="41"/>
  <c r="I874" i="41" s="1"/>
  <c r="G874" i="41"/>
  <c r="A875" i="41"/>
  <c r="B875" i="41"/>
  <c r="C875" i="41"/>
  <c r="D875" i="41"/>
  <c r="E875" i="41"/>
  <c r="K875" i="41" s="1"/>
  <c r="F875" i="41"/>
  <c r="I875" i="41" s="1"/>
  <c r="G875" i="41"/>
  <c r="A876" i="41"/>
  <c r="B876" i="41"/>
  <c r="C876" i="41"/>
  <c r="D876" i="41"/>
  <c r="E876" i="41"/>
  <c r="K876" i="41" s="1"/>
  <c r="F876" i="41"/>
  <c r="I876" i="41" s="1"/>
  <c r="G876" i="41"/>
  <c r="A877" i="41"/>
  <c r="B877" i="41"/>
  <c r="C877" i="41"/>
  <c r="D877" i="41"/>
  <c r="E877" i="41"/>
  <c r="K877" i="41" s="1"/>
  <c r="F877" i="41"/>
  <c r="I877" i="41" s="1"/>
  <c r="G877" i="41"/>
  <c r="A878" i="41"/>
  <c r="B878" i="41"/>
  <c r="C878" i="41"/>
  <c r="D878" i="41"/>
  <c r="E878" i="41"/>
  <c r="K878" i="41" s="1"/>
  <c r="F878" i="41"/>
  <c r="I878" i="41" s="1"/>
  <c r="G878" i="41"/>
  <c r="A879" i="41"/>
  <c r="B879" i="41"/>
  <c r="C879" i="41"/>
  <c r="D879" i="41"/>
  <c r="E879" i="41"/>
  <c r="K879" i="41" s="1"/>
  <c r="F879" i="41"/>
  <c r="I879" i="41" s="1"/>
  <c r="G879" i="41"/>
  <c r="A880" i="41"/>
  <c r="B880" i="41"/>
  <c r="C880" i="41"/>
  <c r="D880" i="41"/>
  <c r="E880" i="41"/>
  <c r="K880" i="41" s="1"/>
  <c r="F880" i="41"/>
  <c r="I880" i="41" s="1"/>
  <c r="G880" i="41"/>
  <c r="A881" i="41"/>
  <c r="B881" i="41"/>
  <c r="C881" i="41"/>
  <c r="D881" i="41"/>
  <c r="E881" i="41"/>
  <c r="K881" i="41" s="1"/>
  <c r="F881" i="41"/>
  <c r="I881" i="41" s="1"/>
  <c r="G881" i="41"/>
  <c r="A882" i="41"/>
  <c r="B882" i="41"/>
  <c r="C882" i="41"/>
  <c r="D882" i="41"/>
  <c r="E882" i="41"/>
  <c r="K882" i="41" s="1"/>
  <c r="F882" i="41"/>
  <c r="I882" i="41" s="1"/>
  <c r="G882" i="41"/>
  <c r="A883" i="41"/>
  <c r="B883" i="41"/>
  <c r="C883" i="41"/>
  <c r="D883" i="41"/>
  <c r="E883" i="41"/>
  <c r="K883" i="41" s="1"/>
  <c r="F883" i="41"/>
  <c r="I883" i="41" s="1"/>
  <c r="G883" i="41"/>
  <c r="A884" i="41"/>
  <c r="B884" i="41"/>
  <c r="C884" i="41"/>
  <c r="D884" i="41"/>
  <c r="E884" i="41"/>
  <c r="K884" i="41" s="1"/>
  <c r="F884" i="41"/>
  <c r="I884" i="41" s="1"/>
  <c r="G884" i="41"/>
  <c r="A885" i="41"/>
  <c r="B885" i="41"/>
  <c r="C885" i="41"/>
  <c r="D885" i="41"/>
  <c r="E885" i="41"/>
  <c r="K885" i="41" s="1"/>
  <c r="F885" i="41"/>
  <c r="I885" i="41" s="1"/>
  <c r="G885" i="41"/>
  <c r="A886" i="41"/>
  <c r="B886" i="41"/>
  <c r="C886" i="41"/>
  <c r="D886" i="41"/>
  <c r="E886" i="41"/>
  <c r="F886" i="41"/>
  <c r="I886" i="41" s="1"/>
  <c r="G886" i="41"/>
  <c r="A887" i="41"/>
  <c r="B887" i="41"/>
  <c r="C887" i="41"/>
  <c r="D887" i="41"/>
  <c r="E887" i="41"/>
  <c r="F887" i="41"/>
  <c r="I887" i="41" s="1"/>
  <c r="G887" i="41"/>
  <c r="A888" i="41"/>
  <c r="B888" i="41"/>
  <c r="C888" i="41"/>
  <c r="D888" i="41"/>
  <c r="E888" i="41"/>
  <c r="K888" i="41" s="1"/>
  <c r="F888" i="41"/>
  <c r="I888" i="41" s="1"/>
  <c r="G888" i="41"/>
  <c r="A889" i="41"/>
  <c r="B889" i="41"/>
  <c r="C889" i="41"/>
  <c r="D889" i="41"/>
  <c r="E889" i="41"/>
  <c r="K889" i="41" s="1"/>
  <c r="F889" i="41"/>
  <c r="I889" i="41" s="1"/>
  <c r="G889" i="41"/>
  <c r="A890" i="41"/>
  <c r="B890" i="41"/>
  <c r="C890" i="41"/>
  <c r="D890" i="41"/>
  <c r="E890" i="41"/>
  <c r="K890" i="41" s="1"/>
  <c r="F890" i="41"/>
  <c r="I890" i="41" s="1"/>
  <c r="G890" i="41"/>
  <c r="A891" i="41"/>
  <c r="B891" i="41"/>
  <c r="C891" i="41"/>
  <c r="D891" i="41"/>
  <c r="E891" i="41"/>
  <c r="K891" i="41" s="1"/>
  <c r="F891" i="41"/>
  <c r="I891" i="41" s="1"/>
  <c r="G891" i="41"/>
  <c r="A892" i="41"/>
  <c r="B892" i="41"/>
  <c r="C892" i="41"/>
  <c r="D892" i="41"/>
  <c r="E892" i="41"/>
  <c r="F892" i="41"/>
  <c r="I892" i="41" s="1"/>
  <c r="G892" i="41"/>
  <c r="A893" i="41"/>
  <c r="B893" i="41"/>
  <c r="C893" i="41"/>
  <c r="D893" i="41"/>
  <c r="E893" i="41"/>
  <c r="K893" i="41" s="1"/>
  <c r="F893" i="41"/>
  <c r="I893" i="41" s="1"/>
  <c r="G893" i="41"/>
  <c r="A894" i="41"/>
  <c r="B894" i="41"/>
  <c r="C894" i="41"/>
  <c r="D894" i="41"/>
  <c r="E894" i="41"/>
  <c r="K894" i="41" s="1"/>
  <c r="F894" i="41"/>
  <c r="I894" i="41" s="1"/>
  <c r="G894" i="41"/>
  <c r="A895" i="41"/>
  <c r="B895" i="41"/>
  <c r="C895" i="41"/>
  <c r="D895" i="41"/>
  <c r="E895" i="41"/>
  <c r="F895" i="41"/>
  <c r="I895" i="41" s="1"/>
  <c r="G895" i="41"/>
  <c r="A896" i="41"/>
  <c r="B896" i="41"/>
  <c r="C896" i="41"/>
  <c r="D896" i="41"/>
  <c r="E896" i="41"/>
  <c r="F896" i="41"/>
  <c r="G896" i="41"/>
  <c r="A897" i="41"/>
  <c r="B897" i="41"/>
  <c r="C897" i="41"/>
  <c r="D897" i="41"/>
  <c r="E897" i="41"/>
  <c r="K897" i="41" s="1"/>
  <c r="F897" i="41"/>
  <c r="I897" i="41" s="1"/>
  <c r="G897" i="41"/>
  <c r="A898" i="41"/>
  <c r="B898" i="41"/>
  <c r="C898" i="41"/>
  <c r="D898" i="41"/>
  <c r="E898" i="41"/>
  <c r="F898" i="41"/>
  <c r="I898" i="41" s="1"/>
  <c r="G898" i="41"/>
  <c r="A899" i="41"/>
  <c r="B899" i="41"/>
  <c r="C899" i="41"/>
  <c r="D899" i="41"/>
  <c r="E899" i="41"/>
  <c r="K899" i="41" s="1"/>
  <c r="F899" i="41"/>
  <c r="I899" i="41" s="1"/>
  <c r="G899" i="41"/>
  <c r="A900" i="41"/>
  <c r="B900" i="41"/>
  <c r="C900" i="41"/>
  <c r="D900" i="41"/>
  <c r="E900" i="41"/>
  <c r="F900" i="41"/>
  <c r="I900" i="41" s="1"/>
  <c r="G900" i="41"/>
  <c r="A901" i="41"/>
  <c r="B901" i="41"/>
  <c r="C901" i="41"/>
  <c r="D901" i="41"/>
  <c r="E901" i="41"/>
  <c r="K901" i="41" s="1"/>
  <c r="F901" i="41"/>
  <c r="I901" i="41" s="1"/>
  <c r="G901" i="41"/>
  <c r="A902" i="41"/>
  <c r="B902" i="41"/>
  <c r="C902" i="41"/>
  <c r="D902" i="41"/>
  <c r="E902" i="41"/>
  <c r="K902" i="41" s="1"/>
  <c r="F902" i="41"/>
  <c r="I902" i="41" s="1"/>
  <c r="G902" i="41"/>
  <c r="A903" i="41"/>
  <c r="B903" i="41"/>
  <c r="C903" i="41"/>
  <c r="D903" i="41"/>
  <c r="E903" i="41"/>
  <c r="K903" i="41" s="1"/>
  <c r="F903" i="41"/>
  <c r="I903" i="41" s="1"/>
  <c r="G903" i="41"/>
  <c r="A904" i="41"/>
  <c r="B904" i="41"/>
  <c r="C904" i="41"/>
  <c r="D904" i="41"/>
  <c r="E904" i="41"/>
  <c r="K904" i="41" s="1"/>
  <c r="F904" i="41"/>
  <c r="I904" i="41" s="1"/>
  <c r="G904" i="41"/>
  <c r="A905" i="41"/>
  <c r="B905" i="41"/>
  <c r="C905" i="41"/>
  <c r="D905" i="41"/>
  <c r="E905" i="41"/>
  <c r="K905" i="41" s="1"/>
  <c r="F905" i="41"/>
  <c r="I905" i="41" s="1"/>
  <c r="G905" i="41"/>
  <c r="A906" i="41"/>
  <c r="B906" i="41"/>
  <c r="C906" i="41"/>
  <c r="D906" i="41"/>
  <c r="E906" i="41"/>
  <c r="K906" i="41" s="1"/>
  <c r="F906" i="41"/>
  <c r="I906" i="41" s="1"/>
  <c r="G906" i="41"/>
  <c r="A907" i="41"/>
  <c r="B907" i="41"/>
  <c r="C907" i="41"/>
  <c r="D907" i="41"/>
  <c r="E907" i="41"/>
  <c r="K907" i="41" s="1"/>
  <c r="F907" i="41"/>
  <c r="I907" i="41" s="1"/>
  <c r="G907" i="41"/>
  <c r="A908" i="41"/>
  <c r="B908" i="41"/>
  <c r="C908" i="41"/>
  <c r="D908" i="41"/>
  <c r="E908" i="41"/>
  <c r="K908" i="41" s="1"/>
  <c r="F908" i="41"/>
  <c r="I908" i="41" s="1"/>
  <c r="G908" i="41"/>
  <c r="A909" i="41"/>
  <c r="B909" i="41"/>
  <c r="C909" i="41"/>
  <c r="D909" i="41"/>
  <c r="E909" i="41"/>
  <c r="K909" i="41" s="1"/>
  <c r="F909" i="41"/>
  <c r="I909" i="41" s="1"/>
  <c r="G909" i="41"/>
  <c r="A910" i="41"/>
  <c r="B910" i="41"/>
  <c r="C910" i="41"/>
  <c r="D910" i="41"/>
  <c r="E910" i="41"/>
  <c r="K910" i="41" s="1"/>
  <c r="F910" i="41"/>
  <c r="I910" i="41" s="1"/>
  <c r="G910" i="41"/>
  <c r="A911" i="41"/>
  <c r="B911" i="41"/>
  <c r="C911" i="41"/>
  <c r="D911" i="41"/>
  <c r="E911" i="41"/>
  <c r="F911" i="41"/>
  <c r="I911" i="41" s="1"/>
  <c r="G911" i="41"/>
  <c r="A912" i="41"/>
  <c r="B912" i="41"/>
  <c r="C912" i="41"/>
  <c r="D912" i="41"/>
  <c r="E912" i="41"/>
  <c r="K912" i="41" s="1"/>
  <c r="F912" i="41"/>
  <c r="I912" i="41" s="1"/>
  <c r="G912" i="41"/>
  <c r="A913" i="41"/>
  <c r="B913" i="41"/>
  <c r="C913" i="41"/>
  <c r="D913" i="41"/>
  <c r="E913" i="41"/>
  <c r="K913" i="41" s="1"/>
  <c r="F913" i="41"/>
  <c r="I913" i="41" s="1"/>
  <c r="G913" i="41"/>
  <c r="A914" i="41"/>
  <c r="B914" i="41"/>
  <c r="C914" i="41"/>
  <c r="D914" i="41"/>
  <c r="E914" i="41"/>
  <c r="K914" i="41" s="1"/>
  <c r="F914" i="41"/>
  <c r="I914" i="41" s="1"/>
  <c r="G914" i="41"/>
  <c r="A915" i="41"/>
  <c r="B915" i="41"/>
  <c r="C915" i="41"/>
  <c r="D915" i="41"/>
  <c r="E915" i="41"/>
  <c r="F915" i="41"/>
  <c r="I915" i="41" s="1"/>
  <c r="G915" i="41"/>
  <c r="A916" i="41"/>
  <c r="B916" i="41"/>
  <c r="C916" i="41"/>
  <c r="D916" i="41"/>
  <c r="E916" i="41"/>
  <c r="F916" i="41"/>
  <c r="I916" i="41" s="1"/>
  <c r="G916" i="41"/>
  <c r="A917" i="41"/>
  <c r="B917" i="41"/>
  <c r="C917" i="41"/>
  <c r="D917" i="41"/>
  <c r="E917" i="41"/>
  <c r="K917" i="41" s="1"/>
  <c r="F917" i="41"/>
  <c r="I917" i="41" s="1"/>
  <c r="G917" i="41"/>
  <c r="A918" i="41"/>
  <c r="B918" i="41"/>
  <c r="C918" i="41"/>
  <c r="D918" i="41"/>
  <c r="E918" i="41"/>
  <c r="F918" i="41"/>
  <c r="G918" i="41"/>
  <c r="A919" i="41"/>
  <c r="B919" i="41"/>
  <c r="C919" i="41"/>
  <c r="D919" i="41"/>
  <c r="E919" i="41"/>
  <c r="K919" i="41" s="1"/>
  <c r="F919" i="41"/>
  <c r="I919" i="41" s="1"/>
  <c r="G919" i="41"/>
  <c r="A920" i="41"/>
  <c r="B920" i="41"/>
  <c r="C920" i="41"/>
  <c r="D920" i="41"/>
  <c r="E920" i="41"/>
  <c r="K920" i="41" s="1"/>
  <c r="F920" i="41"/>
  <c r="I920" i="41" s="1"/>
  <c r="G920" i="41"/>
  <c r="A921" i="41"/>
  <c r="B921" i="41"/>
  <c r="C921" i="41"/>
  <c r="D921" i="41"/>
  <c r="E921" i="41"/>
  <c r="K921" i="41" s="1"/>
  <c r="F921" i="41"/>
  <c r="I921" i="41" s="1"/>
  <c r="G921" i="41"/>
  <c r="A922" i="41"/>
  <c r="B922" i="41"/>
  <c r="C922" i="41"/>
  <c r="D922" i="41"/>
  <c r="E922" i="41"/>
  <c r="K922" i="41" s="1"/>
  <c r="F922" i="41"/>
  <c r="I922" i="41" s="1"/>
  <c r="G922" i="41"/>
  <c r="A923" i="41"/>
  <c r="B923" i="41"/>
  <c r="C923" i="41"/>
  <c r="D923" i="41"/>
  <c r="E923" i="41"/>
  <c r="F923" i="41"/>
  <c r="I923" i="41" s="1"/>
  <c r="G923" i="41"/>
  <c r="A924" i="41"/>
  <c r="B924" i="41"/>
  <c r="C924" i="41"/>
  <c r="D924" i="41"/>
  <c r="E924" i="41"/>
  <c r="K924" i="41" s="1"/>
  <c r="F924" i="41"/>
  <c r="I924" i="41" s="1"/>
  <c r="G924" i="41"/>
  <c r="A925" i="41"/>
  <c r="B925" i="41"/>
  <c r="C925" i="41"/>
  <c r="D925" i="41"/>
  <c r="E925" i="41"/>
  <c r="K925" i="41" s="1"/>
  <c r="F925" i="41"/>
  <c r="I925" i="41" s="1"/>
  <c r="G925" i="41"/>
  <c r="A926" i="41"/>
  <c r="B926" i="41"/>
  <c r="C926" i="41"/>
  <c r="D926" i="41"/>
  <c r="E926" i="41"/>
  <c r="F926" i="41"/>
  <c r="I926" i="41" s="1"/>
  <c r="G926" i="41"/>
  <c r="A927" i="41"/>
  <c r="B927" i="41"/>
  <c r="C927" i="41"/>
  <c r="D927" i="41"/>
  <c r="E927" i="41"/>
  <c r="K927" i="41" s="1"/>
  <c r="F927" i="41"/>
  <c r="I927" i="41" s="1"/>
  <c r="G927" i="41"/>
  <c r="A928" i="41"/>
  <c r="B928" i="41"/>
  <c r="C928" i="41"/>
  <c r="D928" i="41"/>
  <c r="E928" i="41"/>
  <c r="K928" i="41" s="1"/>
  <c r="F928" i="41"/>
  <c r="I928" i="41" s="1"/>
  <c r="G928" i="41"/>
  <c r="A929" i="41"/>
  <c r="B929" i="41"/>
  <c r="C929" i="41"/>
  <c r="D929" i="41"/>
  <c r="E929" i="41"/>
  <c r="K929" i="41" s="1"/>
  <c r="F929" i="41"/>
  <c r="I929" i="41" s="1"/>
  <c r="G929" i="41"/>
  <c r="A930" i="41"/>
  <c r="B930" i="41"/>
  <c r="C930" i="41"/>
  <c r="D930" i="41"/>
  <c r="E930" i="41"/>
  <c r="F930" i="41"/>
  <c r="I930" i="41" s="1"/>
  <c r="G930" i="41"/>
  <c r="A931" i="41"/>
  <c r="B931" i="41"/>
  <c r="C931" i="41"/>
  <c r="D931" i="41"/>
  <c r="E931" i="41"/>
  <c r="K931" i="41" s="1"/>
  <c r="F931" i="41"/>
  <c r="I931" i="41" s="1"/>
  <c r="G931" i="41"/>
  <c r="A932" i="41"/>
  <c r="B932" i="41"/>
  <c r="C932" i="41"/>
  <c r="D932" i="41"/>
  <c r="E932" i="41"/>
  <c r="K932" i="41" s="1"/>
  <c r="F932" i="41"/>
  <c r="I932" i="41" s="1"/>
  <c r="G932" i="41"/>
  <c r="A933" i="41"/>
  <c r="B933" i="41"/>
  <c r="C933" i="41"/>
  <c r="D933" i="41"/>
  <c r="E933" i="41"/>
  <c r="K933" i="41" s="1"/>
  <c r="F933" i="41"/>
  <c r="I933" i="41" s="1"/>
  <c r="G933" i="41"/>
  <c r="A934" i="41"/>
  <c r="B934" i="41"/>
  <c r="C934" i="41"/>
  <c r="D934" i="41"/>
  <c r="E934" i="41"/>
  <c r="K934" i="41" s="1"/>
  <c r="F934" i="41"/>
  <c r="I934" i="41" s="1"/>
  <c r="G934" i="41"/>
  <c r="A935" i="41"/>
  <c r="B935" i="41"/>
  <c r="C935" i="41"/>
  <c r="D935" i="41"/>
  <c r="E935" i="41"/>
  <c r="K935" i="41" s="1"/>
  <c r="F935" i="41"/>
  <c r="I935" i="41" s="1"/>
  <c r="G935" i="41"/>
  <c r="A936" i="41"/>
  <c r="B936" i="41"/>
  <c r="C936" i="41"/>
  <c r="D936" i="41"/>
  <c r="E936" i="41"/>
  <c r="K936" i="41" s="1"/>
  <c r="F936" i="41"/>
  <c r="I936" i="41" s="1"/>
  <c r="G936" i="41"/>
  <c r="A937" i="41"/>
  <c r="B937" i="41"/>
  <c r="C937" i="41"/>
  <c r="D937" i="41"/>
  <c r="E937" i="41"/>
  <c r="K937" i="41" s="1"/>
  <c r="F937" i="41"/>
  <c r="I937" i="41" s="1"/>
  <c r="G937" i="41"/>
  <c r="A938" i="41"/>
  <c r="B938" i="41"/>
  <c r="C938" i="41"/>
  <c r="D938" i="41"/>
  <c r="E938" i="41"/>
  <c r="K938" i="41" s="1"/>
  <c r="F938" i="41"/>
  <c r="I938" i="41" s="1"/>
  <c r="G938" i="41"/>
  <c r="A939" i="41"/>
  <c r="B939" i="41"/>
  <c r="C939" i="41"/>
  <c r="D939" i="41"/>
  <c r="E939" i="41"/>
  <c r="K939" i="41" s="1"/>
  <c r="F939" i="41"/>
  <c r="I939" i="41" s="1"/>
  <c r="G939" i="41"/>
  <c r="A940" i="41"/>
  <c r="B940" i="41"/>
  <c r="C940" i="41"/>
  <c r="D940" i="41"/>
  <c r="E940" i="41"/>
  <c r="K940" i="41" s="1"/>
  <c r="F940" i="41"/>
  <c r="I940" i="41" s="1"/>
  <c r="G940" i="41"/>
  <c r="A941" i="41"/>
  <c r="B941" i="41"/>
  <c r="C941" i="41"/>
  <c r="D941" i="41"/>
  <c r="E941" i="41"/>
  <c r="K941" i="41" s="1"/>
  <c r="F941" i="41"/>
  <c r="I941" i="41" s="1"/>
  <c r="G941" i="41"/>
  <c r="A942" i="41"/>
  <c r="B942" i="41"/>
  <c r="C942" i="41"/>
  <c r="D942" i="41"/>
  <c r="E942" i="41"/>
  <c r="K942" i="41" s="1"/>
  <c r="F942" i="41"/>
  <c r="I942" i="41" s="1"/>
  <c r="G942" i="41"/>
  <c r="A943" i="41"/>
  <c r="B943" i="41"/>
  <c r="C943" i="41"/>
  <c r="D943" i="41"/>
  <c r="E943" i="41"/>
  <c r="K943" i="41" s="1"/>
  <c r="F943" i="41"/>
  <c r="I943" i="41" s="1"/>
  <c r="G943" i="41"/>
  <c r="A944" i="41"/>
  <c r="B944" i="41"/>
  <c r="C944" i="41"/>
  <c r="D944" i="41"/>
  <c r="E944" i="41"/>
  <c r="K944" i="41" s="1"/>
  <c r="F944" i="41"/>
  <c r="I944" i="41" s="1"/>
  <c r="G944" i="41"/>
  <c r="A945" i="41"/>
  <c r="B945" i="41"/>
  <c r="C945" i="41"/>
  <c r="D945" i="41"/>
  <c r="E945" i="41"/>
  <c r="F945" i="41"/>
  <c r="I945" i="41" s="1"/>
  <c r="G945" i="41"/>
  <c r="A946" i="41"/>
  <c r="B946" i="41"/>
  <c r="C946" i="41"/>
  <c r="D946" i="41"/>
  <c r="E946" i="41"/>
  <c r="K946" i="41" s="1"/>
  <c r="F946" i="41"/>
  <c r="I946" i="41" s="1"/>
  <c r="G946" i="41"/>
  <c r="A947" i="41"/>
  <c r="B947" i="41"/>
  <c r="C947" i="41"/>
  <c r="D947" i="41"/>
  <c r="E947" i="41"/>
  <c r="K947" i="41" s="1"/>
  <c r="F947" i="41"/>
  <c r="I947" i="41" s="1"/>
  <c r="G947" i="41"/>
  <c r="A948" i="41"/>
  <c r="B948" i="41"/>
  <c r="C948" i="41"/>
  <c r="D948" i="41"/>
  <c r="E948" i="41"/>
  <c r="K948" i="41" s="1"/>
  <c r="F948" i="41"/>
  <c r="I948" i="41" s="1"/>
  <c r="G948" i="41"/>
  <c r="A949" i="41"/>
  <c r="B949" i="41"/>
  <c r="C949" i="41"/>
  <c r="D949" i="41"/>
  <c r="E949" i="41"/>
  <c r="K949" i="41" s="1"/>
  <c r="F949" i="41"/>
  <c r="I949" i="41" s="1"/>
  <c r="G949" i="41"/>
  <c r="A950" i="41"/>
  <c r="B950" i="41"/>
  <c r="C950" i="41"/>
  <c r="D950" i="41"/>
  <c r="E950" i="41"/>
  <c r="F950" i="41"/>
  <c r="I950" i="41" s="1"/>
  <c r="G950" i="41"/>
  <c r="A951" i="41"/>
  <c r="B951" i="41"/>
  <c r="C951" i="41"/>
  <c r="D951" i="41"/>
  <c r="E951" i="41"/>
  <c r="K951" i="41" s="1"/>
  <c r="F951" i="41"/>
  <c r="I951" i="41" s="1"/>
  <c r="G951" i="41"/>
  <c r="A952" i="41"/>
  <c r="B952" i="41"/>
  <c r="C952" i="41"/>
  <c r="D952" i="41"/>
  <c r="E952" i="41"/>
  <c r="K952" i="41" s="1"/>
  <c r="F952" i="41"/>
  <c r="I952" i="41" s="1"/>
  <c r="G952" i="41"/>
  <c r="A953" i="41"/>
  <c r="B953" i="41"/>
  <c r="C953" i="41"/>
  <c r="D953" i="41"/>
  <c r="E953" i="41"/>
  <c r="K953" i="41" s="1"/>
  <c r="F953" i="41"/>
  <c r="I953" i="41" s="1"/>
  <c r="G953" i="41"/>
  <c r="A954" i="41"/>
  <c r="B954" i="41"/>
  <c r="C954" i="41"/>
  <c r="D954" i="41"/>
  <c r="E954" i="41"/>
  <c r="K954" i="41" s="1"/>
  <c r="F954" i="41"/>
  <c r="I954" i="41" s="1"/>
  <c r="G954" i="41"/>
  <c r="A955" i="41"/>
  <c r="B955" i="41"/>
  <c r="C955" i="41"/>
  <c r="D955" i="41"/>
  <c r="E955" i="41"/>
  <c r="F955" i="41"/>
  <c r="I955" i="41" s="1"/>
  <c r="G955" i="41"/>
  <c r="A956" i="41"/>
  <c r="B956" i="41"/>
  <c r="C956" i="41"/>
  <c r="D956" i="41"/>
  <c r="E956" i="41"/>
  <c r="K956" i="41" s="1"/>
  <c r="F956" i="41"/>
  <c r="I956" i="41" s="1"/>
  <c r="G956" i="41"/>
  <c r="A957" i="41"/>
  <c r="B957" i="41"/>
  <c r="C957" i="41"/>
  <c r="D957" i="41"/>
  <c r="E957" i="41"/>
  <c r="K957" i="41" s="1"/>
  <c r="F957" i="41"/>
  <c r="I957" i="41" s="1"/>
  <c r="G957" i="41"/>
  <c r="A958" i="41"/>
  <c r="B958" i="41"/>
  <c r="C958" i="41"/>
  <c r="D958" i="41"/>
  <c r="E958" i="41"/>
  <c r="K958" i="41" s="1"/>
  <c r="F958" i="41"/>
  <c r="I958" i="41" s="1"/>
  <c r="G958" i="41"/>
  <c r="A959" i="41"/>
  <c r="B959" i="41"/>
  <c r="C959" i="41"/>
  <c r="D959" i="41"/>
  <c r="E959" i="41"/>
  <c r="K959" i="41" s="1"/>
  <c r="F959" i="41"/>
  <c r="I959" i="41" s="1"/>
  <c r="G959" i="41"/>
  <c r="A960" i="41"/>
  <c r="B960" i="41"/>
  <c r="C960" i="41"/>
  <c r="D960" i="41"/>
  <c r="E960" i="41"/>
  <c r="K960" i="41" s="1"/>
  <c r="F960" i="41"/>
  <c r="I960" i="41" s="1"/>
  <c r="G960" i="41"/>
  <c r="A961" i="41"/>
  <c r="B961" i="41"/>
  <c r="C961" i="41"/>
  <c r="D961" i="41"/>
  <c r="E961" i="41"/>
  <c r="F961" i="41"/>
  <c r="I961" i="41" s="1"/>
  <c r="G961" i="41"/>
  <c r="A962" i="41"/>
  <c r="B962" i="41"/>
  <c r="C962" i="41"/>
  <c r="D962" i="41"/>
  <c r="E962" i="41"/>
  <c r="F962" i="41"/>
  <c r="I962" i="41" s="1"/>
  <c r="G962" i="41"/>
  <c r="A963" i="41"/>
  <c r="B963" i="41"/>
  <c r="C963" i="41"/>
  <c r="D963" i="41"/>
  <c r="E963" i="41"/>
  <c r="K963" i="41" s="1"/>
  <c r="F963" i="41"/>
  <c r="I963" i="41" s="1"/>
  <c r="G963" i="41"/>
  <c r="A964" i="41"/>
  <c r="B964" i="41"/>
  <c r="C964" i="41"/>
  <c r="D964" i="41"/>
  <c r="E964" i="41"/>
  <c r="K964" i="41" s="1"/>
  <c r="F964" i="41"/>
  <c r="I964" i="41" s="1"/>
  <c r="G964" i="41"/>
  <c r="A965" i="41"/>
  <c r="B965" i="41"/>
  <c r="C965" i="41"/>
  <c r="D965" i="41"/>
  <c r="E965" i="41"/>
  <c r="K965" i="41" s="1"/>
  <c r="F965" i="41"/>
  <c r="I965" i="41" s="1"/>
  <c r="G965" i="41"/>
  <c r="A966" i="41"/>
  <c r="B966" i="41"/>
  <c r="C966" i="41"/>
  <c r="D966" i="41"/>
  <c r="E966" i="41"/>
  <c r="K966" i="41" s="1"/>
  <c r="F966" i="41"/>
  <c r="I966" i="41" s="1"/>
  <c r="G966" i="41"/>
  <c r="A967" i="41"/>
  <c r="B967" i="41"/>
  <c r="C967" i="41"/>
  <c r="D967" i="41"/>
  <c r="E967" i="41"/>
  <c r="K967" i="41" s="1"/>
  <c r="F967" i="41"/>
  <c r="I967" i="41" s="1"/>
  <c r="G967" i="41"/>
  <c r="A968" i="41"/>
  <c r="B968" i="41"/>
  <c r="C968" i="41"/>
  <c r="D968" i="41"/>
  <c r="E968" i="41"/>
  <c r="K968" i="41" s="1"/>
  <c r="F968" i="41"/>
  <c r="I968" i="41" s="1"/>
  <c r="G968" i="41"/>
  <c r="A969" i="41"/>
  <c r="B969" i="41"/>
  <c r="C969" i="41"/>
  <c r="D969" i="41"/>
  <c r="E969" i="41"/>
  <c r="K969" i="41" s="1"/>
  <c r="F969" i="41"/>
  <c r="I969" i="41" s="1"/>
  <c r="G969" i="41"/>
  <c r="A970" i="41"/>
  <c r="B970" i="41"/>
  <c r="C970" i="41"/>
  <c r="D970" i="41"/>
  <c r="E970" i="41"/>
  <c r="K970" i="41" s="1"/>
  <c r="F970" i="41"/>
  <c r="I970" i="41" s="1"/>
  <c r="G970" i="41"/>
  <c r="A971" i="41"/>
  <c r="B971" i="41"/>
  <c r="C971" i="41"/>
  <c r="D971" i="41"/>
  <c r="E971" i="41"/>
  <c r="K971" i="41" s="1"/>
  <c r="F971" i="41"/>
  <c r="I971" i="41" s="1"/>
  <c r="G971" i="41"/>
  <c r="A972" i="41"/>
  <c r="B972" i="41"/>
  <c r="C972" i="41"/>
  <c r="D972" i="41"/>
  <c r="E972" i="41"/>
  <c r="K972" i="41" s="1"/>
  <c r="F972" i="41"/>
  <c r="I972" i="41" s="1"/>
  <c r="G972" i="41"/>
  <c r="A973" i="41"/>
  <c r="B973" i="41"/>
  <c r="C973" i="41"/>
  <c r="D973" i="41"/>
  <c r="E973" i="41"/>
  <c r="K973" i="41" s="1"/>
  <c r="F973" i="41"/>
  <c r="I973" i="41" s="1"/>
  <c r="G973" i="41"/>
  <c r="A974" i="41"/>
  <c r="B974" i="41"/>
  <c r="C974" i="41"/>
  <c r="D974" i="41"/>
  <c r="E974" i="41"/>
  <c r="K974" i="41" s="1"/>
  <c r="F974" i="41"/>
  <c r="I974" i="41" s="1"/>
  <c r="G974" i="41"/>
  <c r="A975" i="41"/>
  <c r="B975" i="41"/>
  <c r="C975" i="41"/>
  <c r="D975" i="41"/>
  <c r="E975" i="41"/>
  <c r="K975" i="41" s="1"/>
  <c r="F975" i="41"/>
  <c r="I975" i="41" s="1"/>
  <c r="G975" i="41"/>
  <c r="A976" i="41"/>
  <c r="B976" i="41"/>
  <c r="C976" i="41"/>
  <c r="D976" i="41"/>
  <c r="E976" i="41"/>
  <c r="K976" i="41" s="1"/>
  <c r="F976" i="41"/>
  <c r="I976" i="41" s="1"/>
  <c r="G976" i="41"/>
  <c r="A977" i="41"/>
  <c r="B977" i="41"/>
  <c r="C977" i="41"/>
  <c r="D977" i="41"/>
  <c r="E977" i="41"/>
  <c r="K977" i="41" s="1"/>
  <c r="F977" i="41"/>
  <c r="I977" i="41" s="1"/>
  <c r="G977" i="41"/>
  <c r="A978" i="41"/>
  <c r="B978" i="41"/>
  <c r="C978" i="41"/>
  <c r="D978" i="41"/>
  <c r="E978" i="41"/>
  <c r="K978" i="41" s="1"/>
  <c r="F978" i="41"/>
  <c r="I978" i="41" s="1"/>
  <c r="G978" i="41"/>
  <c r="A979" i="41"/>
  <c r="B979" i="41"/>
  <c r="C979" i="41"/>
  <c r="D979" i="41"/>
  <c r="E979" i="41"/>
  <c r="K979" i="41" s="1"/>
  <c r="F979" i="41"/>
  <c r="I979" i="41" s="1"/>
  <c r="G979" i="41"/>
  <c r="A980" i="41"/>
  <c r="B980" i="41"/>
  <c r="C980" i="41"/>
  <c r="D980" i="41"/>
  <c r="E980" i="41"/>
  <c r="K980" i="41" s="1"/>
  <c r="F980" i="41"/>
  <c r="I980" i="41" s="1"/>
  <c r="G980" i="41"/>
  <c r="A981" i="41"/>
  <c r="B981" i="41"/>
  <c r="C981" i="41"/>
  <c r="D981" i="41"/>
  <c r="E981" i="41"/>
  <c r="K981" i="41" s="1"/>
  <c r="F981" i="41"/>
  <c r="G981" i="41"/>
  <c r="A982" i="41"/>
  <c r="B982" i="41"/>
  <c r="C982" i="41"/>
  <c r="D982" i="41"/>
  <c r="E982" i="41"/>
  <c r="K982" i="41" s="1"/>
  <c r="F982" i="41"/>
  <c r="I982" i="41" s="1"/>
  <c r="G982" i="41"/>
  <c r="A983" i="41"/>
  <c r="B983" i="41"/>
  <c r="C983" i="41"/>
  <c r="D983" i="41"/>
  <c r="E983" i="41"/>
  <c r="K983" i="41" s="1"/>
  <c r="F983" i="41"/>
  <c r="I983" i="41" s="1"/>
  <c r="G983" i="41"/>
  <c r="A984" i="41"/>
  <c r="B984" i="41"/>
  <c r="C984" i="41"/>
  <c r="D984" i="41"/>
  <c r="E984" i="41"/>
  <c r="K984" i="41" s="1"/>
  <c r="F984" i="41"/>
  <c r="I984" i="41" s="1"/>
  <c r="G984" i="41"/>
  <c r="A985" i="41"/>
  <c r="B985" i="41"/>
  <c r="C985" i="41"/>
  <c r="D985" i="41"/>
  <c r="E985" i="41"/>
  <c r="K985" i="41" s="1"/>
  <c r="F985" i="41"/>
  <c r="I985" i="41" s="1"/>
  <c r="G985" i="41"/>
  <c r="A986" i="41"/>
  <c r="B986" i="41"/>
  <c r="C986" i="41"/>
  <c r="D986" i="41"/>
  <c r="E986" i="41"/>
  <c r="K986" i="41" s="1"/>
  <c r="F986" i="41"/>
  <c r="I986" i="41" s="1"/>
  <c r="G986" i="41"/>
  <c r="A987" i="41"/>
  <c r="B987" i="41"/>
  <c r="C987" i="41"/>
  <c r="D987" i="41"/>
  <c r="E987" i="41"/>
  <c r="K987" i="41" s="1"/>
  <c r="F987" i="41"/>
  <c r="I987" i="41" s="1"/>
  <c r="G987" i="41"/>
  <c r="A988" i="41"/>
  <c r="B988" i="41"/>
  <c r="C988" i="41"/>
  <c r="D988" i="41"/>
  <c r="E988" i="41"/>
  <c r="K988" i="41" s="1"/>
  <c r="F988" i="41"/>
  <c r="I988" i="41" s="1"/>
  <c r="G988" i="41"/>
  <c r="A989" i="41"/>
  <c r="B989" i="41"/>
  <c r="C989" i="41"/>
  <c r="D989" i="41"/>
  <c r="E989" i="41"/>
  <c r="K989" i="41" s="1"/>
  <c r="F989" i="41"/>
  <c r="I989" i="41" s="1"/>
  <c r="G989" i="41"/>
  <c r="A990" i="41"/>
  <c r="B990" i="41"/>
  <c r="C990" i="41"/>
  <c r="D990" i="41"/>
  <c r="E990" i="41"/>
  <c r="K990" i="41" s="1"/>
  <c r="F990" i="41"/>
  <c r="I990" i="41" s="1"/>
  <c r="G990" i="41"/>
  <c r="A991" i="41"/>
  <c r="B991" i="41"/>
  <c r="C991" i="41"/>
  <c r="D991" i="41"/>
  <c r="E991" i="41"/>
  <c r="K991" i="41" s="1"/>
  <c r="F991" i="41"/>
  <c r="I991" i="41" s="1"/>
  <c r="G991" i="41"/>
  <c r="A992" i="41"/>
  <c r="B992" i="41"/>
  <c r="C992" i="41"/>
  <c r="D992" i="41"/>
  <c r="E992" i="41"/>
  <c r="K992" i="41" s="1"/>
  <c r="F992" i="41"/>
  <c r="I992" i="41" s="1"/>
  <c r="G992" i="41"/>
  <c r="A993" i="41"/>
  <c r="B993" i="41"/>
  <c r="C993" i="41"/>
  <c r="D993" i="41"/>
  <c r="E993" i="41"/>
  <c r="K993" i="41" s="1"/>
  <c r="F993" i="41"/>
  <c r="I993" i="41" s="1"/>
  <c r="G993" i="41"/>
  <c r="A994" i="41"/>
  <c r="B994" i="41"/>
  <c r="C994" i="41"/>
  <c r="D994" i="41"/>
  <c r="E994" i="41"/>
  <c r="K994" i="41" s="1"/>
  <c r="F994" i="41"/>
  <c r="I994" i="41" s="1"/>
  <c r="G994" i="41"/>
  <c r="A995" i="41"/>
  <c r="B995" i="41"/>
  <c r="C995" i="41"/>
  <c r="D995" i="41"/>
  <c r="E995" i="41"/>
  <c r="K995" i="41" s="1"/>
  <c r="F995" i="41"/>
  <c r="I995" i="41" s="1"/>
  <c r="G995" i="41"/>
  <c r="A996" i="41"/>
  <c r="B996" i="41"/>
  <c r="C996" i="41"/>
  <c r="D996" i="41"/>
  <c r="E996" i="41"/>
  <c r="K996" i="41" s="1"/>
  <c r="F996" i="41"/>
  <c r="I996" i="41" s="1"/>
  <c r="G996" i="41"/>
  <c r="A997" i="41"/>
  <c r="B997" i="41"/>
  <c r="C997" i="41"/>
  <c r="D997" i="41"/>
  <c r="E997" i="41"/>
  <c r="K997" i="41" s="1"/>
  <c r="F997" i="41"/>
  <c r="I997" i="41" s="1"/>
  <c r="G997" i="41"/>
  <c r="A998" i="41"/>
  <c r="B998" i="41"/>
  <c r="C998" i="41"/>
  <c r="D998" i="41"/>
  <c r="E998" i="41"/>
  <c r="K998" i="41" s="1"/>
  <c r="F998" i="41"/>
  <c r="I998" i="41" s="1"/>
  <c r="G998" i="41"/>
  <c r="A999" i="41"/>
  <c r="B999" i="41"/>
  <c r="C999" i="41"/>
  <c r="D999" i="41"/>
  <c r="E999" i="41"/>
  <c r="K999" i="41" s="1"/>
  <c r="F999" i="41"/>
  <c r="I999" i="41" s="1"/>
  <c r="G999" i="41"/>
  <c r="A1000" i="41"/>
  <c r="B1000" i="41"/>
  <c r="C1000" i="41"/>
  <c r="D1000" i="41"/>
  <c r="E1000" i="41"/>
  <c r="K1000" i="41" s="1"/>
  <c r="F1000" i="41"/>
  <c r="I1000" i="41" s="1"/>
  <c r="G1000" i="41"/>
  <c r="A1001" i="41"/>
  <c r="B1001" i="41"/>
  <c r="C1001" i="41"/>
  <c r="D1001" i="41"/>
  <c r="E1001" i="41"/>
  <c r="K1001" i="41" s="1"/>
  <c r="F1001" i="41"/>
  <c r="I1001" i="41" s="1"/>
  <c r="G1001" i="41"/>
  <c r="A1002" i="41"/>
  <c r="B1002" i="41"/>
  <c r="C1002" i="41"/>
  <c r="D1002" i="41"/>
  <c r="E1002" i="41"/>
  <c r="K1002" i="41" s="1"/>
  <c r="F1002" i="41"/>
  <c r="I1002" i="41" s="1"/>
  <c r="G1002" i="41"/>
  <c r="A1003" i="41"/>
  <c r="B1003" i="41"/>
  <c r="C1003" i="41"/>
  <c r="D1003" i="41"/>
  <c r="E1003" i="41"/>
  <c r="K1003" i="41" s="1"/>
  <c r="F1003" i="41"/>
  <c r="I1003" i="41" s="1"/>
  <c r="G1003" i="41"/>
  <c r="A1004" i="41"/>
  <c r="B1004" i="41"/>
  <c r="C1004" i="41"/>
  <c r="D1004" i="41"/>
  <c r="E1004" i="41"/>
  <c r="K1004" i="41" s="1"/>
  <c r="F1004" i="41"/>
  <c r="I1004" i="41" s="1"/>
  <c r="G1004" i="41"/>
  <c r="A1005" i="41"/>
  <c r="B1005" i="41"/>
  <c r="C1005" i="41"/>
  <c r="D1005" i="41"/>
  <c r="E1005" i="41"/>
  <c r="K1005" i="41" s="1"/>
  <c r="F1005" i="41"/>
  <c r="I1005" i="41" s="1"/>
  <c r="G1005" i="41"/>
  <c r="A1006" i="41"/>
  <c r="B1006" i="41"/>
  <c r="C1006" i="41"/>
  <c r="D1006" i="41"/>
  <c r="E1006" i="41"/>
  <c r="K1006" i="41" s="1"/>
  <c r="F1006" i="41"/>
  <c r="I1006" i="41" s="1"/>
  <c r="G1006" i="41"/>
  <c r="A1007" i="41"/>
  <c r="B1007" i="41"/>
  <c r="C1007" i="41"/>
  <c r="D1007" i="41"/>
  <c r="E1007" i="41"/>
  <c r="K1007" i="41" s="1"/>
  <c r="F1007" i="41"/>
  <c r="I1007" i="41" s="1"/>
  <c r="G1007" i="41"/>
  <c r="A1008" i="41"/>
  <c r="B1008" i="41"/>
  <c r="C1008" i="41"/>
  <c r="D1008" i="41"/>
  <c r="E1008" i="41"/>
  <c r="K1008" i="41" s="1"/>
  <c r="F1008" i="41"/>
  <c r="I1008" i="41" s="1"/>
  <c r="G1008" i="41"/>
  <c r="A1009" i="41"/>
  <c r="B1009" i="41"/>
  <c r="C1009" i="41"/>
  <c r="D1009" i="41"/>
  <c r="E1009" i="41"/>
  <c r="K1009" i="41" s="1"/>
  <c r="F1009" i="41"/>
  <c r="I1009" i="41" s="1"/>
  <c r="G1009" i="41"/>
  <c r="A1010" i="41"/>
  <c r="B1010" i="41"/>
  <c r="C1010" i="41"/>
  <c r="D1010" i="41"/>
  <c r="E1010" i="41"/>
  <c r="K1010" i="41" s="1"/>
  <c r="F1010" i="41"/>
  <c r="I1010" i="41" s="1"/>
  <c r="G1010" i="41"/>
  <c r="A1011" i="41"/>
  <c r="B1011" i="41"/>
  <c r="C1011" i="41"/>
  <c r="D1011" i="41"/>
  <c r="E1011" i="41"/>
  <c r="K1011" i="41" s="1"/>
  <c r="F1011" i="41"/>
  <c r="I1011" i="41" s="1"/>
  <c r="G1011" i="41"/>
  <c r="A1012" i="41"/>
  <c r="B1012" i="41"/>
  <c r="C1012" i="41"/>
  <c r="D1012" i="41"/>
  <c r="E1012" i="41"/>
  <c r="K1012" i="41" s="1"/>
  <c r="F1012" i="41"/>
  <c r="I1012" i="41" s="1"/>
  <c r="G1012" i="41"/>
  <c r="A1013" i="41"/>
  <c r="B1013" i="41"/>
  <c r="C1013" i="41"/>
  <c r="D1013" i="41"/>
  <c r="E1013" i="41"/>
  <c r="K1013" i="41" s="1"/>
  <c r="F1013" i="41"/>
  <c r="I1013" i="41" s="1"/>
  <c r="G1013" i="41"/>
  <c r="A1014" i="41"/>
  <c r="B1014" i="41"/>
  <c r="C1014" i="41"/>
  <c r="D1014" i="41"/>
  <c r="E1014" i="41"/>
  <c r="K1014" i="41" s="1"/>
  <c r="F1014" i="41"/>
  <c r="I1014" i="41" s="1"/>
  <c r="G1014" i="41"/>
  <c r="A1015" i="41"/>
  <c r="B1015" i="41"/>
  <c r="C1015" i="41"/>
  <c r="D1015" i="41"/>
  <c r="E1015" i="41"/>
  <c r="F1015" i="41"/>
  <c r="I1015" i="41" s="1"/>
  <c r="G1015" i="41"/>
  <c r="A1016" i="41"/>
  <c r="B1016" i="41"/>
  <c r="C1016" i="41"/>
  <c r="D1016" i="41"/>
  <c r="E1016" i="41"/>
  <c r="K1016" i="41" s="1"/>
  <c r="F1016" i="41"/>
  <c r="I1016" i="41" s="1"/>
  <c r="G1016" i="41"/>
  <c r="A1017" i="41"/>
  <c r="B1017" i="41"/>
  <c r="C1017" i="41"/>
  <c r="D1017" i="41"/>
  <c r="E1017" i="41"/>
  <c r="K1017" i="41" s="1"/>
  <c r="F1017" i="41"/>
  <c r="I1017" i="41" s="1"/>
  <c r="G1017" i="41"/>
  <c r="A1018" i="41"/>
  <c r="B1018" i="41"/>
  <c r="C1018" i="41"/>
  <c r="D1018" i="41"/>
  <c r="E1018" i="41"/>
  <c r="K1018" i="41" s="1"/>
  <c r="F1018" i="41"/>
  <c r="I1018" i="41" s="1"/>
  <c r="G1018" i="41"/>
  <c r="A1019" i="41"/>
  <c r="B1019" i="41"/>
  <c r="C1019" i="41"/>
  <c r="D1019" i="41"/>
  <c r="E1019" i="41"/>
  <c r="K1019" i="41" s="1"/>
  <c r="F1019" i="41"/>
  <c r="I1019" i="41" s="1"/>
  <c r="G1019" i="41"/>
  <c r="A1020" i="41"/>
  <c r="B1020" i="41"/>
  <c r="C1020" i="41"/>
  <c r="D1020" i="41"/>
  <c r="E1020" i="41"/>
  <c r="K1020" i="41" s="1"/>
  <c r="F1020" i="41"/>
  <c r="I1020" i="41" s="1"/>
  <c r="G1020" i="41"/>
  <c r="A1021" i="41"/>
  <c r="B1021" i="41"/>
  <c r="C1021" i="41"/>
  <c r="D1021" i="41"/>
  <c r="E1021" i="41"/>
  <c r="K1021" i="41" s="1"/>
  <c r="F1021" i="41"/>
  <c r="I1021" i="41" s="1"/>
  <c r="G1021" i="41"/>
  <c r="A1022" i="41"/>
  <c r="B1022" i="41"/>
  <c r="C1022" i="41"/>
  <c r="D1022" i="41"/>
  <c r="E1022" i="41"/>
  <c r="K1022" i="41" s="1"/>
  <c r="F1022" i="41"/>
  <c r="I1022" i="41" s="1"/>
  <c r="G1022" i="41"/>
  <c r="A1023" i="41"/>
  <c r="B1023" i="41"/>
  <c r="C1023" i="41"/>
  <c r="D1023" i="41"/>
  <c r="E1023" i="41"/>
  <c r="K1023" i="41" s="1"/>
  <c r="F1023" i="41"/>
  <c r="I1023" i="41" s="1"/>
  <c r="G1023" i="41"/>
  <c r="A1024" i="41"/>
  <c r="B1024" i="41"/>
  <c r="C1024" i="41"/>
  <c r="D1024" i="41"/>
  <c r="E1024" i="41"/>
  <c r="K1024" i="41" s="1"/>
  <c r="F1024" i="41"/>
  <c r="I1024" i="41" s="1"/>
  <c r="G1024" i="41"/>
  <c r="A1025" i="41"/>
  <c r="B1025" i="41"/>
  <c r="C1025" i="41"/>
  <c r="D1025" i="41"/>
  <c r="E1025" i="41"/>
  <c r="K1025" i="41" s="1"/>
  <c r="F1025" i="41"/>
  <c r="I1025" i="41" s="1"/>
  <c r="G1025" i="41"/>
  <c r="A1026" i="41"/>
  <c r="B1026" i="41"/>
  <c r="C1026" i="41"/>
  <c r="D1026" i="41"/>
  <c r="E1026" i="41"/>
  <c r="K1026" i="41" s="1"/>
  <c r="F1026" i="41"/>
  <c r="I1026" i="41" s="1"/>
  <c r="G1026" i="41"/>
  <c r="A1027" i="41"/>
  <c r="B1027" i="41"/>
  <c r="C1027" i="41"/>
  <c r="D1027" i="41"/>
  <c r="E1027" i="41"/>
  <c r="K1027" i="41" s="1"/>
  <c r="F1027" i="41"/>
  <c r="I1027" i="41" s="1"/>
  <c r="G1027" i="41"/>
  <c r="A1028" i="41"/>
  <c r="B1028" i="41"/>
  <c r="C1028" i="41"/>
  <c r="D1028" i="41"/>
  <c r="E1028" i="41"/>
  <c r="K1028" i="41" s="1"/>
  <c r="F1028" i="41"/>
  <c r="I1028" i="41" s="1"/>
  <c r="G1028" i="41"/>
  <c r="A1029" i="41"/>
  <c r="B1029" i="41"/>
  <c r="C1029" i="41"/>
  <c r="D1029" i="41"/>
  <c r="E1029" i="41"/>
  <c r="K1029" i="41" s="1"/>
  <c r="F1029" i="41"/>
  <c r="I1029" i="41" s="1"/>
  <c r="G1029" i="41"/>
  <c r="A1030" i="41"/>
  <c r="B1030" i="41"/>
  <c r="C1030" i="41"/>
  <c r="D1030" i="41"/>
  <c r="E1030" i="41"/>
  <c r="K1030" i="41" s="1"/>
  <c r="F1030" i="41"/>
  <c r="I1030" i="41" s="1"/>
  <c r="G1030" i="41"/>
  <c r="A1031" i="41"/>
  <c r="B1031" i="41"/>
  <c r="C1031" i="41"/>
  <c r="D1031" i="41"/>
  <c r="E1031" i="41"/>
  <c r="K1031" i="41" s="1"/>
  <c r="F1031" i="41"/>
  <c r="I1031" i="41" s="1"/>
  <c r="G1031" i="41"/>
  <c r="A1032" i="41"/>
  <c r="B1032" i="41"/>
  <c r="C1032" i="41"/>
  <c r="D1032" i="41"/>
  <c r="E1032" i="41"/>
  <c r="K1032" i="41" s="1"/>
  <c r="F1032" i="41"/>
  <c r="I1032" i="41" s="1"/>
  <c r="G1032" i="41"/>
  <c r="A1033" i="41"/>
  <c r="B1033" i="41"/>
  <c r="C1033" i="41"/>
  <c r="D1033" i="41"/>
  <c r="E1033" i="41"/>
  <c r="K1033" i="41" s="1"/>
  <c r="F1033" i="41"/>
  <c r="I1033" i="41" s="1"/>
  <c r="G1033" i="41"/>
  <c r="A1034" i="41"/>
  <c r="B1034" i="41"/>
  <c r="C1034" i="41"/>
  <c r="D1034" i="41"/>
  <c r="E1034" i="41"/>
  <c r="K1034" i="41" s="1"/>
  <c r="F1034" i="41"/>
  <c r="I1034" i="41" s="1"/>
  <c r="G1034" i="41"/>
  <c r="A1035" i="41"/>
  <c r="B1035" i="41"/>
  <c r="C1035" i="41"/>
  <c r="D1035" i="41"/>
  <c r="E1035" i="41"/>
  <c r="K1035" i="41" s="1"/>
  <c r="F1035" i="41"/>
  <c r="I1035" i="41" s="1"/>
  <c r="G1035" i="41"/>
  <c r="A1036" i="41"/>
  <c r="B1036" i="41"/>
  <c r="C1036" i="41"/>
  <c r="D1036" i="41"/>
  <c r="E1036" i="41"/>
  <c r="K1036" i="41" s="1"/>
  <c r="F1036" i="41"/>
  <c r="I1036" i="41" s="1"/>
  <c r="G1036" i="41"/>
  <c r="A1037" i="41"/>
  <c r="B1037" i="41"/>
  <c r="C1037" i="41"/>
  <c r="D1037" i="41"/>
  <c r="E1037" i="41"/>
  <c r="K1037" i="41" s="1"/>
  <c r="F1037" i="41"/>
  <c r="I1037" i="41" s="1"/>
  <c r="G1037" i="41"/>
  <c r="A1038" i="41"/>
  <c r="B1038" i="41"/>
  <c r="C1038" i="41"/>
  <c r="D1038" i="41"/>
  <c r="E1038" i="41"/>
  <c r="K1038" i="41" s="1"/>
  <c r="F1038" i="41"/>
  <c r="I1038" i="41" s="1"/>
  <c r="G1038" i="41"/>
  <c r="A1039" i="41"/>
  <c r="B1039" i="41"/>
  <c r="C1039" i="41"/>
  <c r="D1039" i="41"/>
  <c r="E1039" i="41"/>
  <c r="K1039" i="41" s="1"/>
  <c r="F1039" i="41"/>
  <c r="I1039" i="41" s="1"/>
  <c r="G1039" i="41"/>
  <c r="A1040" i="41"/>
  <c r="B1040" i="41"/>
  <c r="C1040" i="41"/>
  <c r="D1040" i="41"/>
  <c r="E1040" i="41"/>
  <c r="K1040" i="41" s="1"/>
  <c r="F1040" i="41"/>
  <c r="I1040" i="41" s="1"/>
  <c r="G1040" i="41"/>
  <c r="A1041" i="41"/>
  <c r="B1041" i="41"/>
  <c r="C1041" i="41"/>
  <c r="D1041" i="41"/>
  <c r="E1041" i="41"/>
  <c r="K1041" i="41" s="1"/>
  <c r="F1041" i="41"/>
  <c r="I1041" i="41" s="1"/>
  <c r="G1041" i="41"/>
  <c r="A1042" i="41"/>
  <c r="B1042" i="41"/>
  <c r="C1042" i="41"/>
  <c r="D1042" i="41"/>
  <c r="E1042" i="41"/>
  <c r="K1042" i="41" s="1"/>
  <c r="F1042" i="41"/>
  <c r="I1042" i="41" s="1"/>
  <c r="G1042" i="41"/>
  <c r="A1043" i="41"/>
  <c r="B1043" i="41"/>
  <c r="C1043" i="41"/>
  <c r="D1043" i="41"/>
  <c r="E1043" i="41"/>
  <c r="K1043" i="41" s="1"/>
  <c r="F1043" i="41"/>
  <c r="I1043" i="41" s="1"/>
  <c r="G1043" i="41"/>
  <c r="A1044" i="41"/>
  <c r="B1044" i="41"/>
  <c r="C1044" i="41"/>
  <c r="D1044" i="41"/>
  <c r="E1044" i="41"/>
  <c r="K1044" i="41" s="1"/>
  <c r="F1044" i="41"/>
  <c r="I1044" i="41" s="1"/>
  <c r="G1044" i="41"/>
  <c r="A1045" i="41"/>
  <c r="B1045" i="41"/>
  <c r="C1045" i="41"/>
  <c r="D1045" i="41"/>
  <c r="E1045" i="41"/>
  <c r="K1045" i="41" s="1"/>
  <c r="F1045" i="41"/>
  <c r="I1045" i="41" s="1"/>
  <c r="G1045" i="41"/>
  <c r="A1046" i="41"/>
  <c r="B1046" i="41"/>
  <c r="C1046" i="41"/>
  <c r="D1046" i="41"/>
  <c r="E1046" i="41"/>
  <c r="K1046" i="41" s="1"/>
  <c r="F1046" i="41"/>
  <c r="I1046" i="41" s="1"/>
  <c r="G1046" i="41"/>
  <c r="A1047" i="41"/>
  <c r="B1047" i="41"/>
  <c r="C1047" i="41"/>
  <c r="D1047" i="41"/>
  <c r="E1047" i="41"/>
  <c r="K1047" i="41" s="1"/>
  <c r="F1047" i="41"/>
  <c r="I1047" i="41" s="1"/>
  <c r="G1047" i="41"/>
  <c r="A1048" i="41"/>
  <c r="B1048" i="41"/>
  <c r="C1048" i="41"/>
  <c r="D1048" i="41"/>
  <c r="E1048" i="41"/>
  <c r="K1048" i="41" s="1"/>
  <c r="F1048" i="41"/>
  <c r="I1048" i="41" s="1"/>
  <c r="G1048" i="41"/>
  <c r="A1049" i="41"/>
  <c r="B1049" i="41"/>
  <c r="C1049" i="41"/>
  <c r="D1049" i="41"/>
  <c r="E1049" i="41"/>
  <c r="K1049" i="41" s="1"/>
  <c r="F1049" i="41"/>
  <c r="I1049" i="41" s="1"/>
  <c r="G1049" i="41"/>
  <c r="A1050" i="41"/>
  <c r="B1050" i="41"/>
  <c r="C1050" i="41"/>
  <c r="D1050" i="41"/>
  <c r="E1050" i="41"/>
  <c r="K1050" i="41" s="1"/>
  <c r="F1050" i="41"/>
  <c r="I1050" i="41" s="1"/>
  <c r="G1050" i="41"/>
  <c r="A1051" i="41"/>
  <c r="B1051" i="41"/>
  <c r="C1051" i="41"/>
  <c r="D1051" i="41"/>
  <c r="E1051" i="41"/>
  <c r="K1051" i="41" s="1"/>
  <c r="F1051" i="41"/>
  <c r="I1051" i="41" s="1"/>
  <c r="G1051" i="41"/>
  <c r="A1052" i="41"/>
  <c r="B1052" i="41"/>
  <c r="C1052" i="41"/>
  <c r="D1052" i="41"/>
  <c r="E1052" i="41"/>
  <c r="K1052" i="41" s="1"/>
  <c r="F1052" i="41"/>
  <c r="I1052" i="41" s="1"/>
  <c r="G1052" i="41"/>
  <c r="A1053" i="41"/>
  <c r="B1053" i="41"/>
  <c r="C1053" i="41"/>
  <c r="D1053" i="41"/>
  <c r="E1053" i="41"/>
  <c r="K1053" i="41" s="1"/>
  <c r="F1053" i="41"/>
  <c r="I1053" i="41" s="1"/>
  <c r="G1053" i="41"/>
  <c r="A1054" i="41"/>
  <c r="B1054" i="41"/>
  <c r="C1054" i="41"/>
  <c r="D1054" i="41"/>
  <c r="E1054" i="41"/>
  <c r="K1054" i="41" s="1"/>
  <c r="F1054" i="41"/>
  <c r="I1054" i="41" s="1"/>
  <c r="G1054" i="41"/>
  <c r="A1055" i="41"/>
  <c r="B1055" i="41"/>
  <c r="C1055" i="41"/>
  <c r="D1055" i="41"/>
  <c r="E1055" i="41"/>
  <c r="K1055" i="41" s="1"/>
  <c r="F1055" i="41"/>
  <c r="I1055" i="41" s="1"/>
  <c r="G1055" i="41"/>
  <c r="A1056" i="41"/>
  <c r="B1056" i="41"/>
  <c r="C1056" i="41"/>
  <c r="D1056" i="41"/>
  <c r="E1056" i="41"/>
  <c r="K1056" i="41" s="1"/>
  <c r="F1056" i="41"/>
  <c r="I1056" i="41" s="1"/>
  <c r="G1056" i="41"/>
  <c r="A1057" i="41"/>
  <c r="B1057" i="41"/>
  <c r="C1057" i="41"/>
  <c r="D1057" i="41"/>
  <c r="E1057" i="41"/>
  <c r="K1057" i="41" s="1"/>
  <c r="F1057" i="41"/>
  <c r="I1057" i="41" s="1"/>
  <c r="G1057" i="41"/>
  <c r="A1058" i="41"/>
  <c r="B1058" i="41"/>
  <c r="C1058" i="41"/>
  <c r="D1058" i="41"/>
  <c r="E1058" i="41"/>
  <c r="K1058" i="41" s="1"/>
  <c r="F1058" i="41"/>
  <c r="I1058" i="41" s="1"/>
  <c r="G1058" i="41"/>
  <c r="A1059" i="41"/>
  <c r="B1059" i="41"/>
  <c r="C1059" i="41"/>
  <c r="D1059" i="41"/>
  <c r="E1059" i="41"/>
  <c r="K1059" i="41" s="1"/>
  <c r="F1059" i="41"/>
  <c r="I1059" i="41" s="1"/>
  <c r="G1059" i="41"/>
  <c r="A1060" i="41"/>
  <c r="B1060" i="41"/>
  <c r="C1060" i="41"/>
  <c r="D1060" i="41"/>
  <c r="E1060" i="41"/>
  <c r="K1060" i="41" s="1"/>
  <c r="F1060" i="41"/>
  <c r="I1060" i="41" s="1"/>
  <c r="G1060" i="41"/>
  <c r="A1061" i="41"/>
  <c r="B1061" i="41"/>
  <c r="C1061" i="41"/>
  <c r="D1061" i="41"/>
  <c r="E1061" i="41"/>
  <c r="K1061" i="41" s="1"/>
  <c r="F1061" i="41"/>
  <c r="I1061" i="41" s="1"/>
  <c r="G1061" i="41"/>
  <c r="A1062" i="41"/>
  <c r="B1062" i="41"/>
  <c r="C1062" i="41"/>
  <c r="D1062" i="41"/>
  <c r="E1062" i="41"/>
  <c r="K1062" i="41" s="1"/>
  <c r="F1062" i="41"/>
  <c r="I1062" i="41" s="1"/>
  <c r="G1062" i="41"/>
  <c r="A1063" i="41"/>
  <c r="B1063" i="41"/>
  <c r="C1063" i="41"/>
  <c r="D1063" i="41"/>
  <c r="E1063" i="41"/>
  <c r="K1063" i="41" s="1"/>
  <c r="F1063" i="41"/>
  <c r="I1063" i="41" s="1"/>
  <c r="G1063" i="41"/>
  <c r="A1064" i="41"/>
  <c r="B1064" i="41"/>
  <c r="C1064" i="41"/>
  <c r="D1064" i="41"/>
  <c r="E1064" i="41"/>
  <c r="K1064" i="41" s="1"/>
  <c r="F1064" i="41"/>
  <c r="I1064" i="41" s="1"/>
  <c r="G1064" i="41"/>
  <c r="A1065" i="41"/>
  <c r="B1065" i="41"/>
  <c r="C1065" i="41"/>
  <c r="D1065" i="41"/>
  <c r="E1065" i="41"/>
  <c r="K1065" i="41" s="1"/>
  <c r="F1065" i="41"/>
  <c r="I1065" i="41" s="1"/>
  <c r="G1065" i="41"/>
  <c r="A1066" i="41"/>
  <c r="B1066" i="41"/>
  <c r="C1066" i="41"/>
  <c r="D1066" i="41"/>
  <c r="E1066" i="41"/>
  <c r="K1066" i="41" s="1"/>
  <c r="F1066" i="41"/>
  <c r="I1066" i="41" s="1"/>
  <c r="G1066" i="41"/>
  <c r="A1067" i="41"/>
  <c r="B1067" i="41"/>
  <c r="C1067" i="41"/>
  <c r="D1067" i="41"/>
  <c r="E1067" i="41"/>
  <c r="K1067" i="41" s="1"/>
  <c r="F1067" i="41"/>
  <c r="I1067" i="41" s="1"/>
  <c r="G1067" i="41"/>
  <c r="A1068" i="41"/>
  <c r="B1068" i="41"/>
  <c r="C1068" i="41"/>
  <c r="D1068" i="41"/>
  <c r="E1068" i="41"/>
  <c r="K1068" i="41" s="1"/>
  <c r="F1068" i="41"/>
  <c r="I1068" i="41" s="1"/>
  <c r="G1068" i="41"/>
  <c r="A1069" i="41"/>
  <c r="B1069" i="41"/>
  <c r="C1069" i="41"/>
  <c r="D1069" i="41"/>
  <c r="E1069" i="41"/>
  <c r="K1069" i="41" s="1"/>
  <c r="F1069" i="41"/>
  <c r="I1069" i="41" s="1"/>
  <c r="G1069" i="41"/>
  <c r="A1070" i="41"/>
  <c r="B1070" i="41"/>
  <c r="C1070" i="41"/>
  <c r="D1070" i="41"/>
  <c r="E1070" i="41"/>
  <c r="K1070" i="41" s="1"/>
  <c r="F1070" i="41"/>
  <c r="I1070" i="41" s="1"/>
  <c r="G1070" i="41"/>
  <c r="A1071" i="41"/>
  <c r="B1071" i="41"/>
  <c r="C1071" i="41"/>
  <c r="D1071" i="41"/>
  <c r="E1071" i="41"/>
  <c r="K1071" i="41" s="1"/>
  <c r="F1071" i="41"/>
  <c r="I1071" i="41" s="1"/>
  <c r="G1071" i="41"/>
  <c r="A1072" i="41"/>
  <c r="B1072" i="41"/>
  <c r="C1072" i="41"/>
  <c r="D1072" i="41"/>
  <c r="E1072" i="41"/>
  <c r="K1072" i="41" s="1"/>
  <c r="F1072" i="41"/>
  <c r="I1072" i="41" s="1"/>
  <c r="G1072" i="41"/>
  <c r="A1073" i="41"/>
  <c r="B1073" i="41"/>
  <c r="C1073" i="41"/>
  <c r="D1073" i="41"/>
  <c r="E1073" i="41"/>
  <c r="K1073" i="41" s="1"/>
  <c r="F1073" i="41"/>
  <c r="I1073" i="41" s="1"/>
  <c r="G1073" i="41"/>
  <c r="A1074" i="41"/>
  <c r="B1074" i="41"/>
  <c r="C1074" i="41"/>
  <c r="D1074" i="41"/>
  <c r="E1074" i="41"/>
  <c r="K1074" i="41" s="1"/>
  <c r="F1074" i="41"/>
  <c r="I1074" i="41" s="1"/>
  <c r="G1074" i="41"/>
  <c r="A1075" i="41"/>
  <c r="B1075" i="41"/>
  <c r="C1075" i="41"/>
  <c r="D1075" i="41"/>
  <c r="E1075" i="41"/>
  <c r="K1075" i="41" s="1"/>
  <c r="F1075" i="41"/>
  <c r="I1075" i="41" s="1"/>
  <c r="G1075" i="41"/>
  <c r="A1076" i="41"/>
  <c r="B1076" i="41"/>
  <c r="C1076" i="41"/>
  <c r="D1076" i="41"/>
  <c r="E1076" i="41"/>
  <c r="K1076" i="41" s="1"/>
  <c r="F1076" i="41"/>
  <c r="I1076" i="41" s="1"/>
  <c r="G1076" i="41"/>
  <c r="A1077" i="41"/>
  <c r="B1077" i="41"/>
  <c r="C1077" i="41"/>
  <c r="D1077" i="41"/>
  <c r="E1077" i="41"/>
  <c r="K1077" i="41" s="1"/>
  <c r="F1077" i="41"/>
  <c r="I1077" i="41" s="1"/>
  <c r="G1077" i="41"/>
  <c r="A1078" i="41"/>
  <c r="B1078" i="41"/>
  <c r="C1078" i="41"/>
  <c r="D1078" i="41"/>
  <c r="E1078" i="41"/>
  <c r="K1078" i="41" s="1"/>
  <c r="F1078" i="41"/>
  <c r="I1078" i="41" s="1"/>
  <c r="G1078" i="41"/>
  <c r="A1079" i="41"/>
  <c r="B1079" i="41"/>
  <c r="C1079" i="41"/>
  <c r="D1079" i="41"/>
  <c r="E1079" i="41"/>
  <c r="K1079" i="41" s="1"/>
  <c r="F1079" i="41"/>
  <c r="I1079" i="41" s="1"/>
  <c r="G1079" i="41"/>
  <c r="A1080" i="41"/>
  <c r="B1080" i="41"/>
  <c r="C1080" i="41"/>
  <c r="D1080" i="41"/>
  <c r="E1080" i="41"/>
  <c r="K1080" i="41" s="1"/>
  <c r="F1080" i="41"/>
  <c r="I1080" i="41" s="1"/>
  <c r="G1080" i="41"/>
  <c r="A1081" i="41"/>
  <c r="B1081" i="41"/>
  <c r="C1081" i="41"/>
  <c r="D1081" i="41"/>
  <c r="E1081" i="41"/>
  <c r="K1081" i="41" s="1"/>
  <c r="F1081" i="41"/>
  <c r="I1081" i="41" s="1"/>
  <c r="G1081" i="41"/>
  <c r="A1082" i="41"/>
  <c r="B1082" i="41"/>
  <c r="C1082" i="41"/>
  <c r="D1082" i="41"/>
  <c r="E1082" i="41"/>
  <c r="K1082" i="41" s="1"/>
  <c r="F1082" i="41"/>
  <c r="I1082" i="41" s="1"/>
  <c r="G1082" i="41"/>
  <c r="A1083" i="41"/>
  <c r="B1083" i="41"/>
  <c r="C1083" i="41"/>
  <c r="D1083" i="41"/>
  <c r="E1083" i="41"/>
  <c r="K1083" i="41" s="1"/>
  <c r="F1083" i="41"/>
  <c r="I1083" i="41" s="1"/>
  <c r="G1083" i="41"/>
  <c r="A1084" i="41"/>
  <c r="B1084" i="41"/>
  <c r="C1084" i="41"/>
  <c r="D1084" i="41"/>
  <c r="E1084" i="41"/>
  <c r="K1084" i="41" s="1"/>
  <c r="F1084" i="41"/>
  <c r="I1084" i="41" s="1"/>
  <c r="G1084" i="41"/>
  <c r="A1085" i="41"/>
  <c r="B1085" i="41"/>
  <c r="C1085" i="41"/>
  <c r="D1085" i="41"/>
  <c r="E1085" i="41"/>
  <c r="K1085" i="41" s="1"/>
  <c r="F1085" i="41"/>
  <c r="I1085" i="41" s="1"/>
  <c r="G1085" i="41"/>
  <c r="A1086" i="41"/>
  <c r="B1086" i="41"/>
  <c r="C1086" i="41"/>
  <c r="D1086" i="41"/>
  <c r="E1086" i="41"/>
  <c r="K1086" i="41" s="1"/>
  <c r="F1086" i="41"/>
  <c r="I1086" i="41" s="1"/>
  <c r="G1086" i="41"/>
  <c r="A1087" i="41"/>
  <c r="B1087" i="41"/>
  <c r="C1087" i="41"/>
  <c r="D1087" i="41"/>
  <c r="E1087" i="41"/>
  <c r="K1087" i="41" s="1"/>
  <c r="F1087" i="41"/>
  <c r="I1087" i="41" s="1"/>
  <c r="G1087" i="41"/>
  <c r="A1088" i="41"/>
  <c r="B1088" i="41"/>
  <c r="C1088" i="41"/>
  <c r="D1088" i="41"/>
  <c r="E1088" i="41"/>
  <c r="K1088" i="41" s="1"/>
  <c r="F1088" i="41"/>
  <c r="I1088" i="41" s="1"/>
  <c r="G1088" i="41"/>
  <c r="A1089" i="41"/>
  <c r="B1089" i="41"/>
  <c r="C1089" i="41"/>
  <c r="D1089" i="41"/>
  <c r="E1089" i="41"/>
  <c r="K1089" i="41" s="1"/>
  <c r="F1089" i="41"/>
  <c r="I1089" i="41" s="1"/>
  <c r="G1089" i="41"/>
  <c r="A1090" i="41"/>
  <c r="B1090" i="41"/>
  <c r="C1090" i="41"/>
  <c r="D1090" i="41"/>
  <c r="E1090" i="41"/>
  <c r="K1090" i="41" s="1"/>
  <c r="F1090" i="41"/>
  <c r="I1090" i="41" s="1"/>
  <c r="G1090" i="41"/>
  <c r="A1091" i="41"/>
  <c r="B1091" i="41"/>
  <c r="C1091" i="41"/>
  <c r="D1091" i="41"/>
  <c r="E1091" i="41"/>
  <c r="K1091" i="41" s="1"/>
  <c r="F1091" i="41"/>
  <c r="I1091" i="41" s="1"/>
  <c r="G1091" i="41"/>
  <c r="A1092" i="41"/>
  <c r="B1092" i="41"/>
  <c r="C1092" i="41"/>
  <c r="D1092" i="41"/>
  <c r="E1092" i="41"/>
  <c r="K1092" i="41" s="1"/>
  <c r="F1092" i="41"/>
  <c r="I1092" i="41" s="1"/>
  <c r="G1092" i="41"/>
  <c r="A1093" i="41"/>
  <c r="B1093" i="41"/>
  <c r="C1093" i="41"/>
  <c r="D1093" i="41"/>
  <c r="E1093" i="41"/>
  <c r="K1093" i="41" s="1"/>
  <c r="F1093" i="41"/>
  <c r="I1093" i="41" s="1"/>
  <c r="G1093" i="41"/>
  <c r="A1094" i="41"/>
  <c r="B1094" i="41"/>
  <c r="C1094" i="41"/>
  <c r="D1094" i="41"/>
  <c r="E1094" i="41"/>
  <c r="K1094" i="41" s="1"/>
  <c r="F1094" i="41"/>
  <c r="I1094" i="41" s="1"/>
  <c r="G1094" i="41"/>
  <c r="A1095" i="41"/>
  <c r="B1095" i="41"/>
  <c r="C1095" i="41"/>
  <c r="D1095" i="41"/>
  <c r="E1095" i="41"/>
  <c r="K1095" i="41" s="1"/>
  <c r="F1095" i="41"/>
  <c r="I1095" i="41" s="1"/>
  <c r="G1095" i="41"/>
  <c r="A1096" i="41"/>
  <c r="B1096" i="41"/>
  <c r="C1096" i="41"/>
  <c r="D1096" i="41"/>
  <c r="E1096" i="41"/>
  <c r="K1096" i="41" s="1"/>
  <c r="F1096" i="41"/>
  <c r="I1096" i="41" s="1"/>
  <c r="G1096" i="41"/>
  <c r="A1097" i="41"/>
  <c r="B1097" i="41"/>
  <c r="C1097" i="41"/>
  <c r="D1097" i="41"/>
  <c r="E1097" i="41"/>
  <c r="K1097" i="41" s="1"/>
  <c r="F1097" i="41"/>
  <c r="I1097" i="41" s="1"/>
  <c r="G1097" i="41"/>
  <c r="A1098" i="41"/>
  <c r="B1098" i="41"/>
  <c r="C1098" i="41"/>
  <c r="D1098" i="41"/>
  <c r="E1098" i="41"/>
  <c r="K1098" i="41" s="1"/>
  <c r="F1098" i="41"/>
  <c r="I1098" i="41" s="1"/>
  <c r="G1098" i="41"/>
  <c r="A1099" i="41"/>
  <c r="B1099" i="41"/>
  <c r="C1099" i="41"/>
  <c r="D1099" i="41"/>
  <c r="E1099" i="41"/>
  <c r="K1099" i="41" s="1"/>
  <c r="F1099" i="41"/>
  <c r="I1099" i="41" s="1"/>
  <c r="G1099" i="41"/>
  <c r="A1100" i="41"/>
  <c r="B1100" i="41"/>
  <c r="C1100" i="41"/>
  <c r="D1100" i="41"/>
  <c r="E1100" i="41"/>
  <c r="K1100" i="41" s="1"/>
  <c r="F1100" i="41"/>
  <c r="I1100" i="41" s="1"/>
  <c r="G1100" i="41"/>
  <c r="A1101" i="41"/>
  <c r="B1101" i="41"/>
  <c r="C1101" i="41"/>
  <c r="D1101" i="41"/>
  <c r="E1101" i="41"/>
  <c r="K1101" i="41" s="1"/>
  <c r="F1101" i="41"/>
  <c r="I1101" i="41" s="1"/>
  <c r="G1101" i="41"/>
  <c r="A1102" i="41"/>
  <c r="B1102" i="41"/>
  <c r="C1102" i="41"/>
  <c r="D1102" i="41"/>
  <c r="E1102" i="41"/>
  <c r="K1102" i="41" s="1"/>
  <c r="F1102" i="41"/>
  <c r="I1102" i="41" s="1"/>
  <c r="G1102" i="41"/>
  <c r="A1103" i="41"/>
  <c r="B1103" i="41"/>
  <c r="C1103" i="41"/>
  <c r="D1103" i="41"/>
  <c r="E1103" i="41"/>
  <c r="K1103" i="41" s="1"/>
  <c r="F1103" i="41"/>
  <c r="I1103" i="41" s="1"/>
  <c r="G1103" i="41"/>
  <c r="A1104" i="41"/>
  <c r="B1104" i="41"/>
  <c r="C1104" i="41"/>
  <c r="D1104" i="41"/>
  <c r="E1104" i="41"/>
  <c r="K1104" i="41" s="1"/>
  <c r="F1104" i="41"/>
  <c r="I1104" i="41" s="1"/>
  <c r="G1104" i="41"/>
  <c r="A1105" i="41"/>
  <c r="B1105" i="41"/>
  <c r="C1105" i="41"/>
  <c r="D1105" i="41"/>
  <c r="E1105" i="41"/>
  <c r="K1105" i="41" s="1"/>
  <c r="F1105" i="41"/>
  <c r="I1105" i="41" s="1"/>
  <c r="G1105" i="41"/>
  <c r="A1106" i="41"/>
  <c r="B1106" i="41"/>
  <c r="C1106" i="41"/>
  <c r="D1106" i="41"/>
  <c r="E1106" i="41"/>
  <c r="K1106" i="41" s="1"/>
  <c r="F1106" i="41"/>
  <c r="I1106" i="41" s="1"/>
  <c r="G1106" i="41"/>
  <c r="A1107" i="41"/>
  <c r="B1107" i="41"/>
  <c r="C1107" i="41"/>
  <c r="D1107" i="41"/>
  <c r="E1107" i="41"/>
  <c r="K1107" i="41" s="1"/>
  <c r="F1107" i="41"/>
  <c r="I1107" i="41" s="1"/>
  <c r="G1107" i="41"/>
  <c r="A1108" i="41"/>
  <c r="B1108" i="41"/>
  <c r="C1108" i="41"/>
  <c r="D1108" i="41"/>
  <c r="E1108" i="41"/>
  <c r="K1108" i="41" s="1"/>
  <c r="F1108" i="41"/>
  <c r="I1108" i="41" s="1"/>
  <c r="G1108" i="41"/>
  <c r="A1109" i="41"/>
  <c r="B1109" i="41"/>
  <c r="C1109" i="41"/>
  <c r="D1109" i="41"/>
  <c r="E1109" i="41"/>
  <c r="K1109" i="41" s="1"/>
  <c r="F1109" i="41"/>
  <c r="I1109" i="41" s="1"/>
  <c r="G1109" i="41"/>
  <c r="A1110" i="41"/>
  <c r="B1110" i="41"/>
  <c r="C1110" i="41"/>
  <c r="D1110" i="41"/>
  <c r="E1110" i="41"/>
  <c r="K1110" i="41" s="1"/>
  <c r="F1110" i="41"/>
  <c r="I1110" i="41" s="1"/>
  <c r="G1110" i="41"/>
  <c r="A1111" i="41"/>
  <c r="B1111" i="41"/>
  <c r="C1111" i="41"/>
  <c r="D1111" i="41"/>
  <c r="E1111" i="41"/>
  <c r="K1111" i="41" s="1"/>
  <c r="F1111" i="41"/>
  <c r="I1111" i="41" s="1"/>
  <c r="G1111" i="41"/>
  <c r="A1112" i="41"/>
  <c r="B1112" i="41"/>
  <c r="C1112" i="41"/>
  <c r="D1112" i="41"/>
  <c r="E1112" i="41"/>
  <c r="K1112" i="41" s="1"/>
  <c r="F1112" i="41"/>
  <c r="I1112" i="41" s="1"/>
  <c r="G1112" i="41"/>
  <c r="A1113" i="41"/>
  <c r="B1113" i="41"/>
  <c r="C1113" i="41"/>
  <c r="D1113" i="41"/>
  <c r="E1113" i="41"/>
  <c r="K1113" i="41" s="1"/>
  <c r="F1113" i="41"/>
  <c r="I1113" i="41" s="1"/>
  <c r="G1113" i="41"/>
  <c r="A1114" i="41"/>
  <c r="B1114" i="41"/>
  <c r="C1114" i="41"/>
  <c r="D1114" i="41"/>
  <c r="E1114" i="41"/>
  <c r="K1114" i="41" s="1"/>
  <c r="F1114" i="41"/>
  <c r="I1114" i="41" s="1"/>
  <c r="G1114" i="41"/>
  <c r="A1115" i="41"/>
  <c r="B1115" i="41"/>
  <c r="C1115" i="41"/>
  <c r="D1115" i="41"/>
  <c r="E1115" i="41"/>
  <c r="K1115" i="41" s="1"/>
  <c r="F1115" i="41"/>
  <c r="I1115" i="41" s="1"/>
  <c r="G1115" i="41"/>
  <c r="A1116" i="41"/>
  <c r="B1116" i="41"/>
  <c r="C1116" i="41"/>
  <c r="D1116" i="41"/>
  <c r="E1116" i="41"/>
  <c r="K1116" i="41" s="1"/>
  <c r="F1116" i="41"/>
  <c r="I1116" i="41" s="1"/>
  <c r="G1116" i="41"/>
  <c r="A1117" i="41"/>
  <c r="B1117" i="41"/>
  <c r="C1117" i="41"/>
  <c r="D1117" i="41"/>
  <c r="E1117" i="41"/>
  <c r="K1117" i="41" s="1"/>
  <c r="F1117" i="41"/>
  <c r="I1117" i="41" s="1"/>
  <c r="G1117" i="41"/>
  <c r="A1118" i="41"/>
  <c r="B1118" i="41"/>
  <c r="C1118" i="41"/>
  <c r="D1118" i="41"/>
  <c r="E1118" i="41"/>
  <c r="K1118" i="41" s="1"/>
  <c r="F1118" i="41"/>
  <c r="I1118" i="41" s="1"/>
  <c r="G1118" i="41"/>
  <c r="A1119" i="41"/>
  <c r="B1119" i="41"/>
  <c r="C1119" i="41"/>
  <c r="D1119" i="41"/>
  <c r="E1119" i="41"/>
  <c r="K1119" i="41" s="1"/>
  <c r="F1119" i="41"/>
  <c r="I1119" i="41" s="1"/>
  <c r="G1119" i="41"/>
  <c r="A1120" i="41"/>
  <c r="B1120" i="41"/>
  <c r="C1120" i="41"/>
  <c r="D1120" i="41"/>
  <c r="E1120" i="41"/>
  <c r="K1120" i="41" s="1"/>
  <c r="F1120" i="41"/>
  <c r="I1120" i="41" s="1"/>
  <c r="G1120" i="41"/>
  <c r="A1121" i="41"/>
  <c r="B1121" i="41"/>
  <c r="C1121" i="41"/>
  <c r="D1121" i="41"/>
  <c r="E1121" i="41"/>
  <c r="K1121" i="41" s="1"/>
  <c r="F1121" i="41"/>
  <c r="I1121" i="41" s="1"/>
  <c r="G1121" i="41"/>
  <c r="A1122" i="41"/>
  <c r="B1122" i="41"/>
  <c r="C1122" i="41"/>
  <c r="D1122" i="41"/>
  <c r="E1122" i="41"/>
  <c r="K1122" i="41" s="1"/>
  <c r="F1122" i="41"/>
  <c r="I1122" i="41" s="1"/>
  <c r="G1122" i="41"/>
  <c r="A1123" i="41"/>
  <c r="B1123" i="41"/>
  <c r="C1123" i="41"/>
  <c r="D1123" i="41"/>
  <c r="E1123" i="41"/>
  <c r="K1123" i="41" s="1"/>
  <c r="F1123" i="41"/>
  <c r="I1123" i="41" s="1"/>
  <c r="G1123" i="41"/>
  <c r="A1124" i="41"/>
  <c r="B1124" i="41"/>
  <c r="C1124" i="41"/>
  <c r="D1124" i="41"/>
  <c r="E1124" i="41"/>
  <c r="K1124" i="41" s="1"/>
  <c r="F1124" i="41"/>
  <c r="I1124" i="41" s="1"/>
  <c r="G1124" i="41"/>
  <c r="A1125" i="41"/>
  <c r="B1125" i="41"/>
  <c r="C1125" i="41"/>
  <c r="D1125" i="41"/>
  <c r="E1125" i="41"/>
  <c r="K1125" i="41" s="1"/>
  <c r="F1125" i="41"/>
  <c r="I1125" i="41" s="1"/>
  <c r="G1125" i="41"/>
  <c r="A1126" i="41"/>
  <c r="B1126" i="41"/>
  <c r="C1126" i="41"/>
  <c r="D1126" i="41"/>
  <c r="E1126" i="41"/>
  <c r="K1126" i="41" s="1"/>
  <c r="F1126" i="41"/>
  <c r="I1126" i="41" s="1"/>
  <c r="G1126" i="41"/>
  <c r="A1127" i="41"/>
  <c r="B1127" i="41"/>
  <c r="C1127" i="41"/>
  <c r="D1127" i="41"/>
  <c r="E1127" i="41"/>
  <c r="K1127" i="41" s="1"/>
  <c r="F1127" i="41"/>
  <c r="I1127" i="41" s="1"/>
  <c r="G1127" i="41"/>
  <c r="A1128" i="41"/>
  <c r="B1128" i="41"/>
  <c r="C1128" i="41"/>
  <c r="D1128" i="41"/>
  <c r="E1128" i="41"/>
  <c r="K1128" i="41" s="1"/>
  <c r="F1128" i="41"/>
  <c r="I1128" i="41" s="1"/>
  <c r="G1128" i="41"/>
  <c r="A1129" i="41"/>
  <c r="B1129" i="41"/>
  <c r="C1129" i="41"/>
  <c r="D1129" i="41"/>
  <c r="E1129" i="41"/>
  <c r="K1129" i="41" s="1"/>
  <c r="F1129" i="41"/>
  <c r="I1129" i="41" s="1"/>
  <c r="G1129" i="41"/>
  <c r="A1130" i="41"/>
  <c r="B1130" i="41"/>
  <c r="C1130" i="41"/>
  <c r="D1130" i="41"/>
  <c r="E1130" i="41"/>
  <c r="K1130" i="41" s="1"/>
  <c r="F1130" i="41"/>
  <c r="I1130" i="41" s="1"/>
  <c r="G1130" i="41"/>
  <c r="A1131" i="41"/>
  <c r="B1131" i="41"/>
  <c r="C1131" i="41"/>
  <c r="D1131" i="41"/>
  <c r="E1131" i="41"/>
  <c r="K1131" i="41" s="1"/>
  <c r="F1131" i="41"/>
  <c r="I1131" i="41" s="1"/>
  <c r="G1131" i="41"/>
  <c r="A1132" i="41"/>
  <c r="B1132" i="41"/>
  <c r="C1132" i="41"/>
  <c r="D1132" i="41"/>
  <c r="E1132" i="41"/>
  <c r="K1132" i="41" s="1"/>
  <c r="F1132" i="41"/>
  <c r="I1132" i="41" s="1"/>
  <c r="G1132" i="41"/>
  <c r="A1133" i="41"/>
  <c r="B1133" i="41"/>
  <c r="C1133" i="41"/>
  <c r="D1133" i="41"/>
  <c r="E1133" i="41"/>
  <c r="K1133" i="41" s="1"/>
  <c r="F1133" i="41"/>
  <c r="I1133" i="41" s="1"/>
  <c r="G1133" i="41"/>
  <c r="A1134" i="41"/>
  <c r="B1134" i="41"/>
  <c r="C1134" i="41"/>
  <c r="D1134" i="41"/>
  <c r="E1134" i="41"/>
  <c r="K1134" i="41" s="1"/>
  <c r="F1134" i="41"/>
  <c r="I1134" i="41" s="1"/>
  <c r="G1134" i="41"/>
  <c r="A1135" i="41"/>
  <c r="B1135" i="41"/>
  <c r="C1135" i="41"/>
  <c r="D1135" i="41"/>
  <c r="E1135" i="41"/>
  <c r="K1135" i="41" s="1"/>
  <c r="F1135" i="41"/>
  <c r="I1135" i="41" s="1"/>
  <c r="G1135" i="41"/>
  <c r="A1136" i="41"/>
  <c r="B1136" i="41"/>
  <c r="C1136" i="41"/>
  <c r="D1136" i="41"/>
  <c r="E1136" i="41"/>
  <c r="K1136" i="41" s="1"/>
  <c r="F1136" i="41"/>
  <c r="I1136" i="41" s="1"/>
  <c r="G1136" i="41"/>
  <c r="A1137" i="41"/>
  <c r="B1137" i="41"/>
  <c r="C1137" i="41"/>
  <c r="D1137" i="41"/>
  <c r="E1137" i="41"/>
  <c r="K1137" i="41" s="1"/>
  <c r="F1137" i="41"/>
  <c r="I1137" i="41" s="1"/>
  <c r="G1137" i="41"/>
  <c r="A1138" i="41"/>
  <c r="B1138" i="41"/>
  <c r="C1138" i="41"/>
  <c r="D1138" i="41"/>
  <c r="E1138" i="41"/>
  <c r="K1138" i="41" s="1"/>
  <c r="F1138" i="41"/>
  <c r="I1138" i="41" s="1"/>
  <c r="G1138" i="41"/>
  <c r="A1139" i="41"/>
  <c r="B1139" i="41"/>
  <c r="C1139" i="41"/>
  <c r="D1139" i="41"/>
  <c r="E1139" i="41"/>
  <c r="K1139" i="41" s="1"/>
  <c r="F1139" i="41"/>
  <c r="I1139" i="41" s="1"/>
  <c r="G1139" i="41"/>
  <c r="A1140" i="41"/>
  <c r="B1140" i="41"/>
  <c r="C1140" i="41"/>
  <c r="D1140" i="41"/>
  <c r="E1140" i="41"/>
  <c r="K1140" i="41" s="1"/>
  <c r="F1140" i="41"/>
  <c r="I1140" i="41" s="1"/>
  <c r="G1140" i="41"/>
  <c r="A1141" i="41"/>
  <c r="B1141" i="41"/>
  <c r="C1141" i="41"/>
  <c r="D1141" i="41"/>
  <c r="E1141" i="41"/>
  <c r="K1141" i="41" s="1"/>
  <c r="F1141" i="41"/>
  <c r="I1141" i="41" s="1"/>
  <c r="G1141" i="41"/>
  <c r="A1142" i="41"/>
  <c r="B1142" i="41"/>
  <c r="C1142" i="41"/>
  <c r="D1142" i="41"/>
  <c r="E1142" i="41"/>
  <c r="K1142" i="41" s="1"/>
  <c r="F1142" i="41"/>
  <c r="I1142" i="41" s="1"/>
  <c r="G1142" i="41"/>
  <c r="A1143" i="41"/>
  <c r="B1143" i="41"/>
  <c r="C1143" i="41"/>
  <c r="D1143" i="41"/>
  <c r="E1143" i="41"/>
  <c r="K1143" i="41" s="1"/>
  <c r="F1143" i="41"/>
  <c r="I1143" i="41" s="1"/>
  <c r="G1143" i="41"/>
  <c r="A1144" i="41"/>
  <c r="B1144" i="41"/>
  <c r="C1144" i="41"/>
  <c r="D1144" i="41"/>
  <c r="E1144" i="41"/>
  <c r="K1144" i="41" s="1"/>
  <c r="F1144" i="41"/>
  <c r="I1144" i="41" s="1"/>
  <c r="G1144" i="41"/>
  <c r="A1145" i="41"/>
  <c r="B1145" i="41"/>
  <c r="C1145" i="41"/>
  <c r="D1145" i="41"/>
  <c r="E1145" i="41"/>
  <c r="K1145" i="41" s="1"/>
  <c r="F1145" i="41"/>
  <c r="I1145" i="41" s="1"/>
  <c r="G1145" i="41"/>
  <c r="A1146" i="41"/>
  <c r="B1146" i="41"/>
  <c r="C1146" i="41"/>
  <c r="D1146" i="41"/>
  <c r="E1146" i="41"/>
  <c r="K1146" i="41" s="1"/>
  <c r="F1146" i="41"/>
  <c r="I1146" i="41" s="1"/>
  <c r="G1146" i="41"/>
  <c r="A1147" i="41"/>
  <c r="B1147" i="41"/>
  <c r="C1147" i="41"/>
  <c r="D1147" i="41"/>
  <c r="E1147" i="41"/>
  <c r="K1147" i="41" s="1"/>
  <c r="F1147" i="41"/>
  <c r="I1147" i="41" s="1"/>
  <c r="G1147" i="41"/>
  <c r="A1148" i="41"/>
  <c r="B1148" i="41"/>
  <c r="C1148" i="41"/>
  <c r="D1148" i="41"/>
  <c r="E1148" i="41"/>
  <c r="K1148" i="41" s="1"/>
  <c r="F1148" i="41"/>
  <c r="I1148" i="41" s="1"/>
  <c r="G1148" i="41"/>
  <c r="A1149" i="41"/>
  <c r="B1149" i="41"/>
  <c r="C1149" i="41"/>
  <c r="D1149" i="41"/>
  <c r="E1149" i="41"/>
  <c r="K1149" i="41" s="1"/>
  <c r="F1149" i="41"/>
  <c r="I1149" i="41" s="1"/>
  <c r="G1149" i="41"/>
  <c r="A1150" i="41"/>
  <c r="B1150" i="41"/>
  <c r="C1150" i="41"/>
  <c r="D1150" i="41"/>
  <c r="E1150" i="41"/>
  <c r="K1150" i="41" s="1"/>
  <c r="F1150" i="41"/>
  <c r="I1150" i="41" s="1"/>
  <c r="G1150" i="41"/>
  <c r="A1151" i="41"/>
  <c r="B1151" i="41"/>
  <c r="C1151" i="41"/>
  <c r="D1151" i="41"/>
  <c r="E1151" i="41"/>
  <c r="K1151" i="41" s="1"/>
  <c r="F1151" i="41"/>
  <c r="I1151" i="41" s="1"/>
  <c r="G1151" i="41"/>
  <c r="A1152" i="41"/>
  <c r="B1152" i="41"/>
  <c r="C1152" i="41"/>
  <c r="D1152" i="41"/>
  <c r="E1152" i="41"/>
  <c r="K1152" i="41" s="1"/>
  <c r="F1152" i="41"/>
  <c r="I1152" i="41" s="1"/>
  <c r="G1152" i="41"/>
  <c r="A1153" i="41"/>
  <c r="B1153" i="41"/>
  <c r="C1153" i="41"/>
  <c r="D1153" i="41"/>
  <c r="E1153" i="41"/>
  <c r="K1153" i="41" s="1"/>
  <c r="F1153" i="41"/>
  <c r="I1153" i="41" s="1"/>
  <c r="G1153" i="41"/>
  <c r="A1154" i="41"/>
  <c r="B1154" i="41"/>
  <c r="C1154" i="41"/>
  <c r="D1154" i="41"/>
  <c r="E1154" i="41"/>
  <c r="K1154" i="41" s="1"/>
  <c r="F1154" i="41"/>
  <c r="I1154" i="41" s="1"/>
  <c r="G1154" i="41"/>
  <c r="A1155" i="41"/>
  <c r="B1155" i="41"/>
  <c r="C1155" i="41"/>
  <c r="D1155" i="41"/>
  <c r="E1155" i="41"/>
  <c r="K1155" i="41" s="1"/>
  <c r="F1155" i="41"/>
  <c r="I1155" i="41" s="1"/>
  <c r="G1155" i="41"/>
  <c r="A1156" i="41"/>
  <c r="B1156" i="41"/>
  <c r="C1156" i="41"/>
  <c r="D1156" i="41"/>
  <c r="E1156" i="41"/>
  <c r="K1156" i="41" s="1"/>
  <c r="F1156" i="41"/>
  <c r="I1156" i="41" s="1"/>
  <c r="G1156" i="41"/>
  <c r="A1157" i="41"/>
  <c r="B1157" i="41"/>
  <c r="C1157" i="41"/>
  <c r="D1157" i="41"/>
  <c r="E1157" i="41"/>
  <c r="K1157" i="41" s="1"/>
  <c r="F1157" i="41"/>
  <c r="I1157" i="41" s="1"/>
  <c r="G1157" i="41"/>
  <c r="A1158" i="41"/>
  <c r="B1158" i="41"/>
  <c r="C1158" i="41"/>
  <c r="D1158" i="41"/>
  <c r="E1158" i="41"/>
  <c r="K1158" i="41" s="1"/>
  <c r="F1158" i="41"/>
  <c r="I1158" i="41" s="1"/>
  <c r="G1158" i="41"/>
  <c r="A1159" i="41"/>
  <c r="B1159" i="41"/>
  <c r="C1159" i="41"/>
  <c r="D1159" i="41"/>
  <c r="E1159" i="41"/>
  <c r="K1159" i="41" s="1"/>
  <c r="F1159" i="41"/>
  <c r="I1159" i="41" s="1"/>
  <c r="G1159" i="41"/>
  <c r="A1160" i="41"/>
  <c r="B1160" i="41"/>
  <c r="C1160" i="41"/>
  <c r="D1160" i="41"/>
  <c r="E1160" i="41"/>
  <c r="K1160" i="41" s="1"/>
  <c r="F1160" i="41"/>
  <c r="I1160" i="41" s="1"/>
  <c r="G1160" i="41"/>
  <c r="A1161" i="41"/>
  <c r="B1161" i="41"/>
  <c r="C1161" i="41"/>
  <c r="D1161" i="41"/>
  <c r="E1161" i="41"/>
  <c r="K1161" i="41" s="1"/>
  <c r="F1161" i="41"/>
  <c r="I1161" i="41" s="1"/>
  <c r="G1161" i="41"/>
  <c r="A1162" i="41"/>
  <c r="B1162" i="41"/>
  <c r="C1162" i="41"/>
  <c r="D1162" i="41"/>
  <c r="E1162" i="41"/>
  <c r="K1162" i="41" s="1"/>
  <c r="F1162" i="41"/>
  <c r="I1162" i="41" s="1"/>
  <c r="G1162" i="41"/>
  <c r="A1163" i="41"/>
  <c r="B1163" i="41"/>
  <c r="C1163" i="41"/>
  <c r="D1163" i="41"/>
  <c r="E1163" i="41"/>
  <c r="K1163" i="41" s="1"/>
  <c r="F1163" i="41"/>
  <c r="I1163" i="41" s="1"/>
  <c r="G1163" i="41"/>
  <c r="A1164" i="41"/>
  <c r="B1164" i="41"/>
  <c r="C1164" i="41"/>
  <c r="D1164" i="41"/>
  <c r="E1164" i="41"/>
  <c r="K1164" i="41" s="1"/>
  <c r="F1164" i="41"/>
  <c r="I1164" i="41" s="1"/>
  <c r="G1164" i="41"/>
  <c r="A1165" i="41"/>
  <c r="B1165" i="41"/>
  <c r="C1165" i="41"/>
  <c r="D1165" i="41"/>
  <c r="E1165" i="41"/>
  <c r="K1165" i="41" s="1"/>
  <c r="F1165" i="41"/>
  <c r="I1165" i="41" s="1"/>
  <c r="G1165" i="41"/>
  <c r="A1166" i="41"/>
  <c r="B1166" i="41"/>
  <c r="C1166" i="41"/>
  <c r="D1166" i="41"/>
  <c r="E1166" i="41"/>
  <c r="K1166" i="41" s="1"/>
  <c r="F1166" i="41"/>
  <c r="I1166" i="41" s="1"/>
  <c r="G1166" i="41"/>
  <c r="A1167" i="41"/>
  <c r="B1167" i="41"/>
  <c r="C1167" i="41"/>
  <c r="D1167" i="41"/>
  <c r="E1167" i="41"/>
  <c r="K1167" i="41" s="1"/>
  <c r="F1167" i="41"/>
  <c r="I1167" i="41" s="1"/>
  <c r="G1167" i="41"/>
  <c r="A1168" i="41"/>
  <c r="B1168" i="41"/>
  <c r="C1168" i="41"/>
  <c r="D1168" i="41"/>
  <c r="E1168" i="41"/>
  <c r="K1168" i="41" s="1"/>
  <c r="F1168" i="41"/>
  <c r="I1168" i="41" s="1"/>
  <c r="G1168" i="41"/>
  <c r="A1169" i="41"/>
  <c r="B1169" i="41"/>
  <c r="C1169" i="41"/>
  <c r="D1169" i="41"/>
  <c r="E1169" i="41"/>
  <c r="K1169" i="41" s="1"/>
  <c r="F1169" i="41"/>
  <c r="I1169" i="41" s="1"/>
  <c r="G1169" i="41"/>
  <c r="A1170" i="41"/>
  <c r="B1170" i="41"/>
  <c r="C1170" i="41"/>
  <c r="D1170" i="41"/>
  <c r="E1170" i="41"/>
  <c r="K1170" i="41" s="1"/>
  <c r="F1170" i="41"/>
  <c r="I1170" i="41" s="1"/>
  <c r="G1170" i="41"/>
  <c r="A1171" i="41"/>
  <c r="B1171" i="41"/>
  <c r="C1171" i="41"/>
  <c r="D1171" i="41"/>
  <c r="E1171" i="41"/>
  <c r="K1171" i="41" s="1"/>
  <c r="F1171" i="41"/>
  <c r="I1171" i="41" s="1"/>
  <c r="G1171" i="41"/>
  <c r="A1172" i="41"/>
  <c r="B1172" i="41"/>
  <c r="C1172" i="41"/>
  <c r="D1172" i="41"/>
  <c r="E1172" i="41"/>
  <c r="K1172" i="41" s="1"/>
  <c r="F1172" i="41"/>
  <c r="I1172" i="41" s="1"/>
  <c r="G1172" i="41"/>
  <c r="A1173" i="41"/>
  <c r="B1173" i="41"/>
  <c r="C1173" i="41"/>
  <c r="D1173" i="41"/>
  <c r="E1173" i="41"/>
  <c r="K1173" i="41" s="1"/>
  <c r="F1173" i="41"/>
  <c r="I1173" i="41" s="1"/>
  <c r="G1173" i="41"/>
  <c r="A1174" i="41"/>
  <c r="B1174" i="41"/>
  <c r="C1174" i="41"/>
  <c r="D1174" i="41"/>
  <c r="E1174" i="41"/>
  <c r="K1174" i="41" s="1"/>
  <c r="F1174" i="41"/>
  <c r="I1174" i="41" s="1"/>
  <c r="G1174" i="41"/>
  <c r="A1175" i="41"/>
  <c r="B1175" i="41"/>
  <c r="C1175" i="41"/>
  <c r="D1175" i="41"/>
  <c r="E1175" i="41"/>
  <c r="K1175" i="41" s="1"/>
  <c r="F1175" i="41"/>
  <c r="I1175" i="41" s="1"/>
  <c r="G1175" i="41"/>
  <c r="A1176" i="41"/>
  <c r="B1176" i="41"/>
  <c r="C1176" i="41"/>
  <c r="D1176" i="41"/>
  <c r="E1176" i="41"/>
  <c r="K1176" i="41" s="1"/>
  <c r="F1176" i="41"/>
  <c r="I1176" i="41" s="1"/>
  <c r="G1176" i="41"/>
  <c r="A1177" i="41"/>
  <c r="B1177" i="41"/>
  <c r="C1177" i="41"/>
  <c r="D1177" i="41"/>
  <c r="E1177" i="41"/>
  <c r="K1177" i="41" s="1"/>
  <c r="F1177" i="41"/>
  <c r="I1177" i="41" s="1"/>
  <c r="G1177" i="41"/>
  <c r="A1178" i="41"/>
  <c r="B1178" i="41"/>
  <c r="C1178" i="41"/>
  <c r="D1178" i="41"/>
  <c r="E1178" i="41"/>
  <c r="K1178" i="41" s="1"/>
  <c r="F1178" i="41"/>
  <c r="I1178" i="41" s="1"/>
  <c r="G1178" i="41"/>
  <c r="A1179" i="41"/>
  <c r="B1179" i="41"/>
  <c r="C1179" i="41"/>
  <c r="D1179" i="41"/>
  <c r="E1179" i="41"/>
  <c r="K1179" i="41" s="1"/>
  <c r="F1179" i="41"/>
  <c r="I1179" i="41" s="1"/>
  <c r="G1179" i="41"/>
  <c r="A1180" i="41"/>
  <c r="B1180" i="41"/>
  <c r="C1180" i="41"/>
  <c r="D1180" i="41"/>
  <c r="E1180" i="41"/>
  <c r="K1180" i="41" s="1"/>
  <c r="F1180" i="41"/>
  <c r="I1180" i="41" s="1"/>
  <c r="G1180" i="41"/>
  <c r="A1181" i="41"/>
  <c r="B1181" i="41"/>
  <c r="C1181" i="41"/>
  <c r="D1181" i="41"/>
  <c r="E1181" i="41"/>
  <c r="K1181" i="41" s="1"/>
  <c r="F1181" i="41"/>
  <c r="I1181" i="41" s="1"/>
  <c r="G1181" i="41"/>
  <c r="A1182" i="41"/>
  <c r="B1182" i="41"/>
  <c r="C1182" i="41"/>
  <c r="D1182" i="41"/>
  <c r="E1182" i="41"/>
  <c r="K1182" i="41" s="1"/>
  <c r="F1182" i="41"/>
  <c r="I1182" i="41" s="1"/>
  <c r="G1182" i="41"/>
  <c r="A1183" i="41"/>
  <c r="B1183" i="41"/>
  <c r="C1183" i="41"/>
  <c r="D1183" i="41"/>
  <c r="E1183" i="41"/>
  <c r="K1183" i="41" s="1"/>
  <c r="F1183" i="41"/>
  <c r="I1183" i="41" s="1"/>
  <c r="G1183" i="41"/>
  <c r="A1184" i="41"/>
  <c r="B1184" i="41"/>
  <c r="C1184" i="41"/>
  <c r="D1184" i="41"/>
  <c r="E1184" i="41"/>
  <c r="K1184" i="41" s="1"/>
  <c r="F1184" i="41"/>
  <c r="I1184" i="41" s="1"/>
  <c r="G1184" i="41"/>
  <c r="A1185" i="41"/>
  <c r="B1185" i="41"/>
  <c r="C1185" i="41"/>
  <c r="D1185" i="41"/>
  <c r="E1185" i="41"/>
  <c r="K1185" i="41" s="1"/>
  <c r="F1185" i="41"/>
  <c r="I1185" i="41" s="1"/>
  <c r="G1185" i="41"/>
  <c r="A1186" i="41"/>
  <c r="B1186" i="41"/>
  <c r="C1186" i="41"/>
  <c r="D1186" i="41"/>
  <c r="E1186" i="41"/>
  <c r="K1186" i="41" s="1"/>
  <c r="F1186" i="41"/>
  <c r="I1186" i="41" s="1"/>
  <c r="G1186" i="41"/>
  <c r="A1187" i="41"/>
  <c r="B1187" i="41"/>
  <c r="C1187" i="41"/>
  <c r="D1187" i="41"/>
  <c r="E1187" i="41"/>
  <c r="K1187" i="41" s="1"/>
  <c r="F1187" i="41"/>
  <c r="I1187" i="41" s="1"/>
  <c r="G1187" i="41"/>
  <c r="A1188" i="41"/>
  <c r="B1188" i="41"/>
  <c r="C1188" i="41"/>
  <c r="D1188" i="41"/>
  <c r="E1188" i="41"/>
  <c r="K1188" i="41" s="1"/>
  <c r="F1188" i="41"/>
  <c r="I1188" i="41" s="1"/>
  <c r="G1188" i="41"/>
  <c r="A1189" i="41"/>
  <c r="B1189" i="41"/>
  <c r="C1189" i="41"/>
  <c r="D1189" i="41"/>
  <c r="E1189" i="41"/>
  <c r="K1189" i="41" s="1"/>
  <c r="F1189" i="41"/>
  <c r="I1189" i="41" s="1"/>
  <c r="G1189" i="41"/>
  <c r="A1190" i="41"/>
  <c r="B1190" i="41"/>
  <c r="C1190" i="41"/>
  <c r="D1190" i="41"/>
  <c r="E1190" i="41"/>
  <c r="K1190" i="41" s="1"/>
  <c r="F1190" i="41"/>
  <c r="I1190" i="41" s="1"/>
  <c r="G1190" i="41"/>
  <c r="A1191" i="41"/>
  <c r="B1191" i="41"/>
  <c r="C1191" i="41"/>
  <c r="D1191" i="41"/>
  <c r="E1191" i="41"/>
  <c r="K1191" i="41" s="1"/>
  <c r="F1191" i="41"/>
  <c r="I1191" i="41" s="1"/>
  <c r="G1191" i="41"/>
  <c r="A1192" i="41"/>
  <c r="B1192" i="41"/>
  <c r="C1192" i="41"/>
  <c r="D1192" i="41"/>
  <c r="E1192" i="41"/>
  <c r="K1192" i="41" s="1"/>
  <c r="F1192" i="41"/>
  <c r="I1192" i="41" s="1"/>
  <c r="G1192" i="41"/>
  <c r="A1193" i="41"/>
  <c r="B1193" i="41"/>
  <c r="C1193" i="41"/>
  <c r="D1193" i="41"/>
  <c r="E1193" i="41"/>
  <c r="K1193" i="41" s="1"/>
  <c r="F1193" i="41"/>
  <c r="I1193" i="41" s="1"/>
  <c r="G1193" i="41"/>
  <c r="A1194" i="41"/>
  <c r="B1194" i="41"/>
  <c r="C1194" i="41"/>
  <c r="D1194" i="41"/>
  <c r="E1194" i="41"/>
  <c r="K1194" i="41" s="1"/>
  <c r="F1194" i="41"/>
  <c r="I1194" i="41" s="1"/>
  <c r="G1194" i="41"/>
  <c r="A1195" i="41"/>
  <c r="B1195" i="41"/>
  <c r="C1195" i="41"/>
  <c r="D1195" i="41"/>
  <c r="E1195" i="41"/>
  <c r="K1195" i="41" s="1"/>
  <c r="F1195" i="41"/>
  <c r="I1195" i="41" s="1"/>
  <c r="G1195" i="41"/>
  <c r="A1196" i="41"/>
  <c r="B1196" i="41"/>
  <c r="C1196" i="41"/>
  <c r="D1196" i="41"/>
  <c r="E1196" i="41"/>
  <c r="K1196" i="41" s="1"/>
  <c r="F1196" i="41"/>
  <c r="I1196" i="41" s="1"/>
  <c r="G1196" i="41"/>
  <c r="A1197" i="41"/>
  <c r="B1197" i="41"/>
  <c r="C1197" i="41"/>
  <c r="D1197" i="41"/>
  <c r="E1197" i="41"/>
  <c r="K1197" i="41" s="1"/>
  <c r="F1197" i="41"/>
  <c r="I1197" i="41" s="1"/>
  <c r="G1197" i="41"/>
  <c r="A1198" i="41"/>
  <c r="B1198" i="41"/>
  <c r="C1198" i="41"/>
  <c r="D1198" i="41"/>
  <c r="E1198" i="41"/>
  <c r="K1198" i="41" s="1"/>
  <c r="F1198" i="41"/>
  <c r="I1198" i="41" s="1"/>
  <c r="G1198" i="41"/>
  <c r="A1199" i="41"/>
  <c r="B1199" i="41"/>
  <c r="C1199" i="41"/>
  <c r="D1199" i="41"/>
  <c r="E1199" i="41"/>
  <c r="K1199" i="41" s="1"/>
  <c r="F1199" i="41"/>
  <c r="I1199" i="41" s="1"/>
  <c r="G1199" i="41"/>
  <c r="A1200" i="41"/>
  <c r="B1200" i="41"/>
  <c r="C1200" i="41"/>
  <c r="D1200" i="41"/>
  <c r="E1200" i="41"/>
  <c r="K1200" i="41" s="1"/>
  <c r="F1200" i="41"/>
  <c r="I1200" i="41" s="1"/>
  <c r="G1200" i="41"/>
  <c r="A1201" i="41"/>
  <c r="B1201" i="41"/>
  <c r="C1201" i="41"/>
  <c r="D1201" i="41"/>
  <c r="E1201" i="41"/>
  <c r="K1201" i="41" s="1"/>
  <c r="F1201" i="41"/>
  <c r="I1201" i="41" s="1"/>
  <c r="G1201" i="41"/>
  <c r="A1202" i="41"/>
  <c r="B1202" i="41"/>
  <c r="C1202" i="41"/>
  <c r="D1202" i="41"/>
  <c r="E1202" i="41"/>
  <c r="K1202" i="41" s="1"/>
  <c r="F1202" i="41"/>
  <c r="I1202" i="41" s="1"/>
  <c r="G1202" i="41"/>
  <c r="A1203" i="41"/>
  <c r="B1203" i="41"/>
  <c r="C1203" i="41"/>
  <c r="D1203" i="41"/>
  <c r="E1203" i="41"/>
  <c r="K1203" i="41" s="1"/>
  <c r="F1203" i="41"/>
  <c r="I1203" i="41" s="1"/>
  <c r="G1203" i="41"/>
  <c r="A1204" i="41"/>
  <c r="B1204" i="41"/>
  <c r="C1204" i="41"/>
  <c r="D1204" i="41"/>
  <c r="E1204" i="41"/>
  <c r="K1204" i="41" s="1"/>
  <c r="F1204" i="41"/>
  <c r="I1204" i="41" s="1"/>
  <c r="G1204" i="41"/>
  <c r="A1205" i="41"/>
  <c r="B1205" i="41"/>
  <c r="C1205" i="41"/>
  <c r="D1205" i="41"/>
  <c r="E1205" i="41"/>
  <c r="K1205" i="41" s="1"/>
  <c r="F1205" i="41"/>
  <c r="I1205" i="41" s="1"/>
  <c r="G1205" i="41"/>
  <c r="A1206" i="41"/>
  <c r="B1206" i="41"/>
  <c r="C1206" i="41"/>
  <c r="D1206" i="41"/>
  <c r="E1206" i="41"/>
  <c r="K1206" i="41" s="1"/>
  <c r="F1206" i="41"/>
  <c r="I1206" i="41" s="1"/>
  <c r="G1206" i="41"/>
  <c r="A1207" i="41"/>
  <c r="B1207" i="41"/>
  <c r="C1207" i="41"/>
  <c r="D1207" i="41"/>
  <c r="E1207" i="41"/>
  <c r="K1207" i="41" s="1"/>
  <c r="F1207" i="41"/>
  <c r="I1207" i="41" s="1"/>
  <c r="G1207" i="41"/>
  <c r="A1208" i="41"/>
  <c r="B1208" i="41"/>
  <c r="C1208" i="41"/>
  <c r="D1208" i="41"/>
  <c r="E1208" i="41"/>
  <c r="K1208" i="41" s="1"/>
  <c r="F1208" i="41"/>
  <c r="I1208" i="41" s="1"/>
  <c r="G1208" i="41"/>
  <c r="A1209" i="41"/>
  <c r="B1209" i="41"/>
  <c r="C1209" i="41"/>
  <c r="D1209" i="41"/>
  <c r="E1209" i="41"/>
  <c r="K1209" i="41" s="1"/>
  <c r="F1209" i="41"/>
  <c r="I1209" i="41" s="1"/>
  <c r="G1209" i="41"/>
  <c r="A1210" i="41"/>
  <c r="B1210" i="41"/>
  <c r="C1210" i="41"/>
  <c r="D1210" i="41"/>
  <c r="E1210" i="41"/>
  <c r="K1210" i="41" s="1"/>
  <c r="F1210" i="41"/>
  <c r="I1210" i="41" s="1"/>
  <c r="G1210" i="41"/>
  <c r="A1211" i="41"/>
  <c r="B1211" i="41"/>
  <c r="C1211" i="41"/>
  <c r="D1211" i="41"/>
  <c r="E1211" i="41"/>
  <c r="K1211" i="41" s="1"/>
  <c r="F1211" i="41"/>
  <c r="I1211" i="41" s="1"/>
  <c r="G1211" i="41"/>
  <c r="A1212" i="41"/>
  <c r="B1212" i="41"/>
  <c r="C1212" i="41"/>
  <c r="D1212" i="41"/>
  <c r="E1212" i="41"/>
  <c r="K1212" i="41" s="1"/>
  <c r="F1212" i="41"/>
  <c r="I1212" i="41" s="1"/>
  <c r="G1212" i="41"/>
  <c r="A1213" i="41"/>
  <c r="B1213" i="41"/>
  <c r="C1213" i="41"/>
  <c r="D1213" i="41"/>
  <c r="E1213" i="41"/>
  <c r="K1213" i="41" s="1"/>
  <c r="F1213" i="41"/>
  <c r="I1213" i="41" s="1"/>
  <c r="G1213" i="41"/>
  <c r="A1214" i="41"/>
  <c r="B1214" i="41"/>
  <c r="C1214" i="41"/>
  <c r="D1214" i="41"/>
  <c r="E1214" i="41"/>
  <c r="K1214" i="41" s="1"/>
  <c r="F1214" i="41"/>
  <c r="I1214" i="41" s="1"/>
  <c r="G1214" i="41"/>
  <c r="A1215" i="41"/>
  <c r="B1215" i="41"/>
  <c r="C1215" i="41"/>
  <c r="D1215" i="41"/>
  <c r="E1215" i="41"/>
  <c r="K1215" i="41" s="1"/>
  <c r="F1215" i="41"/>
  <c r="I1215" i="41" s="1"/>
  <c r="G1215" i="41"/>
  <c r="A1216" i="41"/>
  <c r="B1216" i="41"/>
  <c r="C1216" i="41"/>
  <c r="D1216" i="41"/>
  <c r="E1216" i="41"/>
  <c r="K1216" i="41" s="1"/>
  <c r="F1216" i="41"/>
  <c r="I1216" i="41" s="1"/>
  <c r="G1216" i="41"/>
  <c r="A1217" i="41"/>
  <c r="B1217" i="41"/>
  <c r="C1217" i="41"/>
  <c r="D1217" i="41"/>
  <c r="E1217" i="41"/>
  <c r="K1217" i="41" s="1"/>
  <c r="F1217" i="41"/>
  <c r="I1217" i="41" s="1"/>
  <c r="G1217" i="41"/>
  <c r="A1218" i="41"/>
  <c r="B1218" i="41"/>
  <c r="C1218" i="41"/>
  <c r="D1218" i="41"/>
  <c r="E1218" i="41"/>
  <c r="K1218" i="41" s="1"/>
  <c r="F1218" i="41"/>
  <c r="I1218" i="41" s="1"/>
  <c r="G1218" i="41"/>
  <c r="A1219" i="41"/>
  <c r="B1219" i="41"/>
  <c r="C1219" i="41"/>
  <c r="D1219" i="41"/>
  <c r="E1219" i="41"/>
  <c r="K1219" i="41" s="1"/>
  <c r="F1219" i="41"/>
  <c r="I1219" i="41" s="1"/>
  <c r="G1219" i="41"/>
  <c r="A1220" i="41"/>
  <c r="B1220" i="41"/>
  <c r="C1220" i="41"/>
  <c r="D1220" i="41"/>
  <c r="E1220" i="41"/>
  <c r="K1220" i="41" s="1"/>
  <c r="F1220" i="41"/>
  <c r="I1220" i="41" s="1"/>
  <c r="G1220" i="41"/>
  <c r="A1221" i="41"/>
  <c r="B1221" i="41"/>
  <c r="C1221" i="41"/>
  <c r="D1221" i="41"/>
  <c r="E1221" i="41"/>
  <c r="K1221" i="41" s="1"/>
  <c r="F1221" i="41"/>
  <c r="I1221" i="41" s="1"/>
  <c r="G1221" i="41"/>
  <c r="A1222" i="41"/>
  <c r="B1222" i="41"/>
  <c r="C1222" i="41"/>
  <c r="D1222" i="41"/>
  <c r="E1222" i="41"/>
  <c r="K1222" i="41" s="1"/>
  <c r="F1222" i="41"/>
  <c r="I1222" i="41" s="1"/>
  <c r="G1222" i="41"/>
  <c r="A1223" i="41"/>
  <c r="B1223" i="41"/>
  <c r="C1223" i="41"/>
  <c r="D1223" i="41"/>
  <c r="E1223" i="41"/>
  <c r="K1223" i="41" s="1"/>
  <c r="F1223" i="41"/>
  <c r="I1223" i="41" s="1"/>
  <c r="G1223" i="41"/>
  <c r="A1224" i="41"/>
  <c r="B1224" i="41"/>
  <c r="C1224" i="41"/>
  <c r="D1224" i="41"/>
  <c r="E1224" i="41"/>
  <c r="K1224" i="41" s="1"/>
  <c r="F1224" i="41"/>
  <c r="I1224" i="41" s="1"/>
  <c r="G1224" i="41"/>
  <c r="A1225" i="41"/>
  <c r="B1225" i="41"/>
  <c r="C1225" i="41"/>
  <c r="D1225" i="41"/>
  <c r="E1225" i="41"/>
  <c r="K1225" i="41" s="1"/>
  <c r="F1225" i="41"/>
  <c r="I1225" i="41" s="1"/>
  <c r="G1225" i="41"/>
  <c r="A1226" i="41"/>
  <c r="B1226" i="41"/>
  <c r="C1226" i="41"/>
  <c r="D1226" i="41"/>
  <c r="E1226" i="41"/>
  <c r="K1226" i="41" s="1"/>
  <c r="F1226" i="41"/>
  <c r="I1226" i="41" s="1"/>
  <c r="G1226" i="41"/>
  <c r="A1227" i="41"/>
  <c r="B1227" i="41"/>
  <c r="C1227" i="41"/>
  <c r="D1227" i="41"/>
  <c r="E1227" i="41"/>
  <c r="K1227" i="41" s="1"/>
  <c r="F1227" i="41"/>
  <c r="I1227" i="41" s="1"/>
  <c r="G1227" i="41"/>
  <c r="A1228" i="41"/>
  <c r="B1228" i="41"/>
  <c r="C1228" i="41"/>
  <c r="D1228" i="41"/>
  <c r="E1228" i="41"/>
  <c r="K1228" i="41" s="1"/>
  <c r="F1228" i="41"/>
  <c r="I1228" i="41" s="1"/>
  <c r="G1228" i="41"/>
  <c r="A1229" i="41"/>
  <c r="B1229" i="41"/>
  <c r="C1229" i="41"/>
  <c r="D1229" i="41"/>
  <c r="E1229" i="41"/>
  <c r="K1229" i="41" s="1"/>
  <c r="F1229" i="41"/>
  <c r="I1229" i="41" s="1"/>
  <c r="G1229" i="41"/>
  <c r="A1230" i="41"/>
  <c r="B1230" i="41"/>
  <c r="C1230" i="41"/>
  <c r="D1230" i="41"/>
  <c r="E1230" i="41"/>
  <c r="K1230" i="41" s="1"/>
  <c r="F1230" i="41"/>
  <c r="I1230" i="41" s="1"/>
  <c r="G1230" i="41"/>
  <c r="A1231" i="41"/>
  <c r="B1231" i="41"/>
  <c r="C1231" i="41"/>
  <c r="D1231" i="41"/>
  <c r="E1231" i="41"/>
  <c r="K1231" i="41" s="1"/>
  <c r="F1231" i="41"/>
  <c r="I1231" i="41" s="1"/>
  <c r="G1231" i="41"/>
  <c r="A1232" i="41"/>
  <c r="B1232" i="41"/>
  <c r="C1232" i="41"/>
  <c r="D1232" i="41"/>
  <c r="E1232" i="41"/>
  <c r="K1232" i="41" s="1"/>
  <c r="F1232" i="41"/>
  <c r="I1232" i="41" s="1"/>
  <c r="G1232" i="41"/>
  <c r="A1233" i="41"/>
  <c r="B1233" i="41"/>
  <c r="C1233" i="41"/>
  <c r="D1233" i="41"/>
  <c r="E1233" i="41"/>
  <c r="K1233" i="41" s="1"/>
  <c r="F1233" i="41"/>
  <c r="I1233" i="41" s="1"/>
  <c r="G1233" i="41"/>
  <c r="A1234" i="41"/>
  <c r="B1234" i="41"/>
  <c r="C1234" i="41"/>
  <c r="D1234" i="41"/>
  <c r="E1234" i="41"/>
  <c r="K1234" i="41" s="1"/>
  <c r="F1234" i="41"/>
  <c r="I1234" i="41" s="1"/>
  <c r="G1234" i="41"/>
  <c r="A1235" i="41"/>
  <c r="B1235" i="41"/>
  <c r="C1235" i="41"/>
  <c r="D1235" i="41"/>
  <c r="E1235" i="41"/>
  <c r="K1235" i="41" s="1"/>
  <c r="F1235" i="41"/>
  <c r="I1235" i="41" s="1"/>
  <c r="G1235" i="41"/>
  <c r="A1236" i="41"/>
  <c r="B1236" i="41"/>
  <c r="C1236" i="41"/>
  <c r="D1236" i="41"/>
  <c r="E1236" i="41"/>
  <c r="K1236" i="41" s="1"/>
  <c r="F1236" i="41"/>
  <c r="I1236" i="41" s="1"/>
  <c r="G1236" i="41"/>
  <c r="A1237" i="41"/>
  <c r="B1237" i="41"/>
  <c r="C1237" i="41"/>
  <c r="D1237" i="41"/>
  <c r="E1237" i="41"/>
  <c r="K1237" i="41" s="1"/>
  <c r="F1237" i="41"/>
  <c r="I1237" i="41" s="1"/>
  <c r="G1237" i="41"/>
  <c r="A1238" i="41"/>
  <c r="B1238" i="41"/>
  <c r="C1238" i="41"/>
  <c r="D1238" i="41"/>
  <c r="E1238" i="41"/>
  <c r="K1238" i="41" s="1"/>
  <c r="F1238" i="41"/>
  <c r="I1238" i="41" s="1"/>
  <c r="G1238" i="41"/>
  <c r="A1239" i="41"/>
  <c r="B1239" i="41"/>
  <c r="C1239" i="41"/>
  <c r="D1239" i="41"/>
  <c r="E1239" i="41"/>
  <c r="K1239" i="41" s="1"/>
  <c r="F1239" i="41"/>
  <c r="I1239" i="41" s="1"/>
  <c r="G1239" i="41"/>
  <c r="A1240" i="41"/>
  <c r="B1240" i="41"/>
  <c r="C1240" i="41"/>
  <c r="D1240" i="41"/>
  <c r="E1240" i="41"/>
  <c r="K1240" i="41" s="1"/>
  <c r="F1240" i="41"/>
  <c r="I1240" i="41" s="1"/>
  <c r="G1240" i="41"/>
  <c r="A1241" i="41"/>
  <c r="B1241" i="41"/>
  <c r="C1241" i="41"/>
  <c r="D1241" i="41"/>
  <c r="E1241" i="41"/>
  <c r="K1241" i="41" s="1"/>
  <c r="F1241" i="41"/>
  <c r="I1241" i="41" s="1"/>
  <c r="G1241" i="41"/>
  <c r="A1242" i="41"/>
  <c r="B1242" i="41"/>
  <c r="C1242" i="41"/>
  <c r="D1242" i="41"/>
  <c r="E1242" i="41"/>
  <c r="K1242" i="41" s="1"/>
  <c r="F1242" i="41"/>
  <c r="I1242" i="41" s="1"/>
  <c r="G1242" i="41"/>
  <c r="A1243" i="41"/>
  <c r="B1243" i="41"/>
  <c r="C1243" i="41"/>
  <c r="D1243" i="41"/>
  <c r="E1243" i="41"/>
  <c r="K1243" i="41" s="1"/>
  <c r="F1243" i="41"/>
  <c r="I1243" i="41" s="1"/>
  <c r="G1243" i="41"/>
  <c r="A1244" i="41"/>
  <c r="B1244" i="41"/>
  <c r="C1244" i="41"/>
  <c r="D1244" i="41"/>
  <c r="E1244" i="41"/>
  <c r="K1244" i="41" s="1"/>
  <c r="F1244" i="41"/>
  <c r="I1244" i="41" s="1"/>
  <c r="G1244" i="41"/>
  <c r="A1245" i="41"/>
  <c r="B1245" i="41"/>
  <c r="C1245" i="41"/>
  <c r="D1245" i="41"/>
  <c r="E1245" i="41"/>
  <c r="K1245" i="41" s="1"/>
  <c r="F1245" i="41"/>
  <c r="I1245" i="41" s="1"/>
  <c r="G1245" i="41"/>
  <c r="A1246" i="41"/>
  <c r="B1246" i="41"/>
  <c r="C1246" i="41"/>
  <c r="D1246" i="41"/>
  <c r="E1246" i="41"/>
  <c r="K1246" i="41" s="1"/>
  <c r="F1246" i="41"/>
  <c r="I1246" i="41" s="1"/>
  <c r="G1246" i="41"/>
  <c r="A1247" i="41"/>
  <c r="B1247" i="41"/>
  <c r="C1247" i="41"/>
  <c r="D1247" i="41"/>
  <c r="E1247" i="41"/>
  <c r="K1247" i="41" s="1"/>
  <c r="F1247" i="41"/>
  <c r="I1247" i="41" s="1"/>
  <c r="G1247" i="41"/>
  <c r="A1248" i="41"/>
  <c r="B1248" i="41"/>
  <c r="C1248" i="41"/>
  <c r="D1248" i="41"/>
  <c r="E1248" i="41"/>
  <c r="K1248" i="41" s="1"/>
  <c r="F1248" i="41"/>
  <c r="I1248" i="41" s="1"/>
  <c r="G1248" i="41"/>
  <c r="A1249" i="41"/>
  <c r="B1249" i="41"/>
  <c r="C1249" i="41"/>
  <c r="D1249" i="41"/>
  <c r="E1249" i="41"/>
  <c r="K1249" i="41" s="1"/>
  <c r="F1249" i="41"/>
  <c r="I1249" i="41" s="1"/>
  <c r="G1249" i="41"/>
  <c r="A1250" i="41"/>
  <c r="B1250" i="41"/>
  <c r="C1250" i="41"/>
  <c r="D1250" i="41"/>
  <c r="E1250" i="41"/>
  <c r="K1250" i="41" s="1"/>
  <c r="F1250" i="41"/>
  <c r="I1250" i="41" s="1"/>
  <c r="G1250" i="41"/>
  <c r="A1251" i="41"/>
  <c r="B1251" i="41"/>
  <c r="C1251" i="41"/>
  <c r="D1251" i="41"/>
  <c r="E1251" i="41"/>
  <c r="K1251" i="41" s="1"/>
  <c r="F1251" i="41"/>
  <c r="I1251" i="41" s="1"/>
  <c r="G1251" i="41"/>
  <c r="A1252" i="41"/>
  <c r="B1252" i="41"/>
  <c r="C1252" i="41"/>
  <c r="D1252" i="41"/>
  <c r="E1252" i="41"/>
  <c r="K1252" i="41" s="1"/>
  <c r="F1252" i="41"/>
  <c r="I1252" i="41" s="1"/>
  <c r="G1252" i="41"/>
  <c r="A1253" i="41"/>
  <c r="B1253" i="41"/>
  <c r="C1253" i="41"/>
  <c r="D1253" i="41"/>
  <c r="E1253" i="41"/>
  <c r="K1253" i="41" s="1"/>
  <c r="F1253" i="41"/>
  <c r="I1253" i="41" s="1"/>
  <c r="G1253" i="41"/>
  <c r="A1254" i="41"/>
  <c r="B1254" i="41"/>
  <c r="C1254" i="41"/>
  <c r="D1254" i="41"/>
  <c r="E1254" i="41"/>
  <c r="K1254" i="41" s="1"/>
  <c r="F1254" i="41"/>
  <c r="I1254" i="41" s="1"/>
  <c r="G1254" i="41"/>
  <c r="A1255" i="41"/>
  <c r="B1255" i="41"/>
  <c r="C1255" i="41"/>
  <c r="D1255" i="41"/>
  <c r="E1255" i="41"/>
  <c r="K1255" i="41" s="1"/>
  <c r="F1255" i="41"/>
  <c r="I1255" i="41" s="1"/>
  <c r="G1255" i="41"/>
  <c r="A1256" i="41"/>
  <c r="B1256" i="41"/>
  <c r="C1256" i="41"/>
  <c r="D1256" i="41"/>
  <c r="E1256" i="41"/>
  <c r="K1256" i="41" s="1"/>
  <c r="F1256" i="41"/>
  <c r="I1256" i="41" s="1"/>
  <c r="G1256" i="41"/>
  <c r="A1257" i="41"/>
  <c r="B1257" i="41"/>
  <c r="C1257" i="41"/>
  <c r="D1257" i="41"/>
  <c r="E1257" i="41"/>
  <c r="K1257" i="41" s="1"/>
  <c r="F1257" i="41"/>
  <c r="I1257" i="41" s="1"/>
  <c r="G1257" i="41"/>
  <c r="A1258" i="41"/>
  <c r="B1258" i="41"/>
  <c r="C1258" i="41"/>
  <c r="D1258" i="41"/>
  <c r="E1258" i="41"/>
  <c r="K1258" i="41" s="1"/>
  <c r="F1258" i="41"/>
  <c r="I1258" i="41" s="1"/>
  <c r="G1258" i="41"/>
  <c r="A1259" i="41"/>
  <c r="B1259" i="41"/>
  <c r="C1259" i="41"/>
  <c r="D1259" i="41"/>
  <c r="E1259" i="41"/>
  <c r="K1259" i="41" s="1"/>
  <c r="F1259" i="41"/>
  <c r="I1259" i="41" s="1"/>
  <c r="G1259" i="41"/>
  <c r="A1260" i="41"/>
  <c r="B1260" i="41"/>
  <c r="C1260" i="41"/>
  <c r="D1260" i="41"/>
  <c r="E1260" i="41"/>
  <c r="K1260" i="41" s="1"/>
  <c r="F1260" i="41"/>
  <c r="I1260" i="41" s="1"/>
  <c r="G1260" i="41"/>
  <c r="A1261" i="41"/>
  <c r="B1261" i="41"/>
  <c r="C1261" i="41"/>
  <c r="D1261" i="41"/>
  <c r="E1261" i="41"/>
  <c r="K1261" i="41" s="1"/>
  <c r="F1261" i="41"/>
  <c r="I1261" i="41" s="1"/>
  <c r="G1261" i="41"/>
  <c r="A1262" i="41"/>
  <c r="B1262" i="41"/>
  <c r="C1262" i="41"/>
  <c r="D1262" i="41"/>
  <c r="E1262" i="41"/>
  <c r="K1262" i="41" s="1"/>
  <c r="F1262" i="41"/>
  <c r="I1262" i="41" s="1"/>
  <c r="G1262" i="41"/>
  <c r="A1263" i="41"/>
  <c r="B1263" i="41"/>
  <c r="C1263" i="41"/>
  <c r="D1263" i="41"/>
  <c r="E1263" i="41"/>
  <c r="K1263" i="41" s="1"/>
  <c r="F1263" i="41"/>
  <c r="I1263" i="41" s="1"/>
  <c r="G1263" i="41"/>
  <c r="A1264" i="41"/>
  <c r="B1264" i="41"/>
  <c r="C1264" i="41"/>
  <c r="D1264" i="41"/>
  <c r="E1264" i="41"/>
  <c r="K1264" i="41" s="1"/>
  <c r="F1264" i="41"/>
  <c r="I1264" i="41" s="1"/>
  <c r="G1264" i="41"/>
  <c r="A1265" i="41"/>
  <c r="B1265" i="41"/>
  <c r="C1265" i="41"/>
  <c r="D1265" i="41"/>
  <c r="E1265" i="41"/>
  <c r="K1265" i="41" s="1"/>
  <c r="F1265" i="41"/>
  <c r="I1265" i="41" s="1"/>
  <c r="G1265" i="41"/>
  <c r="A1266" i="41"/>
  <c r="B1266" i="41"/>
  <c r="C1266" i="41"/>
  <c r="D1266" i="41"/>
  <c r="E1266" i="41"/>
  <c r="K1266" i="41" s="1"/>
  <c r="F1266" i="41"/>
  <c r="I1266" i="41" s="1"/>
  <c r="G1266" i="41"/>
  <c r="A1267" i="41"/>
  <c r="B1267" i="41"/>
  <c r="C1267" i="41"/>
  <c r="D1267" i="41"/>
  <c r="E1267" i="41"/>
  <c r="K1267" i="41" s="1"/>
  <c r="F1267" i="41"/>
  <c r="I1267" i="41" s="1"/>
  <c r="G1267" i="41"/>
  <c r="A1268" i="41"/>
  <c r="B1268" i="41"/>
  <c r="C1268" i="41"/>
  <c r="D1268" i="41"/>
  <c r="E1268" i="41"/>
  <c r="K1268" i="41" s="1"/>
  <c r="F1268" i="41"/>
  <c r="I1268" i="41" s="1"/>
  <c r="G1268" i="41"/>
  <c r="A1269" i="41"/>
  <c r="B1269" i="41"/>
  <c r="C1269" i="41"/>
  <c r="D1269" i="41"/>
  <c r="E1269" i="41"/>
  <c r="K1269" i="41" s="1"/>
  <c r="F1269" i="41"/>
  <c r="I1269" i="41" s="1"/>
  <c r="G1269" i="41"/>
  <c r="A1270" i="41"/>
  <c r="B1270" i="41"/>
  <c r="C1270" i="41"/>
  <c r="D1270" i="41"/>
  <c r="E1270" i="41"/>
  <c r="K1270" i="41" s="1"/>
  <c r="F1270" i="41"/>
  <c r="I1270" i="41" s="1"/>
  <c r="G1270" i="41"/>
  <c r="A1271" i="41"/>
  <c r="B1271" i="41"/>
  <c r="C1271" i="41"/>
  <c r="D1271" i="41"/>
  <c r="E1271" i="41"/>
  <c r="K1271" i="41" s="1"/>
  <c r="F1271" i="41"/>
  <c r="I1271" i="41" s="1"/>
  <c r="G1271" i="41"/>
  <c r="A1272" i="41"/>
  <c r="B1272" i="41"/>
  <c r="C1272" i="41"/>
  <c r="D1272" i="41"/>
  <c r="E1272" i="41"/>
  <c r="K1272" i="41" s="1"/>
  <c r="F1272" i="41"/>
  <c r="I1272" i="41" s="1"/>
  <c r="G1272" i="41"/>
  <c r="A1273" i="41"/>
  <c r="B1273" i="41"/>
  <c r="C1273" i="41"/>
  <c r="D1273" i="41"/>
  <c r="E1273" i="41"/>
  <c r="K1273" i="41" s="1"/>
  <c r="F1273" i="41"/>
  <c r="I1273" i="41" s="1"/>
  <c r="G1273" i="41"/>
  <c r="A1274" i="41"/>
  <c r="B1274" i="41"/>
  <c r="C1274" i="41"/>
  <c r="D1274" i="41"/>
  <c r="E1274" i="41"/>
  <c r="K1274" i="41" s="1"/>
  <c r="F1274" i="41"/>
  <c r="I1274" i="41" s="1"/>
  <c r="G1274" i="41"/>
  <c r="A1275" i="41"/>
  <c r="B1275" i="41"/>
  <c r="C1275" i="41"/>
  <c r="D1275" i="41"/>
  <c r="E1275" i="41"/>
  <c r="K1275" i="41" s="1"/>
  <c r="F1275" i="41"/>
  <c r="I1275" i="41" s="1"/>
  <c r="G1275" i="41"/>
  <c r="A1276" i="41"/>
  <c r="B1276" i="41"/>
  <c r="C1276" i="41"/>
  <c r="D1276" i="41"/>
  <c r="E1276" i="41"/>
  <c r="K1276" i="41" s="1"/>
  <c r="F1276" i="41"/>
  <c r="I1276" i="41" s="1"/>
  <c r="G1276" i="41"/>
  <c r="A1277" i="41"/>
  <c r="B1277" i="41"/>
  <c r="C1277" i="41"/>
  <c r="D1277" i="41"/>
  <c r="E1277" i="41"/>
  <c r="K1277" i="41" s="1"/>
  <c r="F1277" i="41"/>
  <c r="I1277" i="41" s="1"/>
  <c r="G1277" i="41"/>
  <c r="A1278" i="41"/>
  <c r="B1278" i="41"/>
  <c r="C1278" i="41"/>
  <c r="D1278" i="41"/>
  <c r="E1278" i="41"/>
  <c r="K1278" i="41" s="1"/>
  <c r="F1278" i="41"/>
  <c r="I1278" i="41" s="1"/>
  <c r="G1278" i="41"/>
  <c r="A1279" i="41"/>
  <c r="B1279" i="41"/>
  <c r="C1279" i="41"/>
  <c r="D1279" i="41"/>
  <c r="E1279" i="41"/>
  <c r="K1279" i="41" s="1"/>
  <c r="F1279" i="41"/>
  <c r="I1279" i="41" s="1"/>
  <c r="G1279" i="41"/>
  <c r="A1280" i="41"/>
  <c r="B1280" i="41"/>
  <c r="C1280" i="41"/>
  <c r="D1280" i="41"/>
  <c r="E1280" i="41"/>
  <c r="K1280" i="41" s="1"/>
  <c r="F1280" i="41"/>
  <c r="I1280" i="41" s="1"/>
  <c r="G1280" i="41"/>
  <c r="A1281" i="41"/>
  <c r="B1281" i="41"/>
  <c r="C1281" i="41"/>
  <c r="D1281" i="41"/>
  <c r="E1281" i="41"/>
  <c r="K1281" i="41" s="1"/>
  <c r="F1281" i="41"/>
  <c r="I1281" i="41" s="1"/>
  <c r="G1281" i="41"/>
  <c r="A1282" i="41"/>
  <c r="B1282" i="41"/>
  <c r="C1282" i="41"/>
  <c r="D1282" i="41"/>
  <c r="E1282" i="41"/>
  <c r="K1282" i="41" s="1"/>
  <c r="F1282" i="41"/>
  <c r="I1282" i="41" s="1"/>
  <c r="G1282" i="41"/>
  <c r="A1283" i="41"/>
  <c r="B1283" i="41"/>
  <c r="C1283" i="41"/>
  <c r="D1283" i="41"/>
  <c r="E1283" i="41"/>
  <c r="K1283" i="41" s="1"/>
  <c r="F1283" i="41"/>
  <c r="I1283" i="41" s="1"/>
  <c r="G1283" i="41"/>
  <c r="A1284" i="41"/>
  <c r="B1284" i="41"/>
  <c r="C1284" i="41"/>
  <c r="D1284" i="41"/>
  <c r="E1284" i="41"/>
  <c r="K1284" i="41" s="1"/>
  <c r="F1284" i="41"/>
  <c r="I1284" i="41" s="1"/>
  <c r="G1284" i="41"/>
  <c r="A1285" i="41"/>
  <c r="B1285" i="41"/>
  <c r="C1285" i="41"/>
  <c r="D1285" i="41"/>
  <c r="E1285" i="41"/>
  <c r="K1285" i="41" s="1"/>
  <c r="F1285" i="41"/>
  <c r="I1285" i="41" s="1"/>
  <c r="G1285" i="41"/>
  <c r="A1286" i="41"/>
  <c r="B1286" i="41"/>
  <c r="C1286" i="41"/>
  <c r="D1286" i="41"/>
  <c r="E1286" i="41"/>
  <c r="K1286" i="41" s="1"/>
  <c r="F1286" i="41"/>
  <c r="I1286" i="41" s="1"/>
  <c r="G1286" i="41"/>
  <c r="A1287" i="41"/>
  <c r="B1287" i="41"/>
  <c r="C1287" i="41"/>
  <c r="D1287" i="41"/>
  <c r="E1287" i="41"/>
  <c r="K1287" i="41" s="1"/>
  <c r="F1287" i="41"/>
  <c r="I1287" i="41" s="1"/>
  <c r="G1287" i="41"/>
  <c r="A1288" i="41"/>
  <c r="B1288" i="41"/>
  <c r="C1288" i="41"/>
  <c r="D1288" i="41"/>
  <c r="E1288" i="41"/>
  <c r="K1288" i="41" s="1"/>
  <c r="F1288" i="41"/>
  <c r="I1288" i="41" s="1"/>
  <c r="G1288" i="41"/>
  <c r="A1289" i="41"/>
  <c r="B1289" i="41"/>
  <c r="C1289" i="41"/>
  <c r="D1289" i="41"/>
  <c r="E1289" i="41"/>
  <c r="K1289" i="41" s="1"/>
  <c r="F1289" i="41"/>
  <c r="I1289" i="41" s="1"/>
  <c r="G1289" i="41"/>
  <c r="A1290" i="41"/>
  <c r="B1290" i="41"/>
  <c r="C1290" i="41"/>
  <c r="D1290" i="41"/>
  <c r="E1290" i="41"/>
  <c r="K1290" i="41" s="1"/>
  <c r="F1290" i="41"/>
  <c r="I1290" i="41" s="1"/>
  <c r="G1290" i="41"/>
  <c r="A1291" i="41"/>
  <c r="B1291" i="41"/>
  <c r="C1291" i="41"/>
  <c r="D1291" i="41"/>
  <c r="E1291" i="41"/>
  <c r="K1291" i="41" s="1"/>
  <c r="F1291" i="41"/>
  <c r="I1291" i="41" s="1"/>
  <c r="G1291" i="41"/>
  <c r="A1292" i="41"/>
  <c r="B1292" i="41"/>
  <c r="C1292" i="41"/>
  <c r="D1292" i="41"/>
  <c r="E1292" i="41"/>
  <c r="K1292" i="41" s="1"/>
  <c r="F1292" i="41"/>
  <c r="I1292" i="41" s="1"/>
  <c r="G1292" i="41"/>
  <c r="A1293" i="41"/>
  <c r="B1293" i="41"/>
  <c r="C1293" i="41"/>
  <c r="D1293" i="41"/>
  <c r="E1293" i="41"/>
  <c r="K1293" i="41" s="1"/>
  <c r="F1293" i="41"/>
  <c r="I1293" i="41" s="1"/>
  <c r="G1293" i="41"/>
  <c r="A1294" i="41"/>
  <c r="B1294" i="41"/>
  <c r="C1294" i="41"/>
  <c r="D1294" i="41"/>
  <c r="E1294" i="41"/>
  <c r="K1294" i="41" s="1"/>
  <c r="F1294" i="41"/>
  <c r="I1294" i="41" s="1"/>
  <c r="G1294" i="41"/>
  <c r="A1295" i="41"/>
  <c r="B1295" i="41"/>
  <c r="C1295" i="41"/>
  <c r="D1295" i="41"/>
  <c r="E1295" i="41"/>
  <c r="K1295" i="41" s="1"/>
  <c r="F1295" i="41"/>
  <c r="I1295" i="41" s="1"/>
  <c r="G1295" i="41"/>
  <c r="A1296" i="41"/>
  <c r="B1296" i="41"/>
  <c r="C1296" i="41"/>
  <c r="D1296" i="41"/>
  <c r="E1296" i="41"/>
  <c r="K1296" i="41" s="1"/>
  <c r="F1296" i="41"/>
  <c r="I1296" i="41" s="1"/>
  <c r="G1296" i="41"/>
  <c r="A1297" i="41"/>
  <c r="B1297" i="41"/>
  <c r="C1297" i="41"/>
  <c r="D1297" i="41"/>
  <c r="E1297" i="41"/>
  <c r="K1297" i="41" s="1"/>
  <c r="F1297" i="41"/>
  <c r="I1297" i="41" s="1"/>
  <c r="G1297" i="41"/>
  <c r="A1298" i="41"/>
  <c r="B1298" i="41"/>
  <c r="C1298" i="41"/>
  <c r="D1298" i="41"/>
  <c r="E1298" i="41"/>
  <c r="K1298" i="41" s="1"/>
  <c r="F1298" i="41"/>
  <c r="I1298" i="41" s="1"/>
  <c r="G1298" i="41"/>
  <c r="A1299" i="41"/>
  <c r="B1299" i="41"/>
  <c r="C1299" i="41"/>
  <c r="D1299" i="41"/>
  <c r="E1299" i="41"/>
  <c r="K1299" i="41" s="1"/>
  <c r="F1299" i="41"/>
  <c r="I1299" i="41" s="1"/>
  <c r="G1299" i="41"/>
  <c r="A1300" i="41"/>
  <c r="B1300" i="41"/>
  <c r="C1300" i="41"/>
  <c r="D1300" i="41"/>
  <c r="E1300" i="41"/>
  <c r="K1300" i="41" s="1"/>
  <c r="F1300" i="41"/>
  <c r="I1300" i="41" s="1"/>
  <c r="G1300" i="41"/>
  <c r="A1301" i="41"/>
  <c r="B1301" i="41"/>
  <c r="C1301" i="41"/>
  <c r="D1301" i="41"/>
  <c r="E1301" i="41"/>
  <c r="K1301" i="41" s="1"/>
  <c r="F1301" i="41"/>
  <c r="I1301" i="41" s="1"/>
  <c r="G1301" i="41"/>
  <c r="A1302" i="41"/>
  <c r="B1302" i="41"/>
  <c r="C1302" i="41"/>
  <c r="D1302" i="41"/>
  <c r="E1302" i="41"/>
  <c r="K1302" i="41" s="1"/>
  <c r="F1302" i="41"/>
  <c r="I1302" i="41" s="1"/>
  <c r="G1302" i="41"/>
  <c r="A1303" i="41"/>
  <c r="B1303" i="41"/>
  <c r="C1303" i="41"/>
  <c r="D1303" i="41"/>
  <c r="E1303" i="41"/>
  <c r="K1303" i="41" s="1"/>
  <c r="F1303" i="41"/>
  <c r="I1303" i="41" s="1"/>
  <c r="G1303" i="41"/>
  <c r="A1304" i="41"/>
  <c r="B1304" i="41"/>
  <c r="C1304" i="41"/>
  <c r="D1304" i="41"/>
  <c r="E1304" i="41"/>
  <c r="K1304" i="41" s="1"/>
  <c r="F1304" i="41"/>
  <c r="I1304" i="41" s="1"/>
  <c r="G1304" i="41"/>
  <c r="A1305" i="41"/>
  <c r="B1305" i="41"/>
  <c r="C1305" i="41"/>
  <c r="D1305" i="41"/>
  <c r="E1305" i="41"/>
  <c r="K1305" i="41" s="1"/>
  <c r="F1305" i="41"/>
  <c r="I1305" i="41" s="1"/>
  <c r="G1305" i="41"/>
  <c r="A1306" i="41"/>
  <c r="B1306" i="41"/>
  <c r="C1306" i="41"/>
  <c r="D1306" i="41"/>
  <c r="E1306" i="41"/>
  <c r="K1306" i="41" s="1"/>
  <c r="F1306" i="41"/>
  <c r="I1306" i="41" s="1"/>
  <c r="G1306" i="41"/>
  <c r="A1307" i="41"/>
  <c r="B1307" i="41"/>
  <c r="C1307" i="41"/>
  <c r="D1307" i="41"/>
  <c r="E1307" i="41"/>
  <c r="K1307" i="41" s="1"/>
  <c r="F1307" i="41"/>
  <c r="I1307" i="41" s="1"/>
  <c r="G1307" i="41"/>
  <c r="A1308" i="41"/>
  <c r="B1308" i="41"/>
  <c r="C1308" i="41"/>
  <c r="D1308" i="41"/>
  <c r="E1308" i="41"/>
  <c r="K1308" i="41" s="1"/>
  <c r="F1308" i="41"/>
  <c r="I1308" i="41" s="1"/>
  <c r="G1308" i="41"/>
  <c r="A1309" i="41"/>
  <c r="B1309" i="41"/>
  <c r="C1309" i="41"/>
  <c r="D1309" i="41"/>
  <c r="E1309" i="41"/>
  <c r="K1309" i="41" s="1"/>
  <c r="F1309" i="41"/>
  <c r="I1309" i="41" s="1"/>
  <c r="G1309" i="41"/>
  <c r="A1310" i="41"/>
  <c r="B1310" i="41"/>
  <c r="C1310" i="41"/>
  <c r="D1310" i="41"/>
  <c r="E1310" i="41"/>
  <c r="K1310" i="41" s="1"/>
  <c r="F1310" i="41"/>
  <c r="I1310" i="41" s="1"/>
  <c r="G1310" i="41"/>
  <c r="A1311" i="41"/>
  <c r="B1311" i="41"/>
  <c r="C1311" i="41"/>
  <c r="D1311" i="41"/>
  <c r="E1311" i="41"/>
  <c r="K1311" i="41" s="1"/>
  <c r="F1311" i="41"/>
  <c r="I1311" i="41" s="1"/>
  <c r="G1311" i="41"/>
  <c r="A1312" i="41"/>
  <c r="B1312" i="41"/>
  <c r="C1312" i="41"/>
  <c r="D1312" i="41"/>
  <c r="E1312" i="41"/>
  <c r="K1312" i="41" s="1"/>
  <c r="F1312" i="41"/>
  <c r="I1312" i="41" s="1"/>
  <c r="G1312" i="41"/>
  <c r="A1313" i="41"/>
  <c r="B1313" i="41"/>
  <c r="C1313" i="41"/>
  <c r="D1313" i="41"/>
  <c r="E1313" i="41"/>
  <c r="K1313" i="41" s="1"/>
  <c r="F1313" i="41"/>
  <c r="I1313" i="41" s="1"/>
  <c r="G1313" i="41"/>
  <c r="A1314" i="41"/>
  <c r="B1314" i="41"/>
  <c r="C1314" i="41"/>
  <c r="D1314" i="41"/>
  <c r="E1314" i="41"/>
  <c r="K1314" i="41" s="1"/>
  <c r="F1314" i="41"/>
  <c r="I1314" i="41" s="1"/>
  <c r="G1314" i="41"/>
  <c r="A1315" i="41"/>
  <c r="B1315" i="41"/>
  <c r="C1315" i="41"/>
  <c r="D1315" i="41"/>
  <c r="E1315" i="41"/>
  <c r="K1315" i="41" s="1"/>
  <c r="F1315" i="41"/>
  <c r="I1315" i="41" s="1"/>
  <c r="G1315" i="41"/>
  <c r="A1316" i="41"/>
  <c r="B1316" i="41"/>
  <c r="C1316" i="41"/>
  <c r="D1316" i="41"/>
  <c r="E1316" i="41"/>
  <c r="K1316" i="41" s="1"/>
  <c r="F1316" i="41"/>
  <c r="I1316" i="41" s="1"/>
  <c r="G1316" i="41"/>
  <c r="A1317" i="41"/>
  <c r="B1317" i="41"/>
  <c r="C1317" i="41"/>
  <c r="D1317" i="41"/>
  <c r="E1317" i="41"/>
  <c r="K1317" i="41" s="1"/>
  <c r="F1317" i="41"/>
  <c r="I1317" i="41" s="1"/>
  <c r="G1317" i="41"/>
  <c r="A1318" i="41"/>
  <c r="B1318" i="41"/>
  <c r="C1318" i="41"/>
  <c r="D1318" i="41"/>
  <c r="E1318" i="41"/>
  <c r="K1318" i="41" s="1"/>
  <c r="F1318" i="41"/>
  <c r="I1318" i="41" s="1"/>
  <c r="G1318" i="41"/>
  <c r="A1319" i="41"/>
  <c r="B1319" i="41"/>
  <c r="C1319" i="41"/>
  <c r="D1319" i="41"/>
  <c r="E1319" i="41"/>
  <c r="K1319" i="41" s="1"/>
  <c r="F1319" i="41"/>
  <c r="I1319" i="41" s="1"/>
  <c r="G1319" i="41"/>
  <c r="A1320" i="41"/>
  <c r="B1320" i="41"/>
  <c r="C1320" i="41"/>
  <c r="D1320" i="41"/>
  <c r="E1320" i="41"/>
  <c r="K1320" i="41" s="1"/>
  <c r="F1320" i="41"/>
  <c r="I1320" i="41" s="1"/>
  <c r="G1320" i="41"/>
  <c r="A1321" i="41"/>
  <c r="B1321" i="41"/>
  <c r="C1321" i="41"/>
  <c r="D1321" i="41"/>
  <c r="E1321" i="41"/>
  <c r="K1321" i="41" s="1"/>
  <c r="F1321" i="41"/>
  <c r="I1321" i="41" s="1"/>
  <c r="G1321" i="41"/>
  <c r="A1322" i="41"/>
  <c r="B1322" i="41"/>
  <c r="C1322" i="41"/>
  <c r="D1322" i="41"/>
  <c r="E1322" i="41"/>
  <c r="K1322" i="41" s="1"/>
  <c r="F1322" i="41"/>
  <c r="I1322" i="41" s="1"/>
  <c r="G1322" i="41"/>
  <c r="A1323" i="41"/>
  <c r="B1323" i="41"/>
  <c r="C1323" i="41"/>
  <c r="D1323" i="41"/>
  <c r="E1323" i="41"/>
  <c r="K1323" i="41" s="1"/>
  <c r="F1323" i="41"/>
  <c r="I1323" i="41" s="1"/>
  <c r="G1323" i="41"/>
  <c r="A1324" i="41"/>
  <c r="B1324" i="41"/>
  <c r="C1324" i="41"/>
  <c r="D1324" i="41"/>
  <c r="E1324" i="41"/>
  <c r="K1324" i="41" s="1"/>
  <c r="F1324" i="41"/>
  <c r="I1324" i="41" s="1"/>
  <c r="G1324" i="41"/>
  <c r="A1325" i="41"/>
  <c r="B1325" i="41"/>
  <c r="C1325" i="41"/>
  <c r="D1325" i="41"/>
  <c r="E1325" i="41"/>
  <c r="K1325" i="41" s="1"/>
  <c r="F1325" i="41"/>
  <c r="I1325" i="41" s="1"/>
  <c r="G1325" i="41"/>
  <c r="A1326" i="41"/>
  <c r="B1326" i="41"/>
  <c r="C1326" i="41"/>
  <c r="D1326" i="41"/>
  <c r="E1326" i="41"/>
  <c r="K1326" i="41" s="1"/>
  <c r="F1326" i="41"/>
  <c r="I1326" i="41" s="1"/>
  <c r="G1326" i="41"/>
  <c r="A1327" i="41"/>
  <c r="B1327" i="41"/>
  <c r="C1327" i="41"/>
  <c r="D1327" i="41"/>
  <c r="E1327" i="41"/>
  <c r="K1327" i="41" s="1"/>
  <c r="F1327" i="41"/>
  <c r="I1327" i="41" s="1"/>
  <c r="G1327" i="41"/>
  <c r="A1328" i="41"/>
  <c r="B1328" i="41"/>
  <c r="C1328" i="41"/>
  <c r="D1328" i="41"/>
  <c r="E1328" i="41"/>
  <c r="K1328" i="41" s="1"/>
  <c r="F1328" i="41"/>
  <c r="I1328" i="41" s="1"/>
  <c r="G1328" i="41"/>
  <c r="A1329" i="41"/>
  <c r="B1329" i="41"/>
  <c r="C1329" i="41"/>
  <c r="D1329" i="41"/>
  <c r="E1329" i="41"/>
  <c r="K1329" i="41" s="1"/>
  <c r="F1329" i="41"/>
  <c r="I1329" i="41" s="1"/>
  <c r="G1329" i="41"/>
  <c r="A1330" i="41"/>
  <c r="B1330" i="41"/>
  <c r="C1330" i="41"/>
  <c r="D1330" i="41"/>
  <c r="E1330" i="41"/>
  <c r="K1330" i="41" s="1"/>
  <c r="F1330" i="41"/>
  <c r="I1330" i="41" s="1"/>
  <c r="G1330" i="41"/>
  <c r="A1331" i="41"/>
  <c r="B1331" i="41"/>
  <c r="C1331" i="41"/>
  <c r="D1331" i="41"/>
  <c r="E1331" i="41"/>
  <c r="K1331" i="41" s="1"/>
  <c r="F1331" i="41"/>
  <c r="I1331" i="41" s="1"/>
  <c r="G1331" i="41"/>
  <c r="A1332" i="41"/>
  <c r="B1332" i="41"/>
  <c r="C1332" i="41"/>
  <c r="D1332" i="41"/>
  <c r="E1332" i="41"/>
  <c r="K1332" i="41" s="1"/>
  <c r="F1332" i="41"/>
  <c r="I1332" i="41" s="1"/>
  <c r="G1332" i="41"/>
  <c r="A1333" i="41"/>
  <c r="B1333" i="41"/>
  <c r="C1333" i="41"/>
  <c r="D1333" i="41"/>
  <c r="E1333" i="41"/>
  <c r="K1333" i="41" s="1"/>
  <c r="F1333" i="41"/>
  <c r="I1333" i="41" s="1"/>
  <c r="G1333" i="41"/>
  <c r="A1334" i="41"/>
  <c r="B1334" i="41"/>
  <c r="C1334" i="41"/>
  <c r="D1334" i="41"/>
  <c r="E1334" i="41"/>
  <c r="K1334" i="41" s="1"/>
  <c r="F1334" i="41"/>
  <c r="I1334" i="41" s="1"/>
  <c r="G1334" i="41"/>
  <c r="A1335" i="41"/>
  <c r="B1335" i="41"/>
  <c r="C1335" i="41"/>
  <c r="D1335" i="41"/>
  <c r="E1335" i="41"/>
  <c r="K1335" i="41" s="1"/>
  <c r="F1335" i="41"/>
  <c r="I1335" i="41" s="1"/>
  <c r="G1335" i="41"/>
  <c r="A1336" i="41"/>
  <c r="B1336" i="41"/>
  <c r="C1336" i="41"/>
  <c r="D1336" i="41"/>
  <c r="E1336" i="41"/>
  <c r="K1336" i="41" s="1"/>
  <c r="F1336" i="41"/>
  <c r="I1336" i="41" s="1"/>
  <c r="G1336" i="41"/>
  <c r="A1337" i="41"/>
  <c r="B1337" i="41"/>
  <c r="C1337" i="41"/>
  <c r="D1337" i="41"/>
  <c r="E1337" i="41"/>
  <c r="K1337" i="41" s="1"/>
  <c r="F1337" i="41"/>
  <c r="I1337" i="41" s="1"/>
  <c r="G1337" i="41"/>
  <c r="A1338" i="41"/>
  <c r="B1338" i="41"/>
  <c r="C1338" i="41"/>
  <c r="D1338" i="41"/>
  <c r="E1338" i="41"/>
  <c r="K1338" i="41" s="1"/>
  <c r="F1338" i="41"/>
  <c r="I1338" i="41" s="1"/>
  <c r="G1338" i="41"/>
  <c r="A1339" i="41"/>
  <c r="B1339" i="41"/>
  <c r="C1339" i="41"/>
  <c r="D1339" i="41"/>
  <c r="E1339" i="41"/>
  <c r="K1339" i="41" s="1"/>
  <c r="F1339" i="41"/>
  <c r="I1339" i="41" s="1"/>
  <c r="G1339" i="41"/>
  <c r="A1340" i="41"/>
  <c r="B1340" i="41"/>
  <c r="C1340" i="41"/>
  <c r="D1340" i="41"/>
  <c r="E1340" i="41"/>
  <c r="K1340" i="41" s="1"/>
  <c r="F1340" i="41"/>
  <c r="I1340" i="41" s="1"/>
  <c r="G1340" i="41"/>
  <c r="A1341" i="41"/>
  <c r="B1341" i="41"/>
  <c r="C1341" i="41"/>
  <c r="D1341" i="41"/>
  <c r="E1341" i="41"/>
  <c r="K1341" i="41" s="1"/>
  <c r="F1341" i="41"/>
  <c r="I1341" i="41" s="1"/>
  <c r="G1341" i="41"/>
  <c r="A1342" i="41"/>
  <c r="B1342" i="41"/>
  <c r="C1342" i="41"/>
  <c r="D1342" i="41"/>
  <c r="E1342" i="41"/>
  <c r="K1342" i="41" s="1"/>
  <c r="F1342" i="41"/>
  <c r="I1342" i="41" s="1"/>
  <c r="G1342" i="41"/>
  <c r="A1343" i="41"/>
  <c r="B1343" i="41"/>
  <c r="C1343" i="41"/>
  <c r="D1343" i="41"/>
  <c r="E1343" i="41"/>
  <c r="K1343" i="41" s="1"/>
  <c r="F1343" i="41"/>
  <c r="I1343" i="41" s="1"/>
  <c r="G1343" i="41"/>
  <c r="A1344" i="41"/>
  <c r="B1344" i="41"/>
  <c r="C1344" i="41"/>
  <c r="D1344" i="41"/>
  <c r="E1344" i="41"/>
  <c r="K1344" i="41" s="1"/>
  <c r="F1344" i="41"/>
  <c r="I1344" i="41" s="1"/>
  <c r="G1344" i="41"/>
  <c r="A1345" i="41"/>
  <c r="B1345" i="41"/>
  <c r="C1345" i="41"/>
  <c r="D1345" i="41"/>
  <c r="E1345" i="41"/>
  <c r="K1345" i="41" s="1"/>
  <c r="F1345" i="41"/>
  <c r="I1345" i="41" s="1"/>
  <c r="G1345" i="41"/>
  <c r="A1346" i="41"/>
  <c r="B1346" i="41"/>
  <c r="C1346" i="41"/>
  <c r="D1346" i="41"/>
  <c r="E1346" i="41"/>
  <c r="K1346" i="41" s="1"/>
  <c r="F1346" i="41"/>
  <c r="I1346" i="41" s="1"/>
  <c r="G1346" i="41"/>
  <c r="A1347" i="41"/>
  <c r="B1347" i="41"/>
  <c r="C1347" i="41"/>
  <c r="D1347" i="41"/>
  <c r="E1347" i="41"/>
  <c r="K1347" i="41" s="1"/>
  <c r="F1347" i="41"/>
  <c r="I1347" i="41" s="1"/>
  <c r="G1347" i="41"/>
  <c r="A1348" i="41"/>
  <c r="B1348" i="41"/>
  <c r="C1348" i="41"/>
  <c r="D1348" i="41"/>
  <c r="E1348" i="41"/>
  <c r="K1348" i="41" s="1"/>
  <c r="F1348" i="41"/>
  <c r="I1348" i="41" s="1"/>
  <c r="G1348" i="41"/>
  <c r="A1349" i="41"/>
  <c r="B1349" i="41"/>
  <c r="C1349" i="41"/>
  <c r="D1349" i="41"/>
  <c r="E1349" i="41"/>
  <c r="K1349" i="41" s="1"/>
  <c r="F1349" i="41"/>
  <c r="I1349" i="41" s="1"/>
  <c r="G1349" i="41"/>
  <c r="A1350" i="41"/>
  <c r="B1350" i="41"/>
  <c r="C1350" i="41"/>
  <c r="D1350" i="41"/>
  <c r="E1350" i="41"/>
  <c r="K1350" i="41" s="1"/>
  <c r="F1350" i="41"/>
  <c r="I1350" i="41" s="1"/>
  <c r="G1350" i="41"/>
  <c r="A1351" i="41"/>
  <c r="B1351" i="41"/>
  <c r="C1351" i="41"/>
  <c r="D1351" i="41"/>
  <c r="E1351" i="41"/>
  <c r="K1351" i="41" s="1"/>
  <c r="F1351" i="41"/>
  <c r="I1351" i="41" s="1"/>
  <c r="G1351" i="41"/>
  <c r="A1352" i="41"/>
  <c r="B1352" i="41"/>
  <c r="C1352" i="41"/>
  <c r="D1352" i="41"/>
  <c r="E1352" i="41"/>
  <c r="K1352" i="41" s="1"/>
  <c r="F1352" i="41"/>
  <c r="I1352" i="41" s="1"/>
  <c r="G1352" i="41"/>
  <c r="A1353" i="41"/>
  <c r="B1353" i="41"/>
  <c r="C1353" i="41"/>
  <c r="D1353" i="41"/>
  <c r="E1353" i="41"/>
  <c r="K1353" i="41" s="1"/>
  <c r="F1353" i="41"/>
  <c r="I1353" i="41" s="1"/>
  <c r="G1353" i="41"/>
  <c r="A1354" i="41"/>
  <c r="B1354" i="41"/>
  <c r="C1354" i="41"/>
  <c r="D1354" i="41"/>
  <c r="E1354" i="41"/>
  <c r="K1354" i="41" s="1"/>
  <c r="F1354" i="41"/>
  <c r="I1354" i="41" s="1"/>
  <c r="G1354" i="41"/>
  <c r="A1355" i="41"/>
  <c r="B1355" i="41"/>
  <c r="C1355" i="41"/>
  <c r="D1355" i="41"/>
  <c r="E1355" i="41"/>
  <c r="K1355" i="41" s="1"/>
  <c r="F1355" i="41"/>
  <c r="I1355" i="41" s="1"/>
  <c r="G1355" i="41"/>
  <c r="A1356" i="41"/>
  <c r="B1356" i="41"/>
  <c r="C1356" i="41"/>
  <c r="D1356" i="41"/>
  <c r="E1356" i="41"/>
  <c r="K1356" i="41" s="1"/>
  <c r="F1356" i="41"/>
  <c r="I1356" i="41" s="1"/>
  <c r="G1356" i="41"/>
  <c r="A1357" i="41"/>
  <c r="B1357" i="41"/>
  <c r="C1357" i="41"/>
  <c r="D1357" i="41"/>
  <c r="E1357" i="41"/>
  <c r="K1357" i="41" s="1"/>
  <c r="F1357" i="41"/>
  <c r="I1357" i="41" s="1"/>
  <c r="G1357" i="41"/>
  <c r="A1358" i="41"/>
  <c r="B1358" i="41"/>
  <c r="C1358" i="41"/>
  <c r="D1358" i="41"/>
  <c r="E1358" i="41"/>
  <c r="K1358" i="41" s="1"/>
  <c r="F1358" i="41"/>
  <c r="I1358" i="41" s="1"/>
  <c r="G1358" i="41"/>
  <c r="A1359" i="41"/>
  <c r="B1359" i="41"/>
  <c r="C1359" i="41"/>
  <c r="D1359" i="41"/>
  <c r="E1359" i="41"/>
  <c r="K1359" i="41" s="1"/>
  <c r="F1359" i="41"/>
  <c r="I1359" i="41" s="1"/>
  <c r="G1359" i="41"/>
  <c r="A1360" i="41"/>
  <c r="B1360" i="41"/>
  <c r="C1360" i="41"/>
  <c r="D1360" i="41"/>
  <c r="E1360" i="41"/>
  <c r="K1360" i="41" s="1"/>
  <c r="F1360" i="41"/>
  <c r="I1360" i="41" s="1"/>
  <c r="G1360" i="41"/>
  <c r="A1361" i="41"/>
  <c r="B1361" i="41"/>
  <c r="C1361" i="41"/>
  <c r="D1361" i="41"/>
  <c r="E1361" i="41"/>
  <c r="K1361" i="41" s="1"/>
  <c r="F1361" i="41"/>
  <c r="I1361" i="41" s="1"/>
  <c r="G1361" i="41"/>
  <c r="A1362" i="41"/>
  <c r="B1362" i="41"/>
  <c r="C1362" i="41"/>
  <c r="D1362" i="41"/>
  <c r="E1362" i="41"/>
  <c r="K1362" i="41" s="1"/>
  <c r="F1362" i="41"/>
  <c r="I1362" i="41" s="1"/>
  <c r="G1362" i="41"/>
  <c r="A1363" i="41"/>
  <c r="B1363" i="41"/>
  <c r="C1363" i="41"/>
  <c r="D1363" i="41"/>
  <c r="E1363" i="41"/>
  <c r="K1363" i="41" s="1"/>
  <c r="F1363" i="41"/>
  <c r="I1363" i="41" s="1"/>
  <c r="G1363" i="41"/>
  <c r="A1364" i="41"/>
  <c r="B1364" i="41"/>
  <c r="C1364" i="41"/>
  <c r="D1364" i="41"/>
  <c r="E1364" i="41"/>
  <c r="K1364" i="41" s="1"/>
  <c r="F1364" i="41"/>
  <c r="I1364" i="41" s="1"/>
  <c r="G1364" i="41"/>
  <c r="A1365" i="41"/>
  <c r="B1365" i="41"/>
  <c r="C1365" i="41"/>
  <c r="D1365" i="41"/>
  <c r="E1365" i="41"/>
  <c r="K1365" i="41" s="1"/>
  <c r="F1365" i="41"/>
  <c r="I1365" i="41" s="1"/>
  <c r="G1365" i="41"/>
  <c r="A1366" i="41"/>
  <c r="B1366" i="41"/>
  <c r="C1366" i="41"/>
  <c r="D1366" i="41"/>
  <c r="E1366" i="41"/>
  <c r="K1366" i="41" s="1"/>
  <c r="F1366" i="41"/>
  <c r="I1366" i="41" s="1"/>
  <c r="G1366" i="41"/>
  <c r="A1367" i="41"/>
  <c r="B1367" i="41"/>
  <c r="C1367" i="41"/>
  <c r="D1367" i="41"/>
  <c r="E1367" i="41"/>
  <c r="K1367" i="41" s="1"/>
  <c r="F1367" i="41"/>
  <c r="I1367" i="41" s="1"/>
  <c r="G1367" i="41"/>
  <c r="A1368" i="41"/>
  <c r="B1368" i="41"/>
  <c r="C1368" i="41"/>
  <c r="D1368" i="41"/>
  <c r="E1368" i="41"/>
  <c r="K1368" i="41" s="1"/>
  <c r="F1368" i="41"/>
  <c r="I1368" i="41" s="1"/>
  <c r="G1368" i="41"/>
  <c r="A1369" i="41"/>
  <c r="B1369" i="41"/>
  <c r="C1369" i="41"/>
  <c r="D1369" i="41"/>
  <c r="E1369" i="41"/>
  <c r="K1369" i="41" s="1"/>
  <c r="F1369" i="41"/>
  <c r="I1369" i="41" s="1"/>
  <c r="G1369" i="41"/>
  <c r="A1370" i="41"/>
  <c r="B1370" i="41"/>
  <c r="C1370" i="41"/>
  <c r="D1370" i="41"/>
  <c r="E1370" i="41"/>
  <c r="K1370" i="41" s="1"/>
  <c r="F1370" i="41"/>
  <c r="I1370" i="41" s="1"/>
  <c r="G1370" i="41"/>
  <c r="A1371" i="41"/>
  <c r="B1371" i="41"/>
  <c r="C1371" i="41"/>
  <c r="D1371" i="41"/>
  <c r="E1371" i="41"/>
  <c r="K1371" i="41" s="1"/>
  <c r="F1371" i="41"/>
  <c r="I1371" i="41" s="1"/>
  <c r="G1371" i="41"/>
  <c r="A1372" i="41"/>
  <c r="B1372" i="41"/>
  <c r="C1372" i="41"/>
  <c r="D1372" i="41"/>
  <c r="E1372" i="41"/>
  <c r="K1372" i="41" s="1"/>
  <c r="F1372" i="41"/>
  <c r="I1372" i="41" s="1"/>
  <c r="G1372" i="41"/>
  <c r="A1373" i="41"/>
  <c r="B1373" i="41"/>
  <c r="C1373" i="41"/>
  <c r="D1373" i="41"/>
  <c r="E1373" i="41"/>
  <c r="K1373" i="41" s="1"/>
  <c r="F1373" i="41"/>
  <c r="I1373" i="41" s="1"/>
  <c r="G1373" i="41"/>
  <c r="A1374" i="41"/>
  <c r="B1374" i="41"/>
  <c r="C1374" i="41"/>
  <c r="D1374" i="41"/>
  <c r="E1374" i="41"/>
  <c r="K1374" i="41" s="1"/>
  <c r="F1374" i="41"/>
  <c r="I1374" i="41" s="1"/>
  <c r="G1374" i="41"/>
  <c r="A1375" i="41"/>
  <c r="B1375" i="41"/>
  <c r="C1375" i="41"/>
  <c r="D1375" i="41"/>
  <c r="E1375" i="41"/>
  <c r="K1375" i="41" s="1"/>
  <c r="F1375" i="41"/>
  <c r="I1375" i="41" s="1"/>
  <c r="G1375" i="41"/>
  <c r="A1376" i="41"/>
  <c r="B1376" i="41"/>
  <c r="C1376" i="41"/>
  <c r="D1376" i="41"/>
  <c r="E1376" i="41"/>
  <c r="K1376" i="41" s="1"/>
  <c r="F1376" i="41"/>
  <c r="I1376" i="41" s="1"/>
  <c r="G1376" i="41"/>
  <c r="A1377" i="41"/>
  <c r="B1377" i="41"/>
  <c r="C1377" i="41"/>
  <c r="D1377" i="41"/>
  <c r="E1377" i="41"/>
  <c r="K1377" i="41" s="1"/>
  <c r="F1377" i="41"/>
  <c r="I1377" i="41" s="1"/>
  <c r="G1377" i="41"/>
  <c r="A1378" i="41"/>
  <c r="B1378" i="41"/>
  <c r="C1378" i="41"/>
  <c r="D1378" i="41"/>
  <c r="E1378" i="41"/>
  <c r="K1378" i="41" s="1"/>
  <c r="F1378" i="41"/>
  <c r="I1378" i="41" s="1"/>
  <c r="G1378" i="41"/>
  <c r="A1379" i="41"/>
  <c r="B1379" i="41"/>
  <c r="C1379" i="41"/>
  <c r="D1379" i="41"/>
  <c r="E1379" i="41"/>
  <c r="K1379" i="41" s="1"/>
  <c r="F1379" i="41"/>
  <c r="I1379" i="41" s="1"/>
  <c r="G1379" i="41"/>
  <c r="A1380" i="41"/>
  <c r="B1380" i="41"/>
  <c r="C1380" i="41"/>
  <c r="D1380" i="41"/>
  <c r="E1380" i="41"/>
  <c r="K1380" i="41" s="1"/>
  <c r="F1380" i="41"/>
  <c r="I1380" i="41" s="1"/>
  <c r="G1380" i="41"/>
  <c r="A1381" i="41"/>
  <c r="B1381" i="41"/>
  <c r="C1381" i="41"/>
  <c r="D1381" i="41"/>
  <c r="E1381" i="41"/>
  <c r="K1381" i="41" s="1"/>
  <c r="F1381" i="41"/>
  <c r="I1381" i="41" s="1"/>
  <c r="G1381" i="41"/>
  <c r="A1382" i="41"/>
  <c r="B1382" i="41"/>
  <c r="C1382" i="41"/>
  <c r="D1382" i="41"/>
  <c r="E1382" i="41"/>
  <c r="K1382" i="41" s="1"/>
  <c r="F1382" i="41"/>
  <c r="I1382" i="41" s="1"/>
  <c r="G1382" i="41"/>
  <c r="A1383" i="41"/>
  <c r="B1383" i="41"/>
  <c r="C1383" i="41"/>
  <c r="D1383" i="41"/>
  <c r="E1383" i="41"/>
  <c r="K1383" i="41" s="1"/>
  <c r="F1383" i="41"/>
  <c r="I1383" i="41" s="1"/>
  <c r="G1383" i="41"/>
  <c r="A1384" i="41"/>
  <c r="B1384" i="41"/>
  <c r="C1384" i="41"/>
  <c r="D1384" i="41"/>
  <c r="E1384" i="41"/>
  <c r="K1384" i="41" s="1"/>
  <c r="F1384" i="41"/>
  <c r="I1384" i="41" s="1"/>
  <c r="G1384" i="41"/>
  <c r="A1385" i="41"/>
  <c r="B1385" i="41"/>
  <c r="C1385" i="41"/>
  <c r="D1385" i="41"/>
  <c r="E1385" i="41"/>
  <c r="K1385" i="41" s="1"/>
  <c r="F1385" i="41"/>
  <c r="I1385" i="41" s="1"/>
  <c r="G1385" i="41"/>
  <c r="A1386" i="41"/>
  <c r="B1386" i="41"/>
  <c r="C1386" i="41"/>
  <c r="D1386" i="41"/>
  <c r="E1386" i="41"/>
  <c r="K1386" i="41" s="1"/>
  <c r="F1386" i="41"/>
  <c r="I1386" i="41" s="1"/>
  <c r="G1386" i="41"/>
  <c r="A1387" i="41"/>
  <c r="B1387" i="41"/>
  <c r="C1387" i="41"/>
  <c r="D1387" i="41"/>
  <c r="E1387" i="41"/>
  <c r="K1387" i="41" s="1"/>
  <c r="F1387" i="41"/>
  <c r="I1387" i="41" s="1"/>
  <c r="G1387" i="41"/>
  <c r="A1388" i="41"/>
  <c r="B1388" i="41"/>
  <c r="C1388" i="41"/>
  <c r="D1388" i="41"/>
  <c r="E1388" i="41"/>
  <c r="K1388" i="41" s="1"/>
  <c r="F1388" i="41"/>
  <c r="I1388" i="41" s="1"/>
  <c r="G1388" i="41"/>
  <c r="A1389" i="41"/>
  <c r="B1389" i="41"/>
  <c r="C1389" i="41"/>
  <c r="D1389" i="41"/>
  <c r="E1389" i="41"/>
  <c r="K1389" i="41" s="1"/>
  <c r="F1389" i="41"/>
  <c r="I1389" i="41" s="1"/>
  <c r="G1389" i="41"/>
  <c r="A1390" i="41"/>
  <c r="B1390" i="41"/>
  <c r="C1390" i="41"/>
  <c r="D1390" i="41"/>
  <c r="E1390" i="41"/>
  <c r="K1390" i="41" s="1"/>
  <c r="F1390" i="41"/>
  <c r="I1390" i="41" s="1"/>
  <c r="G1390" i="41"/>
  <c r="A1391" i="41"/>
  <c r="B1391" i="41"/>
  <c r="C1391" i="41"/>
  <c r="D1391" i="41"/>
  <c r="E1391" i="41"/>
  <c r="K1391" i="41" s="1"/>
  <c r="F1391" i="41"/>
  <c r="I1391" i="41" s="1"/>
  <c r="G1391" i="41"/>
  <c r="A1392" i="41"/>
  <c r="B1392" i="41"/>
  <c r="C1392" i="41"/>
  <c r="D1392" i="41"/>
  <c r="E1392" i="41"/>
  <c r="K1392" i="41" s="1"/>
  <c r="F1392" i="41"/>
  <c r="I1392" i="41" s="1"/>
  <c r="G1392" i="41"/>
  <c r="A1393" i="41"/>
  <c r="B1393" i="41"/>
  <c r="C1393" i="41"/>
  <c r="D1393" i="41"/>
  <c r="E1393" i="41"/>
  <c r="K1393" i="41" s="1"/>
  <c r="F1393" i="41"/>
  <c r="I1393" i="41" s="1"/>
  <c r="G1393" i="41"/>
  <c r="A1394" i="41"/>
  <c r="B1394" i="41"/>
  <c r="C1394" i="41"/>
  <c r="D1394" i="41"/>
  <c r="E1394" i="41"/>
  <c r="K1394" i="41" s="1"/>
  <c r="F1394" i="41"/>
  <c r="I1394" i="41" s="1"/>
  <c r="G1394" i="41"/>
  <c r="A1395" i="41"/>
  <c r="B1395" i="41"/>
  <c r="C1395" i="41"/>
  <c r="D1395" i="41"/>
  <c r="E1395" i="41"/>
  <c r="K1395" i="41" s="1"/>
  <c r="F1395" i="41"/>
  <c r="I1395" i="41" s="1"/>
  <c r="G1395" i="41"/>
  <c r="A1396" i="41"/>
  <c r="B1396" i="41"/>
  <c r="C1396" i="41"/>
  <c r="D1396" i="41"/>
  <c r="E1396" i="41"/>
  <c r="K1396" i="41" s="1"/>
  <c r="F1396" i="41"/>
  <c r="I1396" i="41" s="1"/>
  <c r="G1396" i="41"/>
  <c r="A1397" i="41"/>
  <c r="B1397" i="41"/>
  <c r="C1397" i="41"/>
  <c r="D1397" i="41"/>
  <c r="E1397" i="41"/>
  <c r="K1397" i="41" s="1"/>
  <c r="F1397" i="41"/>
  <c r="I1397" i="41" s="1"/>
  <c r="G1397" i="41"/>
  <c r="A1398" i="41"/>
  <c r="B1398" i="41"/>
  <c r="C1398" i="41"/>
  <c r="D1398" i="41"/>
  <c r="E1398" i="41"/>
  <c r="K1398" i="41" s="1"/>
  <c r="F1398" i="41"/>
  <c r="I1398" i="41" s="1"/>
  <c r="G1398" i="41"/>
  <c r="A1399" i="41"/>
  <c r="B1399" i="41"/>
  <c r="C1399" i="41"/>
  <c r="D1399" i="41"/>
  <c r="E1399" i="41"/>
  <c r="K1399" i="41" s="1"/>
  <c r="F1399" i="41"/>
  <c r="I1399" i="41" s="1"/>
  <c r="G1399" i="41"/>
  <c r="A1400" i="41"/>
  <c r="B1400" i="41"/>
  <c r="C1400" i="41"/>
  <c r="D1400" i="41"/>
  <c r="E1400" i="41"/>
  <c r="K1400" i="41" s="1"/>
  <c r="F1400" i="41"/>
  <c r="I1400" i="41" s="1"/>
  <c r="G1400" i="41"/>
  <c r="A1401" i="41"/>
  <c r="B1401" i="41"/>
  <c r="C1401" i="41"/>
  <c r="D1401" i="41"/>
  <c r="E1401" i="41"/>
  <c r="K1401" i="41" s="1"/>
  <c r="F1401" i="41"/>
  <c r="I1401" i="41" s="1"/>
  <c r="G1401" i="41"/>
  <c r="A1402" i="41"/>
  <c r="B1402" i="41"/>
  <c r="C1402" i="41"/>
  <c r="D1402" i="41"/>
  <c r="E1402" i="41"/>
  <c r="K1402" i="41" s="1"/>
  <c r="F1402" i="41"/>
  <c r="I1402" i="41" s="1"/>
  <c r="G1402" i="41"/>
  <c r="A1403" i="41"/>
  <c r="B1403" i="41"/>
  <c r="C1403" i="41"/>
  <c r="D1403" i="41"/>
  <c r="E1403" i="41"/>
  <c r="K1403" i="41" s="1"/>
  <c r="F1403" i="41"/>
  <c r="I1403" i="41" s="1"/>
  <c r="G1403" i="41"/>
  <c r="A1404" i="41"/>
  <c r="B1404" i="41"/>
  <c r="C1404" i="41"/>
  <c r="D1404" i="41"/>
  <c r="E1404" i="41"/>
  <c r="K1404" i="41" s="1"/>
  <c r="F1404" i="41"/>
  <c r="I1404" i="41" s="1"/>
  <c r="G1404" i="41"/>
  <c r="A1405" i="41"/>
  <c r="B1405" i="41"/>
  <c r="C1405" i="41"/>
  <c r="D1405" i="41"/>
  <c r="E1405" i="41"/>
  <c r="K1405" i="41" s="1"/>
  <c r="F1405" i="41"/>
  <c r="I1405" i="41" s="1"/>
  <c r="G1405" i="41"/>
  <c r="A1406" i="41"/>
  <c r="B1406" i="41"/>
  <c r="C1406" i="41"/>
  <c r="D1406" i="41"/>
  <c r="E1406" i="41"/>
  <c r="K1406" i="41" s="1"/>
  <c r="F1406" i="41"/>
  <c r="I1406" i="41" s="1"/>
  <c r="G1406" i="41"/>
  <c r="A1407" i="41"/>
  <c r="B1407" i="41"/>
  <c r="C1407" i="41"/>
  <c r="D1407" i="41"/>
  <c r="E1407" i="41"/>
  <c r="K1407" i="41" s="1"/>
  <c r="F1407" i="41"/>
  <c r="I1407" i="41" s="1"/>
  <c r="G1407" i="41"/>
  <c r="A1408" i="41"/>
  <c r="B1408" i="41"/>
  <c r="C1408" i="41"/>
  <c r="D1408" i="41"/>
  <c r="E1408" i="41"/>
  <c r="K1408" i="41" s="1"/>
  <c r="F1408" i="41"/>
  <c r="I1408" i="41" s="1"/>
  <c r="G1408" i="41"/>
  <c r="A1409" i="41"/>
  <c r="B1409" i="41"/>
  <c r="C1409" i="41"/>
  <c r="D1409" i="41"/>
  <c r="E1409" i="41"/>
  <c r="K1409" i="41" s="1"/>
  <c r="F1409" i="41"/>
  <c r="I1409" i="41" s="1"/>
  <c r="G1409" i="41"/>
  <c r="A1410" i="41"/>
  <c r="B1410" i="41"/>
  <c r="C1410" i="41"/>
  <c r="D1410" i="41"/>
  <c r="E1410" i="41"/>
  <c r="K1410" i="41" s="1"/>
  <c r="F1410" i="41"/>
  <c r="I1410" i="41" s="1"/>
  <c r="G1410" i="41"/>
  <c r="A1411" i="41"/>
  <c r="B1411" i="41"/>
  <c r="C1411" i="41"/>
  <c r="D1411" i="41"/>
  <c r="E1411" i="41"/>
  <c r="K1411" i="41" s="1"/>
  <c r="F1411" i="41"/>
  <c r="I1411" i="41" s="1"/>
  <c r="G1411" i="41"/>
  <c r="A1412" i="41"/>
  <c r="B1412" i="41"/>
  <c r="C1412" i="41"/>
  <c r="D1412" i="41"/>
  <c r="E1412" i="41"/>
  <c r="K1412" i="41" s="1"/>
  <c r="F1412" i="41"/>
  <c r="I1412" i="41" s="1"/>
  <c r="G1412" i="41"/>
  <c r="A1413" i="41"/>
  <c r="B1413" i="41"/>
  <c r="C1413" i="41"/>
  <c r="D1413" i="41"/>
  <c r="E1413" i="41"/>
  <c r="K1413" i="41" s="1"/>
  <c r="F1413" i="41"/>
  <c r="I1413" i="41" s="1"/>
  <c r="G1413" i="41"/>
  <c r="A1414" i="41"/>
  <c r="B1414" i="41"/>
  <c r="C1414" i="41"/>
  <c r="D1414" i="41"/>
  <c r="E1414" i="41"/>
  <c r="K1414" i="41" s="1"/>
  <c r="F1414" i="41"/>
  <c r="I1414" i="41" s="1"/>
  <c r="G1414" i="41"/>
  <c r="A1415" i="41"/>
  <c r="B1415" i="41"/>
  <c r="C1415" i="41"/>
  <c r="D1415" i="41"/>
  <c r="E1415" i="41"/>
  <c r="K1415" i="41" s="1"/>
  <c r="F1415" i="41"/>
  <c r="I1415" i="41" s="1"/>
  <c r="G1415" i="41"/>
  <c r="A1416" i="41"/>
  <c r="B1416" i="41"/>
  <c r="C1416" i="41"/>
  <c r="D1416" i="41"/>
  <c r="E1416" i="41"/>
  <c r="K1416" i="41" s="1"/>
  <c r="F1416" i="41"/>
  <c r="I1416" i="41" s="1"/>
  <c r="G1416" i="41"/>
  <c r="A1417" i="41"/>
  <c r="B1417" i="41"/>
  <c r="C1417" i="41"/>
  <c r="D1417" i="41"/>
  <c r="E1417" i="41"/>
  <c r="K1417" i="41" s="1"/>
  <c r="F1417" i="41"/>
  <c r="I1417" i="41" s="1"/>
  <c r="G1417" i="41"/>
  <c r="A1418" i="41"/>
  <c r="B1418" i="41"/>
  <c r="C1418" i="41"/>
  <c r="D1418" i="41"/>
  <c r="E1418" i="41"/>
  <c r="K1418" i="41" s="1"/>
  <c r="F1418" i="41"/>
  <c r="I1418" i="41" s="1"/>
  <c r="G1418" i="41"/>
  <c r="A1419" i="41"/>
  <c r="B1419" i="41"/>
  <c r="C1419" i="41"/>
  <c r="D1419" i="41"/>
  <c r="E1419" i="41"/>
  <c r="K1419" i="41" s="1"/>
  <c r="F1419" i="41"/>
  <c r="I1419" i="41" s="1"/>
  <c r="G1419" i="41"/>
  <c r="A1420" i="41"/>
  <c r="B1420" i="41"/>
  <c r="C1420" i="41"/>
  <c r="D1420" i="41"/>
  <c r="E1420" i="41"/>
  <c r="K1420" i="41" s="1"/>
  <c r="F1420" i="41"/>
  <c r="I1420" i="41" s="1"/>
  <c r="G1420" i="41"/>
  <c r="A1421" i="41"/>
  <c r="B1421" i="41"/>
  <c r="C1421" i="41"/>
  <c r="D1421" i="41"/>
  <c r="E1421" i="41"/>
  <c r="K1421" i="41" s="1"/>
  <c r="F1421" i="41"/>
  <c r="I1421" i="41" s="1"/>
  <c r="G1421" i="41"/>
  <c r="A1422" i="41"/>
  <c r="B1422" i="41"/>
  <c r="C1422" i="41"/>
  <c r="D1422" i="41"/>
  <c r="E1422" i="41"/>
  <c r="K1422" i="41" s="1"/>
  <c r="F1422" i="41"/>
  <c r="I1422" i="41" s="1"/>
  <c r="G1422" i="41"/>
  <c r="A1423" i="41"/>
  <c r="B1423" i="41"/>
  <c r="C1423" i="41"/>
  <c r="D1423" i="41"/>
  <c r="E1423" i="41"/>
  <c r="K1423" i="41" s="1"/>
  <c r="F1423" i="41"/>
  <c r="I1423" i="41" s="1"/>
  <c r="G1423" i="41"/>
  <c r="A1424" i="41"/>
  <c r="B1424" i="41"/>
  <c r="C1424" i="41"/>
  <c r="D1424" i="41"/>
  <c r="E1424" i="41"/>
  <c r="K1424" i="41" s="1"/>
  <c r="F1424" i="41"/>
  <c r="I1424" i="41" s="1"/>
  <c r="G1424" i="41"/>
  <c r="A1425" i="41"/>
  <c r="B1425" i="41"/>
  <c r="C1425" i="41"/>
  <c r="D1425" i="41"/>
  <c r="E1425" i="41"/>
  <c r="K1425" i="41" s="1"/>
  <c r="F1425" i="41"/>
  <c r="I1425" i="41" s="1"/>
  <c r="G1425" i="41"/>
  <c r="A1426" i="41"/>
  <c r="B1426" i="41"/>
  <c r="C1426" i="41"/>
  <c r="D1426" i="41"/>
  <c r="E1426" i="41"/>
  <c r="K1426" i="41" s="1"/>
  <c r="F1426" i="41"/>
  <c r="I1426" i="41" s="1"/>
  <c r="G1426" i="41"/>
  <c r="A1427" i="41"/>
  <c r="B1427" i="41"/>
  <c r="C1427" i="41"/>
  <c r="D1427" i="41"/>
  <c r="E1427" i="41"/>
  <c r="K1427" i="41" s="1"/>
  <c r="F1427" i="41"/>
  <c r="I1427" i="41" s="1"/>
  <c r="G1427" i="41"/>
  <c r="A1428" i="41"/>
  <c r="B1428" i="41"/>
  <c r="C1428" i="41"/>
  <c r="D1428" i="41"/>
  <c r="E1428" i="41"/>
  <c r="K1428" i="41" s="1"/>
  <c r="F1428" i="41"/>
  <c r="I1428" i="41" s="1"/>
  <c r="G1428" i="41"/>
  <c r="A1429" i="41"/>
  <c r="B1429" i="41"/>
  <c r="C1429" i="41"/>
  <c r="D1429" i="41"/>
  <c r="E1429" i="41"/>
  <c r="K1429" i="41" s="1"/>
  <c r="F1429" i="41"/>
  <c r="I1429" i="41" s="1"/>
  <c r="G1429" i="41"/>
  <c r="A1430" i="41"/>
  <c r="B1430" i="41"/>
  <c r="C1430" i="41"/>
  <c r="D1430" i="41"/>
  <c r="E1430" i="41"/>
  <c r="K1430" i="41" s="1"/>
  <c r="F1430" i="41"/>
  <c r="I1430" i="41" s="1"/>
  <c r="G1430" i="41"/>
  <c r="A1431" i="41"/>
  <c r="B1431" i="41"/>
  <c r="C1431" i="41"/>
  <c r="D1431" i="41"/>
  <c r="E1431" i="41"/>
  <c r="K1431" i="41" s="1"/>
  <c r="F1431" i="41"/>
  <c r="I1431" i="41" s="1"/>
  <c r="G1431" i="41"/>
  <c r="A1432" i="41"/>
  <c r="B1432" i="41"/>
  <c r="C1432" i="41"/>
  <c r="D1432" i="41"/>
  <c r="E1432" i="41"/>
  <c r="K1432" i="41" s="1"/>
  <c r="F1432" i="41"/>
  <c r="I1432" i="41" s="1"/>
  <c r="G1432" i="41"/>
  <c r="A1433" i="41"/>
  <c r="B1433" i="41"/>
  <c r="C1433" i="41"/>
  <c r="D1433" i="41"/>
  <c r="E1433" i="41"/>
  <c r="K1433" i="41" s="1"/>
  <c r="F1433" i="41"/>
  <c r="I1433" i="41" s="1"/>
  <c r="G1433" i="41"/>
  <c r="A1434" i="41"/>
  <c r="B1434" i="41"/>
  <c r="C1434" i="41"/>
  <c r="D1434" i="41"/>
  <c r="E1434" i="41"/>
  <c r="K1434" i="41" s="1"/>
  <c r="F1434" i="41"/>
  <c r="I1434" i="41" s="1"/>
  <c r="G1434" i="41"/>
  <c r="A1435" i="41"/>
  <c r="B1435" i="41"/>
  <c r="C1435" i="41"/>
  <c r="D1435" i="41"/>
  <c r="E1435" i="41"/>
  <c r="K1435" i="41" s="1"/>
  <c r="F1435" i="41"/>
  <c r="I1435" i="41" s="1"/>
  <c r="G1435" i="41"/>
  <c r="A1436" i="41"/>
  <c r="B1436" i="41"/>
  <c r="C1436" i="41"/>
  <c r="D1436" i="41"/>
  <c r="E1436" i="41"/>
  <c r="K1436" i="41" s="1"/>
  <c r="F1436" i="41"/>
  <c r="I1436" i="41" s="1"/>
  <c r="G1436" i="41"/>
  <c r="A1437" i="41"/>
  <c r="B1437" i="41"/>
  <c r="C1437" i="41"/>
  <c r="D1437" i="41"/>
  <c r="E1437" i="41"/>
  <c r="K1437" i="41" s="1"/>
  <c r="F1437" i="41"/>
  <c r="I1437" i="41" s="1"/>
  <c r="G1437" i="41"/>
  <c r="A1438" i="41"/>
  <c r="B1438" i="41"/>
  <c r="C1438" i="41"/>
  <c r="D1438" i="41"/>
  <c r="E1438" i="41"/>
  <c r="K1438" i="41" s="1"/>
  <c r="F1438" i="41"/>
  <c r="I1438" i="41" s="1"/>
  <c r="G1438" i="41"/>
  <c r="A1439" i="41"/>
  <c r="B1439" i="41"/>
  <c r="C1439" i="41"/>
  <c r="D1439" i="41"/>
  <c r="E1439" i="41"/>
  <c r="K1439" i="41" s="1"/>
  <c r="F1439" i="41"/>
  <c r="I1439" i="41" s="1"/>
  <c r="G1439" i="41"/>
  <c r="A1440" i="41"/>
  <c r="B1440" i="41"/>
  <c r="C1440" i="41"/>
  <c r="D1440" i="41"/>
  <c r="E1440" i="41"/>
  <c r="K1440" i="41" s="1"/>
  <c r="F1440" i="41"/>
  <c r="I1440" i="41" s="1"/>
  <c r="G1440" i="41"/>
  <c r="A1441" i="41"/>
  <c r="B1441" i="41"/>
  <c r="C1441" i="41"/>
  <c r="D1441" i="41"/>
  <c r="E1441" i="41"/>
  <c r="K1441" i="41" s="1"/>
  <c r="F1441" i="41"/>
  <c r="I1441" i="41" s="1"/>
  <c r="G1441" i="41"/>
  <c r="A1442" i="41"/>
  <c r="B1442" i="41"/>
  <c r="C1442" i="41"/>
  <c r="D1442" i="41"/>
  <c r="E1442" i="41"/>
  <c r="K1442" i="41" s="1"/>
  <c r="F1442" i="41"/>
  <c r="I1442" i="41" s="1"/>
  <c r="G1442" i="41"/>
  <c r="A1443" i="41"/>
  <c r="B1443" i="41"/>
  <c r="C1443" i="41"/>
  <c r="D1443" i="41"/>
  <c r="E1443" i="41"/>
  <c r="K1443" i="41" s="1"/>
  <c r="F1443" i="41"/>
  <c r="I1443" i="41" s="1"/>
  <c r="G1443" i="41"/>
  <c r="A1444" i="41"/>
  <c r="B1444" i="41"/>
  <c r="C1444" i="41"/>
  <c r="D1444" i="41"/>
  <c r="E1444" i="41"/>
  <c r="K1444" i="41" s="1"/>
  <c r="F1444" i="41"/>
  <c r="I1444" i="41" s="1"/>
  <c r="G1444" i="41"/>
  <c r="A1445" i="41"/>
  <c r="B1445" i="41"/>
  <c r="C1445" i="41"/>
  <c r="D1445" i="41"/>
  <c r="E1445" i="41"/>
  <c r="K1445" i="41" s="1"/>
  <c r="F1445" i="41"/>
  <c r="I1445" i="41" s="1"/>
  <c r="G1445" i="41"/>
  <c r="A1446" i="41"/>
  <c r="B1446" i="41"/>
  <c r="C1446" i="41"/>
  <c r="D1446" i="41"/>
  <c r="E1446" i="41"/>
  <c r="K1446" i="41" s="1"/>
  <c r="F1446" i="41"/>
  <c r="I1446" i="41" s="1"/>
  <c r="G1446" i="41"/>
  <c r="A1447" i="41"/>
  <c r="B1447" i="41"/>
  <c r="C1447" i="41"/>
  <c r="D1447" i="41"/>
  <c r="E1447" i="41"/>
  <c r="K1447" i="41" s="1"/>
  <c r="F1447" i="41"/>
  <c r="I1447" i="41" s="1"/>
  <c r="G1447" i="41"/>
  <c r="A1448" i="41"/>
  <c r="B1448" i="41"/>
  <c r="C1448" i="41"/>
  <c r="D1448" i="41"/>
  <c r="E1448" i="41"/>
  <c r="K1448" i="41" s="1"/>
  <c r="F1448" i="41"/>
  <c r="I1448" i="41" s="1"/>
  <c r="G1448" i="41"/>
  <c r="A1449" i="41"/>
  <c r="B1449" i="41"/>
  <c r="C1449" i="41"/>
  <c r="D1449" i="41"/>
  <c r="E1449" i="41"/>
  <c r="K1449" i="41" s="1"/>
  <c r="F1449" i="41"/>
  <c r="I1449" i="41" s="1"/>
  <c r="G1449" i="41"/>
  <c r="A1450" i="41"/>
  <c r="B1450" i="41"/>
  <c r="C1450" i="41"/>
  <c r="D1450" i="41"/>
  <c r="E1450" i="41"/>
  <c r="K1450" i="41" s="1"/>
  <c r="F1450" i="41"/>
  <c r="I1450" i="41" s="1"/>
  <c r="G1450" i="41"/>
  <c r="A1451" i="41"/>
  <c r="B1451" i="41"/>
  <c r="C1451" i="41"/>
  <c r="D1451" i="41"/>
  <c r="E1451" i="41"/>
  <c r="K1451" i="41" s="1"/>
  <c r="F1451" i="41"/>
  <c r="I1451" i="41" s="1"/>
  <c r="G1451" i="41"/>
  <c r="A1452" i="41"/>
  <c r="B1452" i="41"/>
  <c r="C1452" i="41"/>
  <c r="D1452" i="41"/>
  <c r="E1452" i="41"/>
  <c r="K1452" i="41" s="1"/>
  <c r="F1452" i="41"/>
  <c r="I1452" i="41" s="1"/>
  <c r="G1452" i="41"/>
  <c r="A1453" i="41"/>
  <c r="B1453" i="41"/>
  <c r="C1453" i="41"/>
  <c r="D1453" i="41"/>
  <c r="E1453" i="41"/>
  <c r="K1453" i="41" s="1"/>
  <c r="F1453" i="41"/>
  <c r="I1453" i="41" s="1"/>
  <c r="G1453" i="41"/>
  <c r="A1454" i="41"/>
  <c r="B1454" i="41"/>
  <c r="C1454" i="41"/>
  <c r="D1454" i="41"/>
  <c r="E1454" i="41"/>
  <c r="K1454" i="41" s="1"/>
  <c r="F1454" i="41"/>
  <c r="I1454" i="41" s="1"/>
  <c r="G1454" i="41"/>
  <c r="A1455" i="41"/>
  <c r="B1455" i="41"/>
  <c r="C1455" i="41"/>
  <c r="D1455" i="41"/>
  <c r="E1455" i="41"/>
  <c r="K1455" i="41" s="1"/>
  <c r="F1455" i="41"/>
  <c r="I1455" i="41" s="1"/>
  <c r="G1455" i="41"/>
  <c r="A1456" i="41"/>
  <c r="B1456" i="41"/>
  <c r="C1456" i="41"/>
  <c r="D1456" i="41"/>
  <c r="E1456" i="41"/>
  <c r="K1456" i="41" s="1"/>
  <c r="F1456" i="41"/>
  <c r="I1456" i="41" s="1"/>
  <c r="G1456" i="41"/>
  <c r="A1457" i="41"/>
  <c r="B1457" i="41"/>
  <c r="C1457" i="41"/>
  <c r="D1457" i="41"/>
  <c r="E1457" i="41"/>
  <c r="K1457" i="41" s="1"/>
  <c r="F1457" i="41"/>
  <c r="I1457" i="41" s="1"/>
  <c r="G1457" i="41"/>
  <c r="A1458" i="41"/>
  <c r="B1458" i="41"/>
  <c r="C1458" i="41"/>
  <c r="D1458" i="41"/>
  <c r="E1458" i="41"/>
  <c r="K1458" i="41" s="1"/>
  <c r="F1458" i="41"/>
  <c r="I1458" i="41" s="1"/>
  <c r="G1458" i="41"/>
  <c r="A1459" i="41"/>
  <c r="B1459" i="41"/>
  <c r="C1459" i="41"/>
  <c r="D1459" i="41"/>
  <c r="E1459" i="41"/>
  <c r="K1459" i="41" s="1"/>
  <c r="F1459" i="41"/>
  <c r="I1459" i="41" s="1"/>
  <c r="G1459" i="41"/>
  <c r="A1460" i="41"/>
  <c r="B1460" i="41"/>
  <c r="C1460" i="41"/>
  <c r="D1460" i="41"/>
  <c r="E1460" i="41"/>
  <c r="K1460" i="41" s="1"/>
  <c r="F1460" i="41"/>
  <c r="I1460" i="41" s="1"/>
  <c r="G1460" i="41"/>
  <c r="A1461" i="41"/>
  <c r="B1461" i="41"/>
  <c r="C1461" i="41"/>
  <c r="D1461" i="41"/>
  <c r="E1461" i="41"/>
  <c r="K1461" i="41" s="1"/>
  <c r="F1461" i="41"/>
  <c r="I1461" i="41" s="1"/>
  <c r="G1461" i="41"/>
  <c r="A1462" i="41"/>
  <c r="B1462" i="41"/>
  <c r="C1462" i="41"/>
  <c r="D1462" i="41"/>
  <c r="E1462" i="41"/>
  <c r="K1462" i="41" s="1"/>
  <c r="F1462" i="41"/>
  <c r="I1462" i="41" s="1"/>
  <c r="G1462" i="41"/>
  <c r="A1463" i="41"/>
  <c r="B1463" i="41"/>
  <c r="C1463" i="41"/>
  <c r="D1463" i="41"/>
  <c r="E1463" i="41"/>
  <c r="K1463" i="41" s="1"/>
  <c r="F1463" i="41"/>
  <c r="I1463" i="41" s="1"/>
  <c r="G1463" i="41"/>
  <c r="A1464" i="41"/>
  <c r="B1464" i="41"/>
  <c r="C1464" i="41"/>
  <c r="D1464" i="41"/>
  <c r="E1464" i="41"/>
  <c r="K1464" i="41" s="1"/>
  <c r="F1464" i="41"/>
  <c r="I1464" i="41" s="1"/>
  <c r="G1464" i="41"/>
  <c r="A1465" i="41"/>
  <c r="B1465" i="41"/>
  <c r="C1465" i="41"/>
  <c r="D1465" i="41"/>
  <c r="E1465" i="41"/>
  <c r="K1465" i="41" s="1"/>
  <c r="F1465" i="41"/>
  <c r="I1465" i="41" s="1"/>
  <c r="G1465" i="41"/>
  <c r="A1466" i="41"/>
  <c r="B1466" i="41"/>
  <c r="C1466" i="41"/>
  <c r="D1466" i="41"/>
  <c r="E1466" i="41"/>
  <c r="K1466" i="41" s="1"/>
  <c r="F1466" i="41"/>
  <c r="I1466" i="41" s="1"/>
  <c r="G1466" i="41"/>
  <c r="A1467" i="41"/>
  <c r="B1467" i="41"/>
  <c r="C1467" i="41"/>
  <c r="D1467" i="41"/>
  <c r="E1467" i="41"/>
  <c r="K1467" i="41" s="1"/>
  <c r="F1467" i="41"/>
  <c r="I1467" i="41" s="1"/>
  <c r="G1467" i="41"/>
  <c r="A1468" i="41"/>
  <c r="B1468" i="41"/>
  <c r="C1468" i="41"/>
  <c r="D1468" i="41"/>
  <c r="E1468" i="41"/>
  <c r="K1468" i="41" s="1"/>
  <c r="F1468" i="41"/>
  <c r="I1468" i="41" s="1"/>
  <c r="G1468" i="41"/>
  <c r="A1469" i="41"/>
  <c r="B1469" i="41"/>
  <c r="C1469" i="41"/>
  <c r="D1469" i="41"/>
  <c r="E1469" i="41"/>
  <c r="K1469" i="41" s="1"/>
  <c r="F1469" i="41"/>
  <c r="I1469" i="41" s="1"/>
  <c r="G1469" i="41"/>
  <c r="A1470" i="41"/>
  <c r="B1470" i="41"/>
  <c r="C1470" i="41"/>
  <c r="D1470" i="41"/>
  <c r="E1470" i="41"/>
  <c r="K1470" i="41" s="1"/>
  <c r="F1470" i="41"/>
  <c r="I1470" i="41" s="1"/>
  <c r="G1470" i="41"/>
  <c r="A1471" i="41"/>
  <c r="B1471" i="41"/>
  <c r="C1471" i="41"/>
  <c r="D1471" i="41"/>
  <c r="E1471" i="41"/>
  <c r="K1471" i="41" s="1"/>
  <c r="F1471" i="41"/>
  <c r="I1471" i="41" s="1"/>
  <c r="G1471" i="41"/>
  <c r="A1472" i="41"/>
  <c r="B1472" i="41"/>
  <c r="C1472" i="41"/>
  <c r="D1472" i="41"/>
  <c r="E1472" i="41"/>
  <c r="K1472" i="41" s="1"/>
  <c r="F1472" i="41"/>
  <c r="I1472" i="41" s="1"/>
  <c r="G1472" i="41"/>
  <c r="A1473" i="41"/>
  <c r="B1473" i="41"/>
  <c r="C1473" i="41"/>
  <c r="D1473" i="41"/>
  <c r="E1473" i="41"/>
  <c r="K1473" i="41" s="1"/>
  <c r="F1473" i="41"/>
  <c r="I1473" i="41" s="1"/>
  <c r="G1473" i="41"/>
  <c r="A1474" i="41"/>
  <c r="B1474" i="41"/>
  <c r="C1474" i="41"/>
  <c r="D1474" i="41"/>
  <c r="E1474" i="41"/>
  <c r="K1474" i="41" s="1"/>
  <c r="F1474" i="41"/>
  <c r="I1474" i="41" s="1"/>
  <c r="G1474" i="41"/>
  <c r="A1475" i="41"/>
  <c r="B1475" i="41"/>
  <c r="C1475" i="41"/>
  <c r="D1475" i="41"/>
  <c r="E1475" i="41"/>
  <c r="K1475" i="41" s="1"/>
  <c r="F1475" i="41"/>
  <c r="I1475" i="41" s="1"/>
  <c r="G1475" i="41"/>
  <c r="A1476" i="41"/>
  <c r="B1476" i="41"/>
  <c r="C1476" i="41"/>
  <c r="D1476" i="41"/>
  <c r="E1476" i="41"/>
  <c r="K1476" i="41" s="1"/>
  <c r="F1476" i="41"/>
  <c r="I1476" i="41" s="1"/>
  <c r="G1476" i="41"/>
  <c r="A1477" i="41"/>
  <c r="B1477" i="41"/>
  <c r="C1477" i="41"/>
  <c r="D1477" i="41"/>
  <c r="E1477" i="41"/>
  <c r="K1477" i="41" s="1"/>
  <c r="F1477" i="41"/>
  <c r="I1477" i="41" s="1"/>
  <c r="G1477" i="41"/>
  <c r="A1478" i="41"/>
  <c r="B1478" i="41"/>
  <c r="C1478" i="41"/>
  <c r="D1478" i="41"/>
  <c r="E1478" i="41"/>
  <c r="K1478" i="41" s="1"/>
  <c r="F1478" i="41"/>
  <c r="I1478" i="41" s="1"/>
  <c r="G1478" i="41"/>
  <c r="A1479" i="41"/>
  <c r="B1479" i="41"/>
  <c r="C1479" i="41"/>
  <c r="D1479" i="41"/>
  <c r="E1479" i="41"/>
  <c r="K1479" i="41" s="1"/>
  <c r="F1479" i="41"/>
  <c r="I1479" i="41" s="1"/>
  <c r="G1479" i="41"/>
  <c r="A1480" i="41"/>
  <c r="B1480" i="41"/>
  <c r="C1480" i="41"/>
  <c r="D1480" i="41"/>
  <c r="E1480" i="41"/>
  <c r="K1480" i="41" s="1"/>
  <c r="F1480" i="41"/>
  <c r="I1480" i="41" s="1"/>
  <c r="G1480" i="41"/>
  <c r="A1481" i="41"/>
  <c r="B1481" i="41"/>
  <c r="C1481" i="41"/>
  <c r="D1481" i="41"/>
  <c r="E1481" i="41"/>
  <c r="K1481" i="41" s="1"/>
  <c r="F1481" i="41"/>
  <c r="I1481" i="41" s="1"/>
  <c r="G1481" i="41"/>
  <c r="A1482" i="41"/>
  <c r="B1482" i="41"/>
  <c r="C1482" i="41"/>
  <c r="D1482" i="41"/>
  <c r="E1482" i="41"/>
  <c r="K1482" i="41" s="1"/>
  <c r="F1482" i="41"/>
  <c r="I1482" i="41" s="1"/>
  <c r="G1482" i="41"/>
  <c r="A1483" i="41"/>
  <c r="B1483" i="41"/>
  <c r="C1483" i="41"/>
  <c r="D1483" i="41"/>
  <c r="E1483" i="41"/>
  <c r="K1483" i="41" s="1"/>
  <c r="F1483" i="41"/>
  <c r="I1483" i="41" s="1"/>
  <c r="G1483" i="41"/>
  <c r="A1484" i="41"/>
  <c r="B1484" i="41"/>
  <c r="C1484" i="41"/>
  <c r="D1484" i="41"/>
  <c r="E1484" i="41"/>
  <c r="K1484" i="41" s="1"/>
  <c r="F1484" i="41"/>
  <c r="I1484" i="41" s="1"/>
  <c r="G1484" i="41"/>
  <c r="A1485" i="41"/>
  <c r="B1485" i="41"/>
  <c r="C1485" i="41"/>
  <c r="D1485" i="41"/>
  <c r="E1485" i="41"/>
  <c r="K1485" i="41" s="1"/>
  <c r="F1485" i="41"/>
  <c r="I1485" i="41" s="1"/>
  <c r="G1485" i="41"/>
  <c r="A1486" i="41"/>
  <c r="B1486" i="41"/>
  <c r="C1486" i="41"/>
  <c r="D1486" i="41"/>
  <c r="E1486" i="41"/>
  <c r="K1486" i="41" s="1"/>
  <c r="F1486" i="41"/>
  <c r="I1486" i="41" s="1"/>
  <c r="G1486" i="41"/>
  <c r="A1487" i="41"/>
  <c r="B1487" i="41"/>
  <c r="C1487" i="41"/>
  <c r="D1487" i="41"/>
  <c r="E1487" i="41"/>
  <c r="K1487" i="41" s="1"/>
  <c r="F1487" i="41"/>
  <c r="I1487" i="41" s="1"/>
  <c r="G1487" i="41"/>
  <c r="A1488" i="41"/>
  <c r="B1488" i="41"/>
  <c r="C1488" i="41"/>
  <c r="D1488" i="41"/>
  <c r="E1488" i="41"/>
  <c r="K1488" i="41" s="1"/>
  <c r="F1488" i="41"/>
  <c r="I1488" i="41" s="1"/>
  <c r="G1488" i="41"/>
  <c r="A1489" i="41"/>
  <c r="B1489" i="41"/>
  <c r="C1489" i="41"/>
  <c r="D1489" i="41"/>
  <c r="E1489" i="41"/>
  <c r="K1489" i="41" s="1"/>
  <c r="F1489" i="41"/>
  <c r="I1489" i="41" s="1"/>
  <c r="G1489" i="41"/>
  <c r="A1490" i="41"/>
  <c r="B1490" i="41"/>
  <c r="C1490" i="41"/>
  <c r="D1490" i="41"/>
  <c r="E1490" i="41"/>
  <c r="K1490" i="41" s="1"/>
  <c r="F1490" i="41"/>
  <c r="I1490" i="41" s="1"/>
  <c r="G1490" i="41"/>
  <c r="A1491" i="41"/>
  <c r="B1491" i="41"/>
  <c r="C1491" i="41"/>
  <c r="D1491" i="41"/>
  <c r="E1491" i="41"/>
  <c r="K1491" i="41" s="1"/>
  <c r="F1491" i="41"/>
  <c r="I1491" i="41" s="1"/>
  <c r="G1491" i="41"/>
  <c r="A1492" i="41"/>
  <c r="B1492" i="41"/>
  <c r="C1492" i="41"/>
  <c r="D1492" i="41"/>
  <c r="E1492" i="41"/>
  <c r="K1492" i="41" s="1"/>
  <c r="F1492" i="41"/>
  <c r="I1492" i="41" s="1"/>
  <c r="G1492" i="41"/>
  <c r="A1493" i="41"/>
  <c r="B1493" i="41"/>
  <c r="C1493" i="41"/>
  <c r="D1493" i="41"/>
  <c r="E1493" i="41"/>
  <c r="K1493" i="41" s="1"/>
  <c r="F1493" i="41"/>
  <c r="I1493" i="41" s="1"/>
  <c r="G1493" i="41"/>
  <c r="A1494" i="41"/>
  <c r="B1494" i="41"/>
  <c r="C1494" i="41"/>
  <c r="D1494" i="41"/>
  <c r="E1494" i="41"/>
  <c r="K1494" i="41" s="1"/>
  <c r="F1494" i="41"/>
  <c r="I1494" i="41" s="1"/>
  <c r="G1494" i="41"/>
  <c r="A1495" i="41"/>
  <c r="B1495" i="41"/>
  <c r="C1495" i="41"/>
  <c r="D1495" i="41"/>
  <c r="E1495" i="41"/>
  <c r="K1495" i="41" s="1"/>
  <c r="F1495" i="41"/>
  <c r="I1495" i="41" s="1"/>
  <c r="G1495" i="41"/>
  <c r="A1496" i="41"/>
  <c r="B1496" i="41"/>
  <c r="C1496" i="41"/>
  <c r="D1496" i="41"/>
  <c r="E1496" i="41"/>
  <c r="K1496" i="41" s="1"/>
  <c r="F1496" i="41"/>
  <c r="I1496" i="41" s="1"/>
  <c r="G1496" i="41"/>
  <c r="A1497" i="41"/>
  <c r="B1497" i="41"/>
  <c r="C1497" i="41"/>
  <c r="D1497" i="41"/>
  <c r="E1497" i="41"/>
  <c r="K1497" i="41" s="1"/>
  <c r="F1497" i="41"/>
  <c r="I1497" i="41" s="1"/>
  <c r="G1497" i="41"/>
  <c r="A1498" i="41"/>
  <c r="B1498" i="41"/>
  <c r="C1498" i="41"/>
  <c r="D1498" i="41"/>
  <c r="E1498" i="41"/>
  <c r="K1498" i="41" s="1"/>
  <c r="F1498" i="41"/>
  <c r="I1498" i="41" s="1"/>
  <c r="G1498" i="41"/>
  <c r="A1499" i="41"/>
  <c r="B1499" i="41"/>
  <c r="C1499" i="41"/>
  <c r="D1499" i="41"/>
  <c r="E1499" i="41"/>
  <c r="K1499" i="41" s="1"/>
  <c r="F1499" i="41"/>
  <c r="I1499" i="41" s="1"/>
  <c r="G1499" i="41"/>
  <c r="A1500" i="41"/>
  <c r="B1500" i="41"/>
  <c r="C1500" i="41"/>
  <c r="D1500" i="41"/>
  <c r="E1500" i="41"/>
  <c r="K1500" i="41" s="1"/>
  <c r="F1500" i="41"/>
  <c r="I1500" i="41" s="1"/>
  <c r="G1500" i="41"/>
  <c r="A1501" i="41"/>
  <c r="B1501" i="41"/>
  <c r="C1501" i="41"/>
  <c r="D1501" i="41"/>
  <c r="E1501" i="41"/>
  <c r="K1501" i="41" s="1"/>
  <c r="F1501" i="41"/>
  <c r="I1501" i="41" s="1"/>
  <c r="G1501" i="41"/>
  <c r="A1502" i="41"/>
  <c r="B1502" i="41"/>
  <c r="C1502" i="41"/>
  <c r="D1502" i="41"/>
  <c r="E1502" i="41"/>
  <c r="K1502" i="41" s="1"/>
  <c r="F1502" i="41"/>
  <c r="I1502" i="41" s="1"/>
  <c r="G1502" i="41"/>
  <c r="A1503" i="41"/>
  <c r="B1503" i="41"/>
  <c r="C1503" i="41"/>
  <c r="D1503" i="41"/>
  <c r="E1503" i="41"/>
  <c r="K1503" i="41" s="1"/>
  <c r="F1503" i="41"/>
  <c r="I1503" i="41" s="1"/>
  <c r="G1503" i="41"/>
  <c r="A1504" i="41"/>
  <c r="B1504" i="41"/>
  <c r="C1504" i="41"/>
  <c r="D1504" i="41"/>
  <c r="E1504" i="41"/>
  <c r="K1504" i="41" s="1"/>
  <c r="F1504" i="41"/>
  <c r="I1504" i="41" s="1"/>
  <c r="G1504" i="41"/>
  <c r="A1505" i="41"/>
  <c r="B1505" i="41"/>
  <c r="C1505" i="41"/>
  <c r="D1505" i="41"/>
  <c r="E1505" i="41"/>
  <c r="K1505" i="41" s="1"/>
  <c r="F1505" i="41"/>
  <c r="I1505" i="41" s="1"/>
  <c r="G1505" i="41"/>
  <c r="A1506" i="41"/>
  <c r="B1506" i="41"/>
  <c r="C1506" i="41"/>
  <c r="D1506" i="41"/>
  <c r="E1506" i="41"/>
  <c r="K1506" i="41" s="1"/>
  <c r="F1506" i="41"/>
  <c r="I1506" i="41" s="1"/>
  <c r="G1506" i="41"/>
  <c r="A1507" i="41"/>
  <c r="B1507" i="41"/>
  <c r="C1507" i="41"/>
  <c r="D1507" i="41"/>
  <c r="E1507" i="41"/>
  <c r="K1507" i="41" s="1"/>
  <c r="F1507" i="41"/>
  <c r="I1507" i="41" s="1"/>
  <c r="G1507" i="41"/>
  <c r="A1508" i="41"/>
  <c r="B1508" i="41"/>
  <c r="C1508" i="41"/>
  <c r="D1508" i="41"/>
  <c r="E1508" i="41"/>
  <c r="K1508" i="41" s="1"/>
  <c r="F1508" i="41"/>
  <c r="I1508" i="41" s="1"/>
  <c r="G1508" i="41"/>
  <c r="A1509" i="41"/>
  <c r="B1509" i="41"/>
  <c r="C1509" i="41"/>
  <c r="D1509" i="41"/>
  <c r="E1509" i="41"/>
  <c r="K1509" i="41" s="1"/>
  <c r="F1509" i="41"/>
  <c r="I1509" i="41" s="1"/>
  <c r="G1509" i="41"/>
  <c r="A1510" i="41"/>
  <c r="B1510" i="41"/>
  <c r="C1510" i="41"/>
  <c r="D1510" i="41"/>
  <c r="E1510" i="41"/>
  <c r="K1510" i="41" s="1"/>
  <c r="F1510" i="41"/>
  <c r="I1510" i="41" s="1"/>
  <c r="G1510" i="41"/>
  <c r="A1511" i="41"/>
  <c r="B1511" i="41"/>
  <c r="C1511" i="41"/>
  <c r="D1511" i="41"/>
  <c r="E1511" i="41"/>
  <c r="K1511" i="41" s="1"/>
  <c r="F1511" i="41"/>
  <c r="I1511" i="41" s="1"/>
  <c r="G1511" i="41"/>
  <c r="A1512" i="41"/>
  <c r="B1512" i="41"/>
  <c r="C1512" i="41"/>
  <c r="D1512" i="41"/>
  <c r="E1512" i="41"/>
  <c r="K1512" i="41" s="1"/>
  <c r="F1512" i="41"/>
  <c r="I1512" i="41" s="1"/>
  <c r="G1512" i="41"/>
  <c r="A1513" i="41"/>
  <c r="B1513" i="41"/>
  <c r="C1513" i="41"/>
  <c r="D1513" i="41"/>
  <c r="E1513" i="41"/>
  <c r="K1513" i="41" s="1"/>
  <c r="F1513" i="41"/>
  <c r="I1513" i="41" s="1"/>
  <c r="G1513" i="41"/>
  <c r="A1514" i="41"/>
  <c r="B1514" i="41"/>
  <c r="C1514" i="41"/>
  <c r="D1514" i="41"/>
  <c r="E1514" i="41"/>
  <c r="K1514" i="41" s="1"/>
  <c r="F1514" i="41"/>
  <c r="I1514" i="41" s="1"/>
  <c r="G1514" i="41"/>
  <c r="A1515" i="41"/>
  <c r="B1515" i="41"/>
  <c r="C1515" i="41"/>
  <c r="D1515" i="41"/>
  <c r="E1515" i="41"/>
  <c r="K1515" i="41" s="1"/>
  <c r="F1515" i="41"/>
  <c r="I1515" i="41" s="1"/>
  <c r="G1515" i="41"/>
  <c r="A1516" i="41"/>
  <c r="B1516" i="41"/>
  <c r="C1516" i="41"/>
  <c r="D1516" i="41"/>
  <c r="E1516" i="41"/>
  <c r="K1516" i="41" s="1"/>
  <c r="F1516" i="41"/>
  <c r="I1516" i="41" s="1"/>
  <c r="G1516" i="41"/>
  <c r="A1517" i="41"/>
  <c r="B1517" i="41"/>
  <c r="C1517" i="41"/>
  <c r="D1517" i="41"/>
  <c r="E1517" i="41"/>
  <c r="K1517" i="41" s="1"/>
  <c r="F1517" i="41"/>
  <c r="I1517" i="41" s="1"/>
  <c r="G1517" i="41"/>
  <c r="A1518" i="41"/>
  <c r="B1518" i="41"/>
  <c r="C1518" i="41"/>
  <c r="D1518" i="41"/>
  <c r="E1518" i="41"/>
  <c r="K1518" i="41" s="1"/>
  <c r="F1518" i="41"/>
  <c r="I1518" i="41" s="1"/>
  <c r="G1518" i="41"/>
  <c r="A1519" i="41"/>
  <c r="B1519" i="41"/>
  <c r="C1519" i="41"/>
  <c r="D1519" i="41"/>
  <c r="E1519" i="41"/>
  <c r="K1519" i="41" s="1"/>
  <c r="F1519" i="41"/>
  <c r="I1519" i="41" s="1"/>
  <c r="G1519" i="41"/>
  <c r="A1520" i="41"/>
  <c r="B1520" i="41"/>
  <c r="C1520" i="41"/>
  <c r="D1520" i="41"/>
  <c r="E1520" i="41"/>
  <c r="K1520" i="41" s="1"/>
  <c r="F1520" i="41"/>
  <c r="I1520" i="41" s="1"/>
  <c r="G1520" i="41"/>
  <c r="A1521" i="41"/>
  <c r="B1521" i="41"/>
  <c r="C1521" i="41"/>
  <c r="D1521" i="41"/>
  <c r="E1521" i="41"/>
  <c r="K1521" i="41" s="1"/>
  <c r="F1521" i="41"/>
  <c r="I1521" i="41" s="1"/>
  <c r="G1521" i="41"/>
  <c r="A1522" i="41"/>
  <c r="B1522" i="41"/>
  <c r="C1522" i="41"/>
  <c r="D1522" i="41"/>
  <c r="E1522" i="41"/>
  <c r="K1522" i="41" s="1"/>
  <c r="F1522" i="41"/>
  <c r="I1522" i="41" s="1"/>
  <c r="G1522" i="41"/>
  <c r="A1523" i="41"/>
  <c r="B1523" i="41"/>
  <c r="C1523" i="41"/>
  <c r="D1523" i="41"/>
  <c r="E1523" i="41"/>
  <c r="K1523" i="41" s="1"/>
  <c r="F1523" i="41"/>
  <c r="I1523" i="41" s="1"/>
  <c r="G1523" i="41"/>
  <c r="A1524" i="41"/>
  <c r="B1524" i="41"/>
  <c r="C1524" i="41"/>
  <c r="D1524" i="41"/>
  <c r="E1524" i="41"/>
  <c r="K1524" i="41" s="1"/>
  <c r="F1524" i="41"/>
  <c r="I1524" i="41" s="1"/>
  <c r="G1524" i="41"/>
  <c r="A1525" i="41"/>
  <c r="B1525" i="41"/>
  <c r="C1525" i="41"/>
  <c r="D1525" i="41"/>
  <c r="E1525" i="41"/>
  <c r="K1525" i="41" s="1"/>
  <c r="F1525" i="41"/>
  <c r="I1525" i="41" s="1"/>
  <c r="G1525" i="41"/>
  <c r="A1526" i="41"/>
  <c r="B1526" i="41"/>
  <c r="C1526" i="41"/>
  <c r="D1526" i="41"/>
  <c r="E1526" i="41"/>
  <c r="K1526" i="41" s="1"/>
  <c r="F1526" i="41"/>
  <c r="I1526" i="41" s="1"/>
  <c r="G1526" i="41"/>
  <c r="A1527" i="41"/>
  <c r="B1527" i="41"/>
  <c r="C1527" i="41"/>
  <c r="D1527" i="41"/>
  <c r="E1527" i="41"/>
  <c r="K1527" i="41" s="1"/>
  <c r="F1527" i="41"/>
  <c r="I1527" i="41" s="1"/>
  <c r="G1527" i="41"/>
  <c r="A1528" i="41"/>
  <c r="B1528" i="41"/>
  <c r="C1528" i="41"/>
  <c r="D1528" i="41"/>
  <c r="E1528" i="41"/>
  <c r="K1528" i="41" s="1"/>
  <c r="F1528" i="41"/>
  <c r="I1528" i="41" s="1"/>
  <c r="G1528" i="41"/>
  <c r="A1529" i="41"/>
  <c r="B1529" i="41"/>
  <c r="C1529" i="41"/>
  <c r="D1529" i="41"/>
  <c r="E1529" i="41"/>
  <c r="K1529" i="41" s="1"/>
  <c r="F1529" i="41"/>
  <c r="I1529" i="41" s="1"/>
  <c r="G1529" i="41"/>
  <c r="A1530" i="41"/>
  <c r="B1530" i="41"/>
  <c r="C1530" i="41"/>
  <c r="D1530" i="41"/>
  <c r="E1530" i="41"/>
  <c r="K1530" i="41" s="1"/>
  <c r="F1530" i="41"/>
  <c r="I1530" i="41" s="1"/>
  <c r="G1530" i="41"/>
  <c r="A1531" i="41"/>
  <c r="B1531" i="41"/>
  <c r="C1531" i="41"/>
  <c r="D1531" i="41"/>
  <c r="E1531" i="41"/>
  <c r="K1531" i="41" s="1"/>
  <c r="F1531" i="41"/>
  <c r="I1531" i="41" s="1"/>
  <c r="G1531" i="41"/>
  <c r="A1532" i="41"/>
  <c r="B1532" i="41"/>
  <c r="C1532" i="41"/>
  <c r="D1532" i="41"/>
  <c r="E1532" i="41"/>
  <c r="K1532" i="41" s="1"/>
  <c r="F1532" i="41"/>
  <c r="I1532" i="41" s="1"/>
  <c r="G1532" i="41"/>
  <c r="A1533" i="41"/>
  <c r="B1533" i="41"/>
  <c r="C1533" i="41"/>
  <c r="D1533" i="41"/>
  <c r="E1533" i="41"/>
  <c r="K1533" i="41" s="1"/>
  <c r="F1533" i="41"/>
  <c r="I1533" i="41" s="1"/>
  <c r="G1533" i="41"/>
  <c r="A1534" i="41"/>
  <c r="B1534" i="41"/>
  <c r="C1534" i="41"/>
  <c r="D1534" i="41"/>
  <c r="E1534" i="41"/>
  <c r="K1534" i="41" s="1"/>
  <c r="F1534" i="41"/>
  <c r="I1534" i="41" s="1"/>
  <c r="G1534" i="41"/>
  <c r="A1535" i="41"/>
  <c r="B1535" i="41"/>
  <c r="C1535" i="41"/>
  <c r="D1535" i="41"/>
  <c r="E1535" i="41"/>
  <c r="K1535" i="41" s="1"/>
  <c r="F1535" i="41"/>
  <c r="I1535" i="41" s="1"/>
  <c r="G1535" i="41"/>
  <c r="A1536" i="41"/>
  <c r="B1536" i="41"/>
  <c r="C1536" i="41"/>
  <c r="D1536" i="41"/>
  <c r="E1536" i="41"/>
  <c r="K1536" i="41" s="1"/>
  <c r="F1536" i="41"/>
  <c r="I1536" i="41" s="1"/>
  <c r="G1536" i="41"/>
  <c r="A1537" i="41"/>
  <c r="B1537" i="41"/>
  <c r="C1537" i="41"/>
  <c r="D1537" i="41"/>
  <c r="E1537" i="41"/>
  <c r="K1537" i="41" s="1"/>
  <c r="F1537" i="41"/>
  <c r="I1537" i="41" s="1"/>
  <c r="G1537" i="41"/>
  <c r="A1538" i="41"/>
  <c r="B1538" i="41"/>
  <c r="C1538" i="41"/>
  <c r="D1538" i="41"/>
  <c r="E1538" i="41"/>
  <c r="K1538" i="41" s="1"/>
  <c r="F1538" i="41"/>
  <c r="I1538" i="41" s="1"/>
  <c r="G1538" i="41"/>
  <c r="A1539" i="41"/>
  <c r="B1539" i="41"/>
  <c r="C1539" i="41"/>
  <c r="D1539" i="41"/>
  <c r="E1539" i="41"/>
  <c r="K1539" i="41" s="1"/>
  <c r="F1539" i="41"/>
  <c r="I1539" i="41" s="1"/>
  <c r="G1539" i="41"/>
  <c r="A1540" i="41"/>
  <c r="B1540" i="41"/>
  <c r="C1540" i="41"/>
  <c r="D1540" i="41"/>
  <c r="E1540" i="41"/>
  <c r="K1540" i="41" s="1"/>
  <c r="F1540" i="41"/>
  <c r="I1540" i="41" s="1"/>
  <c r="G1540" i="41"/>
  <c r="A1541" i="41"/>
  <c r="B1541" i="41"/>
  <c r="C1541" i="41"/>
  <c r="D1541" i="41"/>
  <c r="E1541" i="41"/>
  <c r="K1541" i="41" s="1"/>
  <c r="F1541" i="41"/>
  <c r="I1541" i="41" s="1"/>
  <c r="G1541" i="41"/>
  <c r="A1542" i="41"/>
  <c r="B1542" i="41"/>
  <c r="C1542" i="41"/>
  <c r="D1542" i="41"/>
  <c r="E1542" i="41"/>
  <c r="K1542" i="41" s="1"/>
  <c r="F1542" i="41"/>
  <c r="I1542" i="41" s="1"/>
  <c r="G1542" i="41"/>
  <c r="A1543" i="41"/>
  <c r="B1543" i="41"/>
  <c r="C1543" i="41"/>
  <c r="D1543" i="41"/>
  <c r="E1543" i="41"/>
  <c r="K1543" i="41" s="1"/>
  <c r="F1543" i="41"/>
  <c r="I1543" i="41" s="1"/>
  <c r="G1543" i="41"/>
  <c r="A1544" i="41"/>
  <c r="B1544" i="41"/>
  <c r="C1544" i="41"/>
  <c r="D1544" i="41"/>
  <c r="E1544" i="41"/>
  <c r="K1544" i="41" s="1"/>
  <c r="F1544" i="41"/>
  <c r="I1544" i="41" s="1"/>
  <c r="G1544" i="41"/>
  <c r="A1545" i="41"/>
  <c r="B1545" i="41"/>
  <c r="C1545" i="41"/>
  <c r="D1545" i="41"/>
  <c r="E1545" i="41"/>
  <c r="K1545" i="41" s="1"/>
  <c r="F1545" i="41"/>
  <c r="I1545" i="41" s="1"/>
  <c r="G1545" i="41"/>
  <c r="A1546" i="41"/>
  <c r="B1546" i="41"/>
  <c r="C1546" i="41"/>
  <c r="D1546" i="41"/>
  <c r="E1546" i="41"/>
  <c r="K1546" i="41" s="1"/>
  <c r="F1546" i="41"/>
  <c r="I1546" i="41" s="1"/>
  <c r="G1546" i="41"/>
  <c r="A1547" i="41"/>
  <c r="B1547" i="41"/>
  <c r="C1547" i="41"/>
  <c r="D1547" i="41"/>
  <c r="E1547" i="41"/>
  <c r="K1547" i="41" s="1"/>
  <c r="F1547" i="41"/>
  <c r="I1547" i="41" s="1"/>
  <c r="G1547" i="41"/>
  <c r="A1548" i="41"/>
  <c r="B1548" i="41"/>
  <c r="C1548" i="41"/>
  <c r="D1548" i="41"/>
  <c r="E1548" i="41"/>
  <c r="K1548" i="41" s="1"/>
  <c r="F1548" i="41"/>
  <c r="I1548" i="41" s="1"/>
  <c r="G1548" i="41"/>
  <c r="A1549" i="41"/>
  <c r="B1549" i="41"/>
  <c r="C1549" i="41"/>
  <c r="D1549" i="41"/>
  <c r="E1549" i="41"/>
  <c r="K1549" i="41" s="1"/>
  <c r="F1549" i="41"/>
  <c r="I1549" i="41" s="1"/>
  <c r="G1549" i="41"/>
  <c r="A1550" i="41"/>
  <c r="B1550" i="41"/>
  <c r="C1550" i="41"/>
  <c r="D1550" i="41"/>
  <c r="E1550" i="41"/>
  <c r="K1550" i="41" s="1"/>
  <c r="F1550" i="41"/>
  <c r="I1550" i="41" s="1"/>
  <c r="G1550" i="41"/>
  <c r="A1551" i="41"/>
  <c r="B1551" i="41"/>
  <c r="C1551" i="41"/>
  <c r="D1551" i="41"/>
  <c r="E1551" i="41"/>
  <c r="K1551" i="41" s="1"/>
  <c r="F1551" i="41"/>
  <c r="I1551" i="41" s="1"/>
  <c r="G1551" i="41"/>
  <c r="A1552" i="41"/>
  <c r="B1552" i="41"/>
  <c r="C1552" i="41"/>
  <c r="D1552" i="41"/>
  <c r="E1552" i="41"/>
  <c r="K1552" i="41" s="1"/>
  <c r="F1552" i="41"/>
  <c r="I1552" i="41" s="1"/>
  <c r="G1552" i="41"/>
  <c r="A1553" i="41"/>
  <c r="B1553" i="41"/>
  <c r="C1553" i="41"/>
  <c r="D1553" i="41"/>
  <c r="E1553" i="41"/>
  <c r="K1553" i="41" s="1"/>
  <c r="F1553" i="41"/>
  <c r="I1553" i="41" s="1"/>
  <c r="G1553" i="41"/>
  <c r="A1554" i="41"/>
  <c r="B1554" i="41"/>
  <c r="C1554" i="41"/>
  <c r="D1554" i="41"/>
  <c r="E1554" i="41"/>
  <c r="K1554" i="41" s="1"/>
  <c r="F1554" i="41"/>
  <c r="I1554" i="41" s="1"/>
  <c r="G1554" i="41"/>
  <c r="A1555" i="41"/>
  <c r="B1555" i="41"/>
  <c r="C1555" i="41"/>
  <c r="D1555" i="41"/>
  <c r="E1555" i="41"/>
  <c r="K1555" i="41" s="1"/>
  <c r="F1555" i="41"/>
  <c r="I1555" i="41" s="1"/>
  <c r="G1555" i="41"/>
  <c r="A1556" i="41"/>
  <c r="B1556" i="41"/>
  <c r="C1556" i="41"/>
  <c r="D1556" i="41"/>
  <c r="E1556" i="41"/>
  <c r="K1556" i="41" s="1"/>
  <c r="F1556" i="41"/>
  <c r="I1556" i="41" s="1"/>
  <c r="G1556" i="41"/>
  <c r="A1557" i="41"/>
  <c r="B1557" i="41"/>
  <c r="C1557" i="41"/>
  <c r="D1557" i="41"/>
  <c r="E1557" i="41"/>
  <c r="K1557" i="41" s="1"/>
  <c r="F1557" i="41"/>
  <c r="I1557" i="41" s="1"/>
  <c r="G1557" i="41"/>
  <c r="A1558" i="41"/>
  <c r="B1558" i="41"/>
  <c r="C1558" i="41"/>
  <c r="D1558" i="41"/>
  <c r="E1558" i="41"/>
  <c r="K1558" i="41" s="1"/>
  <c r="F1558" i="41"/>
  <c r="I1558" i="41" s="1"/>
  <c r="G1558" i="41"/>
  <c r="A1559" i="41"/>
  <c r="B1559" i="41"/>
  <c r="C1559" i="41"/>
  <c r="D1559" i="41"/>
  <c r="E1559" i="41"/>
  <c r="K1559" i="41" s="1"/>
  <c r="F1559" i="41"/>
  <c r="I1559" i="41" s="1"/>
  <c r="G1559" i="41"/>
  <c r="A1560" i="41"/>
  <c r="B1560" i="41"/>
  <c r="C1560" i="41"/>
  <c r="D1560" i="41"/>
  <c r="E1560" i="41"/>
  <c r="K1560" i="41" s="1"/>
  <c r="F1560" i="41"/>
  <c r="I1560" i="41" s="1"/>
  <c r="G1560" i="41"/>
  <c r="A1561" i="41"/>
  <c r="B1561" i="41"/>
  <c r="C1561" i="41"/>
  <c r="D1561" i="41"/>
  <c r="E1561" i="41"/>
  <c r="K1561" i="41" s="1"/>
  <c r="F1561" i="41"/>
  <c r="I1561" i="41" s="1"/>
  <c r="G1561" i="41"/>
  <c r="A1562" i="41"/>
  <c r="B1562" i="41"/>
  <c r="C1562" i="41"/>
  <c r="D1562" i="41"/>
  <c r="E1562" i="41"/>
  <c r="K1562" i="41" s="1"/>
  <c r="F1562" i="41"/>
  <c r="I1562" i="41" s="1"/>
  <c r="G1562" i="41"/>
  <c r="A1563" i="41"/>
  <c r="B1563" i="41"/>
  <c r="C1563" i="41"/>
  <c r="D1563" i="41"/>
  <c r="E1563" i="41"/>
  <c r="K1563" i="41" s="1"/>
  <c r="F1563" i="41"/>
  <c r="I1563" i="41" s="1"/>
  <c r="G1563" i="41"/>
  <c r="A1564" i="41"/>
  <c r="B1564" i="41"/>
  <c r="C1564" i="41"/>
  <c r="D1564" i="41"/>
  <c r="E1564" i="41"/>
  <c r="K1564" i="41" s="1"/>
  <c r="F1564" i="41"/>
  <c r="I1564" i="41" s="1"/>
  <c r="G1564" i="41"/>
  <c r="A1565" i="41"/>
  <c r="B1565" i="41"/>
  <c r="C1565" i="41"/>
  <c r="D1565" i="41"/>
  <c r="E1565" i="41"/>
  <c r="K1565" i="41" s="1"/>
  <c r="F1565" i="41"/>
  <c r="I1565" i="41" s="1"/>
  <c r="G1565" i="41"/>
  <c r="A1566" i="41"/>
  <c r="B1566" i="41"/>
  <c r="C1566" i="41"/>
  <c r="D1566" i="41"/>
  <c r="E1566" i="41"/>
  <c r="K1566" i="41" s="1"/>
  <c r="F1566" i="41"/>
  <c r="I1566" i="41" s="1"/>
  <c r="G1566" i="41"/>
  <c r="A1567" i="41"/>
  <c r="B1567" i="41"/>
  <c r="C1567" i="41"/>
  <c r="D1567" i="41"/>
  <c r="E1567" i="41"/>
  <c r="K1567" i="41" s="1"/>
  <c r="F1567" i="41"/>
  <c r="I1567" i="41" s="1"/>
  <c r="G1567" i="41"/>
  <c r="A1568" i="41"/>
  <c r="B1568" i="41"/>
  <c r="C1568" i="41"/>
  <c r="D1568" i="41"/>
  <c r="E1568" i="41"/>
  <c r="K1568" i="41" s="1"/>
  <c r="F1568" i="41"/>
  <c r="I1568" i="41" s="1"/>
  <c r="G1568" i="41"/>
  <c r="A1569" i="41"/>
  <c r="B1569" i="41"/>
  <c r="C1569" i="41"/>
  <c r="D1569" i="41"/>
  <c r="E1569" i="41"/>
  <c r="K1569" i="41" s="1"/>
  <c r="F1569" i="41"/>
  <c r="I1569" i="41" s="1"/>
  <c r="G1569" i="41"/>
  <c r="A1570" i="41"/>
  <c r="B1570" i="41"/>
  <c r="C1570" i="41"/>
  <c r="D1570" i="41"/>
  <c r="E1570" i="41"/>
  <c r="K1570" i="41" s="1"/>
  <c r="F1570" i="41"/>
  <c r="I1570" i="41" s="1"/>
  <c r="G1570" i="41"/>
  <c r="A1571" i="41"/>
  <c r="B1571" i="41"/>
  <c r="C1571" i="41"/>
  <c r="D1571" i="41"/>
  <c r="E1571" i="41"/>
  <c r="K1571" i="41" s="1"/>
  <c r="F1571" i="41"/>
  <c r="I1571" i="41" s="1"/>
  <c r="G1571" i="41"/>
  <c r="A1572" i="41"/>
  <c r="B1572" i="41"/>
  <c r="C1572" i="41"/>
  <c r="D1572" i="41"/>
  <c r="E1572" i="41"/>
  <c r="K1572" i="41" s="1"/>
  <c r="F1572" i="41"/>
  <c r="I1572" i="41" s="1"/>
  <c r="G1572" i="41"/>
  <c r="A1573" i="41"/>
  <c r="B1573" i="41"/>
  <c r="C1573" i="41"/>
  <c r="D1573" i="41"/>
  <c r="E1573" i="41"/>
  <c r="K1573" i="41" s="1"/>
  <c r="F1573" i="41"/>
  <c r="I1573" i="41" s="1"/>
  <c r="G1573" i="41"/>
  <c r="A1574" i="41"/>
  <c r="B1574" i="41"/>
  <c r="C1574" i="41"/>
  <c r="D1574" i="41"/>
  <c r="E1574" i="41"/>
  <c r="K1574" i="41" s="1"/>
  <c r="F1574" i="41"/>
  <c r="I1574" i="41" s="1"/>
  <c r="G1574" i="41"/>
  <c r="A1575" i="41"/>
  <c r="B1575" i="41"/>
  <c r="C1575" i="41"/>
  <c r="D1575" i="41"/>
  <c r="E1575" i="41"/>
  <c r="K1575" i="41" s="1"/>
  <c r="F1575" i="41"/>
  <c r="I1575" i="41" s="1"/>
  <c r="G1575" i="41"/>
  <c r="A1576" i="41"/>
  <c r="B1576" i="41"/>
  <c r="C1576" i="41"/>
  <c r="D1576" i="41"/>
  <c r="E1576" i="41"/>
  <c r="K1576" i="41" s="1"/>
  <c r="F1576" i="41"/>
  <c r="I1576" i="41" s="1"/>
  <c r="G1576" i="41"/>
  <c r="A1577" i="41"/>
  <c r="B1577" i="41"/>
  <c r="C1577" i="41"/>
  <c r="D1577" i="41"/>
  <c r="E1577" i="41"/>
  <c r="K1577" i="41" s="1"/>
  <c r="F1577" i="41"/>
  <c r="I1577" i="41" s="1"/>
  <c r="G1577" i="41"/>
  <c r="A1578" i="41"/>
  <c r="B1578" i="41"/>
  <c r="C1578" i="41"/>
  <c r="D1578" i="41"/>
  <c r="E1578" i="41"/>
  <c r="K1578" i="41" s="1"/>
  <c r="F1578" i="41"/>
  <c r="I1578" i="41" s="1"/>
  <c r="G1578" i="41"/>
  <c r="A1579" i="41"/>
  <c r="B1579" i="41"/>
  <c r="C1579" i="41"/>
  <c r="D1579" i="41"/>
  <c r="E1579" i="41"/>
  <c r="K1579" i="41" s="1"/>
  <c r="F1579" i="41"/>
  <c r="I1579" i="41" s="1"/>
  <c r="G1579" i="41"/>
  <c r="A1580" i="41"/>
  <c r="B1580" i="41"/>
  <c r="C1580" i="41"/>
  <c r="D1580" i="41"/>
  <c r="E1580" i="41"/>
  <c r="K1580" i="41" s="1"/>
  <c r="F1580" i="41"/>
  <c r="I1580" i="41" s="1"/>
  <c r="G1580" i="41"/>
  <c r="A1581" i="41"/>
  <c r="B1581" i="41"/>
  <c r="C1581" i="41"/>
  <c r="D1581" i="41"/>
  <c r="E1581" i="41"/>
  <c r="K1581" i="41" s="1"/>
  <c r="F1581" i="41"/>
  <c r="I1581" i="41" s="1"/>
  <c r="G1581" i="41"/>
  <c r="A1582" i="41"/>
  <c r="B1582" i="41"/>
  <c r="C1582" i="41"/>
  <c r="D1582" i="41"/>
  <c r="E1582" i="41"/>
  <c r="K1582" i="41" s="1"/>
  <c r="F1582" i="41"/>
  <c r="I1582" i="41" s="1"/>
  <c r="G1582" i="41"/>
  <c r="A1583" i="41"/>
  <c r="B1583" i="41"/>
  <c r="C1583" i="41"/>
  <c r="D1583" i="41"/>
  <c r="E1583" i="41"/>
  <c r="K1583" i="41" s="1"/>
  <c r="F1583" i="41"/>
  <c r="I1583" i="41" s="1"/>
  <c r="G1583" i="41"/>
  <c r="A1584" i="41"/>
  <c r="B1584" i="41"/>
  <c r="C1584" i="41"/>
  <c r="D1584" i="41"/>
  <c r="E1584" i="41"/>
  <c r="K1584" i="41" s="1"/>
  <c r="F1584" i="41"/>
  <c r="I1584" i="41" s="1"/>
  <c r="G1584" i="41"/>
  <c r="A1585" i="41"/>
  <c r="B1585" i="41"/>
  <c r="C1585" i="41"/>
  <c r="D1585" i="41"/>
  <c r="E1585" i="41"/>
  <c r="K1585" i="41" s="1"/>
  <c r="F1585" i="41"/>
  <c r="I1585" i="41" s="1"/>
  <c r="G1585" i="41"/>
  <c r="A1586" i="41"/>
  <c r="B1586" i="41"/>
  <c r="C1586" i="41"/>
  <c r="D1586" i="41"/>
  <c r="E1586" i="41"/>
  <c r="K1586" i="41" s="1"/>
  <c r="F1586" i="41"/>
  <c r="I1586" i="41" s="1"/>
  <c r="G1586" i="41"/>
  <c r="A1587" i="41"/>
  <c r="B1587" i="41"/>
  <c r="C1587" i="41"/>
  <c r="D1587" i="41"/>
  <c r="E1587" i="41"/>
  <c r="K1587" i="41" s="1"/>
  <c r="F1587" i="41"/>
  <c r="I1587" i="41" s="1"/>
  <c r="G1587" i="41"/>
  <c r="A1588" i="41"/>
  <c r="B1588" i="41"/>
  <c r="C1588" i="41"/>
  <c r="D1588" i="41"/>
  <c r="E1588" i="41"/>
  <c r="K1588" i="41" s="1"/>
  <c r="F1588" i="41"/>
  <c r="I1588" i="41" s="1"/>
  <c r="G1588" i="41"/>
  <c r="A1589" i="41"/>
  <c r="B1589" i="41"/>
  <c r="C1589" i="41"/>
  <c r="D1589" i="41"/>
  <c r="E1589" i="41"/>
  <c r="K1589" i="41" s="1"/>
  <c r="F1589" i="41"/>
  <c r="I1589" i="41" s="1"/>
  <c r="G1589" i="41"/>
  <c r="A1590" i="41"/>
  <c r="B1590" i="41"/>
  <c r="C1590" i="41"/>
  <c r="D1590" i="41"/>
  <c r="E1590" i="41"/>
  <c r="K1590" i="41" s="1"/>
  <c r="F1590" i="41"/>
  <c r="I1590" i="41" s="1"/>
  <c r="G1590" i="41"/>
  <c r="A1591" i="41"/>
  <c r="B1591" i="41"/>
  <c r="C1591" i="41"/>
  <c r="D1591" i="41"/>
  <c r="E1591" i="41"/>
  <c r="K1591" i="41" s="1"/>
  <c r="F1591" i="41"/>
  <c r="I1591" i="41" s="1"/>
  <c r="G1591" i="41"/>
  <c r="A1592" i="41"/>
  <c r="B1592" i="41"/>
  <c r="C1592" i="41"/>
  <c r="D1592" i="41"/>
  <c r="E1592" i="41"/>
  <c r="K1592" i="41" s="1"/>
  <c r="F1592" i="41"/>
  <c r="I1592" i="41" s="1"/>
  <c r="G1592" i="41"/>
  <c r="A1593" i="41"/>
  <c r="B1593" i="41"/>
  <c r="C1593" i="41"/>
  <c r="D1593" i="41"/>
  <c r="E1593" i="41"/>
  <c r="K1593" i="41" s="1"/>
  <c r="F1593" i="41"/>
  <c r="I1593" i="41" s="1"/>
  <c r="G1593" i="41"/>
  <c r="A1594" i="41"/>
  <c r="B1594" i="41"/>
  <c r="C1594" i="41"/>
  <c r="D1594" i="41"/>
  <c r="E1594" i="41"/>
  <c r="K1594" i="41" s="1"/>
  <c r="F1594" i="41"/>
  <c r="I1594" i="41" s="1"/>
  <c r="G1594" i="41"/>
  <c r="A1595" i="41"/>
  <c r="B1595" i="41"/>
  <c r="C1595" i="41"/>
  <c r="D1595" i="41"/>
  <c r="E1595" i="41"/>
  <c r="K1595" i="41" s="1"/>
  <c r="F1595" i="41"/>
  <c r="I1595" i="41" s="1"/>
  <c r="G1595" i="41"/>
  <c r="A1596" i="41"/>
  <c r="B1596" i="41"/>
  <c r="C1596" i="41"/>
  <c r="D1596" i="41"/>
  <c r="E1596" i="41"/>
  <c r="K1596" i="41" s="1"/>
  <c r="F1596" i="41"/>
  <c r="I1596" i="41" s="1"/>
  <c r="G1596" i="41"/>
  <c r="A1597" i="41"/>
  <c r="B1597" i="41"/>
  <c r="C1597" i="41"/>
  <c r="D1597" i="41"/>
  <c r="E1597" i="41"/>
  <c r="K1597" i="41" s="1"/>
  <c r="F1597" i="41"/>
  <c r="I1597" i="41" s="1"/>
  <c r="G1597" i="41"/>
  <c r="A1598" i="41"/>
  <c r="B1598" i="41"/>
  <c r="C1598" i="41"/>
  <c r="D1598" i="41"/>
  <c r="E1598" i="41"/>
  <c r="K1598" i="41" s="1"/>
  <c r="F1598" i="41"/>
  <c r="I1598" i="41" s="1"/>
  <c r="G1598" i="41"/>
  <c r="A1599" i="41"/>
  <c r="B1599" i="41"/>
  <c r="C1599" i="41"/>
  <c r="D1599" i="41"/>
  <c r="E1599" i="41"/>
  <c r="K1599" i="41" s="1"/>
  <c r="F1599" i="41"/>
  <c r="I1599" i="41" s="1"/>
  <c r="G1599" i="41"/>
  <c r="A1600" i="41"/>
  <c r="B1600" i="41"/>
  <c r="C1600" i="41"/>
  <c r="D1600" i="41"/>
  <c r="E1600" i="41"/>
  <c r="K1600" i="41" s="1"/>
  <c r="F1600" i="41"/>
  <c r="I1600" i="41" s="1"/>
  <c r="G1600" i="41"/>
  <c r="A1601" i="41"/>
  <c r="B1601" i="41"/>
  <c r="C1601" i="41"/>
  <c r="D1601" i="41"/>
  <c r="E1601" i="41"/>
  <c r="K1601" i="41" s="1"/>
  <c r="F1601" i="41"/>
  <c r="I1601" i="41" s="1"/>
  <c r="G1601" i="41"/>
  <c r="A1602" i="41"/>
  <c r="B1602" i="41"/>
  <c r="C1602" i="41"/>
  <c r="D1602" i="41"/>
  <c r="E1602" i="41"/>
  <c r="K1602" i="41" s="1"/>
  <c r="F1602" i="41"/>
  <c r="I1602" i="41" s="1"/>
  <c r="G1602" i="41"/>
  <c r="A1603" i="41"/>
  <c r="B1603" i="41"/>
  <c r="C1603" i="41"/>
  <c r="D1603" i="41"/>
  <c r="E1603" i="41"/>
  <c r="K1603" i="41" s="1"/>
  <c r="F1603" i="41"/>
  <c r="I1603" i="41" s="1"/>
  <c r="G1603" i="41"/>
  <c r="A1604" i="41"/>
  <c r="B1604" i="41"/>
  <c r="C1604" i="41"/>
  <c r="D1604" i="41"/>
  <c r="E1604" i="41"/>
  <c r="K1604" i="41" s="1"/>
  <c r="F1604" i="41"/>
  <c r="I1604" i="41" s="1"/>
  <c r="G1604" i="41"/>
  <c r="A1605" i="41"/>
  <c r="B1605" i="41"/>
  <c r="C1605" i="41"/>
  <c r="D1605" i="41"/>
  <c r="E1605" i="41"/>
  <c r="K1605" i="41" s="1"/>
  <c r="F1605" i="41"/>
  <c r="I1605" i="41" s="1"/>
  <c r="G1605" i="41"/>
  <c r="A1606" i="41"/>
  <c r="B1606" i="41"/>
  <c r="C1606" i="41"/>
  <c r="D1606" i="41"/>
  <c r="E1606" i="41"/>
  <c r="K1606" i="41" s="1"/>
  <c r="F1606" i="41"/>
  <c r="I1606" i="41" s="1"/>
  <c r="G1606" i="41"/>
  <c r="A1607" i="41"/>
  <c r="B1607" i="41"/>
  <c r="C1607" i="41"/>
  <c r="D1607" i="41"/>
  <c r="E1607" i="41"/>
  <c r="K1607" i="41" s="1"/>
  <c r="F1607" i="41"/>
  <c r="I1607" i="41" s="1"/>
  <c r="G1607" i="41"/>
  <c r="A1608" i="41"/>
  <c r="B1608" i="41"/>
  <c r="C1608" i="41"/>
  <c r="D1608" i="41"/>
  <c r="E1608" i="41"/>
  <c r="K1608" i="41" s="1"/>
  <c r="F1608" i="41"/>
  <c r="I1608" i="41" s="1"/>
  <c r="G1608" i="41"/>
  <c r="A1609" i="41"/>
  <c r="B1609" i="41"/>
  <c r="C1609" i="41"/>
  <c r="D1609" i="41"/>
  <c r="E1609" i="41"/>
  <c r="K1609" i="41" s="1"/>
  <c r="F1609" i="41"/>
  <c r="I1609" i="41" s="1"/>
  <c r="G1609" i="41"/>
  <c r="A1610" i="41"/>
  <c r="B1610" i="41"/>
  <c r="C1610" i="41"/>
  <c r="D1610" i="41"/>
  <c r="E1610" i="41"/>
  <c r="K1610" i="41" s="1"/>
  <c r="F1610" i="41"/>
  <c r="I1610" i="41" s="1"/>
  <c r="G1610" i="41"/>
  <c r="A1611" i="41"/>
  <c r="B1611" i="41"/>
  <c r="C1611" i="41"/>
  <c r="D1611" i="41"/>
  <c r="E1611" i="41"/>
  <c r="K1611" i="41" s="1"/>
  <c r="F1611" i="41"/>
  <c r="I1611" i="41" s="1"/>
  <c r="G1611" i="41"/>
  <c r="A1612" i="41"/>
  <c r="B1612" i="41"/>
  <c r="C1612" i="41"/>
  <c r="D1612" i="41"/>
  <c r="E1612" i="41"/>
  <c r="K1612" i="41" s="1"/>
  <c r="F1612" i="41"/>
  <c r="I1612" i="41" s="1"/>
  <c r="G1612" i="41"/>
  <c r="A1613" i="41"/>
  <c r="B1613" i="41"/>
  <c r="C1613" i="41"/>
  <c r="D1613" i="41"/>
  <c r="E1613" i="41"/>
  <c r="K1613" i="41" s="1"/>
  <c r="F1613" i="41"/>
  <c r="I1613" i="41" s="1"/>
  <c r="G1613" i="41"/>
  <c r="A1614" i="41"/>
  <c r="B1614" i="41"/>
  <c r="C1614" i="41"/>
  <c r="D1614" i="41"/>
  <c r="E1614" i="41"/>
  <c r="K1614" i="41" s="1"/>
  <c r="F1614" i="41"/>
  <c r="I1614" i="41" s="1"/>
  <c r="G1614" i="41"/>
  <c r="A1615" i="41"/>
  <c r="B1615" i="41"/>
  <c r="C1615" i="41"/>
  <c r="D1615" i="41"/>
  <c r="E1615" i="41"/>
  <c r="K1615" i="41" s="1"/>
  <c r="F1615" i="41"/>
  <c r="I1615" i="41" s="1"/>
  <c r="G1615" i="41"/>
  <c r="A1616" i="41"/>
  <c r="B1616" i="41"/>
  <c r="C1616" i="41"/>
  <c r="D1616" i="41"/>
  <c r="E1616" i="41"/>
  <c r="K1616" i="41" s="1"/>
  <c r="F1616" i="41"/>
  <c r="I1616" i="41" s="1"/>
  <c r="G1616" i="41"/>
  <c r="A1617" i="41"/>
  <c r="B1617" i="41"/>
  <c r="C1617" i="41"/>
  <c r="D1617" i="41"/>
  <c r="E1617" i="41"/>
  <c r="K1617" i="41" s="1"/>
  <c r="F1617" i="41"/>
  <c r="I1617" i="41" s="1"/>
  <c r="G1617" i="41"/>
  <c r="A1618" i="41"/>
  <c r="B1618" i="41"/>
  <c r="C1618" i="41"/>
  <c r="D1618" i="41"/>
  <c r="E1618" i="41"/>
  <c r="K1618" i="41" s="1"/>
  <c r="F1618" i="41"/>
  <c r="I1618" i="41" s="1"/>
  <c r="G1618" i="41"/>
  <c r="A1619" i="41"/>
  <c r="B1619" i="41"/>
  <c r="C1619" i="41"/>
  <c r="D1619" i="41"/>
  <c r="E1619" i="41"/>
  <c r="K1619" i="41" s="1"/>
  <c r="F1619" i="41"/>
  <c r="I1619" i="41" s="1"/>
  <c r="G1619" i="41"/>
  <c r="A1620" i="41"/>
  <c r="B1620" i="41"/>
  <c r="C1620" i="41"/>
  <c r="D1620" i="41"/>
  <c r="E1620" i="41"/>
  <c r="K1620" i="41" s="1"/>
  <c r="F1620" i="41"/>
  <c r="I1620" i="41" s="1"/>
  <c r="G1620" i="41"/>
  <c r="A1621" i="41"/>
  <c r="B1621" i="41"/>
  <c r="C1621" i="41"/>
  <c r="D1621" i="41"/>
  <c r="E1621" i="41"/>
  <c r="K1621" i="41" s="1"/>
  <c r="F1621" i="41"/>
  <c r="I1621" i="41" s="1"/>
  <c r="G1621" i="41"/>
  <c r="A1622" i="41"/>
  <c r="B1622" i="41"/>
  <c r="C1622" i="41"/>
  <c r="D1622" i="41"/>
  <c r="E1622" i="41"/>
  <c r="K1622" i="41" s="1"/>
  <c r="F1622" i="41"/>
  <c r="I1622" i="41" s="1"/>
  <c r="G1622" i="41"/>
  <c r="A1623" i="41"/>
  <c r="B1623" i="41"/>
  <c r="C1623" i="41"/>
  <c r="D1623" i="41"/>
  <c r="E1623" i="41"/>
  <c r="K1623" i="41" s="1"/>
  <c r="F1623" i="41"/>
  <c r="I1623" i="41" s="1"/>
  <c r="G1623" i="41"/>
  <c r="A1624" i="41"/>
  <c r="B1624" i="41"/>
  <c r="C1624" i="41"/>
  <c r="D1624" i="41"/>
  <c r="E1624" i="41"/>
  <c r="K1624" i="41" s="1"/>
  <c r="F1624" i="41"/>
  <c r="I1624" i="41" s="1"/>
  <c r="G1624" i="41"/>
  <c r="A1625" i="41"/>
  <c r="B1625" i="41"/>
  <c r="C1625" i="41"/>
  <c r="D1625" i="41"/>
  <c r="E1625" i="41"/>
  <c r="K1625" i="41" s="1"/>
  <c r="F1625" i="41"/>
  <c r="I1625" i="41" s="1"/>
  <c r="G1625" i="41"/>
  <c r="A1626" i="41"/>
  <c r="B1626" i="41"/>
  <c r="C1626" i="41"/>
  <c r="D1626" i="41"/>
  <c r="E1626" i="41"/>
  <c r="K1626" i="41" s="1"/>
  <c r="F1626" i="41"/>
  <c r="I1626" i="41" s="1"/>
  <c r="G1626" i="41"/>
  <c r="A1627" i="41"/>
  <c r="B1627" i="41"/>
  <c r="C1627" i="41"/>
  <c r="D1627" i="41"/>
  <c r="E1627" i="41"/>
  <c r="K1627" i="41" s="1"/>
  <c r="F1627" i="41"/>
  <c r="I1627" i="41" s="1"/>
  <c r="G1627" i="41"/>
  <c r="A1628" i="41"/>
  <c r="B1628" i="41"/>
  <c r="C1628" i="41"/>
  <c r="D1628" i="41"/>
  <c r="E1628" i="41"/>
  <c r="K1628" i="41" s="1"/>
  <c r="F1628" i="41"/>
  <c r="I1628" i="41" s="1"/>
  <c r="G1628" i="41"/>
  <c r="A1629" i="41"/>
  <c r="B1629" i="41"/>
  <c r="C1629" i="41"/>
  <c r="D1629" i="41"/>
  <c r="E1629" i="41"/>
  <c r="K1629" i="41" s="1"/>
  <c r="F1629" i="41"/>
  <c r="I1629" i="41" s="1"/>
  <c r="G1629" i="41"/>
  <c r="A1630" i="41"/>
  <c r="B1630" i="41"/>
  <c r="C1630" i="41"/>
  <c r="D1630" i="41"/>
  <c r="E1630" i="41"/>
  <c r="K1630" i="41" s="1"/>
  <c r="F1630" i="41"/>
  <c r="I1630" i="41" s="1"/>
  <c r="G1630" i="41"/>
  <c r="A1631" i="41"/>
  <c r="B1631" i="41"/>
  <c r="C1631" i="41"/>
  <c r="D1631" i="41"/>
  <c r="E1631" i="41"/>
  <c r="K1631" i="41" s="1"/>
  <c r="F1631" i="41"/>
  <c r="I1631" i="41" s="1"/>
  <c r="G1631" i="41"/>
  <c r="A1632" i="41"/>
  <c r="B1632" i="41"/>
  <c r="C1632" i="41"/>
  <c r="D1632" i="41"/>
  <c r="E1632" i="41"/>
  <c r="K1632" i="41" s="1"/>
  <c r="F1632" i="41"/>
  <c r="I1632" i="41" s="1"/>
  <c r="G1632" i="41"/>
  <c r="A1633" i="41"/>
  <c r="B1633" i="41"/>
  <c r="C1633" i="41"/>
  <c r="D1633" i="41"/>
  <c r="E1633" i="41"/>
  <c r="K1633" i="41" s="1"/>
  <c r="F1633" i="41"/>
  <c r="I1633" i="41" s="1"/>
  <c r="G1633" i="41"/>
  <c r="A1634" i="41"/>
  <c r="B1634" i="41"/>
  <c r="C1634" i="41"/>
  <c r="D1634" i="41"/>
  <c r="E1634" i="41"/>
  <c r="K1634" i="41" s="1"/>
  <c r="F1634" i="41"/>
  <c r="I1634" i="41" s="1"/>
  <c r="G1634" i="41"/>
  <c r="A1635" i="41"/>
  <c r="B1635" i="41"/>
  <c r="C1635" i="41"/>
  <c r="D1635" i="41"/>
  <c r="E1635" i="41"/>
  <c r="K1635" i="41" s="1"/>
  <c r="F1635" i="41"/>
  <c r="I1635" i="41" s="1"/>
  <c r="G1635" i="41"/>
  <c r="A1636" i="41"/>
  <c r="B1636" i="41"/>
  <c r="C1636" i="41"/>
  <c r="D1636" i="41"/>
  <c r="E1636" i="41"/>
  <c r="K1636" i="41" s="1"/>
  <c r="F1636" i="41"/>
  <c r="I1636" i="41" s="1"/>
  <c r="G1636" i="41"/>
  <c r="A1637" i="41"/>
  <c r="B1637" i="41"/>
  <c r="C1637" i="41"/>
  <c r="D1637" i="41"/>
  <c r="E1637" i="41"/>
  <c r="K1637" i="41" s="1"/>
  <c r="F1637" i="41"/>
  <c r="I1637" i="41" s="1"/>
  <c r="G1637" i="41"/>
  <c r="A1638" i="41"/>
  <c r="B1638" i="41"/>
  <c r="C1638" i="41"/>
  <c r="D1638" i="41"/>
  <c r="E1638" i="41"/>
  <c r="K1638" i="41" s="1"/>
  <c r="F1638" i="41"/>
  <c r="I1638" i="41" s="1"/>
  <c r="G1638" i="41"/>
  <c r="A1639" i="41"/>
  <c r="B1639" i="41"/>
  <c r="C1639" i="41"/>
  <c r="D1639" i="41"/>
  <c r="E1639" i="41"/>
  <c r="K1639" i="41" s="1"/>
  <c r="F1639" i="41"/>
  <c r="I1639" i="41" s="1"/>
  <c r="G1639" i="41"/>
  <c r="A1640" i="41"/>
  <c r="B1640" i="41"/>
  <c r="C1640" i="41"/>
  <c r="D1640" i="41"/>
  <c r="E1640" i="41"/>
  <c r="K1640" i="41" s="1"/>
  <c r="F1640" i="41"/>
  <c r="I1640" i="41" s="1"/>
  <c r="G1640" i="41"/>
  <c r="A1641" i="41"/>
  <c r="B1641" i="41"/>
  <c r="C1641" i="41"/>
  <c r="D1641" i="41"/>
  <c r="E1641" i="41"/>
  <c r="K1641" i="41" s="1"/>
  <c r="F1641" i="41"/>
  <c r="I1641" i="41" s="1"/>
  <c r="G1641" i="41"/>
  <c r="A1642" i="41"/>
  <c r="B1642" i="41"/>
  <c r="C1642" i="41"/>
  <c r="D1642" i="41"/>
  <c r="E1642" i="41"/>
  <c r="K1642" i="41" s="1"/>
  <c r="F1642" i="41"/>
  <c r="I1642" i="41" s="1"/>
  <c r="G1642" i="41"/>
  <c r="A1643" i="41"/>
  <c r="B1643" i="41"/>
  <c r="C1643" i="41"/>
  <c r="D1643" i="41"/>
  <c r="E1643" i="41"/>
  <c r="K1643" i="41" s="1"/>
  <c r="F1643" i="41"/>
  <c r="I1643" i="41" s="1"/>
  <c r="G1643" i="41"/>
  <c r="A1644" i="41"/>
  <c r="B1644" i="41"/>
  <c r="C1644" i="41"/>
  <c r="D1644" i="41"/>
  <c r="E1644" i="41"/>
  <c r="K1644" i="41" s="1"/>
  <c r="F1644" i="41"/>
  <c r="I1644" i="41" s="1"/>
  <c r="G1644" i="41"/>
  <c r="A1645" i="41"/>
  <c r="B1645" i="41"/>
  <c r="C1645" i="41"/>
  <c r="D1645" i="41"/>
  <c r="E1645" i="41"/>
  <c r="K1645" i="41" s="1"/>
  <c r="F1645" i="41"/>
  <c r="I1645" i="41" s="1"/>
  <c r="G1645" i="41"/>
  <c r="A1646" i="41"/>
  <c r="B1646" i="41"/>
  <c r="C1646" i="41"/>
  <c r="D1646" i="41"/>
  <c r="E1646" i="41"/>
  <c r="K1646" i="41" s="1"/>
  <c r="F1646" i="41"/>
  <c r="I1646" i="41" s="1"/>
  <c r="G1646" i="41"/>
  <c r="A1647" i="41"/>
  <c r="B1647" i="41"/>
  <c r="C1647" i="41"/>
  <c r="D1647" i="41"/>
  <c r="E1647" i="41"/>
  <c r="K1647" i="41" s="1"/>
  <c r="F1647" i="41"/>
  <c r="I1647" i="41" s="1"/>
  <c r="G1647" i="41"/>
  <c r="A1648" i="41"/>
  <c r="B1648" i="41"/>
  <c r="C1648" i="41"/>
  <c r="D1648" i="41"/>
  <c r="E1648" i="41"/>
  <c r="K1648" i="41" s="1"/>
  <c r="F1648" i="41"/>
  <c r="I1648" i="41" s="1"/>
  <c r="G1648" i="41"/>
  <c r="A1649" i="41"/>
  <c r="B1649" i="41"/>
  <c r="C1649" i="41"/>
  <c r="D1649" i="41"/>
  <c r="E1649" i="41"/>
  <c r="K1649" i="41" s="1"/>
  <c r="F1649" i="41"/>
  <c r="I1649" i="41" s="1"/>
  <c r="G1649" i="41"/>
  <c r="A1650" i="41"/>
  <c r="B1650" i="41"/>
  <c r="C1650" i="41"/>
  <c r="D1650" i="41"/>
  <c r="E1650" i="41"/>
  <c r="K1650" i="41" s="1"/>
  <c r="F1650" i="41"/>
  <c r="I1650" i="41" s="1"/>
  <c r="G1650" i="41"/>
  <c r="A1651" i="41"/>
  <c r="B1651" i="41"/>
  <c r="C1651" i="41"/>
  <c r="D1651" i="41"/>
  <c r="E1651" i="41"/>
  <c r="K1651" i="41" s="1"/>
  <c r="F1651" i="41"/>
  <c r="I1651" i="41" s="1"/>
  <c r="G1651" i="41"/>
  <c r="A1652" i="41"/>
  <c r="B1652" i="41"/>
  <c r="C1652" i="41"/>
  <c r="D1652" i="41"/>
  <c r="E1652" i="41"/>
  <c r="K1652" i="41" s="1"/>
  <c r="F1652" i="41"/>
  <c r="I1652" i="41" s="1"/>
  <c r="G1652" i="41"/>
  <c r="A1653" i="41"/>
  <c r="B1653" i="41"/>
  <c r="C1653" i="41"/>
  <c r="D1653" i="41"/>
  <c r="E1653" i="41"/>
  <c r="K1653" i="41" s="1"/>
  <c r="F1653" i="41"/>
  <c r="I1653" i="41" s="1"/>
  <c r="G1653" i="41"/>
  <c r="A1654" i="41"/>
  <c r="B1654" i="41"/>
  <c r="C1654" i="41"/>
  <c r="D1654" i="41"/>
  <c r="E1654" i="41"/>
  <c r="K1654" i="41" s="1"/>
  <c r="F1654" i="41"/>
  <c r="I1654" i="41" s="1"/>
  <c r="G1654" i="41"/>
  <c r="A1655" i="41"/>
  <c r="B1655" i="41"/>
  <c r="C1655" i="41"/>
  <c r="D1655" i="41"/>
  <c r="E1655" i="41"/>
  <c r="K1655" i="41" s="1"/>
  <c r="F1655" i="41"/>
  <c r="I1655" i="41" s="1"/>
  <c r="G1655" i="41"/>
  <c r="A1656" i="41"/>
  <c r="B1656" i="41"/>
  <c r="C1656" i="41"/>
  <c r="D1656" i="41"/>
  <c r="E1656" i="41"/>
  <c r="K1656" i="41" s="1"/>
  <c r="F1656" i="41"/>
  <c r="I1656" i="41" s="1"/>
  <c r="G1656" i="41"/>
  <c r="A1657" i="41"/>
  <c r="B1657" i="41"/>
  <c r="C1657" i="41"/>
  <c r="D1657" i="41"/>
  <c r="E1657" i="41"/>
  <c r="K1657" i="41" s="1"/>
  <c r="F1657" i="41"/>
  <c r="I1657" i="41" s="1"/>
  <c r="G1657" i="41"/>
  <c r="A1658" i="41"/>
  <c r="B1658" i="41"/>
  <c r="C1658" i="41"/>
  <c r="D1658" i="41"/>
  <c r="E1658" i="41"/>
  <c r="K1658" i="41" s="1"/>
  <c r="F1658" i="41"/>
  <c r="I1658" i="41" s="1"/>
  <c r="G1658" i="41"/>
  <c r="A1659" i="41"/>
  <c r="B1659" i="41"/>
  <c r="C1659" i="41"/>
  <c r="D1659" i="41"/>
  <c r="E1659" i="41"/>
  <c r="K1659" i="41" s="1"/>
  <c r="F1659" i="41"/>
  <c r="I1659" i="41" s="1"/>
  <c r="G1659" i="41"/>
  <c r="A1660" i="41"/>
  <c r="B1660" i="41"/>
  <c r="C1660" i="41"/>
  <c r="D1660" i="41"/>
  <c r="E1660" i="41"/>
  <c r="K1660" i="41" s="1"/>
  <c r="F1660" i="41"/>
  <c r="I1660" i="41" s="1"/>
  <c r="G1660" i="41"/>
  <c r="A1661" i="41"/>
  <c r="B1661" i="41"/>
  <c r="C1661" i="41"/>
  <c r="D1661" i="41"/>
  <c r="E1661" i="41"/>
  <c r="K1661" i="41" s="1"/>
  <c r="F1661" i="41"/>
  <c r="I1661" i="41" s="1"/>
  <c r="G1661" i="41"/>
  <c r="A1662" i="41"/>
  <c r="B1662" i="41"/>
  <c r="C1662" i="41"/>
  <c r="D1662" i="41"/>
  <c r="E1662" i="41"/>
  <c r="K1662" i="41" s="1"/>
  <c r="F1662" i="41"/>
  <c r="I1662" i="41" s="1"/>
  <c r="G1662" i="41"/>
  <c r="A1663" i="41"/>
  <c r="B1663" i="41"/>
  <c r="C1663" i="41"/>
  <c r="D1663" i="41"/>
  <c r="E1663" i="41"/>
  <c r="K1663" i="41" s="1"/>
  <c r="F1663" i="41"/>
  <c r="I1663" i="41" s="1"/>
  <c r="G1663" i="41"/>
  <c r="A1664" i="41"/>
  <c r="B1664" i="41"/>
  <c r="C1664" i="41"/>
  <c r="D1664" i="41"/>
  <c r="E1664" i="41"/>
  <c r="K1664" i="41" s="1"/>
  <c r="F1664" i="41"/>
  <c r="I1664" i="41" s="1"/>
  <c r="G1664" i="41"/>
  <c r="A1665" i="41"/>
  <c r="B1665" i="41"/>
  <c r="C1665" i="41"/>
  <c r="D1665" i="41"/>
  <c r="E1665" i="41"/>
  <c r="K1665" i="41" s="1"/>
  <c r="F1665" i="41"/>
  <c r="I1665" i="41" s="1"/>
  <c r="G1665" i="41"/>
  <c r="A1666" i="41"/>
  <c r="B1666" i="41"/>
  <c r="C1666" i="41"/>
  <c r="D1666" i="41"/>
  <c r="E1666" i="41"/>
  <c r="K1666" i="41" s="1"/>
  <c r="F1666" i="41"/>
  <c r="I1666" i="41" s="1"/>
  <c r="G1666" i="41"/>
  <c r="A1667" i="41"/>
  <c r="B1667" i="41"/>
  <c r="C1667" i="41"/>
  <c r="D1667" i="41"/>
  <c r="E1667" i="41"/>
  <c r="K1667" i="41" s="1"/>
  <c r="F1667" i="41"/>
  <c r="I1667" i="41" s="1"/>
  <c r="G1667" i="41"/>
  <c r="A1668" i="41"/>
  <c r="B1668" i="41"/>
  <c r="C1668" i="41"/>
  <c r="D1668" i="41"/>
  <c r="E1668" i="41"/>
  <c r="K1668" i="41" s="1"/>
  <c r="F1668" i="41"/>
  <c r="I1668" i="41" s="1"/>
  <c r="G1668" i="41"/>
  <c r="A1669" i="41"/>
  <c r="B1669" i="41"/>
  <c r="C1669" i="41"/>
  <c r="D1669" i="41"/>
  <c r="E1669" i="41"/>
  <c r="K1669" i="41" s="1"/>
  <c r="F1669" i="41"/>
  <c r="I1669" i="41" s="1"/>
  <c r="G1669" i="41"/>
  <c r="A1670" i="41"/>
  <c r="B1670" i="41"/>
  <c r="C1670" i="41"/>
  <c r="D1670" i="41"/>
  <c r="E1670" i="41"/>
  <c r="K1670" i="41" s="1"/>
  <c r="F1670" i="41"/>
  <c r="I1670" i="41" s="1"/>
  <c r="G1670" i="41"/>
  <c r="A1671" i="41"/>
  <c r="B1671" i="41"/>
  <c r="C1671" i="41"/>
  <c r="D1671" i="41"/>
  <c r="E1671" i="41"/>
  <c r="K1671" i="41" s="1"/>
  <c r="F1671" i="41"/>
  <c r="I1671" i="41" s="1"/>
  <c r="G1671" i="41"/>
  <c r="A1672" i="41"/>
  <c r="B1672" i="41"/>
  <c r="C1672" i="41"/>
  <c r="D1672" i="41"/>
  <c r="E1672" i="41"/>
  <c r="K1672" i="41" s="1"/>
  <c r="F1672" i="41"/>
  <c r="I1672" i="41" s="1"/>
  <c r="G1672" i="41"/>
  <c r="A1673" i="41"/>
  <c r="B1673" i="41"/>
  <c r="C1673" i="41"/>
  <c r="D1673" i="41"/>
  <c r="E1673" i="41"/>
  <c r="K1673" i="41" s="1"/>
  <c r="F1673" i="41"/>
  <c r="I1673" i="41" s="1"/>
  <c r="G1673" i="41"/>
  <c r="A1674" i="41"/>
  <c r="B1674" i="41"/>
  <c r="C1674" i="41"/>
  <c r="D1674" i="41"/>
  <c r="E1674" i="41"/>
  <c r="K1674" i="41" s="1"/>
  <c r="F1674" i="41"/>
  <c r="I1674" i="41" s="1"/>
  <c r="G1674" i="41"/>
  <c r="A1675" i="41"/>
  <c r="B1675" i="41"/>
  <c r="C1675" i="41"/>
  <c r="D1675" i="41"/>
  <c r="E1675" i="41"/>
  <c r="K1675" i="41" s="1"/>
  <c r="F1675" i="41"/>
  <c r="I1675" i="41" s="1"/>
  <c r="G1675" i="41"/>
  <c r="A1676" i="41"/>
  <c r="B1676" i="41"/>
  <c r="C1676" i="41"/>
  <c r="D1676" i="41"/>
  <c r="E1676" i="41"/>
  <c r="K1676" i="41" s="1"/>
  <c r="F1676" i="41"/>
  <c r="I1676" i="41" s="1"/>
  <c r="G1676" i="41"/>
  <c r="A1677" i="41"/>
  <c r="B1677" i="41"/>
  <c r="C1677" i="41"/>
  <c r="D1677" i="41"/>
  <c r="E1677" i="41"/>
  <c r="K1677" i="41" s="1"/>
  <c r="F1677" i="41"/>
  <c r="I1677" i="41" s="1"/>
  <c r="G1677" i="41"/>
  <c r="A1678" i="41"/>
  <c r="B1678" i="41"/>
  <c r="C1678" i="41"/>
  <c r="D1678" i="41"/>
  <c r="E1678" i="41"/>
  <c r="K1678" i="41" s="1"/>
  <c r="F1678" i="41"/>
  <c r="I1678" i="41" s="1"/>
  <c r="G1678" i="41"/>
  <c r="A1679" i="41"/>
  <c r="B1679" i="41"/>
  <c r="C1679" i="41"/>
  <c r="D1679" i="41"/>
  <c r="E1679" i="41"/>
  <c r="K1679" i="41" s="1"/>
  <c r="F1679" i="41"/>
  <c r="I1679" i="41" s="1"/>
  <c r="G1679" i="41"/>
  <c r="A1680" i="41"/>
  <c r="B1680" i="41"/>
  <c r="C1680" i="41"/>
  <c r="D1680" i="41"/>
  <c r="E1680" i="41"/>
  <c r="K1680" i="41" s="1"/>
  <c r="F1680" i="41"/>
  <c r="I1680" i="41" s="1"/>
  <c r="G1680" i="41"/>
  <c r="A1681" i="41"/>
  <c r="B1681" i="41"/>
  <c r="C1681" i="41"/>
  <c r="D1681" i="41"/>
  <c r="E1681" i="41"/>
  <c r="K1681" i="41" s="1"/>
  <c r="F1681" i="41"/>
  <c r="I1681" i="41" s="1"/>
  <c r="G1681" i="41"/>
  <c r="A1682" i="41"/>
  <c r="B1682" i="41"/>
  <c r="C1682" i="41"/>
  <c r="D1682" i="41"/>
  <c r="E1682" i="41"/>
  <c r="K1682" i="41" s="1"/>
  <c r="F1682" i="41"/>
  <c r="I1682" i="41" s="1"/>
  <c r="G1682" i="41"/>
  <c r="A1683" i="41"/>
  <c r="B1683" i="41"/>
  <c r="C1683" i="41"/>
  <c r="D1683" i="41"/>
  <c r="E1683" i="41"/>
  <c r="K1683" i="41" s="1"/>
  <c r="F1683" i="41"/>
  <c r="I1683" i="41" s="1"/>
  <c r="G1683" i="41"/>
  <c r="A1684" i="41"/>
  <c r="B1684" i="41"/>
  <c r="C1684" i="41"/>
  <c r="D1684" i="41"/>
  <c r="E1684" i="41"/>
  <c r="K1684" i="41" s="1"/>
  <c r="F1684" i="41"/>
  <c r="I1684" i="41" s="1"/>
  <c r="G1684" i="41"/>
  <c r="A1685" i="41"/>
  <c r="B1685" i="41"/>
  <c r="C1685" i="41"/>
  <c r="D1685" i="41"/>
  <c r="E1685" i="41"/>
  <c r="K1685" i="41" s="1"/>
  <c r="F1685" i="41"/>
  <c r="I1685" i="41" s="1"/>
  <c r="G1685" i="41"/>
  <c r="A1686" i="41"/>
  <c r="B1686" i="41"/>
  <c r="C1686" i="41"/>
  <c r="D1686" i="41"/>
  <c r="E1686" i="41"/>
  <c r="K1686" i="41" s="1"/>
  <c r="F1686" i="41"/>
  <c r="I1686" i="41" s="1"/>
  <c r="G1686" i="41"/>
  <c r="A1687" i="41"/>
  <c r="B1687" i="41"/>
  <c r="C1687" i="41"/>
  <c r="D1687" i="41"/>
  <c r="E1687" i="41"/>
  <c r="K1687" i="41" s="1"/>
  <c r="F1687" i="41"/>
  <c r="I1687" i="41" s="1"/>
  <c r="G1687" i="41"/>
  <c r="A1688" i="41"/>
  <c r="B1688" i="41"/>
  <c r="C1688" i="41"/>
  <c r="D1688" i="41"/>
  <c r="E1688" i="41"/>
  <c r="K1688" i="41" s="1"/>
  <c r="F1688" i="41"/>
  <c r="I1688" i="41" s="1"/>
  <c r="G1688" i="41"/>
  <c r="A1689" i="41"/>
  <c r="B1689" i="41"/>
  <c r="C1689" i="41"/>
  <c r="D1689" i="41"/>
  <c r="E1689" i="41"/>
  <c r="K1689" i="41" s="1"/>
  <c r="F1689" i="41"/>
  <c r="I1689" i="41" s="1"/>
  <c r="G1689" i="41"/>
  <c r="A1690" i="41"/>
  <c r="B1690" i="41"/>
  <c r="C1690" i="41"/>
  <c r="D1690" i="41"/>
  <c r="E1690" i="41"/>
  <c r="K1690" i="41" s="1"/>
  <c r="F1690" i="41"/>
  <c r="I1690" i="41" s="1"/>
  <c r="G1690" i="41"/>
  <c r="A1691" i="41"/>
  <c r="B1691" i="41"/>
  <c r="C1691" i="41"/>
  <c r="D1691" i="41"/>
  <c r="E1691" i="41"/>
  <c r="K1691" i="41" s="1"/>
  <c r="F1691" i="41"/>
  <c r="I1691" i="41" s="1"/>
  <c r="G1691" i="41"/>
  <c r="A1692" i="41"/>
  <c r="B1692" i="41"/>
  <c r="C1692" i="41"/>
  <c r="D1692" i="41"/>
  <c r="E1692" i="41"/>
  <c r="K1692" i="41" s="1"/>
  <c r="F1692" i="41"/>
  <c r="I1692" i="41" s="1"/>
  <c r="G1692" i="41"/>
  <c r="A1693" i="41"/>
  <c r="B1693" i="41"/>
  <c r="C1693" i="41"/>
  <c r="D1693" i="41"/>
  <c r="E1693" i="41"/>
  <c r="K1693" i="41" s="1"/>
  <c r="F1693" i="41"/>
  <c r="I1693" i="41" s="1"/>
  <c r="G1693" i="41"/>
  <c r="A1694" i="41"/>
  <c r="B1694" i="41"/>
  <c r="C1694" i="41"/>
  <c r="D1694" i="41"/>
  <c r="E1694" i="41"/>
  <c r="K1694" i="41" s="1"/>
  <c r="F1694" i="41"/>
  <c r="I1694" i="41" s="1"/>
  <c r="G1694" i="41"/>
  <c r="A1695" i="41"/>
  <c r="B1695" i="41"/>
  <c r="C1695" i="41"/>
  <c r="D1695" i="41"/>
  <c r="E1695" i="41"/>
  <c r="K1695" i="41" s="1"/>
  <c r="F1695" i="41"/>
  <c r="I1695" i="41" s="1"/>
  <c r="G1695" i="41"/>
  <c r="A1696" i="41"/>
  <c r="B1696" i="41"/>
  <c r="C1696" i="41"/>
  <c r="D1696" i="41"/>
  <c r="E1696" i="41"/>
  <c r="K1696" i="41" s="1"/>
  <c r="F1696" i="41"/>
  <c r="I1696" i="41" s="1"/>
  <c r="G1696" i="41"/>
  <c r="A1697" i="41"/>
  <c r="B1697" i="41"/>
  <c r="C1697" i="41"/>
  <c r="D1697" i="41"/>
  <c r="E1697" i="41"/>
  <c r="K1697" i="41" s="1"/>
  <c r="F1697" i="41"/>
  <c r="I1697" i="41" s="1"/>
  <c r="G1697" i="41"/>
  <c r="A1698" i="41"/>
  <c r="B1698" i="41"/>
  <c r="C1698" i="41"/>
  <c r="D1698" i="41"/>
  <c r="E1698" i="41"/>
  <c r="K1698" i="41" s="1"/>
  <c r="F1698" i="41"/>
  <c r="I1698" i="41" s="1"/>
  <c r="G1698" i="41"/>
  <c r="A1699" i="41"/>
  <c r="B1699" i="41"/>
  <c r="C1699" i="41"/>
  <c r="D1699" i="41"/>
  <c r="E1699" i="41"/>
  <c r="K1699" i="41" s="1"/>
  <c r="F1699" i="41"/>
  <c r="I1699" i="41" s="1"/>
  <c r="G1699" i="41"/>
  <c r="A1700" i="41"/>
  <c r="B1700" i="41"/>
  <c r="C1700" i="41"/>
  <c r="D1700" i="41"/>
  <c r="E1700" i="41"/>
  <c r="K1700" i="41" s="1"/>
  <c r="F1700" i="41"/>
  <c r="I1700" i="41" s="1"/>
  <c r="G1700" i="41"/>
  <c r="A1701" i="41"/>
  <c r="B1701" i="41"/>
  <c r="C1701" i="41"/>
  <c r="D1701" i="41"/>
  <c r="E1701" i="41"/>
  <c r="K1701" i="41" s="1"/>
  <c r="F1701" i="41"/>
  <c r="I1701" i="41" s="1"/>
  <c r="G1701" i="41"/>
  <c r="A1702" i="41"/>
  <c r="B1702" i="41"/>
  <c r="C1702" i="41"/>
  <c r="D1702" i="41"/>
  <c r="E1702" i="41"/>
  <c r="K1702" i="41" s="1"/>
  <c r="F1702" i="41"/>
  <c r="I1702" i="41" s="1"/>
  <c r="G1702" i="41"/>
  <c r="A1703" i="41"/>
  <c r="B1703" i="41"/>
  <c r="C1703" i="41"/>
  <c r="D1703" i="41"/>
  <c r="E1703" i="41"/>
  <c r="K1703" i="41" s="1"/>
  <c r="F1703" i="41"/>
  <c r="I1703" i="41" s="1"/>
  <c r="G1703" i="41"/>
  <c r="A1704" i="41"/>
  <c r="B1704" i="41"/>
  <c r="C1704" i="41"/>
  <c r="D1704" i="41"/>
  <c r="E1704" i="41"/>
  <c r="K1704" i="41" s="1"/>
  <c r="F1704" i="41"/>
  <c r="I1704" i="41" s="1"/>
  <c r="G1704" i="41"/>
  <c r="A1705" i="41"/>
  <c r="B1705" i="41"/>
  <c r="C1705" i="41"/>
  <c r="D1705" i="41"/>
  <c r="E1705" i="41"/>
  <c r="K1705" i="41" s="1"/>
  <c r="F1705" i="41"/>
  <c r="I1705" i="41" s="1"/>
  <c r="G1705" i="41"/>
  <c r="A1706" i="41"/>
  <c r="B1706" i="41"/>
  <c r="C1706" i="41"/>
  <c r="D1706" i="41"/>
  <c r="E1706" i="41"/>
  <c r="K1706" i="41" s="1"/>
  <c r="F1706" i="41"/>
  <c r="I1706" i="41" s="1"/>
  <c r="G1706" i="41"/>
  <c r="A1707" i="41"/>
  <c r="B1707" i="41"/>
  <c r="C1707" i="41"/>
  <c r="D1707" i="41"/>
  <c r="E1707" i="41"/>
  <c r="K1707" i="41" s="1"/>
  <c r="F1707" i="41"/>
  <c r="I1707" i="41" s="1"/>
  <c r="G1707" i="41"/>
  <c r="A1708" i="41"/>
  <c r="B1708" i="41"/>
  <c r="C1708" i="41"/>
  <c r="D1708" i="41"/>
  <c r="E1708" i="41"/>
  <c r="K1708" i="41" s="1"/>
  <c r="F1708" i="41"/>
  <c r="I1708" i="41" s="1"/>
  <c r="G1708" i="41"/>
  <c r="A1709" i="41"/>
  <c r="B1709" i="41"/>
  <c r="C1709" i="41"/>
  <c r="D1709" i="41"/>
  <c r="E1709" i="41"/>
  <c r="K1709" i="41" s="1"/>
  <c r="F1709" i="41"/>
  <c r="I1709" i="41" s="1"/>
  <c r="G1709" i="41"/>
  <c r="A1710" i="41"/>
  <c r="B1710" i="41"/>
  <c r="C1710" i="41"/>
  <c r="D1710" i="41"/>
  <c r="E1710" i="41"/>
  <c r="K1710" i="41" s="1"/>
  <c r="F1710" i="41"/>
  <c r="I1710" i="41" s="1"/>
  <c r="G1710" i="41"/>
  <c r="A1711" i="41"/>
  <c r="B1711" i="41"/>
  <c r="C1711" i="41"/>
  <c r="D1711" i="41"/>
  <c r="E1711" i="41"/>
  <c r="K1711" i="41" s="1"/>
  <c r="F1711" i="41"/>
  <c r="I1711" i="41" s="1"/>
  <c r="G1711" i="41"/>
  <c r="A1712" i="41"/>
  <c r="B1712" i="41"/>
  <c r="C1712" i="41"/>
  <c r="D1712" i="41"/>
  <c r="E1712" i="41"/>
  <c r="K1712" i="41" s="1"/>
  <c r="F1712" i="41"/>
  <c r="I1712" i="41" s="1"/>
  <c r="G1712" i="41"/>
  <c r="A1713" i="41"/>
  <c r="B1713" i="41"/>
  <c r="C1713" i="41"/>
  <c r="D1713" i="41"/>
  <c r="E1713" i="41"/>
  <c r="K1713" i="41" s="1"/>
  <c r="F1713" i="41"/>
  <c r="I1713" i="41" s="1"/>
  <c r="G1713" i="41"/>
  <c r="A1714" i="41"/>
  <c r="B1714" i="41"/>
  <c r="C1714" i="41"/>
  <c r="D1714" i="41"/>
  <c r="E1714" i="41"/>
  <c r="K1714" i="41" s="1"/>
  <c r="F1714" i="41"/>
  <c r="I1714" i="41" s="1"/>
  <c r="G1714" i="41"/>
  <c r="A1715" i="41"/>
  <c r="B1715" i="41"/>
  <c r="C1715" i="41"/>
  <c r="D1715" i="41"/>
  <c r="E1715" i="41"/>
  <c r="K1715" i="41" s="1"/>
  <c r="F1715" i="41"/>
  <c r="I1715" i="41" s="1"/>
  <c r="G1715" i="41"/>
  <c r="A1716" i="41"/>
  <c r="B1716" i="41"/>
  <c r="C1716" i="41"/>
  <c r="D1716" i="41"/>
  <c r="E1716" i="41"/>
  <c r="K1716" i="41" s="1"/>
  <c r="F1716" i="41"/>
  <c r="I1716" i="41" s="1"/>
  <c r="G1716" i="41"/>
  <c r="A1717" i="41"/>
  <c r="B1717" i="41"/>
  <c r="C1717" i="41"/>
  <c r="D1717" i="41"/>
  <c r="E1717" i="41"/>
  <c r="K1717" i="41" s="1"/>
  <c r="F1717" i="41"/>
  <c r="I1717" i="41" s="1"/>
  <c r="G1717" i="41"/>
  <c r="A1718" i="41"/>
  <c r="B1718" i="41"/>
  <c r="C1718" i="41"/>
  <c r="D1718" i="41"/>
  <c r="E1718" i="41"/>
  <c r="K1718" i="41" s="1"/>
  <c r="F1718" i="41"/>
  <c r="I1718" i="41" s="1"/>
  <c r="G1718" i="41"/>
  <c r="A1719" i="41"/>
  <c r="B1719" i="41"/>
  <c r="C1719" i="41"/>
  <c r="D1719" i="41"/>
  <c r="E1719" i="41"/>
  <c r="K1719" i="41" s="1"/>
  <c r="F1719" i="41"/>
  <c r="I1719" i="41" s="1"/>
  <c r="G1719" i="41"/>
  <c r="A1720" i="41"/>
  <c r="B1720" i="41"/>
  <c r="C1720" i="41"/>
  <c r="D1720" i="41"/>
  <c r="E1720" i="41"/>
  <c r="K1720" i="41" s="1"/>
  <c r="F1720" i="41"/>
  <c r="I1720" i="41" s="1"/>
  <c r="G1720" i="41"/>
  <c r="A1721" i="41"/>
  <c r="B1721" i="41"/>
  <c r="C1721" i="41"/>
  <c r="D1721" i="41"/>
  <c r="E1721" i="41"/>
  <c r="K1721" i="41" s="1"/>
  <c r="F1721" i="41"/>
  <c r="I1721" i="41" s="1"/>
  <c r="G1721" i="41"/>
  <c r="A1722" i="41"/>
  <c r="B1722" i="41"/>
  <c r="C1722" i="41"/>
  <c r="D1722" i="41"/>
  <c r="E1722" i="41"/>
  <c r="K1722" i="41" s="1"/>
  <c r="F1722" i="41"/>
  <c r="I1722" i="41" s="1"/>
  <c r="G1722" i="41"/>
  <c r="A1723" i="41"/>
  <c r="B1723" i="41"/>
  <c r="C1723" i="41"/>
  <c r="D1723" i="41"/>
  <c r="E1723" i="41"/>
  <c r="K1723" i="41" s="1"/>
  <c r="F1723" i="41"/>
  <c r="I1723" i="41" s="1"/>
  <c r="G1723" i="41"/>
  <c r="A1724" i="41"/>
  <c r="B1724" i="41"/>
  <c r="C1724" i="41"/>
  <c r="D1724" i="41"/>
  <c r="E1724" i="41"/>
  <c r="K1724" i="41" s="1"/>
  <c r="F1724" i="41"/>
  <c r="I1724" i="41" s="1"/>
  <c r="G1724" i="41"/>
  <c r="A1725" i="41"/>
  <c r="B1725" i="41"/>
  <c r="C1725" i="41"/>
  <c r="D1725" i="41"/>
  <c r="E1725" i="41"/>
  <c r="K1725" i="41" s="1"/>
  <c r="F1725" i="41"/>
  <c r="I1725" i="41" s="1"/>
  <c r="G1725" i="41"/>
  <c r="A1726" i="41"/>
  <c r="B1726" i="41"/>
  <c r="C1726" i="41"/>
  <c r="D1726" i="41"/>
  <c r="E1726" i="41"/>
  <c r="K1726" i="41" s="1"/>
  <c r="F1726" i="41"/>
  <c r="I1726" i="41" s="1"/>
  <c r="G1726" i="41"/>
  <c r="A1727" i="41"/>
  <c r="B1727" i="41"/>
  <c r="C1727" i="41"/>
  <c r="D1727" i="41"/>
  <c r="E1727" i="41"/>
  <c r="K1727" i="41" s="1"/>
  <c r="F1727" i="41"/>
  <c r="I1727" i="41" s="1"/>
  <c r="G1727" i="41"/>
  <c r="A1728" i="41"/>
  <c r="B1728" i="41"/>
  <c r="C1728" i="41"/>
  <c r="D1728" i="41"/>
  <c r="E1728" i="41"/>
  <c r="K1728" i="41" s="1"/>
  <c r="F1728" i="41"/>
  <c r="I1728" i="41" s="1"/>
  <c r="G1728" i="41"/>
  <c r="A1729" i="41"/>
  <c r="B1729" i="41"/>
  <c r="C1729" i="41"/>
  <c r="D1729" i="41"/>
  <c r="E1729" i="41"/>
  <c r="K1729" i="41" s="1"/>
  <c r="F1729" i="41"/>
  <c r="I1729" i="41" s="1"/>
  <c r="G1729" i="41"/>
  <c r="A1730" i="41"/>
  <c r="B1730" i="41"/>
  <c r="C1730" i="41"/>
  <c r="D1730" i="41"/>
  <c r="E1730" i="41"/>
  <c r="K1730" i="41" s="1"/>
  <c r="F1730" i="41"/>
  <c r="I1730" i="41" s="1"/>
  <c r="G1730" i="41"/>
  <c r="A1731" i="41"/>
  <c r="B1731" i="41"/>
  <c r="C1731" i="41"/>
  <c r="D1731" i="41"/>
  <c r="E1731" i="41"/>
  <c r="K1731" i="41" s="1"/>
  <c r="F1731" i="41"/>
  <c r="I1731" i="41" s="1"/>
  <c r="G1731" i="41"/>
  <c r="A1732" i="41"/>
  <c r="B1732" i="41"/>
  <c r="C1732" i="41"/>
  <c r="D1732" i="41"/>
  <c r="E1732" i="41"/>
  <c r="K1732" i="41" s="1"/>
  <c r="F1732" i="41"/>
  <c r="I1732" i="41" s="1"/>
  <c r="G1732" i="41"/>
  <c r="A1733" i="41"/>
  <c r="B1733" i="41"/>
  <c r="C1733" i="41"/>
  <c r="D1733" i="41"/>
  <c r="E1733" i="41"/>
  <c r="K1733" i="41" s="1"/>
  <c r="F1733" i="41"/>
  <c r="I1733" i="41" s="1"/>
  <c r="G1733" i="41"/>
  <c r="A1734" i="41"/>
  <c r="B1734" i="41"/>
  <c r="C1734" i="41"/>
  <c r="D1734" i="41"/>
  <c r="E1734" i="41"/>
  <c r="K1734" i="41" s="1"/>
  <c r="F1734" i="41"/>
  <c r="I1734" i="41" s="1"/>
  <c r="G1734" i="41"/>
  <c r="A1735" i="41"/>
  <c r="B1735" i="41"/>
  <c r="C1735" i="41"/>
  <c r="D1735" i="41"/>
  <c r="E1735" i="41"/>
  <c r="K1735" i="41" s="1"/>
  <c r="F1735" i="41"/>
  <c r="I1735" i="41" s="1"/>
  <c r="G1735" i="41"/>
  <c r="A1736" i="41"/>
  <c r="B1736" i="41"/>
  <c r="C1736" i="41"/>
  <c r="D1736" i="41"/>
  <c r="E1736" i="41"/>
  <c r="K1736" i="41" s="1"/>
  <c r="F1736" i="41"/>
  <c r="I1736" i="41" s="1"/>
  <c r="G1736" i="41"/>
  <c r="A1737" i="41"/>
  <c r="B1737" i="41"/>
  <c r="C1737" i="41"/>
  <c r="D1737" i="41"/>
  <c r="E1737" i="41"/>
  <c r="K1737" i="41" s="1"/>
  <c r="F1737" i="41"/>
  <c r="I1737" i="41" s="1"/>
  <c r="G1737" i="41"/>
  <c r="A1738" i="41"/>
  <c r="B1738" i="41"/>
  <c r="C1738" i="41"/>
  <c r="D1738" i="41"/>
  <c r="E1738" i="41"/>
  <c r="K1738" i="41" s="1"/>
  <c r="F1738" i="41"/>
  <c r="I1738" i="41" s="1"/>
  <c r="G1738" i="41"/>
  <c r="A1739" i="41"/>
  <c r="B1739" i="41"/>
  <c r="C1739" i="41"/>
  <c r="D1739" i="41"/>
  <c r="E1739" i="41"/>
  <c r="K1739" i="41" s="1"/>
  <c r="F1739" i="41"/>
  <c r="I1739" i="41" s="1"/>
  <c r="G1739" i="41"/>
  <c r="A1740" i="41"/>
  <c r="B1740" i="41"/>
  <c r="C1740" i="41"/>
  <c r="D1740" i="41"/>
  <c r="E1740" i="41"/>
  <c r="K1740" i="41" s="1"/>
  <c r="F1740" i="41"/>
  <c r="I1740" i="41" s="1"/>
  <c r="G1740" i="41"/>
  <c r="A1741" i="41"/>
  <c r="B1741" i="41"/>
  <c r="C1741" i="41"/>
  <c r="D1741" i="41"/>
  <c r="E1741" i="41"/>
  <c r="K1741" i="41" s="1"/>
  <c r="F1741" i="41"/>
  <c r="I1741" i="41" s="1"/>
  <c r="G1741" i="41"/>
  <c r="A1742" i="41"/>
  <c r="B1742" i="41"/>
  <c r="C1742" i="41"/>
  <c r="D1742" i="41"/>
  <c r="E1742" i="41"/>
  <c r="K1742" i="41" s="1"/>
  <c r="F1742" i="41"/>
  <c r="I1742" i="41" s="1"/>
  <c r="G1742" i="41"/>
  <c r="A1743" i="41"/>
  <c r="B1743" i="41"/>
  <c r="C1743" i="41"/>
  <c r="D1743" i="41"/>
  <c r="E1743" i="41"/>
  <c r="K1743" i="41" s="1"/>
  <c r="F1743" i="41"/>
  <c r="I1743" i="41" s="1"/>
  <c r="G1743" i="41"/>
  <c r="A1744" i="41"/>
  <c r="B1744" i="41"/>
  <c r="C1744" i="41"/>
  <c r="D1744" i="41"/>
  <c r="E1744" i="41"/>
  <c r="K1744" i="41" s="1"/>
  <c r="F1744" i="41"/>
  <c r="I1744" i="41" s="1"/>
  <c r="G1744" i="41"/>
  <c r="A1745" i="41"/>
  <c r="B1745" i="41"/>
  <c r="C1745" i="41"/>
  <c r="D1745" i="41"/>
  <c r="E1745" i="41"/>
  <c r="K1745" i="41" s="1"/>
  <c r="F1745" i="41"/>
  <c r="I1745" i="41" s="1"/>
  <c r="G1745" i="41"/>
  <c r="A1746" i="41"/>
  <c r="B1746" i="41"/>
  <c r="C1746" i="41"/>
  <c r="D1746" i="41"/>
  <c r="E1746" i="41"/>
  <c r="K1746" i="41" s="1"/>
  <c r="F1746" i="41"/>
  <c r="I1746" i="41" s="1"/>
  <c r="G1746" i="41"/>
  <c r="A1747" i="41"/>
  <c r="B1747" i="41"/>
  <c r="C1747" i="41"/>
  <c r="D1747" i="41"/>
  <c r="E1747" i="41"/>
  <c r="K1747" i="41" s="1"/>
  <c r="F1747" i="41"/>
  <c r="I1747" i="41" s="1"/>
  <c r="G1747" i="41"/>
  <c r="A1748" i="41"/>
  <c r="B1748" i="41"/>
  <c r="C1748" i="41"/>
  <c r="D1748" i="41"/>
  <c r="E1748" i="41"/>
  <c r="K1748" i="41" s="1"/>
  <c r="F1748" i="41"/>
  <c r="I1748" i="41" s="1"/>
  <c r="G1748" i="41"/>
  <c r="A1749" i="41"/>
  <c r="B1749" i="41"/>
  <c r="C1749" i="41"/>
  <c r="D1749" i="41"/>
  <c r="E1749" i="41"/>
  <c r="K1749" i="41" s="1"/>
  <c r="F1749" i="41"/>
  <c r="I1749" i="41" s="1"/>
  <c r="G1749" i="41"/>
  <c r="A1750" i="41"/>
  <c r="B1750" i="41"/>
  <c r="C1750" i="41"/>
  <c r="D1750" i="41"/>
  <c r="E1750" i="41"/>
  <c r="K1750" i="41" s="1"/>
  <c r="F1750" i="41"/>
  <c r="I1750" i="41" s="1"/>
  <c r="G1750" i="41"/>
  <c r="A1751" i="41"/>
  <c r="B1751" i="41"/>
  <c r="C1751" i="41"/>
  <c r="D1751" i="41"/>
  <c r="E1751" i="41"/>
  <c r="K1751" i="41" s="1"/>
  <c r="F1751" i="41"/>
  <c r="I1751" i="41" s="1"/>
  <c r="G1751" i="41"/>
  <c r="A1752" i="41"/>
  <c r="B1752" i="41"/>
  <c r="C1752" i="41"/>
  <c r="D1752" i="41"/>
  <c r="E1752" i="41"/>
  <c r="K1752" i="41" s="1"/>
  <c r="F1752" i="41"/>
  <c r="I1752" i="41" s="1"/>
  <c r="G1752" i="41"/>
  <c r="A1753" i="41"/>
  <c r="B1753" i="41"/>
  <c r="C1753" i="41"/>
  <c r="D1753" i="41"/>
  <c r="E1753" i="41"/>
  <c r="K1753" i="41" s="1"/>
  <c r="F1753" i="41"/>
  <c r="I1753" i="41" s="1"/>
  <c r="G1753" i="41"/>
  <c r="A1754" i="41"/>
  <c r="B1754" i="41"/>
  <c r="C1754" i="41"/>
  <c r="D1754" i="41"/>
  <c r="E1754" i="41"/>
  <c r="K1754" i="41" s="1"/>
  <c r="F1754" i="41"/>
  <c r="I1754" i="41" s="1"/>
  <c r="G1754" i="41"/>
  <c r="A1755" i="41"/>
  <c r="B1755" i="41"/>
  <c r="C1755" i="41"/>
  <c r="D1755" i="41"/>
  <c r="E1755" i="41"/>
  <c r="K1755" i="41" s="1"/>
  <c r="F1755" i="41"/>
  <c r="I1755" i="41" s="1"/>
  <c r="G1755" i="41"/>
  <c r="A1756" i="41"/>
  <c r="B1756" i="41"/>
  <c r="C1756" i="41"/>
  <c r="D1756" i="41"/>
  <c r="E1756" i="41"/>
  <c r="K1756" i="41" s="1"/>
  <c r="F1756" i="41"/>
  <c r="I1756" i="41" s="1"/>
  <c r="G1756" i="41"/>
  <c r="A1757" i="41"/>
  <c r="B1757" i="41"/>
  <c r="C1757" i="41"/>
  <c r="D1757" i="41"/>
  <c r="E1757" i="41"/>
  <c r="K1757" i="41" s="1"/>
  <c r="F1757" i="41"/>
  <c r="I1757" i="41" s="1"/>
  <c r="G1757" i="41"/>
  <c r="A1758" i="41"/>
  <c r="B1758" i="41"/>
  <c r="C1758" i="41"/>
  <c r="D1758" i="41"/>
  <c r="E1758" i="41"/>
  <c r="K1758" i="41" s="1"/>
  <c r="F1758" i="41"/>
  <c r="I1758" i="41" s="1"/>
  <c r="G1758" i="41"/>
  <c r="A1759" i="41"/>
  <c r="B1759" i="41"/>
  <c r="C1759" i="41"/>
  <c r="D1759" i="41"/>
  <c r="E1759" i="41"/>
  <c r="K1759" i="41" s="1"/>
  <c r="F1759" i="41"/>
  <c r="I1759" i="41" s="1"/>
  <c r="G1759" i="41"/>
  <c r="A1760" i="41"/>
  <c r="B1760" i="41"/>
  <c r="C1760" i="41"/>
  <c r="D1760" i="41"/>
  <c r="E1760" i="41"/>
  <c r="K1760" i="41" s="1"/>
  <c r="F1760" i="41"/>
  <c r="I1760" i="41" s="1"/>
  <c r="G1760" i="41"/>
  <c r="A1761" i="41"/>
  <c r="B1761" i="41"/>
  <c r="C1761" i="41"/>
  <c r="D1761" i="41"/>
  <c r="E1761" i="41"/>
  <c r="K1761" i="41" s="1"/>
  <c r="F1761" i="41"/>
  <c r="I1761" i="41" s="1"/>
  <c r="G1761" i="41"/>
  <c r="A1762" i="41"/>
  <c r="B1762" i="41"/>
  <c r="C1762" i="41"/>
  <c r="D1762" i="41"/>
  <c r="E1762" i="41"/>
  <c r="K1762" i="41" s="1"/>
  <c r="F1762" i="41"/>
  <c r="I1762" i="41" s="1"/>
  <c r="G1762" i="41"/>
  <c r="A1763" i="41"/>
  <c r="B1763" i="41"/>
  <c r="C1763" i="41"/>
  <c r="D1763" i="41"/>
  <c r="E1763" i="41"/>
  <c r="K1763" i="41" s="1"/>
  <c r="F1763" i="41"/>
  <c r="I1763" i="41" s="1"/>
  <c r="G1763" i="41"/>
  <c r="A1764" i="41"/>
  <c r="B1764" i="41"/>
  <c r="C1764" i="41"/>
  <c r="D1764" i="41"/>
  <c r="E1764" i="41"/>
  <c r="K1764" i="41" s="1"/>
  <c r="F1764" i="41"/>
  <c r="I1764" i="41" s="1"/>
  <c r="G1764" i="41"/>
  <c r="A1765" i="41"/>
  <c r="B1765" i="41"/>
  <c r="C1765" i="41"/>
  <c r="D1765" i="41"/>
  <c r="E1765" i="41"/>
  <c r="K1765" i="41" s="1"/>
  <c r="F1765" i="41"/>
  <c r="I1765" i="41" s="1"/>
  <c r="G1765" i="41"/>
  <c r="A1766" i="41"/>
  <c r="B1766" i="41"/>
  <c r="C1766" i="41"/>
  <c r="D1766" i="41"/>
  <c r="E1766" i="41"/>
  <c r="K1766" i="41" s="1"/>
  <c r="F1766" i="41"/>
  <c r="I1766" i="41" s="1"/>
  <c r="G1766" i="41"/>
  <c r="A1767" i="41"/>
  <c r="B1767" i="41"/>
  <c r="C1767" i="41"/>
  <c r="D1767" i="41"/>
  <c r="E1767" i="41"/>
  <c r="K1767" i="41" s="1"/>
  <c r="F1767" i="41"/>
  <c r="I1767" i="41" s="1"/>
  <c r="G1767" i="41"/>
  <c r="A1768" i="41"/>
  <c r="B1768" i="41"/>
  <c r="C1768" i="41"/>
  <c r="D1768" i="41"/>
  <c r="E1768" i="41"/>
  <c r="K1768" i="41" s="1"/>
  <c r="F1768" i="41"/>
  <c r="I1768" i="41" s="1"/>
  <c r="G1768" i="41"/>
  <c r="A1769" i="41"/>
  <c r="B1769" i="41"/>
  <c r="C1769" i="41"/>
  <c r="D1769" i="41"/>
  <c r="E1769" i="41"/>
  <c r="K1769" i="41" s="1"/>
  <c r="F1769" i="41"/>
  <c r="I1769" i="41" s="1"/>
  <c r="G1769" i="41"/>
  <c r="A1770" i="41"/>
  <c r="B1770" i="41"/>
  <c r="C1770" i="41"/>
  <c r="D1770" i="41"/>
  <c r="E1770" i="41"/>
  <c r="K1770" i="41" s="1"/>
  <c r="F1770" i="41"/>
  <c r="I1770" i="41" s="1"/>
  <c r="G1770" i="41"/>
  <c r="A1771" i="41"/>
  <c r="B1771" i="41"/>
  <c r="C1771" i="41"/>
  <c r="D1771" i="41"/>
  <c r="E1771" i="41"/>
  <c r="K1771" i="41" s="1"/>
  <c r="F1771" i="41"/>
  <c r="I1771" i="41" s="1"/>
  <c r="G1771" i="41"/>
  <c r="A1772" i="41"/>
  <c r="B1772" i="41"/>
  <c r="C1772" i="41"/>
  <c r="D1772" i="41"/>
  <c r="E1772" i="41"/>
  <c r="K1772" i="41" s="1"/>
  <c r="F1772" i="41"/>
  <c r="I1772" i="41" s="1"/>
  <c r="G1772" i="41"/>
  <c r="A1773" i="41"/>
  <c r="B1773" i="41"/>
  <c r="C1773" i="41"/>
  <c r="D1773" i="41"/>
  <c r="E1773" i="41"/>
  <c r="K1773" i="41" s="1"/>
  <c r="F1773" i="41"/>
  <c r="I1773" i="41" s="1"/>
  <c r="G1773" i="41"/>
  <c r="A1774" i="41"/>
  <c r="B1774" i="41"/>
  <c r="C1774" i="41"/>
  <c r="D1774" i="41"/>
  <c r="E1774" i="41"/>
  <c r="K1774" i="41" s="1"/>
  <c r="F1774" i="41"/>
  <c r="I1774" i="41" s="1"/>
  <c r="G1774" i="41"/>
  <c r="A1775" i="41"/>
  <c r="B1775" i="41"/>
  <c r="C1775" i="41"/>
  <c r="D1775" i="41"/>
  <c r="E1775" i="41"/>
  <c r="K1775" i="41" s="1"/>
  <c r="F1775" i="41"/>
  <c r="I1775" i="41" s="1"/>
  <c r="G1775" i="41"/>
  <c r="A1776" i="41"/>
  <c r="B1776" i="41"/>
  <c r="C1776" i="41"/>
  <c r="D1776" i="41"/>
  <c r="E1776" i="41"/>
  <c r="K1776" i="41" s="1"/>
  <c r="F1776" i="41"/>
  <c r="I1776" i="41" s="1"/>
  <c r="G1776" i="41"/>
  <c r="A1777" i="41"/>
  <c r="B1777" i="41"/>
  <c r="C1777" i="41"/>
  <c r="D1777" i="41"/>
  <c r="E1777" i="41"/>
  <c r="K1777" i="41" s="1"/>
  <c r="F1777" i="41"/>
  <c r="I1777" i="41" s="1"/>
  <c r="G1777" i="41"/>
  <c r="A1778" i="41"/>
  <c r="B1778" i="41"/>
  <c r="C1778" i="41"/>
  <c r="D1778" i="41"/>
  <c r="E1778" i="41"/>
  <c r="K1778" i="41" s="1"/>
  <c r="F1778" i="41"/>
  <c r="I1778" i="41" s="1"/>
  <c r="G1778" i="41"/>
  <c r="A1779" i="41"/>
  <c r="B1779" i="41"/>
  <c r="C1779" i="41"/>
  <c r="D1779" i="41"/>
  <c r="E1779" i="41"/>
  <c r="K1779" i="41" s="1"/>
  <c r="F1779" i="41"/>
  <c r="I1779" i="41" s="1"/>
  <c r="G1779" i="41"/>
  <c r="A1780" i="41"/>
  <c r="B1780" i="41"/>
  <c r="C1780" i="41"/>
  <c r="D1780" i="41"/>
  <c r="E1780" i="41"/>
  <c r="K1780" i="41" s="1"/>
  <c r="F1780" i="41"/>
  <c r="I1780" i="41" s="1"/>
  <c r="G1780" i="41"/>
  <c r="A1781" i="41"/>
  <c r="B1781" i="41"/>
  <c r="C1781" i="41"/>
  <c r="D1781" i="41"/>
  <c r="E1781" i="41"/>
  <c r="K1781" i="41" s="1"/>
  <c r="F1781" i="41"/>
  <c r="I1781" i="41" s="1"/>
  <c r="G1781" i="41"/>
  <c r="A1782" i="41"/>
  <c r="B1782" i="41"/>
  <c r="C1782" i="41"/>
  <c r="D1782" i="41"/>
  <c r="E1782" i="41"/>
  <c r="K1782" i="41" s="1"/>
  <c r="F1782" i="41"/>
  <c r="I1782" i="41" s="1"/>
  <c r="G1782" i="41"/>
  <c r="A1783" i="41"/>
  <c r="B1783" i="41"/>
  <c r="C1783" i="41"/>
  <c r="D1783" i="41"/>
  <c r="E1783" i="41"/>
  <c r="K1783" i="41" s="1"/>
  <c r="F1783" i="41"/>
  <c r="I1783" i="41" s="1"/>
  <c r="G1783" i="41"/>
  <c r="A1784" i="41"/>
  <c r="B1784" i="41"/>
  <c r="C1784" i="41"/>
  <c r="D1784" i="41"/>
  <c r="E1784" i="41"/>
  <c r="K1784" i="41" s="1"/>
  <c r="F1784" i="41"/>
  <c r="I1784" i="41" s="1"/>
  <c r="G1784" i="41"/>
  <c r="A1785" i="41"/>
  <c r="B1785" i="41"/>
  <c r="C1785" i="41"/>
  <c r="D1785" i="41"/>
  <c r="E1785" i="41"/>
  <c r="K1785" i="41" s="1"/>
  <c r="F1785" i="41"/>
  <c r="I1785" i="41" s="1"/>
  <c r="G1785" i="41"/>
  <c r="A1786" i="41"/>
  <c r="B1786" i="41"/>
  <c r="C1786" i="41"/>
  <c r="D1786" i="41"/>
  <c r="E1786" i="41"/>
  <c r="K1786" i="41" s="1"/>
  <c r="F1786" i="41"/>
  <c r="I1786" i="41" s="1"/>
  <c r="G1786" i="41"/>
  <c r="A1787" i="41"/>
  <c r="B1787" i="41"/>
  <c r="C1787" i="41"/>
  <c r="D1787" i="41"/>
  <c r="E1787" i="41"/>
  <c r="K1787" i="41" s="1"/>
  <c r="F1787" i="41"/>
  <c r="I1787" i="41" s="1"/>
  <c r="G1787" i="41"/>
  <c r="A1788" i="41"/>
  <c r="B1788" i="41"/>
  <c r="C1788" i="41"/>
  <c r="D1788" i="41"/>
  <c r="E1788" i="41"/>
  <c r="K1788" i="41" s="1"/>
  <c r="F1788" i="41"/>
  <c r="I1788" i="41" s="1"/>
  <c r="G1788" i="41"/>
  <c r="A1789" i="41"/>
  <c r="B1789" i="41"/>
  <c r="C1789" i="41"/>
  <c r="D1789" i="41"/>
  <c r="E1789" i="41"/>
  <c r="K1789" i="41" s="1"/>
  <c r="F1789" i="41"/>
  <c r="I1789" i="41" s="1"/>
  <c r="G1789" i="41"/>
  <c r="A1790" i="41"/>
  <c r="B1790" i="41"/>
  <c r="C1790" i="41"/>
  <c r="D1790" i="41"/>
  <c r="E1790" i="41"/>
  <c r="K1790" i="41" s="1"/>
  <c r="F1790" i="41"/>
  <c r="I1790" i="41" s="1"/>
  <c r="G1790" i="41"/>
  <c r="A1791" i="41"/>
  <c r="B1791" i="41"/>
  <c r="C1791" i="41"/>
  <c r="D1791" i="41"/>
  <c r="E1791" i="41"/>
  <c r="K1791" i="41" s="1"/>
  <c r="F1791" i="41"/>
  <c r="I1791" i="41" s="1"/>
  <c r="G1791" i="41"/>
  <c r="A1792" i="41"/>
  <c r="B1792" i="41"/>
  <c r="C1792" i="41"/>
  <c r="D1792" i="41"/>
  <c r="E1792" i="41"/>
  <c r="K1792" i="41" s="1"/>
  <c r="F1792" i="41"/>
  <c r="I1792" i="41" s="1"/>
  <c r="G1792" i="41"/>
  <c r="A1793" i="41"/>
  <c r="B1793" i="41"/>
  <c r="C1793" i="41"/>
  <c r="D1793" i="41"/>
  <c r="E1793" i="41"/>
  <c r="K1793" i="41" s="1"/>
  <c r="F1793" i="41"/>
  <c r="I1793" i="41" s="1"/>
  <c r="G1793" i="41"/>
  <c r="A1794" i="41"/>
  <c r="B1794" i="41"/>
  <c r="C1794" i="41"/>
  <c r="D1794" i="41"/>
  <c r="E1794" i="41"/>
  <c r="K1794" i="41" s="1"/>
  <c r="F1794" i="41"/>
  <c r="I1794" i="41" s="1"/>
  <c r="G1794" i="41"/>
  <c r="A1795" i="41"/>
  <c r="B1795" i="41"/>
  <c r="C1795" i="41"/>
  <c r="D1795" i="41"/>
  <c r="E1795" i="41"/>
  <c r="K1795" i="41" s="1"/>
  <c r="F1795" i="41"/>
  <c r="I1795" i="41" s="1"/>
  <c r="G1795" i="41"/>
  <c r="A1796" i="41"/>
  <c r="B1796" i="41"/>
  <c r="C1796" i="41"/>
  <c r="D1796" i="41"/>
  <c r="E1796" i="41"/>
  <c r="K1796" i="41" s="1"/>
  <c r="F1796" i="41"/>
  <c r="I1796" i="41" s="1"/>
  <c r="G1796" i="41"/>
  <c r="A1797" i="41"/>
  <c r="B1797" i="41"/>
  <c r="C1797" i="41"/>
  <c r="D1797" i="41"/>
  <c r="E1797" i="41"/>
  <c r="K1797" i="41" s="1"/>
  <c r="F1797" i="41"/>
  <c r="I1797" i="41" s="1"/>
  <c r="G1797" i="41"/>
  <c r="A1798" i="41"/>
  <c r="B1798" i="41"/>
  <c r="C1798" i="41"/>
  <c r="D1798" i="41"/>
  <c r="E1798" i="41"/>
  <c r="K1798" i="41" s="1"/>
  <c r="F1798" i="41"/>
  <c r="I1798" i="41" s="1"/>
  <c r="G1798" i="41"/>
  <c r="A1799" i="41"/>
  <c r="B1799" i="41"/>
  <c r="C1799" i="41"/>
  <c r="D1799" i="41"/>
  <c r="E1799" i="41"/>
  <c r="K1799" i="41" s="1"/>
  <c r="F1799" i="41"/>
  <c r="I1799" i="41" s="1"/>
  <c r="G1799" i="41"/>
  <c r="A1800" i="41"/>
  <c r="B1800" i="41"/>
  <c r="C1800" i="41"/>
  <c r="D1800" i="41"/>
  <c r="E1800" i="41"/>
  <c r="K1800" i="41" s="1"/>
  <c r="F1800" i="41"/>
  <c r="I1800" i="41" s="1"/>
  <c r="G1800" i="41"/>
  <c r="A1801" i="41"/>
  <c r="B1801" i="41"/>
  <c r="C1801" i="41"/>
  <c r="D1801" i="41"/>
  <c r="E1801" i="41"/>
  <c r="K1801" i="41" s="1"/>
  <c r="F1801" i="41"/>
  <c r="I1801" i="41" s="1"/>
  <c r="G1801" i="41"/>
  <c r="A1802" i="41"/>
  <c r="B1802" i="41"/>
  <c r="C1802" i="41"/>
  <c r="D1802" i="41"/>
  <c r="E1802" i="41"/>
  <c r="K1802" i="41" s="1"/>
  <c r="F1802" i="41"/>
  <c r="I1802" i="41" s="1"/>
  <c r="G1802" i="41"/>
  <c r="A1803" i="41"/>
  <c r="B1803" i="41"/>
  <c r="C1803" i="41"/>
  <c r="D1803" i="41"/>
  <c r="E1803" i="41"/>
  <c r="K1803" i="41" s="1"/>
  <c r="F1803" i="41"/>
  <c r="I1803" i="41" s="1"/>
  <c r="G1803" i="41"/>
  <c r="A1804" i="41"/>
  <c r="B1804" i="41"/>
  <c r="C1804" i="41"/>
  <c r="D1804" i="41"/>
  <c r="E1804" i="41"/>
  <c r="K1804" i="41" s="1"/>
  <c r="F1804" i="41"/>
  <c r="I1804" i="41" s="1"/>
  <c r="G1804" i="41"/>
  <c r="A1805" i="41"/>
  <c r="B1805" i="41"/>
  <c r="C1805" i="41"/>
  <c r="D1805" i="41"/>
  <c r="E1805" i="41"/>
  <c r="K1805" i="41" s="1"/>
  <c r="F1805" i="41"/>
  <c r="I1805" i="41" s="1"/>
  <c r="G1805" i="41"/>
  <c r="A1806" i="41"/>
  <c r="B1806" i="41"/>
  <c r="C1806" i="41"/>
  <c r="D1806" i="41"/>
  <c r="E1806" i="41"/>
  <c r="K1806" i="41" s="1"/>
  <c r="F1806" i="41"/>
  <c r="I1806" i="41" s="1"/>
  <c r="G1806" i="41"/>
  <c r="A1807" i="41"/>
  <c r="B1807" i="41"/>
  <c r="C1807" i="41"/>
  <c r="D1807" i="41"/>
  <c r="E1807" i="41"/>
  <c r="K1807" i="41" s="1"/>
  <c r="F1807" i="41"/>
  <c r="I1807" i="41" s="1"/>
  <c r="G1807" i="41"/>
  <c r="A1808" i="41"/>
  <c r="B1808" i="41"/>
  <c r="C1808" i="41"/>
  <c r="D1808" i="41"/>
  <c r="E1808" i="41"/>
  <c r="K1808" i="41" s="1"/>
  <c r="F1808" i="41"/>
  <c r="I1808" i="41" s="1"/>
  <c r="G1808" i="41"/>
  <c r="A1809" i="41"/>
  <c r="B1809" i="41"/>
  <c r="C1809" i="41"/>
  <c r="D1809" i="41"/>
  <c r="E1809" i="41"/>
  <c r="K1809" i="41" s="1"/>
  <c r="F1809" i="41"/>
  <c r="I1809" i="41" s="1"/>
  <c r="G1809" i="41"/>
  <c r="A1810" i="41"/>
  <c r="B1810" i="41"/>
  <c r="C1810" i="41"/>
  <c r="D1810" i="41"/>
  <c r="E1810" i="41"/>
  <c r="K1810" i="41" s="1"/>
  <c r="F1810" i="41"/>
  <c r="I1810" i="41" s="1"/>
  <c r="G1810" i="41"/>
  <c r="A1811" i="41"/>
  <c r="B1811" i="41"/>
  <c r="C1811" i="41"/>
  <c r="D1811" i="41"/>
  <c r="E1811" i="41"/>
  <c r="K1811" i="41" s="1"/>
  <c r="F1811" i="41"/>
  <c r="I1811" i="41" s="1"/>
  <c r="G1811" i="41"/>
  <c r="A1812" i="41"/>
  <c r="B1812" i="41"/>
  <c r="C1812" i="41"/>
  <c r="D1812" i="41"/>
  <c r="E1812" i="41"/>
  <c r="K1812" i="41" s="1"/>
  <c r="F1812" i="41"/>
  <c r="I1812" i="41" s="1"/>
  <c r="G1812" i="41"/>
  <c r="A1813" i="41"/>
  <c r="B1813" i="41"/>
  <c r="C1813" i="41"/>
  <c r="D1813" i="41"/>
  <c r="E1813" i="41"/>
  <c r="K1813" i="41" s="1"/>
  <c r="F1813" i="41"/>
  <c r="I1813" i="41" s="1"/>
  <c r="G1813" i="41"/>
  <c r="A1814" i="41"/>
  <c r="B1814" i="41"/>
  <c r="C1814" i="41"/>
  <c r="D1814" i="41"/>
  <c r="E1814" i="41"/>
  <c r="K1814" i="41" s="1"/>
  <c r="F1814" i="41"/>
  <c r="I1814" i="41" s="1"/>
  <c r="G1814" i="41"/>
  <c r="A1815" i="41"/>
  <c r="B1815" i="41"/>
  <c r="C1815" i="41"/>
  <c r="D1815" i="41"/>
  <c r="E1815" i="41"/>
  <c r="K1815" i="41" s="1"/>
  <c r="F1815" i="41"/>
  <c r="I1815" i="41" s="1"/>
  <c r="G1815" i="41"/>
  <c r="A1816" i="41"/>
  <c r="B1816" i="41"/>
  <c r="C1816" i="41"/>
  <c r="D1816" i="41"/>
  <c r="E1816" i="41"/>
  <c r="K1816" i="41" s="1"/>
  <c r="F1816" i="41"/>
  <c r="I1816" i="41" s="1"/>
  <c r="G1816" i="41"/>
  <c r="A1817" i="41"/>
  <c r="B1817" i="41"/>
  <c r="C1817" i="41"/>
  <c r="D1817" i="41"/>
  <c r="E1817" i="41"/>
  <c r="K1817" i="41" s="1"/>
  <c r="F1817" i="41"/>
  <c r="I1817" i="41" s="1"/>
  <c r="G1817" i="41"/>
  <c r="A1818" i="41"/>
  <c r="B1818" i="41"/>
  <c r="C1818" i="41"/>
  <c r="D1818" i="41"/>
  <c r="E1818" i="41"/>
  <c r="K1818" i="41" s="1"/>
  <c r="F1818" i="41"/>
  <c r="I1818" i="41" s="1"/>
  <c r="G1818" i="41"/>
  <c r="A1819" i="41"/>
  <c r="B1819" i="41"/>
  <c r="C1819" i="41"/>
  <c r="D1819" i="41"/>
  <c r="E1819" i="41"/>
  <c r="K1819" i="41" s="1"/>
  <c r="F1819" i="41"/>
  <c r="I1819" i="41" s="1"/>
  <c r="G1819" i="41"/>
  <c r="A1820" i="41"/>
  <c r="B1820" i="41"/>
  <c r="C1820" i="41"/>
  <c r="D1820" i="41"/>
  <c r="E1820" i="41"/>
  <c r="K1820" i="41" s="1"/>
  <c r="F1820" i="41"/>
  <c r="I1820" i="41" s="1"/>
  <c r="G1820" i="41"/>
  <c r="A1821" i="41"/>
  <c r="B1821" i="41"/>
  <c r="C1821" i="41"/>
  <c r="D1821" i="41"/>
  <c r="E1821" i="41"/>
  <c r="K1821" i="41" s="1"/>
  <c r="F1821" i="41"/>
  <c r="I1821" i="41" s="1"/>
  <c r="G1821" i="41"/>
  <c r="A1822" i="41"/>
  <c r="B1822" i="41"/>
  <c r="C1822" i="41"/>
  <c r="D1822" i="41"/>
  <c r="E1822" i="41"/>
  <c r="K1822" i="41" s="1"/>
  <c r="F1822" i="41"/>
  <c r="I1822" i="41" s="1"/>
  <c r="G1822" i="41"/>
  <c r="A1823" i="41"/>
  <c r="B1823" i="41"/>
  <c r="C1823" i="41"/>
  <c r="D1823" i="41"/>
  <c r="E1823" i="41"/>
  <c r="K1823" i="41" s="1"/>
  <c r="F1823" i="41"/>
  <c r="I1823" i="41" s="1"/>
  <c r="G1823" i="41"/>
  <c r="A1824" i="41"/>
  <c r="B1824" i="41"/>
  <c r="C1824" i="41"/>
  <c r="D1824" i="41"/>
  <c r="E1824" i="41"/>
  <c r="K1824" i="41" s="1"/>
  <c r="F1824" i="41"/>
  <c r="I1824" i="41" s="1"/>
  <c r="G1824" i="41"/>
  <c r="A1825" i="41"/>
  <c r="B1825" i="41"/>
  <c r="C1825" i="41"/>
  <c r="D1825" i="41"/>
  <c r="E1825" i="41"/>
  <c r="K1825" i="41" s="1"/>
  <c r="F1825" i="41"/>
  <c r="I1825" i="41" s="1"/>
  <c r="G1825" i="41"/>
  <c r="A1826" i="41"/>
  <c r="B1826" i="41"/>
  <c r="C1826" i="41"/>
  <c r="D1826" i="41"/>
  <c r="E1826" i="41"/>
  <c r="K1826" i="41" s="1"/>
  <c r="F1826" i="41"/>
  <c r="I1826" i="41" s="1"/>
  <c r="G1826" i="41"/>
  <c r="A1827" i="41"/>
  <c r="B1827" i="41"/>
  <c r="C1827" i="41"/>
  <c r="D1827" i="41"/>
  <c r="E1827" i="41"/>
  <c r="K1827" i="41" s="1"/>
  <c r="F1827" i="41"/>
  <c r="I1827" i="41" s="1"/>
  <c r="G1827" i="41"/>
  <c r="A1828" i="41"/>
  <c r="B1828" i="41"/>
  <c r="C1828" i="41"/>
  <c r="D1828" i="41"/>
  <c r="E1828" i="41"/>
  <c r="K1828" i="41" s="1"/>
  <c r="F1828" i="41"/>
  <c r="I1828" i="41" s="1"/>
  <c r="G1828" i="41"/>
  <c r="A1829" i="41"/>
  <c r="B1829" i="41"/>
  <c r="C1829" i="41"/>
  <c r="D1829" i="41"/>
  <c r="E1829" i="41"/>
  <c r="K1829" i="41" s="1"/>
  <c r="F1829" i="41"/>
  <c r="I1829" i="41" s="1"/>
  <c r="G1829" i="41"/>
  <c r="A1830" i="41"/>
  <c r="B1830" i="41"/>
  <c r="C1830" i="41"/>
  <c r="D1830" i="41"/>
  <c r="E1830" i="41"/>
  <c r="K1830" i="41" s="1"/>
  <c r="F1830" i="41"/>
  <c r="I1830" i="41" s="1"/>
  <c r="G1830" i="41"/>
  <c r="A1831" i="41"/>
  <c r="B1831" i="41"/>
  <c r="C1831" i="41"/>
  <c r="D1831" i="41"/>
  <c r="E1831" i="41"/>
  <c r="K1831" i="41" s="1"/>
  <c r="F1831" i="41"/>
  <c r="I1831" i="41" s="1"/>
  <c r="G1831" i="41"/>
  <c r="A1832" i="41"/>
  <c r="B1832" i="41"/>
  <c r="C1832" i="41"/>
  <c r="D1832" i="41"/>
  <c r="E1832" i="41"/>
  <c r="K1832" i="41" s="1"/>
  <c r="F1832" i="41"/>
  <c r="I1832" i="41" s="1"/>
  <c r="G1832" i="41"/>
  <c r="A1833" i="41"/>
  <c r="B1833" i="41"/>
  <c r="C1833" i="41"/>
  <c r="D1833" i="41"/>
  <c r="E1833" i="41"/>
  <c r="K1833" i="41" s="1"/>
  <c r="F1833" i="41"/>
  <c r="I1833" i="41" s="1"/>
  <c r="G1833" i="41"/>
  <c r="A1834" i="41"/>
  <c r="B1834" i="41"/>
  <c r="C1834" i="41"/>
  <c r="D1834" i="41"/>
  <c r="E1834" i="41"/>
  <c r="K1834" i="41" s="1"/>
  <c r="F1834" i="41"/>
  <c r="I1834" i="41" s="1"/>
  <c r="G1834" i="41"/>
  <c r="A1835" i="41"/>
  <c r="B1835" i="41"/>
  <c r="C1835" i="41"/>
  <c r="D1835" i="41"/>
  <c r="E1835" i="41"/>
  <c r="K1835" i="41" s="1"/>
  <c r="F1835" i="41"/>
  <c r="I1835" i="41" s="1"/>
  <c r="G1835" i="41"/>
  <c r="A1836" i="41"/>
  <c r="B1836" i="41"/>
  <c r="C1836" i="41"/>
  <c r="D1836" i="41"/>
  <c r="E1836" i="41"/>
  <c r="K1836" i="41" s="1"/>
  <c r="F1836" i="41"/>
  <c r="I1836" i="41" s="1"/>
  <c r="G1836" i="41"/>
  <c r="A1837" i="41"/>
  <c r="B1837" i="41"/>
  <c r="C1837" i="41"/>
  <c r="D1837" i="41"/>
  <c r="E1837" i="41"/>
  <c r="K1837" i="41" s="1"/>
  <c r="F1837" i="41"/>
  <c r="I1837" i="41" s="1"/>
  <c r="G1837" i="41"/>
  <c r="A1838" i="41"/>
  <c r="B1838" i="41"/>
  <c r="C1838" i="41"/>
  <c r="D1838" i="41"/>
  <c r="E1838" i="41"/>
  <c r="K1838" i="41" s="1"/>
  <c r="F1838" i="41"/>
  <c r="I1838" i="41" s="1"/>
  <c r="G1838" i="41"/>
  <c r="A1839" i="41"/>
  <c r="B1839" i="41"/>
  <c r="C1839" i="41"/>
  <c r="D1839" i="41"/>
  <c r="E1839" i="41"/>
  <c r="K1839" i="41" s="1"/>
  <c r="F1839" i="41"/>
  <c r="I1839" i="41" s="1"/>
  <c r="G1839" i="41"/>
  <c r="A1840" i="41"/>
  <c r="B1840" i="41"/>
  <c r="C1840" i="41"/>
  <c r="D1840" i="41"/>
  <c r="E1840" i="41"/>
  <c r="K1840" i="41" s="1"/>
  <c r="F1840" i="41"/>
  <c r="I1840" i="41" s="1"/>
  <c r="G1840" i="41"/>
  <c r="A1841" i="41"/>
  <c r="B1841" i="41"/>
  <c r="C1841" i="41"/>
  <c r="D1841" i="41"/>
  <c r="E1841" i="41"/>
  <c r="K1841" i="41" s="1"/>
  <c r="F1841" i="41"/>
  <c r="I1841" i="41" s="1"/>
  <c r="G1841" i="41"/>
  <c r="A1842" i="41"/>
  <c r="B1842" i="41"/>
  <c r="C1842" i="41"/>
  <c r="D1842" i="41"/>
  <c r="E1842" i="41"/>
  <c r="K1842" i="41" s="1"/>
  <c r="F1842" i="41"/>
  <c r="I1842" i="41" s="1"/>
  <c r="G1842" i="41"/>
  <c r="A1843" i="41"/>
  <c r="B1843" i="41"/>
  <c r="C1843" i="41"/>
  <c r="D1843" i="41"/>
  <c r="E1843" i="41"/>
  <c r="K1843" i="41" s="1"/>
  <c r="F1843" i="41"/>
  <c r="I1843" i="41" s="1"/>
  <c r="G1843" i="41"/>
  <c r="A1844" i="41"/>
  <c r="B1844" i="41"/>
  <c r="C1844" i="41"/>
  <c r="D1844" i="41"/>
  <c r="E1844" i="41"/>
  <c r="K1844" i="41" s="1"/>
  <c r="F1844" i="41"/>
  <c r="I1844" i="41" s="1"/>
  <c r="G1844" i="41"/>
  <c r="A1845" i="41"/>
  <c r="B1845" i="41"/>
  <c r="C1845" i="41"/>
  <c r="D1845" i="41"/>
  <c r="E1845" i="41"/>
  <c r="K1845" i="41" s="1"/>
  <c r="F1845" i="41"/>
  <c r="I1845" i="41" s="1"/>
  <c r="G1845" i="41"/>
  <c r="A1846" i="41"/>
  <c r="B1846" i="41"/>
  <c r="C1846" i="41"/>
  <c r="D1846" i="41"/>
  <c r="E1846" i="41"/>
  <c r="K1846" i="41" s="1"/>
  <c r="F1846" i="41"/>
  <c r="I1846" i="41" s="1"/>
  <c r="G1846" i="41"/>
  <c r="A1847" i="41"/>
  <c r="B1847" i="41"/>
  <c r="C1847" i="41"/>
  <c r="D1847" i="41"/>
  <c r="E1847" i="41"/>
  <c r="K1847" i="41" s="1"/>
  <c r="F1847" i="41"/>
  <c r="I1847" i="41" s="1"/>
  <c r="G1847" i="41"/>
  <c r="A1848" i="41"/>
  <c r="B1848" i="41"/>
  <c r="C1848" i="41"/>
  <c r="D1848" i="41"/>
  <c r="E1848" i="41"/>
  <c r="K1848" i="41" s="1"/>
  <c r="F1848" i="41"/>
  <c r="I1848" i="41" s="1"/>
  <c r="G1848" i="41"/>
  <c r="A1849" i="41"/>
  <c r="B1849" i="41"/>
  <c r="C1849" i="41"/>
  <c r="D1849" i="41"/>
  <c r="E1849" i="41"/>
  <c r="K1849" i="41" s="1"/>
  <c r="F1849" i="41"/>
  <c r="I1849" i="41" s="1"/>
  <c r="G1849" i="41"/>
  <c r="A1850" i="41"/>
  <c r="B1850" i="41"/>
  <c r="C1850" i="41"/>
  <c r="D1850" i="41"/>
  <c r="E1850" i="41"/>
  <c r="K1850" i="41" s="1"/>
  <c r="F1850" i="41"/>
  <c r="I1850" i="41" s="1"/>
  <c r="G1850" i="41"/>
  <c r="A1851" i="41"/>
  <c r="B1851" i="41"/>
  <c r="C1851" i="41"/>
  <c r="D1851" i="41"/>
  <c r="E1851" i="41"/>
  <c r="K1851" i="41" s="1"/>
  <c r="F1851" i="41"/>
  <c r="I1851" i="41" s="1"/>
  <c r="G1851" i="41"/>
  <c r="A1852" i="41"/>
  <c r="B1852" i="41"/>
  <c r="C1852" i="41"/>
  <c r="D1852" i="41"/>
  <c r="E1852" i="41"/>
  <c r="K1852" i="41" s="1"/>
  <c r="F1852" i="41"/>
  <c r="I1852" i="41" s="1"/>
  <c r="G1852" i="41"/>
  <c r="A1853" i="41"/>
  <c r="B1853" i="41"/>
  <c r="C1853" i="41"/>
  <c r="D1853" i="41"/>
  <c r="E1853" i="41"/>
  <c r="K1853" i="41" s="1"/>
  <c r="F1853" i="41"/>
  <c r="I1853" i="41" s="1"/>
  <c r="G1853" i="41"/>
  <c r="A1854" i="41"/>
  <c r="B1854" i="41"/>
  <c r="C1854" i="41"/>
  <c r="D1854" i="41"/>
  <c r="E1854" i="41"/>
  <c r="K1854" i="41" s="1"/>
  <c r="F1854" i="41"/>
  <c r="I1854" i="41" s="1"/>
  <c r="G1854" i="41"/>
  <c r="A1855" i="41"/>
  <c r="B1855" i="41"/>
  <c r="C1855" i="41"/>
  <c r="D1855" i="41"/>
  <c r="E1855" i="41"/>
  <c r="K1855" i="41" s="1"/>
  <c r="F1855" i="41"/>
  <c r="I1855" i="41" s="1"/>
  <c r="G1855" i="41"/>
  <c r="A1856" i="41"/>
  <c r="B1856" i="41"/>
  <c r="C1856" i="41"/>
  <c r="D1856" i="41"/>
  <c r="E1856" i="41"/>
  <c r="K1856" i="41" s="1"/>
  <c r="F1856" i="41"/>
  <c r="I1856" i="41" s="1"/>
  <c r="G1856" i="41"/>
  <c r="A1857" i="41"/>
  <c r="B1857" i="41"/>
  <c r="C1857" i="41"/>
  <c r="D1857" i="41"/>
  <c r="E1857" i="41"/>
  <c r="K1857" i="41" s="1"/>
  <c r="F1857" i="41"/>
  <c r="I1857" i="41" s="1"/>
  <c r="G1857" i="41"/>
  <c r="A1858" i="41"/>
  <c r="B1858" i="41"/>
  <c r="C1858" i="41"/>
  <c r="D1858" i="41"/>
  <c r="E1858" i="41"/>
  <c r="K1858" i="41" s="1"/>
  <c r="F1858" i="41"/>
  <c r="I1858" i="41" s="1"/>
  <c r="G1858" i="41"/>
  <c r="A1859" i="41"/>
  <c r="B1859" i="41"/>
  <c r="C1859" i="41"/>
  <c r="D1859" i="41"/>
  <c r="E1859" i="41"/>
  <c r="K1859" i="41" s="1"/>
  <c r="F1859" i="41"/>
  <c r="I1859" i="41" s="1"/>
  <c r="G1859" i="41"/>
  <c r="A1860" i="41"/>
  <c r="B1860" i="41"/>
  <c r="C1860" i="41"/>
  <c r="D1860" i="41"/>
  <c r="E1860" i="41"/>
  <c r="K1860" i="41" s="1"/>
  <c r="F1860" i="41"/>
  <c r="I1860" i="41" s="1"/>
  <c r="G1860" i="41"/>
  <c r="A1861" i="41"/>
  <c r="B1861" i="41"/>
  <c r="C1861" i="41"/>
  <c r="D1861" i="41"/>
  <c r="E1861" i="41"/>
  <c r="K1861" i="41" s="1"/>
  <c r="F1861" i="41"/>
  <c r="I1861" i="41" s="1"/>
  <c r="G1861" i="41"/>
  <c r="A1862" i="41"/>
  <c r="B1862" i="41"/>
  <c r="C1862" i="41"/>
  <c r="D1862" i="41"/>
  <c r="E1862" i="41"/>
  <c r="K1862" i="41" s="1"/>
  <c r="F1862" i="41"/>
  <c r="I1862" i="41" s="1"/>
  <c r="G1862" i="41"/>
  <c r="A1863" i="41"/>
  <c r="B1863" i="41"/>
  <c r="C1863" i="41"/>
  <c r="D1863" i="41"/>
  <c r="E1863" i="41"/>
  <c r="K1863" i="41" s="1"/>
  <c r="F1863" i="41"/>
  <c r="I1863" i="41" s="1"/>
  <c r="G1863" i="41"/>
  <c r="A1864" i="41"/>
  <c r="B1864" i="41"/>
  <c r="C1864" i="41"/>
  <c r="D1864" i="41"/>
  <c r="E1864" i="41"/>
  <c r="K1864" i="41" s="1"/>
  <c r="F1864" i="41"/>
  <c r="I1864" i="41" s="1"/>
  <c r="G1864" i="41"/>
  <c r="A1865" i="41"/>
  <c r="B1865" i="41"/>
  <c r="C1865" i="41"/>
  <c r="D1865" i="41"/>
  <c r="E1865" i="41"/>
  <c r="K1865" i="41" s="1"/>
  <c r="F1865" i="41"/>
  <c r="I1865" i="41" s="1"/>
  <c r="G1865" i="41"/>
  <c r="A1866" i="41"/>
  <c r="B1866" i="41"/>
  <c r="C1866" i="41"/>
  <c r="D1866" i="41"/>
  <c r="E1866" i="41"/>
  <c r="K1866" i="41" s="1"/>
  <c r="F1866" i="41"/>
  <c r="I1866" i="41" s="1"/>
  <c r="G1866" i="41"/>
  <c r="A1867" i="41"/>
  <c r="B1867" i="41"/>
  <c r="C1867" i="41"/>
  <c r="D1867" i="41"/>
  <c r="E1867" i="41"/>
  <c r="K1867" i="41" s="1"/>
  <c r="F1867" i="41"/>
  <c r="I1867" i="41" s="1"/>
  <c r="G1867" i="41"/>
  <c r="A1868" i="41"/>
  <c r="B1868" i="41"/>
  <c r="C1868" i="41"/>
  <c r="D1868" i="41"/>
  <c r="E1868" i="41"/>
  <c r="K1868" i="41" s="1"/>
  <c r="F1868" i="41"/>
  <c r="I1868" i="41" s="1"/>
  <c r="G1868" i="41"/>
  <c r="A1869" i="41"/>
  <c r="B1869" i="41"/>
  <c r="C1869" i="41"/>
  <c r="D1869" i="41"/>
  <c r="E1869" i="41"/>
  <c r="K1869" i="41" s="1"/>
  <c r="F1869" i="41"/>
  <c r="I1869" i="41" s="1"/>
  <c r="G1869" i="41"/>
  <c r="A1870" i="41"/>
  <c r="B1870" i="41"/>
  <c r="C1870" i="41"/>
  <c r="D1870" i="41"/>
  <c r="E1870" i="41"/>
  <c r="K1870" i="41" s="1"/>
  <c r="F1870" i="41"/>
  <c r="I1870" i="41" s="1"/>
  <c r="G1870" i="41"/>
  <c r="A1871" i="41"/>
  <c r="B1871" i="41"/>
  <c r="C1871" i="41"/>
  <c r="D1871" i="41"/>
  <c r="E1871" i="41"/>
  <c r="K1871" i="41" s="1"/>
  <c r="F1871" i="41"/>
  <c r="I1871" i="41" s="1"/>
  <c r="G1871" i="41"/>
  <c r="A1872" i="41"/>
  <c r="B1872" i="41"/>
  <c r="C1872" i="41"/>
  <c r="D1872" i="41"/>
  <c r="E1872" i="41"/>
  <c r="K1872" i="41" s="1"/>
  <c r="F1872" i="41"/>
  <c r="I1872" i="41" s="1"/>
  <c r="G1872" i="41"/>
  <c r="A1873" i="41"/>
  <c r="B1873" i="41"/>
  <c r="C1873" i="41"/>
  <c r="D1873" i="41"/>
  <c r="E1873" i="41"/>
  <c r="K1873" i="41" s="1"/>
  <c r="F1873" i="41"/>
  <c r="I1873" i="41" s="1"/>
  <c r="G1873" i="41"/>
  <c r="A1874" i="41"/>
  <c r="B1874" i="41"/>
  <c r="C1874" i="41"/>
  <c r="D1874" i="41"/>
  <c r="E1874" i="41"/>
  <c r="K1874" i="41" s="1"/>
  <c r="F1874" i="41"/>
  <c r="I1874" i="41" s="1"/>
  <c r="G1874" i="41"/>
  <c r="A1875" i="41"/>
  <c r="B1875" i="41"/>
  <c r="C1875" i="41"/>
  <c r="D1875" i="41"/>
  <c r="E1875" i="41"/>
  <c r="K1875" i="41" s="1"/>
  <c r="F1875" i="41"/>
  <c r="I1875" i="41" s="1"/>
  <c r="G1875" i="41"/>
  <c r="A1876" i="41"/>
  <c r="B1876" i="41"/>
  <c r="C1876" i="41"/>
  <c r="D1876" i="41"/>
  <c r="E1876" i="41"/>
  <c r="K1876" i="41" s="1"/>
  <c r="F1876" i="41"/>
  <c r="I1876" i="41" s="1"/>
  <c r="G1876" i="41"/>
  <c r="A1877" i="41"/>
  <c r="B1877" i="41"/>
  <c r="C1877" i="41"/>
  <c r="D1877" i="41"/>
  <c r="E1877" i="41"/>
  <c r="K1877" i="41" s="1"/>
  <c r="F1877" i="41"/>
  <c r="I1877" i="41" s="1"/>
  <c r="G1877" i="41"/>
  <c r="A1878" i="41"/>
  <c r="B1878" i="41"/>
  <c r="C1878" i="41"/>
  <c r="D1878" i="41"/>
  <c r="E1878" i="41"/>
  <c r="K1878" i="41" s="1"/>
  <c r="F1878" i="41"/>
  <c r="I1878" i="41" s="1"/>
  <c r="G1878" i="41"/>
  <c r="A1879" i="41"/>
  <c r="B1879" i="41"/>
  <c r="C1879" i="41"/>
  <c r="D1879" i="41"/>
  <c r="E1879" i="41"/>
  <c r="K1879" i="41" s="1"/>
  <c r="F1879" i="41"/>
  <c r="I1879" i="41" s="1"/>
  <c r="G1879" i="41"/>
  <c r="A1880" i="41"/>
  <c r="B1880" i="41"/>
  <c r="C1880" i="41"/>
  <c r="D1880" i="41"/>
  <c r="E1880" i="41"/>
  <c r="K1880" i="41" s="1"/>
  <c r="F1880" i="41"/>
  <c r="I1880" i="41" s="1"/>
  <c r="G1880" i="41"/>
  <c r="A1881" i="41"/>
  <c r="B1881" i="41"/>
  <c r="C1881" i="41"/>
  <c r="D1881" i="41"/>
  <c r="E1881" i="41"/>
  <c r="K1881" i="41" s="1"/>
  <c r="F1881" i="41"/>
  <c r="I1881" i="41" s="1"/>
  <c r="G1881" i="41"/>
  <c r="A1882" i="41"/>
  <c r="B1882" i="41"/>
  <c r="C1882" i="41"/>
  <c r="D1882" i="41"/>
  <c r="E1882" i="41"/>
  <c r="K1882" i="41" s="1"/>
  <c r="F1882" i="41"/>
  <c r="I1882" i="41" s="1"/>
  <c r="G1882" i="41"/>
  <c r="A1883" i="41"/>
  <c r="B1883" i="41"/>
  <c r="C1883" i="41"/>
  <c r="D1883" i="41"/>
  <c r="E1883" i="41"/>
  <c r="K1883" i="41" s="1"/>
  <c r="F1883" i="41"/>
  <c r="I1883" i="41" s="1"/>
  <c r="G1883" i="41"/>
  <c r="A1884" i="41"/>
  <c r="B1884" i="41"/>
  <c r="C1884" i="41"/>
  <c r="D1884" i="41"/>
  <c r="E1884" i="41"/>
  <c r="K1884" i="41" s="1"/>
  <c r="F1884" i="41"/>
  <c r="I1884" i="41" s="1"/>
  <c r="G1884" i="41"/>
  <c r="A1885" i="41"/>
  <c r="B1885" i="41"/>
  <c r="C1885" i="41"/>
  <c r="D1885" i="41"/>
  <c r="E1885" i="41"/>
  <c r="K1885" i="41" s="1"/>
  <c r="F1885" i="41"/>
  <c r="I1885" i="41" s="1"/>
  <c r="G1885" i="41"/>
  <c r="A1886" i="41"/>
  <c r="B1886" i="41"/>
  <c r="C1886" i="41"/>
  <c r="D1886" i="41"/>
  <c r="E1886" i="41"/>
  <c r="K1886" i="41" s="1"/>
  <c r="F1886" i="41"/>
  <c r="I1886" i="41" s="1"/>
  <c r="G1886" i="41"/>
  <c r="A1887" i="41"/>
  <c r="B1887" i="41"/>
  <c r="C1887" i="41"/>
  <c r="D1887" i="41"/>
  <c r="E1887" i="41"/>
  <c r="K1887" i="41" s="1"/>
  <c r="F1887" i="41"/>
  <c r="I1887" i="41" s="1"/>
  <c r="G1887" i="41"/>
  <c r="A1888" i="41"/>
  <c r="B1888" i="41"/>
  <c r="C1888" i="41"/>
  <c r="D1888" i="41"/>
  <c r="E1888" i="41"/>
  <c r="K1888" i="41" s="1"/>
  <c r="F1888" i="41"/>
  <c r="I1888" i="41" s="1"/>
  <c r="G1888" i="41"/>
  <c r="A1889" i="41"/>
  <c r="B1889" i="41"/>
  <c r="C1889" i="41"/>
  <c r="D1889" i="41"/>
  <c r="E1889" i="41"/>
  <c r="K1889" i="41" s="1"/>
  <c r="F1889" i="41"/>
  <c r="I1889" i="41" s="1"/>
  <c r="G1889" i="41"/>
  <c r="A1890" i="41"/>
  <c r="B1890" i="41"/>
  <c r="C1890" i="41"/>
  <c r="D1890" i="41"/>
  <c r="E1890" i="41"/>
  <c r="K1890" i="41" s="1"/>
  <c r="F1890" i="41"/>
  <c r="I1890" i="41" s="1"/>
  <c r="G1890" i="41"/>
  <c r="A1891" i="41"/>
  <c r="B1891" i="41"/>
  <c r="C1891" i="41"/>
  <c r="D1891" i="41"/>
  <c r="E1891" i="41"/>
  <c r="K1891" i="41" s="1"/>
  <c r="F1891" i="41"/>
  <c r="I1891" i="41" s="1"/>
  <c r="G1891" i="41"/>
  <c r="A1892" i="41"/>
  <c r="B1892" i="41"/>
  <c r="C1892" i="41"/>
  <c r="D1892" i="41"/>
  <c r="E1892" i="41"/>
  <c r="K1892" i="41" s="1"/>
  <c r="F1892" i="41"/>
  <c r="I1892" i="41" s="1"/>
  <c r="G1892" i="41"/>
  <c r="A1893" i="41"/>
  <c r="B1893" i="41"/>
  <c r="C1893" i="41"/>
  <c r="D1893" i="41"/>
  <c r="E1893" i="41"/>
  <c r="K1893" i="41" s="1"/>
  <c r="F1893" i="41"/>
  <c r="I1893" i="41" s="1"/>
  <c r="G1893" i="41"/>
  <c r="A1894" i="41"/>
  <c r="B1894" i="41"/>
  <c r="C1894" i="41"/>
  <c r="D1894" i="41"/>
  <c r="E1894" i="41"/>
  <c r="K1894" i="41" s="1"/>
  <c r="F1894" i="41"/>
  <c r="I1894" i="41" s="1"/>
  <c r="G1894" i="41"/>
  <c r="A1895" i="41"/>
  <c r="B1895" i="41"/>
  <c r="C1895" i="41"/>
  <c r="D1895" i="41"/>
  <c r="E1895" i="41"/>
  <c r="K1895" i="41" s="1"/>
  <c r="F1895" i="41"/>
  <c r="I1895" i="41" s="1"/>
  <c r="G1895" i="41"/>
  <c r="A1896" i="41"/>
  <c r="B1896" i="41"/>
  <c r="C1896" i="41"/>
  <c r="D1896" i="41"/>
  <c r="E1896" i="41"/>
  <c r="K1896" i="41" s="1"/>
  <c r="F1896" i="41"/>
  <c r="I1896" i="41" s="1"/>
  <c r="G1896" i="41"/>
  <c r="A1897" i="41"/>
  <c r="B1897" i="41"/>
  <c r="C1897" i="41"/>
  <c r="D1897" i="41"/>
  <c r="E1897" i="41"/>
  <c r="K1897" i="41" s="1"/>
  <c r="F1897" i="41"/>
  <c r="I1897" i="41" s="1"/>
  <c r="G1897" i="41"/>
  <c r="A1898" i="41"/>
  <c r="B1898" i="41"/>
  <c r="C1898" i="41"/>
  <c r="D1898" i="41"/>
  <c r="E1898" i="41"/>
  <c r="K1898" i="41" s="1"/>
  <c r="F1898" i="41"/>
  <c r="I1898" i="41" s="1"/>
  <c r="G1898" i="41"/>
  <c r="A1899" i="41"/>
  <c r="B1899" i="41"/>
  <c r="C1899" i="41"/>
  <c r="D1899" i="41"/>
  <c r="E1899" i="41"/>
  <c r="K1899" i="41" s="1"/>
  <c r="F1899" i="41"/>
  <c r="I1899" i="41" s="1"/>
  <c r="G1899" i="41"/>
  <c r="A1900" i="41"/>
  <c r="B1900" i="41"/>
  <c r="C1900" i="41"/>
  <c r="D1900" i="41"/>
  <c r="E1900" i="41"/>
  <c r="K1900" i="41" s="1"/>
  <c r="F1900" i="41"/>
  <c r="I1900" i="41" s="1"/>
  <c r="G1900" i="41"/>
  <c r="A1901" i="41"/>
  <c r="B1901" i="41"/>
  <c r="C1901" i="41"/>
  <c r="D1901" i="41"/>
  <c r="E1901" i="41"/>
  <c r="K1901" i="41" s="1"/>
  <c r="F1901" i="41"/>
  <c r="I1901" i="41" s="1"/>
  <c r="G1901" i="41"/>
  <c r="A1902" i="41"/>
  <c r="B1902" i="41"/>
  <c r="C1902" i="41"/>
  <c r="D1902" i="41"/>
  <c r="E1902" i="41"/>
  <c r="K1902" i="41" s="1"/>
  <c r="F1902" i="41"/>
  <c r="I1902" i="41" s="1"/>
  <c r="G1902" i="41"/>
  <c r="A1903" i="41"/>
  <c r="B1903" i="41"/>
  <c r="C1903" i="41"/>
  <c r="D1903" i="41"/>
  <c r="E1903" i="41"/>
  <c r="K1903" i="41" s="1"/>
  <c r="F1903" i="41"/>
  <c r="I1903" i="41" s="1"/>
  <c r="G1903" i="41"/>
  <c r="A1904" i="41"/>
  <c r="B1904" i="41"/>
  <c r="C1904" i="41"/>
  <c r="D1904" i="41"/>
  <c r="E1904" i="41"/>
  <c r="K1904" i="41" s="1"/>
  <c r="F1904" i="41"/>
  <c r="I1904" i="41" s="1"/>
  <c r="G1904" i="41"/>
  <c r="A1905" i="41"/>
  <c r="B1905" i="41"/>
  <c r="C1905" i="41"/>
  <c r="D1905" i="41"/>
  <c r="E1905" i="41"/>
  <c r="K1905" i="41" s="1"/>
  <c r="F1905" i="41"/>
  <c r="I1905" i="41" s="1"/>
  <c r="G1905" i="41"/>
  <c r="A1906" i="41"/>
  <c r="B1906" i="41"/>
  <c r="C1906" i="41"/>
  <c r="D1906" i="41"/>
  <c r="E1906" i="41"/>
  <c r="K1906" i="41" s="1"/>
  <c r="F1906" i="41"/>
  <c r="I1906" i="41" s="1"/>
  <c r="G1906" i="41"/>
  <c r="A1907" i="41"/>
  <c r="B1907" i="41"/>
  <c r="C1907" i="41"/>
  <c r="D1907" i="41"/>
  <c r="E1907" i="41"/>
  <c r="K1907" i="41" s="1"/>
  <c r="F1907" i="41"/>
  <c r="I1907" i="41" s="1"/>
  <c r="G1907" i="41"/>
  <c r="A1908" i="41"/>
  <c r="B1908" i="41"/>
  <c r="C1908" i="41"/>
  <c r="D1908" i="41"/>
  <c r="E1908" i="41"/>
  <c r="K1908" i="41" s="1"/>
  <c r="F1908" i="41"/>
  <c r="I1908" i="41" s="1"/>
  <c r="G1908" i="41"/>
  <c r="A1909" i="41"/>
  <c r="B1909" i="41"/>
  <c r="C1909" i="41"/>
  <c r="D1909" i="41"/>
  <c r="E1909" i="41"/>
  <c r="K1909" i="41" s="1"/>
  <c r="F1909" i="41"/>
  <c r="I1909" i="41" s="1"/>
  <c r="G1909" i="41"/>
  <c r="A1910" i="41"/>
  <c r="B1910" i="41"/>
  <c r="C1910" i="41"/>
  <c r="D1910" i="41"/>
  <c r="E1910" i="41"/>
  <c r="K1910" i="41" s="1"/>
  <c r="F1910" i="41"/>
  <c r="I1910" i="41" s="1"/>
  <c r="G1910" i="41"/>
  <c r="A1911" i="41"/>
  <c r="B1911" i="41"/>
  <c r="C1911" i="41"/>
  <c r="D1911" i="41"/>
  <c r="E1911" i="41"/>
  <c r="K1911" i="41" s="1"/>
  <c r="F1911" i="41"/>
  <c r="I1911" i="41" s="1"/>
  <c r="G1911" i="41"/>
  <c r="A1912" i="41"/>
  <c r="B1912" i="41"/>
  <c r="C1912" i="41"/>
  <c r="D1912" i="41"/>
  <c r="E1912" i="41"/>
  <c r="K1912" i="41" s="1"/>
  <c r="F1912" i="41"/>
  <c r="I1912" i="41" s="1"/>
  <c r="G1912" i="41"/>
  <c r="A1913" i="41"/>
  <c r="B1913" i="41"/>
  <c r="C1913" i="41"/>
  <c r="D1913" i="41"/>
  <c r="E1913" i="41"/>
  <c r="K1913" i="41" s="1"/>
  <c r="F1913" i="41"/>
  <c r="I1913" i="41" s="1"/>
  <c r="G1913" i="41"/>
  <c r="A1914" i="41"/>
  <c r="B1914" i="41"/>
  <c r="C1914" i="41"/>
  <c r="D1914" i="41"/>
  <c r="E1914" i="41"/>
  <c r="K1914" i="41" s="1"/>
  <c r="F1914" i="41"/>
  <c r="I1914" i="41" s="1"/>
  <c r="G1914" i="41"/>
  <c r="A1915" i="41"/>
  <c r="B1915" i="41"/>
  <c r="C1915" i="41"/>
  <c r="D1915" i="41"/>
  <c r="E1915" i="41"/>
  <c r="K1915" i="41" s="1"/>
  <c r="F1915" i="41"/>
  <c r="I1915" i="41" s="1"/>
  <c r="G1915" i="41"/>
  <c r="A1916" i="41"/>
  <c r="B1916" i="41"/>
  <c r="C1916" i="41"/>
  <c r="D1916" i="41"/>
  <c r="E1916" i="41"/>
  <c r="K1916" i="41" s="1"/>
  <c r="F1916" i="41"/>
  <c r="I1916" i="41" s="1"/>
  <c r="G1916" i="41"/>
  <c r="A1917" i="41"/>
  <c r="B1917" i="41"/>
  <c r="C1917" i="41"/>
  <c r="D1917" i="41"/>
  <c r="E1917" i="41"/>
  <c r="K1917" i="41" s="1"/>
  <c r="F1917" i="41"/>
  <c r="I1917" i="41" s="1"/>
  <c r="G1917" i="41"/>
  <c r="A1918" i="41"/>
  <c r="B1918" i="41"/>
  <c r="C1918" i="41"/>
  <c r="D1918" i="41"/>
  <c r="E1918" i="41"/>
  <c r="K1918" i="41" s="1"/>
  <c r="F1918" i="41"/>
  <c r="I1918" i="41" s="1"/>
  <c r="G1918" i="41"/>
  <c r="A1919" i="41"/>
  <c r="B1919" i="41"/>
  <c r="C1919" i="41"/>
  <c r="D1919" i="41"/>
  <c r="E1919" i="41"/>
  <c r="K1919" i="41" s="1"/>
  <c r="F1919" i="41"/>
  <c r="I1919" i="41" s="1"/>
  <c r="G1919" i="41"/>
  <c r="A1920" i="41"/>
  <c r="B1920" i="41"/>
  <c r="C1920" i="41"/>
  <c r="D1920" i="41"/>
  <c r="E1920" i="41"/>
  <c r="K1920" i="41" s="1"/>
  <c r="F1920" i="41"/>
  <c r="I1920" i="41" s="1"/>
  <c r="G1920" i="41"/>
  <c r="A1921" i="41"/>
  <c r="B1921" i="41"/>
  <c r="C1921" i="41"/>
  <c r="D1921" i="41"/>
  <c r="E1921" i="41"/>
  <c r="K1921" i="41" s="1"/>
  <c r="F1921" i="41"/>
  <c r="I1921" i="41" s="1"/>
  <c r="G1921" i="41"/>
  <c r="A1922" i="41"/>
  <c r="B1922" i="41"/>
  <c r="C1922" i="41"/>
  <c r="D1922" i="41"/>
  <c r="E1922" i="41"/>
  <c r="K1922" i="41" s="1"/>
  <c r="F1922" i="41"/>
  <c r="I1922" i="41" s="1"/>
  <c r="G1922" i="41"/>
  <c r="A1923" i="41"/>
  <c r="B1923" i="41"/>
  <c r="C1923" i="41"/>
  <c r="D1923" i="41"/>
  <c r="E1923" i="41"/>
  <c r="K1923" i="41" s="1"/>
  <c r="F1923" i="41"/>
  <c r="I1923" i="41" s="1"/>
  <c r="G1923" i="41"/>
  <c r="A1924" i="41"/>
  <c r="B1924" i="41"/>
  <c r="C1924" i="41"/>
  <c r="D1924" i="41"/>
  <c r="E1924" i="41"/>
  <c r="K1924" i="41" s="1"/>
  <c r="F1924" i="41"/>
  <c r="I1924" i="41" s="1"/>
  <c r="G1924" i="41"/>
  <c r="A1925" i="41"/>
  <c r="B1925" i="41"/>
  <c r="C1925" i="41"/>
  <c r="D1925" i="41"/>
  <c r="E1925" i="41"/>
  <c r="K1925" i="41" s="1"/>
  <c r="F1925" i="41"/>
  <c r="I1925" i="41" s="1"/>
  <c r="G1925" i="41"/>
  <c r="A1926" i="41"/>
  <c r="B1926" i="41"/>
  <c r="C1926" i="41"/>
  <c r="D1926" i="41"/>
  <c r="E1926" i="41"/>
  <c r="K1926" i="41" s="1"/>
  <c r="F1926" i="41"/>
  <c r="I1926" i="41" s="1"/>
  <c r="G1926" i="41"/>
  <c r="A1927" i="41"/>
  <c r="B1927" i="41"/>
  <c r="C1927" i="41"/>
  <c r="D1927" i="41"/>
  <c r="E1927" i="41"/>
  <c r="K1927" i="41" s="1"/>
  <c r="F1927" i="41"/>
  <c r="I1927" i="41" s="1"/>
  <c r="G1927" i="41"/>
  <c r="A1928" i="41"/>
  <c r="B1928" i="41"/>
  <c r="C1928" i="41"/>
  <c r="D1928" i="41"/>
  <c r="E1928" i="41"/>
  <c r="K1928" i="41" s="1"/>
  <c r="F1928" i="41"/>
  <c r="I1928" i="41" s="1"/>
  <c r="G1928" i="41"/>
  <c r="A1929" i="41"/>
  <c r="B1929" i="41"/>
  <c r="C1929" i="41"/>
  <c r="D1929" i="41"/>
  <c r="E1929" i="41"/>
  <c r="K1929" i="41" s="1"/>
  <c r="F1929" i="41"/>
  <c r="I1929" i="41" s="1"/>
  <c r="G1929" i="41"/>
  <c r="A1930" i="41"/>
  <c r="B1930" i="41"/>
  <c r="C1930" i="41"/>
  <c r="D1930" i="41"/>
  <c r="E1930" i="41"/>
  <c r="K1930" i="41" s="1"/>
  <c r="F1930" i="41"/>
  <c r="I1930" i="41" s="1"/>
  <c r="G1930" i="41"/>
  <c r="A1931" i="41"/>
  <c r="B1931" i="41"/>
  <c r="C1931" i="41"/>
  <c r="D1931" i="41"/>
  <c r="E1931" i="41"/>
  <c r="K1931" i="41" s="1"/>
  <c r="F1931" i="41"/>
  <c r="I1931" i="41" s="1"/>
  <c r="G1931" i="41"/>
  <c r="A1932" i="41"/>
  <c r="B1932" i="41"/>
  <c r="C1932" i="41"/>
  <c r="D1932" i="41"/>
  <c r="E1932" i="41"/>
  <c r="K1932" i="41" s="1"/>
  <c r="F1932" i="41"/>
  <c r="I1932" i="41" s="1"/>
  <c r="G1932" i="41"/>
  <c r="A1933" i="41"/>
  <c r="B1933" i="41"/>
  <c r="C1933" i="41"/>
  <c r="D1933" i="41"/>
  <c r="E1933" i="41"/>
  <c r="K1933" i="41" s="1"/>
  <c r="F1933" i="41"/>
  <c r="I1933" i="41" s="1"/>
  <c r="G1933" i="41"/>
  <c r="A1934" i="41"/>
  <c r="B1934" i="41"/>
  <c r="C1934" i="41"/>
  <c r="D1934" i="41"/>
  <c r="E1934" i="41"/>
  <c r="K1934" i="41" s="1"/>
  <c r="F1934" i="41"/>
  <c r="I1934" i="41" s="1"/>
  <c r="G1934" i="41"/>
  <c r="A1935" i="41"/>
  <c r="B1935" i="41"/>
  <c r="C1935" i="41"/>
  <c r="D1935" i="41"/>
  <c r="E1935" i="41"/>
  <c r="K1935" i="41" s="1"/>
  <c r="F1935" i="41"/>
  <c r="I1935" i="41" s="1"/>
  <c r="G1935" i="41"/>
  <c r="A1936" i="41"/>
  <c r="B1936" i="41"/>
  <c r="C1936" i="41"/>
  <c r="D1936" i="41"/>
  <c r="E1936" i="41"/>
  <c r="K1936" i="41" s="1"/>
  <c r="F1936" i="41"/>
  <c r="I1936" i="41" s="1"/>
  <c r="G1936" i="41"/>
  <c r="A1937" i="41"/>
  <c r="B1937" i="41"/>
  <c r="C1937" i="41"/>
  <c r="D1937" i="41"/>
  <c r="E1937" i="41"/>
  <c r="K1937" i="41" s="1"/>
  <c r="F1937" i="41"/>
  <c r="I1937" i="41" s="1"/>
  <c r="G1937" i="41"/>
  <c r="A1938" i="41"/>
  <c r="B1938" i="41"/>
  <c r="C1938" i="41"/>
  <c r="D1938" i="41"/>
  <c r="E1938" i="41"/>
  <c r="K1938" i="41" s="1"/>
  <c r="F1938" i="41"/>
  <c r="I1938" i="41" s="1"/>
  <c r="G1938" i="41"/>
  <c r="A1939" i="41"/>
  <c r="B1939" i="41"/>
  <c r="C1939" i="41"/>
  <c r="D1939" i="41"/>
  <c r="E1939" i="41"/>
  <c r="K1939" i="41" s="1"/>
  <c r="F1939" i="41"/>
  <c r="I1939" i="41" s="1"/>
  <c r="G1939" i="41"/>
  <c r="D2" i="41"/>
  <c r="C2" i="41"/>
  <c r="B2" i="41"/>
  <c r="A2" i="41"/>
  <c r="D2001" i="41"/>
  <c r="C2001" i="41"/>
  <c r="B2001" i="41"/>
  <c r="A2001" i="41"/>
  <c r="D2000" i="41"/>
  <c r="C2000" i="41"/>
  <c r="B2000" i="41"/>
  <c r="A2000" i="41"/>
  <c r="D1999" i="41"/>
  <c r="C1999" i="41"/>
  <c r="B1999" i="41"/>
  <c r="A1999" i="41"/>
  <c r="D1998" i="41"/>
  <c r="C1998" i="41"/>
  <c r="B1998" i="41"/>
  <c r="A1998" i="41"/>
  <c r="D1997" i="41"/>
  <c r="C1997" i="41"/>
  <c r="B1997" i="41"/>
  <c r="A1997" i="41"/>
  <c r="D1996" i="41"/>
  <c r="C1996" i="41"/>
  <c r="B1996" i="41"/>
  <c r="A1996" i="41"/>
  <c r="D1995" i="41"/>
  <c r="C1995" i="41"/>
  <c r="B1995" i="41"/>
  <c r="A1995" i="41"/>
  <c r="D1994" i="41"/>
  <c r="C1994" i="41"/>
  <c r="B1994" i="41"/>
  <c r="A1994" i="41"/>
  <c r="D1993" i="41"/>
  <c r="C1993" i="41"/>
  <c r="B1993" i="41"/>
  <c r="A1993" i="41"/>
  <c r="D1992" i="41"/>
  <c r="C1992" i="41"/>
  <c r="B1992" i="41"/>
  <c r="A1992" i="41"/>
  <c r="D1991" i="41"/>
  <c r="C1991" i="41"/>
  <c r="B1991" i="41"/>
  <c r="A1991" i="41"/>
  <c r="D1990" i="41"/>
  <c r="C1990" i="41"/>
  <c r="B1990" i="41"/>
  <c r="A1990" i="41"/>
  <c r="D1989" i="41"/>
  <c r="C1989" i="41"/>
  <c r="B1989" i="41"/>
  <c r="A1989" i="41"/>
  <c r="D1988" i="41"/>
  <c r="C1988" i="41"/>
  <c r="B1988" i="41"/>
  <c r="A1988" i="41"/>
  <c r="D1987" i="41"/>
  <c r="C1987" i="41"/>
  <c r="B1987" i="41"/>
  <c r="A1987" i="41"/>
  <c r="D1986" i="41"/>
  <c r="C1986" i="41"/>
  <c r="B1986" i="41"/>
  <c r="A1986" i="41"/>
  <c r="D1985" i="41"/>
  <c r="C1985" i="41"/>
  <c r="B1985" i="41"/>
  <c r="A1985" i="41"/>
  <c r="D1984" i="41"/>
  <c r="C1984" i="41"/>
  <c r="B1984" i="41"/>
  <c r="A1984" i="41"/>
  <c r="D1983" i="41"/>
  <c r="C1983" i="41"/>
  <c r="B1983" i="41"/>
  <c r="A1983" i="41"/>
  <c r="D1982" i="41"/>
  <c r="C1982" i="41"/>
  <c r="B1982" i="41"/>
  <c r="A1982" i="41"/>
  <c r="D1981" i="41"/>
  <c r="C1981" i="41"/>
  <c r="B1981" i="41"/>
  <c r="A1981" i="41"/>
  <c r="D1980" i="41"/>
  <c r="C1980" i="41"/>
  <c r="B1980" i="41"/>
  <c r="A1980" i="41"/>
  <c r="D1979" i="41"/>
  <c r="C1979" i="41"/>
  <c r="B1979" i="41"/>
  <c r="A1979" i="41"/>
  <c r="D1978" i="41"/>
  <c r="C1978" i="41"/>
  <c r="B1978" i="41"/>
  <c r="A1978" i="41"/>
  <c r="D1977" i="41"/>
  <c r="C1977" i="41"/>
  <c r="B1977" i="41"/>
  <c r="A1977" i="41"/>
  <c r="D1976" i="41"/>
  <c r="C1976" i="41"/>
  <c r="B1976" i="41"/>
  <c r="A1976" i="41"/>
  <c r="D1975" i="41"/>
  <c r="C1975" i="41"/>
  <c r="B1975" i="41"/>
  <c r="A1975" i="41"/>
  <c r="D1974" i="41"/>
  <c r="C1974" i="41"/>
  <c r="B1974" i="41"/>
  <c r="A1974" i="41"/>
  <c r="D1973" i="41"/>
  <c r="C1973" i="41"/>
  <c r="B1973" i="41"/>
  <c r="A1973" i="41"/>
  <c r="D1972" i="41"/>
  <c r="C1972" i="41"/>
  <c r="B1972" i="41"/>
  <c r="A1972" i="41"/>
  <c r="D1971" i="41"/>
  <c r="C1971" i="41"/>
  <c r="B1971" i="41"/>
  <c r="A1971" i="41"/>
  <c r="D1970" i="41"/>
  <c r="C1970" i="41"/>
  <c r="B1970" i="41"/>
  <c r="A1970" i="41"/>
  <c r="D1969" i="41"/>
  <c r="C1969" i="41"/>
  <c r="B1969" i="41"/>
  <c r="A1969" i="41"/>
  <c r="D1968" i="41"/>
  <c r="C1968" i="41"/>
  <c r="B1968" i="41"/>
  <c r="A1968" i="41"/>
  <c r="D1967" i="41"/>
  <c r="C1967" i="41"/>
  <c r="B1967" i="41"/>
  <c r="A1967" i="41"/>
  <c r="D1966" i="41"/>
  <c r="C1966" i="41"/>
  <c r="B1966" i="41"/>
  <c r="A1966" i="41"/>
  <c r="D1965" i="41"/>
  <c r="C1965" i="41"/>
  <c r="B1965" i="41"/>
  <c r="A1965" i="41"/>
  <c r="D1964" i="41"/>
  <c r="C1964" i="41"/>
  <c r="B1964" i="41"/>
  <c r="A1964" i="41"/>
  <c r="D1963" i="41"/>
  <c r="C1963" i="41"/>
  <c r="B1963" i="41"/>
  <c r="A1963" i="41"/>
  <c r="D1962" i="41"/>
  <c r="C1962" i="41"/>
  <c r="B1962" i="41"/>
  <c r="A1962" i="41"/>
  <c r="D1961" i="41"/>
  <c r="C1961" i="41"/>
  <c r="B1961" i="41"/>
  <c r="A1961" i="41"/>
  <c r="D1960" i="41"/>
  <c r="C1960" i="41"/>
  <c r="B1960" i="41"/>
  <c r="A1960" i="41"/>
  <c r="D1959" i="41"/>
  <c r="C1959" i="41"/>
  <c r="B1959" i="41"/>
  <c r="A1959" i="41"/>
  <c r="D1958" i="41"/>
  <c r="C1958" i="41"/>
  <c r="B1958" i="41"/>
  <c r="A1958" i="41"/>
  <c r="D1957" i="41"/>
  <c r="C1957" i="41"/>
  <c r="B1957" i="41"/>
  <c r="A1957" i="41"/>
  <c r="D1956" i="41"/>
  <c r="C1956" i="41"/>
  <c r="B1956" i="41"/>
  <c r="A1956" i="41"/>
  <c r="D1955" i="41"/>
  <c r="C1955" i="41"/>
  <c r="B1955" i="41"/>
  <c r="A1955" i="41"/>
  <c r="D1954" i="41"/>
  <c r="C1954" i="41"/>
  <c r="B1954" i="41"/>
  <c r="A1954" i="41"/>
  <c r="D1953" i="41"/>
  <c r="C1953" i="41"/>
  <c r="B1953" i="41"/>
  <c r="A1953" i="41"/>
  <c r="D1952" i="41"/>
  <c r="C1952" i="41"/>
  <c r="B1952" i="41"/>
  <c r="A1952" i="41"/>
  <c r="D1951" i="41"/>
  <c r="C1951" i="41"/>
  <c r="B1951" i="41"/>
  <c r="A1951" i="41"/>
  <c r="D1950" i="41"/>
  <c r="C1950" i="41"/>
  <c r="B1950" i="41"/>
  <c r="A1950" i="41"/>
  <c r="D1949" i="41"/>
  <c r="C1949" i="41"/>
  <c r="B1949" i="41"/>
  <c r="A1949" i="41"/>
  <c r="D1948" i="41"/>
  <c r="C1948" i="41"/>
  <c r="B1948" i="41"/>
  <c r="A1948" i="41"/>
  <c r="D1947" i="41"/>
  <c r="C1947" i="41"/>
  <c r="B1947" i="41"/>
  <c r="A1947" i="41"/>
  <c r="D1946" i="41"/>
  <c r="C1946" i="41"/>
  <c r="B1946" i="41"/>
  <c r="A1946" i="41"/>
  <c r="D1945" i="41"/>
  <c r="C1945" i="41"/>
  <c r="B1945" i="41"/>
  <c r="A1945" i="41"/>
  <c r="D1944" i="41"/>
  <c r="C1944" i="41"/>
  <c r="B1944" i="41"/>
  <c r="A1944" i="41"/>
  <c r="D1943" i="41"/>
  <c r="C1943" i="41"/>
  <c r="B1943" i="41"/>
  <c r="A1943" i="41"/>
  <c r="D1942" i="41"/>
  <c r="C1942" i="41"/>
  <c r="B1942" i="41"/>
  <c r="A1942" i="41"/>
  <c r="D1941" i="41"/>
  <c r="C1941" i="41"/>
  <c r="B1941" i="41"/>
  <c r="A1941" i="41"/>
  <c r="D1940" i="41"/>
  <c r="C1940" i="41"/>
  <c r="B1940" i="41"/>
  <c r="A1940" i="41"/>
  <c r="C1" i="41"/>
  <c r="B1" i="41"/>
  <c r="A1" i="41"/>
  <c r="K440" i="41" l="1"/>
  <c r="H1938" i="41"/>
  <c r="J1938" i="41"/>
  <c r="H1934" i="41"/>
  <c r="J1934" i="41"/>
  <c r="H1930" i="41"/>
  <c r="J1930" i="41"/>
  <c r="H1926" i="41"/>
  <c r="J1926" i="41"/>
  <c r="H1922" i="41"/>
  <c r="J1922" i="41"/>
  <c r="H1918" i="41"/>
  <c r="J1918" i="41"/>
  <c r="H1914" i="41"/>
  <c r="J1914" i="41"/>
  <c r="H1910" i="41"/>
  <c r="J1910" i="41"/>
  <c r="H1906" i="41"/>
  <c r="J1906" i="41"/>
  <c r="H1902" i="41"/>
  <c r="J1902" i="41"/>
  <c r="H1898" i="41"/>
  <c r="J1898" i="41"/>
  <c r="H1894" i="41"/>
  <c r="J1894" i="41"/>
  <c r="H1890" i="41"/>
  <c r="J1890" i="41"/>
  <c r="H1886" i="41"/>
  <c r="J1886" i="41"/>
  <c r="H1882" i="41"/>
  <c r="J1882" i="41"/>
  <c r="H1878" i="41"/>
  <c r="J1878" i="41"/>
  <c r="H1874" i="41"/>
  <c r="J1874" i="41"/>
  <c r="H1870" i="41"/>
  <c r="J1870" i="41"/>
  <c r="H1866" i="41"/>
  <c r="J1866" i="41"/>
  <c r="H1862" i="41"/>
  <c r="J1862" i="41"/>
  <c r="H1858" i="41"/>
  <c r="J1858" i="41"/>
  <c r="H1854" i="41"/>
  <c r="J1854" i="41"/>
  <c r="H1850" i="41"/>
  <c r="J1850" i="41"/>
  <c r="H1846" i="41"/>
  <c r="J1846" i="41"/>
  <c r="H1842" i="41"/>
  <c r="J1842" i="41"/>
  <c r="H1838" i="41"/>
  <c r="J1838" i="41"/>
  <c r="H1834" i="41"/>
  <c r="J1834" i="41"/>
  <c r="H1830" i="41"/>
  <c r="J1830" i="41"/>
  <c r="H1826" i="41"/>
  <c r="J1826" i="41"/>
  <c r="H1822" i="41"/>
  <c r="J1822" i="41"/>
  <c r="H1818" i="41"/>
  <c r="J1818" i="41"/>
  <c r="H1814" i="41"/>
  <c r="J1814" i="41"/>
  <c r="H1810" i="41"/>
  <c r="J1810" i="41"/>
  <c r="H1806" i="41"/>
  <c r="J1806" i="41"/>
  <c r="H1802" i="41"/>
  <c r="J1802" i="41"/>
  <c r="H1798" i="41"/>
  <c r="J1798" i="41"/>
  <c r="H1794" i="41"/>
  <c r="J1794" i="41"/>
  <c r="H1790" i="41"/>
  <c r="J1790" i="41"/>
  <c r="H1786" i="41"/>
  <c r="J1786" i="41"/>
  <c r="H1782" i="41"/>
  <c r="J1782" i="41"/>
  <c r="H1778" i="41"/>
  <c r="J1778" i="41"/>
  <c r="H1774" i="41"/>
  <c r="J1774" i="41"/>
  <c r="H1770" i="41"/>
  <c r="J1770" i="41"/>
  <c r="H1766" i="41"/>
  <c r="J1766" i="41"/>
  <c r="H1762" i="41"/>
  <c r="J1762" i="41"/>
  <c r="H1758" i="41"/>
  <c r="J1758" i="41"/>
  <c r="H1754" i="41"/>
  <c r="J1754" i="41"/>
  <c r="H1750" i="41"/>
  <c r="J1750" i="41"/>
  <c r="H1746" i="41"/>
  <c r="J1746" i="41"/>
  <c r="H1742" i="41"/>
  <c r="J1742" i="41"/>
  <c r="H1738" i="41"/>
  <c r="J1738" i="41"/>
  <c r="H1734" i="41"/>
  <c r="J1734" i="41"/>
  <c r="H1730" i="41"/>
  <c r="J1730" i="41"/>
  <c r="H1726" i="41"/>
  <c r="J1726" i="41"/>
  <c r="H1722" i="41"/>
  <c r="J1722" i="41"/>
  <c r="H1718" i="41"/>
  <c r="J1718" i="41"/>
  <c r="H1714" i="41"/>
  <c r="J1714" i="41"/>
  <c r="H1710" i="41"/>
  <c r="J1710" i="41"/>
  <c r="H1706" i="41"/>
  <c r="J1706" i="41"/>
  <c r="H1702" i="41"/>
  <c r="J1702" i="41"/>
  <c r="H1698" i="41"/>
  <c r="J1698" i="41"/>
  <c r="H1694" i="41"/>
  <c r="J1694" i="41"/>
  <c r="H1690" i="41"/>
  <c r="J1690" i="41"/>
  <c r="H1686" i="41"/>
  <c r="J1686" i="41"/>
  <c r="H1682" i="41"/>
  <c r="J1682" i="41"/>
  <c r="H1678" i="41"/>
  <c r="J1678" i="41"/>
  <c r="H1674" i="41"/>
  <c r="J1674" i="41"/>
  <c r="H1670" i="41"/>
  <c r="J1670" i="41"/>
  <c r="H1666" i="41"/>
  <c r="J1666" i="41"/>
  <c r="H1662" i="41"/>
  <c r="J1662" i="41"/>
  <c r="H1658" i="41"/>
  <c r="J1658" i="41"/>
  <c r="H1654" i="41"/>
  <c r="J1654" i="41"/>
  <c r="H1650" i="41"/>
  <c r="J1650" i="41"/>
  <c r="H1646" i="41"/>
  <c r="J1646" i="41"/>
  <c r="H1642" i="41"/>
  <c r="J1642" i="41"/>
  <c r="H1638" i="41"/>
  <c r="J1638" i="41"/>
  <c r="H1634" i="41"/>
  <c r="J1634" i="41"/>
  <c r="H1630" i="41"/>
  <c r="J1630" i="41"/>
  <c r="H1626" i="41"/>
  <c r="J1626" i="41"/>
  <c r="H1622" i="41"/>
  <c r="J1622" i="41"/>
  <c r="H1618" i="41"/>
  <c r="J1618" i="41"/>
  <c r="H1614" i="41"/>
  <c r="J1614" i="41"/>
  <c r="H1610" i="41"/>
  <c r="J1610" i="41"/>
  <c r="H1606" i="41"/>
  <c r="J1606" i="41"/>
  <c r="H1602" i="41"/>
  <c r="J1602" i="41"/>
  <c r="H1598" i="41"/>
  <c r="J1598" i="41"/>
  <c r="H1594" i="41"/>
  <c r="J1594" i="41"/>
  <c r="H1590" i="41"/>
  <c r="J1590" i="41"/>
  <c r="H1586" i="41"/>
  <c r="J1586" i="41"/>
  <c r="H1582" i="41"/>
  <c r="J1582" i="41"/>
  <c r="H1578" i="41"/>
  <c r="J1578" i="41"/>
  <c r="H1574" i="41"/>
  <c r="J1574" i="41"/>
  <c r="H1570" i="41"/>
  <c r="J1570" i="41"/>
  <c r="H1566" i="41"/>
  <c r="J1566" i="41"/>
  <c r="H1562" i="41"/>
  <c r="J1562" i="41"/>
  <c r="H1558" i="41"/>
  <c r="J1558" i="41"/>
  <c r="H1554" i="41"/>
  <c r="J1554" i="41"/>
  <c r="H1550" i="41"/>
  <c r="J1550" i="41"/>
  <c r="H1546" i="41"/>
  <c r="J1546" i="41"/>
  <c r="J1542" i="41"/>
  <c r="H1542" i="41"/>
  <c r="H1538" i="41"/>
  <c r="J1538" i="41"/>
  <c r="H1534" i="41"/>
  <c r="J1534" i="41"/>
  <c r="H1530" i="41"/>
  <c r="J1530" i="41"/>
  <c r="H1526" i="41"/>
  <c r="J1526" i="41"/>
  <c r="H1522" i="41"/>
  <c r="J1522" i="41"/>
  <c r="H1518" i="41"/>
  <c r="J1518" i="41"/>
  <c r="H1514" i="41"/>
  <c r="J1514" i="41"/>
  <c r="H1510" i="41"/>
  <c r="J1510" i="41"/>
  <c r="H1506" i="41"/>
  <c r="J1506" i="41"/>
  <c r="H1502" i="41"/>
  <c r="J1502" i="41"/>
  <c r="H1498" i="41"/>
  <c r="J1498" i="41"/>
  <c r="H1494" i="41"/>
  <c r="J1494" i="41"/>
  <c r="H1490" i="41"/>
  <c r="J1490" i="41"/>
  <c r="H1486" i="41"/>
  <c r="J1486" i="41"/>
  <c r="H1482" i="41"/>
  <c r="J1482" i="41"/>
  <c r="J1478" i="41"/>
  <c r="H1478" i="41"/>
  <c r="H1474" i="41"/>
  <c r="J1474" i="41"/>
  <c r="H1470" i="41"/>
  <c r="J1470" i="41"/>
  <c r="H1466" i="41"/>
  <c r="J1466" i="41"/>
  <c r="H1462" i="41"/>
  <c r="J1462" i="41"/>
  <c r="H1458" i="41"/>
  <c r="J1458" i="41"/>
  <c r="H1454" i="41"/>
  <c r="J1454" i="41"/>
  <c r="H1450" i="41"/>
  <c r="J1450" i="41"/>
  <c r="H1446" i="41"/>
  <c r="J1446" i="41"/>
  <c r="H1442" i="41"/>
  <c r="J1442" i="41"/>
  <c r="H1438" i="41"/>
  <c r="J1438" i="41"/>
  <c r="H1434" i="41"/>
  <c r="J1434" i="41"/>
  <c r="H1430" i="41"/>
  <c r="J1430" i="41"/>
  <c r="H1426" i="41"/>
  <c r="J1426" i="41"/>
  <c r="H1422" i="41"/>
  <c r="J1422" i="41"/>
  <c r="H1418" i="41"/>
  <c r="J1418" i="41"/>
  <c r="J1414" i="41"/>
  <c r="H1414" i="41"/>
  <c r="H1410" i="41"/>
  <c r="J1410" i="41"/>
  <c r="H1406" i="41"/>
  <c r="J1406" i="41"/>
  <c r="H1402" i="41"/>
  <c r="J1402" i="41"/>
  <c r="H1398" i="41"/>
  <c r="J1398" i="41"/>
  <c r="H1394" i="41"/>
  <c r="J1394" i="41"/>
  <c r="H1390" i="41"/>
  <c r="J1390" i="41"/>
  <c r="H1386" i="41"/>
  <c r="J1386" i="41"/>
  <c r="J1382" i="41"/>
  <c r="H1382" i="41"/>
  <c r="H1378" i="41"/>
  <c r="J1378" i="41"/>
  <c r="H1374" i="41"/>
  <c r="J1374" i="41"/>
  <c r="H1370" i="41"/>
  <c r="J1370" i="41"/>
  <c r="H1366" i="41"/>
  <c r="J1366" i="41"/>
  <c r="H1362" i="41"/>
  <c r="J1362" i="41"/>
  <c r="H1358" i="41"/>
  <c r="J1358" i="41"/>
  <c r="H1354" i="41"/>
  <c r="J1354" i="41"/>
  <c r="J1350" i="41"/>
  <c r="H1350" i="41"/>
  <c r="H1346" i="41"/>
  <c r="J1346" i="41"/>
  <c r="H1342" i="41"/>
  <c r="J1342" i="41"/>
  <c r="H1338" i="41"/>
  <c r="J1338" i="41"/>
  <c r="H1334" i="41"/>
  <c r="J1334" i="41"/>
  <c r="H1330" i="41"/>
  <c r="J1330" i="41"/>
  <c r="H1326" i="41"/>
  <c r="J1326" i="41"/>
  <c r="H1322" i="41"/>
  <c r="J1322" i="41"/>
  <c r="J1318" i="41"/>
  <c r="H1318" i="41"/>
  <c r="H1314" i="41"/>
  <c r="J1314" i="41"/>
  <c r="H1310" i="41"/>
  <c r="J1310" i="41"/>
  <c r="H1306" i="41"/>
  <c r="J1306" i="41"/>
  <c r="H1302" i="41"/>
  <c r="J1302" i="41"/>
  <c r="H1298" i="41"/>
  <c r="J1298" i="41"/>
  <c r="H1294" i="41"/>
  <c r="J1294" i="41"/>
  <c r="H1290" i="41"/>
  <c r="J1290" i="41"/>
  <c r="J1286" i="41"/>
  <c r="H1286" i="41"/>
  <c r="H1282" i="41"/>
  <c r="J1282" i="41"/>
  <c r="H1278" i="41"/>
  <c r="J1278" i="41"/>
  <c r="H1274" i="41"/>
  <c r="J1274" i="41"/>
  <c r="H1270" i="41"/>
  <c r="J1270" i="41"/>
  <c r="H1266" i="41"/>
  <c r="J1266" i="41"/>
  <c r="H1262" i="41"/>
  <c r="J1262" i="41"/>
  <c r="H1258" i="41"/>
  <c r="J1258" i="41"/>
  <c r="H1254" i="41"/>
  <c r="J1254" i="41"/>
  <c r="H1250" i="41"/>
  <c r="J1250" i="41"/>
  <c r="H1246" i="41"/>
  <c r="J1246" i="41"/>
  <c r="H1242" i="41"/>
  <c r="J1242" i="41"/>
  <c r="H1238" i="41"/>
  <c r="J1238" i="41"/>
  <c r="H1234" i="41"/>
  <c r="J1234" i="41"/>
  <c r="H1230" i="41"/>
  <c r="J1230" i="41"/>
  <c r="H1226" i="41"/>
  <c r="J1226" i="41"/>
  <c r="H1222" i="41"/>
  <c r="J1222" i="41"/>
  <c r="H1218" i="41"/>
  <c r="J1218" i="41"/>
  <c r="H1214" i="41"/>
  <c r="J1214" i="41"/>
  <c r="H1210" i="41"/>
  <c r="J1210" i="41"/>
  <c r="H1206" i="41"/>
  <c r="J1206" i="41"/>
  <c r="H1202" i="41"/>
  <c r="J1202" i="41"/>
  <c r="H1198" i="41"/>
  <c r="J1198" i="41"/>
  <c r="H1194" i="41"/>
  <c r="J1194" i="41"/>
  <c r="H1190" i="41"/>
  <c r="J1190" i="41"/>
  <c r="H1186" i="41"/>
  <c r="J1186" i="41"/>
  <c r="H1182" i="41"/>
  <c r="J1182" i="41"/>
  <c r="H1178" i="41"/>
  <c r="J1178" i="41"/>
  <c r="H1174" i="41"/>
  <c r="J1174" i="41"/>
  <c r="H1170" i="41"/>
  <c r="J1170" i="41"/>
  <c r="H1166" i="41"/>
  <c r="J1166" i="41"/>
  <c r="H1162" i="41"/>
  <c r="J1162" i="41"/>
  <c r="H1158" i="41"/>
  <c r="J1158" i="41"/>
  <c r="H1154" i="41"/>
  <c r="J1154" i="41"/>
  <c r="H1150" i="41"/>
  <c r="J1150" i="41"/>
  <c r="H1146" i="41"/>
  <c r="J1146" i="41"/>
  <c r="H1142" i="41"/>
  <c r="J1142" i="41"/>
  <c r="H1138" i="41"/>
  <c r="J1138" i="41"/>
  <c r="H1134" i="41"/>
  <c r="J1134" i="41"/>
  <c r="H1130" i="41"/>
  <c r="J1130" i="41"/>
  <c r="H1126" i="41"/>
  <c r="J1126" i="41"/>
  <c r="H1122" i="41"/>
  <c r="J1122" i="41"/>
  <c r="H1118" i="41"/>
  <c r="J1118" i="41"/>
  <c r="H1114" i="41"/>
  <c r="J1114" i="41"/>
  <c r="H1110" i="41"/>
  <c r="J1110" i="41"/>
  <c r="H1106" i="41"/>
  <c r="J1106" i="41"/>
  <c r="H1102" i="41"/>
  <c r="J1102" i="41"/>
  <c r="H1098" i="41"/>
  <c r="J1098" i="41"/>
  <c r="H1094" i="41"/>
  <c r="J1094" i="41"/>
  <c r="H1090" i="41"/>
  <c r="J1090" i="41"/>
  <c r="H1086" i="41"/>
  <c r="J1086" i="41"/>
  <c r="H1082" i="41"/>
  <c r="J1082" i="41"/>
  <c r="H1078" i="41"/>
  <c r="J1078" i="41"/>
  <c r="H1074" i="41"/>
  <c r="J1074" i="41"/>
  <c r="H1070" i="41"/>
  <c r="J1070" i="41"/>
  <c r="H1066" i="41"/>
  <c r="J1066" i="41"/>
  <c r="H1062" i="41"/>
  <c r="J1062" i="41"/>
  <c r="H1058" i="41"/>
  <c r="J1058" i="41"/>
  <c r="H1054" i="41"/>
  <c r="J1054" i="41"/>
  <c r="H1050" i="41"/>
  <c r="J1050" i="41"/>
  <c r="H1046" i="41"/>
  <c r="J1046" i="41"/>
  <c r="H1042" i="41"/>
  <c r="J1042" i="41"/>
  <c r="H1038" i="41"/>
  <c r="J1038" i="41"/>
  <c r="H1034" i="41"/>
  <c r="J1034" i="41"/>
  <c r="H1030" i="41"/>
  <c r="J1030" i="41"/>
  <c r="H1026" i="41"/>
  <c r="J1026" i="41"/>
  <c r="H1022" i="41"/>
  <c r="J1022" i="41"/>
  <c r="H1018" i="41"/>
  <c r="J1018" i="41"/>
  <c r="H1014" i="41"/>
  <c r="J1014" i="41"/>
  <c r="H1010" i="41"/>
  <c r="J1010" i="41"/>
  <c r="H1006" i="41"/>
  <c r="J1006" i="41"/>
  <c r="H1002" i="41"/>
  <c r="J1002" i="41"/>
  <c r="H998" i="41"/>
  <c r="J998" i="41"/>
  <c r="H994" i="41"/>
  <c r="J994" i="41"/>
  <c r="H990" i="41"/>
  <c r="J990" i="41"/>
  <c r="H986" i="41"/>
  <c r="J986" i="41"/>
  <c r="H982" i="41"/>
  <c r="J982" i="41"/>
  <c r="H978" i="41"/>
  <c r="J978" i="41"/>
  <c r="H974" i="41"/>
  <c r="J974" i="41"/>
  <c r="H970" i="41"/>
  <c r="J970" i="41"/>
  <c r="H966" i="41"/>
  <c r="J966" i="41"/>
  <c r="H962" i="41"/>
  <c r="J962" i="41"/>
  <c r="H958" i="41"/>
  <c r="J958" i="41"/>
  <c r="H954" i="41"/>
  <c r="J954" i="41"/>
  <c r="H950" i="41"/>
  <c r="J950" i="41"/>
  <c r="H946" i="41"/>
  <c r="J946" i="41"/>
  <c r="H942" i="41"/>
  <c r="J942" i="41"/>
  <c r="H938" i="41"/>
  <c r="J938" i="41"/>
  <c r="H934" i="41"/>
  <c r="J934" i="41"/>
  <c r="H930" i="41"/>
  <c r="J930" i="41"/>
  <c r="H926" i="41"/>
  <c r="H922" i="41"/>
  <c r="J922" i="41"/>
  <c r="H918" i="41"/>
  <c r="J918" i="41"/>
  <c r="H914" i="41"/>
  <c r="J914" i="41"/>
  <c r="H910" i="41"/>
  <c r="J910" i="41"/>
  <c r="H906" i="41"/>
  <c r="J906" i="41"/>
  <c r="H902" i="41"/>
  <c r="J902" i="41"/>
  <c r="H898" i="41"/>
  <c r="J898" i="41"/>
  <c r="H894" i="41"/>
  <c r="J894" i="41"/>
  <c r="H890" i="41"/>
  <c r="J890" i="41"/>
  <c r="H886" i="41"/>
  <c r="J886" i="41"/>
  <c r="H882" i="41"/>
  <c r="J882" i="41"/>
  <c r="H878" i="41"/>
  <c r="J878" i="41"/>
  <c r="H874" i="41"/>
  <c r="J874" i="41"/>
  <c r="H870" i="41"/>
  <c r="J870" i="41"/>
  <c r="H866" i="41"/>
  <c r="J866" i="41"/>
  <c r="H862" i="41"/>
  <c r="J862" i="41"/>
  <c r="H858" i="41"/>
  <c r="J858" i="41"/>
  <c r="H854" i="41"/>
  <c r="J854" i="41"/>
  <c r="H850" i="41"/>
  <c r="J850" i="41"/>
  <c r="H846" i="41"/>
  <c r="J846" i="41"/>
  <c r="H842" i="41"/>
  <c r="J842" i="41"/>
  <c r="H838" i="41"/>
  <c r="J838" i="41"/>
  <c r="H834" i="41"/>
  <c r="J834" i="41"/>
  <c r="H830" i="41"/>
  <c r="J830" i="41"/>
  <c r="H826" i="41"/>
  <c r="J826" i="41"/>
  <c r="H822" i="41"/>
  <c r="J822" i="41"/>
  <c r="H818" i="41"/>
  <c r="J818" i="41"/>
  <c r="H814" i="41"/>
  <c r="J814" i="41"/>
  <c r="H810" i="41"/>
  <c r="J810" i="41"/>
  <c r="H806" i="41"/>
  <c r="J806" i="41"/>
  <c r="H802" i="41"/>
  <c r="J802" i="41"/>
  <c r="H798" i="41"/>
  <c r="J798" i="41"/>
  <c r="H794" i="41"/>
  <c r="J794" i="41"/>
  <c r="H790" i="41"/>
  <c r="J790" i="41"/>
  <c r="H786" i="41"/>
  <c r="J786" i="41"/>
  <c r="H782" i="41"/>
  <c r="J782" i="41"/>
  <c r="H778" i="41"/>
  <c r="J778" i="41"/>
  <c r="H774" i="41"/>
  <c r="J774" i="41"/>
  <c r="H770" i="41"/>
  <c r="J770" i="41"/>
  <c r="H766" i="41"/>
  <c r="J766" i="41"/>
  <c r="H762" i="41"/>
  <c r="J762" i="41"/>
  <c r="H758" i="41"/>
  <c r="J758" i="41"/>
  <c r="H754" i="41"/>
  <c r="J754" i="41"/>
  <c r="H750" i="41"/>
  <c r="J750" i="41"/>
  <c r="H746" i="41"/>
  <c r="J746" i="41"/>
  <c r="H742" i="41"/>
  <c r="J742" i="41"/>
  <c r="H738" i="41"/>
  <c r="J738" i="41"/>
  <c r="H734" i="41"/>
  <c r="J734" i="41"/>
  <c r="H730" i="41"/>
  <c r="J730" i="41"/>
  <c r="H726" i="41"/>
  <c r="J726" i="41"/>
  <c r="H722" i="41"/>
  <c r="J722" i="41"/>
  <c r="H718" i="41"/>
  <c r="J718" i="41"/>
  <c r="H714" i="41"/>
  <c r="J714" i="41"/>
  <c r="H710" i="41"/>
  <c r="J710" i="41"/>
  <c r="H706" i="41"/>
  <c r="J706" i="41"/>
  <c r="H702" i="41"/>
  <c r="J702" i="41"/>
  <c r="H698" i="41"/>
  <c r="J698" i="41"/>
  <c r="H694" i="41"/>
  <c r="J694" i="41"/>
  <c r="H690" i="41"/>
  <c r="J690" i="41"/>
  <c r="H686" i="41"/>
  <c r="J686" i="41"/>
  <c r="H682" i="41"/>
  <c r="J682" i="41"/>
  <c r="H678" i="41"/>
  <c r="J678" i="41"/>
  <c r="H674" i="41"/>
  <c r="J674" i="41"/>
  <c r="H670" i="41"/>
  <c r="J670" i="41"/>
  <c r="H666" i="41"/>
  <c r="J666" i="41"/>
  <c r="H662" i="41"/>
  <c r="J662" i="41"/>
  <c r="H658" i="41"/>
  <c r="H654" i="41"/>
  <c r="J654" i="41"/>
  <c r="H650" i="41"/>
  <c r="J650" i="41"/>
  <c r="H646" i="41"/>
  <c r="J646" i="41"/>
  <c r="H642" i="41"/>
  <c r="J642" i="41"/>
  <c r="H638" i="41"/>
  <c r="J638" i="41"/>
  <c r="H634" i="41"/>
  <c r="J634" i="41"/>
  <c r="H630" i="41"/>
  <c r="J630" i="41"/>
  <c r="H626" i="41"/>
  <c r="J626" i="41"/>
  <c r="H622" i="41"/>
  <c r="J622" i="41"/>
  <c r="H618" i="41"/>
  <c r="J618" i="41"/>
  <c r="H614" i="41"/>
  <c r="J614" i="41"/>
  <c r="H610" i="41"/>
  <c r="J610" i="41"/>
  <c r="H606" i="41"/>
  <c r="J606" i="41"/>
  <c r="H602" i="41"/>
  <c r="J602" i="41"/>
  <c r="H598" i="41"/>
  <c r="J598" i="41"/>
  <c r="H594" i="41"/>
  <c r="J594" i="41"/>
  <c r="H590" i="41"/>
  <c r="J590" i="41"/>
  <c r="H586" i="41"/>
  <c r="J586" i="41"/>
  <c r="H582" i="41"/>
  <c r="J582" i="41"/>
  <c r="H578" i="41"/>
  <c r="J578" i="41"/>
  <c r="H574" i="41"/>
  <c r="J574" i="41"/>
  <c r="H570" i="41"/>
  <c r="J570" i="41"/>
  <c r="H566" i="41"/>
  <c r="J566" i="41"/>
  <c r="H562" i="41"/>
  <c r="J562" i="41"/>
  <c r="H558" i="41"/>
  <c r="J558" i="41"/>
  <c r="H554" i="41"/>
  <c r="J554" i="41"/>
  <c r="H550" i="41"/>
  <c r="J550" i="41"/>
  <c r="H546" i="41"/>
  <c r="J546" i="41"/>
  <c r="H542" i="41"/>
  <c r="J542" i="41"/>
  <c r="H538" i="41"/>
  <c r="J538" i="41"/>
  <c r="H534" i="41"/>
  <c r="J534" i="41"/>
  <c r="H530" i="41"/>
  <c r="J530" i="41"/>
  <c r="H526" i="41"/>
  <c r="J526" i="41"/>
  <c r="H522" i="41"/>
  <c r="J522" i="41"/>
  <c r="H518" i="41"/>
  <c r="J518" i="41"/>
  <c r="H514" i="41"/>
  <c r="J514" i="41"/>
  <c r="H510" i="41"/>
  <c r="J510" i="41"/>
  <c r="H506" i="41"/>
  <c r="J506" i="41"/>
  <c r="H502" i="41"/>
  <c r="J502" i="41"/>
  <c r="H498" i="41"/>
  <c r="J498" i="41"/>
  <c r="H494" i="41"/>
  <c r="J494" i="41"/>
  <c r="H490" i="41"/>
  <c r="J490" i="41"/>
  <c r="H486" i="41"/>
  <c r="J486" i="41"/>
  <c r="H482" i="41"/>
  <c r="J482" i="41"/>
  <c r="H478" i="41"/>
  <c r="J478" i="41"/>
  <c r="H474" i="41"/>
  <c r="J474" i="41"/>
  <c r="H470" i="41"/>
  <c r="J470" i="41"/>
  <c r="H466" i="41"/>
  <c r="J466" i="41"/>
  <c r="H462" i="41"/>
  <c r="J462" i="41"/>
  <c r="H458" i="41"/>
  <c r="J458" i="41"/>
  <c r="H454" i="41"/>
  <c r="J454" i="41"/>
  <c r="H450" i="41"/>
  <c r="J450" i="41"/>
  <c r="H446" i="41"/>
  <c r="J446" i="41"/>
  <c r="H442" i="41"/>
  <c r="J442" i="41"/>
  <c r="H438" i="41"/>
  <c r="J438" i="41"/>
  <c r="H434" i="41"/>
  <c r="J434" i="41"/>
  <c r="H430" i="41"/>
  <c r="J430" i="41"/>
  <c r="H426" i="41"/>
  <c r="J426" i="41"/>
  <c r="H422" i="41"/>
  <c r="J422" i="41"/>
  <c r="H418" i="41"/>
  <c r="J418" i="41"/>
  <c r="H414" i="41"/>
  <c r="J414" i="41"/>
  <c r="H410" i="41"/>
  <c r="J410" i="41"/>
  <c r="H406" i="41"/>
  <c r="J406" i="41"/>
  <c r="H402" i="41"/>
  <c r="J402" i="41"/>
  <c r="H398" i="41"/>
  <c r="J398" i="41"/>
  <c r="H394" i="41"/>
  <c r="J394" i="41"/>
  <c r="H390" i="41"/>
  <c r="J390" i="41"/>
  <c r="H386" i="41"/>
  <c r="J386" i="41"/>
  <c r="H382" i="41"/>
  <c r="J382" i="41"/>
  <c r="H378" i="41"/>
  <c r="J378" i="41"/>
  <c r="H374" i="41"/>
  <c r="J374" i="41"/>
  <c r="H370" i="41"/>
  <c r="J370" i="41"/>
  <c r="H366" i="41"/>
  <c r="J366" i="41"/>
  <c r="H362" i="41"/>
  <c r="J362" i="41"/>
  <c r="H358" i="41"/>
  <c r="J358" i="41"/>
  <c r="H354" i="41"/>
  <c r="J354" i="41"/>
  <c r="H350" i="41"/>
  <c r="J350" i="41"/>
  <c r="H346" i="41"/>
  <c r="J346" i="41"/>
  <c r="H342" i="41"/>
  <c r="J342" i="41"/>
  <c r="H338" i="41"/>
  <c r="J338" i="41"/>
  <c r="H334" i="41"/>
  <c r="J334" i="41"/>
  <c r="H330" i="41"/>
  <c r="J330" i="41"/>
  <c r="H326" i="41"/>
  <c r="J326" i="41"/>
  <c r="H322" i="41"/>
  <c r="J322" i="41"/>
  <c r="H318" i="41"/>
  <c r="J318" i="41"/>
  <c r="H314" i="41"/>
  <c r="J314" i="41"/>
  <c r="H310" i="41"/>
  <c r="J310" i="41"/>
  <c r="H306" i="41"/>
  <c r="J306" i="41"/>
  <c r="H302" i="41"/>
  <c r="J302" i="41"/>
  <c r="H298" i="41"/>
  <c r="J298" i="41"/>
  <c r="H294" i="41"/>
  <c r="J294" i="41"/>
  <c r="H290" i="41"/>
  <c r="J290" i="41"/>
  <c r="H286" i="41"/>
  <c r="J286" i="41"/>
  <c r="H282" i="41"/>
  <c r="J282" i="41"/>
  <c r="H278" i="41"/>
  <c r="J278" i="41"/>
  <c r="H274" i="41"/>
  <c r="J274" i="41"/>
  <c r="H270" i="41"/>
  <c r="J270" i="41"/>
  <c r="H266" i="41"/>
  <c r="J266" i="41"/>
  <c r="H262" i="41"/>
  <c r="J262" i="41"/>
  <c r="H258" i="41"/>
  <c r="J258" i="41"/>
  <c r="H254" i="41"/>
  <c r="J254" i="41"/>
  <c r="H250" i="41"/>
  <c r="J250" i="41"/>
  <c r="H246" i="41"/>
  <c r="J246" i="41"/>
  <c r="H242" i="41"/>
  <c r="J242" i="41"/>
  <c r="H238" i="41"/>
  <c r="J238" i="41"/>
  <c r="H234" i="41"/>
  <c r="J234" i="41"/>
  <c r="H230" i="41"/>
  <c r="J230" i="41"/>
  <c r="H226" i="41"/>
  <c r="J226" i="41"/>
  <c r="H222" i="41"/>
  <c r="J222" i="41"/>
  <c r="H218" i="41"/>
  <c r="J218" i="41"/>
  <c r="H214" i="41"/>
  <c r="J214" i="41"/>
  <c r="H210" i="41"/>
  <c r="J210" i="41"/>
  <c r="H206" i="41"/>
  <c r="J206" i="41"/>
  <c r="H202" i="41"/>
  <c r="J202" i="41"/>
  <c r="H198" i="41"/>
  <c r="J198" i="41"/>
  <c r="H194" i="41"/>
  <c r="J194" i="41"/>
  <c r="H190" i="41"/>
  <c r="J190" i="41"/>
  <c r="H186" i="41"/>
  <c r="J186" i="41"/>
  <c r="H182" i="41"/>
  <c r="J182" i="41"/>
  <c r="H178" i="41"/>
  <c r="J178" i="41"/>
  <c r="H174" i="41"/>
  <c r="J174" i="41"/>
  <c r="H170" i="41"/>
  <c r="J170" i="41"/>
  <c r="H166" i="41"/>
  <c r="J166" i="41"/>
  <c r="H162" i="41"/>
  <c r="J162" i="41"/>
  <c r="H158" i="41"/>
  <c r="J158" i="41"/>
  <c r="H154" i="41"/>
  <c r="J154" i="41"/>
  <c r="H150" i="41"/>
  <c r="J150" i="41"/>
  <c r="H146" i="41"/>
  <c r="J146" i="41"/>
  <c r="H142" i="41"/>
  <c r="J142" i="41"/>
  <c r="H138" i="41"/>
  <c r="J138" i="41"/>
  <c r="H134" i="41"/>
  <c r="J134" i="41"/>
  <c r="H130" i="41"/>
  <c r="J130" i="41"/>
  <c r="H126" i="41"/>
  <c r="J126" i="41"/>
  <c r="H122" i="41"/>
  <c r="J122" i="41"/>
  <c r="H118" i="41"/>
  <c r="J118" i="41"/>
  <c r="H114" i="41"/>
  <c r="J114" i="41"/>
  <c r="H110" i="41"/>
  <c r="J110" i="41"/>
  <c r="H106" i="41"/>
  <c r="J106" i="41"/>
  <c r="H102" i="41"/>
  <c r="J102" i="41"/>
  <c r="H98" i="41"/>
  <c r="J98" i="41"/>
  <c r="H94" i="41"/>
  <c r="J94" i="41"/>
  <c r="H90" i="41"/>
  <c r="J90" i="41"/>
  <c r="H86" i="41"/>
  <c r="J86" i="41"/>
  <c r="H82" i="41"/>
  <c r="J82" i="41"/>
  <c r="H78" i="41"/>
  <c r="J78" i="41"/>
  <c r="H74" i="41"/>
  <c r="J74" i="41"/>
  <c r="H70" i="41"/>
  <c r="J70" i="41"/>
  <c r="J66" i="41"/>
  <c r="H66" i="41"/>
  <c r="H62" i="41"/>
  <c r="J62" i="41"/>
  <c r="H58" i="41"/>
  <c r="J58" i="41"/>
  <c r="H54" i="41"/>
  <c r="J54" i="41"/>
  <c r="H50" i="41"/>
  <c r="J50" i="41"/>
  <c r="H46" i="41"/>
  <c r="J46" i="41"/>
  <c r="H42" i="41"/>
  <c r="J42" i="41"/>
  <c r="H38" i="41"/>
  <c r="J38" i="41"/>
  <c r="H34" i="41"/>
  <c r="J34" i="41"/>
  <c r="H30" i="41"/>
  <c r="J30" i="41"/>
  <c r="H26" i="41"/>
  <c r="J26" i="41"/>
  <c r="H22" i="41"/>
  <c r="J22" i="41"/>
  <c r="H18" i="41"/>
  <c r="J18" i="41"/>
  <c r="H14" i="41"/>
  <c r="J14" i="41"/>
  <c r="H10" i="41"/>
  <c r="J10" i="41"/>
  <c r="H1939" i="41"/>
  <c r="J1939" i="41"/>
  <c r="H1935" i="41"/>
  <c r="J1935" i="41"/>
  <c r="H1931" i="41"/>
  <c r="J1931" i="41"/>
  <c r="H1927" i="41"/>
  <c r="J1927" i="41"/>
  <c r="H1923" i="41"/>
  <c r="J1923" i="41"/>
  <c r="H1919" i="41"/>
  <c r="J1919" i="41"/>
  <c r="H1915" i="41"/>
  <c r="J1915" i="41"/>
  <c r="H1911" i="41"/>
  <c r="J1911" i="41"/>
  <c r="H1907" i="41"/>
  <c r="J1907" i="41"/>
  <c r="H1903" i="41"/>
  <c r="J1903" i="41"/>
  <c r="H1899" i="41"/>
  <c r="J1899" i="41"/>
  <c r="H1895" i="41"/>
  <c r="J1895" i="41"/>
  <c r="H1891" i="41"/>
  <c r="J1891" i="41"/>
  <c r="H1887" i="41"/>
  <c r="J1887" i="41"/>
  <c r="H1883" i="41"/>
  <c r="J1883" i="41"/>
  <c r="H1879" i="41"/>
  <c r="J1879" i="41"/>
  <c r="H1875" i="41"/>
  <c r="J1875" i="41"/>
  <c r="H1871" i="41"/>
  <c r="J1871" i="41"/>
  <c r="H1867" i="41"/>
  <c r="J1867" i="41"/>
  <c r="H1863" i="41"/>
  <c r="J1863" i="41"/>
  <c r="H1859" i="41"/>
  <c r="J1859" i="41"/>
  <c r="H1855" i="41"/>
  <c r="J1855" i="41"/>
  <c r="H1851" i="41"/>
  <c r="J1851" i="41"/>
  <c r="H1847" i="41"/>
  <c r="J1847" i="41"/>
  <c r="H1843" i="41"/>
  <c r="J1843" i="41"/>
  <c r="H1839" i="41"/>
  <c r="J1839" i="41"/>
  <c r="H1835" i="41"/>
  <c r="J1835" i="41"/>
  <c r="H1831" i="41"/>
  <c r="J1831" i="41"/>
  <c r="H1827" i="41"/>
  <c r="J1827" i="41"/>
  <c r="H1823" i="41"/>
  <c r="J1823" i="41"/>
  <c r="H1819" i="41"/>
  <c r="J1819" i="41"/>
  <c r="H1815" i="41"/>
  <c r="J1815" i="41"/>
  <c r="H1811" i="41"/>
  <c r="J1811" i="41"/>
  <c r="H1807" i="41"/>
  <c r="J1807" i="41"/>
  <c r="H1803" i="41"/>
  <c r="J1803" i="41"/>
  <c r="J1799" i="41"/>
  <c r="H1799" i="41"/>
  <c r="H1795" i="41"/>
  <c r="J1795" i="41"/>
  <c r="H1791" i="41"/>
  <c r="J1791" i="41"/>
  <c r="H1787" i="41"/>
  <c r="J1787" i="41"/>
  <c r="H1783" i="41"/>
  <c r="J1783" i="41"/>
  <c r="H1779" i="41"/>
  <c r="J1779" i="41"/>
  <c r="H1775" i="41"/>
  <c r="J1775" i="41"/>
  <c r="H1771" i="41"/>
  <c r="J1771" i="41"/>
  <c r="H1767" i="41"/>
  <c r="J1767" i="41"/>
  <c r="H1763" i="41"/>
  <c r="J1763" i="41"/>
  <c r="H1759" i="41"/>
  <c r="J1759" i="41"/>
  <c r="H1755" i="41"/>
  <c r="J1755" i="41"/>
  <c r="H1751" i="41"/>
  <c r="J1751" i="41"/>
  <c r="H1747" i="41"/>
  <c r="J1747" i="41"/>
  <c r="H1743" i="41"/>
  <c r="J1743" i="41"/>
  <c r="H1739" i="41"/>
  <c r="J1739" i="41"/>
  <c r="H1735" i="41"/>
  <c r="J1735" i="41"/>
  <c r="H1731" i="41"/>
  <c r="J1731" i="41"/>
  <c r="H1727" i="41"/>
  <c r="J1727" i="41"/>
  <c r="H1723" i="41"/>
  <c r="J1723" i="41"/>
  <c r="H1719" i="41"/>
  <c r="J1719" i="41"/>
  <c r="H1715" i="41"/>
  <c r="J1715" i="41"/>
  <c r="H1711" i="41"/>
  <c r="J1711" i="41"/>
  <c r="H1707" i="41"/>
  <c r="J1707" i="41"/>
  <c r="H1703" i="41"/>
  <c r="J1703" i="41"/>
  <c r="H1699" i="41"/>
  <c r="J1699" i="41"/>
  <c r="H1695" i="41"/>
  <c r="J1695" i="41"/>
  <c r="H1691" i="41"/>
  <c r="J1691" i="41"/>
  <c r="H1687" i="41"/>
  <c r="J1687" i="41"/>
  <c r="H1683" i="41"/>
  <c r="J1683" i="41"/>
  <c r="H1679" i="41"/>
  <c r="J1679" i="41"/>
  <c r="H1675" i="41"/>
  <c r="J1675" i="41"/>
  <c r="H1671" i="41"/>
  <c r="J1671" i="41"/>
  <c r="H1667" i="41"/>
  <c r="J1667" i="41"/>
  <c r="H1663" i="41"/>
  <c r="J1663" i="41"/>
  <c r="H1659" i="41"/>
  <c r="J1659" i="41"/>
  <c r="H1655" i="41"/>
  <c r="J1655" i="41"/>
  <c r="H1651" i="41"/>
  <c r="J1651" i="41"/>
  <c r="H1647" i="41"/>
  <c r="J1647" i="41"/>
  <c r="H1643" i="41"/>
  <c r="J1643" i="41"/>
  <c r="H1639" i="41"/>
  <c r="J1639" i="41"/>
  <c r="H1635" i="41"/>
  <c r="J1635" i="41"/>
  <c r="H1631" i="41"/>
  <c r="J1631" i="41"/>
  <c r="H1627" i="41"/>
  <c r="J1627" i="41"/>
  <c r="H1623" i="41"/>
  <c r="J1623" i="41"/>
  <c r="H1619" i="41"/>
  <c r="J1619" i="41"/>
  <c r="H1615" i="41"/>
  <c r="J1615" i="41"/>
  <c r="H1611" i="41"/>
  <c r="J1611" i="41"/>
  <c r="H1607" i="41"/>
  <c r="J1607" i="41"/>
  <c r="H1603" i="41"/>
  <c r="J1603" i="41"/>
  <c r="H1599" i="41"/>
  <c r="J1599" i="41"/>
  <c r="H1595" i="41"/>
  <c r="J1595" i="41"/>
  <c r="H1591" i="41"/>
  <c r="J1591" i="41"/>
  <c r="H1587" i="41"/>
  <c r="J1587" i="41"/>
  <c r="H1583" i="41"/>
  <c r="J1583" i="41"/>
  <c r="H1579" i="41"/>
  <c r="J1579" i="41"/>
  <c r="J1575" i="41"/>
  <c r="H1575" i="41"/>
  <c r="H1571" i="41"/>
  <c r="J1571" i="41"/>
  <c r="H1567" i="41"/>
  <c r="J1567" i="41"/>
  <c r="H1563" i="41"/>
  <c r="J1563" i="41"/>
  <c r="J1559" i="41"/>
  <c r="H1559" i="41"/>
  <c r="H1555" i="41"/>
  <c r="J1555" i="41"/>
  <c r="H1551" i="41"/>
  <c r="J1551" i="41"/>
  <c r="H1547" i="41"/>
  <c r="J1547" i="41"/>
  <c r="J1543" i="41"/>
  <c r="H1543" i="41"/>
  <c r="H1539" i="41"/>
  <c r="J1539" i="41"/>
  <c r="H1535" i="41"/>
  <c r="J1535" i="41"/>
  <c r="H1531" i="41"/>
  <c r="J1531" i="41"/>
  <c r="J1527" i="41"/>
  <c r="H1527" i="41"/>
  <c r="H1523" i="41"/>
  <c r="J1523" i="41"/>
  <c r="H1519" i="41"/>
  <c r="J1519" i="41"/>
  <c r="H1515" i="41"/>
  <c r="J1515" i="41"/>
  <c r="J1511" i="41"/>
  <c r="H1511" i="41"/>
  <c r="H1507" i="41"/>
  <c r="J1507" i="41"/>
  <c r="H1503" i="41"/>
  <c r="J1503" i="41"/>
  <c r="H1499" i="41"/>
  <c r="J1499" i="41"/>
  <c r="J1495" i="41"/>
  <c r="H1495" i="41"/>
  <c r="H1491" i="41"/>
  <c r="J1491" i="41"/>
  <c r="H1487" i="41"/>
  <c r="J1487" i="41"/>
  <c r="H1483" i="41"/>
  <c r="J1483" i="41"/>
  <c r="J1479" i="41"/>
  <c r="H1479" i="41"/>
  <c r="H1475" i="41"/>
  <c r="J1475" i="41"/>
  <c r="H1471" i="41"/>
  <c r="J1471" i="41"/>
  <c r="H1467" i="41"/>
  <c r="J1467" i="41"/>
  <c r="J1463" i="41"/>
  <c r="H1463" i="41"/>
  <c r="H1459" i="41"/>
  <c r="J1459" i="41"/>
  <c r="H1455" i="41"/>
  <c r="J1455" i="41"/>
  <c r="H1451" i="41"/>
  <c r="J1451" i="41"/>
  <c r="J1447" i="41"/>
  <c r="H1447" i="41"/>
  <c r="H1443" i="41"/>
  <c r="J1443" i="41"/>
  <c r="H1439" i="41"/>
  <c r="J1439" i="41"/>
  <c r="H1435" i="41"/>
  <c r="J1435" i="41"/>
  <c r="J1431" i="41"/>
  <c r="H1431" i="41"/>
  <c r="H1427" i="41"/>
  <c r="J1427" i="41"/>
  <c r="H1423" i="41"/>
  <c r="J1423" i="41"/>
  <c r="H1419" i="41"/>
  <c r="J1419" i="41"/>
  <c r="J1415" i="41"/>
  <c r="H1415" i="41"/>
  <c r="H1411" i="41"/>
  <c r="J1411" i="41"/>
  <c r="H1407" i="41"/>
  <c r="J1407" i="41"/>
  <c r="H1403" i="41"/>
  <c r="J1403" i="41"/>
  <c r="J1399" i="41"/>
  <c r="H1399" i="41"/>
  <c r="H1395" i="41"/>
  <c r="J1395" i="41"/>
  <c r="H1391" i="41"/>
  <c r="J1391" i="41"/>
  <c r="H1387" i="41"/>
  <c r="J1387" i="41"/>
  <c r="J1383" i="41"/>
  <c r="H1383" i="41"/>
  <c r="H1379" i="41"/>
  <c r="J1379" i="41"/>
  <c r="H1375" i="41"/>
  <c r="J1375" i="41"/>
  <c r="H1371" i="41"/>
  <c r="J1371" i="41"/>
  <c r="J1367" i="41"/>
  <c r="H1367" i="41"/>
  <c r="H1363" i="41"/>
  <c r="J1363" i="41"/>
  <c r="H1359" i="41"/>
  <c r="J1359" i="41"/>
  <c r="H1355" i="41"/>
  <c r="J1355" i="41"/>
  <c r="J1351" i="41"/>
  <c r="H1351" i="41"/>
  <c r="H1347" i="41"/>
  <c r="J1347" i="41"/>
  <c r="H1343" i="41"/>
  <c r="J1343" i="41"/>
  <c r="H1339" i="41"/>
  <c r="J1339" i="41"/>
  <c r="J1335" i="41"/>
  <c r="H1335" i="41"/>
  <c r="H1331" i="41"/>
  <c r="J1331" i="41"/>
  <c r="H1327" i="41"/>
  <c r="J1327" i="41"/>
  <c r="H1323" i="41"/>
  <c r="J1323" i="41"/>
  <c r="J1319" i="41"/>
  <c r="H1319" i="41"/>
  <c r="H1315" i="41"/>
  <c r="J1315" i="41"/>
  <c r="H1311" i="41"/>
  <c r="J1311" i="41"/>
  <c r="H1307" i="41"/>
  <c r="J1307" i="41"/>
  <c r="J1303" i="41"/>
  <c r="H1303" i="41"/>
  <c r="H1299" i="41"/>
  <c r="J1299" i="41"/>
  <c r="H1295" i="41"/>
  <c r="J1295" i="41"/>
  <c r="H1291" i="41"/>
  <c r="J1291" i="41"/>
  <c r="J1287" i="41"/>
  <c r="H1287" i="41"/>
  <c r="H1283" i="41"/>
  <c r="J1283" i="41"/>
  <c r="H1279" i="41"/>
  <c r="J1279" i="41"/>
  <c r="H1275" i="41"/>
  <c r="J1275" i="41"/>
  <c r="H1271" i="41"/>
  <c r="J1271" i="41"/>
  <c r="J1267" i="41"/>
  <c r="H1267" i="41"/>
  <c r="H1263" i="41"/>
  <c r="J1263" i="41"/>
  <c r="H1259" i="41"/>
  <c r="J1259" i="41"/>
  <c r="H1255" i="41"/>
  <c r="J1255" i="41"/>
  <c r="H1251" i="41"/>
  <c r="J1251" i="41"/>
  <c r="H1247" i="41"/>
  <c r="J1247" i="41"/>
  <c r="H1243" i="41"/>
  <c r="J1243" i="41"/>
  <c r="H1239" i="41"/>
  <c r="J1239" i="41"/>
  <c r="H1235" i="41"/>
  <c r="J1235" i="41"/>
  <c r="H1231" i="41"/>
  <c r="J1231" i="41"/>
  <c r="H1227" i="41"/>
  <c r="J1227" i="41"/>
  <c r="H1223" i="41"/>
  <c r="J1223" i="41"/>
  <c r="H1219" i="41"/>
  <c r="J1219" i="41"/>
  <c r="H1215" i="41"/>
  <c r="J1215" i="41"/>
  <c r="H1211" i="41"/>
  <c r="J1211" i="41"/>
  <c r="H1207" i="41"/>
  <c r="J1207" i="41"/>
  <c r="J1203" i="41"/>
  <c r="H1203" i="41"/>
  <c r="H1199" i="41"/>
  <c r="J1199" i="41"/>
  <c r="H1195" i="41"/>
  <c r="J1195" i="41"/>
  <c r="H1191" i="41"/>
  <c r="J1191" i="41"/>
  <c r="H1187" i="41"/>
  <c r="J1187" i="41"/>
  <c r="H1183" i="41"/>
  <c r="J1183" i="41"/>
  <c r="H1179" i="41"/>
  <c r="J1179" i="41"/>
  <c r="H1175" i="41"/>
  <c r="J1175" i="41"/>
  <c r="H1171" i="41"/>
  <c r="J1171" i="41"/>
  <c r="H1167" i="41"/>
  <c r="J1167" i="41"/>
  <c r="H1163" i="41"/>
  <c r="J1163" i="41"/>
  <c r="J1159" i="41"/>
  <c r="H1159" i="41"/>
  <c r="H1155" i="41"/>
  <c r="J1155" i="41"/>
  <c r="H1151" i="41"/>
  <c r="J1151" i="41"/>
  <c r="H1147" i="41"/>
  <c r="J1147" i="41"/>
  <c r="H1143" i="41"/>
  <c r="J1143" i="41"/>
  <c r="J1139" i="41"/>
  <c r="H1139" i="41"/>
  <c r="H1135" i="41"/>
  <c r="J1135" i="41"/>
  <c r="H1131" i="41"/>
  <c r="J1131" i="41"/>
  <c r="H1127" i="41"/>
  <c r="J1127" i="41"/>
  <c r="H1123" i="41"/>
  <c r="J1123" i="41"/>
  <c r="H1119" i="41"/>
  <c r="J1119" i="41"/>
  <c r="H1115" i="41"/>
  <c r="J1115" i="41"/>
  <c r="H1111" i="41"/>
  <c r="J1111" i="41"/>
  <c r="H1107" i="41"/>
  <c r="J1107" i="41"/>
  <c r="H1103" i="41"/>
  <c r="J1103" i="41"/>
  <c r="H1099" i="41"/>
  <c r="J1099" i="41"/>
  <c r="J1095" i="41"/>
  <c r="H1095" i="41"/>
  <c r="H1091" i="41"/>
  <c r="J1091" i="41"/>
  <c r="H1087" i="41"/>
  <c r="J1087" i="41"/>
  <c r="H1083" i="41"/>
  <c r="J1083" i="41"/>
  <c r="H1079" i="41"/>
  <c r="J1079" i="41"/>
  <c r="H1075" i="41"/>
  <c r="J1075" i="41"/>
  <c r="H1071" i="41"/>
  <c r="J1071" i="41"/>
  <c r="J1067" i="41"/>
  <c r="H1067" i="41"/>
  <c r="H1063" i="41"/>
  <c r="J1063" i="41"/>
  <c r="H1059" i="41"/>
  <c r="J1059" i="41"/>
  <c r="H1055" i="41"/>
  <c r="J1055" i="41"/>
  <c r="H1051" i="41"/>
  <c r="J1051" i="41"/>
  <c r="H1047" i="41"/>
  <c r="J1047" i="41"/>
  <c r="H1043" i="41"/>
  <c r="J1043" i="41"/>
  <c r="H1039" i="41"/>
  <c r="J1039" i="41"/>
  <c r="H1035" i="41"/>
  <c r="J1035" i="41"/>
  <c r="H1031" i="41"/>
  <c r="J1031" i="41"/>
  <c r="H1027" i="41"/>
  <c r="J1027" i="41"/>
  <c r="H1023" i="41"/>
  <c r="J1023" i="41"/>
  <c r="H1019" i="41"/>
  <c r="J1019" i="41"/>
  <c r="H1015" i="41"/>
  <c r="J1015" i="41"/>
  <c r="H1011" i="41"/>
  <c r="J1011" i="41"/>
  <c r="H1007" i="41"/>
  <c r="J1007" i="41"/>
  <c r="H1003" i="41"/>
  <c r="J1003" i="41"/>
  <c r="H999" i="41"/>
  <c r="J999" i="41"/>
  <c r="H995" i="41"/>
  <c r="J995" i="41"/>
  <c r="H991" i="41"/>
  <c r="J991" i="41"/>
  <c r="H987" i="41"/>
  <c r="J987" i="41"/>
  <c r="H983" i="41"/>
  <c r="J983" i="41"/>
  <c r="J979" i="41"/>
  <c r="H979" i="41"/>
  <c r="H975" i="41"/>
  <c r="J975" i="41"/>
  <c r="H971" i="41"/>
  <c r="J971" i="41"/>
  <c r="J967" i="41"/>
  <c r="H967" i="41"/>
  <c r="H963" i="41"/>
  <c r="J963" i="41"/>
  <c r="H959" i="41"/>
  <c r="J959" i="41"/>
  <c r="H955" i="41"/>
  <c r="J955" i="41"/>
  <c r="J951" i="41"/>
  <c r="H951" i="41"/>
  <c r="H947" i="41"/>
  <c r="J947" i="41"/>
  <c r="H943" i="41"/>
  <c r="J943" i="41"/>
  <c r="J939" i="41"/>
  <c r="H939" i="41"/>
  <c r="H935" i="41"/>
  <c r="J935" i="41"/>
  <c r="H931" i="41"/>
  <c r="J931" i="41"/>
  <c r="H927" i="41"/>
  <c r="J927" i="41"/>
  <c r="J923" i="41"/>
  <c r="H923" i="41"/>
  <c r="H919" i="41"/>
  <c r="J919" i="41"/>
  <c r="H915" i="41"/>
  <c r="J915" i="41"/>
  <c r="H911" i="41"/>
  <c r="J911" i="41"/>
  <c r="H907" i="41"/>
  <c r="J907" i="41"/>
  <c r="H903" i="41"/>
  <c r="J903" i="41"/>
  <c r="H899" i="41"/>
  <c r="J899" i="41"/>
  <c r="H895" i="41"/>
  <c r="J895" i="41"/>
  <c r="H891" i="41"/>
  <c r="J891" i="41"/>
  <c r="H887" i="41"/>
  <c r="J887" i="41"/>
  <c r="H883" i="41"/>
  <c r="J883" i="41"/>
  <c r="H879" i="41"/>
  <c r="J879" i="41"/>
  <c r="H875" i="41"/>
  <c r="J875" i="41"/>
  <c r="H871" i="41"/>
  <c r="J871" i="41"/>
  <c r="J867" i="41"/>
  <c r="H867" i="41"/>
  <c r="H863" i="41"/>
  <c r="J863" i="41"/>
  <c r="H859" i="41"/>
  <c r="J859" i="41"/>
  <c r="H855" i="41"/>
  <c r="J855" i="41"/>
  <c r="H851" i="41"/>
  <c r="J851" i="41"/>
  <c r="H847" i="41"/>
  <c r="J847" i="41"/>
  <c r="H843" i="41"/>
  <c r="J843" i="41"/>
  <c r="J839" i="41"/>
  <c r="H839" i="41"/>
  <c r="H835" i="41"/>
  <c r="J835" i="41"/>
  <c r="H831" i="41"/>
  <c r="J831" i="41"/>
  <c r="H827" i="41"/>
  <c r="J827" i="41"/>
  <c r="H823" i="41"/>
  <c r="J823" i="41"/>
  <c r="H819" i="41"/>
  <c r="J819" i="41"/>
  <c r="H815" i="41"/>
  <c r="J815" i="41"/>
  <c r="J811" i="41"/>
  <c r="H811" i="41"/>
  <c r="H807" i="41"/>
  <c r="J807" i="41"/>
  <c r="H803" i="41"/>
  <c r="J803" i="41"/>
  <c r="H799" i="41"/>
  <c r="J799" i="41"/>
  <c r="H795" i="41"/>
  <c r="J795" i="41"/>
  <c r="H791" i="41"/>
  <c r="J791" i="41"/>
  <c r="H787" i="41"/>
  <c r="J787" i="41"/>
  <c r="H783" i="41"/>
  <c r="J783" i="41"/>
  <c r="H779" i="41"/>
  <c r="J779" i="41"/>
  <c r="H775" i="41"/>
  <c r="J775" i="41"/>
  <c r="H771" i="41"/>
  <c r="J771" i="41"/>
  <c r="H767" i="41"/>
  <c r="J767" i="41"/>
  <c r="H763" i="41"/>
  <c r="J763" i="41"/>
  <c r="H759" i="41"/>
  <c r="J759" i="41"/>
  <c r="H755" i="41"/>
  <c r="J755" i="41"/>
  <c r="H751" i="41"/>
  <c r="J751" i="41"/>
  <c r="H747" i="41"/>
  <c r="J747" i="41"/>
  <c r="H743" i="41"/>
  <c r="J743" i="41"/>
  <c r="J739" i="41"/>
  <c r="H739" i="41"/>
  <c r="H735" i="41"/>
  <c r="J735" i="41"/>
  <c r="H731" i="41"/>
  <c r="J731" i="41"/>
  <c r="H727" i="41"/>
  <c r="J727" i="41"/>
  <c r="J723" i="41"/>
  <c r="H723" i="41"/>
  <c r="H719" i="41"/>
  <c r="J719" i="41"/>
  <c r="H715" i="41"/>
  <c r="J715" i="41"/>
  <c r="J711" i="41"/>
  <c r="H711" i="41"/>
  <c r="H707" i="41"/>
  <c r="J707" i="41"/>
  <c r="H703" i="41"/>
  <c r="J703" i="41"/>
  <c r="H699" i="41"/>
  <c r="J699" i="41"/>
  <c r="J695" i="41"/>
  <c r="H695" i="41"/>
  <c r="H691" i="41"/>
  <c r="J691" i="41"/>
  <c r="H687" i="41"/>
  <c r="J687" i="41"/>
  <c r="J683" i="41"/>
  <c r="H683" i="41"/>
  <c r="H679" i="41"/>
  <c r="J679" i="41"/>
  <c r="H675" i="41"/>
  <c r="J675" i="41"/>
  <c r="H671" i="41"/>
  <c r="J671" i="41"/>
  <c r="J667" i="41"/>
  <c r="H667" i="41"/>
  <c r="H663" i="41"/>
  <c r="J663" i="41"/>
  <c r="H659" i="41"/>
  <c r="J659" i="41"/>
  <c r="H655" i="41"/>
  <c r="J655" i="41"/>
  <c r="H651" i="41"/>
  <c r="J651" i="41"/>
  <c r="H647" i="41"/>
  <c r="J647" i="41"/>
  <c r="H643" i="41"/>
  <c r="J643" i="41"/>
  <c r="H639" i="41"/>
  <c r="J639" i="41"/>
  <c r="H635" i="41"/>
  <c r="J635" i="41"/>
  <c r="H631" i="41"/>
  <c r="J631" i="41"/>
  <c r="H627" i="41"/>
  <c r="J627" i="41"/>
  <c r="H623" i="41"/>
  <c r="J623" i="41"/>
  <c r="H619" i="41"/>
  <c r="J619" i="41"/>
  <c r="H615" i="41"/>
  <c r="J615" i="41"/>
  <c r="J611" i="41"/>
  <c r="H611" i="41"/>
  <c r="H607" i="41"/>
  <c r="J607" i="41"/>
  <c r="H603" i="41"/>
  <c r="J603" i="41"/>
  <c r="H599" i="41"/>
  <c r="J599" i="41"/>
  <c r="H595" i="41"/>
  <c r="J595" i="41"/>
  <c r="H591" i="41"/>
  <c r="J591" i="41"/>
  <c r="H587" i="41"/>
  <c r="J587" i="41"/>
  <c r="H583" i="41"/>
  <c r="J583" i="41"/>
  <c r="H579" i="41"/>
  <c r="J579" i="41"/>
  <c r="H575" i="41"/>
  <c r="J575" i="41"/>
  <c r="H571" i="41"/>
  <c r="J571" i="41"/>
  <c r="H567" i="41"/>
  <c r="J567" i="41"/>
  <c r="H563" i="41"/>
  <c r="J563" i="41"/>
  <c r="H559" i="41"/>
  <c r="J559" i="41"/>
  <c r="H555" i="41"/>
  <c r="J555" i="41"/>
  <c r="H551" i="41"/>
  <c r="J551" i="41"/>
  <c r="H547" i="41"/>
  <c r="J547" i="41"/>
  <c r="H543" i="41"/>
  <c r="J543" i="41"/>
  <c r="H539" i="41"/>
  <c r="J539" i="41"/>
  <c r="H535" i="41"/>
  <c r="J535" i="41"/>
  <c r="H531" i="41"/>
  <c r="J531" i="41"/>
  <c r="H527" i="41"/>
  <c r="J527" i="41"/>
  <c r="H523" i="41"/>
  <c r="J523" i="41"/>
  <c r="H519" i="41"/>
  <c r="J519" i="41"/>
  <c r="H515" i="41"/>
  <c r="J515" i="41"/>
  <c r="H511" i="41"/>
  <c r="J511" i="41"/>
  <c r="H507" i="41"/>
  <c r="J507" i="41"/>
  <c r="H503" i="41"/>
  <c r="J503" i="41"/>
  <c r="H499" i="41"/>
  <c r="J499" i="41"/>
  <c r="H495" i="41"/>
  <c r="J495" i="41"/>
  <c r="H491" i="41"/>
  <c r="J491" i="41"/>
  <c r="H487" i="41"/>
  <c r="J487" i="41"/>
  <c r="H483" i="41"/>
  <c r="J483" i="41"/>
  <c r="H479" i="41"/>
  <c r="J479" i="41"/>
  <c r="H475" i="41"/>
  <c r="J475" i="41"/>
  <c r="H471" i="41"/>
  <c r="J471" i="41"/>
  <c r="H467" i="41"/>
  <c r="J467" i="41"/>
  <c r="H463" i="41"/>
  <c r="J463" i="41"/>
  <c r="H459" i="41"/>
  <c r="J459" i="41"/>
  <c r="H455" i="41"/>
  <c r="J455" i="41"/>
  <c r="H451" i="41"/>
  <c r="J451" i="41"/>
  <c r="H447" i="41"/>
  <c r="J447" i="41"/>
  <c r="H443" i="41"/>
  <c r="J443" i="41"/>
  <c r="H439" i="41"/>
  <c r="J439" i="41"/>
  <c r="H435" i="41"/>
  <c r="J435" i="41"/>
  <c r="H431" i="41"/>
  <c r="J431" i="41"/>
  <c r="J427" i="41"/>
  <c r="H427" i="41"/>
  <c r="H423" i="41"/>
  <c r="J423" i="41"/>
  <c r="H419" i="41"/>
  <c r="J419" i="41"/>
  <c r="H415" i="41"/>
  <c r="J415" i="41"/>
  <c r="H411" i="41"/>
  <c r="J411" i="41"/>
  <c r="H407" i="41"/>
  <c r="J407" i="41"/>
  <c r="H403" i="41"/>
  <c r="J403" i="41"/>
  <c r="H399" i="41"/>
  <c r="J399" i="41"/>
  <c r="H395" i="41"/>
  <c r="J395" i="41"/>
  <c r="H391" i="41"/>
  <c r="J391" i="41"/>
  <c r="H387" i="41"/>
  <c r="J387" i="41"/>
  <c r="H383" i="41"/>
  <c r="J383" i="41"/>
  <c r="H379" i="41"/>
  <c r="J379" i="41"/>
  <c r="H375" i="41"/>
  <c r="J375" i="41"/>
  <c r="H371" i="41"/>
  <c r="J371" i="41"/>
  <c r="H367" i="41"/>
  <c r="J367" i="41"/>
  <c r="H363" i="41"/>
  <c r="J363" i="41"/>
  <c r="H359" i="41"/>
  <c r="J359" i="41"/>
  <c r="H355" i="41"/>
  <c r="J355" i="41"/>
  <c r="H351" i="41"/>
  <c r="J351" i="41"/>
  <c r="H347" i="41"/>
  <c r="J347" i="41"/>
  <c r="H343" i="41"/>
  <c r="J343" i="41"/>
  <c r="H339" i="41"/>
  <c r="J339" i="41"/>
  <c r="H335" i="41"/>
  <c r="J335" i="41"/>
  <c r="H331" i="41"/>
  <c r="J331" i="41"/>
  <c r="H327" i="41"/>
  <c r="J327" i="41"/>
  <c r="H323" i="41"/>
  <c r="J323" i="41"/>
  <c r="H319" i="41"/>
  <c r="J319" i="41"/>
  <c r="H315" i="41"/>
  <c r="J315" i="41"/>
  <c r="H311" i="41"/>
  <c r="J311" i="41"/>
  <c r="H307" i="41"/>
  <c r="J307" i="41"/>
  <c r="H303" i="41"/>
  <c r="J303" i="41"/>
  <c r="H299" i="41"/>
  <c r="J299" i="41"/>
  <c r="H295" i="41"/>
  <c r="J295" i="41"/>
  <c r="H291" i="41"/>
  <c r="J291" i="41"/>
  <c r="H287" i="41"/>
  <c r="J287" i="41"/>
  <c r="H283" i="41"/>
  <c r="J283" i="41"/>
  <c r="H279" i="41"/>
  <c r="J279" i="41"/>
  <c r="H275" i="41"/>
  <c r="J275" i="41"/>
  <c r="H271" i="41"/>
  <c r="J271" i="41"/>
  <c r="J267" i="41"/>
  <c r="H267" i="41"/>
  <c r="H263" i="41"/>
  <c r="J263" i="41"/>
  <c r="H259" i="41"/>
  <c r="J259" i="41"/>
  <c r="H255" i="41"/>
  <c r="J255" i="41"/>
  <c r="H251" i="41"/>
  <c r="J251" i="41"/>
  <c r="H247" i="41"/>
  <c r="J247" i="41"/>
  <c r="H243" i="41"/>
  <c r="J243" i="41"/>
  <c r="H239" i="41"/>
  <c r="J239" i="41"/>
  <c r="H235" i="41"/>
  <c r="J235" i="41"/>
  <c r="H231" i="41"/>
  <c r="J231" i="41"/>
  <c r="H227" i="41"/>
  <c r="J227" i="41"/>
  <c r="H223" i="41"/>
  <c r="J223" i="41"/>
  <c r="H219" i="41"/>
  <c r="J219" i="41"/>
  <c r="H215" i="41"/>
  <c r="J215" i="41"/>
  <c r="H211" i="41"/>
  <c r="J211" i="41"/>
  <c r="H207" i="41"/>
  <c r="J207" i="41"/>
  <c r="H203" i="41"/>
  <c r="J203" i="41"/>
  <c r="H199" i="41"/>
  <c r="J199" i="41"/>
  <c r="H195" i="41"/>
  <c r="J195" i="41"/>
  <c r="H191" i="41"/>
  <c r="J191" i="41"/>
  <c r="H187" i="41"/>
  <c r="J187" i="41"/>
  <c r="H183" i="41"/>
  <c r="J183" i="41"/>
  <c r="H179" i="41"/>
  <c r="J179" i="41"/>
  <c r="H175" i="41"/>
  <c r="J175" i="41"/>
  <c r="H171" i="41"/>
  <c r="J171" i="41"/>
  <c r="H167" i="41"/>
  <c r="J167" i="41"/>
  <c r="H163" i="41"/>
  <c r="J163" i="41"/>
  <c r="H159" i="41"/>
  <c r="J159" i="41"/>
  <c r="H155" i="41"/>
  <c r="J155" i="41"/>
  <c r="H151" i="41"/>
  <c r="J151" i="41"/>
  <c r="H147" i="41"/>
  <c r="J147" i="41"/>
  <c r="H143" i="41"/>
  <c r="J143" i="41"/>
  <c r="H139" i="41"/>
  <c r="J139" i="41"/>
  <c r="H135" i="41"/>
  <c r="J135" i="41"/>
  <c r="H131" i="41"/>
  <c r="J131" i="41"/>
  <c r="H127" i="41"/>
  <c r="J127" i="41"/>
  <c r="H123" i="41"/>
  <c r="J123" i="41"/>
  <c r="H119" i="41"/>
  <c r="J119" i="41"/>
  <c r="H115" i="41"/>
  <c r="J115" i="41"/>
  <c r="H111" i="41"/>
  <c r="J111" i="41"/>
  <c r="H107" i="41"/>
  <c r="J107" i="41"/>
  <c r="H103" i="41"/>
  <c r="J103" i="41"/>
  <c r="H99" i="41"/>
  <c r="J99" i="41"/>
  <c r="H95" i="41"/>
  <c r="J95" i="41"/>
  <c r="H91" i="41"/>
  <c r="J91" i="41"/>
  <c r="H87" i="41"/>
  <c r="J87" i="41"/>
  <c r="H83" i="41"/>
  <c r="J83" i="41"/>
  <c r="H79" i="41"/>
  <c r="J79" i="41"/>
  <c r="H75" i="41"/>
  <c r="J75" i="41"/>
  <c r="H71" i="41"/>
  <c r="J71" i="41"/>
  <c r="H67" i="41"/>
  <c r="J67" i="41"/>
  <c r="H63" i="41"/>
  <c r="J63" i="41"/>
  <c r="H59" i="41"/>
  <c r="J59" i="41"/>
  <c r="H55" i="41"/>
  <c r="J55" i="41"/>
  <c r="H51" i="41"/>
  <c r="J51" i="41"/>
  <c r="H47" i="41"/>
  <c r="J47" i="41"/>
  <c r="H43" i="41"/>
  <c r="J43" i="41"/>
  <c r="H39" i="41"/>
  <c r="J39" i="41"/>
  <c r="H35" i="41"/>
  <c r="J35" i="41"/>
  <c r="H31" i="41"/>
  <c r="J31" i="41"/>
  <c r="H27" i="41"/>
  <c r="J27" i="41"/>
  <c r="H23" i="41"/>
  <c r="J23" i="41"/>
  <c r="H19" i="41"/>
  <c r="J19" i="41"/>
  <c r="H15" i="41"/>
  <c r="J15" i="41"/>
  <c r="H11" i="41"/>
  <c r="J11" i="41"/>
  <c r="H3" i="41"/>
  <c r="J3" i="41"/>
  <c r="H1936" i="41"/>
  <c r="J1936" i="41"/>
  <c r="H1932" i="41"/>
  <c r="J1932" i="41"/>
  <c r="H1928" i="41"/>
  <c r="J1928" i="41"/>
  <c r="H1924" i="41"/>
  <c r="J1924" i="41"/>
  <c r="H1920" i="41"/>
  <c r="J1920" i="41"/>
  <c r="H1916" i="41"/>
  <c r="J1916" i="41"/>
  <c r="H1912" i="41"/>
  <c r="J1912" i="41"/>
  <c r="H1908" i="41"/>
  <c r="J1908" i="41"/>
  <c r="H1904" i="41"/>
  <c r="J1904" i="41"/>
  <c r="H1900" i="41"/>
  <c r="J1900" i="41"/>
  <c r="H1896" i="41"/>
  <c r="J1896" i="41"/>
  <c r="H1892" i="41"/>
  <c r="J1892" i="41"/>
  <c r="H1888" i="41"/>
  <c r="J1888" i="41"/>
  <c r="H1884" i="41"/>
  <c r="J1884" i="41"/>
  <c r="H1880" i="41"/>
  <c r="J1880" i="41"/>
  <c r="H1876" i="41"/>
  <c r="J1876" i="41"/>
  <c r="H1872" i="41"/>
  <c r="J1872" i="41"/>
  <c r="H1868" i="41"/>
  <c r="J1868" i="41"/>
  <c r="H1864" i="41"/>
  <c r="J1864" i="41"/>
  <c r="H1860" i="41"/>
  <c r="J1860" i="41"/>
  <c r="H1856" i="41"/>
  <c r="J1856" i="41"/>
  <c r="H1852" i="41"/>
  <c r="J1852" i="41"/>
  <c r="H1848" i="41"/>
  <c r="J1848" i="41"/>
  <c r="H1844" i="41"/>
  <c r="J1844" i="41"/>
  <c r="H1840" i="41"/>
  <c r="J1840" i="41"/>
  <c r="H1836" i="41"/>
  <c r="J1836" i="41"/>
  <c r="H1832" i="41"/>
  <c r="J1832" i="41"/>
  <c r="H1828" i="41"/>
  <c r="J1828" i="41"/>
  <c r="H1824" i="41"/>
  <c r="J1824" i="41"/>
  <c r="H1820" i="41"/>
  <c r="J1820" i="41"/>
  <c r="H1816" i="41"/>
  <c r="J1816" i="41"/>
  <c r="H1812" i="41"/>
  <c r="J1812" i="41"/>
  <c r="H1808" i="41"/>
  <c r="J1808" i="41"/>
  <c r="H1804" i="41"/>
  <c r="J1804" i="41"/>
  <c r="H1800" i="41"/>
  <c r="J1800" i="41"/>
  <c r="H1796" i="41"/>
  <c r="J1796" i="41"/>
  <c r="H1792" i="41"/>
  <c r="J1792" i="41"/>
  <c r="H1788" i="41"/>
  <c r="J1788" i="41"/>
  <c r="H1784" i="41"/>
  <c r="J1784" i="41"/>
  <c r="H1780" i="41"/>
  <c r="J1780" i="41"/>
  <c r="H1776" i="41"/>
  <c r="J1776" i="41"/>
  <c r="H1772" i="41"/>
  <c r="J1772" i="41"/>
  <c r="H1768" i="41"/>
  <c r="J1768" i="41"/>
  <c r="H1764" i="41"/>
  <c r="J1764" i="41"/>
  <c r="H1760" i="41"/>
  <c r="J1760" i="41"/>
  <c r="H1756" i="41"/>
  <c r="J1756" i="41"/>
  <c r="H1752" i="41"/>
  <c r="J1752" i="41"/>
  <c r="H1748" i="41"/>
  <c r="J1748" i="41"/>
  <c r="H1744" i="41"/>
  <c r="J1744" i="41"/>
  <c r="H1740" i="41"/>
  <c r="J1740" i="41"/>
  <c r="H1736" i="41"/>
  <c r="J1736" i="41"/>
  <c r="H1732" i="41"/>
  <c r="J1732" i="41"/>
  <c r="H1728" i="41"/>
  <c r="J1728" i="41"/>
  <c r="H1724" i="41"/>
  <c r="J1724" i="41"/>
  <c r="H1720" i="41"/>
  <c r="J1720" i="41"/>
  <c r="H1716" i="41"/>
  <c r="J1716" i="41"/>
  <c r="H1712" i="41"/>
  <c r="J1712" i="41"/>
  <c r="H1708" i="41"/>
  <c r="J1708" i="41"/>
  <c r="H1704" i="41"/>
  <c r="J1704" i="41"/>
  <c r="H1700" i="41"/>
  <c r="J1700" i="41"/>
  <c r="H1696" i="41"/>
  <c r="J1696" i="41"/>
  <c r="H1692" i="41"/>
  <c r="J1692" i="41"/>
  <c r="H1688" i="41"/>
  <c r="J1688" i="41"/>
  <c r="H1684" i="41"/>
  <c r="J1684" i="41"/>
  <c r="H1680" i="41"/>
  <c r="J1680" i="41"/>
  <c r="H1676" i="41"/>
  <c r="J1676" i="41"/>
  <c r="H1672" i="41"/>
  <c r="J1672" i="41"/>
  <c r="H1668" i="41"/>
  <c r="J1668" i="41"/>
  <c r="H1664" i="41"/>
  <c r="J1664" i="41"/>
  <c r="H1660" i="41"/>
  <c r="J1660" i="41"/>
  <c r="H1656" i="41"/>
  <c r="J1656" i="41"/>
  <c r="H1652" i="41"/>
  <c r="J1652" i="41"/>
  <c r="H1648" i="41"/>
  <c r="J1648" i="41"/>
  <c r="H1644" i="41"/>
  <c r="J1644" i="41"/>
  <c r="H1640" i="41"/>
  <c r="J1640" i="41"/>
  <c r="H1636" i="41"/>
  <c r="J1636" i="41"/>
  <c r="H1632" i="41"/>
  <c r="J1632" i="41"/>
  <c r="H1628" i="41"/>
  <c r="J1628" i="41"/>
  <c r="H1624" i="41"/>
  <c r="J1624" i="41"/>
  <c r="H1620" i="41"/>
  <c r="J1620" i="41"/>
  <c r="H1616" i="41"/>
  <c r="J1616" i="41"/>
  <c r="H1612" i="41"/>
  <c r="J1612" i="41"/>
  <c r="H1608" i="41"/>
  <c r="J1608" i="41"/>
  <c r="H1604" i="41"/>
  <c r="J1604" i="41"/>
  <c r="H1600" i="41"/>
  <c r="J1600" i="41"/>
  <c r="H1596" i="41"/>
  <c r="J1596" i="41"/>
  <c r="H1592" i="41"/>
  <c r="J1592" i="41"/>
  <c r="H1588" i="41"/>
  <c r="J1588" i="41"/>
  <c r="H1584" i="41"/>
  <c r="J1584" i="41"/>
  <c r="H1580" i="41"/>
  <c r="J1580" i="41"/>
  <c r="H1576" i="41"/>
  <c r="J1576" i="41"/>
  <c r="H1572" i="41"/>
  <c r="J1572" i="41"/>
  <c r="H1568" i="41"/>
  <c r="J1568" i="41"/>
  <c r="H1564" i="41"/>
  <c r="J1564" i="41"/>
  <c r="H1560" i="41"/>
  <c r="J1560" i="41"/>
  <c r="H1556" i="41"/>
  <c r="J1556" i="41"/>
  <c r="H1552" i="41"/>
  <c r="J1552" i="41"/>
  <c r="H1548" i="41"/>
  <c r="J1548" i="41"/>
  <c r="H1544" i="41"/>
  <c r="J1544" i="41"/>
  <c r="H1540" i="41"/>
  <c r="J1540" i="41"/>
  <c r="H1536" i="41"/>
  <c r="J1536" i="41"/>
  <c r="H1532" i="41"/>
  <c r="J1532" i="41"/>
  <c r="H1528" i="41"/>
  <c r="J1528" i="41"/>
  <c r="H1524" i="41"/>
  <c r="J1524" i="41"/>
  <c r="H1520" i="41"/>
  <c r="J1520" i="41"/>
  <c r="H1516" i="41"/>
  <c r="J1516" i="41"/>
  <c r="H1512" i="41"/>
  <c r="J1512" i="41"/>
  <c r="H1508" i="41"/>
  <c r="J1508" i="41"/>
  <c r="H1504" i="41"/>
  <c r="J1504" i="41"/>
  <c r="H1500" i="41"/>
  <c r="J1500" i="41"/>
  <c r="H1496" i="41"/>
  <c r="J1496" i="41"/>
  <c r="H1492" i="41"/>
  <c r="J1492" i="41"/>
  <c r="H1488" i="41"/>
  <c r="J1488" i="41"/>
  <c r="H1484" i="41"/>
  <c r="J1484" i="41"/>
  <c r="H1480" i="41"/>
  <c r="J1480" i="41"/>
  <c r="H1476" i="41"/>
  <c r="J1476" i="41"/>
  <c r="H1472" i="41"/>
  <c r="J1472" i="41"/>
  <c r="H1468" i="41"/>
  <c r="J1468" i="41"/>
  <c r="H1464" i="41"/>
  <c r="J1464" i="41"/>
  <c r="H1460" i="41"/>
  <c r="J1460" i="41"/>
  <c r="H1456" i="41"/>
  <c r="J1456" i="41"/>
  <c r="H1452" i="41"/>
  <c r="J1452" i="41"/>
  <c r="H1448" i="41"/>
  <c r="J1448" i="41"/>
  <c r="H1444" i="41"/>
  <c r="J1444" i="41"/>
  <c r="H1440" i="41"/>
  <c r="J1440" i="41"/>
  <c r="H1436" i="41"/>
  <c r="J1436" i="41"/>
  <c r="H1432" i="41"/>
  <c r="J1432" i="41"/>
  <c r="H1428" i="41"/>
  <c r="J1428" i="41"/>
  <c r="H1424" i="41"/>
  <c r="J1424" i="41"/>
  <c r="H1420" i="41"/>
  <c r="J1420" i="41"/>
  <c r="H1416" i="41"/>
  <c r="J1416" i="41"/>
  <c r="H1412" i="41"/>
  <c r="J1412" i="41"/>
  <c r="H1408" i="41"/>
  <c r="J1408" i="41"/>
  <c r="H1404" i="41"/>
  <c r="J1404" i="41"/>
  <c r="H1400" i="41"/>
  <c r="J1400" i="41"/>
  <c r="H1396" i="41"/>
  <c r="J1396" i="41"/>
  <c r="H1392" i="41"/>
  <c r="J1392" i="41"/>
  <c r="H1388" i="41"/>
  <c r="J1388" i="41"/>
  <c r="H1384" i="41"/>
  <c r="J1384" i="41"/>
  <c r="H1380" i="41"/>
  <c r="J1380" i="41"/>
  <c r="H1376" i="41"/>
  <c r="J1376" i="41"/>
  <c r="H1372" i="41"/>
  <c r="J1372" i="41"/>
  <c r="H1368" i="41"/>
  <c r="J1368" i="41"/>
  <c r="H1364" i="41"/>
  <c r="J1364" i="41"/>
  <c r="H1360" i="41"/>
  <c r="J1360" i="41"/>
  <c r="H1356" i="41"/>
  <c r="J1356" i="41"/>
  <c r="H1352" i="41"/>
  <c r="J1352" i="41"/>
  <c r="H1348" i="41"/>
  <c r="J1348" i="41"/>
  <c r="H1344" i="41"/>
  <c r="J1344" i="41"/>
  <c r="H1340" i="41"/>
  <c r="J1340" i="41"/>
  <c r="H1336" i="41"/>
  <c r="J1336" i="41"/>
  <c r="H1332" i="41"/>
  <c r="J1332" i="41"/>
  <c r="H1328" i="41"/>
  <c r="J1328" i="41"/>
  <c r="H1324" i="41"/>
  <c r="J1324" i="41"/>
  <c r="H1320" i="41"/>
  <c r="J1320" i="41"/>
  <c r="H1316" i="41"/>
  <c r="J1316" i="41"/>
  <c r="H1312" i="41"/>
  <c r="J1312" i="41"/>
  <c r="H1308" i="41"/>
  <c r="J1308" i="41"/>
  <c r="H1304" i="41"/>
  <c r="J1304" i="41"/>
  <c r="H1300" i="41"/>
  <c r="J1300" i="41"/>
  <c r="H1296" i="41"/>
  <c r="J1296" i="41"/>
  <c r="H1292" i="41"/>
  <c r="J1292" i="41"/>
  <c r="H1288" i="41"/>
  <c r="J1288" i="41"/>
  <c r="H1284" i="41"/>
  <c r="J1284" i="41"/>
  <c r="H1280" i="41"/>
  <c r="J1280" i="41"/>
  <c r="H1276" i="41"/>
  <c r="J1276" i="41"/>
  <c r="H1272" i="41"/>
  <c r="J1272" i="41"/>
  <c r="H1268" i="41"/>
  <c r="J1268" i="41"/>
  <c r="H1264" i="41"/>
  <c r="J1264" i="41"/>
  <c r="H1260" i="41"/>
  <c r="J1260" i="41"/>
  <c r="H1256" i="41"/>
  <c r="J1256" i="41"/>
  <c r="H1252" i="41"/>
  <c r="J1252" i="41"/>
  <c r="H1248" i="41"/>
  <c r="J1248" i="41"/>
  <c r="H1244" i="41"/>
  <c r="J1244" i="41"/>
  <c r="H1240" i="41"/>
  <c r="J1240" i="41"/>
  <c r="H1236" i="41"/>
  <c r="J1236" i="41"/>
  <c r="H1232" i="41"/>
  <c r="J1232" i="41"/>
  <c r="H1228" i="41"/>
  <c r="J1228" i="41"/>
  <c r="H1224" i="41"/>
  <c r="J1224" i="41"/>
  <c r="H1220" i="41"/>
  <c r="J1220" i="41"/>
  <c r="H1216" i="41"/>
  <c r="J1216" i="41"/>
  <c r="H1212" i="41"/>
  <c r="J1212" i="41"/>
  <c r="H1208" i="41"/>
  <c r="J1208" i="41"/>
  <c r="H1204" i="41"/>
  <c r="J1204" i="41"/>
  <c r="H1200" i="41"/>
  <c r="J1200" i="41"/>
  <c r="H1196" i="41"/>
  <c r="J1196" i="41"/>
  <c r="H1192" i="41"/>
  <c r="J1192" i="41"/>
  <c r="H1188" i="41"/>
  <c r="J1188" i="41"/>
  <c r="H1184" i="41"/>
  <c r="J1184" i="41"/>
  <c r="H1180" i="41"/>
  <c r="J1180" i="41"/>
  <c r="H1176" i="41"/>
  <c r="J1176" i="41"/>
  <c r="H1172" i="41"/>
  <c r="J1172" i="41"/>
  <c r="H1168" i="41"/>
  <c r="J1168" i="41"/>
  <c r="H1164" i="41"/>
  <c r="J1164" i="41"/>
  <c r="J1160" i="41"/>
  <c r="H1160" i="41"/>
  <c r="H1156" i="41"/>
  <c r="J1156" i="41"/>
  <c r="H1152" i="41"/>
  <c r="J1152" i="41"/>
  <c r="H1148" i="41"/>
  <c r="J1148" i="41"/>
  <c r="H1144" i="41"/>
  <c r="J1144" i="41"/>
  <c r="H1140" i="41"/>
  <c r="J1140" i="41"/>
  <c r="H1136" i="41"/>
  <c r="J1136" i="41"/>
  <c r="H1132" i="41"/>
  <c r="J1132" i="41"/>
  <c r="H1128" i="41"/>
  <c r="J1128" i="41"/>
  <c r="H1124" i="41"/>
  <c r="J1124" i="41"/>
  <c r="H1120" i="41"/>
  <c r="J1120" i="41"/>
  <c r="H1116" i="41"/>
  <c r="J1116" i="41"/>
  <c r="H1112" i="41"/>
  <c r="J1112" i="41"/>
  <c r="H1108" i="41"/>
  <c r="J1108" i="41"/>
  <c r="H1104" i="41"/>
  <c r="J1104" i="41"/>
  <c r="H1100" i="41"/>
  <c r="J1100" i="41"/>
  <c r="H1096" i="41"/>
  <c r="J1096" i="41"/>
  <c r="H1092" i="41"/>
  <c r="J1092" i="41"/>
  <c r="H1088" i="41"/>
  <c r="J1088" i="41"/>
  <c r="H1084" i="41"/>
  <c r="J1084" i="41"/>
  <c r="H1080" i="41"/>
  <c r="J1080" i="41"/>
  <c r="H1076" i="41"/>
  <c r="J1076" i="41"/>
  <c r="H1072" i="41"/>
  <c r="J1072" i="41"/>
  <c r="H1068" i="41"/>
  <c r="J1068" i="41"/>
  <c r="H1064" i="41"/>
  <c r="J1064" i="41"/>
  <c r="H1060" i="41"/>
  <c r="J1060" i="41"/>
  <c r="H1056" i="41"/>
  <c r="J1056" i="41"/>
  <c r="H1052" i="41"/>
  <c r="J1052" i="41"/>
  <c r="H1048" i="41"/>
  <c r="J1048" i="41"/>
  <c r="H1044" i="41"/>
  <c r="J1044" i="41"/>
  <c r="H1040" i="41"/>
  <c r="J1040" i="41"/>
  <c r="H1036" i="41"/>
  <c r="J1036" i="41"/>
  <c r="H1032" i="41"/>
  <c r="J1032" i="41"/>
  <c r="H1028" i="41"/>
  <c r="J1028" i="41"/>
  <c r="H1024" i="41"/>
  <c r="J1024" i="41"/>
  <c r="H1020" i="41"/>
  <c r="J1020" i="41"/>
  <c r="H1016" i="41"/>
  <c r="J1016" i="41"/>
  <c r="H1012" i="41"/>
  <c r="J1012" i="41"/>
  <c r="J1008" i="41"/>
  <c r="H1008" i="41"/>
  <c r="H1004" i="41"/>
  <c r="J1004" i="41"/>
  <c r="H1000" i="41"/>
  <c r="J1000" i="41"/>
  <c r="H996" i="41"/>
  <c r="J996" i="41"/>
  <c r="H992" i="41"/>
  <c r="J992" i="41"/>
  <c r="H988" i="41"/>
  <c r="J988" i="41"/>
  <c r="H984" i="41"/>
  <c r="J984" i="41"/>
  <c r="H980" i="41"/>
  <c r="J980" i="41"/>
  <c r="H976" i="41"/>
  <c r="J976" i="41"/>
  <c r="H972" i="41"/>
  <c r="J972" i="41"/>
  <c r="H968" i="41"/>
  <c r="J968" i="41"/>
  <c r="H964" i="41"/>
  <c r="J964" i="41"/>
  <c r="H960" i="41"/>
  <c r="J960" i="41"/>
  <c r="H956" i="41"/>
  <c r="J956" i="41"/>
  <c r="H952" i="41"/>
  <c r="J952" i="41"/>
  <c r="H948" i="41"/>
  <c r="J948" i="41"/>
  <c r="H944" i="41"/>
  <c r="J944" i="41"/>
  <c r="H940" i="41"/>
  <c r="J940" i="41"/>
  <c r="H936" i="41"/>
  <c r="J936" i="41"/>
  <c r="H932" i="41"/>
  <c r="J932" i="41"/>
  <c r="H928" i="41"/>
  <c r="J928" i="41"/>
  <c r="H924" i="41"/>
  <c r="J924" i="41"/>
  <c r="H920" i="41"/>
  <c r="J920" i="41"/>
  <c r="H916" i="41"/>
  <c r="J916" i="41"/>
  <c r="H912" i="41"/>
  <c r="J912" i="41"/>
  <c r="H908" i="41"/>
  <c r="J908" i="41"/>
  <c r="H904" i="41"/>
  <c r="J904" i="41"/>
  <c r="H900" i="41"/>
  <c r="J900" i="41"/>
  <c r="J896" i="41"/>
  <c r="H896" i="41"/>
  <c r="H892" i="41"/>
  <c r="H888" i="41"/>
  <c r="J888" i="41"/>
  <c r="H884" i="41"/>
  <c r="J884" i="41"/>
  <c r="H880" i="41"/>
  <c r="J880" i="41"/>
  <c r="H876" i="41"/>
  <c r="J876" i="41"/>
  <c r="H872" i="41"/>
  <c r="J872" i="41"/>
  <c r="H868" i="41"/>
  <c r="J868" i="41"/>
  <c r="H864" i="41"/>
  <c r="J864" i="41"/>
  <c r="H860" i="41"/>
  <c r="J860" i="41"/>
  <c r="H856" i="41"/>
  <c r="J856" i="41"/>
  <c r="H852" i="41"/>
  <c r="J852" i="41"/>
  <c r="H848" i="41"/>
  <c r="J848" i="41"/>
  <c r="H844" i="41"/>
  <c r="J844" i="41"/>
  <c r="H840" i="41"/>
  <c r="J840" i="41"/>
  <c r="H836" i="41"/>
  <c r="J836" i="41"/>
  <c r="H832" i="41"/>
  <c r="J832" i="41"/>
  <c r="H828" i="41"/>
  <c r="J828" i="41"/>
  <c r="H824" i="41"/>
  <c r="J824" i="41"/>
  <c r="H820" i="41"/>
  <c r="J820" i="41"/>
  <c r="H816" i="41"/>
  <c r="J816" i="41"/>
  <c r="H812" i="41"/>
  <c r="J812" i="41"/>
  <c r="H808" i="41"/>
  <c r="J808" i="41"/>
  <c r="H804" i="41"/>
  <c r="J804" i="41"/>
  <c r="H800" i="41"/>
  <c r="J800" i="41"/>
  <c r="H796" i="41"/>
  <c r="J796" i="41"/>
  <c r="H792" i="41"/>
  <c r="J792" i="41"/>
  <c r="H788" i="41"/>
  <c r="J788" i="41"/>
  <c r="H784" i="41"/>
  <c r="J784" i="41"/>
  <c r="H780" i="41"/>
  <c r="J780" i="41"/>
  <c r="H776" i="41"/>
  <c r="J776" i="41"/>
  <c r="H772" i="41"/>
  <c r="J772" i="41"/>
  <c r="H768" i="41"/>
  <c r="H764" i="41"/>
  <c r="J764" i="41"/>
  <c r="H760" i="41"/>
  <c r="J760" i="41"/>
  <c r="H756" i="41"/>
  <c r="J756" i="41"/>
  <c r="H752" i="41"/>
  <c r="J752" i="41"/>
  <c r="H748" i="41"/>
  <c r="J748" i="41"/>
  <c r="H744" i="41"/>
  <c r="J744" i="41"/>
  <c r="H740" i="41"/>
  <c r="J740" i="41"/>
  <c r="H736" i="41"/>
  <c r="J736" i="41"/>
  <c r="H732" i="41"/>
  <c r="J732" i="41"/>
  <c r="H728" i="41"/>
  <c r="H724" i="41"/>
  <c r="J724" i="41"/>
  <c r="H720" i="41"/>
  <c r="J720" i="41"/>
  <c r="H716" i="41"/>
  <c r="J716" i="41"/>
  <c r="H712" i="41"/>
  <c r="J712" i="41"/>
  <c r="H708" i="41"/>
  <c r="J708" i="41"/>
  <c r="H704" i="41"/>
  <c r="J704" i="41"/>
  <c r="H700" i="41"/>
  <c r="J700" i="41"/>
  <c r="H696" i="41"/>
  <c r="J696" i="41"/>
  <c r="H692" i="41"/>
  <c r="J692" i="41"/>
  <c r="H688" i="41"/>
  <c r="J688" i="41"/>
  <c r="H684" i="41"/>
  <c r="J684" i="41"/>
  <c r="H680" i="41"/>
  <c r="J680" i="41"/>
  <c r="H676" i="41"/>
  <c r="J676" i="41"/>
  <c r="H672" i="41"/>
  <c r="J672" i="41"/>
  <c r="H668" i="41"/>
  <c r="J668" i="41"/>
  <c r="H664" i="41"/>
  <c r="J664" i="41"/>
  <c r="H660" i="41"/>
  <c r="J660" i="41"/>
  <c r="H656" i="41"/>
  <c r="J656" i="41"/>
  <c r="H652" i="41"/>
  <c r="J652" i="41"/>
  <c r="H648" i="41"/>
  <c r="J648" i="41"/>
  <c r="H644" i="41"/>
  <c r="J644" i="41"/>
  <c r="H640" i="41"/>
  <c r="J640" i="41"/>
  <c r="H636" i="41"/>
  <c r="J636" i="41"/>
  <c r="H632" i="41"/>
  <c r="J632" i="41"/>
  <c r="H628" i="41"/>
  <c r="J628" i="41"/>
  <c r="H624" i="41"/>
  <c r="J624" i="41"/>
  <c r="H620" i="41"/>
  <c r="J620" i="41"/>
  <c r="H616" i="41"/>
  <c r="J616" i="41"/>
  <c r="H612" i="41"/>
  <c r="J612" i="41"/>
  <c r="H608" i="41"/>
  <c r="J608" i="41"/>
  <c r="H604" i="41"/>
  <c r="J604" i="41"/>
  <c r="H600" i="41"/>
  <c r="J600" i="41"/>
  <c r="H596" i="41"/>
  <c r="J596" i="41"/>
  <c r="H592" i="41"/>
  <c r="J592" i="41"/>
  <c r="H588" i="41"/>
  <c r="J588" i="41"/>
  <c r="H584" i="41"/>
  <c r="J584" i="41"/>
  <c r="H580" i="41"/>
  <c r="J580" i="41"/>
  <c r="H576" i="41"/>
  <c r="J576" i="41"/>
  <c r="H572" i="41"/>
  <c r="J572" i="41"/>
  <c r="H568" i="41"/>
  <c r="J568" i="41"/>
  <c r="H564" i="41"/>
  <c r="J564" i="41"/>
  <c r="H560" i="41"/>
  <c r="J560" i="41"/>
  <c r="H556" i="41"/>
  <c r="J556" i="41"/>
  <c r="H552" i="41"/>
  <c r="J552" i="41"/>
  <c r="H548" i="41"/>
  <c r="J548" i="41"/>
  <c r="H544" i="41"/>
  <c r="J544" i="41"/>
  <c r="H540" i="41"/>
  <c r="J540" i="41"/>
  <c r="H536" i="41"/>
  <c r="J536" i="41"/>
  <c r="H532" i="41"/>
  <c r="J532" i="41"/>
  <c r="H528" i="41"/>
  <c r="J528" i="41"/>
  <c r="H524" i="41"/>
  <c r="J524" i="41"/>
  <c r="J520" i="41"/>
  <c r="H520" i="41"/>
  <c r="H516" i="41"/>
  <c r="J516" i="41"/>
  <c r="H512" i="41"/>
  <c r="J512" i="41"/>
  <c r="H508" i="41"/>
  <c r="J508" i="41"/>
  <c r="H504" i="41"/>
  <c r="J504" i="41"/>
  <c r="H500" i="41"/>
  <c r="J500" i="41"/>
  <c r="H496" i="41"/>
  <c r="J496" i="41"/>
  <c r="H492" i="41"/>
  <c r="J492" i="41"/>
  <c r="H488" i="41"/>
  <c r="J488" i="41"/>
  <c r="H484" i="41"/>
  <c r="J484" i="41"/>
  <c r="H480" i="41"/>
  <c r="J480" i="41"/>
  <c r="H476" i="41"/>
  <c r="J476" i="41"/>
  <c r="H472" i="41"/>
  <c r="J472" i="41"/>
  <c r="H468" i="41"/>
  <c r="J468" i="41"/>
  <c r="H464" i="41"/>
  <c r="J464" i="41"/>
  <c r="H460" i="41"/>
  <c r="J460" i="41"/>
  <c r="H456" i="41"/>
  <c r="J456" i="41"/>
  <c r="H452" i="41"/>
  <c r="J452" i="41"/>
  <c r="H448" i="41"/>
  <c r="J448" i="41"/>
  <c r="H444" i="41"/>
  <c r="J444" i="41"/>
  <c r="H440" i="41"/>
  <c r="J440" i="41"/>
  <c r="H436" i="41"/>
  <c r="J436" i="41"/>
  <c r="H432" i="41"/>
  <c r="J432" i="41"/>
  <c r="H428" i="41"/>
  <c r="J428" i="41"/>
  <c r="H424" i="41"/>
  <c r="J424" i="41"/>
  <c r="H420" i="41"/>
  <c r="J420" i="41"/>
  <c r="H416" i="41"/>
  <c r="J416" i="41"/>
  <c r="H412" i="41"/>
  <c r="J412" i="41"/>
  <c r="H408" i="41"/>
  <c r="J408" i="41"/>
  <c r="H404" i="41"/>
  <c r="J404" i="41"/>
  <c r="H400" i="41"/>
  <c r="J400" i="41"/>
  <c r="H396" i="41"/>
  <c r="J396" i="41"/>
  <c r="H392" i="41"/>
  <c r="J392" i="41"/>
  <c r="H388" i="41"/>
  <c r="J388" i="41"/>
  <c r="H384" i="41"/>
  <c r="J384" i="41"/>
  <c r="H380" i="41"/>
  <c r="J380" i="41"/>
  <c r="H376" i="41"/>
  <c r="J376" i="41"/>
  <c r="H372" i="41"/>
  <c r="J372" i="41"/>
  <c r="H368" i="41"/>
  <c r="J368" i="41"/>
  <c r="H364" i="41"/>
  <c r="J364" i="41"/>
  <c r="H360" i="41"/>
  <c r="J360" i="41"/>
  <c r="H356" i="41"/>
  <c r="J356" i="41"/>
  <c r="H352" i="41"/>
  <c r="J352" i="41"/>
  <c r="H348" i="41"/>
  <c r="J348" i="41"/>
  <c r="H344" i="41"/>
  <c r="J344" i="41"/>
  <c r="H340" i="41"/>
  <c r="J340" i="41"/>
  <c r="H336" i="41"/>
  <c r="J336" i="41"/>
  <c r="H332" i="41"/>
  <c r="J332" i="41"/>
  <c r="H328" i="41"/>
  <c r="J328" i="41"/>
  <c r="H324" i="41"/>
  <c r="J324" i="41"/>
  <c r="H320" i="41"/>
  <c r="J320" i="41"/>
  <c r="H316" i="41"/>
  <c r="J316" i="41"/>
  <c r="H312" i="41"/>
  <c r="J312" i="41"/>
  <c r="H308" i="41"/>
  <c r="J308" i="41"/>
  <c r="H304" i="41"/>
  <c r="J304" i="41"/>
  <c r="H300" i="41"/>
  <c r="J300" i="41"/>
  <c r="H296" i="41"/>
  <c r="J296" i="41"/>
  <c r="H292" i="41"/>
  <c r="J292" i="41"/>
  <c r="H288" i="41"/>
  <c r="J288" i="41"/>
  <c r="H284" i="41"/>
  <c r="J284" i="41"/>
  <c r="H280" i="41"/>
  <c r="J280" i="41"/>
  <c r="H276" i="41"/>
  <c r="J276" i="41"/>
  <c r="H272" i="41"/>
  <c r="J272" i="41"/>
  <c r="H268" i="41"/>
  <c r="J268" i="41"/>
  <c r="H264" i="41"/>
  <c r="J264" i="41"/>
  <c r="H260" i="41"/>
  <c r="J260" i="41"/>
  <c r="H256" i="41"/>
  <c r="J256" i="41"/>
  <c r="H252" i="41"/>
  <c r="J252" i="41"/>
  <c r="H248" i="41"/>
  <c r="J248" i="41"/>
  <c r="H244" i="41"/>
  <c r="J244" i="41"/>
  <c r="H240" i="41"/>
  <c r="J240" i="41"/>
  <c r="H236" i="41"/>
  <c r="J236" i="41"/>
  <c r="H232" i="41"/>
  <c r="J232" i="41"/>
  <c r="H228" i="41"/>
  <c r="J228" i="41"/>
  <c r="H224" i="41"/>
  <c r="J224" i="41"/>
  <c r="H220" i="41"/>
  <c r="J220" i="41"/>
  <c r="H216" i="41"/>
  <c r="J216" i="41"/>
  <c r="H212" i="41"/>
  <c r="J212" i="41"/>
  <c r="H208" i="41"/>
  <c r="J208" i="41"/>
  <c r="H204" i="41"/>
  <c r="J204" i="41"/>
  <c r="H200" i="41"/>
  <c r="J200" i="41"/>
  <c r="H196" i="41"/>
  <c r="J196" i="41"/>
  <c r="H192" i="41"/>
  <c r="J192" i="41"/>
  <c r="H188" i="41"/>
  <c r="J188" i="41"/>
  <c r="H184" i="41"/>
  <c r="J184" i="41"/>
  <c r="H180" i="41"/>
  <c r="J180" i="41"/>
  <c r="H176" i="41"/>
  <c r="J176" i="41"/>
  <c r="H172" i="41"/>
  <c r="J172" i="41"/>
  <c r="H168" i="41"/>
  <c r="J168" i="41"/>
  <c r="H164" i="41"/>
  <c r="J164" i="41"/>
  <c r="H160" i="41"/>
  <c r="J160" i="41"/>
  <c r="H156" i="41"/>
  <c r="J156" i="41"/>
  <c r="H152" i="41"/>
  <c r="J152" i="41"/>
  <c r="H148" i="41"/>
  <c r="J148" i="41"/>
  <c r="H144" i="41"/>
  <c r="J144" i="41"/>
  <c r="H140" i="41"/>
  <c r="J140" i="41"/>
  <c r="H136" i="41"/>
  <c r="J136" i="41"/>
  <c r="H132" i="41"/>
  <c r="J132" i="41"/>
  <c r="H128" i="41"/>
  <c r="J128" i="41"/>
  <c r="H124" i="41"/>
  <c r="J124" i="41"/>
  <c r="H120" i="41"/>
  <c r="J120" i="41"/>
  <c r="H116" i="41"/>
  <c r="J116" i="41"/>
  <c r="H112" i="41"/>
  <c r="J112" i="41"/>
  <c r="H108" i="41"/>
  <c r="J108" i="41"/>
  <c r="H104" i="41"/>
  <c r="J104" i="41"/>
  <c r="H100" i="41"/>
  <c r="J100" i="41"/>
  <c r="H96" i="41"/>
  <c r="J96" i="41"/>
  <c r="H92" i="41"/>
  <c r="J92" i="41"/>
  <c r="H88" i="41"/>
  <c r="J88" i="41"/>
  <c r="H84" i="41"/>
  <c r="J84" i="41"/>
  <c r="H80" i="41"/>
  <c r="J80" i="41"/>
  <c r="H76" i="41"/>
  <c r="J76" i="41"/>
  <c r="H72" i="41"/>
  <c r="J72" i="41"/>
  <c r="H68" i="41"/>
  <c r="J68" i="41"/>
  <c r="H64" i="41"/>
  <c r="J64" i="41"/>
  <c r="H60" i="41"/>
  <c r="J60" i="41"/>
  <c r="H56" i="41"/>
  <c r="J56" i="41"/>
  <c r="H52" i="41"/>
  <c r="J52" i="41"/>
  <c r="H48" i="41"/>
  <c r="J48" i="41"/>
  <c r="H44" i="41"/>
  <c r="J44" i="41"/>
  <c r="H40" i="41"/>
  <c r="J40" i="41"/>
  <c r="H36" i="41"/>
  <c r="J36" i="41"/>
  <c r="H32" i="41"/>
  <c r="J32" i="41"/>
  <c r="H28" i="41"/>
  <c r="J28" i="41"/>
  <c r="H24" i="41"/>
  <c r="J24" i="41"/>
  <c r="H20" i="41"/>
  <c r="J20" i="41"/>
  <c r="H16" i="41"/>
  <c r="J16" i="41"/>
  <c r="H12" i="41"/>
  <c r="J12" i="41"/>
  <c r="H8" i="41"/>
  <c r="J8" i="41"/>
  <c r="H1937" i="41"/>
  <c r="J1937" i="41"/>
  <c r="H1933" i="41"/>
  <c r="J1933" i="41"/>
  <c r="H1929" i="41"/>
  <c r="J1929" i="41"/>
  <c r="H1925" i="41"/>
  <c r="J1925" i="41"/>
  <c r="H1921" i="41"/>
  <c r="J1921" i="41"/>
  <c r="H1917" i="41"/>
  <c r="J1917" i="41"/>
  <c r="H1913" i="41"/>
  <c r="J1913" i="41"/>
  <c r="H1909" i="41"/>
  <c r="J1909" i="41"/>
  <c r="H1905" i="41"/>
  <c r="J1905" i="41"/>
  <c r="H1901" i="41"/>
  <c r="J1901" i="41"/>
  <c r="H1897" i="41"/>
  <c r="J1897" i="41"/>
  <c r="H1893" i="41"/>
  <c r="J1893" i="41"/>
  <c r="H1889" i="41"/>
  <c r="J1889" i="41"/>
  <c r="H1885" i="41"/>
  <c r="J1885" i="41"/>
  <c r="H1881" i="41"/>
  <c r="J1881" i="41"/>
  <c r="H1877" i="41"/>
  <c r="J1877" i="41"/>
  <c r="H1873" i="41"/>
  <c r="J1873" i="41"/>
  <c r="H1869" i="41"/>
  <c r="J1869" i="41"/>
  <c r="H1865" i="41"/>
  <c r="J1865" i="41"/>
  <c r="H1861" i="41"/>
  <c r="J1861" i="41"/>
  <c r="H1857" i="41"/>
  <c r="J1857" i="41"/>
  <c r="H1853" i="41"/>
  <c r="J1853" i="41"/>
  <c r="H1849" i="41"/>
  <c r="J1849" i="41"/>
  <c r="H1845" i="41"/>
  <c r="J1845" i="41"/>
  <c r="H1841" i="41"/>
  <c r="J1841" i="41"/>
  <c r="H1837" i="41"/>
  <c r="J1837" i="41"/>
  <c r="H1833" i="41"/>
  <c r="J1833" i="41"/>
  <c r="H1829" i="41"/>
  <c r="J1829" i="41"/>
  <c r="H1825" i="41"/>
  <c r="J1825" i="41"/>
  <c r="H1821" i="41"/>
  <c r="J1821" i="41"/>
  <c r="H1817" i="41"/>
  <c r="J1817" i="41"/>
  <c r="H1813" i="41"/>
  <c r="J1813" i="41"/>
  <c r="H1809" i="41"/>
  <c r="J1809" i="41"/>
  <c r="H1805" i="41"/>
  <c r="J1805" i="41"/>
  <c r="H1801" i="41"/>
  <c r="J1801" i="41"/>
  <c r="H1797" i="41"/>
  <c r="J1797" i="41"/>
  <c r="H1793" i="41"/>
  <c r="J1793" i="41"/>
  <c r="H1789" i="41"/>
  <c r="J1789" i="41"/>
  <c r="H1785" i="41"/>
  <c r="J1785" i="41"/>
  <c r="H1781" i="41"/>
  <c r="J1781" i="41"/>
  <c r="H1777" i="41"/>
  <c r="J1777" i="41"/>
  <c r="H1773" i="41"/>
  <c r="J1773" i="41"/>
  <c r="H1769" i="41"/>
  <c r="J1769" i="41"/>
  <c r="H1765" i="41"/>
  <c r="J1765" i="41"/>
  <c r="H1761" i="41"/>
  <c r="J1761" i="41"/>
  <c r="H1757" i="41"/>
  <c r="J1757" i="41"/>
  <c r="H1753" i="41"/>
  <c r="J1753" i="41"/>
  <c r="H1749" i="41"/>
  <c r="J1749" i="41"/>
  <c r="H1745" i="41"/>
  <c r="J1745" i="41"/>
  <c r="H1741" i="41"/>
  <c r="J1741" i="41"/>
  <c r="H1737" i="41"/>
  <c r="J1737" i="41"/>
  <c r="H1733" i="41"/>
  <c r="J1733" i="41"/>
  <c r="H1729" i="41"/>
  <c r="J1729" i="41"/>
  <c r="H1725" i="41"/>
  <c r="J1725" i="41"/>
  <c r="H1721" i="41"/>
  <c r="J1721" i="41"/>
  <c r="H1717" i="41"/>
  <c r="J1717" i="41"/>
  <c r="H1713" i="41"/>
  <c r="J1713" i="41"/>
  <c r="H1709" i="41"/>
  <c r="J1709" i="41"/>
  <c r="H1705" i="41"/>
  <c r="J1705" i="41"/>
  <c r="H1701" i="41"/>
  <c r="J1701" i="41"/>
  <c r="H1697" i="41"/>
  <c r="J1697" i="41"/>
  <c r="H1693" i="41"/>
  <c r="J1693" i="41"/>
  <c r="H1689" i="41"/>
  <c r="J1689" i="41"/>
  <c r="H1685" i="41"/>
  <c r="J1685" i="41"/>
  <c r="H1681" i="41"/>
  <c r="J1681" i="41"/>
  <c r="H1677" i="41"/>
  <c r="J1677" i="41"/>
  <c r="H1673" i="41"/>
  <c r="J1673" i="41"/>
  <c r="H1669" i="41"/>
  <c r="J1669" i="41"/>
  <c r="H1665" i="41"/>
  <c r="J1665" i="41"/>
  <c r="H1661" i="41"/>
  <c r="J1661" i="41"/>
  <c r="H1657" i="41"/>
  <c r="J1657" i="41"/>
  <c r="H1653" i="41"/>
  <c r="J1653" i="41"/>
  <c r="H1649" i="41"/>
  <c r="J1649" i="41"/>
  <c r="H1645" i="41"/>
  <c r="J1645" i="41"/>
  <c r="H1641" i="41"/>
  <c r="J1641" i="41"/>
  <c r="H1637" i="41"/>
  <c r="J1637" i="41"/>
  <c r="H1633" i="41"/>
  <c r="J1633" i="41"/>
  <c r="H1629" i="41"/>
  <c r="J1629" i="41"/>
  <c r="H1625" i="41"/>
  <c r="J1625" i="41"/>
  <c r="H1621" i="41"/>
  <c r="J1621" i="41"/>
  <c r="H1617" i="41"/>
  <c r="J1617" i="41"/>
  <c r="H1613" i="41"/>
  <c r="J1613" i="41"/>
  <c r="H1609" i="41"/>
  <c r="J1609" i="41"/>
  <c r="H1605" i="41"/>
  <c r="J1605" i="41"/>
  <c r="H1601" i="41"/>
  <c r="J1601" i="41"/>
  <c r="H1597" i="41"/>
  <c r="J1597" i="41"/>
  <c r="H1593" i="41"/>
  <c r="J1593" i="41"/>
  <c r="H1589" i="41"/>
  <c r="J1589" i="41"/>
  <c r="H1585" i="41"/>
  <c r="J1585" i="41"/>
  <c r="H1581" i="41"/>
  <c r="J1581" i="41"/>
  <c r="H1577" i="41"/>
  <c r="J1577" i="41"/>
  <c r="H1573" i="41"/>
  <c r="J1573" i="41"/>
  <c r="H1569" i="41"/>
  <c r="J1569" i="41"/>
  <c r="H1565" i="41"/>
  <c r="J1565" i="41"/>
  <c r="H1561" i="41"/>
  <c r="J1561" i="41"/>
  <c r="H1557" i="41"/>
  <c r="J1557" i="41"/>
  <c r="H1553" i="41"/>
  <c r="J1553" i="41"/>
  <c r="H1549" i="41"/>
  <c r="J1549" i="41"/>
  <c r="H1545" i="41"/>
  <c r="J1545" i="41"/>
  <c r="H1541" i="41"/>
  <c r="J1541" i="41"/>
  <c r="H1537" i="41"/>
  <c r="J1537" i="41"/>
  <c r="H1533" i="41"/>
  <c r="J1533" i="41"/>
  <c r="H1529" i="41"/>
  <c r="J1529" i="41"/>
  <c r="H1525" i="41"/>
  <c r="J1525" i="41"/>
  <c r="H1521" i="41"/>
  <c r="J1521" i="41"/>
  <c r="H1517" i="41"/>
  <c r="J1517" i="41"/>
  <c r="H1513" i="41"/>
  <c r="J1513" i="41"/>
  <c r="H1509" i="41"/>
  <c r="J1509" i="41"/>
  <c r="H1505" i="41"/>
  <c r="J1505" i="41"/>
  <c r="H1501" i="41"/>
  <c r="J1501" i="41"/>
  <c r="H1497" i="41"/>
  <c r="J1497" i="41"/>
  <c r="H1493" i="41"/>
  <c r="J1493" i="41"/>
  <c r="H1489" i="41"/>
  <c r="J1489" i="41"/>
  <c r="H1485" i="41"/>
  <c r="J1485" i="41"/>
  <c r="H1481" i="41"/>
  <c r="J1481" i="41"/>
  <c r="H1477" i="41"/>
  <c r="J1477" i="41"/>
  <c r="H1473" i="41"/>
  <c r="J1473" i="41"/>
  <c r="H1469" i="41"/>
  <c r="J1469" i="41"/>
  <c r="H1465" i="41"/>
  <c r="J1465" i="41"/>
  <c r="H1461" i="41"/>
  <c r="J1461" i="41"/>
  <c r="H1457" i="41"/>
  <c r="J1457" i="41"/>
  <c r="H1453" i="41"/>
  <c r="J1453" i="41"/>
  <c r="H1449" i="41"/>
  <c r="J1449" i="41"/>
  <c r="H1445" i="41"/>
  <c r="J1445" i="41"/>
  <c r="H1441" i="41"/>
  <c r="J1441" i="41"/>
  <c r="H1437" i="41"/>
  <c r="J1437" i="41"/>
  <c r="H1433" i="41"/>
  <c r="J1433" i="41"/>
  <c r="H1429" i="41"/>
  <c r="J1429" i="41"/>
  <c r="H1425" i="41"/>
  <c r="J1425" i="41"/>
  <c r="H1421" i="41"/>
  <c r="J1421" i="41"/>
  <c r="H1417" i="41"/>
  <c r="J1417" i="41"/>
  <c r="H1413" i="41"/>
  <c r="J1413" i="41"/>
  <c r="H1409" i="41"/>
  <c r="J1409" i="41"/>
  <c r="H1405" i="41"/>
  <c r="J1405" i="41"/>
  <c r="H1401" i="41"/>
  <c r="J1401" i="41"/>
  <c r="H1397" i="41"/>
  <c r="J1397" i="41"/>
  <c r="H1393" i="41"/>
  <c r="J1393" i="41"/>
  <c r="H1389" i="41"/>
  <c r="J1389" i="41"/>
  <c r="H1385" i="41"/>
  <c r="J1385" i="41"/>
  <c r="H1381" i="41"/>
  <c r="J1381" i="41"/>
  <c r="H1377" i="41"/>
  <c r="J1377" i="41"/>
  <c r="H1373" i="41"/>
  <c r="J1373" i="41"/>
  <c r="H1369" i="41"/>
  <c r="J1369" i="41"/>
  <c r="H1365" i="41"/>
  <c r="J1365" i="41"/>
  <c r="H1361" i="41"/>
  <c r="J1361" i="41"/>
  <c r="H1357" i="41"/>
  <c r="J1357" i="41"/>
  <c r="H1353" i="41"/>
  <c r="J1353" i="41"/>
  <c r="H1349" i="41"/>
  <c r="J1349" i="41"/>
  <c r="H1345" i="41"/>
  <c r="J1345" i="41"/>
  <c r="H1341" i="41"/>
  <c r="J1341" i="41"/>
  <c r="H1337" i="41"/>
  <c r="J1337" i="41"/>
  <c r="H1333" i="41"/>
  <c r="J1333" i="41"/>
  <c r="H1329" i="41"/>
  <c r="J1329" i="41"/>
  <c r="H1325" i="41"/>
  <c r="J1325" i="41"/>
  <c r="H1321" i="41"/>
  <c r="J1321" i="41"/>
  <c r="H1317" i="41"/>
  <c r="J1317" i="41"/>
  <c r="H1313" i="41"/>
  <c r="J1313" i="41"/>
  <c r="H1309" i="41"/>
  <c r="J1309" i="41"/>
  <c r="H1305" i="41"/>
  <c r="J1305" i="41"/>
  <c r="H1301" i="41"/>
  <c r="J1301" i="41"/>
  <c r="H1297" i="41"/>
  <c r="J1297" i="41"/>
  <c r="H1293" i="41"/>
  <c r="J1293" i="41"/>
  <c r="H1289" i="41"/>
  <c r="J1289" i="41"/>
  <c r="H1285" i="41"/>
  <c r="J1285" i="41"/>
  <c r="H1281" i="41"/>
  <c r="J1281" i="41"/>
  <c r="H1277" i="41"/>
  <c r="J1277" i="41"/>
  <c r="H1273" i="41"/>
  <c r="J1273" i="41"/>
  <c r="H1269" i="41"/>
  <c r="J1269" i="41"/>
  <c r="H1265" i="41"/>
  <c r="J1265" i="41"/>
  <c r="H1261" i="41"/>
  <c r="J1261" i="41"/>
  <c r="H1257" i="41"/>
  <c r="J1257" i="41"/>
  <c r="H1253" i="41"/>
  <c r="J1253" i="41"/>
  <c r="H1249" i="41"/>
  <c r="J1249" i="41"/>
  <c r="H1245" i="41"/>
  <c r="J1245" i="41"/>
  <c r="H1241" i="41"/>
  <c r="J1241" i="41"/>
  <c r="H1237" i="41"/>
  <c r="J1237" i="41"/>
  <c r="H1233" i="41"/>
  <c r="J1233" i="41"/>
  <c r="H1229" i="41"/>
  <c r="J1229" i="41"/>
  <c r="H1225" i="41"/>
  <c r="J1225" i="41"/>
  <c r="H1221" i="41"/>
  <c r="J1221" i="41"/>
  <c r="H1217" i="41"/>
  <c r="J1217" i="41"/>
  <c r="H1213" i="41"/>
  <c r="J1213" i="41"/>
  <c r="H1209" i="41"/>
  <c r="J1209" i="41"/>
  <c r="H1205" i="41"/>
  <c r="J1205" i="41"/>
  <c r="J1201" i="41"/>
  <c r="H1201" i="41"/>
  <c r="H1197" i="41"/>
  <c r="J1197" i="41"/>
  <c r="H1193" i="41"/>
  <c r="J1193" i="41"/>
  <c r="H1189" i="41"/>
  <c r="J1189" i="41"/>
  <c r="H1185" i="41"/>
  <c r="J1185" i="41"/>
  <c r="H1181" i="41"/>
  <c r="J1181" i="41"/>
  <c r="H1177" i="41"/>
  <c r="J1177" i="41"/>
  <c r="H1173" i="41"/>
  <c r="J1173" i="41"/>
  <c r="H1169" i="41"/>
  <c r="J1169" i="41"/>
  <c r="H1165" i="41"/>
  <c r="J1165" i="41"/>
  <c r="H1161" i="41"/>
  <c r="J1161" i="41"/>
  <c r="H1157" i="41"/>
  <c r="J1157" i="41"/>
  <c r="H1153" i="41"/>
  <c r="J1153" i="41"/>
  <c r="H1149" i="41"/>
  <c r="J1149" i="41"/>
  <c r="H1145" i="41"/>
  <c r="J1145" i="41"/>
  <c r="H1141" i="41"/>
  <c r="J1141" i="41"/>
  <c r="H1137" i="41"/>
  <c r="J1137" i="41"/>
  <c r="H1133" i="41"/>
  <c r="J1133" i="41"/>
  <c r="H1129" i="41"/>
  <c r="J1129" i="41"/>
  <c r="H1125" i="41"/>
  <c r="J1125" i="41"/>
  <c r="H1121" i="41"/>
  <c r="J1121" i="41"/>
  <c r="H1117" i="41"/>
  <c r="J1117" i="41"/>
  <c r="H1113" i="41"/>
  <c r="J1113" i="41"/>
  <c r="H1109" i="41"/>
  <c r="J1109" i="41"/>
  <c r="H1105" i="41"/>
  <c r="J1105" i="41"/>
  <c r="H1101" i="41"/>
  <c r="J1101" i="41"/>
  <c r="H1097" i="41"/>
  <c r="J1097" i="41"/>
  <c r="H1093" i="41"/>
  <c r="J1093" i="41"/>
  <c r="H1089" i="41"/>
  <c r="J1089" i="41"/>
  <c r="H1085" i="41"/>
  <c r="J1085" i="41"/>
  <c r="H1081" i="41"/>
  <c r="J1081" i="41"/>
  <c r="H1077" i="41"/>
  <c r="J1077" i="41"/>
  <c r="H1073" i="41"/>
  <c r="J1073" i="41"/>
  <c r="H1069" i="41"/>
  <c r="J1069" i="41"/>
  <c r="H1065" i="41"/>
  <c r="J1065" i="41"/>
  <c r="H1061" i="41"/>
  <c r="J1061" i="41"/>
  <c r="H1057" i="41"/>
  <c r="J1057" i="41"/>
  <c r="H1053" i="41"/>
  <c r="J1053" i="41"/>
  <c r="H1049" i="41"/>
  <c r="J1049" i="41"/>
  <c r="H1045" i="41"/>
  <c r="J1045" i="41"/>
  <c r="H1041" i="41"/>
  <c r="J1041" i="41"/>
  <c r="H1037" i="41"/>
  <c r="J1037" i="41"/>
  <c r="H1033" i="41"/>
  <c r="J1033" i="41"/>
  <c r="H1029" i="41"/>
  <c r="J1029" i="41"/>
  <c r="H1025" i="41"/>
  <c r="J1025" i="41"/>
  <c r="H1021" i="41"/>
  <c r="J1021" i="41"/>
  <c r="H1017" i="41"/>
  <c r="J1017" i="41"/>
  <c r="H1013" i="41"/>
  <c r="J1013" i="41"/>
  <c r="J1009" i="41"/>
  <c r="H1009" i="41"/>
  <c r="H1005" i="41"/>
  <c r="J1005" i="41"/>
  <c r="H1001" i="41"/>
  <c r="J1001" i="41"/>
  <c r="H997" i="41"/>
  <c r="J997" i="41"/>
  <c r="H993" i="41"/>
  <c r="J993" i="41"/>
  <c r="H989" i="41"/>
  <c r="J989" i="41"/>
  <c r="H985" i="41"/>
  <c r="J985" i="41"/>
  <c r="H981" i="41"/>
  <c r="J981" i="41"/>
  <c r="H977" i="41"/>
  <c r="J977" i="41"/>
  <c r="H973" i="41"/>
  <c r="J973" i="41"/>
  <c r="H969" i="41"/>
  <c r="J969" i="41"/>
  <c r="H965" i="41"/>
  <c r="J965" i="41"/>
  <c r="H961" i="41"/>
  <c r="J961" i="41"/>
  <c r="H957" i="41"/>
  <c r="J957" i="41"/>
  <c r="H953" i="41"/>
  <c r="J953" i="41"/>
  <c r="H949" i="41"/>
  <c r="J949" i="41"/>
  <c r="H945" i="41"/>
  <c r="J945" i="41"/>
  <c r="H941" i="41"/>
  <c r="J941" i="41"/>
  <c r="H937" i="41"/>
  <c r="J937" i="41"/>
  <c r="H933" i="41"/>
  <c r="J933" i="41"/>
  <c r="H929" i="41"/>
  <c r="J929" i="41"/>
  <c r="H925" i="41"/>
  <c r="J925" i="41"/>
  <c r="H921" i="41"/>
  <c r="J921" i="41"/>
  <c r="H917" i="41"/>
  <c r="J917" i="41"/>
  <c r="H913" i="41"/>
  <c r="J913" i="41"/>
  <c r="H909" i="41"/>
  <c r="J909" i="41"/>
  <c r="H905" i="41"/>
  <c r="J905" i="41"/>
  <c r="H901" i="41"/>
  <c r="J901" i="41"/>
  <c r="H897" i="41"/>
  <c r="J897" i="41"/>
  <c r="J893" i="41"/>
  <c r="H893" i="41"/>
  <c r="H889" i="41"/>
  <c r="J889" i="41"/>
  <c r="H885" i="41"/>
  <c r="J885" i="41"/>
  <c r="H881" i="41"/>
  <c r="J881" i="41"/>
  <c r="H877" i="41"/>
  <c r="J877" i="41"/>
  <c r="H873" i="41"/>
  <c r="J873" i="41"/>
  <c r="H869" i="41"/>
  <c r="J869" i="41"/>
  <c r="H865" i="41"/>
  <c r="J865" i="41"/>
  <c r="H861" i="41"/>
  <c r="J861" i="41"/>
  <c r="H857" i="41"/>
  <c r="J857" i="41"/>
  <c r="H853" i="41"/>
  <c r="J853" i="41"/>
  <c r="H849" i="41"/>
  <c r="J849" i="41"/>
  <c r="H845" i="41"/>
  <c r="J845" i="41"/>
  <c r="H841" i="41"/>
  <c r="J841" i="41"/>
  <c r="J837" i="41"/>
  <c r="H837" i="41"/>
  <c r="H833" i="41"/>
  <c r="J833" i="41"/>
  <c r="H829" i="41"/>
  <c r="J829" i="41"/>
  <c r="H825" i="41"/>
  <c r="J825" i="41"/>
  <c r="H821" i="41"/>
  <c r="J821" i="41"/>
  <c r="H817" i="41"/>
  <c r="J817" i="41"/>
  <c r="H813" i="41"/>
  <c r="J813" i="41"/>
  <c r="H809" i="41"/>
  <c r="J809" i="41"/>
  <c r="H805" i="41"/>
  <c r="J805" i="41"/>
  <c r="H801" i="41"/>
  <c r="J801" i="41"/>
  <c r="H797" i="41"/>
  <c r="J797" i="41"/>
  <c r="H793" i="41"/>
  <c r="J793" i="41"/>
  <c r="H789" i="41"/>
  <c r="J789" i="41"/>
  <c r="H785" i="41"/>
  <c r="J785" i="41"/>
  <c r="H781" i="41"/>
  <c r="H777" i="41"/>
  <c r="J777" i="41"/>
  <c r="H773" i="41"/>
  <c r="J773" i="41"/>
  <c r="H769" i="41"/>
  <c r="J769" i="41"/>
  <c r="H765" i="41"/>
  <c r="J765" i="41"/>
  <c r="H761" i="41"/>
  <c r="J761" i="41"/>
  <c r="H757" i="41"/>
  <c r="J757" i="41"/>
  <c r="H753" i="41"/>
  <c r="J753" i="41"/>
  <c r="H749" i="41"/>
  <c r="J749" i="41"/>
  <c r="H745" i="41"/>
  <c r="J745" i="41"/>
  <c r="H741" i="41"/>
  <c r="J741" i="41"/>
  <c r="H737" i="41"/>
  <c r="J737" i="41"/>
  <c r="H733" i="41"/>
  <c r="J733" i="41"/>
  <c r="H729" i="41"/>
  <c r="J729" i="41"/>
  <c r="J725" i="41"/>
  <c r="H725" i="41"/>
  <c r="H721" i="41"/>
  <c r="J721" i="41"/>
  <c r="H717" i="41"/>
  <c r="J717" i="41"/>
  <c r="H713" i="41"/>
  <c r="J713" i="41"/>
  <c r="H709" i="41"/>
  <c r="J709" i="41"/>
  <c r="H705" i="41"/>
  <c r="J705" i="41"/>
  <c r="H701" i="41"/>
  <c r="J701" i="41"/>
  <c r="H697" i="41"/>
  <c r="J697" i="41"/>
  <c r="H693" i="41"/>
  <c r="J693" i="41"/>
  <c r="H689" i="41"/>
  <c r="J689" i="41"/>
  <c r="H685" i="41"/>
  <c r="J685" i="41"/>
  <c r="H681" i="41"/>
  <c r="J681" i="41"/>
  <c r="H677" i="41"/>
  <c r="J677" i="41"/>
  <c r="H673" i="41"/>
  <c r="J673" i="41"/>
  <c r="H669" i="41"/>
  <c r="J669" i="41"/>
  <c r="H665" i="41"/>
  <c r="J665" i="41"/>
  <c r="H661" i="41"/>
  <c r="J661" i="41"/>
  <c r="H657" i="41"/>
  <c r="J657" i="41"/>
  <c r="H653" i="41"/>
  <c r="J653" i="41"/>
  <c r="H649" i="41"/>
  <c r="J649" i="41"/>
  <c r="H645" i="41"/>
  <c r="J645" i="41"/>
  <c r="H641" i="41"/>
  <c r="J641" i="41"/>
  <c r="H637" i="41"/>
  <c r="J637" i="41"/>
  <c r="H633" i="41"/>
  <c r="H629" i="41"/>
  <c r="J629" i="41"/>
  <c r="H625" i="41"/>
  <c r="J625" i="41"/>
  <c r="H621" i="41"/>
  <c r="J621" i="41"/>
  <c r="H617" i="41"/>
  <c r="J617" i="41"/>
  <c r="H613" i="41"/>
  <c r="J613" i="41"/>
  <c r="H609" i="41"/>
  <c r="J609" i="41"/>
  <c r="H605" i="41"/>
  <c r="J605" i="41"/>
  <c r="H601" i="41"/>
  <c r="J601" i="41"/>
  <c r="H597" i="41"/>
  <c r="J597" i="41"/>
  <c r="H593" i="41"/>
  <c r="J593" i="41"/>
  <c r="H589" i="41"/>
  <c r="J589" i="41"/>
  <c r="H585" i="41"/>
  <c r="J585" i="41"/>
  <c r="H581" i="41"/>
  <c r="J581" i="41"/>
  <c r="H577" i="41"/>
  <c r="J577" i="41"/>
  <c r="H573" i="41"/>
  <c r="J573" i="41"/>
  <c r="H569" i="41"/>
  <c r="J569" i="41"/>
  <c r="H565" i="41"/>
  <c r="J565" i="41"/>
  <c r="H561" i="41"/>
  <c r="J561" i="41"/>
  <c r="H557" i="41"/>
  <c r="J557" i="41"/>
  <c r="H553" i="41"/>
  <c r="J553" i="41"/>
  <c r="H549" i="41"/>
  <c r="J549" i="41"/>
  <c r="H545" i="41"/>
  <c r="J545" i="41"/>
  <c r="H541" i="41"/>
  <c r="J541" i="41"/>
  <c r="H537" i="41"/>
  <c r="J537" i="41"/>
  <c r="H533" i="41"/>
  <c r="J533" i="41"/>
  <c r="H529" i="41"/>
  <c r="J529" i="41"/>
  <c r="H525" i="41"/>
  <c r="J525" i="41"/>
  <c r="H521" i="41"/>
  <c r="J521" i="41"/>
  <c r="H517" i="41"/>
  <c r="J517" i="41"/>
  <c r="J513" i="41"/>
  <c r="H513" i="41"/>
  <c r="H509" i="41"/>
  <c r="J509" i="41"/>
  <c r="H505" i="41"/>
  <c r="J505" i="41"/>
  <c r="H501" i="41"/>
  <c r="J501" i="41"/>
  <c r="H497" i="41"/>
  <c r="J497" i="41"/>
  <c r="H493" i="41"/>
  <c r="J493" i="41"/>
  <c r="H489" i="41"/>
  <c r="J489" i="41"/>
  <c r="H485" i="41"/>
  <c r="J485" i="41"/>
  <c r="H481" i="41"/>
  <c r="J481" i="41"/>
  <c r="H477" i="41"/>
  <c r="J477" i="41"/>
  <c r="H473" i="41"/>
  <c r="J473" i="41"/>
  <c r="H469" i="41"/>
  <c r="J469" i="41"/>
  <c r="H465" i="41"/>
  <c r="J465" i="41"/>
  <c r="H461" i="41"/>
  <c r="J461" i="41"/>
  <c r="H457" i="41"/>
  <c r="J457" i="41"/>
  <c r="H453" i="41"/>
  <c r="J453" i="41"/>
  <c r="H449" i="41"/>
  <c r="J449" i="41"/>
  <c r="H445" i="41"/>
  <c r="J445" i="41"/>
  <c r="H441" i="41"/>
  <c r="J441" i="41"/>
  <c r="H437" i="41"/>
  <c r="J437" i="41"/>
  <c r="H433" i="41"/>
  <c r="H429" i="41"/>
  <c r="J429" i="41"/>
  <c r="H425" i="41"/>
  <c r="J425" i="41"/>
  <c r="H421" i="41"/>
  <c r="J421" i="41"/>
  <c r="H417" i="41"/>
  <c r="J417" i="41"/>
  <c r="H413" i="41"/>
  <c r="J413" i="41"/>
  <c r="H409" i="41"/>
  <c r="J409" i="41"/>
  <c r="H405" i="41"/>
  <c r="J405" i="41"/>
  <c r="H401" i="41"/>
  <c r="J401" i="41"/>
  <c r="H397" i="41"/>
  <c r="J397" i="41"/>
  <c r="H393" i="41"/>
  <c r="J393" i="41"/>
  <c r="J389" i="41"/>
  <c r="H389" i="41"/>
  <c r="J385" i="41"/>
  <c r="H385" i="41"/>
  <c r="H381" i="41"/>
  <c r="H377" i="41"/>
  <c r="J377" i="41"/>
  <c r="J373" i="41"/>
  <c r="H373" i="41"/>
  <c r="H369" i="41"/>
  <c r="J369" i="41"/>
  <c r="H365" i="41"/>
  <c r="J365" i="41"/>
  <c r="H361" i="41"/>
  <c r="J361" i="41"/>
  <c r="H357" i="41"/>
  <c r="J357" i="41"/>
  <c r="H353" i="41"/>
  <c r="J353" i="41"/>
  <c r="H349" i="41"/>
  <c r="J349" i="41"/>
  <c r="H345" i="41"/>
  <c r="J345" i="41"/>
  <c r="H341" i="41"/>
  <c r="J341" i="41"/>
  <c r="H337" i="41"/>
  <c r="J337" i="41"/>
  <c r="H333" i="41"/>
  <c r="J333" i="41"/>
  <c r="H329" i="41"/>
  <c r="J329" i="41"/>
  <c r="H325" i="41"/>
  <c r="J325" i="41"/>
  <c r="H321" i="41"/>
  <c r="J321" i="41"/>
  <c r="H317" i="41"/>
  <c r="J317" i="41"/>
  <c r="H313" i="41"/>
  <c r="J313" i="41"/>
  <c r="H309" i="41"/>
  <c r="J309" i="41"/>
  <c r="H305" i="41"/>
  <c r="H301" i="41"/>
  <c r="J301" i="41"/>
  <c r="H297" i="41"/>
  <c r="J297" i="41"/>
  <c r="H293" i="41"/>
  <c r="J293" i="41"/>
  <c r="H289" i="41"/>
  <c r="J289" i="41"/>
  <c r="H285" i="41"/>
  <c r="J285" i="41"/>
  <c r="H281" i="41"/>
  <c r="J281" i="41"/>
  <c r="H277" i="41"/>
  <c r="J277" i="41"/>
  <c r="H273" i="41"/>
  <c r="J273" i="41"/>
  <c r="H269" i="41"/>
  <c r="J269" i="41"/>
  <c r="H265" i="41"/>
  <c r="J265" i="41"/>
  <c r="H261" i="41"/>
  <c r="J261" i="41"/>
  <c r="H257" i="41"/>
  <c r="J257" i="41"/>
  <c r="H253" i="41"/>
  <c r="J253" i="41"/>
  <c r="H249" i="41"/>
  <c r="J249" i="41"/>
  <c r="H245" i="41"/>
  <c r="J245" i="41"/>
  <c r="H241" i="41"/>
  <c r="J241" i="41"/>
  <c r="H237" i="41"/>
  <c r="J237" i="41"/>
  <c r="H233" i="41"/>
  <c r="J233" i="41"/>
  <c r="H229" i="41"/>
  <c r="J229" i="41"/>
  <c r="H225" i="41"/>
  <c r="J225" i="41"/>
  <c r="H221" i="41"/>
  <c r="J221" i="41"/>
  <c r="H217" i="41"/>
  <c r="J217" i="41"/>
  <c r="H213" i="41"/>
  <c r="J213" i="41"/>
  <c r="H209" i="41"/>
  <c r="J209" i="41"/>
  <c r="H205" i="41"/>
  <c r="J205" i="41"/>
  <c r="H201" i="41"/>
  <c r="J201" i="41"/>
  <c r="H197" i="41"/>
  <c r="J197" i="41"/>
  <c r="H193" i="41"/>
  <c r="J193" i="41"/>
  <c r="H189" i="41"/>
  <c r="J189" i="41"/>
  <c r="H185" i="41"/>
  <c r="J185" i="41"/>
  <c r="H181" i="41"/>
  <c r="J181" i="41"/>
  <c r="H177" i="41"/>
  <c r="J177" i="41"/>
  <c r="H173" i="41"/>
  <c r="J173" i="41"/>
  <c r="H169" i="41"/>
  <c r="J169" i="41"/>
  <c r="H165" i="41"/>
  <c r="J165" i="41"/>
  <c r="H161" i="41"/>
  <c r="J161" i="41"/>
  <c r="H157" i="41"/>
  <c r="J157" i="41"/>
  <c r="H153" i="41"/>
  <c r="J153" i="41"/>
  <c r="H149" i="41"/>
  <c r="J149" i="41"/>
  <c r="H145" i="41"/>
  <c r="J145" i="41"/>
  <c r="H141" i="41"/>
  <c r="J141" i="41"/>
  <c r="H137" i="41"/>
  <c r="J137" i="41"/>
  <c r="H133" i="41"/>
  <c r="J133" i="41"/>
  <c r="H129" i="41"/>
  <c r="J129" i="41"/>
  <c r="H125" i="41"/>
  <c r="J125" i="41"/>
  <c r="H121" i="41"/>
  <c r="J121" i="41"/>
  <c r="H117" i="41"/>
  <c r="J117" i="41"/>
  <c r="H113" i="41"/>
  <c r="J113" i="41"/>
  <c r="H109" i="41"/>
  <c r="J109" i="41"/>
  <c r="H105" i="41"/>
  <c r="J105" i="41"/>
  <c r="H101" i="41"/>
  <c r="J101" i="41"/>
  <c r="H97" i="41"/>
  <c r="J97" i="41"/>
  <c r="H93" i="41"/>
  <c r="J93" i="41"/>
  <c r="H89" i="41"/>
  <c r="J89" i="41"/>
  <c r="H85" i="41"/>
  <c r="J85" i="41"/>
  <c r="H81" i="41"/>
  <c r="J81" i="41"/>
  <c r="H77" i="41"/>
  <c r="J77" i="41"/>
  <c r="H73" i="41"/>
  <c r="J73" i="41"/>
  <c r="H69" i="41"/>
  <c r="J69" i="41"/>
  <c r="H65" i="41"/>
  <c r="J65" i="41"/>
  <c r="H61" i="41"/>
  <c r="J61" i="41"/>
  <c r="H57" i="41"/>
  <c r="J57" i="41"/>
  <c r="H53" i="41"/>
  <c r="J53" i="41"/>
  <c r="H49" i="41"/>
  <c r="J49" i="41"/>
  <c r="H45" i="41"/>
  <c r="J45" i="41"/>
  <c r="H41" i="41"/>
  <c r="J41" i="41"/>
  <c r="H37" i="41"/>
  <c r="J37" i="41"/>
  <c r="H33" i="41"/>
  <c r="J33" i="41"/>
  <c r="H29" i="41"/>
  <c r="J29" i="41"/>
  <c r="H25" i="41"/>
  <c r="J25" i="41"/>
  <c r="H21" i="41"/>
  <c r="J21" i="41"/>
  <c r="H17" i="41"/>
  <c r="J17" i="41"/>
  <c r="H13" i="41"/>
  <c r="J13" i="41"/>
  <c r="H9" i="41"/>
  <c r="J9" i="41"/>
  <c r="H7" i="41"/>
  <c r="J7" i="41"/>
  <c r="H4" i="41"/>
  <c r="J4" i="41"/>
  <c r="H6" i="41"/>
  <c r="I6" i="41"/>
  <c r="I5" i="41"/>
  <c r="H5" i="41"/>
  <c r="J2" i="41"/>
  <c r="K2" i="41"/>
  <c r="AX54" i="32" l="1"/>
  <c r="AX55" i="32"/>
  <c r="AX56" i="32"/>
  <c r="AX57" i="32"/>
  <c r="AX58" i="32"/>
  <c r="AX59" i="32"/>
  <c r="AX51" i="32"/>
  <c r="AX52" i="32"/>
  <c r="AX53" i="32"/>
  <c r="G3" i="32" l="1"/>
  <c r="AV59" i="32"/>
  <c r="AW59" i="32" s="1"/>
  <c r="AT59" i="32"/>
  <c r="AR59" i="32"/>
  <c r="AS59" i="32" s="1"/>
  <c r="AV58" i="32"/>
  <c r="AW58" i="32" s="1"/>
  <c r="AT58" i="32"/>
  <c r="AR58" i="32"/>
  <c r="AS58" i="32" s="1"/>
  <c r="AV57" i="32"/>
  <c r="AW57" i="32" s="1"/>
  <c r="AT57" i="32"/>
  <c r="AR57" i="32"/>
  <c r="AS57" i="32" s="1"/>
  <c r="AV56" i="32"/>
  <c r="AW56" i="32" s="1"/>
  <c r="AT56" i="32"/>
  <c r="AR56" i="32"/>
  <c r="AS56" i="32" s="1"/>
  <c r="AV55" i="32"/>
  <c r="AW55" i="32" s="1"/>
  <c r="AT55" i="32"/>
  <c r="AR55" i="32"/>
  <c r="AS55" i="32" s="1"/>
  <c r="AV54" i="32"/>
  <c r="AW54" i="32" s="1"/>
  <c r="AT54" i="32"/>
  <c r="AR54" i="32"/>
  <c r="AS54" i="32" s="1"/>
  <c r="AV53" i="32"/>
  <c r="AW53" i="32" s="1"/>
  <c r="AT53" i="32"/>
  <c r="AR53" i="32"/>
  <c r="AS53" i="32" s="1"/>
  <c r="AV52" i="32"/>
  <c r="AW52" i="32" s="1"/>
  <c r="AT52" i="32"/>
  <c r="AR52" i="32"/>
  <c r="AS52" i="32" s="1"/>
  <c r="AV51" i="32"/>
  <c r="AW51" i="32" s="1"/>
  <c r="AT51" i="32"/>
  <c r="AR51" i="32"/>
  <c r="AS51" i="32" s="1"/>
  <c r="AX50" i="32"/>
  <c r="AV50" i="32"/>
  <c r="AW50" i="32" s="1"/>
  <c r="AT50" i="32"/>
  <c r="AR50" i="32"/>
  <c r="AS50" i="32" s="1"/>
  <c r="AX49" i="32"/>
  <c r="AV49" i="32"/>
  <c r="AW49" i="32" s="1"/>
  <c r="AT49" i="32"/>
  <c r="AR49" i="32"/>
  <c r="AS49" i="32" s="1"/>
  <c r="AX48" i="32"/>
  <c r="AV48" i="32"/>
  <c r="AW48" i="32" s="1"/>
  <c r="AT48" i="32"/>
  <c r="AR48" i="32"/>
  <c r="AS48" i="32" s="1"/>
  <c r="AX47" i="32"/>
  <c r="AV47" i="32"/>
  <c r="AW47" i="32" s="1"/>
  <c r="AT47" i="32"/>
  <c r="AR47" i="32"/>
  <c r="AS47" i="32" s="1"/>
  <c r="AX46" i="32"/>
  <c r="AV46" i="32"/>
  <c r="AW46" i="32" s="1"/>
  <c r="AT46" i="32"/>
  <c r="AR46" i="32"/>
  <c r="AS46" i="32" s="1"/>
  <c r="AX45" i="32"/>
  <c r="AV45" i="32"/>
  <c r="AW45" i="32" s="1"/>
  <c r="AT45" i="32"/>
  <c r="AR45" i="32"/>
  <c r="AS45" i="32" s="1"/>
  <c r="AX44" i="32"/>
  <c r="AV44" i="32"/>
  <c r="AW44" i="32" s="1"/>
  <c r="AT44" i="32"/>
  <c r="AR44" i="32"/>
  <c r="AS44" i="32" s="1"/>
  <c r="AX43" i="32"/>
  <c r="AV43" i="32"/>
  <c r="AW43" i="32" s="1"/>
  <c r="AT43" i="32"/>
  <c r="AR43" i="32"/>
  <c r="AS43" i="32" s="1"/>
  <c r="AX42" i="32"/>
  <c r="AV42" i="32"/>
  <c r="AW42" i="32" s="1"/>
  <c r="AT42" i="32"/>
  <c r="AR42" i="32"/>
  <c r="AS42" i="32" s="1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A1" i="4" l="1"/>
  <c r="C2001" i="4"/>
  <c r="B2001" i="4"/>
  <c r="C2000" i="4"/>
  <c r="B2000" i="4"/>
  <c r="C1999" i="4"/>
  <c r="B1999" i="4"/>
  <c r="C1998" i="4"/>
  <c r="B1998" i="4"/>
  <c r="C1997" i="4"/>
  <c r="B1997" i="4"/>
  <c r="C1996" i="4"/>
  <c r="B1996" i="4"/>
  <c r="C1995" i="4"/>
  <c r="B1995" i="4"/>
  <c r="C1994" i="4"/>
  <c r="B1994" i="4"/>
  <c r="C1993" i="4"/>
  <c r="B1993" i="4"/>
  <c r="C1992" i="4"/>
  <c r="B1992" i="4"/>
  <c r="C1991" i="4"/>
  <c r="B1991" i="4"/>
  <c r="C1990" i="4"/>
  <c r="B1990" i="4"/>
  <c r="C1989" i="4"/>
  <c r="B1989" i="4"/>
  <c r="C1988" i="4"/>
  <c r="B1988" i="4"/>
  <c r="C1987" i="4"/>
  <c r="B1987" i="4"/>
  <c r="C1986" i="4"/>
  <c r="B1986" i="4"/>
  <c r="C1985" i="4"/>
  <c r="B1985" i="4"/>
  <c r="C1984" i="4"/>
  <c r="B1984" i="4"/>
  <c r="C1983" i="4"/>
  <c r="B1983" i="4"/>
  <c r="C1982" i="4"/>
  <c r="B1982" i="4"/>
  <c r="C1981" i="4"/>
  <c r="B1981" i="4"/>
  <c r="C1980" i="4"/>
  <c r="B1980" i="4"/>
  <c r="C1979" i="4"/>
  <c r="B1979" i="4"/>
  <c r="C1978" i="4"/>
  <c r="B1978" i="4"/>
  <c r="C1977" i="4"/>
  <c r="B1977" i="4"/>
  <c r="C1976" i="4"/>
  <c r="B1976" i="4"/>
  <c r="C1975" i="4"/>
  <c r="B1975" i="4"/>
  <c r="C1974" i="4"/>
  <c r="B1974" i="4"/>
  <c r="C1973" i="4"/>
  <c r="B1973" i="4"/>
  <c r="C1972" i="4"/>
  <c r="B1972" i="4"/>
  <c r="C1971" i="4"/>
  <c r="B1971" i="4"/>
  <c r="C1970" i="4"/>
  <c r="B1970" i="4"/>
  <c r="C1969" i="4"/>
  <c r="B1969" i="4"/>
  <c r="C1968" i="4"/>
  <c r="B1968" i="4"/>
  <c r="C1967" i="4"/>
  <c r="B1967" i="4"/>
  <c r="C1966" i="4"/>
  <c r="B1966" i="4"/>
  <c r="C1965" i="4"/>
  <c r="B1965" i="4"/>
  <c r="C1964" i="4"/>
  <c r="B1964" i="4"/>
  <c r="C1963" i="4"/>
  <c r="B1963" i="4"/>
  <c r="C1962" i="4"/>
  <c r="B1962" i="4"/>
  <c r="C1961" i="4"/>
  <c r="B1961" i="4"/>
  <c r="C1960" i="4"/>
  <c r="B1960" i="4"/>
  <c r="C1959" i="4"/>
  <c r="B1959" i="4"/>
  <c r="C1958" i="4"/>
  <c r="B1958" i="4"/>
  <c r="C1957" i="4"/>
  <c r="B1957" i="4"/>
  <c r="C1956" i="4"/>
  <c r="B1956" i="4"/>
  <c r="C1955" i="4"/>
  <c r="B1955" i="4"/>
  <c r="C1954" i="4"/>
  <c r="B1954" i="4"/>
  <c r="C1953" i="4"/>
  <c r="B1953" i="4"/>
  <c r="C1952" i="4"/>
  <c r="B1952" i="4"/>
  <c r="C1951" i="4"/>
  <c r="B1951" i="4"/>
  <c r="C1950" i="4"/>
  <c r="B1950" i="4"/>
  <c r="C1949" i="4"/>
  <c r="B1949" i="4"/>
  <c r="C1948" i="4"/>
  <c r="B1948" i="4"/>
  <c r="C1947" i="4"/>
  <c r="B1947" i="4"/>
  <c r="C1946" i="4"/>
  <c r="B1946" i="4"/>
  <c r="C1945" i="4"/>
  <c r="B1945" i="4"/>
  <c r="C1944" i="4"/>
  <c r="B1944" i="4"/>
  <c r="C1943" i="4"/>
  <c r="B1943" i="4"/>
  <c r="C1942" i="4"/>
  <c r="B1942" i="4"/>
  <c r="C1941" i="4"/>
  <c r="B1941" i="4"/>
  <c r="C1940" i="4"/>
  <c r="B1940" i="4"/>
  <c r="C1939" i="4"/>
  <c r="B1939" i="4"/>
  <c r="C1938" i="4"/>
  <c r="B1938" i="4"/>
  <c r="C1937" i="4"/>
  <c r="B1937" i="4"/>
  <c r="C1936" i="4"/>
  <c r="B1936" i="4"/>
  <c r="C1935" i="4"/>
  <c r="B1935" i="4"/>
  <c r="C1934" i="4"/>
  <c r="B1934" i="4"/>
  <c r="C1933" i="4"/>
  <c r="B1933" i="4"/>
  <c r="C1932" i="4"/>
  <c r="B1932" i="4"/>
  <c r="C1931" i="4"/>
  <c r="B1931" i="4"/>
  <c r="C1930" i="4"/>
  <c r="B1930" i="4"/>
  <c r="C1929" i="4"/>
  <c r="B1929" i="4"/>
  <c r="C1928" i="4"/>
  <c r="B1928" i="4"/>
  <c r="C1927" i="4"/>
  <c r="B1927" i="4"/>
  <c r="C1926" i="4"/>
  <c r="B1926" i="4"/>
  <c r="C1925" i="4"/>
  <c r="B1925" i="4"/>
  <c r="C1924" i="4"/>
  <c r="B1924" i="4"/>
  <c r="C1923" i="4"/>
  <c r="B1923" i="4"/>
  <c r="C1922" i="4"/>
  <c r="B1922" i="4"/>
  <c r="C1921" i="4"/>
  <c r="B1921" i="4"/>
  <c r="C1920" i="4"/>
  <c r="B1920" i="4"/>
  <c r="C1919" i="4"/>
  <c r="B1919" i="4"/>
  <c r="C1918" i="4"/>
  <c r="B1918" i="4"/>
  <c r="C1917" i="4"/>
  <c r="B1917" i="4"/>
  <c r="C1916" i="4"/>
  <c r="B1916" i="4"/>
  <c r="C1915" i="4"/>
  <c r="B1915" i="4"/>
  <c r="C1914" i="4"/>
  <c r="B1914" i="4"/>
  <c r="C1913" i="4"/>
  <c r="B1913" i="4"/>
  <c r="C1912" i="4"/>
  <c r="B1912" i="4"/>
  <c r="C1911" i="4"/>
  <c r="B1911" i="4"/>
  <c r="C1910" i="4"/>
  <c r="B1910" i="4"/>
  <c r="C1909" i="4"/>
  <c r="B1909" i="4"/>
  <c r="C1908" i="4"/>
  <c r="B1908" i="4"/>
  <c r="C1907" i="4"/>
  <c r="B1907" i="4"/>
  <c r="C1906" i="4"/>
  <c r="B1906" i="4"/>
  <c r="C1905" i="4"/>
  <c r="B1905" i="4"/>
  <c r="C1904" i="4"/>
  <c r="B1904" i="4"/>
  <c r="C1903" i="4"/>
  <c r="B1903" i="4"/>
  <c r="C1902" i="4"/>
  <c r="B1902" i="4"/>
  <c r="C1901" i="4"/>
  <c r="B1901" i="4"/>
  <c r="C1900" i="4"/>
  <c r="B1900" i="4"/>
  <c r="C1899" i="4"/>
  <c r="B1899" i="4"/>
  <c r="C1898" i="4"/>
  <c r="B1898" i="4"/>
  <c r="C1897" i="4"/>
  <c r="B1897" i="4"/>
  <c r="C1896" i="4"/>
  <c r="B1896" i="4"/>
  <c r="C1895" i="4"/>
  <c r="B1895" i="4"/>
  <c r="C1894" i="4"/>
  <c r="B1894" i="4"/>
  <c r="C1893" i="4"/>
  <c r="B1893" i="4"/>
  <c r="C1892" i="4"/>
  <c r="B1892" i="4"/>
  <c r="C1891" i="4"/>
  <c r="B1891" i="4"/>
  <c r="C1890" i="4"/>
  <c r="B1890" i="4"/>
  <c r="C1889" i="4"/>
  <c r="B1889" i="4"/>
  <c r="C1888" i="4"/>
  <c r="B1888" i="4"/>
  <c r="C1887" i="4"/>
  <c r="B1887" i="4"/>
  <c r="C1886" i="4"/>
  <c r="B1886" i="4"/>
  <c r="C1885" i="4"/>
  <c r="B1885" i="4"/>
  <c r="C1884" i="4"/>
  <c r="B1884" i="4"/>
  <c r="C1883" i="4"/>
  <c r="B1883" i="4"/>
  <c r="C1882" i="4"/>
  <c r="B1882" i="4"/>
  <c r="C1881" i="4"/>
  <c r="B1881" i="4"/>
  <c r="C1880" i="4"/>
  <c r="B1880" i="4"/>
  <c r="C1879" i="4"/>
  <c r="B1879" i="4"/>
  <c r="C1878" i="4"/>
  <c r="B1878" i="4"/>
  <c r="C1877" i="4"/>
  <c r="B1877" i="4"/>
  <c r="C1876" i="4"/>
  <c r="B1876" i="4"/>
  <c r="C1875" i="4"/>
  <c r="B1875" i="4"/>
  <c r="C1874" i="4"/>
  <c r="B1874" i="4"/>
  <c r="C1873" i="4"/>
  <c r="B1873" i="4"/>
  <c r="C1872" i="4"/>
  <c r="B1872" i="4"/>
  <c r="C1871" i="4"/>
  <c r="B1871" i="4"/>
  <c r="C1870" i="4"/>
  <c r="B1870" i="4"/>
  <c r="C1869" i="4"/>
  <c r="B1869" i="4"/>
  <c r="C1868" i="4"/>
  <c r="B1868" i="4"/>
  <c r="C1867" i="4"/>
  <c r="B1867" i="4"/>
  <c r="C1866" i="4"/>
  <c r="B1866" i="4"/>
  <c r="C1865" i="4"/>
  <c r="B1865" i="4"/>
  <c r="C1864" i="4"/>
  <c r="B1864" i="4"/>
  <c r="C1863" i="4"/>
  <c r="B1863" i="4"/>
  <c r="C1862" i="4"/>
  <c r="B1862" i="4"/>
  <c r="C1861" i="4"/>
  <c r="B1861" i="4"/>
  <c r="C1860" i="4"/>
  <c r="B1860" i="4"/>
  <c r="C1859" i="4"/>
  <c r="B1859" i="4"/>
  <c r="C1858" i="4"/>
  <c r="B1858" i="4"/>
  <c r="C1857" i="4"/>
  <c r="B1857" i="4"/>
  <c r="C1856" i="4"/>
  <c r="B1856" i="4"/>
  <c r="C1855" i="4"/>
  <c r="B1855" i="4"/>
  <c r="C1854" i="4"/>
  <c r="B1854" i="4"/>
  <c r="C1853" i="4"/>
  <c r="B1853" i="4"/>
  <c r="C1852" i="4"/>
  <c r="B1852" i="4"/>
  <c r="C1851" i="4"/>
  <c r="B1851" i="4"/>
  <c r="C1850" i="4"/>
  <c r="B1850" i="4"/>
  <c r="C1849" i="4"/>
  <c r="B1849" i="4"/>
  <c r="C1848" i="4"/>
  <c r="B1848" i="4"/>
  <c r="C1847" i="4"/>
  <c r="B1847" i="4"/>
  <c r="C1846" i="4"/>
  <c r="B1846" i="4"/>
  <c r="C1845" i="4"/>
  <c r="B1845" i="4"/>
  <c r="C1844" i="4"/>
  <c r="B1844" i="4"/>
  <c r="C1843" i="4"/>
  <c r="B1843" i="4"/>
  <c r="C1842" i="4"/>
  <c r="B1842" i="4"/>
  <c r="C1841" i="4"/>
  <c r="B1841" i="4"/>
  <c r="C1840" i="4"/>
  <c r="B1840" i="4"/>
  <c r="C1839" i="4"/>
  <c r="B1839" i="4"/>
  <c r="C1838" i="4"/>
  <c r="B1838" i="4"/>
  <c r="C1837" i="4"/>
  <c r="B1837" i="4"/>
  <c r="C1836" i="4"/>
  <c r="B1836" i="4"/>
  <c r="C1835" i="4"/>
  <c r="B1835" i="4"/>
  <c r="C1834" i="4"/>
  <c r="B1834" i="4"/>
  <c r="C1833" i="4"/>
  <c r="B1833" i="4"/>
  <c r="C1832" i="4"/>
  <c r="B1832" i="4"/>
  <c r="C1831" i="4"/>
  <c r="B1831" i="4"/>
  <c r="C1830" i="4"/>
  <c r="B1830" i="4"/>
  <c r="C1829" i="4"/>
  <c r="B1829" i="4"/>
  <c r="C1828" i="4"/>
  <c r="B1828" i="4"/>
  <c r="C1827" i="4"/>
  <c r="B1827" i="4"/>
  <c r="C1826" i="4"/>
  <c r="B1826" i="4"/>
  <c r="C1825" i="4"/>
  <c r="B1825" i="4"/>
  <c r="C1824" i="4"/>
  <c r="B1824" i="4"/>
  <c r="C1823" i="4"/>
  <c r="B1823" i="4"/>
  <c r="C1822" i="4"/>
  <c r="B1822" i="4"/>
  <c r="C1821" i="4"/>
  <c r="B1821" i="4"/>
  <c r="C1820" i="4"/>
  <c r="B1820" i="4"/>
  <c r="C1819" i="4"/>
  <c r="B1819" i="4"/>
  <c r="C1818" i="4"/>
  <c r="B1818" i="4"/>
  <c r="C1817" i="4"/>
  <c r="B1817" i="4"/>
  <c r="C1816" i="4"/>
  <c r="B1816" i="4"/>
  <c r="C1815" i="4"/>
  <c r="B1815" i="4"/>
  <c r="C1814" i="4"/>
  <c r="B1814" i="4"/>
  <c r="C1813" i="4"/>
  <c r="B1813" i="4"/>
  <c r="C1812" i="4"/>
  <c r="B1812" i="4"/>
  <c r="C1811" i="4"/>
  <c r="B1811" i="4"/>
  <c r="C1810" i="4"/>
  <c r="B1810" i="4"/>
  <c r="C1809" i="4"/>
  <c r="B1809" i="4"/>
  <c r="C1808" i="4"/>
  <c r="B1808" i="4"/>
  <c r="C1807" i="4"/>
  <c r="B1807" i="4"/>
  <c r="C1806" i="4"/>
  <c r="B1806" i="4"/>
  <c r="C1805" i="4"/>
  <c r="B1805" i="4"/>
  <c r="C1804" i="4"/>
  <c r="B1804" i="4"/>
  <c r="C1803" i="4"/>
  <c r="B1803" i="4"/>
  <c r="C1802" i="4"/>
  <c r="B1802" i="4"/>
  <c r="C1801" i="4"/>
  <c r="B1801" i="4"/>
  <c r="C1800" i="4"/>
  <c r="B1800" i="4"/>
  <c r="C1799" i="4"/>
  <c r="B1799" i="4"/>
  <c r="C1798" i="4"/>
  <c r="B1798" i="4"/>
  <c r="C1797" i="4"/>
  <c r="B1797" i="4"/>
  <c r="C1796" i="4"/>
  <c r="B1796" i="4"/>
  <c r="C1795" i="4"/>
  <c r="B1795" i="4"/>
  <c r="C1794" i="4"/>
  <c r="B1794" i="4"/>
  <c r="C1793" i="4"/>
  <c r="B1793" i="4"/>
  <c r="C1792" i="4"/>
  <c r="B1792" i="4"/>
  <c r="C1791" i="4"/>
  <c r="B1791" i="4"/>
  <c r="C1790" i="4"/>
  <c r="B1790" i="4"/>
  <c r="C1789" i="4"/>
  <c r="B1789" i="4"/>
  <c r="C1788" i="4"/>
  <c r="B1788" i="4"/>
  <c r="C1787" i="4"/>
  <c r="B1787" i="4"/>
  <c r="C1786" i="4"/>
  <c r="B1786" i="4"/>
  <c r="C1785" i="4"/>
  <c r="B1785" i="4"/>
  <c r="C1784" i="4"/>
  <c r="B1784" i="4"/>
  <c r="C1783" i="4"/>
  <c r="B1783" i="4"/>
  <c r="C1782" i="4"/>
  <c r="B1782" i="4"/>
  <c r="C1781" i="4"/>
  <c r="B1781" i="4"/>
  <c r="C1780" i="4"/>
  <c r="B1780" i="4"/>
  <c r="C1779" i="4"/>
  <c r="B1779" i="4"/>
  <c r="C1778" i="4"/>
  <c r="B1778" i="4"/>
  <c r="C1777" i="4"/>
  <c r="B1777" i="4"/>
  <c r="C1776" i="4"/>
  <c r="B1776" i="4"/>
  <c r="C1775" i="4"/>
  <c r="B1775" i="4"/>
  <c r="C1774" i="4"/>
  <c r="B1774" i="4"/>
  <c r="C1773" i="4"/>
  <c r="B1773" i="4"/>
  <c r="C1772" i="4"/>
  <c r="B1772" i="4"/>
  <c r="C1771" i="4"/>
  <c r="B1771" i="4"/>
  <c r="C1770" i="4"/>
  <c r="B1770" i="4"/>
  <c r="C1769" i="4"/>
  <c r="B1769" i="4"/>
  <c r="C1768" i="4"/>
  <c r="B1768" i="4"/>
  <c r="C1767" i="4"/>
  <c r="B1767" i="4"/>
  <c r="C1766" i="4"/>
  <c r="B1766" i="4"/>
  <c r="C1765" i="4"/>
  <c r="B1765" i="4"/>
  <c r="C1764" i="4"/>
  <c r="B1764" i="4"/>
  <c r="C1763" i="4"/>
  <c r="B1763" i="4"/>
  <c r="C1762" i="4"/>
  <c r="B1762" i="4"/>
  <c r="C1761" i="4"/>
  <c r="B1761" i="4"/>
  <c r="C1760" i="4"/>
  <c r="B1760" i="4"/>
  <c r="C1759" i="4"/>
  <c r="B1759" i="4"/>
  <c r="C1758" i="4"/>
  <c r="B1758" i="4"/>
  <c r="C1757" i="4"/>
  <c r="B1757" i="4"/>
  <c r="C1756" i="4"/>
  <c r="B1756" i="4"/>
  <c r="C1755" i="4"/>
  <c r="B1755" i="4"/>
  <c r="C1754" i="4"/>
  <c r="B1754" i="4"/>
  <c r="C1753" i="4"/>
  <c r="B1753" i="4"/>
  <c r="C1752" i="4"/>
  <c r="B1752" i="4"/>
  <c r="C1751" i="4"/>
  <c r="B1751" i="4"/>
  <c r="C1750" i="4"/>
  <c r="B1750" i="4"/>
  <c r="C1749" i="4"/>
  <c r="B1749" i="4"/>
  <c r="C1748" i="4"/>
  <c r="B1748" i="4"/>
  <c r="C1747" i="4"/>
  <c r="B1747" i="4"/>
  <c r="C1746" i="4"/>
  <c r="B1746" i="4"/>
  <c r="C1745" i="4"/>
  <c r="B1745" i="4"/>
  <c r="C1744" i="4"/>
  <c r="B1744" i="4"/>
  <c r="C1743" i="4"/>
  <c r="B1743" i="4"/>
  <c r="C1742" i="4"/>
  <c r="B1742" i="4"/>
  <c r="C1741" i="4"/>
  <c r="B1741" i="4"/>
  <c r="C1740" i="4"/>
  <c r="B1740" i="4"/>
  <c r="C1739" i="4"/>
  <c r="B1739" i="4"/>
  <c r="C1738" i="4"/>
  <c r="B1738" i="4"/>
  <c r="C1737" i="4"/>
  <c r="B1737" i="4"/>
  <c r="C1736" i="4"/>
  <c r="B1736" i="4"/>
  <c r="C1735" i="4"/>
  <c r="B1735" i="4"/>
  <c r="C1734" i="4"/>
  <c r="B1734" i="4"/>
  <c r="C1733" i="4"/>
  <c r="B1733" i="4"/>
  <c r="C1732" i="4"/>
  <c r="B1732" i="4"/>
  <c r="C1731" i="4"/>
  <c r="B1731" i="4"/>
  <c r="C1730" i="4"/>
  <c r="B1730" i="4"/>
  <c r="C1729" i="4"/>
  <c r="B1729" i="4"/>
  <c r="C1728" i="4"/>
  <c r="B1728" i="4"/>
  <c r="C1727" i="4"/>
  <c r="B1727" i="4"/>
  <c r="C1726" i="4"/>
  <c r="B1726" i="4"/>
  <c r="C1725" i="4"/>
  <c r="B1725" i="4"/>
  <c r="C1724" i="4"/>
  <c r="B1724" i="4"/>
  <c r="C1723" i="4"/>
  <c r="B1723" i="4"/>
  <c r="C1722" i="4"/>
  <c r="B1722" i="4"/>
  <c r="C1721" i="4"/>
  <c r="B1721" i="4"/>
  <c r="C1720" i="4"/>
  <c r="B1720" i="4"/>
  <c r="C1719" i="4"/>
  <c r="B1719" i="4"/>
  <c r="C1718" i="4"/>
  <c r="B1718" i="4"/>
  <c r="C1717" i="4"/>
  <c r="B1717" i="4"/>
  <c r="C1716" i="4"/>
  <c r="B1716" i="4"/>
  <c r="C1715" i="4"/>
  <c r="B1715" i="4"/>
  <c r="C1714" i="4"/>
  <c r="B1714" i="4"/>
  <c r="C1713" i="4"/>
  <c r="B1713" i="4"/>
  <c r="C1712" i="4"/>
  <c r="B1712" i="4"/>
  <c r="C1711" i="4"/>
  <c r="B1711" i="4"/>
  <c r="C1710" i="4"/>
  <c r="B1710" i="4"/>
  <c r="C1709" i="4"/>
  <c r="B1709" i="4"/>
  <c r="C1708" i="4"/>
  <c r="B1708" i="4"/>
  <c r="C1707" i="4"/>
  <c r="B1707" i="4"/>
  <c r="C1706" i="4"/>
  <c r="B1706" i="4"/>
  <c r="C1705" i="4"/>
  <c r="B1705" i="4"/>
  <c r="C1704" i="4"/>
  <c r="B1704" i="4"/>
  <c r="C1703" i="4"/>
  <c r="B1703" i="4"/>
  <c r="C1702" i="4"/>
  <c r="B1702" i="4"/>
  <c r="C1701" i="4"/>
  <c r="B1701" i="4"/>
  <c r="C1700" i="4"/>
  <c r="B1700" i="4"/>
  <c r="C1699" i="4"/>
  <c r="B1699" i="4"/>
  <c r="C1698" i="4"/>
  <c r="B1698" i="4"/>
  <c r="C1697" i="4"/>
  <c r="B1697" i="4"/>
  <c r="C1696" i="4"/>
  <c r="B1696" i="4"/>
  <c r="C1695" i="4"/>
  <c r="B1695" i="4"/>
  <c r="C1694" i="4"/>
  <c r="B1694" i="4"/>
  <c r="C1693" i="4"/>
  <c r="B1693" i="4"/>
  <c r="C1692" i="4"/>
  <c r="B1692" i="4"/>
  <c r="C1691" i="4"/>
  <c r="B1691" i="4"/>
  <c r="C1690" i="4"/>
  <c r="B1690" i="4"/>
  <c r="C1689" i="4"/>
  <c r="B1689" i="4"/>
  <c r="C1688" i="4"/>
  <c r="B1688" i="4"/>
  <c r="C1687" i="4"/>
  <c r="B1687" i="4"/>
  <c r="C1686" i="4"/>
  <c r="B1686" i="4"/>
  <c r="C1685" i="4"/>
  <c r="B1685" i="4"/>
  <c r="C1684" i="4"/>
  <c r="B1684" i="4"/>
  <c r="C1683" i="4"/>
  <c r="B1683" i="4"/>
  <c r="C1682" i="4"/>
  <c r="B1682" i="4"/>
  <c r="C1681" i="4"/>
  <c r="B1681" i="4"/>
  <c r="C1680" i="4"/>
  <c r="B1680" i="4"/>
  <c r="C1679" i="4"/>
  <c r="B1679" i="4"/>
  <c r="C1678" i="4"/>
  <c r="B1678" i="4"/>
  <c r="C1677" i="4"/>
  <c r="B1677" i="4"/>
  <c r="C1676" i="4"/>
  <c r="B1676" i="4"/>
  <c r="C1675" i="4"/>
  <c r="B1675" i="4"/>
  <c r="C1674" i="4"/>
  <c r="B1674" i="4"/>
  <c r="C1673" i="4"/>
  <c r="B1673" i="4"/>
  <c r="C1672" i="4"/>
  <c r="B1672" i="4"/>
  <c r="C1671" i="4"/>
  <c r="B1671" i="4"/>
  <c r="C1670" i="4"/>
  <c r="B1670" i="4"/>
  <c r="C1669" i="4"/>
  <c r="B1669" i="4"/>
  <c r="C1668" i="4"/>
  <c r="B1668" i="4"/>
  <c r="C1667" i="4"/>
  <c r="B1667" i="4"/>
  <c r="C1666" i="4"/>
  <c r="B1666" i="4"/>
  <c r="C1665" i="4"/>
  <c r="B1665" i="4"/>
  <c r="C1664" i="4"/>
  <c r="B1664" i="4"/>
  <c r="C1663" i="4"/>
  <c r="B1663" i="4"/>
  <c r="C1662" i="4"/>
  <c r="B1662" i="4"/>
  <c r="C1661" i="4"/>
  <c r="B1661" i="4"/>
  <c r="C1660" i="4"/>
  <c r="B1660" i="4"/>
  <c r="C1659" i="4"/>
  <c r="B1659" i="4"/>
  <c r="C1658" i="4"/>
  <c r="B1658" i="4"/>
  <c r="C1657" i="4"/>
  <c r="B1657" i="4"/>
  <c r="C1656" i="4"/>
  <c r="B1656" i="4"/>
  <c r="C1655" i="4"/>
  <c r="B1655" i="4"/>
  <c r="C1654" i="4"/>
  <c r="B1654" i="4"/>
  <c r="C1653" i="4"/>
  <c r="B1653" i="4"/>
  <c r="C1652" i="4"/>
  <c r="B1652" i="4"/>
  <c r="C1651" i="4"/>
  <c r="B1651" i="4"/>
  <c r="C1650" i="4"/>
  <c r="B1650" i="4"/>
  <c r="C1649" i="4"/>
  <c r="B1649" i="4"/>
  <c r="C1648" i="4"/>
  <c r="B1648" i="4"/>
  <c r="C1647" i="4"/>
  <c r="B1647" i="4"/>
  <c r="C1646" i="4"/>
  <c r="B1646" i="4"/>
  <c r="C1645" i="4"/>
  <c r="B1645" i="4"/>
  <c r="C1644" i="4"/>
  <c r="B1644" i="4"/>
  <c r="C1643" i="4"/>
  <c r="B1643" i="4"/>
  <c r="C1642" i="4"/>
  <c r="B1642" i="4"/>
  <c r="C1641" i="4"/>
  <c r="B1641" i="4"/>
  <c r="C1640" i="4"/>
  <c r="B1640" i="4"/>
  <c r="C1639" i="4"/>
  <c r="B1639" i="4"/>
  <c r="C1638" i="4"/>
  <c r="B1638" i="4"/>
  <c r="C1637" i="4"/>
  <c r="B1637" i="4"/>
  <c r="C1636" i="4"/>
  <c r="B1636" i="4"/>
  <c r="C1635" i="4"/>
  <c r="B1635" i="4"/>
  <c r="C1634" i="4"/>
  <c r="B1634" i="4"/>
  <c r="C1633" i="4"/>
  <c r="B1633" i="4"/>
  <c r="C1632" i="4"/>
  <c r="B1632" i="4"/>
  <c r="C1631" i="4"/>
  <c r="B1631" i="4"/>
  <c r="C1630" i="4"/>
  <c r="B1630" i="4"/>
  <c r="C1629" i="4"/>
  <c r="B1629" i="4"/>
  <c r="C1628" i="4"/>
  <c r="B1628" i="4"/>
  <c r="C1627" i="4"/>
  <c r="B1627" i="4"/>
  <c r="C1626" i="4"/>
  <c r="B1626" i="4"/>
  <c r="C1625" i="4"/>
  <c r="B1625" i="4"/>
  <c r="C1624" i="4"/>
  <c r="B1624" i="4"/>
  <c r="C1623" i="4"/>
  <c r="B1623" i="4"/>
  <c r="C1622" i="4"/>
  <c r="B1622" i="4"/>
  <c r="C1621" i="4"/>
  <c r="B1621" i="4"/>
  <c r="C1620" i="4"/>
  <c r="B1620" i="4"/>
  <c r="C1619" i="4"/>
  <c r="B1619" i="4"/>
  <c r="C1618" i="4"/>
  <c r="B1618" i="4"/>
  <c r="C1617" i="4"/>
  <c r="B1617" i="4"/>
  <c r="C1616" i="4"/>
  <c r="B1616" i="4"/>
  <c r="C1615" i="4"/>
  <c r="B1615" i="4"/>
  <c r="C1614" i="4"/>
  <c r="B1614" i="4"/>
  <c r="C1613" i="4"/>
  <c r="B1613" i="4"/>
  <c r="C1612" i="4"/>
  <c r="B1612" i="4"/>
  <c r="C1611" i="4"/>
  <c r="B1611" i="4"/>
  <c r="C1610" i="4"/>
  <c r="B1610" i="4"/>
  <c r="C1609" i="4"/>
  <c r="B1609" i="4"/>
  <c r="C1608" i="4"/>
  <c r="B1608" i="4"/>
  <c r="C1607" i="4"/>
  <c r="B1607" i="4"/>
  <c r="C1606" i="4"/>
  <c r="B1606" i="4"/>
  <c r="C1605" i="4"/>
  <c r="B1605" i="4"/>
  <c r="C1604" i="4"/>
  <c r="B1604" i="4"/>
  <c r="C1603" i="4"/>
  <c r="B1603" i="4"/>
  <c r="C1602" i="4"/>
  <c r="B1602" i="4"/>
  <c r="C1601" i="4"/>
  <c r="B1601" i="4"/>
  <c r="C1600" i="4"/>
  <c r="B1600" i="4"/>
  <c r="C1599" i="4"/>
  <c r="B1599" i="4"/>
  <c r="C1598" i="4"/>
  <c r="B1598" i="4"/>
  <c r="C1597" i="4"/>
  <c r="B1597" i="4"/>
  <c r="C1596" i="4"/>
  <c r="B1596" i="4"/>
  <c r="C1595" i="4"/>
  <c r="B1595" i="4"/>
  <c r="C1594" i="4"/>
  <c r="B1594" i="4"/>
  <c r="C1593" i="4"/>
  <c r="B1593" i="4"/>
  <c r="C1592" i="4"/>
  <c r="B1592" i="4"/>
  <c r="C1591" i="4"/>
  <c r="B1591" i="4"/>
  <c r="C1590" i="4"/>
  <c r="B1590" i="4"/>
  <c r="C1589" i="4"/>
  <c r="B1589" i="4"/>
  <c r="C1588" i="4"/>
  <c r="B1588" i="4"/>
  <c r="C1587" i="4"/>
  <c r="B1587" i="4"/>
  <c r="C1586" i="4"/>
  <c r="B1586" i="4"/>
  <c r="C1585" i="4"/>
  <c r="B1585" i="4"/>
  <c r="C1584" i="4"/>
  <c r="B1584" i="4"/>
  <c r="C1583" i="4"/>
  <c r="B1583" i="4"/>
  <c r="C1582" i="4"/>
  <c r="B1582" i="4"/>
  <c r="C1581" i="4"/>
  <c r="B1581" i="4"/>
  <c r="C1580" i="4"/>
  <c r="B1580" i="4"/>
  <c r="C1579" i="4"/>
  <c r="B1579" i="4"/>
  <c r="C1578" i="4"/>
  <c r="B1578" i="4"/>
  <c r="C1577" i="4"/>
  <c r="B1577" i="4"/>
  <c r="C1576" i="4"/>
  <c r="B1576" i="4"/>
  <c r="C1575" i="4"/>
  <c r="B1575" i="4"/>
  <c r="C1574" i="4"/>
  <c r="B1574" i="4"/>
  <c r="C1573" i="4"/>
  <c r="B1573" i="4"/>
  <c r="C1572" i="4"/>
  <c r="B1572" i="4"/>
  <c r="C1571" i="4"/>
  <c r="B1571" i="4"/>
  <c r="C1570" i="4"/>
  <c r="B1570" i="4"/>
  <c r="C1569" i="4"/>
  <c r="B1569" i="4"/>
  <c r="C1568" i="4"/>
  <c r="B1568" i="4"/>
  <c r="C1567" i="4"/>
  <c r="B1567" i="4"/>
  <c r="C1566" i="4"/>
  <c r="B1566" i="4"/>
  <c r="C1565" i="4"/>
  <c r="B1565" i="4"/>
  <c r="C1564" i="4"/>
  <c r="B1564" i="4"/>
  <c r="C1563" i="4"/>
  <c r="B1563" i="4"/>
  <c r="C1562" i="4"/>
  <c r="B1562" i="4"/>
  <c r="C1561" i="4"/>
  <c r="B1561" i="4"/>
  <c r="C1560" i="4"/>
  <c r="B1560" i="4"/>
  <c r="C1559" i="4"/>
  <c r="B1559" i="4"/>
  <c r="C1558" i="4"/>
  <c r="B1558" i="4"/>
  <c r="C1557" i="4"/>
  <c r="B1557" i="4"/>
  <c r="C1556" i="4"/>
  <c r="B1556" i="4"/>
  <c r="C1555" i="4"/>
  <c r="B1555" i="4"/>
  <c r="C1554" i="4"/>
  <c r="B1554" i="4"/>
  <c r="C1553" i="4"/>
  <c r="B1553" i="4"/>
  <c r="C1552" i="4"/>
  <c r="B1552" i="4"/>
  <c r="C1551" i="4"/>
  <c r="B1551" i="4"/>
  <c r="C1550" i="4"/>
  <c r="B1550" i="4"/>
  <c r="C1549" i="4"/>
  <c r="B1549" i="4"/>
  <c r="C1548" i="4"/>
  <c r="B1548" i="4"/>
  <c r="C1547" i="4"/>
  <c r="B1547" i="4"/>
  <c r="C1546" i="4"/>
  <c r="B1546" i="4"/>
  <c r="C1545" i="4"/>
  <c r="B1545" i="4"/>
  <c r="C1544" i="4"/>
  <c r="B1544" i="4"/>
  <c r="C1543" i="4"/>
  <c r="B1543" i="4"/>
  <c r="C1542" i="4"/>
  <c r="B1542" i="4"/>
  <c r="C1541" i="4"/>
  <c r="B1541" i="4"/>
  <c r="C1540" i="4"/>
  <c r="B1540" i="4"/>
  <c r="C1539" i="4"/>
  <c r="B1539" i="4"/>
  <c r="C1538" i="4"/>
  <c r="B1538" i="4"/>
  <c r="C1537" i="4"/>
  <c r="B1537" i="4"/>
  <c r="C1536" i="4"/>
  <c r="B1536" i="4"/>
  <c r="C1535" i="4"/>
  <c r="B1535" i="4"/>
  <c r="C1534" i="4"/>
  <c r="B1534" i="4"/>
  <c r="C1533" i="4"/>
  <c r="B1533" i="4"/>
  <c r="C1532" i="4"/>
  <c r="B1532" i="4"/>
  <c r="C1531" i="4"/>
  <c r="B1531" i="4"/>
  <c r="C1530" i="4"/>
  <c r="B1530" i="4"/>
  <c r="C1529" i="4"/>
  <c r="B1529" i="4"/>
  <c r="C1528" i="4"/>
  <c r="B1528" i="4"/>
  <c r="C1527" i="4"/>
  <c r="B1527" i="4"/>
  <c r="C1526" i="4"/>
  <c r="B1526" i="4"/>
  <c r="C1525" i="4"/>
  <c r="B1525" i="4"/>
  <c r="C1524" i="4"/>
  <c r="B1524" i="4"/>
  <c r="C1523" i="4"/>
  <c r="B1523" i="4"/>
  <c r="C1522" i="4"/>
  <c r="B1522" i="4"/>
  <c r="C1521" i="4"/>
  <c r="B1521" i="4"/>
  <c r="C1520" i="4"/>
  <c r="B1520" i="4"/>
  <c r="C1519" i="4"/>
  <c r="B1519" i="4"/>
  <c r="C1518" i="4"/>
  <c r="B1518" i="4"/>
  <c r="C1517" i="4"/>
  <c r="B1517" i="4"/>
  <c r="C1516" i="4"/>
  <c r="B1516" i="4"/>
  <c r="C1515" i="4"/>
  <c r="B1515" i="4"/>
  <c r="C1514" i="4"/>
  <c r="B1514" i="4"/>
  <c r="C1513" i="4"/>
  <c r="B1513" i="4"/>
  <c r="C1512" i="4"/>
  <c r="B1512" i="4"/>
  <c r="C1511" i="4"/>
  <c r="B1511" i="4"/>
  <c r="C1510" i="4"/>
  <c r="B1510" i="4"/>
  <c r="C1509" i="4"/>
  <c r="B1509" i="4"/>
  <c r="C1508" i="4"/>
  <c r="B1508" i="4"/>
  <c r="C1507" i="4"/>
  <c r="B1507" i="4"/>
  <c r="C1506" i="4"/>
  <c r="B1506" i="4"/>
  <c r="C1505" i="4"/>
  <c r="B1505" i="4"/>
  <c r="C1504" i="4"/>
  <c r="B1504" i="4"/>
  <c r="C1503" i="4"/>
  <c r="B1503" i="4"/>
  <c r="C1502" i="4"/>
  <c r="B1502" i="4"/>
  <c r="C1501" i="4"/>
  <c r="B1501" i="4"/>
  <c r="C1500" i="4"/>
  <c r="B1500" i="4"/>
  <c r="C1499" i="4"/>
  <c r="B1499" i="4"/>
  <c r="C1498" i="4"/>
  <c r="B1498" i="4"/>
  <c r="C1497" i="4"/>
  <c r="B1497" i="4"/>
  <c r="C1496" i="4"/>
  <c r="B1496" i="4"/>
  <c r="C1495" i="4"/>
  <c r="B1495" i="4"/>
  <c r="C1494" i="4"/>
  <c r="B1494" i="4"/>
  <c r="C1493" i="4"/>
  <c r="B1493" i="4"/>
  <c r="C1492" i="4"/>
  <c r="B1492" i="4"/>
  <c r="C1491" i="4"/>
  <c r="B1491" i="4"/>
  <c r="C1490" i="4"/>
  <c r="B1490" i="4"/>
  <c r="C1489" i="4"/>
  <c r="B1489" i="4"/>
  <c r="C1488" i="4"/>
  <c r="B1488" i="4"/>
  <c r="C1487" i="4"/>
  <c r="B1487" i="4"/>
  <c r="C1486" i="4"/>
  <c r="B1486" i="4"/>
  <c r="C1485" i="4"/>
  <c r="B1485" i="4"/>
  <c r="C1484" i="4"/>
  <c r="B1484" i="4"/>
  <c r="C1483" i="4"/>
  <c r="B1483" i="4"/>
  <c r="C1482" i="4"/>
  <c r="B1482" i="4"/>
  <c r="C1481" i="4"/>
  <c r="B1481" i="4"/>
  <c r="C1480" i="4"/>
  <c r="B1480" i="4"/>
  <c r="C1479" i="4"/>
  <c r="B1479" i="4"/>
  <c r="C1478" i="4"/>
  <c r="B1478" i="4"/>
  <c r="C1477" i="4"/>
  <c r="B1477" i="4"/>
  <c r="C1476" i="4"/>
  <c r="B1476" i="4"/>
  <c r="C1475" i="4"/>
  <c r="B1475" i="4"/>
  <c r="C1474" i="4"/>
  <c r="B1474" i="4"/>
  <c r="C1473" i="4"/>
  <c r="B1473" i="4"/>
  <c r="C1472" i="4"/>
  <c r="B1472" i="4"/>
  <c r="C1471" i="4"/>
  <c r="B1471" i="4"/>
  <c r="C1470" i="4"/>
  <c r="B1470" i="4"/>
  <c r="C1469" i="4"/>
  <c r="B1469" i="4"/>
  <c r="C1468" i="4"/>
  <c r="B1468" i="4"/>
  <c r="C1467" i="4"/>
  <c r="B1467" i="4"/>
  <c r="C1466" i="4"/>
  <c r="B1466" i="4"/>
  <c r="C1465" i="4"/>
  <c r="B1465" i="4"/>
  <c r="C1464" i="4"/>
  <c r="B1464" i="4"/>
  <c r="C1463" i="4"/>
  <c r="B1463" i="4"/>
  <c r="C1462" i="4"/>
  <c r="B1462" i="4"/>
  <c r="C1461" i="4"/>
  <c r="B1461" i="4"/>
  <c r="C1460" i="4"/>
  <c r="B1460" i="4"/>
  <c r="C1459" i="4"/>
  <c r="B1459" i="4"/>
  <c r="C1458" i="4"/>
  <c r="B1458" i="4"/>
  <c r="C1457" i="4"/>
  <c r="B1457" i="4"/>
  <c r="C1456" i="4"/>
  <c r="B1456" i="4"/>
  <c r="C1455" i="4"/>
  <c r="B1455" i="4"/>
  <c r="C1454" i="4"/>
  <c r="B1454" i="4"/>
  <c r="C1453" i="4"/>
  <c r="B1453" i="4"/>
  <c r="C1452" i="4"/>
  <c r="B1452" i="4"/>
  <c r="C1451" i="4"/>
  <c r="B1451" i="4"/>
  <c r="C1450" i="4"/>
  <c r="B1450" i="4"/>
  <c r="C1449" i="4"/>
  <c r="B1449" i="4"/>
  <c r="C1448" i="4"/>
  <c r="B1448" i="4"/>
  <c r="C1447" i="4"/>
  <c r="B1447" i="4"/>
  <c r="C1446" i="4"/>
  <c r="B1446" i="4"/>
  <c r="C1445" i="4"/>
  <c r="B1445" i="4"/>
  <c r="C1444" i="4"/>
  <c r="B1444" i="4"/>
  <c r="C1443" i="4"/>
  <c r="B1443" i="4"/>
  <c r="C1442" i="4"/>
  <c r="B1442" i="4"/>
  <c r="C1441" i="4"/>
  <c r="B1441" i="4"/>
  <c r="C1440" i="4"/>
  <c r="B1440" i="4"/>
  <c r="C1439" i="4"/>
  <c r="B1439" i="4"/>
  <c r="C1438" i="4"/>
  <c r="B1438" i="4"/>
  <c r="C1437" i="4"/>
  <c r="B1437" i="4"/>
  <c r="C1436" i="4"/>
  <c r="B1436" i="4"/>
  <c r="C1435" i="4"/>
  <c r="B1435" i="4"/>
  <c r="C1434" i="4"/>
  <c r="B1434" i="4"/>
  <c r="C1433" i="4"/>
  <c r="B1433" i="4"/>
  <c r="C1432" i="4"/>
  <c r="B1432" i="4"/>
  <c r="C1431" i="4"/>
  <c r="B1431" i="4"/>
  <c r="C1430" i="4"/>
  <c r="B1430" i="4"/>
  <c r="C1429" i="4"/>
  <c r="B1429" i="4"/>
  <c r="C1428" i="4"/>
  <c r="B1428" i="4"/>
  <c r="C1427" i="4"/>
  <c r="B1427" i="4"/>
  <c r="C1426" i="4"/>
  <c r="B1426" i="4"/>
  <c r="C1425" i="4"/>
  <c r="B1425" i="4"/>
  <c r="C1424" i="4"/>
  <c r="B1424" i="4"/>
  <c r="C1423" i="4"/>
  <c r="B1423" i="4"/>
  <c r="C1422" i="4"/>
  <c r="B1422" i="4"/>
  <c r="C1421" i="4"/>
  <c r="B1421" i="4"/>
  <c r="C1420" i="4"/>
  <c r="B1420" i="4"/>
  <c r="C1419" i="4"/>
  <c r="B1419" i="4"/>
  <c r="C1418" i="4"/>
  <c r="B1418" i="4"/>
  <c r="C1417" i="4"/>
  <c r="B1417" i="4"/>
  <c r="C1416" i="4"/>
  <c r="B1416" i="4"/>
  <c r="C1415" i="4"/>
  <c r="B1415" i="4"/>
  <c r="C1414" i="4"/>
  <c r="B1414" i="4"/>
  <c r="C1413" i="4"/>
  <c r="B1413" i="4"/>
  <c r="C1412" i="4"/>
  <c r="B1412" i="4"/>
  <c r="C1411" i="4"/>
  <c r="B1411" i="4"/>
  <c r="C1410" i="4"/>
  <c r="B1410" i="4"/>
  <c r="C1409" i="4"/>
  <c r="B1409" i="4"/>
  <c r="C1408" i="4"/>
  <c r="B1408" i="4"/>
  <c r="C1407" i="4"/>
  <c r="B1407" i="4"/>
  <c r="C1406" i="4"/>
  <c r="B1406" i="4"/>
  <c r="C1405" i="4"/>
  <c r="B1405" i="4"/>
  <c r="C1404" i="4"/>
  <c r="B1404" i="4"/>
  <c r="C1403" i="4"/>
  <c r="B1403" i="4"/>
  <c r="C1402" i="4"/>
  <c r="B1402" i="4"/>
  <c r="C1401" i="4"/>
  <c r="B1401" i="4"/>
  <c r="C1400" i="4"/>
  <c r="B1400" i="4"/>
  <c r="C1399" i="4"/>
  <c r="B1399" i="4"/>
  <c r="C1398" i="4"/>
  <c r="B1398" i="4"/>
  <c r="C1397" i="4"/>
  <c r="B1397" i="4"/>
  <c r="C1396" i="4"/>
  <c r="B1396" i="4"/>
  <c r="C1395" i="4"/>
  <c r="B1395" i="4"/>
  <c r="C1394" i="4"/>
  <c r="B1394" i="4"/>
  <c r="C1393" i="4"/>
  <c r="B1393" i="4"/>
  <c r="C1392" i="4"/>
  <c r="B1392" i="4"/>
  <c r="C1391" i="4"/>
  <c r="B1391" i="4"/>
  <c r="C1390" i="4"/>
  <c r="B1390" i="4"/>
  <c r="C1389" i="4"/>
  <c r="B1389" i="4"/>
  <c r="C1388" i="4"/>
  <c r="B1388" i="4"/>
  <c r="C1387" i="4"/>
  <c r="B1387" i="4"/>
  <c r="C1386" i="4"/>
  <c r="B1386" i="4"/>
  <c r="C1385" i="4"/>
  <c r="B1385" i="4"/>
  <c r="C1384" i="4"/>
  <c r="B1384" i="4"/>
  <c r="C1383" i="4"/>
  <c r="B1383" i="4"/>
  <c r="C1382" i="4"/>
  <c r="B1382" i="4"/>
  <c r="C1381" i="4"/>
  <c r="B1381" i="4"/>
  <c r="C1380" i="4"/>
  <c r="B1380" i="4"/>
  <c r="C1379" i="4"/>
  <c r="B1379" i="4"/>
  <c r="C1378" i="4"/>
  <c r="B1378" i="4"/>
  <c r="C1377" i="4"/>
  <c r="B1377" i="4"/>
  <c r="C1376" i="4"/>
  <c r="B1376" i="4"/>
  <c r="C1375" i="4"/>
  <c r="B1375" i="4"/>
  <c r="C1374" i="4"/>
  <c r="B1374" i="4"/>
  <c r="C1373" i="4"/>
  <c r="B1373" i="4"/>
  <c r="C1372" i="4"/>
  <c r="B1372" i="4"/>
  <c r="C1371" i="4"/>
  <c r="B1371" i="4"/>
  <c r="C1370" i="4"/>
  <c r="B1370" i="4"/>
  <c r="C1369" i="4"/>
  <c r="B1369" i="4"/>
  <c r="C1368" i="4"/>
  <c r="B1368" i="4"/>
  <c r="C1367" i="4"/>
  <c r="B1367" i="4"/>
  <c r="C1366" i="4"/>
  <c r="B1366" i="4"/>
  <c r="C1365" i="4"/>
  <c r="B1365" i="4"/>
  <c r="C1364" i="4"/>
  <c r="B1364" i="4"/>
  <c r="C1363" i="4"/>
  <c r="B1363" i="4"/>
  <c r="C1362" i="4"/>
  <c r="B1362" i="4"/>
  <c r="C1361" i="4"/>
  <c r="B1361" i="4"/>
  <c r="C1360" i="4"/>
  <c r="B1360" i="4"/>
  <c r="C1359" i="4"/>
  <c r="B1359" i="4"/>
  <c r="C1358" i="4"/>
  <c r="B1358" i="4"/>
  <c r="C1357" i="4"/>
  <c r="B1357" i="4"/>
  <c r="C1356" i="4"/>
  <c r="B1356" i="4"/>
  <c r="C1355" i="4"/>
  <c r="B1355" i="4"/>
  <c r="C1354" i="4"/>
  <c r="B1354" i="4"/>
  <c r="C1353" i="4"/>
  <c r="B1353" i="4"/>
  <c r="C1352" i="4"/>
  <c r="B1352" i="4"/>
  <c r="C1351" i="4"/>
  <c r="B1351" i="4"/>
  <c r="C1350" i="4"/>
  <c r="B1350" i="4"/>
  <c r="C1349" i="4"/>
  <c r="B1349" i="4"/>
  <c r="C1348" i="4"/>
  <c r="B1348" i="4"/>
  <c r="C1347" i="4"/>
  <c r="B1347" i="4"/>
  <c r="C1346" i="4"/>
  <c r="B1346" i="4"/>
  <c r="C1345" i="4"/>
  <c r="B1345" i="4"/>
  <c r="C1344" i="4"/>
  <c r="B1344" i="4"/>
  <c r="C1343" i="4"/>
  <c r="B1343" i="4"/>
  <c r="C1342" i="4"/>
  <c r="B1342" i="4"/>
  <c r="C1341" i="4"/>
  <c r="B1341" i="4"/>
  <c r="C1340" i="4"/>
  <c r="B1340" i="4"/>
  <c r="C1339" i="4"/>
  <c r="B1339" i="4"/>
  <c r="C1338" i="4"/>
  <c r="B1338" i="4"/>
  <c r="C1337" i="4"/>
  <c r="B1337" i="4"/>
  <c r="C1336" i="4"/>
  <c r="B1336" i="4"/>
  <c r="C1335" i="4"/>
  <c r="B1335" i="4"/>
  <c r="C1334" i="4"/>
  <c r="B1334" i="4"/>
  <c r="C1333" i="4"/>
  <c r="B1333" i="4"/>
  <c r="C1332" i="4"/>
  <c r="B1332" i="4"/>
  <c r="C1331" i="4"/>
  <c r="B1331" i="4"/>
  <c r="C1330" i="4"/>
  <c r="B1330" i="4"/>
  <c r="C1329" i="4"/>
  <c r="B1329" i="4"/>
  <c r="C1328" i="4"/>
  <c r="B1328" i="4"/>
  <c r="C1327" i="4"/>
  <c r="B1327" i="4"/>
  <c r="C1326" i="4"/>
  <c r="B1326" i="4"/>
  <c r="C1325" i="4"/>
  <c r="B1325" i="4"/>
  <c r="C1324" i="4"/>
  <c r="B1324" i="4"/>
  <c r="C1323" i="4"/>
  <c r="B1323" i="4"/>
  <c r="C1322" i="4"/>
  <c r="B1322" i="4"/>
  <c r="C1321" i="4"/>
  <c r="B1321" i="4"/>
  <c r="C1320" i="4"/>
  <c r="B1320" i="4"/>
  <c r="C1319" i="4"/>
  <c r="B1319" i="4"/>
  <c r="C1318" i="4"/>
  <c r="B1318" i="4"/>
  <c r="C1317" i="4"/>
  <c r="B1317" i="4"/>
  <c r="C1316" i="4"/>
  <c r="B1316" i="4"/>
  <c r="C1315" i="4"/>
  <c r="B1315" i="4"/>
  <c r="C1314" i="4"/>
  <c r="B1314" i="4"/>
  <c r="C1313" i="4"/>
  <c r="B1313" i="4"/>
  <c r="C1312" i="4"/>
  <c r="B1312" i="4"/>
  <c r="C1311" i="4"/>
  <c r="B1311" i="4"/>
  <c r="C1310" i="4"/>
  <c r="B1310" i="4"/>
  <c r="C1309" i="4"/>
  <c r="B1309" i="4"/>
  <c r="C1308" i="4"/>
  <c r="B1308" i="4"/>
  <c r="C1307" i="4"/>
  <c r="B1307" i="4"/>
  <c r="C1306" i="4"/>
  <c r="B1306" i="4"/>
  <c r="C1305" i="4"/>
  <c r="B1305" i="4"/>
  <c r="C1304" i="4"/>
  <c r="B1304" i="4"/>
  <c r="C1303" i="4"/>
  <c r="B1303" i="4"/>
  <c r="C1302" i="4"/>
  <c r="B1302" i="4"/>
  <c r="C1301" i="4"/>
  <c r="B1301" i="4"/>
  <c r="C1300" i="4"/>
  <c r="B1300" i="4"/>
  <c r="C1299" i="4"/>
  <c r="B1299" i="4"/>
  <c r="C1298" i="4"/>
  <c r="B1298" i="4"/>
  <c r="C1297" i="4"/>
  <c r="B1297" i="4"/>
  <c r="C1296" i="4"/>
  <c r="B1296" i="4"/>
  <c r="C1295" i="4"/>
  <c r="B1295" i="4"/>
  <c r="C1294" i="4"/>
  <c r="B1294" i="4"/>
  <c r="C1293" i="4"/>
  <c r="B1293" i="4"/>
  <c r="C1292" i="4"/>
  <c r="B1292" i="4"/>
  <c r="C1291" i="4"/>
  <c r="B1291" i="4"/>
  <c r="C1290" i="4"/>
  <c r="B1290" i="4"/>
  <c r="C1289" i="4"/>
  <c r="B1289" i="4"/>
  <c r="C1288" i="4"/>
  <c r="B1288" i="4"/>
  <c r="C1287" i="4"/>
  <c r="B1287" i="4"/>
  <c r="C1286" i="4"/>
  <c r="B1286" i="4"/>
  <c r="C1285" i="4"/>
  <c r="B1285" i="4"/>
  <c r="C1284" i="4"/>
  <c r="B1284" i="4"/>
  <c r="C1283" i="4"/>
  <c r="B1283" i="4"/>
  <c r="C1282" i="4"/>
  <c r="B1282" i="4"/>
  <c r="C1281" i="4"/>
  <c r="B1281" i="4"/>
  <c r="C1280" i="4"/>
  <c r="B1280" i="4"/>
  <c r="C1279" i="4"/>
  <c r="B1279" i="4"/>
  <c r="C1278" i="4"/>
  <c r="B1278" i="4"/>
  <c r="C1277" i="4"/>
  <c r="B1277" i="4"/>
  <c r="C1276" i="4"/>
  <c r="B1276" i="4"/>
  <c r="C1275" i="4"/>
  <c r="B1275" i="4"/>
  <c r="C1274" i="4"/>
  <c r="B1274" i="4"/>
  <c r="C1273" i="4"/>
  <c r="B1273" i="4"/>
  <c r="C1272" i="4"/>
  <c r="B1272" i="4"/>
  <c r="C1271" i="4"/>
  <c r="B1271" i="4"/>
  <c r="C1270" i="4"/>
  <c r="B1270" i="4"/>
  <c r="C1269" i="4"/>
  <c r="B1269" i="4"/>
  <c r="C1268" i="4"/>
  <c r="B1268" i="4"/>
  <c r="C1267" i="4"/>
  <c r="B1267" i="4"/>
  <c r="C1266" i="4"/>
  <c r="B1266" i="4"/>
  <c r="C1265" i="4"/>
  <c r="B1265" i="4"/>
  <c r="C1264" i="4"/>
  <c r="B1264" i="4"/>
  <c r="C1263" i="4"/>
  <c r="B1263" i="4"/>
  <c r="C1262" i="4"/>
  <c r="B1262" i="4"/>
  <c r="C1261" i="4"/>
  <c r="B1261" i="4"/>
  <c r="C1260" i="4"/>
  <c r="B1260" i="4"/>
  <c r="C1259" i="4"/>
  <c r="B1259" i="4"/>
  <c r="C1258" i="4"/>
  <c r="B1258" i="4"/>
  <c r="C1257" i="4"/>
  <c r="B1257" i="4"/>
  <c r="C1256" i="4"/>
  <c r="B1256" i="4"/>
  <c r="C1255" i="4"/>
  <c r="B1255" i="4"/>
  <c r="C1254" i="4"/>
  <c r="B1254" i="4"/>
  <c r="C1253" i="4"/>
  <c r="B1253" i="4"/>
  <c r="C1252" i="4"/>
  <c r="B1252" i="4"/>
  <c r="C1251" i="4"/>
  <c r="B1251" i="4"/>
  <c r="C1250" i="4"/>
  <c r="B1250" i="4"/>
  <c r="C1249" i="4"/>
  <c r="B1249" i="4"/>
  <c r="C1248" i="4"/>
  <c r="B1248" i="4"/>
  <c r="C1247" i="4"/>
  <c r="B1247" i="4"/>
  <c r="C1246" i="4"/>
  <c r="B1246" i="4"/>
  <c r="C1245" i="4"/>
  <c r="B1245" i="4"/>
  <c r="C1244" i="4"/>
  <c r="B1244" i="4"/>
  <c r="C1243" i="4"/>
  <c r="B1243" i="4"/>
  <c r="C1242" i="4"/>
  <c r="B1242" i="4"/>
  <c r="C1241" i="4"/>
  <c r="B1241" i="4"/>
  <c r="C1240" i="4"/>
  <c r="B1240" i="4"/>
  <c r="C1239" i="4"/>
  <c r="B1239" i="4"/>
  <c r="C1238" i="4"/>
  <c r="B1238" i="4"/>
  <c r="C1237" i="4"/>
  <c r="B1237" i="4"/>
  <c r="C1236" i="4"/>
  <c r="B1236" i="4"/>
  <c r="C1235" i="4"/>
  <c r="B1235" i="4"/>
  <c r="C1234" i="4"/>
  <c r="B1234" i="4"/>
  <c r="C1233" i="4"/>
  <c r="B1233" i="4"/>
  <c r="C1232" i="4"/>
  <c r="B1232" i="4"/>
  <c r="C1231" i="4"/>
  <c r="B1231" i="4"/>
  <c r="C1230" i="4"/>
  <c r="B1230" i="4"/>
  <c r="C1229" i="4"/>
  <c r="B1229" i="4"/>
  <c r="C1228" i="4"/>
  <c r="B1228" i="4"/>
  <c r="C1227" i="4"/>
  <c r="B1227" i="4"/>
  <c r="C1226" i="4"/>
  <c r="B1226" i="4"/>
  <c r="C1225" i="4"/>
  <c r="B1225" i="4"/>
  <c r="C1224" i="4"/>
  <c r="B1224" i="4"/>
  <c r="C1223" i="4"/>
  <c r="B1223" i="4"/>
  <c r="C1222" i="4"/>
  <c r="B1222" i="4"/>
  <c r="C1221" i="4"/>
  <c r="B1221" i="4"/>
  <c r="C1220" i="4"/>
  <c r="B1220" i="4"/>
  <c r="C1219" i="4"/>
  <c r="B1219" i="4"/>
  <c r="C1218" i="4"/>
  <c r="B1218" i="4"/>
  <c r="C1217" i="4"/>
  <c r="B1217" i="4"/>
  <c r="C1216" i="4"/>
  <c r="B1216" i="4"/>
  <c r="C1215" i="4"/>
  <c r="B1215" i="4"/>
  <c r="C1214" i="4"/>
  <c r="B1214" i="4"/>
  <c r="C1213" i="4"/>
  <c r="B1213" i="4"/>
  <c r="C1212" i="4"/>
  <c r="B1212" i="4"/>
  <c r="C1211" i="4"/>
  <c r="B1211" i="4"/>
  <c r="C1210" i="4"/>
  <c r="B1210" i="4"/>
  <c r="C1209" i="4"/>
  <c r="B1209" i="4"/>
  <c r="C1208" i="4"/>
  <c r="B1208" i="4"/>
  <c r="C1207" i="4"/>
  <c r="B1207" i="4"/>
  <c r="C1206" i="4"/>
  <c r="B1206" i="4"/>
  <c r="C1205" i="4"/>
  <c r="B1205" i="4"/>
  <c r="C1204" i="4"/>
  <c r="B1204" i="4"/>
  <c r="C1203" i="4"/>
  <c r="B1203" i="4"/>
  <c r="C1202" i="4"/>
  <c r="B1202" i="4"/>
  <c r="C1201" i="4"/>
  <c r="B1201" i="4"/>
  <c r="C1200" i="4"/>
  <c r="B1200" i="4"/>
  <c r="C1199" i="4"/>
  <c r="B1199" i="4"/>
  <c r="C1198" i="4"/>
  <c r="B1198" i="4"/>
  <c r="C1197" i="4"/>
  <c r="B1197" i="4"/>
  <c r="C1196" i="4"/>
  <c r="B1196" i="4"/>
  <c r="C1195" i="4"/>
  <c r="B1195" i="4"/>
  <c r="C1194" i="4"/>
  <c r="B1194" i="4"/>
  <c r="C1193" i="4"/>
  <c r="B1193" i="4"/>
  <c r="C1192" i="4"/>
  <c r="B1192" i="4"/>
  <c r="C1191" i="4"/>
  <c r="B1191" i="4"/>
  <c r="C1190" i="4"/>
  <c r="B1190" i="4"/>
  <c r="C1189" i="4"/>
  <c r="B1189" i="4"/>
  <c r="C1188" i="4"/>
  <c r="B1188" i="4"/>
  <c r="C1187" i="4"/>
  <c r="B1187" i="4"/>
  <c r="C1186" i="4"/>
  <c r="B1186" i="4"/>
  <c r="C1185" i="4"/>
  <c r="B1185" i="4"/>
  <c r="C1184" i="4"/>
  <c r="B1184" i="4"/>
  <c r="C1183" i="4"/>
  <c r="B1183" i="4"/>
  <c r="C1182" i="4"/>
  <c r="B1182" i="4"/>
  <c r="C1181" i="4"/>
  <c r="B1181" i="4"/>
  <c r="C1180" i="4"/>
  <c r="B1180" i="4"/>
  <c r="C1179" i="4"/>
  <c r="B1179" i="4"/>
  <c r="C1178" i="4"/>
  <c r="B1178" i="4"/>
  <c r="C1177" i="4"/>
  <c r="B1177" i="4"/>
  <c r="C1176" i="4"/>
  <c r="B1176" i="4"/>
  <c r="C1175" i="4"/>
  <c r="B1175" i="4"/>
  <c r="C1174" i="4"/>
  <c r="B1174" i="4"/>
  <c r="C1173" i="4"/>
  <c r="B1173" i="4"/>
  <c r="C1172" i="4"/>
  <c r="B1172" i="4"/>
  <c r="C1171" i="4"/>
  <c r="B1171" i="4"/>
  <c r="C1170" i="4"/>
  <c r="B1170" i="4"/>
  <c r="C1169" i="4"/>
  <c r="B1169" i="4"/>
  <c r="C1168" i="4"/>
  <c r="B1168" i="4"/>
  <c r="C1167" i="4"/>
  <c r="B1167" i="4"/>
  <c r="C1166" i="4"/>
  <c r="B1166" i="4"/>
  <c r="C1165" i="4"/>
  <c r="B1165" i="4"/>
  <c r="C1164" i="4"/>
  <c r="B1164" i="4"/>
  <c r="C1163" i="4"/>
  <c r="B1163" i="4"/>
  <c r="C1162" i="4"/>
  <c r="B1162" i="4"/>
  <c r="C1161" i="4"/>
  <c r="B1161" i="4"/>
  <c r="C1160" i="4"/>
  <c r="B1160" i="4"/>
  <c r="C1159" i="4"/>
  <c r="B1159" i="4"/>
  <c r="C1158" i="4"/>
  <c r="B1158" i="4"/>
  <c r="C1157" i="4"/>
  <c r="B1157" i="4"/>
  <c r="C1156" i="4"/>
  <c r="B1156" i="4"/>
  <c r="C1155" i="4"/>
  <c r="B1155" i="4"/>
  <c r="C1154" i="4"/>
  <c r="B1154" i="4"/>
  <c r="C1153" i="4"/>
  <c r="B1153" i="4"/>
  <c r="C1152" i="4"/>
  <c r="B1152" i="4"/>
  <c r="C1151" i="4"/>
  <c r="B1151" i="4"/>
  <c r="C1150" i="4"/>
  <c r="B1150" i="4"/>
  <c r="C1149" i="4"/>
  <c r="B1149" i="4"/>
  <c r="C1148" i="4"/>
  <c r="B1148" i="4"/>
  <c r="C1147" i="4"/>
  <c r="B1147" i="4"/>
  <c r="C1146" i="4"/>
  <c r="B1146" i="4"/>
  <c r="C1145" i="4"/>
  <c r="B1145" i="4"/>
  <c r="C1144" i="4"/>
  <c r="B1144" i="4"/>
  <c r="C1143" i="4"/>
  <c r="B1143" i="4"/>
  <c r="C1142" i="4"/>
  <c r="B1142" i="4"/>
  <c r="C1141" i="4"/>
  <c r="B1141" i="4"/>
  <c r="C1140" i="4"/>
  <c r="B1140" i="4"/>
  <c r="C1139" i="4"/>
  <c r="B1139" i="4"/>
  <c r="C1138" i="4"/>
  <c r="B1138" i="4"/>
  <c r="C1137" i="4"/>
  <c r="B1137" i="4"/>
  <c r="C1136" i="4"/>
  <c r="B1136" i="4"/>
  <c r="C1135" i="4"/>
  <c r="B1135" i="4"/>
  <c r="C1134" i="4"/>
  <c r="B1134" i="4"/>
  <c r="C1133" i="4"/>
  <c r="B1133" i="4"/>
  <c r="C1132" i="4"/>
  <c r="B1132" i="4"/>
  <c r="C1131" i="4"/>
  <c r="B1131" i="4"/>
  <c r="C1130" i="4"/>
  <c r="B1130" i="4"/>
  <c r="C1129" i="4"/>
  <c r="B1129" i="4"/>
  <c r="C1128" i="4"/>
  <c r="B1128" i="4"/>
  <c r="C1127" i="4"/>
  <c r="B1127" i="4"/>
  <c r="C1126" i="4"/>
  <c r="B1126" i="4"/>
  <c r="C1125" i="4"/>
  <c r="B1125" i="4"/>
  <c r="C1124" i="4"/>
  <c r="B1124" i="4"/>
  <c r="C1123" i="4"/>
  <c r="B1123" i="4"/>
  <c r="C1122" i="4"/>
  <c r="B1122" i="4"/>
  <c r="C1121" i="4"/>
  <c r="B1121" i="4"/>
  <c r="C1120" i="4"/>
  <c r="B1120" i="4"/>
  <c r="C1119" i="4"/>
  <c r="B1119" i="4"/>
  <c r="C1118" i="4"/>
  <c r="B1118" i="4"/>
  <c r="C1117" i="4"/>
  <c r="B1117" i="4"/>
  <c r="C1116" i="4"/>
  <c r="B1116" i="4"/>
  <c r="C1115" i="4"/>
  <c r="B1115" i="4"/>
  <c r="C1114" i="4"/>
  <c r="B1114" i="4"/>
  <c r="C1113" i="4"/>
  <c r="B1113" i="4"/>
  <c r="C1112" i="4"/>
  <c r="B1112" i="4"/>
  <c r="C1111" i="4"/>
  <c r="B1111" i="4"/>
  <c r="C1110" i="4"/>
  <c r="B1110" i="4"/>
  <c r="C1109" i="4"/>
  <c r="B1109" i="4"/>
  <c r="C1108" i="4"/>
  <c r="B1108" i="4"/>
  <c r="C1107" i="4"/>
  <c r="B1107" i="4"/>
  <c r="C1106" i="4"/>
  <c r="B1106" i="4"/>
  <c r="C1105" i="4"/>
  <c r="B1105" i="4"/>
  <c r="C1104" i="4"/>
  <c r="B1104" i="4"/>
  <c r="C1103" i="4"/>
  <c r="B1103" i="4"/>
  <c r="C1102" i="4"/>
  <c r="B1102" i="4"/>
  <c r="C1101" i="4"/>
  <c r="B1101" i="4"/>
  <c r="C1100" i="4"/>
  <c r="B1100" i="4"/>
  <c r="C1099" i="4"/>
  <c r="B1099" i="4"/>
  <c r="C1098" i="4"/>
  <c r="B1098" i="4"/>
  <c r="C1097" i="4"/>
  <c r="B1097" i="4"/>
  <c r="C1096" i="4"/>
  <c r="B1096" i="4"/>
  <c r="C1095" i="4"/>
  <c r="B1095" i="4"/>
  <c r="C1094" i="4"/>
  <c r="B1094" i="4"/>
  <c r="C1093" i="4"/>
  <c r="B1093" i="4"/>
  <c r="C1092" i="4"/>
  <c r="B1092" i="4"/>
  <c r="C1091" i="4"/>
  <c r="B1091" i="4"/>
  <c r="C1090" i="4"/>
  <c r="B1090" i="4"/>
  <c r="C1089" i="4"/>
  <c r="B1089" i="4"/>
  <c r="C1088" i="4"/>
  <c r="B1088" i="4"/>
  <c r="C1087" i="4"/>
  <c r="B1087" i="4"/>
  <c r="C1086" i="4"/>
  <c r="B1086" i="4"/>
  <c r="C1085" i="4"/>
  <c r="B1085" i="4"/>
  <c r="C1084" i="4"/>
  <c r="B1084" i="4"/>
  <c r="C1083" i="4"/>
  <c r="B1083" i="4"/>
  <c r="C1082" i="4"/>
  <c r="B1082" i="4"/>
  <c r="C1081" i="4"/>
  <c r="B1081" i="4"/>
  <c r="C1080" i="4"/>
  <c r="B1080" i="4"/>
  <c r="C1079" i="4"/>
  <c r="B1079" i="4"/>
  <c r="C1078" i="4"/>
  <c r="B1078" i="4"/>
  <c r="C1077" i="4"/>
  <c r="B1077" i="4"/>
  <c r="C1076" i="4"/>
  <c r="B1076" i="4"/>
  <c r="C1075" i="4"/>
  <c r="B1075" i="4"/>
  <c r="C1074" i="4"/>
  <c r="B1074" i="4"/>
  <c r="C1073" i="4"/>
  <c r="B1073" i="4"/>
  <c r="C1072" i="4"/>
  <c r="B1072" i="4"/>
  <c r="C1071" i="4"/>
  <c r="B1071" i="4"/>
  <c r="C1070" i="4"/>
  <c r="B1070" i="4"/>
  <c r="C1069" i="4"/>
  <c r="B1069" i="4"/>
  <c r="C1068" i="4"/>
  <c r="B1068" i="4"/>
  <c r="C1067" i="4"/>
  <c r="B1067" i="4"/>
  <c r="C1066" i="4"/>
  <c r="B1066" i="4"/>
  <c r="C1065" i="4"/>
  <c r="B1065" i="4"/>
  <c r="C1064" i="4"/>
  <c r="B1064" i="4"/>
  <c r="C1063" i="4"/>
  <c r="B1063" i="4"/>
  <c r="C1062" i="4"/>
  <c r="B1062" i="4"/>
  <c r="C1061" i="4"/>
  <c r="B1061" i="4"/>
  <c r="C1060" i="4"/>
  <c r="B1060" i="4"/>
  <c r="C1059" i="4"/>
  <c r="B1059" i="4"/>
  <c r="C1058" i="4"/>
  <c r="B1058" i="4"/>
  <c r="C1057" i="4"/>
  <c r="B1057" i="4"/>
  <c r="C1056" i="4"/>
  <c r="B1056" i="4"/>
  <c r="C1055" i="4"/>
  <c r="B1055" i="4"/>
  <c r="C1054" i="4"/>
  <c r="B1054" i="4"/>
  <c r="C1053" i="4"/>
  <c r="B1053" i="4"/>
  <c r="C1052" i="4"/>
  <c r="B1052" i="4"/>
  <c r="C1051" i="4"/>
  <c r="B1051" i="4"/>
  <c r="C1050" i="4"/>
  <c r="B1050" i="4"/>
  <c r="C1049" i="4"/>
  <c r="B1049" i="4"/>
  <c r="C1048" i="4"/>
  <c r="B1048" i="4"/>
  <c r="C1047" i="4"/>
  <c r="B1047" i="4"/>
  <c r="C1046" i="4"/>
  <c r="B1046" i="4"/>
  <c r="C1045" i="4"/>
  <c r="B1045" i="4"/>
  <c r="C1044" i="4"/>
  <c r="B1044" i="4"/>
  <c r="C1043" i="4"/>
  <c r="B1043" i="4"/>
  <c r="C1042" i="4"/>
  <c r="B1042" i="4"/>
  <c r="C1041" i="4"/>
  <c r="B1041" i="4"/>
  <c r="C1040" i="4"/>
  <c r="B1040" i="4"/>
  <c r="C1039" i="4"/>
  <c r="B1039" i="4"/>
  <c r="C1038" i="4"/>
  <c r="B1038" i="4"/>
  <c r="C1037" i="4"/>
  <c r="B1037" i="4"/>
  <c r="C1036" i="4"/>
  <c r="B1036" i="4"/>
  <c r="C1035" i="4"/>
  <c r="B1035" i="4"/>
  <c r="C1034" i="4"/>
  <c r="B1034" i="4"/>
  <c r="C1033" i="4"/>
  <c r="B1033" i="4"/>
  <c r="C1032" i="4"/>
  <c r="B1032" i="4"/>
  <c r="C1031" i="4"/>
  <c r="B1031" i="4"/>
  <c r="C1030" i="4"/>
  <c r="B1030" i="4"/>
  <c r="C1029" i="4"/>
  <c r="B1029" i="4"/>
  <c r="C1028" i="4"/>
  <c r="B1028" i="4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F2001" i="4"/>
  <c r="E2001" i="4"/>
  <c r="F2000" i="4"/>
  <c r="E2000" i="4"/>
  <c r="F1999" i="4"/>
  <c r="E1999" i="4"/>
  <c r="F1998" i="4"/>
  <c r="E1998" i="4"/>
  <c r="F1997" i="4"/>
  <c r="E1997" i="4"/>
  <c r="F1996" i="4"/>
  <c r="E1996" i="4"/>
  <c r="F1995" i="4"/>
  <c r="E1995" i="4"/>
  <c r="F1994" i="4"/>
  <c r="E1994" i="4"/>
  <c r="F1993" i="4"/>
  <c r="E1993" i="4"/>
  <c r="F1992" i="4"/>
  <c r="E1992" i="4"/>
  <c r="F1991" i="4"/>
  <c r="E1991" i="4"/>
  <c r="F1990" i="4"/>
  <c r="E1990" i="4"/>
  <c r="F1989" i="4"/>
  <c r="E1989" i="4"/>
  <c r="F1988" i="4"/>
  <c r="E1988" i="4"/>
  <c r="F1987" i="4"/>
  <c r="E1987" i="4"/>
  <c r="F1986" i="4"/>
  <c r="E1986" i="4"/>
  <c r="F1985" i="4"/>
  <c r="E1985" i="4"/>
  <c r="F1984" i="4"/>
  <c r="E1984" i="4"/>
  <c r="F1983" i="4"/>
  <c r="E1983" i="4"/>
  <c r="F1982" i="4"/>
  <c r="E1982" i="4"/>
  <c r="F1981" i="4"/>
  <c r="E1981" i="4"/>
  <c r="F1980" i="4"/>
  <c r="E1980" i="4"/>
  <c r="F1979" i="4"/>
  <c r="E1979" i="4"/>
  <c r="F1978" i="4"/>
  <c r="E1978" i="4"/>
  <c r="F1977" i="4"/>
  <c r="E1977" i="4"/>
  <c r="F1976" i="4"/>
  <c r="E1976" i="4"/>
  <c r="F1975" i="4"/>
  <c r="E1975" i="4"/>
  <c r="F1974" i="4"/>
  <c r="E1974" i="4"/>
  <c r="F1973" i="4"/>
  <c r="E1973" i="4"/>
  <c r="F1972" i="4"/>
  <c r="E1972" i="4"/>
  <c r="F1971" i="4"/>
  <c r="E1971" i="4"/>
  <c r="F1970" i="4"/>
  <c r="E1970" i="4"/>
  <c r="F1969" i="4"/>
  <c r="E1969" i="4"/>
  <c r="F1968" i="4"/>
  <c r="E1968" i="4"/>
  <c r="F1967" i="4"/>
  <c r="E1967" i="4"/>
  <c r="F1966" i="4"/>
  <c r="E1966" i="4"/>
  <c r="F1965" i="4"/>
  <c r="E1965" i="4"/>
  <c r="F1964" i="4"/>
  <c r="E1964" i="4"/>
  <c r="F1963" i="4"/>
  <c r="E1963" i="4"/>
  <c r="F1962" i="4"/>
  <c r="E1962" i="4"/>
  <c r="F1961" i="4"/>
  <c r="E1961" i="4"/>
  <c r="F1960" i="4"/>
  <c r="E1960" i="4"/>
  <c r="F1959" i="4"/>
  <c r="E1959" i="4"/>
  <c r="F1958" i="4"/>
  <c r="E1958" i="4"/>
  <c r="F1957" i="4"/>
  <c r="E1957" i="4"/>
  <c r="F1956" i="4"/>
  <c r="E1956" i="4"/>
  <c r="F1955" i="4"/>
  <c r="E1955" i="4"/>
  <c r="F1954" i="4"/>
  <c r="E1954" i="4"/>
  <c r="F1953" i="4"/>
  <c r="E1953" i="4"/>
  <c r="F1952" i="4"/>
  <c r="E1952" i="4"/>
  <c r="F1951" i="4"/>
  <c r="E1951" i="4"/>
  <c r="F1950" i="4"/>
  <c r="E1950" i="4"/>
  <c r="F1949" i="4"/>
  <c r="E1949" i="4"/>
  <c r="F1948" i="4"/>
  <c r="E1948" i="4"/>
  <c r="F1947" i="4"/>
  <c r="E1947" i="4"/>
  <c r="F1946" i="4"/>
  <c r="E1946" i="4"/>
  <c r="F1945" i="4"/>
  <c r="E1945" i="4"/>
  <c r="F1944" i="4"/>
  <c r="E1944" i="4"/>
  <c r="F1943" i="4"/>
  <c r="E1943" i="4"/>
  <c r="F1942" i="4"/>
  <c r="E1942" i="4"/>
  <c r="F1941" i="4"/>
  <c r="E1941" i="4"/>
  <c r="F1940" i="4"/>
  <c r="E1940" i="4"/>
  <c r="F1939" i="4"/>
  <c r="E1939" i="4"/>
  <c r="F1938" i="4"/>
  <c r="E1938" i="4"/>
  <c r="F1937" i="4"/>
  <c r="E1937" i="4"/>
  <c r="F1936" i="4"/>
  <c r="E1936" i="4"/>
  <c r="F1935" i="4"/>
  <c r="E1935" i="4"/>
  <c r="F1934" i="4"/>
  <c r="E1934" i="4"/>
  <c r="F1933" i="4"/>
  <c r="E1933" i="4"/>
  <c r="F1932" i="4"/>
  <c r="E1932" i="4"/>
  <c r="F1931" i="4"/>
  <c r="E1931" i="4"/>
  <c r="F1930" i="4"/>
  <c r="E1930" i="4"/>
  <c r="F1929" i="4"/>
  <c r="E1929" i="4"/>
  <c r="F1928" i="4"/>
  <c r="E1928" i="4"/>
  <c r="F1927" i="4"/>
  <c r="E1927" i="4"/>
  <c r="F1926" i="4"/>
  <c r="E1926" i="4"/>
  <c r="F1925" i="4"/>
  <c r="E1925" i="4"/>
  <c r="F1924" i="4"/>
  <c r="E1924" i="4"/>
  <c r="F1923" i="4"/>
  <c r="E1923" i="4"/>
  <c r="F1922" i="4"/>
  <c r="E1922" i="4"/>
  <c r="F1921" i="4"/>
  <c r="E1921" i="4"/>
  <c r="F1920" i="4"/>
  <c r="E1920" i="4"/>
  <c r="F1919" i="4"/>
  <c r="E1919" i="4"/>
  <c r="F1918" i="4"/>
  <c r="E1918" i="4"/>
  <c r="F1917" i="4"/>
  <c r="E1917" i="4"/>
  <c r="F1916" i="4"/>
  <c r="E1916" i="4"/>
  <c r="F1915" i="4"/>
  <c r="E1915" i="4"/>
  <c r="F1914" i="4"/>
  <c r="E1914" i="4"/>
  <c r="F1913" i="4"/>
  <c r="E1913" i="4"/>
  <c r="F1912" i="4"/>
  <c r="E1912" i="4"/>
  <c r="F1911" i="4"/>
  <c r="E1911" i="4"/>
  <c r="F1910" i="4"/>
  <c r="E1910" i="4"/>
  <c r="F1909" i="4"/>
  <c r="E1909" i="4"/>
  <c r="F1908" i="4"/>
  <c r="E1908" i="4"/>
  <c r="F1907" i="4"/>
  <c r="E1907" i="4"/>
  <c r="F1906" i="4"/>
  <c r="E1906" i="4"/>
  <c r="F1905" i="4"/>
  <c r="E1905" i="4"/>
  <c r="F1904" i="4"/>
  <c r="E1904" i="4"/>
  <c r="F1903" i="4"/>
  <c r="E1903" i="4"/>
  <c r="F1902" i="4"/>
  <c r="E1902" i="4"/>
  <c r="F1901" i="4"/>
  <c r="E1901" i="4"/>
  <c r="F1900" i="4"/>
  <c r="E1900" i="4"/>
  <c r="F1899" i="4"/>
  <c r="E1899" i="4"/>
  <c r="F1898" i="4"/>
  <c r="E1898" i="4"/>
  <c r="F1897" i="4"/>
  <c r="E1897" i="4"/>
  <c r="F1896" i="4"/>
  <c r="E1896" i="4"/>
  <c r="F1895" i="4"/>
  <c r="E1895" i="4"/>
  <c r="F1894" i="4"/>
  <c r="E1894" i="4"/>
  <c r="F1893" i="4"/>
  <c r="E1893" i="4"/>
  <c r="F1892" i="4"/>
  <c r="E1892" i="4"/>
  <c r="F1891" i="4"/>
  <c r="E1891" i="4"/>
  <c r="F1890" i="4"/>
  <c r="E1890" i="4"/>
  <c r="F1889" i="4"/>
  <c r="E1889" i="4"/>
  <c r="F1888" i="4"/>
  <c r="E1888" i="4"/>
  <c r="F1887" i="4"/>
  <c r="E1887" i="4"/>
  <c r="F1886" i="4"/>
  <c r="E1886" i="4"/>
  <c r="F1885" i="4"/>
  <c r="E1885" i="4"/>
  <c r="F1884" i="4"/>
  <c r="E1884" i="4"/>
  <c r="F1883" i="4"/>
  <c r="E1883" i="4"/>
  <c r="F1882" i="4"/>
  <c r="E1882" i="4"/>
  <c r="F1881" i="4"/>
  <c r="E1881" i="4"/>
  <c r="F1880" i="4"/>
  <c r="E1880" i="4"/>
  <c r="F1879" i="4"/>
  <c r="E1879" i="4"/>
  <c r="F1878" i="4"/>
  <c r="E1878" i="4"/>
  <c r="F1877" i="4"/>
  <c r="E1877" i="4"/>
  <c r="F1876" i="4"/>
  <c r="E1876" i="4"/>
  <c r="F1875" i="4"/>
  <c r="E1875" i="4"/>
  <c r="F1874" i="4"/>
  <c r="E1874" i="4"/>
  <c r="F1873" i="4"/>
  <c r="E1873" i="4"/>
  <c r="F1872" i="4"/>
  <c r="E1872" i="4"/>
  <c r="F1871" i="4"/>
  <c r="E1871" i="4"/>
  <c r="F1870" i="4"/>
  <c r="E1870" i="4"/>
  <c r="F1869" i="4"/>
  <c r="E1869" i="4"/>
  <c r="F1868" i="4"/>
  <c r="E1868" i="4"/>
  <c r="F1867" i="4"/>
  <c r="E1867" i="4"/>
  <c r="F1866" i="4"/>
  <c r="E1866" i="4"/>
  <c r="F1865" i="4"/>
  <c r="E1865" i="4"/>
  <c r="F1864" i="4"/>
  <c r="E1864" i="4"/>
  <c r="F1863" i="4"/>
  <c r="E1863" i="4"/>
  <c r="F1862" i="4"/>
  <c r="E1862" i="4"/>
  <c r="F1861" i="4"/>
  <c r="E1861" i="4"/>
  <c r="F1860" i="4"/>
  <c r="E1860" i="4"/>
  <c r="F1859" i="4"/>
  <c r="E1859" i="4"/>
  <c r="F1858" i="4"/>
  <c r="E1858" i="4"/>
  <c r="F1857" i="4"/>
  <c r="E1857" i="4"/>
  <c r="F1856" i="4"/>
  <c r="E1856" i="4"/>
  <c r="F1855" i="4"/>
  <c r="E1855" i="4"/>
  <c r="F1854" i="4"/>
  <c r="E1854" i="4"/>
  <c r="F1853" i="4"/>
  <c r="E1853" i="4"/>
  <c r="F1852" i="4"/>
  <c r="E1852" i="4"/>
  <c r="F1851" i="4"/>
  <c r="E1851" i="4"/>
  <c r="F1850" i="4"/>
  <c r="E1850" i="4"/>
  <c r="F1849" i="4"/>
  <c r="E1849" i="4"/>
  <c r="F1848" i="4"/>
  <c r="E1848" i="4"/>
  <c r="F1847" i="4"/>
  <c r="E1847" i="4"/>
  <c r="F1846" i="4"/>
  <c r="E1846" i="4"/>
  <c r="F1845" i="4"/>
  <c r="E1845" i="4"/>
  <c r="F1844" i="4"/>
  <c r="E1844" i="4"/>
  <c r="F1843" i="4"/>
  <c r="E1843" i="4"/>
  <c r="F1842" i="4"/>
  <c r="E1842" i="4"/>
  <c r="F1841" i="4"/>
  <c r="E1841" i="4"/>
  <c r="F1840" i="4"/>
  <c r="E1840" i="4"/>
  <c r="F1839" i="4"/>
  <c r="E1839" i="4"/>
  <c r="F1838" i="4"/>
  <c r="E1838" i="4"/>
  <c r="F1837" i="4"/>
  <c r="E1837" i="4"/>
  <c r="F1836" i="4"/>
  <c r="E1836" i="4"/>
  <c r="F1835" i="4"/>
  <c r="E1835" i="4"/>
  <c r="F1834" i="4"/>
  <c r="E1834" i="4"/>
  <c r="F1833" i="4"/>
  <c r="E1833" i="4"/>
  <c r="F1832" i="4"/>
  <c r="E1832" i="4"/>
  <c r="F1831" i="4"/>
  <c r="E1831" i="4"/>
  <c r="F1830" i="4"/>
  <c r="E1830" i="4"/>
  <c r="F1829" i="4"/>
  <c r="E1829" i="4"/>
  <c r="F1828" i="4"/>
  <c r="E1828" i="4"/>
  <c r="F1827" i="4"/>
  <c r="E1827" i="4"/>
  <c r="F1826" i="4"/>
  <c r="E1826" i="4"/>
  <c r="F1825" i="4"/>
  <c r="E1825" i="4"/>
  <c r="F1824" i="4"/>
  <c r="E1824" i="4"/>
  <c r="F1823" i="4"/>
  <c r="E1823" i="4"/>
  <c r="F1822" i="4"/>
  <c r="E1822" i="4"/>
  <c r="F1821" i="4"/>
  <c r="E1821" i="4"/>
  <c r="F1820" i="4"/>
  <c r="E1820" i="4"/>
  <c r="F1819" i="4"/>
  <c r="E1819" i="4"/>
  <c r="F1818" i="4"/>
  <c r="E1818" i="4"/>
  <c r="F1817" i="4"/>
  <c r="E1817" i="4"/>
  <c r="F1816" i="4"/>
  <c r="E1816" i="4"/>
  <c r="F1815" i="4"/>
  <c r="E1815" i="4"/>
  <c r="F1814" i="4"/>
  <c r="E1814" i="4"/>
  <c r="F1813" i="4"/>
  <c r="E1813" i="4"/>
  <c r="F1812" i="4"/>
  <c r="E1812" i="4"/>
  <c r="F1811" i="4"/>
  <c r="E1811" i="4"/>
  <c r="F1810" i="4"/>
  <c r="E1810" i="4"/>
  <c r="F1809" i="4"/>
  <c r="E1809" i="4"/>
  <c r="F1808" i="4"/>
  <c r="E1808" i="4"/>
  <c r="F1807" i="4"/>
  <c r="E1807" i="4"/>
  <c r="F1806" i="4"/>
  <c r="E1806" i="4"/>
  <c r="F1805" i="4"/>
  <c r="E1805" i="4"/>
  <c r="F1804" i="4"/>
  <c r="E1804" i="4"/>
  <c r="F1803" i="4"/>
  <c r="E1803" i="4"/>
  <c r="F1802" i="4"/>
  <c r="E1802" i="4"/>
  <c r="F1801" i="4"/>
  <c r="E1801" i="4"/>
  <c r="F1800" i="4"/>
  <c r="E1800" i="4"/>
  <c r="F1799" i="4"/>
  <c r="E1799" i="4"/>
  <c r="F1798" i="4"/>
  <c r="E1798" i="4"/>
  <c r="F1797" i="4"/>
  <c r="E1797" i="4"/>
  <c r="F1796" i="4"/>
  <c r="E1796" i="4"/>
  <c r="F1795" i="4"/>
  <c r="E1795" i="4"/>
  <c r="F1794" i="4"/>
  <c r="E1794" i="4"/>
  <c r="F1793" i="4"/>
  <c r="E1793" i="4"/>
  <c r="F1792" i="4"/>
  <c r="E1792" i="4"/>
  <c r="F1791" i="4"/>
  <c r="E1791" i="4"/>
  <c r="F1790" i="4"/>
  <c r="E1790" i="4"/>
  <c r="F1789" i="4"/>
  <c r="E1789" i="4"/>
  <c r="F1788" i="4"/>
  <c r="E1788" i="4"/>
  <c r="F1787" i="4"/>
  <c r="E1787" i="4"/>
  <c r="F1786" i="4"/>
  <c r="E1786" i="4"/>
  <c r="F1785" i="4"/>
  <c r="E1785" i="4"/>
  <c r="F1784" i="4"/>
  <c r="E1784" i="4"/>
  <c r="F1783" i="4"/>
  <c r="E1783" i="4"/>
  <c r="F1782" i="4"/>
  <c r="E1782" i="4"/>
  <c r="F1781" i="4"/>
  <c r="E1781" i="4"/>
  <c r="F1780" i="4"/>
  <c r="E1780" i="4"/>
  <c r="F1779" i="4"/>
  <c r="E1779" i="4"/>
  <c r="F1778" i="4"/>
  <c r="E1778" i="4"/>
  <c r="F1777" i="4"/>
  <c r="E1777" i="4"/>
  <c r="F1776" i="4"/>
  <c r="E1776" i="4"/>
  <c r="F1775" i="4"/>
  <c r="E1775" i="4"/>
  <c r="F1774" i="4"/>
  <c r="E1774" i="4"/>
  <c r="F1773" i="4"/>
  <c r="E1773" i="4"/>
  <c r="F1772" i="4"/>
  <c r="E1772" i="4"/>
  <c r="F1771" i="4"/>
  <c r="E1771" i="4"/>
  <c r="F1770" i="4"/>
  <c r="E1770" i="4"/>
  <c r="F1769" i="4"/>
  <c r="E1769" i="4"/>
  <c r="F1768" i="4"/>
  <c r="E1768" i="4"/>
  <c r="F1767" i="4"/>
  <c r="E1767" i="4"/>
  <c r="F1766" i="4"/>
  <c r="E1766" i="4"/>
  <c r="F1765" i="4"/>
  <c r="E1765" i="4"/>
  <c r="F1764" i="4"/>
  <c r="E1764" i="4"/>
  <c r="F1763" i="4"/>
  <c r="E1763" i="4"/>
  <c r="F1762" i="4"/>
  <c r="E1762" i="4"/>
  <c r="F1761" i="4"/>
  <c r="E1761" i="4"/>
  <c r="F1760" i="4"/>
  <c r="E1760" i="4"/>
  <c r="F1759" i="4"/>
  <c r="E1759" i="4"/>
  <c r="F1758" i="4"/>
  <c r="E1758" i="4"/>
  <c r="F1757" i="4"/>
  <c r="E1757" i="4"/>
  <c r="F1756" i="4"/>
  <c r="E1756" i="4"/>
  <c r="F1755" i="4"/>
  <c r="E1755" i="4"/>
  <c r="F1754" i="4"/>
  <c r="E1754" i="4"/>
  <c r="F1753" i="4"/>
  <c r="E1753" i="4"/>
  <c r="F1752" i="4"/>
  <c r="E1752" i="4"/>
  <c r="F1751" i="4"/>
  <c r="E1751" i="4"/>
  <c r="F1750" i="4"/>
  <c r="E1750" i="4"/>
  <c r="F1749" i="4"/>
  <c r="E1749" i="4"/>
  <c r="F1748" i="4"/>
  <c r="E1748" i="4"/>
  <c r="F1747" i="4"/>
  <c r="E1747" i="4"/>
  <c r="F1746" i="4"/>
  <c r="E1746" i="4"/>
  <c r="F1745" i="4"/>
  <c r="E1745" i="4"/>
  <c r="F1744" i="4"/>
  <c r="E1744" i="4"/>
  <c r="F1743" i="4"/>
  <c r="E1743" i="4"/>
  <c r="F1742" i="4"/>
  <c r="E1742" i="4"/>
  <c r="F1741" i="4"/>
  <c r="E1741" i="4"/>
  <c r="F1740" i="4"/>
  <c r="E1740" i="4"/>
  <c r="F1739" i="4"/>
  <c r="E1739" i="4"/>
  <c r="F1738" i="4"/>
  <c r="E1738" i="4"/>
  <c r="F1737" i="4"/>
  <c r="E1737" i="4"/>
  <c r="F1736" i="4"/>
  <c r="E1736" i="4"/>
  <c r="F1735" i="4"/>
  <c r="E1735" i="4"/>
  <c r="F1734" i="4"/>
  <c r="E1734" i="4"/>
  <c r="F1733" i="4"/>
  <c r="E1733" i="4"/>
  <c r="F1732" i="4"/>
  <c r="E1732" i="4"/>
  <c r="F1731" i="4"/>
  <c r="E1731" i="4"/>
  <c r="F1730" i="4"/>
  <c r="E1730" i="4"/>
  <c r="F1729" i="4"/>
  <c r="E1729" i="4"/>
  <c r="F1728" i="4"/>
  <c r="E1728" i="4"/>
  <c r="F1727" i="4"/>
  <c r="E1727" i="4"/>
  <c r="F1726" i="4"/>
  <c r="E1726" i="4"/>
  <c r="F1725" i="4"/>
  <c r="E1725" i="4"/>
  <c r="F1724" i="4"/>
  <c r="E1724" i="4"/>
  <c r="F1723" i="4"/>
  <c r="E1723" i="4"/>
  <c r="F1722" i="4"/>
  <c r="E1722" i="4"/>
  <c r="F1721" i="4"/>
  <c r="E1721" i="4"/>
  <c r="F1720" i="4"/>
  <c r="E1720" i="4"/>
  <c r="F1719" i="4"/>
  <c r="E1719" i="4"/>
  <c r="F1718" i="4"/>
  <c r="E1718" i="4"/>
  <c r="F1717" i="4"/>
  <c r="E1717" i="4"/>
  <c r="F1716" i="4"/>
  <c r="E1716" i="4"/>
  <c r="F1715" i="4"/>
  <c r="E1715" i="4"/>
  <c r="F1714" i="4"/>
  <c r="E1714" i="4"/>
  <c r="F1713" i="4"/>
  <c r="E1713" i="4"/>
  <c r="F1712" i="4"/>
  <c r="E1712" i="4"/>
  <c r="F1711" i="4"/>
  <c r="E1711" i="4"/>
  <c r="F1710" i="4"/>
  <c r="E1710" i="4"/>
  <c r="F1709" i="4"/>
  <c r="E1709" i="4"/>
  <c r="F1708" i="4"/>
  <c r="E1708" i="4"/>
  <c r="F1707" i="4"/>
  <c r="E1707" i="4"/>
  <c r="F1706" i="4"/>
  <c r="E1706" i="4"/>
  <c r="F1705" i="4"/>
  <c r="E1705" i="4"/>
  <c r="F1704" i="4"/>
  <c r="E1704" i="4"/>
  <c r="F1703" i="4"/>
  <c r="E1703" i="4"/>
  <c r="F1702" i="4"/>
  <c r="E1702" i="4"/>
  <c r="F1701" i="4"/>
  <c r="E1701" i="4"/>
  <c r="F1700" i="4"/>
  <c r="E1700" i="4"/>
  <c r="F1699" i="4"/>
  <c r="E1699" i="4"/>
  <c r="F1698" i="4"/>
  <c r="E1698" i="4"/>
  <c r="F1697" i="4"/>
  <c r="E1697" i="4"/>
  <c r="F1696" i="4"/>
  <c r="E1696" i="4"/>
  <c r="F1695" i="4"/>
  <c r="E1695" i="4"/>
  <c r="F1694" i="4"/>
  <c r="E1694" i="4"/>
  <c r="F1693" i="4"/>
  <c r="E1693" i="4"/>
  <c r="F1692" i="4"/>
  <c r="E1692" i="4"/>
  <c r="F1691" i="4"/>
  <c r="E1691" i="4"/>
  <c r="F1690" i="4"/>
  <c r="E1690" i="4"/>
  <c r="F1689" i="4"/>
  <c r="E1689" i="4"/>
  <c r="F1688" i="4"/>
  <c r="E1688" i="4"/>
  <c r="F1687" i="4"/>
  <c r="E1687" i="4"/>
  <c r="F1686" i="4"/>
  <c r="E1686" i="4"/>
  <c r="F1685" i="4"/>
  <c r="E1685" i="4"/>
  <c r="F1684" i="4"/>
  <c r="E1684" i="4"/>
  <c r="F1683" i="4"/>
  <c r="E1683" i="4"/>
  <c r="F1682" i="4"/>
  <c r="E1682" i="4"/>
  <c r="F1681" i="4"/>
  <c r="E1681" i="4"/>
  <c r="F1680" i="4"/>
  <c r="E1680" i="4"/>
  <c r="F1679" i="4"/>
  <c r="E1679" i="4"/>
  <c r="F1678" i="4"/>
  <c r="E1678" i="4"/>
  <c r="F1677" i="4"/>
  <c r="E1677" i="4"/>
  <c r="F1676" i="4"/>
  <c r="E1676" i="4"/>
  <c r="F1675" i="4"/>
  <c r="E1675" i="4"/>
  <c r="F1674" i="4"/>
  <c r="E1674" i="4"/>
  <c r="F1673" i="4"/>
  <c r="E1673" i="4"/>
  <c r="F1672" i="4"/>
  <c r="E1672" i="4"/>
  <c r="F1671" i="4"/>
  <c r="E1671" i="4"/>
  <c r="F1670" i="4"/>
  <c r="E1670" i="4"/>
  <c r="F1669" i="4"/>
  <c r="E1669" i="4"/>
  <c r="F1668" i="4"/>
  <c r="E1668" i="4"/>
  <c r="F1667" i="4"/>
  <c r="E1667" i="4"/>
  <c r="F1666" i="4"/>
  <c r="E1666" i="4"/>
  <c r="F1665" i="4"/>
  <c r="E1665" i="4"/>
  <c r="F1664" i="4"/>
  <c r="E1664" i="4"/>
  <c r="F1663" i="4"/>
  <c r="E1663" i="4"/>
  <c r="F1662" i="4"/>
  <c r="E1662" i="4"/>
  <c r="F1661" i="4"/>
  <c r="E1661" i="4"/>
  <c r="F1660" i="4"/>
  <c r="E1660" i="4"/>
  <c r="F1659" i="4"/>
  <c r="E1659" i="4"/>
  <c r="F1658" i="4"/>
  <c r="E1658" i="4"/>
  <c r="F1657" i="4"/>
  <c r="E1657" i="4"/>
  <c r="F1656" i="4"/>
  <c r="E1656" i="4"/>
  <c r="F1655" i="4"/>
  <c r="E1655" i="4"/>
  <c r="F1654" i="4"/>
  <c r="E1654" i="4"/>
  <c r="F1653" i="4"/>
  <c r="E1653" i="4"/>
  <c r="F1652" i="4"/>
  <c r="E1652" i="4"/>
  <c r="F1651" i="4"/>
  <c r="E1651" i="4"/>
  <c r="F1650" i="4"/>
  <c r="E1650" i="4"/>
  <c r="F1649" i="4"/>
  <c r="E1649" i="4"/>
  <c r="F1648" i="4"/>
  <c r="E1648" i="4"/>
  <c r="F1647" i="4"/>
  <c r="E1647" i="4"/>
  <c r="F1646" i="4"/>
  <c r="E1646" i="4"/>
  <c r="F1645" i="4"/>
  <c r="E1645" i="4"/>
  <c r="F1644" i="4"/>
  <c r="E1644" i="4"/>
  <c r="F1643" i="4"/>
  <c r="E1643" i="4"/>
  <c r="F1642" i="4"/>
  <c r="E1642" i="4"/>
  <c r="F1641" i="4"/>
  <c r="E1641" i="4"/>
  <c r="F1640" i="4"/>
  <c r="E1640" i="4"/>
  <c r="F1639" i="4"/>
  <c r="E1639" i="4"/>
  <c r="F1638" i="4"/>
  <c r="E1638" i="4"/>
  <c r="F1637" i="4"/>
  <c r="E1637" i="4"/>
  <c r="F1636" i="4"/>
  <c r="E1636" i="4"/>
  <c r="F1635" i="4"/>
  <c r="E1635" i="4"/>
  <c r="F1634" i="4"/>
  <c r="E1634" i="4"/>
  <c r="F1633" i="4"/>
  <c r="E1633" i="4"/>
  <c r="F1632" i="4"/>
  <c r="E1632" i="4"/>
  <c r="F1631" i="4"/>
  <c r="E1631" i="4"/>
  <c r="F1630" i="4"/>
  <c r="E1630" i="4"/>
  <c r="F1629" i="4"/>
  <c r="E1629" i="4"/>
  <c r="F1628" i="4"/>
  <c r="E1628" i="4"/>
  <c r="F1627" i="4"/>
  <c r="E1627" i="4"/>
  <c r="F1626" i="4"/>
  <c r="E1626" i="4"/>
  <c r="F1625" i="4"/>
  <c r="E1625" i="4"/>
  <c r="F1624" i="4"/>
  <c r="E1624" i="4"/>
  <c r="F1623" i="4"/>
  <c r="E1623" i="4"/>
  <c r="F1622" i="4"/>
  <c r="E1622" i="4"/>
  <c r="F1621" i="4"/>
  <c r="E1621" i="4"/>
  <c r="F1620" i="4"/>
  <c r="E1620" i="4"/>
  <c r="F1619" i="4"/>
  <c r="E1619" i="4"/>
  <c r="F1618" i="4"/>
  <c r="E1618" i="4"/>
  <c r="F1617" i="4"/>
  <c r="E1617" i="4"/>
  <c r="F1616" i="4"/>
  <c r="E1616" i="4"/>
  <c r="F1615" i="4"/>
  <c r="E1615" i="4"/>
  <c r="F1614" i="4"/>
  <c r="E1614" i="4"/>
  <c r="F1613" i="4"/>
  <c r="E1613" i="4"/>
  <c r="F1612" i="4"/>
  <c r="E1612" i="4"/>
  <c r="F1611" i="4"/>
  <c r="E1611" i="4"/>
  <c r="F1610" i="4"/>
  <c r="E1610" i="4"/>
  <c r="F1609" i="4"/>
  <c r="E1609" i="4"/>
  <c r="F1608" i="4"/>
  <c r="E1608" i="4"/>
  <c r="F1607" i="4"/>
  <c r="E1607" i="4"/>
  <c r="F1606" i="4"/>
  <c r="E1606" i="4"/>
  <c r="F1605" i="4"/>
  <c r="E1605" i="4"/>
  <c r="F1604" i="4"/>
  <c r="E1604" i="4"/>
  <c r="F1603" i="4"/>
  <c r="E1603" i="4"/>
  <c r="F1602" i="4"/>
  <c r="E1602" i="4"/>
  <c r="F1601" i="4"/>
  <c r="E1601" i="4"/>
  <c r="F1600" i="4"/>
  <c r="E1600" i="4"/>
  <c r="F1599" i="4"/>
  <c r="E1599" i="4"/>
  <c r="F1598" i="4"/>
  <c r="E1598" i="4"/>
  <c r="F1597" i="4"/>
  <c r="E1597" i="4"/>
  <c r="F1596" i="4"/>
  <c r="E1596" i="4"/>
  <c r="F1595" i="4"/>
  <c r="E1595" i="4"/>
  <c r="F1594" i="4"/>
  <c r="E1594" i="4"/>
  <c r="F1593" i="4"/>
  <c r="E1593" i="4"/>
  <c r="F1592" i="4"/>
  <c r="E1592" i="4"/>
  <c r="F1591" i="4"/>
  <c r="E1591" i="4"/>
  <c r="F1590" i="4"/>
  <c r="E1590" i="4"/>
  <c r="F1589" i="4"/>
  <c r="E1589" i="4"/>
  <c r="F1588" i="4"/>
  <c r="E1588" i="4"/>
  <c r="F1587" i="4"/>
  <c r="E1587" i="4"/>
  <c r="F1586" i="4"/>
  <c r="E1586" i="4"/>
  <c r="F1585" i="4"/>
  <c r="E1585" i="4"/>
  <c r="F1584" i="4"/>
  <c r="E1584" i="4"/>
  <c r="F1583" i="4"/>
  <c r="E1583" i="4"/>
  <c r="F1582" i="4"/>
  <c r="E1582" i="4"/>
  <c r="F1581" i="4"/>
  <c r="E1581" i="4"/>
  <c r="F1580" i="4"/>
  <c r="E1580" i="4"/>
  <c r="F1579" i="4"/>
  <c r="E1579" i="4"/>
  <c r="F1578" i="4"/>
  <c r="E1578" i="4"/>
  <c r="F1577" i="4"/>
  <c r="E1577" i="4"/>
  <c r="F1576" i="4"/>
  <c r="E1576" i="4"/>
  <c r="F1575" i="4"/>
  <c r="E1575" i="4"/>
  <c r="F1574" i="4"/>
  <c r="E1574" i="4"/>
  <c r="F1573" i="4"/>
  <c r="E1573" i="4"/>
  <c r="F1572" i="4"/>
  <c r="E1572" i="4"/>
  <c r="F1571" i="4"/>
  <c r="E1571" i="4"/>
  <c r="F1570" i="4"/>
  <c r="E1570" i="4"/>
  <c r="F1569" i="4"/>
  <c r="E1569" i="4"/>
  <c r="F1568" i="4"/>
  <c r="E1568" i="4"/>
  <c r="F1567" i="4"/>
  <c r="E1567" i="4"/>
  <c r="F1566" i="4"/>
  <c r="E1566" i="4"/>
  <c r="F1565" i="4"/>
  <c r="E1565" i="4"/>
  <c r="F1564" i="4"/>
  <c r="E1564" i="4"/>
  <c r="F1563" i="4"/>
  <c r="E1563" i="4"/>
  <c r="F1562" i="4"/>
  <c r="E1562" i="4"/>
  <c r="F1561" i="4"/>
  <c r="E1561" i="4"/>
  <c r="F1560" i="4"/>
  <c r="E1560" i="4"/>
  <c r="F1559" i="4"/>
  <c r="E1559" i="4"/>
  <c r="F1558" i="4"/>
  <c r="E1558" i="4"/>
  <c r="F1557" i="4"/>
  <c r="E1557" i="4"/>
  <c r="F1556" i="4"/>
  <c r="E1556" i="4"/>
  <c r="F1555" i="4"/>
  <c r="E1555" i="4"/>
  <c r="F1554" i="4"/>
  <c r="E1554" i="4"/>
  <c r="F1553" i="4"/>
  <c r="E1553" i="4"/>
  <c r="F1552" i="4"/>
  <c r="E1552" i="4"/>
  <c r="F1551" i="4"/>
  <c r="E1551" i="4"/>
  <c r="F1550" i="4"/>
  <c r="E1550" i="4"/>
  <c r="F1549" i="4"/>
  <c r="E1549" i="4"/>
  <c r="F1548" i="4"/>
  <c r="E1548" i="4"/>
  <c r="F1547" i="4"/>
  <c r="E1547" i="4"/>
  <c r="F1546" i="4"/>
  <c r="E1546" i="4"/>
  <c r="F1545" i="4"/>
  <c r="E1545" i="4"/>
  <c r="F1544" i="4"/>
  <c r="E1544" i="4"/>
  <c r="F1543" i="4"/>
  <c r="E1543" i="4"/>
  <c r="F1542" i="4"/>
  <c r="E1542" i="4"/>
  <c r="F1541" i="4"/>
  <c r="E1541" i="4"/>
  <c r="F1540" i="4"/>
  <c r="E1540" i="4"/>
  <c r="F1539" i="4"/>
  <c r="E1539" i="4"/>
  <c r="F1538" i="4"/>
  <c r="E1538" i="4"/>
  <c r="F1537" i="4"/>
  <c r="E1537" i="4"/>
  <c r="F1536" i="4"/>
  <c r="E1536" i="4"/>
  <c r="F1535" i="4"/>
  <c r="E1535" i="4"/>
  <c r="F1534" i="4"/>
  <c r="E1534" i="4"/>
  <c r="F1533" i="4"/>
  <c r="E1533" i="4"/>
  <c r="F1532" i="4"/>
  <c r="E1532" i="4"/>
  <c r="F1531" i="4"/>
  <c r="E1531" i="4"/>
  <c r="F1530" i="4"/>
  <c r="E1530" i="4"/>
  <c r="F1529" i="4"/>
  <c r="E1529" i="4"/>
  <c r="F1528" i="4"/>
  <c r="E1528" i="4"/>
  <c r="F1527" i="4"/>
  <c r="E1527" i="4"/>
  <c r="F1526" i="4"/>
  <c r="E1526" i="4"/>
  <c r="F1525" i="4"/>
  <c r="E1525" i="4"/>
  <c r="F1524" i="4"/>
  <c r="E1524" i="4"/>
  <c r="F1523" i="4"/>
  <c r="E1523" i="4"/>
  <c r="F1522" i="4"/>
  <c r="E1522" i="4"/>
  <c r="F1521" i="4"/>
  <c r="E1521" i="4"/>
  <c r="F1520" i="4"/>
  <c r="E1520" i="4"/>
  <c r="F1519" i="4"/>
  <c r="E1519" i="4"/>
  <c r="F1518" i="4"/>
  <c r="E1518" i="4"/>
  <c r="F1517" i="4"/>
  <c r="E1517" i="4"/>
  <c r="F1516" i="4"/>
  <c r="E1516" i="4"/>
  <c r="F1515" i="4"/>
  <c r="E1515" i="4"/>
  <c r="F1514" i="4"/>
  <c r="E1514" i="4"/>
  <c r="F1513" i="4"/>
  <c r="E1513" i="4"/>
  <c r="F1512" i="4"/>
  <c r="E1512" i="4"/>
  <c r="F1511" i="4"/>
  <c r="E1511" i="4"/>
  <c r="F1510" i="4"/>
  <c r="E1510" i="4"/>
  <c r="F1509" i="4"/>
  <c r="E1509" i="4"/>
  <c r="F1508" i="4"/>
  <c r="E1508" i="4"/>
  <c r="F1507" i="4"/>
  <c r="E1507" i="4"/>
  <c r="F1506" i="4"/>
  <c r="E1506" i="4"/>
  <c r="F1505" i="4"/>
  <c r="E1505" i="4"/>
  <c r="F1504" i="4"/>
  <c r="E1504" i="4"/>
  <c r="F1503" i="4"/>
  <c r="E1503" i="4"/>
  <c r="F1502" i="4"/>
  <c r="E1502" i="4"/>
  <c r="F1501" i="4"/>
  <c r="E1501" i="4"/>
  <c r="F1500" i="4"/>
  <c r="E1500" i="4"/>
  <c r="F1499" i="4"/>
  <c r="E1499" i="4"/>
  <c r="F1498" i="4"/>
  <c r="E1498" i="4"/>
  <c r="F1497" i="4"/>
  <c r="E1497" i="4"/>
  <c r="F1496" i="4"/>
  <c r="E1496" i="4"/>
  <c r="F1495" i="4"/>
  <c r="E1495" i="4"/>
  <c r="F1494" i="4"/>
  <c r="E1494" i="4"/>
  <c r="F1493" i="4"/>
  <c r="E1493" i="4"/>
  <c r="F1492" i="4"/>
  <c r="E1492" i="4"/>
  <c r="F1491" i="4"/>
  <c r="E1491" i="4"/>
  <c r="F1490" i="4"/>
  <c r="E1490" i="4"/>
  <c r="F1489" i="4"/>
  <c r="E1489" i="4"/>
  <c r="F1488" i="4"/>
  <c r="E1488" i="4"/>
  <c r="F1487" i="4"/>
  <c r="E1487" i="4"/>
  <c r="F1486" i="4"/>
  <c r="E1486" i="4"/>
  <c r="F1485" i="4"/>
  <c r="E1485" i="4"/>
  <c r="F1484" i="4"/>
  <c r="E1484" i="4"/>
  <c r="F1483" i="4"/>
  <c r="E1483" i="4"/>
  <c r="F1482" i="4"/>
  <c r="E1482" i="4"/>
  <c r="F1481" i="4"/>
  <c r="E1481" i="4"/>
  <c r="F1480" i="4"/>
  <c r="E1480" i="4"/>
  <c r="F1479" i="4"/>
  <c r="E1479" i="4"/>
  <c r="F1478" i="4"/>
  <c r="E1478" i="4"/>
  <c r="F1477" i="4"/>
  <c r="E1477" i="4"/>
  <c r="F1476" i="4"/>
  <c r="E1476" i="4"/>
  <c r="F1475" i="4"/>
  <c r="E1475" i="4"/>
  <c r="F1474" i="4"/>
  <c r="E1474" i="4"/>
  <c r="F1473" i="4"/>
  <c r="E1473" i="4"/>
  <c r="F1472" i="4"/>
  <c r="E1472" i="4"/>
  <c r="F1471" i="4"/>
  <c r="E1471" i="4"/>
  <c r="F1470" i="4"/>
  <c r="E1470" i="4"/>
  <c r="F1469" i="4"/>
  <c r="E1469" i="4"/>
  <c r="F1468" i="4"/>
  <c r="E1468" i="4"/>
  <c r="F1467" i="4"/>
  <c r="E1467" i="4"/>
  <c r="F1466" i="4"/>
  <c r="E1466" i="4"/>
  <c r="F1465" i="4"/>
  <c r="E1465" i="4"/>
  <c r="F1464" i="4"/>
  <c r="E1464" i="4"/>
  <c r="F1463" i="4"/>
  <c r="E1463" i="4"/>
  <c r="F1462" i="4"/>
  <c r="E1462" i="4"/>
  <c r="F1461" i="4"/>
  <c r="E1461" i="4"/>
  <c r="F1460" i="4"/>
  <c r="E1460" i="4"/>
  <c r="F1459" i="4"/>
  <c r="E1459" i="4"/>
  <c r="F1458" i="4"/>
  <c r="E1458" i="4"/>
  <c r="F1457" i="4"/>
  <c r="E1457" i="4"/>
  <c r="F1456" i="4"/>
  <c r="E1456" i="4"/>
  <c r="F1455" i="4"/>
  <c r="E1455" i="4"/>
  <c r="F1454" i="4"/>
  <c r="E1454" i="4"/>
  <c r="F1453" i="4"/>
  <c r="E1453" i="4"/>
  <c r="F1452" i="4"/>
  <c r="E1452" i="4"/>
  <c r="F1451" i="4"/>
  <c r="E1451" i="4"/>
  <c r="F1450" i="4"/>
  <c r="E1450" i="4"/>
  <c r="F1449" i="4"/>
  <c r="E1449" i="4"/>
  <c r="F1448" i="4"/>
  <c r="E1448" i="4"/>
  <c r="F1447" i="4"/>
  <c r="E1447" i="4"/>
  <c r="F1446" i="4"/>
  <c r="E1446" i="4"/>
  <c r="F1445" i="4"/>
  <c r="E1445" i="4"/>
  <c r="F1444" i="4"/>
  <c r="E1444" i="4"/>
  <c r="F1443" i="4"/>
  <c r="E1443" i="4"/>
  <c r="F1442" i="4"/>
  <c r="E1442" i="4"/>
  <c r="F1441" i="4"/>
  <c r="E1441" i="4"/>
  <c r="F1440" i="4"/>
  <c r="E1440" i="4"/>
  <c r="F1439" i="4"/>
  <c r="E1439" i="4"/>
  <c r="F1438" i="4"/>
  <c r="E1438" i="4"/>
  <c r="F1437" i="4"/>
  <c r="E1437" i="4"/>
  <c r="F1436" i="4"/>
  <c r="E1436" i="4"/>
  <c r="F1435" i="4"/>
  <c r="E1435" i="4"/>
  <c r="F1434" i="4"/>
  <c r="E1434" i="4"/>
  <c r="F1433" i="4"/>
  <c r="E1433" i="4"/>
  <c r="F1432" i="4"/>
  <c r="E1432" i="4"/>
  <c r="F1431" i="4"/>
  <c r="E1431" i="4"/>
  <c r="F1430" i="4"/>
  <c r="E1430" i="4"/>
  <c r="F1429" i="4"/>
  <c r="E1429" i="4"/>
  <c r="F1428" i="4"/>
  <c r="E1428" i="4"/>
  <c r="F1427" i="4"/>
  <c r="E1427" i="4"/>
  <c r="F1426" i="4"/>
  <c r="E1426" i="4"/>
  <c r="F1425" i="4"/>
  <c r="E1425" i="4"/>
  <c r="F1424" i="4"/>
  <c r="E1424" i="4"/>
  <c r="F1423" i="4"/>
  <c r="E1423" i="4"/>
  <c r="F1422" i="4"/>
  <c r="E1422" i="4"/>
  <c r="F1421" i="4"/>
  <c r="E1421" i="4"/>
  <c r="F1420" i="4"/>
  <c r="E1420" i="4"/>
  <c r="F1419" i="4"/>
  <c r="E1419" i="4"/>
  <c r="F1418" i="4"/>
  <c r="E1418" i="4"/>
  <c r="F1417" i="4"/>
  <c r="E1417" i="4"/>
  <c r="F1416" i="4"/>
  <c r="E1416" i="4"/>
  <c r="F1415" i="4"/>
  <c r="E1415" i="4"/>
  <c r="F1414" i="4"/>
  <c r="E1414" i="4"/>
  <c r="F1413" i="4"/>
  <c r="E1413" i="4"/>
  <c r="F1412" i="4"/>
  <c r="E1412" i="4"/>
  <c r="F1411" i="4"/>
  <c r="E1411" i="4"/>
  <c r="F1410" i="4"/>
  <c r="E1410" i="4"/>
  <c r="F1409" i="4"/>
  <c r="E1409" i="4"/>
  <c r="F1408" i="4"/>
  <c r="E1408" i="4"/>
  <c r="F1407" i="4"/>
  <c r="E1407" i="4"/>
  <c r="F1406" i="4"/>
  <c r="E1406" i="4"/>
  <c r="F1405" i="4"/>
  <c r="E1405" i="4"/>
  <c r="F1404" i="4"/>
  <c r="E1404" i="4"/>
  <c r="F1403" i="4"/>
  <c r="E1403" i="4"/>
  <c r="F1402" i="4"/>
  <c r="E1402" i="4"/>
  <c r="F1401" i="4"/>
  <c r="E1401" i="4"/>
  <c r="F1400" i="4"/>
  <c r="E1400" i="4"/>
  <c r="F1399" i="4"/>
  <c r="E1399" i="4"/>
  <c r="F1398" i="4"/>
  <c r="E1398" i="4"/>
  <c r="F1397" i="4"/>
  <c r="E1397" i="4"/>
  <c r="F1396" i="4"/>
  <c r="E1396" i="4"/>
  <c r="F1395" i="4"/>
  <c r="E1395" i="4"/>
  <c r="F1394" i="4"/>
  <c r="E1394" i="4"/>
  <c r="F1393" i="4"/>
  <c r="E1393" i="4"/>
  <c r="F1392" i="4"/>
  <c r="E1392" i="4"/>
  <c r="F1391" i="4"/>
  <c r="E1391" i="4"/>
  <c r="F1390" i="4"/>
  <c r="E1390" i="4"/>
  <c r="F1389" i="4"/>
  <c r="E1389" i="4"/>
  <c r="F1388" i="4"/>
  <c r="E1388" i="4"/>
  <c r="F1387" i="4"/>
  <c r="E1387" i="4"/>
  <c r="F1386" i="4"/>
  <c r="E1386" i="4"/>
  <c r="F1385" i="4"/>
  <c r="E1385" i="4"/>
  <c r="F1384" i="4"/>
  <c r="E1384" i="4"/>
  <c r="F1383" i="4"/>
  <c r="E1383" i="4"/>
  <c r="F1382" i="4"/>
  <c r="E1382" i="4"/>
  <c r="F1381" i="4"/>
  <c r="E1381" i="4"/>
  <c r="F1380" i="4"/>
  <c r="E1380" i="4"/>
  <c r="F1379" i="4"/>
  <c r="E1379" i="4"/>
  <c r="F1378" i="4"/>
  <c r="E1378" i="4"/>
  <c r="F1377" i="4"/>
  <c r="E1377" i="4"/>
  <c r="F1376" i="4"/>
  <c r="E1376" i="4"/>
  <c r="F1375" i="4"/>
  <c r="E1375" i="4"/>
  <c r="F1374" i="4"/>
  <c r="E1374" i="4"/>
  <c r="F1373" i="4"/>
  <c r="E1373" i="4"/>
  <c r="F1372" i="4"/>
  <c r="E1372" i="4"/>
  <c r="F1371" i="4"/>
  <c r="E1371" i="4"/>
  <c r="F1370" i="4"/>
  <c r="E1370" i="4"/>
  <c r="F1369" i="4"/>
  <c r="E1369" i="4"/>
  <c r="F1368" i="4"/>
  <c r="E1368" i="4"/>
  <c r="F1367" i="4"/>
  <c r="E1367" i="4"/>
  <c r="F1366" i="4"/>
  <c r="E1366" i="4"/>
  <c r="F1365" i="4"/>
  <c r="E1365" i="4"/>
  <c r="F1364" i="4"/>
  <c r="E1364" i="4"/>
  <c r="F1363" i="4"/>
  <c r="E1363" i="4"/>
  <c r="F1362" i="4"/>
  <c r="E1362" i="4"/>
  <c r="F1361" i="4"/>
  <c r="E1361" i="4"/>
  <c r="F1360" i="4"/>
  <c r="E1360" i="4"/>
  <c r="F1359" i="4"/>
  <c r="E1359" i="4"/>
  <c r="F1358" i="4"/>
  <c r="E1358" i="4"/>
  <c r="F1357" i="4"/>
  <c r="E1357" i="4"/>
  <c r="F1356" i="4"/>
  <c r="E1356" i="4"/>
  <c r="F1355" i="4"/>
  <c r="E1355" i="4"/>
  <c r="F1354" i="4"/>
  <c r="E1354" i="4"/>
  <c r="F1353" i="4"/>
  <c r="E1353" i="4"/>
  <c r="F1352" i="4"/>
  <c r="E1352" i="4"/>
  <c r="F1351" i="4"/>
  <c r="E1351" i="4"/>
  <c r="F1350" i="4"/>
  <c r="E1350" i="4"/>
  <c r="F1349" i="4"/>
  <c r="E1349" i="4"/>
  <c r="F1348" i="4"/>
  <c r="E1348" i="4"/>
  <c r="F1347" i="4"/>
  <c r="E1347" i="4"/>
  <c r="F1346" i="4"/>
  <c r="E1346" i="4"/>
  <c r="F1345" i="4"/>
  <c r="E1345" i="4"/>
  <c r="F1344" i="4"/>
  <c r="E1344" i="4"/>
  <c r="F1343" i="4"/>
  <c r="E1343" i="4"/>
  <c r="F1342" i="4"/>
  <c r="E1342" i="4"/>
  <c r="F1341" i="4"/>
  <c r="E1341" i="4"/>
  <c r="F1340" i="4"/>
  <c r="E1340" i="4"/>
  <c r="F1339" i="4"/>
  <c r="E1339" i="4"/>
  <c r="F1338" i="4"/>
  <c r="E1338" i="4"/>
  <c r="F1337" i="4"/>
  <c r="E1337" i="4"/>
  <c r="F1336" i="4"/>
  <c r="E1336" i="4"/>
  <c r="F1335" i="4"/>
  <c r="E1335" i="4"/>
  <c r="F1334" i="4"/>
  <c r="E1334" i="4"/>
  <c r="F1333" i="4"/>
  <c r="E1333" i="4"/>
  <c r="F1332" i="4"/>
  <c r="E1332" i="4"/>
  <c r="F1331" i="4"/>
  <c r="E1331" i="4"/>
  <c r="F1330" i="4"/>
  <c r="E1330" i="4"/>
  <c r="F1329" i="4"/>
  <c r="E1329" i="4"/>
  <c r="F1328" i="4"/>
  <c r="E1328" i="4"/>
  <c r="F1327" i="4"/>
  <c r="E1327" i="4"/>
  <c r="F1326" i="4"/>
  <c r="E1326" i="4"/>
  <c r="F1325" i="4"/>
  <c r="E1325" i="4"/>
  <c r="F1324" i="4"/>
  <c r="E1324" i="4"/>
  <c r="F1323" i="4"/>
  <c r="E1323" i="4"/>
  <c r="F1322" i="4"/>
  <c r="E1322" i="4"/>
  <c r="F1321" i="4"/>
  <c r="E1321" i="4"/>
  <c r="F1320" i="4"/>
  <c r="E1320" i="4"/>
  <c r="F1319" i="4"/>
  <c r="E1319" i="4"/>
  <c r="F1318" i="4"/>
  <c r="E1318" i="4"/>
  <c r="F1317" i="4"/>
  <c r="E1317" i="4"/>
  <c r="F1316" i="4"/>
  <c r="E1316" i="4"/>
  <c r="F1315" i="4"/>
  <c r="E1315" i="4"/>
  <c r="F1314" i="4"/>
  <c r="E1314" i="4"/>
  <c r="F1313" i="4"/>
  <c r="E1313" i="4"/>
  <c r="F1312" i="4"/>
  <c r="E1312" i="4"/>
  <c r="F1311" i="4"/>
  <c r="E1311" i="4"/>
  <c r="F1310" i="4"/>
  <c r="E1310" i="4"/>
  <c r="F1309" i="4"/>
  <c r="E1309" i="4"/>
  <c r="F1308" i="4"/>
  <c r="E1308" i="4"/>
  <c r="F1307" i="4"/>
  <c r="E1307" i="4"/>
  <c r="F1306" i="4"/>
  <c r="E1306" i="4"/>
  <c r="F1305" i="4"/>
  <c r="E1305" i="4"/>
  <c r="F1304" i="4"/>
  <c r="E1304" i="4"/>
  <c r="F1303" i="4"/>
  <c r="E1303" i="4"/>
  <c r="F1302" i="4"/>
  <c r="E1302" i="4"/>
  <c r="F1301" i="4"/>
  <c r="E1301" i="4"/>
  <c r="F1300" i="4"/>
  <c r="E1300" i="4"/>
  <c r="F1299" i="4"/>
  <c r="E1299" i="4"/>
  <c r="F1298" i="4"/>
  <c r="E1298" i="4"/>
  <c r="F1297" i="4"/>
  <c r="E1297" i="4"/>
  <c r="F1296" i="4"/>
  <c r="E1296" i="4"/>
  <c r="F1295" i="4"/>
  <c r="E1295" i="4"/>
  <c r="F1294" i="4"/>
  <c r="E1294" i="4"/>
  <c r="F1293" i="4"/>
  <c r="E1293" i="4"/>
  <c r="F1292" i="4"/>
  <c r="E1292" i="4"/>
  <c r="F1291" i="4"/>
  <c r="E1291" i="4"/>
  <c r="F1290" i="4"/>
  <c r="E1290" i="4"/>
  <c r="F1289" i="4"/>
  <c r="E1289" i="4"/>
  <c r="F1288" i="4"/>
  <c r="E1288" i="4"/>
  <c r="F1287" i="4"/>
  <c r="E1287" i="4"/>
  <c r="F1286" i="4"/>
  <c r="E1286" i="4"/>
  <c r="F1285" i="4"/>
  <c r="E1285" i="4"/>
  <c r="F1284" i="4"/>
  <c r="E1284" i="4"/>
  <c r="F1283" i="4"/>
  <c r="E1283" i="4"/>
  <c r="F1282" i="4"/>
  <c r="E1282" i="4"/>
  <c r="F1281" i="4"/>
  <c r="E1281" i="4"/>
  <c r="F1280" i="4"/>
  <c r="E1280" i="4"/>
  <c r="F1279" i="4"/>
  <c r="E1279" i="4"/>
  <c r="F1278" i="4"/>
  <c r="E1278" i="4"/>
  <c r="F1277" i="4"/>
  <c r="E1277" i="4"/>
  <c r="F1276" i="4"/>
  <c r="E1276" i="4"/>
  <c r="F1275" i="4"/>
  <c r="E1275" i="4"/>
  <c r="F1274" i="4"/>
  <c r="E1274" i="4"/>
  <c r="F1273" i="4"/>
  <c r="E1273" i="4"/>
  <c r="F1272" i="4"/>
  <c r="E1272" i="4"/>
  <c r="F1271" i="4"/>
  <c r="E1271" i="4"/>
  <c r="F1270" i="4"/>
  <c r="E1270" i="4"/>
  <c r="F1269" i="4"/>
  <c r="E1269" i="4"/>
  <c r="F1268" i="4"/>
  <c r="E1268" i="4"/>
  <c r="F1267" i="4"/>
  <c r="E1267" i="4"/>
  <c r="F1266" i="4"/>
  <c r="E1266" i="4"/>
  <c r="F1265" i="4"/>
  <c r="E1265" i="4"/>
  <c r="F1264" i="4"/>
  <c r="E1264" i="4"/>
  <c r="F1263" i="4"/>
  <c r="E1263" i="4"/>
  <c r="F1262" i="4"/>
  <c r="E1262" i="4"/>
  <c r="F1261" i="4"/>
  <c r="E1261" i="4"/>
  <c r="F1260" i="4"/>
  <c r="E1260" i="4"/>
  <c r="F1259" i="4"/>
  <c r="E1259" i="4"/>
  <c r="F1258" i="4"/>
  <c r="E1258" i="4"/>
  <c r="F1257" i="4"/>
  <c r="E1257" i="4"/>
  <c r="F1256" i="4"/>
  <c r="E1256" i="4"/>
  <c r="F1255" i="4"/>
  <c r="E1255" i="4"/>
  <c r="F1254" i="4"/>
  <c r="E1254" i="4"/>
  <c r="F1253" i="4"/>
  <c r="E1253" i="4"/>
  <c r="F1252" i="4"/>
  <c r="E1252" i="4"/>
  <c r="F1251" i="4"/>
  <c r="E1251" i="4"/>
  <c r="F1250" i="4"/>
  <c r="E1250" i="4"/>
  <c r="F1249" i="4"/>
  <c r="E1249" i="4"/>
  <c r="F1248" i="4"/>
  <c r="E1248" i="4"/>
  <c r="F1247" i="4"/>
  <c r="E1247" i="4"/>
  <c r="F1246" i="4"/>
  <c r="E1246" i="4"/>
  <c r="F1245" i="4"/>
  <c r="E1245" i="4"/>
  <c r="F1244" i="4"/>
  <c r="E1244" i="4"/>
  <c r="F1243" i="4"/>
  <c r="E1243" i="4"/>
  <c r="F1242" i="4"/>
  <c r="E1242" i="4"/>
  <c r="F1241" i="4"/>
  <c r="E1241" i="4"/>
  <c r="F1240" i="4"/>
  <c r="E1240" i="4"/>
  <c r="F1239" i="4"/>
  <c r="E1239" i="4"/>
  <c r="F1238" i="4"/>
  <c r="E1238" i="4"/>
  <c r="F1237" i="4"/>
  <c r="E1237" i="4"/>
  <c r="F1236" i="4"/>
  <c r="E1236" i="4"/>
  <c r="F1235" i="4"/>
  <c r="E1235" i="4"/>
  <c r="F1234" i="4"/>
  <c r="E1234" i="4"/>
  <c r="F1233" i="4"/>
  <c r="E1233" i="4"/>
  <c r="F1232" i="4"/>
  <c r="E1232" i="4"/>
  <c r="F1231" i="4"/>
  <c r="E1231" i="4"/>
  <c r="F1230" i="4"/>
  <c r="E1230" i="4"/>
  <c r="F1229" i="4"/>
  <c r="E1229" i="4"/>
  <c r="F1228" i="4"/>
  <c r="E1228" i="4"/>
  <c r="F1227" i="4"/>
  <c r="E1227" i="4"/>
  <c r="F1226" i="4"/>
  <c r="E1226" i="4"/>
  <c r="F1225" i="4"/>
  <c r="E1225" i="4"/>
  <c r="F1224" i="4"/>
  <c r="E1224" i="4"/>
  <c r="F1223" i="4"/>
  <c r="E1223" i="4"/>
  <c r="F1222" i="4"/>
  <c r="E1222" i="4"/>
  <c r="F1221" i="4"/>
  <c r="E1221" i="4"/>
  <c r="F1220" i="4"/>
  <c r="E1220" i="4"/>
  <c r="F1219" i="4"/>
  <c r="E1219" i="4"/>
  <c r="F1218" i="4"/>
  <c r="E1218" i="4"/>
  <c r="F1217" i="4"/>
  <c r="E1217" i="4"/>
  <c r="F1216" i="4"/>
  <c r="E1216" i="4"/>
  <c r="F1215" i="4"/>
  <c r="E1215" i="4"/>
  <c r="F1214" i="4"/>
  <c r="E1214" i="4"/>
  <c r="F1213" i="4"/>
  <c r="E1213" i="4"/>
  <c r="F1212" i="4"/>
  <c r="E1212" i="4"/>
  <c r="F1211" i="4"/>
  <c r="E1211" i="4"/>
  <c r="F1210" i="4"/>
  <c r="E1210" i="4"/>
  <c r="F1209" i="4"/>
  <c r="E1209" i="4"/>
  <c r="F1208" i="4"/>
  <c r="E1208" i="4"/>
  <c r="F1207" i="4"/>
  <c r="E1207" i="4"/>
  <c r="F1206" i="4"/>
  <c r="E1206" i="4"/>
  <c r="F1205" i="4"/>
  <c r="E1205" i="4"/>
  <c r="F1204" i="4"/>
  <c r="E1204" i="4"/>
  <c r="F1203" i="4"/>
  <c r="E1203" i="4"/>
  <c r="F1202" i="4"/>
  <c r="E1202" i="4"/>
  <c r="F1201" i="4"/>
  <c r="E1201" i="4"/>
  <c r="F1200" i="4"/>
  <c r="E1200" i="4"/>
  <c r="F1199" i="4"/>
  <c r="E1199" i="4"/>
  <c r="F1198" i="4"/>
  <c r="E1198" i="4"/>
  <c r="F1197" i="4"/>
  <c r="E1197" i="4"/>
  <c r="F1196" i="4"/>
  <c r="E1196" i="4"/>
  <c r="F1195" i="4"/>
  <c r="E1195" i="4"/>
  <c r="F1194" i="4"/>
  <c r="E1194" i="4"/>
  <c r="F1193" i="4"/>
  <c r="E1193" i="4"/>
  <c r="F1192" i="4"/>
  <c r="E1192" i="4"/>
  <c r="F1191" i="4"/>
  <c r="E1191" i="4"/>
  <c r="F1190" i="4"/>
  <c r="E1190" i="4"/>
  <c r="F1189" i="4"/>
  <c r="E1189" i="4"/>
  <c r="F1188" i="4"/>
  <c r="E1188" i="4"/>
  <c r="F1187" i="4"/>
  <c r="E1187" i="4"/>
  <c r="F1186" i="4"/>
  <c r="E1186" i="4"/>
  <c r="F1185" i="4"/>
  <c r="E1185" i="4"/>
  <c r="F1184" i="4"/>
  <c r="E1184" i="4"/>
  <c r="F1183" i="4"/>
  <c r="E1183" i="4"/>
  <c r="F1182" i="4"/>
  <c r="E1182" i="4"/>
  <c r="F1181" i="4"/>
  <c r="E1181" i="4"/>
  <c r="F1180" i="4"/>
  <c r="E1180" i="4"/>
  <c r="F1179" i="4"/>
  <c r="E1179" i="4"/>
  <c r="F1178" i="4"/>
  <c r="E1178" i="4"/>
  <c r="F1177" i="4"/>
  <c r="E1177" i="4"/>
  <c r="F1176" i="4"/>
  <c r="E1176" i="4"/>
  <c r="F1175" i="4"/>
  <c r="E1175" i="4"/>
  <c r="F1174" i="4"/>
  <c r="E1174" i="4"/>
  <c r="F1173" i="4"/>
  <c r="E1173" i="4"/>
  <c r="F1172" i="4"/>
  <c r="E1172" i="4"/>
  <c r="F1171" i="4"/>
  <c r="E1171" i="4"/>
  <c r="F1170" i="4"/>
  <c r="E1170" i="4"/>
  <c r="F1169" i="4"/>
  <c r="E1169" i="4"/>
  <c r="F1168" i="4"/>
  <c r="E1168" i="4"/>
  <c r="F1167" i="4"/>
  <c r="E1167" i="4"/>
  <c r="F1166" i="4"/>
  <c r="E1166" i="4"/>
  <c r="F1165" i="4"/>
  <c r="E1165" i="4"/>
  <c r="F1164" i="4"/>
  <c r="E1164" i="4"/>
  <c r="F1163" i="4"/>
  <c r="E1163" i="4"/>
  <c r="F1162" i="4"/>
  <c r="E1162" i="4"/>
  <c r="F1161" i="4"/>
  <c r="E1161" i="4"/>
  <c r="F1160" i="4"/>
  <c r="E1160" i="4"/>
  <c r="F1159" i="4"/>
  <c r="E1159" i="4"/>
  <c r="F1158" i="4"/>
  <c r="E1158" i="4"/>
  <c r="F1157" i="4"/>
  <c r="E1157" i="4"/>
  <c r="F1156" i="4"/>
  <c r="E1156" i="4"/>
  <c r="F1155" i="4"/>
  <c r="E1155" i="4"/>
  <c r="F1154" i="4"/>
  <c r="E1154" i="4"/>
  <c r="F1153" i="4"/>
  <c r="E1153" i="4"/>
  <c r="F1152" i="4"/>
  <c r="E1152" i="4"/>
  <c r="F1151" i="4"/>
  <c r="E1151" i="4"/>
  <c r="F1150" i="4"/>
  <c r="E1150" i="4"/>
  <c r="F1149" i="4"/>
  <c r="E1149" i="4"/>
  <c r="F1148" i="4"/>
  <c r="E1148" i="4"/>
  <c r="F1147" i="4"/>
  <c r="E1147" i="4"/>
  <c r="F1146" i="4"/>
  <c r="E1146" i="4"/>
  <c r="F1145" i="4"/>
  <c r="E1145" i="4"/>
  <c r="F1144" i="4"/>
  <c r="E1144" i="4"/>
  <c r="F1143" i="4"/>
  <c r="E1143" i="4"/>
  <c r="F1142" i="4"/>
  <c r="E1142" i="4"/>
  <c r="F1141" i="4"/>
  <c r="E1141" i="4"/>
  <c r="F1140" i="4"/>
  <c r="E1140" i="4"/>
  <c r="F1139" i="4"/>
  <c r="E1139" i="4"/>
  <c r="F1138" i="4"/>
  <c r="E1138" i="4"/>
  <c r="F1137" i="4"/>
  <c r="E1137" i="4"/>
  <c r="F1136" i="4"/>
  <c r="E1136" i="4"/>
  <c r="F1135" i="4"/>
  <c r="E1135" i="4"/>
  <c r="F1134" i="4"/>
  <c r="E1134" i="4"/>
  <c r="F1133" i="4"/>
  <c r="E1133" i="4"/>
  <c r="F1132" i="4"/>
  <c r="E1132" i="4"/>
  <c r="F1131" i="4"/>
  <c r="E1131" i="4"/>
  <c r="F1130" i="4"/>
  <c r="E1130" i="4"/>
  <c r="F1129" i="4"/>
  <c r="E1129" i="4"/>
  <c r="F1128" i="4"/>
  <c r="E1128" i="4"/>
  <c r="F1127" i="4"/>
  <c r="E1127" i="4"/>
  <c r="F1126" i="4"/>
  <c r="E1126" i="4"/>
  <c r="F1125" i="4"/>
  <c r="E1125" i="4"/>
  <c r="F1124" i="4"/>
  <c r="E1124" i="4"/>
  <c r="F1123" i="4"/>
  <c r="E1123" i="4"/>
  <c r="F1122" i="4"/>
  <c r="E1122" i="4"/>
  <c r="F1121" i="4"/>
  <c r="E1121" i="4"/>
  <c r="F1120" i="4"/>
  <c r="E1120" i="4"/>
  <c r="F1119" i="4"/>
  <c r="E1119" i="4"/>
  <c r="F1118" i="4"/>
  <c r="E1118" i="4"/>
  <c r="F1117" i="4"/>
  <c r="E1117" i="4"/>
  <c r="F1116" i="4"/>
  <c r="E1116" i="4"/>
  <c r="F1115" i="4"/>
  <c r="E1115" i="4"/>
  <c r="F1114" i="4"/>
  <c r="E1114" i="4"/>
  <c r="F1113" i="4"/>
  <c r="E1113" i="4"/>
  <c r="F1112" i="4"/>
  <c r="E1112" i="4"/>
  <c r="F1111" i="4"/>
  <c r="E1111" i="4"/>
  <c r="F1110" i="4"/>
  <c r="E1110" i="4"/>
  <c r="F1109" i="4"/>
  <c r="E1109" i="4"/>
  <c r="F1108" i="4"/>
  <c r="E1108" i="4"/>
  <c r="F1107" i="4"/>
  <c r="E1107" i="4"/>
  <c r="F1106" i="4"/>
  <c r="E1106" i="4"/>
  <c r="F1105" i="4"/>
  <c r="E1105" i="4"/>
  <c r="F1104" i="4"/>
  <c r="E1104" i="4"/>
  <c r="F1103" i="4"/>
  <c r="E1103" i="4"/>
  <c r="F1102" i="4"/>
  <c r="E1102" i="4"/>
  <c r="F1101" i="4"/>
  <c r="E1101" i="4"/>
  <c r="F1100" i="4"/>
  <c r="E1100" i="4"/>
  <c r="F1099" i="4"/>
  <c r="E1099" i="4"/>
  <c r="F1098" i="4"/>
  <c r="E1098" i="4"/>
  <c r="F1097" i="4"/>
  <c r="E1097" i="4"/>
  <c r="F1096" i="4"/>
  <c r="E1096" i="4"/>
  <c r="F1095" i="4"/>
  <c r="E1095" i="4"/>
  <c r="F1094" i="4"/>
  <c r="E1094" i="4"/>
  <c r="F1093" i="4"/>
  <c r="E1093" i="4"/>
  <c r="F1092" i="4"/>
  <c r="E1092" i="4"/>
  <c r="F1091" i="4"/>
  <c r="E1091" i="4"/>
  <c r="F1090" i="4"/>
  <c r="E1090" i="4"/>
  <c r="F1089" i="4"/>
  <c r="E1089" i="4"/>
  <c r="F1088" i="4"/>
  <c r="E1088" i="4"/>
  <c r="F1087" i="4"/>
  <c r="E1087" i="4"/>
  <c r="F1086" i="4"/>
  <c r="E1086" i="4"/>
  <c r="F1085" i="4"/>
  <c r="E1085" i="4"/>
  <c r="F1084" i="4"/>
  <c r="E1084" i="4"/>
  <c r="F1083" i="4"/>
  <c r="E1083" i="4"/>
  <c r="F1082" i="4"/>
  <c r="E1082" i="4"/>
  <c r="F1081" i="4"/>
  <c r="E1081" i="4"/>
  <c r="F1080" i="4"/>
  <c r="E1080" i="4"/>
  <c r="F1079" i="4"/>
  <c r="E1079" i="4"/>
  <c r="F1078" i="4"/>
  <c r="E1078" i="4"/>
  <c r="F1077" i="4"/>
  <c r="E1077" i="4"/>
  <c r="F1076" i="4"/>
  <c r="E1076" i="4"/>
  <c r="F1075" i="4"/>
  <c r="E1075" i="4"/>
  <c r="F1074" i="4"/>
  <c r="E1074" i="4"/>
  <c r="F1073" i="4"/>
  <c r="E1073" i="4"/>
  <c r="F1072" i="4"/>
  <c r="E1072" i="4"/>
  <c r="F1071" i="4"/>
  <c r="E1071" i="4"/>
  <c r="F1070" i="4"/>
  <c r="E1070" i="4"/>
  <c r="F1069" i="4"/>
  <c r="E1069" i="4"/>
  <c r="F1068" i="4"/>
  <c r="E1068" i="4"/>
  <c r="F1067" i="4"/>
  <c r="E1067" i="4"/>
  <c r="F1066" i="4"/>
  <c r="E1066" i="4"/>
  <c r="F1065" i="4"/>
  <c r="E1065" i="4"/>
  <c r="F1064" i="4"/>
  <c r="E1064" i="4"/>
  <c r="F1063" i="4"/>
  <c r="E1063" i="4"/>
  <c r="F1062" i="4"/>
  <c r="E1062" i="4"/>
  <c r="F1061" i="4"/>
  <c r="E1061" i="4"/>
  <c r="F1060" i="4"/>
  <c r="E1060" i="4"/>
  <c r="F1059" i="4"/>
  <c r="E1059" i="4"/>
  <c r="F1058" i="4"/>
  <c r="E1058" i="4"/>
  <c r="F1057" i="4"/>
  <c r="E1057" i="4"/>
  <c r="F1056" i="4"/>
  <c r="E1056" i="4"/>
  <c r="F1055" i="4"/>
  <c r="E1055" i="4"/>
  <c r="F1054" i="4"/>
  <c r="E1054" i="4"/>
  <c r="F1053" i="4"/>
  <c r="E1053" i="4"/>
  <c r="F1052" i="4"/>
  <c r="E1052" i="4"/>
  <c r="F1051" i="4"/>
  <c r="E1051" i="4"/>
  <c r="F1050" i="4"/>
  <c r="E1050" i="4"/>
  <c r="F1049" i="4"/>
  <c r="E1049" i="4"/>
  <c r="F1048" i="4"/>
  <c r="E1048" i="4"/>
  <c r="F1047" i="4"/>
  <c r="E1047" i="4"/>
  <c r="F1046" i="4"/>
  <c r="E1046" i="4"/>
  <c r="F1045" i="4"/>
  <c r="E1045" i="4"/>
  <c r="F1044" i="4"/>
  <c r="E1044" i="4"/>
  <c r="F1043" i="4"/>
  <c r="E1043" i="4"/>
  <c r="F1042" i="4"/>
  <c r="E1042" i="4"/>
  <c r="F1041" i="4"/>
  <c r="E1041" i="4"/>
  <c r="F1040" i="4"/>
  <c r="E1040" i="4"/>
  <c r="F1039" i="4"/>
  <c r="E1039" i="4"/>
  <c r="F1038" i="4"/>
  <c r="E1038" i="4"/>
  <c r="F1037" i="4"/>
  <c r="E1037" i="4"/>
  <c r="F1036" i="4"/>
  <c r="E1036" i="4"/>
  <c r="F1035" i="4"/>
  <c r="E1035" i="4"/>
  <c r="F1034" i="4"/>
  <c r="E1034" i="4"/>
  <c r="F1033" i="4"/>
  <c r="E1033" i="4"/>
  <c r="F1032" i="4"/>
  <c r="E1032" i="4"/>
  <c r="F1031" i="4"/>
  <c r="E1031" i="4"/>
  <c r="F1030" i="4"/>
  <c r="E1030" i="4"/>
  <c r="F1029" i="4"/>
  <c r="E1029" i="4"/>
  <c r="F1028" i="4"/>
  <c r="E1028" i="4"/>
  <c r="F1027" i="4"/>
  <c r="E1027" i="4"/>
  <c r="F1026" i="4"/>
  <c r="E1026" i="4"/>
  <c r="F1025" i="4"/>
  <c r="E1025" i="4"/>
  <c r="F1024" i="4"/>
  <c r="E1024" i="4"/>
  <c r="F1023" i="4"/>
  <c r="E1023" i="4"/>
  <c r="F1022" i="4"/>
  <c r="E1022" i="4"/>
  <c r="F1021" i="4"/>
  <c r="E1021" i="4"/>
  <c r="F1020" i="4"/>
  <c r="E1020" i="4"/>
  <c r="F1019" i="4"/>
  <c r="E1019" i="4"/>
  <c r="F1018" i="4"/>
  <c r="E1018" i="4"/>
  <c r="F1017" i="4"/>
  <c r="E1017" i="4"/>
  <c r="F1016" i="4"/>
  <c r="E1016" i="4"/>
  <c r="F1015" i="4"/>
  <c r="E1015" i="4"/>
  <c r="F1014" i="4"/>
  <c r="E1014" i="4"/>
  <c r="F1013" i="4"/>
  <c r="E1013" i="4"/>
  <c r="F1012" i="4"/>
  <c r="E1012" i="4"/>
  <c r="F1011" i="4"/>
  <c r="E1011" i="4"/>
  <c r="F1010" i="4"/>
  <c r="E1010" i="4"/>
  <c r="F1009" i="4"/>
  <c r="E1009" i="4"/>
  <c r="F1008" i="4"/>
  <c r="E1008" i="4"/>
  <c r="F1007" i="4"/>
  <c r="E1007" i="4"/>
  <c r="F1006" i="4"/>
  <c r="E1006" i="4"/>
  <c r="F1005" i="4"/>
  <c r="E1005" i="4"/>
  <c r="F1004" i="4"/>
  <c r="E1004" i="4"/>
  <c r="F1003" i="4"/>
  <c r="E1003" i="4"/>
  <c r="F1002" i="4"/>
  <c r="E1002" i="4"/>
  <c r="F1001" i="4"/>
  <c r="E1001" i="4"/>
  <c r="F1000" i="4"/>
  <c r="E1000" i="4"/>
  <c r="F999" i="4"/>
  <c r="E999" i="4"/>
  <c r="F998" i="4"/>
  <c r="E998" i="4"/>
  <c r="F997" i="4"/>
  <c r="E997" i="4"/>
  <c r="F996" i="4"/>
  <c r="E996" i="4"/>
  <c r="F995" i="4"/>
  <c r="E995" i="4"/>
  <c r="F994" i="4"/>
  <c r="E994" i="4"/>
  <c r="F993" i="4"/>
  <c r="E993" i="4"/>
  <c r="F992" i="4"/>
  <c r="E992" i="4"/>
  <c r="F991" i="4"/>
  <c r="E991" i="4"/>
  <c r="F990" i="4"/>
  <c r="E990" i="4"/>
  <c r="F989" i="4"/>
  <c r="E989" i="4"/>
  <c r="F988" i="4"/>
  <c r="E988" i="4"/>
  <c r="F987" i="4"/>
  <c r="E987" i="4"/>
  <c r="F986" i="4"/>
  <c r="E986" i="4"/>
  <c r="F985" i="4"/>
  <c r="E985" i="4"/>
  <c r="F984" i="4"/>
  <c r="E984" i="4"/>
  <c r="F983" i="4"/>
  <c r="E983" i="4"/>
  <c r="F982" i="4"/>
  <c r="E982" i="4"/>
  <c r="F981" i="4"/>
  <c r="E981" i="4"/>
  <c r="F980" i="4"/>
  <c r="E980" i="4"/>
  <c r="F979" i="4"/>
  <c r="E979" i="4"/>
  <c r="F978" i="4"/>
  <c r="E978" i="4"/>
  <c r="F977" i="4"/>
  <c r="E977" i="4"/>
  <c r="F976" i="4"/>
  <c r="E976" i="4"/>
  <c r="F975" i="4"/>
  <c r="E975" i="4"/>
  <c r="F974" i="4"/>
  <c r="E974" i="4"/>
  <c r="F973" i="4"/>
  <c r="E973" i="4"/>
  <c r="F972" i="4"/>
  <c r="E972" i="4"/>
  <c r="F971" i="4"/>
  <c r="E971" i="4"/>
  <c r="F970" i="4"/>
  <c r="E970" i="4"/>
  <c r="F969" i="4"/>
  <c r="E969" i="4"/>
  <c r="F968" i="4"/>
  <c r="E968" i="4"/>
  <c r="F967" i="4"/>
  <c r="E967" i="4"/>
  <c r="F966" i="4"/>
  <c r="E966" i="4"/>
  <c r="F965" i="4"/>
  <c r="E965" i="4"/>
  <c r="F964" i="4"/>
  <c r="E964" i="4"/>
  <c r="F963" i="4"/>
  <c r="E963" i="4"/>
  <c r="F962" i="4"/>
  <c r="E962" i="4"/>
  <c r="F961" i="4"/>
  <c r="E961" i="4"/>
  <c r="F960" i="4"/>
  <c r="E960" i="4"/>
  <c r="F959" i="4"/>
  <c r="E959" i="4"/>
  <c r="F958" i="4"/>
  <c r="E958" i="4"/>
  <c r="F957" i="4"/>
  <c r="E957" i="4"/>
  <c r="F956" i="4"/>
  <c r="E956" i="4"/>
  <c r="F955" i="4"/>
  <c r="E955" i="4"/>
  <c r="F954" i="4"/>
  <c r="E954" i="4"/>
  <c r="F953" i="4"/>
  <c r="E953" i="4"/>
  <c r="F952" i="4"/>
  <c r="E952" i="4"/>
  <c r="F951" i="4"/>
  <c r="E951" i="4"/>
  <c r="F950" i="4"/>
  <c r="E950" i="4"/>
  <c r="F949" i="4"/>
  <c r="E949" i="4"/>
  <c r="F948" i="4"/>
  <c r="E948" i="4"/>
  <c r="F947" i="4"/>
  <c r="E947" i="4"/>
  <c r="F946" i="4"/>
  <c r="E946" i="4"/>
  <c r="F945" i="4"/>
  <c r="E945" i="4"/>
  <c r="F944" i="4"/>
  <c r="E944" i="4"/>
  <c r="F943" i="4"/>
  <c r="E943" i="4"/>
  <c r="F942" i="4"/>
  <c r="E942" i="4"/>
  <c r="F941" i="4"/>
  <c r="E941" i="4"/>
  <c r="F940" i="4"/>
  <c r="E940" i="4"/>
  <c r="F939" i="4"/>
  <c r="E939" i="4"/>
  <c r="F938" i="4"/>
  <c r="E938" i="4"/>
  <c r="F937" i="4"/>
  <c r="E937" i="4"/>
  <c r="F936" i="4"/>
  <c r="E936" i="4"/>
  <c r="F935" i="4"/>
  <c r="E935" i="4"/>
  <c r="F934" i="4"/>
  <c r="E934" i="4"/>
  <c r="F933" i="4"/>
  <c r="E933" i="4"/>
  <c r="F932" i="4"/>
  <c r="E932" i="4"/>
  <c r="F931" i="4"/>
  <c r="E931" i="4"/>
  <c r="F930" i="4"/>
  <c r="E930" i="4"/>
  <c r="F929" i="4"/>
  <c r="E929" i="4"/>
  <c r="F928" i="4"/>
  <c r="E928" i="4"/>
  <c r="F927" i="4"/>
  <c r="E927" i="4"/>
  <c r="F926" i="4"/>
  <c r="E926" i="4"/>
  <c r="F925" i="4"/>
  <c r="E925" i="4"/>
  <c r="F924" i="4"/>
  <c r="E924" i="4"/>
  <c r="F923" i="4"/>
  <c r="E923" i="4"/>
  <c r="F922" i="4"/>
  <c r="E922" i="4"/>
  <c r="F921" i="4"/>
  <c r="E921" i="4"/>
  <c r="F920" i="4"/>
  <c r="E920" i="4"/>
  <c r="F919" i="4"/>
  <c r="E919" i="4"/>
  <c r="F918" i="4"/>
  <c r="E918" i="4"/>
  <c r="F917" i="4"/>
  <c r="E917" i="4"/>
  <c r="F916" i="4"/>
  <c r="E916" i="4"/>
  <c r="F915" i="4"/>
  <c r="E915" i="4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D1" i="49" l="1"/>
  <c r="C1" i="49"/>
  <c r="A1" i="49"/>
  <c r="C1" i="33"/>
  <c r="D2" i="47"/>
  <c r="A2" i="47"/>
  <c r="C2" i="47"/>
  <c r="A3" i="44"/>
  <c r="B3" i="44" s="1"/>
  <c r="D1" i="39"/>
  <c r="H4" i="4"/>
  <c r="I4" i="4" s="1"/>
  <c r="H3" i="4"/>
  <c r="H186" i="4"/>
  <c r="G186" i="4" s="1"/>
  <c r="H42" i="4"/>
  <c r="H50" i="4"/>
  <c r="H62" i="4"/>
  <c r="H74" i="4"/>
  <c r="H86" i="4"/>
  <c r="H94" i="4"/>
  <c r="H102" i="4"/>
  <c r="H114" i="4"/>
  <c r="H36" i="4"/>
  <c r="H40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132" i="4"/>
  <c r="H136" i="4"/>
  <c r="H140" i="4"/>
  <c r="H144" i="4"/>
  <c r="H148" i="4"/>
  <c r="H152" i="4"/>
  <c r="H156" i="4"/>
  <c r="H160" i="4"/>
  <c r="H164" i="4"/>
  <c r="H168" i="4"/>
  <c r="H172" i="4"/>
  <c r="H176" i="4"/>
  <c r="H180" i="4"/>
  <c r="H184" i="4"/>
  <c r="H38" i="4"/>
  <c r="H46" i="4"/>
  <c r="H58" i="4"/>
  <c r="H66" i="4"/>
  <c r="H78" i="4"/>
  <c r="H90" i="4"/>
  <c r="H126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135" i="4"/>
  <c r="H139" i="4"/>
  <c r="H143" i="4"/>
  <c r="H147" i="4"/>
  <c r="H151" i="4"/>
  <c r="H155" i="4"/>
  <c r="H159" i="4"/>
  <c r="H163" i="4"/>
  <c r="H167" i="4"/>
  <c r="H171" i="4"/>
  <c r="H175" i="4"/>
  <c r="H179" i="4"/>
  <c r="H183" i="4"/>
  <c r="H187" i="4"/>
  <c r="H190" i="4"/>
  <c r="H194" i="4"/>
  <c r="H198" i="4"/>
  <c r="H202" i="4"/>
  <c r="H206" i="4"/>
  <c r="H210" i="4"/>
  <c r="H214" i="4"/>
  <c r="H218" i="4"/>
  <c r="H222" i="4"/>
  <c r="H226" i="4"/>
  <c r="H230" i="4"/>
  <c r="H234" i="4"/>
  <c r="H238" i="4"/>
  <c r="H242" i="4"/>
  <c r="H246" i="4"/>
  <c r="H250" i="4"/>
  <c r="H254" i="4"/>
  <c r="H258" i="4"/>
  <c r="H262" i="4"/>
  <c r="H266" i="4"/>
  <c r="H270" i="4"/>
  <c r="H274" i="4"/>
  <c r="H278" i="4"/>
  <c r="H282" i="4"/>
  <c r="H286" i="4"/>
  <c r="H290" i="4"/>
  <c r="H294" i="4"/>
  <c r="H298" i="4"/>
  <c r="H302" i="4"/>
  <c r="H306" i="4"/>
  <c r="H310" i="4"/>
  <c r="H314" i="4"/>
  <c r="H318" i="4"/>
  <c r="H322" i="4"/>
  <c r="H326" i="4"/>
  <c r="H330" i="4"/>
  <c r="H334" i="4"/>
  <c r="H338" i="4"/>
  <c r="H342" i="4"/>
  <c r="H346" i="4"/>
  <c r="H350" i="4"/>
  <c r="H354" i="4"/>
  <c r="H358" i="4"/>
  <c r="H362" i="4"/>
  <c r="H366" i="4"/>
  <c r="H370" i="4"/>
  <c r="H374" i="4"/>
  <c r="H378" i="4"/>
  <c r="H382" i="4"/>
  <c r="H386" i="4"/>
  <c r="H390" i="4"/>
  <c r="H394" i="4"/>
  <c r="H398" i="4"/>
  <c r="H402" i="4"/>
  <c r="H406" i="4"/>
  <c r="H410" i="4"/>
  <c r="H414" i="4"/>
  <c r="H418" i="4"/>
  <c r="H422" i="4"/>
  <c r="H426" i="4"/>
  <c r="H430" i="4"/>
  <c r="H434" i="4"/>
  <c r="H438" i="4"/>
  <c r="H442" i="4"/>
  <c r="H446" i="4"/>
  <c r="H450" i="4"/>
  <c r="H454" i="4"/>
  <c r="H458" i="4"/>
  <c r="H462" i="4"/>
  <c r="H466" i="4"/>
  <c r="H470" i="4"/>
  <c r="H474" i="4"/>
  <c r="H478" i="4"/>
  <c r="H482" i="4"/>
  <c r="H486" i="4"/>
  <c r="H490" i="4"/>
  <c r="H494" i="4"/>
  <c r="H498" i="4"/>
  <c r="H502" i="4"/>
  <c r="H506" i="4"/>
  <c r="H510" i="4"/>
  <c r="H514" i="4"/>
  <c r="H518" i="4"/>
  <c r="H522" i="4"/>
  <c r="H526" i="4"/>
  <c r="H530" i="4"/>
  <c r="H534" i="4"/>
  <c r="H538" i="4"/>
  <c r="H542" i="4"/>
  <c r="H546" i="4"/>
  <c r="H550" i="4"/>
  <c r="H554" i="4"/>
  <c r="H558" i="4"/>
  <c r="H562" i="4"/>
  <c r="H566" i="4"/>
  <c r="H570" i="4"/>
  <c r="H574" i="4"/>
  <c r="H578" i="4"/>
  <c r="H582" i="4"/>
  <c r="H586" i="4"/>
  <c r="H590" i="4"/>
  <c r="H594" i="4"/>
  <c r="H598" i="4"/>
  <c r="H602" i="4"/>
  <c r="H606" i="4"/>
  <c r="H610" i="4"/>
  <c r="H614" i="4"/>
  <c r="H618" i="4"/>
  <c r="H622" i="4"/>
  <c r="H626" i="4"/>
  <c r="H630" i="4"/>
  <c r="H634" i="4"/>
  <c r="H638" i="4"/>
  <c r="H642" i="4"/>
  <c r="H646" i="4"/>
  <c r="H650" i="4"/>
  <c r="H654" i="4"/>
  <c r="H658" i="4"/>
  <c r="H662" i="4"/>
  <c r="H666" i="4"/>
  <c r="H670" i="4"/>
  <c r="H674" i="4"/>
  <c r="H678" i="4"/>
  <c r="H682" i="4"/>
  <c r="H686" i="4"/>
  <c r="H690" i="4"/>
  <c r="H694" i="4"/>
  <c r="H698" i="4"/>
  <c r="H702" i="4"/>
  <c r="H706" i="4"/>
  <c r="H710" i="4"/>
  <c r="H714" i="4"/>
  <c r="H718" i="4"/>
  <c r="H722" i="4"/>
  <c r="H726" i="4"/>
  <c r="H730" i="4"/>
  <c r="H734" i="4"/>
  <c r="H738" i="4"/>
  <c r="H742" i="4"/>
  <c r="H746" i="4"/>
  <c r="H750" i="4"/>
  <c r="H754" i="4"/>
  <c r="H758" i="4"/>
  <c r="H762" i="4"/>
  <c r="H766" i="4"/>
  <c r="H770" i="4"/>
  <c r="H774" i="4"/>
  <c r="H778" i="4"/>
  <c r="H782" i="4"/>
  <c r="H786" i="4"/>
  <c r="H790" i="4"/>
  <c r="H794" i="4"/>
  <c r="H798" i="4"/>
  <c r="H802" i="4"/>
  <c r="H806" i="4"/>
  <c r="H810" i="4"/>
  <c r="H814" i="4"/>
  <c r="H818" i="4"/>
  <c r="H822" i="4"/>
  <c r="H826" i="4"/>
  <c r="H830" i="4"/>
  <c r="H834" i="4"/>
  <c r="H838" i="4"/>
  <c r="H842" i="4"/>
  <c r="H846" i="4"/>
  <c r="H850" i="4"/>
  <c r="H854" i="4"/>
  <c r="H858" i="4"/>
  <c r="H862" i="4"/>
  <c r="H866" i="4"/>
  <c r="H870" i="4"/>
  <c r="H874" i="4"/>
  <c r="H878" i="4"/>
  <c r="H882" i="4"/>
  <c r="H886" i="4"/>
  <c r="H890" i="4"/>
  <c r="H894" i="4"/>
  <c r="H898" i="4"/>
  <c r="H902" i="4"/>
  <c r="H906" i="4"/>
  <c r="H910" i="4"/>
  <c r="H914" i="4"/>
  <c r="H918" i="4"/>
  <c r="H922" i="4"/>
  <c r="H926" i="4"/>
  <c r="H930" i="4"/>
  <c r="H934" i="4"/>
  <c r="H938" i="4"/>
  <c r="H942" i="4"/>
  <c r="H946" i="4"/>
  <c r="H950" i="4"/>
  <c r="H954" i="4"/>
  <c r="H958" i="4"/>
  <c r="H962" i="4"/>
  <c r="H966" i="4"/>
  <c r="H970" i="4"/>
  <c r="H974" i="4"/>
  <c r="H978" i="4"/>
  <c r="H982" i="4"/>
  <c r="H986" i="4"/>
  <c r="H990" i="4"/>
  <c r="H994" i="4"/>
  <c r="H998" i="4"/>
  <c r="H1002" i="4"/>
  <c r="H1006" i="4"/>
  <c r="H1010" i="4"/>
  <c r="H1014" i="4"/>
  <c r="H1018" i="4"/>
  <c r="H1022" i="4"/>
  <c r="H1026" i="4"/>
  <c r="H1030" i="4"/>
  <c r="H1034" i="4"/>
  <c r="H1038" i="4"/>
  <c r="H1042" i="4"/>
  <c r="H1046" i="4"/>
  <c r="H1050" i="4"/>
  <c r="H1054" i="4"/>
  <c r="H1058" i="4"/>
  <c r="H1062" i="4"/>
  <c r="H1066" i="4"/>
  <c r="H1070" i="4"/>
  <c r="H1074" i="4"/>
  <c r="H1078" i="4"/>
  <c r="H1082" i="4"/>
  <c r="H1086" i="4"/>
  <c r="H1090" i="4"/>
  <c r="H1094" i="4"/>
  <c r="H1098" i="4"/>
  <c r="H1102" i="4"/>
  <c r="H1106" i="4"/>
  <c r="H1110" i="4"/>
  <c r="H1114" i="4"/>
  <c r="H1118" i="4"/>
  <c r="H1122" i="4"/>
  <c r="H1126" i="4"/>
  <c r="H1130" i="4"/>
  <c r="H1134" i="4"/>
  <c r="H1138" i="4"/>
  <c r="H1142" i="4"/>
  <c r="H1146" i="4"/>
  <c r="H1150" i="4"/>
  <c r="H1154" i="4"/>
  <c r="H1158" i="4"/>
  <c r="H1162" i="4"/>
  <c r="H1166" i="4"/>
  <c r="H1170" i="4"/>
  <c r="H1174" i="4"/>
  <c r="H1178" i="4"/>
  <c r="H1182" i="4"/>
  <c r="H1186" i="4"/>
  <c r="H1190" i="4"/>
  <c r="H1194" i="4"/>
  <c r="H1198" i="4"/>
  <c r="H1202" i="4"/>
  <c r="H1206" i="4"/>
  <c r="H1210" i="4"/>
  <c r="H1214" i="4"/>
  <c r="H1218" i="4"/>
  <c r="H1222" i="4"/>
  <c r="H1226" i="4"/>
  <c r="H1230" i="4"/>
  <c r="H1234" i="4"/>
  <c r="H1238" i="4"/>
  <c r="H1242" i="4"/>
  <c r="H1246" i="4"/>
  <c r="H1250" i="4"/>
  <c r="H1254" i="4"/>
  <c r="H1258" i="4"/>
  <c r="H1262" i="4"/>
  <c r="H1266" i="4"/>
  <c r="H1270" i="4"/>
  <c r="H1274" i="4"/>
  <c r="H1278" i="4"/>
  <c r="H1282" i="4"/>
  <c r="H1286" i="4"/>
  <c r="H1290" i="4"/>
  <c r="H1294" i="4"/>
  <c r="H1298" i="4"/>
  <c r="H1302" i="4"/>
  <c r="H1306" i="4"/>
  <c r="H1310" i="4"/>
  <c r="H1314" i="4"/>
  <c r="H1318" i="4"/>
  <c r="H1322" i="4"/>
  <c r="H1326" i="4"/>
  <c r="H1330" i="4"/>
  <c r="H1334" i="4"/>
  <c r="H34" i="4"/>
  <c r="H54" i="4"/>
  <c r="H70" i="4"/>
  <c r="H82" i="4"/>
  <c r="H98" i="4"/>
  <c r="H106" i="4"/>
  <c r="H110" i="4"/>
  <c r="H118" i="4"/>
  <c r="H122" i="4"/>
  <c r="H130" i="4"/>
  <c r="H134" i="4"/>
  <c r="H138" i="4"/>
  <c r="H142" i="4"/>
  <c r="H146" i="4"/>
  <c r="H150" i="4"/>
  <c r="H154" i="4"/>
  <c r="H158" i="4"/>
  <c r="H162" i="4"/>
  <c r="H166" i="4"/>
  <c r="H170" i="4"/>
  <c r="H174" i="4"/>
  <c r="H178" i="4"/>
  <c r="H182" i="4"/>
  <c r="H1754" i="4"/>
  <c r="H1752" i="4"/>
  <c r="H1745" i="4"/>
  <c r="H1743" i="4"/>
  <c r="H1738" i="4"/>
  <c r="H1736" i="4"/>
  <c r="H1729" i="4"/>
  <c r="H1727" i="4"/>
  <c r="H1724" i="4"/>
  <c r="H1720" i="4"/>
  <c r="H1716" i="4"/>
  <c r="H1712" i="4"/>
  <c r="H1708" i="4"/>
  <c r="H1704" i="4"/>
  <c r="H1700" i="4"/>
  <c r="H1696" i="4"/>
  <c r="H1692" i="4"/>
  <c r="H1688" i="4"/>
  <c r="H1684" i="4"/>
  <c r="H1680" i="4"/>
  <c r="H1676" i="4"/>
  <c r="H1630" i="4"/>
  <c r="H1626" i="4"/>
  <c r="H1622" i="4"/>
  <c r="H1760" i="4"/>
  <c r="H1758" i="4"/>
  <c r="H1756" i="4"/>
  <c r="H1749" i="4"/>
  <c r="H1747" i="4"/>
  <c r="H1742" i="4"/>
  <c r="H1740" i="4"/>
  <c r="H1733" i="4"/>
  <c r="H1731" i="4"/>
  <c r="H1710" i="4"/>
  <c r="H1706" i="4"/>
  <c r="H1702" i="4"/>
  <c r="H1698" i="4"/>
  <c r="H1694" i="4"/>
  <c r="H1690" i="4"/>
  <c r="H1686" i="4"/>
  <c r="H1682" i="4"/>
  <c r="H1678" i="4"/>
  <c r="H1674" i="4"/>
  <c r="H1670" i="4"/>
  <c r="H1666" i="4"/>
  <c r="H1662" i="4"/>
  <c r="H1658" i="4"/>
  <c r="H1654" i="4"/>
  <c r="H1650" i="4"/>
  <c r="H1646" i="4"/>
  <c r="H1642" i="4"/>
  <c r="H1638" i="4"/>
  <c r="H1634" i="4"/>
  <c r="H1753" i="4"/>
  <c r="H1751" i="4"/>
  <c r="H1746" i="4"/>
  <c r="H1744" i="4"/>
  <c r="H1737" i="4"/>
  <c r="H1735" i="4"/>
  <c r="H1730" i="4"/>
  <c r="H1728" i="4"/>
  <c r="H1726" i="4"/>
  <c r="H1722" i="4"/>
  <c r="H1718" i="4"/>
  <c r="H1714" i="4"/>
  <c r="H1709" i="4"/>
  <c r="H1705" i="4"/>
  <c r="H1701" i="4"/>
  <c r="H1697" i="4"/>
  <c r="H1693" i="4"/>
  <c r="H1689" i="4"/>
  <c r="H1685" i="4"/>
  <c r="H1681" i="4"/>
  <c r="H1677" i="4"/>
  <c r="H1673" i="4"/>
  <c r="H1671" i="4"/>
  <c r="H1669" i="4"/>
  <c r="H1667" i="4"/>
  <c r="H1665" i="4"/>
  <c r="H1663" i="4"/>
  <c r="H1661" i="4"/>
  <c r="H1659" i="4"/>
  <c r="H1657" i="4"/>
  <c r="H1655" i="4"/>
  <c r="H1653" i="4"/>
  <c r="H1651" i="4"/>
  <c r="H1649" i="4"/>
  <c r="H1647" i="4"/>
  <c r="H1645" i="4"/>
  <c r="H1643" i="4"/>
  <c r="H1641" i="4"/>
  <c r="H1759" i="4"/>
  <c r="H1757" i="4"/>
  <c r="H1755" i="4"/>
  <c r="H1750" i="4"/>
  <c r="H1748" i="4"/>
  <c r="H1741" i="4"/>
  <c r="H1739" i="4"/>
  <c r="H1734" i="4"/>
  <c r="H1732" i="4"/>
  <c r="H1725" i="4"/>
  <c r="H1723" i="4"/>
  <c r="H1721" i="4"/>
  <c r="H1719" i="4"/>
  <c r="H1717" i="4"/>
  <c r="H1715" i="4"/>
  <c r="H1713" i="4"/>
  <c r="H1711" i="4"/>
  <c r="H1707" i="4"/>
  <c r="H1703" i="4"/>
  <c r="H1699" i="4"/>
  <c r="H1695" i="4"/>
  <c r="H1691" i="4"/>
  <c r="H1687" i="4"/>
  <c r="H1683" i="4"/>
  <c r="H1679" i="4"/>
  <c r="H1675" i="4"/>
  <c r="H1672" i="4"/>
  <c r="H1668" i="4"/>
  <c r="H1664" i="4"/>
  <c r="H1660" i="4"/>
  <c r="H1656" i="4"/>
  <c r="H1652" i="4"/>
  <c r="H1648" i="4"/>
  <c r="H1644" i="4"/>
  <c r="H1640" i="4"/>
  <c r="H1636" i="4"/>
  <c r="H1639" i="4"/>
  <c r="H1633" i="4"/>
  <c r="H1629" i="4"/>
  <c r="H1621" i="4"/>
  <c r="H1619" i="4"/>
  <c r="H1617" i="4"/>
  <c r="H1615" i="4"/>
  <c r="H1612" i="4"/>
  <c r="H1608" i="4"/>
  <c r="H1603" i="4"/>
  <c r="H1601" i="4"/>
  <c r="H1599" i="4"/>
  <c r="H1596" i="4"/>
  <c r="H1592" i="4"/>
  <c r="H1585" i="4"/>
  <c r="H1577" i="4"/>
  <c r="H1572" i="4"/>
  <c r="H1570" i="4"/>
  <c r="H1568" i="4"/>
  <c r="H1566" i="4"/>
  <c r="H1564" i="4"/>
  <c r="H1562" i="4"/>
  <c r="H1560" i="4"/>
  <c r="H1558" i="4"/>
  <c r="H1556" i="4"/>
  <c r="H1554" i="4"/>
  <c r="H1552" i="4"/>
  <c r="H1550" i="4"/>
  <c r="H1548" i="4"/>
  <c r="H1546" i="4"/>
  <c r="H1544" i="4"/>
  <c r="H1542" i="4"/>
  <c r="H1540" i="4"/>
  <c r="H1538" i="4"/>
  <c r="H1536" i="4"/>
  <c r="H1534" i="4"/>
  <c r="H1532" i="4"/>
  <c r="H1530" i="4"/>
  <c r="H1528" i="4"/>
  <c r="H1526" i="4"/>
  <c r="H1524" i="4"/>
  <c r="H1522" i="4"/>
  <c r="H1520" i="4"/>
  <c r="H1518" i="4"/>
  <c r="H1516" i="4"/>
  <c r="H1514" i="4"/>
  <c r="H1512" i="4"/>
  <c r="H1510" i="4"/>
  <c r="H1508" i="4"/>
  <c r="H1506" i="4"/>
  <c r="H1504" i="4"/>
  <c r="H1502" i="4"/>
  <c r="H1500" i="4"/>
  <c r="H1498" i="4"/>
  <c r="H1496" i="4"/>
  <c r="H1494" i="4"/>
  <c r="H1492" i="4"/>
  <c r="H1490" i="4"/>
  <c r="H1488" i="4"/>
  <c r="H1486" i="4"/>
  <c r="H1484" i="4"/>
  <c r="H1482" i="4"/>
  <c r="H1480" i="4"/>
  <c r="H1478" i="4"/>
  <c r="H1476" i="4"/>
  <c r="H1474" i="4"/>
  <c r="H1472" i="4"/>
  <c r="H1470" i="4"/>
  <c r="H1468" i="4"/>
  <c r="H1466" i="4"/>
  <c r="H1464" i="4"/>
  <c r="H1462" i="4"/>
  <c r="H1460" i="4"/>
  <c r="H1458" i="4"/>
  <c r="H1456" i="4"/>
  <c r="H1454" i="4"/>
  <c r="H1452" i="4"/>
  <c r="H1450" i="4"/>
  <c r="H1448" i="4"/>
  <c r="H1446" i="4"/>
  <c r="H1444" i="4"/>
  <c r="H1442" i="4"/>
  <c r="H1440" i="4"/>
  <c r="H1438" i="4"/>
  <c r="H1436" i="4"/>
  <c r="H1434" i="4"/>
  <c r="H1432" i="4"/>
  <c r="H1430" i="4"/>
  <c r="H1428" i="4"/>
  <c r="H1637" i="4"/>
  <c r="H1632" i="4"/>
  <c r="H1628" i="4"/>
  <c r="H1623" i="4"/>
  <c r="H1616" i="4"/>
  <c r="H1604" i="4"/>
  <c r="H1600" i="4"/>
  <c r="H1590" i="4"/>
  <c r="H1587" i="4"/>
  <c r="H1584" i="4"/>
  <c r="H1582" i="4"/>
  <c r="H1579" i="4"/>
  <c r="H1576" i="4"/>
  <c r="H1574" i="4"/>
  <c r="H1421" i="4"/>
  <c r="H1417" i="4"/>
  <c r="H1413" i="4"/>
  <c r="H1409" i="4"/>
  <c r="H1405" i="4"/>
  <c r="H1401" i="4"/>
  <c r="H1397" i="4"/>
  <c r="H1393" i="4"/>
  <c r="H1389" i="4"/>
  <c r="H1385" i="4"/>
  <c r="H1381" i="4"/>
  <c r="H1377" i="4"/>
  <c r="H1373" i="4"/>
  <c r="H1369" i="4"/>
  <c r="H1365" i="4"/>
  <c r="H1361" i="4"/>
  <c r="H1357" i="4"/>
  <c r="H1353" i="4"/>
  <c r="H1349" i="4"/>
  <c r="H1345" i="4"/>
  <c r="H1341" i="4"/>
  <c r="H1337" i="4"/>
  <c r="H1635" i="4"/>
  <c r="H1631" i="4"/>
  <c r="H1625" i="4"/>
  <c r="H1620" i="4"/>
  <c r="H1614" i="4"/>
  <c r="H1610" i="4"/>
  <c r="H1606" i="4"/>
  <c r="H1598" i="4"/>
  <c r="H1594" i="4"/>
  <c r="H1589" i="4"/>
  <c r="H1581" i="4"/>
  <c r="H1573" i="4"/>
  <c r="H1571" i="4"/>
  <c r="H1569" i="4"/>
  <c r="H1567" i="4"/>
  <c r="H1565" i="4"/>
  <c r="H1563" i="4"/>
  <c r="H1561" i="4"/>
  <c r="H1559" i="4"/>
  <c r="H1557" i="4"/>
  <c r="H1555" i="4"/>
  <c r="H1553" i="4"/>
  <c r="H1551" i="4"/>
  <c r="H1549" i="4"/>
  <c r="H1547" i="4"/>
  <c r="H1545" i="4"/>
  <c r="H1543" i="4"/>
  <c r="H1541" i="4"/>
  <c r="H1539" i="4"/>
  <c r="H1537" i="4"/>
  <c r="H1535" i="4"/>
  <c r="H1533" i="4"/>
  <c r="H1531" i="4"/>
  <c r="H1529" i="4"/>
  <c r="H1527" i="4"/>
  <c r="H1525" i="4"/>
  <c r="H1523" i="4"/>
  <c r="H1521" i="4"/>
  <c r="H1519" i="4"/>
  <c r="H1517" i="4"/>
  <c r="H1515" i="4"/>
  <c r="H1513" i="4"/>
  <c r="H1511" i="4"/>
  <c r="H1509" i="4"/>
  <c r="H1507" i="4"/>
  <c r="H1505" i="4"/>
  <c r="H1503" i="4"/>
  <c r="H1501" i="4"/>
  <c r="H1499" i="4"/>
  <c r="H1497" i="4"/>
  <c r="H1495" i="4"/>
  <c r="H1493" i="4"/>
  <c r="H1491" i="4"/>
  <c r="H1489" i="4"/>
  <c r="H1487" i="4"/>
  <c r="H1485" i="4"/>
  <c r="H1483" i="4"/>
  <c r="H1481" i="4"/>
  <c r="H1479" i="4"/>
  <c r="H1477" i="4"/>
  <c r="H1475" i="4"/>
  <c r="H1473" i="4"/>
  <c r="H1471" i="4"/>
  <c r="H1469" i="4"/>
  <c r="H1467" i="4"/>
  <c r="H1465" i="4"/>
  <c r="H1463" i="4"/>
  <c r="H1461" i="4"/>
  <c r="H1459" i="4"/>
  <c r="H1457" i="4"/>
  <c r="H1455" i="4"/>
  <c r="H1453" i="4"/>
  <c r="H1451" i="4"/>
  <c r="H1449" i="4"/>
  <c r="H1447" i="4"/>
  <c r="H1445" i="4"/>
  <c r="H1443" i="4"/>
  <c r="H1441" i="4"/>
  <c r="H1439" i="4"/>
  <c r="H1437" i="4"/>
  <c r="H1435" i="4"/>
  <c r="H1433" i="4"/>
  <c r="H1431" i="4"/>
  <c r="H1429" i="4"/>
  <c r="H1627" i="4"/>
  <c r="H1624" i="4"/>
  <c r="H1618" i="4"/>
  <c r="H1613" i="4"/>
  <c r="H1611" i="4"/>
  <c r="H1609" i="4"/>
  <c r="H1607" i="4"/>
  <c r="H1605" i="4"/>
  <c r="H1602" i="4"/>
  <c r="H1597" i="4"/>
  <c r="H1595" i="4"/>
  <c r="H1593" i="4"/>
  <c r="H1591" i="4"/>
  <c r="H1588" i="4"/>
  <c r="H1586" i="4"/>
  <c r="H1583" i="4"/>
  <c r="H1580" i="4"/>
  <c r="H1578" i="4"/>
  <c r="H1575" i="4"/>
  <c r="H1427" i="4"/>
  <c r="H1419" i="4"/>
  <c r="H1415" i="4"/>
  <c r="H1411" i="4"/>
  <c r="H1407" i="4"/>
  <c r="H1403" i="4"/>
  <c r="H1399" i="4"/>
  <c r="H1395" i="4"/>
  <c r="H1391" i="4"/>
  <c r="H1387" i="4"/>
  <c r="H1383" i="4"/>
  <c r="H1379" i="4"/>
  <c r="H1375" i="4"/>
  <c r="H1371" i="4"/>
  <c r="H1367" i="4"/>
  <c r="H1363" i="4"/>
  <c r="H1359" i="4"/>
  <c r="H1355" i="4"/>
  <c r="H1351" i="4"/>
  <c r="H1347" i="4"/>
  <c r="H1343" i="4"/>
  <c r="H1339" i="4"/>
  <c r="H1335" i="4"/>
  <c r="H1423" i="4"/>
  <c r="H1426" i="4"/>
  <c r="H1422" i="4"/>
  <c r="H1418" i="4"/>
  <c r="H1414" i="4"/>
  <c r="H1410" i="4"/>
  <c r="H1406" i="4"/>
  <c r="H1402" i="4"/>
  <c r="H1398" i="4"/>
  <c r="H1394" i="4"/>
  <c r="H1390" i="4"/>
  <c r="H1386" i="4"/>
  <c r="H1382" i="4"/>
  <c r="H1378" i="4"/>
  <c r="H1374" i="4"/>
  <c r="H1370" i="4"/>
  <c r="H1366" i="4"/>
  <c r="H1362" i="4"/>
  <c r="H1358" i="4"/>
  <c r="H1354" i="4"/>
  <c r="H1350" i="4"/>
  <c r="H1346" i="4"/>
  <c r="H1342" i="4"/>
  <c r="H1338" i="4"/>
  <c r="H1425" i="4"/>
  <c r="H1424" i="4"/>
  <c r="H1420" i="4"/>
  <c r="H1416" i="4"/>
  <c r="H1412" i="4"/>
  <c r="H1408" i="4"/>
  <c r="H1404" i="4"/>
  <c r="H1400" i="4"/>
  <c r="H1396" i="4"/>
  <c r="H1392" i="4"/>
  <c r="H1388" i="4"/>
  <c r="H1384" i="4"/>
  <c r="H1380" i="4"/>
  <c r="H1376" i="4"/>
  <c r="H1372" i="4"/>
  <c r="H1368" i="4"/>
  <c r="H1364" i="4"/>
  <c r="H1360" i="4"/>
  <c r="H1356" i="4"/>
  <c r="H1352" i="4"/>
  <c r="H1348" i="4"/>
  <c r="H1344" i="4"/>
  <c r="H1340" i="4"/>
  <c r="H1336" i="4"/>
  <c r="H2" i="4"/>
  <c r="H37" i="4"/>
  <c r="H41" i="4"/>
  <c r="H45" i="4"/>
  <c r="H49" i="4"/>
  <c r="H53" i="4"/>
  <c r="H57" i="4"/>
  <c r="H61" i="4"/>
  <c r="H65" i="4"/>
  <c r="H69" i="4"/>
  <c r="H73" i="4"/>
  <c r="H77" i="4"/>
  <c r="H81" i="4"/>
  <c r="H85" i="4"/>
  <c r="H89" i="4"/>
  <c r="H93" i="4"/>
  <c r="H97" i="4"/>
  <c r="H101" i="4"/>
  <c r="H105" i="4"/>
  <c r="H109" i="4"/>
  <c r="H113" i="4"/>
  <c r="H117" i="4"/>
  <c r="H121" i="4"/>
  <c r="H125" i="4"/>
  <c r="H129" i="4"/>
  <c r="H133" i="4"/>
  <c r="H137" i="4"/>
  <c r="H141" i="4"/>
  <c r="H145" i="4"/>
  <c r="H149" i="4"/>
  <c r="H153" i="4"/>
  <c r="H157" i="4"/>
  <c r="H161" i="4"/>
  <c r="H165" i="4"/>
  <c r="H169" i="4"/>
  <c r="H173" i="4"/>
  <c r="H177" i="4"/>
  <c r="H181" i="4"/>
  <c r="H185" i="4"/>
  <c r="H189" i="4"/>
  <c r="H193" i="4"/>
  <c r="H197" i="4"/>
  <c r="H201" i="4"/>
  <c r="H205" i="4"/>
  <c r="H209" i="4"/>
  <c r="H213" i="4"/>
  <c r="H217" i="4"/>
  <c r="H221" i="4"/>
  <c r="H225" i="4"/>
  <c r="H229" i="4"/>
  <c r="H233" i="4"/>
  <c r="H237" i="4"/>
  <c r="H241" i="4"/>
  <c r="H245" i="4"/>
  <c r="H249" i="4"/>
  <c r="H253" i="4"/>
  <c r="H257" i="4"/>
  <c r="H261" i="4"/>
  <c r="H265" i="4"/>
  <c r="H269" i="4"/>
  <c r="H273" i="4"/>
  <c r="H277" i="4"/>
  <c r="H281" i="4"/>
  <c r="H285" i="4"/>
  <c r="H289" i="4"/>
  <c r="H293" i="4"/>
  <c r="H297" i="4"/>
  <c r="H301" i="4"/>
  <c r="H305" i="4"/>
  <c r="H309" i="4"/>
  <c r="H313" i="4"/>
  <c r="H317" i="4"/>
  <c r="H321" i="4"/>
  <c r="H325" i="4"/>
  <c r="H329" i="4"/>
  <c r="H333" i="4"/>
  <c r="H337" i="4"/>
  <c r="H341" i="4"/>
  <c r="H345" i="4"/>
  <c r="H349" i="4"/>
  <c r="H353" i="4"/>
  <c r="H357" i="4"/>
  <c r="H361" i="4"/>
  <c r="H365" i="4"/>
  <c r="H369" i="4"/>
  <c r="H373" i="4"/>
  <c r="H377" i="4"/>
  <c r="H381" i="4"/>
  <c r="H385" i="4"/>
  <c r="H389" i="4"/>
  <c r="H393" i="4"/>
  <c r="H397" i="4"/>
  <c r="H401" i="4"/>
  <c r="H405" i="4"/>
  <c r="H409" i="4"/>
  <c r="H413" i="4"/>
  <c r="H417" i="4"/>
  <c r="H421" i="4"/>
  <c r="H425" i="4"/>
  <c r="H429" i="4"/>
  <c r="H433" i="4"/>
  <c r="H437" i="4"/>
  <c r="H441" i="4"/>
  <c r="H445" i="4"/>
  <c r="H449" i="4"/>
  <c r="H453" i="4"/>
  <c r="H457" i="4"/>
  <c r="H461" i="4"/>
  <c r="H465" i="4"/>
  <c r="H469" i="4"/>
  <c r="H473" i="4"/>
  <c r="H477" i="4"/>
  <c r="H481" i="4"/>
  <c r="H485" i="4"/>
  <c r="H489" i="4"/>
  <c r="H493" i="4"/>
  <c r="H497" i="4"/>
  <c r="H501" i="4"/>
  <c r="H505" i="4"/>
  <c r="H509" i="4"/>
  <c r="H513" i="4"/>
  <c r="H517" i="4"/>
  <c r="H521" i="4"/>
  <c r="H525" i="4"/>
  <c r="H529" i="4"/>
  <c r="H533" i="4"/>
  <c r="H537" i="4"/>
  <c r="H541" i="4"/>
  <c r="H545" i="4"/>
  <c r="H549" i="4"/>
  <c r="H553" i="4"/>
  <c r="H557" i="4"/>
  <c r="H561" i="4"/>
  <c r="H565" i="4"/>
  <c r="H569" i="4"/>
  <c r="H573" i="4"/>
  <c r="H577" i="4"/>
  <c r="H581" i="4"/>
  <c r="H585" i="4"/>
  <c r="H589" i="4"/>
  <c r="H593" i="4"/>
  <c r="H597" i="4"/>
  <c r="H601" i="4"/>
  <c r="H605" i="4"/>
  <c r="H609" i="4"/>
  <c r="H613" i="4"/>
  <c r="H617" i="4"/>
  <c r="H621" i="4"/>
  <c r="H625" i="4"/>
  <c r="H629" i="4"/>
  <c r="H633" i="4"/>
  <c r="H637" i="4"/>
  <c r="H641" i="4"/>
  <c r="H645" i="4"/>
  <c r="H649" i="4"/>
  <c r="H653" i="4"/>
  <c r="H657" i="4"/>
  <c r="H661" i="4"/>
  <c r="H665" i="4"/>
  <c r="H669" i="4"/>
  <c r="H673" i="4"/>
  <c r="H677" i="4"/>
  <c r="H681" i="4"/>
  <c r="H685" i="4"/>
  <c r="H689" i="4"/>
  <c r="H693" i="4"/>
  <c r="H697" i="4"/>
  <c r="H701" i="4"/>
  <c r="H705" i="4"/>
  <c r="H709" i="4"/>
  <c r="H713" i="4"/>
  <c r="H717" i="4"/>
  <c r="H721" i="4"/>
  <c r="H725" i="4"/>
  <c r="H729" i="4"/>
  <c r="H733" i="4"/>
  <c r="H737" i="4"/>
  <c r="H741" i="4"/>
  <c r="H745" i="4"/>
  <c r="H749" i="4"/>
  <c r="H753" i="4"/>
  <c r="H757" i="4"/>
  <c r="H761" i="4"/>
  <c r="H765" i="4"/>
  <c r="H769" i="4"/>
  <c r="H773" i="4"/>
  <c r="H777" i="4"/>
  <c r="H781" i="4"/>
  <c r="H785" i="4"/>
  <c r="H789" i="4"/>
  <c r="H793" i="4"/>
  <c r="H797" i="4"/>
  <c r="H801" i="4"/>
  <c r="H805" i="4"/>
  <c r="H809" i="4"/>
  <c r="H813" i="4"/>
  <c r="H817" i="4"/>
  <c r="H821" i="4"/>
  <c r="H825" i="4"/>
  <c r="H829" i="4"/>
  <c r="H833" i="4"/>
  <c r="H837" i="4"/>
  <c r="H841" i="4"/>
  <c r="H845" i="4"/>
  <c r="H849" i="4"/>
  <c r="H853" i="4"/>
  <c r="H857" i="4"/>
  <c r="H861" i="4"/>
  <c r="H865" i="4"/>
  <c r="H869" i="4"/>
  <c r="H873" i="4"/>
  <c r="H877" i="4"/>
  <c r="H881" i="4"/>
  <c r="H885" i="4"/>
  <c r="H889" i="4"/>
  <c r="H893" i="4"/>
  <c r="H897" i="4"/>
  <c r="H901" i="4"/>
  <c r="H905" i="4"/>
  <c r="H909" i="4"/>
  <c r="H913" i="4"/>
  <c r="H917" i="4"/>
  <c r="H921" i="4"/>
  <c r="H925" i="4"/>
  <c r="H929" i="4"/>
  <c r="H933" i="4"/>
  <c r="H937" i="4"/>
  <c r="H941" i="4"/>
  <c r="H945" i="4"/>
  <c r="H949" i="4"/>
  <c r="H953" i="4"/>
  <c r="H957" i="4"/>
  <c r="H961" i="4"/>
  <c r="H965" i="4"/>
  <c r="H969" i="4"/>
  <c r="H973" i="4"/>
  <c r="H977" i="4"/>
  <c r="H981" i="4"/>
  <c r="H985" i="4"/>
  <c r="H989" i="4"/>
  <c r="H993" i="4"/>
  <c r="H997" i="4"/>
  <c r="H1001" i="4"/>
  <c r="H1005" i="4"/>
  <c r="H1009" i="4"/>
  <c r="H1013" i="4"/>
  <c r="H1017" i="4"/>
  <c r="H1021" i="4"/>
  <c r="H1025" i="4"/>
  <c r="H1029" i="4"/>
  <c r="H1033" i="4"/>
  <c r="H1037" i="4"/>
  <c r="H1041" i="4"/>
  <c r="H1045" i="4"/>
  <c r="H1049" i="4"/>
  <c r="H1053" i="4"/>
  <c r="H1057" i="4"/>
  <c r="H1061" i="4"/>
  <c r="H1065" i="4"/>
  <c r="H1069" i="4"/>
  <c r="H1073" i="4"/>
  <c r="H1077" i="4"/>
  <c r="H1081" i="4"/>
  <c r="H1085" i="4"/>
  <c r="H1089" i="4"/>
  <c r="H1093" i="4"/>
  <c r="H1097" i="4"/>
  <c r="H1101" i="4"/>
  <c r="H1105" i="4"/>
  <c r="H1109" i="4"/>
  <c r="H1113" i="4"/>
  <c r="H1117" i="4"/>
  <c r="H1121" i="4"/>
  <c r="H1125" i="4"/>
  <c r="H1129" i="4"/>
  <c r="H1133" i="4"/>
  <c r="H1137" i="4"/>
  <c r="H1141" i="4"/>
  <c r="H1145" i="4"/>
  <c r="H1149" i="4"/>
  <c r="H1153" i="4"/>
  <c r="H1157" i="4"/>
  <c r="H1161" i="4"/>
  <c r="H1165" i="4"/>
  <c r="H1169" i="4"/>
  <c r="H1173" i="4"/>
  <c r="H1177" i="4"/>
  <c r="H1181" i="4"/>
  <c r="H1185" i="4"/>
  <c r="H1189" i="4"/>
  <c r="H1193" i="4"/>
  <c r="H1197" i="4"/>
  <c r="H1201" i="4"/>
  <c r="H1205" i="4"/>
  <c r="H1209" i="4"/>
  <c r="H1213" i="4"/>
  <c r="H1217" i="4"/>
  <c r="H1221" i="4"/>
  <c r="H1225" i="4"/>
  <c r="H1229" i="4"/>
  <c r="H1233" i="4"/>
  <c r="H1237" i="4"/>
  <c r="H1241" i="4"/>
  <c r="H1245" i="4"/>
  <c r="H1249" i="4"/>
  <c r="H1253" i="4"/>
  <c r="H1257" i="4"/>
  <c r="H1261" i="4"/>
  <c r="H1265" i="4"/>
  <c r="H1269" i="4"/>
  <c r="H1273" i="4"/>
  <c r="H1277" i="4"/>
  <c r="H1281" i="4"/>
  <c r="H1285" i="4"/>
  <c r="H1289" i="4"/>
  <c r="H1293" i="4"/>
  <c r="H1297" i="4"/>
  <c r="H1301" i="4"/>
  <c r="H1305" i="4"/>
  <c r="H1309" i="4"/>
  <c r="H1313" i="4"/>
  <c r="H1317" i="4"/>
  <c r="H1321" i="4"/>
  <c r="H1325" i="4"/>
  <c r="H1329" i="4"/>
  <c r="H1333" i="4"/>
  <c r="H188" i="4"/>
  <c r="H192" i="4"/>
  <c r="H196" i="4"/>
  <c r="H200" i="4"/>
  <c r="H204" i="4"/>
  <c r="H208" i="4"/>
  <c r="H212" i="4"/>
  <c r="H216" i="4"/>
  <c r="H220" i="4"/>
  <c r="H224" i="4"/>
  <c r="H228" i="4"/>
  <c r="H232" i="4"/>
  <c r="H236" i="4"/>
  <c r="H240" i="4"/>
  <c r="H244" i="4"/>
  <c r="H248" i="4"/>
  <c r="H252" i="4"/>
  <c r="H256" i="4"/>
  <c r="H260" i="4"/>
  <c r="H264" i="4"/>
  <c r="H268" i="4"/>
  <c r="H272" i="4"/>
  <c r="H276" i="4"/>
  <c r="H280" i="4"/>
  <c r="H284" i="4"/>
  <c r="H288" i="4"/>
  <c r="H292" i="4"/>
  <c r="H296" i="4"/>
  <c r="H300" i="4"/>
  <c r="H304" i="4"/>
  <c r="H308" i="4"/>
  <c r="H312" i="4"/>
  <c r="H316" i="4"/>
  <c r="H320" i="4"/>
  <c r="H324" i="4"/>
  <c r="H328" i="4"/>
  <c r="H332" i="4"/>
  <c r="H336" i="4"/>
  <c r="H340" i="4"/>
  <c r="H344" i="4"/>
  <c r="H348" i="4"/>
  <c r="H352" i="4"/>
  <c r="H356" i="4"/>
  <c r="H360" i="4"/>
  <c r="H364" i="4"/>
  <c r="H368" i="4"/>
  <c r="H372" i="4"/>
  <c r="H376" i="4"/>
  <c r="H380" i="4"/>
  <c r="H384" i="4"/>
  <c r="H388" i="4"/>
  <c r="H392" i="4"/>
  <c r="H396" i="4"/>
  <c r="H400" i="4"/>
  <c r="H404" i="4"/>
  <c r="H408" i="4"/>
  <c r="H412" i="4"/>
  <c r="H416" i="4"/>
  <c r="H420" i="4"/>
  <c r="H424" i="4"/>
  <c r="H428" i="4"/>
  <c r="H432" i="4"/>
  <c r="H436" i="4"/>
  <c r="H440" i="4"/>
  <c r="H444" i="4"/>
  <c r="H448" i="4"/>
  <c r="H452" i="4"/>
  <c r="H456" i="4"/>
  <c r="H460" i="4"/>
  <c r="H464" i="4"/>
  <c r="H468" i="4"/>
  <c r="H472" i="4"/>
  <c r="H476" i="4"/>
  <c r="H480" i="4"/>
  <c r="H484" i="4"/>
  <c r="H488" i="4"/>
  <c r="H492" i="4"/>
  <c r="H496" i="4"/>
  <c r="H500" i="4"/>
  <c r="H504" i="4"/>
  <c r="H508" i="4"/>
  <c r="H512" i="4"/>
  <c r="H516" i="4"/>
  <c r="H520" i="4"/>
  <c r="H524" i="4"/>
  <c r="H528" i="4"/>
  <c r="H532" i="4"/>
  <c r="H536" i="4"/>
  <c r="H540" i="4"/>
  <c r="H544" i="4"/>
  <c r="H548" i="4"/>
  <c r="H552" i="4"/>
  <c r="H556" i="4"/>
  <c r="H560" i="4"/>
  <c r="H564" i="4"/>
  <c r="H568" i="4"/>
  <c r="H572" i="4"/>
  <c r="H576" i="4"/>
  <c r="H580" i="4"/>
  <c r="H584" i="4"/>
  <c r="H588" i="4"/>
  <c r="H592" i="4"/>
  <c r="H596" i="4"/>
  <c r="H600" i="4"/>
  <c r="H604" i="4"/>
  <c r="H608" i="4"/>
  <c r="H612" i="4"/>
  <c r="H616" i="4"/>
  <c r="H620" i="4"/>
  <c r="H624" i="4"/>
  <c r="H628" i="4"/>
  <c r="H632" i="4"/>
  <c r="H636" i="4"/>
  <c r="H640" i="4"/>
  <c r="H644" i="4"/>
  <c r="H648" i="4"/>
  <c r="H652" i="4"/>
  <c r="H656" i="4"/>
  <c r="H660" i="4"/>
  <c r="H664" i="4"/>
  <c r="H668" i="4"/>
  <c r="H672" i="4"/>
  <c r="H676" i="4"/>
  <c r="H680" i="4"/>
  <c r="H684" i="4"/>
  <c r="H688" i="4"/>
  <c r="H692" i="4"/>
  <c r="H696" i="4"/>
  <c r="H700" i="4"/>
  <c r="H704" i="4"/>
  <c r="H708" i="4"/>
  <c r="H712" i="4"/>
  <c r="H716" i="4"/>
  <c r="H720" i="4"/>
  <c r="H724" i="4"/>
  <c r="H728" i="4"/>
  <c r="H732" i="4"/>
  <c r="H736" i="4"/>
  <c r="H740" i="4"/>
  <c r="H744" i="4"/>
  <c r="H748" i="4"/>
  <c r="H752" i="4"/>
  <c r="H756" i="4"/>
  <c r="H760" i="4"/>
  <c r="H764" i="4"/>
  <c r="H768" i="4"/>
  <c r="H772" i="4"/>
  <c r="H776" i="4"/>
  <c r="H780" i="4"/>
  <c r="H784" i="4"/>
  <c r="H788" i="4"/>
  <c r="H792" i="4"/>
  <c r="H796" i="4"/>
  <c r="H800" i="4"/>
  <c r="H804" i="4"/>
  <c r="H808" i="4"/>
  <c r="H812" i="4"/>
  <c r="H816" i="4"/>
  <c r="H820" i="4"/>
  <c r="H824" i="4"/>
  <c r="H828" i="4"/>
  <c r="H832" i="4"/>
  <c r="H836" i="4"/>
  <c r="H840" i="4"/>
  <c r="H844" i="4"/>
  <c r="H848" i="4"/>
  <c r="H852" i="4"/>
  <c r="H856" i="4"/>
  <c r="H860" i="4"/>
  <c r="H864" i="4"/>
  <c r="H868" i="4"/>
  <c r="H872" i="4"/>
  <c r="H876" i="4"/>
  <c r="H880" i="4"/>
  <c r="H884" i="4"/>
  <c r="H888" i="4"/>
  <c r="H892" i="4"/>
  <c r="H896" i="4"/>
  <c r="H900" i="4"/>
  <c r="H904" i="4"/>
  <c r="H908" i="4"/>
  <c r="H912" i="4"/>
  <c r="H916" i="4"/>
  <c r="H920" i="4"/>
  <c r="H924" i="4"/>
  <c r="H928" i="4"/>
  <c r="H932" i="4"/>
  <c r="H936" i="4"/>
  <c r="H940" i="4"/>
  <c r="H944" i="4"/>
  <c r="H948" i="4"/>
  <c r="H952" i="4"/>
  <c r="H956" i="4"/>
  <c r="H960" i="4"/>
  <c r="H964" i="4"/>
  <c r="H968" i="4"/>
  <c r="H972" i="4"/>
  <c r="H976" i="4"/>
  <c r="H980" i="4"/>
  <c r="H984" i="4"/>
  <c r="H988" i="4"/>
  <c r="H992" i="4"/>
  <c r="H996" i="4"/>
  <c r="H1000" i="4"/>
  <c r="H1004" i="4"/>
  <c r="H1008" i="4"/>
  <c r="H1012" i="4"/>
  <c r="H1016" i="4"/>
  <c r="H1020" i="4"/>
  <c r="H1024" i="4"/>
  <c r="H1028" i="4"/>
  <c r="H1032" i="4"/>
  <c r="H1036" i="4"/>
  <c r="H1040" i="4"/>
  <c r="H1044" i="4"/>
  <c r="H1048" i="4"/>
  <c r="H1052" i="4"/>
  <c r="H1056" i="4"/>
  <c r="H1060" i="4"/>
  <c r="H1064" i="4"/>
  <c r="H1068" i="4"/>
  <c r="H1072" i="4"/>
  <c r="H1076" i="4"/>
  <c r="H1080" i="4"/>
  <c r="H1084" i="4"/>
  <c r="H1088" i="4"/>
  <c r="H1092" i="4"/>
  <c r="H1096" i="4"/>
  <c r="H1100" i="4"/>
  <c r="H1104" i="4"/>
  <c r="H1108" i="4"/>
  <c r="H1112" i="4"/>
  <c r="H1116" i="4"/>
  <c r="H1120" i="4"/>
  <c r="H1124" i="4"/>
  <c r="H1128" i="4"/>
  <c r="H1132" i="4"/>
  <c r="H1136" i="4"/>
  <c r="H1140" i="4"/>
  <c r="H1144" i="4"/>
  <c r="H1148" i="4"/>
  <c r="H1152" i="4"/>
  <c r="H1156" i="4"/>
  <c r="H1160" i="4"/>
  <c r="H1164" i="4"/>
  <c r="H1168" i="4"/>
  <c r="H1172" i="4"/>
  <c r="H1176" i="4"/>
  <c r="H1180" i="4"/>
  <c r="H1184" i="4"/>
  <c r="H1188" i="4"/>
  <c r="H1192" i="4"/>
  <c r="H1196" i="4"/>
  <c r="H1200" i="4"/>
  <c r="H1204" i="4"/>
  <c r="H1208" i="4"/>
  <c r="H1212" i="4"/>
  <c r="H1216" i="4"/>
  <c r="H1220" i="4"/>
  <c r="H1224" i="4"/>
  <c r="H1228" i="4"/>
  <c r="H1232" i="4"/>
  <c r="H1236" i="4"/>
  <c r="H1240" i="4"/>
  <c r="H1244" i="4"/>
  <c r="H1248" i="4"/>
  <c r="H1252" i="4"/>
  <c r="H1256" i="4"/>
  <c r="H1260" i="4"/>
  <c r="H1264" i="4"/>
  <c r="H1268" i="4"/>
  <c r="H1272" i="4"/>
  <c r="H1276" i="4"/>
  <c r="H1280" i="4"/>
  <c r="H1284" i="4"/>
  <c r="H1288" i="4"/>
  <c r="H1292" i="4"/>
  <c r="H1296" i="4"/>
  <c r="H1300" i="4"/>
  <c r="H1304" i="4"/>
  <c r="H1308" i="4"/>
  <c r="H1312" i="4"/>
  <c r="H1316" i="4"/>
  <c r="H1320" i="4"/>
  <c r="H1324" i="4"/>
  <c r="H1328" i="4"/>
  <c r="H1332" i="4"/>
  <c r="H191" i="4"/>
  <c r="H195" i="4"/>
  <c r="H199" i="4"/>
  <c r="H203" i="4"/>
  <c r="H207" i="4"/>
  <c r="H211" i="4"/>
  <c r="H215" i="4"/>
  <c r="H219" i="4"/>
  <c r="H223" i="4"/>
  <c r="H227" i="4"/>
  <c r="H231" i="4"/>
  <c r="H235" i="4"/>
  <c r="H239" i="4"/>
  <c r="H243" i="4"/>
  <c r="H247" i="4"/>
  <c r="H251" i="4"/>
  <c r="H255" i="4"/>
  <c r="H259" i="4"/>
  <c r="H263" i="4"/>
  <c r="H267" i="4"/>
  <c r="H271" i="4"/>
  <c r="H275" i="4"/>
  <c r="H279" i="4"/>
  <c r="H283" i="4"/>
  <c r="H287" i="4"/>
  <c r="H291" i="4"/>
  <c r="H295" i="4"/>
  <c r="H299" i="4"/>
  <c r="H303" i="4"/>
  <c r="H307" i="4"/>
  <c r="H311" i="4"/>
  <c r="H315" i="4"/>
  <c r="H319" i="4"/>
  <c r="H323" i="4"/>
  <c r="H327" i="4"/>
  <c r="H331" i="4"/>
  <c r="H335" i="4"/>
  <c r="H339" i="4"/>
  <c r="H343" i="4"/>
  <c r="H347" i="4"/>
  <c r="H351" i="4"/>
  <c r="H355" i="4"/>
  <c r="H359" i="4"/>
  <c r="H363" i="4"/>
  <c r="H367" i="4"/>
  <c r="H371" i="4"/>
  <c r="H375" i="4"/>
  <c r="H379" i="4"/>
  <c r="H383" i="4"/>
  <c r="H387" i="4"/>
  <c r="H391" i="4"/>
  <c r="H395" i="4"/>
  <c r="H399" i="4"/>
  <c r="H403" i="4"/>
  <c r="H407" i="4"/>
  <c r="H411" i="4"/>
  <c r="H415" i="4"/>
  <c r="H419" i="4"/>
  <c r="H423" i="4"/>
  <c r="H427" i="4"/>
  <c r="H431" i="4"/>
  <c r="H435" i="4"/>
  <c r="H439" i="4"/>
  <c r="H443" i="4"/>
  <c r="H447" i="4"/>
  <c r="H451" i="4"/>
  <c r="H455" i="4"/>
  <c r="H459" i="4"/>
  <c r="H463" i="4"/>
  <c r="H467" i="4"/>
  <c r="H471" i="4"/>
  <c r="H475" i="4"/>
  <c r="H479" i="4"/>
  <c r="H483" i="4"/>
  <c r="H487" i="4"/>
  <c r="H491" i="4"/>
  <c r="H495" i="4"/>
  <c r="H499" i="4"/>
  <c r="H503" i="4"/>
  <c r="H507" i="4"/>
  <c r="H511" i="4"/>
  <c r="H515" i="4"/>
  <c r="H519" i="4"/>
  <c r="H523" i="4"/>
  <c r="H527" i="4"/>
  <c r="H531" i="4"/>
  <c r="H535" i="4"/>
  <c r="H539" i="4"/>
  <c r="H543" i="4"/>
  <c r="H547" i="4"/>
  <c r="H551" i="4"/>
  <c r="H555" i="4"/>
  <c r="H559" i="4"/>
  <c r="H563" i="4"/>
  <c r="H567" i="4"/>
  <c r="H571" i="4"/>
  <c r="H575" i="4"/>
  <c r="H579" i="4"/>
  <c r="H583" i="4"/>
  <c r="H587" i="4"/>
  <c r="H591" i="4"/>
  <c r="H595" i="4"/>
  <c r="H599" i="4"/>
  <c r="H603" i="4"/>
  <c r="H607" i="4"/>
  <c r="H611" i="4"/>
  <c r="H615" i="4"/>
  <c r="H619" i="4"/>
  <c r="H623" i="4"/>
  <c r="H627" i="4"/>
  <c r="H631" i="4"/>
  <c r="H635" i="4"/>
  <c r="H639" i="4"/>
  <c r="H643" i="4"/>
  <c r="H647" i="4"/>
  <c r="H651" i="4"/>
  <c r="H655" i="4"/>
  <c r="H659" i="4"/>
  <c r="H663" i="4"/>
  <c r="H667" i="4"/>
  <c r="H671" i="4"/>
  <c r="H675" i="4"/>
  <c r="H679" i="4"/>
  <c r="H683" i="4"/>
  <c r="H687" i="4"/>
  <c r="H691" i="4"/>
  <c r="H695" i="4"/>
  <c r="H699" i="4"/>
  <c r="H703" i="4"/>
  <c r="H707" i="4"/>
  <c r="H711" i="4"/>
  <c r="H715" i="4"/>
  <c r="H719" i="4"/>
  <c r="H723" i="4"/>
  <c r="H727" i="4"/>
  <c r="H731" i="4"/>
  <c r="H735" i="4"/>
  <c r="H739" i="4"/>
  <c r="H743" i="4"/>
  <c r="H747" i="4"/>
  <c r="H751" i="4"/>
  <c r="H755" i="4"/>
  <c r="H759" i="4"/>
  <c r="H763" i="4"/>
  <c r="H767" i="4"/>
  <c r="H771" i="4"/>
  <c r="H775" i="4"/>
  <c r="H779" i="4"/>
  <c r="H783" i="4"/>
  <c r="H787" i="4"/>
  <c r="H791" i="4"/>
  <c r="H795" i="4"/>
  <c r="H799" i="4"/>
  <c r="H803" i="4"/>
  <c r="H807" i="4"/>
  <c r="H811" i="4"/>
  <c r="H815" i="4"/>
  <c r="H819" i="4"/>
  <c r="H823" i="4"/>
  <c r="H827" i="4"/>
  <c r="H831" i="4"/>
  <c r="H835" i="4"/>
  <c r="H839" i="4"/>
  <c r="H843" i="4"/>
  <c r="H847" i="4"/>
  <c r="H851" i="4"/>
  <c r="H855" i="4"/>
  <c r="H859" i="4"/>
  <c r="H863" i="4"/>
  <c r="H867" i="4"/>
  <c r="H871" i="4"/>
  <c r="H875" i="4"/>
  <c r="H879" i="4"/>
  <c r="H883" i="4"/>
  <c r="H887" i="4"/>
  <c r="H891" i="4"/>
  <c r="H895" i="4"/>
  <c r="H899" i="4"/>
  <c r="H903" i="4"/>
  <c r="H907" i="4"/>
  <c r="H911" i="4"/>
  <c r="H915" i="4"/>
  <c r="H919" i="4"/>
  <c r="H923" i="4"/>
  <c r="H927" i="4"/>
  <c r="H931" i="4"/>
  <c r="H935" i="4"/>
  <c r="H939" i="4"/>
  <c r="H943" i="4"/>
  <c r="H947" i="4"/>
  <c r="H951" i="4"/>
  <c r="H955" i="4"/>
  <c r="H959" i="4"/>
  <c r="H963" i="4"/>
  <c r="H967" i="4"/>
  <c r="H971" i="4"/>
  <c r="H975" i="4"/>
  <c r="H979" i="4"/>
  <c r="H983" i="4"/>
  <c r="H987" i="4"/>
  <c r="H991" i="4"/>
  <c r="H995" i="4"/>
  <c r="H999" i="4"/>
  <c r="H1003" i="4"/>
  <c r="H1007" i="4"/>
  <c r="H1011" i="4"/>
  <c r="H1015" i="4"/>
  <c r="H1019" i="4"/>
  <c r="H1023" i="4"/>
  <c r="H1027" i="4"/>
  <c r="H1031" i="4"/>
  <c r="H1035" i="4"/>
  <c r="H1039" i="4"/>
  <c r="H1043" i="4"/>
  <c r="H1047" i="4"/>
  <c r="H1051" i="4"/>
  <c r="H1055" i="4"/>
  <c r="H1059" i="4"/>
  <c r="H1063" i="4"/>
  <c r="H1067" i="4"/>
  <c r="H1071" i="4"/>
  <c r="H1075" i="4"/>
  <c r="H1079" i="4"/>
  <c r="H1083" i="4"/>
  <c r="H1087" i="4"/>
  <c r="H1091" i="4"/>
  <c r="H1095" i="4"/>
  <c r="H1099" i="4"/>
  <c r="H1103" i="4"/>
  <c r="H1107" i="4"/>
  <c r="H1111" i="4"/>
  <c r="H1115" i="4"/>
  <c r="H1119" i="4"/>
  <c r="H1123" i="4"/>
  <c r="H1127" i="4"/>
  <c r="H1131" i="4"/>
  <c r="H1135" i="4"/>
  <c r="H1139" i="4"/>
  <c r="H1143" i="4"/>
  <c r="H1147" i="4"/>
  <c r="H1151" i="4"/>
  <c r="H1155" i="4"/>
  <c r="H1159" i="4"/>
  <c r="H1163" i="4"/>
  <c r="H1167" i="4"/>
  <c r="H1171" i="4"/>
  <c r="H1175" i="4"/>
  <c r="H1179" i="4"/>
  <c r="H1183" i="4"/>
  <c r="H1187" i="4"/>
  <c r="H1191" i="4"/>
  <c r="H1195" i="4"/>
  <c r="H1199" i="4"/>
  <c r="H1203" i="4"/>
  <c r="H1207" i="4"/>
  <c r="H1211" i="4"/>
  <c r="H1215" i="4"/>
  <c r="H1219" i="4"/>
  <c r="H1223" i="4"/>
  <c r="H1227" i="4"/>
  <c r="H1231" i="4"/>
  <c r="H1235" i="4"/>
  <c r="H1239" i="4"/>
  <c r="H1243" i="4"/>
  <c r="H1247" i="4"/>
  <c r="H1251" i="4"/>
  <c r="H1255" i="4"/>
  <c r="H1259" i="4"/>
  <c r="H1263" i="4"/>
  <c r="H1267" i="4"/>
  <c r="H1271" i="4"/>
  <c r="H1275" i="4"/>
  <c r="H1279" i="4"/>
  <c r="H1283" i="4"/>
  <c r="H1287" i="4"/>
  <c r="H1291" i="4"/>
  <c r="H1295" i="4"/>
  <c r="H1299" i="4"/>
  <c r="H1303" i="4"/>
  <c r="H1307" i="4"/>
  <c r="H1311" i="4"/>
  <c r="H1315" i="4"/>
  <c r="H1319" i="4"/>
  <c r="H1323" i="4"/>
  <c r="H1327" i="4"/>
  <c r="H1331" i="4"/>
  <c r="D1" i="42"/>
  <c r="A1" i="33"/>
  <c r="D1" i="33"/>
  <c r="C1" i="39"/>
  <c r="C1" i="38"/>
  <c r="A3" i="31"/>
  <c r="T3" i="31" s="1"/>
  <c r="D1" i="40"/>
  <c r="D1" i="37"/>
  <c r="D1" i="36"/>
  <c r="C1" i="40"/>
  <c r="D2" i="39"/>
  <c r="D1" i="38"/>
  <c r="C1" i="37"/>
  <c r="C1" i="36"/>
  <c r="D1" i="34"/>
  <c r="C1" i="34"/>
  <c r="H16" i="4"/>
  <c r="H24" i="4"/>
  <c r="H7" i="4"/>
  <c r="H11" i="4"/>
  <c r="H15" i="4"/>
  <c r="H19" i="4"/>
  <c r="H23" i="4"/>
  <c r="H27" i="4"/>
  <c r="H31" i="4"/>
  <c r="H12" i="4"/>
  <c r="H20" i="4"/>
  <c r="H32" i="4"/>
  <c r="H6" i="4"/>
  <c r="H10" i="4"/>
  <c r="H14" i="4"/>
  <c r="H18" i="4"/>
  <c r="H22" i="4"/>
  <c r="H26" i="4"/>
  <c r="H30" i="4"/>
  <c r="A1" i="5"/>
  <c r="H8" i="4"/>
  <c r="H28" i="4"/>
  <c r="H5" i="4"/>
  <c r="H9" i="4"/>
  <c r="H13" i="4"/>
  <c r="H17" i="4"/>
  <c r="H21" i="4"/>
  <c r="H25" i="4"/>
  <c r="H29" i="4"/>
  <c r="H33" i="4"/>
  <c r="G3" i="4" l="1"/>
  <c r="E1" i="49"/>
  <c r="D2" i="49"/>
  <c r="E2" i="47"/>
  <c r="D3" i="47"/>
  <c r="T3" i="44"/>
  <c r="AG3" i="44"/>
  <c r="AG4" i="44" s="1"/>
  <c r="A5" i="44"/>
  <c r="T5" i="44" s="1"/>
  <c r="I186" i="4"/>
  <c r="I3" i="4"/>
  <c r="G4" i="4"/>
  <c r="E1" i="39"/>
  <c r="F1" i="39" s="1"/>
  <c r="E1" i="42"/>
  <c r="D1" i="5"/>
  <c r="D2" i="5" s="1"/>
  <c r="G1323" i="4"/>
  <c r="I1323" i="4"/>
  <c r="G1307" i="4"/>
  <c r="I1307" i="4"/>
  <c r="G1291" i="4"/>
  <c r="I1291" i="4"/>
  <c r="G1275" i="4"/>
  <c r="I1275" i="4"/>
  <c r="G1259" i="4"/>
  <c r="I1259" i="4"/>
  <c r="I1243" i="4"/>
  <c r="G1243" i="4"/>
  <c r="I1227" i="4"/>
  <c r="G1227" i="4"/>
  <c r="I1211" i="4"/>
  <c r="G1211" i="4"/>
  <c r="I1195" i="4"/>
  <c r="G1195" i="4"/>
  <c r="I1179" i="4"/>
  <c r="G1179" i="4"/>
  <c r="I1163" i="4"/>
  <c r="G1163" i="4"/>
  <c r="I1147" i="4"/>
  <c r="G1147" i="4"/>
  <c r="I1131" i="4"/>
  <c r="G1131" i="4"/>
  <c r="I1115" i="4"/>
  <c r="G1115" i="4"/>
  <c r="I1099" i="4"/>
  <c r="G1099" i="4"/>
  <c r="I1083" i="4"/>
  <c r="G1083" i="4"/>
  <c r="I1067" i="4"/>
  <c r="G1067" i="4"/>
  <c r="I1051" i="4"/>
  <c r="G1051" i="4"/>
  <c r="I1035" i="4"/>
  <c r="G1035" i="4"/>
  <c r="I1019" i="4"/>
  <c r="G1019" i="4"/>
  <c r="I1003" i="4"/>
  <c r="G1003" i="4"/>
  <c r="I987" i="4"/>
  <c r="G987" i="4"/>
  <c r="I971" i="4"/>
  <c r="G971" i="4"/>
  <c r="I955" i="4"/>
  <c r="G955" i="4"/>
  <c r="I939" i="4"/>
  <c r="G939" i="4"/>
  <c r="I923" i="4"/>
  <c r="G923" i="4"/>
  <c r="I907" i="4"/>
  <c r="G907" i="4"/>
  <c r="I891" i="4"/>
  <c r="G891" i="4"/>
  <c r="I875" i="4"/>
  <c r="G875" i="4"/>
  <c r="I859" i="4"/>
  <c r="G859" i="4"/>
  <c r="I843" i="4"/>
  <c r="G843" i="4"/>
  <c r="I827" i="4"/>
  <c r="G827" i="4"/>
  <c r="I811" i="4"/>
  <c r="G811" i="4"/>
  <c r="I795" i="4"/>
  <c r="G795" i="4"/>
  <c r="I779" i="4"/>
  <c r="G779" i="4"/>
  <c r="I763" i="4"/>
  <c r="G763" i="4"/>
  <c r="I747" i="4"/>
  <c r="G747" i="4"/>
  <c r="I731" i="4"/>
  <c r="G731" i="4"/>
  <c r="I715" i="4"/>
  <c r="G715" i="4"/>
  <c r="I699" i="4"/>
  <c r="G699" i="4"/>
  <c r="I683" i="4"/>
  <c r="G683" i="4"/>
  <c r="I667" i="4"/>
  <c r="G667" i="4"/>
  <c r="I651" i="4"/>
  <c r="G651" i="4"/>
  <c r="I635" i="4"/>
  <c r="G635" i="4"/>
  <c r="G619" i="4"/>
  <c r="I619" i="4"/>
  <c r="G603" i="4"/>
  <c r="I603" i="4"/>
  <c r="I587" i="4"/>
  <c r="G587" i="4"/>
  <c r="I571" i="4"/>
  <c r="G571" i="4"/>
  <c r="I555" i="4"/>
  <c r="G555" i="4"/>
  <c r="I539" i="4"/>
  <c r="G539" i="4"/>
  <c r="I523" i="4"/>
  <c r="G523" i="4"/>
  <c r="I507" i="4"/>
  <c r="G507" i="4"/>
  <c r="I491" i="4"/>
  <c r="G491" i="4"/>
  <c r="I475" i="4"/>
  <c r="G475" i="4"/>
  <c r="G459" i="4"/>
  <c r="I459" i="4"/>
  <c r="G443" i="4"/>
  <c r="I443" i="4"/>
  <c r="G427" i="4"/>
  <c r="I427" i="4"/>
  <c r="G411" i="4"/>
  <c r="I411" i="4"/>
  <c r="G395" i="4"/>
  <c r="I395" i="4"/>
  <c r="I379" i="4"/>
  <c r="G379" i="4"/>
  <c r="I363" i="4"/>
  <c r="G363" i="4"/>
  <c r="I347" i="4"/>
  <c r="G347" i="4"/>
  <c r="G331" i="4"/>
  <c r="I331" i="4"/>
  <c r="G315" i="4"/>
  <c r="I315" i="4"/>
  <c r="G299" i="4"/>
  <c r="I299" i="4"/>
  <c r="G283" i="4"/>
  <c r="I283" i="4"/>
  <c r="G267" i="4"/>
  <c r="I267" i="4"/>
  <c r="G251" i="4"/>
  <c r="I251" i="4"/>
  <c r="G235" i="4"/>
  <c r="I235" i="4"/>
  <c r="G219" i="4"/>
  <c r="I219" i="4"/>
  <c r="G203" i="4"/>
  <c r="I203" i="4"/>
  <c r="I1320" i="4"/>
  <c r="G1320" i="4"/>
  <c r="I1304" i="4"/>
  <c r="G1304" i="4"/>
  <c r="I1288" i="4"/>
  <c r="G1288" i="4"/>
  <c r="I1272" i="4"/>
  <c r="G1272" i="4"/>
  <c r="I1256" i="4"/>
  <c r="G1256" i="4"/>
  <c r="I1240" i="4"/>
  <c r="G1240" i="4"/>
  <c r="I1224" i="4"/>
  <c r="G1224" i="4"/>
  <c r="G1208" i="4"/>
  <c r="I1208" i="4"/>
  <c r="G1192" i="4"/>
  <c r="I1192" i="4"/>
  <c r="G1176" i="4"/>
  <c r="I1176" i="4"/>
  <c r="G1160" i="4"/>
  <c r="I1160" i="4"/>
  <c r="G1144" i="4"/>
  <c r="I1144" i="4"/>
  <c r="G1128" i="4"/>
  <c r="I1128" i="4"/>
  <c r="G1112" i="4"/>
  <c r="I1112" i="4"/>
  <c r="G1096" i="4"/>
  <c r="I1096" i="4"/>
  <c r="G1080" i="4"/>
  <c r="I1080" i="4"/>
  <c r="G1064" i="4"/>
  <c r="I1064" i="4"/>
  <c r="G1048" i="4"/>
  <c r="I1048" i="4"/>
  <c r="G1032" i="4"/>
  <c r="I1032" i="4"/>
  <c r="G1016" i="4"/>
  <c r="I1016" i="4"/>
  <c r="G1000" i="4"/>
  <c r="I1000" i="4"/>
  <c r="G984" i="4"/>
  <c r="I984" i="4"/>
  <c r="G968" i="4"/>
  <c r="I968" i="4"/>
  <c r="G952" i="4"/>
  <c r="I952" i="4"/>
  <c r="G936" i="4"/>
  <c r="I936" i="4"/>
  <c r="G920" i="4"/>
  <c r="I920" i="4"/>
  <c r="G904" i="4"/>
  <c r="I904" i="4"/>
  <c r="G888" i="4"/>
  <c r="I888" i="4"/>
  <c r="G872" i="4"/>
  <c r="I872" i="4"/>
  <c r="G856" i="4"/>
  <c r="I856" i="4"/>
  <c r="G840" i="4"/>
  <c r="I840" i="4"/>
  <c r="G824" i="4"/>
  <c r="I824" i="4"/>
  <c r="I808" i="4"/>
  <c r="G808" i="4"/>
  <c r="G792" i="4"/>
  <c r="I792" i="4"/>
  <c r="G776" i="4"/>
  <c r="I776" i="4"/>
  <c r="G760" i="4"/>
  <c r="I760" i="4"/>
  <c r="G744" i="4"/>
  <c r="I744" i="4"/>
  <c r="G728" i="4"/>
  <c r="I728" i="4"/>
  <c r="G712" i="4"/>
  <c r="I712" i="4"/>
  <c r="G696" i="4"/>
  <c r="I696" i="4"/>
  <c r="I680" i="4"/>
  <c r="G680" i="4"/>
  <c r="G664" i="4"/>
  <c r="I664" i="4"/>
  <c r="G648" i="4"/>
  <c r="I648" i="4"/>
  <c r="G632" i="4"/>
  <c r="I632" i="4"/>
  <c r="G616" i="4"/>
  <c r="I616" i="4"/>
  <c r="G600" i="4"/>
  <c r="I600" i="4"/>
  <c r="G584" i="4"/>
  <c r="I584" i="4"/>
  <c r="G568" i="4"/>
  <c r="I568" i="4"/>
  <c r="G552" i="4"/>
  <c r="I552" i="4"/>
  <c r="G536" i="4"/>
  <c r="I536" i="4"/>
  <c r="G520" i="4"/>
  <c r="I520" i="4"/>
  <c r="G504" i="4"/>
  <c r="I504" i="4"/>
  <c r="G488" i="4"/>
  <c r="I488" i="4"/>
  <c r="G472" i="4"/>
  <c r="I472" i="4"/>
  <c r="G456" i="4"/>
  <c r="I456" i="4"/>
  <c r="G440" i="4"/>
  <c r="I440" i="4"/>
  <c r="G424" i="4"/>
  <c r="I424" i="4"/>
  <c r="I408" i="4"/>
  <c r="G408" i="4"/>
  <c r="I392" i="4"/>
  <c r="G392" i="4"/>
  <c r="G376" i="4"/>
  <c r="I376" i="4"/>
  <c r="G360" i="4"/>
  <c r="I360" i="4"/>
  <c r="G344" i="4"/>
  <c r="I344" i="4"/>
  <c r="I328" i="4"/>
  <c r="G328" i="4"/>
  <c r="I312" i="4"/>
  <c r="G312" i="4"/>
  <c r="I296" i="4"/>
  <c r="G296" i="4"/>
  <c r="I280" i="4"/>
  <c r="G280" i="4"/>
  <c r="I264" i="4"/>
  <c r="G264" i="4"/>
  <c r="G248" i="4"/>
  <c r="I248" i="4"/>
  <c r="G232" i="4"/>
  <c r="I232" i="4"/>
  <c r="G216" i="4"/>
  <c r="I216" i="4"/>
  <c r="G200" i="4"/>
  <c r="I200" i="4"/>
  <c r="I1333" i="4"/>
  <c r="G1333" i="4"/>
  <c r="I1317" i="4"/>
  <c r="G1317" i="4"/>
  <c r="I1301" i="4"/>
  <c r="G1301" i="4"/>
  <c r="I1285" i="4"/>
  <c r="G1285" i="4"/>
  <c r="I1269" i="4"/>
  <c r="G1269" i="4"/>
  <c r="I1253" i="4"/>
  <c r="G1253" i="4"/>
  <c r="G1237" i="4"/>
  <c r="I1237" i="4"/>
  <c r="G1221" i="4"/>
  <c r="I1221" i="4"/>
  <c r="G1205" i="4"/>
  <c r="I1205" i="4"/>
  <c r="G1189" i="4"/>
  <c r="I1189" i="4"/>
  <c r="G1173" i="4"/>
  <c r="I1173" i="4"/>
  <c r="G1157" i="4"/>
  <c r="I1157" i="4"/>
  <c r="G1141" i="4"/>
  <c r="I1141" i="4"/>
  <c r="G1125" i="4"/>
  <c r="I1125" i="4"/>
  <c r="G1109" i="4"/>
  <c r="I1109" i="4"/>
  <c r="G1093" i="4"/>
  <c r="I1093" i="4"/>
  <c r="G1077" i="4"/>
  <c r="I1077" i="4"/>
  <c r="G1061" i="4"/>
  <c r="I1061" i="4"/>
  <c r="G1045" i="4"/>
  <c r="I1045" i="4"/>
  <c r="G1029" i="4"/>
  <c r="I1029" i="4"/>
  <c r="G1013" i="4"/>
  <c r="I1013" i="4"/>
  <c r="G997" i="4"/>
  <c r="I997" i="4"/>
  <c r="G981" i="4"/>
  <c r="I981" i="4"/>
  <c r="G965" i="4"/>
  <c r="I965" i="4"/>
  <c r="G949" i="4"/>
  <c r="I949" i="4"/>
  <c r="G933" i="4"/>
  <c r="I933" i="4"/>
  <c r="G917" i="4"/>
  <c r="I917" i="4"/>
  <c r="I901" i="4"/>
  <c r="G901" i="4"/>
  <c r="G885" i="4"/>
  <c r="I885" i="4"/>
  <c r="G869" i="4"/>
  <c r="I869" i="4"/>
  <c r="G853" i="4"/>
  <c r="I853" i="4"/>
  <c r="G837" i="4"/>
  <c r="I837" i="4"/>
  <c r="G821" i="4"/>
  <c r="I821" i="4"/>
  <c r="G805" i="4"/>
  <c r="I805" i="4"/>
  <c r="G789" i="4"/>
  <c r="I789" i="4"/>
  <c r="G773" i="4"/>
  <c r="I773" i="4"/>
  <c r="G757" i="4"/>
  <c r="I757" i="4"/>
  <c r="G741" i="4"/>
  <c r="I741" i="4"/>
  <c r="G725" i="4"/>
  <c r="I725" i="4"/>
  <c r="G709" i="4"/>
  <c r="I709" i="4"/>
  <c r="G693" i="4"/>
  <c r="I693" i="4"/>
  <c r="G677" i="4"/>
  <c r="I677" i="4"/>
  <c r="G661" i="4"/>
  <c r="I661" i="4"/>
  <c r="I645" i="4"/>
  <c r="G645" i="4"/>
  <c r="I629" i="4"/>
  <c r="G629" i="4"/>
  <c r="G613" i="4"/>
  <c r="I613" i="4"/>
  <c r="G597" i="4"/>
  <c r="I597" i="4"/>
  <c r="I581" i="4"/>
  <c r="G581" i="4"/>
  <c r="I565" i="4"/>
  <c r="G565" i="4"/>
  <c r="I549" i="4"/>
  <c r="G549" i="4"/>
  <c r="I533" i="4"/>
  <c r="G533" i="4"/>
  <c r="I517" i="4"/>
  <c r="G517" i="4"/>
  <c r="I501" i="4"/>
  <c r="G501" i="4"/>
  <c r="I485" i="4"/>
  <c r="G485" i="4"/>
  <c r="I469" i="4"/>
  <c r="G469" i="4"/>
  <c r="G453" i="4"/>
  <c r="I453" i="4"/>
  <c r="G437" i="4"/>
  <c r="I437" i="4"/>
  <c r="G421" i="4"/>
  <c r="I421" i="4"/>
  <c r="I405" i="4"/>
  <c r="G405" i="4"/>
  <c r="G389" i="4"/>
  <c r="I389" i="4"/>
  <c r="G373" i="4"/>
  <c r="I373" i="4"/>
  <c r="G357" i="4"/>
  <c r="I357" i="4"/>
  <c r="I341" i="4"/>
  <c r="G341" i="4"/>
  <c r="I325" i="4"/>
  <c r="G325" i="4"/>
  <c r="I309" i="4"/>
  <c r="G309" i="4"/>
  <c r="I293" i="4"/>
  <c r="G293" i="4"/>
  <c r="I277" i="4"/>
  <c r="G277" i="4"/>
  <c r="I261" i="4"/>
  <c r="G261" i="4"/>
  <c r="I245" i="4"/>
  <c r="G245" i="4"/>
  <c r="I229" i="4"/>
  <c r="G229" i="4"/>
  <c r="I213" i="4"/>
  <c r="G213" i="4"/>
  <c r="I197" i="4"/>
  <c r="G197" i="4"/>
  <c r="G181" i="4"/>
  <c r="I181" i="4"/>
  <c r="I165" i="4"/>
  <c r="G165" i="4"/>
  <c r="I149" i="4"/>
  <c r="G149" i="4"/>
  <c r="I133" i="4"/>
  <c r="G133" i="4"/>
  <c r="I117" i="4"/>
  <c r="G117" i="4"/>
  <c r="I101" i="4"/>
  <c r="G101" i="4"/>
  <c r="I85" i="4"/>
  <c r="G85" i="4"/>
  <c r="I69" i="4"/>
  <c r="G69" i="4"/>
  <c r="I53" i="4"/>
  <c r="G53" i="4"/>
  <c r="G37" i="4"/>
  <c r="I37" i="4"/>
  <c r="G1344" i="4"/>
  <c r="I1344" i="4"/>
  <c r="G1360" i="4"/>
  <c r="I1360" i="4"/>
  <c r="G1376" i="4"/>
  <c r="I1376" i="4"/>
  <c r="G1392" i="4"/>
  <c r="I1392" i="4"/>
  <c r="G1408" i="4"/>
  <c r="I1408" i="4"/>
  <c r="G1424" i="4"/>
  <c r="I1424" i="4"/>
  <c r="G1346" i="4"/>
  <c r="I1346" i="4"/>
  <c r="G1362" i="4"/>
  <c r="I1362" i="4"/>
  <c r="G1378" i="4"/>
  <c r="I1378" i="4"/>
  <c r="G1394" i="4"/>
  <c r="I1394" i="4"/>
  <c r="G1410" i="4"/>
  <c r="I1410" i="4"/>
  <c r="I1426" i="4"/>
  <c r="G1426" i="4"/>
  <c r="G1343" i="4"/>
  <c r="I1343" i="4"/>
  <c r="G1359" i="4"/>
  <c r="I1359" i="4"/>
  <c r="G1375" i="4"/>
  <c r="I1375" i="4"/>
  <c r="G1391" i="4"/>
  <c r="I1391" i="4"/>
  <c r="G1407" i="4"/>
  <c r="I1407" i="4"/>
  <c r="G1427" i="4"/>
  <c r="I1427" i="4"/>
  <c r="G1583" i="4"/>
  <c r="I1583" i="4"/>
  <c r="I1593" i="4"/>
  <c r="G1593" i="4"/>
  <c r="I1605" i="4"/>
  <c r="G1605" i="4"/>
  <c r="I1613" i="4"/>
  <c r="G1613" i="4"/>
  <c r="G1429" i="4"/>
  <c r="I1429" i="4"/>
  <c r="G1437" i="4"/>
  <c r="I1437" i="4"/>
  <c r="G1445" i="4"/>
  <c r="I1445" i="4"/>
  <c r="G1453" i="4"/>
  <c r="I1453" i="4"/>
  <c r="I1461" i="4"/>
  <c r="G1461" i="4"/>
  <c r="I1469" i="4"/>
  <c r="G1469" i="4"/>
  <c r="I1477" i="4"/>
  <c r="G1477" i="4"/>
  <c r="I1485" i="4"/>
  <c r="G1485" i="4"/>
  <c r="I1493" i="4"/>
  <c r="G1493" i="4"/>
  <c r="I1501" i="4"/>
  <c r="G1501" i="4"/>
  <c r="I1509" i="4"/>
  <c r="G1509" i="4"/>
  <c r="I1517" i="4"/>
  <c r="G1517" i="4"/>
  <c r="I1525" i="4"/>
  <c r="G1525" i="4"/>
  <c r="I1533" i="4"/>
  <c r="G1533" i="4"/>
  <c r="I1541" i="4"/>
  <c r="G1541" i="4"/>
  <c r="I1549" i="4"/>
  <c r="G1549" i="4"/>
  <c r="I1557" i="4"/>
  <c r="G1557" i="4"/>
  <c r="I1565" i="4"/>
  <c r="G1565" i="4"/>
  <c r="I1573" i="4"/>
  <c r="G1573" i="4"/>
  <c r="G1598" i="4"/>
  <c r="I1598" i="4"/>
  <c r="I1620" i="4"/>
  <c r="G1620" i="4"/>
  <c r="I1337" i="4"/>
  <c r="G1337" i="4"/>
  <c r="I1353" i="4"/>
  <c r="G1353" i="4"/>
  <c r="I1369" i="4"/>
  <c r="G1369" i="4"/>
  <c r="I1385" i="4"/>
  <c r="G1385" i="4"/>
  <c r="I1401" i="4"/>
  <c r="G1401" i="4"/>
  <c r="I1417" i="4"/>
  <c r="G1417" i="4"/>
  <c r="I1579" i="4"/>
  <c r="G1579" i="4"/>
  <c r="G1590" i="4"/>
  <c r="I1590" i="4"/>
  <c r="I1623" i="4"/>
  <c r="G1623" i="4"/>
  <c r="G1428" i="4"/>
  <c r="I1428" i="4"/>
  <c r="G1436" i="4"/>
  <c r="I1436" i="4"/>
  <c r="G1444" i="4"/>
  <c r="I1444" i="4"/>
  <c r="G1452" i="4"/>
  <c r="I1452" i="4"/>
  <c r="G1460" i="4"/>
  <c r="I1460" i="4"/>
  <c r="G1468" i="4"/>
  <c r="I1468" i="4"/>
  <c r="G1476" i="4"/>
  <c r="I1476" i="4"/>
  <c r="G1484" i="4"/>
  <c r="I1484" i="4"/>
  <c r="G1492" i="4"/>
  <c r="I1492" i="4"/>
  <c r="G1500" i="4"/>
  <c r="I1500" i="4"/>
  <c r="G1508" i="4"/>
  <c r="I1508" i="4"/>
  <c r="G1516" i="4"/>
  <c r="I1516" i="4"/>
  <c r="G1524" i="4"/>
  <c r="I1524" i="4"/>
  <c r="G1532" i="4"/>
  <c r="I1532" i="4"/>
  <c r="G1540" i="4"/>
  <c r="I1540" i="4"/>
  <c r="G1548" i="4"/>
  <c r="I1548" i="4"/>
  <c r="G1556" i="4"/>
  <c r="I1556" i="4"/>
  <c r="G1564" i="4"/>
  <c r="I1564" i="4"/>
  <c r="G1572" i="4"/>
  <c r="I1572" i="4"/>
  <c r="I1596" i="4"/>
  <c r="G1596" i="4"/>
  <c r="I1608" i="4"/>
  <c r="G1608" i="4"/>
  <c r="G1619" i="4"/>
  <c r="I1619" i="4"/>
  <c r="I1639" i="4"/>
  <c r="G1639" i="4"/>
  <c r="I1648" i="4"/>
  <c r="G1648" i="4"/>
  <c r="I1664" i="4"/>
  <c r="G1664" i="4"/>
  <c r="G1679" i="4"/>
  <c r="I1679" i="4"/>
  <c r="G1695" i="4"/>
  <c r="I1695" i="4"/>
  <c r="G1711" i="4"/>
  <c r="I1711" i="4"/>
  <c r="G1719" i="4"/>
  <c r="I1719" i="4"/>
  <c r="I1732" i="4"/>
  <c r="G1732" i="4"/>
  <c r="I1748" i="4"/>
  <c r="G1748" i="4"/>
  <c r="G1759" i="4"/>
  <c r="I1759" i="4"/>
  <c r="I1647" i="4"/>
  <c r="G1647" i="4"/>
  <c r="I1655" i="4"/>
  <c r="G1655" i="4"/>
  <c r="I1663" i="4"/>
  <c r="G1663" i="4"/>
  <c r="I1671" i="4"/>
  <c r="G1671" i="4"/>
  <c r="I1685" i="4"/>
  <c r="G1685" i="4"/>
  <c r="I1701" i="4"/>
  <c r="G1701" i="4"/>
  <c r="G1718" i="4"/>
  <c r="I1718" i="4"/>
  <c r="G1730" i="4"/>
  <c r="I1730" i="4"/>
  <c r="G1746" i="4"/>
  <c r="I1746" i="4"/>
  <c r="G1638" i="4"/>
  <c r="I1638" i="4"/>
  <c r="G1654" i="4"/>
  <c r="I1654" i="4"/>
  <c r="G1670" i="4"/>
  <c r="I1670" i="4"/>
  <c r="G1686" i="4"/>
  <c r="I1686" i="4"/>
  <c r="G1702" i="4"/>
  <c r="I1702" i="4"/>
  <c r="I1733" i="4"/>
  <c r="G1733" i="4"/>
  <c r="I1749" i="4"/>
  <c r="G1749" i="4"/>
  <c r="G1622" i="4"/>
  <c r="I1622" i="4"/>
  <c r="G1680" i="4"/>
  <c r="I1680" i="4"/>
  <c r="G1696" i="4"/>
  <c r="I1696" i="4"/>
  <c r="I1712" i="4"/>
  <c r="G1712" i="4"/>
  <c r="G1727" i="4"/>
  <c r="I1727" i="4"/>
  <c r="G1743" i="4"/>
  <c r="I1743" i="4"/>
  <c r="G182" i="4"/>
  <c r="I182" i="4"/>
  <c r="G166" i="4"/>
  <c r="I166" i="4"/>
  <c r="G150" i="4"/>
  <c r="I150" i="4"/>
  <c r="G134" i="4"/>
  <c r="I134" i="4"/>
  <c r="I110" i="4"/>
  <c r="G110" i="4"/>
  <c r="I70" i="4"/>
  <c r="G70" i="4"/>
  <c r="G1330" i="4"/>
  <c r="I1330" i="4"/>
  <c r="G1314" i="4"/>
  <c r="I1314" i="4"/>
  <c r="G1298" i="4"/>
  <c r="I1298" i="4"/>
  <c r="G1282" i="4"/>
  <c r="I1282" i="4"/>
  <c r="I1266" i="4"/>
  <c r="G1266" i="4"/>
  <c r="I1250" i="4"/>
  <c r="G1250" i="4"/>
  <c r="I1234" i="4"/>
  <c r="G1234" i="4"/>
  <c r="I1218" i="4"/>
  <c r="G1218" i="4"/>
  <c r="I1202" i="4"/>
  <c r="G1202" i="4"/>
  <c r="I1186" i="4"/>
  <c r="G1186" i="4"/>
  <c r="I1170" i="4"/>
  <c r="G1170" i="4"/>
  <c r="I1154" i="4"/>
  <c r="G1154" i="4"/>
  <c r="I1138" i="4"/>
  <c r="G1138" i="4"/>
  <c r="I1122" i="4"/>
  <c r="G1122" i="4"/>
  <c r="I1106" i="4"/>
  <c r="G1106" i="4"/>
  <c r="I1090" i="4"/>
  <c r="G1090" i="4"/>
  <c r="I1074" i="4"/>
  <c r="G1074" i="4"/>
  <c r="I1058" i="4"/>
  <c r="G1058" i="4"/>
  <c r="I1042" i="4"/>
  <c r="G1042" i="4"/>
  <c r="I1026" i="4"/>
  <c r="G1026" i="4"/>
  <c r="I1010" i="4"/>
  <c r="G1010" i="4"/>
  <c r="I994" i="4"/>
  <c r="G994" i="4"/>
  <c r="G978" i="4"/>
  <c r="I978" i="4"/>
  <c r="I962" i="4"/>
  <c r="G962" i="4"/>
  <c r="I946" i="4"/>
  <c r="G946" i="4"/>
  <c r="I930" i="4"/>
  <c r="G930" i="4"/>
  <c r="I914" i="4"/>
  <c r="G914" i="4"/>
  <c r="I898" i="4"/>
  <c r="G898" i="4"/>
  <c r="I882" i="4"/>
  <c r="G882" i="4"/>
  <c r="I866" i="4"/>
  <c r="G866" i="4"/>
  <c r="I850" i="4"/>
  <c r="G850" i="4"/>
  <c r="G834" i="4"/>
  <c r="I834" i="4"/>
  <c r="G818" i="4"/>
  <c r="I818" i="4"/>
  <c r="G802" i="4"/>
  <c r="I802" i="4"/>
  <c r="G786" i="4"/>
  <c r="I786" i="4"/>
  <c r="G770" i="4"/>
  <c r="I770" i="4"/>
  <c r="G754" i="4"/>
  <c r="I754" i="4"/>
  <c r="G738" i="4"/>
  <c r="I738" i="4"/>
  <c r="G722" i="4"/>
  <c r="I722" i="4"/>
  <c r="I706" i="4"/>
  <c r="G706" i="4"/>
  <c r="I690" i="4"/>
  <c r="G690" i="4"/>
  <c r="I674" i="4"/>
  <c r="G674" i="4"/>
  <c r="G658" i="4"/>
  <c r="I658" i="4"/>
  <c r="I642" i="4"/>
  <c r="G642" i="4"/>
  <c r="I626" i="4"/>
  <c r="G626" i="4"/>
  <c r="I610" i="4"/>
  <c r="G610" i="4"/>
  <c r="I594" i="4"/>
  <c r="G594" i="4"/>
  <c r="I578" i="4"/>
  <c r="G578" i="4"/>
  <c r="I562" i="4"/>
  <c r="G562" i="4"/>
  <c r="I546" i="4"/>
  <c r="G546" i="4"/>
  <c r="I530" i="4"/>
  <c r="G530" i="4"/>
  <c r="I514" i="4"/>
  <c r="G514" i="4"/>
  <c r="I498" i="4"/>
  <c r="G498" i="4"/>
  <c r="I482" i="4"/>
  <c r="G482" i="4"/>
  <c r="I466" i="4"/>
  <c r="G466" i="4"/>
  <c r="I450" i="4"/>
  <c r="G450" i="4"/>
  <c r="I434" i="4"/>
  <c r="G434" i="4"/>
  <c r="I418" i="4"/>
  <c r="G418" i="4"/>
  <c r="I402" i="4"/>
  <c r="G402" i="4"/>
  <c r="I386" i="4"/>
  <c r="G386" i="4"/>
  <c r="I370" i="4"/>
  <c r="G370" i="4"/>
  <c r="I354" i="4"/>
  <c r="G354" i="4"/>
  <c r="I338" i="4"/>
  <c r="G338" i="4"/>
  <c r="I322" i="4"/>
  <c r="G322" i="4"/>
  <c r="I306" i="4"/>
  <c r="G306" i="4"/>
  <c r="I290" i="4"/>
  <c r="G290" i="4"/>
  <c r="I274" i="4"/>
  <c r="G274" i="4"/>
  <c r="I258" i="4"/>
  <c r="G258" i="4"/>
  <c r="G242" i="4"/>
  <c r="I242" i="4"/>
  <c r="G226" i="4"/>
  <c r="I226" i="4"/>
  <c r="G210" i="4"/>
  <c r="I210" i="4"/>
  <c r="G194" i="4"/>
  <c r="I194" i="4"/>
  <c r="G187" i="4"/>
  <c r="I187" i="4"/>
  <c r="G171" i="4"/>
  <c r="I171" i="4"/>
  <c r="G155" i="4"/>
  <c r="I155" i="4"/>
  <c r="G139" i="4"/>
  <c r="I139" i="4"/>
  <c r="I123" i="4"/>
  <c r="G123" i="4"/>
  <c r="G107" i="4"/>
  <c r="I107" i="4"/>
  <c r="G91" i="4"/>
  <c r="I91" i="4"/>
  <c r="G75" i="4"/>
  <c r="I75" i="4"/>
  <c r="G59" i="4"/>
  <c r="I59" i="4"/>
  <c r="I43" i="4"/>
  <c r="G43" i="4"/>
  <c r="I66" i="4"/>
  <c r="G66" i="4"/>
  <c r="G184" i="4"/>
  <c r="I184" i="4"/>
  <c r="G168" i="4"/>
  <c r="I168" i="4"/>
  <c r="G152" i="4"/>
  <c r="I152" i="4"/>
  <c r="G136" i="4"/>
  <c r="I136" i="4"/>
  <c r="I120" i="4"/>
  <c r="G120" i="4"/>
  <c r="I104" i="4"/>
  <c r="G104" i="4"/>
  <c r="I88" i="4"/>
  <c r="G88" i="4"/>
  <c r="I72" i="4"/>
  <c r="G72" i="4"/>
  <c r="I56" i="4"/>
  <c r="G56" i="4"/>
  <c r="I40" i="4"/>
  <c r="G40" i="4"/>
  <c r="I114" i="4"/>
  <c r="G114" i="4"/>
  <c r="I74" i="4"/>
  <c r="G74" i="4"/>
  <c r="G1319" i="4"/>
  <c r="I1319" i="4"/>
  <c r="G1303" i="4"/>
  <c r="I1303" i="4"/>
  <c r="G1287" i="4"/>
  <c r="I1287" i="4"/>
  <c r="G1271" i="4"/>
  <c r="I1271" i="4"/>
  <c r="I1255" i="4"/>
  <c r="G1255" i="4"/>
  <c r="I1239" i="4"/>
  <c r="G1239" i="4"/>
  <c r="I1223" i="4"/>
  <c r="G1223" i="4"/>
  <c r="I1207" i="4"/>
  <c r="G1207" i="4"/>
  <c r="I1191" i="4"/>
  <c r="G1191" i="4"/>
  <c r="I1175" i="4"/>
  <c r="G1175" i="4"/>
  <c r="I1159" i="4"/>
  <c r="G1159" i="4"/>
  <c r="I1143" i="4"/>
  <c r="G1143" i="4"/>
  <c r="I1127" i="4"/>
  <c r="G1127" i="4"/>
  <c r="I1111" i="4"/>
  <c r="G1111" i="4"/>
  <c r="I1095" i="4"/>
  <c r="G1095" i="4"/>
  <c r="I1079" i="4"/>
  <c r="G1079" i="4"/>
  <c r="I1063" i="4"/>
  <c r="G1063" i="4"/>
  <c r="I1047" i="4"/>
  <c r="G1047" i="4"/>
  <c r="I1031" i="4"/>
  <c r="G1031" i="4"/>
  <c r="I1015" i="4"/>
  <c r="G1015" i="4"/>
  <c r="I999" i="4"/>
  <c r="G999" i="4"/>
  <c r="I983" i="4"/>
  <c r="G983" i="4"/>
  <c r="I967" i="4"/>
  <c r="G967" i="4"/>
  <c r="I951" i="4"/>
  <c r="G951" i="4"/>
  <c r="I935" i="4"/>
  <c r="G935" i="4"/>
  <c r="I919" i="4"/>
  <c r="G919" i="4"/>
  <c r="I903" i="4"/>
  <c r="G903" i="4"/>
  <c r="I887" i="4"/>
  <c r="G887" i="4"/>
  <c r="I871" i="4"/>
  <c r="G871" i="4"/>
  <c r="I855" i="4"/>
  <c r="G855" i="4"/>
  <c r="I839" i="4"/>
  <c r="G839" i="4"/>
  <c r="I823" i="4"/>
  <c r="G823" i="4"/>
  <c r="I807" i="4"/>
  <c r="G807" i="4"/>
  <c r="I791" i="4"/>
  <c r="G791" i="4"/>
  <c r="I775" i="4"/>
  <c r="G775" i="4"/>
  <c r="I759" i="4"/>
  <c r="G759" i="4"/>
  <c r="I743" i="4"/>
  <c r="G743" i="4"/>
  <c r="I727" i="4"/>
  <c r="G727" i="4"/>
  <c r="I711" i="4"/>
  <c r="G711" i="4"/>
  <c r="I695" i="4"/>
  <c r="G695" i="4"/>
  <c r="I679" i="4"/>
  <c r="G679" i="4"/>
  <c r="I663" i="4"/>
  <c r="G663" i="4"/>
  <c r="I647" i="4"/>
  <c r="G647" i="4"/>
  <c r="I631" i="4"/>
  <c r="G631" i="4"/>
  <c r="G615" i="4"/>
  <c r="I615" i="4"/>
  <c r="G599" i="4"/>
  <c r="I599" i="4"/>
  <c r="I583" i="4"/>
  <c r="G583" i="4"/>
  <c r="I567" i="4"/>
  <c r="G567" i="4"/>
  <c r="I551" i="4"/>
  <c r="G551" i="4"/>
  <c r="I535" i="4"/>
  <c r="G535" i="4"/>
  <c r="I519" i="4"/>
  <c r="G519" i="4"/>
  <c r="I503" i="4"/>
  <c r="G503" i="4"/>
  <c r="I487" i="4"/>
  <c r="G487" i="4"/>
  <c r="I471" i="4"/>
  <c r="G471" i="4"/>
  <c r="G455" i="4"/>
  <c r="I455" i="4"/>
  <c r="G439" i="4"/>
  <c r="I439" i="4"/>
  <c r="G423" i="4"/>
  <c r="I423" i="4"/>
  <c r="G407" i="4"/>
  <c r="I407" i="4"/>
  <c r="G391" i="4"/>
  <c r="I391" i="4"/>
  <c r="G375" i="4"/>
  <c r="I375" i="4"/>
  <c r="G359" i="4"/>
  <c r="I359" i="4"/>
  <c r="G343" i="4"/>
  <c r="I343" i="4"/>
  <c r="G327" i="4"/>
  <c r="I327" i="4"/>
  <c r="G311" i="4"/>
  <c r="I311" i="4"/>
  <c r="G295" i="4"/>
  <c r="I295" i="4"/>
  <c r="G279" i="4"/>
  <c r="I279" i="4"/>
  <c r="G263" i="4"/>
  <c r="I263" i="4"/>
  <c r="G247" i="4"/>
  <c r="I247" i="4"/>
  <c r="G231" i="4"/>
  <c r="I231" i="4"/>
  <c r="G215" i="4"/>
  <c r="I215" i="4"/>
  <c r="G199" i="4"/>
  <c r="I199" i="4"/>
  <c r="I1332" i="4"/>
  <c r="G1332" i="4"/>
  <c r="I1316" i="4"/>
  <c r="G1316" i="4"/>
  <c r="I1300" i="4"/>
  <c r="G1300" i="4"/>
  <c r="G1284" i="4"/>
  <c r="I1284" i="4"/>
  <c r="I1268" i="4"/>
  <c r="G1268" i="4"/>
  <c r="I1252" i="4"/>
  <c r="G1252" i="4"/>
  <c r="I1236" i="4"/>
  <c r="G1236" i="4"/>
  <c r="G1220" i="4"/>
  <c r="I1220" i="4"/>
  <c r="G1204" i="4"/>
  <c r="I1204" i="4"/>
  <c r="G1188" i="4"/>
  <c r="I1188" i="4"/>
  <c r="G1172" i="4"/>
  <c r="I1172" i="4"/>
  <c r="G1156" i="4"/>
  <c r="I1156" i="4"/>
  <c r="G1140" i="4"/>
  <c r="I1140" i="4"/>
  <c r="G1124" i="4"/>
  <c r="I1124" i="4"/>
  <c r="G1108" i="4"/>
  <c r="I1108" i="4"/>
  <c r="G1092" i="4"/>
  <c r="I1092" i="4"/>
  <c r="G1076" i="4"/>
  <c r="I1076" i="4"/>
  <c r="G1060" i="4"/>
  <c r="I1060" i="4"/>
  <c r="G1044" i="4"/>
  <c r="I1044" i="4"/>
  <c r="G1028" i="4"/>
  <c r="I1028" i="4"/>
  <c r="G1012" i="4"/>
  <c r="I1012" i="4"/>
  <c r="G996" i="4"/>
  <c r="I996" i="4"/>
  <c r="I980" i="4"/>
  <c r="G980" i="4"/>
  <c r="G964" i="4"/>
  <c r="I964" i="4"/>
  <c r="G948" i="4"/>
  <c r="I948" i="4"/>
  <c r="I932" i="4"/>
  <c r="G932" i="4"/>
  <c r="G916" i="4"/>
  <c r="I916" i="4"/>
  <c r="G900" i="4"/>
  <c r="I900" i="4"/>
  <c r="G884" i="4"/>
  <c r="I884" i="4"/>
  <c r="G868" i="4"/>
  <c r="I868" i="4"/>
  <c r="G852" i="4"/>
  <c r="I852" i="4"/>
  <c r="G836" i="4"/>
  <c r="I836" i="4"/>
  <c r="G820" i="4"/>
  <c r="I820" i="4"/>
  <c r="G804" i="4"/>
  <c r="I804" i="4"/>
  <c r="G788" i="4"/>
  <c r="I788" i="4"/>
  <c r="G772" i="4"/>
  <c r="I772" i="4"/>
  <c r="G756" i="4"/>
  <c r="I756" i="4"/>
  <c r="G740" i="4"/>
  <c r="I740" i="4"/>
  <c r="G724" i="4"/>
  <c r="I724" i="4"/>
  <c r="G708" i="4"/>
  <c r="I708" i="4"/>
  <c r="I692" i="4"/>
  <c r="G692" i="4"/>
  <c r="I676" i="4"/>
  <c r="G676" i="4"/>
  <c r="I660" i="4"/>
  <c r="G660" i="4"/>
  <c r="G644" i="4"/>
  <c r="I644" i="4"/>
  <c r="G628" i="4"/>
  <c r="I628" i="4"/>
  <c r="G612" i="4"/>
  <c r="I612" i="4"/>
  <c r="G596" i="4"/>
  <c r="I596" i="4"/>
  <c r="G580" i="4"/>
  <c r="I580" i="4"/>
  <c r="G564" i="4"/>
  <c r="I564" i="4"/>
  <c r="G548" i="4"/>
  <c r="I548" i="4"/>
  <c r="G532" i="4"/>
  <c r="I532" i="4"/>
  <c r="G516" i="4"/>
  <c r="I516" i="4"/>
  <c r="G500" i="4"/>
  <c r="I500" i="4"/>
  <c r="G484" i="4"/>
  <c r="I484" i="4"/>
  <c r="G468" i="4"/>
  <c r="I468" i="4"/>
  <c r="G452" i="4"/>
  <c r="I452" i="4"/>
  <c r="G436" i="4"/>
  <c r="I436" i="4"/>
  <c r="I420" i="4"/>
  <c r="G420" i="4"/>
  <c r="I404" i="4"/>
  <c r="G404" i="4"/>
  <c r="I388" i="4"/>
  <c r="G388" i="4"/>
  <c r="G372" i="4"/>
  <c r="I372" i="4"/>
  <c r="G356" i="4"/>
  <c r="I356" i="4"/>
  <c r="I340" i="4"/>
  <c r="G340" i="4"/>
  <c r="I324" i="4"/>
  <c r="G324" i="4"/>
  <c r="I308" i="4"/>
  <c r="G308" i="4"/>
  <c r="I292" i="4"/>
  <c r="G292" i="4"/>
  <c r="I276" i="4"/>
  <c r="G276" i="4"/>
  <c r="I260" i="4"/>
  <c r="G260" i="4"/>
  <c r="G244" i="4"/>
  <c r="I244" i="4"/>
  <c r="G228" i="4"/>
  <c r="I228" i="4"/>
  <c r="G212" i="4"/>
  <c r="I212" i="4"/>
  <c r="G196" i="4"/>
  <c r="I196" i="4"/>
  <c r="I1329" i="4"/>
  <c r="G1329" i="4"/>
  <c r="I1313" i="4"/>
  <c r="G1313" i="4"/>
  <c r="I1297" i="4"/>
  <c r="G1297" i="4"/>
  <c r="I1281" i="4"/>
  <c r="G1281" i="4"/>
  <c r="I1265" i="4"/>
  <c r="G1265" i="4"/>
  <c r="I1249" i="4"/>
  <c r="G1249" i="4"/>
  <c r="G1233" i="4"/>
  <c r="I1233" i="4"/>
  <c r="G1217" i="4"/>
  <c r="I1217" i="4"/>
  <c r="G1201" i="4"/>
  <c r="I1201" i="4"/>
  <c r="G1185" i="4"/>
  <c r="I1185" i="4"/>
  <c r="G1169" i="4"/>
  <c r="I1169" i="4"/>
  <c r="G1153" i="4"/>
  <c r="I1153" i="4"/>
  <c r="G1137" i="4"/>
  <c r="I1137" i="4"/>
  <c r="G1121" i="4"/>
  <c r="I1121" i="4"/>
  <c r="G1105" i="4"/>
  <c r="I1105" i="4"/>
  <c r="G1089" i="4"/>
  <c r="I1089" i="4"/>
  <c r="G1073" i="4"/>
  <c r="I1073" i="4"/>
  <c r="G1057" i="4"/>
  <c r="I1057" i="4"/>
  <c r="G1041" i="4"/>
  <c r="I1041" i="4"/>
  <c r="G1025" i="4"/>
  <c r="I1025" i="4"/>
  <c r="G1009" i="4"/>
  <c r="I1009" i="4"/>
  <c r="G993" i="4"/>
  <c r="I993" i="4"/>
  <c r="G977" i="4"/>
  <c r="I977" i="4"/>
  <c r="G961" i="4"/>
  <c r="I961" i="4"/>
  <c r="G945" i="4"/>
  <c r="I945" i="4"/>
  <c r="G929" i="4"/>
  <c r="I929" i="4"/>
  <c r="G913" i="4"/>
  <c r="I913" i="4"/>
  <c r="G897" i="4"/>
  <c r="I897" i="4"/>
  <c r="G881" i="4"/>
  <c r="I881" i="4"/>
  <c r="G865" i="4"/>
  <c r="I865" i="4"/>
  <c r="G849" i="4"/>
  <c r="I849" i="4"/>
  <c r="G833" i="4"/>
  <c r="I833" i="4"/>
  <c r="G817" i="4"/>
  <c r="I817" i="4"/>
  <c r="G801" i="4"/>
  <c r="I801" i="4"/>
  <c r="G785" i="4"/>
  <c r="I785" i="4"/>
  <c r="G769" i="4"/>
  <c r="I769" i="4"/>
  <c r="G753" i="4"/>
  <c r="I753" i="4"/>
  <c r="G737" i="4"/>
  <c r="I737" i="4"/>
  <c r="G721" i="4"/>
  <c r="I721" i="4"/>
  <c r="G705" i="4"/>
  <c r="I705" i="4"/>
  <c r="G689" i="4"/>
  <c r="I689" i="4"/>
  <c r="G673" i="4"/>
  <c r="I673" i="4"/>
  <c r="G657" i="4"/>
  <c r="I657" i="4"/>
  <c r="I641" i="4"/>
  <c r="G641" i="4"/>
  <c r="I625" i="4"/>
  <c r="G625" i="4"/>
  <c r="G609" i="4"/>
  <c r="I609" i="4"/>
  <c r="G593" i="4"/>
  <c r="I593" i="4"/>
  <c r="I577" i="4"/>
  <c r="G577" i="4"/>
  <c r="I561" i="4"/>
  <c r="G561" i="4"/>
  <c r="I545" i="4"/>
  <c r="G545" i="4"/>
  <c r="I529" i="4"/>
  <c r="G529" i="4"/>
  <c r="I513" i="4"/>
  <c r="G513" i="4"/>
  <c r="I497" i="4"/>
  <c r="G497" i="4"/>
  <c r="I481" i="4"/>
  <c r="G481" i="4"/>
  <c r="G465" i="4"/>
  <c r="I465" i="4"/>
  <c r="G449" i="4"/>
  <c r="I449" i="4"/>
  <c r="G433" i="4"/>
  <c r="I433" i="4"/>
  <c r="G417" i="4"/>
  <c r="I417" i="4"/>
  <c r="G401" i="4"/>
  <c r="I401" i="4"/>
  <c r="G385" i="4"/>
  <c r="I385" i="4"/>
  <c r="I369" i="4"/>
  <c r="G369" i="4"/>
  <c r="I353" i="4"/>
  <c r="G353" i="4"/>
  <c r="I337" i="4"/>
  <c r="G337" i="4"/>
  <c r="I321" i="4"/>
  <c r="G321" i="4"/>
  <c r="I305" i="4"/>
  <c r="G305" i="4"/>
  <c r="I289" i="4"/>
  <c r="G289" i="4"/>
  <c r="I273" i="4"/>
  <c r="G273" i="4"/>
  <c r="I257" i="4"/>
  <c r="G257" i="4"/>
  <c r="G241" i="4"/>
  <c r="I241" i="4"/>
  <c r="G225" i="4"/>
  <c r="I225" i="4"/>
  <c r="I209" i="4"/>
  <c r="G209" i="4"/>
  <c r="G193" i="4"/>
  <c r="I193" i="4"/>
  <c r="I177" i="4"/>
  <c r="G177" i="4"/>
  <c r="I161" i="4"/>
  <c r="G161" i="4"/>
  <c r="I145" i="4"/>
  <c r="G145" i="4"/>
  <c r="I129" i="4"/>
  <c r="G129" i="4"/>
  <c r="I113" i="4"/>
  <c r="G113" i="4"/>
  <c r="I97" i="4"/>
  <c r="G97" i="4"/>
  <c r="I81" i="4"/>
  <c r="G81" i="4"/>
  <c r="I65" i="4"/>
  <c r="G65" i="4"/>
  <c r="I49" i="4"/>
  <c r="G49" i="4"/>
  <c r="G2" i="4"/>
  <c r="I2" i="4"/>
  <c r="G1348" i="4"/>
  <c r="I1348" i="4"/>
  <c r="G1364" i="4"/>
  <c r="I1364" i="4"/>
  <c r="G1380" i="4"/>
  <c r="I1380" i="4"/>
  <c r="G1396" i="4"/>
  <c r="I1396" i="4"/>
  <c r="G1412" i="4"/>
  <c r="I1412" i="4"/>
  <c r="I1425" i="4"/>
  <c r="G1425" i="4"/>
  <c r="G1350" i="4"/>
  <c r="I1350" i="4"/>
  <c r="G1366" i="4"/>
  <c r="I1366" i="4"/>
  <c r="G1382" i="4"/>
  <c r="I1382" i="4"/>
  <c r="G1398" i="4"/>
  <c r="I1398" i="4"/>
  <c r="G1414" i="4"/>
  <c r="I1414" i="4"/>
  <c r="G1423" i="4"/>
  <c r="I1423" i="4"/>
  <c r="G1347" i="4"/>
  <c r="I1347" i="4"/>
  <c r="G1363" i="4"/>
  <c r="I1363" i="4"/>
  <c r="G1379" i="4"/>
  <c r="I1379" i="4"/>
  <c r="G1395" i="4"/>
  <c r="I1395" i="4"/>
  <c r="G1411" i="4"/>
  <c r="I1411" i="4"/>
  <c r="G1575" i="4"/>
  <c r="I1575" i="4"/>
  <c r="G1586" i="4"/>
  <c r="I1586" i="4"/>
  <c r="G1595" i="4"/>
  <c r="I1595" i="4"/>
  <c r="G1607" i="4"/>
  <c r="I1607" i="4"/>
  <c r="G1618" i="4"/>
  <c r="I1618" i="4"/>
  <c r="G1431" i="4"/>
  <c r="I1431" i="4"/>
  <c r="G1439" i="4"/>
  <c r="I1439" i="4"/>
  <c r="G1447" i="4"/>
  <c r="I1447" i="4"/>
  <c r="G1455" i="4"/>
  <c r="I1455" i="4"/>
  <c r="G1463" i="4"/>
  <c r="I1463" i="4"/>
  <c r="G1471" i="4"/>
  <c r="I1471" i="4"/>
  <c r="G1479" i="4"/>
  <c r="I1479" i="4"/>
  <c r="G1487" i="4"/>
  <c r="I1487" i="4"/>
  <c r="G1495" i="4"/>
  <c r="I1495" i="4"/>
  <c r="G1503" i="4"/>
  <c r="I1503" i="4"/>
  <c r="G1511" i="4"/>
  <c r="I1511" i="4"/>
  <c r="G1519" i="4"/>
  <c r="I1519" i="4"/>
  <c r="G1527" i="4"/>
  <c r="I1527" i="4"/>
  <c r="G1535" i="4"/>
  <c r="I1535" i="4"/>
  <c r="G1543" i="4"/>
  <c r="I1543" i="4"/>
  <c r="G1551" i="4"/>
  <c r="I1551" i="4"/>
  <c r="G1559" i="4"/>
  <c r="I1559" i="4"/>
  <c r="G1567" i="4"/>
  <c r="I1567" i="4"/>
  <c r="I1581" i="4"/>
  <c r="G1581" i="4"/>
  <c r="G1606" i="4"/>
  <c r="I1606" i="4"/>
  <c r="I1625" i="4"/>
  <c r="G1625" i="4"/>
  <c r="I1341" i="4"/>
  <c r="G1341" i="4"/>
  <c r="I1357" i="4"/>
  <c r="G1357" i="4"/>
  <c r="I1373" i="4"/>
  <c r="G1373" i="4"/>
  <c r="I1389" i="4"/>
  <c r="G1389" i="4"/>
  <c r="I1405" i="4"/>
  <c r="G1405" i="4"/>
  <c r="I1421" i="4"/>
  <c r="G1421" i="4"/>
  <c r="G1582" i="4"/>
  <c r="I1582" i="4"/>
  <c r="I1600" i="4"/>
  <c r="G1600" i="4"/>
  <c r="I1628" i="4"/>
  <c r="G1628" i="4"/>
  <c r="G1430" i="4"/>
  <c r="I1430" i="4"/>
  <c r="G1438" i="4"/>
  <c r="I1438" i="4"/>
  <c r="G1446" i="4"/>
  <c r="I1446" i="4"/>
  <c r="G1454" i="4"/>
  <c r="I1454" i="4"/>
  <c r="G1462" i="4"/>
  <c r="I1462" i="4"/>
  <c r="G1470" i="4"/>
  <c r="I1470" i="4"/>
  <c r="G1478" i="4"/>
  <c r="I1478" i="4"/>
  <c r="G1486" i="4"/>
  <c r="I1486" i="4"/>
  <c r="G1494" i="4"/>
  <c r="I1494" i="4"/>
  <c r="G1502" i="4"/>
  <c r="I1502" i="4"/>
  <c r="G1510" i="4"/>
  <c r="I1510" i="4"/>
  <c r="G1518" i="4"/>
  <c r="I1518" i="4"/>
  <c r="G1526" i="4"/>
  <c r="I1526" i="4"/>
  <c r="G1534" i="4"/>
  <c r="I1534" i="4"/>
  <c r="G1542" i="4"/>
  <c r="I1542" i="4"/>
  <c r="G1550" i="4"/>
  <c r="I1550" i="4"/>
  <c r="G1558" i="4"/>
  <c r="I1558" i="4"/>
  <c r="G1566" i="4"/>
  <c r="I1566" i="4"/>
  <c r="G1577" i="4"/>
  <c r="I1577" i="4"/>
  <c r="G1599" i="4"/>
  <c r="I1599" i="4"/>
  <c r="I1612" i="4"/>
  <c r="G1612" i="4"/>
  <c r="I1621" i="4"/>
  <c r="G1621" i="4"/>
  <c r="I1636" i="4"/>
  <c r="G1636" i="4"/>
  <c r="I1652" i="4"/>
  <c r="G1652" i="4"/>
  <c r="I1668" i="4"/>
  <c r="G1668" i="4"/>
  <c r="G1683" i="4"/>
  <c r="I1683" i="4"/>
  <c r="G1699" i="4"/>
  <c r="I1699" i="4"/>
  <c r="I1713" i="4"/>
  <c r="G1713" i="4"/>
  <c r="I1721" i="4"/>
  <c r="G1721" i="4"/>
  <c r="G1734" i="4"/>
  <c r="I1734" i="4"/>
  <c r="G1750" i="4"/>
  <c r="I1750" i="4"/>
  <c r="G1641" i="4"/>
  <c r="I1641" i="4"/>
  <c r="G1649" i="4"/>
  <c r="I1649" i="4"/>
  <c r="G1657" i="4"/>
  <c r="I1657" i="4"/>
  <c r="I1665" i="4"/>
  <c r="G1665" i="4"/>
  <c r="I1673" i="4"/>
  <c r="G1673" i="4"/>
  <c r="I1689" i="4"/>
  <c r="G1689" i="4"/>
  <c r="I1705" i="4"/>
  <c r="G1705" i="4"/>
  <c r="G1722" i="4"/>
  <c r="I1722" i="4"/>
  <c r="G1735" i="4"/>
  <c r="I1735" i="4"/>
  <c r="G1751" i="4"/>
  <c r="I1751" i="4"/>
  <c r="G1642" i="4"/>
  <c r="I1642" i="4"/>
  <c r="G1658" i="4"/>
  <c r="I1658" i="4"/>
  <c r="G1674" i="4"/>
  <c r="I1674" i="4"/>
  <c r="G1690" i="4"/>
  <c r="I1690" i="4"/>
  <c r="G1706" i="4"/>
  <c r="I1706" i="4"/>
  <c r="I1740" i="4"/>
  <c r="G1740" i="4"/>
  <c r="I1756" i="4"/>
  <c r="G1756" i="4"/>
  <c r="G1626" i="4"/>
  <c r="I1626" i="4"/>
  <c r="G1684" i="4"/>
  <c r="I1684" i="4"/>
  <c r="G1700" i="4"/>
  <c r="I1700" i="4"/>
  <c r="I1716" i="4"/>
  <c r="G1716" i="4"/>
  <c r="G1729" i="4"/>
  <c r="I1729" i="4"/>
  <c r="G1745" i="4"/>
  <c r="I1745" i="4"/>
  <c r="G178" i="4"/>
  <c r="I178" i="4"/>
  <c r="G162" i="4"/>
  <c r="I162" i="4"/>
  <c r="G146" i="4"/>
  <c r="I146" i="4"/>
  <c r="G130" i="4"/>
  <c r="I130" i="4"/>
  <c r="I106" i="4"/>
  <c r="G106" i="4"/>
  <c r="I54" i="4"/>
  <c r="G54" i="4"/>
  <c r="G1326" i="4"/>
  <c r="I1326" i="4"/>
  <c r="G1310" i="4"/>
  <c r="I1310" i="4"/>
  <c r="G1294" i="4"/>
  <c r="I1294" i="4"/>
  <c r="G1278" i="4"/>
  <c r="I1278" i="4"/>
  <c r="I1262" i="4"/>
  <c r="G1262" i="4"/>
  <c r="I1246" i="4"/>
  <c r="G1246" i="4"/>
  <c r="I1230" i="4"/>
  <c r="G1230" i="4"/>
  <c r="I1214" i="4"/>
  <c r="G1214" i="4"/>
  <c r="I1198" i="4"/>
  <c r="G1198" i="4"/>
  <c r="I1182" i="4"/>
  <c r="G1182" i="4"/>
  <c r="I1166" i="4"/>
  <c r="G1166" i="4"/>
  <c r="I1150" i="4"/>
  <c r="G1150" i="4"/>
  <c r="I1134" i="4"/>
  <c r="G1134" i="4"/>
  <c r="I1118" i="4"/>
  <c r="G1118" i="4"/>
  <c r="G1102" i="4"/>
  <c r="I1102" i="4"/>
  <c r="G1086" i="4"/>
  <c r="I1086" i="4"/>
  <c r="G1070" i="4"/>
  <c r="I1070" i="4"/>
  <c r="G1054" i="4"/>
  <c r="I1054" i="4"/>
  <c r="G1038" i="4"/>
  <c r="I1038" i="4"/>
  <c r="G1022" i="4"/>
  <c r="I1022" i="4"/>
  <c r="I1006" i="4"/>
  <c r="G1006" i="4"/>
  <c r="I990" i="4"/>
  <c r="G990" i="4"/>
  <c r="G974" i="4"/>
  <c r="I974" i="4"/>
  <c r="I958" i="4"/>
  <c r="G958" i="4"/>
  <c r="I942" i="4"/>
  <c r="G942" i="4"/>
  <c r="I926" i="4"/>
  <c r="G926" i="4"/>
  <c r="I910" i="4"/>
  <c r="G910" i="4"/>
  <c r="I894" i="4"/>
  <c r="G894" i="4"/>
  <c r="I878" i="4"/>
  <c r="G878" i="4"/>
  <c r="I862" i="4"/>
  <c r="G862" i="4"/>
  <c r="I846" i="4"/>
  <c r="G846" i="4"/>
  <c r="G830" i="4"/>
  <c r="I830" i="4"/>
  <c r="G814" i="4"/>
  <c r="I814" i="4"/>
  <c r="G798" i="4"/>
  <c r="I798" i="4"/>
  <c r="G782" i="4"/>
  <c r="I782" i="4"/>
  <c r="G766" i="4"/>
  <c r="I766" i="4"/>
  <c r="G750" i="4"/>
  <c r="I750" i="4"/>
  <c r="G734" i="4"/>
  <c r="I734" i="4"/>
  <c r="G718" i="4"/>
  <c r="I718" i="4"/>
  <c r="I702" i="4"/>
  <c r="G702" i="4"/>
  <c r="I686" i="4"/>
  <c r="G686" i="4"/>
  <c r="I670" i="4"/>
  <c r="G670" i="4"/>
  <c r="I654" i="4"/>
  <c r="G654" i="4"/>
  <c r="I638" i="4"/>
  <c r="G638" i="4"/>
  <c r="I622" i="4"/>
  <c r="G622" i="4"/>
  <c r="I606" i="4"/>
  <c r="G606" i="4"/>
  <c r="I590" i="4"/>
  <c r="G590" i="4"/>
  <c r="I574" i="4"/>
  <c r="G574" i="4"/>
  <c r="I558" i="4"/>
  <c r="G558" i="4"/>
  <c r="I542" i="4"/>
  <c r="G542" i="4"/>
  <c r="I526" i="4"/>
  <c r="G526" i="4"/>
  <c r="I510" i="4"/>
  <c r="G510" i="4"/>
  <c r="I494" i="4"/>
  <c r="G494" i="4"/>
  <c r="I478" i="4"/>
  <c r="G478" i="4"/>
  <c r="I462" i="4"/>
  <c r="G462" i="4"/>
  <c r="I446" i="4"/>
  <c r="G446" i="4"/>
  <c r="I430" i="4"/>
  <c r="G430" i="4"/>
  <c r="I414" i="4"/>
  <c r="G414" i="4"/>
  <c r="I398" i="4"/>
  <c r="G398" i="4"/>
  <c r="I382" i="4"/>
  <c r="G382" i="4"/>
  <c r="I366" i="4"/>
  <c r="G366" i="4"/>
  <c r="I350" i="4"/>
  <c r="G350" i="4"/>
  <c r="I334" i="4"/>
  <c r="G334" i="4"/>
  <c r="I318" i="4"/>
  <c r="G318" i="4"/>
  <c r="I302" i="4"/>
  <c r="G302" i="4"/>
  <c r="I286" i="4"/>
  <c r="G286" i="4"/>
  <c r="I270" i="4"/>
  <c r="G270" i="4"/>
  <c r="I254" i="4"/>
  <c r="G254" i="4"/>
  <c r="G238" i="4"/>
  <c r="I238" i="4"/>
  <c r="G222" i="4"/>
  <c r="I222" i="4"/>
  <c r="G206" i="4"/>
  <c r="I206" i="4"/>
  <c r="G190" i="4"/>
  <c r="I190" i="4"/>
  <c r="G183" i="4"/>
  <c r="I183" i="4"/>
  <c r="G167" i="4"/>
  <c r="I167" i="4"/>
  <c r="G151" i="4"/>
  <c r="I151" i="4"/>
  <c r="I135" i="4"/>
  <c r="G135" i="4"/>
  <c r="G119" i="4"/>
  <c r="I119" i="4"/>
  <c r="G103" i="4"/>
  <c r="I103" i="4"/>
  <c r="I87" i="4"/>
  <c r="G87" i="4"/>
  <c r="G71" i="4"/>
  <c r="I71" i="4"/>
  <c r="G55" i="4"/>
  <c r="I55" i="4"/>
  <c r="I39" i="4"/>
  <c r="G39" i="4"/>
  <c r="I126" i="4"/>
  <c r="G126" i="4"/>
  <c r="I58" i="4"/>
  <c r="G58" i="4"/>
  <c r="G180" i="4"/>
  <c r="I180" i="4"/>
  <c r="G164" i="4"/>
  <c r="I164" i="4"/>
  <c r="G148" i="4"/>
  <c r="I148" i="4"/>
  <c r="G132" i="4"/>
  <c r="I132" i="4"/>
  <c r="I116" i="4"/>
  <c r="G116" i="4"/>
  <c r="I100" i="4"/>
  <c r="G100" i="4"/>
  <c r="I84" i="4"/>
  <c r="G84" i="4"/>
  <c r="I68" i="4"/>
  <c r="G68" i="4"/>
  <c r="I52" i="4"/>
  <c r="G52" i="4"/>
  <c r="G36" i="4"/>
  <c r="I36" i="4"/>
  <c r="I102" i="4"/>
  <c r="G102" i="4"/>
  <c r="I62" i="4"/>
  <c r="G62" i="4"/>
  <c r="G13" i="4"/>
  <c r="I13" i="4"/>
  <c r="I8" i="4"/>
  <c r="G8" i="4"/>
  <c r="G10" i="4"/>
  <c r="I10" i="4"/>
  <c r="I24" i="4"/>
  <c r="G24" i="4"/>
  <c r="E1" i="36"/>
  <c r="D2" i="36"/>
  <c r="G9" i="4"/>
  <c r="I9" i="4"/>
  <c r="G22" i="4"/>
  <c r="I22" i="4"/>
  <c r="G6" i="4"/>
  <c r="I6" i="4"/>
  <c r="I31" i="4"/>
  <c r="G31" i="4"/>
  <c r="I15" i="4"/>
  <c r="G15" i="4"/>
  <c r="I16" i="4"/>
  <c r="G16" i="4"/>
  <c r="D2" i="38"/>
  <c r="E1" i="38"/>
  <c r="E1" i="37"/>
  <c r="D2" i="37"/>
  <c r="D2" i="42"/>
  <c r="D3" i="42" s="1"/>
  <c r="G21" i="4"/>
  <c r="I21" i="4"/>
  <c r="G5" i="4"/>
  <c r="I5" i="4"/>
  <c r="G18" i="4"/>
  <c r="I18" i="4"/>
  <c r="G32" i="4"/>
  <c r="I32" i="4"/>
  <c r="I27" i="4"/>
  <c r="G27" i="4"/>
  <c r="I11" i="4"/>
  <c r="G11" i="4"/>
  <c r="D2" i="34"/>
  <c r="E1" i="34"/>
  <c r="D2" i="40"/>
  <c r="E1" i="40"/>
  <c r="G1331" i="4"/>
  <c r="I1331" i="4"/>
  <c r="G1315" i="4"/>
  <c r="I1315" i="4"/>
  <c r="G1299" i="4"/>
  <c r="I1299" i="4"/>
  <c r="G1283" i="4"/>
  <c r="I1283" i="4"/>
  <c r="G1267" i="4"/>
  <c r="I1267" i="4"/>
  <c r="I1251" i="4"/>
  <c r="G1251" i="4"/>
  <c r="I1235" i="4"/>
  <c r="G1235" i="4"/>
  <c r="I1219" i="4"/>
  <c r="G1219" i="4"/>
  <c r="I1203" i="4"/>
  <c r="G1203" i="4"/>
  <c r="I1187" i="4"/>
  <c r="G1187" i="4"/>
  <c r="I1171" i="4"/>
  <c r="G1171" i="4"/>
  <c r="I1155" i="4"/>
  <c r="G1155" i="4"/>
  <c r="I1139" i="4"/>
  <c r="G1139" i="4"/>
  <c r="I1123" i="4"/>
  <c r="G1123" i="4"/>
  <c r="I1107" i="4"/>
  <c r="G1107" i="4"/>
  <c r="I1091" i="4"/>
  <c r="G1091" i="4"/>
  <c r="I1075" i="4"/>
  <c r="G1075" i="4"/>
  <c r="I1059" i="4"/>
  <c r="G1059" i="4"/>
  <c r="I1043" i="4"/>
  <c r="G1043" i="4"/>
  <c r="I1027" i="4"/>
  <c r="G1027" i="4"/>
  <c r="I1011" i="4"/>
  <c r="G1011" i="4"/>
  <c r="I995" i="4"/>
  <c r="G995" i="4"/>
  <c r="I979" i="4"/>
  <c r="G979" i="4"/>
  <c r="I963" i="4"/>
  <c r="G963" i="4"/>
  <c r="I947" i="4"/>
  <c r="G947" i="4"/>
  <c r="I931" i="4"/>
  <c r="G931" i="4"/>
  <c r="I915" i="4"/>
  <c r="G915" i="4"/>
  <c r="I899" i="4"/>
  <c r="G899" i="4"/>
  <c r="I883" i="4"/>
  <c r="G883" i="4"/>
  <c r="I867" i="4"/>
  <c r="G867" i="4"/>
  <c r="I851" i="4"/>
  <c r="G851" i="4"/>
  <c r="I835" i="4"/>
  <c r="G835" i="4"/>
  <c r="I819" i="4"/>
  <c r="G819" i="4"/>
  <c r="I803" i="4"/>
  <c r="G803" i="4"/>
  <c r="I787" i="4"/>
  <c r="G787" i="4"/>
  <c r="I771" i="4"/>
  <c r="G771" i="4"/>
  <c r="I755" i="4"/>
  <c r="G755" i="4"/>
  <c r="I739" i="4"/>
  <c r="G739" i="4"/>
  <c r="I723" i="4"/>
  <c r="G723" i="4"/>
  <c r="I707" i="4"/>
  <c r="G707" i="4"/>
  <c r="I691" i="4"/>
  <c r="G691" i="4"/>
  <c r="I675" i="4"/>
  <c r="G675" i="4"/>
  <c r="I659" i="4"/>
  <c r="G659" i="4"/>
  <c r="I643" i="4"/>
  <c r="G643" i="4"/>
  <c r="I627" i="4"/>
  <c r="G627" i="4"/>
  <c r="G611" i="4"/>
  <c r="I611" i="4"/>
  <c r="G595" i="4"/>
  <c r="I595" i="4"/>
  <c r="I579" i="4"/>
  <c r="G579" i="4"/>
  <c r="I563" i="4"/>
  <c r="G563" i="4"/>
  <c r="I547" i="4"/>
  <c r="G547" i="4"/>
  <c r="I531" i="4"/>
  <c r="G531" i="4"/>
  <c r="I515" i="4"/>
  <c r="G515" i="4"/>
  <c r="I499" i="4"/>
  <c r="G499" i="4"/>
  <c r="I483" i="4"/>
  <c r="G483" i="4"/>
  <c r="I467" i="4"/>
  <c r="G467" i="4"/>
  <c r="G451" i="4"/>
  <c r="I451" i="4"/>
  <c r="G435" i="4"/>
  <c r="I435" i="4"/>
  <c r="G419" i="4"/>
  <c r="I419" i="4"/>
  <c r="G403" i="4"/>
  <c r="I403" i="4"/>
  <c r="G387" i="4"/>
  <c r="I387" i="4"/>
  <c r="I371" i="4"/>
  <c r="G371" i="4"/>
  <c r="I355" i="4"/>
  <c r="G355" i="4"/>
  <c r="G339" i="4"/>
  <c r="I339" i="4"/>
  <c r="G323" i="4"/>
  <c r="I323" i="4"/>
  <c r="G307" i="4"/>
  <c r="I307" i="4"/>
  <c r="G291" i="4"/>
  <c r="I291" i="4"/>
  <c r="G275" i="4"/>
  <c r="I275" i="4"/>
  <c r="G259" i="4"/>
  <c r="I259" i="4"/>
  <c r="G243" i="4"/>
  <c r="I243" i="4"/>
  <c r="G227" i="4"/>
  <c r="I227" i="4"/>
  <c r="G211" i="4"/>
  <c r="I211" i="4"/>
  <c r="G195" i="4"/>
  <c r="I195" i="4"/>
  <c r="I1328" i="4"/>
  <c r="G1328" i="4"/>
  <c r="I1312" i="4"/>
  <c r="G1312" i="4"/>
  <c r="I1296" i="4"/>
  <c r="G1296" i="4"/>
  <c r="G1280" i="4"/>
  <c r="I1280" i="4"/>
  <c r="I1264" i="4"/>
  <c r="G1264" i="4"/>
  <c r="I1248" i="4"/>
  <c r="G1248" i="4"/>
  <c r="I1232" i="4"/>
  <c r="G1232" i="4"/>
  <c r="G1216" i="4"/>
  <c r="I1216" i="4"/>
  <c r="G1200" i="4"/>
  <c r="I1200" i="4"/>
  <c r="G1184" i="4"/>
  <c r="I1184" i="4"/>
  <c r="G1168" i="4"/>
  <c r="I1168" i="4"/>
  <c r="G1152" i="4"/>
  <c r="I1152" i="4"/>
  <c r="G1136" i="4"/>
  <c r="I1136" i="4"/>
  <c r="G1120" i="4"/>
  <c r="I1120" i="4"/>
  <c r="G1104" i="4"/>
  <c r="I1104" i="4"/>
  <c r="G1088" i="4"/>
  <c r="I1088" i="4"/>
  <c r="G1072" i="4"/>
  <c r="I1072" i="4"/>
  <c r="I1056" i="4"/>
  <c r="G1056" i="4"/>
  <c r="G1040" i="4"/>
  <c r="I1040" i="4"/>
  <c r="G1024" i="4"/>
  <c r="I1024" i="4"/>
  <c r="G1008" i="4"/>
  <c r="I1008" i="4"/>
  <c r="G992" i="4"/>
  <c r="I992" i="4"/>
  <c r="G976" i="4"/>
  <c r="I976" i="4"/>
  <c r="G960" i="4"/>
  <c r="I960" i="4"/>
  <c r="G944" i="4"/>
  <c r="I944" i="4"/>
  <c r="G928" i="4"/>
  <c r="I928" i="4"/>
  <c r="G912" i="4"/>
  <c r="I912" i="4"/>
  <c r="G896" i="4"/>
  <c r="I896" i="4"/>
  <c r="G880" i="4"/>
  <c r="I880" i="4"/>
  <c r="G864" i="4"/>
  <c r="I864" i="4"/>
  <c r="G848" i="4"/>
  <c r="I848" i="4"/>
  <c r="G832" i="4"/>
  <c r="I832" i="4"/>
  <c r="G816" i="4"/>
  <c r="I816" i="4"/>
  <c r="G800" i="4"/>
  <c r="I800" i="4"/>
  <c r="G784" i="4"/>
  <c r="I784" i="4"/>
  <c r="G768" i="4"/>
  <c r="I768" i="4"/>
  <c r="G752" i="4"/>
  <c r="I752" i="4"/>
  <c r="G736" i="4"/>
  <c r="I736" i="4"/>
  <c r="G720" i="4"/>
  <c r="I720" i="4"/>
  <c r="G704" i="4"/>
  <c r="I704" i="4"/>
  <c r="G688" i="4"/>
  <c r="I688" i="4"/>
  <c r="G672" i="4"/>
  <c r="I672" i="4"/>
  <c r="G656" i="4"/>
  <c r="I656" i="4"/>
  <c r="G640" i="4"/>
  <c r="I640" i="4"/>
  <c r="G624" i="4"/>
  <c r="I624" i="4"/>
  <c r="G608" i="4"/>
  <c r="I608" i="4"/>
  <c r="G592" i="4"/>
  <c r="I592" i="4"/>
  <c r="G576" i="4"/>
  <c r="I576" i="4"/>
  <c r="I560" i="4"/>
  <c r="G560" i="4"/>
  <c r="G544" i="4"/>
  <c r="I544" i="4"/>
  <c r="G528" i="4"/>
  <c r="I528" i="4"/>
  <c r="G512" i="4"/>
  <c r="I512" i="4"/>
  <c r="G496" i="4"/>
  <c r="I496" i="4"/>
  <c r="G480" i="4"/>
  <c r="I480" i="4"/>
  <c r="G464" i="4"/>
  <c r="I464" i="4"/>
  <c r="G448" i="4"/>
  <c r="I448" i="4"/>
  <c r="G432" i="4"/>
  <c r="I432" i="4"/>
  <c r="I416" i="4"/>
  <c r="G416" i="4"/>
  <c r="I400" i="4"/>
  <c r="G400" i="4"/>
  <c r="I384" i="4"/>
  <c r="G384" i="4"/>
  <c r="G368" i="4"/>
  <c r="I368" i="4"/>
  <c r="G352" i="4"/>
  <c r="I352" i="4"/>
  <c r="I336" i="4"/>
  <c r="G336" i="4"/>
  <c r="I320" i="4"/>
  <c r="G320" i="4"/>
  <c r="I304" i="4"/>
  <c r="G304" i="4"/>
  <c r="I288" i="4"/>
  <c r="G288" i="4"/>
  <c r="I272" i="4"/>
  <c r="G272" i="4"/>
  <c r="I256" i="4"/>
  <c r="G256" i="4"/>
  <c r="G240" i="4"/>
  <c r="I240" i="4"/>
  <c r="G224" i="4"/>
  <c r="I224" i="4"/>
  <c r="G208" i="4"/>
  <c r="I208" i="4"/>
  <c r="G192" i="4"/>
  <c r="I192" i="4"/>
  <c r="I1325" i="4"/>
  <c r="G1325" i="4"/>
  <c r="I1309" i="4"/>
  <c r="G1309" i="4"/>
  <c r="I1293" i="4"/>
  <c r="G1293" i="4"/>
  <c r="I1277" i="4"/>
  <c r="G1277" i="4"/>
  <c r="I1261" i="4"/>
  <c r="G1261" i="4"/>
  <c r="I1245" i="4"/>
  <c r="G1245" i="4"/>
  <c r="G1229" i="4"/>
  <c r="I1229" i="4"/>
  <c r="G1213" i="4"/>
  <c r="I1213" i="4"/>
  <c r="G1197" i="4"/>
  <c r="I1197" i="4"/>
  <c r="G1181" i="4"/>
  <c r="I1181" i="4"/>
  <c r="G1165" i="4"/>
  <c r="I1165" i="4"/>
  <c r="G1149" i="4"/>
  <c r="I1149" i="4"/>
  <c r="G1133" i="4"/>
  <c r="I1133" i="4"/>
  <c r="G1117" i="4"/>
  <c r="I1117" i="4"/>
  <c r="G1101" i="4"/>
  <c r="I1101" i="4"/>
  <c r="G1085" i="4"/>
  <c r="I1085" i="4"/>
  <c r="G1069" i="4"/>
  <c r="I1069" i="4"/>
  <c r="G1053" i="4"/>
  <c r="I1053" i="4"/>
  <c r="G1037" i="4"/>
  <c r="I1037" i="4"/>
  <c r="G1021" i="4"/>
  <c r="I1021" i="4"/>
  <c r="G1005" i="4"/>
  <c r="I1005" i="4"/>
  <c r="G989" i="4"/>
  <c r="I989" i="4"/>
  <c r="G973" i="4"/>
  <c r="I973" i="4"/>
  <c r="G957" i="4"/>
  <c r="I957" i="4"/>
  <c r="G941" i="4"/>
  <c r="I941" i="4"/>
  <c r="G925" i="4"/>
  <c r="I925" i="4"/>
  <c r="G909" i="4"/>
  <c r="I909" i="4"/>
  <c r="G893" i="4"/>
  <c r="I893" i="4"/>
  <c r="G877" i="4"/>
  <c r="I877" i="4"/>
  <c r="G861" i="4"/>
  <c r="I861" i="4"/>
  <c r="G845" i="4"/>
  <c r="I845" i="4"/>
  <c r="G829" i="4"/>
  <c r="I829" i="4"/>
  <c r="G813" i="4"/>
  <c r="I813" i="4"/>
  <c r="G797" i="4"/>
  <c r="I797" i="4"/>
  <c r="G781" i="4"/>
  <c r="I781" i="4"/>
  <c r="G765" i="4"/>
  <c r="I765" i="4"/>
  <c r="G749" i="4"/>
  <c r="I749" i="4"/>
  <c r="G733" i="4"/>
  <c r="I733" i="4"/>
  <c r="G717" i="4"/>
  <c r="I717" i="4"/>
  <c r="G701" i="4"/>
  <c r="I701" i="4"/>
  <c r="G685" i="4"/>
  <c r="I685" i="4"/>
  <c r="G669" i="4"/>
  <c r="I669" i="4"/>
  <c r="I653" i="4"/>
  <c r="G653" i="4"/>
  <c r="I637" i="4"/>
  <c r="G637" i="4"/>
  <c r="G621" i="4"/>
  <c r="I621" i="4"/>
  <c r="G605" i="4"/>
  <c r="I605" i="4"/>
  <c r="I589" i="4"/>
  <c r="G589" i="4"/>
  <c r="I573" i="4"/>
  <c r="G573" i="4"/>
  <c r="I557" i="4"/>
  <c r="G557" i="4"/>
  <c r="I541" i="4"/>
  <c r="G541" i="4"/>
  <c r="I525" i="4"/>
  <c r="G525" i="4"/>
  <c r="I509" i="4"/>
  <c r="G509" i="4"/>
  <c r="I493" i="4"/>
  <c r="G493" i="4"/>
  <c r="I477" i="4"/>
  <c r="G477" i="4"/>
  <c r="G461" i="4"/>
  <c r="I461" i="4"/>
  <c r="G445" i="4"/>
  <c r="I445" i="4"/>
  <c r="G429" i="4"/>
  <c r="I429" i="4"/>
  <c r="G413" i="4"/>
  <c r="I413" i="4"/>
  <c r="G397" i="4"/>
  <c r="I397" i="4"/>
  <c r="G381" i="4"/>
  <c r="I381" i="4"/>
  <c r="G365" i="4"/>
  <c r="I365" i="4"/>
  <c r="G349" i="4"/>
  <c r="I349" i="4"/>
  <c r="I333" i="4"/>
  <c r="G333" i="4"/>
  <c r="I317" i="4"/>
  <c r="G317" i="4"/>
  <c r="I301" i="4"/>
  <c r="G301" i="4"/>
  <c r="I285" i="4"/>
  <c r="G285" i="4"/>
  <c r="I269" i="4"/>
  <c r="G269" i="4"/>
  <c r="G253" i="4"/>
  <c r="I253" i="4"/>
  <c r="I237" i="4"/>
  <c r="G237" i="4"/>
  <c r="I221" i="4"/>
  <c r="G221" i="4"/>
  <c r="G205" i="4"/>
  <c r="I205" i="4"/>
  <c r="I189" i="4"/>
  <c r="G189" i="4"/>
  <c r="I173" i="4"/>
  <c r="G173" i="4"/>
  <c r="I157" i="4"/>
  <c r="G157" i="4"/>
  <c r="I141" i="4"/>
  <c r="G141" i="4"/>
  <c r="I125" i="4"/>
  <c r="G125" i="4"/>
  <c r="G109" i="4"/>
  <c r="I109" i="4"/>
  <c r="I93" i="4"/>
  <c r="G93" i="4"/>
  <c r="I77" i="4"/>
  <c r="G77" i="4"/>
  <c r="G61" i="4"/>
  <c r="I61" i="4"/>
  <c r="I45" i="4"/>
  <c r="G45" i="4"/>
  <c r="G1336" i="4"/>
  <c r="I1336" i="4"/>
  <c r="G1352" i="4"/>
  <c r="I1352" i="4"/>
  <c r="G1368" i="4"/>
  <c r="I1368" i="4"/>
  <c r="G1384" i="4"/>
  <c r="I1384" i="4"/>
  <c r="G1400" i="4"/>
  <c r="I1400" i="4"/>
  <c r="G1416" i="4"/>
  <c r="I1416" i="4"/>
  <c r="G1338" i="4"/>
  <c r="I1338" i="4"/>
  <c r="G1354" i="4"/>
  <c r="I1354" i="4"/>
  <c r="G1370" i="4"/>
  <c r="I1370" i="4"/>
  <c r="G1386" i="4"/>
  <c r="I1386" i="4"/>
  <c r="G1402" i="4"/>
  <c r="I1402" i="4"/>
  <c r="G1418" i="4"/>
  <c r="I1418" i="4"/>
  <c r="G1335" i="4"/>
  <c r="I1335" i="4"/>
  <c r="G1351" i="4"/>
  <c r="I1351" i="4"/>
  <c r="G1367" i="4"/>
  <c r="I1367" i="4"/>
  <c r="G1383" i="4"/>
  <c r="I1383" i="4"/>
  <c r="G1399" i="4"/>
  <c r="I1399" i="4"/>
  <c r="G1415" i="4"/>
  <c r="I1415" i="4"/>
  <c r="G1578" i="4"/>
  <c r="I1578" i="4"/>
  <c r="I1588" i="4"/>
  <c r="G1588" i="4"/>
  <c r="I1597" i="4"/>
  <c r="G1597" i="4"/>
  <c r="I1609" i="4"/>
  <c r="G1609" i="4"/>
  <c r="I1624" i="4"/>
  <c r="G1624" i="4"/>
  <c r="G1433" i="4"/>
  <c r="I1433" i="4"/>
  <c r="G1441" i="4"/>
  <c r="I1441" i="4"/>
  <c r="G1449" i="4"/>
  <c r="I1449" i="4"/>
  <c r="G1457" i="4"/>
  <c r="I1457" i="4"/>
  <c r="G1465" i="4"/>
  <c r="I1465" i="4"/>
  <c r="G1473" i="4"/>
  <c r="I1473" i="4"/>
  <c r="G1481" i="4"/>
  <c r="I1481" i="4"/>
  <c r="I1489" i="4"/>
  <c r="G1489" i="4"/>
  <c r="I1497" i="4"/>
  <c r="G1497" i="4"/>
  <c r="I1505" i="4"/>
  <c r="G1505" i="4"/>
  <c r="I1513" i="4"/>
  <c r="G1513" i="4"/>
  <c r="I1521" i="4"/>
  <c r="G1521" i="4"/>
  <c r="I1529" i="4"/>
  <c r="G1529" i="4"/>
  <c r="I1537" i="4"/>
  <c r="G1537" i="4"/>
  <c r="I1545" i="4"/>
  <c r="G1545" i="4"/>
  <c r="I1553" i="4"/>
  <c r="G1553" i="4"/>
  <c r="I1561" i="4"/>
  <c r="G1561" i="4"/>
  <c r="I1569" i="4"/>
  <c r="G1569" i="4"/>
  <c r="I1589" i="4"/>
  <c r="G1589" i="4"/>
  <c r="G1610" i="4"/>
  <c r="I1610" i="4"/>
  <c r="I1631" i="4"/>
  <c r="G1631" i="4"/>
  <c r="I1345" i="4"/>
  <c r="G1345" i="4"/>
  <c r="I1361" i="4"/>
  <c r="G1361" i="4"/>
  <c r="I1377" i="4"/>
  <c r="G1377" i="4"/>
  <c r="I1393" i="4"/>
  <c r="G1393" i="4"/>
  <c r="I1409" i="4"/>
  <c r="G1409" i="4"/>
  <c r="G1574" i="4"/>
  <c r="I1574" i="4"/>
  <c r="I1584" i="4"/>
  <c r="G1584" i="4"/>
  <c r="I1604" i="4"/>
  <c r="G1604" i="4"/>
  <c r="I1632" i="4"/>
  <c r="G1632" i="4"/>
  <c r="G1432" i="4"/>
  <c r="I1432" i="4"/>
  <c r="G1440" i="4"/>
  <c r="I1440" i="4"/>
  <c r="G1448" i="4"/>
  <c r="I1448" i="4"/>
  <c r="G1456" i="4"/>
  <c r="I1456" i="4"/>
  <c r="G1464" i="4"/>
  <c r="I1464" i="4"/>
  <c r="G1472" i="4"/>
  <c r="I1472" i="4"/>
  <c r="G1480" i="4"/>
  <c r="I1480" i="4"/>
  <c r="G1488" i="4"/>
  <c r="I1488" i="4"/>
  <c r="G1496" i="4"/>
  <c r="I1496" i="4"/>
  <c r="G1504" i="4"/>
  <c r="I1504" i="4"/>
  <c r="G1512" i="4"/>
  <c r="I1512" i="4"/>
  <c r="G1520" i="4"/>
  <c r="I1520" i="4"/>
  <c r="G1528" i="4"/>
  <c r="I1528" i="4"/>
  <c r="G1536" i="4"/>
  <c r="I1536" i="4"/>
  <c r="G1544" i="4"/>
  <c r="I1544" i="4"/>
  <c r="G1552" i="4"/>
  <c r="I1552" i="4"/>
  <c r="G1560" i="4"/>
  <c r="I1560" i="4"/>
  <c r="G1568" i="4"/>
  <c r="I1568" i="4"/>
  <c r="G1585" i="4"/>
  <c r="I1585" i="4"/>
  <c r="I1601" i="4"/>
  <c r="G1601" i="4"/>
  <c r="G1615" i="4"/>
  <c r="I1615" i="4"/>
  <c r="I1629" i="4"/>
  <c r="G1629" i="4"/>
  <c r="I1640" i="4"/>
  <c r="G1640" i="4"/>
  <c r="I1656" i="4"/>
  <c r="G1656" i="4"/>
  <c r="I1672" i="4"/>
  <c r="G1672" i="4"/>
  <c r="G1687" i="4"/>
  <c r="I1687" i="4"/>
  <c r="G1703" i="4"/>
  <c r="I1703" i="4"/>
  <c r="G1715" i="4"/>
  <c r="I1715" i="4"/>
  <c r="G1723" i="4"/>
  <c r="I1723" i="4"/>
  <c r="G1739" i="4"/>
  <c r="I1739" i="4"/>
  <c r="G1755" i="4"/>
  <c r="I1755" i="4"/>
  <c r="I1643" i="4"/>
  <c r="G1643" i="4"/>
  <c r="I1651" i="4"/>
  <c r="G1651" i="4"/>
  <c r="I1659" i="4"/>
  <c r="G1659" i="4"/>
  <c r="I1667" i="4"/>
  <c r="G1667" i="4"/>
  <c r="I1677" i="4"/>
  <c r="G1677" i="4"/>
  <c r="I1693" i="4"/>
  <c r="G1693" i="4"/>
  <c r="I1709" i="4"/>
  <c r="G1709" i="4"/>
  <c r="G1726" i="4"/>
  <c r="I1726" i="4"/>
  <c r="I1737" i="4"/>
  <c r="G1737" i="4"/>
  <c r="I1753" i="4"/>
  <c r="G1753" i="4"/>
  <c r="G1646" i="4"/>
  <c r="I1646" i="4"/>
  <c r="G1662" i="4"/>
  <c r="I1662" i="4"/>
  <c r="G1678" i="4"/>
  <c r="I1678" i="4"/>
  <c r="G1694" i="4"/>
  <c r="I1694" i="4"/>
  <c r="G1710" i="4"/>
  <c r="I1710" i="4"/>
  <c r="G1742" i="4"/>
  <c r="I1742" i="4"/>
  <c r="G1758" i="4"/>
  <c r="I1758" i="4"/>
  <c r="G1630" i="4"/>
  <c r="I1630" i="4"/>
  <c r="G1688" i="4"/>
  <c r="I1688" i="4"/>
  <c r="G1704" i="4"/>
  <c r="I1704" i="4"/>
  <c r="I1720" i="4"/>
  <c r="G1720" i="4"/>
  <c r="I1736" i="4"/>
  <c r="G1736" i="4"/>
  <c r="I1752" i="4"/>
  <c r="G1752" i="4"/>
  <c r="G174" i="4"/>
  <c r="I174" i="4"/>
  <c r="G158" i="4"/>
  <c r="I158" i="4"/>
  <c r="G142" i="4"/>
  <c r="I142" i="4"/>
  <c r="I122" i="4"/>
  <c r="G122" i="4"/>
  <c r="I98" i="4"/>
  <c r="G98" i="4"/>
  <c r="I34" i="4"/>
  <c r="G34" i="4"/>
  <c r="G1322" i="4"/>
  <c r="I1322" i="4"/>
  <c r="G1306" i="4"/>
  <c r="I1306" i="4"/>
  <c r="G1290" i="4"/>
  <c r="I1290" i="4"/>
  <c r="G1274" i="4"/>
  <c r="I1274" i="4"/>
  <c r="I1258" i="4"/>
  <c r="G1258" i="4"/>
  <c r="I1242" i="4"/>
  <c r="G1242" i="4"/>
  <c r="I1226" i="4"/>
  <c r="G1226" i="4"/>
  <c r="I1210" i="4"/>
  <c r="G1210" i="4"/>
  <c r="G1194" i="4"/>
  <c r="I1194" i="4"/>
  <c r="G1178" i="4"/>
  <c r="I1178" i="4"/>
  <c r="G1162" i="4"/>
  <c r="I1162" i="4"/>
  <c r="G1146" i="4"/>
  <c r="I1146" i="4"/>
  <c r="G1130" i="4"/>
  <c r="I1130" i="4"/>
  <c r="G1114" i="4"/>
  <c r="I1114" i="4"/>
  <c r="G1098" i="4"/>
  <c r="I1098" i="4"/>
  <c r="G1082" i="4"/>
  <c r="I1082" i="4"/>
  <c r="G1066" i="4"/>
  <c r="I1066" i="4"/>
  <c r="G1050" i="4"/>
  <c r="I1050" i="4"/>
  <c r="G1034" i="4"/>
  <c r="I1034" i="4"/>
  <c r="G1018" i="4"/>
  <c r="I1018" i="4"/>
  <c r="I1002" i="4"/>
  <c r="G1002" i="4"/>
  <c r="G986" i="4"/>
  <c r="I986" i="4"/>
  <c r="G970" i="4"/>
  <c r="I970" i="4"/>
  <c r="I954" i="4"/>
  <c r="G954" i="4"/>
  <c r="I938" i="4"/>
  <c r="G938" i="4"/>
  <c r="I922" i="4"/>
  <c r="G922" i="4"/>
  <c r="I906" i="4"/>
  <c r="G906" i="4"/>
  <c r="I890" i="4"/>
  <c r="G890" i="4"/>
  <c r="I874" i="4"/>
  <c r="G874" i="4"/>
  <c r="I858" i="4"/>
  <c r="G858" i="4"/>
  <c r="I842" i="4"/>
  <c r="G842" i="4"/>
  <c r="G826" i="4"/>
  <c r="I826" i="4"/>
  <c r="G810" i="4"/>
  <c r="I810" i="4"/>
  <c r="G794" i="4"/>
  <c r="I794" i="4"/>
  <c r="G778" i="4"/>
  <c r="I778" i="4"/>
  <c r="G762" i="4"/>
  <c r="I762" i="4"/>
  <c r="I746" i="4"/>
  <c r="G746" i="4"/>
  <c r="G730" i="4"/>
  <c r="I730" i="4"/>
  <c r="I714" i="4"/>
  <c r="G714" i="4"/>
  <c r="I698" i="4"/>
  <c r="G698" i="4"/>
  <c r="I682" i="4"/>
  <c r="G682" i="4"/>
  <c r="G666" i="4"/>
  <c r="I666" i="4"/>
  <c r="G650" i="4"/>
  <c r="I650" i="4"/>
  <c r="I634" i="4"/>
  <c r="G634" i="4"/>
  <c r="I618" i="4"/>
  <c r="G618" i="4"/>
  <c r="I602" i="4"/>
  <c r="G602" i="4"/>
  <c r="I586" i="4"/>
  <c r="G586" i="4"/>
  <c r="I570" i="4"/>
  <c r="G570" i="4"/>
  <c r="I554" i="4"/>
  <c r="G554" i="4"/>
  <c r="I538" i="4"/>
  <c r="G538" i="4"/>
  <c r="I522" i="4"/>
  <c r="G522" i="4"/>
  <c r="I506" i="4"/>
  <c r="G506" i="4"/>
  <c r="I490" i="4"/>
  <c r="G490" i="4"/>
  <c r="I474" i="4"/>
  <c r="G474" i="4"/>
  <c r="I458" i="4"/>
  <c r="G458" i="4"/>
  <c r="I442" i="4"/>
  <c r="G442" i="4"/>
  <c r="I426" i="4"/>
  <c r="G426" i="4"/>
  <c r="I410" i="4"/>
  <c r="G410" i="4"/>
  <c r="I394" i="4"/>
  <c r="G394" i="4"/>
  <c r="I378" i="4"/>
  <c r="G378" i="4"/>
  <c r="I362" i="4"/>
  <c r="G362" i="4"/>
  <c r="I346" i="4"/>
  <c r="G346" i="4"/>
  <c r="I330" i="4"/>
  <c r="G330" i="4"/>
  <c r="I314" i="4"/>
  <c r="G314" i="4"/>
  <c r="I298" i="4"/>
  <c r="G298" i="4"/>
  <c r="I282" i="4"/>
  <c r="G282" i="4"/>
  <c r="I266" i="4"/>
  <c r="G266" i="4"/>
  <c r="I250" i="4"/>
  <c r="G250" i="4"/>
  <c r="G234" i="4"/>
  <c r="I234" i="4"/>
  <c r="G218" i="4"/>
  <c r="I218" i="4"/>
  <c r="G202" i="4"/>
  <c r="I202" i="4"/>
  <c r="G179" i="4"/>
  <c r="I179" i="4"/>
  <c r="G163" i="4"/>
  <c r="I163" i="4"/>
  <c r="I147" i="4"/>
  <c r="G147" i="4"/>
  <c r="G131" i="4"/>
  <c r="I131" i="4"/>
  <c r="G115" i="4"/>
  <c r="I115" i="4"/>
  <c r="I99" i="4"/>
  <c r="G99" i="4"/>
  <c r="G83" i="4"/>
  <c r="I83" i="4"/>
  <c r="G67" i="4"/>
  <c r="I67" i="4"/>
  <c r="I51" i="4"/>
  <c r="G51" i="4"/>
  <c r="I35" i="4"/>
  <c r="G35" i="4"/>
  <c r="I90" i="4"/>
  <c r="G90" i="4"/>
  <c r="I46" i="4"/>
  <c r="G46" i="4"/>
  <c r="G176" i="4"/>
  <c r="I176" i="4"/>
  <c r="G160" i="4"/>
  <c r="I160" i="4"/>
  <c r="G144" i="4"/>
  <c r="I144" i="4"/>
  <c r="G128" i="4"/>
  <c r="I128" i="4"/>
  <c r="I112" i="4"/>
  <c r="G112" i="4"/>
  <c r="I96" i="4"/>
  <c r="G96" i="4"/>
  <c r="I80" i="4"/>
  <c r="G80" i="4"/>
  <c r="I64" i="4"/>
  <c r="G64" i="4"/>
  <c r="I48" i="4"/>
  <c r="G48" i="4"/>
  <c r="I94" i="4"/>
  <c r="G94" i="4"/>
  <c r="I50" i="4"/>
  <c r="G50" i="4"/>
  <c r="G29" i="4"/>
  <c r="I29" i="4"/>
  <c r="G26" i="4"/>
  <c r="I26" i="4"/>
  <c r="I12" i="4"/>
  <c r="G12" i="4"/>
  <c r="I19" i="4"/>
  <c r="G19" i="4"/>
  <c r="G25" i="4"/>
  <c r="I25" i="4"/>
  <c r="G33" i="4"/>
  <c r="I33" i="4"/>
  <c r="G17" i="4"/>
  <c r="I17" i="4"/>
  <c r="I28" i="4"/>
  <c r="G28" i="4"/>
  <c r="G30" i="4"/>
  <c r="I30" i="4"/>
  <c r="G14" i="4"/>
  <c r="I14" i="4"/>
  <c r="I20" i="4"/>
  <c r="G20" i="4"/>
  <c r="I23" i="4"/>
  <c r="G23" i="4"/>
  <c r="I7" i="4"/>
  <c r="G7" i="4"/>
  <c r="A5" i="31"/>
  <c r="T5" i="31" s="1"/>
  <c r="B3" i="31"/>
  <c r="AG3" i="31"/>
  <c r="AG4" i="31" s="1"/>
  <c r="E1" i="33"/>
  <c r="D2" i="33"/>
  <c r="G1327" i="4"/>
  <c r="I1327" i="4"/>
  <c r="G1311" i="4"/>
  <c r="I1311" i="4"/>
  <c r="G1295" i="4"/>
  <c r="I1295" i="4"/>
  <c r="G1279" i="4"/>
  <c r="I1279" i="4"/>
  <c r="G1263" i="4"/>
  <c r="I1263" i="4"/>
  <c r="I1247" i="4"/>
  <c r="G1247" i="4"/>
  <c r="I1231" i="4"/>
  <c r="G1231" i="4"/>
  <c r="I1215" i="4"/>
  <c r="G1215" i="4"/>
  <c r="I1199" i="4"/>
  <c r="G1199" i="4"/>
  <c r="I1183" i="4"/>
  <c r="G1183" i="4"/>
  <c r="I1167" i="4"/>
  <c r="G1167" i="4"/>
  <c r="I1151" i="4"/>
  <c r="G1151" i="4"/>
  <c r="I1135" i="4"/>
  <c r="G1135" i="4"/>
  <c r="I1119" i="4"/>
  <c r="G1119" i="4"/>
  <c r="I1103" i="4"/>
  <c r="G1103" i="4"/>
  <c r="I1087" i="4"/>
  <c r="G1087" i="4"/>
  <c r="I1071" i="4"/>
  <c r="G1071" i="4"/>
  <c r="I1055" i="4"/>
  <c r="G1055" i="4"/>
  <c r="I1039" i="4"/>
  <c r="G1039" i="4"/>
  <c r="I1023" i="4"/>
  <c r="G1023" i="4"/>
  <c r="I1007" i="4"/>
  <c r="G1007" i="4"/>
  <c r="I991" i="4"/>
  <c r="G991" i="4"/>
  <c r="I975" i="4"/>
  <c r="G975" i="4"/>
  <c r="I959" i="4"/>
  <c r="G959" i="4"/>
  <c r="I943" i="4"/>
  <c r="G943" i="4"/>
  <c r="I927" i="4"/>
  <c r="G927" i="4"/>
  <c r="I911" i="4"/>
  <c r="G911" i="4"/>
  <c r="I895" i="4"/>
  <c r="G895" i="4"/>
  <c r="I879" i="4"/>
  <c r="G879" i="4"/>
  <c r="I863" i="4"/>
  <c r="G863" i="4"/>
  <c r="I847" i="4"/>
  <c r="G847" i="4"/>
  <c r="I831" i="4"/>
  <c r="G831" i="4"/>
  <c r="I815" i="4"/>
  <c r="G815" i="4"/>
  <c r="I799" i="4"/>
  <c r="G799" i="4"/>
  <c r="I783" i="4"/>
  <c r="G783" i="4"/>
  <c r="I767" i="4"/>
  <c r="G767" i="4"/>
  <c r="I751" i="4"/>
  <c r="G751" i="4"/>
  <c r="I735" i="4"/>
  <c r="G735" i="4"/>
  <c r="I719" i="4"/>
  <c r="G719" i="4"/>
  <c r="I703" i="4"/>
  <c r="G703" i="4"/>
  <c r="I687" i="4"/>
  <c r="G687" i="4"/>
  <c r="I671" i="4"/>
  <c r="G671" i="4"/>
  <c r="I655" i="4"/>
  <c r="G655" i="4"/>
  <c r="I639" i="4"/>
  <c r="G639" i="4"/>
  <c r="I623" i="4"/>
  <c r="G623" i="4"/>
  <c r="G607" i="4"/>
  <c r="I607" i="4"/>
  <c r="I591" i="4"/>
  <c r="G591" i="4"/>
  <c r="I575" i="4"/>
  <c r="G575" i="4"/>
  <c r="I559" i="4"/>
  <c r="G559" i="4"/>
  <c r="I543" i="4"/>
  <c r="G543" i="4"/>
  <c r="I527" i="4"/>
  <c r="G527" i="4"/>
  <c r="I511" i="4"/>
  <c r="G511" i="4"/>
  <c r="I495" i="4"/>
  <c r="G495" i="4"/>
  <c r="I479" i="4"/>
  <c r="G479" i="4"/>
  <c r="G463" i="4"/>
  <c r="I463" i="4"/>
  <c r="G447" i="4"/>
  <c r="I447" i="4"/>
  <c r="G431" i="4"/>
  <c r="I431" i="4"/>
  <c r="G415" i="4"/>
  <c r="I415" i="4"/>
  <c r="G399" i="4"/>
  <c r="I399" i="4"/>
  <c r="G383" i="4"/>
  <c r="I383" i="4"/>
  <c r="G367" i="4"/>
  <c r="I367" i="4"/>
  <c r="G351" i="4"/>
  <c r="I351" i="4"/>
  <c r="G335" i="4"/>
  <c r="I335" i="4"/>
  <c r="G319" i="4"/>
  <c r="I319" i="4"/>
  <c r="G303" i="4"/>
  <c r="I303" i="4"/>
  <c r="G287" i="4"/>
  <c r="I287" i="4"/>
  <c r="G271" i="4"/>
  <c r="I271" i="4"/>
  <c r="G255" i="4"/>
  <c r="I255" i="4"/>
  <c r="G239" i="4"/>
  <c r="I239" i="4"/>
  <c r="G223" i="4"/>
  <c r="I223" i="4"/>
  <c r="G207" i="4"/>
  <c r="I207" i="4"/>
  <c r="G191" i="4"/>
  <c r="I191" i="4"/>
  <c r="I1324" i="4"/>
  <c r="G1324" i="4"/>
  <c r="I1308" i="4"/>
  <c r="G1308" i="4"/>
  <c r="G1292" i="4"/>
  <c r="I1292" i="4"/>
  <c r="G1276" i="4"/>
  <c r="I1276" i="4"/>
  <c r="G1260" i="4"/>
  <c r="I1260" i="4"/>
  <c r="I1244" i="4"/>
  <c r="G1244" i="4"/>
  <c r="I1228" i="4"/>
  <c r="G1228" i="4"/>
  <c r="G1212" i="4"/>
  <c r="I1212" i="4"/>
  <c r="G1196" i="4"/>
  <c r="I1196" i="4"/>
  <c r="I1180" i="4"/>
  <c r="G1180" i="4"/>
  <c r="G1164" i="4"/>
  <c r="I1164" i="4"/>
  <c r="G1148" i="4"/>
  <c r="I1148" i="4"/>
  <c r="G1132" i="4"/>
  <c r="I1132" i="4"/>
  <c r="G1116" i="4"/>
  <c r="I1116" i="4"/>
  <c r="G1100" i="4"/>
  <c r="I1100" i="4"/>
  <c r="G1084" i="4"/>
  <c r="I1084" i="4"/>
  <c r="G1068" i="4"/>
  <c r="I1068" i="4"/>
  <c r="G1052" i="4"/>
  <c r="I1052" i="4"/>
  <c r="G1036" i="4"/>
  <c r="I1036" i="4"/>
  <c r="G1020" i="4"/>
  <c r="I1020" i="4"/>
  <c r="G1004" i="4"/>
  <c r="I1004" i="4"/>
  <c r="G988" i="4"/>
  <c r="I988" i="4"/>
  <c r="G972" i="4"/>
  <c r="I972" i="4"/>
  <c r="G956" i="4"/>
  <c r="I956" i="4"/>
  <c r="G940" i="4"/>
  <c r="I940" i="4"/>
  <c r="G924" i="4"/>
  <c r="I924" i="4"/>
  <c r="G908" i="4"/>
  <c r="I908" i="4"/>
  <c r="G892" i="4"/>
  <c r="I892" i="4"/>
  <c r="G876" i="4"/>
  <c r="I876" i="4"/>
  <c r="G860" i="4"/>
  <c r="I860" i="4"/>
  <c r="G844" i="4"/>
  <c r="I844" i="4"/>
  <c r="G828" i="4"/>
  <c r="I828" i="4"/>
  <c r="G812" i="4"/>
  <c r="I812" i="4"/>
  <c r="G796" i="4"/>
  <c r="I796" i="4"/>
  <c r="G780" i="4"/>
  <c r="I780" i="4"/>
  <c r="G764" i="4"/>
  <c r="I764" i="4"/>
  <c r="G748" i="4"/>
  <c r="I748" i="4"/>
  <c r="G732" i="4"/>
  <c r="I732" i="4"/>
  <c r="G716" i="4"/>
  <c r="I716" i="4"/>
  <c r="G700" i="4"/>
  <c r="I700" i="4"/>
  <c r="I684" i="4"/>
  <c r="G684" i="4"/>
  <c r="I668" i="4"/>
  <c r="G668" i="4"/>
  <c r="I652" i="4"/>
  <c r="G652" i="4"/>
  <c r="G636" i="4"/>
  <c r="I636" i="4"/>
  <c r="G620" i="4"/>
  <c r="I620" i="4"/>
  <c r="G604" i="4"/>
  <c r="I604" i="4"/>
  <c r="G588" i="4"/>
  <c r="I588" i="4"/>
  <c r="G572" i="4"/>
  <c r="I572" i="4"/>
  <c r="G556" i="4"/>
  <c r="I556" i="4"/>
  <c r="G540" i="4"/>
  <c r="I540" i="4"/>
  <c r="G524" i="4"/>
  <c r="I524" i="4"/>
  <c r="G508" i="4"/>
  <c r="I508" i="4"/>
  <c r="G492" i="4"/>
  <c r="I492" i="4"/>
  <c r="G476" i="4"/>
  <c r="I476" i="4"/>
  <c r="G460" i="4"/>
  <c r="I460" i="4"/>
  <c r="G444" i="4"/>
  <c r="I444" i="4"/>
  <c r="I428" i="4"/>
  <c r="G428" i="4"/>
  <c r="I412" i="4"/>
  <c r="G412" i="4"/>
  <c r="I396" i="4"/>
  <c r="G396" i="4"/>
  <c r="G380" i="4"/>
  <c r="I380" i="4"/>
  <c r="G364" i="4"/>
  <c r="I364" i="4"/>
  <c r="G348" i="4"/>
  <c r="I348" i="4"/>
  <c r="I332" i="4"/>
  <c r="G332" i="4"/>
  <c r="I316" i="4"/>
  <c r="G316" i="4"/>
  <c r="I300" i="4"/>
  <c r="G300" i="4"/>
  <c r="I284" i="4"/>
  <c r="G284" i="4"/>
  <c r="I268" i="4"/>
  <c r="G268" i="4"/>
  <c r="I252" i="4"/>
  <c r="G252" i="4"/>
  <c r="G236" i="4"/>
  <c r="I236" i="4"/>
  <c r="G220" i="4"/>
  <c r="I220" i="4"/>
  <c r="G204" i="4"/>
  <c r="I204" i="4"/>
  <c r="I188" i="4"/>
  <c r="G188" i="4"/>
  <c r="I1321" i="4"/>
  <c r="G1321" i="4"/>
  <c r="I1305" i="4"/>
  <c r="G1305" i="4"/>
  <c r="I1289" i="4"/>
  <c r="G1289" i="4"/>
  <c r="I1273" i="4"/>
  <c r="G1273" i="4"/>
  <c r="I1257" i="4"/>
  <c r="G1257" i="4"/>
  <c r="G1241" i="4"/>
  <c r="I1241" i="4"/>
  <c r="G1225" i="4"/>
  <c r="I1225" i="4"/>
  <c r="G1209" i="4"/>
  <c r="I1209" i="4"/>
  <c r="G1193" i="4"/>
  <c r="I1193" i="4"/>
  <c r="G1177" i="4"/>
  <c r="I1177" i="4"/>
  <c r="G1161" i="4"/>
  <c r="I1161" i="4"/>
  <c r="G1145" i="4"/>
  <c r="I1145" i="4"/>
  <c r="G1129" i="4"/>
  <c r="I1129" i="4"/>
  <c r="G1113" i="4"/>
  <c r="I1113" i="4"/>
  <c r="G1097" i="4"/>
  <c r="I1097" i="4"/>
  <c r="G1081" i="4"/>
  <c r="I1081" i="4"/>
  <c r="G1065" i="4"/>
  <c r="I1065" i="4"/>
  <c r="G1049" i="4"/>
  <c r="I1049" i="4"/>
  <c r="G1033" i="4"/>
  <c r="I1033" i="4"/>
  <c r="G1017" i="4"/>
  <c r="I1017" i="4"/>
  <c r="G1001" i="4"/>
  <c r="I1001" i="4"/>
  <c r="G985" i="4"/>
  <c r="I985" i="4"/>
  <c r="G969" i="4"/>
  <c r="I969" i="4"/>
  <c r="G953" i="4"/>
  <c r="I953" i="4"/>
  <c r="G937" i="4"/>
  <c r="I937" i="4"/>
  <c r="G921" i="4"/>
  <c r="I921" i="4"/>
  <c r="G905" i="4"/>
  <c r="I905" i="4"/>
  <c r="G889" i="4"/>
  <c r="I889" i="4"/>
  <c r="G873" i="4"/>
  <c r="I873" i="4"/>
  <c r="G857" i="4"/>
  <c r="I857" i="4"/>
  <c r="G841" i="4"/>
  <c r="I841" i="4"/>
  <c r="G825" i="4"/>
  <c r="I825" i="4"/>
  <c r="G809" i="4"/>
  <c r="I809" i="4"/>
  <c r="G793" i="4"/>
  <c r="I793" i="4"/>
  <c r="I777" i="4"/>
  <c r="G777" i="4"/>
  <c r="G761" i="4"/>
  <c r="I761" i="4"/>
  <c r="G745" i="4"/>
  <c r="I745" i="4"/>
  <c r="G729" i="4"/>
  <c r="I729" i="4"/>
  <c r="G713" i="4"/>
  <c r="I713" i="4"/>
  <c r="G697" i="4"/>
  <c r="I697" i="4"/>
  <c r="G681" i="4"/>
  <c r="I681" i="4"/>
  <c r="G665" i="4"/>
  <c r="I665" i="4"/>
  <c r="G649" i="4"/>
  <c r="I649" i="4"/>
  <c r="I633" i="4"/>
  <c r="G633" i="4"/>
  <c r="G617" i="4"/>
  <c r="I617" i="4"/>
  <c r="G601" i="4"/>
  <c r="I601" i="4"/>
  <c r="I585" i="4"/>
  <c r="G585" i="4"/>
  <c r="I569" i="4"/>
  <c r="G569" i="4"/>
  <c r="I553" i="4"/>
  <c r="G553" i="4"/>
  <c r="I537" i="4"/>
  <c r="G537" i="4"/>
  <c r="I521" i="4"/>
  <c r="G521" i="4"/>
  <c r="I505" i="4"/>
  <c r="G505" i="4"/>
  <c r="I489" i="4"/>
  <c r="G489" i="4"/>
  <c r="I473" i="4"/>
  <c r="G473" i="4"/>
  <c r="G457" i="4"/>
  <c r="I457" i="4"/>
  <c r="G441" i="4"/>
  <c r="I441" i="4"/>
  <c r="G425" i="4"/>
  <c r="I425" i="4"/>
  <c r="G409" i="4"/>
  <c r="I409" i="4"/>
  <c r="G393" i="4"/>
  <c r="I393" i="4"/>
  <c r="I377" i="4"/>
  <c r="G377" i="4"/>
  <c r="I361" i="4"/>
  <c r="G361" i="4"/>
  <c r="I345" i="4"/>
  <c r="G345" i="4"/>
  <c r="I329" i="4"/>
  <c r="G329" i="4"/>
  <c r="I313" i="4"/>
  <c r="G313" i="4"/>
  <c r="I297" i="4"/>
  <c r="G297" i="4"/>
  <c r="I281" i="4"/>
  <c r="G281" i="4"/>
  <c r="I265" i="4"/>
  <c r="G265" i="4"/>
  <c r="G249" i="4"/>
  <c r="I249" i="4"/>
  <c r="I233" i="4"/>
  <c r="G233" i="4"/>
  <c r="I217" i="4"/>
  <c r="G217" i="4"/>
  <c r="I201" i="4"/>
  <c r="G201" i="4"/>
  <c r="I185" i="4"/>
  <c r="G185" i="4"/>
  <c r="G169" i="4"/>
  <c r="I169" i="4"/>
  <c r="I153" i="4"/>
  <c r="G153" i="4"/>
  <c r="I137" i="4"/>
  <c r="G137" i="4"/>
  <c r="I121" i="4"/>
  <c r="G121" i="4"/>
  <c r="I105" i="4"/>
  <c r="G105" i="4"/>
  <c r="I89" i="4"/>
  <c r="G89" i="4"/>
  <c r="G73" i="4"/>
  <c r="I73" i="4"/>
  <c r="I57" i="4"/>
  <c r="G57" i="4"/>
  <c r="G41" i="4"/>
  <c r="I41" i="4"/>
  <c r="G1340" i="4"/>
  <c r="I1340" i="4"/>
  <c r="G1356" i="4"/>
  <c r="I1356" i="4"/>
  <c r="G1372" i="4"/>
  <c r="I1372" i="4"/>
  <c r="G1388" i="4"/>
  <c r="I1388" i="4"/>
  <c r="G1404" i="4"/>
  <c r="I1404" i="4"/>
  <c r="G1420" i="4"/>
  <c r="I1420" i="4"/>
  <c r="G1342" i="4"/>
  <c r="I1342" i="4"/>
  <c r="G1358" i="4"/>
  <c r="I1358" i="4"/>
  <c r="G1374" i="4"/>
  <c r="I1374" i="4"/>
  <c r="G1390" i="4"/>
  <c r="I1390" i="4"/>
  <c r="G1406" i="4"/>
  <c r="I1406" i="4"/>
  <c r="G1422" i="4"/>
  <c r="I1422" i="4"/>
  <c r="G1339" i="4"/>
  <c r="I1339" i="4"/>
  <c r="G1355" i="4"/>
  <c r="I1355" i="4"/>
  <c r="G1371" i="4"/>
  <c r="I1371" i="4"/>
  <c r="G1387" i="4"/>
  <c r="I1387" i="4"/>
  <c r="G1403" i="4"/>
  <c r="I1403" i="4"/>
  <c r="G1419" i="4"/>
  <c r="I1419" i="4"/>
  <c r="I1580" i="4"/>
  <c r="G1580" i="4"/>
  <c r="G1591" i="4"/>
  <c r="I1591" i="4"/>
  <c r="G1602" i="4"/>
  <c r="I1602" i="4"/>
  <c r="G1611" i="4"/>
  <c r="I1611" i="4"/>
  <c r="I1627" i="4"/>
  <c r="G1627" i="4"/>
  <c r="G1435" i="4"/>
  <c r="I1435" i="4"/>
  <c r="G1443" i="4"/>
  <c r="I1443" i="4"/>
  <c r="G1451" i="4"/>
  <c r="I1451" i="4"/>
  <c r="G1459" i="4"/>
  <c r="I1459" i="4"/>
  <c r="G1467" i="4"/>
  <c r="I1467" i="4"/>
  <c r="G1475" i="4"/>
  <c r="I1475" i="4"/>
  <c r="G1483" i="4"/>
  <c r="I1483" i="4"/>
  <c r="G1491" i="4"/>
  <c r="I1491" i="4"/>
  <c r="G1499" i="4"/>
  <c r="I1499" i="4"/>
  <c r="G1507" i="4"/>
  <c r="I1507" i="4"/>
  <c r="G1515" i="4"/>
  <c r="I1515" i="4"/>
  <c r="G1523" i="4"/>
  <c r="I1523" i="4"/>
  <c r="G1531" i="4"/>
  <c r="I1531" i="4"/>
  <c r="G1539" i="4"/>
  <c r="I1539" i="4"/>
  <c r="G1547" i="4"/>
  <c r="I1547" i="4"/>
  <c r="G1555" i="4"/>
  <c r="I1555" i="4"/>
  <c r="G1563" i="4"/>
  <c r="I1563" i="4"/>
  <c r="G1571" i="4"/>
  <c r="I1571" i="4"/>
  <c r="G1594" i="4"/>
  <c r="I1594" i="4"/>
  <c r="G1614" i="4"/>
  <c r="I1614" i="4"/>
  <c r="I1635" i="4"/>
  <c r="G1635" i="4"/>
  <c r="I1349" i="4"/>
  <c r="G1349" i="4"/>
  <c r="I1365" i="4"/>
  <c r="G1365" i="4"/>
  <c r="I1381" i="4"/>
  <c r="G1381" i="4"/>
  <c r="I1397" i="4"/>
  <c r="G1397" i="4"/>
  <c r="I1413" i="4"/>
  <c r="G1413" i="4"/>
  <c r="I1576" i="4"/>
  <c r="G1576" i="4"/>
  <c r="I1587" i="4"/>
  <c r="G1587" i="4"/>
  <c r="I1616" i="4"/>
  <c r="G1616" i="4"/>
  <c r="I1637" i="4"/>
  <c r="G1637" i="4"/>
  <c r="G1434" i="4"/>
  <c r="I1434" i="4"/>
  <c r="G1442" i="4"/>
  <c r="I1442" i="4"/>
  <c r="G1450" i="4"/>
  <c r="I1450" i="4"/>
  <c r="G1458" i="4"/>
  <c r="I1458" i="4"/>
  <c r="G1466" i="4"/>
  <c r="I1466" i="4"/>
  <c r="G1474" i="4"/>
  <c r="I1474" i="4"/>
  <c r="G1482" i="4"/>
  <c r="I1482" i="4"/>
  <c r="G1490" i="4"/>
  <c r="I1490" i="4"/>
  <c r="G1498" i="4"/>
  <c r="I1498" i="4"/>
  <c r="G1506" i="4"/>
  <c r="I1506" i="4"/>
  <c r="G1514" i="4"/>
  <c r="I1514" i="4"/>
  <c r="G1522" i="4"/>
  <c r="I1522" i="4"/>
  <c r="G1530" i="4"/>
  <c r="I1530" i="4"/>
  <c r="G1538" i="4"/>
  <c r="I1538" i="4"/>
  <c r="G1546" i="4"/>
  <c r="I1546" i="4"/>
  <c r="G1554" i="4"/>
  <c r="I1554" i="4"/>
  <c r="G1562" i="4"/>
  <c r="I1562" i="4"/>
  <c r="G1570" i="4"/>
  <c r="I1570" i="4"/>
  <c r="I1592" i="4"/>
  <c r="G1592" i="4"/>
  <c r="G1603" i="4"/>
  <c r="I1603" i="4"/>
  <c r="I1617" i="4"/>
  <c r="G1617" i="4"/>
  <c r="I1633" i="4"/>
  <c r="G1633" i="4"/>
  <c r="I1644" i="4"/>
  <c r="G1644" i="4"/>
  <c r="I1660" i="4"/>
  <c r="G1660" i="4"/>
  <c r="G1675" i="4"/>
  <c r="I1675" i="4"/>
  <c r="G1691" i="4"/>
  <c r="I1691" i="4"/>
  <c r="G1707" i="4"/>
  <c r="I1707" i="4"/>
  <c r="I1717" i="4"/>
  <c r="G1717" i="4"/>
  <c r="I1725" i="4"/>
  <c r="G1725" i="4"/>
  <c r="G1741" i="4"/>
  <c r="I1741" i="4"/>
  <c r="G1757" i="4"/>
  <c r="I1757" i="4"/>
  <c r="I1645" i="4"/>
  <c r="G1645" i="4"/>
  <c r="I1653" i="4"/>
  <c r="G1653" i="4"/>
  <c r="I1661" i="4"/>
  <c r="G1661" i="4"/>
  <c r="I1669" i="4"/>
  <c r="G1669" i="4"/>
  <c r="I1681" i="4"/>
  <c r="G1681" i="4"/>
  <c r="I1697" i="4"/>
  <c r="G1697" i="4"/>
  <c r="G1714" i="4"/>
  <c r="I1714" i="4"/>
  <c r="I1728" i="4"/>
  <c r="G1728" i="4"/>
  <c r="I1744" i="4"/>
  <c r="G1744" i="4"/>
  <c r="G1634" i="4"/>
  <c r="I1634" i="4"/>
  <c r="G1650" i="4"/>
  <c r="I1650" i="4"/>
  <c r="G1666" i="4"/>
  <c r="I1666" i="4"/>
  <c r="G1682" i="4"/>
  <c r="I1682" i="4"/>
  <c r="G1698" i="4"/>
  <c r="I1698" i="4"/>
  <c r="G1731" i="4"/>
  <c r="I1731" i="4"/>
  <c r="G1747" i="4"/>
  <c r="I1747" i="4"/>
  <c r="I1760" i="4"/>
  <c r="G1760" i="4"/>
  <c r="G1676" i="4"/>
  <c r="I1676" i="4"/>
  <c r="G1692" i="4"/>
  <c r="I1692" i="4"/>
  <c r="G1708" i="4"/>
  <c r="I1708" i="4"/>
  <c r="I1724" i="4"/>
  <c r="G1724" i="4"/>
  <c r="G1738" i="4"/>
  <c r="I1738" i="4"/>
  <c r="G1754" i="4"/>
  <c r="I1754" i="4"/>
  <c r="G170" i="4"/>
  <c r="I170" i="4"/>
  <c r="G154" i="4"/>
  <c r="I154" i="4"/>
  <c r="G138" i="4"/>
  <c r="I138" i="4"/>
  <c r="I118" i="4"/>
  <c r="G118" i="4"/>
  <c r="I82" i="4"/>
  <c r="G82" i="4"/>
  <c r="G1334" i="4"/>
  <c r="I1334" i="4"/>
  <c r="G1318" i="4"/>
  <c r="I1318" i="4"/>
  <c r="G1302" i="4"/>
  <c r="I1302" i="4"/>
  <c r="G1286" i="4"/>
  <c r="I1286" i="4"/>
  <c r="G1270" i="4"/>
  <c r="I1270" i="4"/>
  <c r="I1254" i="4"/>
  <c r="G1254" i="4"/>
  <c r="I1238" i="4"/>
  <c r="G1238" i="4"/>
  <c r="I1222" i="4"/>
  <c r="G1222" i="4"/>
  <c r="I1206" i="4"/>
  <c r="G1206" i="4"/>
  <c r="G1190" i="4"/>
  <c r="I1190" i="4"/>
  <c r="G1174" i="4"/>
  <c r="I1174" i="4"/>
  <c r="G1158" i="4"/>
  <c r="I1158" i="4"/>
  <c r="G1142" i="4"/>
  <c r="I1142" i="4"/>
  <c r="G1126" i="4"/>
  <c r="I1126" i="4"/>
  <c r="I1110" i="4"/>
  <c r="G1110" i="4"/>
  <c r="I1094" i="4"/>
  <c r="G1094" i="4"/>
  <c r="I1078" i="4"/>
  <c r="G1078" i="4"/>
  <c r="I1062" i="4"/>
  <c r="G1062" i="4"/>
  <c r="I1046" i="4"/>
  <c r="G1046" i="4"/>
  <c r="I1030" i="4"/>
  <c r="G1030" i="4"/>
  <c r="I1014" i="4"/>
  <c r="G1014" i="4"/>
  <c r="I998" i="4"/>
  <c r="G998" i="4"/>
  <c r="G982" i="4"/>
  <c r="I982" i="4"/>
  <c r="G966" i="4"/>
  <c r="I966" i="4"/>
  <c r="I950" i="4"/>
  <c r="G950" i="4"/>
  <c r="I934" i="4"/>
  <c r="G934" i="4"/>
  <c r="I918" i="4"/>
  <c r="G918" i="4"/>
  <c r="I902" i="4"/>
  <c r="G902" i="4"/>
  <c r="I886" i="4"/>
  <c r="G886" i="4"/>
  <c r="I870" i="4"/>
  <c r="G870" i="4"/>
  <c r="I854" i="4"/>
  <c r="G854" i="4"/>
  <c r="G838" i="4"/>
  <c r="I838" i="4"/>
  <c r="G822" i="4"/>
  <c r="I822" i="4"/>
  <c r="G806" i="4"/>
  <c r="I806" i="4"/>
  <c r="G790" i="4"/>
  <c r="I790" i="4"/>
  <c r="G774" i="4"/>
  <c r="I774" i="4"/>
  <c r="G758" i="4"/>
  <c r="I758" i="4"/>
  <c r="G742" i="4"/>
  <c r="I742" i="4"/>
  <c r="G726" i="4"/>
  <c r="I726" i="4"/>
  <c r="I710" i="4"/>
  <c r="G710" i="4"/>
  <c r="I694" i="4"/>
  <c r="G694" i="4"/>
  <c r="I678" i="4"/>
  <c r="G678" i="4"/>
  <c r="I662" i="4"/>
  <c r="G662" i="4"/>
  <c r="I646" i="4"/>
  <c r="G646" i="4"/>
  <c r="I630" i="4"/>
  <c r="G630" i="4"/>
  <c r="I614" i="4"/>
  <c r="G614" i="4"/>
  <c r="I598" i="4"/>
  <c r="G598" i="4"/>
  <c r="I582" i="4"/>
  <c r="G582" i="4"/>
  <c r="I566" i="4"/>
  <c r="G566" i="4"/>
  <c r="I550" i="4"/>
  <c r="G550" i="4"/>
  <c r="I534" i="4"/>
  <c r="G534" i="4"/>
  <c r="I518" i="4"/>
  <c r="G518" i="4"/>
  <c r="I502" i="4"/>
  <c r="G502" i="4"/>
  <c r="I486" i="4"/>
  <c r="G486" i="4"/>
  <c r="I470" i="4"/>
  <c r="G470" i="4"/>
  <c r="I454" i="4"/>
  <c r="G454" i="4"/>
  <c r="I438" i="4"/>
  <c r="G438" i="4"/>
  <c r="I422" i="4"/>
  <c r="G422" i="4"/>
  <c r="I406" i="4"/>
  <c r="G406" i="4"/>
  <c r="I390" i="4"/>
  <c r="G390" i="4"/>
  <c r="I374" i="4"/>
  <c r="G374" i="4"/>
  <c r="I358" i="4"/>
  <c r="G358" i="4"/>
  <c r="I342" i="4"/>
  <c r="G342" i="4"/>
  <c r="I326" i="4"/>
  <c r="G326" i="4"/>
  <c r="I310" i="4"/>
  <c r="G310" i="4"/>
  <c r="I294" i="4"/>
  <c r="G294" i="4"/>
  <c r="I278" i="4"/>
  <c r="G278" i="4"/>
  <c r="I262" i="4"/>
  <c r="G262" i="4"/>
  <c r="G246" i="4"/>
  <c r="I246" i="4"/>
  <c r="G230" i="4"/>
  <c r="I230" i="4"/>
  <c r="G214" i="4"/>
  <c r="I214" i="4"/>
  <c r="G198" i="4"/>
  <c r="I198" i="4"/>
  <c r="G175" i="4"/>
  <c r="I175" i="4"/>
  <c r="I159" i="4"/>
  <c r="G159" i="4"/>
  <c r="G143" i="4"/>
  <c r="I143" i="4"/>
  <c r="G127" i="4"/>
  <c r="I127" i="4"/>
  <c r="G111" i="4"/>
  <c r="I111" i="4"/>
  <c r="G95" i="4"/>
  <c r="I95" i="4"/>
  <c r="G79" i="4"/>
  <c r="I79" i="4"/>
  <c r="G63" i="4"/>
  <c r="I63" i="4"/>
  <c r="G47" i="4"/>
  <c r="I47" i="4"/>
  <c r="I78" i="4"/>
  <c r="G78" i="4"/>
  <c r="I38" i="4"/>
  <c r="G38" i="4"/>
  <c r="G172" i="4"/>
  <c r="I172" i="4"/>
  <c r="G156" i="4"/>
  <c r="I156" i="4"/>
  <c r="G140" i="4"/>
  <c r="I140" i="4"/>
  <c r="I124" i="4"/>
  <c r="G124" i="4"/>
  <c r="I108" i="4"/>
  <c r="G108" i="4"/>
  <c r="I92" i="4"/>
  <c r="G92" i="4"/>
  <c r="I76" i="4"/>
  <c r="G76" i="4"/>
  <c r="I60" i="4"/>
  <c r="G60" i="4"/>
  <c r="I44" i="4"/>
  <c r="G44" i="4"/>
  <c r="I86" i="4"/>
  <c r="G86" i="4"/>
  <c r="I42" i="4"/>
  <c r="G42" i="4"/>
  <c r="C41" i="11" l="1"/>
  <c r="A4" i="49"/>
  <c r="E2" i="49"/>
  <c r="F1" i="49"/>
  <c r="C40" i="11"/>
  <c r="A5" i="47"/>
  <c r="F2" i="47"/>
  <c r="E3" i="47"/>
  <c r="A1" i="11"/>
  <c r="E1" i="5"/>
  <c r="E2" i="5" s="1"/>
  <c r="B5" i="44"/>
  <c r="AG5" i="44"/>
  <c r="AG6" i="44" s="1"/>
  <c r="A7" i="44"/>
  <c r="B7" i="44" s="1"/>
  <c r="E2" i="39"/>
  <c r="F1" i="42"/>
  <c r="F1" i="33"/>
  <c r="E2" i="33"/>
  <c r="E2" i="34"/>
  <c r="F1" i="34"/>
  <c r="E2" i="38"/>
  <c r="F1" i="38"/>
  <c r="G1" i="39"/>
  <c r="F2" i="39"/>
  <c r="A16" i="42"/>
  <c r="A113" i="40"/>
  <c r="A54" i="38"/>
  <c r="A64" i="40"/>
  <c r="A54" i="39"/>
  <c r="A54" i="37"/>
  <c r="A54" i="36"/>
  <c r="A54" i="34"/>
  <c r="B2" i="11"/>
  <c r="A4" i="33"/>
  <c r="A6" i="5"/>
  <c r="A3" i="11"/>
  <c r="C2" i="11"/>
  <c r="F1" i="40"/>
  <c r="E2" i="40"/>
  <c r="E2" i="42"/>
  <c r="E3" i="42" s="1"/>
  <c r="AG5" i="31"/>
  <c r="AG6" i="31" s="1"/>
  <c r="B5" i="31"/>
  <c r="A7" i="31"/>
  <c r="T7" i="31" s="1"/>
  <c r="E2" i="37"/>
  <c r="F1" i="37"/>
  <c r="F1" i="36"/>
  <c r="E2" i="36"/>
  <c r="D41" i="11" l="1"/>
  <c r="E41" i="11"/>
  <c r="C3" i="49"/>
  <c r="B3" i="49"/>
  <c r="G1" i="49"/>
  <c r="F2" i="49"/>
  <c r="A5" i="49"/>
  <c r="E40" i="11"/>
  <c r="D40" i="11"/>
  <c r="A6" i="47"/>
  <c r="B4" i="47"/>
  <c r="C4" i="47"/>
  <c r="F3" i="47"/>
  <c r="G2" i="47"/>
  <c r="F1" i="5"/>
  <c r="G1" i="5" s="1"/>
  <c r="AG7" i="44"/>
  <c r="AG8" i="44" s="1"/>
  <c r="A9" i="44"/>
  <c r="T9" i="44" s="1"/>
  <c r="T7" i="44"/>
  <c r="F2" i="37"/>
  <c r="G1" i="37"/>
  <c r="G1" i="40"/>
  <c r="F2" i="40"/>
  <c r="A9" i="5"/>
  <c r="A55" i="34"/>
  <c r="A65" i="40"/>
  <c r="G1" i="34"/>
  <c r="F2" i="34"/>
  <c r="G1" i="42"/>
  <c r="F2" i="42"/>
  <c r="F3" i="42" s="1"/>
  <c r="A5" i="33"/>
  <c r="A55" i="36"/>
  <c r="A55" i="38"/>
  <c r="H1" i="39"/>
  <c r="G2" i="39"/>
  <c r="A9" i="31"/>
  <c r="T9" i="31" s="1"/>
  <c r="AG7" i="31"/>
  <c r="AG8" i="31" s="1"/>
  <c r="B7" i="31"/>
  <c r="D2" i="11"/>
  <c r="E2" i="11"/>
  <c r="C15" i="42"/>
  <c r="B15" i="42"/>
  <c r="C63" i="40"/>
  <c r="C53" i="39"/>
  <c r="B53" i="38"/>
  <c r="C53" i="37"/>
  <c r="C53" i="36"/>
  <c r="B53" i="34"/>
  <c r="C112" i="40"/>
  <c r="B63" i="40"/>
  <c r="B53" i="39"/>
  <c r="B112" i="40"/>
  <c r="B53" i="37"/>
  <c r="C53" i="34"/>
  <c r="C53" i="38"/>
  <c r="B53" i="36"/>
  <c r="C3" i="33"/>
  <c r="B3" i="33"/>
  <c r="B3" i="5"/>
  <c r="A55" i="37"/>
  <c r="A114" i="40"/>
  <c r="G1" i="38"/>
  <c r="F2" i="38"/>
  <c r="F2" i="36"/>
  <c r="G1" i="36"/>
  <c r="A4" i="11"/>
  <c r="C3" i="11"/>
  <c r="C54" i="38" s="1"/>
  <c r="B3" i="11"/>
  <c r="B6" i="5" s="1"/>
  <c r="A55" i="39"/>
  <c r="A17" i="42"/>
  <c r="G1" i="33"/>
  <c r="F2" i="33"/>
  <c r="C4" i="49" l="1"/>
  <c r="B4" i="49"/>
  <c r="A6" i="49"/>
  <c r="G2" i="49"/>
  <c r="H1" i="49"/>
  <c r="H3" i="49" s="1"/>
  <c r="D3" i="49"/>
  <c r="E3" i="49"/>
  <c r="F3" i="49"/>
  <c r="G3" i="49"/>
  <c r="G3" i="47"/>
  <c r="H2" i="47"/>
  <c r="H4" i="47" s="1"/>
  <c r="F4" i="47"/>
  <c r="D4" i="47"/>
  <c r="E4" i="47"/>
  <c r="G4" i="47"/>
  <c r="A7" i="47"/>
  <c r="C5" i="47"/>
  <c r="B5" i="47"/>
  <c r="F4" i="5"/>
  <c r="F3" i="33"/>
  <c r="G3" i="33"/>
  <c r="E3" i="33"/>
  <c r="B9" i="44"/>
  <c r="D3" i="33"/>
  <c r="A11" i="44"/>
  <c r="B11" i="44" s="1"/>
  <c r="AG9" i="44"/>
  <c r="AG10" i="44" s="1"/>
  <c r="F3" i="5"/>
  <c r="D6" i="5"/>
  <c r="G6" i="5"/>
  <c r="D7" i="5"/>
  <c r="E7" i="5"/>
  <c r="E6" i="5"/>
  <c r="F7" i="5"/>
  <c r="F6" i="5"/>
  <c r="G7" i="5"/>
  <c r="D8" i="5"/>
  <c r="C16" i="42"/>
  <c r="C113" i="40"/>
  <c r="A12" i="5"/>
  <c r="AI3" i="5"/>
  <c r="D5" i="5"/>
  <c r="C6" i="5"/>
  <c r="C54" i="39"/>
  <c r="B54" i="37"/>
  <c r="B16" i="42"/>
  <c r="G16" i="42" s="1"/>
  <c r="G8" i="5" s="1"/>
  <c r="B54" i="36"/>
  <c r="H1" i="33"/>
  <c r="G2" i="33"/>
  <c r="D3" i="11"/>
  <c r="E3" i="11"/>
  <c r="B113" i="40"/>
  <c r="D4" i="5"/>
  <c r="D3" i="5"/>
  <c r="E4" i="5"/>
  <c r="E3" i="5"/>
  <c r="A56" i="38"/>
  <c r="C4" i="33"/>
  <c r="H1" i="42"/>
  <c r="H15" i="42" s="1"/>
  <c r="G2" i="42"/>
  <c r="G3" i="42" s="1"/>
  <c r="B64" i="40"/>
  <c r="B54" i="34"/>
  <c r="H1" i="40"/>
  <c r="H63" i="40" s="1"/>
  <c r="G2" i="40"/>
  <c r="B54" i="39"/>
  <c r="C4" i="11"/>
  <c r="C9" i="5" s="1"/>
  <c r="A5" i="11"/>
  <c r="B4" i="11"/>
  <c r="B65" i="40" s="1"/>
  <c r="H1" i="38"/>
  <c r="G2" i="38"/>
  <c r="C54" i="37"/>
  <c r="D63" i="40"/>
  <c r="E63" i="40"/>
  <c r="G63" i="40"/>
  <c r="D15" i="42"/>
  <c r="E15" i="42"/>
  <c r="F15" i="42"/>
  <c r="G15" i="42"/>
  <c r="I1" i="39"/>
  <c r="H2" i="39"/>
  <c r="C54" i="36"/>
  <c r="B4" i="33"/>
  <c r="A66" i="40"/>
  <c r="F63" i="40"/>
  <c r="A56" i="39"/>
  <c r="G2" i="36"/>
  <c r="H1" i="36"/>
  <c r="A115" i="40"/>
  <c r="A6" i="33"/>
  <c r="G2" i="34"/>
  <c r="H1" i="34"/>
  <c r="A56" i="34"/>
  <c r="H1" i="37"/>
  <c r="G2" i="37"/>
  <c r="A18" i="42"/>
  <c r="A56" i="37"/>
  <c r="AG9" i="31"/>
  <c r="AG10" i="31" s="1"/>
  <c r="A11" i="31"/>
  <c r="T11" i="31" s="1"/>
  <c r="B9" i="31"/>
  <c r="B54" i="38"/>
  <c r="A56" i="36"/>
  <c r="C64" i="40"/>
  <c r="C54" i="34"/>
  <c r="G4" i="5"/>
  <c r="G3" i="5"/>
  <c r="H1" i="5"/>
  <c r="H6" i="5" s="1"/>
  <c r="H2" i="49" l="1"/>
  <c r="I1" i="49"/>
  <c r="I4" i="49" s="1"/>
  <c r="A7" i="49"/>
  <c r="B5" i="49"/>
  <c r="C5" i="49"/>
  <c r="D4" i="49"/>
  <c r="E4" i="49"/>
  <c r="F4" i="49"/>
  <c r="G4" i="49"/>
  <c r="H4" i="49"/>
  <c r="F5" i="47"/>
  <c r="E5" i="47"/>
  <c r="D5" i="47"/>
  <c r="G5" i="47"/>
  <c r="H5" i="47"/>
  <c r="B6" i="47"/>
  <c r="C6" i="47"/>
  <c r="A8" i="47"/>
  <c r="H3" i="47"/>
  <c r="I2" i="47"/>
  <c r="I5" i="47" s="1"/>
  <c r="H3" i="33"/>
  <c r="G4" i="33"/>
  <c r="H4" i="33"/>
  <c r="D4" i="33"/>
  <c r="F4" i="33"/>
  <c r="E4" i="33"/>
  <c r="T11" i="44"/>
  <c r="AG11" i="44"/>
  <c r="AG12" i="44" s="1"/>
  <c r="A13" i="44"/>
  <c r="A15" i="44" s="1"/>
  <c r="C5" i="33"/>
  <c r="C55" i="34"/>
  <c r="B114" i="40"/>
  <c r="B17" i="42"/>
  <c r="F17" i="42" s="1"/>
  <c r="F11" i="5" s="1"/>
  <c r="B55" i="34"/>
  <c r="B5" i="33"/>
  <c r="C55" i="36"/>
  <c r="C55" i="37"/>
  <c r="C17" i="42"/>
  <c r="C114" i="40"/>
  <c r="B55" i="36"/>
  <c r="B55" i="37"/>
  <c r="B9" i="5"/>
  <c r="B55" i="39"/>
  <c r="A15" i="5"/>
  <c r="H7" i="5"/>
  <c r="E16" i="42"/>
  <c r="E8" i="5" s="1"/>
  <c r="F16" i="42"/>
  <c r="F8" i="5" s="1"/>
  <c r="D16" i="42"/>
  <c r="E5" i="5"/>
  <c r="H5" i="5"/>
  <c r="G5" i="5"/>
  <c r="F5" i="5"/>
  <c r="H16" i="42"/>
  <c r="H8" i="5" s="1"/>
  <c r="I1" i="37"/>
  <c r="H2" i="37"/>
  <c r="A116" i="40"/>
  <c r="F112" i="40"/>
  <c r="D65" i="40"/>
  <c r="F65" i="40"/>
  <c r="G65" i="40"/>
  <c r="H65" i="40"/>
  <c r="E65" i="40"/>
  <c r="J1" i="39"/>
  <c r="I2" i="39"/>
  <c r="E112" i="40"/>
  <c r="G53" i="39"/>
  <c r="G53" i="36"/>
  <c r="G53" i="38"/>
  <c r="G53" i="37"/>
  <c r="G53" i="34"/>
  <c r="B5" i="11"/>
  <c r="B12" i="5" s="1"/>
  <c r="A6" i="11"/>
  <c r="C5" i="11"/>
  <c r="C115" i="40" s="1"/>
  <c r="A19" i="42"/>
  <c r="A13" i="31"/>
  <c r="T13" i="31" s="1"/>
  <c r="AG11" i="31"/>
  <c r="AG12" i="31" s="1"/>
  <c r="B11" i="31"/>
  <c r="D112" i="40"/>
  <c r="F53" i="36"/>
  <c r="F53" i="37"/>
  <c r="F53" i="38"/>
  <c r="F53" i="39"/>
  <c r="F53" i="34"/>
  <c r="D4" i="11"/>
  <c r="E4" i="11"/>
  <c r="E64" i="40"/>
  <c r="D64" i="40"/>
  <c r="F64" i="40"/>
  <c r="G64" i="40"/>
  <c r="H64" i="40"/>
  <c r="C55" i="38"/>
  <c r="H2" i="34"/>
  <c r="I1" i="34"/>
  <c r="A7" i="33"/>
  <c r="I1" i="36"/>
  <c r="H2" i="36"/>
  <c r="C55" i="39"/>
  <c r="C65" i="40"/>
  <c r="H112" i="40"/>
  <c r="D53" i="36"/>
  <c r="D53" i="39"/>
  <c r="D53" i="34"/>
  <c r="D53" i="37"/>
  <c r="D53" i="38"/>
  <c r="H2" i="38"/>
  <c r="I1" i="38"/>
  <c r="A57" i="38"/>
  <c r="I1" i="33"/>
  <c r="H2" i="33"/>
  <c r="A57" i="36"/>
  <c r="A57" i="37"/>
  <c r="A57" i="34"/>
  <c r="A57" i="39"/>
  <c r="A67" i="40"/>
  <c r="G112" i="40"/>
  <c r="E53" i="39"/>
  <c r="E53" i="34"/>
  <c r="E53" i="36"/>
  <c r="E53" i="37"/>
  <c r="E53" i="38"/>
  <c r="H2" i="40"/>
  <c r="I1" i="40"/>
  <c r="H2" i="42"/>
  <c r="H3" i="42" s="1"/>
  <c r="I1" i="42"/>
  <c r="B55" i="38"/>
  <c r="H4" i="5"/>
  <c r="H3" i="5"/>
  <c r="I1" i="5"/>
  <c r="H53" i="38" l="1"/>
  <c r="C6" i="49"/>
  <c r="E5" i="49"/>
  <c r="D5" i="49"/>
  <c r="F5" i="49"/>
  <c r="G5" i="49"/>
  <c r="H5" i="49"/>
  <c r="I5" i="49"/>
  <c r="B6" i="49"/>
  <c r="A8" i="49"/>
  <c r="J1" i="49"/>
  <c r="J5" i="49" s="1"/>
  <c r="I2" i="49"/>
  <c r="I3" i="49"/>
  <c r="B7" i="47"/>
  <c r="I7" i="47" s="1"/>
  <c r="I6" i="47"/>
  <c r="J2" i="47"/>
  <c r="I3" i="47"/>
  <c r="I4" i="47"/>
  <c r="A9" i="47"/>
  <c r="C7" i="47"/>
  <c r="F6" i="47"/>
  <c r="E6" i="47"/>
  <c r="H6" i="47"/>
  <c r="D6" i="47"/>
  <c r="G6" i="47"/>
  <c r="H53" i="36"/>
  <c r="H53" i="34"/>
  <c r="H53" i="37"/>
  <c r="H53" i="39"/>
  <c r="I3" i="33"/>
  <c r="H5" i="33"/>
  <c r="D5" i="33"/>
  <c r="I5" i="33"/>
  <c r="G5" i="33"/>
  <c r="F5" i="33"/>
  <c r="E5" i="33"/>
  <c r="I4" i="33"/>
  <c r="B13" i="44"/>
  <c r="T13" i="44"/>
  <c r="AG13" i="44"/>
  <c r="AG14" i="44" s="1"/>
  <c r="AG15" i="44"/>
  <c r="AG16" i="44" s="1"/>
  <c r="T15" i="44"/>
  <c r="A17" i="44"/>
  <c r="B15" i="44"/>
  <c r="B6" i="33"/>
  <c r="E54" i="38"/>
  <c r="G54" i="36"/>
  <c r="H54" i="37"/>
  <c r="D54" i="39"/>
  <c r="F54" i="37"/>
  <c r="G17" i="42"/>
  <c r="G11" i="5" s="1"/>
  <c r="B56" i="34"/>
  <c r="H54" i="39"/>
  <c r="B66" i="40"/>
  <c r="F66" i="40" s="1"/>
  <c r="F113" i="40"/>
  <c r="F114" i="40" s="1"/>
  <c r="E17" i="42"/>
  <c r="E11" i="5" s="1"/>
  <c r="H17" i="42"/>
  <c r="H11" i="5" s="1"/>
  <c r="D17" i="42"/>
  <c r="H54" i="36"/>
  <c r="B56" i="39"/>
  <c r="D54" i="36"/>
  <c r="C56" i="39"/>
  <c r="B56" i="37"/>
  <c r="F54" i="36"/>
  <c r="I17" i="42"/>
  <c r="I11" i="5" s="1"/>
  <c r="F54" i="39"/>
  <c r="F54" i="38"/>
  <c r="H113" i="40"/>
  <c r="H114" i="40" s="1"/>
  <c r="C56" i="38"/>
  <c r="E12" i="5"/>
  <c r="G12" i="5"/>
  <c r="H13" i="5"/>
  <c r="H12" i="5"/>
  <c r="D13" i="5"/>
  <c r="I13" i="5"/>
  <c r="D12" i="5"/>
  <c r="E13" i="5"/>
  <c r="F12" i="5"/>
  <c r="G13" i="5"/>
  <c r="F13" i="5"/>
  <c r="I12" i="5"/>
  <c r="D14" i="5"/>
  <c r="A18" i="5"/>
  <c r="E54" i="37"/>
  <c r="I7" i="5"/>
  <c r="I6" i="5"/>
  <c r="G113" i="40"/>
  <c r="G114" i="40" s="1"/>
  <c r="G54" i="34"/>
  <c r="C12" i="5"/>
  <c r="D10" i="5"/>
  <c r="D9" i="5"/>
  <c r="E10" i="5"/>
  <c r="E9" i="5"/>
  <c r="F10" i="5"/>
  <c r="G9" i="5"/>
  <c r="H10" i="5"/>
  <c r="H9" i="5"/>
  <c r="I10" i="5"/>
  <c r="I9" i="5"/>
  <c r="G10" i="5"/>
  <c r="F9" i="5"/>
  <c r="D11" i="5"/>
  <c r="E54" i="39"/>
  <c r="E54" i="34"/>
  <c r="C66" i="40"/>
  <c r="C56" i="37"/>
  <c r="C56" i="36"/>
  <c r="E54" i="36"/>
  <c r="H54" i="38"/>
  <c r="H54" i="34"/>
  <c r="C56" i="34"/>
  <c r="D54" i="38"/>
  <c r="D54" i="34"/>
  <c r="D54" i="37"/>
  <c r="C6" i="33"/>
  <c r="C18" i="42"/>
  <c r="G54" i="38"/>
  <c r="A68" i="40"/>
  <c r="A58" i="34"/>
  <c r="A58" i="36"/>
  <c r="J1" i="33"/>
  <c r="J3" i="33" s="1"/>
  <c r="I2" i="33"/>
  <c r="I2" i="38"/>
  <c r="J1" i="38"/>
  <c r="A8" i="33"/>
  <c r="AG13" i="31"/>
  <c r="AG14" i="31" s="1"/>
  <c r="B13" i="31"/>
  <c r="A15" i="31"/>
  <c r="T15" i="31" s="1"/>
  <c r="D5" i="11"/>
  <c r="E5" i="11"/>
  <c r="G54" i="39"/>
  <c r="A117" i="40"/>
  <c r="I2" i="37"/>
  <c r="J1" i="37"/>
  <c r="J1" i="42"/>
  <c r="I2" i="42"/>
  <c r="I3" i="42" s="1"/>
  <c r="I15" i="42"/>
  <c r="I16" i="42"/>
  <c r="I8" i="5" s="1"/>
  <c r="I2" i="40"/>
  <c r="J1" i="40"/>
  <c r="I63" i="40"/>
  <c r="A58" i="39"/>
  <c r="B56" i="36"/>
  <c r="B56" i="38"/>
  <c r="F54" i="34"/>
  <c r="B18" i="42"/>
  <c r="C6" i="11"/>
  <c r="C57" i="34" s="1"/>
  <c r="A7" i="11"/>
  <c r="B6" i="11"/>
  <c r="B8" i="47" s="1"/>
  <c r="G54" i="37"/>
  <c r="B115" i="40"/>
  <c r="J1" i="36"/>
  <c r="I2" i="36"/>
  <c r="J1" i="34"/>
  <c r="I2" i="34"/>
  <c r="I64" i="40"/>
  <c r="D113" i="40"/>
  <c r="D114" i="40" s="1"/>
  <c r="E113" i="40"/>
  <c r="E114" i="40" s="1"/>
  <c r="I65" i="40"/>
  <c r="A58" i="37"/>
  <c r="A58" i="38"/>
  <c r="A20" i="42"/>
  <c r="J2" i="39"/>
  <c r="K1" i="39"/>
  <c r="I4" i="5"/>
  <c r="J1" i="5"/>
  <c r="J13" i="5" s="1"/>
  <c r="I3" i="5"/>
  <c r="J6" i="33" l="1"/>
  <c r="K1" i="49"/>
  <c r="K6" i="49" s="1"/>
  <c r="J2" i="49"/>
  <c r="J3" i="49"/>
  <c r="J4" i="49"/>
  <c r="B7" i="49"/>
  <c r="A9" i="49"/>
  <c r="C7" i="49"/>
  <c r="D6" i="49"/>
  <c r="E6" i="49"/>
  <c r="F6" i="49"/>
  <c r="G6" i="49"/>
  <c r="H6" i="49"/>
  <c r="I6" i="49"/>
  <c r="J6" i="49"/>
  <c r="F7" i="47"/>
  <c r="H7" i="47"/>
  <c r="D7" i="47"/>
  <c r="J7" i="47"/>
  <c r="G7" i="47"/>
  <c r="E7" i="47"/>
  <c r="D8" i="47"/>
  <c r="J8" i="47"/>
  <c r="H8" i="47"/>
  <c r="F8" i="47"/>
  <c r="E8" i="47"/>
  <c r="I8" i="47"/>
  <c r="G8" i="47"/>
  <c r="C8" i="47"/>
  <c r="A10" i="47"/>
  <c r="J3" i="47"/>
  <c r="K2" i="47"/>
  <c r="J4" i="47"/>
  <c r="J5" i="47"/>
  <c r="J6" i="47"/>
  <c r="H55" i="36"/>
  <c r="F55" i="39"/>
  <c r="E55" i="34"/>
  <c r="E55" i="38"/>
  <c r="E55" i="37"/>
  <c r="J5" i="33"/>
  <c r="I6" i="33"/>
  <c r="E6" i="33"/>
  <c r="G6" i="33"/>
  <c r="F6" i="33"/>
  <c r="H6" i="33"/>
  <c r="D6" i="33"/>
  <c r="J4" i="33"/>
  <c r="H66" i="40"/>
  <c r="H115" i="40" s="1"/>
  <c r="E55" i="36"/>
  <c r="E55" i="39"/>
  <c r="G55" i="34"/>
  <c r="D55" i="39"/>
  <c r="G66" i="40"/>
  <c r="G115" i="40" s="1"/>
  <c r="J66" i="40"/>
  <c r="D66" i="40"/>
  <c r="D115" i="40" s="1"/>
  <c r="D55" i="36"/>
  <c r="D55" i="38"/>
  <c r="D55" i="37"/>
  <c r="E66" i="40"/>
  <c r="E115" i="40" s="1"/>
  <c r="D55" i="34"/>
  <c r="I66" i="40"/>
  <c r="AG17" i="44"/>
  <c r="AG18" i="44" s="1"/>
  <c r="B17" i="44"/>
  <c r="T17" i="44"/>
  <c r="A19" i="44"/>
  <c r="G55" i="39"/>
  <c r="G55" i="38"/>
  <c r="G55" i="36"/>
  <c r="G55" i="37"/>
  <c r="B15" i="5"/>
  <c r="G16" i="5" s="1"/>
  <c r="F55" i="37"/>
  <c r="H55" i="38"/>
  <c r="H55" i="39"/>
  <c r="F55" i="38"/>
  <c r="F55" i="36"/>
  <c r="H55" i="34"/>
  <c r="F55" i="34"/>
  <c r="H55" i="37"/>
  <c r="B57" i="38"/>
  <c r="J16" i="42"/>
  <c r="J8" i="5" s="1"/>
  <c r="J18" i="42"/>
  <c r="J14" i="5" s="1"/>
  <c r="C57" i="38"/>
  <c r="C57" i="37"/>
  <c r="C19" i="42"/>
  <c r="B57" i="37"/>
  <c r="B19" i="42"/>
  <c r="J19" i="42" s="1"/>
  <c r="J17" i="5" s="1"/>
  <c r="A21" i="5"/>
  <c r="J7" i="5"/>
  <c r="J6" i="5"/>
  <c r="C15" i="5"/>
  <c r="J12" i="5"/>
  <c r="J9" i="5"/>
  <c r="J10" i="5"/>
  <c r="I5" i="5"/>
  <c r="K2" i="39"/>
  <c r="L1" i="39"/>
  <c r="J2" i="36"/>
  <c r="K1" i="36"/>
  <c r="C7" i="11"/>
  <c r="C18" i="5" s="1"/>
  <c r="A8" i="11"/>
  <c r="B7" i="11"/>
  <c r="B18" i="5" s="1"/>
  <c r="B57" i="39"/>
  <c r="K1" i="40"/>
  <c r="J2" i="40"/>
  <c r="J63" i="40"/>
  <c r="J65" i="40"/>
  <c r="J64" i="40"/>
  <c r="B116" i="40"/>
  <c r="A17" i="31"/>
  <c r="T17" i="31" s="1"/>
  <c r="B15" i="31"/>
  <c r="AG15" i="31"/>
  <c r="AG16" i="31" s="1"/>
  <c r="B7" i="33"/>
  <c r="B57" i="36"/>
  <c r="B67" i="40"/>
  <c r="A59" i="37"/>
  <c r="D6" i="11"/>
  <c r="E6" i="11"/>
  <c r="C57" i="39"/>
  <c r="K1" i="42"/>
  <c r="K18" i="42" s="1"/>
  <c r="J2" i="42"/>
  <c r="J3" i="42" s="1"/>
  <c r="J15" i="42"/>
  <c r="J17" i="42"/>
  <c r="J11" i="5" s="1"/>
  <c r="C116" i="40"/>
  <c r="A9" i="33"/>
  <c r="I53" i="39"/>
  <c r="I53" i="34"/>
  <c r="I55" i="37"/>
  <c r="I54" i="36"/>
  <c r="I55" i="36"/>
  <c r="I54" i="34"/>
  <c r="I55" i="38"/>
  <c r="I54" i="38"/>
  <c r="I53" i="38"/>
  <c r="I53" i="36"/>
  <c r="I54" i="37"/>
  <c r="I55" i="34"/>
  <c r="I53" i="37"/>
  <c r="I54" i="39"/>
  <c r="I55" i="39"/>
  <c r="C57" i="36"/>
  <c r="B57" i="34"/>
  <c r="A21" i="42"/>
  <c r="J2" i="34"/>
  <c r="K1" i="34"/>
  <c r="D18" i="42"/>
  <c r="E18" i="42"/>
  <c r="F18" i="42"/>
  <c r="G18" i="42"/>
  <c r="H18" i="42"/>
  <c r="I18" i="42"/>
  <c r="I14" i="5" s="1"/>
  <c r="A59" i="39"/>
  <c r="J2" i="37"/>
  <c r="K1" i="37"/>
  <c r="A118" i="40"/>
  <c r="A59" i="36"/>
  <c r="C67" i="40"/>
  <c r="A59" i="38"/>
  <c r="I112" i="40"/>
  <c r="I113" i="40" s="1"/>
  <c r="C7" i="33"/>
  <c r="J2" i="38"/>
  <c r="K1" i="38"/>
  <c r="K1" i="33"/>
  <c r="J2" i="33"/>
  <c r="A59" i="34"/>
  <c r="A69" i="40"/>
  <c r="F115" i="40"/>
  <c r="J4" i="5"/>
  <c r="J3" i="5"/>
  <c r="K1" i="5"/>
  <c r="J7" i="33" l="1"/>
  <c r="C8" i="49"/>
  <c r="B8" i="49"/>
  <c r="A10" i="49"/>
  <c r="G7" i="49"/>
  <c r="F7" i="49"/>
  <c r="H7" i="49"/>
  <c r="E7" i="49"/>
  <c r="D7" i="49"/>
  <c r="I7" i="49"/>
  <c r="J7" i="49"/>
  <c r="K7" i="49"/>
  <c r="L1" i="49"/>
  <c r="L7" i="49" s="1"/>
  <c r="K2" i="49"/>
  <c r="K3" i="49"/>
  <c r="K4" i="49"/>
  <c r="K5" i="49"/>
  <c r="K8" i="47"/>
  <c r="K3" i="47"/>
  <c r="L2" i="47"/>
  <c r="K4" i="47"/>
  <c r="K5" i="47"/>
  <c r="K7" i="47"/>
  <c r="K6" i="47"/>
  <c r="B9" i="47"/>
  <c r="C9" i="47"/>
  <c r="A11" i="47"/>
  <c r="H56" i="39"/>
  <c r="F56" i="37"/>
  <c r="D56" i="34"/>
  <c r="J15" i="5"/>
  <c r="D56" i="37"/>
  <c r="E56" i="38"/>
  <c r="E56" i="37"/>
  <c r="G56" i="37"/>
  <c r="D56" i="38"/>
  <c r="G56" i="38"/>
  <c r="G56" i="39"/>
  <c r="G56" i="36"/>
  <c r="G56" i="34"/>
  <c r="H56" i="37"/>
  <c r="F56" i="38"/>
  <c r="B58" i="37"/>
  <c r="F56" i="36"/>
  <c r="H15" i="5"/>
  <c r="F56" i="34"/>
  <c r="F56" i="39"/>
  <c r="F16" i="5"/>
  <c r="K16" i="5"/>
  <c r="H16" i="5"/>
  <c r="F7" i="33"/>
  <c r="H7" i="33"/>
  <c r="G7" i="33"/>
  <c r="I7" i="33"/>
  <c r="E7" i="33"/>
  <c r="D7" i="33"/>
  <c r="K7" i="33"/>
  <c r="K3" i="33"/>
  <c r="K4" i="33"/>
  <c r="K5" i="33"/>
  <c r="K6" i="33"/>
  <c r="D56" i="36"/>
  <c r="J16" i="5"/>
  <c r="D16" i="5"/>
  <c r="D56" i="39"/>
  <c r="E16" i="5"/>
  <c r="F15" i="5"/>
  <c r="I56" i="37"/>
  <c r="I15" i="5"/>
  <c r="E15" i="5"/>
  <c r="G15" i="5"/>
  <c r="C117" i="40"/>
  <c r="C58" i="39"/>
  <c r="C20" i="42"/>
  <c r="C58" i="36"/>
  <c r="C58" i="34"/>
  <c r="C68" i="40"/>
  <c r="C58" i="38"/>
  <c r="C8" i="33"/>
  <c r="D17" i="5"/>
  <c r="I16" i="5"/>
  <c r="D15" i="5"/>
  <c r="B58" i="38"/>
  <c r="I56" i="36"/>
  <c r="I56" i="34"/>
  <c r="B58" i="39"/>
  <c r="I56" i="39"/>
  <c r="I56" i="38"/>
  <c r="A21" i="44"/>
  <c r="AG19" i="44"/>
  <c r="AG20" i="44" s="1"/>
  <c r="T19" i="44"/>
  <c r="B19" i="44"/>
  <c r="E56" i="39"/>
  <c r="E56" i="36"/>
  <c r="E56" i="34"/>
  <c r="H56" i="38"/>
  <c r="H56" i="36"/>
  <c r="H56" i="34"/>
  <c r="B20" i="42"/>
  <c r="J20" i="42" s="1"/>
  <c r="J20" i="5" s="1"/>
  <c r="B68" i="40"/>
  <c r="E68" i="40" s="1"/>
  <c r="B58" i="34"/>
  <c r="B58" i="36"/>
  <c r="B117" i="40"/>
  <c r="B8" i="33"/>
  <c r="C58" i="37"/>
  <c r="F19" i="42"/>
  <c r="F17" i="5" s="1"/>
  <c r="E19" i="42"/>
  <c r="E17" i="5" s="1"/>
  <c r="I19" i="42"/>
  <c r="I17" i="5" s="1"/>
  <c r="G19" i="42"/>
  <c r="G17" i="5" s="1"/>
  <c r="H19" i="42"/>
  <c r="H17" i="5" s="1"/>
  <c r="D19" i="42"/>
  <c r="G18" i="5"/>
  <c r="I18" i="5"/>
  <c r="J19" i="5"/>
  <c r="J18" i="5"/>
  <c r="K19" i="5"/>
  <c r="E18" i="5"/>
  <c r="F19" i="5"/>
  <c r="F18" i="5"/>
  <c r="G19" i="5"/>
  <c r="K18" i="5"/>
  <c r="H19" i="5"/>
  <c r="E19" i="5"/>
  <c r="D18" i="5"/>
  <c r="I19" i="5"/>
  <c r="H18" i="5"/>
  <c r="D19" i="5"/>
  <c r="D20" i="5"/>
  <c r="A24" i="5"/>
  <c r="K14" i="5"/>
  <c r="K7" i="5"/>
  <c r="K6" i="5"/>
  <c r="K13" i="5"/>
  <c r="K9" i="5"/>
  <c r="K10" i="5"/>
  <c r="K12" i="5"/>
  <c r="I114" i="40"/>
  <c r="I115" i="40" s="1"/>
  <c r="K15" i="5"/>
  <c r="F14" i="5"/>
  <c r="J5" i="5"/>
  <c r="E14" i="5"/>
  <c r="H14" i="5"/>
  <c r="G14" i="5"/>
  <c r="A60" i="34"/>
  <c r="K2" i="38"/>
  <c r="L1" i="38"/>
  <c r="A60" i="39"/>
  <c r="A60" i="37"/>
  <c r="L1" i="40"/>
  <c r="K2" i="40"/>
  <c r="K63" i="40"/>
  <c r="K65" i="40"/>
  <c r="K64" i="40"/>
  <c r="K66" i="40"/>
  <c r="D7" i="11"/>
  <c r="E7" i="11"/>
  <c r="J53" i="34"/>
  <c r="J56" i="38"/>
  <c r="J54" i="37"/>
  <c r="J54" i="34"/>
  <c r="J56" i="37"/>
  <c r="J56" i="34"/>
  <c r="J55" i="38"/>
  <c r="J53" i="39"/>
  <c r="J53" i="36"/>
  <c r="J54" i="38"/>
  <c r="J54" i="36"/>
  <c r="J55" i="34"/>
  <c r="J53" i="38"/>
  <c r="J53" i="37"/>
  <c r="J55" i="37"/>
  <c r="J55" i="36"/>
  <c r="J56" i="36"/>
  <c r="J54" i="39"/>
  <c r="J55" i="39"/>
  <c r="J56" i="39"/>
  <c r="A22" i="42"/>
  <c r="A10" i="33"/>
  <c r="K2" i="42"/>
  <c r="K3" i="42" s="1"/>
  <c r="L1" i="42"/>
  <c r="K16" i="42"/>
  <c r="K8" i="5" s="1"/>
  <c r="K15" i="42"/>
  <c r="K17" i="42"/>
  <c r="K11" i="5" s="1"/>
  <c r="K2" i="36"/>
  <c r="L1" i="36"/>
  <c r="M1" i="39"/>
  <c r="L2" i="39"/>
  <c r="A119" i="40"/>
  <c r="B17" i="31"/>
  <c r="A19" i="31"/>
  <c r="T19" i="31" s="1"/>
  <c r="AG17" i="31"/>
  <c r="AG18" i="31" s="1"/>
  <c r="J112" i="40"/>
  <c r="J113" i="40" s="1"/>
  <c r="A70" i="40"/>
  <c r="L1" i="33"/>
  <c r="K2" i="33"/>
  <c r="A60" i="38"/>
  <c r="A60" i="36"/>
  <c r="K2" i="37"/>
  <c r="L1" i="37"/>
  <c r="K2" i="34"/>
  <c r="L1" i="34"/>
  <c r="K19" i="42"/>
  <c r="K17" i="5" s="1"/>
  <c r="D67" i="40"/>
  <c r="G67" i="40"/>
  <c r="F67" i="40"/>
  <c r="H67" i="40"/>
  <c r="H116" i="40" s="1"/>
  <c r="E67" i="40"/>
  <c r="I67" i="40"/>
  <c r="J67" i="40"/>
  <c r="K67" i="40"/>
  <c r="B8" i="11"/>
  <c r="B21" i="5" s="1"/>
  <c r="C8" i="11"/>
  <c r="C21" i="5" s="1"/>
  <c r="A9" i="11"/>
  <c r="K4" i="5"/>
  <c r="K3" i="5"/>
  <c r="L1" i="5"/>
  <c r="L2" i="49" l="1"/>
  <c r="M1" i="49"/>
  <c r="L3" i="49"/>
  <c r="L4" i="49"/>
  <c r="L5" i="49"/>
  <c r="L6" i="49"/>
  <c r="B9" i="49"/>
  <c r="A11" i="49"/>
  <c r="C9" i="49"/>
  <c r="F8" i="49"/>
  <c r="E8" i="49"/>
  <c r="D8" i="49"/>
  <c r="H8" i="49"/>
  <c r="G8" i="49"/>
  <c r="J8" i="49"/>
  <c r="K8" i="49"/>
  <c r="L8" i="49"/>
  <c r="M8" i="49"/>
  <c r="I8" i="49"/>
  <c r="B10" i="47"/>
  <c r="C10" i="47"/>
  <c r="A12" i="47"/>
  <c r="E9" i="47"/>
  <c r="G9" i="47"/>
  <c r="F9" i="47"/>
  <c r="K9" i="47"/>
  <c r="D9" i="47"/>
  <c r="H9" i="47"/>
  <c r="J9" i="47"/>
  <c r="I9" i="47"/>
  <c r="L9" i="47"/>
  <c r="M2" i="47"/>
  <c r="M9" i="47" s="1"/>
  <c r="L3" i="47"/>
  <c r="L4" i="47"/>
  <c r="L5" i="47"/>
  <c r="L7" i="47"/>
  <c r="L6" i="47"/>
  <c r="L8" i="47"/>
  <c r="L7" i="33"/>
  <c r="L3" i="33"/>
  <c r="L4" i="33"/>
  <c r="L5" i="33"/>
  <c r="L6" i="33"/>
  <c r="K8" i="33"/>
  <c r="G8" i="33"/>
  <c r="E8" i="33"/>
  <c r="L8" i="33"/>
  <c r="H8" i="33"/>
  <c r="J8" i="33"/>
  <c r="F8" i="33"/>
  <c r="I8" i="33"/>
  <c r="D8" i="33"/>
  <c r="D68" i="40"/>
  <c r="L20" i="42"/>
  <c r="L20" i="5" s="1"/>
  <c r="F20" i="42"/>
  <c r="F20" i="5" s="1"/>
  <c r="AG21" i="44"/>
  <c r="AG22" i="44" s="1"/>
  <c r="B21" i="44"/>
  <c r="T21" i="44"/>
  <c r="A23" i="44"/>
  <c r="J68" i="40"/>
  <c r="K68" i="40"/>
  <c r="H68" i="40"/>
  <c r="H117" i="40" s="1"/>
  <c r="G68" i="40"/>
  <c r="F68" i="40"/>
  <c r="I68" i="40"/>
  <c r="L68" i="40"/>
  <c r="I20" i="42"/>
  <c r="I20" i="5" s="1"/>
  <c r="E20" i="42"/>
  <c r="E20" i="5" s="1"/>
  <c r="H20" i="42"/>
  <c r="H20" i="5" s="1"/>
  <c r="D20" i="42"/>
  <c r="K20" i="42"/>
  <c r="K20" i="5" s="1"/>
  <c r="G20" i="42"/>
  <c r="G20" i="5" s="1"/>
  <c r="L67" i="40"/>
  <c r="C59" i="38"/>
  <c r="K21" i="5"/>
  <c r="G21" i="5"/>
  <c r="H22" i="5"/>
  <c r="J21" i="5"/>
  <c r="K22" i="5"/>
  <c r="F21" i="5"/>
  <c r="G22" i="5"/>
  <c r="L22" i="5"/>
  <c r="D21" i="5"/>
  <c r="E22" i="5"/>
  <c r="E21" i="5"/>
  <c r="F22" i="5"/>
  <c r="D22" i="5"/>
  <c r="H21" i="5"/>
  <c r="I22" i="5"/>
  <c r="I21" i="5"/>
  <c r="J22" i="5"/>
  <c r="L21" i="5"/>
  <c r="D23" i="5"/>
  <c r="L6" i="5"/>
  <c r="L7" i="5"/>
  <c r="L10" i="5"/>
  <c r="L12" i="5"/>
  <c r="L9" i="5"/>
  <c r="L13" i="5"/>
  <c r="L16" i="5"/>
  <c r="L15" i="5"/>
  <c r="A27" i="5"/>
  <c r="L18" i="5"/>
  <c r="J114" i="40"/>
  <c r="J115" i="40" s="1"/>
  <c r="J116" i="40" s="1"/>
  <c r="L19" i="5"/>
  <c r="K5" i="5"/>
  <c r="B59" i="36"/>
  <c r="B59" i="38"/>
  <c r="B69" i="40"/>
  <c r="E69" i="40" s="1"/>
  <c r="D8" i="11"/>
  <c r="E8" i="11"/>
  <c r="E116" i="40"/>
  <c r="E117" i="40" s="1"/>
  <c r="D116" i="40"/>
  <c r="M1" i="37"/>
  <c r="L2" i="37"/>
  <c r="C59" i="36"/>
  <c r="C69" i="40"/>
  <c r="G57" i="36"/>
  <c r="G57" i="34"/>
  <c r="G57" i="38"/>
  <c r="G57" i="39"/>
  <c r="G57" i="37"/>
  <c r="H57" i="37"/>
  <c r="H57" i="36"/>
  <c r="H57" i="39"/>
  <c r="H57" i="38"/>
  <c r="H57" i="34"/>
  <c r="A120" i="40"/>
  <c r="L2" i="36"/>
  <c r="M1" i="36"/>
  <c r="A11" i="33"/>
  <c r="A23" i="42"/>
  <c r="J57" i="34"/>
  <c r="A61" i="37"/>
  <c r="B59" i="39"/>
  <c r="B59" i="34"/>
  <c r="M1" i="34"/>
  <c r="L2" i="34"/>
  <c r="A61" i="38"/>
  <c r="M1" i="33"/>
  <c r="L2" i="33"/>
  <c r="B19" i="31"/>
  <c r="A21" i="31"/>
  <c r="T21" i="31" s="1"/>
  <c r="AG19" i="31"/>
  <c r="AG20" i="31" s="1"/>
  <c r="D57" i="38"/>
  <c r="D57" i="36"/>
  <c r="D57" i="37"/>
  <c r="D57" i="39"/>
  <c r="D57" i="34"/>
  <c r="B9" i="33"/>
  <c r="B21" i="42"/>
  <c r="J21" i="42" s="1"/>
  <c r="K112" i="40"/>
  <c r="B59" i="37"/>
  <c r="M1" i="38"/>
  <c r="L2" i="38"/>
  <c r="A61" i="34"/>
  <c r="F116" i="40"/>
  <c r="A61" i="36"/>
  <c r="A71" i="40"/>
  <c r="E57" i="37"/>
  <c r="E57" i="36"/>
  <c r="E57" i="38"/>
  <c r="E57" i="34"/>
  <c r="E57" i="39"/>
  <c r="B118" i="40"/>
  <c r="L2" i="42"/>
  <c r="L3" i="42" s="1"/>
  <c r="M1" i="42"/>
  <c r="L15" i="42"/>
  <c r="L16" i="42"/>
  <c r="L8" i="5" s="1"/>
  <c r="L17" i="42"/>
  <c r="L11" i="5" s="1"/>
  <c r="L18" i="42"/>
  <c r="L14" i="5" s="1"/>
  <c r="L19" i="42"/>
  <c r="L17" i="5" s="1"/>
  <c r="C9" i="33"/>
  <c r="J57" i="39"/>
  <c r="C59" i="37"/>
  <c r="C59" i="39"/>
  <c r="A10" i="11"/>
  <c r="C9" i="11"/>
  <c r="C24" i="5" s="1"/>
  <c r="B9" i="11"/>
  <c r="B24" i="5" s="1"/>
  <c r="I116" i="40"/>
  <c r="G116" i="40"/>
  <c r="K53" i="38"/>
  <c r="K57" i="37"/>
  <c r="K55" i="37"/>
  <c r="K54" i="36"/>
  <c r="K54" i="34"/>
  <c r="K53" i="39"/>
  <c r="K56" i="38"/>
  <c r="K54" i="38"/>
  <c r="K53" i="34"/>
  <c r="K57" i="34"/>
  <c r="K53" i="36"/>
  <c r="K57" i="38"/>
  <c r="K55" i="38"/>
  <c r="K56" i="37"/>
  <c r="K55" i="36"/>
  <c r="K57" i="36"/>
  <c r="K56" i="34"/>
  <c r="K53" i="37"/>
  <c r="K54" i="37"/>
  <c r="K56" i="36"/>
  <c r="K55" i="34"/>
  <c r="K54" i="39"/>
  <c r="K55" i="39"/>
  <c r="K56" i="39"/>
  <c r="K57" i="39"/>
  <c r="I57" i="38"/>
  <c r="I57" i="34"/>
  <c r="I57" i="39"/>
  <c r="I57" i="36"/>
  <c r="I57" i="37"/>
  <c r="F57" i="37"/>
  <c r="F57" i="38"/>
  <c r="F57" i="36"/>
  <c r="F57" i="34"/>
  <c r="F57" i="39"/>
  <c r="C118" i="40"/>
  <c r="N1" i="39"/>
  <c r="M2" i="39"/>
  <c r="C21" i="42"/>
  <c r="J57" i="37"/>
  <c r="J57" i="36"/>
  <c r="J57" i="38"/>
  <c r="L2" i="40"/>
  <c r="M1" i="40"/>
  <c r="L63" i="40"/>
  <c r="L65" i="40"/>
  <c r="L64" i="40"/>
  <c r="L66" i="40"/>
  <c r="A61" i="39"/>
  <c r="C59" i="34"/>
  <c r="L4" i="5"/>
  <c r="L3" i="5"/>
  <c r="M1" i="5"/>
  <c r="M22" i="5" s="1"/>
  <c r="J58" i="34" l="1"/>
  <c r="H58" i="39"/>
  <c r="K58" i="37"/>
  <c r="B10" i="49"/>
  <c r="C10" i="49"/>
  <c r="A12" i="49"/>
  <c r="J9" i="49"/>
  <c r="I9" i="49"/>
  <c r="H9" i="49"/>
  <c r="E9" i="49"/>
  <c r="D9" i="49"/>
  <c r="G9" i="49"/>
  <c r="F9" i="49"/>
  <c r="K9" i="49"/>
  <c r="L9" i="49"/>
  <c r="M9" i="49"/>
  <c r="N1" i="49"/>
  <c r="N9" i="49" s="1"/>
  <c r="M2" i="49"/>
  <c r="M3" i="49"/>
  <c r="M4" i="49"/>
  <c r="M5" i="49"/>
  <c r="M6" i="49"/>
  <c r="M7" i="49"/>
  <c r="K58" i="36"/>
  <c r="K58" i="39"/>
  <c r="M10" i="47"/>
  <c r="N2" i="47"/>
  <c r="N10" i="47" s="1"/>
  <c r="M3" i="47"/>
  <c r="M4" i="47"/>
  <c r="M5" i="47"/>
  <c r="M7" i="47"/>
  <c r="M6" i="47"/>
  <c r="M8" i="47"/>
  <c r="A13" i="47"/>
  <c r="B11" i="47"/>
  <c r="C11" i="47"/>
  <c r="F10" i="47"/>
  <c r="D10" i="47"/>
  <c r="L10" i="47"/>
  <c r="J10" i="47"/>
  <c r="H10" i="47"/>
  <c r="G10" i="47"/>
  <c r="K10" i="47"/>
  <c r="I10" i="47"/>
  <c r="E10" i="47"/>
  <c r="G58" i="36"/>
  <c r="K58" i="34"/>
  <c r="D117" i="40"/>
  <c r="H58" i="34"/>
  <c r="H58" i="37"/>
  <c r="F58" i="38"/>
  <c r="J58" i="37"/>
  <c r="G58" i="38"/>
  <c r="I58" i="38"/>
  <c r="E58" i="34"/>
  <c r="E58" i="38"/>
  <c r="H58" i="36"/>
  <c r="K58" i="38"/>
  <c r="I58" i="36"/>
  <c r="F58" i="39"/>
  <c r="E58" i="37"/>
  <c r="D69" i="40"/>
  <c r="J69" i="40"/>
  <c r="F58" i="37"/>
  <c r="F58" i="36"/>
  <c r="I58" i="39"/>
  <c r="I58" i="37"/>
  <c r="I58" i="34"/>
  <c r="E58" i="36"/>
  <c r="F58" i="34"/>
  <c r="E58" i="39"/>
  <c r="H58" i="38"/>
  <c r="L9" i="33"/>
  <c r="H9" i="33"/>
  <c r="D9" i="33"/>
  <c r="F9" i="33"/>
  <c r="I9" i="33"/>
  <c r="K9" i="33"/>
  <c r="G9" i="33"/>
  <c r="J9" i="33"/>
  <c r="M9" i="33"/>
  <c r="E9" i="33"/>
  <c r="M3" i="33"/>
  <c r="M4" i="33"/>
  <c r="M5" i="33"/>
  <c r="M6" i="33"/>
  <c r="M7" i="33"/>
  <c r="M8" i="33"/>
  <c r="G58" i="39"/>
  <c r="J58" i="39"/>
  <c r="D58" i="36"/>
  <c r="G58" i="34"/>
  <c r="J58" i="38"/>
  <c r="F117" i="40"/>
  <c r="J58" i="36"/>
  <c r="G58" i="37"/>
  <c r="D58" i="38"/>
  <c r="D58" i="34"/>
  <c r="D58" i="37"/>
  <c r="D58" i="39"/>
  <c r="AG23" i="44"/>
  <c r="AG24" i="44" s="1"/>
  <c r="T23" i="44"/>
  <c r="B23" i="44"/>
  <c r="A25" i="44"/>
  <c r="L69" i="40"/>
  <c r="B60" i="39"/>
  <c r="K69" i="40"/>
  <c r="H69" i="40"/>
  <c r="H118" i="40" s="1"/>
  <c r="I69" i="40"/>
  <c r="F69" i="40"/>
  <c r="F118" i="40" s="1"/>
  <c r="G69" i="40"/>
  <c r="C60" i="39"/>
  <c r="E24" i="5"/>
  <c r="D24" i="5"/>
  <c r="J24" i="5"/>
  <c r="E25" i="5"/>
  <c r="K25" i="5"/>
  <c r="F24" i="5"/>
  <c r="K24" i="5"/>
  <c r="G25" i="5"/>
  <c r="L25" i="5"/>
  <c r="L24" i="5"/>
  <c r="M25" i="5"/>
  <c r="D25" i="5"/>
  <c r="H24" i="5"/>
  <c r="G24" i="5"/>
  <c r="H25" i="5"/>
  <c r="I25" i="5"/>
  <c r="M24" i="5"/>
  <c r="J25" i="5"/>
  <c r="I24" i="5"/>
  <c r="F25" i="5"/>
  <c r="D26" i="5"/>
  <c r="A30" i="5"/>
  <c r="M6" i="5"/>
  <c r="M7" i="5"/>
  <c r="M13" i="5"/>
  <c r="M12" i="5"/>
  <c r="M10" i="5"/>
  <c r="M9" i="5"/>
  <c r="M16" i="5"/>
  <c r="M15" i="5"/>
  <c r="M19" i="5"/>
  <c r="M18" i="5"/>
  <c r="M21" i="5"/>
  <c r="L5" i="5"/>
  <c r="J117" i="40"/>
  <c r="N2" i="39"/>
  <c r="O1" i="39"/>
  <c r="G117" i="40"/>
  <c r="D9" i="11"/>
  <c r="E9" i="11"/>
  <c r="B60" i="36"/>
  <c r="D21" i="42"/>
  <c r="E21" i="42"/>
  <c r="F21" i="42"/>
  <c r="G21" i="42"/>
  <c r="H21" i="42"/>
  <c r="I21" i="42"/>
  <c r="K21" i="42"/>
  <c r="L21" i="42"/>
  <c r="L23" i="5" s="1"/>
  <c r="M21" i="42"/>
  <c r="M23" i="5" s="1"/>
  <c r="L57" i="38"/>
  <c r="L53" i="36"/>
  <c r="L53" i="34"/>
  <c r="L56" i="36"/>
  <c r="L55" i="36"/>
  <c r="L56" i="34"/>
  <c r="L53" i="37"/>
  <c r="L55" i="38"/>
  <c r="L58" i="37"/>
  <c r="L55" i="37"/>
  <c r="L57" i="36"/>
  <c r="L58" i="36"/>
  <c r="L58" i="34"/>
  <c r="L53" i="39"/>
  <c r="L53" i="38"/>
  <c r="L54" i="37"/>
  <c r="L56" i="37"/>
  <c r="L54" i="36"/>
  <c r="L57" i="34"/>
  <c r="L55" i="34"/>
  <c r="L58" i="38"/>
  <c r="L54" i="38"/>
  <c r="L56" i="38"/>
  <c r="L57" i="37"/>
  <c r="L54" i="34"/>
  <c r="L54" i="39"/>
  <c r="L55" i="39"/>
  <c r="L56" i="39"/>
  <c r="L57" i="39"/>
  <c r="L58" i="39"/>
  <c r="B60" i="38"/>
  <c r="N1" i="34"/>
  <c r="M2" i="34"/>
  <c r="A62" i="37"/>
  <c r="C10" i="33"/>
  <c r="A121" i="40"/>
  <c r="I117" i="40"/>
  <c r="A11" i="11"/>
  <c r="C10" i="11"/>
  <c r="C120" i="40" s="1"/>
  <c r="B10" i="11"/>
  <c r="B71" i="40" s="1"/>
  <c r="M71" i="40" s="1"/>
  <c r="C70" i="40"/>
  <c r="C60" i="36"/>
  <c r="A62" i="34"/>
  <c r="M2" i="38"/>
  <c r="N1" i="38"/>
  <c r="C60" i="38"/>
  <c r="A24" i="42"/>
  <c r="A12" i="33"/>
  <c r="M2" i="36"/>
  <c r="N1" i="36"/>
  <c r="B119" i="40"/>
  <c r="M2" i="37"/>
  <c r="N1" i="37"/>
  <c r="L112" i="40"/>
  <c r="L113" i="40" s="1"/>
  <c r="A72" i="40"/>
  <c r="A62" i="36"/>
  <c r="C60" i="34"/>
  <c r="K113" i="40"/>
  <c r="K114" i="40" s="1"/>
  <c r="K115" i="40" s="1"/>
  <c r="AG21" i="31"/>
  <c r="AG22" i="31" s="1"/>
  <c r="A23" i="31"/>
  <c r="T23" i="31" s="1"/>
  <c r="B21" i="31"/>
  <c r="N1" i="33"/>
  <c r="M2" i="33"/>
  <c r="A62" i="38"/>
  <c r="C60" i="37"/>
  <c r="B22" i="42"/>
  <c r="J22" i="42" s="1"/>
  <c r="B10" i="33"/>
  <c r="E118" i="40"/>
  <c r="A62" i="39"/>
  <c r="M2" i="40"/>
  <c r="N1" i="40"/>
  <c r="M63" i="40"/>
  <c r="M65" i="40"/>
  <c r="M64" i="40"/>
  <c r="M66" i="40"/>
  <c r="M67" i="40"/>
  <c r="M68" i="40"/>
  <c r="M69" i="40"/>
  <c r="N1" i="42"/>
  <c r="N21" i="42" s="1"/>
  <c r="M2" i="42"/>
  <c r="M3" i="42" s="1"/>
  <c r="M15" i="42"/>
  <c r="M16" i="42"/>
  <c r="M8" i="5" s="1"/>
  <c r="M17" i="42"/>
  <c r="M11" i="5" s="1"/>
  <c r="M18" i="42"/>
  <c r="M14" i="5" s="1"/>
  <c r="M19" i="42"/>
  <c r="M17" i="5" s="1"/>
  <c r="M20" i="42"/>
  <c r="M20" i="5" s="1"/>
  <c r="B70" i="40"/>
  <c r="B60" i="34"/>
  <c r="B60" i="37"/>
  <c r="C22" i="42"/>
  <c r="C119" i="40"/>
  <c r="M4" i="5"/>
  <c r="M3" i="5"/>
  <c r="N1" i="5"/>
  <c r="N24" i="5" s="1"/>
  <c r="O1" i="49" l="1"/>
  <c r="O10" i="49" s="1"/>
  <c r="N2" i="49"/>
  <c r="N3" i="49"/>
  <c r="N4" i="49"/>
  <c r="N5" i="49"/>
  <c r="N6" i="49"/>
  <c r="N7" i="49"/>
  <c r="N8" i="49"/>
  <c r="B11" i="49"/>
  <c r="A13" i="49"/>
  <c r="C11" i="49"/>
  <c r="D10" i="49"/>
  <c r="E10" i="49"/>
  <c r="F10" i="49"/>
  <c r="K10" i="49"/>
  <c r="J10" i="49"/>
  <c r="I10" i="49"/>
  <c r="H10" i="49"/>
  <c r="G10" i="49"/>
  <c r="L10" i="49"/>
  <c r="M10" i="49"/>
  <c r="N10" i="49"/>
  <c r="M11" i="47"/>
  <c r="I11" i="47"/>
  <c r="G11" i="47"/>
  <c r="L11" i="47"/>
  <c r="K11" i="47"/>
  <c r="E11" i="47"/>
  <c r="H11" i="47"/>
  <c r="F11" i="47"/>
  <c r="J11" i="47"/>
  <c r="D11" i="47"/>
  <c r="B12" i="47"/>
  <c r="A14" i="47"/>
  <c r="C12" i="47"/>
  <c r="N11" i="47"/>
  <c r="O2" i="47"/>
  <c r="N3" i="47"/>
  <c r="N4" i="47"/>
  <c r="N5" i="47"/>
  <c r="N7" i="47"/>
  <c r="N6" i="47"/>
  <c r="N8" i="47"/>
  <c r="N9" i="47"/>
  <c r="D118" i="40"/>
  <c r="J118" i="40"/>
  <c r="N9" i="33"/>
  <c r="M10" i="33"/>
  <c r="I10" i="33"/>
  <c r="E10" i="33"/>
  <c r="G10" i="33"/>
  <c r="J10" i="33"/>
  <c r="L10" i="33"/>
  <c r="H10" i="33"/>
  <c r="D10" i="33"/>
  <c r="K10" i="33"/>
  <c r="N10" i="33"/>
  <c r="F10" i="33"/>
  <c r="N3" i="33"/>
  <c r="N4" i="33"/>
  <c r="N5" i="33"/>
  <c r="N6" i="33"/>
  <c r="N7" i="33"/>
  <c r="N8" i="33"/>
  <c r="B25" i="44"/>
  <c r="AG25" i="44"/>
  <c r="AG26" i="44" s="1"/>
  <c r="A27" i="44"/>
  <c r="G118" i="40"/>
  <c r="I118" i="40"/>
  <c r="C11" i="33"/>
  <c r="B61" i="39"/>
  <c r="C61" i="34"/>
  <c r="N23" i="5"/>
  <c r="C61" i="38"/>
  <c r="C71" i="40"/>
  <c r="N25" i="5"/>
  <c r="B61" i="36"/>
  <c r="B23" i="42"/>
  <c r="J23" i="42" s="1"/>
  <c r="J29" i="5" s="1"/>
  <c r="B120" i="40"/>
  <c r="A33" i="5"/>
  <c r="B61" i="37"/>
  <c r="B27" i="5"/>
  <c r="B11" i="33"/>
  <c r="N7" i="5"/>
  <c r="N6" i="5"/>
  <c r="N12" i="5"/>
  <c r="N13" i="5"/>
  <c r="N9" i="5"/>
  <c r="N10" i="5"/>
  <c r="N15" i="5"/>
  <c r="N16" i="5"/>
  <c r="N19" i="5"/>
  <c r="N18" i="5"/>
  <c r="N21" i="5"/>
  <c r="N22" i="5"/>
  <c r="B61" i="38"/>
  <c r="C27" i="5"/>
  <c r="I23" i="5"/>
  <c r="E23" i="5"/>
  <c r="H23" i="5"/>
  <c r="K23" i="5"/>
  <c r="G23" i="5"/>
  <c r="M5" i="5"/>
  <c r="J23" i="5"/>
  <c r="F23" i="5"/>
  <c r="C61" i="39"/>
  <c r="C61" i="36"/>
  <c r="C23" i="42"/>
  <c r="B61" i="34"/>
  <c r="L59" i="37"/>
  <c r="M112" i="40"/>
  <c r="K116" i="40"/>
  <c r="K117" i="40" s="1"/>
  <c r="K118" i="40" s="1"/>
  <c r="A13" i="33"/>
  <c r="F59" i="38"/>
  <c r="F59" i="34"/>
  <c r="F59" i="39"/>
  <c r="F59" i="37"/>
  <c r="F59" i="36"/>
  <c r="I59" i="34"/>
  <c r="I59" i="39"/>
  <c r="I59" i="36"/>
  <c r="I59" i="37"/>
  <c r="I59" i="38"/>
  <c r="N2" i="38"/>
  <c r="O1" i="38"/>
  <c r="D10" i="11"/>
  <c r="E10" i="11"/>
  <c r="A122" i="40"/>
  <c r="C61" i="37"/>
  <c r="L59" i="39"/>
  <c r="L59" i="36"/>
  <c r="L59" i="38"/>
  <c r="P1" i="39"/>
  <c r="O2" i="39"/>
  <c r="N2" i="40"/>
  <c r="O1" i="40"/>
  <c r="O71" i="40" s="1"/>
  <c r="N63" i="40"/>
  <c r="N65" i="40"/>
  <c r="N64" i="40"/>
  <c r="N66" i="40"/>
  <c r="N67" i="40"/>
  <c r="N68" i="40"/>
  <c r="N69" i="40"/>
  <c r="A63" i="38"/>
  <c r="M53" i="39"/>
  <c r="M55" i="38"/>
  <c r="M53" i="34"/>
  <c r="M53" i="37"/>
  <c r="M57" i="36"/>
  <c r="M59" i="36"/>
  <c r="M56" i="36"/>
  <c r="M57" i="34"/>
  <c r="M54" i="34"/>
  <c r="M53" i="38"/>
  <c r="M57" i="38"/>
  <c r="M59" i="37"/>
  <c r="M56" i="37"/>
  <c r="M58" i="36"/>
  <c r="M55" i="36"/>
  <c r="M56" i="34"/>
  <c r="M58" i="38"/>
  <c r="M59" i="38"/>
  <c r="M58" i="37"/>
  <c r="M55" i="37"/>
  <c r="M57" i="37"/>
  <c r="M54" i="36"/>
  <c r="M55" i="34"/>
  <c r="M54" i="38"/>
  <c r="M56" i="38"/>
  <c r="M53" i="36"/>
  <c r="M54" i="37"/>
  <c r="M59" i="34"/>
  <c r="M58" i="34"/>
  <c r="M54" i="39"/>
  <c r="M55" i="39"/>
  <c r="M56" i="39"/>
  <c r="M57" i="39"/>
  <c r="M58" i="39"/>
  <c r="M59" i="39"/>
  <c r="A73" i="40"/>
  <c r="K59" i="39"/>
  <c r="K59" i="34"/>
  <c r="K59" i="36"/>
  <c r="K59" i="37"/>
  <c r="K59" i="38"/>
  <c r="H59" i="37"/>
  <c r="H59" i="36"/>
  <c r="H59" i="39"/>
  <c r="H59" i="34"/>
  <c r="H59" i="38"/>
  <c r="A12" i="11"/>
  <c r="C11" i="11"/>
  <c r="C30" i="5" s="1"/>
  <c r="B11" i="11"/>
  <c r="B30" i="5" s="1"/>
  <c r="A63" i="37"/>
  <c r="I70" i="40"/>
  <c r="D70" i="40"/>
  <c r="E70" i="40"/>
  <c r="H70" i="40"/>
  <c r="K70" i="40"/>
  <c r="J70" i="40"/>
  <c r="G70" i="40"/>
  <c r="F70" i="40"/>
  <c r="M70" i="40"/>
  <c r="N70" i="40"/>
  <c r="L70" i="40"/>
  <c r="D22" i="42"/>
  <c r="E22" i="42"/>
  <c r="E26" i="5" s="1"/>
  <c r="F22" i="42"/>
  <c r="F26" i="5" s="1"/>
  <c r="G22" i="42"/>
  <c r="G26" i="5" s="1"/>
  <c r="H22" i="42"/>
  <c r="H26" i="5" s="1"/>
  <c r="I22" i="42"/>
  <c r="I26" i="5" s="1"/>
  <c r="J26" i="5"/>
  <c r="K22" i="42"/>
  <c r="K26" i="5" s="1"/>
  <c r="L22" i="42"/>
  <c r="L26" i="5" s="1"/>
  <c r="M22" i="42"/>
  <c r="M26" i="5" s="1"/>
  <c r="N22" i="42"/>
  <c r="N26" i="5" s="1"/>
  <c r="AG23" i="31"/>
  <c r="AG24" i="31" s="1"/>
  <c r="A25" i="31"/>
  <c r="B23" i="31"/>
  <c r="A63" i="36"/>
  <c r="O1" i="37"/>
  <c r="N2" i="37"/>
  <c r="N2" i="36"/>
  <c r="O1" i="36"/>
  <c r="J59" i="37"/>
  <c r="J59" i="36"/>
  <c r="J59" i="38"/>
  <c r="J59" i="34"/>
  <c r="J59" i="39"/>
  <c r="G59" i="34"/>
  <c r="G59" i="37"/>
  <c r="G59" i="36"/>
  <c r="G59" i="38"/>
  <c r="G59" i="39"/>
  <c r="O1" i="34"/>
  <c r="N2" i="34"/>
  <c r="N2" i="42"/>
  <c r="N3" i="42" s="1"/>
  <c r="O1" i="42"/>
  <c r="N16" i="42"/>
  <c r="N8" i="5" s="1"/>
  <c r="N15" i="42"/>
  <c r="N17" i="42"/>
  <c r="N11" i="5" s="1"/>
  <c r="N18" i="42"/>
  <c r="N14" i="5" s="1"/>
  <c r="N19" i="42"/>
  <c r="N17" i="5" s="1"/>
  <c r="N20" i="42"/>
  <c r="N20" i="5" s="1"/>
  <c r="A63" i="39"/>
  <c r="O1" i="33"/>
  <c r="N2" i="33"/>
  <c r="K71" i="40"/>
  <c r="E71" i="40"/>
  <c r="L71" i="40"/>
  <c r="G71" i="40"/>
  <c r="I71" i="40"/>
  <c r="H71" i="40"/>
  <c r="J71" i="40"/>
  <c r="D71" i="40"/>
  <c r="F71" i="40"/>
  <c r="N71" i="40"/>
  <c r="L114" i="40"/>
  <c r="L115" i="40" s="1"/>
  <c r="A25" i="42"/>
  <c r="E59" i="38"/>
  <c r="E59" i="36"/>
  <c r="E59" i="34"/>
  <c r="E59" i="37"/>
  <c r="E59" i="39"/>
  <c r="D59" i="39"/>
  <c r="D59" i="37"/>
  <c r="D59" i="34"/>
  <c r="D59" i="38"/>
  <c r="D59" i="36"/>
  <c r="A63" i="34"/>
  <c r="L59" i="34"/>
  <c r="N4" i="5"/>
  <c r="N3" i="5"/>
  <c r="O1" i="5"/>
  <c r="I11" i="33" l="1"/>
  <c r="C12" i="49"/>
  <c r="B12" i="49"/>
  <c r="A14" i="49"/>
  <c r="D11" i="49"/>
  <c r="K11" i="49"/>
  <c r="J11" i="49"/>
  <c r="I11" i="49"/>
  <c r="H11" i="49"/>
  <c r="G11" i="49"/>
  <c r="F11" i="49"/>
  <c r="E11" i="49"/>
  <c r="M11" i="49"/>
  <c r="N11" i="49"/>
  <c r="O11" i="49"/>
  <c r="L11" i="49"/>
  <c r="P1" i="49"/>
  <c r="O2" i="49"/>
  <c r="O3" i="49"/>
  <c r="O4" i="49"/>
  <c r="O5" i="49"/>
  <c r="O6" i="49"/>
  <c r="O7" i="49"/>
  <c r="O8" i="49"/>
  <c r="O9" i="49"/>
  <c r="O12" i="47"/>
  <c r="O3" i="47"/>
  <c r="P2" i="47"/>
  <c r="P12" i="47" s="1"/>
  <c r="O4" i="47"/>
  <c r="O5" i="47"/>
  <c r="O7" i="47"/>
  <c r="O6" i="47"/>
  <c r="O8" i="47"/>
  <c r="O9" i="47"/>
  <c r="O10" i="47"/>
  <c r="O11" i="47"/>
  <c r="C13" i="47"/>
  <c r="B13" i="47"/>
  <c r="A15" i="47"/>
  <c r="K12" i="47"/>
  <c r="G12" i="47"/>
  <c r="E12" i="47"/>
  <c r="F12" i="47"/>
  <c r="M12" i="47"/>
  <c r="N12" i="47"/>
  <c r="J12" i="47"/>
  <c r="I12" i="47"/>
  <c r="H12" i="47"/>
  <c r="D12" i="47"/>
  <c r="L12" i="47"/>
  <c r="M60" i="39"/>
  <c r="D60" i="34"/>
  <c r="O10" i="33"/>
  <c r="O3" i="33"/>
  <c r="O4" i="33"/>
  <c r="O5" i="33"/>
  <c r="O6" i="33"/>
  <c r="O7" i="33"/>
  <c r="O8" i="33"/>
  <c r="O9" i="33"/>
  <c r="N11" i="33"/>
  <c r="J11" i="33"/>
  <c r="F11" i="33"/>
  <c r="M11" i="33"/>
  <c r="E11" i="33"/>
  <c r="H11" i="33"/>
  <c r="L11" i="33"/>
  <c r="K11" i="33"/>
  <c r="O11" i="33"/>
  <c r="G11" i="33"/>
  <c r="D11" i="33"/>
  <c r="H60" i="39"/>
  <c r="G60" i="34"/>
  <c r="G60" i="39"/>
  <c r="B24" i="42"/>
  <c r="J24" i="42" s="1"/>
  <c r="J32" i="5" s="1"/>
  <c r="G60" i="36"/>
  <c r="M60" i="37"/>
  <c r="M60" i="38"/>
  <c r="G60" i="38"/>
  <c r="H60" i="37"/>
  <c r="M60" i="36"/>
  <c r="M60" i="34"/>
  <c r="G60" i="37"/>
  <c r="H60" i="38"/>
  <c r="H60" i="34"/>
  <c r="AG27" i="44"/>
  <c r="AG28" i="44" s="1"/>
  <c r="T27" i="44"/>
  <c r="B27" i="44"/>
  <c r="A29" i="44"/>
  <c r="B62" i="34"/>
  <c r="L60" i="38"/>
  <c r="K60" i="36"/>
  <c r="E60" i="37"/>
  <c r="I23" i="42"/>
  <c r="I29" i="5" s="1"/>
  <c r="K60" i="37"/>
  <c r="J60" i="39"/>
  <c r="D60" i="36"/>
  <c r="E60" i="38"/>
  <c r="C62" i="39"/>
  <c r="C24" i="42"/>
  <c r="O70" i="40"/>
  <c r="K60" i="34"/>
  <c r="C62" i="34"/>
  <c r="K60" i="38"/>
  <c r="K60" i="39"/>
  <c r="D60" i="39"/>
  <c r="D60" i="37"/>
  <c r="D60" i="38"/>
  <c r="E60" i="34"/>
  <c r="F23" i="42"/>
  <c r="F29" i="5" s="1"/>
  <c r="E60" i="39"/>
  <c r="E60" i="36"/>
  <c r="N23" i="42"/>
  <c r="N29" i="5" s="1"/>
  <c r="E23" i="42"/>
  <c r="E29" i="5" s="1"/>
  <c r="B62" i="39"/>
  <c r="B62" i="36"/>
  <c r="M23" i="42"/>
  <c r="M29" i="5" s="1"/>
  <c r="J60" i="37"/>
  <c r="J60" i="34"/>
  <c r="J60" i="38"/>
  <c r="J60" i="36"/>
  <c r="L23" i="42"/>
  <c r="L29" i="5" s="1"/>
  <c r="H23" i="42"/>
  <c r="H29" i="5" s="1"/>
  <c r="D23" i="42"/>
  <c r="K23" i="42"/>
  <c r="K29" i="5" s="1"/>
  <c r="G23" i="42"/>
  <c r="G29" i="5" s="1"/>
  <c r="K119" i="40"/>
  <c r="K120" i="40" s="1"/>
  <c r="H30" i="5"/>
  <c r="I30" i="5"/>
  <c r="G31" i="5"/>
  <c r="O31" i="5"/>
  <c r="L30" i="5"/>
  <c r="I31" i="5"/>
  <c r="F30" i="5"/>
  <c r="M31" i="5"/>
  <c r="K31" i="5"/>
  <c r="D30" i="5"/>
  <c r="N30" i="5"/>
  <c r="E31" i="5"/>
  <c r="M30" i="5"/>
  <c r="G30" i="5"/>
  <c r="H31" i="5"/>
  <c r="N31" i="5"/>
  <c r="K30" i="5"/>
  <c r="D31" i="5"/>
  <c r="F31" i="5"/>
  <c r="L31" i="5"/>
  <c r="E30" i="5"/>
  <c r="J30" i="5"/>
  <c r="J31" i="5"/>
  <c r="O30" i="5"/>
  <c r="D32" i="5"/>
  <c r="D27" i="5"/>
  <c r="H27" i="5"/>
  <c r="L27" i="5"/>
  <c r="E28" i="5"/>
  <c r="I28" i="5"/>
  <c r="M28" i="5"/>
  <c r="E27" i="5"/>
  <c r="I27" i="5"/>
  <c r="M27" i="5"/>
  <c r="F28" i="5"/>
  <c r="J28" i="5"/>
  <c r="N28" i="5"/>
  <c r="J27" i="5"/>
  <c r="K28" i="5"/>
  <c r="K27" i="5"/>
  <c r="D28" i="5"/>
  <c r="L28" i="5"/>
  <c r="G27" i="5"/>
  <c r="H28" i="5"/>
  <c r="N27" i="5"/>
  <c r="O27" i="5"/>
  <c r="G28" i="5"/>
  <c r="O28" i="5"/>
  <c r="F27" i="5"/>
  <c r="D29" i="5"/>
  <c r="A36" i="5"/>
  <c r="O7" i="5"/>
  <c r="O6" i="5"/>
  <c r="O12" i="5"/>
  <c r="O10" i="5"/>
  <c r="O9" i="5"/>
  <c r="O13" i="5"/>
  <c r="O15" i="5"/>
  <c r="O16" i="5"/>
  <c r="O19" i="5"/>
  <c r="O18" i="5"/>
  <c r="O22" i="5"/>
  <c r="O21" i="5"/>
  <c r="O25" i="5"/>
  <c r="O24" i="5"/>
  <c r="B62" i="37"/>
  <c r="N5" i="5"/>
  <c r="L116" i="40"/>
  <c r="L117" i="40" s="1"/>
  <c r="A26" i="42"/>
  <c r="N55" i="38"/>
  <c r="N56" i="38"/>
  <c r="N53" i="37"/>
  <c r="N55" i="37"/>
  <c r="N58" i="37"/>
  <c r="N59" i="36"/>
  <c r="N56" i="36"/>
  <c r="N54" i="34"/>
  <c r="N53" i="38"/>
  <c r="N60" i="38"/>
  <c r="N58" i="36"/>
  <c r="N55" i="36"/>
  <c r="N56" i="34"/>
  <c r="N53" i="34"/>
  <c r="N54" i="38"/>
  <c r="N57" i="38"/>
  <c r="N58" i="38"/>
  <c r="N60" i="37"/>
  <c r="N54" i="37"/>
  <c r="N54" i="36"/>
  <c r="N60" i="34"/>
  <c r="N59" i="34"/>
  <c r="N55" i="34"/>
  <c r="N53" i="39"/>
  <c r="N59" i="38"/>
  <c r="N53" i="36"/>
  <c r="N59" i="37"/>
  <c r="N56" i="37"/>
  <c r="N57" i="37"/>
  <c r="N60" i="36"/>
  <c r="N57" i="36"/>
  <c r="N58" i="34"/>
  <c r="N57" i="34"/>
  <c r="N54" i="39"/>
  <c r="N55" i="39"/>
  <c r="N56" i="39"/>
  <c r="N57" i="39"/>
  <c r="N58" i="39"/>
  <c r="N59" i="39"/>
  <c r="N60" i="39"/>
  <c r="P1" i="36"/>
  <c r="O2" i="36"/>
  <c r="I119" i="40"/>
  <c r="A64" i="37"/>
  <c r="D11" i="11"/>
  <c r="E11" i="11"/>
  <c r="C72" i="40"/>
  <c r="L60" i="36"/>
  <c r="I60" i="36"/>
  <c r="P1" i="40"/>
  <c r="O2" i="40"/>
  <c r="O63" i="40"/>
  <c r="O65" i="40"/>
  <c r="O64" i="40"/>
  <c r="O66" i="40"/>
  <c r="O67" i="40"/>
  <c r="O68" i="40"/>
  <c r="O69" i="40"/>
  <c r="L60" i="34"/>
  <c r="C121" i="40"/>
  <c r="F60" i="34"/>
  <c r="O2" i="42"/>
  <c r="O3" i="42" s="1"/>
  <c r="P1" i="42"/>
  <c r="O16" i="42"/>
  <c r="O8" i="5" s="1"/>
  <c r="O15" i="42"/>
  <c r="O17" i="42"/>
  <c r="O11" i="5" s="1"/>
  <c r="O19" i="42"/>
  <c r="O17" i="5" s="1"/>
  <c r="O18" i="42"/>
  <c r="O14" i="5" s="1"/>
  <c r="O20" i="42"/>
  <c r="O20" i="5" s="1"/>
  <c r="O21" i="42"/>
  <c r="O23" i="5" s="1"/>
  <c r="AG25" i="31"/>
  <c r="AG26" i="31" s="1"/>
  <c r="B25" i="31"/>
  <c r="A27" i="31"/>
  <c r="T27" i="31" s="1"/>
  <c r="F119" i="40"/>
  <c r="F120" i="40" s="1"/>
  <c r="H119" i="40"/>
  <c r="B12" i="11"/>
  <c r="B73" i="40" s="1"/>
  <c r="C12" i="11"/>
  <c r="C122" i="40" s="1"/>
  <c r="A13" i="11"/>
  <c r="A74" i="40"/>
  <c r="B62" i="38"/>
  <c r="P2" i="39"/>
  <c r="Q1" i="39"/>
  <c r="A123" i="40"/>
  <c r="I60" i="37"/>
  <c r="F60" i="37"/>
  <c r="B12" i="33"/>
  <c r="M113" i="40"/>
  <c r="P1" i="33"/>
  <c r="O2" i="33"/>
  <c r="A64" i="39"/>
  <c r="C62" i="36"/>
  <c r="O22" i="42"/>
  <c r="O26" i="5" s="1"/>
  <c r="G119" i="40"/>
  <c r="G120" i="40" s="1"/>
  <c r="E119" i="40"/>
  <c r="E120" i="40" s="1"/>
  <c r="C62" i="37"/>
  <c r="O23" i="42"/>
  <c r="O29" i="5" s="1"/>
  <c r="C62" i="38"/>
  <c r="P1" i="38"/>
  <c r="O2" i="38"/>
  <c r="I60" i="38"/>
  <c r="I60" i="39"/>
  <c r="F60" i="38"/>
  <c r="A14" i="33"/>
  <c r="A64" i="34"/>
  <c r="O2" i="34"/>
  <c r="P1" i="34"/>
  <c r="P1" i="37"/>
  <c r="O2" i="37"/>
  <c r="A64" i="36"/>
  <c r="J119" i="40"/>
  <c r="D119" i="40"/>
  <c r="D120" i="40" s="1"/>
  <c r="B72" i="40"/>
  <c r="A64" i="38"/>
  <c r="H60" i="36"/>
  <c r="N112" i="40"/>
  <c r="N113" i="40" s="1"/>
  <c r="L60" i="37"/>
  <c r="B121" i="40"/>
  <c r="I60" i="34"/>
  <c r="F60" i="39"/>
  <c r="F60" i="36"/>
  <c r="L60" i="39"/>
  <c r="C12" i="33"/>
  <c r="O4" i="5"/>
  <c r="O3" i="5"/>
  <c r="P1" i="5"/>
  <c r="E61" i="39" l="1"/>
  <c r="P2" i="49"/>
  <c r="Q1" i="49"/>
  <c r="P3" i="49"/>
  <c r="P4" i="49"/>
  <c r="P5" i="49"/>
  <c r="P6" i="49"/>
  <c r="P7" i="49"/>
  <c r="P8" i="49"/>
  <c r="P9" i="49"/>
  <c r="P10" i="49"/>
  <c r="C13" i="49"/>
  <c r="A15" i="49"/>
  <c r="B13" i="49"/>
  <c r="J12" i="49"/>
  <c r="H12" i="49"/>
  <c r="G12" i="49"/>
  <c r="I12" i="49"/>
  <c r="F12" i="49"/>
  <c r="E12" i="49"/>
  <c r="L12" i="49"/>
  <c r="K12" i="49"/>
  <c r="D12" i="49"/>
  <c r="N12" i="49"/>
  <c r="O12" i="49"/>
  <c r="P12" i="49"/>
  <c r="Q12" i="49"/>
  <c r="M12" i="49"/>
  <c r="P11" i="49"/>
  <c r="E24" i="42"/>
  <c r="E32" i="5" s="1"/>
  <c r="P24" i="42"/>
  <c r="P32" i="5" s="1"/>
  <c r="F24" i="42"/>
  <c r="F32" i="5" s="1"/>
  <c r="H24" i="42"/>
  <c r="H32" i="5" s="1"/>
  <c r="D24" i="42"/>
  <c r="B14" i="47"/>
  <c r="A16" i="47"/>
  <c r="L13" i="47"/>
  <c r="K13" i="47"/>
  <c r="F13" i="47"/>
  <c r="D13" i="47"/>
  <c r="H13" i="47"/>
  <c r="O13" i="47"/>
  <c r="G13" i="47"/>
  <c r="J13" i="47"/>
  <c r="N13" i="47"/>
  <c r="E13" i="47"/>
  <c r="I13" i="47"/>
  <c r="M13" i="47"/>
  <c r="P13" i="47"/>
  <c r="Q2" i="47"/>
  <c r="P3" i="47"/>
  <c r="P4" i="47"/>
  <c r="P5" i="47"/>
  <c r="P7" i="47"/>
  <c r="P6" i="47"/>
  <c r="P8" i="47"/>
  <c r="P9" i="47"/>
  <c r="P10" i="47"/>
  <c r="P11" i="47"/>
  <c r="C14" i="47"/>
  <c r="O24" i="42"/>
  <c r="O32" i="5" s="1"/>
  <c r="N24" i="42"/>
  <c r="N32" i="5" s="1"/>
  <c r="M24" i="42"/>
  <c r="M32" i="5" s="1"/>
  <c r="I24" i="42"/>
  <c r="I32" i="5" s="1"/>
  <c r="D61" i="34"/>
  <c r="G61" i="37"/>
  <c r="D61" i="39"/>
  <c r="K24" i="42"/>
  <c r="K32" i="5" s="1"/>
  <c r="M61" i="38"/>
  <c r="B63" i="36"/>
  <c r="M61" i="36"/>
  <c r="N61" i="37"/>
  <c r="I61" i="34"/>
  <c r="N61" i="39"/>
  <c r="N61" i="38"/>
  <c r="D61" i="36"/>
  <c r="M61" i="39"/>
  <c r="L24" i="42"/>
  <c r="L32" i="5" s="1"/>
  <c r="G24" i="42"/>
  <c r="G32" i="5" s="1"/>
  <c r="I61" i="39"/>
  <c r="N61" i="34"/>
  <c r="D61" i="38"/>
  <c r="D61" i="37"/>
  <c r="P3" i="33"/>
  <c r="P4" i="33"/>
  <c r="P5" i="33"/>
  <c r="P6" i="33"/>
  <c r="P7" i="33"/>
  <c r="P8" i="33"/>
  <c r="P9" i="33"/>
  <c r="P10" i="33"/>
  <c r="P11" i="33"/>
  <c r="O12" i="33"/>
  <c r="K12" i="33"/>
  <c r="G12" i="33"/>
  <c r="N12" i="33"/>
  <c r="J12" i="33"/>
  <c r="F12" i="33"/>
  <c r="I12" i="33"/>
  <c r="L12" i="33"/>
  <c r="P12" i="33"/>
  <c r="H12" i="33"/>
  <c r="M12" i="33"/>
  <c r="E12" i="33"/>
  <c r="D12" i="33"/>
  <c r="L61" i="39"/>
  <c r="L61" i="38"/>
  <c r="L61" i="34"/>
  <c r="L61" i="36"/>
  <c r="J61" i="39"/>
  <c r="L61" i="37"/>
  <c r="N61" i="36"/>
  <c r="B29" i="44"/>
  <c r="AG29" i="44"/>
  <c r="AG30" i="44" s="1"/>
  <c r="T29" i="44"/>
  <c r="A31" i="44"/>
  <c r="M61" i="34"/>
  <c r="B63" i="39"/>
  <c r="I61" i="36"/>
  <c r="F61" i="36"/>
  <c r="G61" i="36"/>
  <c r="I61" i="37"/>
  <c r="I61" i="38"/>
  <c r="M61" i="37"/>
  <c r="G61" i="39"/>
  <c r="K61" i="39"/>
  <c r="G61" i="38"/>
  <c r="F61" i="39"/>
  <c r="F61" i="38"/>
  <c r="F61" i="37"/>
  <c r="F61" i="34"/>
  <c r="J61" i="34"/>
  <c r="G61" i="34"/>
  <c r="J61" i="38"/>
  <c r="K61" i="34"/>
  <c r="K61" i="38"/>
  <c r="K61" i="36"/>
  <c r="K61" i="37"/>
  <c r="E61" i="38"/>
  <c r="E61" i="36"/>
  <c r="E61" i="37"/>
  <c r="E61" i="34"/>
  <c r="H61" i="37"/>
  <c r="H61" i="34"/>
  <c r="H61" i="39"/>
  <c r="H61" i="36"/>
  <c r="H61" i="38"/>
  <c r="J61" i="36"/>
  <c r="J61" i="37"/>
  <c r="B63" i="38"/>
  <c r="B33" i="5"/>
  <c r="C63" i="34"/>
  <c r="P6" i="5"/>
  <c r="P7" i="5"/>
  <c r="P10" i="5"/>
  <c r="P12" i="5"/>
  <c r="P9" i="5"/>
  <c r="P13" i="5"/>
  <c r="P16" i="5"/>
  <c r="P15" i="5"/>
  <c r="P19" i="5"/>
  <c r="P18" i="5"/>
  <c r="P22" i="5"/>
  <c r="P21" i="5"/>
  <c r="P25" i="5"/>
  <c r="P24" i="5"/>
  <c r="C63" i="38"/>
  <c r="B63" i="34"/>
  <c r="A39" i="5"/>
  <c r="P27" i="5"/>
  <c r="P31" i="5"/>
  <c r="P30" i="5"/>
  <c r="C33" i="5"/>
  <c r="P28" i="5"/>
  <c r="O5" i="5"/>
  <c r="C13" i="33"/>
  <c r="C73" i="40"/>
  <c r="C63" i="36"/>
  <c r="E72" i="40"/>
  <c r="E121" i="40" s="1"/>
  <c r="D72" i="40"/>
  <c r="D121" i="40" s="1"/>
  <c r="G72" i="40"/>
  <c r="G121" i="40" s="1"/>
  <c r="K72" i="40"/>
  <c r="M72" i="40"/>
  <c r="L72" i="40"/>
  <c r="F72" i="40"/>
  <c r="F121" i="40" s="1"/>
  <c r="I72" i="40"/>
  <c r="H72" i="40"/>
  <c r="J72" i="40"/>
  <c r="N72" i="40"/>
  <c r="O72" i="40"/>
  <c r="P72" i="40"/>
  <c r="A15" i="33"/>
  <c r="P2" i="38"/>
  <c r="Q1" i="38"/>
  <c r="O53" i="39"/>
  <c r="O53" i="36"/>
  <c r="O61" i="38"/>
  <c r="O57" i="38"/>
  <c r="O59" i="38"/>
  <c r="O56" i="37"/>
  <c r="O59" i="37"/>
  <c r="O55" i="36"/>
  <c r="O58" i="36"/>
  <c r="O54" i="36"/>
  <c r="O58" i="34"/>
  <c r="O57" i="34"/>
  <c r="O54" i="34"/>
  <c r="O53" i="37"/>
  <c r="O55" i="38"/>
  <c r="O53" i="34"/>
  <c r="O54" i="37"/>
  <c r="O60" i="38"/>
  <c r="O53" i="38"/>
  <c r="O54" i="38"/>
  <c r="O61" i="37"/>
  <c r="O55" i="37"/>
  <c r="O60" i="36"/>
  <c r="O61" i="36"/>
  <c r="O61" i="34"/>
  <c r="O56" i="34"/>
  <c r="O56" i="38"/>
  <c r="O58" i="38"/>
  <c r="O60" i="37"/>
  <c r="O57" i="37"/>
  <c r="O58" i="37"/>
  <c r="O59" i="36"/>
  <c r="O56" i="36"/>
  <c r="O57" i="36"/>
  <c r="O60" i="34"/>
  <c r="O59" i="34"/>
  <c r="O55" i="34"/>
  <c r="O54" i="39"/>
  <c r="O55" i="39"/>
  <c r="O56" i="39"/>
  <c r="O57" i="39"/>
  <c r="O58" i="39"/>
  <c r="O59" i="39"/>
  <c r="O60" i="39"/>
  <c r="O61" i="39"/>
  <c r="O112" i="40"/>
  <c r="C63" i="37"/>
  <c r="Q1" i="36"/>
  <c r="P2" i="36"/>
  <c r="C25" i="42"/>
  <c r="N114" i="40"/>
  <c r="N115" i="40" s="1"/>
  <c r="J120" i="40"/>
  <c r="A65" i="34"/>
  <c r="B13" i="33"/>
  <c r="C63" i="39"/>
  <c r="B122" i="40"/>
  <c r="A29" i="31"/>
  <c r="T29" i="31" s="1"/>
  <c r="AG27" i="31"/>
  <c r="AG28" i="31" s="1"/>
  <c r="B27" i="31"/>
  <c r="H120" i="40"/>
  <c r="I120" i="40"/>
  <c r="B25" i="42"/>
  <c r="J25" i="42" s="1"/>
  <c r="A65" i="38"/>
  <c r="A65" i="36"/>
  <c r="Q1" i="37"/>
  <c r="P2" i="37"/>
  <c r="Q1" i="33"/>
  <c r="P2" i="33"/>
  <c r="M114" i="40"/>
  <c r="R1" i="39"/>
  <c r="Q2" i="39"/>
  <c r="A75" i="40"/>
  <c r="B13" i="11"/>
  <c r="B36" i="5" s="1"/>
  <c r="A14" i="11"/>
  <c r="C13" i="11"/>
  <c r="C74" i="40" s="1"/>
  <c r="Q1" i="42"/>
  <c r="Q20" i="42" s="1"/>
  <c r="P2" i="42"/>
  <c r="P3" i="42" s="1"/>
  <c r="P15" i="42"/>
  <c r="P16" i="42"/>
  <c r="P8" i="5" s="1"/>
  <c r="P17" i="42"/>
  <c r="P11" i="5" s="1"/>
  <c r="P18" i="42"/>
  <c r="P14" i="5" s="1"/>
  <c r="P19" i="42"/>
  <c r="P17" i="5" s="1"/>
  <c r="P20" i="42"/>
  <c r="P20" i="5" s="1"/>
  <c r="P21" i="42"/>
  <c r="P23" i="5" s="1"/>
  <c r="P23" i="42"/>
  <c r="P29" i="5" s="1"/>
  <c r="P22" i="42"/>
  <c r="P26" i="5" s="1"/>
  <c r="Q1" i="40"/>
  <c r="Q73" i="40" s="1"/>
  <c r="P2" i="40"/>
  <c r="P63" i="40"/>
  <c r="P65" i="40"/>
  <c r="P64" i="40"/>
  <c r="P66" i="40"/>
  <c r="P68" i="40"/>
  <c r="P67" i="40"/>
  <c r="P69" i="40"/>
  <c r="P71" i="40"/>
  <c r="P70" i="40"/>
  <c r="A65" i="37"/>
  <c r="L118" i="40"/>
  <c r="P2" i="34"/>
  <c r="Q1" i="34"/>
  <c r="A65" i="39"/>
  <c r="A124" i="40"/>
  <c r="I73" i="40"/>
  <c r="M73" i="40"/>
  <c r="L73" i="40"/>
  <c r="N73" i="40"/>
  <c r="E73" i="40"/>
  <c r="K73" i="40"/>
  <c r="J73" i="40"/>
  <c r="D73" i="40"/>
  <c r="G73" i="40"/>
  <c r="F73" i="40"/>
  <c r="H73" i="40"/>
  <c r="O73" i="40"/>
  <c r="P73" i="40"/>
  <c r="D12" i="11"/>
  <c r="E12" i="11"/>
  <c r="B63" i="37"/>
  <c r="A27" i="42"/>
  <c r="P4" i="5"/>
  <c r="P3" i="5"/>
  <c r="Q1" i="5"/>
  <c r="H13" i="33" l="1"/>
  <c r="B14" i="49"/>
  <c r="C14" i="49"/>
  <c r="H13" i="49"/>
  <c r="D13" i="49"/>
  <c r="K13" i="49"/>
  <c r="G13" i="49"/>
  <c r="F13" i="49"/>
  <c r="E13" i="49"/>
  <c r="J13" i="49"/>
  <c r="I13" i="49"/>
  <c r="M13" i="49"/>
  <c r="L13" i="49"/>
  <c r="N13" i="49"/>
  <c r="O13" i="49"/>
  <c r="P13" i="49"/>
  <c r="Q13" i="49"/>
  <c r="A16" i="49"/>
  <c r="Q2" i="49"/>
  <c r="R1" i="49"/>
  <c r="Q3" i="49"/>
  <c r="Q4" i="49"/>
  <c r="Q5" i="49"/>
  <c r="Q6" i="49"/>
  <c r="Q7" i="49"/>
  <c r="Q8" i="49"/>
  <c r="Q9" i="49"/>
  <c r="Q10" i="49"/>
  <c r="Q11" i="49"/>
  <c r="Q14" i="47"/>
  <c r="Q3" i="47"/>
  <c r="R2" i="47"/>
  <c r="R14" i="47" s="1"/>
  <c r="Q4" i="47"/>
  <c r="Q5" i="47"/>
  <c r="Q7" i="47"/>
  <c r="Q6" i="47"/>
  <c r="Q8" i="47"/>
  <c r="Q9" i="47"/>
  <c r="Q10" i="47"/>
  <c r="Q11" i="47"/>
  <c r="Q12" i="47"/>
  <c r="A17" i="47"/>
  <c r="B15" i="47"/>
  <c r="Q13" i="47"/>
  <c r="C15" i="47"/>
  <c r="J14" i="47"/>
  <c r="I14" i="47"/>
  <c r="H14" i="47"/>
  <c r="F14" i="47"/>
  <c r="E14" i="47"/>
  <c r="P14" i="47"/>
  <c r="O14" i="47"/>
  <c r="K14" i="47"/>
  <c r="G14" i="47"/>
  <c r="M14" i="47"/>
  <c r="N14" i="47"/>
  <c r="L14" i="47"/>
  <c r="D14" i="47"/>
  <c r="B26" i="42"/>
  <c r="J26" i="42" s="1"/>
  <c r="J38" i="5" s="1"/>
  <c r="C64" i="37"/>
  <c r="Q3" i="33"/>
  <c r="Q4" i="33"/>
  <c r="Q5" i="33"/>
  <c r="Q6" i="33"/>
  <c r="Q7" i="33"/>
  <c r="Q8" i="33"/>
  <c r="Q9" i="33"/>
  <c r="Q10" i="33"/>
  <c r="Q11" i="33"/>
  <c r="Q12" i="33"/>
  <c r="P13" i="33"/>
  <c r="L13" i="33"/>
  <c r="D13" i="33"/>
  <c r="O13" i="33"/>
  <c r="K13" i="33"/>
  <c r="G13" i="33"/>
  <c r="J13" i="33"/>
  <c r="F13" i="33"/>
  <c r="M13" i="33"/>
  <c r="Q13" i="33"/>
  <c r="I13" i="33"/>
  <c r="N13" i="33"/>
  <c r="E13" i="33"/>
  <c r="G122" i="40"/>
  <c r="A33" i="44"/>
  <c r="AG31" i="44"/>
  <c r="AG32" i="44" s="1"/>
  <c r="T31" i="44"/>
  <c r="B31" i="44"/>
  <c r="B64" i="39"/>
  <c r="C26" i="42"/>
  <c r="D122" i="40"/>
  <c r="C123" i="40"/>
  <c r="B123" i="40"/>
  <c r="B64" i="37"/>
  <c r="E122" i="40"/>
  <c r="F122" i="40"/>
  <c r="E36" i="5"/>
  <c r="D36" i="5"/>
  <c r="L36" i="5"/>
  <c r="E37" i="5"/>
  <c r="M37" i="5"/>
  <c r="F36" i="5"/>
  <c r="N36" i="5"/>
  <c r="G37" i="5"/>
  <c r="O37" i="5"/>
  <c r="J36" i="5"/>
  <c r="K37" i="5"/>
  <c r="I37" i="5"/>
  <c r="Q37" i="5"/>
  <c r="H36" i="5"/>
  <c r="P36" i="5"/>
  <c r="D37" i="5"/>
  <c r="N37" i="5"/>
  <c r="M36" i="5"/>
  <c r="P37" i="5"/>
  <c r="O36" i="5"/>
  <c r="J37" i="5"/>
  <c r="I36" i="5"/>
  <c r="H37" i="5"/>
  <c r="G36" i="5"/>
  <c r="Q36" i="5"/>
  <c r="K36" i="5"/>
  <c r="F37" i="5"/>
  <c r="L37" i="5"/>
  <c r="D38" i="5"/>
  <c r="A42" i="5"/>
  <c r="Q7" i="5"/>
  <c r="Q6" i="5"/>
  <c r="Q9" i="5"/>
  <c r="Q13" i="5"/>
  <c r="Q12" i="5"/>
  <c r="Q10" i="5"/>
  <c r="Q16" i="5"/>
  <c r="Q15" i="5"/>
  <c r="Q19" i="5"/>
  <c r="Q18" i="5"/>
  <c r="Q22" i="5"/>
  <c r="Q21" i="5"/>
  <c r="Q25" i="5"/>
  <c r="Q24" i="5"/>
  <c r="Q31" i="5"/>
  <c r="Q28" i="5"/>
  <c r="Q27" i="5"/>
  <c r="Q30" i="5"/>
  <c r="C36" i="5"/>
  <c r="D33" i="5"/>
  <c r="H33" i="5"/>
  <c r="L33" i="5"/>
  <c r="P33" i="5"/>
  <c r="E34" i="5"/>
  <c r="I34" i="5"/>
  <c r="M34" i="5"/>
  <c r="Q34" i="5"/>
  <c r="E33" i="5"/>
  <c r="I33" i="5"/>
  <c r="M33" i="5"/>
  <c r="Q33" i="5"/>
  <c r="F34" i="5"/>
  <c r="J34" i="5"/>
  <c r="N34" i="5"/>
  <c r="G33" i="5"/>
  <c r="O33" i="5"/>
  <c r="H34" i="5"/>
  <c r="P34" i="5"/>
  <c r="K33" i="5"/>
  <c r="L34" i="5"/>
  <c r="N33" i="5"/>
  <c r="D34" i="5"/>
  <c r="O34" i="5"/>
  <c r="G34" i="5"/>
  <c r="K34" i="5"/>
  <c r="F33" i="5"/>
  <c r="J33" i="5"/>
  <c r="D35" i="5"/>
  <c r="P5" i="5"/>
  <c r="C64" i="39"/>
  <c r="Q2" i="34"/>
  <c r="R1" i="34"/>
  <c r="Q2" i="40"/>
  <c r="R1" i="40"/>
  <c r="Q63" i="40"/>
  <c r="Q65" i="40"/>
  <c r="Q64" i="40"/>
  <c r="Q66" i="40"/>
  <c r="Q67" i="40"/>
  <c r="Q68" i="40"/>
  <c r="Q69" i="40"/>
  <c r="Q71" i="40"/>
  <c r="Q70" i="40"/>
  <c r="L62" i="39"/>
  <c r="L62" i="36"/>
  <c r="L62" i="38"/>
  <c r="L62" i="34"/>
  <c r="L62" i="37"/>
  <c r="G62" i="39"/>
  <c r="G62" i="37"/>
  <c r="G62" i="34"/>
  <c r="G62" i="36"/>
  <c r="G62" i="38"/>
  <c r="J62" i="34"/>
  <c r="J62" i="38"/>
  <c r="J62" i="37"/>
  <c r="J62" i="39"/>
  <c r="J62" i="36"/>
  <c r="P53" i="34"/>
  <c r="P55" i="37"/>
  <c r="P60" i="37"/>
  <c r="P62" i="36"/>
  <c r="P55" i="36"/>
  <c r="P58" i="36"/>
  <c r="P61" i="34"/>
  <c r="P55" i="34"/>
  <c r="P53" i="39"/>
  <c r="P58" i="38"/>
  <c r="P55" i="38"/>
  <c r="P62" i="37"/>
  <c r="P56" i="37"/>
  <c r="P60" i="36"/>
  <c r="P54" i="36"/>
  <c r="P59" i="34"/>
  <c r="P62" i="34"/>
  <c r="P54" i="34"/>
  <c r="P61" i="38"/>
  <c r="P62" i="38"/>
  <c r="P53" i="36"/>
  <c r="P59" i="38"/>
  <c r="P53" i="38"/>
  <c r="P61" i="37"/>
  <c r="P58" i="37"/>
  <c r="P59" i="37"/>
  <c r="P56" i="36"/>
  <c r="P61" i="36"/>
  <c r="P57" i="34"/>
  <c r="P60" i="34"/>
  <c r="P56" i="34"/>
  <c r="P57" i="38"/>
  <c r="P56" i="38"/>
  <c r="P53" i="37"/>
  <c r="P54" i="38"/>
  <c r="P60" i="38"/>
  <c r="P57" i="37"/>
  <c r="P54" i="37"/>
  <c r="P59" i="36"/>
  <c r="P57" i="36"/>
  <c r="P58" i="34"/>
  <c r="P54" i="39"/>
  <c r="P55" i="39"/>
  <c r="P56" i="39"/>
  <c r="P57" i="39"/>
  <c r="P58" i="39"/>
  <c r="P59" i="39"/>
  <c r="P60" i="39"/>
  <c r="P61" i="39"/>
  <c r="P62" i="39"/>
  <c r="A66" i="36"/>
  <c r="B64" i="38"/>
  <c r="B64" i="34"/>
  <c r="O62" i="39"/>
  <c r="A66" i="37"/>
  <c r="R1" i="42"/>
  <c r="R16" i="42" s="1"/>
  <c r="Q2" i="42"/>
  <c r="Q3" i="42" s="1"/>
  <c r="Q15" i="42"/>
  <c r="Q16" i="42"/>
  <c r="Q8" i="5" s="1"/>
  <c r="Q17" i="42"/>
  <c r="Q11" i="5" s="1"/>
  <c r="Q18" i="42"/>
  <c r="Q14" i="5" s="1"/>
  <c r="Q19" i="42"/>
  <c r="Q17" i="5" s="1"/>
  <c r="Q20" i="5"/>
  <c r="Q21" i="42"/>
  <c r="Q23" i="5" s="1"/>
  <c r="Q23" i="42"/>
  <c r="Q29" i="5" s="1"/>
  <c r="Q22" i="42"/>
  <c r="Q26" i="5" s="1"/>
  <c r="Q24" i="42"/>
  <c r="Q32" i="5" s="1"/>
  <c r="K62" i="34"/>
  <c r="K62" i="37"/>
  <c r="K62" i="36"/>
  <c r="K62" i="38"/>
  <c r="K62" i="39"/>
  <c r="D62" i="34"/>
  <c r="D62" i="39"/>
  <c r="D62" i="37"/>
  <c r="D62" i="38"/>
  <c r="D62" i="36"/>
  <c r="M62" i="39"/>
  <c r="M62" i="37"/>
  <c r="M62" i="38"/>
  <c r="M62" i="36"/>
  <c r="M62" i="34"/>
  <c r="B64" i="36"/>
  <c r="A66" i="34"/>
  <c r="R1" i="38"/>
  <c r="Q2" i="38"/>
  <c r="B14" i="33"/>
  <c r="Q72" i="40"/>
  <c r="J121" i="40"/>
  <c r="A66" i="39"/>
  <c r="L119" i="40"/>
  <c r="P112" i="40"/>
  <c r="P113" i="40" s="1"/>
  <c r="P114" i="40" s="1"/>
  <c r="D13" i="11"/>
  <c r="E13" i="11"/>
  <c r="A76" i="40"/>
  <c r="R2" i="39"/>
  <c r="S1" i="39"/>
  <c r="E62" i="34"/>
  <c r="E62" i="37"/>
  <c r="E62" i="36"/>
  <c r="E62" i="39"/>
  <c r="E62" i="38"/>
  <c r="F62" i="36"/>
  <c r="F62" i="38"/>
  <c r="F62" i="39"/>
  <c r="F62" i="34"/>
  <c r="F62" i="37"/>
  <c r="M115" i="40"/>
  <c r="M116" i="40" s="1"/>
  <c r="R1" i="33"/>
  <c r="Q2" i="33"/>
  <c r="Q2" i="37"/>
  <c r="R1" i="37"/>
  <c r="C64" i="38"/>
  <c r="A31" i="31"/>
  <c r="T31" i="31" s="1"/>
  <c r="AG29" i="31"/>
  <c r="AG30" i="31" s="1"/>
  <c r="B29" i="31"/>
  <c r="C64" i="34"/>
  <c r="Q2" i="36"/>
  <c r="R1" i="36"/>
  <c r="O62" i="38"/>
  <c r="O62" i="34"/>
  <c r="O62" i="36"/>
  <c r="O62" i="37"/>
  <c r="C14" i="33"/>
  <c r="H121" i="40"/>
  <c r="A28" i="42"/>
  <c r="A125" i="40"/>
  <c r="B14" i="11"/>
  <c r="B39" i="5" s="1"/>
  <c r="A15" i="11"/>
  <c r="C14" i="11"/>
  <c r="C65" i="36" s="1"/>
  <c r="B74" i="40"/>
  <c r="N62" i="37"/>
  <c r="N62" i="34"/>
  <c r="N62" i="36"/>
  <c r="N62" i="39"/>
  <c r="N62" i="38"/>
  <c r="I62" i="37"/>
  <c r="I62" i="39"/>
  <c r="I62" i="38"/>
  <c r="I62" i="36"/>
  <c r="I62" i="34"/>
  <c r="H62" i="37"/>
  <c r="H62" i="39"/>
  <c r="H62" i="38"/>
  <c r="H62" i="36"/>
  <c r="H62" i="34"/>
  <c r="C64" i="36"/>
  <c r="A66" i="38"/>
  <c r="D25" i="42"/>
  <c r="E25" i="42"/>
  <c r="E35" i="5" s="1"/>
  <c r="F25" i="42"/>
  <c r="F35" i="5" s="1"/>
  <c r="G25" i="42"/>
  <c r="G35" i="5" s="1"/>
  <c r="H25" i="42"/>
  <c r="H35" i="5" s="1"/>
  <c r="I25" i="42"/>
  <c r="I35" i="5" s="1"/>
  <c r="J35" i="5"/>
  <c r="K25" i="42"/>
  <c r="L25" i="42"/>
  <c r="M25" i="42"/>
  <c r="N25" i="42"/>
  <c r="O25" i="42"/>
  <c r="P25" i="42"/>
  <c r="P35" i="5" s="1"/>
  <c r="Q25" i="42"/>
  <c r="Q35" i="5" s="1"/>
  <c r="O113" i="40"/>
  <c r="A16" i="33"/>
  <c r="I121" i="40"/>
  <c r="I122" i="40" s="1"/>
  <c r="K121" i="40"/>
  <c r="N116" i="40"/>
  <c r="Q4" i="5"/>
  <c r="Q3" i="5"/>
  <c r="R1" i="5"/>
  <c r="R3" i="49" l="1"/>
  <c r="R2" i="49"/>
  <c r="S1" i="49"/>
  <c r="R4" i="49"/>
  <c r="R5" i="49"/>
  <c r="R6" i="49"/>
  <c r="R7" i="49"/>
  <c r="R8" i="49"/>
  <c r="R9" i="49"/>
  <c r="R10" i="49"/>
  <c r="R11" i="49"/>
  <c r="R12" i="49"/>
  <c r="B15" i="49"/>
  <c r="A17" i="49"/>
  <c r="C15" i="49"/>
  <c r="R13" i="49"/>
  <c r="K14" i="49"/>
  <c r="H14" i="49"/>
  <c r="G14" i="49"/>
  <c r="F14" i="49"/>
  <c r="E14" i="49"/>
  <c r="D14" i="49"/>
  <c r="J14" i="49"/>
  <c r="N14" i="49"/>
  <c r="M14" i="49"/>
  <c r="I14" i="49"/>
  <c r="L14" i="49"/>
  <c r="P14" i="49"/>
  <c r="Q14" i="49"/>
  <c r="R14" i="49"/>
  <c r="O14" i="49"/>
  <c r="Q26" i="42"/>
  <c r="Q38" i="5" s="1"/>
  <c r="O26" i="42"/>
  <c r="O38" i="5" s="1"/>
  <c r="H15" i="47"/>
  <c r="G15" i="47"/>
  <c r="L15" i="47"/>
  <c r="J15" i="47"/>
  <c r="I15" i="47"/>
  <c r="N15" i="47"/>
  <c r="E15" i="47"/>
  <c r="D15" i="47"/>
  <c r="R15" i="47"/>
  <c r="P15" i="47"/>
  <c r="Q15" i="47"/>
  <c r="O15" i="47"/>
  <c r="K15" i="47"/>
  <c r="F15" i="47"/>
  <c r="M15" i="47"/>
  <c r="B16" i="47"/>
  <c r="A18" i="47"/>
  <c r="C16" i="47"/>
  <c r="R3" i="47"/>
  <c r="S2" i="47"/>
  <c r="S15" i="47" s="1"/>
  <c r="R4" i="47"/>
  <c r="R5" i="47"/>
  <c r="R7" i="47"/>
  <c r="R6" i="47"/>
  <c r="R8" i="47"/>
  <c r="R9" i="47"/>
  <c r="R10" i="47"/>
  <c r="R11" i="47"/>
  <c r="R12" i="47"/>
  <c r="R13" i="47"/>
  <c r="N26" i="42"/>
  <c r="N38" i="5" s="1"/>
  <c r="M26" i="42"/>
  <c r="M38" i="5" s="1"/>
  <c r="L26" i="42"/>
  <c r="L38" i="5" s="1"/>
  <c r="K26" i="42"/>
  <c r="K38" i="5" s="1"/>
  <c r="I26" i="42"/>
  <c r="I38" i="5" s="1"/>
  <c r="H26" i="42"/>
  <c r="H38" i="5" s="1"/>
  <c r="G26" i="42"/>
  <c r="G38" i="5" s="1"/>
  <c r="F26" i="42"/>
  <c r="F38" i="5" s="1"/>
  <c r="E26" i="42"/>
  <c r="E38" i="5" s="1"/>
  <c r="D26" i="42"/>
  <c r="P26" i="42"/>
  <c r="P38" i="5" s="1"/>
  <c r="R13" i="33"/>
  <c r="R3" i="33"/>
  <c r="R4" i="33"/>
  <c r="R5" i="33"/>
  <c r="R6" i="33"/>
  <c r="R7" i="33"/>
  <c r="R8" i="33"/>
  <c r="R9" i="33"/>
  <c r="R10" i="33"/>
  <c r="R11" i="33"/>
  <c r="R12" i="33"/>
  <c r="Q14" i="33"/>
  <c r="M14" i="33"/>
  <c r="I14" i="33"/>
  <c r="E14" i="33"/>
  <c r="P14" i="33"/>
  <c r="L14" i="33"/>
  <c r="H14" i="33"/>
  <c r="D14" i="33"/>
  <c r="K14" i="33"/>
  <c r="O14" i="33"/>
  <c r="F14" i="33"/>
  <c r="R14" i="33"/>
  <c r="J14" i="33"/>
  <c r="G14" i="33"/>
  <c r="N14" i="33"/>
  <c r="AG33" i="44"/>
  <c r="AG34" i="44" s="1"/>
  <c r="T33" i="44"/>
  <c r="A35" i="44"/>
  <c r="B33" i="44"/>
  <c r="B15" i="33"/>
  <c r="O63" i="39"/>
  <c r="H63" i="34"/>
  <c r="C15" i="33"/>
  <c r="C65" i="38"/>
  <c r="H63" i="36"/>
  <c r="H63" i="37"/>
  <c r="D39" i="5"/>
  <c r="I39" i="5"/>
  <c r="N39" i="5"/>
  <c r="D40" i="5"/>
  <c r="J40" i="5"/>
  <c r="O40" i="5"/>
  <c r="E39" i="5"/>
  <c r="J39" i="5"/>
  <c r="O39" i="5"/>
  <c r="F40" i="5"/>
  <c r="K40" i="5"/>
  <c r="P40" i="5"/>
  <c r="G39" i="5"/>
  <c r="R39" i="5"/>
  <c r="H40" i="5"/>
  <c r="M39" i="5"/>
  <c r="L40" i="5"/>
  <c r="Q39" i="5"/>
  <c r="N40" i="5"/>
  <c r="F39" i="5"/>
  <c r="K39" i="5"/>
  <c r="G40" i="5"/>
  <c r="R40" i="5"/>
  <c r="I40" i="5"/>
  <c r="H39" i="5"/>
  <c r="E40" i="5"/>
  <c r="M40" i="5"/>
  <c r="L39" i="5"/>
  <c r="P39" i="5"/>
  <c r="Q40" i="5"/>
  <c r="D41" i="5"/>
  <c r="R7" i="5"/>
  <c r="R6" i="5"/>
  <c r="R9" i="5"/>
  <c r="R10" i="5"/>
  <c r="R12" i="5"/>
  <c r="R13" i="5"/>
  <c r="R15" i="5"/>
  <c r="R16" i="5"/>
  <c r="R19" i="5"/>
  <c r="R18" i="5"/>
  <c r="R22" i="5"/>
  <c r="R21" i="5"/>
  <c r="R24" i="5"/>
  <c r="R25" i="5"/>
  <c r="R27" i="5"/>
  <c r="R31" i="5"/>
  <c r="R30" i="5"/>
  <c r="R28" i="5"/>
  <c r="B65" i="38"/>
  <c r="C27" i="42"/>
  <c r="R33" i="5"/>
  <c r="A45" i="5"/>
  <c r="R37" i="5"/>
  <c r="R36" i="5"/>
  <c r="R34" i="5"/>
  <c r="C39" i="5"/>
  <c r="R25" i="42"/>
  <c r="R35" i="5" s="1"/>
  <c r="L35" i="5"/>
  <c r="O35" i="5"/>
  <c r="K35" i="5"/>
  <c r="Q5" i="5"/>
  <c r="N35" i="5"/>
  <c r="M35" i="5"/>
  <c r="M117" i="40"/>
  <c r="M118" i="40" s="1"/>
  <c r="M119" i="40" s="1"/>
  <c r="C124" i="40"/>
  <c r="C75" i="40"/>
  <c r="A17" i="33"/>
  <c r="N117" i="40"/>
  <c r="N118" i="40" s="1"/>
  <c r="N63" i="38"/>
  <c r="N63" i="37"/>
  <c r="N63" i="36"/>
  <c r="N63" i="39"/>
  <c r="N63" i="34"/>
  <c r="E63" i="36"/>
  <c r="E63" i="34"/>
  <c r="E63" i="39"/>
  <c r="E63" i="38"/>
  <c r="E63" i="37"/>
  <c r="G63" i="34"/>
  <c r="G63" i="36"/>
  <c r="G63" i="37"/>
  <c r="G63" i="39"/>
  <c r="G63" i="38"/>
  <c r="K122" i="40"/>
  <c r="A67" i="38"/>
  <c r="I63" i="36"/>
  <c r="I63" i="39"/>
  <c r="I63" i="34"/>
  <c r="I63" i="38"/>
  <c r="B15" i="11"/>
  <c r="B42" i="5" s="1"/>
  <c r="A16" i="11"/>
  <c r="C15" i="11"/>
  <c r="C42" i="5" s="1"/>
  <c r="R2" i="36"/>
  <c r="S1" i="36"/>
  <c r="A67" i="39"/>
  <c r="J122" i="40"/>
  <c r="A67" i="34"/>
  <c r="D63" i="39"/>
  <c r="D63" i="36"/>
  <c r="K63" i="38"/>
  <c r="A67" i="37"/>
  <c r="P63" i="39"/>
  <c r="J63" i="36"/>
  <c r="L63" i="36"/>
  <c r="L63" i="37"/>
  <c r="R2" i="34"/>
  <c r="S1" i="34"/>
  <c r="B124" i="40"/>
  <c r="A29" i="42"/>
  <c r="AG31" i="31"/>
  <c r="AG32" i="31" s="1"/>
  <c r="B31" i="31"/>
  <c r="A33" i="31"/>
  <c r="T33" i="31" s="1"/>
  <c r="R2" i="37"/>
  <c r="S1" i="37"/>
  <c r="S1" i="33"/>
  <c r="R2" i="33"/>
  <c r="A77" i="40"/>
  <c r="L120" i="40"/>
  <c r="B65" i="39"/>
  <c r="C65" i="34"/>
  <c r="D63" i="37"/>
  <c r="K63" i="36"/>
  <c r="C65" i="37"/>
  <c r="A67" i="36"/>
  <c r="P63" i="36"/>
  <c r="P63" i="38"/>
  <c r="J63" i="39"/>
  <c r="Q112" i="40"/>
  <c r="Q113" i="40" s="1"/>
  <c r="O63" i="37"/>
  <c r="H63" i="38"/>
  <c r="I63" i="37"/>
  <c r="N74" i="40"/>
  <c r="G74" i="40"/>
  <c r="G123" i="40" s="1"/>
  <c r="M74" i="40"/>
  <c r="L74" i="40"/>
  <c r="F74" i="40"/>
  <c r="F123" i="40" s="1"/>
  <c r="J74" i="40"/>
  <c r="H74" i="40"/>
  <c r="O74" i="40"/>
  <c r="E74" i="40"/>
  <c r="E123" i="40" s="1"/>
  <c r="D74" i="40"/>
  <c r="D123" i="40" s="1"/>
  <c r="K74" i="40"/>
  <c r="I74" i="40"/>
  <c r="I123" i="40" s="1"/>
  <c r="P74" i="40"/>
  <c r="Q74" i="40"/>
  <c r="R74" i="40"/>
  <c r="B27" i="42"/>
  <c r="J27" i="42" s="1"/>
  <c r="O63" i="34"/>
  <c r="S2" i="39"/>
  <c r="T1" i="39"/>
  <c r="B75" i="40"/>
  <c r="R2" i="38"/>
  <c r="S1" i="38"/>
  <c r="M63" i="36"/>
  <c r="M63" i="37"/>
  <c r="M63" i="38"/>
  <c r="M63" i="34"/>
  <c r="K63" i="39"/>
  <c r="K63" i="37"/>
  <c r="K63" i="34"/>
  <c r="B65" i="37"/>
  <c r="J63" i="34"/>
  <c r="J63" i="38"/>
  <c r="L63" i="34"/>
  <c r="R2" i="40"/>
  <c r="S1" i="40"/>
  <c r="R63" i="40"/>
  <c r="R65" i="40"/>
  <c r="R64" i="40"/>
  <c r="R66" i="40"/>
  <c r="R67" i="40"/>
  <c r="R68" i="40"/>
  <c r="R69" i="40"/>
  <c r="R70" i="40"/>
  <c r="R71" i="40"/>
  <c r="R72" i="40"/>
  <c r="R73" i="40"/>
  <c r="H122" i="40"/>
  <c r="O114" i="40"/>
  <c r="F63" i="38"/>
  <c r="F63" i="37"/>
  <c r="F63" i="34"/>
  <c r="F63" i="36"/>
  <c r="H63" i="39"/>
  <c r="D14" i="11"/>
  <c r="E14" i="11"/>
  <c r="A126" i="40"/>
  <c r="O63" i="38"/>
  <c r="Q58" i="38"/>
  <c r="Q53" i="39"/>
  <c r="Q53" i="36"/>
  <c r="Q53" i="38"/>
  <c r="Q62" i="37"/>
  <c r="Q63" i="37"/>
  <c r="Q57" i="37"/>
  <c r="Q61" i="36"/>
  <c r="Q58" i="36"/>
  <c r="Q59" i="34"/>
  <c r="Q54" i="38"/>
  <c r="Q53" i="37"/>
  <c r="Q61" i="38"/>
  <c r="Q58" i="37"/>
  <c r="Q59" i="37"/>
  <c r="Q60" i="37"/>
  <c r="Q57" i="36"/>
  <c r="Q60" i="36"/>
  <c r="Q62" i="36"/>
  <c r="Q57" i="34"/>
  <c r="Q62" i="34"/>
  <c r="Q54" i="34"/>
  <c r="Q63" i="38"/>
  <c r="Q60" i="38"/>
  <c r="Q53" i="34"/>
  <c r="Q54" i="37"/>
  <c r="Q55" i="37"/>
  <c r="Q54" i="36"/>
  <c r="Q59" i="36"/>
  <c r="Q63" i="34"/>
  <c r="Q60" i="34"/>
  <c r="Q56" i="34"/>
  <c r="Q62" i="38"/>
  <c r="Q57" i="38"/>
  <c r="Q59" i="38"/>
  <c r="Q55" i="38"/>
  <c r="Q56" i="38"/>
  <c r="Q56" i="37"/>
  <c r="Q61" i="37"/>
  <c r="Q63" i="36"/>
  <c r="Q56" i="36"/>
  <c r="Q55" i="36"/>
  <c r="Q61" i="34"/>
  <c r="Q58" i="34"/>
  <c r="Q55" i="34"/>
  <c r="Q54" i="39"/>
  <c r="Q55" i="39"/>
  <c r="Q56" i="39"/>
  <c r="Q57" i="39"/>
  <c r="Q58" i="39"/>
  <c r="Q59" i="39"/>
  <c r="Q60" i="39"/>
  <c r="Q61" i="39"/>
  <c r="Q62" i="39"/>
  <c r="Q63" i="39"/>
  <c r="F63" i="39"/>
  <c r="P115" i="40"/>
  <c r="C65" i="39"/>
  <c r="O63" i="36"/>
  <c r="B65" i="34"/>
  <c r="M63" i="39"/>
  <c r="D63" i="38"/>
  <c r="D63" i="34"/>
  <c r="S1" i="42"/>
  <c r="R2" i="42"/>
  <c r="R3" i="42" s="1"/>
  <c r="R8" i="5"/>
  <c r="R15" i="42"/>
  <c r="R17" i="42"/>
  <c r="R11" i="5" s="1"/>
  <c r="R18" i="42"/>
  <c r="R14" i="5" s="1"/>
  <c r="R19" i="42"/>
  <c r="R17" i="5" s="1"/>
  <c r="R20" i="42"/>
  <c r="R20" i="5" s="1"/>
  <c r="R21" i="42"/>
  <c r="R23" i="5" s="1"/>
  <c r="R23" i="42"/>
  <c r="R29" i="5" s="1"/>
  <c r="R22" i="42"/>
  <c r="R26" i="5" s="1"/>
  <c r="R24" i="42"/>
  <c r="R32" i="5" s="1"/>
  <c r="B65" i="36"/>
  <c r="P63" i="34"/>
  <c r="P63" i="37"/>
  <c r="J63" i="37"/>
  <c r="L63" i="39"/>
  <c r="L63" i="38"/>
  <c r="R26" i="42"/>
  <c r="R38" i="5" s="1"/>
  <c r="R4" i="5"/>
  <c r="R3" i="5"/>
  <c r="S1" i="5"/>
  <c r="S39" i="5" s="1"/>
  <c r="C16" i="49" l="1"/>
  <c r="B16" i="49"/>
  <c r="A18" i="49"/>
  <c r="K15" i="49"/>
  <c r="J15" i="49"/>
  <c r="G15" i="49"/>
  <c r="F15" i="49"/>
  <c r="E15" i="49"/>
  <c r="D15" i="49"/>
  <c r="O15" i="49"/>
  <c r="N15" i="49"/>
  <c r="H15" i="49"/>
  <c r="M15" i="49"/>
  <c r="I15" i="49"/>
  <c r="L15" i="49"/>
  <c r="Q15" i="49"/>
  <c r="R15" i="49"/>
  <c r="S15" i="49"/>
  <c r="P15" i="49"/>
  <c r="S2" i="49"/>
  <c r="T1" i="49"/>
  <c r="T15" i="49" s="1"/>
  <c r="S4" i="49"/>
  <c r="S3" i="49"/>
  <c r="S5" i="49"/>
  <c r="S6" i="49"/>
  <c r="S7" i="49"/>
  <c r="S8" i="49"/>
  <c r="S9" i="49"/>
  <c r="S10" i="49"/>
  <c r="S11" i="49"/>
  <c r="S12" i="49"/>
  <c r="S13" i="49"/>
  <c r="S14" i="49"/>
  <c r="C17" i="47"/>
  <c r="A19" i="47"/>
  <c r="B17" i="47"/>
  <c r="H16" i="47"/>
  <c r="F16" i="47"/>
  <c r="E16" i="47"/>
  <c r="N16" i="47"/>
  <c r="L16" i="47"/>
  <c r="K16" i="47"/>
  <c r="G16" i="47"/>
  <c r="O16" i="47"/>
  <c r="M16" i="47"/>
  <c r="P16" i="47"/>
  <c r="R16" i="47"/>
  <c r="Q16" i="47"/>
  <c r="D16" i="47"/>
  <c r="J16" i="47"/>
  <c r="I16" i="47"/>
  <c r="S16" i="47"/>
  <c r="T2" i="47"/>
  <c r="T16" i="47" s="1"/>
  <c r="S3" i="47"/>
  <c r="S4" i="47"/>
  <c r="S5" i="47"/>
  <c r="S7" i="47"/>
  <c r="S6" i="47"/>
  <c r="S8" i="47"/>
  <c r="S9" i="47"/>
  <c r="S10" i="47"/>
  <c r="S11" i="47"/>
  <c r="S12" i="47"/>
  <c r="S13" i="47"/>
  <c r="S14" i="47"/>
  <c r="Q64" i="34"/>
  <c r="F64" i="39"/>
  <c r="H64" i="39"/>
  <c r="S14" i="33"/>
  <c r="C66" i="34"/>
  <c r="R15" i="33"/>
  <c r="N15" i="33"/>
  <c r="J15" i="33"/>
  <c r="F15" i="33"/>
  <c r="Q15" i="33"/>
  <c r="M15" i="33"/>
  <c r="I15" i="33"/>
  <c r="E15" i="33"/>
  <c r="L15" i="33"/>
  <c r="D15" i="33"/>
  <c r="P15" i="33"/>
  <c r="G15" i="33"/>
  <c r="S15" i="33"/>
  <c r="K15" i="33"/>
  <c r="H15" i="33"/>
  <c r="O15" i="33"/>
  <c r="S3" i="33"/>
  <c r="S4" i="33"/>
  <c r="S5" i="33"/>
  <c r="S6" i="33"/>
  <c r="S7" i="33"/>
  <c r="S8" i="33"/>
  <c r="S9" i="33"/>
  <c r="S10" i="33"/>
  <c r="S11" i="33"/>
  <c r="S12" i="33"/>
  <c r="S13" i="33"/>
  <c r="Q64" i="38"/>
  <c r="Q64" i="36"/>
  <c r="A37" i="44"/>
  <c r="AG35" i="44"/>
  <c r="AG36" i="44" s="1"/>
  <c r="T35" i="44"/>
  <c r="B35" i="44"/>
  <c r="Q64" i="39"/>
  <c r="Q64" i="37"/>
  <c r="P64" i="37"/>
  <c r="M64" i="38"/>
  <c r="O64" i="38"/>
  <c r="O64" i="34"/>
  <c r="K64" i="36"/>
  <c r="O64" i="36"/>
  <c r="B125" i="40"/>
  <c r="K64" i="37"/>
  <c r="P64" i="36"/>
  <c r="L64" i="39"/>
  <c r="L64" i="36"/>
  <c r="P64" i="34"/>
  <c r="L64" i="34"/>
  <c r="C66" i="37"/>
  <c r="K64" i="34"/>
  <c r="I64" i="39"/>
  <c r="M64" i="39"/>
  <c r="C76" i="40"/>
  <c r="C66" i="36"/>
  <c r="E64" i="39"/>
  <c r="J64" i="39"/>
  <c r="M64" i="37"/>
  <c r="B76" i="40"/>
  <c r="N76" i="40" s="1"/>
  <c r="B66" i="37"/>
  <c r="K64" i="39"/>
  <c r="B66" i="36"/>
  <c r="K64" i="38"/>
  <c r="B28" i="42"/>
  <c r="J28" i="42" s="1"/>
  <c r="J44" i="5" s="1"/>
  <c r="J64" i="37"/>
  <c r="M64" i="36"/>
  <c r="M64" i="34"/>
  <c r="C28" i="42"/>
  <c r="J64" i="36"/>
  <c r="J64" i="38"/>
  <c r="J64" i="34"/>
  <c r="C125" i="40"/>
  <c r="B66" i="34"/>
  <c r="O64" i="37"/>
  <c r="R42" i="5"/>
  <c r="S43" i="5"/>
  <c r="F42" i="5"/>
  <c r="G43" i="5"/>
  <c r="N42" i="5"/>
  <c r="O43" i="5"/>
  <c r="J42" i="5"/>
  <c r="K43" i="5"/>
  <c r="K42" i="5"/>
  <c r="L43" i="5"/>
  <c r="L42" i="5"/>
  <c r="M43" i="5"/>
  <c r="M42" i="5"/>
  <c r="N43" i="5"/>
  <c r="O42" i="5"/>
  <c r="P43" i="5"/>
  <c r="P42" i="5"/>
  <c r="Q43" i="5"/>
  <c r="Q42" i="5"/>
  <c r="R43" i="5"/>
  <c r="H43" i="5"/>
  <c r="I43" i="5"/>
  <c r="J43" i="5"/>
  <c r="D43" i="5"/>
  <c r="D42" i="5"/>
  <c r="E43" i="5"/>
  <c r="E42" i="5"/>
  <c r="F43" i="5"/>
  <c r="G42" i="5"/>
  <c r="H42" i="5"/>
  <c r="I42" i="5"/>
  <c r="S42" i="5"/>
  <c r="D44" i="5"/>
  <c r="L64" i="38"/>
  <c r="P64" i="38"/>
  <c r="S6" i="5"/>
  <c r="S7" i="5"/>
  <c r="S13" i="5"/>
  <c r="S9" i="5"/>
  <c r="S12" i="5"/>
  <c r="S10" i="5"/>
  <c r="S15" i="5"/>
  <c r="S16" i="5"/>
  <c r="S19" i="5"/>
  <c r="S18" i="5"/>
  <c r="S22" i="5"/>
  <c r="S21" i="5"/>
  <c r="S24" i="5"/>
  <c r="S25" i="5"/>
  <c r="S28" i="5"/>
  <c r="S27" i="5"/>
  <c r="S31" i="5"/>
  <c r="S30" i="5"/>
  <c r="S37" i="5"/>
  <c r="S36" i="5"/>
  <c r="S33" i="5"/>
  <c r="S34" i="5"/>
  <c r="A48" i="5"/>
  <c r="S40" i="5"/>
  <c r="R5" i="5"/>
  <c r="N119" i="40"/>
  <c r="N120" i="40" s="1"/>
  <c r="N121" i="40" s="1"/>
  <c r="N122" i="40" s="1"/>
  <c r="B66" i="39"/>
  <c r="S2" i="40"/>
  <c r="T1" i="40"/>
  <c r="T75" i="40" s="1"/>
  <c r="S63" i="40"/>
  <c r="S65" i="40"/>
  <c r="S64" i="40"/>
  <c r="S66" i="40"/>
  <c r="S67" i="40"/>
  <c r="S68" i="40"/>
  <c r="S69" i="40"/>
  <c r="S70" i="40"/>
  <c r="S71" i="40"/>
  <c r="S72" i="40"/>
  <c r="S73" i="40"/>
  <c r="S2" i="38"/>
  <c r="T1" i="38"/>
  <c r="K75" i="40"/>
  <c r="H75" i="40"/>
  <c r="J75" i="40"/>
  <c r="M75" i="40"/>
  <c r="G75" i="40"/>
  <c r="G124" i="40" s="1"/>
  <c r="D75" i="40"/>
  <c r="D124" i="40" s="1"/>
  <c r="N75" i="40"/>
  <c r="I75" i="40"/>
  <c r="I124" i="40" s="1"/>
  <c r="P75" i="40"/>
  <c r="O75" i="40"/>
  <c r="E75" i="40"/>
  <c r="E124" i="40" s="1"/>
  <c r="L75" i="40"/>
  <c r="F75" i="40"/>
  <c r="F124" i="40" s="1"/>
  <c r="Q75" i="40"/>
  <c r="R75" i="40"/>
  <c r="S75" i="40"/>
  <c r="J123" i="40"/>
  <c r="L121" i="40"/>
  <c r="R63" i="38"/>
  <c r="R53" i="34"/>
  <c r="R61" i="38"/>
  <c r="R62" i="38"/>
  <c r="R55" i="37"/>
  <c r="R56" i="37"/>
  <c r="R54" i="36"/>
  <c r="R62" i="36"/>
  <c r="R63" i="36"/>
  <c r="R64" i="34"/>
  <c r="R59" i="34"/>
  <c r="R55" i="34"/>
  <c r="R53" i="39"/>
  <c r="R60" i="37"/>
  <c r="R59" i="36"/>
  <c r="R61" i="34"/>
  <c r="R59" i="38"/>
  <c r="R60" i="38"/>
  <c r="R56" i="38"/>
  <c r="R57" i="38"/>
  <c r="R57" i="37"/>
  <c r="R62" i="37"/>
  <c r="R55" i="36"/>
  <c r="R60" i="36"/>
  <c r="R61" i="36"/>
  <c r="R62" i="34"/>
  <c r="R57" i="34"/>
  <c r="R55" i="38"/>
  <c r="R64" i="38"/>
  <c r="R54" i="38"/>
  <c r="R53" i="36"/>
  <c r="R63" i="37"/>
  <c r="R64" i="37"/>
  <c r="R58" i="37"/>
  <c r="R54" i="37"/>
  <c r="R64" i="36"/>
  <c r="R57" i="36"/>
  <c r="R56" i="36"/>
  <c r="R60" i="34"/>
  <c r="R63" i="34"/>
  <c r="R54" i="34"/>
  <c r="R53" i="38"/>
  <c r="R58" i="38"/>
  <c r="R53" i="37"/>
  <c r="R59" i="37"/>
  <c r="R61" i="37"/>
  <c r="R58" i="36"/>
  <c r="R58" i="34"/>
  <c r="R56" i="34"/>
  <c r="R54" i="39"/>
  <c r="R55" i="39"/>
  <c r="R56" i="39"/>
  <c r="R57" i="39"/>
  <c r="R58" i="39"/>
  <c r="R59" i="39"/>
  <c r="R60" i="39"/>
  <c r="R61" i="39"/>
  <c r="R62" i="39"/>
  <c r="R63" i="39"/>
  <c r="R64" i="39"/>
  <c r="A30" i="42"/>
  <c r="M120" i="40"/>
  <c r="M121" i="40" s="1"/>
  <c r="M122" i="40" s="1"/>
  <c r="M123" i="40" s="1"/>
  <c r="D64" i="37"/>
  <c r="D64" i="38"/>
  <c r="D64" i="34"/>
  <c r="D64" i="36"/>
  <c r="F64" i="36"/>
  <c r="F64" i="38"/>
  <c r="F64" i="37"/>
  <c r="F64" i="34"/>
  <c r="T1" i="36"/>
  <c r="S2" i="36"/>
  <c r="D15" i="11"/>
  <c r="E15" i="11"/>
  <c r="B66" i="38"/>
  <c r="N64" i="37"/>
  <c r="T2" i="39"/>
  <c r="U1" i="39"/>
  <c r="D27" i="42"/>
  <c r="E27" i="42"/>
  <c r="E41" i="5" s="1"/>
  <c r="F27" i="42"/>
  <c r="F41" i="5" s="1"/>
  <c r="G27" i="42"/>
  <c r="G41" i="5" s="1"/>
  <c r="H27" i="42"/>
  <c r="H41" i="5" s="1"/>
  <c r="I27" i="42"/>
  <c r="I41" i="5" s="1"/>
  <c r="J41" i="5"/>
  <c r="L27" i="42"/>
  <c r="M27" i="42"/>
  <c r="N27" i="42"/>
  <c r="O27" i="42"/>
  <c r="P27" i="42"/>
  <c r="Q27" i="42"/>
  <c r="R27" i="42"/>
  <c r="R41" i="5" s="1"/>
  <c r="S27" i="42"/>
  <c r="S41" i="5" s="1"/>
  <c r="A78" i="40"/>
  <c r="B33" i="31"/>
  <c r="A35" i="31"/>
  <c r="T35" i="31" s="1"/>
  <c r="AG33" i="31"/>
  <c r="AG34" i="31" s="1"/>
  <c r="G64" i="36"/>
  <c r="G64" i="38"/>
  <c r="G64" i="37"/>
  <c r="G64" i="34"/>
  <c r="C66" i="39"/>
  <c r="A17" i="11"/>
  <c r="B16" i="11"/>
  <c r="B67" i="38" s="1"/>
  <c r="C16" i="11"/>
  <c r="C29" i="42" s="1"/>
  <c r="C66" i="38"/>
  <c r="O64" i="39"/>
  <c r="K123" i="40"/>
  <c r="N64" i="34"/>
  <c r="N64" i="39"/>
  <c r="A18" i="33"/>
  <c r="A127" i="40"/>
  <c r="S74" i="40"/>
  <c r="A68" i="36"/>
  <c r="T1" i="33"/>
  <c r="S2" i="33"/>
  <c r="A68" i="37"/>
  <c r="H64" i="36"/>
  <c r="H64" i="37"/>
  <c r="H64" i="38"/>
  <c r="H64" i="34"/>
  <c r="E64" i="36"/>
  <c r="E64" i="34"/>
  <c r="E64" i="38"/>
  <c r="E64" i="37"/>
  <c r="A68" i="39"/>
  <c r="A68" i="38"/>
  <c r="P64" i="39"/>
  <c r="L64" i="37"/>
  <c r="G64" i="39"/>
  <c r="N64" i="36"/>
  <c r="B16" i="33"/>
  <c r="S2" i="42"/>
  <c r="S3" i="42" s="1"/>
  <c r="T1" i="42"/>
  <c r="S16" i="42"/>
  <c r="S8" i="5" s="1"/>
  <c r="S15" i="42"/>
  <c r="S17" i="42"/>
  <c r="S11" i="5" s="1"/>
  <c r="S19" i="42"/>
  <c r="S17" i="5" s="1"/>
  <c r="S18" i="42"/>
  <c r="S14" i="5" s="1"/>
  <c r="S20" i="42"/>
  <c r="S20" i="5" s="1"/>
  <c r="S21" i="42"/>
  <c r="S23" i="5" s="1"/>
  <c r="S23" i="42"/>
  <c r="S29" i="5" s="1"/>
  <c r="S22" i="42"/>
  <c r="S26" i="5" s="1"/>
  <c r="S24" i="42"/>
  <c r="S32" i="5" s="1"/>
  <c r="S25" i="42"/>
  <c r="S35" i="5" s="1"/>
  <c r="S26" i="42"/>
  <c r="S38" i="5" s="1"/>
  <c r="O115" i="40"/>
  <c r="R112" i="40"/>
  <c r="R113" i="40" s="1"/>
  <c r="P116" i="40"/>
  <c r="H123" i="40"/>
  <c r="Q114" i="40"/>
  <c r="Q115" i="40" s="1"/>
  <c r="T1" i="37"/>
  <c r="S2" i="37"/>
  <c r="S2" i="34"/>
  <c r="T1" i="34"/>
  <c r="A68" i="34"/>
  <c r="I64" i="34"/>
  <c r="I64" i="37"/>
  <c r="I64" i="38"/>
  <c r="I64" i="36"/>
  <c r="D64" i="39"/>
  <c r="N64" i="38"/>
  <c r="I65" i="36"/>
  <c r="C16" i="33"/>
  <c r="S4" i="5"/>
  <c r="S3" i="5"/>
  <c r="T1" i="5"/>
  <c r="N65" i="34" l="1"/>
  <c r="R65" i="37"/>
  <c r="E65" i="36"/>
  <c r="K65" i="36"/>
  <c r="N65" i="39"/>
  <c r="N65" i="36"/>
  <c r="N65" i="37"/>
  <c r="B17" i="49"/>
  <c r="A19" i="49"/>
  <c r="C17" i="49"/>
  <c r="U1" i="49"/>
  <c r="U16" i="49" s="1"/>
  <c r="T2" i="49"/>
  <c r="T4" i="49"/>
  <c r="T3" i="49"/>
  <c r="T5" i="49"/>
  <c r="T6" i="49"/>
  <c r="T7" i="49"/>
  <c r="T8" i="49"/>
  <c r="T9" i="49"/>
  <c r="T10" i="49"/>
  <c r="T11" i="49"/>
  <c r="T12" i="49"/>
  <c r="T13" i="49"/>
  <c r="T14" i="49"/>
  <c r="P16" i="49"/>
  <c r="J16" i="49"/>
  <c r="I16" i="49"/>
  <c r="F16" i="49"/>
  <c r="E16" i="49"/>
  <c r="D16" i="49"/>
  <c r="Q16" i="49"/>
  <c r="N16" i="49"/>
  <c r="M16" i="49"/>
  <c r="O16" i="49"/>
  <c r="L16" i="49"/>
  <c r="K16" i="49"/>
  <c r="H16" i="49"/>
  <c r="G16" i="49"/>
  <c r="R16" i="49"/>
  <c r="S16" i="49"/>
  <c r="T16" i="49"/>
  <c r="N65" i="38"/>
  <c r="E65" i="37"/>
  <c r="O17" i="47"/>
  <c r="L17" i="47"/>
  <c r="D17" i="47"/>
  <c r="S17" i="47"/>
  <c r="N17" i="47"/>
  <c r="M17" i="47"/>
  <c r="I17" i="47"/>
  <c r="R17" i="47"/>
  <c r="E17" i="47"/>
  <c r="K17" i="47"/>
  <c r="Q17" i="47"/>
  <c r="J17" i="47"/>
  <c r="F17" i="47"/>
  <c r="H17" i="47"/>
  <c r="G17" i="47"/>
  <c r="P17" i="47"/>
  <c r="T17" i="47"/>
  <c r="C18" i="47"/>
  <c r="A20" i="47"/>
  <c r="U2" i="47"/>
  <c r="T3" i="47"/>
  <c r="T4" i="47"/>
  <c r="T5" i="47"/>
  <c r="T7" i="47"/>
  <c r="T6" i="47"/>
  <c r="T8" i="47"/>
  <c r="T9" i="47"/>
  <c r="T10" i="47"/>
  <c r="T11" i="47"/>
  <c r="T12" i="47"/>
  <c r="T13" i="47"/>
  <c r="T14" i="47"/>
  <c r="T15" i="47"/>
  <c r="B18" i="47"/>
  <c r="D65" i="37"/>
  <c r="D65" i="38"/>
  <c r="D65" i="34"/>
  <c r="D65" i="36"/>
  <c r="L65" i="38"/>
  <c r="M65" i="38"/>
  <c r="H65" i="34"/>
  <c r="Q65" i="37"/>
  <c r="O65" i="39"/>
  <c r="J65" i="36"/>
  <c r="P65" i="39"/>
  <c r="O28" i="42"/>
  <c r="O44" i="5" s="1"/>
  <c r="F65" i="38"/>
  <c r="E65" i="39"/>
  <c r="O65" i="38"/>
  <c r="G65" i="36"/>
  <c r="E65" i="34"/>
  <c r="O65" i="34"/>
  <c r="D65" i="39"/>
  <c r="E65" i="38"/>
  <c r="F65" i="34"/>
  <c r="H65" i="38"/>
  <c r="P65" i="36"/>
  <c r="R65" i="34"/>
  <c r="R65" i="38"/>
  <c r="J65" i="37"/>
  <c r="Q65" i="38"/>
  <c r="I65" i="38"/>
  <c r="H65" i="37"/>
  <c r="J65" i="39"/>
  <c r="I65" i="34"/>
  <c r="H65" i="36"/>
  <c r="J65" i="34"/>
  <c r="I65" i="37"/>
  <c r="R65" i="39"/>
  <c r="R65" i="36"/>
  <c r="I65" i="39"/>
  <c r="J65" i="38"/>
  <c r="H65" i="39"/>
  <c r="P65" i="34"/>
  <c r="H76" i="40"/>
  <c r="I28" i="42"/>
  <c r="I44" i="5" s="1"/>
  <c r="D76" i="40"/>
  <c r="D125" i="40" s="1"/>
  <c r="I76" i="40"/>
  <c r="I125" i="40" s="1"/>
  <c r="G76" i="40"/>
  <c r="G125" i="40" s="1"/>
  <c r="Q76" i="40"/>
  <c r="L76" i="40"/>
  <c r="R76" i="40"/>
  <c r="E76" i="40"/>
  <c r="E125" i="40" s="1"/>
  <c r="S76" i="40"/>
  <c r="P76" i="40"/>
  <c r="O76" i="40"/>
  <c r="K76" i="40"/>
  <c r="M76" i="40"/>
  <c r="F76" i="40"/>
  <c r="F125" i="40" s="1"/>
  <c r="J76" i="40"/>
  <c r="P65" i="38"/>
  <c r="P65" i="37"/>
  <c r="T3" i="33"/>
  <c r="T4" i="33"/>
  <c r="T5" i="33"/>
  <c r="T6" i="33"/>
  <c r="T7" i="33"/>
  <c r="T8" i="33"/>
  <c r="T9" i="33"/>
  <c r="T10" i="33"/>
  <c r="T11" i="33"/>
  <c r="T12" i="33"/>
  <c r="T13" i="33"/>
  <c r="T14" i="33"/>
  <c r="S16" i="33"/>
  <c r="O16" i="33"/>
  <c r="K16" i="33"/>
  <c r="G16" i="33"/>
  <c r="R16" i="33"/>
  <c r="N16" i="33"/>
  <c r="J16" i="33"/>
  <c r="F16" i="33"/>
  <c r="M16" i="33"/>
  <c r="E16" i="33"/>
  <c r="I16" i="33"/>
  <c r="P16" i="33"/>
  <c r="T16" i="33"/>
  <c r="L16" i="33"/>
  <c r="D16" i="33"/>
  <c r="Q16" i="33"/>
  <c r="H16" i="33"/>
  <c r="T15" i="33"/>
  <c r="G65" i="39"/>
  <c r="G65" i="34"/>
  <c r="L65" i="37"/>
  <c r="L65" i="39"/>
  <c r="M65" i="39"/>
  <c r="G65" i="37"/>
  <c r="K65" i="34"/>
  <c r="M65" i="37"/>
  <c r="M65" i="34"/>
  <c r="L65" i="36"/>
  <c r="G65" i="38"/>
  <c r="L65" i="34"/>
  <c r="M65" i="36"/>
  <c r="O65" i="37"/>
  <c r="Q65" i="39"/>
  <c r="O65" i="36"/>
  <c r="Q65" i="34"/>
  <c r="Q65" i="36"/>
  <c r="F65" i="39"/>
  <c r="F65" i="36"/>
  <c r="F65" i="37"/>
  <c r="F28" i="42"/>
  <c r="F44" i="5" s="1"/>
  <c r="K65" i="39"/>
  <c r="K65" i="37"/>
  <c r="R28" i="42"/>
  <c r="R44" i="5" s="1"/>
  <c r="A39" i="44"/>
  <c r="B37" i="44"/>
  <c r="AG37" i="44"/>
  <c r="AG38" i="44" s="1"/>
  <c r="K65" i="38"/>
  <c r="K124" i="40"/>
  <c r="S28" i="42"/>
  <c r="S44" i="5" s="1"/>
  <c r="K28" i="42"/>
  <c r="K44" i="5" s="1"/>
  <c r="N28" i="42"/>
  <c r="N44" i="5" s="1"/>
  <c r="E28" i="42"/>
  <c r="E44" i="5" s="1"/>
  <c r="Q28" i="42"/>
  <c r="Q44" i="5" s="1"/>
  <c r="M28" i="42"/>
  <c r="M44" i="5" s="1"/>
  <c r="H28" i="42"/>
  <c r="H44" i="5" s="1"/>
  <c r="D28" i="42"/>
  <c r="P28" i="42"/>
  <c r="P44" i="5" s="1"/>
  <c r="L28" i="42"/>
  <c r="L44" i="5" s="1"/>
  <c r="G28" i="42"/>
  <c r="G44" i="5" s="1"/>
  <c r="B67" i="34"/>
  <c r="T76" i="40"/>
  <c r="B17" i="33"/>
  <c r="B67" i="39"/>
  <c r="C67" i="36"/>
  <c r="C67" i="38"/>
  <c r="B67" i="37"/>
  <c r="N123" i="40"/>
  <c r="N124" i="40" s="1"/>
  <c r="M124" i="40"/>
  <c r="B67" i="36"/>
  <c r="B126" i="40"/>
  <c r="C67" i="34"/>
  <c r="C67" i="39"/>
  <c r="C45" i="5"/>
  <c r="T7" i="5"/>
  <c r="T6" i="5"/>
  <c r="T13" i="5"/>
  <c r="T9" i="5"/>
  <c r="T12" i="5"/>
  <c r="T10" i="5"/>
  <c r="T15" i="5"/>
  <c r="T16" i="5"/>
  <c r="T18" i="5"/>
  <c r="T19" i="5"/>
  <c r="T21" i="5"/>
  <c r="T22" i="5"/>
  <c r="T24" i="5"/>
  <c r="T25" i="5"/>
  <c r="T28" i="5"/>
  <c r="T30" i="5"/>
  <c r="T31" i="5"/>
  <c r="T27" i="5"/>
  <c r="T37" i="5"/>
  <c r="T33" i="5"/>
  <c r="T34" i="5"/>
  <c r="T36" i="5"/>
  <c r="T40" i="5"/>
  <c r="T39" i="5"/>
  <c r="B45" i="5"/>
  <c r="A51" i="5"/>
  <c r="T42" i="5"/>
  <c r="T43" i="5"/>
  <c r="L41" i="5"/>
  <c r="K41" i="5"/>
  <c r="O41" i="5"/>
  <c r="S5" i="5"/>
  <c r="N41" i="5"/>
  <c r="Q41" i="5"/>
  <c r="M41" i="5"/>
  <c r="P41" i="5"/>
  <c r="C67" i="37"/>
  <c r="A69" i="34"/>
  <c r="U1" i="34"/>
  <c r="T2" i="34"/>
  <c r="T2" i="42"/>
  <c r="T3" i="42" s="1"/>
  <c r="U1" i="42"/>
  <c r="T15" i="42"/>
  <c r="T16" i="42"/>
  <c r="T8" i="5" s="1"/>
  <c r="T17" i="42"/>
  <c r="T11" i="5" s="1"/>
  <c r="T18" i="42"/>
  <c r="T14" i="5" s="1"/>
  <c r="T19" i="42"/>
  <c r="T17" i="5" s="1"/>
  <c r="T20" i="42"/>
  <c r="T20" i="5" s="1"/>
  <c r="T21" i="42"/>
  <c r="T23" i="5" s="1"/>
  <c r="T23" i="42"/>
  <c r="T29" i="5" s="1"/>
  <c r="T22" i="42"/>
  <c r="T26" i="5" s="1"/>
  <c r="T24" i="42"/>
  <c r="T32" i="5" s="1"/>
  <c r="T25" i="42"/>
  <c r="T35" i="5" s="1"/>
  <c r="T26" i="42"/>
  <c r="T38" i="5" s="1"/>
  <c r="U1" i="33"/>
  <c r="T2" i="33"/>
  <c r="C126" i="40"/>
  <c r="A19" i="33"/>
  <c r="B17" i="11"/>
  <c r="B48" i="5" s="1"/>
  <c r="A18" i="11"/>
  <c r="C17" i="11"/>
  <c r="C48" i="5" s="1"/>
  <c r="AG35" i="31"/>
  <c r="AG36" i="31" s="1"/>
  <c r="B35" i="31"/>
  <c r="A37" i="31"/>
  <c r="C77" i="40"/>
  <c r="J124" i="40"/>
  <c r="Q116" i="40"/>
  <c r="Q117" i="40" s="1"/>
  <c r="A69" i="38"/>
  <c r="P117" i="40"/>
  <c r="H124" i="40"/>
  <c r="S112" i="40"/>
  <c r="S113" i="40" s="1"/>
  <c r="O116" i="40"/>
  <c r="O117" i="40" s="1"/>
  <c r="O118" i="40" s="1"/>
  <c r="O119" i="40" s="1"/>
  <c r="S64" i="38"/>
  <c r="S53" i="37"/>
  <c r="S63" i="38"/>
  <c r="S60" i="37"/>
  <c r="S61" i="37"/>
  <c r="S62" i="37"/>
  <c r="S58" i="36"/>
  <c r="S63" i="36"/>
  <c r="S64" i="34"/>
  <c r="S59" i="34"/>
  <c r="S65" i="34"/>
  <c r="S53" i="39"/>
  <c r="S60" i="38"/>
  <c r="S65" i="38"/>
  <c r="S61" i="38"/>
  <c r="S62" i="38"/>
  <c r="S58" i="38"/>
  <c r="S63" i="37"/>
  <c r="S56" i="37"/>
  <c r="S57" i="37"/>
  <c r="S54" i="37"/>
  <c r="S59" i="36"/>
  <c r="S54" i="36"/>
  <c r="S61" i="36"/>
  <c r="S62" i="34"/>
  <c r="S57" i="34"/>
  <c r="S56" i="34"/>
  <c r="S56" i="38"/>
  <c r="S59" i="38"/>
  <c r="S55" i="38"/>
  <c r="S57" i="38"/>
  <c r="S58" i="37"/>
  <c r="S55" i="36"/>
  <c r="S60" i="36"/>
  <c r="S57" i="36"/>
  <c r="S60" i="34"/>
  <c r="S63" i="34"/>
  <c r="S55" i="34"/>
  <c r="S59" i="37"/>
  <c r="S62" i="36"/>
  <c r="S65" i="36"/>
  <c r="S61" i="34"/>
  <c r="S54" i="34"/>
  <c r="S53" i="36"/>
  <c r="S54" i="38"/>
  <c r="S53" i="38"/>
  <c r="S53" i="34"/>
  <c r="S64" i="37"/>
  <c r="S65" i="37"/>
  <c r="S55" i="37"/>
  <c r="S56" i="36"/>
  <c r="S64" i="36"/>
  <c r="S58" i="34"/>
  <c r="S54" i="39"/>
  <c r="S55" i="39"/>
  <c r="S56" i="39"/>
  <c r="S57" i="39"/>
  <c r="S58" i="39"/>
  <c r="S59" i="39"/>
  <c r="S60" i="39"/>
  <c r="S61" i="39"/>
  <c r="S62" i="39"/>
  <c r="S63" i="39"/>
  <c r="S64" i="39"/>
  <c r="S65" i="39"/>
  <c r="A69" i="36"/>
  <c r="D16" i="11"/>
  <c r="E16" i="11"/>
  <c r="T28" i="42"/>
  <c r="T44" i="5" s="1"/>
  <c r="A79" i="40"/>
  <c r="T27" i="42"/>
  <c r="T41" i="5" s="1"/>
  <c r="T2" i="36"/>
  <c r="U1" i="36"/>
  <c r="A31" i="42"/>
  <c r="L122" i="40"/>
  <c r="T2" i="40"/>
  <c r="U1" i="40"/>
  <c r="T63" i="40"/>
  <c r="T65" i="40"/>
  <c r="T64" i="40"/>
  <c r="T66" i="40"/>
  <c r="T68" i="40"/>
  <c r="T67" i="40"/>
  <c r="T69" i="40"/>
  <c r="T71" i="40"/>
  <c r="T70" i="40"/>
  <c r="T72" i="40"/>
  <c r="T73" i="40"/>
  <c r="T74" i="40"/>
  <c r="U1" i="37"/>
  <c r="T2" i="37"/>
  <c r="R114" i="40"/>
  <c r="A69" i="39"/>
  <c r="A69" i="37"/>
  <c r="A128" i="40"/>
  <c r="C17" i="33"/>
  <c r="B77" i="40"/>
  <c r="U2" i="39"/>
  <c r="V1" i="39"/>
  <c r="B29" i="42"/>
  <c r="J29" i="42" s="1"/>
  <c r="T2" i="38"/>
  <c r="U1" i="38"/>
  <c r="T4" i="5"/>
  <c r="T3" i="5"/>
  <c r="U1" i="5"/>
  <c r="U2" i="49" l="1"/>
  <c r="V1" i="49"/>
  <c r="V17" i="49" s="1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B18" i="49"/>
  <c r="A20" i="49"/>
  <c r="C18" i="49"/>
  <c r="I17" i="49"/>
  <c r="H17" i="49"/>
  <c r="E17" i="49"/>
  <c r="D17" i="49"/>
  <c r="R17" i="49"/>
  <c r="Q17" i="49"/>
  <c r="P17" i="49"/>
  <c r="M17" i="49"/>
  <c r="L17" i="49"/>
  <c r="G17" i="49"/>
  <c r="N17" i="49"/>
  <c r="O17" i="49"/>
  <c r="K17" i="49"/>
  <c r="J17" i="49"/>
  <c r="F17" i="49"/>
  <c r="S17" i="49"/>
  <c r="T17" i="49"/>
  <c r="U17" i="49"/>
  <c r="E18" i="47"/>
  <c r="I18" i="47"/>
  <c r="N18" i="47"/>
  <c r="M18" i="47"/>
  <c r="F18" i="47"/>
  <c r="L18" i="47"/>
  <c r="R18" i="47"/>
  <c r="J18" i="47"/>
  <c r="Q18" i="47"/>
  <c r="T18" i="47"/>
  <c r="P18" i="47"/>
  <c r="O18" i="47"/>
  <c r="K18" i="47"/>
  <c r="H18" i="47"/>
  <c r="D18" i="47"/>
  <c r="S18" i="47"/>
  <c r="G18" i="47"/>
  <c r="C19" i="47"/>
  <c r="B19" i="47"/>
  <c r="U18" i="47"/>
  <c r="V2" i="47"/>
  <c r="V18" i="47" s="1"/>
  <c r="U3" i="47"/>
  <c r="U4" i="47"/>
  <c r="U5" i="47"/>
  <c r="U7" i="47"/>
  <c r="U6" i="47"/>
  <c r="U8" i="47"/>
  <c r="U9" i="47"/>
  <c r="U10" i="47"/>
  <c r="U11" i="47"/>
  <c r="U12" i="47"/>
  <c r="U13" i="47"/>
  <c r="U14" i="47"/>
  <c r="U15" i="47"/>
  <c r="U16" i="47"/>
  <c r="U17" i="47"/>
  <c r="A21" i="47"/>
  <c r="H125" i="40"/>
  <c r="S66" i="39"/>
  <c r="J125" i="40"/>
  <c r="B68" i="39"/>
  <c r="K125" i="40"/>
  <c r="M125" i="40"/>
  <c r="U10" i="33"/>
  <c r="B127" i="40"/>
  <c r="U3" i="33"/>
  <c r="U4" i="33"/>
  <c r="U5" i="33"/>
  <c r="U6" i="33"/>
  <c r="U7" i="33"/>
  <c r="U8" i="33"/>
  <c r="U9" i="33"/>
  <c r="U11" i="33"/>
  <c r="U12" i="33"/>
  <c r="U13" i="33"/>
  <c r="U14" i="33"/>
  <c r="U15" i="33"/>
  <c r="T17" i="33"/>
  <c r="P17" i="33"/>
  <c r="L17" i="33"/>
  <c r="H17" i="33"/>
  <c r="D17" i="33"/>
  <c r="S17" i="33"/>
  <c r="O17" i="33"/>
  <c r="K17" i="33"/>
  <c r="G17" i="33"/>
  <c r="N17" i="33"/>
  <c r="F17" i="33"/>
  <c r="J17" i="33"/>
  <c r="Q17" i="33"/>
  <c r="U17" i="33"/>
  <c r="M17" i="33"/>
  <c r="E17" i="33"/>
  <c r="R17" i="33"/>
  <c r="I17" i="33"/>
  <c r="U16" i="33"/>
  <c r="B68" i="37"/>
  <c r="C30" i="42"/>
  <c r="B39" i="44"/>
  <c r="A41" i="44"/>
  <c r="AG39" i="44"/>
  <c r="AG40" i="44" s="1"/>
  <c r="T39" i="44"/>
  <c r="C78" i="40"/>
  <c r="C68" i="39"/>
  <c r="C127" i="40"/>
  <c r="C68" i="37"/>
  <c r="C68" i="36"/>
  <c r="N125" i="40"/>
  <c r="S66" i="38"/>
  <c r="B30" i="42"/>
  <c r="J30" i="42" s="1"/>
  <c r="J50" i="5" s="1"/>
  <c r="B78" i="40"/>
  <c r="M78" i="40" s="1"/>
  <c r="B68" i="36"/>
  <c r="Q118" i="40"/>
  <c r="Q119" i="40" s="1"/>
  <c r="Q120" i="40" s="1"/>
  <c r="Q121" i="40" s="1"/>
  <c r="Q122" i="40" s="1"/>
  <c r="Q123" i="40" s="1"/>
  <c r="Q124" i="40" s="1"/>
  <c r="Q125" i="40" s="1"/>
  <c r="S66" i="36"/>
  <c r="S66" i="37"/>
  <c r="S66" i="34"/>
  <c r="E48" i="5"/>
  <c r="G48" i="5"/>
  <c r="L48" i="5"/>
  <c r="R48" i="5"/>
  <c r="H49" i="5"/>
  <c r="M49" i="5"/>
  <c r="S49" i="5"/>
  <c r="H48" i="5"/>
  <c r="N48" i="5"/>
  <c r="S48" i="5"/>
  <c r="D49" i="5"/>
  <c r="I49" i="5"/>
  <c r="O49" i="5"/>
  <c r="T49" i="5"/>
  <c r="F48" i="5"/>
  <c r="P48" i="5"/>
  <c r="G49" i="5"/>
  <c r="Q49" i="5"/>
  <c r="K48" i="5"/>
  <c r="K49" i="5"/>
  <c r="O48" i="5"/>
  <c r="L49" i="5"/>
  <c r="D48" i="5"/>
  <c r="J48" i="5"/>
  <c r="E49" i="5"/>
  <c r="T48" i="5"/>
  <c r="P49" i="5"/>
  <c r="U49" i="5"/>
  <c r="R49" i="5"/>
  <c r="Q48" i="5"/>
  <c r="N49" i="5"/>
  <c r="M48" i="5"/>
  <c r="U48" i="5"/>
  <c r="F49" i="5"/>
  <c r="J49" i="5"/>
  <c r="I48" i="5"/>
  <c r="D50" i="5"/>
  <c r="B18" i="33"/>
  <c r="A54" i="5"/>
  <c r="U6" i="5"/>
  <c r="U7" i="5"/>
  <c r="U12" i="5"/>
  <c r="U9" i="5"/>
  <c r="U13" i="5"/>
  <c r="U10" i="5"/>
  <c r="U16" i="5"/>
  <c r="U15" i="5"/>
  <c r="U18" i="5"/>
  <c r="U19" i="5"/>
  <c r="U22" i="5"/>
  <c r="U21" i="5"/>
  <c r="U25" i="5"/>
  <c r="U24" i="5"/>
  <c r="U31" i="5"/>
  <c r="U28" i="5"/>
  <c r="U30" i="5"/>
  <c r="U27" i="5"/>
  <c r="U34" i="5"/>
  <c r="U33" i="5"/>
  <c r="U36" i="5"/>
  <c r="U37" i="5"/>
  <c r="U39" i="5"/>
  <c r="U40" i="5"/>
  <c r="U43" i="5"/>
  <c r="U42" i="5"/>
  <c r="F45" i="5"/>
  <c r="J45" i="5"/>
  <c r="N45" i="5"/>
  <c r="R45" i="5"/>
  <c r="G46" i="5"/>
  <c r="K46" i="5"/>
  <c r="O46" i="5"/>
  <c r="S46" i="5"/>
  <c r="G45" i="5"/>
  <c r="K45" i="5"/>
  <c r="O45" i="5"/>
  <c r="S45" i="5"/>
  <c r="D46" i="5"/>
  <c r="H46" i="5"/>
  <c r="L46" i="5"/>
  <c r="P46" i="5"/>
  <c r="T46" i="5"/>
  <c r="E45" i="5"/>
  <c r="M45" i="5"/>
  <c r="U45" i="5"/>
  <c r="F46" i="5"/>
  <c r="N46" i="5"/>
  <c r="I45" i="5"/>
  <c r="T45" i="5"/>
  <c r="J46" i="5"/>
  <c r="U46" i="5"/>
  <c r="L45" i="5"/>
  <c r="M46" i="5"/>
  <c r="D45" i="5"/>
  <c r="Q46" i="5"/>
  <c r="H45" i="5"/>
  <c r="R46" i="5"/>
  <c r="P45" i="5"/>
  <c r="E46" i="5"/>
  <c r="Q45" i="5"/>
  <c r="I46" i="5"/>
  <c r="D47" i="5"/>
  <c r="T5" i="5"/>
  <c r="S114" i="40"/>
  <c r="S115" i="40" s="1"/>
  <c r="S116" i="40" s="1"/>
  <c r="U2" i="37"/>
  <c r="V1" i="37"/>
  <c r="R66" i="37"/>
  <c r="R66" i="36"/>
  <c r="R66" i="34"/>
  <c r="R66" i="38"/>
  <c r="R66" i="39"/>
  <c r="N66" i="39"/>
  <c r="N66" i="34"/>
  <c r="N66" i="37"/>
  <c r="N66" i="36"/>
  <c r="N66" i="38"/>
  <c r="P66" i="34"/>
  <c r="P66" i="38"/>
  <c r="P66" i="37"/>
  <c r="P66" i="36"/>
  <c r="P66" i="39"/>
  <c r="E66" i="34"/>
  <c r="E66" i="38"/>
  <c r="E66" i="36"/>
  <c r="E66" i="37"/>
  <c r="E66" i="39"/>
  <c r="P118" i="40"/>
  <c r="B68" i="38"/>
  <c r="V1" i="42"/>
  <c r="U2" i="42"/>
  <c r="U3" i="42" s="1"/>
  <c r="U15" i="42"/>
  <c r="U16" i="42"/>
  <c r="U8" i="5" s="1"/>
  <c r="U17" i="42"/>
  <c r="U11" i="5" s="1"/>
  <c r="U18" i="42"/>
  <c r="U14" i="5" s="1"/>
  <c r="U19" i="42"/>
  <c r="U17" i="5" s="1"/>
  <c r="U20" i="42"/>
  <c r="U20" i="5" s="1"/>
  <c r="U21" i="42"/>
  <c r="U23" i="5" s="1"/>
  <c r="U23" i="42"/>
  <c r="U29" i="5" s="1"/>
  <c r="U22" i="42"/>
  <c r="U26" i="5" s="1"/>
  <c r="U24" i="42"/>
  <c r="U32" i="5" s="1"/>
  <c r="U26" i="42"/>
  <c r="U38" i="5" s="1"/>
  <c r="U25" i="42"/>
  <c r="U35" i="5" s="1"/>
  <c r="U27" i="42"/>
  <c r="U41" i="5" s="1"/>
  <c r="U28" i="42"/>
  <c r="U44" i="5" s="1"/>
  <c r="U2" i="34"/>
  <c r="V1" i="34"/>
  <c r="V2" i="39"/>
  <c r="W1" i="39"/>
  <c r="G77" i="40"/>
  <c r="G126" i="40" s="1"/>
  <c r="R77" i="40"/>
  <c r="I77" i="40"/>
  <c r="I126" i="40" s="1"/>
  <c r="P77" i="40"/>
  <c r="Q77" i="40"/>
  <c r="N77" i="40"/>
  <c r="H77" i="40"/>
  <c r="O77" i="40"/>
  <c r="M77" i="40"/>
  <c r="J77" i="40"/>
  <c r="L77" i="40"/>
  <c r="K77" i="40"/>
  <c r="E77" i="40"/>
  <c r="E126" i="40" s="1"/>
  <c r="F77" i="40"/>
  <c r="F126" i="40" s="1"/>
  <c r="D77" i="40"/>
  <c r="D126" i="40" s="1"/>
  <c r="S77" i="40"/>
  <c r="T77" i="40"/>
  <c r="U77" i="40"/>
  <c r="A70" i="37"/>
  <c r="T112" i="40"/>
  <c r="T113" i="40" s="1"/>
  <c r="A32" i="42"/>
  <c r="V1" i="36"/>
  <c r="U2" i="36"/>
  <c r="Q66" i="36"/>
  <c r="Q66" i="38"/>
  <c r="Q66" i="34"/>
  <c r="Q66" i="37"/>
  <c r="Q66" i="39"/>
  <c r="L66" i="34"/>
  <c r="L66" i="36"/>
  <c r="L66" i="38"/>
  <c r="L66" i="37"/>
  <c r="L66" i="39"/>
  <c r="F66" i="34"/>
  <c r="F66" i="36"/>
  <c r="F66" i="38"/>
  <c r="F66" i="37"/>
  <c r="F66" i="39"/>
  <c r="J66" i="37"/>
  <c r="J66" i="36"/>
  <c r="J66" i="34"/>
  <c r="J66" i="38"/>
  <c r="J66" i="39"/>
  <c r="D17" i="11"/>
  <c r="E17" i="11"/>
  <c r="T57" i="38"/>
  <c r="T53" i="38"/>
  <c r="T53" i="34"/>
  <c r="T53" i="36"/>
  <c r="T59" i="38"/>
  <c r="T61" i="37"/>
  <c r="T62" i="37"/>
  <c r="T60" i="37"/>
  <c r="T63" i="36"/>
  <c r="T62" i="36"/>
  <c r="T64" i="36"/>
  <c r="T55" i="36"/>
  <c r="T63" i="34"/>
  <c r="T62" i="34"/>
  <c r="T55" i="34"/>
  <c r="T66" i="38"/>
  <c r="T53" i="37"/>
  <c r="T64" i="37"/>
  <c r="T57" i="37"/>
  <c r="T58" i="37"/>
  <c r="T63" i="37"/>
  <c r="T65" i="36"/>
  <c r="T61" i="36"/>
  <c r="T58" i="36"/>
  <c r="T61" i="34"/>
  <c r="T60" i="34"/>
  <c r="T54" i="34"/>
  <c r="T54" i="39"/>
  <c r="T65" i="38"/>
  <c r="T60" i="38"/>
  <c r="T62" i="38"/>
  <c r="T63" i="38"/>
  <c r="T54" i="38"/>
  <c r="T54" i="37"/>
  <c r="T55" i="37"/>
  <c r="T60" i="36"/>
  <c r="T57" i="36"/>
  <c r="T54" i="36"/>
  <c r="T59" i="34"/>
  <c r="T65" i="34"/>
  <c r="T58" i="34"/>
  <c r="T53" i="39"/>
  <c r="T61" i="38"/>
  <c r="T55" i="38"/>
  <c r="T56" i="38"/>
  <c r="T58" i="38"/>
  <c r="T64" i="38"/>
  <c r="T65" i="37"/>
  <c r="T66" i="37"/>
  <c r="T59" i="37"/>
  <c r="T56" i="37"/>
  <c r="T56" i="36"/>
  <c r="T66" i="36"/>
  <c r="T59" i="36"/>
  <c r="T66" i="34"/>
  <c r="T57" i="34"/>
  <c r="T64" i="34"/>
  <c r="T56" i="34"/>
  <c r="T55" i="39"/>
  <c r="T56" i="39"/>
  <c r="T57" i="39"/>
  <c r="T58" i="39"/>
  <c r="T59" i="39"/>
  <c r="T60" i="39"/>
  <c r="T61" i="39"/>
  <c r="T62" i="39"/>
  <c r="T63" i="39"/>
  <c r="T64" i="39"/>
  <c r="T65" i="39"/>
  <c r="T66" i="39"/>
  <c r="A70" i="34"/>
  <c r="A129" i="40"/>
  <c r="A70" i="39"/>
  <c r="U2" i="40"/>
  <c r="V1" i="40"/>
  <c r="U63" i="40"/>
  <c r="U65" i="40"/>
  <c r="U64" i="40"/>
  <c r="U66" i="40"/>
  <c r="U67" i="40"/>
  <c r="U68" i="40"/>
  <c r="U69" i="40"/>
  <c r="U71" i="40"/>
  <c r="U70" i="40"/>
  <c r="U72" i="40"/>
  <c r="U73" i="40"/>
  <c r="U74" i="40"/>
  <c r="U75" i="40"/>
  <c r="U76" i="40"/>
  <c r="A80" i="40"/>
  <c r="D66" i="38"/>
  <c r="D66" i="37"/>
  <c r="D66" i="34"/>
  <c r="D66" i="36"/>
  <c r="D66" i="39"/>
  <c r="M66" i="37"/>
  <c r="M66" i="38"/>
  <c r="M66" i="34"/>
  <c r="M66" i="36"/>
  <c r="M66" i="39"/>
  <c r="K66" i="36"/>
  <c r="K66" i="39"/>
  <c r="K66" i="38"/>
  <c r="K66" i="34"/>
  <c r="K66" i="37"/>
  <c r="O66" i="36"/>
  <c r="O66" i="37"/>
  <c r="O66" i="38"/>
  <c r="O66" i="34"/>
  <c r="O66" i="39"/>
  <c r="C68" i="38"/>
  <c r="O120" i="40"/>
  <c r="AG37" i="31"/>
  <c r="AG38" i="31" s="1"/>
  <c r="A39" i="31"/>
  <c r="T39" i="31" s="1"/>
  <c r="B37" i="31"/>
  <c r="A19" i="11"/>
  <c r="B18" i="11"/>
  <c r="B51" i="5" s="1"/>
  <c r="C18" i="11"/>
  <c r="C69" i="39" s="1"/>
  <c r="C18" i="33"/>
  <c r="C68" i="34"/>
  <c r="V1" i="38"/>
  <c r="U2" i="38"/>
  <c r="D29" i="42"/>
  <c r="E29" i="42"/>
  <c r="E47" i="5" s="1"/>
  <c r="F29" i="42"/>
  <c r="F47" i="5" s="1"/>
  <c r="G29" i="42"/>
  <c r="G47" i="5" s="1"/>
  <c r="H29" i="42"/>
  <c r="H47" i="5" s="1"/>
  <c r="I29" i="42"/>
  <c r="I47" i="5" s="1"/>
  <c r="J47" i="5"/>
  <c r="K29" i="42"/>
  <c r="K47" i="5" s="1"/>
  <c r="L29" i="42"/>
  <c r="L47" i="5" s="1"/>
  <c r="M29" i="42"/>
  <c r="M47" i="5" s="1"/>
  <c r="N29" i="42"/>
  <c r="O29" i="42"/>
  <c r="P29" i="42"/>
  <c r="Q29" i="42"/>
  <c r="R29" i="42"/>
  <c r="S29" i="42"/>
  <c r="T29" i="42"/>
  <c r="T47" i="5" s="1"/>
  <c r="U29" i="42"/>
  <c r="U47" i="5" s="1"/>
  <c r="L123" i="40"/>
  <c r="L124" i="40" s="1"/>
  <c r="L125" i="40" s="1"/>
  <c r="A70" i="36"/>
  <c r="I66" i="37"/>
  <c r="I66" i="34"/>
  <c r="I66" i="36"/>
  <c r="I66" i="38"/>
  <c r="I66" i="39"/>
  <c r="G66" i="34"/>
  <c r="G66" i="37"/>
  <c r="G66" i="38"/>
  <c r="G66" i="36"/>
  <c r="G66" i="39"/>
  <c r="H66" i="36"/>
  <c r="H66" i="37"/>
  <c r="H66" i="38"/>
  <c r="H66" i="34"/>
  <c r="H66" i="39"/>
  <c r="R115" i="40"/>
  <c r="A70" i="38"/>
  <c r="A20" i="33"/>
  <c r="V1" i="33"/>
  <c r="U2" i="33"/>
  <c r="B68" i="34"/>
  <c r="U4" i="5"/>
  <c r="U3" i="5"/>
  <c r="V1" i="5"/>
  <c r="V49" i="5" s="1"/>
  <c r="M67" i="34" l="1"/>
  <c r="O67" i="38"/>
  <c r="D67" i="36"/>
  <c r="N67" i="37"/>
  <c r="R67" i="36"/>
  <c r="T67" i="34"/>
  <c r="B19" i="49"/>
  <c r="A21" i="49"/>
  <c r="V2" i="49"/>
  <c r="W1" i="49"/>
  <c r="V4" i="49"/>
  <c r="V3" i="49"/>
  <c r="V5" i="49"/>
  <c r="V6" i="49"/>
  <c r="V7" i="49"/>
  <c r="V8" i="49"/>
  <c r="V9" i="49"/>
  <c r="V10" i="49"/>
  <c r="V11" i="49"/>
  <c r="V12" i="49"/>
  <c r="V13" i="49"/>
  <c r="V14" i="49"/>
  <c r="V15" i="49"/>
  <c r="V16" i="49"/>
  <c r="C19" i="49"/>
  <c r="O18" i="49"/>
  <c r="L18" i="49"/>
  <c r="K18" i="49"/>
  <c r="F18" i="49"/>
  <c r="N18" i="49"/>
  <c r="M18" i="49"/>
  <c r="J18" i="49"/>
  <c r="I18" i="49"/>
  <c r="E18" i="49"/>
  <c r="H18" i="49"/>
  <c r="G18" i="49"/>
  <c r="D18" i="49"/>
  <c r="R18" i="49"/>
  <c r="Q18" i="49"/>
  <c r="P18" i="49"/>
  <c r="T18" i="49"/>
  <c r="U18" i="49"/>
  <c r="V18" i="49"/>
  <c r="W18" i="49"/>
  <c r="S18" i="49"/>
  <c r="H126" i="40"/>
  <c r="J126" i="40"/>
  <c r="T67" i="39"/>
  <c r="T67" i="36"/>
  <c r="K126" i="40"/>
  <c r="I30" i="42"/>
  <c r="I50" i="5" s="1"/>
  <c r="V30" i="42"/>
  <c r="V50" i="5" s="1"/>
  <c r="D67" i="34"/>
  <c r="O67" i="36"/>
  <c r="O67" i="39"/>
  <c r="O67" i="34"/>
  <c r="O67" i="37"/>
  <c r="B20" i="47"/>
  <c r="A22" i="47"/>
  <c r="C20" i="47"/>
  <c r="V3" i="47"/>
  <c r="W2" i="47"/>
  <c r="V4" i="47"/>
  <c r="V5" i="47"/>
  <c r="V6" i="47"/>
  <c r="V7" i="47"/>
  <c r="V8" i="47"/>
  <c r="V9" i="47"/>
  <c r="V10" i="47"/>
  <c r="V11" i="47"/>
  <c r="V12" i="47"/>
  <c r="V13" i="47"/>
  <c r="V14" i="47"/>
  <c r="V15" i="47"/>
  <c r="V16" i="47"/>
  <c r="V17" i="47"/>
  <c r="R78" i="40"/>
  <c r="M67" i="37"/>
  <c r="M67" i="38"/>
  <c r="E67" i="34"/>
  <c r="M67" i="39"/>
  <c r="J67" i="38"/>
  <c r="M126" i="40"/>
  <c r="M127" i="40" s="1"/>
  <c r="G67" i="36"/>
  <c r="K67" i="36"/>
  <c r="L67" i="39"/>
  <c r="L67" i="37"/>
  <c r="P67" i="38"/>
  <c r="K67" i="38"/>
  <c r="G67" i="37"/>
  <c r="K67" i="34"/>
  <c r="G67" i="39"/>
  <c r="G67" i="38"/>
  <c r="Q67" i="37"/>
  <c r="D67" i="39"/>
  <c r="S67" i="39"/>
  <c r="N67" i="34"/>
  <c r="D67" i="37"/>
  <c r="G67" i="34"/>
  <c r="K67" i="39"/>
  <c r="K67" i="37"/>
  <c r="T67" i="38"/>
  <c r="T67" i="37"/>
  <c r="J67" i="39"/>
  <c r="Q67" i="36"/>
  <c r="D67" i="38"/>
  <c r="Q67" i="34"/>
  <c r="V3" i="33"/>
  <c r="V4" i="33"/>
  <c r="V5" i="33"/>
  <c r="V6" i="33"/>
  <c r="V7" i="33"/>
  <c r="V8" i="33"/>
  <c r="V9" i="33"/>
  <c r="V10" i="33"/>
  <c r="V11" i="33"/>
  <c r="V12" i="33"/>
  <c r="V13" i="33"/>
  <c r="V14" i="33"/>
  <c r="V15" i="33"/>
  <c r="V16" i="33"/>
  <c r="U18" i="33"/>
  <c r="Q18" i="33"/>
  <c r="M18" i="33"/>
  <c r="I18" i="33"/>
  <c r="E18" i="33"/>
  <c r="T18" i="33"/>
  <c r="P18" i="33"/>
  <c r="L18" i="33"/>
  <c r="H18" i="33"/>
  <c r="D18" i="33"/>
  <c r="O18" i="33"/>
  <c r="G18" i="33"/>
  <c r="S18" i="33"/>
  <c r="J18" i="33"/>
  <c r="V18" i="33"/>
  <c r="N18" i="33"/>
  <c r="F18" i="33"/>
  <c r="K18" i="33"/>
  <c r="R18" i="33"/>
  <c r="V17" i="33"/>
  <c r="E67" i="36"/>
  <c r="E67" i="39"/>
  <c r="P67" i="34"/>
  <c r="R67" i="34"/>
  <c r="R67" i="39"/>
  <c r="I67" i="34"/>
  <c r="R67" i="38"/>
  <c r="H67" i="36"/>
  <c r="P67" i="37"/>
  <c r="S67" i="34"/>
  <c r="E67" i="37"/>
  <c r="E67" i="38"/>
  <c r="R67" i="37"/>
  <c r="M67" i="36"/>
  <c r="V78" i="40"/>
  <c r="G78" i="40"/>
  <c r="G127" i="40" s="1"/>
  <c r="F78" i="40"/>
  <c r="F127" i="40" s="1"/>
  <c r="N78" i="40"/>
  <c r="P67" i="39"/>
  <c r="P67" i="36"/>
  <c r="U30" i="42"/>
  <c r="U50" i="5" s="1"/>
  <c r="E30" i="42"/>
  <c r="E50" i="5" s="1"/>
  <c r="Q30" i="42"/>
  <c r="Q50" i="5" s="1"/>
  <c r="M30" i="42"/>
  <c r="M50" i="5" s="1"/>
  <c r="T30" i="42"/>
  <c r="T50" i="5" s="1"/>
  <c r="P30" i="42"/>
  <c r="P50" i="5" s="1"/>
  <c r="L30" i="42"/>
  <c r="L50" i="5" s="1"/>
  <c r="H30" i="42"/>
  <c r="H50" i="5" s="1"/>
  <c r="D30" i="42"/>
  <c r="S30" i="42"/>
  <c r="S50" i="5" s="1"/>
  <c r="O30" i="42"/>
  <c r="O50" i="5" s="1"/>
  <c r="K30" i="42"/>
  <c r="K50" i="5" s="1"/>
  <c r="G30" i="42"/>
  <c r="G50" i="5" s="1"/>
  <c r="R30" i="42"/>
  <c r="R50" i="5" s="1"/>
  <c r="N30" i="42"/>
  <c r="N50" i="5" s="1"/>
  <c r="F30" i="42"/>
  <c r="F50" i="5" s="1"/>
  <c r="I67" i="39"/>
  <c r="I67" i="37"/>
  <c r="I67" i="36"/>
  <c r="I67" i="38"/>
  <c r="U78" i="40"/>
  <c r="J78" i="40"/>
  <c r="J127" i="40" s="1"/>
  <c r="K78" i="40"/>
  <c r="O78" i="40"/>
  <c r="S78" i="40"/>
  <c r="S67" i="38"/>
  <c r="Q67" i="38"/>
  <c r="N126" i="40"/>
  <c r="S67" i="37"/>
  <c r="Q67" i="39"/>
  <c r="S67" i="36"/>
  <c r="A43" i="44"/>
  <c r="AG41" i="44"/>
  <c r="AG42" i="44" s="1"/>
  <c r="B41" i="44"/>
  <c r="T41" i="44"/>
  <c r="T78" i="40"/>
  <c r="P78" i="40"/>
  <c r="D78" i="40"/>
  <c r="D127" i="40" s="1"/>
  <c r="H78" i="40"/>
  <c r="L78" i="40"/>
  <c r="I78" i="40"/>
  <c r="I127" i="40" s="1"/>
  <c r="Q78" i="40"/>
  <c r="E78" i="40"/>
  <c r="E127" i="40" s="1"/>
  <c r="J67" i="36"/>
  <c r="L67" i="34"/>
  <c r="J67" i="34"/>
  <c r="L67" i="38"/>
  <c r="J67" i="37"/>
  <c r="L67" i="36"/>
  <c r="B69" i="38"/>
  <c r="H67" i="37"/>
  <c r="H67" i="34"/>
  <c r="H67" i="39"/>
  <c r="F67" i="37"/>
  <c r="H67" i="38"/>
  <c r="L126" i="40"/>
  <c r="F67" i="38"/>
  <c r="N67" i="36"/>
  <c r="F67" i="34"/>
  <c r="F67" i="39"/>
  <c r="N67" i="39"/>
  <c r="F67" i="36"/>
  <c r="N67" i="38"/>
  <c r="C19" i="33"/>
  <c r="C69" i="38"/>
  <c r="C69" i="36"/>
  <c r="B19" i="33"/>
  <c r="B69" i="36"/>
  <c r="V29" i="42"/>
  <c r="V47" i="5" s="1"/>
  <c r="F51" i="5"/>
  <c r="J51" i="5"/>
  <c r="N51" i="5"/>
  <c r="R51" i="5"/>
  <c r="V51" i="5"/>
  <c r="G52" i="5"/>
  <c r="K52" i="5"/>
  <c r="O52" i="5"/>
  <c r="S52" i="5"/>
  <c r="G51" i="5"/>
  <c r="K51" i="5"/>
  <c r="O51" i="5"/>
  <c r="S51" i="5"/>
  <c r="E51" i="5"/>
  <c r="M51" i="5"/>
  <c r="U51" i="5"/>
  <c r="H52" i="5"/>
  <c r="M52" i="5"/>
  <c r="R52" i="5"/>
  <c r="D51" i="5"/>
  <c r="P51" i="5"/>
  <c r="I52" i="5"/>
  <c r="P52" i="5"/>
  <c r="V52" i="5"/>
  <c r="H51" i="5"/>
  <c r="Q51" i="5"/>
  <c r="D52" i="5"/>
  <c r="J52" i="5"/>
  <c r="Q52" i="5"/>
  <c r="T51" i="5"/>
  <c r="E52" i="5"/>
  <c r="T52" i="5"/>
  <c r="F52" i="5"/>
  <c r="U52" i="5"/>
  <c r="I51" i="5"/>
  <c r="L52" i="5"/>
  <c r="L51" i="5"/>
  <c r="N52" i="5"/>
  <c r="D53" i="5"/>
  <c r="V7" i="5"/>
  <c r="V6" i="5"/>
  <c r="V12" i="5"/>
  <c r="V13" i="5"/>
  <c r="V10" i="5"/>
  <c r="V9" i="5"/>
  <c r="V15" i="5"/>
  <c r="V16" i="5"/>
  <c r="V18" i="5"/>
  <c r="V19" i="5"/>
  <c r="V21" i="5"/>
  <c r="V22" i="5"/>
  <c r="V24" i="5"/>
  <c r="V25" i="5"/>
  <c r="V28" i="5"/>
  <c r="V30" i="5"/>
  <c r="V31" i="5"/>
  <c r="V27" i="5"/>
  <c r="V37" i="5"/>
  <c r="V34" i="5"/>
  <c r="V33" i="5"/>
  <c r="V36" i="5"/>
  <c r="V40" i="5"/>
  <c r="V39" i="5"/>
  <c r="V42" i="5"/>
  <c r="V43" i="5"/>
  <c r="C51" i="5"/>
  <c r="V48" i="5"/>
  <c r="V46" i="5"/>
  <c r="V45" i="5"/>
  <c r="A57" i="5"/>
  <c r="R47" i="5"/>
  <c r="N47" i="5"/>
  <c r="Q47" i="5"/>
  <c r="U5" i="5"/>
  <c r="P47" i="5"/>
  <c r="S47" i="5"/>
  <c r="O47" i="5"/>
  <c r="T114" i="40"/>
  <c r="T115" i="40" s="1"/>
  <c r="T116" i="40" s="1"/>
  <c r="S117" i="40"/>
  <c r="S118" i="40" s="1"/>
  <c r="B79" i="40"/>
  <c r="A71" i="39"/>
  <c r="C128" i="40"/>
  <c r="B69" i="34"/>
  <c r="A33" i="42"/>
  <c r="B69" i="37"/>
  <c r="R116" i="40"/>
  <c r="R117" i="40" s="1"/>
  <c r="R118" i="40" s="1"/>
  <c r="R119" i="40" s="1"/>
  <c r="P119" i="40"/>
  <c r="W1" i="33"/>
  <c r="V2" i="33"/>
  <c r="A71" i="36"/>
  <c r="C19" i="11"/>
  <c r="C32" i="42" s="1"/>
  <c r="A20" i="11"/>
  <c r="B19" i="11"/>
  <c r="B54" i="5" s="1"/>
  <c r="C79" i="40"/>
  <c r="U112" i="40"/>
  <c r="U113" i="40" s="1"/>
  <c r="B69" i="39"/>
  <c r="A130" i="40"/>
  <c r="A71" i="34"/>
  <c r="C31" i="42"/>
  <c r="C69" i="37"/>
  <c r="V2" i="34"/>
  <c r="W1" i="34"/>
  <c r="W1" i="37"/>
  <c r="V2" i="37"/>
  <c r="A21" i="33"/>
  <c r="O121" i="40"/>
  <c r="A81" i="40"/>
  <c r="V2" i="40"/>
  <c r="W1" i="40"/>
  <c r="V63" i="40"/>
  <c r="V65" i="40"/>
  <c r="V64" i="40"/>
  <c r="V66" i="40"/>
  <c r="V67" i="40"/>
  <c r="V68" i="40"/>
  <c r="V69" i="40"/>
  <c r="V70" i="40"/>
  <c r="V71" i="40"/>
  <c r="V72" i="40"/>
  <c r="V73" i="40"/>
  <c r="V74" i="40"/>
  <c r="V75" i="40"/>
  <c r="V76" i="40"/>
  <c r="B31" i="42"/>
  <c r="J31" i="42" s="1"/>
  <c r="V77" i="40"/>
  <c r="X1" i="39"/>
  <c r="W2" i="39"/>
  <c r="V2" i="42"/>
  <c r="V3" i="42" s="1"/>
  <c r="W1" i="42"/>
  <c r="V16" i="42"/>
  <c r="V8" i="5" s="1"/>
  <c r="V15" i="42"/>
  <c r="V17" i="42"/>
  <c r="V11" i="5" s="1"/>
  <c r="V18" i="42"/>
  <c r="V14" i="5" s="1"/>
  <c r="V19" i="42"/>
  <c r="V17" i="5" s="1"/>
  <c r="V20" i="42"/>
  <c r="V20" i="5" s="1"/>
  <c r="V21" i="42"/>
  <c r="V23" i="5" s="1"/>
  <c r="V23" i="42"/>
  <c r="V29" i="5" s="1"/>
  <c r="V22" i="42"/>
  <c r="V26" i="5" s="1"/>
  <c r="V24" i="42"/>
  <c r="V32" i="5" s="1"/>
  <c r="V26" i="42"/>
  <c r="V38" i="5" s="1"/>
  <c r="V25" i="42"/>
  <c r="V35" i="5" s="1"/>
  <c r="V27" i="42"/>
  <c r="V41" i="5" s="1"/>
  <c r="V28" i="42"/>
  <c r="V44" i="5" s="1"/>
  <c r="U54" i="39"/>
  <c r="U62" i="38"/>
  <c r="U61" i="38"/>
  <c r="U63" i="38"/>
  <c r="U53" i="38"/>
  <c r="U54" i="37"/>
  <c r="U55" i="37"/>
  <c r="U56" i="37"/>
  <c r="U62" i="36"/>
  <c r="U65" i="36"/>
  <c r="U56" i="36"/>
  <c r="U63" i="34"/>
  <c r="U64" i="34"/>
  <c r="U56" i="34"/>
  <c r="U53" i="39"/>
  <c r="U58" i="38"/>
  <c r="U56" i="38"/>
  <c r="U57" i="38"/>
  <c r="U64" i="38"/>
  <c r="U55" i="38"/>
  <c r="U66" i="37"/>
  <c r="U60" i="37"/>
  <c r="U63" i="36"/>
  <c r="U61" i="34"/>
  <c r="U62" i="34"/>
  <c r="U55" i="34"/>
  <c r="U54" i="38"/>
  <c r="U53" i="34"/>
  <c r="U53" i="36"/>
  <c r="U59" i="38"/>
  <c r="U60" i="38"/>
  <c r="U67" i="37"/>
  <c r="U62" i="37"/>
  <c r="U63" i="37"/>
  <c r="U61" i="37"/>
  <c r="U64" i="36"/>
  <c r="U57" i="36"/>
  <c r="U58" i="36"/>
  <c r="U55" i="36"/>
  <c r="U59" i="34"/>
  <c r="U67" i="34"/>
  <c r="U60" i="34"/>
  <c r="U66" i="34"/>
  <c r="U66" i="38"/>
  <c r="U67" i="38"/>
  <c r="U53" i="37"/>
  <c r="U65" i="38"/>
  <c r="U65" i="37"/>
  <c r="U58" i="37"/>
  <c r="U59" i="37"/>
  <c r="U64" i="37"/>
  <c r="U66" i="36"/>
  <c r="U60" i="36"/>
  <c r="U54" i="36"/>
  <c r="U67" i="36"/>
  <c r="U57" i="34"/>
  <c r="U65" i="34"/>
  <c r="U58" i="34"/>
  <c r="U54" i="34"/>
  <c r="U57" i="37"/>
  <c r="U61" i="36"/>
  <c r="U59" i="36"/>
  <c r="U55" i="39"/>
  <c r="U56" i="39"/>
  <c r="U57" i="39"/>
  <c r="U58" i="39"/>
  <c r="U59" i="39"/>
  <c r="U60" i="39"/>
  <c r="U61" i="39"/>
  <c r="U62" i="39"/>
  <c r="U63" i="39"/>
  <c r="U64" i="39"/>
  <c r="U65" i="39"/>
  <c r="U66" i="39"/>
  <c r="U67" i="39"/>
  <c r="A71" i="38"/>
  <c r="W1" i="38"/>
  <c r="V2" i="38"/>
  <c r="D18" i="11"/>
  <c r="E18" i="11"/>
  <c r="B39" i="31"/>
  <c r="A41" i="31"/>
  <c r="T41" i="31" s="1"/>
  <c r="AG39" i="31"/>
  <c r="AG40" i="31" s="1"/>
  <c r="B128" i="40"/>
  <c r="C69" i="34"/>
  <c r="W1" i="36"/>
  <c r="V2" i="36"/>
  <c r="A71" i="37"/>
  <c r="Q126" i="40"/>
  <c r="V4" i="5"/>
  <c r="V3" i="5"/>
  <c r="W1" i="5"/>
  <c r="T68" i="38" l="1"/>
  <c r="I68" i="34"/>
  <c r="Q68" i="34"/>
  <c r="F68" i="34"/>
  <c r="F68" i="38"/>
  <c r="K127" i="40"/>
  <c r="H127" i="40"/>
  <c r="W3" i="49"/>
  <c r="W5" i="49"/>
  <c r="W6" i="49"/>
  <c r="W7" i="49"/>
  <c r="W8" i="49"/>
  <c r="W4" i="49"/>
  <c r="W2" i="49"/>
  <c r="X1" i="49"/>
  <c r="W9" i="49"/>
  <c r="W10" i="49"/>
  <c r="W11" i="49"/>
  <c r="W12" i="49"/>
  <c r="W13" i="49"/>
  <c r="W14" i="49"/>
  <c r="W15" i="49"/>
  <c r="W16" i="49"/>
  <c r="W17" i="49"/>
  <c r="C20" i="49"/>
  <c r="B20" i="49"/>
  <c r="A22" i="49"/>
  <c r="D19" i="49"/>
  <c r="E19" i="49"/>
  <c r="L19" i="49"/>
  <c r="I19" i="49"/>
  <c r="H19" i="49"/>
  <c r="G19" i="49"/>
  <c r="F19" i="49"/>
  <c r="S19" i="49"/>
  <c r="R19" i="49"/>
  <c r="Q19" i="49"/>
  <c r="P19" i="49"/>
  <c r="O19" i="49"/>
  <c r="N19" i="49"/>
  <c r="K19" i="49"/>
  <c r="J19" i="49"/>
  <c r="M19" i="49"/>
  <c r="U19" i="49"/>
  <c r="V19" i="49"/>
  <c r="W19" i="49"/>
  <c r="X19" i="49"/>
  <c r="T19" i="49"/>
  <c r="F68" i="39"/>
  <c r="T68" i="39"/>
  <c r="I68" i="38"/>
  <c r="W3" i="47"/>
  <c r="X2" i="47"/>
  <c r="X20" i="47" s="1"/>
  <c r="W5" i="47"/>
  <c r="W4" i="47"/>
  <c r="W6" i="47"/>
  <c r="W7" i="47"/>
  <c r="W8" i="47"/>
  <c r="W9" i="47"/>
  <c r="W10" i="47"/>
  <c r="W11" i="47"/>
  <c r="W12" i="47"/>
  <c r="W13" i="47"/>
  <c r="W14" i="47"/>
  <c r="W15" i="47"/>
  <c r="W16" i="47"/>
  <c r="W17" i="47"/>
  <c r="W18" i="47"/>
  <c r="A23" i="47"/>
  <c r="B21" i="47"/>
  <c r="C21" i="47"/>
  <c r="L20" i="47"/>
  <c r="H20" i="47"/>
  <c r="G20" i="47"/>
  <c r="W20" i="47"/>
  <c r="J20" i="47"/>
  <c r="E20" i="47"/>
  <c r="S20" i="47"/>
  <c r="T20" i="47"/>
  <c r="K20" i="47"/>
  <c r="N20" i="47"/>
  <c r="R20" i="47"/>
  <c r="M20" i="47"/>
  <c r="P20" i="47"/>
  <c r="F20" i="47"/>
  <c r="I20" i="47"/>
  <c r="V20" i="47"/>
  <c r="O20" i="47"/>
  <c r="D20" i="47"/>
  <c r="U20" i="47"/>
  <c r="Q20" i="47"/>
  <c r="S68" i="36"/>
  <c r="D68" i="38"/>
  <c r="P68" i="39"/>
  <c r="S68" i="37"/>
  <c r="S68" i="38"/>
  <c r="R68" i="34"/>
  <c r="M68" i="38"/>
  <c r="F68" i="37"/>
  <c r="S68" i="39"/>
  <c r="S68" i="34"/>
  <c r="M68" i="39"/>
  <c r="M68" i="37"/>
  <c r="M68" i="34"/>
  <c r="M68" i="36"/>
  <c r="P68" i="34"/>
  <c r="L68" i="36"/>
  <c r="I68" i="37"/>
  <c r="N68" i="37"/>
  <c r="I68" i="39"/>
  <c r="D68" i="39"/>
  <c r="T68" i="36"/>
  <c r="Q68" i="37"/>
  <c r="R68" i="37"/>
  <c r="D68" i="36"/>
  <c r="N127" i="40"/>
  <c r="Q68" i="38"/>
  <c r="I68" i="36"/>
  <c r="Q68" i="39"/>
  <c r="Q68" i="36"/>
  <c r="T68" i="34"/>
  <c r="T68" i="37"/>
  <c r="J68" i="37"/>
  <c r="H68" i="34"/>
  <c r="W3" i="33"/>
  <c r="W4" i="33"/>
  <c r="W5" i="33"/>
  <c r="W6" i="33"/>
  <c r="W7" i="33"/>
  <c r="W8" i="33"/>
  <c r="W9" i="33"/>
  <c r="W10" i="33"/>
  <c r="W11" i="33"/>
  <c r="W12" i="33"/>
  <c r="W13" i="33"/>
  <c r="W14" i="33"/>
  <c r="W15" i="33"/>
  <c r="W16" i="33"/>
  <c r="W17" i="33"/>
  <c r="W18" i="33"/>
  <c r="V19" i="33"/>
  <c r="R19" i="33"/>
  <c r="N19" i="33"/>
  <c r="J19" i="33"/>
  <c r="F19" i="33"/>
  <c r="U19" i="33"/>
  <c r="Q19" i="33"/>
  <c r="M19" i="33"/>
  <c r="I19" i="33"/>
  <c r="E19" i="33"/>
  <c r="P19" i="33"/>
  <c r="H19" i="33"/>
  <c r="T19" i="33"/>
  <c r="D19" i="33"/>
  <c r="S19" i="33"/>
  <c r="W19" i="33"/>
  <c r="O19" i="33"/>
  <c r="G19" i="33"/>
  <c r="L19" i="33"/>
  <c r="K19" i="33"/>
  <c r="L127" i="40"/>
  <c r="E68" i="34"/>
  <c r="G68" i="36"/>
  <c r="N68" i="39"/>
  <c r="R68" i="38"/>
  <c r="N68" i="36"/>
  <c r="G68" i="39"/>
  <c r="F68" i="36"/>
  <c r="P68" i="37"/>
  <c r="D68" i="34"/>
  <c r="P68" i="36"/>
  <c r="D68" i="37"/>
  <c r="A45" i="44"/>
  <c r="AG43" i="44"/>
  <c r="AG44" i="44" s="1"/>
  <c r="T43" i="44"/>
  <c r="B43" i="44"/>
  <c r="P68" i="38"/>
  <c r="R68" i="39"/>
  <c r="E68" i="38"/>
  <c r="G68" i="38"/>
  <c r="N68" i="34"/>
  <c r="O68" i="34"/>
  <c r="L68" i="37"/>
  <c r="J68" i="34"/>
  <c r="H68" i="36"/>
  <c r="K68" i="38"/>
  <c r="J68" i="39"/>
  <c r="J68" i="36"/>
  <c r="H68" i="37"/>
  <c r="K68" i="37"/>
  <c r="J68" i="38"/>
  <c r="H68" i="38"/>
  <c r="K68" i="39"/>
  <c r="K68" i="34"/>
  <c r="H68" i="39"/>
  <c r="K68" i="36"/>
  <c r="E68" i="39"/>
  <c r="E68" i="36"/>
  <c r="G68" i="37"/>
  <c r="N68" i="38"/>
  <c r="E68" i="37"/>
  <c r="G68" i="34"/>
  <c r="R68" i="36"/>
  <c r="C70" i="37"/>
  <c r="C70" i="38"/>
  <c r="O68" i="36"/>
  <c r="L68" i="38"/>
  <c r="U68" i="38"/>
  <c r="U68" i="36"/>
  <c r="L68" i="34"/>
  <c r="O68" i="37"/>
  <c r="U68" i="34"/>
  <c r="U68" i="37"/>
  <c r="L68" i="39"/>
  <c r="O68" i="38"/>
  <c r="U68" i="39"/>
  <c r="O68" i="39"/>
  <c r="B70" i="38"/>
  <c r="B70" i="37"/>
  <c r="C20" i="33"/>
  <c r="C129" i="40"/>
  <c r="C80" i="40"/>
  <c r="V54" i="5"/>
  <c r="Q54" i="5"/>
  <c r="G55" i="5"/>
  <c r="G54" i="5"/>
  <c r="W54" i="5"/>
  <c r="H55" i="5"/>
  <c r="I54" i="5"/>
  <c r="U55" i="5"/>
  <c r="J54" i="5"/>
  <c r="V55" i="5"/>
  <c r="M54" i="5"/>
  <c r="L54" i="5"/>
  <c r="F54" i="5"/>
  <c r="K54" i="5"/>
  <c r="L55" i="5"/>
  <c r="N54" i="5"/>
  <c r="E55" i="5"/>
  <c r="P54" i="5"/>
  <c r="F55" i="5"/>
  <c r="R54" i="5"/>
  <c r="I55" i="5"/>
  <c r="M55" i="5"/>
  <c r="D55" i="5"/>
  <c r="D54" i="5"/>
  <c r="O55" i="5"/>
  <c r="H54" i="5"/>
  <c r="S55" i="5"/>
  <c r="T55" i="5"/>
  <c r="E54" i="5"/>
  <c r="J55" i="5"/>
  <c r="U54" i="5"/>
  <c r="N55" i="5"/>
  <c r="O54" i="5"/>
  <c r="P55" i="5"/>
  <c r="T54" i="5"/>
  <c r="K55" i="5"/>
  <c r="W55" i="5"/>
  <c r="R55" i="5"/>
  <c r="S54" i="5"/>
  <c r="Q55" i="5"/>
  <c r="D56" i="5"/>
  <c r="W6" i="5"/>
  <c r="W7" i="5"/>
  <c r="W12" i="5"/>
  <c r="W13" i="5"/>
  <c r="W10" i="5"/>
  <c r="W9" i="5"/>
  <c r="W16" i="5"/>
  <c r="W15" i="5"/>
  <c r="W18" i="5"/>
  <c r="W19" i="5"/>
  <c r="W21" i="5"/>
  <c r="W22" i="5"/>
  <c r="W25" i="5"/>
  <c r="W24" i="5"/>
  <c r="W28" i="5"/>
  <c r="W31" i="5"/>
  <c r="W30" i="5"/>
  <c r="W27" i="5"/>
  <c r="W34" i="5"/>
  <c r="W37" i="5"/>
  <c r="W36" i="5"/>
  <c r="W33" i="5"/>
  <c r="W39" i="5"/>
  <c r="W40" i="5"/>
  <c r="W43" i="5"/>
  <c r="W42" i="5"/>
  <c r="W48" i="5"/>
  <c r="W49" i="5"/>
  <c r="W45" i="5"/>
  <c r="W46" i="5"/>
  <c r="A60" i="5"/>
  <c r="W51" i="5"/>
  <c r="C54" i="5"/>
  <c r="W52" i="5"/>
  <c r="V5" i="5"/>
  <c r="U114" i="40"/>
  <c r="U115" i="40" s="1"/>
  <c r="C70" i="39"/>
  <c r="C70" i="34"/>
  <c r="C70" i="36"/>
  <c r="T117" i="40"/>
  <c r="T118" i="40" s="1"/>
  <c r="Y1" i="39"/>
  <c r="X2" i="39"/>
  <c r="D31" i="42"/>
  <c r="E31" i="42"/>
  <c r="E53" i="5" s="1"/>
  <c r="F31" i="42"/>
  <c r="F53" i="5" s="1"/>
  <c r="G31" i="42"/>
  <c r="G53" i="5" s="1"/>
  <c r="H31" i="42"/>
  <c r="H53" i="5" s="1"/>
  <c r="I31" i="42"/>
  <c r="I53" i="5" s="1"/>
  <c r="J53" i="5"/>
  <c r="K31" i="42"/>
  <c r="K53" i="5" s="1"/>
  <c r="L31" i="42"/>
  <c r="L53" i="5" s="1"/>
  <c r="M31" i="42"/>
  <c r="M53" i="5" s="1"/>
  <c r="N31" i="42"/>
  <c r="O31" i="42"/>
  <c r="P31" i="42"/>
  <c r="Q31" i="42"/>
  <c r="R31" i="42"/>
  <c r="S31" i="42"/>
  <c r="T31" i="42"/>
  <c r="U31" i="42"/>
  <c r="V31" i="42"/>
  <c r="V53" i="5" s="1"/>
  <c r="W31" i="42"/>
  <c r="W53" i="5" s="1"/>
  <c r="B80" i="40"/>
  <c r="B20" i="33"/>
  <c r="X1" i="37"/>
  <c r="W2" i="37"/>
  <c r="W2" i="34"/>
  <c r="X1" i="34"/>
  <c r="R120" i="40"/>
  <c r="V53" i="39"/>
  <c r="V63" i="38"/>
  <c r="V53" i="34"/>
  <c r="V53" i="36"/>
  <c r="V58" i="38"/>
  <c r="V54" i="38"/>
  <c r="V64" i="37"/>
  <c r="V62" i="37"/>
  <c r="V58" i="37"/>
  <c r="V58" i="36"/>
  <c r="V59" i="36"/>
  <c r="V56" i="36"/>
  <c r="V64" i="34"/>
  <c r="V63" i="34"/>
  <c r="V54" i="34"/>
  <c r="V56" i="39"/>
  <c r="V63" i="37"/>
  <c r="V65" i="36"/>
  <c r="V56" i="34"/>
  <c r="V53" i="37"/>
  <c r="V60" i="37"/>
  <c r="V54" i="36"/>
  <c r="V62" i="34"/>
  <c r="V66" i="38"/>
  <c r="V55" i="38"/>
  <c r="V62" i="38"/>
  <c r="V65" i="38"/>
  <c r="V61" i="38"/>
  <c r="V68" i="37"/>
  <c r="V59" i="37"/>
  <c r="V56" i="37"/>
  <c r="V65" i="37"/>
  <c r="V67" i="36"/>
  <c r="V66" i="36"/>
  <c r="V57" i="36"/>
  <c r="V62" i="36"/>
  <c r="V67" i="34"/>
  <c r="V60" i="34"/>
  <c r="V68" i="34"/>
  <c r="V59" i="34"/>
  <c r="V55" i="34"/>
  <c r="V59" i="38"/>
  <c r="V56" i="38"/>
  <c r="V54" i="37"/>
  <c r="V55" i="36"/>
  <c r="V54" i="39"/>
  <c r="V67" i="38"/>
  <c r="V53" i="38"/>
  <c r="V57" i="38"/>
  <c r="V64" i="38"/>
  <c r="V60" i="38"/>
  <c r="V67" i="37"/>
  <c r="V66" i="37"/>
  <c r="V55" i="37"/>
  <c r="V61" i="37"/>
  <c r="V57" i="37"/>
  <c r="V63" i="36"/>
  <c r="V64" i="36"/>
  <c r="V60" i="36"/>
  <c r="V61" i="36"/>
  <c r="V65" i="34"/>
  <c r="V58" i="34"/>
  <c r="V66" i="34"/>
  <c r="V57" i="34"/>
  <c r="V55" i="39"/>
  <c r="V68" i="38"/>
  <c r="V68" i="36"/>
  <c r="V61" i="34"/>
  <c r="V57" i="39"/>
  <c r="V58" i="39"/>
  <c r="V59" i="39"/>
  <c r="V60" i="39"/>
  <c r="V61" i="39"/>
  <c r="V62" i="39"/>
  <c r="V63" i="39"/>
  <c r="V64" i="39"/>
  <c r="V65" i="39"/>
  <c r="V66" i="39"/>
  <c r="V67" i="39"/>
  <c r="V68" i="39"/>
  <c r="A34" i="42"/>
  <c r="B70" i="39"/>
  <c r="B41" i="31"/>
  <c r="A43" i="31"/>
  <c r="T43" i="31" s="1"/>
  <c r="AG41" i="31"/>
  <c r="AG42" i="31" s="1"/>
  <c r="W2" i="42"/>
  <c r="W3" i="42" s="1"/>
  <c r="X1" i="42"/>
  <c r="X31" i="42" s="1"/>
  <c r="W16" i="42"/>
  <c r="W8" i="5" s="1"/>
  <c r="W15" i="42"/>
  <c r="W17" i="42"/>
  <c r="W11" i="5" s="1"/>
  <c r="W19" i="42"/>
  <c r="W17" i="5" s="1"/>
  <c r="W18" i="42"/>
  <c r="W14" i="5" s="1"/>
  <c r="W20" i="42"/>
  <c r="W20" i="5" s="1"/>
  <c r="W21" i="42"/>
  <c r="W23" i="5" s="1"/>
  <c r="W23" i="42"/>
  <c r="W29" i="5" s="1"/>
  <c r="W22" i="42"/>
  <c r="W26" i="5" s="1"/>
  <c r="W24" i="42"/>
  <c r="W32" i="5" s="1"/>
  <c r="W25" i="42"/>
  <c r="W35" i="5" s="1"/>
  <c r="W26" i="42"/>
  <c r="W38" i="5" s="1"/>
  <c r="W27" i="42"/>
  <c r="W41" i="5" s="1"/>
  <c r="W28" i="42"/>
  <c r="W44" i="5" s="1"/>
  <c r="W29" i="42"/>
  <c r="W47" i="5" s="1"/>
  <c r="W30" i="42"/>
  <c r="W50" i="5" s="1"/>
  <c r="V112" i="40"/>
  <c r="V113" i="40" s="1"/>
  <c r="A72" i="34"/>
  <c r="A131" i="40"/>
  <c r="B70" i="36"/>
  <c r="X1" i="33"/>
  <c r="W2" i="33"/>
  <c r="B32" i="42"/>
  <c r="J32" i="42" s="1"/>
  <c r="S119" i="40"/>
  <c r="X1" i="40"/>
  <c r="X79" i="40" s="1"/>
  <c r="W2" i="40"/>
  <c r="W63" i="40"/>
  <c r="W65" i="40"/>
  <c r="W64" i="40"/>
  <c r="W66" i="40"/>
  <c r="W67" i="40"/>
  <c r="W68" i="40"/>
  <c r="W69" i="40"/>
  <c r="W70" i="40"/>
  <c r="W71" i="40"/>
  <c r="W72" i="40"/>
  <c r="W73" i="40"/>
  <c r="W74" i="40"/>
  <c r="W75" i="40"/>
  <c r="W76" i="40"/>
  <c r="W78" i="40"/>
  <c r="W77" i="40"/>
  <c r="A82" i="40"/>
  <c r="A22" i="33"/>
  <c r="B70" i="34"/>
  <c r="C20" i="11"/>
  <c r="C130" i="40" s="1"/>
  <c r="A21" i="11"/>
  <c r="B20" i="11"/>
  <c r="B81" i="40" s="1"/>
  <c r="W81" i="40" s="1"/>
  <c r="P120" i="40"/>
  <c r="A72" i="39"/>
  <c r="Q127" i="40"/>
  <c r="A72" i="37"/>
  <c r="W2" i="36"/>
  <c r="X1" i="36"/>
  <c r="X1" i="38"/>
  <c r="W2" i="38"/>
  <c r="A72" i="38"/>
  <c r="O122" i="40"/>
  <c r="B129" i="40"/>
  <c r="D19" i="11"/>
  <c r="E19" i="11"/>
  <c r="A72" i="36"/>
  <c r="Q79" i="40"/>
  <c r="T79" i="40"/>
  <c r="D79" i="40"/>
  <c r="D128" i="40" s="1"/>
  <c r="G79" i="40"/>
  <c r="G128" i="40" s="1"/>
  <c r="R79" i="40"/>
  <c r="M79" i="40"/>
  <c r="M128" i="40" s="1"/>
  <c r="P79" i="40"/>
  <c r="S79" i="40"/>
  <c r="J79" i="40"/>
  <c r="J128" i="40" s="1"/>
  <c r="I79" i="40"/>
  <c r="I128" i="40" s="1"/>
  <c r="L79" i="40"/>
  <c r="O79" i="40"/>
  <c r="N79" i="40"/>
  <c r="E79" i="40"/>
  <c r="E128" i="40" s="1"/>
  <c r="H79" i="40"/>
  <c r="K79" i="40"/>
  <c r="F79" i="40"/>
  <c r="F128" i="40" s="1"/>
  <c r="V79" i="40"/>
  <c r="W79" i="40"/>
  <c r="U79" i="40"/>
  <c r="W4" i="5"/>
  <c r="W3" i="5"/>
  <c r="X1" i="5"/>
  <c r="X55" i="5" s="1"/>
  <c r="K128" i="40" l="1"/>
  <c r="F69" i="37"/>
  <c r="I69" i="36"/>
  <c r="J69" i="34"/>
  <c r="H128" i="40"/>
  <c r="X2" i="49"/>
  <c r="Y1" i="49"/>
  <c r="Y20" i="49" s="1"/>
  <c r="X3" i="49"/>
  <c r="X4" i="49"/>
  <c r="X5" i="49"/>
  <c r="X9" i="49"/>
  <c r="X6" i="49"/>
  <c r="X7" i="49"/>
  <c r="X8" i="49"/>
  <c r="X10" i="49"/>
  <c r="X11" i="49"/>
  <c r="X12" i="49"/>
  <c r="X13" i="49"/>
  <c r="X14" i="49"/>
  <c r="X15" i="49"/>
  <c r="X16" i="49"/>
  <c r="X17" i="49"/>
  <c r="X18" i="49"/>
  <c r="B21" i="49"/>
  <c r="A23" i="49"/>
  <c r="C21" i="49"/>
  <c r="N20" i="49"/>
  <c r="M20" i="49"/>
  <c r="G20" i="49"/>
  <c r="D20" i="49"/>
  <c r="S20" i="49"/>
  <c r="L20" i="49"/>
  <c r="T20" i="49"/>
  <c r="F20" i="49"/>
  <c r="E20" i="49"/>
  <c r="R20" i="49"/>
  <c r="Q20" i="49"/>
  <c r="P20" i="49"/>
  <c r="O20" i="49"/>
  <c r="V20" i="49"/>
  <c r="W20" i="49"/>
  <c r="X20" i="49"/>
  <c r="U20" i="49"/>
  <c r="L128" i="40"/>
  <c r="I69" i="37"/>
  <c r="I69" i="38"/>
  <c r="I69" i="39"/>
  <c r="I69" i="34"/>
  <c r="L21" i="47"/>
  <c r="M21" i="47"/>
  <c r="K21" i="47"/>
  <c r="I21" i="47"/>
  <c r="H21" i="47"/>
  <c r="Q21" i="47"/>
  <c r="F21" i="47"/>
  <c r="R21" i="47"/>
  <c r="W21" i="47"/>
  <c r="E21" i="47"/>
  <c r="S21" i="47"/>
  <c r="U21" i="47"/>
  <c r="T21" i="47"/>
  <c r="O21" i="47"/>
  <c r="N21" i="47"/>
  <c r="J21" i="47"/>
  <c r="G21" i="47"/>
  <c r="D21" i="47"/>
  <c r="V21" i="47"/>
  <c r="P21" i="47"/>
  <c r="B22" i="47"/>
  <c r="A24" i="47"/>
  <c r="C22" i="47"/>
  <c r="X21" i="47"/>
  <c r="X6" i="47"/>
  <c r="X7" i="47"/>
  <c r="X8" i="47"/>
  <c r="Y2" i="47"/>
  <c r="X3" i="47"/>
  <c r="X5" i="47"/>
  <c r="X4" i="47"/>
  <c r="X9" i="47"/>
  <c r="X10" i="47"/>
  <c r="X11" i="47"/>
  <c r="X12" i="47"/>
  <c r="X13" i="47"/>
  <c r="X14" i="47"/>
  <c r="X15" i="47"/>
  <c r="X16" i="47"/>
  <c r="X17" i="47"/>
  <c r="X18" i="47"/>
  <c r="S69" i="38"/>
  <c r="D69" i="39"/>
  <c r="D69" i="36"/>
  <c r="D69" i="37"/>
  <c r="U69" i="34"/>
  <c r="D69" i="38"/>
  <c r="G69" i="34"/>
  <c r="R69" i="36"/>
  <c r="O69" i="38"/>
  <c r="R69" i="39"/>
  <c r="U69" i="37"/>
  <c r="U69" i="36"/>
  <c r="O69" i="37"/>
  <c r="O69" i="36"/>
  <c r="O69" i="34"/>
  <c r="O69" i="39"/>
  <c r="Q69" i="36"/>
  <c r="N69" i="39"/>
  <c r="N128" i="40"/>
  <c r="N69" i="38"/>
  <c r="Q69" i="39"/>
  <c r="Q69" i="38"/>
  <c r="S69" i="36"/>
  <c r="S69" i="34"/>
  <c r="M69" i="37"/>
  <c r="U69" i="39"/>
  <c r="U69" i="38"/>
  <c r="S69" i="39"/>
  <c r="D69" i="34"/>
  <c r="N69" i="34"/>
  <c r="N69" i="36"/>
  <c r="K69" i="37"/>
  <c r="Q69" i="34"/>
  <c r="N69" i="37"/>
  <c r="L69" i="36"/>
  <c r="W20" i="33"/>
  <c r="S20" i="33"/>
  <c r="O20" i="33"/>
  <c r="K20" i="33"/>
  <c r="G20" i="33"/>
  <c r="V20" i="33"/>
  <c r="R20" i="33"/>
  <c r="N20" i="33"/>
  <c r="J20" i="33"/>
  <c r="F20" i="33"/>
  <c r="Q20" i="33"/>
  <c r="I20" i="33"/>
  <c r="U20" i="33"/>
  <c r="T20" i="33"/>
  <c r="D20" i="33"/>
  <c r="X20" i="33"/>
  <c r="P20" i="33"/>
  <c r="H20" i="33"/>
  <c r="M20" i="33"/>
  <c r="E20" i="33"/>
  <c r="L20" i="33"/>
  <c r="X3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F69" i="39"/>
  <c r="F69" i="34"/>
  <c r="J69" i="37"/>
  <c r="R69" i="37"/>
  <c r="F69" i="38"/>
  <c r="F69" i="36"/>
  <c r="R69" i="38"/>
  <c r="R69" i="34"/>
  <c r="J69" i="38"/>
  <c r="J69" i="39"/>
  <c r="J69" i="36"/>
  <c r="L69" i="38"/>
  <c r="L69" i="39"/>
  <c r="K69" i="34"/>
  <c r="G69" i="37"/>
  <c r="G69" i="36"/>
  <c r="L69" i="37"/>
  <c r="K69" i="39"/>
  <c r="G69" i="39"/>
  <c r="G69" i="38"/>
  <c r="L69" i="34"/>
  <c r="K69" i="38"/>
  <c r="K69" i="36"/>
  <c r="B45" i="44"/>
  <c r="A47" i="44"/>
  <c r="AG45" i="44"/>
  <c r="AG46" i="44" s="1"/>
  <c r="T45" i="44"/>
  <c r="E69" i="38"/>
  <c r="V69" i="38"/>
  <c r="T69" i="38"/>
  <c r="H69" i="37"/>
  <c r="V69" i="39"/>
  <c r="Q69" i="37"/>
  <c r="T69" i="37"/>
  <c r="H69" i="36"/>
  <c r="B71" i="38"/>
  <c r="P69" i="39"/>
  <c r="E69" i="37"/>
  <c r="V69" i="34"/>
  <c r="T69" i="39"/>
  <c r="H69" i="34"/>
  <c r="P69" i="36"/>
  <c r="E69" i="34"/>
  <c r="P69" i="37"/>
  <c r="T69" i="34"/>
  <c r="H69" i="39"/>
  <c r="H69" i="38"/>
  <c r="P69" i="34"/>
  <c r="T69" i="36"/>
  <c r="E69" i="39"/>
  <c r="E69" i="36"/>
  <c r="V69" i="37"/>
  <c r="V69" i="36"/>
  <c r="P69" i="38"/>
  <c r="M69" i="36"/>
  <c r="M69" i="39"/>
  <c r="M69" i="34"/>
  <c r="M69" i="38"/>
  <c r="S69" i="37"/>
  <c r="U116" i="40"/>
  <c r="U117" i="40" s="1"/>
  <c r="U118" i="40" s="1"/>
  <c r="B71" i="36"/>
  <c r="C57" i="5"/>
  <c r="X54" i="5"/>
  <c r="B57" i="5"/>
  <c r="X6" i="5"/>
  <c r="X7" i="5"/>
  <c r="X10" i="5"/>
  <c r="X13" i="5"/>
  <c r="X12" i="5"/>
  <c r="X9" i="5"/>
  <c r="X15" i="5"/>
  <c r="X16" i="5"/>
  <c r="X19" i="5"/>
  <c r="X18" i="5"/>
  <c r="X22" i="5"/>
  <c r="X21" i="5"/>
  <c r="X25" i="5"/>
  <c r="X24" i="5"/>
  <c r="X27" i="5"/>
  <c r="X30" i="5"/>
  <c r="X28" i="5"/>
  <c r="X31" i="5"/>
  <c r="X36" i="5"/>
  <c r="X37" i="5"/>
  <c r="X33" i="5"/>
  <c r="X34" i="5"/>
  <c r="X40" i="5"/>
  <c r="X39" i="5"/>
  <c r="X43" i="5"/>
  <c r="X42" i="5"/>
  <c r="X46" i="5"/>
  <c r="X49" i="5"/>
  <c r="X45" i="5"/>
  <c r="X48" i="5"/>
  <c r="X52" i="5"/>
  <c r="X51" i="5"/>
  <c r="C71" i="37"/>
  <c r="A63" i="5"/>
  <c r="X53" i="5"/>
  <c r="N53" i="5"/>
  <c r="T53" i="5"/>
  <c r="P53" i="5"/>
  <c r="S53" i="5"/>
  <c r="O53" i="5"/>
  <c r="W5" i="5"/>
  <c r="R53" i="5"/>
  <c r="U53" i="5"/>
  <c r="Q53" i="5"/>
  <c r="B71" i="37"/>
  <c r="B71" i="39"/>
  <c r="B21" i="33"/>
  <c r="C71" i="36"/>
  <c r="C71" i="38"/>
  <c r="C81" i="40"/>
  <c r="O123" i="40"/>
  <c r="O124" i="40" s="1"/>
  <c r="O125" i="40" s="1"/>
  <c r="O126" i="40" s="1"/>
  <c r="O127" i="40" s="1"/>
  <c r="O128" i="40" s="1"/>
  <c r="X2" i="38"/>
  <c r="Y1" i="38"/>
  <c r="A73" i="37"/>
  <c r="C71" i="34"/>
  <c r="V114" i="40"/>
  <c r="V115" i="40" s="1"/>
  <c r="AG43" i="31"/>
  <c r="AG44" i="31" s="1"/>
  <c r="A45" i="31"/>
  <c r="T45" i="31" s="1"/>
  <c r="B43" i="31"/>
  <c r="C33" i="42"/>
  <c r="A73" i="36"/>
  <c r="A73" i="38"/>
  <c r="Y1" i="36"/>
  <c r="X2" i="36"/>
  <c r="C71" i="39"/>
  <c r="C21" i="33"/>
  <c r="A83" i="40"/>
  <c r="W112" i="40"/>
  <c r="W113" i="40" s="1"/>
  <c r="S120" i="40"/>
  <c r="Y1" i="33"/>
  <c r="X2" i="33"/>
  <c r="A132" i="40"/>
  <c r="A73" i="34"/>
  <c r="X2" i="42"/>
  <c r="X3" i="42" s="1"/>
  <c r="Y1" i="42"/>
  <c r="Y32" i="42" s="1"/>
  <c r="X15" i="42"/>
  <c r="X16" i="42"/>
  <c r="X8" i="5" s="1"/>
  <c r="X17" i="42"/>
  <c r="X11" i="5" s="1"/>
  <c r="X18" i="42"/>
  <c r="X14" i="5" s="1"/>
  <c r="X19" i="42"/>
  <c r="X17" i="5" s="1"/>
  <c r="X20" i="42"/>
  <c r="X20" i="5" s="1"/>
  <c r="X21" i="42"/>
  <c r="X23" i="5" s="1"/>
  <c r="X23" i="42"/>
  <c r="X29" i="5" s="1"/>
  <c r="X22" i="42"/>
  <c r="X26" i="5" s="1"/>
  <c r="X24" i="42"/>
  <c r="X32" i="5" s="1"/>
  <c r="X25" i="42"/>
  <c r="X35" i="5" s="1"/>
  <c r="X26" i="42"/>
  <c r="X38" i="5" s="1"/>
  <c r="X27" i="42"/>
  <c r="X41" i="5" s="1"/>
  <c r="X28" i="42"/>
  <c r="X44" i="5" s="1"/>
  <c r="X30" i="42"/>
  <c r="X50" i="5" s="1"/>
  <c r="X29" i="42"/>
  <c r="X47" i="5" s="1"/>
  <c r="A35" i="42"/>
  <c r="Y1" i="34"/>
  <c r="X2" i="34"/>
  <c r="X2" i="37"/>
  <c r="Y1" i="37"/>
  <c r="T119" i="40"/>
  <c r="A73" i="39"/>
  <c r="P121" i="40"/>
  <c r="C21" i="11"/>
  <c r="C34" i="42" s="1"/>
  <c r="B21" i="11"/>
  <c r="B60" i="5" s="1"/>
  <c r="A22" i="11"/>
  <c r="A23" i="33"/>
  <c r="B71" i="34"/>
  <c r="B33" i="42"/>
  <c r="J33" i="42" s="1"/>
  <c r="Z1" i="39"/>
  <c r="Y2" i="39"/>
  <c r="Q128" i="40"/>
  <c r="D20" i="11"/>
  <c r="E20" i="11"/>
  <c r="S81" i="40"/>
  <c r="V81" i="40"/>
  <c r="F81" i="40"/>
  <c r="Q81" i="40"/>
  <c r="H81" i="40"/>
  <c r="O81" i="40"/>
  <c r="R81" i="40"/>
  <c r="I81" i="40"/>
  <c r="M81" i="40"/>
  <c r="T81" i="40"/>
  <c r="K81" i="40"/>
  <c r="N81" i="40"/>
  <c r="E81" i="40"/>
  <c r="L81" i="40"/>
  <c r="D81" i="40"/>
  <c r="G81" i="40"/>
  <c r="J81" i="40"/>
  <c r="U81" i="40"/>
  <c r="P81" i="40"/>
  <c r="X81" i="40"/>
  <c r="X2" i="40"/>
  <c r="Y1" i="40"/>
  <c r="Y80" i="40" s="1"/>
  <c r="X63" i="40"/>
  <c r="X65" i="40"/>
  <c r="X64" i="40"/>
  <c r="X66" i="40"/>
  <c r="X68" i="40"/>
  <c r="X67" i="40"/>
  <c r="X69" i="40"/>
  <c r="X71" i="40"/>
  <c r="X70" i="40"/>
  <c r="X72" i="40"/>
  <c r="X73" i="40"/>
  <c r="X74" i="40"/>
  <c r="X75" i="40"/>
  <c r="X76" i="40"/>
  <c r="X78" i="40"/>
  <c r="X77" i="40"/>
  <c r="D32" i="42"/>
  <c r="E32" i="42"/>
  <c r="E56" i="5" s="1"/>
  <c r="F32" i="42"/>
  <c r="F56" i="5" s="1"/>
  <c r="G32" i="42"/>
  <c r="G56" i="5" s="1"/>
  <c r="H32" i="42"/>
  <c r="H56" i="5" s="1"/>
  <c r="I32" i="42"/>
  <c r="I56" i="5" s="1"/>
  <c r="J56" i="5"/>
  <c r="K32" i="42"/>
  <c r="K56" i="5" s="1"/>
  <c r="L32" i="42"/>
  <c r="L56" i="5" s="1"/>
  <c r="M32" i="42"/>
  <c r="M56" i="5" s="1"/>
  <c r="N32" i="42"/>
  <c r="N56" i="5" s="1"/>
  <c r="O32" i="42"/>
  <c r="O56" i="5" s="1"/>
  <c r="P32" i="42"/>
  <c r="P56" i="5" s="1"/>
  <c r="Q32" i="42"/>
  <c r="Q56" i="5" s="1"/>
  <c r="R32" i="42"/>
  <c r="R56" i="5" s="1"/>
  <c r="S32" i="42"/>
  <c r="S56" i="5" s="1"/>
  <c r="T32" i="42"/>
  <c r="T56" i="5" s="1"/>
  <c r="U32" i="42"/>
  <c r="U56" i="5" s="1"/>
  <c r="V32" i="42"/>
  <c r="V56" i="5" s="1"/>
  <c r="W32" i="42"/>
  <c r="W56" i="5" s="1"/>
  <c r="X32" i="42"/>
  <c r="X56" i="5" s="1"/>
  <c r="W56" i="38"/>
  <c r="W55" i="38"/>
  <c r="W62" i="37"/>
  <c r="W62" i="36"/>
  <c r="W63" i="36"/>
  <c r="W55" i="34"/>
  <c r="W59" i="37"/>
  <c r="W59" i="36"/>
  <c r="W58" i="34"/>
  <c r="W54" i="34"/>
  <c r="W57" i="39"/>
  <c r="W68" i="38"/>
  <c r="W53" i="36"/>
  <c r="W58" i="38"/>
  <c r="W54" i="38"/>
  <c r="W53" i="38"/>
  <c r="W57" i="38"/>
  <c r="W64" i="37"/>
  <c r="W61" i="37"/>
  <c r="W69" i="36"/>
  <c r="W54" i="36"/>
  <c r="W59" i="34"/>
  <c r="W54" i="39"/>
  <c r="W55" i="39"/>
  <c r="W64" i="38"/>
  <c r="W53" i="37"/>
  <c r="W66" i="38"/>
  <c r="W69" i="37"/>
  <c r="W60" i="37"/>
  <c r="W57" i="37"/>
  <c r="W55" i="37"/>
  <c r="W67" i="36"/>
  <c r="W55" i="36"/>
  <c r="W61" i="36"/>
  <c r="W64" i="34"/>
  <c r="W56" i="34"/>
  <c r="W66" i="34"/>
  <c r="W57" i="34"/>
  <c r="W67" i="34"/>
  <c r="W63" i="37"/>
  <c r="W67" i="37"/>
  <c r="W68" i="36"/>
  <c r="W65" i="36"/>
  <c r="W57" i="36"/>
  <c r="W67" i="38"/>
  <c r="W63" i="38"/>
  <c r="W62" i="38"/>
  <c r="W58" i="37"/>
  <c r="W64" i="36"/>
  <c r="W60" i="34"/>
  <c r="W54" i="37"/>
  <c r="W58" i="36"/>
  <c r="W69" i="34"/>
  <c r="W53" i="39"/>
  <c r="W56" i="39"/>
  <c r="W60" i="38"/>
  <c r="W69" i="38"/>
  <c r="W65" i="38"/>
  <c r="W61" i="38"/>
  <c r="W53" i="34"/>
  <c r="W68" i="37"/>
  <c r="W56" i="37"/>
  <c r="W66" i="37"/>
  <c r="W66" i="36"/>
  <c r="W56" i="36"/>
  <c r="W62" i="34"/>
  <c r="W63" i="34"/>
  <c r="W65" i="34"/>
  <c r="W59" i="38"/>
  <c r="W65" i="37"/>
  <c r="W60" i="36"/>
  <c r="W61" i="34"/>
  <c r="W68" i="34"/>
  <c r="W58" i="39"/>
  <c r="W59" i="39"/>
  <c r="W60" i="39"/>
  <c r="W61" i="39"/>
  <c r="W62" i="39"/>
  <c r="W63" i="39"/>
  <c r="W64" i="39"/>
  <c r="W65" i="39"/>
  <c r="W66" i="39"/>
  <c r="W67" i="39"/>
  <c r="W68" i="39"/>
  <c r="W69" i="39"/>
  <c r="B130" i="40"/>
  <c r="R121" i="40"/>
  <c r="N80" i="40"/>
  <c r="Q80" i="40"/>
  <c r="T80" i="40"/>
  <c r="D80" i="40"/>
  <c r="D129" i="40" s="1"/>
  <c r="S80" i="40"/>
  <c r="J80" i="40"/>
  <c r="J129" i="40" s="1"/>
  <c r="M80" i="40"/>
  <c r="M129" i="40" s="1"/>
  <c r="P80" i="40"/>
  <c r="K80" i="40"/>
  <c r="K129" i="40" s="1"/>
  <c r="F80" i="40"/>
  <c r="F129" i="40" s="1"/>
  <c r="I80" i="40"/>
  <c r="I129" i="40" s="1"/>
  <c r="L80" i="40"/>
  <c r="O80" i="40"/>
  <c r="R80" i="40"/>
  <c r="U80" i="40"/>
  <c r="E80" i="40"/>
  <c r="E129" i="40" s="1"/>
  <c r="H80" i="40"/>
  <c r="H129" i="40" s="1"/>
  <c r="G80" i="40"/>
  <c r="G129" i="40" s="1"/>
  <c r="V80" i="40"/>
  <c r="W80" i="40"/>
  <c r="X80" i="40"/>
  <c r="X4" i="5"/>
  <c r="X3" i="5"/>
  <c r="Y1" i="5"/>
  <c r="A24" i="49" l="1"/>
  <c r="L129" i="40"/>
  <c r="B22" i="49"/>
  <c r="C22" i="49"/>
  <c r="E21" i="49"/>
  <c r="F21" i="49"/>
  <c r="T21" i="49"/>
  <c r="D21" i="49"/>
  <c r="Q21" i="49"/>
  <c r="P21" i="49"/>
  <c r="O21" i="49"/>
  <c r="N21" i="49"/>
  <c r="M21" i="49"/>
  <c r="L21" i="49"/>
  <c r="I21" i="49"/>
  <c r="H21" i="49"/>
  <c r="S21" i="49"/>
  <c r="R21" i="49"/>
  <c r="K21" i="49"/>
  <c r="J21" i="49"/>
  <c r="U21" i="49"/>
  <c r="G21" i="49"/>
  <c r="W21" i="49"/>
  <c r="X21" i="49"/>
  <c r="Y21" i="49"/>
  <c r="V21" i="49"/>
  <c r="Z1" i="49"/>
  <c r="Z21" i="49" s="1"/>
  <c r="Y2" i="49"/>
  <c r="Y4" i="49"/>
  <c r="Y3" i="49"/>
  <c r="Y5" i="49"/>
  <c r="Y6" i="49"/>
  <c r="Y7" i="49"/>
  <c r="Y8" i="49"/>
  <c r="Y9" i="49"/>
  <c r="Y10" i="49"/>
  <c r="Y11" i="49"/>
  <c r="Y12" i="49"/>
  <c r="Y13" i="49"/>
  <c r="Y14" i="49"/>
  <c r="Y15" i="49"/>
  <c r="Y16" i="49"/>
  <c r="Y17" i="49"/>
  <c r="Y18" i="49"/>
  <c r="Y19" i="49"/>
  <c r="B23" i="47"/>
  <c r="L22" i="47"/>
  <c r="K22" i="47"/>
  <c r="H22" i="47"/>
  <c r="S22" i="47"/>
  <c r="G22" i="47"/>
  <c r="Q22" i="47"/>
  <c r="U22" i="47"/>
  <c r="R22" i="47"/>
  <c r="N22" i="47"/>
  <c r="M22" i="47"/>
  <c r="D22" i="47"/>
  <c r="O22" i="47"/>
  <c r="F22" i="47"/>
  <c r="E22" i="47"/>
  <c r="V22" i="47"/>
  <c r="X22" i="47"/>
  <c r="W22" i="47"/>
  <c r="J22" i="47"/>
  <c r="P22" i="47"/>
  <c r="I22" i="47"/>
  <c r="T22" i="47"/>
  <c r="Y22" i="47"/>
  <c r="Z2" i="47"/>
  <c r="Z22" i="47" s="1"/>
  <c r="Y3" i="47"/>
  <c r="Y5" i="47"/>
  <c r="Y4" i="47"/>
  <c r="Y6" i="47"/>
  <c r="Y7" i="47"/>
  <c r="Y8" i="47"/>
  <c r="Y9" i="47"/>
  <c r="Y10" i="47"/>
  <c r="Y11" i="47"/>
  <c r="Y12" i="47"/>
  <c r="Y13" i="47"/>
  <c r="Y14" i="47"/>
  <c r="Y15" i="47"/>
  <c r="Y16" i="47"/>
  <c r="Y17" i="47"/>
  <c r="Y18" i="47"/>
  <c r="Y20" i="47"/>
  <c r="Y21" i="47"/>
  <c r="C23" i="47"/>
  <c r="A25" i="47"/>
  <c r="N129" i="40"/>
  <c r="N130" i="40" s="1"/>
  <c r="X21" i="33"/>
  <c r="T21" i="33"/>
  <c r="P21" i="33"/>
  <c r="L21" i="33"/>
  <c r="H21" i="33"/>
  <c r="D21" i="33"/>
  <c r="W21" i="33"/>
  <c r="S21" i="33"/>
  <c r="O21" i="33"/>
  <c r="K21" i="33"/>
  <c r="G21" i="33"/>
  <c r="R21" i="33"/>
  <c r="J21" i="33"/>
  <c r="V21" i="33"/>
  <c r="F21" i="33"/>
  <c r="U21" i="33"/>
  <c r="E21" i="33"/>
  <c r="Y21" i="33"/>
  <c r="Q21" i="33"/>
  <c r="I21" i="33"/>
  <c r="N21" i="33"/>
  <c r="M21" i="33"/>
  <c r="Y3" i="33"/>
  <c r="Y4" i="33"/>
  <c r="Y5" i="33"/>
  <c r="Y6" i="33"/>
  <c r="Y7" i="33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A49" i="44"/>
  <c r="AG47" i="44"/>
  <c r="AG48" i="44" s="1"/>
  <c r="T47" i="44"/>
  <c r="B47" i="44"/>
  <c r="W70" i="38"/>
  <c r="O129" i="40"/>
  <c r="O130" i="40" s="1"/>
  <c r="W70" i="37"/>
  <c r="W70" i="36"/>
  <c r="U119" i="40"/>
  <c r="U120" i="40" s="1"/>
  <c r="U121" i="40" s="1"/>
  <c r="W70" i="39"/>
  <c r="W70" i="34"/>
  <c r="C22" i="33"/>
  <c r="G60" i="5"/>
  <c r="D60" i="5"/>
  <c r="L60" i="5"/>
  <c r="T60" i="5"/>
  <c r="E61" i="5"/>
  <c r="M61" i="5"/>
  <c r="U61" i="5"/>
  <c r="J60" i="5"/>
  <c r="V60" i="5"/>
  <c r="K61" i="5"/>
  <c r="W61" i="5"/>
  <c r="N60" i="5"/>
  <c r="I61" i="5"/>
  <c r="Y61" i="5"/>
  <c r="P60" i="5"/>
  <c r="O61" i="5"/>
  <c r="F60" i="5"/>
  <c r="H60" i="5"/>
  <c r="G61" i="5"/>
  <c r="R60" i="5"/>
  <c r="Q61" i="5"/>
  <c r="X60" i="5"/>
  <c r="S61" i="5"/>
  <c r="V61" i="5"/>
  <c r="F61" i="5"/>
  <c r="U60" i="5"/>
  <c r="E60" i="5"/>
  <c r="T61" i="5"/>
  <c r="D61" i="5"/>
  <c r="S60" i="5"/>
  <c r="R61" i="5"/>
  <c r="Q60" i="5"/>
  <c r="P61" i="5"/>
  <c r="O60" i="5"/>
  <c r="Y60" i="5"/>
  <c r="X61" i="5"/>
  <c r="W60" i="5"/>
  <c r="J61" i="5"/>
  <c r="H61" i="5"/>
  <c r="N61" i="5"/>
  <c r="M60" i="5"/>
  <c r="L61" i="5"/>
  <c r="K60" i="5"/>
  <c r="I60" i="5"/>
  <c r="D62" i="5"/>
  <c r="Y7" i="5"/>
  <c r="Y6" i="5"/>
  <c r="Y12" i="5"/>
  <c r="Y13" i="5"/>
  <c r="Y10" i="5"/>
  <c r="Y9" i="5"/>
  <c r="Y16" i="5"/>
  <c r="Y15" i="5"/>
  <c r="Y19" i="5"/>
  <c r="Y18" i="5"/>
  <c r="Y22" i="5"/>
  <c r="Y21" i="5"/>
  <c r="Y24" i="5"/>
  <c r="Y25" i="5"/>
  <c r="Y27" i="5"/>
  <c r="Y28" i="5"/>
  <c r="Y31" i="5"/>
  <c r="Y30" i="5"/>
  <c r="Y36" i="5"/>
  <c r="Y37" i="5"/>
  <c r="Y34" i="5"/>
  <c r="Y33" i="5"/>
  <c r="Y39" i="5"/>
  <c r="Y40" i="5"/>
  <c r="Y43" i="5"/>
  <c r="Y42" i="5"/>
  <c r="Y45" i="5"/>
  <c r="Y49" i="5"/>
  <c r="Y46" i="5"/>
  <c r="Y48" i="5"/>
  <c r="Y51" i="5"/>
  <c r="Y52" i="5"/>
  <c r="Y55" i="5"/>
  <c r="Y54" i="5"/>
  <c r="C72" i="39"/>
  <c r="C60" i="5"/>
  <c r="W57" i="5"/>
  <c r="D58" i="5"/>
  <c r="T58" i="5"/>
  <c r="R57" i="5"/>
  <c r="X58" i="5"/>
  <c r="D57" i="5"/>
  <c r="T57" i="5"/>
  <c r="U57" i="5"/>
  <c r="F58" i="5"/>
  <c r="V58" i="5"/>
  <c r="F57" i="5"/>
  <c r="K58" i="5"/>
  <c r="S57" i="5"/>
  <c r="E58" i="5"/>
  <c r="U58" i="5"/>
  <c r="H58" i="5"/>
  <c r="H57" i="5"/>
  <c r="E57" i="5"/>
  <c r="Y57" i="5"/>
  <c r="J58" i="5"/>
  <c r="K57" i="5"/>
  <c r="O58" i="5"/>
  <c r="X57" i="5"/>
  <c r="I58" i="5"/>
  <c r="Y58" i="5"/>
  <c r="M57" i="5"/>
  <c r="G57" i="5"/>
  <c r="O57" i="5"/>
  <c r="R58" i="5"/>
  <c r="V57" i="5"/>
  <c r="W58" i="5"/>
  <c r="P58" i="5"/>
  <c r="L58" i="5"/>
  <c r="P57" i="5"/>
  <c r="G58" i="5"/>
  <c r="Q58" i="5"/>
  <c r="N58" i="5"/>
  <c r="S58" i="5"/>
  <c r="L57" i="5"/>
  <c r="I57" i="5"/>
  <c r="M58" i="5"/>
  <c r="N57" i="5"/>
  <c r="J57" i="5"/>
  <c r="Q57" i="5"/>
  <c r="D59" i="5"/>
  <c r="Y56" i="5"/>
  <c r="C72" i="34"/>
  <c r="A66" i="5"/>
  <c r="X5" i="5"/>
  <c r="C131" i="40"/>
  <c r="V116" i="40"/>
  <c r="V117" i="40" s="1"/>
  <c r="W114" i="40"/>
  <c r="W115" i="40" s="1"/>
  <c r="G130" i="40"/>
  <c r="I130" i="40"/>
  <c r="E70" i="38"/>
  <c r="E70" i="34"/>
  <c r="E70" i="37"/>
  <c r="E70" i="36"/>
  <c r="E70" i="39"/>
  <c r="P70" i="34"/>
  <c r="P70" i="36"/>
  <c r="P70" i="39"/>
  <c r="P70" i="38"/>
  <c r="P70" i="37"/>
  <c r="M70" i="34"/>
  <c r="M70" i="37"/>
  <c r="M70" i="36"/>
  <c r="M70" i="38"/>
  <c r="M70" i="39"/>
  <c r="L70" i="38"/>
  <c r="L70" i="36"/>
  <c r="L70" i="34"/>
  <c r="L70" i="37"/>
  <c r="L70" i="39"/>
  <c r="S70" i="37"/>
  <c r="S70" i="34"/>
  <c r="S70" i="36"/>
  <c r="S70" i="38"/>
  <c r="S70" i="39"/>
  <c r="A24" i="33"/>
  <c r="D21" i="11"/>
  <c r="E21" i="11"/>
  <c r="P122" i="40"/>
  <c r="P123" i="40" s="1"/>
  <c r="P124" i="40" s="1"/>
  <c r="P125" i="40" s="1"/>
  <c r="P126" i="40" s="1"/>
  <c r="P127" i="40" s="1"/>
  <c r="P128" i="40" s="1"/>
  <c r="P129" i="40" s="1"/>
  <c r="P130" i="40" s="1"/>
  <c r="A74" i="39"/>
  <c r="B34" i="42"/>
  <c r="J34" i="42" s="1"/>
  <c r="Y2" i="42"/>
  <c r="Y3" i="42" s="1"/>
  <c r="Z1" i="42"/>
  <c r="Z33" i="42" s="1"/>
  <c r="Y15" i="42"/>
  <c r="Y16" i="42"/>
  <c r="Y8" i="5" s="1"/>
  <c r="Y17" i="42"/>
  <c r="Y11" i="5" s="1"/>
  <c r="Y18" i="42"/>
  <c r="Y14" i="5" s="1"/>
  <c r="Y19" i="42"/>
  <c r="Y17" i="5" s="1"/>
  <c r="Y20" i="42"/>
  <c r="Y20" i="5" s="1"/>
  <c r="Y21" i="42"/>
  <c r="Y23" i="5" s="1"/>
  <c r="Y23" i="42"/>
  <c r="Y29" i="5" s="1"/>
  <c r="Y22" i="42"/>
  <c r="Y26" i="5" s="1"/>
  <c r="Y24" i="42"/>
  <c r="Y32" i="5" s="1"/>
  <c r="Y26" i="42"/>
  <c r="Y38" i="5" s="1"/>
  <c r="Y25" i="42"/>
  <c r="Y35" i="5" s="1"/>
  <c r="Y27" i="42"/>
  <c r="Y41" i="5" s="1"/>
  <c r="Y28" i="42"/>
  <c r="Y44" i="5" s="1"/>
  <c r="Y30" i="42"/>
  <c r="Y50" i="5" s="1"/>
  <c r="Y29" i="42"/>
  <c r="Y47" i="5" s="1"/>
  <c r="Y31" i="42"/>
  <c r="Y53" i="5" s="1"/>
  <c r="B72" i="34"/>
  <c r="B82" i="40"/>
  <c r="C72" i="38"/>
  <c r="C72" i="36"/>
  <c r="B72" i="37"/>
  <c r="D130" i="40"/>
  <c r="K130" i="40"/>
  <c r="F130" i="40"/>
  <c r="Z2" i="39"/>
  <c r="AA1" i="39"/>
  <c r="G70" i="37"/>
  <c r="G70" i="36"/>
  <c r="G70" i="34"/>
  <c r="G70" i="38"/>
  <c r="G70" i="39"/>
  <c r="I70" i="36"/>
  <c r="I70" i="34"/>
  <c r="I70" i="37"/>
  <c r="I70" i="38"/>
  <c r="I70" i="39"/>
  <c r="D70" i="34"/>
  <c r="D70" i="38"/>
  <c r="D70" i="37"/>
  <c r="D70" i="36"/>
  <c r="D71" i="39"/>
  <c r="D70" i="39"/>
  <c r="T70" i="39"/>
  <c r="T70" i="34"/>
  <c r="T70" i="37"/>
  <c r="T70" i="36"/>
  <c r="T70" i="38"/>
  <c r="Y2" i="34"/>
  <c r="Z1" i="34"/>
  <c r="B131" i="40"/>
  <c r="X55" i="39"/>
  <c r="X57" i="39"/>
  <c r="X61" i="38"/>
  <c r="X54" i="38"/>
  <c r="X53" i="38"/>
  <c r="X56" i="38"/>
  <c r="X67" i="38"/>
  <c r="X69" i="37"/>
  <c r="X70" i="37"/>
  <c r="X57" i="37"/>
  <c r="X58" i="37"/>
  <c r="X63" i="37"/>
  <c r="X70" i="36"/>
  <c r="X56" i="36"/>
  <c r="X59" i="36"/>
  <c r="X64" i="36"/>
  <c r="X68" i="34"/>
  <c r="X59" i="34"/>
  <c r="X69" i="34"/>
  <c r="X62" i="34"/>
  <c r="X55" i="34"/>
  <c r="X58" i="39"/>
  <c r="X68" i="38"/>
  <c r="X57" i="38"/>
  <c r="X70" i="38"/>
  <c r="X53" i="34"/>
  <c r="X63" i="38"/>
  <c r="X64" i="37"/>
  <c r="X54" i="37"/>
  <c r="X56" i="37"/>
  <c r="X69" i="36"/>
  <c r="X68" i="36"/>
  <c r="X55" i="36"/>
  <c r="X62" i="36"/>
  <c r="X66" i="34"/>
  <c r="X57" i="34"/>
  <c r="X67" i="34"/>
  <c r="X60" i="34"/>
  <c r="X54" i="34"/>
  <c r="X54" i="39"/>
  <c r="X69" i="38"/>
  <c r="X64" i="38"/>
  <c r="X60" i="38"/>
  <c r="X66" i="38"/>
  <c r="X58" i="38"/>
  <c r="X53" i="36"/>
  <c r="X65" i="37"/>
  <c r="X66" i="37"/>
  <c r="X68" i="37"/>
  <c r="X59" i="37"/>
  <c r="X65" i="36"/>
  <c r="X67" i="36"/>
  <c r="X66" i="36"/>
  <c r="X61" i="36"/>
  <c r="X58" i="36"/>
  <c r="X63" i="34"/>
  <c r="X65" i="34"/>
  <c r="X58" i="34"/>
  <c r="X53" i="39"/>
  <c r="X56" i="39"/>
  <c r="X65" i="38"/>
  <c r="X59" i="38"/>
  <c r="X55" i="38"/>
  <c r="X62" i="38"/>
  <c r="X53" i="37"/>
  <c r="X67" i="37"/>
  <c r="X61" i="37"/>
  <c r="X62" i="37"/>
  <c r="X55" i="37"/>
  <c r="X60" i="37"/>
  <c r="X63" i="36"/>
  <c r="X60" i="36"/>
  <c r="X57" i="36"/>
  <c r="X54" i="36"/>
  <c r="X70" i="34"/>
  <c r="X61" i="34"/>
  <c r="X64" i="34"/>
  <c r="X56" i="34"/>
  <c r="X59" i="39"/>
  <c r="X60" i="39"/>
  <c r="X61" i="39"/>
  <c r="X62" i="39"/>
  <c r="X63" i="39"/>
  <c r="X64" i="39"/>
  <c r="X65" i="39"/>
  <c r="X66" i="39"/>
  <c r="X67" i="39"/>
  <c r="X68" i="39"/>
  <c r="X69" i="39"/>
  <c r="X70" i="39"/>
  <c r="S121" i="40"/>
  <c r="Y2" i="36"/>
  <c r="Z1" i="36"/>
  <c r="AG45" i="31"/>
  <c r="AG46" i="31" s="1"/>
  <c r="A47" i="31"/>
  <c r="T47" i="31" s="1"/>
  <c r="B45" i="31"/>
  <c r="C72" i="37"/>
  <c r="R122" i="40"/>
  <c r="X112" i="40"/>
  <c r="X113" i="40" s="1"/>
  <c r="L130" i="40"/>
  <c r="Q129" i="40"/>
  <c r="Q130" i="40" s="1"/>
  <c r="V70" i="37"/>
  <c r="V70" i="36"/>
  <c r="V70" i="34"/>
  <c r="V70" i="39"/>
  <c r="V70" i="38"/>
  <c r="H70" i="37"/>
  <c r="H70" i="34"/>
  <c r="H70" i="36"/>
  <c r="H70" i="38"/>
  <c r="H70" i="39"/>
  <c r="J70" i="37"/>
  <c r="J70" i="38"/>
  <c r="J70" i="34"/>
  <c r="J70" i="36"/>
  <c r="J70" i="39"/>
  <c r="N70" i="38"/>
  <c r="N70" i="34"/>
  <c r="N70" i="37"/>
  <c r="N70" i="36"/>
  <c r="N70" i="39"/>
  <c r="Q70" i="36"/>
  <c r="Q70" i="37"/>
  <c r="Q70" i="39"/>
  <c r="Q70" i="34"/>
  <c r="Q70" i="38"/>
  <c r="D33" i="42"/>
  <c r="E33" i="42"/>
  <c r="E59" i="5" s="1"/>
  <c r="F33" i="42"/>
  <c r="F59" i="5" s="1"/>
  <c r="G33" i="42"/>
  <c r="G59" i="5" s="1"/>
  <c r="H33" i="42"/>
  <c r="H59" i="5" s="1"/>
  <c r="I33" i="42"/>
  <c r="I59" i="5" s="1"/>
  <c r="J59" i="5"/>
  <c r="K33" i="42"/>
  <c r="K59" i="5" s="1"/>
  <c r="L33" i="42"/>
  <c r="L59" i="5" s="1"/>
  <c r="M33" i="42"/>
  <c r="M59" i="5" s="1"/>
  <c r="N33" i="42"/>
  <c r="N59" i="5" s="1"/>
  <c r="O33" i="42"/>
  <c r="O59" i="5" s="1"/>
  <c r="P33" i="42"/>
  <c r="P59" i="5" s="1"/>
  <c r="Q33" i="42"/>
  <c r="Q59" i="5" s="1"/>
  <c r="R33" i="42"/>
  <c r="R59" i="5" s="1"/>
  <c r="S33" i="42"/>
  <c r="S59" i="5" s="1"/>
  <c r="T33" i="42"/>
  <c r="T59" i="5" s="1"/>
  <c r="U33" i="42"/>
  <c r="U59" i="5" s="1"/>
  <c r="V33" i="42"/>
  <c r="V59" i="5" s="1"/>
  <c r="W33" i="42"/>
  <c r="W59" i="5" s="1"/>
  <c r="X33" i="42"/>
  <c r="X59" i="5" s="1"/>
  <c r="Y33" i="42"/>
  <c r="Y59" i="5" s="1"/>
  <c r="B22" i="33"/>
  <c r="B22" i="11"/>
  <c r="B73" i="34" s="1"/>
  <c r="C22" i="11"/>
  <c r="C73" i="34" s="1"/>
  <c r="A23" i="11"/>
  <c r="B72" i="39"/>
  <c r="T120" i="40"/>
  <c r="Y2" i="37"/>
  <c r="Z1" i="37"/>
  <c r="A74" i="34"/>
  <c r="Z1" i="33"/>
  <c r="Y2" i="33"/>
  <c r="C82" i="40"/>
  <c r="A74" i="38"/>
  <c r="B72" i="36"/>
  <c r="A74" i="37"/>
  <c r="Y2" i="40"/>
  <c r="Z1" i="40"/>
  <c r="Y63" i="40"/>
  <c r="Y65" i="40"/>
  <c r="Y64" i="40"/>
  <c r="Y66" i="40"/>
  <c r="Y67" i="40"/>
  <c r="Y68" i="40"/>
  <c r="Y69" i="40"/>
  <c r="Y71" i="40"/>
  <c r="Y70" i="40"/>
  <c r="Y72" i="40"/>
  <c r="Y73" i="40"/>
  <c r="Y74" i="40"/>
  <c r="Y75" i="40"/>
  <c r="Y76" i="40"/>
  <c r="Y77" i="40"/>
  <c r="Y78" i="40"/>
  <c r="Y79" i="40"/>
  <c r="Y81" i="40"/>
  <c r="J130" i="40"/>
  <c r="E130" i="40"/>
  <c r="M130" i="40"/>
  <c r="H130" i="40"/>
  <c r="U70" i="37"/>
  <c r="U70" i="36"/>
  <c r="U70" i="39"/>
  <c r="U70" i="38"/>
  <c r="U70" i="34"/>
  <c r="F70" i="36"/>
  <c r="F70" i="38"/>
  <c r="F70" i="37"/>
  <c r="F70" i="34"/>
  <c r="F70" i="39"/>
  <c r="K70" i="38"/>
  <c r="K70" i="34"/>
  <c r="K70" i="36"/>
  <c r="K70" i="37"/>
  <c r="K70" i="39"/>
  <c r="O70" i="37"/>
  <c r="O70" i="34"/>
  <c r="O70" i="36"/>
  <c r="O70" i="38"/>
  <c r="O70" i="39"/>
  <c r="R70" i="34"/>
  <c r="R70" i="36"/>
  <c r="R70" i="39"/>
  <c r="R70" i="38"/>
  <c r="R70" i="37"/>
  <c r="A36" i="42"/>
  <c r="A133" i="40"/>
  <c r="A84" i="40"/>
  <c r="B72" i="38"/>
  <c r="A74" i="36"/>
  <c r="Y2" i="38"/>
  <c r="Z1" i="38"/>
  <c r="Y4" i="5"/>
  <c r="Y3" i="5"/>
  <c r="Z1" i="5"/>
  <c r="K71" i="34" l="1"/>
  <c r="T71" i="37"/>
  <c r="W71" i="39"/>
  <c r="D71" i="34"/>
  <c r="H71" i="36"/>
  <c r="D71" i="36"/>
  <c r="D71" i="38"/>
  <c r="Z5" i="49"/>
  <c r="Z6" i="49"/>
  <c r="Z7" i="49"/>
  <c r="Z8" i="49"/>
  <c r="Z9" i="49"/>
  <c r="Z10" i="49"/>
  <c r="Z11" i="49"/>
  <c r="AA1" i="49"/>
  <c r="AA22" i="49" s="1"/>
  <c r="Z2" i="49"/>
  <c r="Z4" i="49"/>
  <c r="Z3" i="49"/>
  <c r="Z12" i="49"/>
  <c r="Z13" i="49"/>
  <c r="Z14" i="49"/>
  <c r="Z15" i="49"/>
  <c r="Z16" i="49"/>
  <c r="Z17" i="49"/>
  <c r="Z18" i="49"/>
  <c r="Z19" i="49"/>
  <c r="Z20" i="49"/>
  <c r="S22" i="49"/>
  <c r="F22" i="49"/>
  <c r="P22" i="49"/>
  <c r="E22" i="49"/>
  <c r="O22" i="49"/>
  <c r="N22" i="49"/>
  <c r="M22" i="49"/>
  <c r="L22" i="49"/>
  <c r="K22" i="49"/>
  <c r="H22" i="49"/>
  <c r="W22" i="49"/>
  <c r="G22" i="49"/>
  <c r="V22" i="49"/>
  <c r="U22" i="49"/>
  <c r="J22" i="49"/>
  <c r="R22" i="49"/>
  <c r="T22" i="49"/>
  <c r="Q22" i="49"/>
  <c r="D22" i="49"/>
  <c r="I22" i="49"/>
  <c r="X22" i="49"/>
  <c r="Y22" i="49"/>
  <c r="Z22" i="49"/>
  <c r="B23" i="49"/>
  <c r="A25" i="49"/>
  <c r="C23" i="49"/>
  <c r="X22" i="33"/>
  <c r="Y22" i="33"/>
  <c r="Z22" i="33"/>
  <c r="B24" i="47"/>
  <c r="C24" i="47"/>
  <c r="A26" i="47"/>
  <c r="AA2" i="47"/>
  <c r="AA23" i="47" s="1"/>
  <c r="Z3" i="47"/>
  <c r="Z4" i="47"/>
  <c r="Z5" i="47"/>
  <c r="Z6" i="47"/>
  <c r="Z7" i="47"/>
  <c r="Z8" i="47"/>
  <c r="Z9" i="47"/>
  <c r="Z10" i="47"/>
  <c r="Z11" i="47"/>
  <c r="Z12" i="47"/>
  <c r="Z13" i="47"/>
  <c r="Z14" i="47"/>
  <c r="Z15" i="47"/>
  <c r="Z16" i="47"/>
  <c r="Z17" i="47"/>
  <c r="Z18" i="47"/>
  <c r="Z20" i="47"/>
  <c r="Z21" i="47"/>
  <c r="H23" i="47"/>
  <c r="M23" i="47"/>
  <c r="W23" i="47"/>
  <c r="P23" i="47"/>
  <c r="G23" i="47"/>
  <c r="D23" i="47"/>
  <c r="N23" i="47"/>
  <c r="U23" i="47"/>
  <c r="L23" i="47"/>
  <c r="T23" i="47"/>
  <c r="K23" i="47"/>
  <c r="Y23" i="47"/>
  <c r="E23" i="47"/>
  <c r="I23" i="47"/>
  <c r="S23" i="47"/>
  <c r="R23" i="47"/>
  <c r="O23" i="47"/>
  <c r="J23" i="47"/>
  <c r="F23" i="47"/>
  <c r="V23" i="47"/>
  <c r="X23" i="47"/>
  <c r="Q23" i="47"/>
  <c r="Z23" i="47"/>
  <c r="E71" i="39"/>
  <c r="X71" i="34"/>
  <c r="E71" i="38"/>
  <c r="P71" i="36"/>
  <c r="U71" i="34"/>
  <c r="V71" i="37"/>
  <c r="J71" i="37"/>
  <c r="J71" i="36"/>
  <c r="M71" i="36"/>
  <c r="J71" i="39"/>
  <c r="J71" i="34"/>
  <c r="K71" i="39"/>
  <c r="V71" i="34"/>
  <c r="K71" i="36"/>
  <c r="K71" i="38"/>
  <c r="V71" i="36"/>
  <c r="Q71" i="36"/>
  <c r="N71" i="37"/>
  <c r="J71" i="38"/>
  <c r="U71" i="36"/>
  <c r="R71" i="37"/>
  <c r="G71" i="34"/>
  <c r="P71" i="39"/>
  <c r="C132" i="40"/>
  <c r="K71" i="37"/>
  <c r="D71" i="37"/>
  <c r="M71" i="34"/>
  <c r="Q71" i="34"/>
  <c r="V71" i="39"/>
  <c r="V71" i="38"/>
  <c r="G71" i="39"/>
  <c r="F71" i="36"/>
  <c r="I71" i="38"/>
  <c r="U71" i="39"/>
  <c r="R71" i="36"/>
  <c r="S71" i="37"/>
  <c r="C83" i="40"/>
  <c r="U71" i="38"/>
  <c r="R71" i="38"/>
  <c r="R71" i="39"/>
  <c r="R71" i="34"/>
  <c r="U71" i="37"/>
  <c r="U22" i="33"/>
  <c r="Q22" i="33"/>
  <c r="M22" i="33"/>
  <c r="I22" i="33"/>
  <c r="E22" i="33"/>
  <c r="T22" i="33"/>
  <c r="P22" i="33"/>
  <c r="L22" i="33"/>
  <c r="H22" i="33"/>
  <c r="D22" i="33"/>
  <c r="S22" i="33"/>
  <c r="K22" i="33"/>
  <c r="W22" i="33"/>
  <c r="G22" i="33"/>
  <c r="V22" i="33"/>
  <c r="F22" i="33"/>
  <c r="R22" i="33"/>
  <c r="J22" i="33"/>
  <c r="O22" i="33"/>
  <c r="N22" i="33"/>
  <c r="Z3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O71" i="34"/>
  <c r="L71" i="36"/>
  <c r="C73" i="36"/>
  <c r="C35" i="42"/>
  <c r="A51" i="44"/>
  <c r="B49" i="44"/>
  <c r="AG49" i="44"/>
  <c r="AG50" i="44" s="1"/>
  <c r="T49" i="44"/>
  <c r="I71" i="39"/>
  <c r="F71" i="37"/>
  <c r="O71" i="38"/>
  <c r="L71" i="39"/>
  <c r="E71" i="34"/>
  <c r="L71" i="37"/>
  <c r="I71" i="36"/>
  <c r="O71" i="39"/>
  <c r="E71" i="36"/>
  <c r="L71" i="34"/>
  <c r="F71" i="34"/>
  <c r="O71" i="37"/>
  <c r="I71" i="34"/>
  <c r="I71" i="37"/>
  <c r="F71" i="39"/>
  <c r="E71" i="37"/>
  <c r="L71" i="38"/>
  <c r="F71" i="38"/>
  <c r="O71" i="36"/>
  <c r="T71" i="38"/>
  <c r="B83" i="40"/>
  <c r="E83" i="40" s="1"/>
  <c r="N71" i="38"/>
  <c r="P71" i="38"/>
  <c r="Q71" i="37"/>
  <c r="G71" i="36"/>
  <c r="H71" i="38"/>
  <c r="N71" i="36"/>
  <c r="B35" i="42"/>
  <c r="J35" i="42" s="1"/>
  <c r="J65" i="5" s="1"/>
  <c r="P71" i="34"/>
  <c r="U122" i="40"/>
  <c r="U123" i="40" s="1"/>
  <c r="Q71" i="39"/>
  <c r="Q71" i="38"/>
  <c r="N71" i="39"/>
  <c r="G71" i="38"/>
  <c r="H71" i="37"/>
  <c r="H71" i="34"/>
  <c r="N71" i="34"/>
  <c r="B73" i="37"/>
  <c r="H71" i="39"/>
  <c r="G71" i="37"/>
  <c r="P71" i="37"/>
  <c r="B132" i="40"/>
  <c r="M71" i="38"/>
  <c r="X71" i="39"/>
  <c r="S71" i="38"/>
  <c r="B73" i="36"/>
  <c r="M71" i="37"/>
  <c r="X71" i="38"/>
  <c r="T71" i="34"/>
  <c r="S71" i="34"/>
  <c r="S71" i="36"/>
  <c r="M71" i="39"/>
  <c r="X71" i="37"/>
  <c r="X71" i="36"/>
  <c r="T71" i="36"/>
  <c r="T71" i="39"/>
  <c r="S71" i="39"/>
  <c r="W71" i="36"/>
  <c r="W71" i="38"/>
  <c r="W71" i="37"/>
  <c r="W71" i="34"/>
  <c r="C73" i="37"/>
  <c r="Z6" i="5"/>
  <c r="Z7" i="5"/>
  <c r="Z12" i="5"/>
  <c r="Z13" i="5"/>
  <c r="Z10" i="5"/>
  <c r="Z9" i="5"/>
  <c r="Z16" i="5"/>
  <c r="Z15" i="5"/>
  <c r="Z19" i="5"/>
  <c r="Z18" i="5"/>
  <c r="Z21" i="5"/>
  <c r="Z22" i="5"/>
  <c r="Z24" i="5"/>
  <c r="Z25" i="5"/>
  <c r="Z31" i="5"/>
  <c r="Z27" i="5"/>
  <c r="Z28" i="5"/>
  <c r="Z30" i="5"/>
  <c r="Z36" i="5"/>
  <c r="Z34" i="5"/>
  <c r="Z37" i="5"/>
  <c r="Z33" i="5"/>
  <c r="Z39" i="5"/>
  <c r="Z40" i="5"/>
  <c r="Z43" i="5"/>
  <c r="Z42" i="5"/>
  <c r="Z49" i="5"/>
  <c r="Z48" i="5"/>
  <c r="Z45" i="5"/>
  <c r="Z46" i="5"/>
  <c r="Z51" i="5"/>
  <c r="Z52" i="5"/>
  <c r="Z54" i="5"/>
  <c r="Z55" i="5"/>
  <c r="C73" i="38"/>
  <c r="Z59" i="5"/>
  <c r="Z58" i="5"/>
  <c r="Z61" i="5"/>
  <c r="B63" i="5"/>
  <c r="Z57" i="5"/>
  <c r="C63" i="5"/>
  <c r="A69" i="5"/>
  <c r="Z60" i="5"/>
  <c r="Y5" i="5"/>
  <c r="V118" i="40"/>
  <c r="V119" i="40" s="1"/>
  <c r="V120" i="40" s="1"/>
  <c r="V121" i="40" s="1"/>
  <c r="V122" i="40" s="1"/>
  <c r="V123" i="40" s="1"/>
  <c r="V124" i="40" s="1"/>
  <c r="V125" i="40" s="1"/>
  <c r="V126" i="40" s="1"/>
  <c r="V127" i="40" s="1"/>
  <c r="V128" i="40" s="1"/>
  <c r="V129" i="40" s="1"/>
  <c r="V130" i="40" s="1"/>
  <c r="B73" i="38"/>
  <c r="A24" i="11"/>
  <c r="B24" i="11" s="1"/>
  <c r="B23" i="11"/>
  <c r="B66" i="5" s="1"/>
  <c r="C23" i="11"/>
  <c r="C66" i="5" s="1"/>
  <c r="R123" i="40"/>
  <c r="AA2" i="39"/>
  <c r="AB1" i="39"/>
  <c r="Z2" i="42"/>
  <c r="Z3" i="42" s="1"/>
  <c r="AA1" i="42"/>
  <c r="Z16" i="42"/>
  <c r="Z8" i="5" s="1"/>
  <c r="Z15" i="42"/>
  <c r="Z17" i="42"/>
  <c r="Z11" i="5" s="1"/>
  <c r="Z18" i="42"/>
  <c r="Z14" i="5" s="1"/>
  <c r="Z19" i="42"/>
  <c r="Z17" i="5" s="1"/>
  <c r="Z20" i="42"/>
  <c r="Z20" i="5" s="1"/>
  <c r="Z21" i="42"/>
  <c r="Z23" i="5" s="1"/>
  <c r="Z23" i="42"/>
  <c r="Z29" i="5" s="1"/>
  <c r="Z22" i="42"/>
  <c r="Z26" i="5" s="1"/>
  <c r="Z24" i="42"/>
  <c r="Z32" i="5" s="1"/>
  <c r="Z26" i="42"/>
  <c r="Z38" i="5" s="1"/>
  <c r="Z25" i="42"/>
  <c r="Z35" i="5" s="1"/>
  <c r="Z27" i="42"/>
  <c r="Z41" i="5" s="1"/>
  <c r="Z28" i="42"/>
  <c r="Z44" i="5" s="1"/>
  <c r="Z29" i="42"/>
  <c r="Z47" i="5" s="1"/>
  <c r="Z30" i="42"/>
  <c r="Z50" i="5" s="1"/>
  <c r="Z31" i="42"/>
  <c r="Z53" i="5" s="1"/>
  <c r="Z32" i="42"/>
  <c r="Z56" i="5" s="1"/>
  <c r="A75" i="39"/>
  <c r="AA1" i="38"/>
  <c r="Z2" i="38"/>
  <c r="Y112" i="40"/>
  <c r="Y113" i="40" s="1"/>
  <c r="D22" i="11"/>
  <c r="E22" i="11"/>
  <c r="Z2" i="36"/>
  <c r="AA1" i="36"/>
  <c r="L82" i="40"/>
  <c r="L131" i="40" s="1"/>
  <c r="S82" i="40"/>
  <c r="V82" i="40"/>
  <c r="F82" i="40"/>
  <c r="F131" i="40" s="1"/>
  <c r="U82" i="40"/>
  <c r="H82" i="40"/>
  <c r="H131" i="40" s="1"/>
  <c r="O82" i="40"/>
  <c r="O131" i="40" s="1"/>
  <c r="R82" i="40"/>
  <c r="M82" i="40"/>
  <c r="M131" i="40" s="1"/>
  <c r="E82" i="40"/>
  <c r="E131" i="40" s="1"/>
  <c r="T82" i="40"/>
  <c r="D82" i="40"/>
  <c r="D131" i="40" s="1"/>
  <c r="K82" i="40"/>
  <c r="K131" i="40" s="1"/>
  <c r="N82" i="40"/>
  <c r="N131" i="40" s="1"/>
  <c r="Q82" i="40"/>
  <c r="Q131" i="40" s="1"/>
  <c r="P82" i="40"/>
  <c r="P131" i="40" s="1"/>
  <c r="W82" i="40"/>
  <c r="G82" i="40"/>
  <c r="G131" i="40" s="1"/>
  <c r="J82" i="40"/>
  <c r="J131" i="40" s="1"/>
  <c r="I82" i="40"/>
  <c r="I131" i="40" s="1"/>
  <c r="Y82" i="40"/>
  <c r="Z82" i="40"/>
  <c r="X82" i="40"/>
  <c r="B73" i="39"/>
  <c r="C23" i="33"/>
  <c r="A75" i="36"/>
  <c r="AA1" i="40"/>
  <c r="Z2" i="40"/>
  <c r="Z63" i="40"/>
  <c r="Z65" i="40"/>
  <c r="Z64" i="40"/>
  <c r="Z66" i="40"/>
  <c r="Z67" i="40"/>
  <c r="Z68" i="40"/>
  <c r="Z69" i="40"/>
  <c r="Z70" i="40"/>
  <c r="Z71" i="40"/>
  <c r="Z72" i="40"/>
  <c r="Z73" i="40"/>
  <c r="Z74" i="40"/>
  <c r="Z75" i="40"/>
  <c r="Z76" i="40"/>
  <c r="Z77" i="40"/>
  <c r="Z78" i="40"/>
  <c r="Z79" i="40"/>
  <c r="Z80" i="40"/>
  <c r="Z81" i="40"/>
  <c r="Y69" i="38"/>
  <c r="Y58" i="38"/>
  <c r="Y60" i="38"/>
  <c r="Y53" i="36"/>
  <c r="Y64" i="38"/>
  <c r="Y70" i="37"/>
  <c r="Y58" i="37"/>
  <c r="Y56" i="37"/>
  <c r="Y57" i="36"/>
  <c r="Y55" i="36"/>
  <c r="Y58" i="34"/>
  <c r="Y55" i="34"/>
  <c r="Y59" i="39"/>
  <c r="Y54" i="38"/>
  <c r="Y55" i="38"/>
  <c r="Y53" i="37"/>
  <c r="Y54" i="37"/>
  <c r="Y65" i="36"/>
  <c r="Y64" i="34"/>
  <c r="Y70" i="38"/>
  <c r="Y54" i="39"/>
  <c r="Y61" i="38"/>
  <c r="Y65" i="37"/>
  <c r="Y64" i="37"/>
  <c r="Y54" i="36"/>
  <c r="Y59" i="34"/>
  <c r="Y55" i="39"/>
  <c r="Y57" i="39"/>
  <c r="Y66" i="38"/>
  <c r="Y71" i="38"/>
  <c r="Y53" i="38"/>
  <c r="Y56" i="38"/>
  <c r="Y63" i="38"/>
  <c r="Y59" i="38"/>
  <c r="Y66" i="37"/>
  <c r="Y55" i="37"/>
  <c r="Y57" i="37"/>
  <c r="Y70" i="36"/>
  <c r="Y69" i="36"/>
  <c r="Y56" i="36"/>
  <c r="Y63" i="36"/>
  <c r="Y60" i="36"/>
  <c r="Y57" i="34"/>
  <c r="Y69" i="34"/>
  <c r="Y62" i="34"/>
  <c r="Y56" i="34"/>
  <c r="Y56" i="39"/>
  <c r="Y58" i="39"/>
  <c r="Y62" i="38"/>
  <c r="Y65" i="38"/>
  <c r="Y53" i="39"/>
  <c r="Y53" i="34"/>
  <c r="Y57" i="38"/>
  <c r="Y68" i="38"/>
  <c r="Y68" i="37"/>
  <c r="Y62" i="37"/>
  <c r="Y67" i="37"/>
  <c r="Y69" i="37"/>
  <c r="Y60" i="37"/>
  <c r="Y66" i="36"/>
  <c r="Y68" i="36"/>
  <c r="Y61" i="36"/>
  <c r="Y62" i="36"/>
  <c r="Y59" i="36"/>
  <c r="Y63" i="34"/>
  <c r="Y67" i="34"/>
  <c r="Y60" i="34"/>
  <c r="Y70" i="34"/>
  <c r="Y54" i="34"/>
  <c r="Y71" i="37"/>
  <c r="Y63" i="37"/>
  <c r="Y61" i="37"/>
  <c r="Y64" i="36"/>
  <c r="Y58" i="36"/>
  <c r="Y61" i="34"/>
  <c r="Y65" i="34"/>
  <c r="Y68" i="34"/>
  <c r="Y67" i="38"/>
  <c r="Y59" i="37"/>
  <c r="Y71" i="36"/>
  <c r="Y67" i="36"/>
  <c r="Y71" i="34"/>
  <c r="Y66" i="34"/>
  <c r="Y60" i="39"/>
  <c r="Y61" i="39"/>
  <c r="Y62" i="39"/>
  <c r="Y63" i="39"/>
  <c r="Y64" i="39"/>
  <c r="Y65" i="39"/>
  <c r="Y66" i="39"/>
  <c r="Y67" i="39"/>
  <c r="Y68" i="39"/>
  <c r="Y69" i="39"/>
  <c r="Y70" i="39"/>
  <c r="Y71" i="39"/>
  <c r="AA1" i="33"/>
  <c r="AA22" i="33" s="1"/>
  <c r="Z2" i="33"/>
  <c r="Z2" i="37"/>
  <c r="AA1" i="37"/>
  <c r="B47" i="31"/>
  <c r="AG47" i="31"/>
  <c r="AG48" i="31" s="1"/>
  <c r="A49" i="31"/>
  <c r="T49" i="31" s="1"/>
  <c r="S122" i="40"/>
  <c r="D34" i="42"/>
  <c r="E34" i="42"/>
  <c r="E62" i="5" s="1"/>
  <c r="F34" i="42"/>
  <c r="F62" i="5" s="1"/>
  <c r="G34" i="42"/>
  <c r="G62" i="5" s="1"/>
  <c r="H34" i="42"/>
  <c r="H62" i="5" s="1"/>
  <c r="I34" i="42"/>
  <c r="I62" i="5" s="1"/>
  <c r="J62" i="5"/>
  <c r="K34" i="42"/>
  <c r="K62" i="5" s="1"/>
  <c r="L34" i="42"/>
  <c r="L62" i="5" s="1"/>
  <c r="M34" i="42"/>
  <c r="M62" i="5" s="1"/>
  <c r="N34" i="42"/>
  <c r="N62" i="5" s="1"/>
  <c r="O34" i="42"/>
  <c r="O62" i="5" s="1"/>
  <c r="P34" i="42"/>
  <c r="P62" i="5" s="1"/>
  <c r="Q34" i="42"/>
  <c r="Q62" i="5" s="1"/>
  <c r="R34" i="42"/>
  <c r="R62" i="5" s="1"/>
  <c r="S34" i="42"/>
  <c r="S62" i="5" s="1"/>
  <c r="T34" i="42"/>
  <c r="T62" i="5" s="1"/>
  <c r="U34" i="42"/>
  <c r="U62" i="5" s="1"/>
  <c r="V34" i="42"/>
  <c r="V62" i="5" s="1"/>
  <c r="W34" i="42"/>
  <c r="W62" i="5" s="1"/>
  <c r="X34" i="42"/>
  <c r="X62" i="5" s="1"/>
  <c r="Y34" i="42"/>
  <c r="Y62" i="5" s="1"/>
  <c r="Z34" i="42"/>
  <c r="Z62" i="5" s="1"/>
  <c r="A25" i="33"/>
  <c r="A85" i="40"/>
  <c r="A134" i="40"/>
  <c r="A37" i="42"/>
  <c r="A75" i="37"/>
  <c r="A75" i="38"/>
  <c r="A75" i="34"/>
  <c r="T121" i="40"/>
  <c r="X114" i="40"/>
  <c r="AA1" i="34"/>
  <c r="Z2" i="34"/>
  <c r="C73" i="39"/>
  <c r="B23" i="33"/>
  <c r="W116" i="40"/>
  <c r="Z4" i="5"/>
  <c r="Z3" i="5"/>
  <c r="AA1" i="5"/>
  <c r="AA3" i="49" l="1"/>
  <c r="AA5" i="49"/>
  <c r="AA6" i="49"/>
  <c r="AA7" i="49"/>
  <c r="AA8" i="49"/>
  <c r="AA9" i="49"/>
  <c r="AA10" i="49"/>
  <c r="AA11" i="49"/>
  <c r="AA12" i="49"/>
  <c r="AA4" i="49"/>
  <c r="AB1" i="49"/>
  <c r="AB23" i="49" s="1"/>
  <c r="AA2" i="49"/>
  <c r="AA13" i="49"/>
  <c r="AA14" i="49"/>
  <c r="AA15" i="49"/>
  <c r="AA16" i="49"/>
  <c r="AA17" i="49"/>
  <c r="AA18" i="49"/>
  <c r="AA19" i="49"/>
  <c r="AA20" i="49"/>
  <c r="AA21" i="49"/>
  <c r="C24" i="49"/>
  <c r="B24" i="49"/>
  <c r="B25" i="49"/>
  <c r="A26" i="49"/>
  <c r="T23" i="49"/>
  <c r="Q23" i="49"/>
  <c r="S23" i="49"/>
  <c r="P23" i="49"/>
  <c r="R23" i="49"/>
  <c r="D23" i="49"/>
  <c r="O23" i="49"/>
  <c r="H23" i="49"/>
  <c r="N23" i="49"/>
  <c r="E23" i="49"/>
  <c r="M23" i="49"/>
  <c r="L23" i="49"/>
  <c r="K23" i="49"/>
  <c r="J23" i="49"/>
  <c r="W23" i="49"/>
  <c r="G23" i="49"/>
  <c r="V23" i="49"/>
  <c r="U23" i="49"/>
  <c r="F23" i="49"/>
  <c r="I23" i="49"/>
  <c r="Y23" i="49"/>
  <c r="Z23" i="49"/>
  <c r="AA23" i="49"/>
  <c r="X23" i="49"/>
  <c r="AA5" i="47"/>
  <c r="AA6" i="47"/>
  <c r="AA7" i="47"/>
  <c r="AA8" i="47"/>
  <c r="AA9" i="47"/>
  <c r="AA10" i="47"/>
  <c r="AA11" i="47"/>
  <c r="AA3" i="47"/>
  <c r="AA4" i="47"/>
  <c r="AB2" i="47"/>
  <c r="AB24" i="47" s="1"/>
  <c r="AA12" i="47"/>
  <c r="AA13" i="47"/>
  <c r="AA14" i="47"/>
  <c r="AA15" i="47"/>
  <c r="AA16" i="47"/>
  <c r="AA17" i="47"/>
  <c r="AA18" i="47"/>
  <c r="AA20" i="47"/>
  <c r="AA21" i="47"/>
  <c r="AA22" i="47"/>
  <c r="B26" i="47"/>
  <c r="A27" i="47"/>
  <c r="B25" i="47"/>
  <c r="C25" i="47"/>
  <c r="X24" i="47"/>
  <c r="R24" i="47"/>
  <c r="Q24" i="47"/>
  <c r="J24" i="47"/>
  <c r="H24" i="47"/>
  <c r="O24" i="47"/>
  <c r="K24" i="47"/>
  <c r="V24" i="47"/>
  <c r="G24" i="47"/>
  <c r="F24" i="47"/>
  <c r="Z24" i="47"/>
  <c r="U24" i="47"/>
  <c r="S24" i="47"/>
  <c r="E24" i="47"/>
  <c r="L24" i="47"/>
  <c r="P24" i="47"/>
  <c r="D24" i="47"/>
  <c r="N24" i="47"/>
  <c r="Y24" i="47"/>
  <c r="M24" i="47"/>
  <c r="W24" i="47"/>
  <c r="AA24" i="47"/>
  <c r="T24" i="47"/>
  <c r="I24" i="47"/>
  <c r="AA83" i="40"/>
  <c r="V83" i="40"/>
  <c r="B74" i="39"/>
  <c r="N83" i="40"/>
  <c r="N132" i="40" s="1"/>
  <c r="H83" i="40"/>
  <c r="H132" i="40" s="1"/>
  <c r="Z23" i="33"/>
  <c r="V23" i="33"/>
  <c r="R23" i="33"/>
  <c r="N23" i="33"/>
  <c r="J23" i="33"/>
  <c r="F23" i="33"/>
  <c r="Y23" i="33"/>
  <c r="U23" i="33"/>
  <c r="Q23" i="33"/>
  <c r="M23" i="33"/>
  <c r="I23" i="33"/>
  <c r="E23" i="33"/>
  <c r="T23" i="33"/>
  <c r="L23" i="33"/>
  <c r="D23" i="33"/>
  <c r="P23" i="33"/>
  <c r="W23" i="33"/>
  <c r="G23" i="33"/>
  <c r="AA23" i="33"/>
  <c r="S23" i="33"/>
  <c r="K23" i="33"/>
  <c r="X23" i="33"/>
  <c r="H23" i="33"/>
  <c r="O23" i="33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21" i="33"/>
  <c r="I83" i="40"/>
  <c r="I132" i="40" s="1"/>
  <c r="U83" i="40"/>
  <c r="T83" i="40"/>
  <c r="T35" i="42"/>
  <c r="T65" i="5" s="1"/>
  <c r="P35" i="42"/>
  <c r="P65" i="5" s="1"/>
  <c r="L35" i="42"/>
  <c r="L65" i="5" s="1"/>
  <c r="C133" i="40"/>
  <c r="X35" i="42"/>
  <c r="X65" i="5" s="1"/>
  <c r="G35" i="42"/>
  <c r="G65" i="5" s="1"/>
  <c r="W65" i="5"/>
  <c r="S35" i="42"/>
  <c r="S65" i="5" s="1"/>
  <c r="O35" i="42"/>
  <c r="O65" i="5" s="1"/>
  <c r="K35" i="42"/>
  <c r="K65" i="5" s="1"/>
  <c r="F35" i="42"/>
  <c r="F65" i="5" s="1"/>
  <c r="B36" i="42"/>
  <c r="J36" i="42" s="1"/>
  <c r="J68" i="5" s="1"/>
  <c r="Z35" i="42"/>
  <c r="Z65" i="5" s="1"/>
  <c r="V65" i="5"/>
  <c r="R35" i="42"/>
  <c r="R65" i="5" s="1"/>
  <c r="N35" i="42"/>
  <c r="N65" i="5" s="1"/>
  <c r="I35" i="42"/>
  <c r="I65" i="5" s="1"/>
  <c r="E35" i="42"/>
  <c r="E65" i="5" s="1"/>
  <c r="B74" i="36"/>
  <c r="Y35" i="42"/>
  <c r="Y65" i="5" s="1"/>
  <c r="U35" i="42"/>
  <c r="U65" i="5" s="1"/>
  <c r="Q35" i="42"/>
  <c r="Q65" i="5" s="1"/>
  <c r="M35" i="42"/>
  <c r="M65" i="5" s="1"/>
  <c r="H35" i="42"/>
  <c r="H65" i="5" s="1"/>
  <c r="D35" i="42"/>
  <c r="A53" i="44"/>
  <c r="AG51" i="44"/>
  <c r="AG52" i="44" s="1"/>
  <c r="T51" i="44"/>
  <c r="B51" i="44"/>
  <c r="C24" i="33"/>
  <c r="G83" i="40"/>
  <c r="G132" i="40" s="1"/>
  <c r="J83" i="40"/>
  <c r="J132" i="40" s="1"/>
  <c r="M83" i="40"/>
  <c r="M132" i="40" s="1"/>
  <c r="X83" i="40"/>
  <c r="S83" i="40"/>
  <c r="C74" i="38"/>
  <c r="C36" i="42"/>
  <c r="C84" i="40"/>
  <c r="Z83" i="40"/>
  <c r="W83" i="40"/>
  <c r="K83" i="40"/>
  <c r="K132" i="40" s="1"/>
  <c r="R83" i="40"/>
  <c r="Q83" i="40"/>
  <c r="Q132" i="40" s="1"/>
  <c r="L83" i="40"/>
  <c r="L132" i="40" s="1"/>
  <c r="C74" i="34"/>
  <c r="C74" i="37"/>
  <c r="C74" i="36"/>
  <c r="Y83" i="40"/>
  <c r="P83" i="40"/>
  <c r="P132" i="40" s="1"/>
  <c r="D83" i="40"/>
  <c r="D132" i="40" s="1"/>
  <c r="O83" i="40"/>
  <c r="O132" i="40" s="1"/>
  <c r="F83" i="40"/>
  <c r="F132" i="40" s="1"/>
  <c r="C74" i="39"/>
  <c r="B84" i="40"/>
  <c r="V84" i="40" s="1"/>
  <c r="B74" i="34"/>
  <c r="B74" i="37"/>
  <c r="B133" i="40"/>
  <c r="B24" i="33"/>
  <c r="Y72" i="34"/>
  <c r="Y72" i="36"/>
  <c r="B74" i="38"/>
  <c r="Y72" i="39"/>
  <c r="Y72" i="37"/>
  <c r="Y72" i="38"/>
  <c r="AA35" i="42"/>
  <c r="AA65" i="5" s="1"/>
  <c r="L66" i="5"/>
  <c r="V66" i="5"/>
  <c r="M67" i="5"/>
  <c r="J66" i="5"/>
  <c r="Z66" i="5"/>
  <c r="G67" i="5"/>
  <c r="V67" i="5"/>
  <c r="E66" i="5"/>
  <c r="U66" i="5"/>
  <c r="K67" i="5"/>
  <c r="AA67" i="5"/>
  <c r="F66" i="5"/>
  <c r="Q67" i="5"/>
  <c r="P66" i="5"/>
  <c r="R67" i="5"/>
  <c r="Q66" i="5"/>
  <c r="W67" i="5"/>
  <c r="F67" i="5"/>
  <c r="S66" i="5"/>
  <c r="D67" i="5"/>
  <c r="T67" i="5"/>
  <c r="U67" i="5"/>
  <c r="I66" i="5"/>
  <c r="Y67" i="5"/>
  <c r="M66" i="5"/>
  <c r="G66" i="5"/>
  <c r="W66" i="5"/>
  <c r="H67" i="5"/>
  <c r="X67" i="5"/>
  <c r="O67" i="5"/>
  <c r="Y66" i="5"/>
  <c r="D66" i="5"/>
  <c r="S67" i="5"/>
  <c r="H66" i="5"/>
  <c r="O66" i="5"/>
  <c r="P67" i="5"/>
  <c r="E67" i="5"/>
  <c r="I67" i="5"/>
  <c r="N66" i="5"/>
  <c r="R66" i="5"/>
  <c r="K66" i="5"/>
  <c r="N67" i="5"/>
  <c r="AA66" i="5"/>
  <c r="T66" i="5"/>
  <c r="X66" i="5"/>
  <c r="Z67" i="5"/>
  <c r="L67" i="5"/>
  <c r="J67" i="5"/>
  <c r="D68" i="5"/>
  <c r="V131" i="40"/>
  <c r="G63" i="5"/>
  <c r="K63" i="5"/>
  <c r="O63" i="5"/>
  <c r="S63" i="5"/>
  <c r="W63" i="5"/>
  <c r="AA63" i="5"/>
  <c r="D64" i="5"/>
  <c r="H64" i="5"/>
  <c r="L64" i="5"/>
  <c r="P64" i="5"/>
  <c r="T64" i="5"/>
  <c r="X64" i="5"/>
  <c r="F63" i="5"/>
  <c r="L63" i="5"/>
  <c r="Q63" i="5"/>
  <c r="V63" i="5"/>
  <c r="G64" i="5"/>
  <c r="M64" i="5"/>
  <c r="R64" i="5"/>
  <c r="W64" i="5"/>
  <c r="D63" i="5"/>
  <c r="J63" i="5"/>
  <c r="R63" i="5"/>
  <c r="Y63" i="5"/>
  <c r="I64" i="5"/>
  <c r="O64" i="5"/>
  <c r="V64" i="5"/>
  <c r="E63" i="5"/>
  <c r="M63" i="5"/>
  <c r="T63" i="5"/>
  <c r="Z63" i="5"/>
  <c r="J64" i="5"/>
  <c r="Q64" i="5"/>
  <c r="Y64" i="5"/>
  <c r="N63" i="5"/>
  <c r="K64" i="5"/>
  <c r="Z64" i="5"/>
  <c r="P63" i="5"/>
  <c r="N64" i="5"/>
  <c r="AA64" i="5"/>
  <c r="H63" i="5"/>
  <c r="U63" i="5"/>
  <c r="E64" i="5"/>
  <c r="S64" i="5"/>
  <c r="I63" i="5"/>
  <c r="X63" i="5"/>
  <c r="F64" i="5"/>
  <c r="U64" i="5"/>
  <c r="D65" i="5"/>
  <c r="AA6" i="5"/>
  <c r="AA7" i="5"/>
  <c r="AA13" i="5"/>
  <c r="AA10" i="5"/>
  <c r="AA9" i="5"/>
  <c r="AA12" i="5"/>
  <c r="AA15" i="5"/>
  <c r="AA16" i="5"/>
  <c r="AA18" i="5"/>
  <c r="AA19" i="5"/>
  <c r="AA22" i="5"/>
  <c r="AA21" i="5"/>
  <c r="AA24" i="5"/>
  <c r="AA25" i="5"/>
  <c r="AA31" i="5"/>
  <c r="AA30" i="5"/>
  <c r="AA28" i="5"/>
  <c r="AA27" i="5"/>
  <c r="AA37" i="5"/>
  <c r="AA36" i="5"/>
  <c r="AA34" i="5"/>
  <c r="AA33" i="5"/>
  <c r="AA40" i="5"/>
  <c r="AA39" i="5"/>
  <c r="AA42" i="5"/>
  <c r="AA43" i="5"/>
  <c r="AA49" i="5"/>
  <c r="AA48" i="5"/>
  <c r="AA45" i="5"/>
  <c r="AA46" i="5"/>
  <c r="AA52" i="5"/>
  <c r="AA51" i="5"/>
  <c r="AA54" i="5"/>
  <c r="AA55" i="5"/>
  <c r="AA58" i="5"/>
  <c r="AA60" i="5"/>
  <c r="AA57" i="5"/>
  <c r="AA61" i="5"/>
  <c r="Y114" i="40"/>
  <c r="Y115" i="40" s="1"/>
  <c r="Y116" i="40" s="1"/>
  <c r="A72" i="5"/>
  <c r="Z5" i="5"/>
  <c r="AA34" i="42"/>
  <c r="AA62" i="5" s="1"/>
  <c r="AA2" i="34"/>
  <c r="AB1" i="34"/>
  <c r="A135" i="40"/>
  <c r="A26" i="33"/>
  <c r="X115" i="40"/>
  <c r="X116" i="40" s="1"/>
  <c r="F72" i="34"/>
  <c r="F72" i="37"/>
  <c r="F72" i="36"/>
  <c r="F72" i="38"/>
  <c r="F72" i="39"/>
  <c r="N72" i="34"/>
  <c r="N72" i="37"/>
  <c r="N72" i="38"/>
  <c r="N72" i="36"/>
  <c r="N72" i="39"/>
  <c r="M72" i="36"/>
  <c r="M72" i="38"/>
  <c r="M72" i="34"/>
  <c r="M72" i="37"/>
  <c r="M72" i="39"/>
  <c r="R72" i="38"/>
  <c r="R72" i="39"/>
  <c r="R72" i="34"/>
  <c r="R72" i="36"/>
  <c r="R72" i="37"/>
  <c r="U72" i="34"/>
  <c r="U72" i="36"/>
  <c r="U72" i="38"/>
  <c r="U72" i="39"/>
  <c r="U72" i="37"/>
  <c r="A25" i="11"/>
  <c r="B69" i="5"/>
  <c r="C24" i="11"/>
  <c r="C25" i="33" s="1"/>
  <c r="W117" i="40"/>
  <c r="W118" i="40" s="1"/>
  <c r="W119" i="40" s="1"/>
  <c r="W120" i="40" s="1"/>
  <c r="W121" i="40" s="1"/>
  <c r="W122" i="40" s="1"/>
  <c r="W123" i="40" s="1"/>
  <c r="A76" i="38"/>
  <c r="U124" i="40"/>
  <c r="Z60" i="39"/>
  <c r="Z58" i="39"/>
  <c r="Z71" i="38"/>
  <c r="Z55" i="38"/>
  <c r="Z54" i="39"/>
  <c r="Z56" i="38"/>
  <c r="Z53" i="36"/>
  <c r="Z64" i="38"/>
  <c r="Z69" i="38"/>
  <c r="Z71" i="37"/>
  <c r="Z69" i="37"/>
  <c r="Z55" i="37"/>
  <c r="Z60" i="37"/>
  <c r="Z65" i="37"/>
  <c r="Z54" i="37"/>
  <c r="Z65" i="36"/>
  <c r="Z62" i="36"/>
  <c r="Z57" i="36"/>
  <c r="Z64" i="36"/>
  <c r="Z67" i="34"/>
  <c r="Z60" i="34"/>
  <c r="Z72" i="34"/>
  <c r="Z63" i="34"/>
  <c r="Z56" i="34"/>
  <c r="Z56" i="39"/>
  <c r="Z57" i="39"/>
  <c r="Z67" i="38"/>
  <c r="Z53" i="38"/>
  <c r="Z53" i="39"/>
  <c r="Z53" i="37"/>
  <c r="Z58" i="38"/>
  <c r="Z54" i="38"/>
  <c r="Z67" i="37"/>
  <c r="Z66" i="37"/>
  <c r="Z56" i="37"/>
  <c r="Z58" i="37"/>
  <c r="Z72" i="36"/>
  <c r="Z61" i="36"/>
  <c r="Z58" i="36"/>
  <c r="Z63" i="36"/>
  <c r="Z60" i="36"/>
  <c r="Z65" i="34"/>
  <c r="Z58" i="34"/>
  <c r="Z70" i="34"/>
  <c r="Z61" i="34"/>
  <c r="Z54" i="34"/>
  <c r="Z70" i="38"/>
  <c r="Z59" i="39"/>
  <c r="Z63" i="38"/>
  <c r="Z53" i="34"/>
  <c r="Z72" i="38"/>
  <c r="Z62" i="38"/>
  <c r="Z55" i="39"/>
  <c r="Z60" i="38"/>
  <c r="Z72" i="37"/>
  <c r="Z63" i="37"/>
  <c r="Z68" i="37"/>
  <c r="Z70" i="37"/>
  <c r="Z61" i="37"/>
  <c r="Z71" i="36"/>
  <c r="Z54" i="36"/>
  <c r="Z59" i="36"/>
  <c r="Z56" i="36"/>
  <c r="Z71" i="34"/>
  <c r="Z64" i="34"/>
  <c r="Z68" i="34"/>
  <c r="Z59" i="34"/>
  <c r="Z55" i="34"/>
  <c r="Z66" i="38"/>
  <c r="Z59" i="38"/>
  <c r="Z61" i="38"/>
  <c r="Z57" i="38"/>
  <c r="Z68" i="38"/>
  <c r="Z65" i="38"/>
  <c r="Z59" i="37"/>
  <c r="Z64" i="37"/>
  <c r="Z57" i="37"/>
  <c r="Z62" i="37"/>
  <c r="Z67" i="36"/>
  <c r="Z69" i="36"/>
  <c r="Z70" i="36"/>
  <c r="Z55" i="36"/>
  <c r="Z68" i="36"/>
  <c r="Z66" i="36"/>
  <c r="Z69" i="34"/>
  <c r="Z62" i="34"/>
  <c r="Z66" i="34"/>
  <c r="Z57" i="34"/>
  <c r="Z61" i="39"/>
  <c r="Z62" i="39"/>
  <c r="Z63" i="39"/>
  <c r="Z64" i="39"/>
  <c r="Z65" i="39"/>
  <c r="Z66" i="39"/>
  <c r="Z67" i="39"/>
  <c r="Z68" i="39"/>
  <c r="Z69" i="39"/>
  <c r="Z70" i="39"/>
  <c r="Z71" i="39"/>
  <c r="Z72" i="39"/>
  <c r="AB1" i="33"/>
  <c r="AB22" i="33" s="1"/>
  <c r="AA2" i="33"/>
  <c r="Z112" i="40"/>
  <c r="Z113" i="40" s="1"/>
  <c r="Z114" i="40" s="1"/>
  <c r="A76" i="36"/>
  <c r="AA82" i="40"/>
  <c r="AA2" i="42"/>
  <c r="AA3" i="42" s="1"/>
  <c r="AB1" i="42"/>
  <c r="AA16" i="42"/>
  <c r="AA8" i="5" s="1"/>
  <c r="AA15" i="42"/>
  <c r="AA17" i="42"/>
  <c r="AA11" i="5" s="1"/>
  <c r="AA19" i="42"/>
  <c r="AA17" i="5" s="1"/>
  <c r="AA18" i="42"/>
  <c r="AA14" i="5" s="1"/>
  <c r="AA20" i="42"/>
  <c r="AA20" i="5" s="1"/>
  <c r="AA21" i="42"/>
  <c r="AA23" i="5" s="1"/>
  <c r="AA23" i="42"/>
  <c r="AA29" i="5" s="1"/>
  <c r="AA22" i="42"/>
  <c r="AA26" i="5" s="1"/>
  <c r="AA24" i="42"/>
  <c r="AA32" i="5" s="1"/>
  <c r="AA25" i="42"/>
  <c r="AA35" i="5" s="1"/>
  <c r="AA26" i="42"/>
  <c r="AA38" i="5" s="1"/>
  <c r="AA27" i="42"/>
  <c r="AA41" i="5" s="1"/>
  <c r="AA28" i="42"/>
  <c r="AA44" i="5" s="1"/>
  <c r="AA29" i="42"/>
  <c r="AA47" i="5" s="1"/>
  <c r="AA30" i="42"/>
  <c r="AA50" i="5" s="1"/>
  <c r="AA31" i="42"/>
  <c r="AA53" i="5" s="1"/>
  <c r="AA32" i="42"/>
  <c r="AA56" i="5" s="1"/>
  <c r="AA33" i="42"/>
  <c r="AA59" i="5" s="1"/>
  <c r="X72" i="39"/>
  <c r="X72" i="38"/>
  <c r="X72" i="34"/>
  <c r="X72" i="36"/>
  <c r="X72" i="37"/>
  <c r="O72" i="34"/>
  <c r="O72" i="37"/>
  <c r="O72" i="36"/>
  <c r="O72" i="38"/>
  <c r="O72" i="39"/>
  <c r="V72" i="39"/>
  <c r="V72" i="36"/>
  <c r="V72" i="38"/>
  <c r="V72" i="34"/>
  <c r="V72" i="37"/>
  <c r="G72" i="36"/>
  <c r="G72" i="38"/>
  <c r="G72" i="37"/>
  <c r="G72" i="34"/>
  <c r="G72" i="39"/>
  <c r="K72" i="36"/>
  <c r="K72" i="37"/>
  <c r="K72" i="34"/>
  <c r="K72" i="38"/>
  <c r="K72" i="39"/>
  <c r="W72" i="36"/>
  <c r="W72" i="38"/>
  <c r="W72" i="37"/>
  <c r="W72" i="34"/>
  <c r="W72" i="39"/>
  <c r="A76" i="37"/>
  <c r="A38" i="42"/>
  <c r="A51" i="31"/>
  <c r="T51" i="31" s="1"/>
  <c r="B49" i="31"/>
  <c r="AG49" i="31"/>
  <c r="AG50" i="31" s="1"/>
  <c r="AB1" i="36"/>
  <c r="AA2" i="36"/>
  <c r="AB1" i="38"/>
  <c r="AA2" i="38"/>
  <c r="AC1" i="39"/>
  <c r="AB2" i="39"/>
  <c r="R124" i="40"/>
  <c r="R125" i="40" s="1"/>
  <c r="R126" i="40" s="1"/>
  <c r="R127" i="40" s="1"/>
  <c r="R128" i="40" s="1"/>
  <c r="R129" i="40" s="1"/>
  <c r="R130" i="40" s="1"/>
  <c r="R131" i="40" s="1"/>
  <c r="J72" i="36"/>
  <c r="J72" i="37"/>
  <c r="J72" i="34"/>
  <c r="J72" i="38"/>
  <c r="J72" i="39"/>
  <c r="L72" i="36"/>
  <c r="L72" i="34"/>
  <c r="L72" i="38"/>
  <c r="L72" i="37"/>
  <c r="L72" i="39"/>
  <c r="S72" i="39"/>
  <c r="S72" i="36"/>
  <c r="S72" i="34"/>
  <c r="S72" i="38"/>
  <c r="S72" i="37"/>
  <c r="D72" i="37"/>
  <c r="D72" i="34"/>
  <c r="D72" i="36"/>
  <c r="D72" i="38"/>
  <c r="D72" i="39"/>
  <c r="H72" i="37"/>
  <c r="H72" i="38"/>
  <c r="H72" i="36"/>
  <c r="H72" i="34"/>
  <c r="H72" i="39"/>
  <c r="D23" i="11"/>
  <c r="E23" i="11"/>
  <c r="T122" i="40"/>
  <c r="A76" i="34"/>
  <c r="A86" i="40"/>
  <c r="S123" i="40"/>
  <c r="S124" i="40" s="1"/>
  <c r="S125" i="40" s="1"/>
  <c r="S126" i="40" s="1"/>
  <c r="S127" i="40" s="1"/>
  <c r="S128" i="40" s="1"/>
  <c r="S129" i="40" s="1"/>
  <c r="S130" i="40" s="1"/>
  <c r="S131" i="40" s="1"/>
  <c r="AA2" i="37"/>
  <c r="AB1" i="37"/>
  <c r="AB1" i="40"/>
  <c r="AA2" i="40"/>
  <c r="AA63" i="40"/>
  <c r="AA65" i="40"/>
  <c r="AA64" i="40"/>
  <c r="AA66" i="40"/>
  <c r="AA67" i="40"/>
  <c r="AA68" i="40"/>
  <c r="AA69" i="40"/>
  <c r="AA70" i="40"/>
  <c r="AA71" i="40"/>
  <c r="AA72" i="40"/>
  <c r="AA73" i="40"/>
  <c r="AA74" i="40"/>
  <c r="AA75" i="40"/>
  <c r="AA76" i="40"/>
  <c r="AA78" i="40"/>
  <c r="AA77" i="40"/>
  <c r="AA79" i="40"/>
  <c r="AA80" i="40"/>
  <c r="AA81" i="40"/>
  <c r="E132" i="40"/>
  <c r="A76" i="39"/>
  <c r="T72" i="37"/>
  <c r="T72" i="34"/>
  <c r="T72" i="38"/>
  <c r="T72" i="36"/>
  <c r="T72" i="39"/>
  <c r="I72" i="36"/>
  <c r="I72" i="34"/>
  <c r="I72" i="38"/>
  <c r="I72" i="37"/>
  <c r="I72" i="39"/>
  <c r="P72" i="36"/>
  <c r="P72" i="37"/>
  <c r="P72" i="34"/>
  <c r="P72" i="38"/>
  <c r="P72" i="39"/>
  <c r="Q72" i="37"/>
  <c r="Q72" i="36"/>
  <c r="Q72" i="34"/>
  <c r="Q72" i="39"/>
  <c r="Q72" i="38"/>
  <c r="E72" i="37"/>
  <c r="E72" i="34"/>
  <c r="E72" i="36"/>
  <c r="E72" i="38"/>
  <c r="E72" i="39"/>
  <c r="AA4" i="5"/>
  <c r="AA3" i="5"/>
  <c r="AB1" i="5"/>
  <c r="AB9" i="49" l="1"/>
  <c r="AB10" i="49"/>
  <c r="AB11" i="49"/>
  <c r="AB12" i="49"/>
  <c r="AC1" i="49"/>
  <c r="AB2" i="49"/>
  <c r="AB4" i="49"/>
  <c r="AB3" i="49"/>
  <c r="AB5" i="49"/>
  <c r="AB8" i="49"/>
  <c r="AB6" i="49"/>
  <c r="AB7" i="49"/>
  <c r="AB14" i="49"/>
  <c r="AB15" i="49"/>
  <c r="AB16" i="49"/>
  <c r="AB17" i="49"/>
  <c r="AB18" i="49"/>
  <c r="AB19" i="49"/>
  <c r="AB20" i="49"/>
  <c r="AB21" i="49"/>
  <c r="AB22" i="49"/>
  <c r="C25" i="49"/>
  <c r="A27" i="49"/>
  <c r="Z25" i="49"/>
  <c r="V25" i="49"/>
  <c r="J25" i="49"/>
  <c r="W25" i="49"/>
  <c r="Y25" i="49"/>
  <c r="I25" i="49"/>
  <c r="X25" i="49"/>
  <c r="H25" i="49"/>
  <c r="U25" i="49"/>
  <c r="E25" i="49"/>
  <c r="T25" i="49"/>
  <c r="D25" i="49"/>
  <c r="R25" i="49"/>
  <c r="K25" i="49"/>
  <c r="S25" i="49"/>
  <c r="Q25" i="49"/>
  <c r="O25" i="49"/>
  <c r="P25" i="49"/>
  <c r="N25" i="49"/>
  <c r="M25" i="49"/>
  <c r="G25" i="49"/>
  <c r="L25" i="49"/>
  <c r="F25" i="49"/>
  <c r="AA25" i="49"/>
  <c r="AB25" i="49"/>
  <c r="AC25" i="49"/>
  <c r="D24" i="49"/>
  <c r="X24" i="49"/>
  <c r="R24" i="49"/>
  <c r="W24" i="49"/>
  <c r="Q24" i="49"/>
  <c r="S24" i="49"/>
  <c r="N24" i="49"/>
  <c r="P24" i="49"/>
  <c r="M24" i="49"/>
  <c r="O24" i="49"/>
  <c r="L24" i="49"/>
  <c r="H24" i="49"/>
  <c r="K24" i="49"/>
  <c r="J24" i="49"/>
  <c r="I24" i="49"/>
  <c r="V24" i="49"/>
  <c r="F24" i="49"/>
  <c r="U24" i="49"/>
  <c r="G24" i="49"/>
  <c r="E24" i="49"/>
  <c r="T24" i="49"/>
  <c r="Y24" i="49"/>
  <c r="Z24" i="49"/>
  <c r="AA24" i="49"/>
  <c r="AB24" i="49"/>
  <c r="AC24" i="49"/>
  <c r="Q84" i="40"/>
  <c r="Q133" i="40" s="1"/>
  <c r="Y84" i="40"/>
  <c r="T36" i="42"/>
  <c r="T68" i="5" s="1"/>
  <c r="AB36" i="42"/>
  <c r="AB68" i="5" s="1"/>
  <c r="R36" i="42"/>
  <c r="R68" i="5" s="1"/>
  <c r="G36" i="42"/>
  <c r="G68" i="5" s="1"/>
  <c r="E36" i="42"/>
  <c r="E68" i="5" s="1"/>
  <c r="AB25" i="47"/>
  <c r="AB4" i="47"/>
  <c r="AC2" i="47"/>
  <c r="AC25" i="47" s="1"/>
  <c r="AB3" i="47"/>
  <c r="AB5" i="47"/>
  <c r="AB6" i="47"/>
  <c r="AB7" i="47"/>
  <c r="AB8" i="47"/>
  <c r="AB9" i="47"/>
  <c r="AB10" i="47"/>
  <c r="AB11" i="47"/>
  <c r="AB12" i="47"/>
  <c r="AB13" i="47"/>
  <c r="AB14" i="47"/>
  <c r="AB15" i="47"/>
  <c r="AB16" i="47"/>
  <c r="AB17" i="47"/>
  <c r="AB18" i="47"/>
  <c r="AB20" i="47"/>
  <c r="AB21" i="47"/>
  <c r="AB22" i="47"/>
  <c r="AB23" i="47"/>
  <c r="J25" i="47"/>
  <c r="AA25" i="47"/>
  <c r="T25" i="47"/>
  <c r="V25" i="47"/>
  <c r="D25" i="47"/>
  <c r="F25" i="47"/>
  <c r="S25" i="47"/>
  <c r="U25" i="47"/>
  <c r="R25" i="47"/>
  <c r="N25" i="47"/>
  <c r="P25" i="47"/>
  <c r="I25" i="47"/>
  <c r="O25" i="47"/>
  <c r="E25" i="47"/>
  <c r="K25" i="47"/>
  <c r="Z25" i="47"/>
  <c r="M25" i="47"/>
  <c r="W25" i="47"/>
  <c r="H25" i="47"/>
  <c r="G25" i="47"/>
  <c r="Y25" i="47"/>
  <c r="X25" i="47"/>
  <c r="Q25" i="47"/>
  <c r="L25" i="47"/>
  <c r="C26" i="47"/>
  <c r="A28" i="47"/>
  <c r="D26" i="47"/>
  <c r="AA26" i="47"/>
  <c r="T26" i="47"/>
  <c r="H26" i="47"/>
  <c r="S26" i="47"/>
  <c r="G26" i="47"/>
  <c r="M26" i="47"/>
  <c r="Z26" i="47"/>
  <c r="AB26" i="47"/>
  <c r="O26" i="47"/>
  <c r="F26" i="47"/>
  <c r="Y26" i="47"/>
  <c r="W26" i="47"/>
  <c r="X26" i="47"/>
  <c r="N26" i="47"/>
  <c r="L26" i="47"/>
  <c r="P26" i="47"/>
  <c r="K26" i="47"/>
  <c r="J26" i="47"/>
  <c r="R26" i="47"/>
  <c r="E26" i="47"/>
  <c r="Q26" i="47"/>
  <c r="U26" i="47"/>
  <c r="V26" i="47"/>
  <c r="I26" i="47"/>
  <c r="V36" i="42"/>
  <c r="V68" i="5" s="1"/>
  <c r="N36" i="42"/>
  <c r="N68" i="5" s="1"/>
  <c r="L36" i="42"/>
  <c r="L68" i="5" s="1"/>
  <c r="I36" i="42"/>
  <c r="I68" i="5" s="1"/>
  <c r="P36" i="42"/>
  <c r="P68" i="5" s="1"/>
  <c r="Z36" i="42"/>
  <c r="Z68" i="5" s="1"/>
  <c r="X36" i="42"/>
  <c r="X68" i="5" s="1"/>
  <c r="O84" i="40"/>
  <c r="O133" i="40" s="1"/>
  <c r="AA84" i="40"/>
  <c r="K84" i="40"/>
  <c r="K133" i="40" s="1"/>
  <c r="L84" i="40"/>
  <c r="L133" i="40" s="1"/>
  <c r="U84" i="40"/>
  <c r="W84" i="40"/>
  <c r="M84" i="40"/>
  <c r="M133" i="40" s="1"/>
  <c r="Z84" i="40"/>
  <c r="J84" i="40"/>
  <c r="J133" i="40" s="1"/>
  <c r="G84" i="40"/>
  <c r="G133" i="40" s="1"/>
  <c r="R84" i="40"/>
  <c r="F84" i="40"/>
  <c r="F133" i="40" s="1"/>
  <c r="Y36" i="42"/>
  <c r="Y68" i="5" s="1"/>
  <c r="U36" i="42"/>
  <c r="U68" i="5" s="1"/>
  <c r="Q36" i="42"/>
  <c r="Q68" i="5" s="1"/>
  <c r="M36" i="42"/>
  <c r="M68" i="5" s="1"/>
  <c r="H36" i="42"/>
  <c r="H68" i="5" s="1"/>
  <c r="D36" i="42"/>
  <c r="R132" i="40"/>
  <c r="X84" i="40"/>
  <c r="E84" i="40"/>
  <c r="E133" i="40" s="1"/>
  <c r="P84" i="40"/>
  <c r="P133" i="40" s="1"/>
  <c r="T84" i="40"/>
  <c r="AA36" i="42"/>
  <c r="AA68" i="5" s="1"/>
  <c r="W36" i="42"/>
  <c r="W68" i="5" s="1"/>
  <c r="S36" i="42"/>
  <c r="S68" i="5" s="1"/>
  <c r="O36" i="42"/>
  <c r="O68" i="5" s="1"/>
  <c r="K36" i="42"/>
  <c r="K68" i="5" s="1"/>
  <c r="F36" i="42"/>
  <c r="F68" i="5" s="1"/>
  <c r="V132" i="40"/>
  <c r="V133" i="40" s="1"/>
  <c r="H84" i="40"/>
  <c r="H133" i="40" s="1"/>
  <c r="S84" i="40"/>
  <c r="N84" i="40"/>
  <c r="N133" i="40" s="1"/>
  <c r="I84" i="40"/>
  <c r="I133" i="40" s="1"/>
  <c r="D84" i="40"/>
  <c r="D133" i="40" s="1"/>
  <c r="AA24" i="33"/>
  <c r="W24" i="33"/>
  <c r="S24" i="33"/>
  <c r="O24" i="33"/>
  <c r="K24" i="33"/>
  <c r="G24" i="33"/>
  <c r="Z24" i="33"/>
  <c r="V24" i="33"/>
  <c r="R24" i="33"/>
  <c r="N24" i="33"/>
  <c r="J24" i="33"/>
  <c r="F24" i="33"/>
  <c r="U24" i="33"/>
  <c r="M24" i="33"/>
  <c r="E24" i="33"/>
  <c r="Y24" i="33"/>
  <c r="H24" i="33"/>
  <c r="AB24" i="33"/>
  <c r="T24" i="33"/>
  <c r="L24" i="33"/>
  <c r="D24" i="33"/>
  <c r="Q24" i="33"/>
  <c r="I24" i="33"/>
  <c r="X24" i="33"/>
  <c r="P24" i="33"/>
  <c r="AB3" i="33"/>
  <c r="AB4" i="33"/>
  <c r="AB5" i="33"/>
  <c r="AB6" i="33"/>
  <c r="AB7" i="33"/>
  <c r="AB8" i="33"/>
  <c r="AB9" i="33"/>
  <c r="AB10" i="33"/>
  <c r="AB11" i="33"/>
  <c r="AB12" i="33"/>
  <c r="AB13" i="33"/>
  <c r="AB14" i="33"/>
  <c r="AB15" i="33"/>
  <c r="AB16" i="33"/>
  <c r="AB17" i="33"/>
  <c r="AB18" i="33"/>
  <c r="AB19" i="33"/>
  <c r="AB20" i="33"/>
  <c r="AB21" i="33"/>
  <c r="AB23" i="33"/>
  <c r="B75" i="39"/>
  <c r="B75" i="34"/>
  <c r="B85" i="40"/>
  <c r="S85" i="40" s="1"/>
  <c r="B37" i="42"/>
  <c r="J37" i="42" s="1"/>
  <c r="J71" i="5" s="1"/>
  <c r="B75" i="36"/>
  <c r="S132" i="40"/>
  <c r="B75" i="37"/>
  <c r="AG53" i="44"/>
  <c r="AG54" i="44" s="1"/>
  <c r="A55" i="44"/>
  <c r="B53" i="44"/>
  <c r="C85" i="40"/>
  <c r="Y117" i="40"/>
  <c r="Y118" i="40" s="1"/>
  <c r="C37" i="42"/>
  <c r="C75" i="39"/>
  <c r="T73" i="37"/>
  <c r="T73" i="39"/>
  <c r="T73" i="38"/>
  <c r="I73" i="39"/>
  <c r="P73" i="39"/>
  <c r="T73" i="36"/>
  <c r="Q73" i="39"/>
  <c r="E73" i="39"/>
  <c r="C75" i="34"/>
  <c r="C75" i="37"/>
  <c r="C75" i="36"/>
  <c r="C75" i="38"/>
  <c r="F69" i="5"/>
  <c r="AA69" i="5"/>
  <c r="R70" i="5"/>
  <c r="AB70" i="5"/>
  <c r="K69" i="5"/>
  <c r="G70" i="5"/>
  <c r="Q69" i="5"/>
  <c r="V69" i="5"/>
  <c r="L70" i="5"/>
  <c r="W70" i="5"/>
  <c r="L69" i="5"/>
  <c r="AB69" i="5"/>
  <c r="M70" i="5"/>
  <c r="S69" i="5"/>
  <c r="J70" i="5"/>
  <c r="U69" i="5"/>
  <c r="K70" i="5"/>
  <c r="R69" i="5"/>
  <c r="X70" i="5"/>
  <c r="M69" i="5"/>
  <c r="P69" i="5"/>
  <c r="Q70" i="5"/>
  <c r="Y69" i="5"/>
  <c r="O70" i="5"/>
  <c r="E69" i="5"/>
  <c r="Z69" i="5"/>
  <c r="P70" i="5"/>
  <c r="S70" i="5"/>
  <c r="G69" i="5"/>
  <c r="N70" i="5"/>
  <c r="H69" i="5"/>
  <c r="I70" i="5"/>
  <c r="N69" i="5"/>
  <c r="Z70" i="5"/>
  <c r="F70" i="5"/>
  <c r="X69" i="5"/>
  <c r="D70" i="5"/>
  <c r="O69" i="5"/>
  <c r="E70" i="5"/>
  <c r="T69" i="5"/>
  <c r="U70" i="5"/>
  <c r="J69" i="5"/>
  <c r="V70" i="5"/>
  <c r="H70" i="5"/>
  <c r="Y70" i="5"/>
  <c r="AA70" i="5"/>
  <c r="W69" i="5"/>
  <c r="D69" i="5"/>
  <c r="I69" i="5"/>
  <c r="T70" i="5"/>
  <c r="D71" i="5"/>
  <c r="AB6" i="5"/>
  <c r="AB7" i="5"/>
  <c r="AB12" i="5"/>
  <c r="AB10" i="5"/>
  <c r="AB13" i="5"/>
  <c r="AB9" i="5"/>
  <c r="AB16" i="5"/>
  <c r="AB15" i="5"/>
  <c r="AB19" i="5"/>
  <c r="AB18" i="5"/>
  <c r="AB21" i="5"/>
  <c r="AB22" i="5"/>
  <c r="AB24" i="5"/>
  <c r="AB25" i="5"/>
  <c r="AB30" i="5"/>
  <c r="AB27" i="5"/>
  <c r="AB31" i="5"/>
  <c r="AB28" i="5"/>
  <c r="AB36" i="5"/>
  <c r="AB34" i="5"/>
  <c r="AB37" i="5"/>
  <c r="AB33" i="5"/>
  <c r="AB39" i="5"/>
  <c r="AB40" i="5"/>
  <c r="AB42" i="5"/>
  <c r="AB43" i="5"/>
  <c r="AB49" i="5"/>
  <c r="AB48" i="5"/>
  <c r="AB46" i="5"/>
  <c r="AB45" i="5"/>
  <c r="AB52" i="5"/>
  <c r="AB51" i="5"/>
  <c r="AB55" i="5"/>
  <c r="AB54" i="5"/>
  <c r="AB60" i="5"/>
  <c r="AB58" i="5"/>
  <c r="AB61" i="5"/>
  <c r="AB57" i="5"/>
  <c r="A75" i="5"/>
  <c r="AB64" i="5"/>
  <c r="AB66" i="5"/>
  <c r="AB67" i="5"/>
  <c r="C69" i="5"/>
  <c r="AB63" i="5"/>
  <c r="AA5" i="5"/>
  <c r="T123" i="40"/>
  <c r="T124" i="40" s="1"/>
  <c r="T125" i="40" s="1"/>
  <c r="T126" i="40" s="1"/>
  <c r="T127" i="40" s="1"/>
  <c r="T128" i="40" s="1"/>
  <c r="T129" i="40" s="1"/>
  <c r="T130" i="40" s="1"/>
  <c r="T131" i="40" s="1"/>
  <c r="T132" i="40" s="1"/>
  <c r="L73" i="38"/>
  <c r="L73" i="37"/>
  <c r="L73" i="36"/>
  <c r="L73" i="34"/>
  <c r="O73" i="38"/>
  <c r="O73" i="34"/>
  <c r="O73" i="37"/>
  <c r="O73" i="36"/>
  <c r="J73" i="36"/>
  <c r="J73" i="37"/>
  <c r="J73" i="38"/>
  <c r="J73" i="34"/>
  <c r="Q73" i="37"/>
  <c r="Q73" i="34"/>
  <c r="Q73" i="36"/>
  <c r="Q73" i="38"/>
  <c r="E73" i="37"/>
  <c r="E73" i="36"/>
  <c r="E73" i="34"/>
  <c r="E73" i="38"/>
  <c r="AC1" i="36"/>
  <c r="AB2" i="36"/>
  <c r="A77" i="37"/>
  <c r="W73" i="36"/>
  <c r="V73" i="39"/>
  <c r="V73" i="37"/>
  <c r="X73" i="37"/>
  <c r="X73" i="39"/>
  <c r="AC1" i="33"/>
  <c r="AC22" i="33" s="1"/>
  <c r="AB2" i="33"/>
  <c r="Z73" i="37"/>
  <c r="Z73" i="34"/>
  <c r="U125" i="40"/>
  <c r="B25" i="11"/>
  <c r="B72" i="5" s="1"/>
  <c r="A26" i="11"/>
  <c r="C25" i="11"/>
  <c r="C72" i="5" s="1"/>
  <c r="U73" i="39"/>
  <c r="C134" i="40"/>
  <c r="AC1" i="34"/>
  <c r="AB2" i="34"/>
  <c r="AC1" i="40"/>
  <c r="AB2" i="40"/>
  <c r="AB63" i="40"/>
  <c r="AB65" i="40"/>
  <c r="AB64" i="40"/>
  <c r="AB66" i="40"/>
  <c r="AB68" i="40"/>
  <c r="AB67" i="40"/>
  <c r="AB69" i="40"/>
  <c r="AB71" i="40"/>
  <c r="AB70" i="40"/>
  <c r="AB72" i="40"/>
  <c r="AB73" i="40"/>
  <c r="AB74" i="40"/>
  <c r="AB75" i="40"/>
  <c r="AB76" i="40"/>
  <c r="AB78" i="40"/>
  <c r="AB77" i="40"/>
  <c r="AB79" i="40"/>
  <c r="AB80" i="40"/>
  <c r="AB81" i="40"/>
  <c r="AB83" i="40"/>
  <c r="AB82" i="40"/>
  <c r="I73" i="38"/>
  <c r="I73" i="34"/>
  <c r="I73" i="36"/>
  <c r="I73" i="37"/>
  <c r="S73" i="36"/>
  <c r="S73" i="34"/>
  <c r="S73" i="38"/>
  <c r="N73" i="38"/>
  <c r="N73" i="36"/>
  <c r="N73" i="34"/>
  <c r="N73" i="37"/>
  <c r="H73" i="39"/>
  <c r="S73" i="39"/>
  <c r="L73" i="39"/>
  <c r="A39" i="42"/>
  <c r="W73" i="39"/>
  <c r="W73" i="34"/>
  <c r="K73" i="39"/>
  <c r="G73" i="39"/>
  <c r="V73" i="36"/>
  <c r="O73" i="39"/>
  <c r="B75" i="38"/>
  <c r="Y73" i="39"/>
  <c r="U73" i="37"/>
  <c r="U73" i="36"/>
  <c r="F73" i="39"/>
  <c r="A136" i="40"/>
  <c r="A77" i="39"/>
  <c r="Y73" i="34"/>
  <c r="Y73" i="36"/>
  <c r="Y73" i="38"/>
  <c r="Y73" i="37"/>
  <c r="P73" i="37"/>
  <c r="P73" i="36"/>
  <c r="P73" i="38"/>
  <c r="P73" i="34"/>
  <c r="D73" i="38"/>
  <c r="D73" i="34"/>
  <c r="D73" i="36"/>
  <c r="D73" i="37"/>
  <c r="K73" i="38"/>
  <c r="K73" i="36"/>
  <c r="K73" i="34"/>
  <c r="K73" i="37"/>
  <c r="R73" i="38"/>
  <c r="R73" i="37"/>
  <c r="R73" i="34"/>
  <c r="S73" i="37"/>
  <c r="AD1" i="39"/>
  <c r="AC2" i="39"/>
  <c r="X117" i="40"/>
  <c r="X118" i="40" s="1"/>
  <c r="X119" i="40" s="1"/>
  <c r="X120" i="40" s="1"/>
  <c r="X121" i="40" s="1"/>
  <c r="X122" i="40" s="1"/>
  <c r="X123" i="40" s="1"/>
  <c r="X124" i="40" s="1"/>
  <c r="X125" i="40" s="1"/>
  <c r="X126" i="40" s="1"/>
  <c r="X127" i="40" s="1"/>
  <c r="X128" i="40" s="1"/>
  <c r="X129" i="40" s="1"/>
  <c r="X130" i="40" s="1"/>
  <c r="X131" i="40" s="1"/>
  <c r="X132" i="40" s="1"/>
  <c r="W73" i="38"/>
  <c r="V73" i="34"/>
  <c r="V73" i="38"/>
  <c r="Z115" i="40"/>
  <c r="Z73" i="39"/>
  <c r="D24" i="11"/>
  <c r="E24" i="11"/>
  <c r="R73" i="39"/>
  <c r="R73" i="36"/>
  <c r="B25" i="33"/>
  <c r="AB84" i="40"/>
  <c r="AA112" i="40"/>
  <c r="AA113" i="40" s="1"/>
  <c r="AB2" i="37"/>
  <c r="AC1" i="37"/>
  <c r="A87" i="40"/>
  <c r="A77" i="34"/>
  <c r="G73" i="38"/>
  <c r="G73" i="37"/>
  <c r="G73" i="34"/>
  <c r="G73" i="36"/>
  <c r="M73" i="36"/>
  <c r="M73" i="38"/>
  <c r="M73" i="37"/>
  <c r="M73" i="34"/>
  <c r="T73" i="34"/>
  <c r="H73" i="34"/>
  <c r="H73" i="36"/>
  <c r="H73" i="37"/>
  <c r="H73" i="38"/>
  <c r="F73" i="38"/>
  <c r="F73" i="34"/>
  <c r="F73" i="36"/>
  <c r="F73" i="37"/>
  <c r="D73" i="39"/>
  <c r="J73" i="39"/>
  <c r="AC1" i="38"/>
  <c r="AB2" i="38"/>
  <c r="A53" i="31"/>
  <c r="AG51" i="31"/>
  <c r="AG52" i="31" s="1"/>
  <c r="B51" i="31"/>
  <c r="W73" i="37"/>
  <c r="X73" i="34"/>
  <c r="X73" i="38"/>
  <c r="X73" i="36"/>
  <c r="AB2" i="42"/>
  <c r="AB3" i="42" s="1"/>
  <c r="AC1" i="42"/>
  <c r="AC15" i="42" s="1"/>
  <c r="AB15" i="42"/>
  <c r="AB16" i="42"/>
  <c r="AB8" i="5" s="1"/>
  <c r="AB17" i="42"/>
  <c r="AB11" i="5" s="1"/>
  <c r="AB18" i="42"/>
  <c r="AB14" i="5" s="1"/>
  <c r="AB19" i="42"/>
  <c r="AB17" i="5" s="1"/>
  <c r="AB20" i="42"/>
  <c r="AB20" i="5" s="1"/>
  <c r="AB21" i="42"/>
  <c r="AB23" i="5" s="1"/>
  <c r="AB23" i="42"/>
  <c r="AB29" i="5" s="1"/>
  <c r="AB22" i="42"/>
  <c r="AB26" i="5" s="1"/>
  <c r="AB24" i="42"/>
  <c r="AB32" i="5" s="1"/>
  <c r="AB25" i="42"/>
  <c r="AB35" i="5" s="1"/>
  <c r="AB26" i="42"/>
  <c r="AB38" i="5" s="1"/>
  <c r="AB27" i="42"/>
  <c r="AB41" i="5" s="1"/>
  <c r="AB28" i="42"/>
  <c r="AB44" i="5" s="1"/>
  <c r="AB30" i="42"/>
  <c r="AB50" i="5" s="1"/>
  <c r="AB29" i="42"/>
  <c r="AB47" i="5" s="1"/>
  <c r="AB31" i="42"/>
  <c r="AB53" i="5" s="1"/>
  <c r="AB32" i="42"/>
  <c r="AB56" i="5" s="1"/>
  <c r="AB33" i="42"/>
  <c r="AB59" i="5" s="1"/>
  <c r="AB35" i="42"/>
  <c r="AB65" i="5" s="1"/>
  <c r="AB34" i="42"/>
  <c r="AB62" i="5" s="1"/>
  <c r="A77" i="36"/>
  <c r="AA57" i="39"/>
  <c r="AA58" i="39"/>
  <c r="AA67" i="38"/>
  <c r="AA72" i="38"/>
  <c r="AA56" i="38"/>
  <c r="AA57" i="38"/>
  <c r="AA66" i="38"/>
  <c r="AA69" i="38"/>
  <c r="AA61" i="38"/>
  <c r="AA64" i="37"/>
  <c r="AA69" i="37"/>
  <c r="AA71" i="37"/>
  <c r="AA62" i="37"/>
  <c r="AA72" i="36"/>
  <c r="AA73" i="36"/>
  <c r="AA66" i="36"/>
  <c r="AA67" i="36"/>
  <c r="AA58" i="36"/>
  <c r="AA57" i="36"/>
  <c r="AA62" i="34"/>
  <c r="AA68" i="34"/>
  <c r="AA59" i="34"/>
  <c r="AA73" i="34"/>
  <c r="AA65" i="34"/>
  <c r="AA54" i="39"/>
  <c r="AA59" i="39"/>
  <c r="AA68" i="38"/>
  <c r="AA53" i="36"/>
  <c r="AA53" i="34"/>
  <c r="AA63" i="38"/>
  <c r="AA65" i="38"/>
  <c r="AA70" i="38"/>
  <c r="AA72" i="37"/>
  <c r="AA70" i="37"/>
  <c r="AA60" i="37"/>
  <c r="AA65" i="37"/>
  <c r="AA58" i="37"/>
  <c r="AA54" i="37"/>
  <c r="AA68" i="36"/>
  <c r="AA69" i="36"/>
  <c r="AA62" i="36"/>
  <c r="AA63" i="36"/>
  <c r="AA60" i="36"/>
  <c r="AA61" i="36"/>
  <c r="AA60" i="34"/>
  <c r="AA66" i="34"/>
  <c r="AA57" i="34"/>
  <c r="AA71" i="34"/>
  <c r="AA55" i="34"/>
  <c r="AA53" i="39"/>
  <c r="AA60" i="39"/>
  <c r="AA64" i="38"/>
  <c r="AA53" i="37"/>
  <c r="AA55" i="39"/>
  <c r="AA73" i="38"/>
  <c r="AA58" i="38"/>
  <c r="AA59" i="38"/>
  <c r="AA55" i="38"/>
  <c r="AA68" i="37"/>
  <c r="AA63" i="37"/>
  <c r="AA56" i="37"/>
  <c r="AA61" i="37"/>
  <c r="AA66" i="37"/>
  <c r="AA55" i="37"/>
  <c r="AA64" i="36"/>
  <c r="AA59" i="36"/>
  <c r="AA56" i="36"/>
  <c r="AA54" i="36"/>
  <c r="AA58" i="34"/>
  <c r="AA72" i="34"/>
  <c r="AA63" i="34"/>
  <c r="AA69" i="34"/>
  <c r="AA54" i="34"/>
  <c r="AA71" i="38"/>
  <c r="AA60" i="38"/>
  <c r="AA62" i="38"/>
  <c r="AA56" i="39"/>
  <c r="AA54" i="38"/>
  <c r="AA53" i="38"/>
  <c r="AA73" i="37"/>
  <c r="AA67" i="37"/>
  <c r="AA57" i="37"/>
  <c r="AA59" i="37"/>
  <c r="AA70" i="36"/>
  <c r="AA71" i="36"/>
  <c r="AA55" i="36"/>
  <c r="AA65" i="36"/>
  <c r="AA64" i="34"/>
  <c r="AA56" i="34"/>
  <c r="AA70" i="34"/>
  <c r="AA61" i="34"/>
  <c r="AA67" i="34"/>
  <c r="AA61" i="39"/>
  <c r="AA62" i="39"/>
  <c r="AA63" i="39"/>
  <c r="AA64" i="39"/>
  <c r="AA65" i="39"/>
  <c r="AA66" i="39"/>
  <c r="AA67" i="39"/>
  <c r="AA68" i="39"/>
  <c r="AA69" i="39"/>
  <c r="AA70" i="39"/>
  <c r="AA71" i="39"/>
  <c r="AA72" i="39"/>
  <c r="AA73" i="39"/>
  <c r="Z73" i="36"/>
  <c r="Z73" i="38"/>
  <c r="A77" i="38"/>
  <c r="W124" i="40"/>
  <c r="W125" i="40" s="1"/>
  <c r="W126" i="40" s="1"/>
  <c r="W127" i="40" s="1"/>
  <c r="W128" i="40" s="1"/>
  <c r="W129" i="40" s="1"/>
  <c r="W130" i="40" s="1"/>
  <c r="W131" i="40" s="1"/>
  <c r="W132" i="40" s="1"/>
  <c r="U73" i="38"/>
  <c r="U73" i="34"/>
  <c r="M73" i="39"/>
  <c r="N73" i="39"/>
  <c r="A27" i="33"/>
  <c r="B134" i="40"/>
  <c r="AB4" i="5"/>
  <c r="AB3" i="5"/>
  <c r="AC1" i="5"/>
  <c r="AC70" i="5" s="1"/>
  <c r="Q74" i="38" l="1"/>
  <c r="M74" i="38"/>
  <c r="G74" i="36"/>
  <c r="D74" i="39"/>
  <c r="U74" i="34"/>
  <c r="K74" i="39"/>
  <c r="I74" i="36"/>
  <c r="S74" i="37"/>
  <c r="P74" i="39"/>
  <c r="H74" i="39"/>
  <c r="R74" i="39"/>
  <c r="X74" i="34"/>
  <c r="A28" i="49"/>
  <c r="B26" i="49"/>
  <c r="C26" i="49"/>
  <c r="AC11" i="49"/>
  <c r="AC12" i="49"/>
  <c r="AC14" i="49"/>
  <c r="AD1" i="49"/>
  <c r="AC3" i="49"/>
  <c r="AC2" i="49"/>
  <c r="AC4" i="49"/>
  <c r="AC5" i="49"/>
  <c r="AC6" i="49"/>
  <c r="AC7" i="49"/>
  <c r="AC8" i="49"/>
  <c r="AC9" i="49"/>
  <c r="AC10" i="49"/>
  <c r="AC15" i="49"/>
  <c r="AC16" i="49"/>
  <c r="AC17" i="49"/>
  <c r="AC18" i="49"/>
  <c r="AC19" i="49"/>
  <c r="AC20" i="49"/>
  <c r="AC21" i="49"/>
  <c r="AC22" i="49"/>
  <c r="AC23" i="49"/>
  <c r="U74" i="37"/>
  <c r="M74" i="39"/>
  <c r="G74" i="38"/>
  <c r="M74" i="34"/>
  <c r="U74" i="38"/>
  <c r="U74" i="39"/>
  <c r="B27" i="47"/>
  <c r="A29" i="47"/>
  <c r="C27" i="47"/>
  <c r="AC26" i="47"/>
  <c r="AD2" i="47"/>
  <c r="AC3" i="47"/>
  <c r="AC4" i="47"/>
  <c r="AC5" i="47"/>
  <c r="AC6" i="47"/>
  <c r="AC7" i="47"/>
  <c r="AC8" i="47"/>
  <c r="AC9" i="47"/>
  <c r="AC10" i="47"/>
  <c r="AC11" i="47"/>
  <c r="AC12" i="47"/>
  <c r="AC13" i="47"/>
  <c r="AC14" i="47"/>
  <c r="AC15" i="47"/>
  <c r="AC16" i="47"/>
  <c r="AC17" i="47"/>
  <c r="AC18" i="47"/>
  <c r="AC20" i="47"/>
  <c r="AC21" i="47"/>
  <c r="AC22" i="47"/>
  <c r="AC23" i="47"/>
  <c r="AC24" i="47"/>
  <c r="L37" i="42"/>
  <c r="L71" i="5" s="1"/>
  <c r="F85" i="40"/>
  <c r="F134" i="40" s="1"/>
  <c r="V85" i="40"/>
  <c r="V134" i="40" s="1"/>
  <c r="D37" i="42"/>
  <c r="AA85" i="40"/>
  <c r="P37" i="42"/>
  <c r="P71" i="5" s="1"/>
  <c r="H85" i="40"/>
  <c r="H134" i="40" s="1"/>
  <c r="K37" i="42"/>
  <c r="K71" i="5" s="1"/>
  <c r="T85" i="40"/>
  <c r="X133" i="40"/>
  <c r="AA37" i="42"/>
  <c r="AA71" i="5" s="1"/>
  <c r="S37" i="42"/>
  <c r="S71" i="5" s="1"/>
  <c r="R85" i="40"/>
  <c r="Q37" i="42"/>
  <c r="Q71" i="5" s="1"/>
  <c r="AA74" i="37"/>
  <c r="O37" i="42"/>
  <c r="O71" i="5" s="1"/>
  <c r="M37" i="42"/>
  <c r="M71" i="5" s="1"/>
  <c r="M85" i="40"/>
  <c r="M134" i="40" s="1"/>
  <c r="O85" i="40"/>
  <c r="O134" i="40" s="1"/>
  <c r="G37" i="42"/>
  <c r="G71" i="5" s="1"/>
  <c r="X85" i="40"/>
  <c r="AA74" i="36"/>
  <c r="AB37" i="42"/>
  <c r="AB71" i="5" s="1"/>
  <c r="F37" i="42"/>
  <c r="F71" i="5" s="1"/>
  <c r="P85" i="40"/>
  <c r="P134" i="40" s="1"/>
  <c r="W133" i="40"/>
  <c r="Q85" i="40"/>
  <c r="Q134" i="40" s="1"/>
  <c r="Y37" i="42"/>
  <c r="Y71" i="5" s="1"/>
  <c r="AB85" i="40"/>
  <c r="J85" i="40"/>
  <c r="J134" i="40" s="1"/>
  <c r="E74" i="36"/>
  <c r="X37" i="42"/>
  <c r="X71" i="5" s="1"/>
  <c r="L85" i="40"/>
  <c r="L134" i="40" s="1"/>
  <c r="F74" i="37"/>
  <c r="E85" i="40"/>
  <c r="E134" i="40" s="1"/>
  <c r="W37" i="42"/>
  <c r="W71" i="5" s="1"/>
  <c r="U37" i="42"/>
  <c r="U71" i="5" s="1"/>
  <c r="H74" i="36"/>
  <c r="U85" i="40"/>
  <c r="AA74" i="38"/>
  <c r="AA74" i="34"/>
  <c r="AA74" i="39"/>
  <c r="T37" i="42"/>
  <c r="T71" i="5" s="1"/>
  <c r="H74" i="34"/>
  <c r="Y85" i="40"/>
  <c r="H37" i="42"/>
  <c r="H71" i="5" s="1"/>
  <c r="K85" i="40"/>
  <c r="K134" i="40" s="1"/>
  <c r="H74" i="38"/>
  <c r="H74" i="37"/>
  <c r="N74" i="34"/>
  <c r="R133" i="40"/>
  <c r="N74" i="36"/>
  <c r="K74" i="38"/>
  <c r="K74" i="34"/>
  <c r="N85" i="40"/>
  <c r="N134" i="40" s="1"/>
  <c r="Z85" i="40"/>
  <c r="U74" i="36"/>
  <c r="N74" i="39"/>
  <c r="K74" i="36"/>
  <c r="G85" i="40"/>
  <c r="G134" i="40" s="1"/>
  <c r="D74" i="38"/>
  <c r="V74" i="38"/>
  <c r="I85" i="40"/>
  <c r="I134" i="40" s="1"/>
  <c r="M74" i="36"/>
  <c r="I74" i="38"/>
  <c r="N74" i="37"/>
  <c r="T133" i="40"/>
  <c r="R74" i="36"/>
  <c r="V74" i="34"/>
  <c r="R74" i="34"/>
  <c r="Y74" i="38"/>
  <c r="P74" i="36"/>
  <c r="K74" i="37"/>
  <c r="W85" i="40"/>
  <c r="W134" i="40" s="1"/>
  <c r="P74" i="34"/>
  <c r="P74" i="38"/>
  <c r="R74" i="38"/>
  <c r="R74" i="37"/>
  <c r="D85" i="40"/>
  <c r="D134" i="40" s="1"/>
  <c r="S133" i="40"/>
  <c r="S134" i="40" s="1"/>
  <c r="S74" i="34"/>
  <c r="E74" i="37"/>
  <c r="W74" i="38"/>
  <c r="Z37" i="42"/>
  <c r="Z71" i="5" s="1"/>
  <c r="V37" i="42"/>
  <c r="V71" i="5" s="1"/>
  <c r="R37" i="42"/>
  <c r="R71" i="5" s="1"/>
  <c r="N37" i="42"/>
  <c r="N71" i="5" s="1"/>
  <c r="I37" i="42"/>
  <c r="I71" i="5" s="1"/>
  <c r="E37" i="42"/>
  <c r="E71" i="5" s="1"/>
  <c r="N74" i="38"/>
  <c r="M74" i="37"/>
  <c r="V74" i="37"/>
  <c r="O74" i="38"/>
  <c r="W74" i="37"/>
  <c r="O74" i="39"/>
  <c r="W74" i="34"/>
  <c r="W74" i="39"/>
  <c r="T74" i="37"/>
  <c r="Z74" i="39"/>
  <c r="T74" i="36"/>
  <c r="L74" i="38"/>
  <c r="X74" i="36"/>
  <c r="O74" i="34"/>
  <c r="T74" i="39"/>
  <c r="S74" i="36"/>
  <c r="E74" i="38"/>
  <c r="Z74" i="34"/>
  <c r="J74" i="38"/>
  <c r="X74" i="38"/>
  <c r="S74" i="38"/>
  <c r="V74" i="39"/>
  <c r="Y74" i="34"/>
  <c r="F74" i="38"/>
  <c r="S74" i="39"/>
  <c r="I74" i="39"/>
  <c r="I74" i="37"/>
  <c r="Z74" i="38"/>
  <c r="E74" i="39"/>
  <c r="T74" i="34"/>
  <c r="Y74" i="39"/>
  <c r="Y74" i="36"/>
  <c r="F74" i="36"/>
  <c r="V74" i="36"/>
  <c r="L74" i="39"/>
  <c r="L74" i="37"/>
  <c r="E74" i="34"/>
  <c r="F74" i="39"/>
  <c r="X74" i="39"/>
  <c r="X74" i="37"/>
  <c r="Y74" i="37"/>
  <c r="F74" i="34"/>
  <c r="I74" i="34"/>
  <c r="T74" i="38"/>
  <c r="O74" i="36"/>
  <c r="AC24" i="33"/>
  <c r="AC3" i="33"/>
  <c r="AC4" i="33"/>
  <c r="AC5" i="33"/>
  <c r="AC6" i="33"/>
  <c r="AC7" i="33"/>
  <c r="AC8" i="33"/>
  <c r="AC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3" i="33"/>
  <c r="AB25" i="33"/>
  <c r="X25" i="33"/>
  <c r="T25" i="33"/>
  <c r="P25" i="33"/>
  <c r="L25" i="33"/>
  <c r="H25" i="33"/>
  <c r="D25" i="33"/>
  <c r="AA25" i="33"/>
  <c r="W25" i="33"/>
  <c r="S25" i="33"/>
  <c r="O25" i="33"/>
  <c r="K25" i="33"/>
  <c r="G25" i="33"/>
  <c r="V25" i="33"/>
  <c r="N25" i="33"/>
  <c r="F25" i="33"/>
  <c r="Z25" i="33"/>
  <c r="J25" i="33"/>
  <c r="Q25" i="33"/>
  <c r="AC25" i="33"/>
  <c r="U25" i="33"/>
  <c r="M25" i="33"/>
  <c r="E25" i="33"/>
  <c r="R25" i="33"/>
  <c r="Y25" i="33"/>
  <c r="I25" i="33"/>
  <c r="P74" i="37"/>
  <c r="O74" i="37"/>
  <c r="W74" i="36"/>
  <c r="L74" i="34"/>
  <c r="L74" i="36"/>
  <c r="G74" i="34"/>
  <c r="D74" i="34"/>
  <c r="J74" i="36"/>
  <c r="Q74" i="36"/>
  <c r="J74" i="39"/>
  <c r="D74" i="36"/>
  <c r="J74" i="37"/>
  <c r="Z74" i="37"/>
  <c r="G74" i="37"/>
  <c r="G74" i="39"/>
  <c r="D74" i="37"/>
  <c r="J74" i="34"/>
  <c r="Z74" i="36"/>
  <c r="Q74" i="34"/>
  <c r="Q74" i="39"/>
  <c r="Q74" i="37"/>
  <c r="AG55" i="44"/>
  <c r="AG56" i="44" s="1"/>
  <c r="B55" i="44"/>
  <c r="A57" i="44"/>
  <c r="T55" i="44"/>
  <c r="C86" i="40"/>
  <c r="C26" i="33"/>
  <c r="C76" i="38"/>
  <c r="C76" i="36"/>
  <c r="C76" i="34"/>
  <c r="C76" i="39"/>
  <c r="B76" i="38"/>
  <c r="B76" i="36"/>
  <c r="B26" i="33"/>
  <c r="B86" i="40"/>
  <c r="F86" i="40" s="1"/>
  <c r="B76" i="39"/>
  <c r="B135" i="40"/>
  <c r="B76" i="34"/>
  <c r="B38" i="42"/>
  <c r="J38" i="42" s="1"/>
  <c r="J74" i="5" s="1"/>
  <c r="C135" i="40"/>
  <c r="R72" i="5"/>
  <c r="H73" i="5"/>
  <c r="AA73" i="5"/>
  <c r="L72" i="5"/>
  <c r="M73" i="5"/>
  <c r="W72" i="5"/>
  <c r="S73" i="5"/>
  <c r="W73" i="5"/>
  <c r="G72" i="5"/>
  <c r="AB72" i="5"/>
  <c r="E72" i="5"/>
  <c r="U72" i="5"/>
  <c r="F73" i="5"/>
  <c r="D72" i="5"/>
  <c r="Z72" i="5"/>
  <c r="P73" i="5"/>
  <c r="V72" i="5"/>
  <c r="L73" i="5"/>
  <c r="I73" i="5"/>
  <c r="O73" i="5"/>
  <c r="I72" i="5"/>
  <c r="Y72" i="5"/>
  <c r="J73" i="5"/>
  <c r="J72" i="5"/>
  <c r="U73" i="5"/>
  <c r="F72" i="5"/>
  <c r="AA72" i="5"/>
  <c r="Q73" i="5"/>
  <c r="D73" i="5"/>
  <c r="T72" i="5"/>
  <c r="AC73" i="5"/>
  <c r="G73" i="5"/>
  <c r="H72" i="5"/>
  <c r="N72" i="5"/>
  <c r="K73" i="5"/>
  <c r="P72" i="5"/>
  <c r="T73" i="5"/>
  <c r="X73" i="5"/>
  <c r="O72" i="5"/>
  <c r="M72" i="5"/>
  <c r="N73" i="5"/>
  <c r="E73" i="5"/>
  <c r="K72" i="5"/>
  <c r="V73" i="5"/>
  <c r="AB73" i="5"/>
  <c r="Q72" i="5"/>
  <c r="R73" i="5"/>
  <c r="Z73" i="5"/>
  <c r="AC72" i="5"/>
  <c r="Y73" i="5"/>
  <c r="S72" i="5"/>
  <c r="X72" i="5"/>
  <c r="D74" i="5"/>
  <c r="C38" i="42"/>
  <c r="AC7" i="5"/>
  <c r="AC6" i="5"/>
  <c r="AC12" i="5"/>
  <c r="AC9" i="5"/>
  <c r="AC13" i="5"/>
  <c r="AC10" i="5"/>
  <c r="AC16" i="5"/>
  <c r="AC15" i="5"/>
  <c r="AC18" i="5"/>
  <c r="AC19" i="5"/>
  <c r="AC21" i="5"/>
  <c r="AC22" i="5"/>
  <c r="AC25" i="5"/>
  <c r="AC24" i="5"/>
  <c r="AC30" i="5"/>
  <c r="AC28" i="5"/>
  <c r="AC27" i="5"/>
  <c r="AC31" i="5"/>
  <c r="AC37" i="5"/>
  <c r="AC36" i="5"/>
  <c r="AC34" i="5"/>
  <c r="AC33" i="5"/>
  <c r="AC40" i="5"/>
  <c r="AC39" i="5"/>
  <c r="AC42" i="5"/>
  <c r="AC43" i="5"/>
  <c r="AC48" i="5"/>
  <c r="AC45" i="5"/>
  <c r="AC46" i="5"/>
  <c r="AC49" i="5"/>
  <c r="AC52" i="5"/>
  <c r="AC51" i="5"/>
  <c r="AC55" i="5"/>
  <c r="AC54" i="5"/>
  <c r="AC61" i="5"/>
  <c r="AC60" i="5"/>
  <c r="AC57" i="5"/>
  <c r="AC58" i="5"/>
  <c r="AC67" i="5"/>
  <c r="AC66" i="5"/>
  <c r="AC64" i="5"/>
  <c r="AC63" i="5"/>
  <c r="AC69" i="5"/>
  <c r="A78" i="5"/>
  <c r="AC5" i="5"/>
  <c r="AB5" i="5"/>
  <c r="AA114" i="40"/>
  <c r="AA115" i="40" s="1"/>
  <c r="AA116" i="40" s="1"/>
  <c r="A78" i="36"/>
  <c r="AD1" i="42"/>
  <c r="AC2" i="42"/>
  <c r="AC3" i="42" s="1"/>
  <c r="AC16" i="42"/>
  <c r="AC8" i="5" s="1"/>
  <c r="AC17" i="42"/>
  <c r="AC11" i="5" s="1"/>
  <c r="AC18" i="42"/>
  <c r="AC14" i="5" s="1"/>
  <c r="AC19" i="42"/>
  <c r="AC17" i="5" s="1"/>
  <c r="AC20" i="42"/>
  <c r="AC20" i="5" s="1"/>
  <c r="AC21" i="42"/>
  <c r="AC23" i="5" s="1"/>
  <c r="AC23" i="42"/>
  <c r="AC29" i="5" s="1"/>
  <c r="AC22" i="42"/>
  <c r="AC26" i="5" s="1"/>
  <c r="AC24" i="42"/>
  <c r="AC32" i="5" s="1"/>
  <c r="AC26" i="42"/>
  <c r="AC38" i="5" s="1"/>
  <c r="AC25" i="42"/>
  <c r="AC35" i="5" s="1"/>
  <c r="AC27" i="42"/>
  <c r="AC41" i="5" s="1"/>
  <c r="AC28" i="42"/>
  <c r="AC44" i="5" s="1"/>
  <c r="AC30" i="42"/>
  <c r="AC50" i="5" s="1"/>
  <c r="AC29" i="42"/>
  <c r="AC47" i="5" s="1"/>
  <c r="AC31" i="42"/>
  <c r="AC53" i="5" s="1"/>
  <c r="AC32" i="42"/>
  <c r="AC56" i="5" s="1"/>
  <c r="AC33" i="42"/>
  <c r="AC59" i="5" s="1"/>
  <c r="AC35" i="42"/>
  <c r="AC65" i="5" s="1"/>
  <c r="AC34" i="42"/>
  <c r="AC62" i="5" s="1"/>
  <c r="AC36" i="42"/>
  <c r="AC68" i="5" s="1"/>
  <c r="AC37" i="42"/>
  <c r="AC71" i="5" s="1"/>
  <c r="AG53" i="31"/>
  <c r="AG54" i="31" s="1"/>
  <c r="B53" i="31"/>
  <c r="A55" i="31"/>
  <c r="T55" i="31" s="1"/>
  <c r="AC2" i="38"/>
  <c r="AD1" i="38"/>
  <c r="AD1" i="37"/>
  <c r="AC2" i="37"/>
  <c r="AC2" i="40"/>
  <c r="AD1" i="40"/>
  <c r="AC63" i="40"/>
  <c r="AC65" i="40"/>
  <c r="AC64" i="40"/>
  <c r="AC66" i="40"/>
  <c r="AC67" i="40"/>
  <c r="AC68" i="40"/>
  <c r="AC69" i="40"/>
  <c r="AC71" i="40"/>
  <c r="AC70" i="40"/>
  <c r="AC72" i="40"/>
  <c r="AC73" i="40"/>
  <c r="AC74" i="40"/>
  <c r="AC75" i="40"/>
  <c r="AC76" i="40"/>
  <c r="AC77" i="40"/>
  <c r="AC78" i="40"/>
  <c r="AC79" i="40"/>
  <c r="AC81" i="40"/>
  <c r="AC80" i="40"/>
  <c r="AC83" i="40"/>
  <c r="AC82" i="40"/>
  <c r="AC84" i="40"/>
  <c r="AD1" i="34"/>
  <c r="AC2" i="34"/>
  <c r="D25" i="11"/>
  <c r="E25" i="11"/>
  <c r="B76" i="37"/>
  <c r="A28" i="33"/>
  <c r="A78" i="38"/>
  <c r="A88" i="40"/>
  <c r="Z116" i="40"/>
  <c r="Z117" i="40" s="1"/>
  <c r="Z118" i="40" s="1"/>
  <c r="C26" i="11"/>
  <c r="C77" i="36" s="1"/>
  <c r="A27" i="11"/>
  <c r="B26" i="11"/>
  <c r="B75" i="5" s="1"/>
  <c r="A78" i="37"/>
  <c r="AD1" i="36"/>
  <c r="AC2" i="36"/>
  <c r="A78" i="34"/>
  <c r="AD2" i="39"/>
  <c r="AE1" i="39"/>
  <c r="Y119" i="40"/>
  <c r="Y120" i="40" s="1"/>
  <c r="Y121" i="40" s="1"/>
  <c r="Y122" i="40" s="1"/>
  <c r="Y123" i="40" s="1"/>
  <c r="Y124" i="40" s="1"/>
  <c r="A40" i="42"/>
  <c r="AB112" i="40"/>
  <c r="AB113" i="40" s="1"/>
  <c r="AB54" i="39"/>
  <c r="AB68" i="38"/>
  <c r="AB69" i="38"/>
  <c r="AB74" i="38"/>
  <c r="AB53" i="36"/>
  <c r="AB67" i="38"/>
  <c r="AB70" i="38"/>
  <c r="AB62" i="38"/>
  <c r="AB69" i="37"/>
  <c r="AB67" i="37"/>
  <c r="AB68" i="37"/>
  <c r="AB70" i="37"/>
  <c r="AB54" i="37"/>
  <c r="AB55" i="37"/>
  <c r="AB69" i="36"/>
  <c r="AB70" i="36"/>
  <c r="AB63" i="36"/>
  <c r="AB60" i="36"/>
  <c r="AB57" i="36"/>
  <c r="AB54" i="36"/>
  <c r="AB68" i="34"/>
  <c r="AB59" i="34"/>
  <c r="AB73" i="34"/>
  <c r="AB65" i="34"/>
  <c r="AB58" i="34"/>
  <c r="AB57" i="34"/>
  <c r="AB53" i="39"/>
  <c r="AB60" i="39"/>
  <c r="AB61" i="39"/>
  <c r="AB65" i="38"/>
  <c r="AB66" i="38"/>
  <c r="AB53" i="37"/>
  <c r="AB64" i="38"/>
  <c r="AB60" i="38"/>
  <c r="AB53" i="34"/>
  <c r="AB74" i="37"/>
  <c r="AB65" i="37"/>
  <c r="AB66" i="37"/>
  <c r="AB63" i="37"/>
  <c r="AB56" i="37"/>
  <c r="AB65" i="36"/>
  <c r="AB56" i="36"/>
  <c r="AB66" i="36"/>
  <c r="AB62" i="36"/>
  <c r="AB74" i="34"/>
  <c r="AB66" i="34"/>
  <c r="AB64" i="34"/>
  <c r="AB56" i="34"/>
  <c r="AB62" i="39"/>
  <c r="AB59" i="39"/>
  <c r="AB61" i="38"/>
  <c r="AB63" i="38"/>
  <c r="AB57" i="39"/>
  <c r="AB59" i="38"/>
  <c r="AB55" i="38"/>
  <c r="AB56" i="38"/>
  <c r="AB64" i="37"/>
  <c r="AB61" i="37"/>
  <c r="AB62" i="37"/>
  <c r="AB59" i="37"/>
  <c r="AB71" i="36"/>
  <c r="AB72" i="36"/>
  <c r="AB59" i="36"/>
  <c r="AB61" i="36"/>
  <c r="AB55" i="36"/>
  <c r="AB72" i="34"/>
  <c r="AB63" i="34"/>
  <c r="AB69" i="34"/>
  <c r="AB62" i="34"/>
  <c r="AB55" i="34"/>
  <c r="AB58" i="39"/>
  <c r="AB55" i="39"/>
  <c r="AB72" i="38"/>
  <c r="AB73" i="38"/>
  <c r="AB57" i="38"/>
  <c r="AB56" i="39"/>
  <c r="AB58" i="38"/>
  <c r="AB54" i="38"/>
  <c r="AB53" i="38"/>
  <c r="AB71" i="38"/>
  <c r="AB73" i="37"/>
  <c r="AB71" i="37"/>
  <c r="AB72" i="37"/>
  <c r="AB57" i="37"/>
  <c r="AB58" i="37"/>
  <c r="AB60" i="37"/>
  <c r="AB73" i="36"/>
  <c r="AB74" i="36"/>
  <c r="AB67" i="36"/>
  <c r="AB68" i="36"/>
  <c r="AB64" i="36"/>
  <c r="AB58" i="36"/>
  <c r="AB70" i="34"/>
  <c r="AB61" i="34"/>
  <c r="AB67" i="34"/>
  <c r="AB60" i="34"/>
  <c r="AB54" i="34"/>
  <c r="AB71" i="34"/>
  <c r="AB63" i="39"/>
  <c r="AB64" i="39"/>
  <c r="AB65" i="39"/>
  <c r="AB66" i="39"/>
  <c r="AB67" i="39"/>
  <c r="AB68" i="39"/>
  <c r="AB69" i="39"/>
  <c r="AB70" i="39"/>
  <c r="AB71" i="39"/>
  <c r="AB72" i="39"/>
  <c r="AB73" i="39"/>
  <c r="AB74" i="39"/>
  <c r="A78" i="39"/>
  <c r="A137" i="40"/>
  <c r="U126" i="40"/>
  <c r="U127" i="40" s="1"/>
  <c r="U128" i="40" s="1"/>
  <c r="U129" i="40" s="1"/>
  <c r="U130" i="40" s="1"/>
  <c r="U131" i="40" s="1"/>
  <c r="U132" i="40" s="1"/>
  <c r="U133" i="40" s="1"/>
  <c r="AD1" i="33"/>
  <c r="AD22" i="33" s="1"/>
  <c r="AC2" i="33"/>
  <c r="C76" i="37"/>
  <c r="AC85" i="40"/>
  <c r="AC4" i="5"/>
  <c r="AC3" i="5"/>
  <c r="AD1" i="5"/>
  <c r="AD11" i="49" l="1"/>
  <c r="AD12" i="49"/>
  <c r="AD13" i="49"/>
  <c r="AD14" i="49"/>
  <c r="AD15" i="49"/>
  <c r="AE1" i="49"/>
  <c r="AD3" i="49"/>
  <c r="AD2" i="49"/>
  <c r="AD4" i="49"/>
  <c r="AD5" i="49"/>
  <c r="AD6" i="49"/>
  <c r="AD7" i="49"/>
  <c r="AD8" i="49"/>
  <c r="AD9" i="49"/>
  <c r="AD10" i="49"/>
  <c r="AD16" i="49"/>
  <c r="AD17" i="49"/>
  <c r="AD18" i="49"/>
  <c r="AD19" i="49"/>
  <c r="AD20" i="49"/>
  <c r="AD21" i="49"/>
  <c r="AD22" i="49"/>
  <c r="AD23" i="49"/>
  <c r="AD24" i="49"/>
  <c r="AD25" i="49"/>
  <c r="G26" i="49"/>
  <c r="T26" i="49"/>
  <c r="D26" i="49"/>
  <c r="S26" i="49"/>
  <c r="V26" i="49"/>
  <c r="W26" i="49"/>
  <c r="P26" i="49"/>
  <c r="U26" i="49"/>
  <c r="O26" i="49"/>
  <c r="R26" i="49"/>
  <c r="L26" i="49"/>
  <c r="Q26" i="49"/>
  <c r="K26" i="49"/>
  <c r="F26" i="49"/>
  <c r="Z26" i="49"/>
  <c r="N26" i="49"/>
  <c r="J26" i="49"/>
  <c r="M26" i="49"/>
  <c r="Y26" i="49"/>
  <c r="E26" i="49"/>
  <c r="I26" i="49"/>
  <c r="X26" i="49"/>
  <c r="H26" i="49"/>
  <c r="AB26" i="49"/>
  <c r="AC26" i="49"/>
  <c r="AA26" i="49"/>
  <c r="B27" i="49"/>
  <c r="A29" i="49"/>
  <c r="C27" i="49"/>
  <c r="X134" i="40"/>
  <c r="AD27" i="47"/>
  <c r="AD9" i="47"/>
  <c r="AD10" i="47"/>
  <c r="AD11" i="47"/>
  <c r="AD12" i="47"/>
  <c r="AD13" i="47"/>
  <c r="AD14" i="47"/>
  <c r="AD3" i="47"/>
  <c r="AE2" i="47"/>
  <c r="AE27" i="47" s="1"/>
  <c r="AD5" i="47"/>
  <c r="AD4" i="47"/>
  <c r="AD6" i="47"/>
  <c r="AD7" i="47"/>
  <c r="AD8" i="47"/>
  <c r="AD15" i="47"/>
  <c r="AD16" i="47"/>
  <c r="AD17" i="47"/>
  <c r="AD18" i="47"/>
  <c r="AD20" i="47"/>
  <c r="AD21" i="47"/>
  <c r="AD22" i="47"/>
  <c r="AD23" i="47"/>
  <c r="AD24" i="47"/>
  <c r="AD26" i="47"/>
  <c r="AD25" i="47"/>
  <c r="A30" i="47"/>
  <c r="B28" i="47"/>
  <c r="C28" i="47"/>
  <c r="S27" i="47"/>
  <c r="J27" i="47"/>
  <c r="L27" i="47"/>
  <c r="AA27" i="47"/>
  <c r="K27" i="47"/>
  <c r="AC27" i="47"/>
  <c r="G27" i="47"/>
  <c r="AB27" i="47"/>
  <c r="E27" i="47"/>
  <c r="T27" i="47"/>
  <c r="P27" i="47"/>
  <c r="N27" i="47"/>
  <c r="O27" i="47"/>
  <c r="M27" i="47"/>
  <c r="X27" i="47"/>
  <c r="Y27" i="47"/>
  <c r="F27" i="47"/>
  <c r="R27" i="47"/>
  <c r="V27" i="47"/>
  <c r="I27" i="47"/>
  <c r="D27" i="47"/>
  <c r="H27" i="47"/>
  <c r="U27" i="47"/>
  <c r="Z27" i="47"/>
  <c r="Q27" i="47"/>
  <c r="W27" i="47"/>
  <c r="R134" i="40"/>
  <c r="M38" i="42"/>
  <c r="M74" i="5" s="1"/>
  <c r="T134" i="40"/>
  <c r="AB75" i="39"/>
  <c r="E38" i="42"/>
  <c r="E74" i="5" s="1"/>
  <c r="AC38" i="42"/>
  <c r="AC74" i="5" s="1"/>
  <c r="U38" i="42"/>
  <c r="U74" i="5" s="1"/>
  <c r="AD38" i="42"/>
  <c r="AD74" i="5" s="1"/>
  <c r="C77" i="34"/>
  <c r="AC26" i="33"/>
  <c r="Y26" i="33"/>
  <c r="U26" i="33"/>
  <c r="Q26" i="33"/>
  <c r="M26" i="33"/>
  <c r="I26" i="33"/>
  <c r="E26" i="33"/>
  <c r="AB26" i="33"/>
  <c r="X26" i="33"/>
  <c r="T26" i="33"/>
  <c r="P26" i="33"/>
  <c r="L26" i="33"/>
  <c r="H26" i="33"/>
  <c r="D26" i="33"/>
  <c r="W26" i="33"/>
  <c r="O26" i="33"/>
  <c r="G26" i="33"/>
  <c r="S26" i="33"/>
  <c r="R26" i="33"/>
  <c r="AD26" i="33"/>
  <c r="V26" i="33"/>
  <c r="N26" i="33"/>
  <c r="F26" i="33"/>
  <c r="AA26" i="33"/>
  <c r="K26" i="33"/>
  <c r="Z26" i="33"/>
  <c r="J26" i="33"/>
  <c r="AD3" i="33"/>
  <c r="AD4" i="33"/>
  <c r="AD5" i="33"/>
  <c r="AD6" i="33"/>
  <c r="AD7" i="33"/>
  <c r="AD8" i="33"/>
  <c r="AD9" i="33"/>
  <c r="AD10" i="33"/>
  <c r="AD11" i="33"/>
  <c r="AD12" i="33"/>
  <c r="AD13" i="33"/>
  <c r="AD14" i="33"/>
  <c r="AD15" i="33"/>
  <c r="AD16" i="33"/>
  <c r="AD17" i="33"/>
  <c r="AD18" i="33"/>
  <c r="AD19" i="33"/>
  <c r="AD20" i="33"/>
  <c r="AD21" i="33"/>
  <c r="AD23" i="33"/>
  <c r="AD24" i="33"/>
  <c r="AD25" i="33"/>
  <c r="V86" i="40"/>
  <c r="V135" i="40" s="1"/>
  <c r="P86" i="40"/>
  <c r="P135" i="40" s="1"/>
  <c r="N86" i="40"/>
  <c r="N135" i="40" s="1"/>
  <c r="AB86" i="40"/>
  <c r="I86" i="40"/>
  <c r="I135" i="40" s="1"/>
  <c r="Q86" i="40"/>
  <c r="Q135" i="40" s="1"/>
  <c r="K86" i="40"/>
  <c r="K135" i="40" s="1"/>
  <c r="AG57" i="44"/>
  <c r="AG58" i="44" s="1"/>
  <c r="T57" i="44"/>
  <c r="B57" i="44"/>
  <c r="A59" i="44"/>
  <c r="AD86" i="40"/>
  <c r="S86" i="40"/>
  <c r="S135" i="40" s="1"/>
  <c r="Z86" i="40"/>
  <c r="E86" i="40"/>
  <c r="E135" i="40" s="1"/>
  <c r="X86" i="40"/>
  <c r="R86" i="40"/>
  <c r="M86" i="40"/>
  <c r="M135" i="40" s="1"/>
  <c r="H86" i="40"/>
  <c r="H135" i="40" s="1"/>
  <c r="J86" i="40"/>
  <c r="J135" i="40" s="1"/>
  <c r="AA86" i="40"/>
  <c r="O86" i="40"/>
  <c r="O135" i="40" s="1"/>
  <c r="Y86" i="40"/>
  <c r="L86" i="40"/>
  <c r="L135" i="40" s="1"/>
  <c r="B77" i="39"/>
  <c r="AC86" i="40"/>
  <c r="T86" i="40"/>
  <c r="W86" i="40"/>
  <c r="W135" i="40" s="1"/>
  <c r="U86" i="40"/>
  <c r="D86" i="40"/>
  <c r="D135" i="40" s="1"/>
  <c r="G86" i="40"/>
  <c r="G135" i="40" s="1"/>
  <c r="Y38" i="42"/>
  <c r="Y74" i="5" s="1"/>
  <c r="I38" i="42"/>
  <c r="I74" i="5" s="1"/>
  <c r="Q38" i="42"/>
  <c r="Q74" i="5" s="1"/>
  <c r="AB75" i="38"/>
  <c r="AB75" i="36"/>
  <c r="AB75" i="34"/>
  <c r="AB75" i="37"/>
  <c r="B39" i="42"/>
  <c r="J39" i="42" s="1"/>
  <c r="J77" i="5" s="1"/>
  <c r="B77" i="34"/>
  <c r="B136" i="40"/>
  <c r="AB38" i="42"/>
  <c r="AB74" i="5" s="1"/>
  <c r="X38" i="42"/>
  <c r="X74" i="5" s="1"/>
  <c r="T38" i="42"/>
  <c r="T74" i="5" s="1"/>
  <c r="P38" i="42"/>
  <c r="P74" i="5" s="1"/>
  <c r="L38" i="42"/>
  <c r="L74" i="5" s="1"/>
  <c r="H38" i="42"/>
  <c r="H74" i="5" s="1"/>
  <c r="D38" i="42"/>
  <c r="AA38" i="42"/>
  <c r="AA74" i="5" s="1"/>
  <c r="W38" i="42"/>
  <c r="W74" i="5" s="1"/>
  <c r="S38" i="42"/>
  <c r="S74" i="5" s="1"/>
  <c r="O38" i="42"/>
  <c r="O74" i="5" s="1"/>
  <c r="K38" i="42"/>
  <c r="K74" i="5" s="1"/>
  <c r="G38" i="42"/>
  <c r="G74" i="5" s="1"/>
  <c r="Z38" i="42"/>
  <c r="Z74" i="5" s="1"/>
  <c r="V38" i="42"/>
  <c r="V74" i="5" s="1"/>
  <c r="R38" i="42"/>
  <c r="R74" i="5" s="1"/>
  <c r="N38" i="42"/>
  <c r="N74" i="5" s="1"/>
  <c r="F38" i="42"/>
  <c r="F74" i="5" s="1"/>
  <c r="B77" i="37"/>
  <c r="C136" i="40"/>
  <c r="C77" i="39"/>
  <c r="C39" i="42"/>
  <c r="E75" i="5"/>
  <c r="D75" i="5"/>
  <c r="J75" i="5"/>
  <c r="O75" i="5"/>
  <c r="T75" i="5"/>
  <c r="Z75" i="5"/>
  <c r="E76" i="5"/>
  <c r="K76" i="5"/>
  <c r="P76" i="5"/>
  <c r="U76" i="5"/>
  <c r="AA76" i="5"/>
  <c r="H75" i="5"/>
  <c r="P75" i="5"/>
  <c r="W75" i="5"/>
  <c r="AD75" i="5"/>
  <c r="G76" i="5"/>
  <c r="M76" i="5"/>
  <c r="T76" i="5"/>
  <c r="AB76" i="5"/>
  <c r="K75" i="5"/>
  <c r="R75" i="5"/>
  <c r="X75" i="5"/>
  <c r="H76" i="5"/>
  <c r="O76" i="5"/>
  <c r="W76" i="5"/>
  <c r="AC76" i="5"/>
  <c r="L75" i="5"/>
  <c r="AA75" i="5"/>
  <c r="I76" i="5"/>
  <c r="X76" i="5"/>
  <c r="N75" i="5"/>
  <c r="AB75" i="5"/>
  <c r="L76" i="5"/>
  <c r="Y76" i="5"/>
  <c r="F75" i="5"/>
  <c r="S75" i="5"/>
  <c r="Q76" i="5"/>
  <c r="S76" i="5"/>
  <c r="G75" i="5"/>
  <c r="V75" i="5"/>
  <c r="D76" i="5"/>
  <c r="R76" i="5"/>
  <c r="Q75" i="5"/>
  <c r="AD76" i="5"/>
  <c r="N76" i="5"/>
  <c r="AC75" i="5"/>
  <c r="M75" i="5"/>
  <c r="V76" i="5"/>
  <c r="U75" i="5"/>
  <c r="F76" i="5"/>
  <c r="Z76" i="5"/>
  <c r="J76" i="5"/>
  <c r="I75" i="5"/>
  <c r="Y75" i="5"/>
  <c r="D77" i="5"/>
  <c r="AD7" i="5"/>
  <c r="AD6" i="5"/>
  <c r="AD12" i="5"/>
  <c r="AD10" i="5"/>
  <c r="AD9" i="5"/>
  <c r="AD13" i="5"/>
  <c r="AD16" i="5"/>
  <c r="AD15" i="5"/>
  <c r="AD18" i="5"/>
  <c r="AD19" i="5"/>
  <c r="AD22" i="5"/>
  <c r="AD21" i="5"/>
  <c r="AD24" i="5"/>
  <c r="AD25" i="5"/>
  <c r="AD28" i="5"/>
  <c r="AD31" i="5"/>
  <c r="AD30" i="5"/>
  <c r="AD27" i="5"/>
  <c r="AD36" i="5"/>
  <c r="AD33" i="5"/>
  <c r="AD37" i="5"/>
  <c r="AD34" i="5"/>
  <c r="AD39" i="5"/>
  <c r="AD40" i="5"/>
  <c r="AD42" i="5"/>
  <c r="AD43" i="5"/>
  <c r="AD48" i="5"/>
  <c r="AD46" i="5"/>
  <c r="AD49" i="5"/>
  <c r="AD45" i="5"/>
  <c r="AD51" i="5"/>
  <c r="AD52" i="5"/>
  <c r="AD54" i="5"/>
  <c r="AD55" i="5"/>
  <c r="AD60" i="5"/>
  <c r="AD61" i="5"/>
  <c r="AD57" i="5"/>
  <c r="AD58" i="5"/>
  <c r="AD66" i="5"/>
  <c r="AD64" i="5"/>
  <c r="AD67" i="5"/>
  <c r="AD63" i="5"/>
  <c r="AD70" i="5"/>
  <c r="AD69" i="5"/>
  <c r="AD72" i="5"/>
  <c r="A81" i="5"/>
  <c r="AD73" i="5"/>
  <c r="C75" i="5"/>
  <c r="B87" i="40"/>
  <c r="M87" i="40" s="1"/>
  <c r="U134" i="40"/>
  <c r="B27" i="33"/>
  <c r="AB114" i="40"/>
  <c r="F135" i="40"/>
  <c r="C77" i="37"/>
  <c r="A79" i="38"/>
  <c r="C27" i="33"/>
  <c r="AD2" i="34"/>
  <c r="AE1" i="34"/>
  <c r="N75" i="38"/>
  <c r="N75" i="34"/>
  <c r="N75" i="37"/>
  <c r="N75" i="36"/>
  <c r="N75" i="39"/>
  <c r="M75" i="34"/>
  <c r="M75" i="38"/>
  <c r="M75" i="37"/>
  <c r="M75" i="36"/>
  <c r="M75" i="39"/>
  <c r="H75" i="38"/>
  <c r="H75" i="36"/>
  <c r="H75" i="37"/>
  <c r="H75" i="34"/>
  <c r="H75" i="39"/>
  <c r="F75" i="36"/>
  <c r="F75" i="38"/>
  <c r="F75" i="34"/>
  <c r="F75" i="37"/>
  <c r="F75" i="39"/>
  <c r="U75" i="39"/>
  <c r="U75" i="34"/>
  <c r="U75" i="37"/>
  <c r="U75" i="36"/>
  <c r="U75" i="38"/>
  <c r="P75" i="36"/>
  <c r="P75" i="37"/>
  <c r="P75" i="34"/>
  <c r="P75" i="38"/>
  <c r="P75" i="39"/>
  <c r="A57" i="31"/>
  <c r="T57" i="31" s="1"/>
  <c r="AG55" i="31"/>
  <c r="AG56" i="31" s="1"/>
  <c r="B55" i="31"/>
  <c r="B77" i="36"/>
  <c r="A41" i="42"/>
  <c r="Y125" i="40"/>
  <c r="A79" i="37"/>
  <c r="C87" i="40"/>
  <c r="B77" i="38"/>
  <c r="Z119" i="40"/>
  <c r="AA75" i="39"/>
  <c r="AA75" i="38"/>
  <c r="AA75" i="34"/>
  <c r="AA75" i="36"/>
  <c r="AA75" i="37"/>
  <c r="K75" i="37"/>
  <c r="K75" i="38"/>
  <c r="K75" i="36"/>
  <c r="K75" i="34"/>
  <c r="K75" i="39"/>
  <c r="Y75" i="39"/>
  <c r="Y75" i="37"/>
  <c r="Y75" i="36"/>
  <c r="Y75" i="34"/>
  <c r="Y75" i="38"/>
  <c r="X75" i="39"/>
  <c r="X75" i="37"/>
  <c r="X75" i="38"/>
  <c r="X75" i="34"/>
  <c r="X75" i="36"/>
  <c r="V75" i="39"/>
  <c r="V75" i="34"/>
  <c r="V75" i="37"/>
  <c r="V75" i="36"/>
  <c r="V75" i="38"/>
  <c r="J75" i="34"/>
  <c r="J75" i="37"/>
  <c r="J75" i="38"/>
  <c r="J75" i="36"/>
  <c r="J75" i="39"/>
  <c r="AD2" i="37"/>
  <c r="AE1" i="37"/>
  <c r="AA117" i="40"/>
  <c r="AA118" i="40" s="1"/>
  <c r="AC55" i="39"/>
  <c r="AC54" i="39"/>
  <c r="AC70" i="38"/>
  <c r="AC54" i="38"/>
  <c r="AC57" i="39"/>
  <c r="AC59" i="38"/>
  <c r="AC55" i="38"/>
  <c r="AC56" i="38"/>
  <c r="AC53" i="37"/>
  <c r="AC72" i="38"/>
  <c r="AC75" i="37"/>
  <c r="AC65" i="37"/>
  <c r="AC62" i="37"/>
  <c r="AC71" i="37"/>
  <c r="AC64" i="37"/>
  <c r="AC57" i="37"/>
  <c r="AC66" i="36"/>
  <c r="AC67" i="36"/>
  <c r="AC54" i="36"/>
  <c r="AC63" i="36"/>
  <c r="AC61" i="34"/>
  <c r="AC69" i="34"/>
  <c r="AC62" i="34"/>
  <c r="AC70" i="34"/>
  <c r="AC55" i="34"/>
  <c r="AC60" i="39"/>
  <c r="AC73" i="38"/>
  <c r="AC53" i="39"/>
  <c r="AC66" i="38"/>
  <c r="AC75" i="38"/>
  <c r="AC68" i="38"/>
  <c r="AC53" i="38"/>
  <c r="AC53" i="34"/>
  <c r="AC63" i="38"/>
  <c r="AC72" i="37"/>
  <c r="AC73" i="37"/>
  <c r="AC58" i="37"/>
  <c r="AC63" i="37"/>
  <c r="AC60" i="37"/>
  <c r="AC72" i="36"/>
  <c r="AC73" i="36"/>
  <c r="AC65" i="36"/>
  <c r="AC62" i="36"/>
  <c r="AC60" i="36"/>
  <c r="AC59" i="39"/>
  <c r="AC61" i="39"/>
  <c r="AC74" i="38"/>
  <c r="AC64" i="38"/>
  <c r="AC61" i="38"/>
  <c r="AC57" i="38"/>
  <c r="AC70" i="37"/>
  <c r="AC55" i="37"/>
  <c r="AC64" i="36"/>
  <c r="AC63" i="34"/>
  <c r="AC65" i="34"/>
  <c r="AC68" i="34"/>
  <c r="AC69" i="38"/>
  <c r="AC62" i="38"/>
  <c r="AC65" i="38"/>
  <c r="AC68" i="37"/>
  <c r="AC54" i="37"/>
  <c r="AC61" i="37"/>
  <c r="AC75" i="36"/>
  <c r="AC69" i="36"/>
  <c r="AC59" i="36"/>
  <c r="AC59" i="34"/>
  <c r="AC73" i="34"/>
  <c r="AC64" i="34"/>
  <c r="AC66" i="34"/>
  <c r="AC62" i="39"/>
  <c r="AC58" i="38"/>
  <c r="AC58" i="39"/>
  <c r="AC60" i="38"/>
  <c r="AC67" i="37"/>
  <c r="AC56" i="37"/>
  <c r="AC71" i="36"/>
  <c r="AC57" i="36"/>
  <c r="AC55" i="36"/>
  <c r="AC57" i="34"/>
  <c r="AC71" i="34"/>
  <c r="AC60" i="34"/>
  <c r="AC74" i="34"/>
  <c r="AC54" i="34"/>
  <c r="AC63" i="39"/>
  <c r="AC56" i="39"/>
  <c r="AC67" i="38"/>
  <c r="AC71" i="38"/>
  <c r="AC53" i="36"/>
  <c r="AC74" i="37"/>
  <c r="AC69" i="37"/>
  <c r="AC59" i="37"/>
  <c r="AC74" i="36"/>
  <c r="AC68" i="36"/>
  <c r="AC61" i="36"/>
  <c r="AC56" i="36"/>
  <c r="AC67" i="34"/>
  <c r="AC58" i="34"/>
  <c r="AC72" i="34"/>
  <c r="AC66" i="37"/>
  <c r="AC70" i="36"/>
  <c r="AC58" i="36"/>
  <c r="AC75" i="34"/>
  <c r="AC56" i="34"/>
  <c r="AC64" i="39"/>
  <c r="AC65" i="39"/>
  <c r="AC66" i="39"/>
  <c r="AC67" i="39"/>
  <c r="AC68" i="39"/>
  <c r="AC69" i="39"/>
  <c r="AC70" i="39"/>
  <c r="AC71" i="39"/>
  <c r="AC72" i="39"/>
  <c r="AC73" i="39"/>
  <c r="AC74" i="39"/>
  <c r="AC75" i="39"/>
  <c r="A79" i="39"/>
  <c r="AE2" i="39"/>
  <c r="AF1" i="39"/>
  <c r="B27" i="11"/>
  <c r="B78" i="5" s="1"/>
  <c r="C27" i="11"/>
  <c r="C28" i="33" s="1"/>
  <c r="A28" i="11"/>
  <c r="A89" i="40"/>
  <c r="A29" i="33"/>
  <c r="AC112" i="40"/>
  <c r="AC113" i="40" s="1"/>
  <c r="AC114" i="40" s="1"/>
  <c r="AC115" i="40" s="1"/>
  <c r="Q75" i="38"/>
  <c r="Q75" i="36"/>
  <c r="Q75" i="39"/>
  <c r="Q75" i="34"/>
  <c r="Q75" i="37"/>
  <c r="D75" i="34"/>
  <c r="D75" i="38"/>
  <c r="D75" i="37"/>
  <c r="D75" i="36"/>
  <c r="D75" i="39"/>
  <c r="R75" i="36"/>
  <c r="R75" i="34"/>
  <c r="R75" i="37"/>
  <c r="R75" i="38"/>
  <c r="R75" i="39"/>
  <c r="Z75" i="39"/>
  <c r="Z75" i="37"/>
  <c r="Z75" i="36"/>
  <c r="Z75" i="34"/>
  <c r="Z75" i="38"/>
  <c r="S75" i="34"/>
  <c r="S75" i="36"/>
  <c r="S75" i="39"/>
  <c r="S75" i="37"/>
  <c r="S75" i="38"/>
  <c r="G75" i="38"/>
  <c r="G75" i="37"/>
  <c r="G75" i="36"/>
  <c r="G75" i="34"/>
  <c r="G75" i="39"/>
  <c r="AD2" i="38"/>
  <c r="AE1" i="38"/>
  <c r="A79" i="36"/>
  <c r="AE1" i="33"/>
  <c r="AE22" i="33" s="1"/>
  <c r="AD2" i="33"/>
  <c r="A138" i="40"/>
  <c r="A79" i="34"/>
  <c r="AD2" i="36"/>
  <c r="AE1" i="36"/>
  <c r="D26" i="11"/>
  <c r="E26" i="11"/>
  <c r="C77" i="38"/>
  <c r="AE1" i="40"/>
  <c r="AD2" i="40"/>
  <c r="AD63" i="40"/>
  <c r="AD65" i="40"/>
  <c r="AD64" i="40"/>
  <c r="AD66" i="40"/>
  <c r="AD67" i="40"/>
  <c r="AD68" i="40"/>
  <c r="AD69" i="40"/>
  <c r="AD70" i="40"/>
  <c r="AD71" i="40"/>
  <c r="AD72" i="40"/>
  <c r="AD73" i="40"/>
  <c r="AD74" i="40"/>
  <c r="AD75" i="40"/>
  <c r="AD76" i="40"/>
  <c r="AD77" i="40"/>
  <c r="AD78" i="40"/>
  <c r="AD79" i="40"/>
  <c r="AD80" i="40"/>
  <c r="AD81" i="40"/>
  <c r="AD83" i="40"/>
  <c r="AD82" i="40"/>
  <c r="AD84" i="40"/>
  <c r="AD85" i="40"/>
  <c r="I75" i="38"/>
  <c r="I75" i="36"/>
  <c r="I75" i="37"/>
  <c r="I75" i="34"/>
  <c r="I75" i="39"/>
  <c r="T75" i="34"/>
  <c r="T75" i="39"/>
  <c r="T75" i="37"/>
  <c r="T75" i="36"/>
  <c r="T75" i="38"/>
  <c r="O75" i="38"/>
  <c r="O75" i="34"/>
  <c r="O75" i="37"/>
  <c r="O75" i="36"/>
  <c r="O75" i="39"/>
  <c r="E75" i="34"/>
  <c r="E75" i="37"/>
  <c r="E75" i="36"/>
  <c r="E75" i="38"/>
  <c r="E75" i="39"/>
  <c r="L75" i="37"/>
  <c r="L75" i="36"/>
  <c r="L75" i="38"/>
  <c r="L75" i="34"/>
  <c r="L75" i="39"/>
  <c r="W75" i="39"/>
  <c r="W75" i="34"/>
  <c r="W75" i="38"/>
  <c r="W75" i="36"/>
  <c r="W75" i="37"/>
  <c r="AD2" i="42"/>
  <c r="AD3" i="42" s="1"/>
  <c r="AE1" i="42"/>
  <c r="AD16" i="42"/>
  <c r="AD8" i="5" s="1"/>
  <c r="AD15" i="42"/>
  <c r="AD17" i="42"/>
  <c r="AD11" i="5" s="1"/>
  <c r="AD18" i="42"/>
  <c r="AD14" i="5" s="1"/>
  <c r="AD19" i="42"/>
  <c r="AD17" i="5" s="1"/>
  <c r="AD20" i="42"/>
  <c r="AD20" i="5" s="1"/>
  <c r="AD21" i="42"/>
  <c r="AD23" i="5" s="1"/>
  <c r="AD23" i="42"/>
  <c r="AD29" i="5" s="1"/>
  <c r="AD22" i="42"/>
  <c r="AD26" i="5" s="1"/>
  <c r="AD24" i="42"/>
  <c r="AD32" i="5" s="1"/>
  <c r="AD26" i="42"/>
  <c r="AD38" i="5" s="1"/>
  <c r="AD25" i="42"/>
  <c r="AD35" i="5" s="1"/>
  <c r="AD27" i="42"/>
  <c r="AD41" i="5" s="1"/>
  <c r="AD28" i="42"/>
  <c r="AD44" i="5" s="1"/>
  <c r="AD29" i="42"/>
  <c r="AD47" i="5" s="1"/>
  <c r="AD30" i="42"/>
  <c r="AD50" i="5" s="1"/>
  <c r="AD31" i="42"/>
  <c r="AD53" i="5" s="1"/>
  <c r="AD32" i="42"/>
  <c r="AD56" i="5" s="1"/>
  <c r="AD33" i="42"/>
  <c r="AD59" i="5" s="1"/>
  <c r="AD35" i="42"/>
  <c r="AD65" i="5" s="1"/>
  <c r="AD34" i="42"/>
  <c r="AD62" i="5" s="1"/>
  <c r="AD36" i="42"/>
  <c r="AD68" i="5" s="1"/>
  <c r="AD37" i="42"/>
  <c r="AD71" i="5" s="1"/>
  <c r="AD4" i="5"/>
  <c r="AD3" i="5"/>
  <c r="AE1" i="5"/>
  <c r="AE75" i="5" s="1"/>
  <c r="N76" i="34" l="1"/>
  <c r="I76" i="34"/>
  <c r="V76" i="34"/>
  <c r="L76" i="39"/>
  <c r="Q76" i="34"/>
  <c r="Z76" i="36"/>
  <c r="C28" i="49"/>
  <c r="B28" i="49"/>
  <c r="A30" i="49"/>
  <c r="AE3" i="49"/>
  <c r="AE4" i="49"/>
  <c r="AE5" i="49"/>
  <c r="AE6" i="49"/>
  <c r="AE7" i="49"/>
  <c r="AE8" i="49"/>
  <c r="AE9" i="49"/>
  <c r="AE10" i="49"/>
  <c r="AE11" i="49"/>
  <c r="AE12" i="49"/>
  <c r="AE13" i="49"/>
  <c r="AE14" i="49"/>
  <c r="AE15" i="49"/>
  <c r="AE16" i="49"/>
  <c r="AF1" i="49"/>
  <c r="AF27" i="49" s="1"/>
  <c r="AE2" i="49"/>
  <c r="AE17" i="49"/>
  <c r="AE18" i="49"/>
  <c r="AE19" i="49"/>
  <c r="AE20" i="49"/>
  <c r="AE21" i="49"/>
  <c r="AE22" i="49"/>
  <c r="AE23" i="49"/>
  <c r="AE24" i="49"/>
  <c r="AE25" i="49"/>
  <c r="G27" i="49"/>
  <c r="V27" i="49"/>
  <c r="F27" i="49"/>
  <c r="S27" i="49"/>
  <c r="R27" i="49"/>
  <c r="O27" i="49"/>
  <c r="E27" i="49"/>
  <c r="N27" i="49"/>
  <c r="Q27" i="49"/>
  <c r="AA27" i="49"/>
  <c r="U27" i="49"/>
  <c r="K27" i="49"/>
  <c r="T27" i="49"/>
  <c r="Z27" i="49"/>
  <c r="P27" i="49"/>
  <c r="J27" i="49"/>
  <c r="M27" i="49"/>
  <c r="Y27" i="49"/>
  <c r="L27" i="49"/>
  <c r="I27" i="49"/>
  <c r="D27" i="49"/>
  <c r="X27" i="49"/>
  <c r="W27" i="49"/>
  <c r="H27" i="49"/>
  <c r="AB27" i="49"/>
  <c r="AC27" i="49"/>
  <c r="AD27" i="49"/>
  <c r="AE27" i="49"/>
  <c r="X135" i="40"/>
  <c r="I76" i="39"/>
  <c r="C29" i="47"/>
  <c r="B29" i="47"/>
  <c r="S28" i="47"/>
  <c r="Y28" i="47"/>
  <c r="J28" i="47"/>
  <c r="I28" i="47"/>
  <c r="AB28" i="47"/>
  <c r="AA28" i="47"/>
  <c r="R28" i="47"/>
  <c r="T28" i="47"/>
  <c r="AD28" i="47"/>
  <c r="U28" i="47"/>
  <c r="N28" i="47"/>
  <c r="P28" i="47"/>
  <c r="AC28" i="47"/>
  <c r="O28" i="47"/>
  <c r="M28" i="47"/>
  <c r="G28" i="47"/>
  <c r="Z28" i="47"/>
  <c r="D28" i="47"/>
  <c r="H28" i="47"/>
  <c r="V28" i="47"/>
  <c r="X28" i="47"/>
  <c r="Q28" i="47"/>
  <c r="F28" i="47"/>
  <c r="L28" i="47"/>
  <c r="W28" i="47"/>
  <c r="K28" i="47"/>
  <c r="E28" i="47"/>
  <c r="AE28" i="47"/>
  <c r="A31" i="47"/>
  <c r="AE8" i="47"/>
  <c r="AE9" i="47"/>
  <c r="AE10" i="47"/>
  <c r="AE11" i="47"/>
  <c r="AE12" i="47"/>
  <c r="AE13" i="47"/>
  <c r="AE14" i="47"/>
  <c r="AE15" i="47"/>
  <c r="AF2" i="47"/>
  <c r="AE3" i="47"/>
  <c r="AE5" i="47"/>
  <c r="AE4" i="47"/>
  <c r="AE6" i="47"/>
  <c r="AE7" i="47"/>
  <c r="AE16" i="47"/>
  <c r="AE17" i="47"/>
  <c r="AE18" i="47"/>
  <c r="AE20" i="47"/>
  <c r="AE21" i="47"/>
  <c r="AE22" i="47"/>
  <c r="AE23" i="47"/>
  <c r="AE24" i="47"/>
  <c r="AE25" i="47"/>
  <c r="AE26" i="47"/>
  <c r="R135" i="40"/>
  <c r="T135" i="40"/>
  <c r="I76" i="38"/>
  <c r="Z76" i="37"/>
  <c r="Z76" i="38"/>
  <c r="M76" i="38"/>
  <c r="N76" i="39"/>
  <c r="Y76" i="39"/>
  <c r="P76" i="37"/>
  <c r="Z76" i="39"/>
  <c r="G76" i="37"/>
  <c r="O76" i="39"/>
  <c r="R76" i="34"/>
  <c r="W76" i="34"/>
  <c r="J76" i="34"/>
  <c r="H76" i="37"/>
  <c r="E76" i="39"/>
  <c r="V76" i="36"/>
  <c r="F76" i="39"/>
  <c r="E76" i="38"/>
  <c r="O76" i="37"/>
  <c r="L76" i="34"/>
  <c r="AB76" i="38"/>
  <c r="Q76" i="37"/>
  <c r="O39" i="42"/>
  <c r="O77" i="5" s="1"/>
  <c r="S39" i="42"/>
  <c r="S77" i="5" s="1"/>
  <c r="AA39" i="42"/>
  <c r="AA77" i="5" s="1"/>
  <c r="K39" i="42"/>
  <c r="K77" i="5" s="1"/>
  <c r="W39" i="42"/>
  <c r="W77" i="5" s="1"/>
  <c r="F39" i="42"/>
  <c r="F77" i="5" s="1"/>
  <c r="AC27" i="33"/>
  <c r="Y27" i="33"/>
  <c r="U27" i="33"/>
  <c r="Q27" i="33"/>
  <c r="M27" i="33"/>
  <c r="I27" i="33"/>
  <c r="E27" i="33"/>
  <c r="AB27" i="33"/>
  <c r="X27" i="33"/>
  <c r="T27" i="33"/>
  <c r="P27" i="33"/>
  <c r="L27" i="33"/>
  <c r="H27" i="33"/>
  <c r="D27" i="33"/>
  <c r="AA27" i="33"/>
  <c r="S27" i="33"/>
  <c r="K27" i="33"/>
  <c r="Z27" i="33"/>
  <c r="R27" i="33"/>
  <c r="J27" i="33"/>
  <c r="AE27" i="33"/>
  <c r="O27" i="33"/>
  <c r="G27" i="33"/>
  <c r="F27" i="33"/>
  <c r="AD27" i="33"/>
  <c r="N27" i="33"/>
  <c r="W27" i="33"/>
  <c r="V27" i="33"/>
  <c r="AE3" i="33"/>
  <c r="AE4" i="33"/>
  <c r="AE5" i="33"/>
  <c r="AE6" i="33"/>
  <c r="AE7" i="33"/>
  <c r="AE8" i="33"/>
  <c r="AE9" i="33"/>
  <c r="AE10" i="33"/>
  <c r="AE11" i="33"/>
  <c r="AE12" i="33"/>
  <c r="AE13" i="33"/>
  <c r="AE14" i="33"/>
  <c r="AE15" i="33"/>
  <c r="AE16" i="33"/>
  <c r="AE17" i="33"/>
  <c r="AE18" i="33"/>
  <c r="AE19" i="33"/>
  <c r="AE20" i="33"/>
  <c r="AE21" i="33"/>
  <c r="AE23" i="33"/>
  <c r="AE24" i="33"/>
  <c r="AE25" i="33"/>
  <c r="AE26" i="33"/>
  <c r="AD39" i="42"/>
  <c r="AD77" i="5" s="1"/>
  <c r="Z39" i="42"/>
  <c r="Z77" i="5" s="1"/>
  <c r="V39" i="42"/>
  <c r="V77" i="5" s="1"/>
  <c r="R39" i="42"/>
  <c r="R77" i="5" s="1"/>
  <c r="N39" i="42"/>
  <c r="N77" i="5" s="1"/>
  <c r="I39" i="42"/>
  <c r="I77" i="5" s="1"/>
  <c r="E39" i="42"/>
  <c r="E77" i="5" s="1"/>
  <c r="AB39" i="42"/>
  <c r="AB77" i="5" s="1"/>
  <c r="X39" i="42"/>
  <c r="X77" i="5" s="1"/>
  <c r="T39" i="42"/>
  <c r="T77" i="5" s="1"/>
  <c r="P39" i="42"/>
  <c r="P77" i="5" s="1"/>
  <c r="L39" i="42"/>
  <c r="L77" i="5" s="1"/>
  <c r="G39" i="42"/>
  <c r="G77" i="5" s="1"/>
  <c r="AC39" i="42"/>
  <c r="AC77" i="5" s="1"/>
  <c r="Y39" i="42"/>
  <c r="Y77" i="5" s="1"/>
  <c r="U39" i="42"/>
  <c r="U77" i="5" s="1"/>
  <c r="Q39" i="42"/>
  <c r="Q77" i="5" s="1"/>
  <c r="M39" i="42"/>
  <c r="M77" i="5" s="1"/>
  <c r="H39" i="42"/>
  <c r="H77" i="5" s="1"/>
  <c r="D39" i="42"/>
  <c r="V76" i="38"/>
  <c r="K76" i="38"/>
  <c r="T76" i="34"/>
  <c r="F76" i="34"/>
  <c r="V76" i="37"/>
  <c r="U76" i="37"/>
  <c r="H76" i="39"/>
  <c r="H76" i="38"/>
  <c r="F76" i="37"/>
  <c r="S76" i="39"/>
  <c r="S76" i="37"/>
  <c r="V76" i="39"/>
  <c r="N76" i="36"/>
  <c r="H76" i="34"/>
  <c r="E76" i="36"/>
  <c r="H76" i="36"/>
  <c r="E76" i="34"/>
  <c r="D76" i="37"/>
  <c r="P76" i="38"/>
  <c r="W76" i="38"/>
  <c r="O76" i="38"/>
  <c r="R76" i="39"/>
  <c r="D76" i="34"/>
  <c r="AB76" i="39"/>
  <c r="AD87" i="40"/>
  <c r="L76" i="38"/>
  <c r="R76" i="38"/>
  <c r="W76" i="39"/>
  <c r="F87" i="40"/>
  <c r="F136" i="40" s="1"/>
  <c r="R76" i="37"/>
  <c r="U135" i="40"/>
  <c r="T59" i="44"/>
  <c r="B59" i="44"/>
  <c r="A61" i="44"/>
  <c r="AG59" i="44"/>
  <c r="AG60" i="44" s="1"/>
  <c r="O76" i="36"/>
  <c r="L76" i="37"/>
  <c r="D76" i="39"/>
  <c r="D76" i="38"/>
  <c r="P76" i="34"/>
  <c r="W76" i="36"/>
  <c r="O76" i="34"/>
  <c r="L76" i="36"/>
  <c r="D76" i="36"/>
  <c r="P76" i="36"/>
  <c r="P76" i="39"/>
  <c r="R76" i="36"/>
  <c r="W76" i="37"/>
  <c r="AB76" i="34"/>
  <c r="D87" i="40"/>
  <c r="D136" i="40" s="1"/>
  <c r="Z76" i="34"/>
  <c r="Y76" i="38"/>
  <c r="N76" i="37"/>
  <c r="E76" i="37"/>
  <c r="AB76" i="36"/>
  <c r="AB76" i="37"/>
  <c r="Y76" i="37"/>
  <c r="N76" i="38"/>
  <c r="C137" i="40"/>
  <c r="M76" i="39"/>
  <c r="M76" i="36"/>
  <c r="G76" i="36"/>
  <c r="J76" i="37"/>
  <c r="S76" i="34"/>
  <c r="J76" i="39"/>
  <c r="K76" i="34"/>
  <c r="G76" i="34"/>
  <c r="G76" i="39"/>
  <c r="J76" i="36"/>
  <c r="S76" i="36"/>
  <c r="AC76" i="39"/>
  <c r="AC76" i="37"/>
  <c r="K76" i="39"/>
  <c r="K76" i="36"/>
  <c r="M76" i="37"/>
  <c r="AC76" i="38"/>
  <c r="G76" i="38"/>
  <c r="J76" i="38"/>
  <c r="S76" i="38"/>
  <c r="AC76" i="34"/>
  <c r="AC76" i="36"/>
  <c r="K76" i="37"/>
  <c r="M76" i="34"/>
  <c r="Y76" i="36"/>
  <c r="C78" i="34"/>
  <c r="Y76" i="34"/>
  <c r="T76" i="38"/>
  <c r="I76" i="36"/>
  <c r="X76" i="37"/>
  <c r="AA76" i="37"/>
  <c r="U76" i="38"/>
  <c r="U76" i="39"/>
  <c r="X76" i="36"/>
  <c r="X76" i="39"/>
  <c r="X76" i="38"/>
  <c r="AA76" i="36"/>
  <c r="U76" i="34"/>
  <c r="I76" i="37"/>
  <c r="X76" i="34"/>
  <c r="U76" i="36"/>
  <c r="C88" i="40"/>
  <c r="T76" i="36"/>
  <c r="T87" i="40"/>
  <c r="S87" i="40"/>
  <c r="S136" i="40" s="1"/>
  <c r="Q76" i="38"/>
  <c r="F76" i="38"/>
  <c r="AA76" i="34"/>
  <c r="T76" i="39"/>
  <c r="T76" i="37"/>
  <c r="AA87" i="40"/>
  <c r="N87" i="40"/>
  <c r="N136" i="40" s="1"/>
  <c r="Q76" i="39"/>
  <c r="Q76" i="36"/>
  <c r="F76" i="36"/>
  <c r="AA76" i="38"/>
  <c r="AA76" i="39"/>
  <c r="AC87" i="40"/>
  <c r="U87" i="40"/>
  <c r="P87" i="40"/>
  <c r="P136" i="40" s="1"/>
  <c r="V87" i="40"/>
  <c r="V136" i="40" s="1"/>
  <c r="E87" i="40"/>
  <c r="E136" i="40" s="1"/>
  <c r="I87" i="40"/>
  <c r="I136" i="40" s="1"/>
  <c r="G87" i="40"/>
  <c r="G136" i="40" s="1"/>
  <c r="AE87" i="40"/>
  <c r="X87" i="40"/>
  <c r="R87" i="40"/>
  <c r="Y87" i="40"/>
  <c r="O87" i="40"/>
  <c r="O136" i="40" s="1"/>
  <c r="J87" i="40"/>
  <c r="J136" i="40" s="1"/>
  <c r="L87" i="40"/>
  <c r="L136" i="40" s="1"/>
  <c r="W87" i="40"/>
  <c r="W136" i="40" s="1"/>
  <c r="Q87" i="40"/>
  <c r="Q136" i="40" s="1"/>
  <c r="K87" i="40"/>
  <c r="K136" i="40" s="1"/>
  <c r="AB87" i="40"/>
  <c r="H87" i="40"/>
  <c r="H136" i="40" s="1"/>
  <c r="Z87" i="40"/>
  <c r="D78" i="5"/>
  <c r="H78" i="5"/>
  <c r="L78" i="5"/>
  <c r="P78" i="5"/>
  <c r="T78" i="5"/>
  <c r="X78" i="5"/>
  <c r="AB78" i="5"/>
  <c r="E79" i="5"/>
  <c r="I79" i="5"/>
  <c r="M79" i="5"/>
  <c r="Q79" i="5"/>
  <c r="U79" i="5"/>
  <c r="Y79" i="5"/>
  <c r="AC79" i="5"/>
  <c r="G78" i="5"/>
  <c r="M78" i="5"/>
  <c r="R78" i="5"/>
  <c r="W78" i="5"/>
  <c r="AC78" i="5"/>
  <c r="H79" i="5"/>
  <c r="N79" i="5"/>
  <c r="S79" i="5"/>
  <c r="X79" i="5"/>
  <c r="AD79" i="5"/>
  <c r="I78" i="5"/>
  <c r="N78" i="5"/>
  <c r="S78" i="5"/>
  <c r="Y78" i="5"/>
  <c r="AD78" i="5"/>
  <c r="D79" i="5"/>
  <c r="J79" i="5"/>
  <c r="O79" i="5"/>
  <c r="T79" i="5"/>
  <c r="Z79" i="5"/>
  <c r="AE79" i="5"/>
  <c r="E78" i="5"/>
  <c r="O78" i="5"/>
  <c r="Z78" i="5"/>
  <c r="F79" i="5"/>
  <c r="P79" i="5"/>
  <c r="AA79" i="5"/>
  <c r="F78" i="5"/>
  <c r="Q78" i="5"/>
  <c r="AA78" i="5"/>
  <c r="G79" i="5"/>
  <c r="R79" i="5"/>
  <c r="AB79" i="5"/>
  <c r="J78" i="5"/>
  <c r="U78" i="5"/>
  <c r="AE78" i="5"/>
  <c r="K79" i="5"/>
  <c r="V79" i="5"/>
  <c r="L79" i="5"/>
  <c r="K78" i="5"/>
  <c r="W79" i="5"/>
  <c r="V78" i="5"/>
  <c r="D80" i="5"/>
  <c r="B78" i="36"/>
  <c r="A84" i="5"/>
  <c r="B28" i="33"/>
  <c r="C78" i="5"/>
  <c r="AE7" i="5"/>
  <c r="AE6" i="5"/>
  <c r="AE10" i="5"/>
  <c r="AE9" i="5"/>
  <c r="AE12" i="5"/>
  <c r="AE13" i="5"/>
  <c r="AE15" i="5"/>
  <c r="AE16" i="5"/>
  <c r="AE19" i="5"/>
  <c r="AE18" i="5"/>
  <c r="AE21" i="5"/>
  <c r="AE22" i="5"/>
  <c r="AE24" i="5"/>
  <c r="AE25" i="5"/>
  <c r="AE30" i="5"/>
  <c r="AE31" i="5"/>
  <c r="AE28" i="5"/>
  <c r="AE27" i="5"/>
  <c r="AE37" i="5"/>
  <c r="AE33" i="5"/>
  <c r="AE34" i="5"/>
  <c r="AE36" i="5"/>
  <c r="AE39" i="5"/>
  <c r="AE40" i="5"/>
  <c r="AE43" i="5"/>
  <c r="AE42" i="5"/>
  <c r="AE49" i="5"/>
  <c r="AE48" i="5"/>
  <c r="AE45" i="5"/>
  <c r="AE46" i="5"/>
  <c r="AE51" i="5"/>
  <c r="AE52" i="5"/>
  <c r="AE55" i="5"/>
  <c r="AE54" i="5"/>
  <c r="AE57" i="5"/>
  <c r="AE61" i="5"/>
  <c r="AE60" i="5"/>
  <c r="AE58" i="5"/>
  <c r="AE64" i="5"/>
  <c r="AE67" i="5"/>
  <c r="AE66" i="5"/>
  <c r="AE63" i="5"/>
  <c r="AE70" i="5"/>
  <c r="AE69" i="5"/>
  <c r="AE72" i="5"/>
  <c r="AE73" i="5"/>
  <c r="AE76" i="5"/>
  <c r="AD5" i="5"/>
  <c r="AC116" i="40"/>
  <c r="AC117" i="40" s="1"/>
  <c r="B88" i="40"/>
  <c r="W88" i="40" s="1"/>
  <c r="B78" i="34"/>
  <c r="C78" i="36"/>
  <c r="B78" i="39"/>
  <c r="B137" i="40"/>
  <c r="AB115" i="40"/>
  <c r="AB116" i="40" s="1"/>
  <c r="AD112" i="40"/>
  <c r="AD113" i="40" s="1"/>
  <c r="AD114" i="40" s="1"/>
  <c r="M77" i="38"/>
  <c r="AD57" i="39"/>
  <c r="AD75" i="38"/>
  <c r="AD59" i="38"/>
  <c r="AD68" i="38"/>
  <c r="AD69" i="38"/>
  <c r="AD76" i="38"/>
  <c r="AD53" i="36"/>
  <c r="AD58" i="38"/>
  <c r="AD72" i="37"/>
  <c r="AD68" i="37"/>
  <c r="AD63" i="37"/>
  <c r="AD60" i="37"/>
  <c r="AD62" i="37"/>
  <c r="AD73" i="36"/>
  <c r="AD58" i="36"/>
  <c r="AD66" i="36"/>
  <c r="AD60" i="36"/>
  <c r="AD69" i="34"/>
  <c r="AD62" i="34"/>
  <c r="AD72" i="34"/>
  <c r="AD63" i="34"/>
  <c r="AD54" i="34"/>
  <c r="AD64" i="39"/>
  <c r="AD62" i="39"/>
  <c r="AD74" i="38"/>
  <c r="AD63" i="39"/>
  <c r="AD71" i="38"/>
  <c r="AD55" i="38"/>
  <c r="AD65" i="38"/>
  <c r="AD61" i="38"/>
  <c r="AD72" i="38"/>
  <c r="AD53" i="37"/>
  <c r="AD71" i="37"/>
  <c r="AD66" i="37"/>
  <c r="AD59" i="37"/>
  <c r="AD56" i="37"/>
  <c r="AD54" i="37"/>
  <c r="AD75" i="36"/>
  <c r="AD76" i="36"/>
  <c r="AD69" i="36"/>
  <c r="AD74" i="36"/>
  <c r="AD54" i="36"/>
  <c r="AD62" i="36"/>
  <c r="AD56" i="36"/>
  <c r="AD75" i="34"/>
  <c r="AD67" i="34"/>
  <c r="AD60" i="34"/>
  <c r="AD70" i="34"/>
  <c r="AD61" i="34"/>
  <c r="AD55" i="34"/>
  <c r="AD60" i="39"/>
  <c r="AD54" i="39"/>
  <c r="AD70" i="38"/>
  <c r="AD55" i="39"/>
  <c r="AD67" i="38"/>
  <c r="AD53" i="38"/>
  <c r="AD60" i="38"/>
  <c r="AD56" i="38"/>
  <c r="AD62" i="38"/>
  <c r="AD64" i="38"/>
  <c r="AD67" i="37"/>
  <c r="AD73" i="37"/>
  <c r="AD74" i="37"/>
  <c r="AD55" i="37"/>
  <c r="AD65" i="37"/>
  <c r="AD57" i="37"/>
  <c r="AD71" i="36"/>
  <c r="AD72" i="36"/>
  <c r="AD65" i="36"/>
  <c r="AD70" i="36"/>
  <c r="AD55" i="36"/>
  <c r="AD59" i="36"/>
  <c r="AD57" i="36"/>
  <c r="AD73" i="34"/>
  <c r="AD65" i="34"/>
  <c r="AD58" i="34"/>
  <c r="AD76" i="34"/>
  <c r="AD68" i="34"/>
  <c r="AD59" i="34"/>
  <c r="AD58" i="37"/>
  <c r="AD64" i="36"/>
  <c r="AD63" i="36"/>
  <c r="AD71" i="34"/>
  <c r="AD56" i="34"/>
  <c r="AD66" i="34"/>
  <c r="AD56" i="39"/>
  <c r="AD61" i="39"/>
  <c r="AD53" i="39"/>
  <c r="AD66" i="38"/>
  <c r="AD63" i="38"/>
  <c r="AD53" i="34"/>
  <c r="AD58" i="39"/>
  <c r="AD54" i="38"/>
  <c r="AD59" i="39"/>
  <c r="AD57" i="38"/>
  <c r="AD73" i="38"/>
  <c r="AD76" i="37"/>
  <c r="AD75" i="37"/>
  <c r="AD69" i="37"/>
  <c r="AD70" i="37"/>
  <c r="AD64" i="37"/>
  <c r="AD61" i="37"/>
  <c r="AD67" i="36"/>
  <c r="AD61" i="36"/>
  <c r="AD68" i="36"/>
  <c r="AD64" i="34"/>
  <c r="AD74" i="34"/>
  <c r="AD57" i="34"/>
  <c r="AD65" i="39"/>
  <c r="AD66" i="39"/>
  <c r="AD67" i="39"/>
  <c r="AD68" i="39"/>
  <c r="AD69" i="39"/>
  <c r="AD70" i="39"/>
  <c r="AD71" i="39"/>
  <c r="AD72" i="39"/>
  <c r="AD73" i="39"/>
  <c r="AD74" i="39"/>
  <c r="AD75" i="39"/>
  <c r="AD76" i="39"/>
  <c r="D27" i="11"/>
  <c r="E27" i="11"/>
  <c r="C78" i="39"/>
  <c r="AC77" i="38"/>
  <c r="B78" i="37"/>
  <c r="Y126" i="40"/>
  <c r="Y127" i="40" s="1"/>
  <c r="Y128" i="40" s="1"/>
  <c r="Y129" i="40" s="1"/>
  <c r="Y130" i="40" s="1"/>
  <c r="Y131" i="40" s="1"/>
  <c r="Y132" i="40" s="1"/>
  <c r="Y133" i="40" s="1"/>
  <c r="Y134" i="40" s="1"/>
  <c r="Y135" i="40" s="1"/>
  <c r="C40" i="42"/>
  <c r="AE2" i="34"/>
  <c r="AF1" i="34"/>
  <c r="B78" i="38"/>
  <c r="AB77" i="37"/>
  <c r="M136" i="40"/>
  <c r="AF1" i="33"/>
  <c r="AF22" i="33" s="1"/>
  <c r="AE2" i="33"/>
  <c r="AE2" i="38"/>
  <c r="AF1" i="38"/>
  <c r="AG1" i="39"/>
  <c r="AF2" i="39"/>
  <c r="A80" i="39"/>
  <c r="C78" i="37"/>
  <c r="C78" i="38"/>
  <c r="AF1" i="40"/>
  <c r="AE2" i="40"/>
  <c r="AE63" i="40"/>
  <c r="AE65" i="40"/>
  <c r="AE64" i="40"/>
  <c r="AE66" i="40"/>
  <c r="AE67" i="40"/>
  <c r="AE68" i="40"/>
  <c r="AE69" i="40"/>
  <c r="AE70" i="40"/>
  <c r="AE71" i="40"/>
  <c r="AE72" i="40"/>
  <c r="AE73" i="40"/>
  <c r="AE74" i="40"/>
  <c r="AE75" i="40"/>
  <c r="AE76" i="40"/>
  <c r="AE78" i="40"/>
  <c r="AE77" i="40"/>
  <c r="AE79" i="40"/>
  <c r="AE80" i="40"/>
  <c r="AE81" i="40"/>
  <c r="AE83" i="40"/>
  <c r="AE82" i="40"/>
  <c r="AE84" i="40"/>
  <c r="AE85" i="40"/>
  <c r="AE86" i="40"/>
  <c r="J77" i="38"/>
  <c r="AF1" i="36"/>
  <c r="AE2" i="36"/>
  <c r="A139" i="40"/>
  <c r="A30" i="33"/>
  <c r="A90" i="40"/>
  <c r="AF1" i="37"/>
  <c r="AE2" i="37"/>
  <c r="Z120" i="40"/>
  <c r="A80" i="37"/>
  <c r="A42" i="42"/>
  <c r="A80" i="38"/>
  <c r="AA119" i="40"/>
  <c r="AA120" i="40" s="1"/>
  <c r="AA121" i="40" s="1"/>
  <c r="AA122" i="40" s="1"/>
  <c r="AA123" i="40" s="1"/>
  <c r="AA124" i="40" s="1"/>
  <c r="AA125" i="40" s="1"/>
  <c r="AA126" i="40" s="1"/>
  <c r="AA127" i="40" s="1"/>
  <c r="AA128" i="40" s="1"/>
  <c r="AA129" i="40" s="1"/>
  <c r="AA130" i="40" s="1"/>
  <c r="AA131" i="40" s="1"/>
  <c r="AA132" i="40" s="1"/>
  <c r="AA133" i="40" s="1"/>
  <c r="AA134" i="40" s="1"/>
  <c r="AA135" i="40" s="1"/>
  <c r="AE2" i="42"/>
  <c r="AE3" i="42" s="1"/>
  <c r="AF1" i="42"/>
  <c r="AE16" i="42"/>
  <c r="AE8" i="5" s="1"/>
  <c r="AE15" i="42"/>
  <c r="AE17" i="42"/>
  <c r="AE11" i="5" s="1"/>
  <c r="AE19" i="42"/>
  <c r="AE17" i="5" s="1"/>
  <c r="AE18" i="42"/>
  <c r="AE14" i="5" s="1"/>
  <c r="AE20" i="42"/>
  <c r="AE20" i="5" s="1"/>
  <c r="AE21" i="42"/>
  <c r="AE23" i="5" s="1"/>
  <c r="AE23" i="42"/>
  <c r="AE29" i="5" s="1"/>
  <c r="AE22" i="42"/>
  <c r="AE26" i="5" s="1"/>
  <c r="AE24" i="42"/>
  <c r="AE32" i="5" s="1"/>
  <c r="AE25" i="42"/>
  <c r="AE35" i="5" s="1"/>
  <c r="AE26" i="42"/>
  <c r="AE38" i="5" s="1"/>
  <c r="AE27" i="42"/>
  <c r="AE41" i="5" s="1"/>
  <c r="AE28" i="42"/>
  <c r="AE44" i="5" s="1"/>
  <c r="AE29" i="42"/>
  <c r="AE47" i="5" s="1"/>
  <c r="AE30" i="42"/>
  <c r="AE50" i="5" s="1"/>
  <c r="AE31" i="42"/>
  <c r="AE53" i="5" s="1"/>
  <c r="AE32" i="42"/>
  <c r="AE56" i="5" s="1"/>
  <c r="AE33" i="42"/>
  <c r="AE59" i="5" s="1"/>
  <c r="AE34" i="42"/>
  <c r="AE62" i="5" s="1"/>
  <c r="AE35" i="42"/>
  <c r="AE65" i="5" s="1"/>
  <c r="AE36" i="42"/>
  <c r="AE68" i="5" s="1"/>
  <c r="AE37" i="42"/>
  <c r="AE71" i="5" s="1"/>
  <c r="AE38" i="42"/>
  <c r="AE74" i="5" s="1"/>
  <c r="A80" i="34"/>
  <c r="A80" i="36"/>
  <c r="C28" i="11"/>
  <c r="C81" i="5" s="1"/>
  <c r="A29" i="11"/>
  <c r="A30" i="11" s="1"/>
  <c r="B28" i="11"/>
  <c r="B81" i="5" s="1"/>
  <c r="AE39" i="42"/>
  <c r="AE77" i="5" s="1"/>
  <c r="B40" i="42"/>
  <c r="J40" i="42" s="1"/>
  <c r="AG57" i="31"/>
  <c r="AG58" i="31" s="1"/>
  <c r="B57" i="31"/>
  <c r="A59" i="31"/>
  <c r="T59" i="31" s="1"/>
  <c r="AE4" i="5"/>
  <c r="AE3" i="5"/>
  <c r="AF1" i="5"/>
  <c r="AF78" i="5" s="1"/>
  <c r="X136" i="40" l="1"/>
  <c r="B30" i="11"/>
  <c r="C30" i="11"/>
  <c r="W77" i="38"/>
  <c r="R77" i="36"/>
  <c r="P77" i="37"/>
  <c r="N77" i="38"/>
  <c r="K77" i="39"/>
  <c r="AC77" i="37"/>
  <c r="F77" i="37"/>
  <c r="S77" i="34"/>
  <c r="AB77" i="39"/>
  <c r="G77" i="38"/>
  <c r="AB77" i="38"/>
  <c r="AC77" i="34"/>
  <c r="R136" i="40"/>
  <c r="A31" i="49"/>
  <c r="AF2" i="49"/>
  <c r="AF17" i="49"/>
  <c r="AG1" i="49"/>
  <c r="AG28" i="49" s="1"/>
  <c r="AF4" i="49"/>
  <c r="AF3" i="49"/>
  <c r="AF5" i="49"/>
  <c r="AF6" i="49"/>
  <c r="AF7" i="49"/>
  <c r="AF8" i="49"/>
  <c r="AF9" i="49"/>
  <c r="AF10" i="49"/>
  <c r="AF11" i="49"/>
  <c r="AF12" i="49"/>
  <c r="AF13" i="49"/>
  <c r="AF14" i="49"/>
  <c r="AF15" i="49"/>
  <c r="AF16" i="49"/>
  <c r="AF18" i="49"/>
  <c r="AF19" i="49"/>
  <c r="AF20" i="49"/>
  <c r="AF21" i="49"/>
  <c r="AF22" i="49"/>
  <c r="AF23" i="49"/>
  <c r="AF24" i="49"/>
  <c r="AF25" i="49"/>
  <c r="B29" i="49"/>
  <c r="C29" i="49"/>
  <c r="AA28" i="49"/>
  <c r="T28" i="49"/>
  <c r="S28" i="49"/>
  <c r="L28" i="49"/>
  <c r="D28" i="49"/>
  <c r="K28" i="49"/>
  <c r="AC28" i="49"/>
  <c r="M28" i="49"/>
  <c r="Z28" i="49"/>
  <c r="J28" i="49"/>
  <c r="I28" i="49"/>
  <c r="H28" i="49"/>
  <c r="G28" i="49"/>
  <c r="AB28" i="49"/>
  <c r="F28" i="49"/>
  <c r="E28" i="49"/>
  <c r="AD28" i="49"/>
  <c r="AE28" i="49"/>
  <c r="AF28" i="49"/>
  <c r="AC77" i="36"/>
  <c r="K77" i="37"/>
  <c r="K77" i="36"/>
  <c r="K77" i="38"/>
  <c r="T136" i="40"/>
  <c r="S77" i="39"/>
  <c r="S77" i="37"/>
  <c r="S77" i="36"/>
  <c r="AB77" i="34"/>
  <c r="F29" i="47"/>
  <c r="E29" i="47"/>
  <c r="R29" i="47"/>
  <c r="D29" i="47"/>
  <c r="S29" i="47"/>
  <c r="P29" i="47"/>
  <c r="V29" i="47"/>
  <c r="AC29" i="47"/>
  <c r="AE29" i="47"/>
  <c r="AA29" i="47"/>
  <c r="Z29" i="47"/>
  <c r="Y29" i="47"/>
  <c r="I29" i="47"/>
  <c r="X29" i="47"/>
  <c r="H29" i="47"/>
  <c r="T29" i="47"/>
  <c r="G29" i="47"/>
  <c r="M29" i="47"/>
  <c r="Q29" i="47"/>
  <c r="AB29" i="47"/>
  <c r="AF29" i="47"/>
  <c r="L29" i="47"/>
  <c r="O29" i="47"/>
  <c r="AD29" i="47"/>
  <c r="N29" i="47"/>
  <c r="K29" i="47"/>
  <c r="U29" i="47"/>
  <c r="W29" i="47"/>
  <c r="J29" i="47"/>
  <c r="AF12" i="47"/>
  <c r="AF13" i="47"/>
  <c r="AF14" i="47"/>
  <c r="AF10" i="47"/>
  <c r="AF15" i="47"/>
  <c r="AF16" i="47"/>
  <c r="AG2" i="47"/>
  <c r="AG29" i="47" s="1"/>
  <c r="AF3" i="47"/>
  <c r="AF5" i="47"/>
  <c r="AF4" i="47"/>
  <c r="AF6" i="47"/>
  <c r="AF7" i="47"/>
  <c r="AF8" i="47"/>
  <c r="AF9" i="47"/>
  <c r="AF11" i="47"/>
  <c r="AF17" i="47"/>
  <c r="AF18" i="47"/>
  <c r="AF20" i="47"/>
  <c r="AF21" i="47"/>
  <c r="AF22" i="47"/>
  <c r="AF23" i="47"/>
  <c r="AF24" i="47"/>
  <c r="AF25" i="47"/>
  <c r="AF26" i="47"/>
  <c r="AF27" i="47"/>
  <c r="AF28" i="47"/>
  <c r="A32" i="47"/>
  <c r="B30" i="47"/>
  <c r="C30" i="47"/>
  <c r="H77" i="39"/>
  <c r="H77" i="36"/>
  <c r="AA77" i="38"/>
  <c r="H77" i="37"/>
  <c r="H77" i="38"/>
  <c r="Y77" i="34"/>
  <c r="Q77" i="37"/>
  <c r="L77" i="34"/>
  <c r="X77" i="37"/>
  <c r="X77" i="36"/>
  <c r="W77" i="37"/>
  <c r="X77" i="34"/>
  <c r="X77" i="39"/>
  <c r="AB77" i="36"/>
  <c r="AD77" i="39"/>
  <c r="M77" i="37"/>
  <c r="L77" i="38"/>
  <c r="L77" i="39"/>
  <c r="L77" i="37"/>
  <c r="L77" i="36"/>
  <c r="AA136" i="40"/>
  <c r="N77" i="39"/>
  <c r="Z77" i="37"/>
  <c r="T77" i="39"/>
  <c r="Y77" i="36"/>
  <c r="AB88" i="40"/>
  <c r="Y77" i="39"/>
  <c r="H77" i="34"/>
  <c r="X77" i="38"/>
  <c r="AC77" i="39"/>
  <c r="N77" i="34"/>
  <c r="Y77" i="37"/>
  <c r="K77" i="34"/>
  <c r="U77" i="36"/>
  <c r="AD77" i="38"/>
  <c r="AD77" i="34"/>
  <c r="M77" i="36"/>
  <c r="T77" i="37"/>
  <c r="N77" i="36"/>
  <c r="G77" i="34"/>
  <c r="AA77" i="36"/>
  <c r="P77" i="39"/>
  <c r="G77" i="36"/>
  <c r="AA77" i="37"/>
  <c r="U77" i="34"/>
  <c r="R77" i="38"/>
  <c r="D77" i="37"/>
  <c r="AA77" i="39"/>
  <c r="U77" i="38"/>
  <c r="R77" i="39"/>
  <c r="W77" i="39"/>
  <c r="W77" i="34"/>
  <c r="AA77" i="34"/>
  <c r="G77" i="39"/>
  <c r="G77" i="37"/>
  <c r="I77" i="38"/>
  <c r="N77" i="37"/>
  <c r="Y77" i="38"/>
  <c r="U77" i="39"/>
  <c r="U77" i="37"/>
  <c r="R77" i="34"/>
  <c r="E77" i="38"/>
  <c r="W77" i="36"/>
  <c r="T77" i="34"/>
  <c r="U136" i="40"/>
  <c r="AD28" i="33"/>
  <c r="Z28" i="33"/>
  <c r="V28" i="33"/>
  <c r="R28" i="33"/>
  <c r="N28" i="33"/>
  <c r="J28" i="33"/>
  <c r="F28" i="33"/>
  <c r="AC28" i="33"/>
  <c r="Y28" i="33"/>
  <c r="U28" i="33"/>
  <c r="Q28" i="33"/>
  <c r="M28" i="33"/>
  <c r="I28" i="33"/>
  <c r="E28" i="33"/>
  <c r="AB28" i="33"/>
  <c r="T28" i="33"/>
  <c r="L28" i="33"/>
  <c r="D28" i="33"/>
  <c r="AA28" i="33"/>
  <c r="S28" i="33"/>
  <c r="K28" i="33"/>
  <c r="AF28" i="33"/>
  <c r="P28" i="33"/>
  <c r="H28" i="33"/>
  <c r="W28" i="33"/>
  <c r="AE28" i="33"/>
  <c r="O28" i="33"/>
  <c r="X28" i="33"/>
  <c r="G28" i="33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21" i="33"/>
  <c r="AF23" i="33"/>
  <c r="AF24" i="33"/>
  <c r="AF25" i="33"/>
  <c r="AF26" i="33"/>
  <c r="AF27" i="33"/>
  <c r="AF88" i="40"/>
  <c r="P77" i="38"/>
  <c r="J77" i="34"/>
  <c r="I77" i="36"/>
  <c r="V77" i="36"/>
  <c r="E77" i="37"/>
  <c r="P77" i="34"/>
  <c r="J77" i="39"/>
  <c r="J77" i="37"/>
  <c r="I77" i="34"/>
  <c r="V77" i="39"/>
  <c r="E77" i="34"/>
  <c r="V77" i="37"/>
  <c r="P77" i="36"/>
  <c r="V77" i="38"/>
  <c r="J77" i="36"/>
  <c r="I77" i="39"/>
  <c r="I77" i="37"/>
  <c r="V77" i="34"/>
  <c r="E77" i="39"/>
  <c r="E77" i="36"/>
  <c r="O77" i="34"/>
  <c r="AD77" i="37"/>
  <c r="M77" i="34"/>
  <c r="R77" i="37"/>
  <c r="T77" i="38"/>
  <c r="S77" i="38"/>
  <c r="O88" i="40"/>
  <c r="O137" i="40" s="1"/>
  <c r="E88" i="40"/>
  <c r="E137" i="40" s="1"/>
  <c r="H88" i="40"/>
  <c r="H137" i="40" s="1"/>
  <c r="P88" i="40"/>
  <c r="P137" i="40" s="1"/>
  <c r="AC88" i="40"/>
  <c r="R88" i="40"/>
  <c r="I88" i="40"/>
  <c r="I137" i="40" s="1"/>
  <c r="N88" i="40"/>
  <c r="N137" i="40" s="1"/>
  <c r="S88" i="40"/>
  <c r="S137" i="40" s="1"/>
  <c r="L88" i="40"/>
  <c r="L137" i="40" s="1"/>
  <c r="AD77" i="36"/>
  <c r="M77" i="39"/>
  <c r="T77" i="36"/>
  <c r="AA88" i="40"/>
  <c r="Y88" i="40"/>
  <c r="Z88" i="40"/>
  <c r="Y136" i="40"/>
  <c r="AG61" i="44"/>
  <c r="AG62" i="44" s="1"/>
  <c r="T61" i="44"/>
  <c r="B61" i="44"/>
  <c r="A63" i="44"/>
  <c r="O77" i="37"/>
  <c r="Z77" i="38"/>
  <c r="D77" i="36"/>
  <c r="Q77" i="39"/>
  <c r="Q77" i="36"/>
  <c r="F77" i="39"/>
  <c r="F77" i="36"/>
  <c r="Z77" i="39"/>
  <c r="O77" i="39"/>
  <c r="O77" i="36"/>
  <c r="Z77" i="34"/>
  <c r="D77" i="34"/>
  <c r="Q77" i="38"/>
  <c r="F77" i="38"/>
  <c r="Z77" i="36"/>
  <c r="O77" i="38"/>
  <c r="D77" i="39"/>
  <c r="D77" i="38"/>
  <c r="Q77" i="34"/>
  <c r="F77" i="34"/>
  <c r="AE88" i="40"/>
  <c r="F88" i="40"/>
  <c r="F137" i="40" s="1"/>
  <c r="J88" i="40"/>
  <c r="J137" i="40" s="1"/>
  <c r="D88" i="40"/>
  <c r="D137" i="40" s="1"/>
  <c r="U88" i="40"/>
  <c r="X88" i="40"/>
  <c r="X137" i="40" s="1"/>
  <c r="G88" i="40"/>
  <c r="G137" i="40" s="1"/>
  <c r="AD88" i="40"/>
  <c r="K88" i="40"/>
  <c r="K137" i="40" s="1"/>
  <c r="M88" i="40"/>
  <c r="M137" i="40" s="1"/>
  <c r="T88" i="40"/>
  <c r="V88" i="40"/>
  <c r="V137" i="40" s="1"/>
  <c r="Q88" i="40"/>
  <c r="Q137" i="40" s="1"/>
  <c r="AC118" i="40"/>
  <c r="AC119" i="40" s="1"/>
  <c r="F81" i="5"/>
  <c r="Q81" i="5"/>
  <c r="Z81" i="5"/>
  <c r="G82" i="5"/>
  <c r="R82" i="5"/>
  <c r="AA82" i="5"/>
  <c r="N81" i="5"/>
  <c r="AD81" i="5"/>
  <c r="K82" i="5"/>
  <c r="Z82" i="5"/>
  <c r="R81" i="5"/>
  <c r="O82" i="5"/>
  <c r="AE82" i="5"/>
  <c r="I81" i="5"/>
  <c r="J81" i="5"/>
  <c r="J82" i="5"/>
  <c r="V81" i="5"/>
  <c r="S82" i="5"/>
  <c r="Y81" i="5"/>
  <c r="W82" i="5"/>
  <c r="K81" i="5"/>
  <c r="AA81" i="5"/>
  <c r="L82" i="5"/>
  <c r="AB82" i="5"/>
  <c r="L81" i="5"/>
  <c r="AB81" i="5"/>
  <c r="M82" i="5"/>
  <c r="AC82" i="5"/>
  <c r="N82" i="5"/>
  <c r="M81" i="5"/>
  <c r="O81" i="5"/>
  <c r="AE81" i="5"/>
  <c r="P82" i="5"/>
  <c r="AF82" i="5"/>
  <c r="P81" i="5"/>
  <c r="AF81" i="5"/>
  <c r="Q82" i="5"/>
  <c r="F82" i="5"/>
  <c r="E81" i="5"/>
  <c r="W81" i="5"/>
  <c r="X82" i="5"/>
  <c r="X81" i="5"/>
  <c r="Y82" i="5"/>
  <c r="U81" i="5"/>
  <c r="G81" i="5"/>
  <c r="H81" i="5"/>
  <c r="T82" i="5"/>
  <c r="U82" i="5"/>
  <c r="AC81" i="5"/>
  <c r="D82" i="5"/>
  <c r="D81" i="5"/>
  <c r="E82" i="5"/>
  <c r="AD82" i="5"/>
  <c r="H82" i="5"/>
  <c r="I82" i="5"/>
  <c r="V82" i="5"/>
  <c r="S81" i="5"/>
  <c r="T81" i="5"/>
  <c r="D83" i="5"/>
  <c r="AF79" i="5"/>
  <c r="A87" i="5"/>
  <c r="AF6" i="5"/>
  <c r="AF7" i="5"/>
  <c r="AF13" i="5"/>
  <c r="AF9" i="5"/>
  <c r="AF12" i="5"/>
  <c r="AF10" i="5"/>
  <c r="AF16" i="5"/>
  <c r="AF15" i="5"/>
  <c r="AF19" i="5"/>
  <c r="AF18" i="5"/>
  <c r="AF22" i="5"/>
  <c r="AF21" i="5"/>
  <c r="AF24" i="5"/>
  <c r="AF25" i="5"/>
  <c r="AF28" i="5"/>
  <c r="AF30" i="5"/>
  <c r="AF27" i="5"/>
  <c r="AF31" i="5"/>
  <c r="AF33" i="5"/>
  <c r="AF34" i="5"/>
  <c r="AF36" i="5"/>
  <c r="AF37" i="5"/>
  <c r="AF40" i="5"/>
  <c r="AF39" i="5"/>
  <c r="AF42" i="5"/>
  <c r="AF43" i="5"/>
  <c r="AF45" i="5"/>
  <c r="AF48" i="5"/>
  <c r="AF46" i="5"/>
  <c r="AF49" i="5"/>
  <c r="AF51" i="5"/>
  <c r="AF52" i="5"/>
  <c r="AF54" i="5"/>
  <c r="AF55" i="5"/>
  <c r="AF58" i="5"/>
  <c r="AF57" i="5"/>
  <c r="AF60" i="5"/>
  <c r="AF61" i="5"/>
  <c r="AF63" i="5"/>
  <c r="AF66" i="5"/>
  <c r="AF67" i="5"/>
  <c r="AF64" i="5"/>
  <c r="AF70" i="5"/>
  <c r="AF69" i="5"/>
  <c r="AF73" i="5"/>
  <c r="AF72" i="5"/>
  <c r="AF76" i="5"/>
  <c r="AF75" i="5"/>
  <c r="AE5" i="5"/>
  <c r="AB117" i="40"/>
  <c r="AB118" i="40" s="1"/>
  <c r="AC120" i="40"/>
  <c r="AC121" i="40" s="1"/>
  <c r="D40" i="42"/>
  <c r="E40" i="42"/>
  <c r="E80" i="5" s="1"/>
  <c r="F40" i="42"/>
  <c r="F80" i="5" s="1"/>
  <c r="G40" i="42"/>
  <c r="G80" i="5" s="1"/>
  <c r="H40" i="42"/>
  <c r="H80" i="5" s="1"/>
  <c r="I40" i="42"/>
  <c r="I80" i="5" s="1"/>
  <c r="J80" i="5"/>
  <c r="K40" i="42"/>
  <c r="K80" i="5" s="1"/>
  <c r="L40" i="42"/>
  <c r="L80" i="5" s="1"/>
  <c r="M40" i="42"/>
  <c r="M80" i="5" s="1"/>
  <c r="N40" i="42"/>
  <c r="N80" i="5" s="1"/>
  <c r="O40" i="42"/>
  <c r="O80" i="5" s="1"/>
  <c r="P40" i="42"/>
  <c r="P80" i="5" s="1"/>
  <c r="Q40" i="42"/>
  <c r="Q80" i="5" s="1"/>
  <c r="R40" i="42"/>
  <c r="R80" i="5" s="1"/>
  <c r="S40" i="42"/>
  <c r="S80" i="5" s="1"/>
  <c r="T40" i="42"/>
  <c r="T80" i="5" s="1"/>
  <c r="U40" i="42"/>
  <c r="U80" i="5" s="1"/>
  <c r="V40" i="42"/>
  <c r="V80" i="5" s="1"/>
  <c r="W40" i="42"/>
  <c r="W80" i="5" s="1"/>
  <c r="X40" i="42"/>
  <c r="X80" i="5" s="1"/>
  <c r="Y40" i="42"/>
  <c r="Y80" i="5" s="1"/>
  <c r="Z40" i="42"/>
  <c r="Z80" i="5" s="1"/>
  <c r="AA40" i="42"/>
  <c r="AB40" i="42"/>
  <c r="AC40" i="42"/>
  <c r="AD40" i="42"/>
  <c r="AE40" i="42"/>
  <c r="AE80" i="5" s="1"/>
  <c r="AF40" i="42"/>
  <c r="AF80" i="5" s="1"/>
  <c r="D28" i="11"/>
  <c r="E28" i="11"/>
  <c r="B79" i="34"/>
  <c r="AG1" i="42"/>
  <c r="AF2" i="42"/>
  <c r="AF3" i="42" s="1"/>
  <c r="AF15" i="42"/>
  <c r="AF16" i="42"/>
  <c r="AF8" i="5" s="1"/>
  <c r="AF17" i="42"/>
  <c r="AF11" i="5" s="1"/>
  <c r="AF18" i="42"/>
  <c r="AF14" i="5" s="1"/>
  <c r="AF19" i="42"/>
  <c r="AF17" i="5" s="1"/>
  <c r="AF20" i="42"/>
  <c r="AF20" i="5" s="1"/>
  <c r="AF21" i="42"/>
  <c r="AF23" i="5" s="1"/>
  <c r="AF23" i="42"/>
  <c r="AF29" i="5" s="1"/>
  <c r="AF22" i="42"/>
  <c r="AF26" i="5" s="1"/>
  <c r="AF24" i="42"/>
  <c r="AF32" i="5" s="1"/>
  <c r="AF25" i="42"/>
  <c r="AF35" i="5" s="1"/>
  <c r="AF26" i="42"/>
  <c r="AF38" i="5" s="1"/>
  <c r="AF27" i="42"/>
  <c r="AF41" i="5" s="1"/>
  <c r="AF28" i="42"/>
  <c r="AF44" i="5" s="1"/>
  <c r="AF30" i="42"/>
  <c r="AF50" i="5" s="1"/>
  <c r="AF29" i="42"/>
  <c r="AF47" i="5" s="1"/>
  <c r="AF31" i="42"/>
  <c r="AF53" i="5" s="1"/>
  <c r="AF32" i="42"/>
  <c r="AF56" i="5" s="1"/>
  <c r="AF33" i="42"/>
  <c r="AF59" i="5" s="1"/>
  <c r="AF35" i="42"/>
  <c r="AF65" i="5" s="1"/>
  <c r="AF34" i="42"/>
  <c r="AF62" i="5" s="1"/>
  <c r="AF36" i="42"/>
  <c r="AF68" i="5" s="1"/>
  <c r="AF37" i="42"/>
  <c r="AF71" i="5" s="1"/>
  <c r="AF38" i="42"/>
  <c r="AF74" i="5" s="1"/>
  <c r="AF39" i="42"/>
  <c r="AF77" i="5" s="1"/>
  <c r="A43" i="42"/>
  <c r="A81" i="37"/>
  <c r="Z121" i="40"/>
  <c r="A91" i="40"/>
  <c r="B29" i="33"/>
  <c r="A140" i="40"/>
  <c r="A81" i="39"/>
  <c r="B59" i="31"/>
  <c r="A61" i="31"/>
  <c r="T61" i="31" s="1"/>
  <c r="AG59" i="31"/>
  <c r="AG60" i="31" s="1"/>
  <c r="W137" i="40"/>
  <c r="C79" i="36"/>
  <c r="C79" i="38"/>
  <c r="C41" i="42"/>
  <c r="B79" i="37"/>
  <c r="B89" i="40"/>
  <c r="AE112" i="40"/>
  <c r="AE113" i="40" s="1"/>
  <c r="B79" i="39"/>
  <c r="AE58" i="39"/>
  <c r="AE63" i="39"/>
  <c r="AE71" i="38"/>
  <c r="AE56" i="39"/>
  <c r="AE68" i="38"/>
  <c r="AE53" i="36"/>
  <c r="AE59" i="39"/>
  <c r="AE55" i="38"/>
  <c r="AE62" i="38"/>
  <c r="AE73" i="38"/>
  <c r="AE59" i="38"/>
  <c r="AE68" i="37"/>
  <c r="AE70" i="37"/>
  <c r="AE64" i="37"/>
  <c r="AE61" i="37"/>
  <c r="AE54" i="37"/>
  <c r="AE59" i="37"/>
  <c r="AE68" i="36"/>
  <c r="AE73" i="36"/>
  <c r="AE70" i="36"/>
  <c r="AE75" i="36"/>
  <c r="AE61" i="36"/>
  <c r="AE54" i="36"/>
  <c r="AE58" i="36"/>
  <c r="AE58" i="34"/>
  <c r="AE76" i="34"/>
  <c r="AE68" i="34"/>
  <c r="AE59" i="34"/>
  <c r="AE77" i="34"/>
  <c r="AE69" i="34"/>
  <c r="AE54" i="34"/>
  <c r="AE65" i="39"/>
  <c r="AE54" i="39"/>
  <c r="AE55" i="39"/>
  <c r="AE67" i="38"/>
  <c r="AE64" i="38"/>
  <c r="AE53" i="37"/>
  <c r="AE53" i="38"/>
  <c r="AE57" i="38"/>
  <c r="AE63" i="38"/>
  <c r="AE66" i="38"/>
  <c r="AE77" i="37"/>
  <c r="AE76" i="37"/>
  <c r="AE69" i="37"/>
  <c r="AE60" i="37"/>
  <c r="AE57" i="37"/>
  <c r="AE55" i="37"/>
  <c r="AE64" i="36"/>
  <c r="AE69" i="36"/>
  <c r="AE66" i="36"/>
  <c r="AE71" i="36"/>
  <c r="AE59" i="36"/>
  <c r="AE63" i="36"/>
  <c r="AE64" i="34"/>
  <c r="AE56" i="34"/>
  <c r="AE74" i="34"/>
  <c r="AE66" i="34"/>
  <c r="AE57" i="34"/>
  <c r="AE75" i="34"/>
  <c r="AE67" i="34"/>
  <c r="AE61" i="39"/>
  <c r="AE53" i="39"/>
  <c r="AE76" i="38"/>
  <c r="AE60" i="38"/>
  <c r="AE69" i="38"/>
  <c r="AE53" i="34"/>
  <c r="AE58" i="38"/>
  <c r="AE65" i="38"/>
  <c r="AE75" i="37"/>
  <c r="AE73" i="37"/>
  <c r="AE63" i="37"/>
  <c r="AE56" i="37"/>
  <c r="AE66" i="37"/>
  <c r="AE58" i="37"/>
  <c r="AE76" i="36"/>
  <c r="AE62" i="36"/>
  <c r="AE67" i="36"/>
  <c r="AE55" i="36"/>
  <c r="AE60" i="36"/>
  <c r="AE62" i="34"/>
  <c r="AE72" i="34"/>
  <c r="AE63" i="34"/>
  <c r="AE73" i="34"/>
  <c r="AE65" i="34"/>
  <c r="AE57" i="39"/>
  <c r="AE62" i="39"/>
  <c r="AE75" i="38"/>
  <c r="AE64" i="39"/>
  <c r="AE72" i="38"/>
  <c r="AE56" i="38"/>
  <c r="AE77" i="38"/>
  <c r="AE61" i="38"/>
  <c r="AE70" i="38"/>
  <c r="AE60" i="39"/>
  <c r="AE74" i="38"/>
  <c r="AE54" i="38"/>
  <c r="AE72" i="37"/>
  <c r="AE74" i="37"/>
  <c r="AE71" i="37"/>
  <c r="AE65" i="37"/>
  <c r="AE62" i="37"/>
  <c r="AE67" i="37"/>
  <c r="AE72" i="36"/>
  <c r="AE77" i="36"/>
  <c r="AE74" i="36"/>
  <c r="AE65" i="36"/>
  <c r="AE56" i="36"/>
  <c r="AE57" i="36"/>
  <c r="AE60" i="34"/>
  <c r="AE70" i="34"/>
  <c r="AE61" i="34"/>
  <c r="AE71" i="34"/>
  <c r="AE55" i="34"/>
  <c r="AE66" i="39"/>
  <c r="AE67" i="39"/>
  <c r="AE68" i="39"/>
  <c r="AE69" i="39"/>
  <c r="AE70" i="39"/>
  <c r="AE71" i="39"/>
  <c r="AE72" i="39"/>
  <c r="AE73" i="39"/>
  <c r="AE74" i="39"/>
  <c r="AE75" i="39"/>
  <c r="AE76" i="39"/>
  <c r="AE77" i="39"/>
  <c r="AG1" i="33"/>
  <c r="AG22" i="33" s="1"/>
  <c r="AF2" i="33"/>
  <c r="B79" i="36"/>
  <c r="C79" i="34"/>
  <c r="A81" i="38"/>
  <c r="B41" i="42"/>
  <c r="J41" i="42" s="1"/>
  <c r="AG1" i="37"/>
  <c r="AF2" i="37"/>
  <c r="C29" i="33"/>
  <c r="B138" i="40"/>
  <c r="AF2" i="36"/>
  <c r="AG1" i="36"/>
  <c r="AF2" i="38"/>
  <c r="AG1" i="38"/>
  <c r="AG1" i="34"/>
  <c r="AF2" i="34"/>
  <c r="B29" i="11"/>
  <c r="B84" i="5" s="1"/>
  <c r="C29" i="11"/>
  <c r="C80" i="37" s="1"/>
  <c r="A81" i="36"/>
  <c r="A81" i="34"/>
  <c r="B79" i="38"/>
  <c r="C79" i="37"/>
  <c r="C89" i="40"/>
  <c r="A31" i="33"/>
  <c r="C138" i="40"/>
  <c r="AG1" i="40"/>
  <c r="AF2" i="40"/>
  <c r="AF63" i="40"/>
  <c r="AF65" i="40"/>
  <c r="AF64" i="40"/>
  <c r="AF66" i="40"/>
  <c r="AF68" i="40"/>
  <c r="AF67" i="40"/>
  <c r="AF69" i="40"/>
  <c r="AF71" i="40"/>
  <c r="AF70" i="40"/>
  <c r="AF72" i="40"/>
  <c r="AF73" i="40"/>
  <c r="AF74" i="40"/>
  <c r="AF75" i="40"/>
  <c r="AF76" i="40"/>
  <c r="AF78" i="40"/>
  <c r="AF77" i="40"/>
  <c r="AF79" i="40"/>
  <c r="AF80" i="40"/>
  <c r="AF81" i="40"/>
  <c r="AF83" i="40"/>
  <c r="AF82" i="40"/>
  <c r="AF84" i="40"/>
  <c r="AF85" i="40"/>
  <c r="AF86" i="40"/>
  <c r="AF87" i="40"/>
  <c r="C79" i="39"/>
  <c r="AH1" i="39"/>
  <c r="AH2" i="39" s="1"/>
  <c r="AG2" i="39"/>
  <c r="AD115" i="40"/>
  <c r="AF4" i="5"/>
  <c r="AF3" i="5"/>
  <c r="AG1" i="5"/>
  <c r="AG81" i="5" s="1"/>
  <c r="R137" i="40" l="1"/>
  <c r="D30" i="11"/>
  <c r="E30" i="11"/>
  <c r="L78" i="39"/>
  <c r="AB78" i="37"/>
  <c r="J78" i="36"/>
  <c r="N78" i="37"/>
  <c r="S78" i="36"/>
  <c r="AA78" i="39"/>
  <c r="V78" i="34"/>
  <c r="D78" i="38"/>
  <c r="L78" i="37"/>
  <c r="T137" i="40"/>
  <c r="Y29" i="49"/>
  <c r="K29" i="49"/>
  <c r="I29" i="49"/>
  <c r="J29" i="49"/>
  <c r="X29" i="49"/>
  <c r="Z29" i="49"/>
  <c r="H29" i="49"/>
  <c r="S29" i="49"/>
  <c r="W29" i="49"/>
  <c r="R29" i="49"/>
  <c r="G29" i="49"/>
  <c r="O29" i="49"/>
  <c r="V29" i="49"/>
  <c r="F29" i="49"/>
  <c r="U29" i="49"/>
  <c r="E29" i="49"/>
  <c r="T29" i="49"/>
  <c r="D29" i="49"/>
  <c r="AC29" i="49"/>
  <c r="Q29" i="49"/>
  <c r="M29" i="49"/>
  <c r="P29" i="49"/>
  <c r="AB29" i="49"/>
  <c r="AA29" i="49"/>
  <c r="L29" i="49"/>
  <c r="N29" i="49"/>
  <c r="AG29" i="49"/>
  <c r="AG17" i="49"/>
  <c r="AG2" i="49"/>
  <c r="AG18" i="49"/>
  <c r="AG3" i="49"/>
  <c r="AG4" i="49"/>
  <c r="AG5" i="49"/>
  <c r="AG6" i="49"/>
  <c r="AG7" i="49"/>
  <c r="AG8" i="49"/>
  <c r="AG9" i="49"/>
  <c r="AG10" i="49"/>
  <c r="AG11" i="49"/>
  <c r="AG12" i="49"/>
  <c r="AG13" i="49"/>
  <c r="AG14" i="49"/>
  <c r="AG15" i="49"/>
  <c r="AG16" i="49"/>
  <c r="AG19" i="49"/>
  <c r="AG20" i="49"/>
  <c r="AG21" i="49"/>
  <c r="AG22" i="49"/>
  <c r="AG23" i="49"/>
  <c r="AG24" i="49"/>
  <c r="AG25" i="49"/>
  <c r="AG26" i="49"/>
  <c r="AG27" i="49"/>
  <c r="B30" i="49"/>
  <c r="A32" i="49"/>
  <c r="C30" i="49"/>
  <c r="AA78" i="36"/>
  <c r="V78" i="38"/>
  <c r="G30" i="47"/>
  <c r="AE30" i="47"/>
  <c r="AG30" i="47"/>
  <c r="F30" i="47"/>
  <c r="Z30" i="47"/>
  <c r="X30" i="47"/>
  <c r="J30" i="47"/>
  <c r="V30" i="47"/>
  <c r="E30" i="47"/>
  <c r="O30" i="47"/>
  <c r="Y30" i="47"/>
  <c r="U30" i="47"/>
  <c r="I30" i="47"/>
  <c r="S30" i="47"/>
  <c r="AF30" i="47"/>
  <c r="Q30" i="47"/>
  <c r="N30" i="47"/>
  <c r="R30" i="47"/>
  <c r="AD30" i="47"/>
  <c r="H30" i="47"/>
  <c r="L30" i="47"/>
  <c r="D30" i="47"/>
  <c r="AC30" i="47"/>
  <c r="AB30" i="47"/>
  <c r="K30" i="47"/>
  <c r="T30" i="47"/>
  <c r="W30" i="47"/>
  <c r="AA30" i="47"/>
  <c r="P30" i="47"/>
  <c r="M30" i="47"/>
  <c r="A33" i="47"/>
  <c r="B31" i="47"/>
  <c r="C31" i="47"/>
  <c r="AG5" i="47"/>
  <c r="AG4" i="47"/>
  <c r="AG6" i="47"/>
  <c r="AG7" i="47"/>
  <c r="AG8" i="47"/>
  <c r="AG9" i="47"/>
  <c r="AG10" i="47"/>
  <c r="AG11" i="47"/>
  <c r="AG12" i="47"/>
  <c r="AG13" i="47"/>
  <c r="AG14" i="47"/>
  <c r="AG15" i="47"/>
  <c r="AG16" i="47"/>
  <c r="AG17" i="47"/>
  <c r="AG3" i="47"/>
  <c r="AH2" i="47"/>
  <c r="AG18" i="47"/>
  <c r="AG20" i="47"/>
  <c r="AG21" i="47"/>
  <c r="AG22" i="47"/>
  <c r="AG23" i="47"/>
  <c r="AG24" i="47"/>
  <c r="AG25" i="47"/>
  <c r="AG26" i="47"/>
  <c r="AG27" i="47"/>
  <c r="AG28" i="47"/>
  <c r="A41" i="47"/>
  <c r="N78" i="34"/>
  <c r="J78" i="38"/>
  <c r="N78" i="36"/>
  <c r="N78" i="38"/>
  <c r="P78" i="38"/>
  <c r="AA137" i="40"/>
  <c r="G78" i="38"/>
  <c r="J78" i="39"/>
  <c r="G78" i="37"/>
  <c r="AE78" i="36"/>
  <c r="G78" i="34"/>
  <c r="N78" i="39"/>
  <c r="G78" i="39"/>
  <c r="W78" i="34"/>
  <c r="AA78" i="34"/>
  <c r="Q78" i="34"/>
  <c r="Y78" i="34"/>
  <c r="O78" i="38"/>
  <c r="AC78" i="37"/>
  <c r="O78" i="36"/>
  <c r="AE78" i="38"/>
  <c r="AE78" i="39"/>
  <c r="G78" i="36"/>
  <c r="AE78" i="34"/>
  <c r="J78" i="34"/>
  <c r="E78" i="38"/>
  <c r="AC78" i="34"/>
  <c r="AE78" i="37"/>
  <c r="J78" i="37"/>
  <c r="X78" i="36"/>
  <c r="AB78" i="34"/>
  <c r="V78" i="36"/>
  <c r="AA78" i="37"/>
  <c r="T78" i="38"/>
  <c r="X78" i="37"/>
  <c r="U137" i="40"/>
  <c r="T78" i="36"/>
  <c r="M78" i="37"/>
  <c r="S78" i="38"/>
  <c r="X78" i="38"/>
  <c r="X78" i="34"/>
  <c r="S78" i="39"/>
  <c r="F78" i="36"/>
  <c r="AB78" i="36"/>
  <c r="R78" i="34"/>
  <c r="AB78" i="38"/>
  <c r="O78" i="37"/>
  <c r="V78" i="39"/>
  <c r="S78" i="37"/>
  <c r="F78" i="38"/>
  <c r="O78" i="34"/>
  <c r="P78" i="34"/>
  <c r="V78" i="37"/>
  <c r="P78" i="39"/>
  <c r="AB78" i="39"/>
  <c r="AA78" i="38"/>
  <c r="H78" i="34"/>
  <c r="AG3" i="33"/>
  <c r="AG4" i="33"/>
  <c r="AG5" i="33"/>
  <c r="AG6" i="33"/>
  <c r="AG7" i="33"/>
  <c r="AG8" i="33"/>
  <c r="AG9" i="33"/>
  <c r="AG10" i="33"/>
  <c r="AG11" i="33"/>
  <c r="AG12" i="33"/>
  <c r="AG13" i="33"/>
  <c r="AG14" i="33"/>
  <c r="AG15" i="33"/>
  <c r="AG16" i="33"/>
  <c r="AG17" i="33"/>
  <c r="AG18" i="33"/>
  <c r="AG19" i="33"/>
  <c r="AG20" i="33"/>
  <c r="AG21" i="33"/>
  <c r="AG23" i="33"/>
  <c r="AG24" i="33"/>
  <c r="AG25" i="33"/>
  <c r="AG26" i="33"/>
  <c r="AG27" i="33"/>
  <c r="AE29" i="33"/>
  <c r="AA29" i="33"/>
  <c r="W29" i="33"/>
  <c r="S29" i="33"/>
  <c r="O29" i="33"/>
  <c r="K29" i="33"/>
  <c r="G29" i="33"/>
  <c r="AD29" i="33"/>
  <c r="Z29" i="33"/>
  <c r="V29" i="33"/>
  <c r="R29" i="33"/>
  <c r="N29" i="33"/>
  <c r="J29" i="33"/>
  <c r="F29" i="33"/>
  <c r="AC29" i="33"/>
  <c r="U29" i="33"/>
  <c r="M29" i="33"/>
  <c r="E29" i="33"/>
  <c r="AB29" i="33"/>
  <c r="T29" i="33"/>
  <c r="L29" i="33"/>
  <c r="D29" i="33"/>
  <c r="AG29" i="33"/>
  <c r="Q29" i="33"/>
  <c r="I29" i="33"/>
  <c r="X29" i="33"/>
  <c r="AF29" i="33"/>
  <c r="P29" i="33"/>
  <c r="Y29" i="33"/>
  <c r="H29" i="33"/>
  <c r="AG28" i="33"/>
  <c r="Y137" i="40"/>
  <c r="P78" i="36"/>
  <c r="P78" i="37"/>
  <c r="D78" i="37"/>
  <c r="Q78" i="39"/>
  <c r="D78" i="34"/>
  <c r="D78" i="36"/>
  <c r="S78" i="34"/>
  <c r="W78" i="37"/>
  <c r="Q78" i="36"/>
  <c r="E78" i="34"/>
  <c r="W78" i="38"/>
  <c r="E78" i="36"/>
  <c r="T78" i="34"/>
  <c r="W78" i="36"/>
  <c r="E78" i="37"/>
  <c r="Q78" i="37"/>
  <c r="Y78" i="39"/>
  <c r="T63" i="44"/>
  <c r="B63" i="44"/>
  <c r="AG63" i="44"/>
  <c r="AG64" i="44" s="1"/>
  <c r="Y78" i="38"/>
  <c r="T78" i="37"/>
  <c r="Q78" i="38"/>
  <c r="U78" i="37"/>
  <c r="I78" i="34"/>
  <c r="I78" i="39"/>
  <c r="Y78" i="37"/>
  <c r="H78" i="39"/>
  <c r="U78" i="34"/>
  <c r="L78" i="38"/>
  <c r="M78" i="36"/>
  <c r="R78" i="37"/>
  <c r="X78" i="39"/>
  <c r="AC78" i="38"/>
  <c r="O78" i="39"/>
  <c r="Y78" i="36"/>
  <c r="H78" i="38"/>
  <c r="U78" i="36"/>
  <c r="H78" i="36"/>
  <c r="U78" i="38"/>
  <c r="U78" i="39"/>
  <c r="H78" i="37"/>
  <c r="L78" i="34"/>
  <c r="F78" i="34"/>
  <c r="M78" i="38"/>
  <c r="R78" i="36"/>
  <c r="AC78" i="36"/>
  <c r="L78" i="36"/>
  <c r="F78" i="37"/>
  <c r="M78" i="34"/>
  <c r="R78" i="38"/>
  <c r="I78" i="37"/>
  <c r="AD78" i="34"/>
  <c r="Z78" i="38"/>
  <c r="Z78" i="36"/>
  <c r="Z78" i="37"/>
  <c r="K78" i="36"/>
  <c r="AD78" i="37"/>
  <c r="K78" i="38"/>
  <c r="Z78" i="34"/>
  <c r="AD78" i="36"/>
  <c r="K78" i="37"/>
  <c r="AD78" i="39"/>
  <c r="M78" i="39"/>
  <c r="R78" i="39"/>
  <c r="I78" i="36"/>
  <c r="AC78" i="39"/>
  <c r="Z78" i="39"/>
  <c r="AD78" i="38"/>
  <c r="K78" i="39"/>
  <c r="I78" i="38"/>
  <c r="K78" i="34"/>
  <c r="T78" i="39"/>
  <c r="D78" i="39"/>
  <c r="F78" i="39"/>
  <c r="W78" i="39"/>
  <c r="E78" i="39"/>
  <c r="AG40" i="42"/>
  <c r="AG80" i="5" s="1"/>
  <c r="AC122" i="40"/>
  <c r="B80" i="34"/>
  <c r="O84" i="5"/>
  <c r="Z84" i="5"/>
  <c r="D85" i="5"/>
  <c r="P85" i="5"/>
  <c r="AA85" i="5"/>
  <c r="G84" i="5"/>
  <c r="S84" i="5"/>
  <c r="S85" i="5"/>
  <c r="AF85" i="5"/>
  <c r="J84" i="5"/>
  <c r="W84" i="5"/>
  <c r="H85" i="5"/>
  <c r="T85" i="5"/>
  <c r="AA84" i="5"/>
  <c r="X85" i="5"/>
  <c r="AE84" i="5"/>
  <c r="AB85" i="5"/>
  <c r="K84" i="5"/>
  <c r="K85" i="5"/>
  <c r="R84" i="5"/>
  <c r="L85" i="5"/>
  <c r="H84" i="5"/>
  <c r="X84" i="5"/>
  <c r="I85" i="5"/>
  <c r="Y85" i="5"/>
  <c r="I84" i="5"/>
  <c r="Y84" i="5"/>
  <c r="J85" i="5"/>
  <c r="Z85" i="5"/>
  <c r="O85" i="5"/>
  <c r="N84" i="5"/>
  <c r="L84" i="5"/>
  <c r="AB84" i="5"/>
  <c r="M85" i="5"/>
  <c r="AC85" i="5"/>
  <c r="M84" i="5"/>
  <c r="AC84" i="5"/>
  <c r="N85" i="5"/>
  <c r="AD85" i="5"/>
  <c r="G85" i="5"/>
  <c r="F84" i="5"/>
  <c r="T84" i="5"/>
  <c r="U85" i="5"/>
  <c r="U84" i="5"/>
  <c r="V85" i="5"/>
  <c r="V84" i="5"/>
  <c r="D84" i="5"/>
  <c r="E84" i="5"/>
  <c r="W85" i="5"/>
  <c r="Q85" i="5"/>
  <c r="AF84" i="5"/>
  <c r="AG85" i="5"/>
  <c r="AG84" i="5"/>
  <c r="AE85" i="5"/>
  <c r="E85" i="5"/>
  <c r="F85" i="5"/>
  <c r="P84" i="5"/>
  <c r="Q84" i="5"/>
  <c r="R85" i="5"/>
  <c r="AD84" i="5"/>
  <c r="D86" i="5"/>
  <c r="AE114" i="40"/>
  <c r="AE115" i="40" s="1"/>
  <c r="AE116" i="40" s="1"/>
  <c r="AE117" i="40" s="1"/>
  <c r="AG7" i="5"/>
  <c r="AG6" i="5"/>
  <c r="AG13" i="5"/>
  <c r="AG12" i="5"/>
  <c r="AG10" i="5"/>
  <c r="AG9" i="5"/>
  <c r="AG16" i="5"/>
  <c r="AG15" i="5"/>
  <c r="AG18" i="5"/>
  <c r="AG19" i="5"/>
  <c r="AG22" i="5"/>
  <c r="AG21" i="5"/>
  <c r="AG24" i="5"/>
  <c r="AG25" i="5"/>
  <c r="AG28" i="5"/>
  <c r="AG31" i="5"/>
  <c r="AG27" i="5"/>
  <c r="AG30" i="5"/>
  <c r="AG36" i="5"/>
  <c r="AG34" i="5"/>
  <c r="AG33" i="5"/>
  <c r="AG37" i="5"/>
  <c r="AG40" i="5"/>
  <c r="AG39" i="5"/>
  <c r="AG42" i="5"/>
  <c r="AG43" i="5"/>
  <c r="AG46" i="5"/>
  <c r="AG48" i="5"/>
  <c r="AG49" i="5"/>
  <c r="AG45" i="5"/>
  <c r="AG51" i="5"/>
  <c r="AG52" i="5"/>
  <c r="AG55" i="5"/>
  <c r="AG54" i="5"/>
  <c r="AG60" i="5"/>
  <c r="AG61" i="5"/>
  <c r="AG58" i="5"/>
  <c r="AG57" i="5"/>
  <c r="AG67" i="5"/>
  <c r="AG63" i="5"/>
  <c r="AG66" i="5"/>
  <c r="AG64" i="5"/>
  <c r="AG70" i="5"/>
  <c r="AG69" i="5"/>
  <c r="AG72" i="5"/>
  <c r="AG73" i="5"/>
  <c r="AG76" i="5"/>
  <c r="AG75" i="5"/>
  <c r="AG78" i="5"/>
  <c r="AG79" i="5"/>
  <c r="A90" i="5"/>
  <c r="C84" i="5"/>
  <c r="AG82" i="5"/>
  <c r="AA80" i="5"/>
  <c r="AF5" i="5"/>
  <c r="AD80" i="5"/>
  <c r="AC80" i="5"/>
  <c r="AB80" i="5"/>
  <c r="B30" i="33"/>
  <c r="B80" i="36"/>
  <c r="AB119" i="40"/>
  <c r="AF112" i="40"/>
  <c r="AF113" i="40" s="1"/>
  <c r="AF114" i="40" s="1"/>
  <c r="C30" i="33"/>
  <c r="C80" i="36"/>
  <c r="AH1" i="34"/>
  <c r="AH2" i="34" s="1"/>
  <c r="AG2" i="34"/>
  <c r="AG2" i="38"/>
  <c r="AH1" i="38"/>
  <c r="AH2" i="38" s="1"/>
  <c r="AH1" i="36"/>
  <c r="AH2" i="36" s="1"/>
  <c r="AG2" i="36"/>
  <c r="B80" i="38"/>
  <c r="AF54" i="39"/>
  <c r="AF76" i="38"/>
  <c r="AF77" i="38"/>
  <c r="AF61" i="38"/>
  <c r="AF53" i="34"/>
  <c r="AF58" i="38"/>
  <c r="AF66" i="38"/>
  <c r="AF55" i="38"/>
  <c r="AF75" i="38"/>
  <c r="AF76" i="37"/>
  <c r="AF74" i="37"/>
  <c r="AF70" i="37"/>
  <c r="AF61" i="37"/>
  <c r="AF58" i="37"/>
  <c r="AF59" i="37"/>
  <c r="AF65" i="36"/>
  <c r="AF70" i="36"/>
  <c r="AF67" i="36"/>
  <c r="AF72" i="36"/>
  <c r="AF60" i="36"/>
  <c r="AF54" i="36"/>
  <c r="AF55" i="36"/>
  <c r="AF76" i="34"/>
  <c r="AF68" i="34"/>
  <c r="AF59" i="34"/>
  <c r="AF77" i="34"/>
  <c r="AF69" i="34"/>
  <c r="AF62" i="34"/>
  <c r="AF55" i="34"/>
  <c r="AF66" i="39"/>
  <c r="AF53" i="39"/>
  <c r="AF63" i="39"/>
  <c r="AF64" i="39"/>
  <c r="AF72" i="38"/>
  <c r="AF65" i="39"/>
  <c r="AF73" i="38"/>
  <c r="AF57" i="38"/>
  <c r="AF60" i="39"/>
  <c r="AF70" i="38"/>
  <c r="AF61" i="39"/>
  <c r="AF53" i="36"/>
  <c r="AF64" i="38"/>
  <c r="AF53" i="38"/>
  <c r="AF56" i="38"/>
  <c r="AF74" i="38"/>
  <c r="AF67" i="38"/>
  <c r="AF78" i="37"/>
  <c r="AF71" i="37"/>
  <c r="AF75" i="37"/>
  <c r="AF62" i="37"/>
  <c r="AF68" i="37"/>
  <c r="AF73" i="36"/>
  <c r="AF74" i="36"/>
  <c r="AF63" i="36"/>
  <c r="AF66" i="36"/>
  <c r="AF58" i="36"/>
  <c r="AF72" i="34"/>
  <c r="AF61" i="34"/>
  <c r="AF75" i="34"/>
  <c r="AF65" i="34"/>
  <c r="AF56" i="34"/>
  <c r="AF62" i="39"/>
  <c r="AF59" i="39"/>
  <c r="AF68" i="38"/>
  <c r="AF69" i="38"/>
  <c r="AF78" i="38"/>
  <c r="AF71" i="38"/>
  <c r="AF59" i="38"/>
  <c r="AF73" i="37"/>
  <c r="AF67" i="37"/>
  <c r="AF65" i="37"/>
  <c r="AF54" i="37"/>
  <c r="AF63" i="37"/>
  <c r="AF69" i="36"/>
  <c r="AF62" i="36"/>
  <c r="AF64" i="36"/>
  <c r="AF70" i="34"/>
  <c r="AF57" i="34"/>
  <c r="AF73" i="34"/>
  <c r="AF64" i="34"/>
  <c r="AF54" i="34"/>
  <c r="AF58" i="39"/>
  <c r="AF55" i="39"/>
  <c r="AF65" i="38"/>
  <c r="AF63" i="38"/>
  <c r="AF54" i="38"/>
  <c r="AF69" i="37"/>
  <c r="AF72" i="37"/>
  <c r="AF57" i="37"/>
  <c r="AF55" i="37"/>
  <c r="AF60" i="37"/>
  <c r="AF75" i="36"/>
  <c r="AF76" i="36"/>
  <c r="AF56" i="36"/>
  <c r="AF61" i="36"/>
  <c r="AF78" i="34"/>
  <c r="AF66" i="34"/>
  <c r="AF71" i="34"/>
  <c r="AF60" i="34"/>
  <c r="AF56" i="39"/>
  <c r="AF57" i="39"/>
  <c r="AF62" i="38"/>
  <c r="AF53" i="37"/>
  <c r="AF60" i="38"/>
  <c r="AF77" i="37"/>
  <c r="AF64" i="37"/>
  <c r="AF66" i="37"/>
  <c r="AF56" i="37"/>
  <c r="AF77" i="36"/>
  <c r="AF78" i="36"/>
  <c r="AF71" i="36"/>
  <c r="AF68" i="36"/>
  <c r="AF57" i="36"/>
  <c r="AF59" i="36"/>
  <c r="AF74" i="34"/>
  <c r="AF63" i="34"/>
  <c r="AF67" i="34"/>
  <c r="AF58" i="34"/>
  <c r="AF67" i="39"/>
  <c r="AF68" i="39"/>
  <c r="AF69" i="39"/>
  <c r="AF70" i="39"/>
  <c r="AF71" i="39"/>
  <c r="AF72" i="39"/>
  <c r="AF73" i="39"/>
  <c r="AF74" i="39"/>
  <c r="AF75" i="39"/>
  <c r="AF76" i="39"/>
  <c r="AF77" i="39"/>
  <c r="AF78" i="39"/>
  <c r="A63" i="31"/>
  <c r="T63" i="31" s="1"/>
  <c r="AG61" i="31"/>
  <c r="AG62" i="31" s="1"/>
  <c r="B61" i="31"/>
  <c r="A82" i="39"/>
  <c r="C139" i="40"/>
  <c r="A92" i="40"/>
  <c r="A82" i="37"/>
  <c r="B42" i="42"/>
  <c r="J42" i="42" s="1"/>
  <c r="C80" i="34"/>
  <c r="A82" i="36"/>
  <c r="A31" i="11"/>
  <c r="C80" i="38"/>
  <c r="B80" i="37"/>
  <c r="C42" i="42"/>
  <c r="AH1" i="42"/>
  <c r="AH41" i="42" s="1"/>
  <c r="AG2" i="42"/>
  <c r="AG3" i="42" s="1"/>
  <c r="AG15" i="42"/>
  <c r="AG16" i="42"/>
  <c r="AG8" i="5" s="1"/>
  <c r="AI10" i="5" s="1"/>
  <c r="AG17" i="42"/>
  <c r="AG11" i="5" s="1"/>
  <c r="AG18" i="42"/>
  <c r="AG14" i="5" s="1"/>
  <c r="AG19" i="42"/>
  <c r="AG17" i="5" s="1"/>
  <c r="AG20" i="42"/>
  <c r="AG20" i="5" s="1"/>
  <c r="AG21" i="42"/>
  <c r="AG23" i="5" s="1"/>
  <c r="AG23" i="42"/>
  <c r="AG29" i="5" s="1"/>
  <c r="AG22" i="42"/>
  <c r="AG26" i="5" s="1"/>
  <c r="AG24" i="42"/>
  <c r="AG32" i="5" s="1"/>
  <c r="AG26" i="42"/>
  <c r="AG38" i="5" s="1"/>
  <c r="AG25" i="42"/>
  <c r="AG35" i="5" s="1"/>
  <c r="AG27" i="42"/>
  <c r="AG41" i="5" s="1"/>
  <c r="AG28" i="42"/>
  <c r="AG44" i="5" s="1"/>
  <c r="AG30" i="42"/>
  <c r="AG50" i="5" s="1"/>
  <c r="AG29" i="42"/>
  <c r="AG47" i="5" s="1"/>
  <c r="AG31" i="42"/>
  <c r="AG53" i="5" s="1"/>
  <c r="AG32" i="42"/>
  <c r="AG56" i="5" s="1"/>
  <c r="AG33" i="42"/>
  <c r="AG59" i="5" s="1"/>
  <c r="AG35" i="42"/>
  <c r="AG65" i="5" s="1"/>
  <c r="AG34" i="42"/>
  <c r="AG62" i="5" s="1"/>
  <c r="AG36" i="42"/>
  <c r="AG68" i="5" s="1"/>
  <c r="AG37" i="42"/>
  <c r="AG71" i="5" s="1"/>
  <c r="AG38" i="42"/>
  <c r="AG74" i="5" s="1"/>
  <c r="AG39" i="42"/>
  <c r="AG77" i="5" s="1"/>
  <c r="AH1" i="40"/>
  <c r="AH89" i="40" s="1"/>
  <c r="AG2" i="40"/>
  <c r="AG63" i="40"/>
  <c r="AG65" i="40"/>
  <c r="AG64" i="40"/>
  <c r="AG66" i="40"/>
  <c r="AG67" i="40"/>
  <c r="AG68" i="40"/>
  <c r="AG69" i="40"/>
  <c r="AG71" i="40"/>
  <c r="AG70" i="40"/>
  <c r="AG72" i="40"/>
  <c r="AG73" i="40"/>
  <c r="AG74" i="40"/>
  <c r="AG75" i="40"/>
  <c r="AG76" i="40"/>
  <c r="AG77" i="40"/>
  <c r="AG78" i="40"/>
  <c r="AG79" i="40"/>
  <c r="AG81" i="40"/>
  <c r="AG80" i="40"/>
  <c r="AG83" i="40"/>
  <c r="AG82" i="40"/>
  <c r="AG84" i="40"/>
  <c r="AG85" i="40"/>
  <c r="AG86" i="40"/>
  <c r="AG87" i="40"/>
  <c r="AG88" i="40"/>
  <c r="A82" i="34"/>
  <c r="AG2" i="37"/>
  <c r="AH1" i="37"/>
  <c r="AH2" i="37" s="1"/>
  <c r="A82" i="38"/>
  <c r="B80" i="39"/>
  <c r="A141" i="40"/>
  <c r="C90" i="40"/>
  <c r="A32" i="33"/>
  <c r="D29" i="11"/>
  <c r="E29" i="11"/>
  <c r="D41" i="42"/>
  <c r="E41" i="42"/>
  <c r="E83" i="5" s="1"/>
  <c r="F41" i="42"/>
  <c r="F83" i="5" s="1"/>
  <c r="G41" i="42"/>
  <c r="G83" i="5" s="1"/>
  <c r="H41" i="42"/>
  <c r="H83" i="5" s="1"/>
  <c r="I41" i="42"/>
  <c r="I83" i="5" s="1"/>
  <c r="J83" i="5"/>
  <c r="K41" i="42"/>
  <c r="K83" i="5" s="1"/>
  <c r="L41" i="42"/>
  <c r="L83" i="5" s="1"/>
  <c r="M41" i="42"/>
  <c r="M83" i="5" s="1"/>
  <c r="N41" i="42"/>
  <c r="N83" i="5" s="1"/>
  <c r="O41" i="42"/>
  <c r="O83" i="5" s="1"/>
  <c r="P41" i="42"/>
  <c r="P83" i="5" s="1"/>
  <c r="Q41" i="42"/>
  <c r="Q83" i="5" s="1"/>
  <c r="R41" i="42"/>
  <c r="R83" i="5" s="1"/>
  <c r="S41" i="42"/>
  <c r="S83" i="5" s="1"/>
  <c r="T41" i="42"/>
  <c r="T83" i="5" s="1"/>
  <c r="U41" i="42"/>
  <c r="U83" i="5" s="1"/>
  <c r="V41" i="42"/>
  <c r="V83" i="5" s="1"/>
  <c r="W41" i="42"/>
  <c r="W83" i="5" s="1"/>
  <c r="X41" i="42"/>
  <c r="X83" i="5" s="1"/>
  <c r="Y41" i="42"/>
  <c r="Y83" i="5" s="1"/>
  <c r="Z41" i="42"/>
  <c r="Z83" i="5" s="1"/>
  <c r="AA41" i="42"/>
  <c r="AA83" i="5" s="1"/>
  <c r="AB41" i="42"/>
  <c r="AB83" i="5" s="1"/>
  <c r="AC41" i="42"/>
  <c r="AC83" i="5" s="1"/>
  <c r="AD41" i="42"/>
  <c r="AD83" i="5" s="1"/>
  <c r="AE41" i="42"/>
  <c r="AE83" i="5" s="1"/>
  <c r="AF41" i="42"/>
  <c r="AF83" i="5" s="1"/>
  <c r="AG41" i="42"/>
  <c r="AG83" i="5" s="1"/>
  <c r="AH1" i="33"/>
  <c r="AH22" i="33" s="1"/>
  <c r="AG2" i="33"/>
  <c r="U89" i="40"/>
  <c r="E89" i="40"/>
  <c r="E138" i="40" s="1"/>
  <c r="P89" i="40"/>
  <c r="P138" i="40" s="1"/>
  <c r="W89" i="40"/>
  <c r="W138" i="40" s="1"/>
  <c r="V89" i="40"/>
  <c r="V138" i="40" s="1"/>
  <c r="S89" i="40"/>
  <c r="S138" i="40" s="1"/>
  <c r="Z89" i="40"/>
  <c r="Q89" i="40"/>
  <c r="Q138" i="40" s="1"/>
  <c r="AB89" i="40"/>
  <c r="L89" i="40"/>
  <c r="L138" i="40" s="1"/>
  <c r="O89" i="40"/>
  <c r="O138" i="40" s="1"/>
  <c r="N89" i="40"/>
  <c r="N138" i="40" s="1"/>
  <c r="K89" i="40"/>
  <c r="K138" i="40" s="1"/>
  <c r="AC89" i="40"/>
  <c r="M89" i="40"/>
  <c r="M138" i="40" s="1"/>
  <c r="X89" i="40"/>
  <c r="X138" i="40" s="1"/>
  <c r="H89" i="40"/>
  <c r="H138" i="40" s="1"/>
  <c r="G89" i="40"/>
  <c r="G138" i="40" s="1"/>
  <c r="F89" i="40"/>
  <c r="F138" i="40" s="1"/>
  <c r="J89" i="40"/>
  <c r="J138" i="40" s="1"/>
  <c r="Y89" i="40"/>
  <c r="I89" i="40"/>
  <c r="I138" i="40" s="1"/>
  <c r="T89" i="40"/>
  <c r="T138" i="40" s="1"/>
  <c r="D89" i="40"/>
  <c r="D138" i="40" s="1"/>
  <c r="AD89" i="40"/>
  <c r="AA89" i="40"/>
  <c r="R89" i="40"/>
  <c r="R138" i="40" s="1"/>
  <c r="AE89" i="40"/>
  <c r="AF89" i="40"/>
  <c r="AG89" i="40"/>
  <c r="C80" i="39"/>
  <c r="B139" i="40"/>
  <c r="B90" i="40"/>
  <c r="Z122" i="40"/>
  <c r="A44" i="42"/>
  <c r="AD116" i="40"/>
  <c r="AG4" i="5"/>
  <c r="AG3" i="5"/>
  <c r="AH1" i="5"/>
  <c r="AH85" i="5" s="1"/>
  <c r="A33" i="49" l="1"/>
  <c r="H30" i="49"/>
  <c r="M30" i="49"/>
  <c r="W30" i="49"/>
  <c r="J30" i="49"/>
  <c r="G30" i="49"/>
  <c r="I30" i="49"/>
  <c r="V30" i="49"/>
  <c r="Z30" i="49"/>
  <c r="F30" i="49"/>
  <c r="AD30" i="49"/>
  <c r="U30" i="49"/>
  <c r="AC30" i="49"/>
  <c r="E30" i="49"/>
  <c r="T30" i="49"/>
  <c r="D30" i="49"/>
  <c r="S30" i="49"/>
  <c r="P30" i="49"/>
  <c r="AB30" i="49"/>
  <c r="O30" i="49"/>
  <c r="L30" i="49"/>
  <c r="Y30" i="49"/>
  <c r="AA30" i="49"/>
  <c r="R30" i="49"/>
  <c r="K30" i="49"/>
  <c r="Q30" i="49"/>
  <c r="X30" i="49"/>
  <c r="N30" i="49"/>
  <c r="AE30" i="49"/>
  <c r="AF30" i="49"/>
  <c r="AG30" i="49"/>
  <c r="Y138" i="40"/>
  <c r="U138" i="40"/>
  <c r="AH30" i="47"/>
  <c r="AH29" i="47"/>
  <c r="AH31" i="47"/>
  <c r="AH4" i="47"/>
  <c r="AH5" i="47"/>
  <c r="AH6" i="47"/>
  <c r="AH7" i="47"/>
  <c r="AH8" i="47"/>
  <c r="AH9" i="47"/>
  <c r="AH10" i="47"/>
  <c r="AH11" i="47"/>
  <c r="AH12" i="47"/>
  <c r="AH13" i="47"/>
  <c r="AH14" i="47"/>
  <c r="AH15" i="47"/>
  <c r="AH16" i="47"/>
  <c r="AH17" i="47"/>
  <c r="AH18" i="47"/>
  <c r="AH3" i="47"/>
  <c r="AH20" i="47"/>
  <c r="AH21" i="47"/>
  <c r="AH22" i="47"/>
  <c r="AH23" i="47"/>
  <c r="AH24" i="47"/>
  <c r="AH25" i="47"/>
  <c r="AH26" i="47"/>
  <c r="AH27" i="47"/>
  <c r="AH28" i="47"/>
  <c r="P31" i="47"/>
  <c r="S31" i="47"/>
  <c r="AF31" i="47"/>
  <c r="J31" i="47"/>
  <c r="N31" i="47"/>
  <c r="F31" i="47"/>
  <c r="AE31" i="47"/>
  <c r="E31" i="47"/>
  <c r="M31" i="47"/>
  <c r="AD31" i="47"/>
  <c r="AA31" i="47"/>
  <c r="L31" i="47"/>
  <c r="I31" i="47"/>
  <c r="AG31" i="47"/>
  <c r="AC31" i="47"/>
  <c r="AB31" i="47"/>
  <c r="D31" i="47"/>
  <c r="Y31" i="47"/>
  <c r="V31" i="47"/>
  <c r="K31" i="47"/>
  <c r="U31" i="47"/>
  <c r="Q31" i="47"/>
  <c r="X31" i="47"/>
  <c r="O31" i="47"/>
  <c r="H31" i="47"/>
  <c r="Z31" i="47"/>
  <c r="W31" i="47"/>
  <c r="T31" i="47"/>
  <c r="G31" i="47"/>
  <c r="R31" i="47"/>
  <c r="A34" i="47"/>
  <c r="A42" i="47"/>
  <c r="AF30" i="33"/>
  <c r="AB30" i="33"/>
  <c r="X30" i="33"/>
  <c r="T30" i="33"/>
  <c r="P30" i="33"/>
  <c r="L30" i="33"/>
  <c r="H30" i="33"/>
  <c r="D30" i="33"/>
  <c r="AE30" i="33"/>
  <c r="AA30" i="33"/>
  <c r="W30" i="33"/>
  <c r="S30" i="33"/>
  <c r="O30" i="33"/>
  <c r="K30" i="33"/>
  <c r="G30" i="33"/>
  <c r="AD30" i="33"/>
  <c r="V30" i="33"/>
  <c r="N30" i="33"/>
  <c r="F30" i="33"/>
  <c r="AC30" i="33"/>
  <c r="U30" i="33"/>
  <c r="M30" i="33"/>
  <c r="E30" i="33"/>
  <c r="AH30" i="33"/>
  <c r="R30" i="33"/>
  <c r="Z30" i="33"/>
  <c r="J30" i="33"/>
  <c r="Y30" i="33"/>
  <c r="AG30" i="33"/>
  <c r="Q30" i="33"/>
  <c r="I30" i="33"/>
  <c r="AH3" i="33"/>
  <c r="AH4" i="33"/>
  <c r="AH5" i="33"/>
  <c r="AH6" i="33"/>
  <c r="AH7" i="33"/>
  <c r="AH8" i="33"/>
  <c r="AH9" i="33"/>
  <c r="AH10" i="33"/>
  <c r="AH11" i="33"/>
  <c r="AH12" i="33"/>
  <c r="AH13" i="33"/>
  <c r="AH14" i="33"/>
  <c r="AH15" i="33"/>
  <c r="AH16" i="33"/>
  <c r="AH17" i="33"/>
  <c r="AH18" i="33"/>
  <c r="AH19" i="33"/>
  <c r="AH20" i="33"/>
  <c r="AH21" i="33"/>
  <c r="AH23" i="33"/>
  <c r="AH24" i="33"/>
  <c r="AH25" i="33"/>
  <c r="AH26" i="33"/>
  <c r="AH27" i="33"/>
  <c r="AH28" i="33"/>
  <c r="AH29" i="33"/>
  <c r="AC123" i="40"/>
  <c r="AC124" i="40" s="1"/>
  <c r="AH84" i="5"/>
  <c r="AH6" i="5"/>
  <c r="AH7" i="5"/>
  <c r="AH12" i="5"/>
  <c r="AH13" i="5"/>
  <c r="AH9" i="5"/>
  <c r="AH10" i="5"/>
  <c r="AH16" i="5"/>
  <c r="AH15" i="5"/>
  <c r="AH19" i="5"/>
  <c r="AH18" i="5"/>
  <c r="AH22" i="5"/>
  <c r="AH21" i="5"/>
  <c r="AH24" i="5"/>
  <c r="AH25" i="5"/>
  <c r="AH31" i="5"/>
  <c r="AH28" i="5"/>
  <c r="AH27" i="5"/>
  <c r="AH30" i="5"/>
  <c r="AH34" i="5"/>
  <c r="AH36" i="5"/>
  <c r="AH37" i="5"/>
  <c r="AH33" i="5"/>
  <c r="AH40" i="5"/>
  <c r="AH39" i="5"/>
  <c r="AH42" i="5"/>
  <c r="AH43" i="5"/>
  <c r="AH45" i="5"/>
  <c r="AH48" i="5"/>
  <c r="AH46" i="5"/>
  <c r="AH49" i="5"/>
  <c r="AH52" i="5"/>
  <c r="AH51" i="5"/>
  <c r="AH55" i="5"/>
  <c r="AH54" i="5"/>
  <c r="AH60" i="5"/>
  <c r="AH57" i="5"/>
  <c r="AH61" i="5"/>
  <c r="AH58" i="5"/>
  <c r="AH63" i="5"/>
  <c r="AH67" i="5"/>
  <c r="AH66" i="5"/>
  <c r="AH64" i="5"/>
  <c r="AH69" i="5"/>
  <c r="AH70" i="5"/>
  <c r="AH73" i="5"/>
  <c r="AH72" i="5"/>
  <c r="AH75" i="5"/>
  <c r="AH76" i="5"/>
  <c r="AH78" i="5"/>
  <c r="AH79" i="5"/>
  <c r="AH82" i="5"/>
  <c r="AH81" i="5"/>
  <c r="AH83" i="5"/>
  <c r="A93" i="5"/>
  <c r="AG5" i="5"/>
  <c r="AB120" i="40"/>
  <c r="AB121" i="40" s="1"/>
  <c r="AB122" i="40" s="1"/>
  <c r="AB123" i="40" s="1"/>
  <c r="AA138" i="40"/>
  <c r="AG59" i="39"/>
  <c r="AG78" i="38"/>
  <c r="AG62" i="38"/>
  <c r="AG61" i="39"/>
  <c r="AG54" i="39"/>
  <c r="AG53" i="36"/>
  <c r="AG63" i="39"/>
  <c r="AG56" i="39"/>
  <c r="AG57" i="39"/>
  <c r="AG69" i="38"/>
  <c r="AG66" i="38"/>
  <c r="AG79" i="38"/>
  <c r="AG62" i="39"/>
  <c r="AG57" i="38"/>
  <c r="AG64" i="38"/>
  <c r="AG65" i="38"/>
  <c r="AG56" i="38"/>
  <c r="AG67" i="39"/>
  <c r="AG60" i="39"/>
  <c r="AG73" i="38"/>
  <c r="AG70" i="38"/>
  <c r="AG63" i="38"/>
  <c r="AG75" i="38"/>
  <c r="AG53" i="38"/>
  <c r="AG75" i="37"/>
  <c r="AG72" i="37"/>
  <c r="AG65" i="37"/>
  <c r="AG54" i="37"/>
  <c r="AG59" i="37"/>
  <c r="AG76" i="37"/>
  <c r="AG61" i="37"/>
  <c r="AG70" i="36"/>
  <c r="AG71" i="36"/>
  <c r="AG72" i="36"/>
  <c r="AG77" i="36"/>
  <c r="AG63" i="36"/>
  <c r="AG58" i="36"/>
  <c r="AG65" i="36"/>
  <c r="AG61" i="34"/>
  <c r="AG73" i="34"/>
  <c r="AG65" i="34"/>
  <c r="AG58" i="34"/>
  <c r="AG78" i="34"/>
  <c r="AG70" i="34"/>
  <c r="AG55" i="34"/>
  <c r="AG55" i="39"/>
  <c r="AG66" i="39"/>
  <c r="AG58" i="38"/>
  <c r="AG53" i="39"/>
  <c r="AG53" i="37"/>
  <c r="AG67" i="38"/>
  <c r="AG61" i="38"/>
  <c r="AG77" i="37"/>
  <c r="AG68" i="37"/>
  <c r="AG66" i="37"/>
  <c r="AG78" i="37"/>
  <c r="AG55" i="37"/>
  <c r="AG60" i="37"/>
  <c r="AG66" i="36"/>
  <c r="AG68" i="36"/>
  <c r="AG73" i="36"/>
  <c r="AG57" i="36"/>
  <c r="AG61" i="36"/>
  <c r="AG62" i="36"/>
  <c r="AG59" i="34"/>
  <c r="AG79" i="34"/>
  <c r="AG71" i="34"/>
  <c r="AG64" i="34"/>
  <c r="AG56" i="34"/>
  <c r="AG76" i="34"/>
  <c r="AG68" i="34"/>
  <c r="AG65" i="39"/>
  <c r="AG58" i="39"/>
  <c r="AG54" i="38"/>
  <c r="AG72" i="38"/>
  <c r="AG60" i="38"/>
  <c r="AG53" i="34"/>
  <c r="AG74" i="37"/>
  <c r="AG73" i="37"/>
  <c r="AG62" i="37"/>
  <c r="AG67" i="37"/>
  <c r="AG56" i="37"/>
  <c r="AG69" i="37"/>
  <c r="AG78" i="36"/>
  <c r="AG79" i="36"/>
  <c r="AG64" i="36"/>
  <c r="AG69" i="36"/>
  <c r="AG54" i="36"/>
  <c r="AG59" i="36"/>
  <c r="AG60" i="36"/>
  <c r="AG57" i="34"/>
  <c r="AG77" i="34"/>
  <c r="AG69" i="34"/>
  <c r="AG62" i="34"/>
  <c r="AG74" i="34"/>
  <c r="AG66" i="34"/>
  <c r="AG64" i="39"/>
  <c r="AG77" i="38"/>
  <c r="AG74" i="38"/>
  <c r="AG76" i="38"/>
  <c r="AG71" i="38"/>
  <c r="AG59" i="38"/>
  <c r="AG55" i="38"/>
  <c r="AG68" i="38"/>
  <c r="AG79" i="37"/>
  <c r="AG70" i="37"/>
  <c r="AG71" i="37"/>
  <c r="AG58" i="37"/>
  <c r="AG63" i="37"/>
  <c r="AG57" i="37"/>
  <c r="AG64" i="37"/>
  <c r="AG74" i="36"/>
  <c r="AG75" i="36"/>
  <c r="AG76" i="36"/>
  <c r="AG67" i="36"/>
  <c r="AG56" i="36"/>
  <c r="AG55" i="36"/>
  <c r="AG63" i="34"/>
  <c r="AG75" i="34"/>
  <c r="AG67" i="34"/>
  <c r="AG60" i="34"/>
  <c r="AG72" i="34"/>
  <c r="AG54" i="34"/>
  <c r="AG68" i="39"/>
  <c r="AG69" i="39"/>
  <c r="AG70" i="39"/>
  <c r="AG71" i="39"/>
  <c r="AG72" i="39"/>
  <c r="AG73" i="39"/>
  <c r="AG74" i="39"/>
  <c r="AG75" i="39"/>
  <c r="AG76" i="39"/>
  <c r="AG77" i="39"/>
  <c r="AG78" i="39"/>
  <c r="AG79" i="39"/>
  <c r="AH2" i="42"/>
  <c r="AH3" i="42" s="1"/>
  <c r="AH16" i="42"/>
  <c r="AH8" i="5" s="1"/>
  <c r="AH15" i="42"/>
  <c r="AH17" i="42"/>
  <c r="AH11" i="5" s="1"/>
  <c r="AH18" i="42"/>
  <c r="AH14" i="5" s="1"/>
  <c r="AH19" i="42"/>
  <c r="AH17" i="5" s="1"/>
  <c r="AH20" i="42"/>
  <c r="AH20" i="5" s="1"/>
  <c r="AH21" i="42"/>
  <c r="AH23" i="5" s="1"/>
  <c r="AH23" i="42"/>
  <c r="AH29" i="5" s="1"/>
  <c r="AH22" i="42"/>
  <c r="AH26" i="5" s="1"/>
  <c r="AH24" i="42"/>
  <c r="AH32" i="5" s="1"/>
  <c r="AH26" i="42"/>
  <c r="AH38" i="5" s="1"/>
  <c r="AH25" i="42"/>
  <c r="AH35" i="5" s="1"/>
  <c r="AH27" i="42"/>
  <c r="AH41" i="5" s="1"/>
  <c r="AH28" i="42"/>
  <c r="AH44" i="5" s="1"/>
  <c r="AH29" i="42"/>
  <c r="AH47" i="5" s="1"/>
  <c r="AH30" i="42"/>
  <c r="AH50" i="5" s="1"/>
  <c r="AH31" i="42"/>
  <c r="AH53" i="5" s="1"/>
  <c r="AH32" i="42"/>
  <c r="AH56" i="5" s="1"/>
  <c r="AH33" i="42"/>
  <c r="AH59" i="5" s="1"/>
  <c r="AH35" i="42"/>
  <c r="AH65" i="5" s="1"/>
  <c r="AH34" i="42"/>
  <c r="AH62" i="5" s="1"/>
  <c r="AH36" i="42"/>
  <c r="AH68" i="5" s="1"/>
  <c r="AH37" i="42"/>
  <c r="AH71" i="5" s="1"/>
  <c r="AH38" i="42"/>
  <c r="AH74" i="5" s="1"/>
  <c r="AH39" i="42"/>
  <c r="AH77" i="5" s="1"/>
  <c r="AH40" i="42"/>
  <c r="AH80" i="5" s="1"/>
  <c r="AA79" i="36"/>
  <c r="AA79" i="38"/>
  <c r="AA79" i="39"/>
  <c r="AA79" i="34"/>
  <c r="AA79" i="37"/>
  <c r="T79" i="34"/>
  <c r="T79" i="36"/>
  <c r="T79" i="37"/>
  <c r="T79" i="38"/>
  <c r="T79" i="39"/>
  <c r="L79" i="38"/>
  <c r="L79" i="36"/>
  <c r="L79" i="34"/>
  <c r="L79" i="37"/>
  <c r="L79" i="39"/>
  <c r="K79" i="36"/>
  <c r="K79" i="34"/>
  <c r="K79" i="38"/>
  <c r="K79" i="37"/>
  <c r="K79" i="39"/>
  <c r="D79" i="38"/>
  <c r="D79" i="34"/>
  <c r="D79" i="36"/>
  <c r="D79" i="37"/>
  <c r="D79" i="39"/>
  <c r="Z79" i="39"/>
  <c r="Z79" i="34"/>
  <c r="Z79" i="36"/>
  <c r="Z79" i="38"/>
  <c r="Z79" i="37"/>
  <c r="M79" i="37"/>
  <c r="M79" i="36"/>
  <c r="M79" i="34"/>
  <c r="M79" i="38"/>
  <c r="M79" i="39"/>
  <c r="A83" i="37"/>
  <c r="A93" i="40"/>
  <c r="A83" i="39"/>
  <c r="AF79" i="38"/>
  <c r="AF79" i="37"/>
  <c r="AE118" i="40"/>
  <c r="Z123" i="40"/>
  <c r="AH2" i="33"/>
  <c r="A33" i="33"/>
  <c r="A142" i="40"/>
  <c r="AG112" i="40"/>
  <c r="AG113" i="40" s="1"/>
  <c r="AG114" i="40" s="1"/>
  <c r="AG115" i="40" s="1"/>
  <c r="E79" i="34"/>
  <c r="E79" i="38"/>
  <c r="E79" i="37"/>
  <c r="E79" i="36"/>
  <c r="E79" i="39"/>
  <c r="F79" i="38"/>
  <c r="F79" i="36"/>
  <c r="F79" i="37"/>
  <c r="F79" i="34"/>
  <c r="F79" i="39"/>
  <c r="AB79" i="39"/>
  <c r="AB79" i="37"/>
  <c r="AB79" i="36"/>
  <c r="AB79" i="38"/>
  <c r="AB79" i="34"/>
  <c r="P79" i="34"/>
  <c r="P79" i="37"/>
  <c r="P79" i="36"/>
  <c r="P79" i="38"/>
  <c r="P79" i="39"/>
  <c r="I79" i="36"/>
  <c r="I79" i="38"/>
  <c r="I79" i="37"/>
  <c r="I79" i="34"/>
  <c r="I79" i="39"/>
  <c r="S79" i="36"/>
  <c r="S79" i="37"/>
  <c r="S79" i="38"/>
  <c r="S79" i="34"/>
  <c r="S79" i="39"/>
  <c r="AC79" i="39"/>
  <c r="AC79" i="36"/>
  <c r="AC79" i="34"/>
  <c r="AC79" i="38"/>
  <c r="AC79" i="37"/>
  <c r="C31" i="11"/>
  <c r="B31" i="11"/>
  <c r="A32" i="11"/>
  <c r="A83" i="36"/>
  <c r="AF79" i="39"/>
  <c r="AF79" i="36"/>
  <c r="AF115" i="40"/>
  <c r="AD90" i="40"/>
  <c r="N90" i="40"/>
  <c r="N139" i="40" s="1"/>
  <c r="Y90" i="40"/>
  <c r="I90" i="40"/>
  <c r="I139" i="40" s="1"/>
  <c r="H90" i="40"/>
  <c r="H139" i="40" s="1"/>
  <c r="G90" i="40"/>
  <c r="G139" i="40" s="1"/>
  <c r="L90" i="40"/>
  <c r="L139" i="40" s="1"/>
  <c r="Z90" i="40"/>
  <c r="J90" i="40"/>
  <c r="J139" i="40" s="1"/>
  <c r="U90" i="40"/>
  <c r="U139" i="40" s="1"/>
  <c r="E90" i="40"/>
  <c r="E139" i="40" s="1"/>
  <c r="AE90" i="40"/>
  <c r="AA90" i="40"/>
  <c r="D90" i="40"/>
  <c r="D139" i="40" s="1"/>
  <c r="V90" i="40"/>
  <c r="V139" i="40" s="1"/>
  <c r="F90" i="40"/>
  <c r="F139" i="40" s="1"/>
  <c r="Q90" i="40"/>
  <c r="Q139" i="40" s="1"/>
  <c r="X90" i="40"/>
  <c r="X139" i="40" s="1"/>
  <c r="W90" i="40"/>
  <c r="W139" i="40" s="1"/>
  <c r="AB90" i="40"/>
  <c r="K90" i="40"/>
  <c r="K139" i="40" s="1"/>
  <c r="R90" i="40"/>
  <c r="R139" i="40" s="1"/>
  <c r="AC90" i="40"/>
  <c r="M90" i="40"/>
  <c r="M139" i="40" s="1"/>
  <c r="P90" i="40"/>
  <c r="P139" i="40" s="1"/>
  <c r="O90" i="40"/>
  <c r="O139" i="40" s="1"/>
  <c r="T90" i="40"/>
  <c r="T139" i="40" s="1"/>
  <c r="S90" i="40"/>
  <c r="S139" i="40" s="1"/>
  <c r="AG90" i="40"/>
  <c r="AH90" i="40"/>
  <c r="AF90" i="40"/>
  <c r="AD117" i="40"/>
  <c r="A83" i="38"/>
  <c r="AE79" i="39"/>
  <c r="AE79" i="38"/>
  <c r="AE79" i="36"/>
  <c r="AE79" i="34"/>
  <c r="AE79" i="37"/>
  <c r="N79" i="37"/>
  <c r="N79" i="36"/>
  <c r="N79" i="38"/>
  <c r="N79" i="34"/>
  <c r="N79" i="39"/>
  <c r="G79" i="38"/>
  <c r="G79" i="36"/>
  <c r="G79" i="34"/>
  <c r="G79" i="37"/>
  <c r="G79" i="39"/>
  <c r="Q79" i="34"/>
  <c r="Q79" i="37"/>
  <c r="Q79" i="36"/>
  <c r="Q79" i="38"/>
  <c r="Q79" i="39"/>
  <c r="U79" i="38"/>
  <c r="U79" i="37"/>
  <c r="U79" i="34"/>
  <c r="U79" i="36"/>
  <c r="U79" i="39"/>
  <c r="Y79" i="39"/>
  <c r="Y79" i="34"/>
  <c r="Y79" i="38"/>
  <c r="Y79" i="37"/>
  <c r="Y79" i="36"/>
  <c r="H79" i="34"/>
  <c r="H79" i="38"/>
  <c r="H79" i="36"/>
  <c r="H79" i="37"/>
  <c r="H79" i="39"/>
  <c r="A45" i="42"/>
  <c r="A83" i="34"/>
  <c r="AH2" i="40"/>
  <c r="AH63" i="40"/>
  <c r="AH65" i="40"/>
  <c r="AH64" i="40"/>
  <c r="AH66" i="40"/>
  <c r="AH67" i="40"/>
  <c r="AH68" i="40"/>
  <c r="AH69" i="40"/>
  <c r="AH70" i="40"/>
  <c r="AH71" i="40"/>
  <c r="AH72" i="40"/>
  <c r="AH73" i="40"/>
  <c r="AH74" i="40"/>
  <c r="AH75" i="40"/>
  <c r="AH76" i="40"/>
  <c r="AH77" i="40"/>
  <c r="AH78" i="40"/>
  <c r="AH79" i="40"/>
  <c r="AH80" i="40"/>
  <c r="AH81" i="40"/>
  <c r="AH83" i="40"/>
  <c r="AH82" i="40"/>
  <c r="AH84" i="40"/>
  <c r="AH85" i="40"/>
  <c r="AH86" i="40"/>
  <c r="AH87" i="40"/>
  <c r="AH88" i="40"/>
  <c r="V79" i="36"/>
  <c r="V79" i="34"/>
  <c r="V79" i="38"/>
  <c r="V79" i="37"/>
  <c r="V79" i="39"/>
  <c r="O79" i="36"/>
  <c r="O79" i="34"/>
  <c r="O79" i="38"/>
  <c r="O79" i="37"/>
  <c r="O79" i="39"/>
  <c r="W79" i="39"/>
  <c r="W79" i="38"/>
  <c r="W79" i="36"/>
  <c r="W79" i="34"/>
  <c r="W79" i="37"/>
  <c r="AD79" i="39"/>
  <c r="AD79" i="38"/>
  <c r="AD79" i="34"/>
  <c r="AD79" i="36"/>
  <c r="AD79" i="37"/>
  <c r="J79" i="38"/>
  <c r="J79" i="34"/>
  <c r="J79" i="36"/>
  <c r="J79" i="37"/>
  <c r="J79" i="39"/>
  <c r="R79" i="36"/>
  <c r="R79" i="34"/>
  <c r="R79" i="38"/>
  <c r="R79" i="37"/>
  <c r="R79" i="39"/>
  <c r="X79" i="34"/>
  <c r="X79" i="38"/>
  <c r="X79" i="37"/>
  <c r="X79" i="39"/>
  <c r="X79" i="36"/>
  <c r="D42" i="42"/>
  <c r="E42" i="42"/>
  <c r="E86" i="5" s="1"/>
  <c r="F42" i="42"/>
  <c r="F86" i="5" s="1"/>
  <c r="G42" i="42"/>
  <c r="G86" i="5" s="1"/>
  <c r="H42" i="42"/>
  <c r="H86" i="5" s="1"/>
  <c r="I42" i="42"/>
  <c r="I86" i="5" s="1"/>
  <c r="J86" i="5"/>
  <c r="K42" i="42"/>
  <c r="K86" i="5" s="1"/>
  <c r="L42" i="42"/>
  <c r="L86" i="5" s="1"/>
  <c r="M42" i="42"/>
  <c r="M86" i="5" s="1"/>
  <c r="N42" i="42"/>
  <c r="N86" i="5" s="1"/>
  <c r="O42" i="42"/>
  <c r="O86" i="5" s="1"/>
  <c r="P42" i="42"/>
  <c r="P86" i="5" s="1"/>
  <c r="Q42" i="42"/>
  <c r="Q86" i="5" s="1"/>
  <c r="R42" i="42"/>
  <c r="R86" i="5" s="1"/>
  <c r="S42" i="42"/>
  <c r="S86" i="5" s="1"/>
  <c r="T42" i="42"/>
  <c r="T86" i="5" s="1"/>
  <c r="U42" i="42"/>
  <c r="U86" i="5" s="1"/>
  <c r="V42" i="42"/>
  <c r="V86" i="5" s="1"/>
  <c r="W42" i="42"/>
  <c r="W86" i="5" s="1"/>
  <c r="X42" i="42"/>
  <c r="X86" i="5" s="1"/>
  <c r="Y42" i="42"/>
  <c r="Y86" i="5" s="1"/>
  <c r="Z42" i="42"/>
  <c r="Z86" i="5" s="1"/>
  <c r="AA42" i="42"/>
  <c r="AA86" i="5" s="1"/>
  <c r="AB42" i="42"/>
  <c r="AB86" i="5" s="1"/>
  <c r="AC42" i="42"/>
  <c r="AC86" i="5" s="1"/>
  <c r="AD42" i="42"/>
  <c r="AD86" i="5" s="1"/>
  <c r="AE42" i="42"/>
  <c r="AE86" i="5" s="1"/>
  <c r="AF42" i="42"/>
  <c r="AF86" i="5" s="1"/>
  <c r="AG42" i="42"/>
  <c r="AG86" i="5" s="1"/>
  <c r="AH42" i="42"/>
  <c r="AH86" i="5" s="1"/>
  <c r="B63" i="31"/>
  <c r="AG63" i="31"/>
  <c r="AG64" i="31" s="1"/>
  <c r="AF79" i="34"/>
  <c r="AH4" i="5"/>
  <c r="AH3" i="5"/>
  <c r="Y139" i="40" l="1"/>
  <c r="M80" i="37"/>
  <c r="L80" i="37"/>
  <c r="E80" i="36"/>
  <c r="U80" i="38"/>
  <c r="O80" i="38"/>
  <c r="P80" i="36"/>
  <c r="AC80" i="37"/>
  <c r="S80" i="34"/>
  <c r="H80" i="36"/>
  <c r="J80" i="37"/>
  <c r="W80" i="38"/>
  <c r="X80" i="37"/>
  <c r="N80" i="38"/>
  <c r="AA80" i="39"/>
  <c r="AB80" i="38"/>
  <c r="V80" i="36"/>
  <c r="AE80" i="38"/>
  <c r="D80" i="38"/>
  <c r="A34" i="49"/>
  <c r="V80" i="37"/>
  <c r="M80" i="39"/>
  <c r="N80" i="34"/>
  <c r="N80" i="39"/>
  <c r="M80" i="36"/>
  <c r="AB80" i="36"/>
  <c r="O80" i="37"/>
  <c r="A35" i="47"/>
  <c r="O80" i="39"/>
  <c r="AE80" i="36"/>
  <c r="AE80" i="34"/>
  <c r="A43" i="47"/>
  <c r="AD80" i="38"/>
  <c r="T80" i="38"/>
  <c r="H80" i="37"/>
  <c r="J80" i="38"/>
  <c r="J80" i="39"/>
  <c r="W80" i="39"/>
  <c r="V80" i="39"/>
  <c r="N80" i="37"/>
  <c r="AE80" i="39"/>
  <c r="W80" i="34"/>
  <c r="E80" i="34"/>
  <c r="V80" i="34"/>
  <c r="AB80" i="39"/>
  <c r="AB80" i="34"/>
  <c r="F80" i="39"/>
  <c r="M80" i="34"/>
  <c r="O80" i="34"/>
  <c r="I80" i="34"/>
  <c r="K80" i="37"/>
  <c r="AA80" i="34"/>
  <c r="AA80" i="36"/>
  <c r="AA80" i="37"/>
  <c r="W80" i="37"/>
  <c r="F80" i="36"/>
  <c r="X80" i="36"/>
  <c r="H80" i="34"/>
  <c r="N80" i="36"/>
  <c r="H80" i="39"/>
  <c r="E80" i="37"/>
  <c r="AB80" i="37"/>
  <c r="M80" i="38"/>
  <c r="I80" i="36"/>
  <c r="F80" i="38"/>
  <c r="AA80" i="38"/>
  <c r="X80" i="34"/>
  <c r="Q80" i="37"/>
  <c r="AC80" i="39"/>
  <c r="X80" i="39"/>
  <c r="H80" i="38"/>
  <c r="D80" i="36"/>
  <c r="U80" i="34"/>
  <c r="S80" i="38"/>
  <c r="AE80" i="37"/>
  <c r="W80" i="36"/>
  <c r="G80" i="38"/>
  <c r="E80" i="38"/>
  <c r="V80" i="38"/>
  <c r="AC80" i="36"/>
  <c r="AC80" i="34"/>
  <c r="E80" i="39"/>
  <c r="O80" i="36"/>
  <c r="I80" i="38"/>
  <c r="F80" i="34"/>
  <c r="D80" i="39"/>
  <c r="T80" i="39"/>
  <c r="X80" i="38"/>
  <c r="T80" i="37"/>
  <c r="J80" i="34"/>
  <c r="AD80" i="39"/>
  <c r="AD80" i="36"/>
  <c r="D80" i="34"/>
  <c r="S80" i="36"/>
  <c r="AC80" i="38"/>
  <c r="S80" i="39"/>
  <c r="T80" i="34"/>
  <c r="AD80" i="37"/>
  <c r="AD80" i="34"/>
  <c r="D80" i="37"/>
  <c r="S80" i="37"/>
  <c r="I80" i="39"/>
  <c r="I80" i="37"/>
  <c r="F80" i="37"/>
  <c r="T80" i="36"/>
  <c r="J80" i="36"/>
  <c r="R80" i="36"/>
  <c r="AF80" i="39"/>
  <c r="P80" i="39"/>
  <c r="P80" i="34"/>
  <c r="K80" i="36"/>
  <c r="AF80" i="36"/>
  <c r="K80" i="39"/>
  <c r="Q80" i="34"/>
  <c r="R80" i="39"/>
  <c r="R80" i="38"/>
  <c r="Q80" i="39"/>
  <c r="AF80" i="34"/>
  <c r="P80" i="37"/>
  <c r="K80" i="38"/>
  <c r="Q80" i="36"/>
  <c r="AF80" i="37"/>
  <c r="P80" i="38"/>
  <c r="K80" i="34"/>
  <c r="AF80" i="38"/>
  <c r="Q80" i="38"/>
  <c r="R80" i="34"/>
  <c r="U80" i="37"/>
  <c r="G80" i="37"/>
  <c r="AG80" i="34"/>
  <c r="R80" i="37"/>
  <c r="U80" i="36"/>
  <c r="U80" i="39"/>
  <c r="G80" i="39"/>
  <c r="G80" i="34"/>
  <c r="AG80" i="39"/>
  <c r="G80" i="36"/>
  <c r="AG80" i="37"/>
  <c r="AG80" i="36"/>
  <c r="AG80" i="38"/>
  <c r="Y80" i="34"/>
  <c r="Y80" i="37"/>
  <c r="L80" i="38"/>
  <c r="Z80" i="36"/>
  <c r="Y80" i="39"/>
  <c r="Y80" i="36"/>
  <c r="L80" i="36"/>
  <c r="Z80" i="39"/>
  <c r="Z80" i="34"/>
  <c r="L80" i="39"/>
  <c r="Y80" i="38"/>
  <c r="L80" i="34"/>
  <c r="Z80" i="38"/>
  <c r="Z80" i="37"/>
  <c r="AC125" i="40"/>
  <c r="AC126" i="40" s="1"/>
  <c r="AC127" i="40" s="1"/>
  <c r="AC128" i="40" s="1"/>
  <c r="AC129" i="40" s="1"/>
  <c r="AC130" i="40" s="1"/>
  <c r="AC131" i="40" s="1"/>
  <c r="AC132" i="40" s="1"/>
  <c r="AC133" i="40" s="1"/>
  <c r="AC134" i="40" s="1"/>
  <c r="AC135" i="40" s="1"/>
  <c r="AC136" i="40" s="1"/>
  <c r="AC137" i="40" s="1"/>
  <c r="A96" i="5"/>
  <c r="AH5" i="5"/>
  <c r="AB124" i="40"/>
  <c r="AB125" i="40" s="1"/>
  <c r="AB126" i="40" s="1"/>
  <c r="AB127" i="40" s="1"/>
  <c r="AB128" i="40" s="1"/>
  <c r="AB129" i="40" s="1"/>
  <c r="AB130" i="40" s="1"/>
  <c r="AB131" i="40" s="1"/>
  <c r="AB132" i="40" s="1"/>
  <c r="AB133" i="40" s="1"/>
  <c r="AB134" i="40" s="1"/>
  <c r="AB135" i="40" s="1"/>
  <c r="AB136" i="40" s="1"/>
  <c r="AB137" i="40" s="1"/>
  <c r="A84" i="36"/>
  <c r="AA139" i="40"/>
  <c r="AE119" i="40"/>
  <c r="AD118" i="40"/>
  <c r="D31" i="11"/>
  <c r="E31" i="11"/>
  <c r="A34" i="33"/>
  <c r="AH56" i="39"/>
  <c r="AH65" i="39"/>
  <c r="AH66" i="39"/>
  <c r="AH74" i="38"/>
  <c r="AH79" i="38"/>
  <c r="AH63" i="38"/>
  <c r="AH53" i="34"/>
  <c r="AH53" i="39"/>
  <c r="AH58" i="38"/>
  <c r="AH60" i="38"/>
  <c r="AH56" i="38"/>
  <c r="AH53" i="37"/>
  <c r="AH80" i="37"/>
  <c r="AH72" i="37"/>
  <c r="AH79" i="37"/>
  <c r="AH63" i="37"/>
  <c r="AH64" i="37"/>
  <c r="AH58" i="37"/>
  <c r="AH62" i="37"/>
  <c r="AH71" i="36"/>
  <c r="AH76" i="36"/>
  <c r="AH77" i="36"/>
  <c r="AH61" i="36"/>
  <c r="AH70" i="36"/>
  <c r="AH54" i="36"/>
  <c r="AH64" i="36"/>
  <c r="AH63" i="36"/>
  <c r="AH77" i="34"/>
  <c r="AH69" i="34"/>
  <c r="AH62" i="34"/>
  <c r="AH76" i="34"/>
  <c r="AH68" i="34"/>
  <c r="AH59" i="34"/>
  <c r="AH76" i="38"/>
  <c r="AH76" i="37"/>
  <c r="AH60" i="37"/>
  <c r="AH67" i="36"/>
  <c r="AH67" i="34"/>
  <c r="AH66" i="34"/>
  <c r="AH65" i="34"/>
  <c r="AH63" i="34"/>
  <c r="AH68" i="39"/>
  <c r="AH61" i="39"/>
  <c r="AH70" i="38"/>
  <c r="AH59" i="38"/>
  <c r="AH54" i="38"/>
  <c r="AH74" i="37"/>
  <c r="AH61" i="37"/>
  <c r="AH72" i="36"/>
  <c r="AH66" i="36"/>
  <c r="AH59" i="36"/>
  <c r="AH75" i="34"/>
  <c r="AH57" i="34"/>
  <c r="AH64" i="39"/>
  <c r="AH57" i="39"/>
  <c r="AH66" i="38"/>
  <c r="AH59" i="39"/>
  <c r="AH71" i="38"/>
  <c r="AH55" i="38"/>
  <c r="AH62" i="39"/>
  <c r="AH80" i="38"/>
  <c r="AH72" i="38"/>
  <c r="AH73" i="38"/>
  <c r="AH68" i="38"/>
  <c r="AH57" i="38"/>
  <c r="AH69" i="38"/>
  <c r="AH78" i="37"/>
  <c r="AH71" i="37"/>
  <c r="AH73" i="37"/>
  <c r="AH66" i="37"/>
  <c r="AH55" i="37"/>
  <c r="AH56" i="37"/>
  <c r="AH70" i="37"/>
  <c r="AH79" i="36"/>
  <c r="AH69" i="36"/>
  <c r="AH78" i="36"/>
  <c r="AH68" i="36"/>
  <c r="AH55" i="36"/>
  <c r="AH60" i="36"/>
  <c r="AH73" i="34"/>
  <c r="AH58" i="34"/>
  <c r="AH72" i="34"/>
  <c r="AH60" i="39"/>
  <c r="AH78" i="38"/>
  <c r="AH67" i="38"/>
  <c r="AH53" i="38"/>
  <c r="AH54" i="39"/>
  <c r="AH55" i="39"/>
  <c r="AH64" i="38"/>
  <c r="AH65" i="38"/>
  <c r="AH61" i="38"/>
  <c r="AH62" i="38"/>
  <c r="AH67" i="37"/>
  <c r="AH69" i="37"/>
  <c r="AH77" i="37"/>
  <c r="AH68" i="37"/>
  <c r="AH57" i="37"/>
  <c r="AH65" i="37"/>
  <c r="AH75" i="36"/>
  <c r="AH80" i="36"/>
  <c r="AH65" i="36"/>
  <c r="AH74" i="36"/>
  <c r="AH58" i="36"/>
  <c r="AH57" i="36"/>
  <c r="AH56" i="36"/>
  <c r="AH79" i="34"/>
  <c r="AH71" i="34"/>
  <c r="AH64" i="34"/>
  <c r="AH56" i="34"/>
  <c r="AH78" i="34"/>
  <c r="AH70" i="34"/>
  <c r="AH61" i="34"/>
  <c r="AH55" i="34"/>
  <c r="AH58" i="39"/>
  <c r="AH67" i="39"/>
  <c r="AH75" i="38"/>
  <c r="AH77" i="38"/>
  <c r="AH63" i="39"/>
  <c r="AH53" i="36"/>
  <c r="AH75" i="37"/>
  <c r="AH59" i="37"/>
  <c r="AH54" i="37"/>
  <c r="AH73" i="36"/>
  <c r="AH62" i="36"/>
  <c r="AH60" i="34"/>
  <c r="AH74" i="34"/>
  <c r="AH80" i="34"/>
  <c r="AH54" i="34"/>
  <c r="AH69" i="39"/>
  <c r="AH70" i="39"/>
  <c r="AH71" i="39"/>
  <c r="AH72" i="39"/>
  <c r="AH73" i="39"/>
  <c r="AH74" i="39"/>
  <c r="AH75" i="39"/>
  <c r="AH76" i="39"/>
  <c r="AH77" i="39"/>
  <c r="AH78" i="39"/>
  <c r="AH79" i="39"/>
  <c r="AH80" i="39"/>
  <c r="A84" i="37"/>
  <c r="A84" i="34"/>
  <c r="A46" i="42"/>
  <c r="A84" i="38"/>
  <c r="AG116" i="40"/>
  <c r="A143" i="40"/>
  <c r="AF116" i="40"/>
  <c r="A84" i="39"/>
  <c r="AH112" i="40"/>
  <c r="AH113" i="40" s="1"/>
  <c r="A33" i="11"/>
  <c r="B32" i="11"/>
  <c r="C32" i="11"/>
  <c r="Z124" i="40"/>
  <c r="Z125" i="40" s="1"/>
  <c r="Z126" i="40" s="1"/>
  <c r="Z127" i="40" s="1"/>
  <c r="Z128" i="40" s="1"/>
  <c r="Z129" i="40" s="1"/>
  <c r="Z130" i="40" s="1"/>
  <c r="Z131" i="40" s="1"/>
  <c r="Z132" i="40" s="1"/>
  <c r="Z133" i="40" s="1"/>
  <c r="Z134" i="40" s="1"/>
  <c r="Z135" i="40" s="1"/>
  <c r="Z136" i="40" s="1"/>
  <c r="Z137" i="40" s="1"/>
  <c r="Z138" i="40" s="1"/>
  <c r="Z139" i="40" s="1"/>
  <c r="A94" i="40"/>
  <c r="A35" i="49" l="1"/>
  <c r="A36" i="47"/>
  <c r="A44" i="47"/>
  <c r="AC138" i="40"/>
  <c r="AC139" i="40" s="1"/>
  <c r="A99" i="5"/>
  <c r="AB138" i="40"/>
  <c r="AB139" i="40" s="1"/>
  <c r="D32" i="11"/>
  <c r="E32" i="11"/>
  <c r="AF117" i="40"/>
  <c r="A144" i="40"/>
  <c r="A47" i="42"/>
  <c r="A85" i="39"/>
  <c r="A85" i="34"/>
  <c r="AG117" i="40"/>
  <c r="AE120" i="40"/>
  <c r="A85" i="36"/>
  <c r="C33" i="11"/>
  <c r="B33" i="11"/>
  <c r="A34" i="11"/>
  <c r="A85" i="38"/>
  <c r="A85" i="37"/>
  <c r="A35" i="33"/>
  <c r="AD119" i="40"/>
  <c r="A95" i="40"/>
  <c r="AH114" i="40"/>
  <c r="A36" i="49" l="1"/>
  <c r="A37" i="47"/>
  <c r="A45" i="47"/>
  <c r="A102" i="5"/>
  <c r="AH115" i="40"/>
  <c r="AH116" i="40" s="1"/>
  <c r="AH117" i="40" s="1"/>
  <c r="A96" i="40"/>
  <c r="AD120" i="40"/>
  <c r="A35" i="11"/>
  <c r="B34" i="11"/>
  <c r="C34" i="11"/>
  <c r="A86" i="36"/>
  <c r="A86" i="34"/>
  <c r="A86" i="39"/>
  <c r="A48" i="42"/>
  <c r="A36" i="33"/>
  <c r="A86" i="37"/>
  <c r="AE121" i="40"/>
  <c r="AG118" i="40"/>
  <c r="A86" i="38"/>
  <c r="D33" i="11"/>
  <c r="E33" i="11"/>
  <c r="A145" i="40"/>
  <c r="AF118" i="40"/>
  <c r="A37" i="49" l="1"/>
  <c r="A38" i="47"/>
  <c r="A105" i="5"/>
  <c r="AG95" i="5"/>
  <c r="AH118" i="40"/>
  <c r="AH119" i="40" s="1"/>
  <c r="AH120" i="40" s="1"/>
  <c r="AG119" i="40"/>
  <c r="AE122" i="40"/>
  <c r="A49" i="42"/>
  <c r="A87" i="39"/>
  <c r="AF119" i="40"/>
  <c r="AF120" i="40" s="1"/>
  <c r="A87" i="37"/>
  <c r="A37" i="33"/>
  <c r="A87" i="36"/>
  <c r="C35" i="11"/>
  <c r="B35" i="11"/>
  <c r="A36" i="11"/>
  <c r="A146" i="40"/>
  <c r="A87" i="38"/>
  <c r="AD121" i="40"/>
  <c r="AD122" i="40" s="1"/>
  <c r="AD123" i="40" s="1"/>
  <c r="AD124" i="40" s="1"/>
  <c r="AD125" i="40" s="1"/>
  <c r="AD126" i="40" s="1"/>
  <c r="AD127" i="40" s="1"/>
  <c r="AD128" i="40" s="1"/>
  <c r="AD129" i="40" s="1"/>
  <c r="AD130" i="40" s="1"/>
  <c r="AD131" i="40" s="1"/>
  <c r="AD132" i="40" s="1"/>
  <c r="AD133" i="40" s="1"/>
  <c r="AD134" i="40" s="1"/>
  <c r="AD135" i="40" s="1"/>
  <c r="AD136" i="40" s="1"/>
  <c r="AD137" i="40" s="1"/>
  <c r="AD138" i="40" s="1"/>
  <c r="AD139" i="40" s="1"/>
  <c r="A87" i="34"/>
  <c r="D34" i="11"/>
  <c r="E34" i="11"/>
  <c r="A97" i="40"/>
  <c r="A38" i="49" l="1"/>
  <c r="A39" i="47"/>
  <c r="A108" i="5"/>
  <c r="AF121" i="40"/>
  <c r="AF122" i="40" s="1"/>
  <c r="AF123" i="40" s="1"/>
  <c r="AF124" i="40" s="1"/>
  <c r="AF125" i="40" s="1"/>
  <c r="AF126" i="40" s="1"/>
  <c r="AF127" i="40" s="1"/>
  <c r="AF128" i="40" s="1"/>
  <c r="AF129" i="40" s="1"/>
  <c r="AF130" i="40" s="1"/>
  <c r="AF131" i="40" s="1"/>
  <c r="AF132" i="40" s="1"/>
  <c r="AF133" i="40" s="1"/>
  <c r="AF134" i="40" s="1"/>
  <c r="AF135" i="40" s="1"/>
  <c r="AF136" i="40" s="1"/>
  <c r="AF137" i="40" s="1"/>
  <c r="AF138" i="40" s="1"/>
  <c r="AF139" i="40" s="1"/>
  <c r="AH121" i="40"/>
  <c r="AH122" i="40" s="1"/>
  <c r="AH123" i="40" s="1"/>
  <c r="AH124" i="40" s="1"/>
  <c r="AH125" i="40" s="1"/>
  <c r="AH126" i="40" s="1"/>
  <c r="AH127" i="40" s="1"/>
  <c r="AH128" i="40" s="1"/>
  <c r="AH129" i="40" s="1"/>
  <c r="AH130" i="40" s="1"/>
  <c r="AH131" i="40" s="1"/>
  <c r="AH132" i="40" s="1"/>
  <c r="AH133" i="40" s="1"/>
  <c r="AH134" i="40" s="1"/>
  <c r="AH135" i="40" s="1"/>
  <c r="AH136" i="40" s="1"/>
  <c r="AH137" i="40" s="1"/>
  <c r="AH138" i="40" s="1"/>
  <c r="AH139" i="40" s="1"/>
  <c r="A98" i="40"/>
  <c r="A88" i="34"/>
  <c r="A38" i="33"/>
  <c r="AG120" i="40"/>
  <c r="B36" i="11"/>
  <c r="C36" i="11"/>
  <c r="A37" i="11"/>
  <c r="A88" i="36"/>
  <c r="A88" i="39"/>
  <c r="A50" i="42"/>
  <c r="AE123" i="40"/>
  <c r="A88" i="38"/>
  <c r="A147" i="40"/>
  <c r="D35" i="11"/>
  <c r="E35" i="11"/>
  <c r="A88" i="37"/>
  <c r="A39" i="49" l="1"/>
  <c r="A40" i="47"/>
  <c r="A111" i="5"/>
  <c r="A89" i="37"/>
  <c r="A89" i="38"/>
  <c r="A148" i="40"/>
  <c r="D36" i="11"/>
  <c r="E36" i="11"/>
  <c r="A39" i="33"/>
  <c r="A89" i="39"/>
  <c r="AG121" i="40"/>
  <c r="A89" i="34"/>
  <c r="AE124" i="40"/>
  <c r="AE125" i="40" s="1"/>
  <c r="AE126" i="40" s="1"/>
  <c r="AE127" i="40" s="1"/>
  <c r="AE128" i="40" s="1"/>
  <c r="AE129" i="40" s="1"/>
  <c r="AE130" i="40" s="1"/>
  <c r="AE131" i="40" s="1"/>
  <c r="AE132" i="40" s="1"/>
  <c r="AE133" i="40" s="1"/>
  <c r="AE134" i="40" s="1"/>
  <c r="AE135" i="40" s="1"/>
  <c r="AE136" i="40" s="1"/>
  <c r="AE137" i="40" s="1"/>
  <c r="AE138" i="40" s="1"/>
  <c r="AE139" i="40" s="1"/>
  <c r="A51" i="42"/>
  <c r="A89" i="36"/>
  <c r="C37" i="11"/>
  <c r="B37" i="11"/>
  <c r="A38" i="11"/>
  <c r="A99" i="40"/>
  <c r="C38" i="11" l="1"/>
  <c r="A40" i="49"/>
  <c r="A114" i="5"/>
  <c r="A90" i="34"/>
  <c r="A90" i="39"/>
  <c r="A100" i="40"/>
  <c r="A39" i="11"/>
  <c r="B38" i="11"/>
  <c r="A90" i="36"/>
  <c r="AG122" i="40"/>
  <c r="A40" i="33"/>
  <c r="A149" i="40"/>
  <c r="A52" i="42"/>
  <c r="A90" i="38"/>
  <c r="D37" i="11"/>
  <c r="E37" i="11"/>
  <c r="A90" i="37"/>
  <c r="C39" i="11" l="1"/>
  <c r="A41" i="49"/>
  <c r="A117" i="5"/>
  <c r="A41" i="33"/>
  <c r="C41" i="33" s="1"/>
  <c r="AG123" i="40"/>
  <c r="AG124" i="40" s="1"/>
  <c r="AG125" i="40" s="1"/>
  <c r="AG126" i="40" s="1"/>
  <c r="AG127" i="40" s="1"/>
  <c r="AG128" i="40" s="1"/>
  <c r="AG129" i="40" s="1"/>
  <c r="AG130" i="40" s="1"/>
  <c r="AG131" i="40" s="1"/>
  <c r="AG132" i="40" s="1"/>
  <c r="AG133" i="40" s="1"/>
  <c r="AG134" i="40" s="1"/>
  <c r="AG135" i="40" s="1"/>
  <c r="AG136" i="40" s="1"/>
  <c r="AG137" i="40" s="1"/>
  <c r="AG138" i="40" s="1"/>
  <c r="AG139" i="40" s="1"/>
  <c r="D38" i="11"/>
  <c r="E38" i="11"/>
  <c r="A91" i="37"/>
  <c r="A53" i="42"/>
  <c r="A101" i="40"/>
  <c r="A91" i="39"/>
  <c r="A91" i="38"/>
  <c r="A150" i="40"/>
  <c r="B39" i="11"/>
  <c r="A91" i="34"/>
  <c r="A91" i="36"/>
  <c r="C41" i="49" l="1"/>
  <c r="B41" i="49"/>
  <c r="A120" i="5"/>
  <c r="A92" i="36"/>
  <c r="A92" i="34"/>
  <c r="D39" i="11"/>
  <c r="E39" i="11"/>
  <c r="A92" i="39"/>
  <c r="A102" i="40"/>
  <c r="A54" i="42"/>
  <c r="A92" i="37"/>
  <c r="A42" i="33"/>
  <c r="A151" i="40"/>
  <c r="A92" i="38"/>
  <c r="AE41" i="49" l="1"/>
  <c r="W41" i="49"/>
  <c r="O41" i="49"/>
  <c r="G41" i="49"/>
  <c r="AD41" i="49"/>
  <c r="V41" i="49"/>
  <c r="N41" i="49"/>
  <c r="F41" i="49"/>
  <c r="AC41" i="49"/>
  <c r="U41" i="49"/>
  <c r="M41" i="49"/>
  <c r="E41" i="49"/>
  <c r="AB41" i="49"/>
  <c r="T41" i="49"/>
  <c r="L41" i="49"/>
  <c r="D41" i="49"/>
  <c r="AA41" i="49"/>
  <c r="S41" i="49"/>
  <c r="K41" i="49"/>
  <c r="R41" i="49"/>
  <c r="Z41" i="49"/>
  <c r="J41" i="49"/>
  <c r="AG41" i="49"/>
  <c r="Y41" i="49"/>
  <c r="P41" i="49"/>
  <c r="Q41" i="49"/>
  <c r="I41" i="49"/>
  <c r="AF41" i="49"/>
  <c r="X41" i="49"/>
  <c r="H41" i="49"/>
  <c r="A123" i="5"/>
  <c r="A152" i="40"/>
  <c r="A43" i="33"/>
  <c r="A93" i="36"/>
  <c r="A103" i="40"/>
  <c r="A93" i="38"/>
  <c r="A42" i="11"/>
  <c r="A55" i="42"/>
  <c r="A93" i="34"/>
  <c r="A93" i="37"/>
  <c r="A93" i="39"/>
  <c r="C43" i="33" l="1"/>
  <c r="B117" i="5"/>
  <c r="AH117" i="5" s="1"/>
  <c r="B91" i="39"/>
  <c r="B91" i="37"/>
  <c r="C91" i="37"/>
  <c r="B91" i="38"/>
  <c r="B150" i="40"/>
  <c r="B91" i="34"/>
  <c r="AC117" i="5"/>
  <c r="B101" i="40"/>
  <c r="O101" i="40" s="1"/>
  <c r="C92" i="38"/>
  <c r="C150" i="40"/>
  <c r="C91" i="38"/>
  <c r="I117" i="5"/>
  <c r="B54" i="42"/>
  <c r="J54" i="42" s="1"/>
  <c r="J122" i="5" s="1"/>
  <c r="C91" i="34"/>
  <c r="AD118" i="5"/>
  <c r="B91" i="36"/>
  <c r="K118" i="5"/>
  <c r="E118" i="5"/>
  <c r="C101" i="40"/>
  <c r="C91" i="39"/>
  <c r="B53" i="42"/>
  <c r="J53" i="42" s="1"/>
  <c r="J119" i="5" s="1"/>
  <c r="N118" i="5"/>
  <c r="C91" i="36"/>
  <c r="C53" i="42"/>
  <c r="B41" i="33"/>
  <c r="K117" i="5"/>
  <c r="L118" i="5"/>
  <c r="C117" i="5"/>
  <c r="C92" i="37"/>
  <c r="C92" i="39"/>
  <c r="C54" i="42"/>
  <c r="C92" i="34"/>
  <c r="B92" i="37"/>
  <c r="B92" i="39"/>
  <c r="B92" i="34"/>
  <c r="B120" i="5"/>
  <c r="A126" i="5"/>
  <c r="C120" i="5"/>
  <c r="B92" i="38"/>
  <c r="A104" i="40"/>
  <c r="A94" i="36"/>
  <c r="B42" i="33"/>
  <c r="A153" i="40"/>
  <c r="B92" i="36"/>
  <c r="A94" i="38"/>
  <c r="B102" i="40"/>
  <c r="C92" i="36"/>
  <c r="C42" i="33"/>
  <c r="C151" i="40"/>
  <c r="A94" i="39"/>
  <c r="A94" i="37"/>
  <c r="A94" i="34"/>
  <c r="A56" i="42"/>
  <c r="C103" i="40"/>
  <c r="A43" i="11"/>
  <c r="B123" i="5"/>
  <c r="C102" i="40"/>
  <c r="A44" i="33"/>
  <c r="C44" i="33" s="1"/>
  <c r="B151" i="40"/>
  <c r="U118" i="5" l="1"/>
  <c r="Z117" i="5"/>
  <c r="P117" i="5"/>
  <c r="AB117" i="5"/>
  <c r="O118" i="5"/>
  <c r="R118" i="5"/>
  <c r="T117" i="5"/>
  <c r="V117" i="5"/>
  <c r="U117" i="5"/>
  <c r="AF117" i="5"/>
  <c r="O117" i="5"/>
  <c r="F118" i="5"/>
  <c r="L117" i="5"/>
  <c r="J117" i="5"/>
  <c r="G117" i="5"/>
  <c r="Q117" i="5"/>
  <c r="AB118" i="5"/>
  <c r="Y118" i="5"/>
  <c r="AE117" i="5"/>
  <c r="AG118" i="5"/>
  <c r="AH118" i="5"/>
  <c r="X118" i="5"/>
  <c r="AD117" i="5"/>
  <c r="X117" i="5"/>
  <c r="AC118" i="5"/>
  <c r="F117" i="5"/>
  <c r="H117" i="5"/>
  <c r="N117" i="5"/>
  <c r="AF118" i="5"/>
  <c r="E117" i="5"/>
  <c r="V118" i="5"/>
  <c r="AE118" i="5"/>
  <c r="D117" i="5"/>
  <c r="S118" i="5"/>
  <c r="Z118" i="5"/>
  <c r="H118" i="5"/>
  <c r="I118" i="5"/>
  <c r="AA117" i="5"/>
  <c r="W117" i="5"/>
  <c r="M118" i="5"/>
  <c r="P118" i="5"/>
  <c r="D119" i="5"/>
  <c r="Y117" i="5"/>
  <c r="J118" i="5"/>
  <c r="R117" i="5"/>
  <c r="D118" i="5"/>
  <c r="W118" i="5"/>
  <c r="AA118" i="5"/>
  <c r="AG117" i="5"/>
  <c r="M117" i="5"/>
  <c r="T118" i="5"/>
  <c r="S117" i="5"/>
  <c r="G118" i="5"/>
  <c r="Q118" i="5"/>
  <c r="Y41" i="33"/>
  <c r="N41" i="33"/>
  <c r="AG53" i="42"/>
  <c r="AG119" i="5" s="1"/>
  <c r="AF53" i="42"/>
  <c r="AF119" i="5" s="1"/>
  <c r="U53" i="42"/>
  <c r="U119" i="5" s="1"/>
  <c r="AB53" i="42"/>
  <c r="AB119" i="5" s="1"/>
  <c r="T53" i="42"/>
  <c r="T119" i="5" s="1"/>
  <c r="F101" i="40"/>
  <c r="H101" i="40"/>
  <c r="W101" i="40"/>
  <c r="AH101" i="40"/>
  <c r="U101" i="40"/>
  <c r="N101" i="40"/>
  <c r="AG54" i="42"/>
  <c r="AG122" i="5" s="1"/>
  <c r="Z54" i="42"/>
  <c r="Z122" i="5" s="1"/>
  <c r="Y54" i="42"/>
  <c r="Y122" i="5" s="1"/>
  <c r="X54" i="42"/>
  <c r="X122" i="5" s="1"/>
  <c r="W54" i="42"/>
  <c r="W122" i="5" s="1"/>
  <c r="E54" i="42"/>
  <c r="E122" i="5" s="1"/>
  <c r="D54" i="42"/>
  <c r="AC53" i="42"/>
  <c r="AC119" i="5" s="1"/>
  <c r="R53" i="42"/>
  <c r="R119" i="5" s="1"/>
  <c r="V101" i="40"/>
  <c r="V54" i="42"/>
  <c r="V122" i="5" s="1"/>
  <c r="L53" i="42"/>
  <c r="L119" i="5" s="1"/>
  <c r="X101" i="40"/>
  <c r="U54" i="42"/>
  <c r="U122" i="5" s="1"/>
  <c r="T54" i="42"/>
  <c r="T122" i="5" s="1"/>
  <c r="E53" i="42"/>
  <c r="E119" i="5" s="1"/>
  <c r="AF101" i="40"/>
  <c r="S54" i="42"/>
  <c r="S122" i="5" s="1"/>
  <c r="D53" i="42"/>
  <c r="L101" i="40"/>
  <c r="R54" i="42"/>
  <c r="R122" i="5" s="1"/>
  <c r="S101" i="40"/>
  <c r="Q54" i="42"/>
  <c r="Q122" i="5" s="1"/>
  <c r="AH53" i="42"/>
  <c r="AH119" i="5" s="1"/>
  <c r="AB101" i="40"/>
  <c r="AE53" i="42"/>
  <c r="AE119" i="5" s="1"/>
  <c r="J101" i="40"/>
  <c r="S41" i="33"/>
  <c r="AD53" i="42"/>
  <c r="AD119" i="5" s="1"/>
  <c r="G101" i="40"/>
  <c r="P41" i="33"/>
  <c r="S53" i="42"/>
  <c r="S119" i="5" s="1"/>
  <c r="D101" i="40"/>
  <c r="Q53" i="42"/>
  <c r="Q119" i="5" s="1"/>
  <c r="I101" i="40"/>
  <c r="P53" i="42"/>
  <c r="P119" i="5" s="1"/>
  <c r="K101" i="40"/>
  <c r="I54" i="42"/>
  <c r="I122" i="5" s="1"/>
  <c r="O53" i="42"/>
  <c r="O119" i="5" s="1"/>
  <c r="AA101" i="40"/>
  <c r="H54" i="42"/>
  <c r="H122" i="5" s="1"/>
  <c r="N53" i="42"/>
  <c r="N119" i="5" s="1"/>
  <c r="M101" i="40"/>
  <c r="G54" i="42"/>
  <c r="G122" i="5" s="1"/>
  <c r="M53" i="42"/>
  <c r="M119" i="5" s="1"/>
  <c r="AC101" i="40"/>
  <c r="AH54" i="42"/>
  <c r="AH122" i="5" s="1"/>
  <c r="F54" i="42"/>
  <c r="F122" i="5" s="1"/>
  <c r="M41" i="33"/>
  <c r="V41" i="33"/>
  <c r="W41" i="33"/>
  <c r="Q41" i="33"/>
  <c r="Y53" i="42"/>
  <c r="Y119" i="5" s="1"/>
  <c r="I53" i="42"/>
  <c r="I119" i="5" s="1"/>
  <c r="E101" i="40"/>
  <c r="AE101" i="40"/>
  <c r="AD54" i="42"/>
  <c r="AD122" i="5" s="1"/>
  <c r="N54" i="42"/>
  <c r="N122" i="5" s="1"/>
  <c r="O41" i="33"/>
  <c r="AC41" i="33"/>
  <c r="X53" i="42"/>
  <c r="X119" i="5" s="1"/>
  <c r="H53" i="42"/>
  <c r="H119" i="5" s="1"/>
  <c r="T101" i="40"/>
  <c r="Q101" i="40"/>
  <c r="AC54" i="42"/>
  <c r="AC122" i="5" s="1"/>
  <c r="M54" i="42"/>
  <c r="M122" i="5" s="1"/>
  <c r="AE41" i="33"/>
  <c r="AG41" i="33"/>
  <c r="W53" i="42"/>
  <c r="W119" i="5" s="1"/>
  <c r="G53" i="42"/>
  <c r="G119" i="5" s="1"/>
  <c r="P101" i="40"/>
  <c r="AG101" i="40"/>
  <c r="AB54" i="42"/>
  <c r="AB122" i="5" s="1"/>
  <c r="L54" i="42"/>
  <c r="L122" i="5" s="1"/>
  <c r="D41" i="33"/>
  <c r="F41" i="33"/>
  <c r="V53" i="42"/>
  <c r="V119" i="5" s="1"/>
  <c r="F53" i="42"/>
  <c r="F119" i="5" s="1"/>
  <c r="R101" i="40"/>
  <c r="AA54" i="42"/>
  <c r="AA122" i="5" s="1"/>
  <c r="K54" i="42"/>
  <c r="K122" i="5" s="1"/>
  <c r="H41" i="33"/>
  <c r="J41" i="33"/>
  <c r="L41" i="33"/>
  <c r="R41" i="33"/>
  <c r="T41" i="33"/>
  <c r="Z41" i="33"/>
  <c r="X41" i="33"/>
  <c r="AD41" i="33"/>
  <c r="AB41" i="33"/>
  <c r="AH41" i="33"/>
  <c r="AF41" i="33"/>
  <c r="E41" i="33"/>
  <c r="G41" i="33"/>
  <c r="I41" i="33"/>
  <c r="AA53" i="42"/>
  <c r="AA119" i="5" s="1"/>
  <c r="K53" i="42"/>
  <c r="K119" i="5" s="1"/>
  <c r="Y101" i="40"/>
  <c r="Z101" i="40"/>
  <c r="AF54" i="42"/>
  <c r="AF122" i="5" s="1"/>
  <c r="P54" i="42"/>
  <c r="P122" i="5" s="1"/>
  <c r="K41" i="33"/>
  <c r="U41" i="33"/>
  <c r="Z53" i="42"/>
  <c r="Z119" i="5" s="1"/>
  <c r="AD101" i="40"/>
  <c r="AE54" i="42"/>
  <c r="AE122" i="5" s="1"/>
  <c r="O54" i="42"/>
  <c r="O122" i="5" s="1"/>
  <c r="AA41" i="33"/>
  <c r="AE42" i="33"/>
  <c r="AA42" i="33"/>
  <c r="W42" i="33"/>
  <c r="S42" i="33"/>
  <c r="O42" i="33"/>
  <c r="K42" i="33"/>
  <c r="G42" i="33"/>
  <c r="AH42" i="33"/>
  <c r="AD42" i="33"/>
  <c r="Z42" i="33"/>
  <c r="V42" i="33"/>
  <c r="R42" i="33"/>
  <c r="J42" i="33"/>
  <c r="F42" i="33"/>
  <c r="AG42" i="33"/>
  <c r="AC42" i="33"/>
  <c r="Y42" i="33"/>
  <c r="U42" i="33"/>
  <c r="Q42" i="33"/>
  <c r="M42" i="33"/>
  <c r="I42" i="33"/>
  <c r="E42" i="33"/>
  <c r="AF42" i="33"/>
  <c r="P42" i="33"/>
  <c r="AB42" i="33"/>
  <c r="L42" i="33"/>
  <c r="X42" i="33"/>
  <c r="T42" i="33"/>
  <c r="H42" i="33"/>
  <c r="D42" i="33"/>
  <c r="B43" i="33"/>
  <c r="E123" i="5"/>
  <c r="F123" i="5"/>
  <c r="N123" i="5"/>
  <c r="V123" i="5"/>
  <c r="AD123" i="5"/>
  <c r="G124" i="5"/>
  <c r="O124" i="5"/>
  <c r="W124" i="5"/>
  <c r="AE124" i="5"/>
  <c r="L123" i="5"/>
  <c r="X123" i="5"/>
  <c r="AH123" i="5"/>
  <c r="M124" i="5"/>
  <c r="Y124" i="5"/>
  <c r="D123" i="5"/>
  <c r="P123" i="5"/>
  <c r="Z123" i="5"/>
  <c r="E124" i="5"/>
  <c r="Q124" i="5"/>
  <c r="AA124" i="5"/>
  <c r="T123" i="5"/>
  <c r="K124" i="5"/>
  <c r="AG124" i="5"/>
  <c r="H123" i="5"/>
  <c r="AB123" i="5"/>
  <c r="S124" i="5"/>
  <c r="J123" i="5"/>
  <c r="AF123" i="5"/>
  <c r="U124" i="5"/>
  <c r="AC124" i="5"/>
  <c r="R123" i="5"/>
  <c r="I124" i="5"/>
  <c r="T124" i="5"/>
  <c r="D124" i="5"/>
  <c r="S123" i="5"/>
  <c r="AH124" i="5"/>
  <c r="R124" i="5"/>
  <c r="AG123" i="5"/>
  <c r="Q123" i="5"/>
  <c r="AF124" i="5"/>
  <c r="P124" i="5"/>
  <c r="AE123" i="5"/>
  <c r="O123" i="5"/>
  <c r="AD124" i="5"/>
  <c r="N124" i="5"/>
  <c r="AC123" i="5"/>
  <c r="M123" i="5"/>
  <c r="X124" i="5"/>
  <c r="W123" i="5"/>
  <c r="V124" i="5"/>
  <c r="U123" i="5"/>
  <c r="G123" i="5"/>
  <c r="AA123" i="5"/>
  <c r="Y123" i="5"/>
  <c r="L124" i="5"/>
  <c r="K123" i="5"/>
  <c r="J124" i="5"/>
  <c r="I123" i="5"/>
  <c r="H124" i="5"/>
  <c r="F124" i="5"/>
  <c r="AB124" i="5"/>
  <c r="Z124" i="5"/>
  <c r="D125" i="5"/>
  <c r="C123" i="5"/>
  <c r="D120" i="5"/>
  <c r="I120" i="5"/>
  <c r="Q120" i="5"/>
  <c r="Y120" i="5"/>
  <c r="AG120" i="5"/>
  <c r="J121" i="5"/>
  <c r="R121" i="5"/>
  <c r="Z121" i="5"/>
  <c r="AH121" i="5"/>
  <c r="E120" i="5"/>
  <c r="N120" i="5"/>
  <c r="Z120" i="5"/>
  <c r="F121" i="5"/>
  <c r="O121" i="5"/>
  <c r="AA121" i="5"/>
  <c r="F120" i="5"/>
  <c r="R120" i="5"/>
  <c r="AC120" i="5"/>
  <c r="G121" i="5"/>
  <c r="S121" i="5"/>
  <c r="AD121" i="5"/>
  <c r="V120" i="5"/>
  <c r="N121" i="5"/>
  <c r="J120" i="5"/>
  <c r="AD120" i="5"/>
  <c r="V121" i="5"/>
  <c r="M120" i="5"/>
  <c r="AH120" i="5"/>
  <c r="W121" i="5"/>
  <c r="K121" i="5"/>
  <c r="AE121" i="5"/>
  <c r="U120" i="5"/>
  <c r="AF121" i="5"/>
  <c r="P121" i="5"/>
  <c r="AE120" i="5"/>
  <c r="O120" i="5"/>
  <c r="AC121" i="5"/>
  <c r="M121" i="5"/>
  <c r="AB120" i="5"/>
  <c r="L120" i="5"/>
  <c r="AB121" i="5"/>
  <c r="L121" i="5"/>
  <c r="AA120" i="5"/>
  <c r="K120" i="5"/>
  <c r="Y121" i="5"/>
  <c r="I121" i="5"/>
  <c r="X120" i="5"/>
  <c r="H120" i="5"/>
  <c r="D121" i="5"/>
  <c r="Q121" i="5"/>
  <c r="P120" i="5"/>
  <c r="S120" i="5"/>
  <c r="AG121" i="5"/>
  <c r="T120" i="5"/>
  <c r="X121" i="5"/>
  <c r="W120" i="5"/>
  <c r="E121" i="5"/>
  <c r="T121" i="5"/>
  <c r="AF120" i="5"/>
  <c r="H121" i="5"/>
  <c r="G120" i="5"/>
  <c r="U121" i="5"/>
  <c r="D122" i="5"/>
  <c r="A129" i="5"/>
  <c r="C55" i="42"/>
  <c r="C93" i="37"/>
  <c r="B55" i="42"/>
  <c r="J55" i="42" s="1"/>
  <c r="J125" i="5" s="1"/>
  <c r="C93" i="39"/>
  <c r="B93" i="34"/>
  <c r="B93" i="37"/>
  <c r="B93" i="39"/>
  <c r="B93" i="38"/>
  <c r="C152" i="40"/>
  <c r="A95" i="36"/>
  <c r="A105" i="40"/>
  <c r="A57" i="42"/>
  <c r="A95" i="34"/>
  <c r="A95" i="39"/>
  <c r="A95" i="38"/>
  <c r="B152" i="40"/>
  <c r="C93" i="36"/>
  <c r="A44" i="11"/>
  <c r="B126" i="5"/>
  <c r="C104" i="40"/>
  <c r="AD102" i="40"/>
  <c r="N102" i="40"/>
  <c r="AB102" i="40"/>
  <c r="L102" i="40"/>
  <c r="S102" i="40"/>
  <c r="Q102" i="40"/>
  <c r="O102" i="40"/>
  <c r="AC102" i="40"/>
  <c r="M102" i="40"/>
  <c r="E102" i="40"/>
  <c r="Z102" i="40"/>
  <c r="J102" i="40"/>
  <c r="X102" i="40"/>
  <c r="H102" i="40"/>
  <c r="K102" i="40"/>
  <c r="I102" i="40"/>
  <c r="G102" i="40"/>
  <c r="U102" i="40"/>
  <c r="V102" i="40"/>
  <c r="F102" i="40"/>
  <c r="T102" i="40"/>
  <c r="D102" i="40"/>
  <c r="AG102" i="40"/>
  <c r="AE102" i="40"/>
  <c r="AH102" i="40"/>
  <c r="R102" i="40"/>
  <c r="AF102" i="40"/>
  <c r="P102" i="40"/>
  <c r="AA102" i="40"/>
  <c r="Y102" i="40"/>
  <c r="W102" i="40"/>
  <c r="A45" i="33"/>
  <c r="C45" i="33" s="1"/>
  <c r="E42" i="11"/>
  <c r="C93" i="34"/>
  <c r="A95" i="37"/>
  <c r="C93" i="38"/>
  <c r="A154" i="40"/>
  <c r="B93" i="36"/>
  <c r="B103" i="40"/>
  <c r="D43" i="33" l="1"/>
  <c r="B94" i="37"/>
  <c r="B153" i="40"/>
  <c r="AF43" i="33"/>
  <c r="AB43" i="33"/>
  <c r="X43" i="33"/>
  <c r="T43" i="33"/>
  <c r="P43" i="33"/>
  <c r="L43" i="33"/>
  <c r="H43" i="33"/>
  <c r="AE43" i="33"/>
  <c r="AA43" i="33"/>
  <c r="W43" i="33"/>
  <c r="S43" i="33"/>
  <c r="O43" i="33"/>
  <c r="K43" i="33"/>
  <c r="G43" i="33"/>
  <c r="AH43" i="33"/>
  <c r="AD43" i="33"/>
  <c r="Z43" i="33"/>
  <c r="V43" i="33"/>
  <c r="R43" i="33"/>
  <c r="J43" i="33"/>
  <c r="F43" i="33"/>
  <c r="AG43" i="33"/>
  <c r="Q43" i="33"/>
  <c r="AC43" i="33"/>
  <c r="M43" i="33"/>
  <c r="Y43" i="33"/>
  <c r="U43" i="33"/>
  <c r="I43" i="33"/>
  <c r="E43" i="33"/>
  <c r="AH55" i="42"/>
  <c r="AH125" i="5" s="1"/>
  <c r="M55" i="42"/>
  <c r="M125" i="5" s="1"/>
  <c r="AC55" i="42"/>
  <c r="AC125" i="5" s="1"/>
  <c r="E55" i="42"/>
  <c r="E125" i="5" s="1"/>
  <c r="W55" i="42"/>
  <c r="W125" i="5" s="1"/>
  <c r="R55" i="42"/>
  <c r="R125" i="5" s="1"/>
  <c r="C153" i="40"/>
  <c r="C94" i="37"/>
  <c r="B44" i="33"/>
  <c r="AD55" i="42"/>
  <c r="AD125" i="5" s="1"/>
  <c r="Y55" i="42"/>
  <c r="Y125" i="5" s="1"/>
  <c r="S55" i="42"/>
  <c r="S125" i="5" s="1"/>
  <c r="N55" i="42"/>
  <c r="N125" i="5" s="1"/>
  <c r="H55" i="42"/>
  <c r="H125" i="5" s="1"/>
  <c r="AG55" i="42"/>
  <c r="AG125" i="5" s="1"/>
  <c r="AA55" i="42"/>
  <c r="AA125" i="5" s="1"/>
  <c r="V55" i="42"/>
  <c r="V125" i="5" s="1"/>
  <c r="Q55" i="42"/>
  <c r="Q125" i="5" s="1"/>
  <c r="K55" i="42"/>
  <c r="K125" i="5" s="1"/>
  <c r="D55" i="42"/>
  <c r="AE55" i="42"/>
  <c r="AE125" i="5" s="1"/>
  <c r="Z55" i="42"/>
  <c r="Z125" i="5" s="1"/>
  <c r="U55" i="42"/>
  <c r="U125" i="5" s="1"/>
  <c r="O55" i="42"/>
  <c r="O125" i="5" s="1"/>
  <c r="I55" i="42"/>
  <c r="I125" i="5" s="1"/>
  <c r="AF55" i="42"/>
  <c r="AF125" i="5" s="1"/>
  <c r="AB55" i="42"/>
  <c r="AB125" i="5" s="1"/>
  <c r="X55" i="42"/>
  <c r="X125" i="5" s="1"/>
  <c r="T55" i="42"/>
  <c r="T125" i="5" s="1"/>
  <c r="P55" i="42"/>
  <c r="P125" i="5" s="1"/>
  <c r="L55" i="42"/>
  <c r="L125" i="5" s="1"/>
  <c r="G55" i="42"/>
  <c r="G125" i="5" s="1"/>
  <c r="D126" i="5"/>
  <c r="H126" i="5"/>
  <c r="L126" i="5"/>
  <c r="P126" i="5"/>
  <c r="T126" i="5"/>
  <c r="X126" i="5"/>
  <c r="AB126" i="5"/>
  <c r="AF126" i="5"/>
  <c r="E127" i="5"/>
  <c r="I127" i="5"/>
  <c r="M127" i="5"/>
  <c r="Q127" i="5"/>
  <c r="U127" i="5"/>
  <c r="Y127" i="5"/>
  <c r="AC127" i="5"/>
  <c r="AG127" i="5"/>
  <c r="G126" i="5"/>
  <c r="M126" i="5"/>
  <c r="R126" i="5"/>
  <c r="W126" i="5"/>
  <c r="AC126" i="5"/>
  <c r="AH126" i="5"/>
  <c r="H127" i="5"/>
  <c r="N127" i="5"/>
  <c r="S127" i="5"/>
  <c r="X127" i="5"/>
  <c r="AD127" i="5"/>
  <c r="I126" i="5"/>
  <c r="N126" i="5"/>
  <c r="S126" i="5"/>
  <c r="Y126" i="5"/>
  <c r="AD126" i="5"/>
  <c r="D127" i="5"/>
  <c r="J127" i="5"/>
  <c r="O127" i="5"/>
  <c r="T127" i="5"/>
  <c r="Z127" i="5"/>
  <c r="AE127" i="5"/>
  <c r="K126" i="5"/>
  <c r="V126" i="5"/>
  <c r="AG126" i="5"/>
  <c r="L127" i="5"/>
  <c r="W127" i="5"/>
  <c r="AH127" i="5"/>
  <c r="E126" i="5"/>
  <c r="O126" i="5"/>
  <c r="Z126" i="5"/>
  <c r="F127" i="5"/>
  <c r="P127" i="5"/>
  <c r="AA127" i="5"/>
  <c r="F126" i="5"/>
  <c r="Q126" i="5"/>
  <c r="AA126" i="5"/>
  <c r="G127" i="5"/>
  <c r="R127" i="5"/>
  <c r="AB127" i="5"/>
  <c r="K127" i="5"/>
  <c r="J126" i="5"/>
  <c r="V127" i="5"/>
  <c r="U126" i="5"/>
  <c r="AF127" i="5"/>
  <c r="AE126" i="5"/>
  <c r="D128" i="5"/>
  <c r="A132" i="5"/>
  <c r="C126" i="5"/>
  <c r="F55" i="42"/>
  <c r="F125" i="5" s="1"/>
  <c r="C94" i="34"/>
  <c r="C94" i="39"/>
  <c r="A155" i="40"/>
  <c r="A45" i="11"/>
  <c r="B129" i="5"/>
  <c r="C154" i="40"/>
  <c r="A96" i="38"/>
  <c r="A96" i="39"/>
  <c r="B56" i="42"/>
  <c r="J56" i="42" s="1"/>
  <c r="B104" i="40"/>
  <c r="A96" i="36"/>
  <c r="D93" i="39"/>
  <c r="AA103" i="40"/>
  <c r="K103" i="40"/>
  <c r="Y103" i="40"/>
  <c r="I103" i="40"/>
  <c r="L103" i="40"/>
  <c r="R103" i="40"/>
  <c r="P103" i="40"/>
  <c r="V103" i="40"/>
  <c r="T103" i="40"/>
  <c r="W103" i="40"/>
  <c r="G103" i="40"/>
  <c r="U103" i="40"/>
  <c r="E103" i="40"/>
  <c r="D103" i="40"/>
  <c r="J103" i="40"/>
  <c r="H103" i="40"/>
  <c r="AD103" i="40"/>
  <c r="Z103" i="40"/>
  <c r="S103" i="40"/>
  <c r="AG103" i="40"/>
  <c r="Q103" i="40"/>
  <c r="AB103" i="40"/>
  <c r="AH103" i="40"/>
  <c r="AF103" i="40"/>
  <c r="N103" i="40"/>
  <c r="F103" i="40"/>
  <c r="AE103" i="40"/>
  <c r="O103" i="40"/>
  <c r="AC103" i="40"/>
  <c r="M103" i="40"/>
  <c r="X103" i="40"/>
  <c r="A46" i="33"/>
  <c r="C46" i="33" s="1"/>
  <c r="B94" i="38"/>
  <c r="B94" i="34"/>
  <c r="C56" i="42"/>
  <c r="B94" i="36"/>
  <c r="AC93" i="39"/>
  <c r="A96" i="37"/>
  <c r="D43" i="11"/>
  <c r="E43" i="11"/>
  <c r="C94" i="38"/>
  <c r="B94" i="39"/>
  <c r="A96" i="34"/>
  <c r="A58" i="42"/>
  <c r="A106" i="40"/>
  <c r="T93" i="39"/>
  <c r="Z93" i="39"/>
  <c r="C94" i="36"/>
  <c r="AH93" i="39"/>
  <c r="F93" i="39" l="1"/>
  <c r="K93" i="39"/>
  <c r="R93" i="39"/>
  <c r="S93" i="39"/>
  <c r="AB93" i="39"/>
  <c r="AA93" i="39"/>
  <c r="AF93" i="39"/>
  <c r="G93" i="39"/>
  <c r="L93" i="39"/>
  <c r="X93" i="39"/>
  <c r="AE93" i="39"/>
  <c r="Y93" i="39"/>
  <c r="AG93" i="39"/>
  <c r="W93" i="39"/>
  <c r="V93" i="39"/>
  <c r="H93" i="39"/>
  <c r="AD93" i="39"/>
  <c r="P93" i="39"/>
  <c r="O93" i="39"/>
  <c r="Q93" i="39"/>
  <c r="J93" i="39"/>
  <c r="N93" i="39"/>
  <c r="U93" i="39"/>
  <c r="I93" i="39"/>
  <c r="E93" i="39"/>
  <c r="M93" i="39"/>
  <c r="AG44" i="33"/>
  <c r="AC44" i="33"/>
  <c r="Y44" i="33"/>
  <c r="U44" i="33"/>
  <c r="Q44" i="33"/>
  <c r="M44" i="33"/>
  <c r="I44" i="33"/>
  <c r="E44" i="33"/>
  <c r="AF44" i="33"/>
  <c r="AB44" i="33"/>
  <c r="X44" i="33"/>
  <c r="T44" i="33"/>
  <c r="P44" i="33"/>
  <c r="L44" i="33"/>
  <c r="H44" i="33"/>
  <c r="D44" i="33"/>
  <c r="AE44" i="33"/>
  <c r="AA44" i="33"/>
  <c r="W44" i="33"/>
  <c r="S44" i="33"/>
  <c r="O44" i="33"/>
  <c r="K44" i="33"/>
  <c r="G44" i="33"/>
  <c r="AH44" i="33"/>
  <c r="R44" i="33"/>
  <c r="AD44" i="33"/>
  <c r="Z44" i="33"/>
  <c r="V44" i="33"/>
  <c r="J44" i="33"/>
  <c r="F44" i="33"/>
  <c r="B45" i="33"/>
  <c r="B105" i="40"/>
  <c r="Y105" i="40" s="1"/>
  <c r="B95" i="38"/>
  <c r="B57" i="42"/>
  <c r="J57" i="42" s="1"/>
  <c r="J131" i="5" s="1"/>
  <c r="B95" i="34"/>
  <c r="B95" i="37"/>
  <c r="C95" i="34"/>
  <c r="C95" i="37"/>
  <c r="C105" i="40"/>
  <c r="C95" i="38"/>
  <c r="C57" i="42"/>
  <c r="C95" i="36"/>
  <c r="B95" i="36"/>
  <c r="B95" i="39"/>
  <c r="C95" i="39"/>
  <c r="A135" i="5"/>
  <c r="C129" i="5"/>
  <c r="G129" i="5"/>
  <c r="F129" i="5"/>
  <c r="V129" i="5"/>
  <c r="G130" i="5"/>
  <c r="W130" i="5"/>
  <c r="R129" i="5"/>
  <c r="K130" i="5"/>
  <c r="AE130" i="5"/>
  <c r="Z129" i="5"/>
  <c r="O130" i="5"/>
  <c r="AH129" i="5"/>
  <c r="J129" i="5"/>
  <c r="S130" i="5"/>
  <c r="N129" i="5"/>
  <c r="AA130" i="5"/>
  <c r="AD129" i="5"/>
  <c r="V130" i="5"/>
  <c r="F130" i="5"/>
  <c r="U129" i="5"/>
  <c r="E129" i="5"/>
  <c r="Y130" i="5"/>
  <c r="I130" i="5"/>
  <c r="X129" i="5"/>
  <c r="H129" i="5"/>
  <c r="X130" i="5"/>
  <c r="H130" i="5"/>
  <c r="W129" i="5"/>
  <c r="AH130" i="5"/>
  <c r="R130" i="5"/>
  <c r="AG129" i="5"/>
  <c r="Q129" i="5"/>
  <c r="U130" i="5"/>
  <c r="E130" i="5"/>
  <c r="T129" i="5"/>
  <c r="D129" i="5"/>
  <c r="T130" i="5"/>
  <c r="D130" i="5"/>
  <c r="S129" i="5"/>
  <c r="Z130" i="5"/>
  <c r="Y129" i="5"/>
  <c r="AC130" i="5"/>
  <c r="AB129" i="5"/>
  <c r="AB130" i="5"/>
  <c r="AA129" i="5"/>
  <c r="J130" i="5"/>
  <c r="I129" i="5"/>
  <c r="M130" i="5"/>
  <c r="K129" i="5"/>
  <c r="AC129" i="5"/>
  <c r="AG130" i="5"/>
  <c r="AE129" i="5"/>
  <c r="N130" i="5"/>
  <c r="M129" i="5"/>
  <c r="Q130" i="5"/>
  <c r="P129" i="5"/>
  <c r="P130" i="5"/>
  <c r="O129" i="5"/>
  <c r="L129" i="5"/>
  <c r="L130" i="5"/>
  <c r="AD130" i="5"/>
  <c r="AF129" i="5"/>
  <c r="AF130" i="5"/>
  <c r="D131" i="5"/>
  <c r="AB104" i="40"/>
  <c r="L104" i="40"/>
  <c r="AD104" i="40"/>
  <c r="N104" i="40"/>
  <c r="U104" i="40"/>
  <c r="S104" i="40"/>
  <c r="Q104" i="40"/>
  <c r="W104" i="40"/>
  <c r="I104" i="40"/>
  <c r="X104" i="40"/>
  <c r="H104" i="40"/>
  <c r="Z104" i="40"/>
  <c r="J104" i="40"/>
  <c r="M104" i="40"/>
  <c r="K104" i="40"/>
  <c r="AE104" i="40"/>
  <c r="Y104" i="40"/>
  <c r="T104" i="40"/>
  <c r="D104" i="40"/>
  <c r="V104" i="40"/>
  <c r="F104" i="40"/>
  <c r="E104" i="40"/>
  <c r="AG104" i="40"/>
  <c r="O104" i="40"/>
  <c r="AF104" i="40"/>
  <c r="P104" i="40"/>
  <c r="AH104" i="40"/>
  <c r="R104" i="40"/>
  <c r="AC104" i="40"/>
  <c r="AA104" i="40"/>
  <c r="G104" i="40"/>
  <c r="B45" i="11"/>
  <c r="B132" i="5" s="1"/>
  <c r="A46" i="11"/>
  <c r="C45" i="11"/>
  <c r="A156" i="40"/>
  <c r="A47" i="33"/>
  <c r="C47" i="33" s="1"/>
  <c r="A97" i="36"/>
  <c r="D56" i="42"/>
  <c r="E56" i="42"/>
  <c r="E128" i="5" s="1"/>
  <c r="F56" i="42"/>
  <c r="F128" i="5" s="1"/>
  <c r="G56" i="42"/>
  <c r="G128" i="5" s="1"/>
  <c r="H56" i="42"/>
  <c r="H128" i="5" s="1"/>
  <c r="I56" i="42"/>
  <c r="I128" i="5" s="1"/>
  <c r="J128" i="5"/>
  <c r="K56" i="42"/>
  <c r="K128" i="5" s="1"/>
  <c r="L56" i="42"/>
  <c r="L128" i="5" s="1"/>
  <c r="M56" i="42"/>
  <c r="M128" i="5" s="1"/>
  <c r="N56" i="42"/>
  <c r="N128" i="5" s="1"/>
  <c r="O56" i="42"/>
  <c r="O128" i="5" s="1"/>
  <c r="P56" i="42"/>
  <c r="P128" i="5" s="1"/>
  <c r="Q56" i="42"/>
  <c r="Q128" i="5" s="1"/>
  <c r="R56" i="42"/>
  <c r="R128" i="5" s="1"/>
  <c r="S56" i="42"/>
  <c r="S128" i="5" s="1"/>
  <c r="T56" i="42"/>
  <c r="T128" i="5" s="1"/>
  <c r="U56" i="42"/>
  <c r="U128" i="5" s="1"/>
  <c r="V56" i="42"/>
  <c r="V128" i="5" s="1"/>
  <c r="W56" i="42"/>
  <c r="W128" i="5" s="1"/>
  <c r="X56" i="42"/>
  <c r="X128" i="5" s="1"/>
  <c r="Y56" i="42"/>
  <c r="Y128" i="5" s="1"/>
  <c r="Z56" i="42"/>
  <c r="Z128" i="5" s="1"/>
  <c r="AA56" i="42"/>
  <c r="AA128" i="5" s="1"/>
  <c r="AB56" i="42"/>
  <c r="AB128" i="5" s="1"/>
  <c r="AC56" i="42"/>
  <c r="AC128" i="5" s="1"/>
  <c r="AD56" i="42"/>
  <c r="AD128" i="5" s="1"/>
  <c r="AE56" i="42"/>
  <c r="AE128" i="5" s="1"/>
  <c r="AF56" i="42"/>
  <c r="AF128" i="5" s="1"/>
  <c r="AG56" i="42"/>
  <c r="AG128" i="5" s="1"/>
  <c r="AH56" i="42"/>
  <c r="AH128" i="5" s="1"/>
  <c r="A97" i="38"/>
  <c r="B154" i="40"/>
  <c r="A107" i="40"/>
  <c r="A59" i="42"/>
  <c r="A97" i="34"/>
  <c r="A97" i="37"/>
  <c r="A97" i="39"/>
  <c r="D44" i="11"/>
  <c r="E44" i="11"/>
  <c r="AB94" i="39"/>
  <c r="D94" i="39" l="1"/>
  <c r="I94" i="39"/>
  <c r="L94" i="39"/>
  <c r="M94" i="39"/>
  <c r="V94" i="39"/>
  <c r="U94" i="39"/>
  <c r="W94" i="39"/>
  <c r="Y94" i="39"/>
  <c r="AA94" i="39"/>
  <c r="AC94" i="39"/>
  <c r="I105" i="40"/>
  <c r="H94" i="39"/>
  <c r="H105" i="40"/>
  <c r="S94" i="39"/>
  <c r="R57" i="42"/>
  <c r="R131" i="5" s="1"/>
  <c r="E94" i="39"/>
  <c r="T94" i="39"/>
  <c r="W105" i="40"/>
  <c r="M105" i="40"/>
  <c r="T105" i="40"/>
  <c r="O105" i="40"/>
  <c r="AA105" i="40"/>
  <c r="U105" i="40"/>
  <c r="F105" i="40"/>
  <c r="Z105" i="40"/>
  <c r="N105" i="40"/>
  <c r="AH105" i="40"/>
  <c r="X105" i="40"/>
  <c r="R105" i="40"/>
  <c r="X94" i="39"/>
  <c r="AF94" i="39"/>
  <c r="AB105" i="40"/>
  <c r="AC105" i="40"/>
  <c r="AD105" i="40"/>
  <c r="J105" i="40"/>
  <c r="P105" i="40"/>
  <c r="AE105" i="40"/>
  <c r="G105" i="40"/>
  <c r="Q105" i="40"/>
  <c r="AF105" i="40"/>
  <c r="AG105" i="40"/>
  <c r="D105" i="40"/>
  <c r="N94" i="39"/>
  <c r="E105" i="40"/>
  <c r="K105" i="40"/>
  <c r="AH57" i="42"/>
  <c r="AH131" i="5" s="1"/>
  <c r="S105" i="40"/>
  <c r="L105" i="40"/>
  <c r="G94" i="39"/>
  <c r="V105" i="40"/>
  <c r="Y57" i="42"/>
  <c r="Y131" i="5" s="1"/>
  <c r="F57" i="42"/>
  <c r="F131" i="5" s="1"/>
  <c r="AG94" i="39"/>
  <c r="Q94" i="39"/>
  <c r="P94" i="39"/>
  <c r="AG57" i="42"/>
  <c r="AG131" i="5" s="1"/>
  <c r="Q57" i="42"/>
  <c r="Q131" i="5" s="1"/>
  <c r="Z57" i="42"/>
  <c r="Z131" i="5" s="1"/>
  <c r="I57" i="42"/>
  <c r="I131" i="5" s="1"/>
  <c r="AE94" i="39"/>
  <c r="R94" i="39"/>
  <c r="J94" i="39"/>
  <c r="AD94" i="39"/>
  <c r="O94" i="39"/>
  <c r="Z94" i="39"/>
  <c r="K94" i="39"/>
  <c r="AH94" i="39"/>
  <c r="F94" i="39"/>
  <c r="AH45" i="33"/>
  <c r="AD45" i="33"/>
  <c r="Z45" i="33"/>
  <c r="V45" i="33"/>
  <c r="R45" i="33"/>
  <c r="J45" i="33"/>
  <c r="F45" i="33"/>
  <c r="AG45" i="33"/>
  <c r="AC45" i="33"/>
  <c r="Y45" i="33"/>
  <c r="U45" i="33"/>
  <c r="Q45" i="33"/>
  <c r="M45" i="33"/>
  <c r="I45" i="33"/>
  <c r="E45" i="33"/>
  <c r="AF45" i="33"/>
  <c r="AB45" i="33"/>
  <c r="X45" i="33"/>
  <c r="T45" i="33"/>
  <c r="P45" i="33"/>
  <c r="L45" i="33"/>
  <c r="H45" i="33"/>
  <c r="D45" i="33"/>
  <c r="S45" i="33"/>
  <c r="AE45" i="33"/>
  <c r="O45" i="33"/>
  <c r="AA45" i="33"/>
  <c r="W45" i="33"/>
  <c r="K45" i="33"/>
  <c r="G45" i="33"/>
  <c r="AD57" i="42"/>
  <c r="AD131" i="5" s="1"/>
  <c r="V57" i="42"/>
  <c r="V131" i="5" s="1"/>
  <c r="N57" i="42"/>
  <c r="N131" i="5" s="1"/>
  <c r="E57" i="42"/>
  <c r="E131" i="5" s="1"/>
  <c r="AC57" i="42"/>
  <c r="AC131" i="5" s="1"/>
  <c r="U57" i="42"/>
  <c r="U131" i="5" s="1"/>
  <c r="M57" i="42"/>
  <c r="M131" i="5" s="1"/>
  <c r="AF57" i="42"/>
  <c r="AF131" i="5" s="1"/>
  <c r="AB57" i="42"/>
  <c r="AB131" i="5" s="1"/>
  <c r="X57" i="42"/>
  <c r="X131" i="5" s="1"/>
  <c r="T57" i="42"/>
  <c r="T131" i="5" s="1"/>
  <c r="P57" i="42"/>
  <c r="P131" i="5" s="1"/>
  <c r="L57" i="42"/>
  <c r="L131" i="5" s="1"/>
  <c r="H57" i="42"/>
  <c r="H131" i="5" s="1"/>
  <c r="D57" i="42"/>
  <c r="AE57" i="42"/>
  <c r="AE131" i="5" s="1"/>
  <c r="AA57" i="42"/>
  <c r="AA131" i="5" s="1"/>
  <c r="W57" i="42"/>
  <c r="W131" i="5" s="1"/>
  <c r="S57" i="42"/>
  <c r="S131" i="5" s="1"/>
  <c r="O57" i="42"/>
  <c r="O131" i="5" s="1"/>
  <c r="K57" i="42"/>
  <c r="K131" i="5" s="1"/>
  <c r="G57" i="42"/>
  <c r="G131" i="5" s="1"/>
  <c r="C96" i="39"/>
  <c r="C58" i="42"/>
  <c r="B96" i="39"/>
  <c r="B46" i="33"/>
  <c r="G46" i="33" s="1"/>
  <c r="C155" i="40"/>
  <c r="C96" i="38"/>
  <c r="B96" i="34"/>
  <c r="B106" i="40"/>
  <c r="AD106" i="40" s="1"/>
  <c r="B96" i="38"/>
  <c r="B58" i="42"/>
  <c r="J58" i="42" s="1"/>
  <c r="J134" i="5" s="1"/>
  <c r="B96" i="36"/>
  <c r="B96" i="37"/>
  <c r="D132" i="5"/>
  <c r="I132" i="5"/>
  <c r="N132" i="5"/>
  <c r="S132" i="5"/>
  <c r="Y132" i="5"/>
  <c r="AD132" i="5"/>
  <c r="D133" i="5"/>
  <c r="J133" i="5"/>
  <c r="O133" i="5"/>
  <c r="T133" i="5"/>
  <c r="Z133" i="5"/>
  <c r="AE133" i="5"/>
  <c r="G132" i="5"/>
  <c r="O132" i="5"/>
  <c r="V132" i="5"/>
  <c r="AC132" i="5"/>
  <c r="F133" i="5"/>
  <c r="L133" i="5"/>
  <c r="S133" i="5"/>
  <c r="AA133" i="5"/>
  <c r="AH133" i="5"/>
  <c r="J132" i="5"/>
  <c r="Q132" i="5"/>
  <c r="W132" i="5"/>
  <c r="AE132" i="5"/>
  <c r="G133" i="5"/>
  <c r="N133" i="5"/>
  <c r="V133" i="5"/>
  <c r="AB133" i="5"/>
  <c r="F132" i="5"/>
  <c r="U132" i="5"/>
  <c r="AH132" i="5"/>
  <c r="R133" i="5"/>
  <c r="AF133" i="5"/>
  <c r="K132" i="5"/>
  <c r="Z132" i="5"/>
  <c r="H133" i="5"/>
  <c r="W133" i="5"/>
  <c r="M132" i="5"/>
  <c r="AA132" i="5"/>
  <c r="K133" i="5"/>
  <c r="X133" i="5"/>
  <c r="E132" i="5"/>
  <c r="AD133" i="5"/>
  <c r="R132" i="5"/>
  <c r="AG132" i="5"/>
  <c r="P133" i="5"/>
  <c r="AC133" i="5"/>
  <c r="M133" i="5"/>
  <c r="AB132" i="5"/>
  <c r="L132" i="5"/>
  <c r="Y133" i="5"/>
  <c r="I133" i="5"/>
  <c r="X132" i="5"/>
  <c r="H132" i="5"/>
  <c r="AG133" i="5"/>
  <c r="AF132" i="5"/>
  <c r="P132" i="5"/>
  <c r="E133" i="5"/>
  <c r="U133" i="5"/>
  <c r="T132" i="5"/>
  <c r="Q133" i="5"/>
  <c r="D134" i="5"/>
  <c r="A138" i="5"/>
  <c r="C132" i="5"/>
  <c r="N95" i="39"/>
  <c r="C106" i="40"/>
  <c r="C96" i="37"/>
  <c r="C96" i="34"/>
  <c r="C96" i="36"/>
  <c r="A98" i="34"/>
  <c r="A108" i="40"/>
  <c r="A48" i="33"/>
  <c r="C48" i="33" s="1"/>
  <c r="A98" i="37"/>
  <c r="A98" i="39"/>
  <c r="A60" i="42"/>
  <c r="B155" i="40"/>
  <c r="D45" i="11"/>
  <c r="E45" i="11"/>
  <c r="X95" i="39"/>
  <c r="A98" i="38"/>
  <c r="A98" i="36"/>
  <c r="A47" i="11"/>
  <c r="C46" i="11"/>
  <c r="C97" i="34" s="1"/>
  <c r="B46" i="11"/>
  <c r="B47" i="33" s="1"/>
  <c r="A157" i="40"/>
  <c r="Y95" i="39" l="1"/>
  <c r="AD95" i="39"/>
  <c r="AB95" i="39"/>
  <c r="AC95" i="39"/>
  <c r="S95" i="39"/>
  <c r="AF95" i="39"/>
  <c r="D95" i="39"/>
  <c r="F95" i="39"/>
  <c r="G95" i="39"/>
  <c r="H95" i="39"/>
  <c r="V95" i="39"/>
  <c r="Z95" i="39"/>
  <c r="M95" i="39"/>
  <c r="I95" i="39"/>
  <c r="E95" i="39"/>
  <c r="Q46" i="33"/>
  <c r="P46" i="33"/>
  <c r="AG95" i="39"/>
  <c r="T95" i="39"/>
  <c r="K106" i="40"/>
  <c r="R95" i="39"/>
  <c r="AE58" i="42"/>
  <c r="AE134" i="5" s="1"/>
  <c r="R58" i="42"/>
  <c r="R134" i="5" s="1"/>
  <c r="J95" i="39"/>
  <c r="AH95" i="39"/>
  <c r="W46" i="33"/>
  <c r="E58" i="42"/>
  <c r="E134" i="5" s="1"/>
  <c r="AH46" i="33"/>
  <c r="U95" i="39"/>
  <c r="P95" i="39"/>
  <c r="Q95" i="39"/>
  <c r="AA95" i="39"/>
  <c r="W95" i="39"/>
  <c r="L95" i="39"/>
  <c r="AE95" i="39"/>
  <c r="F46" i="33"/>
  <c r="AG46" i="33"/>
  <c r="AG96" i="39" s="1"/>
  <c r="O95" i="39"/>
  <c r="K95" i="39"/>
  <c r="AF46" i="33"/>
  <c r="AE46" i="33"/>
  <c r="Z58" i="42"/>
  <c r="Z134" i="5" s="1"/>
  <c r="I58" i="42"/>
  <c r="I134" i="5" s="1"/>
  <c r="V58" i="42"/>
  <c r="V134" i="5" s="1"/>
  <c r="F58" i="42"/>
  <c r="F134" i="5" s="1"/>
  <c r="AD58" i="42"/>
  <c r="AD134" i="5" s="1"/>
  <c r="O58" i="42"/>
  <c r="O134" i="5" s="1"/>
  <c r="AE106" i="40"/>
  <c r="X106" i="40"/>
  <c r="K46" i="33"/>
  <c r="J46" i="33"/>
  <c r="J96" i="39" s="1"/>
  <c r="U46" i="33"/>
  <c r="U96" i="39" s="1"/>
  <c r="E46" i="33"/>
  <c r="AH106" i="40"/>
  <c r="Y106" i="40"/>
  <c r="T46" i="33"/>
  <c r="T96" i="39" s="1"/>
  <c r="D46" i="33"/>
  <c r="O46" i="33"/>
  <c r="O96" i="39" s="1"/>
  <c r="F106" i="40"/>
  <c r="L106" i="40"/>
  <c r="AH58" i="42"/>
  <c r="AH134" i="5" s="1"/>
  <c r="W58" i="42"/>
  <c r="W134" i="5" s="1"/>
  <c r="N58" i="42"/>
  <c r="N134" i="5" s="1"/>
  <c r="C156" i="40"/>
  <c r="G96" i="39"/>
  <c r="F96" i="39"/>
  <c r="AH96" i="39"/>
  <c r="Q96" i="39"/>
  <c r="P96" i="39"/>
  <c r="W96" i="39"/>
  <c r="V46" i="33"/>
  <c r="I106" i="40"/>
  <c r="P106" i="40"/>
  <c r="E106" i="40"/>
  <c r="V106" i="40"/>
  <c r="M106" i="40"/>
  <c r="J106" i="40"/>
  <c r="S106" i="40"/>
  <c r="AB106" i="40"/>
  <c r="AA106" i="40"/>
  <c r="AF106" i="40"/>
  <c r="D106" i="40"/>
  <c r="Q106" i="40"/>
  <c r="O106" i="40"/>
  <c r="Z106" i="40"/>
  <c r="U106" i="40"/>
  <c r="N106" i="40"/>
  <c r="B156" i="40"/>
  <c r="B97" i="39"/>
  <c r="AC106" i="40"/>
  <c r="R106" i="40"/>
  <c r="T106" i="40"/>
  <c r="AG106" i="40"/>
  <c r="H106" i="40"/>
  <c r="G106" i="40"/>
  <c r="W106" i="40"/>
  <c r="C97" i="36"/>
  <c r="C59" i="42"/>
  <c r="C135" i="5"/>
  <c r="C97" i="38"/>
  <c r="C97" i="39"/>
  <c r="C97" i="37"/>
  <c r="B135" i="5"/>
  <c r="K135" i="5" s="1"/>
  <c r="B59" i="42"/>
  <c r="J59" i="42" s="1"/>
  <c r="J137" i="5" s="1"/>
  <c r="B107" i="40"/>
  <c r="Y107" i="40" s="1"/>
  <c r="B97" i="34"/>
  <c r="B97" i="36"/>
  <c r="B97" i="38"/>
  <c r="B97" i="37"/>
  <c r="C107" i="40"/>
  <c r="AA58" i="42"/>
  <c r="AA134" i="5" s="1"/>
  <c r="S58" i="42"/>
  <c r="S134" i="5" s="1"/>
  <c r="K58" i="42"/>
  <c r="K134" i="5" s="1"/>
  <c r="AA46" i="33"/>
  <c r="S46" i="33"/>
  <c r="Z46" i="33"/>
  <c r="R46" i="33"/>
  <c r="AC46" i="33"/>
  <c r="Y46" i="33"/>
  <c r="M46" i="33"/>
  <c r="I46" i="33"/>
  <c r="AG58" i="42"/>
  <c r="AG134" i="5" s="1"/>
  <c r="AC58" i="42"/>
  <c r="AC134" i="5" s="1"/>
  <c r="Y58" i="42"/>
  <c r="Y134" i="5" s="1"/>
  <c r="U58" i="42"/>
  <c r="U134" i="5" s="1"/>
  <c r="Q58" i="42"/>
  <c r="Q134" i="5" s="1"/>
  <c r="M58" i="42"/>
  <c r="M134" i="5" s="1"/>
  <c r="H58" i="42"/>
  <c r="H134" i="5" s="1"/>
  <c r="D58" i="42"/>
  <c r="AB46" i="33"/>
  <c r="X46" i="33"/>
  <c r="L46" i="33"/>
  <c r="H46" i="33"/>
  <c r="AD46" i="33"/>
  <c r="N46" i="33"/>
  <c r="AF58" i="42"/>
  <c r="AF134" i="5" s="1"/>
  <c r="AB58" i="42"/>
  <c r="AB134" i="5" s="1"/>
  <c r="X58" i="42"/>
  <c r="X134" i="5" s="1"/>
  <c r="T58" i="42"/>
  <c r="T134" i="5" s="1"/>
  <c r="P58" i="42"/>
  <c r="P134" i="5" s="1"/>
  <c r="L58" i="42"/>
  <c r="L134" i="5" s="1"/>
  <c r="G58" i="42"/>
  <c r="G134" i="5" s="1"/>
  <c r="G140" i="5"/>
  <c r="K140" i="5"/>
  <c r="O140" i="5"/>
  <c r="S140" i="5"/>
  <c r="W140" i="5"/>
  <c r="AA140" i="5"/>
  <c r="AE140" i="5"/>
  <c r="E140" i="5"/>
  <c r="J140" i="5"/>
  <c r="P140" i="5"/>
  <c r="U140" i="5"/>
  <c r="Z140" i="5"/>
  <c r="AF140" i="5"/>
  <c r="F140" i="5"/>
  <c r="L140" i="5"/>
  <c r="Q140" i="5"/>
  <c r="V140" i="5"/>
  <c r="AB140" i="5"/>
  <c r="AG140" i="5"/>
  <c r="I140" i="5"/>
  <c r="T140" i="5"/>
  <c r="AD140" i="5"/>
  <c r="M140" i="5"/>
  <c r="X140" i="5"/>
  <c r="AH140" i="5"/>
  <c r="N140" i="5"/>
  <c r="Y140" i="5"/>
  <c r="H140" i="5"/>
  <c r="R140" i="5"/>
  <c r="AC140" i="5"/>
  <c r="A141" i="5"/>
  <c r="A99" i="37"/>
  <c r="A99" i="34"/>
  <c r="D46" i="11"/>
  <c r="E46" i="11"/>
  <c r="A99" i="36"/>
  <c r="A158" i="40"/>
  <c r="A48" i="11"/>
  <c r="B47" i="11"/>
  <c r="B98" i="38" s="1"/>
  <c r="C47" i="11"/>
  <c r="C138" i="5" s="1"/>
  <c r="A99" i="38"/>
  <c r="A61" i="42"/>
  <c r="J47" i="33"/>
  <c r="X47" i="33"/>
  <c r="N47" i="33"/>
  <c r="AF47" i="33"/>
  <c r="R47" i="33"/>
  <c r="I47" i="33"/>
  <c r="V47" i="33"/>
  <c r="Q47" i="33"/>
  <c r="Z47" i="33"/>
  <c r="Y47" i="33"/>
  <c r="AD47" i="33"/>
  <c r="AG47" i="33"/>
  <c r="AH47" i="33"/>
  <c r="D47" i="33"/>
  <c r="G47" i="33"/>
  <c r="T47" i="33"/>
  <c r="K47" i="33"/>
  <c r="E47" i="33"/>
  <c r="O47" i="33"/>
  <c r="U47" i="33"/>
  <c r="S47" i="33"/>
  <c r="L47" i="33"/>
  <c r="W47" i="33"/>
  <c r="AB47" i="33"/>
  <c r="AA47" i="33"/>
  <c r="AC47" i="33"/>
  <c r="AE47" i="33"/>
  <c r="M47" i="33"/>
  <c r="H47" i="33"/>
  <c r="F47" i="33"/>
  <c r="P47" i="33"/>
  <c r="AE98" i="39"/>
  <c r="AA98" i="39"/>
  <c r="W98" i="39"/>
  <c r="S98" i="39"/>
  <c r="O98" i="39"/>
  <c r="K98" i="39"/>
  <c r="G98" i="39"/>
  <c r="AH98" i="39"/>
  <c r="AD98" i="39"/>
  <c r="Z98" i="39"/>
  <c r="V98" i="39"/>
  <c r="R98" i="39"/>
  <c r="N98" i="39"/>
  <c r="J98" i="39"/>
  <c r="F98" i="39"/>
  <c r="AG98" i="39"/>
  <c r="AC98" i="39"/>
  <c r="Y98" i="39"/>
  <c r="U98" i="39"/>
  <c r="Q98" i="39"/>
  <c r="M98" i="39"/>
  <c r="I98" i="39"/>
  <c r="E98" i="39"/>
  <c r="AF98" i="39"/>
  <c r="AB98" i="39"/>
  <c r="X98" i="39"/>
  <c r="T98" i="39"/>
  <c r="P98" i="39"/>
  <c r="L98" i="39"/>
  <c r="H98" i="39"/>
  <c r="D98" i="39"/>
  <c r="A99" i="39"/>
  <c r="A49" i="33"/>
  <c r="C49" i="33" s="1"/>
  <c r="A109" i="40"/>
  <c r="B108" i="40"/>
  <c r="E59" i="42" l="1"/>
  <c r="E137" i="5" s="1"/>
  <c r="AB59" i="42"/>
  <c r="AB137" i="5" s="1"/>
  <c r="I107" i="40"/>
  <c r="R107" i="40"/>
  <c r="Z59" i="42"/>
  <c r="Z137" i="5" s="1"/>
  <c r="D59" i="42"/>
  <c r="Y59" i="42"/>
  <c r="Y137" i="5" s="1"/>
  <c r="X59" i="42"/>
  <c r="X137" i="5" s="1"/>
  <c r="V59" i="42"/>
  <c r="V137" i="5" s="1"/>
  <c r="U59" i="42"/>
  <c r="U137" i="5" s="1"/>
  <c r="AF96" i="39"/>
  <c r="Q59" i="42"/>
  <c r="Q137" i="5" s="1"/>
  <c r="N59" i="42"/>
  <c r="N137" i="5" s="1"/>
  <c r="T59" i="42"/>
  <c r="T137" i="5" s="1"/>
  <c r="AH59" i="42"/>
  <c r="AH137" i="5" s="1"/>
  <c r="M59" i="42"/>
  <c r="M137" i="5" s="1"/>
  <c r="P59" i="42"/>
  <c r="P137" i="5" s="1"/>
  <c r="AG59" i="42"/>
  <c r="AG137" i="5" s="1"/>
  <c r="L59" i="42"/>
  <c r="L137" i="5" s="1"/>
  <c r="R59" i="42"/>
  <c r="R137" i="5" s="1"/>
  <c r="AF59" i="42"/>
  <c r="AF137" i="5" s="1"/>
  <c r="I59" i="42"/>
  <c r="I137" i="5" s="1"/>
  <c r="AD59" i="42"/>
  <c r="AD137" i="5" s="1"/>
  <c r="H59" i="42"/>
  <c r="H137" i="5" s="1"/>
  <c r="AC59" i="42"/>
  <c r="AC137" i="5" s="1"/>
  <c r="G59" i="42"/>
  <c r="G137" i="5" s="1"/>
  <c r="AE107" i="40"/>
  <c r="AH107" i="40"/>
  <c r="U135" i="5"/>
  <c r="J135" i="5"/>
  <c r="H135" i="5"/>
  <c r="B48" i="33"/>
  <c r="AA48" i="33" s="1"/>
  <c r="P136" i="5"/>
  <c r="M107" i="40"/>
  <c r="AG107" i="40"/>
  <c r="AB107" i="40"/>
  <c r="N107" i="40"/>
  <c r="V107" i="40"/>
  <c r="T107" i="40"/>
  <c r="H107" i="40"/>
  <c r="E107" i="40"/>
  <c r="K107" i="40"/>
  <c r="E96" i="39"/>
  <c r="X107" i="40"/>
  <c r="AF107" i="40"/>
  <c r="W107" i="40"/>
  <c r="Z107" i="40"/>
  <c r="AA107" i="40"/>
  <c r="B98" i="39"/>
  <c r="Q135" i="5"/>
  <c r="T135" i="5"/>
  <c r="Z135" i="5"/>
  <c r="Q136" i="5"/>
  <c r="I135" i="5"/>
  <c r="K136" i="5"/>
  <c r="G135" i="5"/>
  <c r="AB136" i="5"/>
  <c r="AA135" i="5"/>
  <c r="V136" i="5"/>
  <c r="AF136" i="5"/>
  <c r="X136" i="5"/>
  <c r="H136" i="5"/>
  <c r="V135" i="5"/>
  <c r="C108" i="40"/>
  <c r="C98" i="39"/>
  <c r="N136" i="5"/>
  <c r="T136" i="5"/>
  <c r="AD135" i="5"/>
  <c r="AG136" i="5"/>
  <c r="AE136" i="5"/>
  <c r="F135" i="5"/>
  <c r="AE96" i="39"/>
  <c r="F136" i="5"/>
  <c r="Y136" i="5"/>
  <c r="AD136" i="5"/>
  <c r="O135" i="5"/>
  <c r="S135" i="5"/>
  <c r="AE135" i="5"/>
  <c r="L136" i="5"/>
  <c r="E135" i="5"/>
  <c r="K96" i="39"/>
  <c r="AE59" i="42"/>
  <c r="AE137" i="5" s="1"/>
  <c r="AA59" i="42"/>
  <c r="AA137" i="5" s="1"/>
  <c r="W59" i="42"/>
  <c r="W137" i="5" s="1"/>
  <c r="S59" i="42"/>
  <c r="S137" i="5" s="1"/>
  <c r="O59" i="42"/>
  <c r="O137" i="5" s="1"/>
  <c r="K59" i="42"/>
  <c r="K137" i="5" s="1"/>
  <c r="F59" i="42"/>
  <c r="F137" i="5" s="1"/>
  <c r="O107" i="40"/>
  <c r="Q107" i="40"/>
  <c r="U107" i="40"/>
  <c r="F107" i="40"/>
  <c r="P107" i="40"/>
  <c r="D96" i="39"/>
  <c r="Y135" i="5"/>
  <c r="M135" i="5"/>
  <c r="AG135" i="5"/>
  <c r="AB135" i="5"/>
  <c r="E136" i="5"/>
  <c r="S136" i="5"/>
  <c r="Z136" i="5"/>
  <c r="AH136" i="5"/>
  <c r="I136" i="5"/>
  <c r="L135" i="5"/>
  <c r="U136" i="5"/>
  <c r="X135" i="5"/>
  <c r="AA136" i="5"/>
  <c r="G136" i="5"/>
  <c r="P135" i="5"/>
  <c r="J107" i="40"/>
  <c r="AC107" i="40"/>
  <c r="AD107" i="40"/>
  <c r="S107" i="40"/>
  <c r="G107" i="40"/>
  <c r="D107" i="40"/>
  <c r="L107" i="40"/>
  <c r="D137" i="5"/>
  <c r="J136" i="5"/>
  <c r="AC135" i="5"/>
  <c r="R136" i="5"/>
  <c r="N135" i="5"/>
  <c r="W135" i="5"/>
  <c r="D136" i="5"/>
  <c r="M136" i="5"/>
  <c r="AC136" i="5"/>
  <c r="AH135" i="5"/>
  <c r="D135" i="5"/>
  <c r="O136" i="5"/>
  <c r="R135" i="5"/>
  <c r="W136" i="5"/>
  <c r="AF135" i="5"/>
  <c r="P97" i="39"/>
  <c r="AE97" i="39"/>
  <c r="W97" i="39"/>
  <c r="O97" i="39"/>
  <c r="G97" i="39"/>
  <c r="V97" i="39"/>
  <c r="F97" i="39"/>
  <c r="E97" i="39"/>
  <c r="D97" i="39"/>
  <c r="K97" i="39"/>
  <c r="AH97" i="39"/>
  <c r="J97" i="39"/>
  <c r="U97" i="39"/>
  <c r="T97" i="39"/>
  <c r="AG97" i="39"/>
  <c r="Q97" i="39"/>
  <c r="AF97" i="39"/>
  <c r="V96" i="39"/>
  <c r="C60" i="42"/>
  <c r="C98" i="38"/>
  <c r="C157" i="40"/>
  <c r="B98" i="36"/>
  <c r="B98" i="37"/>
  <c r="N96" i="39"/>
  <c r="N97" i="39"/>
  <c r="X96" i="39"/>
  <c r="X97" i="39"/>
  <c r="Y96" i="39"/>
  <c r="Y97" i="39"/>
  <c r="S96" i="39"/>
  <c r="S97" i="39"/>
  <c r="C98" i="36"/>
  <c r="C98" i="34"/>
  <c r="B138" i="5"/>
  <c r="L138" i="5" s="1"/>
  <c r="AD96" i="39"/>
  <c r="AD97" i="39"/>
  <c r="AB96" i="39"/>
  <c r="AB97" i="39"/>
  <c r="AC96" i="39"/>
  <c r="AC97" i="39"/>
  <c r="AA96" i="39"/>
  <c r="AA97" i="39"/>
  <c r="B157" i="40"/>
  <c r="B98" i="34"/>
  <c r="C98" i="37"/>
  <c r="H96" i="39"/>
  <c r="H97" i="39"/>
  <c r="I96" i="39"/>
  <c r="I97" i="39"/>
  <c r="R96" i="39"/>
  <c r="R97" i="39"/>
  <c r="B60" i="42"/>
  <c r="J60" i="42" s="1"/>
  <c r="L96" i="39"/>
  <c r="L97" i="39"/>
  <c r="M96" i="39"/>
  <c r="M97" i="39"/>
  <c r="Z96" i="39"/>
  <c r="Z97" i="39"/>
  <c r="B141" i="5"/>
  <c r="H143" i="5"/>
  <c r="L143" i="5"/>
  <c r="P143" i="5"/>
  <c r="T143" i="5"/>
  <c r="X143" i="5"/>
  <c r="AB143" i="5"/>
  <c r="AF143" i="5"/>
  <c r="F143" i="5"/>
  <c r="K143" i="5"/>
  <c r="Q143" i="5"/>
  <c r="V143" i="5"/>
  <c r="AA143" i="5"/>
  <c r="AG143" i="5"/>
  <c r="G143" i="5"/>
  <c r="M143" i="5"/>
  <c r="R143" i="5"/>
  <c r="W143" i="5"/>
  <c r="AC143" i="5"/>
  <c r="AH143" i="5"/>
  <c r="E143" i="5"/>
  <c r="O143" i="5"/>
  <c r="Z143" i="5"/>
  <c r="I143" i="5"/>
  <c r="S143" i="5"/>
  <c r="AD143" i="5"/>
  <c r="C141" i="5"/>
  <c r="J143" i="5"/>
  <c r="U143" i="5"/>
  <c r="AE143" i="5"/>
  <c r="Y143" i="5"/>
  <c r="N143" i="5"/>
  <c r="A144" i="5"/>
  <c r="B61" i="42"/>
  <c r="J61" i="42" s="1"/>
  <c r="A62" i="42"/>
  <c r="C61" i="42"/>
  <c r="B48" i="11"/>
  <c r="C48" i="11"/>
  <c r="A49" i="11"/>
  <c r="A110" i="40"/>
  <c r="B109" i="40"/>
  <c r="C109" i="40"/>
  <c r="C99" i="34"/>
  <c r="A100" i="34"/>
  <c r="B99" i="34"/>
  <c r="E47" i="11"/>
  <c r="D47" i="11"/>
  <c r="A50" i="33"/>
  <c r="C50" i="33" s="1"/>
  <c r="B49" i="33"/>
  <c r="AB108" i="40"/>
  <c r="L108" i="40"/>
  <c r="AD108" i="40"/>
  <c r="N108" i="40"/>
  <c r="Y108" i="40"/>
  <c r="W108" i="40"/>
  <c r="U108" i="40"/>
  <c r="K108" i="40"/>
  <c r="M108" i="40"/>
  <c r="AA108" i="40"/>
  <c r="X108" i="40"/>
  <c r="H108" i="40"/>
  <c r="Z108" i="40"/>
  <c r="J108" i="40"/>
  <c r="Q108" i="40"/>
  <c r="O108" i="40"/>
  <c r="T108" i="40"/>
  <c r="D108" i="40"/>
  <c r="V108" i="40"/>
  <c r="F108" i="40"/>
  <c r="I108" i="40"/>
  <c r="G108" i="40"/>
  <c r="E108" i="40"/>
  <c r="AF108" i="40"/>
  <c r="P108" i="40"/>
  <c r="AH108" i="40"/>
  <c r="R108" i="40"/>
  <c r="AG108" i="40"/>
  <c r="AE108" i="40"/>
  <c r="AC108" i="40"/>
  <c r="S108" i="40"/>
  <c r="AF99" i="39"/>
  <c r="AB99" i="39"/>
  <c r="X99" i="39"/>
  <c r="T99" i="39"/>
  <c r="P99" i="39"/>
  <c r="L99" i="39"/>
  <c r="H99" i="39"/>
  <c r="D99" i="39"/>
  <c r="AE99" i="39"/>
  <c r="AA99" i="39"/>
  <c r="W99" i="39"/>
  <c r="S99" i="39"/>
  <c r="O99" i="39"/>
  <c r="K99" i="39"/>
  <c r="G99" i="39"/>
  <c r="AH99" i="39"/>
  <c r="AD99" i="39"/>
  <c r="Z99" i="39"/>
  <c r="V99" i="39"/>
  <c r="R99" i="39"/>
  <c r="N99" i="39"/>
  <c r="J99" i="39"/>
  <c r="F99" i="39"/>
  <c r="AG99" i="39"/>
  <c r="AC99" i="39"/>
  <c r="Y99" i="39"/>
  <c r="U99" i="39"/>
  <c r="Q99" i="39"/>
  <c r="M99" i="39"/>
  <c r="I99" i="39"/>
  <c r="E99" i="39"/>
  <c r="B99" i="39"/>
  <c r="A100" i="39"/>
  <c r="C99" i="39"/>
  <c r="A100" i="38"/>
  <c r="C99" i="38"/>
  <c r="B99" i="38"/>
  <c r="A159" i="40"/>
  <c r="C158" i="40"/>
  <c r="B158" i="40"/>
  <c r="A100" i="36"/>
  <c r="C99" i="36"/>
  <c r="B99" i="36"/>
  <c r="C99" i="37"/>
  <c r="B99" i="37"/>
  <c r="A100" i="37"/>
  <c r="K48" i="33" l="1"/>
  <c r="AH60" i="42"/>
  <c r="X60" i="42"/>
  <c r="AB60" i="42"/>
  <c r="T60" i="42"/>
  <c r="L60" i="42"/>
  <c r="AF60" i="42"/>
  <c r="R60" i="42"/>
  <c r="P60" i="42"/>
  <c r="I60" i="42"/>
  <c r="Z60" i="42"/>
  <c r="G60" i="42"/>
  <c r="Q48" i="33"/>
  <c r="M48" i="33"/>
  <c r="AF48" i="33"/>
  <c r="AB48" i="33"/>
  <c r="P48" i="33"/>
  <c r="L48" i="33"/>
  <c r="Z48" i="33"/>
  <c r="J48" i="33"/>
  <c r="S48" i="33"/>
  <c r="AE48" i="33"/>
  <c r="W48" i="33"/>
  <c r="AD48" i="33"/>
  <c r="V48" i="33"/>
  <c r="AG48" i="33"/>
  <c r="AC48" i="33"/>
  <c r="R48" i="33"/>
  <c r="AH48" i="33"/>
  <c r="G48" i="33"/>
  <c r="O48" i="33"/>
  <c r="F48" i="33"/>
  <c r="N48" i="33"/>
  <c r="U48" i="33"/>
  <c r="Y48" i="33"/>
  <c r="E48" i="33"/>
  <c r="I48" i="33"/>
  <c r="T48" i="33"/>
  <c r="X48" i="33"/>
  <c r="D48" i="33"/>
  <c r="H48" i="33"/>
  <c r="AD60" i="42"/>
  <c r="V60" i="42"/>
  <c r="N60" i="42"/>
  <c r="E60" i="42"/>
  <c r="I138" i="5"/>
  <c r="P139" i="5"/>
  <c r="W138" i="5"/>
  <c r="AB139" i="5"/>
  <c r="V138" i="5"/>
  <c r="Q139" i="5"/>
  <c r="T139" i="5"/>
  <c r="P138" i="5"/>
  <c r="AG60" i="42"/>
  <c r="AC60" i="42"/>
  <c r="Y60" i="42"/>
  <c r="U60" i="42"/>
  <c r="Q60" i="42"/>
  <c r="M60" i="42"/>
  <c r="H60" i="42"/>
  <c r="D60" i="42"/>
  <c r="AA139" i="5"/>
  <c r="AF139" i="5"/>
  <c r="G139" i="5"/>
  <c r="J139" i="5"/>
  <c r="X139" i="5"/>
  <c r="M138" i="5"/>
  <c r="I139" i="5"/>
  <c r="H138" i="5"/>
  <c r="AH139" i="5"/>
  <c r="K139" i="5"/>
  <c r="Q138" i="5"/>
  <c r="AD138" i="5"/>
  <c r="N139" i="5"/>
  <c r="AG139" i="5"/>
  <c r="AF138" i="5"/>
  <c r="AE60" i="42"/>
  <c r="AA60" i="42"/>
  <c r="W60" i="42"/>
  <c r="S60" i="42"/>
  <c r="O60" i="42"/>
  <c r="K60" i="42"/>
  <c r="F60" i="42"/>
  <c r="F139" i="5"/>
  <c r="L139" i="5"/>
  <c r="U138" i="5"/>
  <c r="AE139" i="5"/>
  <c r="S138" i="5"/>
  <c r="AH138" i="5"/>
  <c r="Y139" i="5"/>
  <c r="X138" i="5"/>
  <c r="E138" i="5"/>
  <c r="O138" i="5"/>
  <c r="AG138" i="5"/>
  <c r="V139" i="5"/>
  <c r="J138" i="5"/>
  <c r="AA138" i="5"/>
  <c r="Z139" i="5"/>
  <c r="D139" i="5"/>
  <c r="N138" i="5"/>
  <c r="S139" i="5"/>
  <c r="AC138" i="5"/>
  <c r="G138" i="5"/>
  <c r="U139" i="5"/>
  <c r="E139" i="5"/>
  <c r="T138" i="5"/>
  <c r="D138" i="5"/>
  <c r="D140" i="5"/>
  <c r="Z138" i="5"/>
  <c r="W139" i="5"/>
  <c r="K138" i="5"/>
  <c r="AE138" i="5"/>
  <c r="R139" i="5"/>
  <c r="F138" i="5"/>
  <c r="O139" i="5"/>
  <c r="Y138" i="5"/>
  <c r="AD139" i="5"/>
  <c r="H139" i="5"/>
  <c r="R138" i="5"/>
  <c r="AC139" i="5"/>
  <c r="M139" i="5"/>
  <c r="AB138" i="5"/>
  <c r="C144" i="5"/>
  <c r="H146" i="5"/>
  <c r="L146" i="5"/>
  <c r="P146" i="5"/>
  <c r="T146" i="5"/>
  <c r="X146" i="5"/>
  <c r="AB146" i="5"/>
  <c r="AF146" i="5"/>
  <c r="E146" i="5"/>
  <c r="I146" i="5"/>
  <c r="M146" i="5"/>
  <c r="Q146" i="5"/>
  <c r="U146" i="5"/>
  <c r="Y146" i="5"/>
  <c r="AC146" i="5"/>
  <c r="AG146" i="5"/>
  <c r="G146" i="5"/>
  <c r="O146" i="5"/>
  <c r="W146" i="5"/>
  <c r="AE146" i="5"/>
  <c r="J146" i="5"/>
  <c r="R146" i="5"/>
  <c r="Z146" i="5"/>
  <c r="AH146" i="5"/>
  <c r="K146" i="5"/>
  <c r="S146" i="5"/>
  <c r="AA146" i="5"/>
  <c r="B144" i="5"/>
  <c r="V146" i="5"/>
  <c r="AD146" i="5"/>
  <c r="N146" i="5"/>
  <c r="F146" i="5"/>
  <c r="A147" i="5"/>
  <c r="G141" i="5"/>
  <c r="N141" i="5"/>
  <c r="AD141" i="5"/>
  <c r="O142" i="5"/>
  <c r="AE142" i="5"/>
  <c r="F141" i="5"/>
  <c r="Z141" i="5"/>
  <c r="S142" i="5"/>
  <c r="J141" i="5"/>
  <c r="AH141" i="5"/>
  <c r="W142" i="5"/>
  <c r="V141" i="5"/>
  <c r="G142" i="5"/>
  <c r="K142" i="5"/>
  <c r="R141" i="5"/>
  <c r="AA142" i="5"/>
  <c r="V142" i="5"/>
  <c r="F142" i="5"/>
  <c r="U141" i="5"/>
  <c r="E141" i="5"/>
  <c r="Y142" i="5"/>
  <c r="I142" i="5"/>
  <c r="X141" i="5"/>
  <c r="H141" i="5"/>
  <c r="T142" i="5"/>
  <c r="D142" i="5"/>
  <c r="S141" i="5"/>
  <c r="AH142" i="5"/>
  <c r="R142" i="5"/>
  <c r="AG141" i="5"/>
  <c r="Q141" i="5"/>
  <c r="U142" i="5"/>
  <c r="E142" i="5"/>
  <c r="T141" i="5"/>
  <c r="D141" i="5"/>
  <c r="AF142" i="5"/>
  <c r="P142" i="5"/>
  <c r="AE141" i="5"/>
  <c r="O141" i="5"/>
  <c r="Z142" i="5"/>
  <c r="Y141" i="5"/>
  <c r="AC142" i="5"/>
  <c r="AB141" i="5"/>
  <c r="X142" i="5"/>
  <c r="W141" i="5"/>
  <c r="J142" i="5"/>
  <c r="M142" i="5"/>
  <c r="H142" i="5"/>
  <c r="AC141" i="5"/>
  <c r="AG142" i="5"/>
  <c r="AB142" i="5"/>
  <c r="N142" i="5"/>
  <c r="M141" i="5"/>
  <c r="Q142" i="5"/>
  <c r="P141" i="5"/>
  <c r="L142" i="5"/>
  <c r="K141" i="5"/>
  <c r="I141" i="5"/>
  <c r="L141" i="5"/>
  <c r="AD142" i="5"/>
  <c r="AF141" i="5"/>
  <c r="AA141" i="5"/>
  <c r="D143" i="5"/>
  <c r="C159" i="40"/>
  <c r="A160" i="40"/>
  <c r="B160" i="40" s="1"/>
  <c r="B159" i="40"/>
  <c r="A50" i="11"/>
  <c r="B49" i="11"/>
  <c r="C49" i="11"/>
  <c r="A63" i="42"/>
  <c r="C62" i="42"/>
  <c r="B62" i="42"/>
  <c r="J62" i="42" s="1"/>
  <c r="C100" i="37"/>
  <c r="A101" i="37"/>
  <c r="B100" i="37"/>
  <c r="Y109" i="40"/>
  <c r="I109" i="40"/>
  <c r="W109" i="40"/>
  <c r="G109" i="40"/>
  <c r="J109" i="40"/>
  <c r="H109" i="40"/>
  <c r="F109" i="40"/>
  <c r="D109" i="40"/>
  <c r="N109" i="40"/>
  <c r="U109" i="40"/>
  <c r="E109" i="40"/>
  <c r="S109" i="40"/>
  <c r="AH109" i="40"/>
  <c r="AF109" i="40"/>
  <c r="AD109" i="40"/>
  <c r="T109" i="40"/>
  <c r="AB109" i="40"/>
  <c r="AG109" i="40"/>
  <c r="Q109" i="40"/>
  <c r="AE109" i="40"/>
  <c r="O109" i="40"/>
  <c r="Z109" i="40"/>
  <c r="X109" i="40"/>
  <c r="V109" i="40"/>
  <c r="L109" i="40"/>
  <c r="AC109" i="40"/>
  <c r="M109" i="40"/>
  <c r="AA109" i="40"/>
  <c r="K109" i="40"/>
  <c r="R109" i="40"/>
  <c r="P109" i="40"/>
  <c r="D48" i="11"/>
  <c r="E48" i="11"/>
  <c r="D61" i="42"/>
  <c r="E61" i="42"/>
  <c r="F61" i="42"/>
  <c r="G61" i="42"/>
  <c r="H61" i="42"/>
  <c r="I61" i="42"/>
  <c r="K61" i="42"/>
  <c r="L61" i="42"/>
  <c r="M61" i="42"/>
  <c r="N61" i="42"/>
  <c r="O61" i="42"/>
  <c r="P61" i="42"/>
  <c r="Q61" i="42"/>
  <c r="R61" i="42"/>
  <c r="S61" i="42"/>
  <c r="T61" i="42"/>
  <c r="U61" i="42"/>
  <c r="V61" i="42"/>
  <c r="W61" i="42"/>
  <c r="X61" i="42"/>
  <c r="Y61" i="42"/>
  <c r="Z61" i="42"/>
  <c r="AA61" i="42"/>
  <c r="AB61" i="42"/>
  <c r="AC61" i="42"/>
  <c r="AD61" i="42"/>
  <c r="AE61" i="42"/>
  <c r="AF61" i="42"/>
  <c r="AG61" i="42"/>
  <c r="AH61" i="42"/>
  <c r="AG100" i="39"/>
  <c r="AC100" i="39"/>
  <c r="Y100" i="39"/>
  <c r="U100" i="39"/>
  <c r="Q100" i="39"/>
  <c r="M100" i="39"/>
  <c r="I100" i="39"/>
  <c r="E100" i="39"/>
  <c r="AF100" i="39"/>
  <c r="AB100" i="39"/>
  <c r="X100" i="39"/>
  <c r="T100" i="39"/>
  <c r="P100" i="39"/>
  <c r="L100" i="39"/>
  <c r="H100" i="39"/>
  <c r="D100" i="39"/>
  <c r="AE100" i="39"/>
  <c r="AA100" i="39"/>
  <c r="W100" i="39"/>
  <c r="S100" i="39"/>
  <c r="O100" i="39"/>
  <c r="K100" i="39"/>
  <c r="G100" i="39"/>
  <c r="AH100" i="39"/>
  <c r="AD100" i="39"/>
  <c r="Z100" i="39"/>
  <c r="V100" i="39"/>
  <c r="R100" i="39"/>
  <c r="N100" i="39"/>
  <c r="J100" i="39"/>
  <c r="F100" i="39"/>
  <c r="C100" i="39"/>
  <c r="B100" i="39"/>
  <c r="A101" i="39"/>
  <c r="AA49" i="33"/>
  <c r="Y49" i="33"/>
  <c r="AE49" i="33"/>
  <c r="I49" i="33"/>
  <c r="W49" i="33"/>
  <c r="X49" i="33"/>
  <c r="D49" i="33"/>
  <c r="J49" i="33"/>
  <c r="T49" i="33"/>
  <c r="N49" i="33"/>
  <c r="AB49" i="33"/>
  <c r="F49" i="33"/>
  <c r="L49" i="33"/>
  <c r="R49" i="33"/>
  <c r="E49" i="33"/>
  <c r="Z49" i="33"/>
  <c r="U49" i="33"/>
  <c r="AD49" i="33"/>
  <c r="AC49" i="33"/>
  <c r="V49" i="33"/>
  <c r="M49" i="33"/>
  <c r="AH49" i="33"/>
  <c r="P49" i="33"/>
  <c r="K49" i="33"/>
  <c r="Q49" i="33"/>
  <c r="O49" i="33"/>
  <c r="AG49" i="33"/>
  <c r="G49" i="33"/>
  <c r="AF49" i="33"/>
  <c r="S49" i="33"/>
  <c r="H49" i="33"/>
  <c r="B100" i="34"/>
  <c r="C100" i="34"/>
  <c r="A101" i="34"/>
  <c r="A111" i="40"/>
  <c r="B111" i="40" s="1"/>
  <c r="C110" i="40"/>
  <c r="B110" i="40"/>
  <c r="A101" i="36"/>
  <c r="C100" i="36"/>
  <c r="B100" i="36"/>
  <c r="B100" i="38"/>
  <c r="C100" i="38"/>
  <c r="A101" i="38"/>
  <c r="B50" i="33"/>
  <c r="D144" i="5" l="1"/>
  <c r="F144" i="5"/>
  <c r="K144" i="5"/>
  <c r="Q144" i="5"/>
  <c r="V144" i="5"/>
  <c r="AA144" i="5"/>
  <c r="AG144" i="5"/>
  <c r="G145" i="5"/>
  <c r="L145" i="5"/>
  <c r="R145" i="5"/>
  <c r="W145" i="5"/>
  <c r="AB145" i="5"/>
  <c r="AH145" i="5"/>
  <c r="G144" i="5"/>
  <c r="M144" i="5"/>
  <c r="R144" i="5"/>
  <c r="W144" i="5"/>
  <c r="AC144" i="5"/>
  <c r="AH144" i="5"/>
  <c r="H145" i="5"/>
  <c r="N145" i="5"/>
  <c r="S145" i="5"/>
  <c r="X145" i="5"/>
  <c r="AD145" i="5"/>
  <c r="E144" i="5"/>
  <c r="O144" i="5"/>
  <c r="Z144" i="5"/>
  <c r="F145" i="5"/>
  <c r="P145" i="5"/>
  <c r="AA145" i="5"/>
  <c r="I144" i="5"/>
  <c r="S144" i="5"/>
  <c r="AD144" i="5"/>
  <c r="J145" i="5"/>
  <c r="T145" i="5"/>
  <c r="AE145" i="5"/>
  <c r="J144" i="5"/>
  <c r="U144" i="5"/>
  <c r="AE144" i="5"/>
  <c r="K145" i="5"/>
  <c r="V145" i="5"/>
  <c r="AF145" i="5"/>
  <c r="O145" i="5"/>
  <c r="N144" i="5"/>
  <c r="Z145" i="5"/>
  <c r="D145" i="5"/>
  <c r="Y144" i="5"/>
  <c r="Y145" i="5"/>
  <c r="I145" i="5"/>
  <c r="X144" i="5"/>
  <c r="H144" i="5"/>
  <c r="U145" i="5"/>
  <c r="E145" i="5"/>
  <c r="T144" i="5"/>
  <c r="AC145" i="5"/>
  <c r="AB144" i="5"/>
  <c r="M145" i="5"/>
  <c r="AG145" i="5"/>
  <c r="Q145" i="5"/>
  <c r="P144" i="5"/>
  <c r="L144" i="5"/>
  <c r="AF144" i="5"/>
  <c r="D146" i="5"/>
  <c r="C147" i="5"/>
  <c r="E149" i="5"/>
  <c r="I149" i="5"/>
  <c r="M149" i="5"/>
  <c r="Q149" i="5"/>
  <c r="U149" i="5"/>
  <c r="Y149" i="5"/>
  <c r="AC149" i="5"/>
  <c r="AG149" i="5"/>
  <c r="F149" i="5"/>
  <c r="J149" i="5"/>
  <c r="N149" i="5"/>
  <c r="R149" i="5"/>
  <c r="V149" i="5"/>
  <c r="Z149" i="5"/>
  <c r="AD149" i="5"/>
  <c r="AH149" i="5"/>
  <c r="L149" i="5"/>
  <c r="T149" i="5"/>
  <c r="AB149" i="5"/>
  <c r="G149" i="5"/>
  <c r="O149" i="5"/>
  <c r="W149" i="5"/>
  <c r="AE149" i="5"/>
  <c r="B147" i="5"/>
  <c r="H149" i="5"/>
  <c r="P149" i="5"/>
  <c r="X149" i="5"/>
  <c r="AF149" i="5"/>
  <c r="AA149" i="5"/>
  <c r="S149" i="5"/>
  <c r="K149" i="5"/>
  <c r="A150" i="5"/>
  <c r="C101" i="37"/>
  <c r="B101" i="37"/>
  <c r="D49" i="11"/>
  <c r="E49" i="11"/>
  <c r="B101" i="38"/>
  <c r="C101" i="38"/>
  <c r="AE111" i="40"/>
  <c r="O111" i="40"/>
  <c r="AC111" i="40"/>
  <c r="M111" i="40"/>
  <c r="T111" i="40"/>
  <c r="Z111" i="40"/>
  <c r="X111" i="40"/>
  <c r="N111" i="40"/>
  <c r="AA111" i="40"/>
  <c r="K111" i="40"/>
  <c r="Y111" i="40"/>
  <c r="I111" i="40"/>
  <c r="L111" i="40"/>
  <c r="P111" i="40"/>
  <c r="AD111" i="40"/>
  <c r="W111" i="40"/>
  <c r="G111" i="40"/>
  <c r="U111" i="40"/>
  <c r="E111" i="40"/>
  <c r="D111" i="40"/>
  <c r="J111" i="40"/>
  <c r="H111" i="40"/>
  <c r="S111" i="40"/>
  <c r="AG111" i="40"/>
  <c r="Q111" i="40"/>
  <c r="AH111" i="40"/>
  <c r="V111" i="40"/>
  <c r="R111" i="40"/>
  <c r="F111" i="40"/>
  <c r="AB111" i="40"/>
  <c r="AF111" i="40"/>
  <c r="C101" i="34"/>
  <c r="B101" i="34"/>
  <c r="D62" i="42"/>
  <c r="E62" i="42"/>
  <c r="F62" i="42"/>
  <c r="G62" i="42"/>
  <c r="H62" i="42"/>
  <c r="I62" i="42"/>
  <c r="K62" i="42"/>
  <c r="L62" i="42"/>
  <c r="M62" i="42"/>
  <c r="N62" i="42"/>
  <c r="O62" i="42"/>
  <c r="P62" i="42"/>
  <c r="Q62" i="42"/>
  <c r="R62" i="42"/>
  <c r="S62" i="42"/>
  <c r="T62" i="42"/>
  <c r="U62" i="42"/>
  <c r="V62" i="42"/>
  <c r="W62" i="42"/>
  <c r="X62" i="42"/>
  <c r="Y62" i="42"/>
  <c r="Z62" i="42"/>
  <c r="AA62" i="42"/>
  <c r="AB62" i="42"/>
  <c r="AC62" i="42"/>
  <c r="AD62" i="42"/>
  <c r="AE62" i="42"/>
  <c r="AF62" i="42"/>
  <c r="AG62" i="42"/>
  <c r="AH62" i="42"/>
  <c r="Y50" i="33"/>
  <c r="G50" i="33"/>
  <c r="AC50" i="33"/>
  <c r="W50" i="33"/>
  <c r="AG50" i="33"/>
  <c r="D50" i="33"/>
  <c r="J50" i="33"/>
  <c r="H50" i="33"/>
  <c r="R50" i="33"/>
  <c r="L50" i="33"/>
  <c r="Z50" i="33"/>
  <c r="P50" i="33"/>
  <c r="AH50" i="33"/>
  <c r="T50" i="33"/>
  <c r="K50" i="33"/>
  <c r="X50" i="33"/>
  <c r="S50" i="33"/>
  <c r="AB50" i="33"/>
  <c r="AA50" i="33"/>
  <c r="AF50" i="33"/>
  <c r="N50" i="33"/>
  <c r="E50" i="33"/>
  <c r="AD50" i="33"/>
  <c r="I50" i="33"/>
  <c r="O50" i="33"/>
  <c r="M50" i="33"/>
  <c r="AE50" i="33"/>
  <c r="Q50" i="33"/>
  <c r="F50" i="33"/>
  <c r="U50" i="33"/>
  <c r="V50" i="33"/>
  <c r="C101" i="36"/>
  <c r="B101" i="36"/>
  <c r="AH101" i="39"/>
  <c r="AD101" i="39"/>
  <c r="Z101" i="39"/>
  <c r="V101" i="39"/>
  <c r="R101" i="39"/>
  <c r="N101" i="39"/>
  <c r="J101" i="39"/>
  <c r="F101" i="39"/>
  <c r="AG101" i="39"/>
  <c r="AC101" i="39"/>
  <c r="Y101" i="39"/>
  <c r="U101" i="39"/>
  <c r="Q101" i="39"/>
  <c r="M101" i="39"/>
  <c r="I101" i="39"/>
  <c r="E101" i="39"/>
  <c r="AF101" i="39"/>
  <c r="AB101" i="39"/>
  <c r="X101" i="39"/>
  <c r="T101" i="39"/>
  <c r="P101" i="39"/>
  <c r="L101" i="39"/>
  <c r="H101" i="39"/>
  <c r="D101" i="39"/>
  <c r="AE101" i="39"/>
  <c r="AA101" i="39"/>
  <c r="W101" i="39"/>
  <c r="S101" i="39"/>
  <c r="O101" i="39"/>
  <c r="K101" i="39"/>
  <c r="G101" i="39"/>
  <c r="C101" i="39"/>
  <c r="B101" i="39"/>
  <c r="C50" i="11"/>
  <c r="A51" i="11"/>
  <c r="B50" i="11"/>
  <c r="AH110" i="40"/>
  <c r="R110" i="40"/>
  <c r="AF110" i="40"/>
  <c r="P110" i="40"/>
  <c r="AA110" i="40"/>
  <c r="Y110" i="40"/>
  <c r="W110" i="40"/>
  <c r="M110" i="40"/>
  <c r="N110" i="40"/>
  <c r="AB110" i="40"/>
  <c r="S110" i="40"/>
  <c r="Q110" i="40"/>
  <c r="AC110" i="40"/>
  <c r="X110" i="40"/>
  <c r="H110" i="40"/>
  <c r="I110" i="40"/>
  <c r="E110" i="40"/>
  <c r="V110" i="40"/>
  <c r="AG110" i="40"/>
  <c r="AD110" i="40"/>
  <c r="L110" i="40"/>
  <c r="O110" i="40"/>
  <c r="J110" i="40"/>
  <c r="K110" i="40"/>
  <c r="F110" i="40"/>
  <c r="AE110" i="40"/>
  <c r="Z110" i="40"/>
  <c r="G110" i="40"/>
  <c r="D110" i="40"/>
  <c r="U110" i="40"/>
  <c r="T110" i="40"/>
  <c r="B63" i="42"/>
  <c r="J63" i="42" s="1"/>
  <c r="C63" i="42"/>
  <c r="C150" i="5" l="1"/>
  <c r="F152" i="5"/>
  <c r="J152" i="5"/>
  <c r="N152" i="5"/>
  <c r="R152" i="5"/>
  <c r="V152" i="5"/>
  <c r="Z152" i="5"/>
  <c r="AD152" i="5"/>
  <c r="AH152" i="5"/>
  <c r="G152" i="5"/>
  <c r="K152" i="5"/>
  <c r="O152" i="5"/>
  <c r="S152" i="5"/>
  <c r="W152" i="5"/>
  <c r="AA152" i="5"/>
  <c r="AE152" i="5"/>
  <c r="H152" i="5"/>
  <c r="L152" i="5"/>
  <c r="P152" i="5"/>
  <c r="T152" i="5"/>
  <c r="X152" i="5"/>
  <c r="AB152" i="5"/>
  <c r="AF152" i="5"/>
  <c r="M152" i="5"/>
  <c r="AC152" i="5"/>
  <c r="B150" i="5"/>
  <c r="Q152" i="5"/>
  <c r="AG152" i="5"/>
  <c r="I152" i="5"/>
  <c r="Y152" i="5"/>
  <c r="U152" i="5"/>
  <c r="E152" i="5"/>
  <c r="A153" i="5"/>
  <c r="F147" i="5"/>
  <c r="L147" i="5"/>
  <c r="X147" i="5"/>
  <c r="AH147" i="5"/>
  <c r="M148" i="5"/>
  <c r="U148" i="5"/>
  <c r="AB148" i="5"/>
  <c r="D147" i="5"/>
  <c r="P147" i="5"/>
  <c r="Z147" i="5"/>
  <c r="E148" i="5"/>
  <c r="P148" i="5"/>
  <c r="W148" i="5"/>
  <c r="AC148" i="5"/>
  <c r="J147" i="5"/>
  <c r="AF147" i="5"/>
  <c r="S148" i="5"/>
  <c r="AG148" i="5"/>
  <c r="R147" i="5"/>
  <c r="I148" i="5"/>
  <c r="X148" i="5"/>
  <c r="T147" i="5"/>
  <c r="K148" i="5"/>
  <c r="AA148" i="5"/>
  <c r="Q148" i="5"/>
  <c r="AF148" i="5"/>
  <c r="AB147" i="5"/>
  <c r="H147" i="5"/>
  <c r="AE148" i="5"/>
  <c r="G148" i="5"/>
  <c r="M147" i="5"/>
  <c r="AC147" i="5"/>
  <c r="N148" i="5"/>
  <c r="AD148" i="5"/>
  <c r="O147" i="5"/>
  <c r="AE147" i="5"/>
  <c r="Y148" i="5"/>
  <c r="AD147" i="5"/>
  <c r="Q147" i="5"/>
  <c r="AG147" i="5"/>
  <c r="R148" i="5"/>
  <c r="AH148" i="5"/>
  <c r="S147" i="5"/>
  <c r="D148" i="5"/>
  <c r="N147" i="5"/>
  <c r="I147" i="5"/>
  <c r="J148" i="5"/>
  <c r="K147" i="5"/>
  <c r="L148" i="5"/>
  <c r="O148" i="5"/>
  <c r="Y147" i="5"/>
  <c r="AA147" i="5"/>
  <c r="F148" i="5"/>
  <c r="H148" i="5"/>
  <c r="T148" i="5"/>
  <c r="U147" i="5"/>
  <c r="V148" i="5"/>
  <c r="W147" i="5"/>
  <c r="Z148" i="5"/>
  <c r="V147" i="5"/>
  <c r="E147" i="5"/>
  <c r="G147" i="5"/>
  <c r="D149" i="5"/>
  <c r="E50" i="11"/>
  <c r="D50" i="11"/>
  <c r="D63" i="42"/>
  <c r="E63" i="42"/>
  <c r="F63" i="42"/>
  <c r="G63" i="42"/>
  <c r="H63" i="42"/>
  <c r="I63" i="42"/>
  <c r="K63" i="42"/>
  <c r="L63" i="42"/>
  <c r="M63" i="42"/>
  <c r="N63" i="42"/>
  <c r="O63" i="42"/>
  <c r="P63" i="42"/>
  <c r="Q63" i="42"/>
  <c r="R63" i="42"/>
  <c r="S63" i="42"/>
  <c r="T63" i="42"/>
  <c r="U63" i="42"/>
  <c r="V63" i="42"/>
  <c r="W63" i="42"/>
  <c r="X63" i="42"/>
  <c r="Y63" i="42"/>
  <c r="Z63" i="42"/>
  <c r="AA63" i="42"/>
  <c r="AB63" i="42"/>
  <c r="AC63" i="42"/>
  <c r="AD63" i="42"/>
  <c r="AE63" i="42"/>
  <c r="AF63" i="42"/>
  <c r="AG63" i="42"/>
  <c r="AH63" i="42"/>
  <c r="B51" i="11"/>
  <c r="C51" i="11"/>
  <c r="A52" i="11"/>
  <c r="D150" i="5" l="1"/>
  <c r="H150" i="5"/>
  <c r="L150" i="5"/>
  <c r="P150" i="5"/>
  <c r="T150" i="5"/>
  <c r="X150" i="5"/>
  <c r="E150" i="5"/>
  <c r="I150" i="5"/>
  <c r="M150" i="5"/>
  <c r="Q150" i="5"/>
  <c r="U150" i="5"/>
  <c r="Y150" i="5"/>
  <c r="K150" i="5"/>
  <c r="S150" i="5"/>
  <c r="AA150" i="5"/>
  <c r="AE150" i="5"/>
  <c r="D151" i="5"/>
  <c r="H151" i="5"/>
  <c r="L151" i="5"/>
  <c r="P151" i="5"/>
  <c r="T151" i="5"/>
  <c r="X151" i="5"/>
  <c r="AB151" i="5"/>
  <c r="AF151" i="5"/>
  <c r="F150" i="5"/>
  <c r="N150" i="5"/>
  <c r="V150" i="5"/>
  <c r="AB150" i="5"/>
  <c r="AF150" i="5"/>
  <c r="E151" i="5"/>
  <c r="I151" i="5"/>
  <c r="M151" i="5"/>
  <c r="Q151" i="5"/>
  <c r="U151" i="5"/>
  <c r="Y151" i="5"/>
  <c r="AC151" i="5"/>
  <c r="AG151" i="5"/>
  <c r="G150" i="5"/>
  <c r="O150" i="5"/>
  <c r="W150" i="5"/>
  <c r="AC150" i="5"/>
  <c r="AG150" i="5"/>
  <c r="F151" i="5"/>
  <c r="J151" i="5"/>
  <c r="N151" i="5"/>
  <c r="R151" i="5"/>
  <c r="V151" i="5"/>
  <c r="Z151" i="5"/>
  <c r="AD151" i="5"/>
  <c r="AH151" i="5"/>
  <c r="Z150" i="5"/>
  <c r="K151" i="5"/>
  <c r="AA151" i="5"/>
  <c r="AD150" i="5"/>
  <c r="O151" i="5"/>
  <c r="AE151" i="5"/>
  <c r="G151" i="5"/>
  <c r="R150" i="5"/>
  <c r="J150" i="5"/>
  <c r="S151" i="5"/>
  <c r="W151" i="5"/>
  <c r="AH150" i="5"/>
  <c r="D152" i="5"/>
  <c r="F155" i="5"/>
  <c r="J155" i="5"/>
  <c r="N155" i="5"/>
  <c r="R155" i="5"/>
  <c r="V155" i="5"/>
  <c r="Z155" i="5"/>
  <c r="AD155" i="5"/>
  <c r="AH155" i="5"/>
  <c r="B153" i="5"/>
  <c r="G155" i="5"/>
  <c r="K155" i="5"/>
  <c r="O155" i="5"/>
  <c r="S155" i="5"/>
  <c r="W155" i="5"/>
  <c r="AA155" i="5"/>
  <c r="AE155" i="5"/>
  <c r="C153" i="5"/>
  <c r="H155" i="5"/>
  <c r="L155" i="5"/>
  <c r="P155" i="5"/>
  <c r="T155" i="5"/>
  <c r="X155" i="5"/>
  <c r="AB155" i="5"/>
  <c r="AF155" i="5"/>
  <c r="E155" i="5"/>
  <c r="U155" i="5"/>
  <c r="I155" i="5"/>
  <c r="Y155" i="5"/>
  <c r="Q155" i="5"/>
  <c r="AG155" i="5"/>
  <c r="AC155" i="5"/>
  <c r="M155" i="5"/>
  <c r="A156" i="5"/>
  <c r="D51" i="11"/>
  <c r="E51" i="11"/>
  <c r="A53" i="11"/>
  <c r="B52" i="11"/>
  <c r="C52" i="11"/>
  <c r="G158" i="5" l="1"/>
  <c r="K158" i="5"/>
  <c r="O158" i="5"/>
  <c r="S158" i="5"/>
  <c r="W158" i="5"/>
  <c r="AA158" i="5"/>
  <c r="AE158" i="5"/>
  <c r="B156" i="5"/>
  <c r="H158" i="5"/>
  <c r="L158" i="5"/>
  <c r="P158" i="5"/>
  <c r="T158" i="5"/>
  <c r="X158" i="5"/>
  <c r="AB158" i="5"/>
  <c r="AF158" i="5"/>
  <c r="C156" i="5"/>
  <c r="E158" i="5"/>
  <c r="I158" i="5"/>
  <c r="M158" i="5"/>
  <c r="Q158" i="5"/>
  <c r="U158" i="5"/>
  <c r="Y158" i="5"/>
  <c r="AC158" i="5"/>
  <c r="AG158" i="5"/>
  <c r="N158" i="5"/>
  <c r="AD158" i="5"/>
  <c r="R158" i="5"/>
  <c r="AH158" i="5"/>
  <c r="Z158" i="5"/>
  <c r="F158" i="5"/>
  <c r="J158" i="5"/>
  <c r="V158" i="5"/>
  <c r="A159" i="5"/>
  <c r="H153" i="5"/>
  <c r="F153" i="5"/>
  <c r="Q153" i="5"/>
  <c r="AB153" i="5"/>
  <c r="G154" i="5"/>
  <c r="R154" i="5"/>
  <c r="AC154" i="5"/>
  <c r="I153" i="5"/>
  <c r="T153" i="5"/>
  <c r="AD153" i="5"/>
  <c r="J154" i="5"/>
  <c r="U154" i="5"/>
  <c r="AE154" i="5"/>
  <c r="L153" i="5"/>
  <c r="V153" i="5"/>
  <c r="AG153" i="5"/>
  <c r="M154" i="5"/>
  <c r="W154" i="5"/>
  <c r="AH154" i="5"/>
  <c r="Y153" i="5"/>
  <c r="E154" i="5"/>
  <c r="N153" i="5"/>
  <c r="O154" i="5"/>
  <c r="Z154" i="5"/>
  <c r="D153" i="5"/>
  <c r="AG154" i="5"/>
  <c r="K154" i="5"/>
  <c r="U153" i="5"/>
  <c r="N154" i="5"/>
  <c r="X153" i="5"/>
  <c r="K153" i="5"/>
  <c r="AA153" i="5"/>
  <c r="L154" i="5"/>
  <c r="AB154" i="5"/>
  <c r="AA154" i="5"/>
  <c r="F154" i="5"/>
  <c r="P153" i="5"/>
  <c r="AD154" i="5"/>
  <c r="I154" i="5"/>
  <c r="R153" i="5"/>
  <c r="O153" i="5"/>
  <c r="AE153" i="5"/>
  <c r="P154" i="5"/>
  <c r="AF154" i="5"/>
  <c r="Q154" i="5"/>
  <c r="E153" i="5"/>
  <c r="S154" i="5"/>
  <c r="G153" i="5"/>
  <c r="H154" i="5"/>
  <c r="AC153" i="5"/>
  <c r="W153" i="5"/>
  <c r="J153" i="5"/>
  <c r="Y154" i="5"/>
  <c r="D154" i="5"/>
  <c r="AF153" i="5"/>
  <c r="AH153" i="5"/>
  <c r="S153" i="5"/>
  <c r="T154" i="5"/>
  <c r="Z153" i="5"/>
  <c r="X154" i="5"/>
  <c r="V154" i="5"/>
  <c r="M153" i="5"/>
  <c r="D155" i="5"/>
  <c r="E52" i="11"/>
  <c r="D52" i="11"/>
  <c r="B53" i="11"/>
  <c r="C53" i="11"/>
  <c r="A54" i="11"/>
  <c r="I21" i="31" l="1"/>
  <c r="I19" i="31"/>
  <c r="I7" i="31"/>
  <c r="I17" i="31"/>
  <c r="I156" i="5"/>
  <c r="G156" i="5"/>
  <c r="R156" i="5"/>
  <c r="AC156" i="5"/>
  <c r="H157" i="5"/>
  <c r="S157" i="5"/>
  <c r="AD157" i="5"/>
  <c r="J156" i="5"/>
  <c r="U156" i="5"/>
  <c r="AE156" i="5"/>
  <c r="K157" i="5"/>
  <c r="V157" i="5"/>
  <c r="AF157" i="5"/>
  <c r="M156" i="5"/>
  <c r="W156" i="5"/>
  <c r="AH156" i="5"/>
  <c r="N157" i="5"/>
  <c r="X157" i="5"/>
  <c r="E156" i="5"/>
  <c r="P157" i="5"/>
  <c r="O156" i="5"/>
  <c r="AA157" i="5"/>
  <c r="F157" i="5"/>
  <c r="Z156" i="5"/>
  <c r="AH157" i="5"/>
  <c r="L157" i="5"/>
  <c r="V156" i="5"/>
  <c r="Z157" i="5"/>
  <c r="D157" i="5"/>
  <c r="N156" i="5"/>
  <c r="H156" i="5"/>
  <c r="X156" i="5"/>
  <c r="I157" i="5"/>
  <c r="Y157" i="5"/>
  <c r="AB157" i="5"/>
  <c r="G157" i="5"/>
  <c r="Q156" i="5"/>
  <c r="T157" i="5"/>
  <c r="AD156" i="5"/>
  <c r="L156" i="5"/>
  <c r="AB156" i="5"/>
  <c r="M157" i="5"/>
  <c r="AC157" i="5"/>
  <c r="AA156" i="5"/>
  <c r="J157" i="5"/>
  <c r="D156" i="5"/>
  <c r="E157" i="5"/>
  <c r="F156" i="5"/>
  <c r="AE157" i="5"/>
  <c r="U157" i="5"/>
  <c r="AG156" i="5"/>
  <c r="AF156" i="5"/>
  <c r="W157" i="5"/>
  <c r="K156" i="5"/>
  <c r="Y156" i="5"/>
  <c r="P156" i="5"/>
  <c r="Q157" i="5"/>
  <c r="R157" i="5"/>
  <c r="S156" i="5"/>
  <c r="T156" i="5"/>
  <c r="O157" i="5"/>
  <c r="AG157" i="5"/>
  <c r="D158" i="5"/>
  <c r="B159" i="5"/>
  <c r="E161" i="5"/>
  <c r="I161" i="5"/>
  <c r="M161" i="5"/>
  <c r="Q161" i="5"/>
  <c r="U161" i="5"/>
  <c r="Y161" i="5"/>
  <c r="AC161" i="5"/>
  <c r="AG161" i="5"/>
  <c r="C159" i="5"/>
  <c r="F161" i="5"/>
  <c r="J161" i="5"/>
  <c r="N161" i="5"/>
  <c r="R161" i="5"/>
  <c r="V161" i="5"/>
  <c r="Z161" i="5"/>
  <c r="AD161" i="5"/>
  <c r="AH161" i="5"/>
  <c r="G161" i="5"/>
  <c r="K161" i="5"/>
  <c r="O161" i="5"/>
  <c r="S161" i="5"/>
  <c r="W161" i="5"/>
  <c r="AA161" i="5"/>
  <c r="AE161" i="5"/>
  <c r="L161" i="5"/>
  <c r="AB161" i="5"/>
  <c r="P161" i="5"/>
  <c r="AF161" i="5"/>
  <c r="X161" i="5"/>
  <c r="H161" i="5"/>
  <c r="T161" i="5"/>
  <c r="A162" i="5"/>
  <c r="D53" i="11"/>
  <c r="E53" i="11"/>
  <c r="C54" i="11"/>
  <c r="A55" i="11"/>
  <c r="B54" i="11"/>
  <c r="G164" i="5" l="1"/>
  <c r="K164" i="5"/>
  <c r="O164" i="5"/>
  <c r="S164" i="5"/>
  <c r="W164" i="5"/>
  <c r="AA164" i="5"/>
  <c r="AE164" i="5"/>
  <c r="H164" i="5"/>
  <c r="L164" i="5"/>
  <c r="P164" i="5"/>
  <c r="T164" i="5"/>
  <c r="X164" i="5"/>
  <c r="AB164" i="5"/>
  <c r="AF164" i="5"/>
  <c r="B162" i="5"/>
  <c r="I164" i="5"/>
  <c r="Q164" i="5"/>
  <c r="Y164" i="5"/>
  <c r="AG164" i="5"/>
  <c r="J164" i="5"/>
  <c r="R164" i="5"/>
  <c r="Z164" i="5"/>
  <c r="AH164" i="5"/>
  <c r="N164" i="5"/>
  <c r="AD164" i="5"/>
  <c r="V164" i="5"/>
  <c r="C162" i="5"/>
  <c r="E164" i="5"/>
  <c r="U164" i="5"/>
  <c r="F164" i="5"/>
  <c r="AC164" i="5"/>
  <c r="M164" i="5"/>
  <c r="A165" i="5"/>
  <c r="H159" i="5"/>
  <c r="P159" i="5"/>
  <c r="W159" i="5"/>
  <c r="AD159" i="5"/>
  <c r="G160" i="5"/>
  <c r="M160" i="5"/>
  <c r="T160" i="5"/>
  <c r="AB160" i="5"/>
  <c r="K159" i="5"/>
  <c r="R159" i="5"/>
  <c r="X159" i="5"/>
  <c r="AF159" i="5"/>
  <c r="H160" i="5"/>
  <c r="O160" i="5"/>
  <c r="W160" i="5"/>
  <c r="AC160" i="5"/>
  <c r="F159" i="5"/>
  <c r="L159" i="5"/>
  <c r="S159" i="5"/>
  <c r="AA159" i="5"/>
  <c r="AH159" i="5"/>
  <c r="I160" i="5"/>
  <c r="Q160" i="5"/>
  <c r="X160" i="5"/>
  <c r="AE160" i="5"/>
  <c r="V159" i="5"/>
  <c r="S160" i="5"/>
  <c r="AB159" i="5"/>
  <c r="Y160" i="5"/>
  <c r="L160" i="5"/>
  <c r="N159" i="5"/>
  <c r="G159" i="5"/>
  <c r="AG160" i="5"/>
  <c r="D160" i="5"/>
  <c r="E159" i="5"/>
  <c r="U159" i="5"/>
  <c r="F160" i="5"/>
  <c r="V160" i="5"/>
  <c r="AA160" i="5"/>
  <c r="E160" i="5"/>
  <c r="O159" i="5"/>
  <c r="I159" i="5"/>
  <c r="Y159" i="5"/>
  <c r="J160" i="5"/>
  <c r="Z160" i="5"/>
  <c r="U160" i="5"/>
  <c r="AE159" i="5"/>
  <c r="J159" i="5"/>
  <c r="AG159" i="5"/>
  <c r="AH160" i="5"/>
  <c r="AF160" i="5"/>
  <c r="T159" i="5"/>
  <c r="R160" i="5"/>
  <c r="AC159" i="5"/>
  <c r="Z159" i="5"/>
  <c r="M159" i="5"/>
  <c r="N160" i="5"/>
  <c r="P160" i="5"/>
  <c r="D159" i="5"/>
  <c r="Q159" i="5"/>
  <c r="K160" i="5"/>
  <c r="AD160" i="5"/>
  <c r="D161" i="5"/>
  <c r="D54" i="11"/>
  <c r="E54" i="11"/>
  <c r="C55" i="11"/>
  <c r="B55" i="11"/>
  <c r="A56" i="11"/>
  <c r="D162" i="5" l="1"/>
  <c r="H162" i="5"/>
  <c r="L162" i="5"/>
  <c r="P162" i="5"/>
  <c r="T162" i="5"/>
  <c r="X162" i="5"/>
  <c r="AB162" i="5"/>
  <c r="AF162" i="5"/>
  <c r="E163" i="5"/>
  <c r="I163" i="5"/>
  <c r="M163" i="5"/>
  <c r="Q163" i="5"/>
  <c r="U163" i="5"/>
  <c r="Y163" i="5"/>
  <c r="AC163" i="5"/>
  <c r="AG163" i="5"/>
  <c r="E162" i="5"/>
  <c r="I162" i="5"/>
  <c r="M162" i="5"/>
  <c r="Q162" i="5"/>
  <c r="U162" i="5"/>
  <c r="Y162" i="5"/>
  <c r="AC162" i="5"/>
  <c r="AG162" i="5"/>
  <c r="F163" i="5"/>
  <c r="J163" i="5"/>
  <c r="N163" i="5"/>
  <c r="R163" i="5"/>
  <c r="V163" i="5"/>
  <c r="Z163" i="5"/>
  <c r="AD163" i="5"/>
  <c r="AH163" i="5"/>
  <c r="F162" i="5"/>
  <c r="J162" i="5"/>
  <c r="N162" i="5"/>
  <c r="R162" i="5"/>
  <c r="V162" i="5"/>
  <c r="Z162" i="5"/>
  <c r="AD162" i="5"/>
  <c r="K162" i="5"/>
  <c r="AA162" i="5"/>
  <c r="G163" i="5"/>
  <c r="O163" i="5"/>
  <c r="W163" i="5"/>
  <c r="AE163" i="5"/>
  <c r="O162" i="5"/>
  <c r="AE162" i="5"/>
  <c r="H163" i="5"/>
  <c r="P163" i="5"/>
  <c r="X163" i="5"/>
  <c r="AF163" i="5"/>
  <c r="W162" i="5"/>
  <c r="L163" i="5"/>
  <c r="AB163" i="5"/>
  <c r="G162" i="5"/>
  <c r="T163" i="5"/>
  <c r="AH162" i="5"/>
  <c r="S163" i="5"/>
  <c r="D163" i="5"/>
  <c r="S162" i="5"/>
  <c r="AA163" i="5"/>
  <c r="K163" i="5"/>
  <c r="D164" i="5"/>
  <c r="B165" i="5"/>
  <c r="E167" i="5"/>
  <c r="I167" i="5"/>
  <c r="M167" i="5"/>
  <c r="Q167" i="5"/>
  <c r="U167" i="5"/>
  <c r="Y167" i="5"/>
  <c r="AC167" i="5"/>
  <c r="AG167" i="5"/>
  <c r="C165" i="5"/>
  <c r="F167" i="5"/>
  <c r="J167" i="5"/>
  <c r="N167" i="5"/>
  <c r="R167" i="5"/>
  <c r="V167" i="5"/>
  <c r="Z167" i="5"/>
  <c r="AD167" i="5"/>
  <c r="AH167" i="5"/>
  <c r="K167" i="5"/>
  <c r="S167" i="5"/>
  <c r="AA167" i="5"/>
  <c r="L167" i="5"/>
  <c r="T167" i="5"/>
  <c r="AB167" i="5"/>
  <c r="P167" i="5"/>
  <c r="AF167" i="5"/>
  <c r="H167" i="5"/>
  <c r="G167" i="5"/>
  <c r="W167" i="5"/>
  <c r="X167" i="5"/>
  <c r="AE167" i="5"/>
  <c r="O167" i="5"/>
  <c r="A168" i="5"/>
  <c r="C56" i="11"/>
  <c r="A57" i="11"/>
  <c r="B56" i="11"/>
  <c r="E55" i="11"/>
  <c r="D55" i="11"/>
  <c r="E170" i="5" l="1"/>
  <c r="I170" i="5"/>
  <c r="M170" i="5"/>
  <c r="Q170" i="5"/>
  <c r="U170" i="5"/>
  <c r="Y170" i="5"/>
  <c r="AC170" i="5"/>
  <c r="AG170" i="5"/>
  <c r="F170" i="5"/>
  <c r="J170" i="5"/>
  <c r="N170" i="5"/>
  <c r="R170" i="5"/>
  <c r="V170" i="5"/>
  <c r="Z170" i="5"/>
  <c r="AD170" i="5"/>
  <c r="AH170" i="5"/>
  <c r="B168" i="5"/>
  <c r="K170" i="5"/>
  <c r="S170" i="5"/>
  <c r="AA170" i="5"/>
  <c r="C168" i="5"/>
  <c r="L170" i="5"/>
  <c r="T170" i="5"/>
  <c r="AB170" i="5"/>
  <c r="H170" i="5"/>
  <c r="X170" i="5"/>
  <c r="AF170" i="5"/>
  <c r="O170" i="5"/>
  <c r="AE170" i="5"/>
  <c r="P170" i="5"/>
  <c r="W170" i="5"/>
  <c r="G170" i="5"/>
  <c r="A171" i="5"/>
  <c r="F165" i="5"/>
  <c r="J165" i="5"/>
  <c r="N165" i="5"/>
  <c r="R165" i="5"/>
  <c r="V165" i="5"/>
  <c r="Z165" i="5"/>
  <c r="AD165" i="5"/>
  <c r="AH165" i="5"/>
  <c r="G166" i="5"/>
  <c r="K166" i="5"/>
  <c r="O166" i="5"/>
  <c r="S166" i="5"/>
  <c r="W166" i="5"/>
  <c r="AA166" i="5"/>
  <c r="AE166" i="5"/>
  <c r="G165" i="5"/>
  <c r="K165" i="5"/>
  <c r="O165" i="5"/>
  <c r="S165" i="5"/>
  <c r="W165" i="5"/>
  <c r="AA165" i="5"/>
  <c r="AE165" i="5"/>
  <c r="D166" i="5"/>
  <c r="H166" i="5"/>
  <c r="L166" i="5"/>
  <c r="P166" i="5"/>
  <c r="T166" i="5"/>
  <c r="X166" i="5"/>
  <c r="AB166" i="5"/>
  <c r="AF166" i="5"/>
  <c r="H165" i="5"/>
  <c r="P165" i="5"/>
  <c r="X165" i="5"/>
  <c r="AF165" i="5"/>
  <c r="I166" i="5"/>
  <c r="Q166" i="5"/>
  <c r="Y166" i="5"/>
  <c r="AG166" i="5"/>
  <c r="I165" i="5"/>
  <c r="Q165" i="5"/>
  <c r="Y165" i="5"/>
  <c r="AG165" i="5"/>
  <c r="J166" i="5"/>
  <c r="R166" i="5"/>
  <c r="Z166" i="5"/>
  <c r="AH166" i="5"/>
  <c r="M165" i="5"/>
  <c r="AC165" i="5"/>
  <c r="N166" i="5"/>
  <c r="AD166" i="5"/>
  <c r="U165" i="5"/>
  <c r="F166" i="5"/>
  <c r="D165" i="5"/>
  <c r="T165" i="5"/>
  <c r="E166" i="5"/>
  <c r="U166" i="5"/>
  <c r="E165" i="5"/>
  <c r="V166" i="5"/>
  <c r="AC166" i="5"/>
  <c r="M166" i="5"/>
  <c r="L165" i="5"/>
  <c r="AB165" i="5"/>
  <c r="D167" i="5"/>
  <c r="B57" i="11"/>
  <c r="C57" i="11"/>
  <c r="A58" i="11"/>
  <c r="E56" i="11"/>
  <c r="D56" i="11"/>
  <c r="G173" i="5" l="1"/>
  <c r="K173" i="5"/>
  <c r="O173" i="5"/>
  <c r="S173" i="5"/>
  <c r="W173" i="5"/>
  <c r="AA173" i="5"/>
  <c r="AE173" i="5"/>
  <c r="H173" i="5"/>
  <c r="L173" i="5"/>
  <c r="P173" i="5"/>
  <c r="T173" i="5"/>
  <c r="X173" i="5"/>
  <c r="AB173" i="5"/>
  <c r="AF173" i="5"/>
  <c r="B171" i="5"/>
  <c r="E173" i="5"/>
  <c r="M173" i="5"/>
  <c r="U173" i="5"/>
  <c r="AC173" i="5"/>
  <c r="C171" i="5"/>
  <c r="F173" i="5"/>
  <c r="N173" i="5"/>
  <c r="V173" i="5"/>
  <c r="AD173" i="5"/>
  <c r="J173" i="5"/>
  <c r="Z173" i="5"/>
  <c r="R173" i="5"/>
  <c r="Q173" i="5"/>
  <c r="AG173" i="5"/>
  <c r="AH173" i="5"/>
  <c r="I173" i="5"/>
  <c r="Y173" i="5"/>
  <c r="A174" i="5"/>
  <c r="J168" i="5"/>
  <c r="H168" i="5"/>
  <c r="I169" i="5"/>
  <c r="P168" i="5"/>
  <c r="Q169" i="5"/>
  <c r="Y169" i="5"/>
  <c r="AG169" i="5"/>
  <c r="AF168" i="5"/>
  <c r="X168" i="5"/>
  <c r="AE169" i="5"/>
  <c r="AD168" i="5"/>
  <c r="U169" i="5"/>
  <c r="T168" i="5"/>
  <c r="S169" i="5"/>
  <c r="R168" i="5"/>
  <c r="S168" i="5"/>
  <c r="D169" i="5"/>
  <c r="T169" i="5"/>
  <c r="E168" i="5"/>
  <c r="U168" i="5"/>
  <c r="F169" i="5"/>
  <c r="V169" i="5"/>
  <c r="W169" i="5"/>
  <c r="V168" i="5"/>
  <c r="M169" i="5"/>
  <c r="L168" i="5"/>
  <c r="K169" i="5"/>
  <c r="G168" i="5"/>
  <c r="W168" i="5"/>
  <c r="H169" i="5"/>
  <c r="X169" i="5"/>
  <c r="I168" i="5"/>
  <c r="Y168" i="5"/>
  <c r="J169" i="5"/>
  <c r="Z169" i="5"/>
  <c r="G169" i="5"/>
  <c r="AB168" i="5"/>
  <c r="Z168" i="5"/>
  <c r="AE168" i="5"/>
  <c r="AF169" i="5"/>
  <c r="AG168" i="5"/>
  <c r="AH169" i="5"/>
  <c r="F168" i="5"/>
  <c r="AA169" i="5"/>
  <c r="P169" i="5"/>
  <c r="R169" i="5"/>
  <c r="E169" i="5"/>
  <c r="AH168" i="5"/>
  <c r="AC168" i="5"/>
  <c r="N168" i="5"/>
  <c r="D168" i="5"/>
  <c r="K168" i="5"/>
  <c r="L169" i="5"/>
  <c r="M168" i="5"/>
  <c r="N169" i="5"/>
  <c r="AC169" i="5"/>
  <c r="O168" i="5"/>
  <c r="Q168" i="5"/>
  <c r="O169" i="5"/>
  <c r="AA168" i="5"/>
  <c r="AB169" i="5"/>
  <c r="AD169" i="5"/>
  <c r="D170" i="5"/>
  <c r="C58" i="11"/>
  <c r="A59" i="11"/>
  <c r="B58" i="11"/>
  <c r="E57" i="11"/>
  <c r="D57" i="11"/>
  <c r="D171" i="5" l="1"/>
  <c r="E171" i="5"/>
  <c r="J171" i="5"/>
  <c r="O171" i="5"/>
  <c r="U171" i="5"/>
  <c r="Z171" i="5"/>
  <c r="AE171" i="5"/>
  <c r="F172" i="5"/>
  <c r="K172" i="5"/>
  <c r="P172" i="5"/>
  <c r="V172" i="5"/>
  <c r="AA172" i="5"/>
  <c r="AF172" i="5"/>
  <c r="F171" i="5"/>
  <c r="K171" i="5"/>
  <c r="Q171" i="5"/>
  <c r="V171" i="5"/>
  <c r="AA171" i="5"/>
  <c r="AG171" i="5"/>
  <c r="G172" i="5"/>
  <c r="L172" i="5"/>
  <c r="R172" i="5"/>
  <c r="W172" i="5"/>
  <c r="AB172" i="5"/>
  <c r="AH172" i="5"/>
  <c r="M171" i="5"/>
  <c r="W171" i="5"/>
  <c r="AH171" i="5"/>
  <c r="N172" i="5"/>
  <c r="X172" i="5"/>
  <c r="N171" i="5"/>
  <c r="Y171" i="5"/>
  <c r="D172" i="5"/>
  <c r="O172" i="5"/>
  <c r="Z172" i="5"/>
  <c r="I171" i="5"/>
  <c r="AD171" i="5"/>
  <c r="T172" i="5"/>
  <c r="J172" i="5"/>
  <c r="R171" i="5"/>
  <c r="H172" i="5"/>
  <c r="AD172" i="5"/>
  <c r="S171" i="5"/>
  <c r="AE172" i="5"/>
  <c r="G171" i="5"/>
  <c r="AC171" i="5"/>
  <c r="S172" i="5"/>
  <c r="AG172" i="5"/>
  <c r="Q172" i="5"/>
  <c r="AF171" i="5"/>
  <c r="P171" i="5"/>
  <c r="AC172" i="5"/>
  <c r="M172" i="5"/>
  <c r="AB171" i="5"/>
  <c r="L171" i="5"/>
  <c r="E172" i="5"/>
  <c r="I172" i="5"/>
  <c r="Y172" i="5"/>
  <c r="X171" i="5"/>
  <c r="U172" i="5"/>
  <c r="T171" i="5"/>
  <c r="H171" i="5"/>
  <c r="D173" i="5"/>
  <c r="B174" i="5"/>
  <c r="H176" i="5"/>
  <c r="L176" i="5"/>
  <c r="P176" i="5"/>
  <c r="T176" i="5"/>
  <c r="X176" i="5"/>
  <c r="AB176" i="5"/>
  <c r="AF176" i="5"/>
  <c r="C174" i="5"/>
  <c r="E176" i="5"/>
  <c r="I176" i="5"/>
  <c r="M176" i="5"/>
  <c r="Q176" i="5"/>
  <c r="U176" i="5"/>
  <c r="Y176" i="5"/>
  <c r="AC176" i="5"/>
  <c r="AG176" i="5"/>
  <c r="F176" i="5"/>
  <c r="N176" i="5"/>
  <c r="V176" i="5"/>
  <c r="AD176" i="5"/>
  <c r="G176" i="5"/>
  <c r="O176" i="5"/>
  <c r="W176" i="5"/>
  <c r="AE176" i="5"/>
  <c r="K176" i="5"/>
  <c r="AA176" i="5"/>
  <c r="S176" i="5"/>
  <c r="R176" i="5"/>
  <c r="AH176" i="5"/>
  <c r="J176" i="5"/>
  <c r="Z176" i="5"/>
  <c r="A177" i="5"/>
  <c r="A60" i="11"/>
  <c r="B59" i="11"/>
  <c r="C59" i="11"/>
  <c r="D58" i="11"/>
  <c r="E58" i="11"/>
  <c r="C177" i="5" l="1"/>
  <c r="F179" i="5"/>
  <c r="J179" i="5"/>
  <c r="N179" i="5"/>
  <c r="R179" i="5"/>
  <c r="V179" i="5"/>
  <c r="Z179" i="5"/>
  <c r="AD179" i="5"/>
  <c r="AH179" i="5"/>
  <c r="G179" i="5"/>
  <c r="K179" i="5"/>
  <c r="O179" i="5"/>
  <c r="S179" i="5"/>
  <c r="W179" i="5"/>
  <c r="AA179" i="5"/>
  <c r="AE179" i="5"/>
  <c r="H179" i="5"/>
  <c r="P179" i="5"/>
  <c r="X179" i="5"/>
  <c r="AF179" i="5"/>
  <c r="I179" i="5"/>
  <c r="Q179" i="5"/>
  <c r="Y179" i="5"/>
  <c r="AG179" i="5"/>
  <c r="M179" i="5"/>
  <c r="AC179" i="5"/>
  <c r="E179" i="5"/>
  <c r="T179" i="5"/>
  <c r="B177" i="5"/>
  <c r="U179" i="5"/>
  <c r="AB179" i="5"/>
  <c r="L179" i="5"/>
  <c r="A180" i="5"/>
  <c r="H174" i="5"/>
  <c r="P174" i="5"/>
  <c r="X174" i="5"/>
  <c r="AF174" i="5"/>
  <c r="I175" i="5"/>
  <c r="Q175" i="5"/>
  <c r="Y175" i="5"/>
  <c r="AG175" i="5"/>
  <c r="J174" i="5"/>
  <c r="R174" i="5"/>
  <c r="Z174" i="5"/>
  <c r="AH174" i="5"/>
  <c r="K175" i="5"/>
  <c r="S175" i="5"/>
  <c r="AA175" i="5"/>
  <c r="D174" i="5"/>
  <c r="T174" i="5"/>
  <c r="E175" i="5"/>
  <c r="U175" i="5"/>
  <c r="F174" i="5"/>
  <c r="V174" i="5"/>
  <c r="G175" i="5"/>
  <c r="W175" i="5"/>
  <c r="N174" i="5"/>
  <c r="O175" i="5"/>
  <c r="AD174" i="5"/>
  <c r="AB174" i="5"/>
  <c r="AC175" i="5"/>
  <c r="AE175" i="5"/>
  <c r="L174" i="5"/>
  <c r="M175" i="5"/>
  <c r="Q174" i="5"/>
  <c r="AG174" i="5"/>
  <c r="R175" i="5"/>
  <c r="AH175" i="5"/>
  <c r="S174" i="5"/>
  <c r="D175" i="5"/>
  <c r="T175" i="5"/>
  <c r="E174" i="5"/>
  <c r="U174" i="5"/>
  <c r="F175" i="5"/>
  <c r="V175" i="5"/>
  <c r="G174" i="5"/>
  <c r="W174" i="5"/>
  <c r="H175" i="5"/>
  <c r="X175" i="5"/>
  <c r="M174" i="5"/>
  <c r="N175" i="5"/>
  <c r="O174" i="5"/>
  <c r="P175" i="5"/>
  <c r="AC174" i="5"/>
  <c r="AE174" i="5"/>
  <c r="J175" i="5"/>
  <c r="L175" i="5"/>
  <c r="Y174" i="5"/>
  <c r="Z175" i="5"/>
  <c r="AA174" i="5"/>
  <c r="AB175" i="5"/>
  <c r="AD175" i="5"/>
  <c r="AF175" i="5"/>
  <c r="I174" i="5"/>
  <c r="K174" i="5"/>
  <c r="D176" i="5"/>
  <c r="A61" i="11"/>
  <c r="B60" i="11"/>
  <c r="C60" i="11"/>
  <c r="E59" i="11"/>
  <c r="D59" i="11"/>
  <c r="F182" i="5" l="1"/>
  <c r="J182" i="5"/>
  <c r="N182" i="5"/>
  <c r="R182" i="5"/>
  <c r="V182" i="5"/>
  <c r="Z182" i="5"/>
  <c r="AD182" i="5"/>
  <c r="AH182" i="5"/>
  <c r="B180" i="5"/>
  <c r="G182" i="5"/>
  <c r="K182" i="5"/>
  <c r="O182" i="5"/>
  <c r="S182" i="5"/>
  <c r="W182" i="5"/>
  <c r="AA182" i="5"/>
  <c r="AE182" i="5"/>
  <c r="H182" i="5"/>
  <c r="P182" i="5"/>
  <c r="X182" i="5"/>
  <c r="AF182" i="5"/>
  <c r="I182" i="5"/>
  <c r="Q182" i="5"/>
  <c r="Y182" i="5"/>
  <c r="AG182" i="5"/>
  <c r="E182" i="5"/>
  <c r="U182" i="5"/>
  <c r="M182" i="5"/>
  <c r="C180" i="5"/>
  <c r="L182" i="5"/>
  <c r="AB182" i="5"/>
  <c r="AC182" i="5"/>
  <c r="T182" i="5"/>
  <c r="A183" i="5"/>
  <c r="G177" i="5"/>
  <c r="K177" i="5"/>
  <c r="O177" i="5"/>
  <c r="S177" i="5"/>
  <c r="W177" i="5"/>
  <c r="AA177" i="5"/>
  <c r="AE177" i="5"/>
  <c r="D178" i="5"/>
  <c r="H178" i="5"/>
  <c r="L178" i="5"/>
  <c r="P178" i="5"/>
  <c r="T178" i="5"/>
  <c r="X178" i="5"/>
  <c r="AB178" i="5"/>
  <c r="AF178" i="5"/>
  <c r="D177" i="5"/>
  <c r="H177" i="5"/>
  <c r="L177" i="5"/>
  <c r="P177" i="5"/>
  <c r="T177" i="5"/>
  <c r="X177" i="5"/>
  <c r="AB177" i="5"/>
  <c r="AF177" i="5"/>
  <c r="E178" i="5"/>
  <c r="I178" i="5"/>
  <c r="M178" i="5"/>
  <c r="Q178" i="5"/>
  <c r="U178" i="5"/>
  <c r="Y178" i="5"/>
  <c r="AC178" i="5"/>
  <c r="AG178" i="5"/>
  <c r="E177" i="5"/>
  <c r="M177" i="5"/>
  <c r="U177" i="5"/>
  <c r="AC177" i="5"/>
  <c r="F178" i="5"/>
  <c r="N178" i="5"/>
  <c r="V178" i="5"/>
  <c r="AD178" i="5"/>
  <c r="F177" i="5"/>
  <c r="N177" i="5"/>
  <c r="V177" i="5"/>
  <c r="AD177" i="5"/>
  <c r="G178" i="5"/>
  <c r="O178" i="5"/>
  <c r="W178" i="5"/>
  <c r="AE178" i="5"/>
  <c r="J177" i="5"/>
  <c r="Z177" i="5"/>
  <c r="K178" i="5"/>
  <c r="AA178" i="5"/>
  <c r="R177" i="5"/>
  <c r="Q177" i="5"/>
  <c r="AG177" i="5"/>
  <c r="R178" i="5"/>
  <c r="AH178" i="5"/>
  <c r="AH177" i="5"/>
  <c r="S178" i="5"/>
  <c r="J178" i="5"/>
  <c r="I177" i="5"/>
  <c r="Y177" i="5"/>
  <c r="Z178" i="5"/>
  <c r="D179" i="5"/>
  <c r="D60" i="11"/>
  <c r="E60" i="11"/>
  <c r="A62" i="11"/>
  <c r="B61" i="11"/>
  <c r="C61" i="11"/>
  <c r="G185" i="5" l="1"/>
  <c r="K185" i="5"/>
  <c r="O185" i="5"/>
  <c r="S185" i="5"/>
  <c r="W185" i="5"/>
  <c r="AA185" i="5"/>
  <c r="AE185" i="5"/>
  <c r="B183" i="5"/>
  <c r="H185" i="5"/>
  <c r="L185" i="5"/>
  <c r="P185" i="5"/>
  <c r="T185" i="5"/>
  <c r="X185" i="5"/>
  <c r="AB185" i="5"/>
  <c r="AF185" i="5"/>
  <c r="I185" i="5"/>
  <c r="Q185" i="5"/>
  <c r="Y185" i="5"/>
  <c r="AG185" i="5"/>
  <c r="J185" i="5"/>
  <c r="R185" i="5"/>
  <c r="Z185" i="5"/>
  <c r="AH185" i="5"/>
  <c r="N185" i="5"/>
  <c r="AD185" i="5"/>
  <c r="V185" i="5"/>
  <c r="E185" i="5"/>
  <c r="U185" i="5"/>
  <c r="F185" i="5"/>
  <c r="AC185" i="5"/>
  <c r="M185" i="5"/>
  <c r="C183" i="5"/>
  <c r="A186" i="5"/>
  <c r="H180" i="5"/>
  <c r="F180" i="5"/>
  <c r="Q180" i="5"/>
  <c r="AB180" i="5"/>
  <c r="G181" i="5"/>
  <c r="R181" i="5"/>
  <c r="AC181" i="5"/>
  <c r="I180" i="5"/>
  <c r="T180" i="5"/>
  <c r="AD180" i="5"/>
  <c r="J181" i="5"/>
  <c r="U181" i="5"/>
  <c r="AE181" i="5"/>
  <c r="L180" i="5"/>
  <c r="AG180" i="5"/>
  <c r="W181" i="5"/>
  <c r="N180" i="5"/>
  <c r="E181" i="5"/>
  <c r="Z181" i="5"/>
  <c r="Y180" i="5"/>
  <c r="D180" i="5"/>
  <c r="M181" i="5"/>
  <c r="O181" i="5"/>
  <c r="V180" i="5"/>
  <c r="AH181" i="5"/>
  <c r="Y181" i="5"/>
  <c r="AH180" i="5"/>
  <c r="M180" i="5"/>
  <c r="G180" i="5"/>
  <c r="W180" i="5"/>
  <c r="H181" i="5"/>
  <c r="X181" i="5"/>
  <c r="AA181" i="5"/>
  <c r="F181" i="5"/>
  <c r="P180" i="5"/>
  <c r="N181" i="5"/>
  <c r="S181" i="5"/>
  <c r="AC180" i="5"/>
  <c r="K180" i="5"/>
  <c r="AA180" i="5"/>
  <c r="L181" i="5"/>
  <c r="AB181" i="5"/>
  <c r="V181" i="5"/>
  <c r="AF180" i="5"/>
  <c r="J180" i="5"/>
  <c r="I181" i="5"/>
  <c r="S180" i="5"/>
  <c r="T181" i="5"/>
  <c r="AG181" i="5"/>
  <c r="U180" i="5"/>
  <c r="AD181" i="5"/>
  <c r="O180" i="5"/>
  <c r="X180" i="5"/>
  <c r="AE180" i="5"/>
  <c r="AF181" i="5"/>
  <c r="Q181" i="5"/>
  <c r="E180" i="5"/>
  <c r="R180" i="5"/>
  <c r="D181" i="5"/>
  <c r="K181" i="5"/>
  <c r="P181" i="5"/>
  <c r="Z180" i="5"/>
  <c r="D182" i="5"/>
  <c r="D61" i="11"/>
  <c r="E61" i="11"/>
  <c r="A63" i="11"/>
  <c r="C62" i="11"/>
  <c r="B62" i="11"/>
  <c r="I183" i="5" l="1"/>
  <c r="G183" i="5"/>
  <c r="R183" i="5"/>
  <c r="AC183" i="5"/>
  <c r="H184" i="5"/>
  <c r="S184" i="5"/>
  <c r="AD184" i="5"/>
  <c r="J183" i="5"/>
  <c r="U183" i="5"/>
  <c r="AE183" i="5"/>
  <c r="K184" i="5"/>
  <c r="V184" i="5"/>
  <c r="AF184" i="5"/>
  <c r="M183" i="5"/>
  <c r="AH183" i="5"/>
  <c r="X184" i="5"/>
  <c r="O183" i="5"/>
  <c r="F184" i="5"/>
  <c r="AA184" i="5"/>
  <c r="E183" i="5"/>
  <c r="P184" i="5"/>
  <c r="Z183" i="5"/>
  <c r="W183" i="5"/>
  <c r="N184" i="5"/>
  <c r="O184" i="5"/>
  <c r="Y183" i="5"/>
  <c r="D183" i="5"/>
  <c r="T183" i="5"/>
  <c r="E184" i="5"/>
  <c r="U184" i="5"/>
  <c r="AB184" i="5"/>
  <c r="G184" i="5"/>
  <c r="Q183" i="5"/>
  <c r="D184" i="5"/>
  <c r="AE184" i="5"/>
  <c r="J184" i="5"/>
  <c r="S183" i="5"/>
  <c r="H183" i="5"/>
  <c r="X183" i="5"/>
  <c r="I184" i="5"/>
  <c r="Y184" i="5"/>
  <c r="W184" i="5"/>
  <c r="AG183" i="5"/>
  <c r="K183" i="5"/>
  <c r="Z184" i="5"/>
  <c r="N183" i="5"/>
  <c r="P183" i="5"/>
  <c r="Q184" i="5"/>
  <c r="L184" i="5"/>
  <c r="AD183" i="5"/>
  <c r="AG184" i="5"/>
  <c r="V183" i="5"/>
  <c r="L183" i="5"/>
  <c r="F183" i="5"/>
  <c r="T184" i="5"/>
  <c r="AB183" i="5"/>
  <c r="AC184" i="5"/>
  <c r="AA183" i="5"/>
  <c r="AF183" i="5"/>
  <c r="AH184" i="5"/>
  <c r="M184" i="5"/>
  <c r="R184" i="5"/>
  <c r="D185" i="5"/>
  <c r="B186" i="5"/>
  <c r="E188" i="5"/>
  <c r="I188" i="5"/>
  <c r="M188" i="5"/>
  <c r="Q188" i="5"/>
  <c r="U188" i="5"/>
  <c r="Y188" i="5"/>
  <c r="AC188" i="5"/>
  <c r="AG188" i="5"/>
  <c r="C186" i="5"/>
  <c r="F188" i="5"/>
  <c r="G188" i="5"/>
  <c r="L188" i="5"/>
  <c r="R188" i="5"/>
  <c r="W188" i="5"/>
  <c r="AB188" i="5"/>
  <c r="AH188" i="5"/>
  <c r="H188" i="5"/>
  <c r="N188" i="5"/>
  <c r="S188" i="5"/>
  <c r="X188" i="5"/>
  <c r="AD188" i="5"/>
  <c r="K188" i="5"/>
  <c r="V188" i="5"/>
  <c r="AF188" i="5"/>
  <c r="P188" i="5"/>
  <c r="O188" i="5"/>
  <c r="Z188" i="5"/>
  <c r="AA188" i="5"/>
  <c r="AE188" i="5"/>
  <c r="J188" i="5"/>
  <c r="T188" i="5"/>
  <c r="A189" i="5"/>
  <c r="E62" i="11"/>
  <c r="D62" i="11"/>
  <c r="C63" i="11"/>
  <c r="A64" i="11"/>
  <c r="B63" i="11"/>
  <c r="F191" i="5" l="1"/>
  <c r="J191" i="5"/>
  <c r="N191" i="5"/>
  <c r="R191" i="5"/>
  <c r="V191" i="5"/>
  <c r="Z191" i="5"/>
  <c r="AD191" i="5"/>
  <c r="AH191" i="5"/>
  <c r="B189" i="5"/>
  <c r="G191" i="5"/>
  <c r="K191" i="5"/>
  <c r="O191" i="5"/>
  <c r="S191" i="5"/>
  <c r="W191" i="5"/>
  <c r="AA191" i="5"/>
  <c r="AE191" i="5"/>
  <c r="E191" i="5"/>
  <c r="M191" i="5"/>
  <c r="U191" i="5"/>
  <c r="AC191" i="5"/>
  <c r="Q191" i="5"/>
  <c r="AG191" i="5"/>
  <c r="C189" i="5"/>
  <c r="H191" i="5"/>
  <c r="P191" i="5"/>
  <c r="X191" i="5"/>
  <c r="AF191" i="5"/>
  <c r="I191" i="5"/>
  <c r="Y191" i="5"/>
  <c r="T191" i="5"/>
  <c r="L191" i="5"/>
  <c r="AB191" i="5"/>
  <c r="A192" i="5"/>
  <c r="D186" i="5"/>
  <c r="H186" i="5"/>
  <c r="P186" i="5"/>
  <c r="W186" i="5"/>
  <c r="AD186" i="5"/>
  <c r="G187" i="5"/>
  <c r="M187" i="5"/>
  <c r="T187" i="5"/>
  <c r="AB187" i="5"/>
  <c r="K186" i="5"/>
  <c r="R186" i="5"/>
  <c r="X186" i="5"/>
  <c r="AF186" i="5"/>
  <c r="H187" i="5"/>
  <c r="O187" i="5"/>
  <c r="W187" i="5"/>
  <c r="AC187" i="5"/>
  <c r="L186" i="5"/>
  <c r="AA186" i="5"/>
  <c r="I187" i="5"/>
  <c r="X187" i="5"/>
  <c r="N186" i="5"/>
  <c r="AB186" i="5"/>
  <c r="L187" i="5"/>
  <c r="Y187" i="5"/>
  <c r="V186" i="5"/>
  <c r="S187" i="5"/>
  <c r="D187" i="5"/>
  <c r="F186" i="5"/>
  <c r="AH186" i="5"/>
  <c r="AE187" i="5"/>
  <c r="G186" i="5"/>
  <c r="AG187" i="5"/>
  <c r="Q187" i="5"/>
  <c r="S186" i="5"/>
  <c r="U187" i="5"/>
  <c r="AE186" i="5"/>
  <c r="J186" i="5"/>
  <c r="I186" i="5"/>
  <c r="Y186" i="5"/>
  <c r="J187" i="5"/>
  <c r="Z187" i="5"/>
  <c r="AF187" i="5"/>
  <c r="T186" i="5"/>
  <c r="P187" i="5"/>
  <c r="Z186" i="5"/>
  <c r="M186" i="5"/>
  <c r="AC186" i="5"/>
  <c r="N187" i="5"/>
  <c r="AD187" i="5"/>
  <c r="K187" i="5"/>
  <c r="O186" i="5"/>
  <c r="U186" i="5"/>
  <c r="V187" i="5"/>
  <c r="E186" i="5"/>
  <c r="F187" i="5"/>
  <c r="R187" i="5"/>
  <c r="AG186" i="5"/>
  <c r="AH187" i="5"/>
  <c r="AA187" i="5"/>
  <c r="E187" i="5"/>
  <c r="Q186" i="5"/>
  <c r="D188" i="5"/>
  <c r="A65" i="11"/>
  <c r="C64" i="11"/>
  <c r="B64" i="11"/>
  <c r="D63" i="11"/>
  <c r="E63" i="11"/>
  <c r="G194" i="5" l="1"/>
  <c r="K194" i="5"/>
  <c r="O194" i="5"/>
  <c r="S194" i="5"/>
  <c r="W194" i="5"/>
  <c r="AA194" i="5"/>
  <c r="AE194" i="5"/>
  <c r="B192" i="5"/>
  <c r="H194" i="5"/>
  <c r="L194" i="5"/>
  <c r="P194" i="5"/>
  <c r="T194" i="5"/>
  <c r="X194" i="5"/>
  <c r="AB194" i="5"/>
  <c r="AF194" i="5"/>
  <c r="F194" i="5"/>
  <c r="N194" i="5"/>
  <c r="V194" i="5"/>
  <c r="AD194" i="5"/>
  <c r="R194" i="5"/>
  <c r="AH194" i="5"/>
  <c r="I194" i="5"/>
  <c r="Q194" i="5"/>
  <c r="Y194" i="5"/>
  <c r="AG194" i="5"/>
  <c r="J194" i="5"/>
  <c r="Z194" i="5"/>
  <c r="E194" i="5"/>
  <c r="C192" i="5"/>
  <c r="U194" i="5"/>
  <c r="AC194" i="5"/>
  <c r="M194" i="5"/>
  <c r="A195" i="5"/>
  <c r="D189" i="5"/>
  <c r="H189" i="5"/>
  <c r="L189" i="5"/>
  <c r="P189" i="5"/>
  <c r="T189" i="5"/>
  <c r="X189" i="5"/>
  <c r="AB189" i="5"/>
  <c r="AF189" i="5"/>
  <c r="E190" i="5"/>
  <c r="I190" i="5"/>
  <c r="F189" i="5"/>
  <c r="K189" i="5"/>
  <c r="Q189" i="5"/>
  <c r="V189" i="5"/>
  <c r="AA189" i="5"/>
  <c r="AG189" i="5"/>
  <c r="G190" i="5"/>
  <c r="L190" i="5"/>
  <c r="P190" i="5"/>
  <c r="T190" i="5"/>
  <c r="X190" i="5"/>
  <c r="AB190" i="5"/>
  <c r="AF190" i="5"/>
  <c r="G189" i="5"/>
  <c r="M189" i="5"/>
  <c r="R189" i="5"/>
  <c r="W189" i="5"/>
  <c r="AC189" i="5"/>
  <c r="AH189" i="5"/>
  <c r="H190" i="5"/>
  <c r="M190" i="5"/>
  <c r="Q190" i="5"/>
  <c r="U190" i="5"/>
  <c r="Y190" i="5"/>
  <c r="AC190" i="5"/>
  <c r="AG190" i="5"/>
  <c r="J189" i="5"/>
  <c r="U189" i="5"/>
  <c r="AE189" i="5"/>
  <c r="K190" i="5"/>
  <c r="S190" i="5"/>
  <c r="AA190" i="5"/>
  <c r="E189" i="5"/>
  <c r="Z189" i="5"/>
  <c r="O190" i="5"/>
  <c r="AE190" i="5"/>
  <c r="N189" i="5"/>
  <c r="Y189" i="5"/>
  <c r="D190" i="5"/>
  <c r="N190" i="5"/>
  <c r="V190" i="5"/>
  <c r="AD190" i="5"/>
  <c r="O189" i="5"/>
  <c r="F190" i="5"/>
  <c r="W190" i="5"/>
  <c r="I189" i="5"/>
  <c r="R190" i="5"/>
  <c r="AD189" i="5"/>
  <c r="S189" i="5"/>
  <c r="Z190" i="5"/>
  <c r="AH190" i="5"/>
  <c r="J190" i="5"/>
  <c r="D191" i="5"/>
  <c r="D64" i="11"/>
  <c r="E64" i="11"/>
  <c r="B65" i="11"/>
  <c r="C65" i="11"/>
  <c r="A66" i="11"/>
  <c r="B195" i="5" l="1"/>
  <c r="E197" i="5"/>
  <c r="I197" i="5"/>
  <c r="M197" i="5"/>
  <c r="Q197" i="5"/>
  <c r="U197" i="5"/>
  <c r="Y197" i="5"/>
  <c r="AC197" i="5"/>
  <c r="AG197" i="5"/>
  <c r="C195" i="5"/>
  <c r="F197" i="5"/>
  <c r="J197" i="5"/>
  <c r="N197" i="5"/>
  <c r="R197" i="5"/>
  <c r="V197" i="5"/>
  <c r="Z197" i="5"/>
  <c r="AD197" i="5"/>
  <c r="AH197" i="5"/>
  <c r="H197" i="5"/>
  <c r="P197" i="5"/>
  <c r="X197" i="5"/>
  <c r="AF197" i="5"/>
  <c r="T197" i="5"/>
  <c r="K197" i="5"/>
  <c r="S197" i="5"/>
  <c r="AA197" i="5"/>
  <c r="L197" i="5"/>
  <c r="AB197" i="5"/>
  <c r="W197" i="5"/>
  <c r="G197" i="5"/>
  <c r="O197" i="5"/>
  <c r="AE197" i="5"/>
  <c r="A198" i="5"/>
  <c r="E192" i="5"/>
  <c r="J192" i="5"/>
  <c r="P192" i="5"/>
  <c r="U192" i="5"/>
  <c r="Z192" i="5"/>
  <c r="AF192" i="5"/>
  <c r="F193" i="5"/>
  <c r="K193" i="5"/>
  <c r="Q193" i="5"/>
  <c r="V193" i="5"/>
  <c r="AA193" i="5"/>
  <c r="AG193" i="5"/>
  <c r="F192" i="5"/>
  <c r="L192" i="5"/>
  <c r="Q192" i="5"/>
  <c r="V192" i="5"/>
  <c r="AB192" i="5"/>
  <c r="AG192" i="5"/>
  <c r="G193" i="5"/>
  <c r="M193" i="5"/>
  <c r="R193" i="5"/>
  <c r="W193" i="5"/>
  <c r="AC193" i="5"/>
  <c r="AH193" i="5"/>
  <c r="D192" i="5"/>
  <c r="N192" i="5"/>
  <c r="Y192" i="5"/>
  <c r="E193" i="5"/>
  <c r="O193" i="5"/>
  <c r="Z193" i="5"/>
  <c r="T192" i="5"/>
  <c r="J193" i="5"/>
  <c r="AE193" i="5"/>
  <c r="H192" i="5"/>
  <c r="R192" i="5"/>
  <c r="AC192" i="5"/>
  <c r="I193" i="5"/>
  <c r="S193" i="5"/>
  <c r="AD193" i="5"/>
  <c r="I192" i="5"/>
  <c r="AD192" i="5"/>
  <c r="U193" i="5"/>
  <c r="X192" i="5"/>
  <c r="AH192" i="5"/>
  <c r="N193" i="5"/>
  <c r="M192" i="5"/>
  <c r="Y193" i="5"/>
  <c r="K192" i="5"/>
  <c r="AA192" i="5"/>
  <c r="L193" i="5"/>
  <c r="AB193" i="5"/>
  <c r="D193" i="5"/>
  <c r="O192" i="5"/>
  <c r="AE192" i="5"/>
  <c r="P193" i="5"/>
  <c r="AF193" i="5"/>
  <c r="S192" i="5"/>
  <c r="T193" i="5"/>
  <c r="H193" i="5"/>
  <c r="G192" i="5"/>
  <c r="W192" i="5"/>
  <c r="X193" i="5"/>
  <c r="D194" i="5"/>
  <c r="E65" i="11"/>
  <c r="D65" i="11"/>
  <c r="C66" i="11"/>
  <c r="A67" i="11"/>
  <c r="B66" i="11"/>
  <c r="H200" i="5" l="1"/>
  <c r="L200" i="5"/>
  <c r="P200" i="5"/>
  <c r="T200" i="5"/>
  <c r="X200" i="5"/>
  <c r="AB200" i="5"/>
  <c r="AF200" i="5"/>
  <c r="E200" i="5"/>
  <c r="I200" i="5"/>
  <c r="M200" i="5"/>
  <c r="Q200" i="5"/>
  <c r="U200" i="5"/>
  <c r="Y200" i="5"/>
  <c r="AC200" i="5"/>
  <c r="AG200" i="5"/>
  <c r="K200" i="5"/>
  <c r="S200" i="5"/>
  <c r="AA200" i="5"/>
  <c r="C198" i="5"/>
  <c r="O200" i="5"/>
  <c r="AE200" i="5"/>
  <c r="B198" i="5"/>
  <c r="F200" i="5"/>
  <c r="N200" i="5"/>
  <c r="V200" i="5"/>
  <c r="AD200" i="5"/>
  <c r="G200" i="5"/>
  <c r="W200" i="5"/>
  <c r="J200" i="5"/>
  <c r="Z200" i="5"/>
  <c r="R200" i="5"/>
  <c r="AH200" i="5"/>
  <c r="A201" i="5"/>
  <c r="G195" i="5"/>
  <c r="M195" i="5"/>
  <c r="R195" i="5"/>
  <c r="W195" i="5"/>
  <c r="AC195" i="5"/>
  <c r="AH195" i="5"/>
  <c r="H196" i="5"/>
  <c r="N196" i="5"/>
  <c r="S196" i="5"/>
  <c r="X196" i="5"/>
  <c r="AD196" i="5"/>
  <c r="I195" i="5"/>
  <c r="N195" i="5"/>
  <c r="S195" i="5"/>
  <c r="Y195" i="5"/>
  <c r="AD195" i="5"/>
  <c r="D196" i="5"/>
  <c r="J196" i="5"/>
  <c r="O196" i="5"/>
  <c r="T196" i="5"/>
  <c r="Z196" i="5"/>
  <c r="AE196" i="5"/>
  <c r="F195" i="5"/>
  <c r="Q195" i="5"/>
  <c r="AA195" i="5"/>
  <c r="G196" i="5"/>
  <c r="R196" i="5"/>
  <c r="AB196" i="5"/>
  <c r="V195" i="5"/>
  <c r="L196" i="5"/>
  <c r="AH196" i="5"/>
  <c r="J195" i="5"/>
  <c r="U195" i="5"/>
  <c r="AE195" i="5"/>
  <c r="K196" i="5"/>
  <c r="V196" i="5"/>
  <c r="AF196" i="5"/>
  <c r="K195" i="5"/>
  <c r="AG195" i="5"/>
  <c r="W196" i="5"/>
  <c r="E195" i="5"/>
  <c r="P196" i="5"/>
  <c r="O195" i="5"/>
  <c r="AA196" i="5"/>
  <c r="Z195" i="5"/>
  <c r="F196" i="5"/>
  <c r="H195" i="5"/>
  <c r="X195" i="5"/>
  <c r="I196" i="5"/>
  <c r="Y196" i="5"/>
  <c r="AF195" i="5"/>
  <c r="AG196" i="5"/>
  <c r="L195" i="5"/>
  <c r="AB195" i="5"/>
  <c r="M196" i="5"/>
  <c r="AC196" i="5"/>
  <c r="P195" i="5"/>
  <c r="Q196" i="5"/>
  <c r="E196" i="5"/>
  <c r="U196" i="5"/>
  <c r="D195" i="5"/>
  <c r="T195" i="5"/>
  <c r="D197" i="5"/>
  <c r="B67" i="11"/>
  <c r="C67" i="11"/>
  <c r="A68" i="11"/>
  <c r="E66" i="11"/>
  <c r="D66" i="11"/>
  <c r="D198" i="5" l="1"/>
  <c r="Z198" i="5"/>
  <c r="O199" i="5"/>
  <c r="AE199" i="5"/>
  <c r="J198" i="5"/>
  <c r="AE198" i="5"/>
  <c r="S199" i="5"/>
  <c r="T198" i="5"/>
  <c r="AA199" i="5"/>
  <c r="K199" i="5"/>
  <c r="E199" i="5"/>
  <c r="O198" i="5"/>
  <c r="W199" i="5"/>
  <c r="I198" i="5"/>
  <c r="Y198" i="5"/>
  <c r="J199" i="5"/>
  <c r="V198" i="5"/>
  <c r="L199" i="5"/>
  <c r="AB199" i="5"/>
  <c r="S198" i="5"/>
  <c r="I199" i="5"/>
  <c r="Z199" i="5"/>
  <c r="H199" i="5"/>
  <c r="M199" i="5"/>
  <c r="AG198" i="5"/>
  <c r="AF198" i="5"/>
  <c r="AD198" i="5"/>
  <c r="AH199" i="5"/>
  <c r="R198" i="5"/>
  <c r="W198" i="5"/>
  <c r="M198" i="5"/>
  <c r="AC198" i="5"/>
  <c r="F198" i="5"/>
  <c r="AA198" i="5"/>
  <c r="P199" i="5"/>
  <c r="AF199" i="5"/>
  <c r="X198" i="5"/>
  <c r="N199" i="5"/>
  <c r="AD199" i="5"/>
  <c r="AG199" i="5"/>
  <c r="AB198" i="5"/>
  <c r="AH198" i="5"/>
  <c r="Q198" i="5"/>
  <c r="K198" i="5"/>
  <c r="T199" i="5"/>
  <c r="H198" i="5"/>
  <c r="R199" i="5"/>
  <c r="Y199" i="5"/>
  <c r="AC199" i="5"/>
  <c r="U198" i="5"/>
  <c r="X199" i="5"/>
  <c r="G198" i="5"/>
  <c r="P198" i="5"/>
  <c r="L198" i="5"/>
  <c r="E198" i="5"/>
  <c r="V199" i="5"/>
  <c r="Q199" i="5"/>
  <c r="F199" i="5"/>
  <c r="N198" i="5"/>
  <c r="U199" i="5"/>
  <c r="D199" i="5"/>
  <c r="G199" i="5"/>
  <c r="D200" i="5"/>
  <c r="C201" i="5"/>
  <c r="F203" i="5"/>
  <c r="J203" i="5"/>
  <c r="N203" i="5"/>
  <c r="R203" i="5"/>
  <c r="V203" i="5"/>
  <c r="Z203" i="5"/>
  <c r="AD203" i="5"/>
  <c r="AH203" i="5"/>
  <c r="G203" i="5"/>
  <c r="K203" i="5"/>
  <c r="O203" i="5"/>
  <c r="S203" i="5"/>
  <c r="W203" i="5"/>
  <c r="AA203" i="5"/>
  <c r="AE203" i="5"/>
  <c r="B201" i="5"/>
  <c r="E203" i="5"/>
  <c r="M203" i="5"/>
  <c r="U203" i="5"/>
  <c r="AC203" i="5"/>
  <c r="I203" i="5"/>
  <c r="Y203" i="5"/>
  <c r="H203" i="5"/>
  <c r="P203" i="5"/>
  <c r="X203" i="5"/>
  <c r="AF203" i="5"/>
  <c r="Q203" i="5"/>
  <c r="AG203" i="5"/>
  <c r="L203" i="5"/>
  <c r="AB203" i="5"/>
  <c r="T203" i="5"/>
  <c r="A204" i="5"/>
  <c r="E67" i="11"/>
  <c r="D67" i="11"/>
  <c r="C68" i="11"/>
  <c r="B68" i="11"/>
  <c r="A69" i="11"/>
  <c r="F206" i="5" l="1"/>
  <c r="J206" i="5"/>
  <c r="N206" i="5"/>
  <c r="R206" i="5"/>
  <c r="V206" i="5"/>
  <c r="Z206" i="5"/>
  <c r="AD206" i="5"/>
  <c r="AH206" i="5"/>
  <c r="B204" i="5"/>
  <c r="G206" i="5"/>
  <c r="K206" i="5"/>
  <c r="O206" i="5"/>
  <c r="S206" i="5"/>
  <c r="W206" i="5"/>
  <c r="AA206" i="5"/>
  <c r="AE206" i="5"/>
  <c r="E206" i="5"/>
  <c r="M206" i="5"/>
  <c r="U206" i="5"/>
  <c r="AC206" i="5"/>
  <c r="Q206" i="5"/>
  <c r="AG206" i="5"/>
  <c r="H206" i="5"/>
  <c r="P206" i="5"/>
  <c r="X206" i="5"/>
  <c r="AF206" i="5"/>
  <c r="I206" i="5"/>
  <c r="Y206" i="5"/>
  <c r="C204" i="5"/>
  <c r="L206" i="5"/>
  <c r="T206" i="5"/>
  <c r="AB206" i="5"/>
  <c r="A207" i="5"/>
  <c r="G201" i="5"/>
  <c r="K201" i="5"/>
  <c r="O201" i="5"/>
  <c r="S201" i="5"/>
  <c r="W201" i="5"/>
  <c r="AA201" i="5"/>
  <c r="AE201" i="5"/>
  <c r="D202" i="5"/>
  <c r="H202" i="5"/>
  <c r="L202" i="5"/>
  <c r="P202" i="5"/>
  <c r="T202" i="5"/>
  <c r="X202" i="5"/>
  <c r="AB202" i="5"/>
  <c r="AF202" i="5"/>
  <c r="D201" i="5"/>
  <c r="H201" i="5"/>
  <c r="L201" i="5"/>
  <c r="P201" i="5"/>
  <c r="T201" i="5"/>
  <c r="X201" i="5"/>
  <c r="AB201" i="5"/>
  <c r="AF201" i="5"/>
  <c r="E202" i="5"/>
  <c r="I202" i="5"/>
  <c r="M202" i="5"/>
  <c r="Q202" i="5"/>
  <c r="U202" i="5"/>
  <c r="Y202" i="5"/>
  <c r="AC202" i="5"/>
  <c r="AG202" i="5"/>
  <c r="J201" i="5"/>
  <c r="R201" i="5"/>
  <c r="Z201" i="5"/>
  <c r="AH201" i="5"/>
  <c r="K202" i="5"/>
  <c r="S202" i="5"/>
  <c r="AA202" i="5"/>
  <c r="N201" i="5"/>
  <c r="G202" i="5"/>
  <c r="W202" i="5"/>
  <c r="E201" i="5"/>
  <c r="M201" i="5"/>
  <c r="U201" i="5"/>
  <c r="AC201" i="5"/>
  <c r="F202" i="5"/>
  <c r="N202" i="5"/>
  <c r="V202" i="5"/>
  <c r="AD202" i="5"/>
  <c r="F201" i="5"/>
  <c r="V201" i="5"/>
  <c r="AD201" i="5"/>
  <c r="O202" i="5"/>
  <c r="AE202" i="5"/>
  <c r="I201" i="5"/>
  <c r="J202" i="5"/>
  <c r="AG201" i="5"/>
  <c r="Q201" i="5"/>
  <c r="R202" i="5"/>
  <c r="Y201" i="5"/>
  <c r="Z202" i="5"/>
  <c r="AH202" i="5"/>
  <c r="D203" i="5"/>
  <c r="D68" i="11"/>
  <c r="E68" i="11"/>
  <c r="B69" i="11"/>
  <c r="A70" i="11"/>
  <c r="C69" i="11"/>
  <c r="H209" i="5" l="1"/>
  <c r="L209" i="5"/>
  <c r="P209" i="5"/>
  <c r="T209" i="5"/>
  <c r="X209" i="5"/>
  <c r="AB209" i="5"/>
  <c r="AF209" i="5"/>
  <c r="B207" i="5"/>
  <c r="E209" i="5"/>
  <c r="I209" i="5"/>
  <c r="M209" i="5"/>
  <c r="Q209" i="5"/>
  <c r="U209" i="5"/>
  <c r="Y209" i="5"/>
  <c r="AC209" i="5"/>
  <c r="AG209" i="5"/>
  <c r="G209" i="5"/>
  <c r="O209" i="5"/>
  <c r="W209" i="5"/>
  <c r="AE209" i="5"/>
  <c r="S209" i="5"/>
  <c r="J209" i="5"/>
  <c r="R209" i="5"/>
  <c r="Z209" i="5"/>
  <c r="AH209" i="5"/>
  <c r="K209" i="5"/>
  <c r="AA209" i="5"/>
  <c r="C207" i="5"/>
  <c r="V209" i="5"/>
  <c r="F209" i="5"/>
  <c r="AD209" i="5"/>
  <c r="N209" i="5"/>
  <c r="A210" i="5"/>
  <c r="J204" i="5"/>
  <c r="P204" i="5"/>
  <c r="Q205" i="5"/>
  <c r="X204" i="5"/>
  <c r="Y205" i="5"/>
  <c r="H204" i="5"/>
  <c r="I205" i="5"/>
  <c r="AF204" i="5"/>
  <c r="AG205" i="5"/>
  <c r="U205" i="5"/>
  <c r="T204" i="5"/>
  <c r="S205" i="5"/>
  <c r="R204" i="5"/>
  <c r="E204" i="5"/>
  <c r="U204" i="5"/>
  <c r="F205" i="5"/>
  <c r="V205" i="5"/>
  <c r="G204" i="5"/>
  <c r="W204" i="5"/>
  <c r="H205" i="5"/>
  <c r="X205" i="5"/>
  <c r="O205" i="5"/>
  <c r="N204" i="5"/>
  <c r="D204" i="5"/>
  <c r="AH204" i="5"/>
  <c r="M204" i="5"/>
  <c r="AC204" i="5"/>
  <c r="AD205" i="5"/>
  <c r="AE204" i="5"/>
  <c r="P205" i="5"/>
  <c r="AD204" i="5"/>
  <c r="M205" i="5"/>
  <c r="L204" i="5"/>
  <c r="K205" i="5"/>
  <c r="I204" i="5"/>
  <c r="Y204" i="5"/>
  <c r="J205" i="5"/>
  <c r="Z205" i="5"/>
  <c r="K204" i="5"/>
  <c r="AA204" i="5"/>
  <c r="L205" i="5"/>
  <c r="AB205" i="5"/>
  <c r="G205" i="5"/>
  <c r="F204" i="5"/>
  <c r="E205" i="5"/>
  <c r="N205" i="5"/>
  <c r="O204" i="5"/>
  <c r="AF205" i="5"/>
  <c r="AE205" i="5"/>
  <c r="AH205" i="5"/>
  <c r="V204" i="5"/>
  <c r="Z204" i="5"/>
  <c r="AG204" i="5"/>
  <c r="D205" i="5"/>
  <c r="R205" i="5"/>
  <c r="AC205" i="5"/>
  <c r="AA205" i="5"/>
  <c r="Q204" i="5"/>
  <c r="S204" i="5"/>
  <c r="AB204" i="5"/>
  <c r="T205" i="5"/>
  <c r="W205" i="5"/>
  <c r="D206" i="5"/>
  <c r="E69" i="11"/>
  <c r="D69" i="11"/>
  <c r="C70" i="11"/>
  <c r="B70" i="11"/>
  <c r="A71" i="11"/>
  <c r="C210" i="5" l="1"/>
  <c r="F212" i="5"/>
  <c r="J212" i="5"/>
  <c r="N212" i="5"/>
  <c r="R212" i="5"/>
  <c r="V212" i="5"/>
  <c r="Z212" i="5"/>
  <c r="AD212" i="5"/>
  <c r="AH212" i="5"/>
  <c r="G212" i="5"/>
  <c r="K212" i="5"/>
  <c r="O212" i="5"/>
  <c r="S212" i="5"/>
  <c r="W212" i="5"/>
  <c r="AA212" i="5"/>
  <c r="AE212" i="5"/>
  <c r="I212" i="5"/>
  <c r="Q212" i="5"/>
  <c r="Y212" i="5"/>
  <c r="AG212" i="5"/>
  <c r="B210" i="5"/>
  <c r="E212" i="5"/>
  <c r="U212" i="5"/>
  <c r="L212" i="5"/>
  <c r="T212" i="5"/>
  <c r="AB212" i="5"/>
  <c r="M212" i="5"/>
  <c r="AC212" i="5"/>
  <c r="H212" i="5"/>
  <c r="X212" i="5"/>
  <c r="P212" i="5"/>
  <c r="AF212" i="5"/>
  <c r="A213" i="5"/>
  <c r="D207" i="5"/>
  <c r="F207" i="5"/>
  <c r="K207" i="5"/>
  <c r="Q207" i="5"/>
  <c r="V207" i="5"/>
  <c r="AA207" i="5"/>
  <c r="AG207" i="5"/>
  <c r="G208" i="5"/>
  <c r="L208" i="5"/>
  <c r="R208" i="5"/>
  <c r="W208" i="5"/>
  <c r="AB208" i="5"/>
  <c r="AH208" i="5"/>
  <c r="G207" i="5"/>
  <c r="M207" i="5"/>
  <c r="R207" i="5"/>
  <c r="W207" i="5"/>
  <c r="AC207" i="5"/>
  <c r="AH207" i="5"/>
  <c r="H208" i="5"/>
  <c r="N208" i="5"/>
  <c r="S208" i="5"/>
  <c r="X208" i="5"/>
  <c r="AD208" i="5"/>
  <c r="E207" i="5"/>
  <c r="O207" i="5"/>
  <c r="Z207" i="5"/>
  <c r="F208" i="5"/>
  <c r="P208" i="5"/>
  <c r="AA208" i="5"/>
  <c r="U207" i="5"/>
  <c r="K208" i="5"/>
  <c r="AF208" i="5"/>
  <c r="I207" i="5"/>
  <c r="S207" i="5"/>
  <c r="AD207" i="5"/>
  <c r="J208" i="5"/>
  <c r="T208" i="5"/>
  <c r="AE208" i="5"/>
  <c r="J207" i="5"/>
  <c r="AE207" i="5"/>
  <c r="V208" i="5"/>
  <c r="O208" i="5"/>
  <c r="Y207" i="5"/>
  <c r="D208" i="5"/>
  <c r="N207" i="5"/>
  <c r="Z208" i="5"/>
  <c r="AG208" i="5"/>
  <c r="Q208" i="5"/>
  <c r="AF207" i="5"/>
  <c r="P207" i="5"/>
  <c r="I208" i="5"/>
  <c r="H207" i="5"/>
  <c r="AC208" i="5"/>
  <c r="M208" i="5"/>
  <c r="AB207" i="5"/>
  <c r="L207" i="5"/>
  <c r="Y208" i="5"/>
  <c r="X207" i="5"/>
  <c r="E208" i="5"/>
  <c r="U208" i="5"/>
  <c r="T207" i="5"/>
  <c r="D209" i="5"/>
  <c r="E70" i="11"/>
  <c r="D70" i="11"/>
  <c r="A72" i="11"/>
  <c r="B71" i="11"/>
  <c r="C71" i="11"/>
  <c r="H215" i="5" l="1"/>
  <c r="L215" i="5"/>
  <c r="P215" i="5"/>
  <c r="T215" i="5"/>
  <c r="X215" i="5"/>
  <c r="AB215" i="5"/>
  <c r="AF215" i="5"/>
  <c r="B213" i="5"/>
  <c r="E215" i="5"/>
  <c r="I215" i="5"/>
  <c r="M215" i="5"/>
  <c r="Q215" i="5"/>
  <c r="U215" i="5"/>
  <c r="Y215" i="5"/>
  <c r="AC215" i="5"/>
  <c r="AG215" i="5"/>
  <c r="K215" i="5"/>
  <c r="S215" i="5"/>
  <c r="AA215" i="5"/>
  <c r="G215" i="5"/>
  <c r="W215" i="5"/>
  <c r="C213" i="5"/>
  <c r="F215" i="5"/>
  <c r="N215" i="5"/>
  <c r="V215" i="5"/>
  <c r="AD215" i="5"/>
  <c r="O215" i="5"/>
  <c r="AE215" i="5"/>
  <c r="J215" i="5"/>
  <c r="AH215" i="5"/>
  <c r="R215" i="5"/>
  <c r="Z215" i="5"/>
  <c r="A216" i="5"/>
  <c r="H210" i="5"/>
  <c r="N210" i="5"/>
  <c r="S210" i="5"/>
  <c r="X210" i="5"/>
  <c r="AD210" i="5"/>
  <c r="D211" i="5"/>
  <c r="I211" i="5"/>
  <c r="O211" i="5"/>
  <c r="T211" i="5"/>
  <c r="Y211" i="5"/>
  <c r="AE211" i="5"/>
  <c r="D210" i="5"/>
  <c r="J210" i="5"/>
  <c r="O210" i="5"/>
  <c r="T210" i="5"/>
  <c r="Z210" i="5"/>
  <c r="AE210" i="5"/>
  <c r="E211" i="5"/>
  <c r="K211" i="5"/>
  <c r="P211" i="5"/>
  <c r="U211" i="5"/>
  <c r="AA211" i="5"/>
  <c r="AF211" i="5"/>
  <c r="G210" i="5"/>
  <c r="R210" i="5"/>
  <c r="AB210" i="5"/>
  <c r="H211" i="5"/>
  <c r="S211" i="5"/>
  <c r="AC211" i="5"/>
  <c r="W210" i="5"/>
  <c r="M211" i="5"/>
  <c r="K210" i="5"/>
  <c r="V210" i="5"/>
  <c r="AF210" i="5"/>
  <c r="L211" i="5"/>
  <c r="W211" i="5"/>
  <c r="AG211" i="5"/>
  <c r="L210" i="5"/>
  <c r="AH210" i="5"/>
  <c r="X211" i="5"/>
  <c r="AA210" i="5"/>
  <c r="P210" i="5"/>
  <c r="AB211" i="5"/>
  <c r="G211" i="5"/>
  <c r="F210" i="5"/>
  <c r="Q211" i="5"/>
  <c r="M210" i="5"/>
  <c r="AC210" i="5"/>
  <c r="N211" i="5"/>
  <c r="AD211" i="5"/>
  <c r="E210" i="5"/>
  <c r="U210" i="5"/>
  <c r="V211" i="5"/>
  <c r="Q210" i="5"/>
  <c r="AG210" i="5"/>
  <c r="R211" i="5"/>
  <c r="AH211" i="5"/>
  <c r="F211" i="5"/>
  <c r="Y210" i="5"/>
  <c r="I210" i="5"/>
  <c r="J211" i="5"/>
  <c r="Z211" i="5"/>
  <c r="D212" i="5"/>
  <c r="E71" i="11"/>
  <c r="D71" i="11"/>
  <c r="A73" i="11"/>
  <c r="B72" i="11"/>
  <c r="C72" i="11"/>
  <c r="E213" i="5" l="1"/>
  <c r="I213" i="5"/>
  <c r="M213" i="5"/>
  <c r="Q213" i="5"/>
  <c r="U213" i="5"/>
  <c r="Y213" i="5"/>
  <c r="AC213" i="5"/>
  <c r="AG213" i="5"/>
  <c r="F214" i="5"/>
  <c r="J214" i="5"/>
  <c r="N214" i="5"/>
  <c r="R214" i="5"/>
  <c r="V214" i="5"/>
  <c r="Z214" i="5"/>
  <c r="AD214" i="5"/>
  <c r="AH214" i="5"/>
  <c r="F213" i="5"/>
  <c r="J213" i="5"/>
  <c r="N213" i="5"/>
  <c r="R213" i="5"/>
  <c r="V213" i="5"/>
  <c r="Z213" i="5"/>
  <c r="AD213" i="5"/>
  <c r="AH213" i="5"/>
  <c r="G214" i="5"/>
  <c r="K214" i="5"/>
  <c r="O214" i="5"/>
  <c r="S214" i="5"/>
  <c r="W214" i="5"/>
  <c r="AA214" i="5"/>
  <c r="AE214" i="5"/>
  <c r="H213" i="5"/>
  <c r="P213" i="5"/>
  <c r="X213" i="5"/>
  <c r="AF213" i="5"/>
  <c r="I214" i="5"/>
  <c r="Q214" i="5"/>
  <c r="Y214" i="5"/>
  <c r="AG214" i="5"/>
  <c r="D213" i="5"/>
  <c r="AB213" i="5"/>
  <c r="M214" i="5"/>
  <c r="U214" i="5"/>
  <c r="K213" i="5"/>
  <c r="S213" i="5"/>
  <c r="AA213" i="5"/>
  <c r="D214" i="5"/>
  <c r="L214" i="5"/>
  <c r="T214" i="5"/>
  <c r="AB214" i="5"/>
  <c r="L213" i="5"/>
  <c r="T213" i="5"/>
  <c r="E214" i="5"/>
  <c r="AC214" i="5"/>
  <c r="G213" i="5"/>
  <c r="H214" i="5"/>
  <c r="X214" i="5"/>
  <c r="AE213" i="5"/>
  <c r="O213" i="5"/>
  <c r="P214" i="5"/>
  <c r="W213" i="5"/>
  <c r="AF214" i="5"/>
  <c r="D215" i="5"/>
  <c r="C216" i="5"/>
  <c r="E218" i="5"/>
  <c r="I218" i="5"/>
  <c r="M218" i="5"/>
  <c r="Q218" i="5"/>
  <c r="U218" i="5"/>
  <c r="Y218" i="5"/>
  <c r="AC218" i="5"/>
  <c r="AG218" i="5"/>
  <c r="F218" i="5"/>
  <c r="J218" i="5"/>
  <c r="N218" i="5"/>
  <c r="R218" i="5"/>
  <c r="V218" i="5"/>
  <c r="Z218" i="5"/>
  <c r="AD218" i="5"/>
  <c r="AH218" i="5"/>
  <c r="B216" i="5"/>
  <c r="H218" i="5"/>
  <c r="P218" i="5"/>
  <c r="X218" i="5"/>
  <c r="AF218" i="5"/>
  <c r="K218" i="5"/>
  <c r="S218" i="5"/>
  <c r="AA218" i="5"/>
  <c r="G218" i="5"/>
  <c r="W218" i="5"/>
  <c r="O218" i="5"/>
  <c r="L218" i="5"/>
  <c r="AB218" i="5"/>
  <c r="AE218" i="5"/>
  <c r="T218" i="5"/>
  <c r="A219" i="5"/>
  <c r="D72" i="11"/>
  <c r="E72" i="11"/>
  <c r="B73" i="11"/>
  <c r="C73" i="11"/>
  <c r="A74" i="11"/>
  <c r="J216" i="5" l="1"/>
  <c r="Q216" i="5"/>
  <c r="X216" i="5"/>
  <c r="AF216" i="5"/>
  <c r="G217" i="5"/>
  <c r="N217" i="5"/>
  <c r="V217" i="5"/>
  <c r="AC217" i="5"/>
  <c r="E216" i="5"/>
  <c r="L216" i="5"/>
  <c r="R216" i="5"/>
  <c r="Z216" i="5"/>
  <c r="AG216" i="5"/>
  <c r="I217" i="5"/>
  <c r="Q217" i="5"/>
  <c r="W217" i="5"/>
  <c r="AD217" i="5"/>
  <c r="P216" i="5"/>
  <c r="AC216" i="5"/>
  <c r="M217" i="5"/>
  <c r="AA217" i="5"/>
  <c r="F216" i="5"/>
  <c r="U216" i="5"/>
  <c r="AH216" i="5"/>
  <c r="R217" i="5"/>
  <c r="AG217" i="5"/>
  <c r="H216" i="5"/>
  <c r="M216" i="5"/>
  <c r="K217" i="5"/>
  <c r="AB216" i="5"/>
  <c r="AH217" i="5"/>
  <c r="V216" i="5"/>
  <c r="S217" i="5"/>
  <c r="Y217" i="5"/>
  <c r="F217" i="5"/>
  <c r="G216" i="5"/>
  <c r="W216" i="5"/>
  <c r="H217" i="5"/>
  <c r="X217" i="5"/>
  <c r="U217" i="5"/>
  <c r="AD216" i="5"/>
  <c r="I216" i="5"/>
  <c r="AE216" i="5"/>
  <c r="P217" i="5"/>
  <c r="J217" i="5"/>
  <c r="K216" i="5"/>
  <c r="AA216" i="5"/>
  <c r="L217" i="5"/>
  <c r="AB217" i="5"/>
  <c r="O217" i="5"/>
  <c r="Y216" i="5"/>
  <c r="D216" i="5"/>
  <c r="O216" i="5"/>
  <c r="AF217" i="5"/>
  <c r="AE217" i="5"/>
  <c r="T216" i="5"/>
  <c r="T217" i="5"/>
  <c r="Z217" i="5"/>
  <c r="N216" i="5"/>
  <c r="E217" i="5"/>
  <c r="S216" i="5"/>
  <c r="D217" i="5"/>
  <c r="D218" i="5"/>
  <c r="G221" i="5"/>
  <c r="K221" i="5"/>
  <c r="O221" i="5"/>
  <c r="S221" i="5"/>
  <c r="W221" i="5"/>
  <c r="AA221" i="5"/>
  <c r="AE221" i="5"/>
  <c r="H221" i="5"/>
  <c r="L221" i="5"/>
  <c r="P221" i="5"/>
  <c r="T221" i="5"/>
  <c r="X221" i="5"/>
  <c r="AB221" i="5"/>
  <c r="AF221" i="5"/>
  <c r="F221" i="5"/>
  <c r="N221" i="5"/>
  <c r="V221" i="5"/>
  <c r="AD221" i="5"/>
  <c r="B219" i="5"/>
  <c r="I221" i="5"/>
  <c r="Q221" i="5"/>
  <c r="Y221" i="5"/>
  <c r="AG221" i="5"/>
  <c r="E221" i="5"/>
  <c r="U221" i="5"/>
  <c r="M221" i="5"/>
  <c r="C219" i="5"/>
  <c r="R221" i="5"/>
  <c r="J221" i="5"/>
  <c r="Z221" i="5"/>
  <c r="AC221" i="5"/>
  <c r="AH221" i="5"/>
  <c r="A222" i="5"/>
  <c r="A75" i="11"/>
  <c r="B74" i="11"/>
  <c r="C74" i="11"/>
  <c r="D73" i="11"/>
  <c r="E73" i="11"/>
  <c r="F219" i="5" l="1"/>
  <c r="M219" i="5"/>
  <c r="S219" i="5"/>
  <c r="AA219" i="5"/>
  <c r="AH219" i="5"/>
  <c r="J220" i="5"/>
  <c r="R220" i="5"/>
  <c r="X220" i="5"/>
  <c r="AE220" i="5"/>
  <c r="G219" i="5"/>
  <c r="N219" i="5"/>
  <c r="V219" i="5"/>
  <c r="AC219" i="5"/>
  <c r="D220" i="5"/>
  <c r="L220" i="5"/>
  <c r="S220" i="5"/>
  <c r="Z220" i="5"/>
  <c r="AH220" i="5"/>
  <c r="K219" i="5"/>
  <c r="Y219" i="5"/>
  <c r="H220" i="5"/>
  <c r="W220" i="5"/>
  <c r="Q219" i="5"/>
  <c r="AD219" i="5"/>
  <c r="N220" i="5"/>
  <c r="AB220" i="5"/>
  <c r="I219" i="5"/>
  <c r="G220" i="5"/>
  <c r="W219" i="5"/>
  <c r="AG219" i="5"/>
  <c r="R219" i="5"/>
  <c r="O220" i="5"/>
  <c r="T220" i="5"/>
  <c r="AD220" i="5"/>
  <c r="D219" i="5"/>
  <c r="T219" i="5"/>
  <c r="E220" i="5"/>
  <c r="U220" i="5"/>
  <c r="V220" i="5"/>
  <c r="AE219" i="5"/>
  <c r="J219" i="5"/>
  <c r="L219" i="5"/>
  <c r="AC220" i="5"/>
  <c r="AF220" i="5"/>
  <c r="U219" i="5"/>
  <c r="H219" i="5"/>
  <c r="X219" i="5"/>
  <c r="I220" i="5"/>
  <c r="Y220" i="5"/>
  <c r="P220" i="5"/>
  <c r="Z219" i="5"/>
  <c r="E219" i="5"/>
  <c r="AB219" i="5"/>
  <c r="M220" i="5"/>
  <c r="K220" i="5"/>
  <c r="Q220" i="5"/>
  <c r="P219" i="5"/>
  <c r="AF219" i="5"/>
  <c r="AG220" i="5"/>
  <c r="AA220" i="5"/>
  <c r="F220" i="5"/>
  <c r="O219" i="5"/>
  <c r="D221" i="5"/>
  <c r="B222" i="5"/>
  <c r="H224" i="5"/>
  <c r="L224" i="5"/>
  <c r="P224" i="5"/>
  <c r="T224" i="5"/>
  <c r="X224" i="5"/>
  <c r="AB224" i="5"/>
  <c r="AF224" i="5"/>
  <c r="C222" i="5"/>
  <c r="E224" i="5"/>
  <c r="I224" i="5"/>
  <c r="M224" i="5"/>
  <c r="Q224" i="5"/>
  <c r="U224" i="5"/>
  <c r="Y224" i="5"/>
  <c r="AC224" i="5"/>
  <c r="AG224" i="5"/>
  <c r="K224" i="5"/>
  <c r="S224" i="5"/>
  <c r="AA224" i="5"/>
  <c r="F224" i="5"/>
  <c r="N224" i="5"/>
  <c r="V224" i="5"/>
  <c r="AD224" i="5"/>
  <c r="J224" i="5"/>
  <c r="Z224" i="5"/>
  <c r="R224" i="5"/>
  <c r="G224" i="5"/>
  <c r="O224" i="5"/>
  <c r="AE224" i="5"/>
  <c r="AH224" i="5"/>
  <c r="W224" i="5"/>
  <c r="A225" i="5"/>
  <c r="D74" i="11"/>
  <c r="E74" i="11"/>
  <c r="A76" i="11"/>
  <c r="B75" i="11"/>
  <c r="C75" i="11"/>
  <c r="C225" i="5" l="1"/>
  <c r="B225" i="5"/>
  <c r="H227" i="5"/>
  <c r="L227" i="5"/>
  <c r="P227" i="5"/>
  <c r="T227" i="5"/>
  <c r="X227" i="5"/>
  <c r="AB227" i="5"/>
  <c r="AF227" i="5"/>
  <c r="E227" i="5"/>
  <c r="I227" i="5"/>
  <c r="M227" i="5"/>
  <c r="Q227" i="5"/>
  <c r="U227" i="5"/>
  <c r="Y227" i="5"/>
  <c r="AC227" i="5"/>
  <c r="AG227" i="5"/>
  <c r="K227" i="5"/>
  <c r="S227" i="5"/>
  <c r="AA227" i="5"/>
  <c r="O227" i="5"/>
  <c r="AE227" i="5"/>
  <c r="J227" i="5"/>
  <c r="R227" i="5"/>
  <c r="AH227" i="5"/>
  <c r="F227" i="5"/>
  <c r="N227" i="5"/>
  <c r="V227" i="5"/>
  <c r="AD227" i="5"/>
  <c r="G227" i="5"/>
  <c r="W227" i="5"/>
  <c r="Z227" i="5"/>
  <c r="A228" i="5"/>
  <c r="H222" i="5"/>
  <c r="R222" i="5"/>
  <c r="H223" i="5"/>
  <c r="AC223" i="5"/>
  <c r="W222" i="5"/>
  <c r="M223" i="5"/>
  <c r="L222" i="5"/>
  <c r="X223" i="5"/>
  <c r="AB222" i="5"/>
  <c r="G222" i="5"/>
  <c r="AH222" i="5"/>
  <c r="S223" i="5"/>
  <c r="AA223" i="5"/>
  <c r="E223" i="5"/>
  <c r="O222" i="5"/>
  <c r="T223" i="5"/>
  <c r="AD222" i="5"/>
  <c r="E222" i="5"/>
  <c r="U222" i="5"/>
  <c r="F223" i="5"/>
  <c r="V223" i="5"/>
  <c r="W223" i="5"/>
  <c r="AF222" i="5"/>
  <c r="K222" i="5"/>
  <c r="P223" i="5"/>
  <c r="D222" i="5"/>
  <c r="I223" i="5"/>
  <c r="N223" i="5"/>
  <c r="L223" i="5"/>
  <c r="U223" i="5"/>
  <c r="AE222" i="5"/>
  <c r="J222" i="5"/>
  <c r="O223" i="5"/>
  <c r="X222" i="5"/>
  <c r="I222" i="5"/>
  <c r="Y222" i="5"/>
  <c r="J223" i="5"/>
  <c r="Z223" i="5"/>
  <c r="Q223" i="5"/>
  <c r="AA222" i="5"/>
  <c r="F222" i="5"/>
  <c r="Z222" i="5"/>
  <c r="AE223" i="5"/>
  <c r="S222" i="5"/>
  <c r="M222" i="5"/>
  <c r="AC222" i="5"/>
  <c r="AD223" i="5"/>
  <c r="AG223" i="5"/>
  <c r="V222" i="5"/>
  <c r="T222" i="5"/>
  <c r="D223" i="5"/>
  <c r="AH223" i="5"/>
  <c r="P222" i="5"/>
  <c r="AB223" i="5"/>
  <c r="Y223" i="5"/>
  <c r="N222" i="5"/>
  <c r="Q222" i="5"/>
  <c r="AF223" i="5"/>
  <c r="AG222" i="5"/>
  <c r="K223" i="5"/>
  <c r="R223" i="5"/>
  <c r="G223" i="5"/>
  <c r="D224" i="5"/>
  <c r="E75" i="11"/>
  <c r="D75" i="11"/>
  <c r="A77" i="11"/>
  <c r="B76" i="11"/>
  <c r="C76" i="11"/>
  <c r="G225" i="5" l="1"/>
  <c r="K225" i="5"/>
  <c r="O225" i="5"/>
  <c r="S225" i="5"/>
  <c r="W225" i="5"/>
  <c r="AA225" i="5"/>
  <c r="AE225" i="5"/>
  <c r="D226" i="5"/>
  <c r="H226" i="5"/>
  <c r="D225" i="5"/>
  <c r="H225" i="5"/>
  <c r="L225" i="5"/>
  <c r="P225" i="5"/>
  <c r="T225" i="5"/>
  <c r="X225" i="5"/>
  <c r="AB225" i="5"/>
  <c r="AF225" i="5"/>
  <c r="E226" i="5"/>
  <c r="J225" i="5"/>
  <c r="R225" i="5"/>
  <c r="Z225" i="5"/>
  <c r="AH225" i="5"/>
  <c r="J226" i="5"/>
  <c r="N226" i="5"/>
  <c r="R226" i="5"/>
  <c r="V226" i="5"/>
  <c r="Z226" i="5"/>
  <c r="AD226" i="5"/>
  <c r="AH226" i="5"/>
  <c r="E225" i="5"/>
  <c r="M225" i="5"/>
  <c r="U225" i="5"/>
  <c r="AC225" i="5"/>
  <c r="F226" i="5"/>
  <c r="K226" i="5"/>
  <c r="O226" i="5"/>
  <c r="S226" i="5"/>
  <c r="W226" i="5"/>
  <c r="AA226" i="5"/>
  <c r="AE226" i="5"/>
  <c r="I225" i="5"/>
  <c r="Y225" i="5"/>
  <c r="I226" i="5"/>
  <c r="Q226" i="5"/>
  <c r="Y226" i="5"/>
  <c r="AG226" i="5"/>
  <c r="Q225" i="5"/>
  <c r="M226" i="5"/>
  <c r="AC226" i="5"/>
  <c r="F225" i="5"/>
  <c r="G226" i="5"/>
  <c r="X226" i="5"/>
  <c r="N225" i="5"/>
  <c r="AD225" i="5"/>
  <c r="L226" i="5"/>
  <c r="T226" i="5"/>
  <c r="AB226" i="5"/>
  <c r="AG225" i="5"/>
  <c r="U226" i="5"/>
  <c r="V225" i="5"/>
  <c r="P226" i="5"/>
  <c r="AF226" i="5"/>
  <c r="D227" i="5"/>
  <c r="C228" i="5"/>
  <c r="H230" i="5"/>
  <c r="L230" i="5"/>
  <c r="P230" i="5"/>
  <c r="T230" i="5"/>
  <c r="X230" i="5"/>
  <c r="AB230" i="5"/>
  <c r="AF230" i="5"/>
  <c r="E230" i="5"/>
  <c r="I230" i="5"/>
  <c r="M230" i="5"/>
  <c r="Q230" i="5"/>
  <c r="U230" i="5"/>
  <c r="Y230" i="5"/>
  <c r="AC230" i="5"/>
  <c r="AG230" i="5"/>
  <c r="B228" i="5"/>
  <c r="K230" i="5"/>
  <c r="S230" i="5"/>
  <c r="AA230" i="5"/>
  <c r="G230" i="5"/>
  <c r="W230" i="5"/>
  <c r="J230" i="5"/>
  <c r="Z230" i="5"/>
  <c r="F230" i="5"/>
  <c r="N230" i="5"/>
  <c r="V230" i="5"/>
  <c r="AD230" i="5"/>
  <c r="O230" i="5"/>
  <c r="AE230" i="5"/>
  <c r="R230" i="5"/>
  <c r="AH230" i="5"/>
  <c r="A231" i="5"/>
  <c r="B77" i="11"/>
  <c r="C77" i="11"/>
  <c r="A78" i="11"/>
  <c r="D76" i="11"/>
  <c r="E76" i="11"/>
  <c r="C231" i="5" l="1"/>
  <c r="G233" i="5"/>
  <c r="K233" i="5"/>
  <c r="O233" i="5"/>
  <c r="S233" i="5"/>
  <c r="W233" i="5"/>
  <c r="AA233" i="5"/>
  <c r="AE233" i="5"/>
  <c r="H233" i="5"/>
  <c r="L233" i="5"/>
  <c r="P233" i="5"/>
  <c r="T233" i="5"/>
  <c r="X233" i="5"/>
  <c r="AB233" i="5"/>
  <c r="AF233" i="5"/>
  <c r="B231" i="5"/>
  <c r="F233" i="5"/>
  <c r="N233" i="5"/>
  <c r="V233" i="5"/>
  <c r="AD233" i="5"/>
  <c r="J233" i="5"/>
  <c r="Z233" i="5"/>
  <c r="M233" i="5"/>
  <c r="AC233" i="5"/>
  <c r="I233" i="5"/>
  <c r="Q233" i="5"/>
  <c r="Y233" i="5"/>
  <c r="AG233" i="5"/>
  <c r="R233" i="5"/>
  <c r="AH233" i="5"/>
  <c r="E233" i="5"/>
  <c r="U233" i="5"/>
  <c r="A234" i="5"/>
  <c r="L228" i="5"/>
  <c r="V228" i="5"/>
  <c r="AG228" i="5"/>
  <c r="M229" i="5"/>
  <c r="W229" i="5"/>
  <c r="AH229" i="5"/>
  <c r="D228" i="5"/>
  <c r="N228" i="5"/>
  <c r="Y228" i="5"/>
  <c r="E229" i="5"/>
  <c r="O229" i="5"/>
  <c r="Z229" i="5"/>
  <c r="T228" i="5"/>
  <c r="J229" i="5"/>
  <c r="AE229" i="5"/>
  <c r="AD228" i="5"/>
  <c r="G229" i="5"/>
  <c r="F228" i="5"/>
  <c r="AB228" i="5"/>
  <c r="R229" i="5"/>
  <c r="I228" i="5"/>
  <c r="U229" i="5"/>
  <c r="Q228" i="5"/>
  <c r="AC229" i="5"/>
  <c r="G228" i="5"/>
  <c r="W228" i="5"/>
  <c r="H229" i="5"/>
  <c r="X229" i="5"/>
  <c r="V229" i="5"/>
  <c r="AF228" i="5"/>
  <c r="J228" i="5"/>
  <c r="Y229" i="5"/>
  <c r="AH228" i="5"/>
  <c r="M228" i="5"/>
  <c r="AE228" i="5"/>
  <c r="P229" i="5"/>
  <c r="AG229" i="5"/>
  <c r="U228" i="5"/>
  <c r="X228" i="5"/>
  <c r="K228" i="5"/>
  <c r="AA228" i="5"/>
  <c r="L229" i="5"/>
  <c r="AB229" i="5"/>
  <c r="Q229" i="5"/>
  <c r="Z228" i="5"/>
  <c r="E228" i="5"/>
  <c r="S229" i="5"/>
  <c r="AC228" i="5"/>
  <c r="H228" i="5"/>
  <c r="O228" i="5"/>
  <c r="AF229" i="5"/>
  <c r="K229" i="5"/>
  <c r="N229" i="5"/>
  <c r="D229" i="5"/>
  <c r="AA229" i="5"/>
  <c r="I229" i="5"/>
  <c r="S228" i="5"/>
  <c r="AD229" i="5"/>
  <c r="T229" i="5"/>
  <c r="F229" i="5"/>
  <c r="R228" i="5"/>
  <c r="P228" i="5"/>
  <c r="D230" i="5"/>
  <c r="A79" i="11"/>
  <c r="B78" i="11"/>
  <c r="C78" i="11"/>
  <c r="D77" i="11"/>
  <c r="E77" i="11"/>
  <c r="M231" i="5" l="1"/>
  <c r="V231" i="5"/>
  <c r="AD231" i="5"/>
  <c r="G232" i="5"/>
  <c r="O232" i="5"/>
  <c r="W232" i="5"/>
  <c r="AE232" i="5"/>
  <c r="E231" i="5"/>
  <c r="O231" i="5"/>
  <c r="X231" i="5"/>
  <c r="AF231" i="5"/>
  <c r="I232" i="5"/>
  <c r="Q232" i="5"/>
  <c r="Y232" i="5"/>
  <c r="AG232" i="5"/>
  <c r="T231" i="5"/>
  <c r="E232" i="5"/>
  <c r="U232" i="5"/>
  <c r="J231" i="5"/>
  <c r="M232" i="5"/>
  <c r="R231" i="5"/>
  <c r="S232" i="5"/>
  <c r="G231" i="5"/>
  <c r="Z231" i="5"/>
  <c r="K232" i="5"/>
  <c r="AA232" i="5"/>
  <c r="AB231" i="5"/>
  <c r="AC232" i="5"/>
  <c r="AH231" i="5"/>
  <c r="D231" i="5"/>
  <c r="AD232" i="5"/>
  <c r="N232" i="5"/>
  <c r="AC231" i="5"/>
  <c r="K231" i="5"/>
  <c r="T232" i="5"/>
  <c r="D232" i="5"/>
  <c r="S231" i="5"/>
  <c r="F232" i="5"/>
  <c r="L232" i="5"/>
  <c r="I231" i="5"/>
  <c r="H231" i="5"/>
  <c r="Z232" i="5"/>
  <c r="J232" i="5"/>
  <c r="Y231" i="5"/>
  <c r="F231" i="5"/>
  <c r="AF232" i="5"/>
  <c r="P232" i="5"/>
  <c r="AE231" i="5"/>
  <c r="N231" i="5"/>
  <c r="L231" i="5"/>
  <c r="V232" i="5"/>
  <c r="U231" i="5"/>
  <c r="AB232" i="5"/>
  <c r="AA231" i="5"/>
  <c r="AH232" i="5"/>
  <c r="X232" i="5"/>
  <c r="P231" i="5"/>
  <c r="AG231" i="5"/>
  <c r="R232" i="5"/>
  <c r="H232" i="5"/>
  <c r="W231" i="5"/>
  <c r="Q231" i="5"/>
  <c r="D233" i="5"/>
  <c r="B234" i="5"/>
  <c r="E236" i="5"/>
  <c r="I236" i="5"/>
  <c r="M236" i="5"/>
  <c r="Q236" i="5"/>
  <c r="U236" i="5"/>
  <c r="Y236" i="5"/>
  <c r="AC236" i="5"/>
  <c r="AG236" i="5"/>
  <c r="C234" i="5"/>
  <c r="F236" i="5"/>
  <c r="J236" i="5"/>
  <c r="N236" i="5"/>
  <c r="R236" i="5"/>
  <c r="V236" i="5"/>
  <c r="Z236" i="5"/>
  <c r="AD236" i="5"/>
  <c r="AH236" i="5"/>
  <c r="H236" i="5"/>
  <c r="P236" i="5"/>
  <c r="X236" i="5"/>
  <c r="AF236" i="5"/>
  <c r="L236" i="5"/>
  <c r="O236" i="5"/>
  <c r="W236" i="5"/>
  <c r="K236" i="5"/>
  <c r="S236" i="5"/>
  <c r="AA236" i="5"/>
  <c r="T236" i="5"/>
  <c r="AB236" i="5"/>
  <c r="G236" i="5"/>
  <c r="AE236" i="5"/>
  <c r="A237" i="5"/>
  <c r="D78" i="11"/>
  <c r="E78" i="11"/>
  <c r="A80" i="11"/>
  <c r="B79" i="11"/>
  <c r="C79" i="11"/>
  <c r="F239" i="5" l="1"/>
  <c r="J239" i="5"/>
  <c r="N239" i="5"/>
  <c r="R239" i="5"/>
  <c r="V239" i="5"/>
  <c r="Z239" i="5"/>
  <c r="AD239" i="5"/>
  <c r="AH239" i="5"/>
  <c r="G239" i="5"/>
  <c r="K239" i="5"/>
  <c r="O239" i="5"/>
  <c r="S239" i="5"/>
  <c r="W239" i="5"/>
  <c r="AA239" i="5"/>
  <c r="AE239" i="5"/>
  <c r="I239" i="5"/>
  <c r="Q239" i="5"/>
  <c r="Y239" i="5"/>
  <c r="AG239" i="5"/>
  <c r="C237" i="5"/>
  <c r="E239" i="5"/>
  <c r="U239" i="5"/>
  <c r="H239" i="5"/>
  <c r="X239" i="5"/>
  <c r="B237" i="5"/>
  <c r="L239" i="5"/>
  <c r="T239" i="5"/>
  <c r="AB239" i="5"/>
  <c r="M239" i="5"/>
  <c r="AC239" i="5"/>
  <c r="P239" i="5"/>
  <c r="AF239" i="5"/>
  <c r="A240" i="5"/>
  <c r="D234" i="5"/>
  <c r="G234" i="5"/>
  <c r="M234" i="5"/>
  <c r="R234" i="5"/>
  <c r="W234" i="5"/>
  <c r="AC234" i="5"/>
  <c r="AH234" i="5"/>
  <c r="H235" i="5"/>
  <c r="N235" i="5"/>
  <c r="S235" i="5"/>
  <c r="X235" i="5"/>
  <c r="AD235" i="5"/>
  <c r="I234" i="5"/>
  <c r="N234" i="5"/>
  <c r="S234" i="5"/>
  <c r="Y234" i="5"/>
  <c r="AD234" i="5"/>
  <c r="D235" i="5"/>
  <c r="J235" i="5"/>
  <c r="O235" i="5"/>
  <c r="T235" i="5"/>
  <c r="Z235" i="5"/>
  <c r="AE235" i="5"/>
  <c r="F234" i="5"/>
  <c r="Q234" i="5"/>
  <c r="AA234" i="5"/>
  <c r="G235" i="5"/>
  <c r="R235" i="5"/>
  <c r="AB235" i="5"/>
  <c r="K234" i="5"/>
  <c r="L235" i="5"/>
  <c r="W235" i="5"/>
  <c r="O234" i="5"/>
  <c r="F235" i="5"/>
  <c r="AA235" i="5"/>
  <c r="J234" i="5"/>
  <c r="U234" i="5"/>
  <c r="AE234" i="5"/>
  <c r="K235" i="5"/>
  <c r="V235" i="5"/>
  <c r="AF235" i="5"/>
  <c r="V234" i="5"/>
  <c r="AG234" i="5"/>
  <c r="AH235" i="5"/>
  <c r="E234" i="5"/>
  <c r="Z234" i="5"/>
  <c r="P235" i="5"/>
  <c r="Y235" i="5"/>
  <c r="I235" i="5"/>
  <c r="X234" i="5"/>
  <c r="H234" i="5"/>
  <c r="Q235" i="5"/>
  <c r="P234" i="5"/>
  <c r="U235" i="5"/>
  <c r="E235" i="5"/>
  <c r="T234" i="5"/>
  <c r="AG235" i="5"/>
  <c r="AF234" i="5"/>
  <c r="AC235" i="5"/>
  <c r="AB234" i="5"/>
  <c r="M235" i="5"/>
  <c r="L234" i="5"/>
  <c r="D236" i="5"/>
  <c r="E79" i="11"/>
  <c r="D79" i="11"/>
  <c r="A81" i="11"/>
  <c r="B80" i="11"/>
  <c r="C80" i="11"/>
  <c r="H242" i="5" l="1"/>
  <c r="L242" i="5"/>
  <c r="P242" i="5"/>
  <c r="T242" i="5"/>
  <c r="X242" i="5"/>
  <c r="AB242" i="5"/>
  <c r="AF242" i="5"/>
  <c r="B240" i="5"/>
  <c r="E242" i="5"/>
  <c r="I242" i="5"/>
  <c r="M242" i="5"/>
  <c r="Q242" i="5"/>
  <c r="U242" i="5"/>
  <c r="Y242" i="5"/>
  <c r="AC242" i="5"/>
  <c r="AG242" i="5"/>
  <c r="K242" i="5"/>
  <c r="S242" i="5"/>
  <c r="AA242" i="5"/>
  <c r="G242" i="5"/>
  <c r="W242" i="5"/>
  <c r="J242" i="5"/>
  <c r="C240" i="5"/>
  <c r="F242" i="5"/>
  <c r="N242" i="5"/>
  <c r="V242" i="5"/>
  <c r="AD242" i="5"/>
  <c r="O242" i="5"/>
  <c r="AE242" i="5"/>
  <c r="R242" i="5"/>
  <c r="Z242" i="5"/>
  <c r="AH242" i="5"/>
  <c r="A243" i="5"/>
  <c r="D237" i="5"/>
  <c r="F237" i="5"/>
  <c r="P237" i="5"/>
  <c r="Z237" i="5"/>
  <c r="G238" i="5"/>
  <c r="Q238" i="5"/>
  <c r="AA238" i="5"/>
  <c r="H237" i="5"/>
  <c r="R237" i="5"/>
  <c r="AD237" i="5"/>
  <c r="I238" i="5"/>
  <c r="S238" i="5"/>
  <c r="AE238" i="5"/>
  <c r="N237" i="5"/>
  <c r="AH237" i="5"/>
  <c r="Y238" i="5"/>
  <c r="X237" i="5"/>
  <c r="AF237" i="5"/>
  <c r="V237" i="5"/>
  <c r="K238" i="5"/>
  <c r="AG238" i="5"/>
  <c r="O238" i="5"/>
  <c r="J237" i="5"/>
  <c r="W238" i="5"/>
  <c r="M238" i="5"/>
  <c r="L237" i="5"/>
  <c r="Q237" i="5"/>
  <c r="AG237" i="5"/>
  <c r="R238" i="5"/>
  <c r="AH238" i="5"/>
  <c r="S237" i="5"/>
  <c r="D238" i="5"/>
  <c r="T238" i="5"/>
  <c r="AC238" i="5"/>
  <c r="Y237" i="5"/>
  <c r="Z238" i="5"/>
  <c r="AA237" i="5"/>
  <c r="AB238" i="5"/>
  <c r="E238" i="5"/>
  <c r="E237" i="5"/>
  <c r="U237" i="5"/>
  <c r="F238" i="5"/>
  <c r="V238" i="5"/>
  <c r="G237" i="5"/>
  <c r="W237" i="5"/>
  <c r="H238" i="5"/>
  <c r="X238" i="5"/>
  <c r="AB237" i="5"/>
  <c r="I237" i="5"/>
  <c r="J238" i="5"/>
  <c r="K237" i="5"/>
  <c r="L238" i="5"/>
  <c r="T237" i="5"/>
  <c r="N238" i="5"/>
  <c r="P238" i="5"/>
  <c r="M237" i="5"/>
  <c r="AE237" i="5"/>
  <c r="AD238" i="5"/>
  <c r="AF238" i="5"/>
  <c r="O237" i="5"/>
  <c r="U238" i="5"/>
  <c r="AC237" i="5"/>
  <c r="D239" i="5"/>
  <c r="D80" i="11"/>
  <c r="E80" i="11"/>
  <c r="B81" i="11"/>
  <c r="A82" i="11"/>
  <c r="C81" i="11"/>
  <c r="E240" i="5" l="1"/>
  <c r="I240" i="5"/>
  <c r="M240" i="5"/>
  <c r="Q240" i="5"/>
  <c r="U240" i="5"/>
  <c r="Y240" i="5"/>
  <c r="AC240" i="5"/>
  <c r="AG240" i="5"/>
  <c r="F241" i="5"/>
  <c r="J241" i="5"/>
  <c r="N241" i="5"/>
  <c r="R241" i="5"/>
  <c r="V241" i="5"/>
  <c r="Z241" i="5"/>
  <c r="AD241" i="5"/>
  <c r="AH241" i="5"/>
  <c r="F240" i="5"/>
  <c r="J240" i="5"/>
  <c r="N240" i="5"/>
  <c r="R240" i="5"/>
  <c r="V240" i="5"/>
  <c r="Z240" i="5"/>
  <c r="AD240" i="5"/>
  <c r="AH240" i="5"/>
  <c r="G241" i="5"/>
  <c r="K241" i="5"/>
  <c r="O241" i="5"/>
  <c r="S241" i="5"/>
  <c r="W241" i="5"/>
  <c r="AA241" i="5"/>
  <c r="AE241" i="5"/>
  <c r="H240" i="5"/>
  <c r="P240" i="5"/>
  <c r="X240" i="5"/>
  <c r="AF240" i="5"/>
  <c r="I241" i="5"/>
  <c r="Q241" i="5"/>
  <c r="Y241" i="5"/>
  <c r="AG241" i="5"/>
  <c r="D240" i="5"/>
  <c r="T240" i="5"/>
  <c r="E241" i="5"/>
  <c r="U241" i="5"/>
  <c r="G240" i="5"/>
  <c r="W240" i="5"/>
  <c r="H241" i="5"/>
  <c r="X241" i="5"/>
  <c r="K240" i="5"/>
  <c r="S240" i="5"/>
  <c r="AA240" i="5"/>
  <c r="D241" i="5"/>
  <c r="L241" i="5"/>
  <c r="T241" i="5"/>
  <c r="AB241" i="5"/>
  <c r="L240" i="5"/>
  <c r="AB240" i="5"/>
  <c r="M241" i="5"/>
  <c r="AC241" i="5"/>
  <c r="O240" i="5"/>
  <c r="AE240" i="5"/>
  <c r="P241" i="5"/>
  <c r="AF241" i="5"/>
  <c r="D242" i="5"/>
  <c r="C243" i="5"/>
  <c r="H245" i="5"/>
  <c r="L245" i="5"/>
  <c r="P245" i="5"/>
  <c r="T245" i="5"/>
  <c r="X245" i="5"/>
  <c r="AB245" i="5"/>
  <c r="AF245" i="5"/>
  <c r="E245" i="5"/>
  <c r="I245" i="5"/>
  <c r="M245" i="5"/>
  <c r="Q245" i="5"/>
  <c r="U245" i="5"/>
  <c r="Y245" i="5"/>
  <c r="AC245" i="5"/>
  <c r="AG245" i="5"/>
  <c r="B243" i="5"/>
  <c r="K245" i="5"/>
  <c r="S245" i="5"/>
  <c r="AA245" i="5"/>
  <c r="G245" i="5"/>
  <c r="W245" i="5"/>
  <c r="J245" i="5"/>
  <c r="AH245" i="5"/>
  <c r="F245" i="5"/>
  <c r="N245" i="5"/>
  <c r="V245" i="5"/>
  <c r="AD245" i="5"/>
  <c r="O245" i="5"/>
  <c r="AE245" i="5"/>
  <c r="R245" i="5"/>
  <c r="Z245" i="5"/>
  <c r="A246" i="5"/>
  <c r="C82" i="11"/>
  <c r="A83" i="11"/>
  <c r="B82" i="11"/>
  <c r="D81" i="11"/>
  <c r="E81" i="11"/>
  <c r="F2" i="5"/>
  <c r="C246" i="5" l="1"/>
  <c r="F248" i="5"/>
  <c r="J248" i="5"/>
  <c r="N248" i="5"/>
  <c r="R248" i="5"/>
  <c r="V248" i="5"/>
  <c r="Z248" i="5"/>
  <c r="AD248" i="5"/>
  <c r="AH248" i="5"/>
  <c r="G248" i="5"/>
  <c r="K248" i="5"/>
  <c r="O248" i="5"/>
  <c r="S248" i="5"/>
  <c r="W248" i="5"/>
  <c r="AA248" i="5"/>
  <c r="AE248" i="5"/>
  <c r="B246" i="5"/>
  <c r="E248" i="5"/>
  <c r="M248" i="5"/>
  <c r="U248" i="5"/>
  <c r="AC248" i="5"/>
  <c r="Q248" i="5"/>
  <c r="AG248" i="5"/>
  <c r="L248" i="5"/>
  <c r="AB248" i="5"/>
  <c r="H248" i="5"/>
  <c r="P248" i="5"/>
  <c r="X248" i="5"/>
  <c r="AF248" i="5"/>
  <c r="I248" i="5"/>
  <c r="Y248" i="5"/>
  <c r="T248" i="5"/>
  <c r="A249" i="5"/>
  <c r="P243" i="5"/>
  <c r="AF243" i="5"/>
  <c r="Q244" i="5"/>
  <c r="AG244" i="5"/>
  <c r="D243" i="5"/>
  <c r="T243" i="5"/>
  <c r="E244" i="5"/>
  <c r="U244" i="5"/>
  <c r="AB243" i="5"/>
  <c r="AC244" i="5"/>
  <c r="L243" i="5"/>
  <c r="X243" i="5"/>
  <c r="H243" i="5"/>
  <c r="I244" i="5"/>
  <c r="M244" i="5"/>
  <c r="Y244" i="5"/>
  <c r="O243" i="5"/>
  <c r="AE243" i="5"/>
  <c r="P244" i="5"/>
  <c r="AF244" i="5"/>
  <c r="Q243" i="5"/>
  <c r="AG243" i="5"/>
  <c r="R244" i="5"/>
  <c r="AH244" i="5"/>
  <c r="O244" i="5"/>
  <c r="N243" i="5"/>
  <c r="K244" i="5"/>
  <c r="J243" i="5"/>
  <c r="G243" i="5"/>
  <c r="H244" i="5"/>
  <c r="I243" i="5"/>
  <c r="J244" i="5"/>
  <c r="AE244" i="5"/>
  <c r="Z243" i="5"/>
  <c r="S243" i="5"/>
  <c r="D244" i="5"/>
  <c r="T244" i="5"/>
  <c r="E243" i="5"/>
  <c r="U243" i="5"/>
  <c r="F244" i="5"/>
  <c r="V244" i="5"/>
  <c r="G244" i="5"/>
  <c r="F243" i="5"/>
  <c r="AH243" i="5"/>
  <c r="W243" i="5"/>
  <c r="X244" i="5"/>
  <c r="Y243" i="5"/>
  <c r="Z244" i="5"/>
  <c r="AD243" i="5"/>
  <c r="AA244" i="5"/>
  <c r="AB244" i="5"/>
  <c r="AD244" i="5"/>
  <c r="S244" i="5"/>
  <c r="AA243" i="5"/>
  <c r="N244" i="5"/>
  <c r="K243" i="5"/>
  <c r="M243" i="5"/>
  <c r="W244" i="5"/>
  <c r="R243" i="5"/>
  <c r="AC243" i="5"/>
  <c r="V243" i="5"/>
  <c r="L244" i="5"/>
  <c r="D245" i="5"/>
  <c r="C83" i="11"/>
  <c r="A84" i="11"/>
  <c r="B83" i="11"/>
  <c r="D82" i="11"/>
  <c r="E82" i="11"/>
  <c r="G2" i="5"/>
  <c r="H251" i="5" l="1"/>
  <c r="L251" i="5"/>
  <c r="P251" i="5"/>
  <c r="T251" i="5"/>
  <c r="X251" i="5"/>
  <c r="AB251" i="5"/>
  <c r="AF251" i="5"/>
  <c r="B249" i="5"/>
  <c r="E251" i="5"/>
  <c r="I251" i="5"/>
  <c r="M251" i="5"/>
  <c r="Q251" i="5"/>
  <c r="U251" i="5"/>
  <c r="Y251" i="5"/>
  <c r="AC251" i="5"/>
  <c r="AG251" i="5"/>
  <c r="G251" i="5"/>
  <c r="O251" i="5"/>
  <c r="W251" i="5"/>
  <c r="AE251" i="5"/>
  <c r="S251" i="5"/>
  <c r="N251" i="5"/>
  <c r="AD251" i="5"/>
  <c r="J251" i="5"/>
  <c r="R251" i="5"/>
  <c r="Z251" i="5"/>
  <c r="AH251" i="5"/>
  <c r="K251" i="5"/>
  <c r="AA251" i="5"/>
  <c r="C249" i="5"/>
  <c r="F251" i="5"/>
  <c r="V251" i="5"/>
  <c r="A252" i="5"/>
  <c r="D246" i="5"/>
  <c r="I246" i="5"/>
  <c r="N246" i="5"/>
  <c r="S246" i="5"/>
  <c r="Y246" i="5"/>
  <c r="AD246" i="5"/>
  <c r="D247" i="5"/>
  <c r="J247" i="5"/>
  <c r="O247" i="5"/>
  <c r="T247" i="5"/>
  <c r="Z247" i="5"/>
  <c r="AE247" i="5"/>
  <c r="E246" i="5"/>
  <c r="J246" i="5"/>
  <c r="O246" i="5"/>
  <c r="U246" i="5"/>
  <c r="Z246" i="5"/>
  <c r="AE246" i="5"/>
  <c r="F247" i="5"/>
  <c r="K247" i="5"/>
  <c r="P247" i="5"/>
  <c r="V247" i="5"/>
  <c r="AA247" i="5"/>
  <c r="AF247" i="5"/>
  <c r="M246" i="5"/>
  <c r="W246" i="5"/>
  <c r="AH246" i="5"/>
  <c r="N247" i="5"/>
  <c r="X247" i="5"/>
  <c r="G246" i="5"/>
  <c r="AC246" i="5"/>
  <c r="S247" i="5"/>
  <c r="AD247" i="5"/>
  <c r="K246" i="5"/>
  <c r="AG246" i="5"/>
  <c r="W247" i="5"/>
  <c r="F246" i="5"/>
  <c r="Q246" i="5"/>
  <c r="AA246" i="5"/>
  <c r="G247" i="5"/>
  <c r="R247" i="5"/>
  <c r="AB247" i="5"/>
  <c r="R246" i="5"/>
  <c r="H247" i="5"/>
  <c r="V246" i="5"/>
  <c r="L247" i="5"/>
  <c r="AH247" i="5"/>
  <c r="AC247" i="5"/>
  <c r="M247" i="5"/>
  <c r="AB246" i="5"/>
  <c r="L246" i="5"/>
  <c r="U247" i="5"/>
  <c r="T246" i="5"/>
  <c r="Y247" i="5"/>
  <c r="I247" i="5"/>
  <c r="X246" i="5"/>
  <c r="H246" i="5"/>
  <c r="E247" i="5"/>
  <c r="AG247" i="5"/>
  <c r="P246" i="5"/>
  <c r="Q247" i="5"/>
  <c r="AF246" i="5"/>
  <c r="D248" i="5"/>
  <c r="B84" i="11"/>
  <c r="C84" i="11"/>
  <c r="A85" i="11"/>
  <c r="D83" i="11"/>
  <c r="E83" i="11"/>
  <c r="H2" i="5"/>
  <c r="F249" i="5" l="1"/>
  <c r="K249" i="5"/>
  <c r="P249" i="5"/>
  <c r="V249" i="5"/>
  <c r="AA249" i="5"/>
  <c r="AF249" i="5"/>
  <c r="G250" i="5"/>
  <c r="L250" i="5"/>
  <c r="Q250" i="5"/>
  <c r="W250" i="5"/>
  <c r="AB250" i="5"/>
  <c r="AG250" i="5"/>
  <c r="G249" i="5"/>
  <c r="L249" i="5"/>
  <c r="R249" i="5"/>
  <c r="W249" i="5"/>
  <c r="AB249" i="5"/>
  <c r="AH249" i="5"/>
  <c r="H250" i="5"/>
  <c r="M250" i="5"/>
  <c r="S250" i="5"/>
  <c r="X250" i="5"/>
  <c r="AC250" i="5"/>
  <c r="D249" i="5"/>
  <c r="O249" i="5"/>
  <c r="Z249" i="5"/>
  <c r="E250" i="5"/>
  <c r="P250" i="5"/>
  <c r="AA250" i="5"/>
  <c r="T249" i="5"/>
  <c r="K250" i="5"/>
  <c r="AF250" i="5"/>
  <c r="N249" i="5"/>
  <c r="D250" i="5"/>
  <c r="Y250" i="5"/>
  <c r="H249" i="5"/>
  <c r="S249" i="5"/>
  <c r="AD249" i="5"/>
  <c r="I250" i="5"/>
  <c r="T250" i="5"/>
  <c r="AE250" i="5"/>
  <c r="J249" i="5"/>
  <c r="AE249" i="5"/>
  <c r="U250" i="5"/>
  <c r="X249" i="5"/>
  <c r="O250" i="5"/>
  <c r="M249" i="5"/>
  <c r="AC249" i="5"/>
  <c r="N250" i="5"/>
  <c r="AD250" i="5"/>
  <c r="E249" i="5"/>
  <c r="F250" i="5"/>
  <c r="Q249" i="5"/>
  <c r="AG249" i="5"/>
  <c r="R250" i="5"/>
  <c r="AH250" i="5"/>
  <c r="U249" i="5"/>
  <c r="V250" i="5"/>
  <c r="Z250" i="5"/>
  <c r="Y249" i="5"/>
  <c r="J250" i="5"/>
  <c r="I249" i="5"/>
  <c r="D251" i="5"/>
  <c r="C252" i="5"/>
  <c r="F254" i="5"/>
  <c r="J254" i="5"/>
  <c r="N254" i="5"/>
  <c r="R254" i="5"/>
  <c r="V254" i="5"/>
  <c r="Z254" i="5"/>
  <c r="AD254" i="5"/>
  <c r="AH254" i="5"/>
  <c r="G254" i="5"/>
  <c r="K254" i="5"/>
  <c r="O254" i="5"/>
  <c r="S254" i="5"/>
  <c r="W254" i="5"/>
  <c r="AA254" i="5"/>
  <c r="AE254" i="5"/>
  <c r="I254" i="5"/>
  <c r="Q254" i="5"/>
  <c r="Y254" i="5"/>
  <c r="AG254" i="5"/>
  <c r="B252" i="5"/>
  <c r="M254" i="5"/>
  <c r="AC254" i="5"/>
  <c r="P254" i="5"/>
  <c r="AF254" i="5"/>
  <c r="L254" i="5"/>
  <c r="T254" i="5"/>
  <c r="AB254" i="5"/>
  <c r="E254" i="5"/>
  <c r="U254" i="5"/>
  <c r="H254" i="5"/>
  <c r="X254" i="5"/>
  <c r="A255" i="5"/>
  <c r="A86" i="11"/>
  <c r="B85" i="11"/>
  <c r="C85" i="11"/>
  <c r="D84" i="11"/>
  <c r="E84" i="11"/>
  <c r="I2" i="5"/>
  <c r="G257" i="5" l="1"/>
  <c r="K257" i="5"/>
  <c r="O257" i="5"/>
  <c r="S257" i="5"/>
  <c r="W257" i="5"/>
  <c r="AA257" i="5"/>
  <c r="AE257" i="5"/>
  <c r="B255" i="5"/>
  <c r="H257" i="5"/>
  <c r="L257" i="5"/>
  <c r="P257" i="5"/>
  <c r="T257" i="5"/>
  <c r="X257" i="5"/>
  <c r="AB257" i="5"/>
  <c r="AF257" i="5"/>
  <c r="F257" i="5"/>
  <c r="N257" i="5"/>
  <c r="V257" i="5"/>
  <c r="AD257" i="5"/>
  <c r="J257" i="5"/>
  <c r="AH257" i="5"/>
  <c r="E257" i="5"/>
  <c r="U257" i="5"/>
  <c r="C255" i="5"/>
  <c r="I257" i="5"/>
  <c r="Q257" i="5"/>
  <c r="Y257" i="5"/>
  <c r="AG257" i="5"/>
  <c r="R257" i="5"/>
  <c r="Z257" i="5"/>
  <c r="M257" i="5"/>
  <c r="AC257" i="5"/>
  <c r="A258" i="5"/>
  <c r="G252" i="5"/>
  <c r="K252" i="5"/>
  <c r="O252" i="5"/>
  <c r="S252" i="5"/>
  <c r="W252" i="5"/>
  <c r="AA252" i="5"/>
  <c r="AE252" i="5"/>
  <c r="D253" i="5"/>
  <c r="H253" i="5"/>
  <c r="L253" i="5"/>
  <c r="P253" i="5"/>
  <c r="T253" i="5"/>
  <c r="X253" i="5"/>
  <c r="AB253" i="5"/>
  <c r="AF253" i="5"/>
  <c r="D252" i="5"/>
  <c r="H252" i="5"/>
  <c r="L252" i="5"/>
  <c r="P252" i="5"/>
  <c r="T252" i="5"/>
  <c r="X252" i="5"/>
  <c r="AB252" i="5"/>
  <c r="AF252" i="5"/>
  <c r="E253" i="5"/>
  <c r="I253" i="5"/>
  <c r="M253" i="5"/>
  <c r="Q253" i="5"/>
  <c r="U253" i="5"/>
  <c r="Y253" i="5"/>
  <c r="AC253" i="5"/>
  <c r="AG253" i="5"/>
  <c r="F252" i="5"/>
  <c r="N252" i="5"/>
  <c r="V252" i="5"/>
  <c r="AD252" i="5"/>
  <c r="G253" i="5"/>
  <c r="O253" i="5"/>
  <c r="W253" i="5"/>
  <c r="AE253" i="5"/>
  <c r="R252" i="5"/>
  <c r="AH252" i="5"/>
  <c r="K253" i="5"/>
  <c r="AA253" i="5"/>
  <c r="M252" i="5"/>
  <c r="AC252" i="5"/>
  <c r="N253" i="5"/>
  <c r="AD253" i="5"/>
  <c r="I252" i="5"/>
  <c r="Q252" i="5"/>
  <c r="Y252" i="5"/>
  <c r="AG252" i="5"/>
  <c r="J253" i="5"/>
  <c r="R253" i="5"/>
  <c r="Z253" i="5"/>
  <c r="AH253" i="5"/>
  <c r="J252" i="5"/>
  <c r="Z252" i="5"/>
  <c r="S253" i="5"/>
  <c r="E252" i="5"/>
  <c r="U252" i="5"/>
  <c r="F253" i="5"/>
  <c r="V253" i="5"/>
  <c r="D254" i="5"/>
  <c r="D85" i="11"/>
  <c r="E85" i="11"/>
  <c r="B86" i="11"/>
  <c r="A87" i="11"/>
  <c r="C86" i="11"/>
  <c r="J2" i="5"/>
  <c r="D255" i="5" l="1"/>
  <c r="F255" i="5"/>
  <c r="M255" i="5"/>
  <c r="U255" i="5"/>
  <c r="AB255" i="5"/>
  <c r="AH255" i="5"/>
  <c r="K256" i="5"/>
  <c r="R256" i="5"/>
  <c r="Y256" i="5"/>
  <c r="AG256" i="5"/>
  <c r="H255" i="5"/>
  <c r="P255" i="5"/>
  <c r="V255" i="5"/>
  <c r="AC255" i="5"/>
  <c r="F256" i="5"/>
  <c r="M256" i="5"/>
  <c r="S256" i="5"/>
  <c r="AA256" i="5"/>
  <c r="AH256" i="5"/>
  <c r="L255" i="5"/>
  <c r="Z255" i="5"/>
  <c r="I256" i="5"/>
  <c r="W256" i="5"/>
  <c r="R255" i="5"/>
  <c r="Q256" i="5"/>
  <c r="X255" i="5"/>
  <c r="G256" i="5"/>
  <c r="Q255" i="5"/>
  <c r="AF255" i="5"/>
  <c r="N256" i="5"/>
  <c r="AC256" i="5"/>
  <c r="E255" i="5"/>
  <c r="AG255" i="5"/>
  <c r="AD256" i="5"/>
  <c r="J255" i="5"/>
  <c r="V256" i="5"/>
  <c r="Z256" i="5"/>
  <c r="E256" i="5"/>
  <c r="N255" i="5"/>
  <c r="K255" i="5"/>
  <c r="AA255" i="5"/>
  <c r="L256" i="5"/>
  <c r="AB256" i="5"/>
  <c r="O256" i="5"/>
  <c r="S255" i="5"/>
  <c r="T256" i="5"/>
  <c r="U256" i="5"/>
  <c r="AD255" i="5"/>
  <c r="I255" i="5"/>
  <c r="O255" i="5"/>
  <c r="AE255" i="5"/>
  <c r="P256" i="5"/>
  <c r="AF256" i="5"/>
  <c r="Y255" i="5"/>
  <c r="D256" i="5"/>
  <c r="T255" i="5"/>
  <c r="G255" i="5"/>
  <c r="X256" i="5"/>
  <c r="W255" i="5"/>
  <c r="AE256" i="5"/>
  <c r="H256" i="5"/>
  <c r="J256" i="5"/>
  <c r="D257" i="5"/>
  <c r="B258" i="5"/>
  <c r="E260" i="5"/>
  <c r="I260" i="5"/>
  <c r="M260" i="5"/>
  <c r="Q260" i="5"/>
  <c r="U260" i="5"/>
  <c r="Y260" i="5"/>
  <c r="AC260" i="5"/>
  <c r="AG260" i="5"/>
  <c r="C258" i="5"/>
  <c r="F260" i="5"/>
  <c r="J260" i="5"/>
  <c r="N260" i="5"/>
  <c r="R260" i="5"/>
  <c r="V260" i="5"/>
  <c r="Z260" i="5"/>
  <c r="AD260" i="5"/>
  <c r="AH260" i="5"/>
  <c r="L260" i="5"/>
  <c r="T260" i="5"/>
  <c r="AB260" i="5"/>
  <c r="H260" i="5"/>
  <c r="X260" i="5"/>
  <c r="S260" i="5"/>
  <c r="G260" i="5"/>
  <c r="O260" i="5"/>
  <c r="W260" i="5"/>
  <c r="AE260" i="5"/>
  <c r="P260" i="5"/>
  <c r="AF260" i="5"/>
  <c r="K260" i="5"/>
  <c r="AA260" i="5"/>
  <c r="A261" i="5"/>
  <c r="C87" i="11"/>
  <c r="A88" i="11"/>
  <c r="B87" i="11"/>
  <c r="D86" i="11"/>
  <c r="E86" i="11"/>
  <c r="K2" i="5"/>
  <c r="F263" i="5" l="1"/>
  <c r="J263" i="5"/>
  <c r="N263" i="5"/>
  <c r="R263" i="5"/>
  <c r="V263" i="5"/>
  <c r="Z263" i="5"/>
  <c r="AD263" i="5"/>
  <c r="AH263" i="5"/>
  <c r="G263" i="5"/>
  <c r="K263" i="5"/>
  <c r="O263" i="5"/>
  <c r="S263" i="5"/>
  <c r="W263" i="5"/>
  <c r="AA263" i="5"/>
  <c r="AE263" i="5"/>
  <c r="C261" i="5"/>
  <c r="I263" i="5"/>
  <c r="Q263" i="5"/>
  <c r="Y263" i="5"/>
  <c r="AG263" i="5"/>
  <c r="M263" i="5"/>
  <c r="AC263" i="5"/>
  <c r="B261" i="5"/>
  <c r="H263" i="5"/>
  <c r="X263" i="5"/>
  <c r="L263" i="5"/>
  <c r="T263" i="5"/>
  <c r="AB263" i="5"/>
  <c r="E263" i="5"/>
  <c r="U263" i="5"/>
  <c r="P263" i="5"/>
  <c r="AF263" i="5"/>
  <c r="A264" i="5"/>
  <c r="E258" i="5"/>
  <c r="I258" i="5"/>
  <c r="Q258" i="5"/>
  <c r="W258" i="5"/>
  <c r="AD258" i="5"/>
  <c r="G259" i="5"/>
  <c r="N259" i="5"/>
  <c r="T259" i="5"/>
  <c r="AB259" i="5"/>
  <c r="K258" i="5"/>
  <c r="R258" i="5"/>
  <c r="Y258" i="5"/>
  <c r="AG258" i="5"/>
  <c r="H259" i="5"/>
  <c r="O259" i="5"/>
  <c r="W259" i="5"/>
  <c r="AD259" i="5"/>
  <c r="G258" i="5"/>
  <c r="V258" i="5"/>
  <c r="D259" i="5"/>
  <c r="S259" i="5"/>
  <c r="AH259" i="5"/>
  <c r="N258" i="5"/>
  <c r="L259" i="5"/>
  <c r="F258" i="5"/>
  <c r="AH258" i="5"/>
  <c r="AE259" i="5"/>
  <c r="M258" i="5"/>
  <c r="AA258" i="5"/>
  <c r="J259" i="5"/>
  <c r="X259" i="5"/>
  <c r="AC258" i="5"/>
  <c r="Z259" i="5"/>
  <c r="S258" i="5"/>
  <c r="R259" i="5"/>
  <c r="AF259" i="5"/>
  <c r="K259" i="5"/>
  <c r="U258" i="5"/>
  <c r="H258" i="5"/>
  <c r="X258" i="5"/>
  <c r="I259" i="5"/>
  <c r="Y259" i="5"/>
  <c r="AE258" i="5"/>
  <c r="AF258" i="5"/>
  <c r="AG259" i="5"/>
  <c r="AA259" i="5"/>
  <c r="F259" i="5"/>
  <c r="O258" i="5"/>
  <c r="L258" i="5"/>
  <c r="AB258" i="5"/>
  <c r="M259" i="5"/>
  <c r="AC259" i="5"/>
  <c r="V259" i="5"/>
  <c r="J258" i="5"/>
  <c r="P258" i="5"/>
  <c r="Q259" i="5"/>
  <c r="P259" i="5"/>
  <c r="D258" i="5"/>
  <c r="E259" i="5"/>
  <c r="Z258" i="5"/>
  <c r="T258" i="5"/>
  <c r="U259" i="5"/>
  <c r="D260" i="5"/>
  <c r="A89" i="11"/>
  <c r="B88" i="11"/>
  <c r="C88" i="11"/>
  <c r="E87" i="11"/>
  <c r="D87" i="11"/>
  <c r="L2" i="5"/>
  <c r="G261" i="5" l="1"/>
  <c r="AB261" i="5"/>
  <c r="S262" i="5"/>
  <c r="L261" i="5"/>
  <c r="AH261" i="5"/>
  <c r="X262" i="5"/>
  <c r="M262" i="5"/>
  <c r="W261" i="5"/>
  <c r="R261" i="5"/>
  <c r="AC262" i="5"/>
  <c r="H262" i="5"/>
  <c r="M261" i="5"/>
  <c r="AC261" i="5"/>
  <c r="N262" i="5"/>
  <c r="AD262" i="5"/>
  <c r="AG262" i="5"/>
  <c r="L262" i="5"/>
  <c r="V261" i="5"/>
  <c r="AF262" i="5"/>
  <c r="K262" i="5"/>
  <c r="T261" i="5"/>
  <c r="AE262" i="5"/>
  <c r="I262" i="5"/>
  <c r="S261" i="5"/>
  <c r="E261" i="5"/>
  <c r="F262" i="5"/>
  <c r="W262" i="5"/>
  <c r="K261" i="5"/>
  <c r="AE261" i="5"/>
  <c r="T262" i="5"/>
  <c r="H261" i="5"/>
  <c r="Q261" i="5"/>
  <c r="AG261" i="5"/>
  <c r="R262" i="5"/>
  <c r="AH262" i="5"/>
  <c r="AB262" i="5"/>
  <c r="G262" i="5"/>
  <c r="P261" i="5"/>
  <c r="AA262" i="5"/>
  <c r="E262" i="5"/>
  <c r="O261" i="5"/>
  <c r="Y262" i="5"/>
  <c r="D262" i="5"/>
  <c r="N261" i="5"/>
  <c r="U261" i="5"/>
  <c r="V262" i="5"/>
  <c r="AF261" i="5"/>
  <c r="U262" i="5"/>
  <c r="J261" i="5"/>
  <c r="AD261" i="5"/>
  <c r="Z262" i="5"/>
  <c r="AA261" i="5"/>
  <c r="Z261" i="5"/>
  <c r="F261" i="5"/>
  <c r="D261" i="5"/>
  <c r="X261" i="5"/>
  <c r="I261" i="5"/>
  <c r="Q262" i="5"/>
  <c r="P262" i="5"/>
  <c r="Y261" i="5"/>
  <c r="O262" i="5"/>
  <c r="J262" i="5"/>
  <c r="D263" i="5"/>
  <c r="H266" i="5"/>
  <c r="L266" i="5"/>
  <c r="P266" i="5"/>
  <c r="T266" i="5"/>
  <c r="X266" i="5"/>
  <c r="AB266" i="5"/>
  <c r="AF266" i="5"/>
  <c r="B264" i="5"/>
  <c r="E266" i="5"/>
  <c r="I266" i="5"/>
  <c r="M266" i="5"/>
  <c r="Q266" i="5"/>
  <c r="U266" i="5"/>
  <c r="Y266" i="5"/>
  <c r="AC266" i="5"/>
  <c r="AG266" i="5"/>
  <c r="K266" i="5"/>
  <c r="S266" i="5"/>
  <c r="AA266" i="5"/>
  <c r="O266" i="5"/>
  <c r="AE266" i="5"/>
  <c r="J266" i="5"/>
  <c r="Z266" i="5"/>
  <c r="C264" i="5"/>
  <c r="F266" i="5"/>
  <c r="N266" i="5"/>
  <c r="V266" i="5"/>
  <c r="AD266" i="5"/>
  <c r="G266" i="5"/>
  <c r="W266" i="5"/>
  <c r="R266" i="5"/>
  <c r="AH266" i="5"/>
  <c r="A267" i="5"/>
  <c r="A90" i="11"/>
  <c r="B89" i="11"/>
  <c r="C89" i="11"/>
  <c r="D88" i="11"/>
  <c r="E88" i="11"/>
  <c r="M2" i="5"/>
  <c r="C267" i="5" l="1"/>
  <c r="H269" i="5"/>
  <c r="L269" i="5"/>
  <c r="P269" i="5"/>
  <c r="T269" i="5"/>
  <c r="X269" i="5"/>
  <c r="AB269" i="5"/>
  <c r="AF269" i="5"/>
  <c r="E269" i="5"/>
  <c r="I269" i="5"/>
  <c r="M269" i="5"/>
  <c r="Q269" i="5"/>
  <c r="U269" i="5"/>
  <c r="Y269" i="5"/>
  <c r="AC269" i="5"/>
  <c r="AG269" i="5"/>
  <c r="B267" i="5"/>
  <c r="K269" i="5"/>
  <c r="S269" i="5"/>
  <c r="AA269" i="5"/>
  <c r="O269" i="5"/>
  <c r="AE269" i="5"/>
  <c r="R269" i="5"/>
  <c r="AH269" i="5"/>
  <c r="F269" i="5"/>
  <c r="N269" i="5"/>
  <c r="V269" i="5"/>
  <c r="AD269" i="5"/>
  <c r="G269" i="5"/>
  <c r="W269" i="5"/>
  <c r="J269" i="5"/>
  <c r="Z269" i="5"/>
  <c r="A270" i="5"/>
  <c r="E264" i="5"/>
  <c r="I264" i="5"/>
  <c r="M264" i="5"/>
  <c r="Q264" i="5"/>
  <c r="U264" i="5"/>
  <c r="Y264" i="5"/>
  <c r="AC264" i="5"/>
  <c r="AG264" i="5"/>
  <c r="F265" i="5"/>
  <c r="J265" i="5"/>
  <c r="N265" i="5"/>
  <c r="R265" i="5"/>
  <c r="V265" i="5"/>
  <c r="Z265" i="5"/>
  <c r="AD265" i="5"/>
  <c r="AH265" i="5"/>
  <c r="F264" i="5"/>
  <c r="J264" i="5"/>
  <c r="N264" i="5"/>
  <c r="R264" i="5"/>
  <c r="V264" i="5"/>
  <c r="Z264" i="5"/>
  <c r="AD264" i="5"/>
  <c r="AH264" i="5"/>
  <c r="G265" i="5"/>
  <c r="K265" i="5"/>
  <c r="O265" i="5"/>
  <c r="S265" i="5"/>
  <c r="W265" i="5"/>
  <c r="AA265" i="5"/>
  <c r="AE265" i="5"/>
  <c r="H264" i="5"/>
  <c r="P264" i="5"/>
  <c r="X264" i="5"/>
  <c r="AF264" i="5"/>
  <c r="I265" i="5"/>
  <c r="Q265" i="5"/>
  <c r="Y265" i="5"/>
  <c r="AG265" i="5"/>
  <c r="L264" i="5"/>
  <c r="AB264" i="5"/>
  <c r="M265" i="5"/>
  <c r="AC265" i="5"/>
  <c r="G264" i="5"/>
  <c r="W264" i="5"/>
  <c r="H265" i="5"/>
  <c r="X265" i="5"/>
  <c r="K264" i="5"/>
  <c r="S264" i="5"/>
  <c r="AA264" i="5"/>
  <c r="D265" i="5"/>
  <c r="L265" i="5"/>
  <c r="T265" i="5"/>
  <c r="AB265" i="5"/>
  <c r="D264" i="5"/>
  <c r="T264" i="5"/>
  <c r="E265" i="5"/>
  <c r="U265" i="5"/>
  <c r="O264" i="5"/>
  <c r="AE264" i="5"/>
  <c r="P265" i="5"/>
  <c r="AF265" i="5"/>
  <c r="D266" i="5"/>
  <c r="E89" i="11"/>
  <c r="D89" i="11"/>
  <c r="A91" i="11"/>
  <c r="B90" i="11"/>
  <c r="C90" i="11"/>
  <c r="C3" i="5"/>
  <c r="N2" i="5"/>
  <c r="C270" i="5" l="1"/>
  <c r="E272" i="5"/>
  <c r="I272" i="5"/>
  <c r="M272" i="5"/>
  <c r="Q272" i="5"/>
  <c r="U272" i="5"/>
  <c r="Y272" i="5"/>
  <c r="AC272" i="5"/>
  <c r="AG272" i="5"/>
  <c r="F272" i="5"/>
  <c r="J272" i="5"/>
  <c r="N272" i="5"/>
  <c r="R272" i="5"/>
  <c r="V272" i="5"/>
  <c r="Z272" i="5"/>
  <c r="AD272" i="5"/>
  <c r="AH272" i="5"/>
  <c r="B270" i="5"/>
  <c r="H272" i="5"/>
  <c r="P272" i="5"/>
  <c r="X272" i="5"/>
  <c r="AF272" i="5"/>
  <c r="L272" i="5"/>
  <c r="AB272" i="5"/>
  <c r="G272" i="5"/>
  <c r="W272" i="5"/>
  <c r="K272" i="5"/>
  <c r="S272" i="5"/>
  <c r="AA272" i="5"/>
  <c r="T272" i="5"/>
  <c r="O272" i="5"/>
  <c r="AE272" i="5"/>
  <c r="A273" i="5"/>
  <c r="H267" i="5"/>
  <c r="L267" i="5"/>
  <c r="V267" i="5"/>
  <c r="AG267" i="5"/>
  <c r="M268" i="5"/>
  <c r="W268" i="5"/>
  <c r="AH268" i="5"/>
  <c r="D267" i="5"/>
  <c r="N267" i="5"/>
  <c r="Y267" i="5"/>
  <c r="E268" i="5"/>
  <c r="O268" i="5"/>
  <c r="Z268" i="5"/>
  <c r="T267" i="5"/>
  <c r="J268" i="5"/>
  <c r="AE268" i="5"/>
  <c r="AD267" i="5"/>
  <c r="Q267" i="5"/>
  <c r="AC268" i="5"/>
  <c r="F267" i="5"/>
  <c r="AB267" i="5"/>
  <c r="R268" i="5"/>
  <c r="I267" i="5"/>
  <c r="U268" i="5"/>
  <c r="G268" i="5"/>
  <c r="S268" i="5"/>
  <c r="AC267" i="5"/>
  <c r="S267" i="5"/>
  <c r="D268" i="5"/>
  <c r="T268" i="5"/>
  <c r="AG268" i="5"/>
  <c r="K268" i="5"/>
  <c r="U267" i="5"/>
  <c r="I268" i="5"/>
  <c r="K267" i="5"/>
  <c r="AB268" i="5"/>
  <c r="V268" i="5"/>
  <c r="AF267" i="5"/>
  <c r="N268" i="5"/>
  <c r="X267" i="5"/>
  <c r="G267" i="5"/>
  <c r="W267" i="5"/>
  <c r="H268" i="5"/>
  <c r="X268" i="5"/>
  <c r="AA268" i="5"/>
  <c r="F268" i="5"/>
  <c r="P267" i="5"/>
  <c r="AD268" i="5"/>
  <c r="R267" i="5"/>
  <c r="AA267" i="5"/>
  <c r="L268" i="5"/>
  <c r="J267" i="5"/>
  <c r="M267" i="5"/>
  <c r="AF268" i="5"/>
  <c r="Z267" i="5"/>
  <c r="Y268" i="5"/>
  <c r="AH267" i="5"/>
  <c r="P268" i="5"/>
  <c r="O267" i="5"/>
  <c r="E267" i="5"/>
  <c r="AE267" i="5"/>
  <c r="Q268" i="5"/>
  <c r="D269" i="5"/>
  <c r="A92" i="11"/>
  <c r="C91" i="11"/>
  <c r="B91" i="11"/>
  <c r="D90" i="11"/>
  <c r="E90" i="11"/>
  <c r="O2" i="5"/>
  <c r="I270" i="5" l="1"/>
  <c r="W270" i="5"/>
  <c r="N271" i="5"/>
  <c r="G270" i="5"/>
  <c r="AC270" i="5"/>
  <c r="S271" i="5"/>
  <c r="H271" i="5"/>
  <c r="AD271" i="5"/>
  <c r="M270" i="5"/>
  <c r="X271" i="5"/>
  <c r="R270" i="5"/>
  <c r="AH270" i="5"/>
  <c r="AF271" i="5"/>
  <c r="O270" i="5"/>
  <c r="AA271" i="5"/>
  <c r="U270" i="5"/>
  <c r="AE271" i="5"/>
  <c r="J271" i="5"/>
  <c r="S270" i="5"/>
  <c r="P270" i="5"/>
  <c r="AF270" i="5"/>
  <c r="Q271" i="5"/>
  <c r="AG271" i="5"/>
  <c r="AH271" i="5"/>
  <c r="L271" i="5"/>
  <c r="V270" i="5"/>
  <c r="AD270" i="5"/>
  <c r="X270" i="5"/>
  <c r="Y271" i="5"/>
  <c r="W271" i="5"/>
  <c r="AG270" i="5"/>
  <c r="V271" i="5"/>
  <c r="E270" i="5"/>
  <c r="P271" i="5"/>
  <c r="J270" i="5"/>
  <c r="Z271" i="5"/>
  <c r="D271" i="5"/>
  <c r="N270" i="5"/>
  <c r="D270" i="5"/>
  <c r="T270" i="5"/>
  <c r="E271" i="5"/>
  <c r="U271" i="5"/>
  <c r="AB271" i="5"/>
  <c r="G271" i="5"/>
  <c r="Q270" i="5"/>
  <c r="K271" i="5"/>
  <c r="F271" i="5"/>
  <c r="T271" i="5"/>
  <c r="H270" i="5"/>
  <c r="I271" i="5"/>
  <c r="K270" i="5"/>
  <c r="Z270" i="5"/>
  <c r="AE270" i="5"/>
  <c r="O271" i="5"/>
  <c r="AC271" i="5"/>
  <c r="R271" i="5"/>
  <c r="AB270" i="5"/>
  <c r="F270" i="5"/>
  <c r="Y270" i="5"/>
  <c r="L270" i="5"/>
  <c r="AA270" i="5"/>
  <c r="M271" i="5"/>
  <c r="D272" i="5"/>
  <c r="G275" i="5"/>
  <c r="K275" i="5"/>
  <c r="O275" i="5"/>
  <c r="S275" i="5"/>
  <c r="W275" i="5"/>
  <c r="AA275" i="5"/>
  <c r="AE275" i="5"/>
  <c r="H275" i="5"/>
  <c r="L275" i="5"/>
  <c r="P275" i="5"/>
  <c r="T275" i="5"/>
  <c r="X275" i="5"/>
  <c r="AB275" i="5"/>
  <c r="AF275" i="5"/>
  <c r="F275" i="5"/>
  <c r="N275" i="5"/>
  <c r="V275" i="5"/>
  <c r="AD275" i="5"/>
  <c r="R275" i="5"/>
  <c r="AH275" i="5"/>
  <c r="E275" i="5"/>
  <c r="U275" i="5"/>
  <c r="B273" i="5"/>
  <c r="I275" i="5"/>
  <c r="Q275" i="5"/>
  <c r="Y275" i="5"/>
  <c r="AG275" i="5"/>
  <c r="C273" i="5"/>
  <c r="J275" i="5"/>
  <c r="Z275" i="5"/>
  <c r="M275" i="5"/>
  <c r="AC275" i="5"/>
  <c r="A276" i="5"/>
  <c r="E91" i="11"/>
  <c r="D91" i="11"/>
  <c r="C92" i="11"/>
  <c r="A93" i="11"/>
  <c r="B92" i="11"/>
  <c r="P2" i="5"/>
  <c r="B276" i="5" l="1"/>
  <c r="E278" i="5"/>
  <c r="I278" i="5"/>
  <c r="M278" i="5"/>
  <c r="Q278" i="5"/>
  <c r="U278" i="5"/>
  <c r="Y278" i="5"/>
  <c r="AC278" i="5"/>
  <c r="AG278" i="5"/>
  <c r="C276" i="5"/>
  <c r="F278" i="5"/>
  <c r="J278" i="5"/>
  <c r="N278" i="5"/>
  <c r="R278" i="5"/>
  <c r="V278" i="5"/>
  <c r="Z278" i="5"/>
  <c r="AD278" i="5"/>
  <c r="AH278" i="5"/>
  <c r="H278" i="5"/>
  <c r="P278" i="5"/>
  <c r="X278" i="5"/>
  <c r="AF278" i="5"/>
  <c r="T278" i="5"/>
  <c r="G278" i="5"/>
  <c r="W278" i="5"/>
  <c r="K278" i="5"/>
  <c r="S278" i="5"/>
  <c r="AA278" i="5"/>
  <c r="L278" i="5"/>
  <c r="AB278" i="5"/>
  <c r="O278" i="5"/>
  <c r="AE278" i="5"/>
  <c r="A279" i="5"/>
  <c r="D273" i="5"/>
  <c r="F273" i="5"/>
  <c r="L273" i="5"/>
  <c r="S273" i="5"/>
  <c r="AA273" i="5"/>
  <c r="AH273" i="5"/>
  <c r="I274" i="5"/>
  <c r="Q274" i="5"/>
  <c r="X274" i="5"/>
  <c r="AE274" i="5"/>
  <c r="G273" i="5"/>
  <c r="N273" i="5"/>
  <c r="V273" i="5"/>
  <c r="AB273" i="5"/>
  <c r="D274" i="5"/>
  <c r="L274" i="5"/>
  <c r="S274" i="5"/>
  <c r="Y274" i="5"/>
  <c r="AG274" i="5"/>
  <c r="K273" i="5"/>
  <c r="X273" i="5"/>
  <c r="H274" i="5"/>
  <c r="W274" i="5"/>
  <c r="R273" i="5"/>
  <c r="AC274" i="5"/>
  <c r="H273" i="5"/>
  <c r="G274" i="5"/>
  <c r="P273" i="5"/>
  <c r="AD273" i="5"/>
  <c r="M274" i="5"/>
  <c r="AB274" i="5"/>
  <c r="AF273" i="5"/>
  <c r="O274" i="5"/>
  <c r="W273" i="5"/>
  <c r="T274" i="5"/>
  <c r="P274" i="5"/>
  <c r="Z273" i="5"/>
  <c r="E273" i="5"/>
  <c r="U273" i="5"/>
  <c r="F274" i="5"/>
  <c r="V274" i="5"/>
  <c r="AA274" i="5"/>
  <c r="O273" i="5"/>
  <c r="M273" i="5"/>
  <c r="N274" i="5"/>
  <c r="AF274" i="5"/>
  <c r="K274" i="5"/>
  <c r="T273" i="5"/>
  <c r="I273" i="5"/>
  <c r="Y273" i="5"/>
  <c r="J274" i="5"/>
  <c r="Z274" i="5"/>
  <c r="E274" i="5"/>
  <c r="AC273" i="5"/>
  <c r="AD274" i="5"/>
  <c r="Q273" i="5"/>
  <c r="R274" i="5"/>
  <c r="AH274" i="5"/>
  <c r="U274" i="5"/>
  <c r="AG273" i="5"/>
  <c r="AE273" i="5"/>
  <c r="J273" i="5"/>
  <c r="D275" i="5"/>
  <c r="C93" i="11"/>
  <c r="A94" i="11"/>
  <c r="B93" i="11"/>
  <c r="D92" i="11"/>
  <c r="E92" i="11"/>
  <c r="AM38" i="32"/>
  <c r="AK39" i="32"/>
  <c r="AK38" i="32"/>
  <c r="AP38" i="32"/>
  <c r="AO39" i="32"/>
  <c r="AM37" i="32"/>
  <c r="AN37" i="32"/>
  <c r="AL38" i="32"/>
  <c r="AO37" i="32"/>
  <c r="AN39" i="32"/>
  <c r="AP39" i="32"/>
  <c r="AL39" i="32"/>
  <c r="AN38" i="32"/>
  <c r="AM39" i="32"/>
  <c r="AP37" i="32"/>
  <c r="AO38" i="32"/>
  <c r="AL37" i="32"/>
  <c r="AK37" i="32"/>
  <c r="Q2" i="5"/>
  <c r="F281" i="5" l="1"/>
  <c r="J281" i="5"/>
  <c r="N281" i="5"/>
  <c r="R281" i="5"/>
  <c r="V281" i="5"/>
  <c r="Z281" i="5"/>
  <c r="AD281" i="5"/>
  <c r="AH281" i="5"/>
  <c r="G281" i="5"/>
  <c r="K281" i="5"/>
  <c r="O281" i="5"/>
  <c r="S281" i="5"/>
  <c r="W281" i="5"/>
  <c r="AA281" i="5"/>
  <c r="AE281" i="5"/>
  <c r="I281" i="5"/>
  <c r="Q281" i="5"/>
  <c r="Y281" i="5"/>
  <c r="AG281" i="5"/>
  <c r="C279" i="5"/>
  <c r="M281" i="5"/>
  <c r="AC281" i="5"/>
  <c r="H281" i="5"/>
  <c r="X281" i="5"/>
  <c r="B279" i="5"/>
  <c r="L281" i="5"/>
  <c r="T281" i="5"/>
  <c r="AB281" i="5"/>
  <c r="E281" i="5"/>
  <c r="U281" i="5"/>
  <c r="P281" i="5"/>
  <c r="AF281" i="5"/>
  <c r="A282" i="5"/>
  <c r="F276" i="5"/>
  <c r="J276" i="5"/>
  <c r="N276" i="5"/>
  <c r="R276" i="5"/>
  <c r="V276" i="5"/>
  <c r="Z276" i="5"/>
  <c r="AD276" i="5"/>
  <c r="AH276" i="5"/>
  <c r="G277" i="5"/>
  <c r="K277" i="5"/>
  <c r="O277" i="5"/>
  <c r="S277" i="5"/>
  <c r="W277" i="5"/>
  <c r="AA277" i="5"/>
  <c r="AE277" i="5"/>
  <c r="G276" i="5"/>
  <c r="K276" i="5"/>
  <c r="O276" i="5"/>
  <c r="S276" i="5"/>
  <c r="W276" i="5"/>
  <c r="AA276" i="5"/>
  <c r="AE276" i="5"/>
  <c r="D277" i="5"/>
  <c r="H277" i="5"/>
  <c r="L277" i="5"/>
  <c r="P277" i="5"/>
  <c r="T277" i="5"/>
  <c r="X277" i="5"/>
  <c r="AB277" i="5"/>
  <c r="AF277" i="5"/>
  <c r="E276" i="5"/>
  <c r="M276" i="5"/>
  <c r="U276" i="5"/>
  <c r="AC276" i="5"/>
  <c r="F277" i="5"/>
  <c r="N277" i="5"/>
  <c r="V277" i="5"/>
  <c r="AD277" i="5"/>
  <c r="Q276" i="5"/>
  <c r="AG276" i="5"/>
  <c r="R277" i="5"/>
  <c r="AH277" i="5"/>
  <c r="D276" i="5"/>
  <c r="T276" i="5"/>
  <c r="E277" i="5"/>
  <c r="U277" i="5"/>
  <c r="H276" i="5"/>
  <c r="P276" i="5"/>
  <c r="X276" i="5"/>
  <c r="AF276" i="5"/>
  <c r="I277" i="5"/>
  <c r="Q277" i="5"/>
  <c r="Y277" i="5"/>
  <c r="AG277" i="5"/>
  <c r="I276" i="5"/>
  <c r="Y276" i="5"/>
  <c r="J277" i="5"/>
  <c r="Z277" i="5"/>
  <c r="L276" i="5"/>
  <c r="AB276" i="5"/>
  <c r="M277" i="5"/>
  <c r="AC277" i="5"/>
  <c r="D278" i="5"/>
  <c r="C94" i="11"/>
  <c r="B94" i="11"/>
  <c r="A95" i="11"/>
  <c r="E93" i="11"/>
  <c r="D93" i="11"/>
  <c r="R2" i="5"/>
  <c r="H284" i="5" l="1"/>
  <c r="L284" i="5"/>
  <c r="P284" i="5"/>
  <c r="T284" i="5"/>
  <c r="X284" i="5"/>
  <c r="AB284" i="5"/>
  <c r="AF284" i="5"/>
  <c r="B282" i="5"/>
  <c r="E284" i="5"/>
  <c r="I284" i="5"/>
  <c r="M284" i="5"/>
  <c r="Q284" i="5"/>
  <c r="U284" i="5"/>
  <c r="Y284" i="5"/>
  <c r="AC284" i="5"/>
  <c r="AG284" i="5"/>
  <c r="K284" i="5"/>
  <c r="S284" i="5"/>
  <c r="AA284" i="5"/>
  <c r="O284" i="5"/>
  <c r="AE284" i="5"/>
  <c r="J284" i="5"/>
  <c r="Z284" i="5"/>
  <c r="C282" i="5"/>
  <c r="F284" i="5"/>
  <c r="N284" i="5"/>
  <c r="V284" i="5"/>
  <c r="AD284" i="5"/>
  <c r="G284" i="5"/>
  <c r="W284" i="5"/>
  <c r="R284" i="5"/>
  <c r="AH284" i="5"/>
  <c r="A285" i="5"/>
  <c r="D279" i="5"/>
  <c r="I279" i="5"/>
  <c r="N279" i="5"/>
  <c r="T279" i="5"/>
  <c r="Y279" i="5"/>
  <c r="AD279" i="5"/>
  <c r="E280" i="5"/>
  <c r="J280" i="5"/>
  <c r="O280" i="5"/>
  <c r="U280" i="5"/>
  <c r="Z280" i="5"/>
  <c r="AE280" i="5"/>
  <c r="E279" i="5"/>
  <c r="J279" i="5"/>
  <c r="P279" i="5"/>
  <c r="U279" i="5"/>
  <c r="Z279" i="5"/>
  <c r="AF279" i="5"/>
  <c r="F280" i="5"/>
  <c r="K280" i="5"/>
  <c r="Q280" i="5"/>
  <c r="V280" i="5"/>
  <c r="AA280" i="5"/>
  <c r="AG280" i="5"/>
  <c r="H279" i="5"/>
  <c r="R279" i="5"/>
  <c r="AC279" i="5"/>
  <c r="I280" i="5"/>
  <c r="S280" i="5"/>
  <c r="AD280" i="5"/>
  <c r="M279" i="5"/>
  <c r="AH279" i="5"/>
  <c r="Y280" i="5"/>
  <c r="F279" i="5"/>
  <c r="AB279" i="5"/>
  <c r="R280" i="5"/>
  <c r="L279" i="5"/>
  <c r="V279" i="5"/>
  <c r="AG279" i="5"/>
  <c r="M280" i="5"/>
  <c r="W280" i="5"/>
  <c r="AH280" i="5"/>
  <c r="X279" i="5"/>
  <c r="N280" i="5"/>
  <c r="Q279" i="5"/>
  <c r="G280" i="5"/>
  <c r="AC280" i="5"/>
  <c r="O279" i="5"/>
  <c r="AE279" i="5"/>
  <c r="P280" i="5"/>
  <c r="AF280" i="5"/>
  <c r="W279" i="5"/>
  <c r="X280" i="5"/>
  <c r="S279" i="5"/>
  <c r="D280" i="5"/>
  <c r="T280" i="5"/>
  <c r="G279" i="5"/>
  <c r="H280" i="5"/>
  <c r="AB280" i="5"/>
  <c r="K279" i="5"/>
  <c r="AA279" i="5"/>
  <c r="L280" i="5"/>
  <c r="D281" i="5"/>
  <c r="B95" i="11"/>
  <c r="C95" i="11"/>
  <c r="A96" i="11"/>
  <c r="E94" i="11"/>
  <c r="D94" i="11"/>
  <c r="S2" i="5"/>
  <c r="F282" i="5" l="1"/>
  <c r="K282" i="5"/>
  <c r="Q282" i="5"/>
  <c r="V282" i="5"/>
  <c r="AA282" i="5"/>
  <c r="AG282" i="5"/>
  <c r="G283" i="5"/>
  <c r="L283" i="5"/>
  <c r="R283" i="5"/>
  <c r="W283" i="5"/>
  <c r="AB283" i="5"/>
  <c r="AH283" i="5"/>
  <c r="G282" i="5"/>
  <c r="M282" i="5"/>
  <c r="R282" i="5"/>
  <c r="W282" i="5"/>
  <c r="AC282" i="5"/>
  <c r="AH282" i="5"/>
  <c r="H283" i="5"/>
  <c r="N283" i="5"/>
  <c r="S283" i="5"/>
  <c r="X283" i="5"/>
  <c r="AD283" i="5"/>
  <c r="J282" i="5"/>
  <c r="U282" i="5"/>
  <c r="AE282" i="5"/>
  <c r="K283" i="5"/>
  <c r="V283" i="5"/>
  <c r="AF283" i="5"/>
  <c r="O282" i="5"/>
  <c r="F283" i="5"/>
  <c r="AA283" i="5"/>
  <c r="I282" i="5"/>
  <c r="AD282" i="5"/>
  <c r="T283" i="5"/>
  <c r="N282" i="5"/>
  <c r="Y282" i="5"/>
  <c r="D283" i="5"/>
  <c r="O283" i="5"/>
  <c r="Z283" i="5"/>
  <c r="E282" i="5"/>
  <c r="Z282" i="5"/>
  <c r="P283" i="5"/>
  <c r="S282" i="5"/>
  <c r="J283" i="5"/>
  <c r="AE283" i="5"/>
  <c r="L282" i="5"/>
  <c r="AB282" i="5"/>
  <c r="M283" i="5"/>
  <c r="AC283" i="5"/>
  <c r="D282" i="5"/>
  <c r="U283" i="5"/>
  <c r="P282" i="5"/>
  <c r="AF282" i="5"/>
  <c r="Q283" i="5"/>
  <c r="AG283" i="5"/>
  <c r="T282" i="5"/>
  <c r="E283" i="5"/>
  <c r="Y283" i="5"/>
  <c r="X282" i="5"/>
  <c r="I283" i="5"/>
  <c r="H282" i="5"/>
  <c r="D284" i="5"/>
  <c r="C285" i="5"/>
  <c r="E287" i="5"/>
  <c r="I287" i="5"/>
  <c r="M287" i="5"/>
  <c r="Q287" i="5"/>
  <c r="U287" i="5"/>
  <c r="Y287" i="5"/>
  <c r="AC287" i="5"/>
  <c r="AG287" i="5"/>
  <c r="F287" i="5"/>
  <c r="J287" i="5"/>
  <c r="N287" i="5"/>
  <c r="R287" i="5"/>
  <c r="V287" i="5"/>
  <c r="Z287" i="5"/>
  <c r="AD287" i="5"/>
  <c r="AH287" i="5"/>
  <c r="B285" i="5"/>
  <c r="H287" i="5"/>
  <c r="P287" i="5"/>
  <c r="X287" i="5"/>
  <c r="AF287" i="5"/>
  <c r="T287" i="5"/>
  <c r="AB287" i="5"/>
  <c r="O287" i="5"/>
  <c r="AE287" i="5"/>
  <c r="K287" i="5"/>
  <c r="S287" i="5"/>
  <c r="AA287" i="5"/>
  <c r="L287" i="5"/>
  <c r="G287" i="5"/>
  <c r="W287" i="5"/>
  <c r="A288" i="5"/>
  <c r="C96" i="11"/>
  <c r="A97" i="11"/>
  <c r="B96" i="11"/>
  <c r="E95" i="11"/>
  <c r="D95" i="11"/>
  <c r="T2" i="5"/>
  <c r="G290" i="5" l="1"/>
  <c r="K290" i="5"/>
  <c r="O290" i="5"/>
  <c r="S290" i="5"/>
  <c r="W290" i="5"/>
  <c r="AA290" i="5"/>
  <c r="AE290" i="5"/>
  <c r="H290" i="5"/>
  <c r="L290" i="5"/>
  <c r="P290" i="5"/>
  <c r="T290" i="5"/>
  <c r="X290" i="5"/>
  <c r="AB290" i="5"/>
  <c r="AF290" i="5"/>
  <c r="J290" i="5"/>
  <c r="R290" i="5"/>
  <c r="Z290" i="5"/>
  <c r="AH290" i="5"/>
  <c r="F290" i="5"/>
  <c r="V290" i="5"/>
  <c r="Q290" i="5"/>
  <c r="AG290" i="5"/>
  <c r="B288" i="5"/>
  <c r="E290" i="5"/>
  <c r="M290" i="5"/>
  <c r="U290" i="5"/>
  <c r="AC290" i="5"/>
  <c r="C288" i="5"/>
  <c r="N290" i="5"/>
  <c r="AD290" i="5"/>
  <c r="I290" i="5"/>
  <c r="Y290" i="5"/>
  <c r="A291" i="5"/>
  <c r="H285" i="5"/>
  <c r="W285" i="5"/>
  <c r="M286" i="5"/>
  <c r="G285" i="5"/>
  <c r="AB285" i="5"/>
  <c r="S286" i="5"/>
  <c r="H286" i="5"/>
  <c r="AC286" i="5"/>
  <c r="L285" i="5"/>
  <c r="X286" i="5"/>
  <c r="R285" i="5"/>
  <c r="AH285" i="5"/>
  <c r="AF286" i="5"/>
  <c r="K286" i="5"/>
  <c r="T285" i="5"/>
  <c r="AE286" i="5"/>
  <c r="I286" i="5"/>
  <c r="S285" i="5"/>
  <c r="Q285" i="5"/>
  <c r="AG285" i="5"/>
  <c r="R286" i="5"/>
  <c r="AH286" i="5"/>
  <c r="AG286" i="5"/>
  <c r="L286" i="5"/>
  <c r="V285" i="5"/>
  <c r="AE285" i="5"/>
  <c r="J285" i="5"/>
  <c r="T286" i="5"/>
  <c r="Y285" i="5"/>
  <c r="Z286" i="5"/>
  <c r="AF285" i="5"/>
  <c r="AA286" i="5"/>
  <c r="E286" i="5"/>
  <c r="O285" i="5"/>
  <c r="Y286" i="5"/>
  <c r="D286" i="5"/>
  <c r="N285" i="5"/>
  <c r="E285" i="5"/>
  <c r="U285" i="5"/>
  <c r="F286" i="5"/>
  <c r="V286" i="5"/>
  <c r="AB286" i="5"/>
  <c r="G286" i="5"/>
  <c r="P285" i="5"/>
  <c r="U286" i="5"/>
  <c r="AD285" i="5"/>
  <c r="I285" i="5"/>
  <c r="J286" i="5"/>
  <c r="W286" i="5"/>
  <c r="K285" i="5"/>
  <c r="X285" i="5"/>
  <c r="AD286" i="5"/>
  <c r="Z285" i="5"/>
  <c r="D285" i="5"/>
  <c r="N286" i="5"/>
  <c r="P286" i="5"/>
  <c r="M285" i="5"/>
  <c r="Q286" i="5"/>
  <c r="AC285" i="5"/>
  <c r="AA285" i="5"/>
  <c r="O286" i="5"/>
  <c r="F285" i="5"/>
  <c r="D287" i="5"/>
  <c r="C97" i="11"/>
  <c r="A98" i="11"/>
  <c r="B97" i="11"/>
  <c r="D96" i="11"/>
  <c r="E96" i="11"/>
  <c r="U2" i="5"/>
  <c r="D288" i="5" l="1"/>
  <c r="H288" i="5"/>
  <c r="L288" i="5"/>
  <c r="P288" i="5"/>
  <c r="T288" i="5"/>
  <c r="X288" i="5"/>
  <c r="AB288" i="5"/>
  <c r="AF288" i="5"/>
  <c r="E289" i="5"/>
  <c r="I289" i="5"/>
  <c r="M289" i="5"/>
  <c r="Q289" i="5"/>
  <c r="U289" i="5"/>
  <c r="Y289" i="5"/>
  <c r="AC289" i="5"/>
  <c r="AG289" i="5"/>
  <c r="E288" i="5"/>
  <c r="I288" i="5"/>
  <c r="M288" i="5"/>
  <c r="Q288" i="5"/>
  <c r="U288" i="5"/>
  <c r="Y288" i="5"/>
  <c r="AC288" i="5"/>
  <c r="AG288" i="5"/>
  <c r="F289" i="5"/>
  <c r="J289" i="5"/>
  <c r="N289" i="5"/>
  <c r="R289" i="5"/>
  <c r="V289" i="5"/>
  <c r="Z289" i="5"/>
  <c r="AD289" i="5"/>
  <c r="AH289" i="5"/>
  <c r="G288" i="5"/>
  <c r="O288" i="5"/>
  <c r="W288" i="5"/>
  <c r="AE288" i="5"/>
  <c r="H289" i="5"/>
  <c r="P289" i="5"/>
  <c r="X289" i="5"/>
  <c r="AF289" i="5"/>
  <c r="S288" i="5"/>
  <c r="D289" i="5"/>
  <c r="T289" i="5"/>
  <c r="N288" i="5"/>
  <c r="AD288" i="5"/>
  <c r="O289" i="5"/>
  <c r="AE289" i="5"/>
  <c r="J288" i="5"/>
  <c r="R288" i="5"/>
  <c r="Z288" i="5"/>
  <c r="AH288" i="5"/>
  <c r="K289" i="5"/>
  <c r="S289" i="5"/>
  <c r="AA289" i="5"/>
  <c r="K288" i="5"/>
  <c r="AA288" i="5"/>
  <c r="L289" i="5"/>
  <c r="AB289" i="5"/>
  <c r="F288" i="5"/>
  <c r="V288" i="5"/>
  <c r="G289" i="5"/>
  <c r="W289" i="5"/>
  <c r="D290" i="5"/>
  <c r="B291" i="5"/>
  <c r="G293" i="5"/>
  <c r="K293" i="5"/>
  <c r="O293" i="5"/>
  <c r="S293" i="5"/>
  <c r="W293" i="5"/>
  <c r="AA293" i="5"/>
  <c r="AE293" i="5"/>
  <c r="C291" i="5"/>
  <c r="H293" i="5"/>
  <c r="L293" i="5"/>
  <c r="P293" i="5"/>
  <c r="T293" i="5"/>
  <c r="X293" i="5"/>
  <c r="AB293" i="5"/>
  <c r="AF293" i="5"/>
  <c r="J293" i="5"/>
  <c r="R293" i="5"/>
  <c r="Z293" i="5"/>
  <c r="AH293" i="5"/>
  <c r="N293" i="5"/>
  <c r="AD293" i="5"/>
  <c r="I293" i="5"/>
  <c r="Y293" i="5"/>
  <c r="E293" i="5"/>
  <c r="M293" i="5"/>
  <c r="U293" i="5"/>
  <c r="AC293" i="5"/>
  <c r="F293" i="5"/>
  <c r="V293" i="5"/>
  <c r="Q293" i="5"/>
  <c r="AG293" i="5"/>
  <c r="A294" i="5"/>
  <c r="D97" i="11"/>
  <c r="E97" i="11"/>
  <c r="A99" i="11"/>
  <c r="B98" i="11"/>
  <c r="C98" i="11"/>
  <c r="V2" i="5"/>
  <c r="B294" i="5" l="1"/>
  <c r="H296" i="5"/>
  <c r="L296" i="5"/>
  <c r="P296" i="5"/>
  <c r="T296" i="5"/>
  <c r="X296" i="5"/>
  <c r="AB296" i="5"/>
  <c r="AF296" i="5"/>
  <c r="C294" i="5"/>
  <c r="E296" i="5"/>
  <c r="I296" i="5"/>
  <c r="M296" i="5"/>
  <c r="Q296" i="5"/>
  <c r="U296" i="5"/>
  <c r="Y296" i="5"/>
  <c r="AC296" i="5"/>
  <c r="AG296" i="5"/>
  <c r="K296" i="5"/>
  <c r="S296" i="5"/>
  <c r="AA296" i="5"/>
  <c r="G296" i="5"/>
  <c r="W296" i="5"/>
  <c r="R296" i="5"/>
  <c r="AH296" i="5"/>
  <c r="F296" i="5"/>
  <c r="N296" i="5"/>
  <c r="V296" i="5"/>
  <c r="AD296" i="5"/>
  <c r="O296" i="5"/>
  <c r="AE296" i="5"/>
  <c r="J296" i="5"/>
  <c r="Z296" i="5"/>
  <c r="A297" i="5"/>
  <c r="I291" i="5"/>
  <c r="T291" i="5"/>
  <c r="AD291" i="5"/>
  <c r="J292" i="5"/>
  <c r="U292" i="5"/>
  <c r="AE292" i="5"/>
  <c r="L291" i="5"/>
  <c r="V291" i="5"/>
  <c r="AG291" i="5"/>
  <c r="M292" i="5"/>
  <c r="W292" i="5"/>
  <c r="AH292" i="5"/>
  <c r="Q291" i="5"/>
  <c r="G292" i="5"/>
  <c r="AC292" i="5"/>
  <c r="F291" i="5"/>
  <c r="R292" i="5"/>
  <c r="E292" i="5"/>
  <c r="D291" i="5"/>
  <c r="Y291" i="5"/>
  <c r="O292" i="5"/>
  <c r="AB291" i="5"/>
  <c r="N291" i="5"/>
  <c r="Z292" i="5"/>
  <c r="S291" i="5"/>
  <c r="D292" i="5"/>
  <c r="T292" i="5"/>
  <c r="AG292" i="5"/>
  <c r="K292" i="5"/>
  <c r="U291" i="5"/>
  <c r="N292" i="5"/>
  <c r="X291" i="5"/>
  <c r="AA291" i="5"/>
  <c r="AB292" i="5"/>
  <c r="AF291" i="5"/>
  <c r="Y292" i="5"/>
  <c r="M291" i="5"/>
  <c r="G291" i="5"/>
  <c r="W291" i="5"/>
  <c r="H292" i="5"/>
  <c r="X292" i="5"/>
  <c r="AA292" i="5"/>
  <c r="F292" i="5"/>
  <c r="P291" i="5"/>
  <c r="AD292" i="5"/>
  <c r="I292" i="5"/>
  <c r="R291" i="5"/>
  <c r="K291" i="5"/>
  <c r="L292" i="5"/>
  <c r="V292" i="5"/>
  <c r="J291" i="5"/>
  <c r="AH291" i="5"/>
  <c r="AF292" i="5"/>
  <c r="Q292" i="5"/>
  <c r="H291" i="5"/>
  <c r="AE291" i="5"/>
  <c r="AC291" i="5"/>
  <c r="O291" i="5"/>
  <c r="Z291" i="5"/>
  <c r="E291" i="5"/>
  <c r="S292" i="5"/>
  <c r="P292" i="5"/>
  <c r="D293" i="5"/>
  <c r="C99" i="11"/>
  <c r="B99" i="11"/>
  <c r="A100" i="11"/>
  <c r="D98" i="11"/>
  <c r="E98" i="11"/>
  <c r="W2" i="5"/>
  <c r="C297" i="5" l="1"/>
  <c r="H299" i="5"/>
  <c r="L299" i="5"/>
  <c r="P299" i="5"/>
  <c r="T299" i="5"/>
  <c r="X299" i="5"/>
  <c r="AB299" i="5"/>
  <c r="AF299" i="5"/>
  <c r="E299" i="5"/>
  <c r="I299" i="5"/>
  <c r="M299" i="5"/>
  <c r="Q299" i="5"/>
  <c r="U299" i="5"/>
  <c r="Y299" i="5"/>
  <c r="AC299" i="5"/>
  <c r="AG299" i="5"/>
  <c r="B297" i="5"/>
  <c r="K299" i="5"/>
  <c r="S299" i="5"/>
  <c r="AA299" i="5"/>
  <c r="O299" i="5"/>
  <c r="AE299" i="5"/>
  <c r="R299" i="5"/>
  <c r="AH299" i="5"/>
  <c r="F299" i="5"/>
  <c r="N299" i="5"/>
  <c r="V299" i="5"/>
  <c r="AD299" i="5"/>
  <c r="G299" i="5"/>
  <c r="W299" i="5"/>
  <c r="J299" i="5"/>
  <c r="Z299" i="5"/>
  <c r="A300" i="5"/>
  <c r="J294" i="5"/>
  <c r="U294" i="5"/>
  <c r="AE294" i="5"/>
  <c r="K295" i="5"/>
  <c r="V295" i="5"/>
  <c r="AF295" i="5"/>
  <c r="M294" i="5"/>
  <c r="W294" i="5"/>
  <c r="AH294" i="5"/>
  <c r="N295" i="5"/>
  <c r="X295" i="5"/>
  <c r="R294" i="5"/>
  <c r="H295" i="5"/>
  <c r="AD295" i="5"/>
  <c r="AC294" i="5"/>
  <c r="O294" i="5"/>
  <c r="AA295" i="5"/>
  <c r="E294" i="5"/>
  <c r="Z294" i="5"/>
  <c r="P295" i="5"/>
  <c r="G294" i="5"/>
  <c r="S295" i="5"/>
  <c r="F295" i="5"/>
  <c r="P294" i="5"/>
  <c r="AF294" i="5"/>
  <c r="Q295" i="5"/>
  <c r="AG295" i="5"/>
  <c r="AH295" i="5"/>
  <c r="L295" i="5"/>
  <c r="V294" i="5"/>
  <c r="T295" i="5"/>
  <c r="AD294" i="5"/>
  <c r="I294" i="5"/>
  <c r="H294" i="5"/>
  <c r="Y295" i="5"/>
  <c r="W295" i="5"/>
  <c r="K294" i="5"/>
  <c r="J295" i="5"/>
  <c r="D294" i="5"/>
  <c r="T294" i="5"/>
  <c r="E295" i="5"/>
  <c r="U295" i="5"/>
  <c r="AB295" i="5"/>
  <c r="G295" i="5"/>
  <c r="Q294" i="5"/>
  <c r="O295" i="5"/>
  <c r="Y294" i="5"/>
  <c r="X294" i="5"/>
  <c r="I295" i="5"/>
  <c r="AG294" i="5"/>
  <c r="AE295" i="5"/>
  <c r="S294" i="5"/>
  <c r="AC295" i="5"/>
  <c r="D295" i="5"/>
  <c r="AA294" i="5"/>
  <c r="M295" i="5"/>
  <c r="F294" i="5"/>
  <c r="L294" i="5"/>
  <c r="R295" i="5"/>
  <c r="N294" i="5"/>
  <c r="AB294" i="5"/>
  <c r="Z295" i="5"/>
  <c r="D296" i="5"/>
  <c r="C100" i="11"/>
  <c r="B100" i="11"/>
  <c r="E99" i="11"/>
  <c r="D99" i="11"/>
  <c r="X2" i="5"/>
  <c r="C87" i="5" l="1"/>
  <c r="B32" i="47"/>
  <c r="B87" i="5"/>
  <c r="C31" i="33"/>
  <c r="B31" i="33"/>
  <c r="B90" i="5"/>
  <c r="B31" i="49"/>
  <c r="B32" i="49"/>
  <c r="C32" i="49"/>
  <c r="C33" i="47"/>
  <c r="B33" i="47"/>
  <c r="B93" i="5"/>
  <c r="C93" i="5"/>
  <c r="C90" i="5"/>
  <c r="B32" i="33"/>
  <c r="C32" i="47"/>
  <c r="C31" i="49"/>
  <c r="B33" i="49"/>
  <c r="C33" i="33"/>
  <c r="B96" i="5"/>
  <c r="C32" i="33"/>
  <c r="B33" i="33"/>
  <c r="B34" i="47"/>
  <c r="C34" i="47"/>
  <c r="C33" i="49"/>
  <c r="B34" i="49"/>
  <c r="C96" i="5"/>
  <c r="C34" i="49"/>
  <c r="C35" i="47"/>
  <c r="C34" i="33"/>
  <c r="B99" i="5"/>
  <c r="B35" i="33"/>
  <c r="B102" i="5"/>
  <c r="C36" i="47"/>
  <c r="C35" i="33"/>
  <c r="C99" i="5"/>
  <c r="B35" i="47"/>
  <c r="B34" i="33"/>
  <c r="C35" i="49"/>
  <c r="B35" i="49"/>
  <c r="C102" i="5"/>
  <c r="B105" i="5"/>
  <c r="C105" i="5"/>
  <c r="B37" i="47"/>
  <c r="B36" i="49"/>
  <c r="C36" i="49"/>
  <c r="B36" i="47"/>
  <c r="B36" i="33"/>
  <c r="C37" i="47"/>
  <c r="B38" i="47"/>
  <c r="B108" i="5"/>
  <c r="B37" i="33"/>
  <c r="B37" i="49"/>
  <c r="C38" i="47"/>
  <c r="C37" i="49"/>
  <c r="B39" i="47"/>
  <c r="C39" i="49"/>
  <c r="C38" i="49"/>
  <c r="B38" i="33"/>
  <c r="C108" i="5"/>
  <c r="C36" i="33"/>
  <c r="B38" i="49"/>
  <c r="C39" i="47"/>
  <c r="B111" i="5"/>
  <c r="C37" i="33"/>
  <c r="B114" i="5"/>
  <c r="C40" i="49"/>
  <c r="B39" i="49"/>
  <c r="C111" i="5"/>
  <c r="B40" i="33"/>
  <c r="B40" i="47"/>
  <c r="C38" i="33"/>
  <c r="C39" i="33"/>
  <c r="C40" i="47"/>
  <c r="B40" i="49"/>
  <c r="B39" i="33"/>
  <c r="C40" i="33"/>
  <c r="C114" i="5"/>
  <c r="C41" i="47"/>
  <c r="B41" i="47"/>
  <c r="C43" i="47"/>
  <c r="B42" i="47"/>
  <c r="C42" i="47"/>
  <c r="B43" i="47"/>
  <c r="B45" i="47"/>
  <c r="B44" i="47"/>
  <c r="C44" i="47"/>
  <c r="C45" i="47"/>
  <c r="C300" i="5"/>
  <c r="E302" i="5"/>
  <c r="I302" i="5"/>
  <c r="M302" i="5"/>
  <c r="Q302" i="5"/>
  <c r="U302" i="5"/>
  <c r="Y302" i="5"/>
  <c r="AC302" i="5"/>
  <c r="AG302" i="5"/>
  <c r="F302" i="5"/>
  <c r="J302" i="5"/>
  <c r="N302" i="5"/>
  <c r="R302" i="5"/>
  <c r="V302" i="5"/>
  <c r="Z302" i="5"/>
  <c r="AD302" i="5"/>
  <c r="AH302" i="5"/>
  <c r="B300" i="5"/>
  <c r="L302" i="5"/>
  <c r="T302" i="5"/>
  <c r="AB302" i="5"/>
  <c r="P302" i="5"/>
  <c r="AF302" i="5"/>
  <c r="S302" i="5"/>
  <c r="G302" i="5"/>
  <c r="O302" i="5"/>
  <c r="W302" i="5"/>
  <c r="AE302" i="5"/>
  <c r="H302" i="5"/>
  <c r="X302" i="5"/>
  <c r="K302" i="5"/>
  <c r="AA302" i="5"/>
  <c r="H297" i="5"/>
  <c r="N297" i="5"/>
  <c r="S297" i="5"/>
  <c r="X297" i="5"/>
  <c r="AD297" i="5"/>
  <c r="D298" i="5"/>
  <c r="I298" i="5"/>
  <c r="O298" i="5"/>
  <c r="T298" i="5"/>
  <c r="Y298" i="5"/>
  <c r="AD298" i="5"/>
  <c r="AH298" i="5"/>
  <c r="D297" i="5"/>
  <c r="J297" i="5"/>
  <c r="O297" i="5"/>
  <c r="T297" i="5"/>
  <c r="Z297" i="5"/>
  <c r="AE297" i="5"/>
  <c r="E298" i="5"/>
  <c r="K298" i="5"/>
  <c r="P298" i="5"/>
  <c r="U298" i="5"/>
  <c r="AA298" i="5"/>
  <c r="AE298" i="5"/>
  <c r="L297" i="5"/>
  <c r="W297" i="5"/>
  <c r="AH297" i="5"/>
  <c r="M298" i="5"/>
  <c r="X298" i="5"/>
  <c r="AG298" i="5"/>
  <c r="R297" i="5"/>
  <c r="H298" i="5"/>
  <c r="AC298" i="5"/>
  <c r="V297" i="5"/>
  <c r="L298" i="5"/>
  <c r="AF298" i="5"/>
  <c r="F297" i="5"/>
  <c r="P297" i="5"/>
  <c r="AA297" i="5"/>
  <c r="G298" i="5"/>
  <c r="Q298" i="5"/>
  <c r="AB298" i="5"/>
  <c r="G297" i="5"/>
  <c r="AB297" i="5"/>
  <c r="S298" i="5"/>
  <c r="K297" i="5"/>
  <c r="AF297" i="5"/>
  <c r="W298" i="5"/>
  <c r="M297" i="5"/>
  <c r="AC297" i="5"/>
  <c r="N298" i="5"/>
  <c r="U297" i="5"/>
  <c r="F298" i="5"/>
  <c r="Q297" i="5"/>
  <c r="AG297" i="5"/>
  <c r="R298" i="5"/>
  <c r="E297" i="5"/>
  <c r="V298" i="5"/>
  <c r="Z298" i="5"/>
  <c r="I297" i="5"/>
  <c r="Y297" i="5"/>
  <c r="J298" i="5"/>
  <c r="D299" i="5"/>
  <c r="D100" i="11"/>
  <c r="F30" i="11" s="1"/>
  <c r="E100" i="11"/>
  <c r="AN32" i="32"/>
  <c r="AP34" i="32"/>
  <c r="Y2" i="5"/>
  <c r="F41" i="11" l="1"/>
  <c r="M32" i="49"/>
  <c r="X32" i="49"/>
  <c r="P32" i="49"/>
  <c r="K32" i="49"/>
  <c r="Y32" i="49"/>
  <c r="U32" i="49"/>
  <c r="S32" i="49"/>
  <c r="L32" i="49"/>
  <c r="AB32" i="49"/>
  <c r="O32" i="49"/>
  <c r="AD32" i="49"/>
  <c r="I32" i="49"/>
  <c r="E32" i="49"/>
  <c r="R32" i="49"/>
  <c r="N32" i="49"/>
  <c r="AF32" i="49"/>
  <c r="AA32" i="49"/>
  <c r="H32" i="49"/>
  <c r="Z32" i="49"/>
  <c r="V32" i="49"/>
  <c r="T32" i="49"/>
  <c r="AG32" i="49"/>
  <c r="J32" i="49"/>
  <c r="F32" i="49"/>
  <c r="D32" i="49"/>
  <c r="Q32" i="49"/>
  <c r="AC32" i="49"/>
  <c r="AE32" i="49"/>
  <c r="W32" i="49"/>
  <c r="G32" i="49"/>
  <c r="AA39" i="47"/>
  <c r="T39" i="47"/>
  <c r="X39" i="47"/>
  <c r="P39" i="47"/>
  <c r="K39" i="47"/>
  <c r="I39" i="47"/>
  <c r="R39" i="47"/>
  <c r="E39" i="47"/>
  <c r="Z39" i="47"/>
  <c r="S39" i="47"/>
  <c r="H39" i="47"/>
  <c r="AF39" i="47"/>
  <c r="AD39" i="47"/>
  <c r="Y39" i="47"/>
  <c r="Q39" i="47"/>
  <c r="AH39" i="47"/>
  <c r="AC39" i="47"/>
  <c r="U39" i="47"/>
  <c r="AB39" i="47"/>
  <c r="W39" i="47"/>
  <c r="V39" i="47"/>
  <c r="M39" i="47"/>
  <c r="J39" i="47"/>
  <c r="D39" i="47"/>
  <c r="O39" i="47"/>
  <c r="AG39" i="47"/>
  <c r="N39" i="47"/>
  <c r="L39" i="47"/>
  <c r="G39" i="47"/>
  <c r="AE39" i="47"/>
  <c r="F39" i="47"/>
  <c r="V31" i="49"/>
  <c r="T31" i="49"/>
  <c r="O31" i="49"/>
  <c r="X31" i="49"/>
  <c r="L31" i="49"/>
  <c r="AA31" i="49"/>
  <c r="J31" i="49"/>
  <c r="F31" i="49"/>
  <c r="D31" i="49"/>
  <c r="AD31" i="49"/>
  <c r="AC31" i="49"/>
  <c r="M31" i="49"/>
  <c r="I31" i="49"/>
  <c r="K31" i="49"/>
  <c r="W31" i="49"/>
  <c r="U31" i="49"/>
  <c r="S31" i="49"/>
  <c r="N31" i="49"/>
  <c r="AB31" i="49"/>
  <c r="Q31" i="49"/>
  <c r="H31" i="49"/>
  <c r="Z31" i="49"/>
  <c r="G31" i="49"/>
  <c r="E31" i="49"/>
  <c r="R31" i="49"/>
  <c r="AF31" i="49"/>
  <c r="Y31" i="49"/>
  <c r="P31" i="49"/>
  <c r="AE31" i="49"/>
  <c r="AG31" i="49"/>
  <c r="AE114" i="5"/>
  <c r="AF115" i="5"/>
  <c r="F115" i="5"/>
  <c r="Q114" i="5"/>
  <c r="AC115" i="5"/>
  <c r="M114" i="5"/>
  <c r="O115" i="5"/>
  <c r="D116" i="5"/>
  <c r="D115" i="5"/>
  <c r="V114" i="5"/>
  <c r="X114" i="5"/>
  <c r="G114" i="5"/>
  <c r="H115" i="5"/>
  <c r="E114" i="5"/>
  <c r="Q115" i="5"/>
  <c r="AB114" i="5"/>
  <c r="I114" i="5"/>
  <c r="AH114" i="5"/>
  <c r="H114" i="5"/>
  <c r="K114" i="5"/>
  <c r="L115" i="5"/>
  <c r="J114" i="5"/>
  <c r="V115" i="5"/>
  <c r="AG114" i="5"/>
  <c r="T114" i="5"/>
  <c r="N115" i="5"/>
  <c r="S115" i="5"/>
  <c r="O114" i="5"/>
  <c r="P115" i="5"/>
  <c r="P114" i="5"/>
  <c r="AA115" i="5"/>
  <c r="G115" i="5"/>
  <c r="AD114" i="5"/>
  <c r="Y115" i="5"/>
  <c r="R114" i="5"/>
  <c r="S114" i="5"/>
  <c r="T115" i="5"/>
  <c r="U114" i="5"/>
  <c r="AG115" i="5"/>
  <c r="M115" i="5"/>
  <c r="J115" i="5"/>
  <c r="N114" i="5"/>
  <c r="AD115" i="5"/>
  <c r="W114" i="5"/>
  <c r="X115" i="5"/>
  <c r="Z114" i="5"/>
  <c r="F114" i="5"/>
  <c r="R115" i="5"/>
  <c r="U115" i="5"/>
  <c r="Y114" i="5"/>
  <c r="AC114" i="5"/>
  <c r="D114" i="5"/>
  <c r="AH115" i="5"/>
  <c r="AA114" i="5"/>
  <c r="AB115" i="5"/>
  <c r="AF114" i="5"/>
  <c r="L114" i="5"/>
  <c r="W115" i="5"/>
  <c r="AE115" i="5"/>
  <c r="E115" i="5"/>
  <c r="I115" i="5"/>
  <c r="K115" i="5"/>
  <c r="Z115" i="5"/>
  <c r="I106" i="5"/>
  <c r="T105" i="5"/>
  <c r="AE106" i="5"/>
  <c r="N106" i="5"/>
  <c r="Y105" i="5"/>
  <c r="E105" i="5"/>
  <c r="AB105" i="5"/>
  <c r="U105" i="5"/>
  <c r="S105" i="5"/>
  <c r="AF106" i="5"/>
  <c r="H105" i="5"/>
  <c r="S106" i="5"/>
  <c r="AD105" i="5"/>
  <c r="P105" i="5"/>
  <c r="G106" i="5"/>
  <c r="K106" i="5"/>
  <c r="D106" i="5"/>
  <c r="O105" i="5"/>
  <c r="M105" i="5"/>
  <c r="Y106" i="5"/>
  <c r="E106" i="5"/>
  <c r="Z105" i="5"/>
  <c r="R106" i="5"/>
  <c r="AG106" i="5"/>
  <c r="T106" i="5"/>
  <c r="AB106" i="5"/>
  <c r="R105" i="5"/>
  <c r="AD106" i="5"/>
  <c r="J106" i="5"/>
  <c r="F106" i="5"/>
  <c r="AC106" i="5"/>
  <c r="V105" i="5"/>
  <c r="G105" i="5"/>
  <c r="K105" i="5"/>
  <c r="X105" i="5"/>
  <c r="D105" i="5"/>
  <c r="O106" i="5"/>
  <c r="Q106" i="5"/>
  <c r="J105" i="5"/>
  <c r="M106" i="5"/>
  <c r="W105" i="5"/>
  <c r="L106" i="5"/>
  <c r="F105" i="5"/>
  <c r="H106" i="5"/>
  <c r="AA105" i="5"/>
  <c r="U106" i="5"/>
  <c r="D107" i="5"/>
  <c r="Z106" i="5"/>
  <c r="AF105" i="5"/>
  <c r="AC105" i="5"/>
  <c r="Q105" i="5"/>
  <c r="X106" i="5"/>
  <c r="AH105" i="5"/>
  <c r="L105" i="5"/>
  <c r="AE105" i="5"/>
  <c r="W106" i="5"/>
  <c r="AH106" i="5"/>
  <c r="I105" i="5"/>
  <c r="AG105" i="5"/>
  <c r="P106" i="5"/>
  <c r="N105" i="5"/>
  <c r="AA106" i="5"/>
  <c r="V106" i="5"/>
  <c r="Z34" i="49"/>
  <c r="AA34" i="49"/>
  <c r="N34" i="49"/>
  <c r="F34" i="49"/>
  <c r="AE34" i="49"/>
  <c r="H34" i="49"/>
  <c r="D34" i="49"/>
  <c r="Q34" i="49"/>
  <c r="Y34" i="49"/>
  <c r="K34" i="49"/>
  <c r="M34" i="49"/>
  <c r="E34" i="49"/>
  <c r="O34" i="49"/>
  <c r="W34" i="49"/>
  <c r="S34" i="49"/>
  <c r="V34" i="49"/>
  <c r="AD34" i="49"/>
  <c r="J34" i="49"/>
  <c r="AF34" i="49"/>
  <c r="AB34" i="49"/>
  <c r="G34" i="49"/>
  <c r="R34" i="49"/>
  <c r="AC34" i="49"/>
  <c r="L34" i="49"/>
  <c r="U34" i="49"/>
  <c r="I34" i="49"/>
  <c r="X34" i="49"/>
  <c r="P34" i="49"/>
  <c r="T34" i="49"/>
  <c r="AG34" i="49"/>
  <c r="V111" i="5"/>
  <c r="O112" i="5"/>
  <c r="AB111" i="5"/>
  <c r="AG111" i="5"/>
  <c r="AA111" i="5"/>
  <c r="T112" i="5"/>
  <c r="U112" i="5"/>
  <c r="U111" i="5"/>
  <c r="L112" i="5"/>
  <c r="G112" i="5"/>
  <c r="R111" i="5"/>
  <c r="L111" i="5"/>
  <c r="Q111" i="5"/>
  <c r="K111" i="5"/>
  <c r="S111" i="5"/>
  <c r="T111" i="5"/>
  <c r="D111" i="5"/>
  <c r="R112" i="5"/>
  <c r="W112" i="5"/>
  <c r="S112" i="5"/>
  <c r="AF112" i="5"/>
  <c r="Y112" i="5"/>
  <c r="AD112" i="5"/>
  <c r="F112" i="5"/>
  <c r="H112" i="5"/>
  <c r="X112" i="5"/>
  <c r="N111" i="5"/>
  <c r="I111" i="5"/>
  <c r="J111" i="5"/>
  <c r="AH111" i="5"/>
  <c r="P112" i="5"/>
  <c r="I112" i="5"/>
  <c r="N112" i="5"/>
  <c r="P111" i="5"/>
  <c r="G111" i="5"/>
  <c r="J112" i="5"/>
  <c r="M112" i="5"/>
  <c r="D112" i="5"/>
  <c r="Z111" i="5"/>
  <c r="AE112" i="5"/>
  <c r="AE111" i="5"/>
  <c r="X111" i="5"/>
  <c r="AC111" i="5"/>
  <c r="V112" i="5"/>
  <c r="Z112" i="5"/>
  <c r="D113" i="5"/>
  <c r="F111" i="5"/>
  <c r="AF111" i="5"/>
  <c r="K112" i="5"/>
  <c r="AD111" i="5"/>
  <c r="O111" i="5"/>
  <c r="H111" i="5"/>
  <c r="M111" i="5"/>
  <c r="E112" i="5"/>
  <c r="Y111" i="5"/>
  <c r="E111" i="5"/>
  <c r="AA112" i="5"/>
  <c r="AC112" i="5"/>
  <c r="AH112" i="5"/>
  <c r="AB112" i="5"/>
  <c r="AG112" i="5"/>
  <c r="W111" i="5"/>
  <c r="Q112" i="5"/>
  <c r="AG36" i="33"/>
  <c r="AF36" i="33"/>
  <c r="AE36" i="33"/>
  <c r="J36" i="33"/>
  <c r="AC36" i="33"/>
  <c r="AB36" i="33"/>
  <c r="AA36" i="33"/>
  <c r="V36" i="33"/>
  <c r="Y36" i="33"/>
  <c r="X36" i="33"/>
  <c r="W36" i="33"/>
  <c r="F36" i="33"/>
  <c r="U36" i="33"/>
  <c r="T36" i="33"/>
  <c r="S36" i="33"/>
  <c r="R36" i="33"/>
  <c r="Q36" i="33"/>
  <c r="P36" i="33"/>
  <c r="O36" i="33"/>
  <c r="N36" i="33"/>
  <c r="M36" i="33"/>
  <c r="L36" i="33"/>
  <c r="K36" i="33"/>
  <c r="AH36" i="33"/>
  <c r="E36" i="33"/>
  <c r="AD36" i="33"/>
  <c r="H36" i="33"/>
  <c r="D36" i="33"/>
  <c r="Z36" i="33"/>
  <c r="G36" i="33"/>
  <c r="I36" i="33"/>
  <c r="D35" i="49"/>
  <c r="AA35" i="49"/>
  <c r="S35" i="49"/>
  <c r="X35" i="49"/>
  <c r="AD35" i="49"/>
  <c r="F35" i="49"/>
  <c r="AB35" i="49"/>
  <c r="AF35" i="49"/>
  <c r="N35" i="49"/>
  <c r="K35" i="49"/>
  <c r="R35" i="49"/>
  <c r="L35" i="49"/>
  <c r="W35" i="49"/>
  <c r="U35" i="49"/>
  <c r="Y35" i="49"/>
  <c r="AC35" i="49"/>
  <c r="Z35" i="49"/>
  <c r="AG35" i="49"/>
  <c r="AE35" i="49"/>
  <c r="G35" i="49"/>
  <c r="H35" i="49"/>
  <c r="I35" i="49"/>
  <c r="E35" i="49"/>
  <c r="M35" i="49"/>
  <c r="T35" i="49"/>
  <c r="P35" i="49"/>
  <c r="O35" i="49"/>
  <c r="V35" i="49"/>
  <c r="J35" i="49"/>
  <c r="Q35" i="49"/>
  <c r="X35" i="33"/>
  <c r="O35" i="33"/>
  <c r="J35" i="33"/>
  <c r="M35" i="33"/>
  <c r="T35" i="33"/>
  <c r="K35" i="33"/>
  <c r="Y35" i="33"/>
  <c r="G35" i="33"/>
  <c r="P35" i="33"/>
  <c r="AH35" i="33"/>
  <c r="I35" i="33"/>
  <c r="AG35" i="33"/>
  <c r="L35" i="33"/>
  <c r="AD35" i="33"/>
  <c r="E35" i="33"/>
  <c r="F35" i="33"/>
  <c r="AE35" i="33"/>
  <c r="Z35" i="33"/>
  <c r="U35" i="33"/>
  <c r="AC35" i="33"/>
  <c r="AA35" i="33"/>
  <c r="V35" i="33"/>
  <c r="H35" i="33"/>
  <c r="AF35" i="33"/>
  <c r="W35" i="33"/>
  <c r="R35" i="33"/>
  <c r="D35" i="33"/>
  <c r="AB35" i="33"/>
  <c r="S35" i="33"/>
  <c r="N35" i="33"/>
  <c r="Q35" i="33"/>
  <c r="AD40" i="47"/>
  <c r="S40" i="47"/>
  <c r="P40" i="47"/>
  <c r="AE40" i="47"/>
  <c r="O40" i="47"/>
  <c r="K40" i="47"/>
  <c r="R40" i="47"/>
  <c r="D40" i="47"/>
  <c r="AA40" i="47"/>
  <c r="Y40" i="47"/>
  <c r="F40" i="47"/>
  <c r="T40" i="47"/>
  <c r="AG40" i="47"/>
  <c r="AC40" i="47"/>
  <c r="M40" i="47"/>
  <c r="G40" i="47"/>
  <c r="X40" i="47"/>
  <c r="Z40" i="47"/>
  <c r="AB40" i="47"/>
  <c r="Q40" i="47"/>
  <c r="N40" i="47"/>
  <c r="I40" i="47"/>
  <c r="U40" i="47"/>
  <c r="AF40" i="47"/>
  <c r="W40" i="47"/>
  <c r="E40" i="47"/>
  <c r="L40" i="47"/>
  <c r="J40" i="47"/>
  <c r="H40" i="47"/>
  <c r="AH40" i="47"/>
  <c r="V40" i="47"/>
  <c r="F36" i="47"/>
  <c r="W36" i="47"/>
  <c r="AC36" i="47"/>
  <c r="S36" i="47"/>
  <c r="K36" i="47"/>
  <c r="G36" i="47"/>
  <c r="D36" i="47"/>
  <c r="AG36" i="47"/>
  <c r="E36" i="47"/>
  <c r="AH36" i="47"/>
  <c r="M36" i="47"/>
  <c r="I36" i="47"/>
  <c r="AA36" i="47"/>
  <c r="V36" i="47"/>
  <c r="AE36" i="47"/>
  <c r="O36" i="47"/>
  <c r="AB36" i="47"/>
  <c r="R36" i="47"/>
  <c r="T36" i="47"/>
  <c r="L36" i="47"/>
  <c r="H36" i="47"/>
  <c r="U36" i="47"/>
  <c r="X36" i="47"/>
  <c r="Q36" i="47"/>
  <c r="Y36" i="47"/>
  <c r="N36" i="47"/>
  <c r="AD36" i="47"/>
  <c r="AF36" i="47"/>
  <c r="Z36" i="47"/>
  <c r="J36" i="47"/>
  <c r="P36" i="47"/>
  <c r="F99" i="5"/>
  <c r="AB99" i="5"/>
  <c r="AH99" i="5"/>
  <c r="D100" i="5"/>
  <c r="T99" i="5"/>
  <c r="E100" i="5"/>
  <c r="P100" i="5"/>
  <c r="I100" i="5"/>
  <c r="P99" i="5"/>
  <c r="H100" i="5"/>
  <c r="X100" i="5"/>
  <c r="N99" i="5"/>
  <c r="T100" i="5"/>
  <c r="O99" i="5"/>
  <c r="X99" i="5"/>
  <c r="F100" i="5"/>
  <c r="R99" i="5"/>
  <c r="E99" i="5"/>
  <c r="AA99" i="5"/>
  <c r="S100" i="5"/>
  <c r="V99" i="5"/>
  <c r="I99" i="5"/>
  <c r="AD99" i="5"/>
  <c r="AE100" i="5"/>
  <c r="R100" i="5"/>
  <c r="D99" i="5"/>
  <c r="G100" i="5"/>
  <c r="AC100" i="5"/>
  <c r="L100" i="5"/>
  <c r="Y99" i="5"/>
  <c r="M99" i="5"/>
  <c r="S99" i="5"/>
  <c r="O100" i="5"/>
  <c r="Q99" i="5"/>
  <c r="H99" i="5"/>
  <c r="L99" i="5"/>
  <c r="K100" i="5"/>
  <c r="AA100" i="5"/>
  <c r="Q100" i="5"/>
  <c r="K99" i="5"/>
  <c r="AG100" i="5"/>
  <c r="J100" i="5"/>
  <c r="AC99" i="5"/>
  <c r="U99" i="5"/>
  <c r="AG99" i="5"/>
  <c r="AE99" i="5"/>
  <c r="AB100" i="5"/>
  <c r="AF99" i="5"/>
  <c r="W99" i="5"/>
  <c r="Z100" i="5"/>
  <c r="N100" i="5"/>
  <c r="V100" i="5"/>
  <c r="AH100" i="5"/>
  <c r="D101" i="5"/>
  <c r="G99" i="5"/>
  <c r="W100" i="5"/>
  <c r="M100" i="5"/>
  <c r="AF100" i="5"/>
  <c r="AD100" i="5"/>
  <c r="Z99" i="5"/>
  <c r="U100" i="5"/>
  <c r="Y100" i="5"/>
  <c r="J99" i="5"/>
  <c r="D34" i="47"/>
  <c r="Z34" i="47"/>
  <c r="J34" i="47"/>
  <c r="T34" i="47"/>
  <c r="L34" i="47"/>
  <c r="H34" i="47"/>
  <c r="R34" i="47"/>
  <c r="Y34" i="47"/>
  <c r="X34" i="47"/>
  <c r="U34" i="47"/>
  <c r="S34" i="47"/>
  <c r="AF34" i="47"/>
  <c r="N34" i="47"/>
  <c r="AB34" i="47"/>
  <c r="AC34" i="47"/>
  <c r="G34" i="47"/>
  <c r="AG34" i="47"/>
  <c r="M34" i="47"/>
  <c r="F34" i="47"/>
  <c r="O34" i="47"/>
  <c r="P34" i="47"/>
  <c r="AD34" i="47"/>
  <c r="I34" i="47"/>
  <c r="E34" i="47"/>
  <c r="V34" i="47"/>
  <c r="Q34" i="47"/>
  <c r="AH34" i="47"/>
  <c r="W34" i="47"/>
  <c r="AA34" i="47"/>
  <c r="K34" i="47"/>
  <c r="AE34" i="47"/>
  <c r="V32" i="33"/>
  <c r="U32" i="33"/>
  <c r="H32" i="33"/>
  <c r="AA32" i="33"/>
  <c r="R32" i="33"/>
  <c r="Q32" i="33"/>
  <c r="AE32" i="33"/>
  <c r="S32" i="33"/>
  <c r="N32" i="33"/>
  <c r="M32" i="33"/>
  <c r="W32" i="33"/>
  <c r="L32" i="33"/>
  <c r="Z32" i="33"/>
  <c r="Y32" i="33"/>
  <c r="P32" i="33"/>
  <c r="AB32" i="33"/>
  <c r="J32" i="33"/>
  <c r="I32" i="33"/>
  <c r="O32" i="33"/>
  <c r="K32" i="33"/>
  <c r="F32" i="33"/>
  <c r="E32" i="33"/>
  <c r="G32" i="33"/>
  <c r="AH32" i="33"/>
  <c r="AG32" i="33"/>
  <c r="AF32" i="33"/>
  <c r="T32" i="33"/>
  <c r="AD32" i="33"/>
  <c r="AC32" i="33"/>
  <c r="X32" i="33"/>
  <c r="D32" i="33"/>
  <c r="E40" i="33"/>
  <c r="D40" i="33"/>
  <c r="AD40" i="33"/>
  <c r="N40" i="33"/>
  <c r="Z40" i="33"/>
  <c r="Y40" i="33"/>
  <c r="X40" i="33"/>
  <c r="W40" i="33"/>
  <c r="J40" i="33"/>
  <c r="U40" i="33"/>
  <c r="T40" i="33"/>
  <c r="S40" i="33"/>
  <c r="V40" i="33"/>
  <c r="K40" i="33"/>
  <c r="AG40" i="33"/>
  <c r="AB40" i="33"/>
  <c r="Q40" i="33"/>
  <c r="P40" i="33"/>
  <c r="O40" i="33"/>
  <c r="R40" i="33"/>
  <c r="AF40" i="33"/>
  <c r="AC40" i="33"/>
  <c r="M40" i="33"/>
  <c r="L40" i="33"/>
  <c r="F40" i="33"/>
  <c r="AE40" i="33"/>
  <c r="I40" i="33"/>
  <c r="H40" i="33"/>
  <c r="G40" i="33"/>
  <c r="AH40" i="33"/>
  <c r="AA40" i="33"/>
  <c r="AE38" i="49"/>
  <c r="AC38" i="49"/>
  <c r="D38" i="49"/>
  <c r="Q38" i="49"/>
  <c r="W38" i="49"/>
  <c r="F38" i="49"/>
  <c r="K38" i="49"/>
  <c r="I38" i="49"/>
  <c r="O38" i="49"/>
  <c r="M38" i="49"/>
  <c r="S38" i="49"/>
  <c r="AA38" i="49"/>
  <c r="G38" i="49"/>
  <c r="E38" i="49"/>
  <c r="Z38" i="49"/>
  <c r="AF38" i="49"/>
  <c r="AD38" i="49"/>
  <c r="AB38" i="49"/>
  <c r="R38" i="49"/>
  <c r="X38" i="49"/>
  <c r="V38" i="49"/>
  <c r="L38" i="49"/>
  <c r="J38" i="49"/>
  <c r="P38" i="49"/>
  <c r="N38" i="49"/>
  <c r="T38" i="49"/>
  <c r="AG38" i="49"/>
  <c r="H38" i="49"/>
  <c r="U38" i="49"/>
  <c r="Y38" i="49"/>
  <c r="AB34" i="33"/>
  <c r="AA34" i="33"/>
  <c r="R34" i="33"/>
  <c r="N34" i="33"/>
  <c r="X34" i="33"/>
  <c r="W34" i="33"/>
  <c r="J34" i="33"/>
  <c r="AC34" i="33"/>
  <c r="T34" i="33"/>
  <c r="S34" i="33"/>
  <c r="AG34" i="33"/>
  <c r="U34" i="33"/>
  <c r="P34" i="33"/>
  <c r="O34" i="33"/>
  <c r="Y34" i="33"/>
  <c r="E34" i="33"/>
  <c r="L34" i="33"/>
  <c r="K34" i="33"/>
  <c r="Q34" i="33"/>
  <c r="AD34" i="33"/>
  <c r="H34" i="33"/>
  <c r="G34" i="33"/>
  <c r="I34" i="33"/>
  <c r="M34" i="33"/>
  <c r="D34" i="33"/>
  <c r="AH34" i="33"/>
  <c r="V34" i="33"/>
  <c r="AF34" i="33"/>
  <c r="AE34" i="33"/>
  <c r="Z34" i="33"/>
  <c r="F34" i="33"/>
  <c r="AE33" i="33"/>
  <c r="AD33" i="33"/>
  <c r="Y33" i="33"/>
  <c r="E33" i="33"/>
  <c r="AA33" i="33"/>
  <c r="Z33" i="33"/>
  <c r="Q33" i="33"/>
  <c r="AB33" i="33"/>
  <c r="AG33" i="33"/>
  <c r="W33" i="33"/>
  <c r="V33" i="33"/>
  <c r="I33" i="33"/>
  <c r="T33" i="33"/>
  <c r="U33" i="33"/>
  <c r="S33" i="33"/>
  <c r="R33" i="33"/>
  <c r="AF33" i="33"/>
  <c r="D33" i="33"/>
  <c r="O33" i="33"/>
  <c r="N33" i="33"/>
  <c r="X33" i="33"/>
  <c r="AC33" i="33"/>
  <c r="K33" i="33"/>
  <c r="J33" i="33"/>
  <c r="P33" i="33"/>
  <c r="M33" i="33"/>
  <c r="AH33" i="33"/>
  <c r="G33" i="33"/>
  <c r="F33" i="33"/>
  <c r="H33" i="33"/>
  <c r="L33" i="33"/>
  <c r="W90" i="5"/>
  <c r="X91" i="5"/>
  <c r="M91" i="5"/>
  <c r="X90" i="5"/>
  <c r="AG91" i="5"/>
  <c r="E90" i="5"/>
  <c r="AD90" i="5"/>
  <c r="AE91" i="5"/>
  <c r="AA90" i="5"/>
  <c r="F90" i="5"/>
  <c r="R91" i="5"/>
  <c r="AC90" i="5"/>
  <c r="D90" i="5"/>
  <c r="P90" i="5"/>
  <c r="J91" i="5"/>
  <c r="AF90" i="5"/>
  <c r="AE90" i="5"/>
  <c r="L90" i="5"/>
  <c r="W91" i="5"/>
  <c r="AH90" i="5"/>
  <c r="N90" i="5"/>
  <c r="Z90" i="5"/>
  <c r="U91" i="5"/>
  <c r="D92" i="5"/>
  <c r="D91" i="5"/>
  <c r="Q90" i="5"/>
  <c r="AB91" i="5"/>
  <c r="I91" i="5"/>
  <c r="Y90" i="5"/>
  <c r="F91" i="5"/>
  <c r="AD91" i="5"/>
  <c r="G90" i="5"/>
  <c r="H91" i="5"/>
  <c r="V90" i="5"/>
  <c r="AF91" i="5"/>
  <c r="N91" i="5"/>
  <c r="E91" i="5"/>
  <c r="Q91" i="5"/>
  <c r="K91" i="5"/>
  <c r="K90" i="5"/>
  <c r="L91" i="5"/>
  <c r="AB90" i="5"/>
  <c r="H90" i="5"/>
  <c r="S91" i="5"/>
  <c r="O91" i="5"/>
  <c r="AA91" i="5"/>
  <c r="J90" i="5"/>
  <c r="O90" i="5"/>
  <c r="P91" i="5"/>
  <c r="AG90" i="5"/>
  <c r="M90" i="5"/>
  <c r="Y91" i="5"/>
  <c r="Z91" i="5"/>
  <c r="I90" i="5"/>
  <c r="V91" i="5"/>
  <c r="S90" i="5"/>
  <c r="T91" i="5"/>
  <c r="G91" i="5"/>
  <c r="R90" i="5"/>
  <c r="AC91" i="5"/>
  <c r="AH91" i="5"/>
  <c r="T90" i="5"/>
  <c r="U90" i="5"/>
  <c r="AC31" i="33"/>
  <c r="AB31" i="33"/>
  <c r="W31" i="33"/>
  <c r="AA31" i="33"/>
  <c r="Y31" i="33"/>
  <c r="X31" i="33"/>
  <c r="O31" i="33"/>
  <c r="Z31" i="33"/>
  <c r="U31" i="33"/>
  <c r="T31" i="33"/>
  <c r="G31" i="33"/>
  <c r="AH31" i="33"/>
  <c r="Q31" i="33"/>
  <c r="P31" i="33"/>
  <c r="AD31" i="33"/>
  <c r="R31" i="33"/>
  <c r="M31" i="33"/>
  <c r="L31" i="33"/>
  <c r="V31" i="33"/>
  <c r="K31" i="33"/>
  <c r="I31" i="33"/>
  <c r="H31" i="33"/>
  <c r="N31" i="33"/>
  <c r="J31" i="33"/>
  <c r="E31" i="33"/>
  <c r="D31" i="33"/>
  <c r="F31" i="33"/>
  <c r="AG31" i="33"/>
  <c r="AF31" i="33"/>
  <c r="AE31" i="33"/>
  <c r="S31" i="33"/>
  <c r="K39" i="33"/>
  <c r="L39" i="33"/>
  <c r="G39" i="33"/>
  <c r="F39" i="33"/>
  <c r="AG39" i="33"/>
  <c r="D39" i="33"/>
  <c r="AD39" i="33"/>
  <c r="M39" i="33"/>
  <c r="AF39" i="33"/>
  <c r="AE39" i="33"/>
  <c r="Z39" i="33"/>
  <c r="Y39" i="33"/>
  <c r="AB39" i="33"/>
  <c r="AA39" i="33"/>
  <c r="V39" i="33"/>
  <c r="I39" i="33"/>
  <c r="X39" i="33"/>
  <c r="W39" i="33"/>
  <c r="R39" i="33"/>
  <c r="U39" i="33"/>
  <c r="AC39" i="33"/>
  <c r="T39" i="33"/>
  <c r="S39" i="33"/>
  <c r="N39" i="33"/>
  <c r="Q39" i="33"/>
  <c r="H39" i="33"/>
  <c r="P39" i="33"/>
  <c r="O39" i="33"/>
  <c r="J39" i="33"/>
  <c r="E39" i="33"/>
  <c r="AH39" i="33"/>
  <c r="F39" i="49"/>
  <c r="AA39" i="49"/>
  <c r="Q39" i="49"/>
  <c r="U39" i="49"/>
  <c r="S39" i="49"/>
  <c r="AF39" i="49"/>
  <c r="O39" i="49"/>
  <c r="M39" i="49"/>
  <c r="Z39" i="49"/>
  <c r="X39" i="49"/>
  <c r="G39" i="49"/>
  <c r="T39" i="49"/>
  <c r="R39" i="49"/>
  <c r="P39" i="49"/>
  <c r="AD39" i="49"/>
  <c r="AB39" i="49"/>
  <c r="J39" i="49"/>
  <c r="H39" i="49"/>
  <c r="V39" i="49"/>
  <c r="E39" i="49"/>
  <c r="AG39" i="49"/>
  <c r="AE39" i="49"/>
  <c r="AC39" i="49"/>
  <c r="K39" i="49"/>
  <c r="N39" i="49"/>
  <c r="L39" i="49"/>
  <c r="Y39" i="49"/>
  <c r="W39" i="49"/>
  <c r="I39" i="49"/>
  <c r="V37" i="33"/>
  <c r="U37" i="33"/>
  <c r="T37" i="33"/>
  <c r="G37" i="33"/>
  <c r="R37" i="33"/>
  <c r="Q37" i="33"/>
  <c r="P37" i="33"/>
  <c r="S37" i="33"/>
  <c r="N37" i="33"/>
  <c r="M37" i="33"/>
  <c r="L37" i="33"/>
  <c r="O37" i="33"/>
  <c r="J37" i="33"/>
  <c r="I37" i="33"/>
  <c r="H37" i="33"/>
  <c r="AE37" i="33"/>
  <c r="X37" i="33"/>
  <c r="F37" i="33"/>
  <c r="E37" i="33"/>
  <c r="D37" i="33"/>
  <c r="Y37" i="33"/>
  <c r="AH37" i="33"/>
  <c r="AG37" i="33"/>
  <c r="AF37" i="33"/>
  <c r="AA37" i="33"/>
  <c r="AD37" i="33"/>
  <c r="AC37" i="33"/>
  <c r="AB37" i="33"/>
  <c r="K37" i="33"/>
  <c r="Z37" i="33"/>
  <c r="W37" i="33"/>
  <c r="Y37" i="47"/>
  <c r="J37" i="47"/>
  <c r="AF37" i="47"/>
  <c r="AA37" i="47"/>
  <c r="U37" i="47"/>
  <c r="N37" i="47"/>
  <c r="Q37" i="47"/>
  <c r="AE37" i="47"/>
  <c r="W37" i="47"/>
  <c r="F37" i="47"/>
  <c r="P37" i="47"/>
  <c r="K37" i="47"/>
  <c r="X37" i="47"/>
  <c r="R37" i="47"/>
  <c r="M37" i="47"/>
  <c r="I37" i="47"/>
  <c r="S37" i="47"/>
  <c r="AG37" i="47"/>
  <c r="O37" i="47"/>
  <c r="AD37" i="47"/>
  <c r="G37" i="47"/>
  <c r="D37" i="47"/>
  <c r="AB37" i="47"/>
  <c r="AC37" i="47"/>
  <c r="V37" i="47"/>
  <c r="Z37" i="47"/>
  <c r="L37" i="47"/>
  <c r="E37" i="47"/>
  <c r="AH37" i="47"/>
  <c r="T37" i="47"/>
  <c r="H37" i="47"/>
  <c r="X97" i="5"/>
  <c r="S97" i="5"/>
  <c r="R96" i="5"/>
  <c r="K96" i="5"/>
  <c r="AE97" i="5"/>
  <c r="D97" i="5"/>
  <c r="T97" i="5"/>
  <c r="F96" i="5"/>
  <c r="AF97" i="5"/>
  <c r="AA97" i="5"/>
  <c r="AG96" i="5"/>
  <c r="Z96" i="5"/>
  <c r="J97" i="5"/>
  <c r="N96" i="5"/>
  <c r="H96" i="5"/>
  <c r="E96" i="5"/>
  <c r="AG97" i="5"/>
  <c r="D98" i="5"/>
  <c r="M96" i="5"/>
  <c r="G96" i="5"/>
  <c r="AH97" i="5"/>
  <c r="P97" i="5"/>
  <c r="H97" i="5"/>
  <c r="S96" i="5"/>
  <c r="AB96" i="5"/>
  <c r="I97" i="5"/>
  <c r="R97" i="5"/>
  <c r="V97" i="5"/>
  <c r="Z97" i="5"/>
  <c r="U96" i="5"/>
  <c r="O96" i="5"/>
  <c r="Q96" i="5"/>
  <c r="AD97" i="5"/>
  <c r="W97" i="5"/>
  <c r="D96" i="5"/>
  <c r="AC97" i="5"/>
  <c r="AD96" i="5"/>
  <c r="L97" i="5"/>
  <c r="AA96" i="5"/>
  <c r="V96" i="5"/>
  <c r="AE96" i="5"/>
  <c r="J96" i="5"/>
  <c r="P96" i="5"/>
  <c r="T96" i="5"/>
  <c r="O97" i="5"/>
  <c r="M97" i="5"/>
  <c r="AH96" i="5"/>
  <c r="AC96" i="5"/>
  <c r="N97" i="5"/>
  <c r="W96" i="5"/>
  <c r="AF96" i="5"/>
  <c r="E97" i="5"/>
  <c r="L96" i="5"/>
  <c r="X96" i="5"/>
  <c r="Y97" i="5"/>
  <c r="K97" i="5"/>
  <c r="F97" i="5"/>
  <c r="AB97" i="5"/>
  <c r="G97" i="5"/>
  <c r="Q97" i="5"/>
  <c r="U97" i="5"/>
  <c r="Y96" i="5"/>
  <c r="I96" i="5"/>
  <c r="P93" i="5"/>
  <c r="D93" i="5"/>
  <c r="AC94" i="5"/>
  <c r="Z94" i="5"/>
  <c r="R94" i="5"/>
  <c r="M93" i="5"/>
  <c r="AE93" i="5"/>
  <c r="K93" i="5"/>
  <c r="Z93" i="5"/>
  <c r="N94" i="5"/>
  <c r="I93" i="5"/>
  <c r="E94" i="5"/>
  <c r="V93" i="5"/>
  <c r="J93" i="5"/>
  <c r="L93" i="5"/>
  <c r="E93" i="5"/>
  <c r="AG94" i="5"/>
  <c r="G93" i="5"/>
  <c r="AF94" i="5"/>
  <c r="L94" i="5"/>
  <c r="U93" i="5"/>
  <c r="AB94" i="5"/>
  <c r="AH94" i="5"/>
  <c r="K94" i="5"/>
  <c r="H93" i="5"/>
  <c r="AD93" i="5"/>
  <c r="Q93" i="5"/>
  <c r="T93" i="5"/>
  <c r="F93" i="5"/>
  <c r="W93" i="5"/>
  <c r="AD94" i="5"/>
  <c r="F94" i="5"/>
  <c r="Y93" i="5"/>
  <c r="J94" i="5"/>
  <c r="AG93" i="5"/>
  <c r="S93" i="5"/>
  <c r="H94" i="5"/>
  <c r="R93" i="5"/>
  <c r="I94" i="5"/>
  <c r="AA94" i="5"/>
  <c r="O94" i="5"/>
  <c r="AB93" i="5"/>
  <c r="Y94" i="5"/>
  <c r="AC93" i="5"/>
  <c r="V94" i="5"/>
  <c r="X93" i="5"/>
  <c r="M94" i="5"/>
  <c r="AF93" i="5"/>
  <c r="W94" i="5"/>
  <c r="Q94" i="5"/>
  <c r="D94" i="5"/>
  <c r="X94" i="5"/>
  <c r="O93" i="5"/>
  <c r="AA93" i="5"/>
  <c r="U94" i="5"/>
  <c r="N93" i="5"/>
  <c r="T94" i="5"/>
  <c r="P94" i="5"/>
  <c r="AH93" i="5"/>
  <c r="G94" i="5"/>
  <c r="AE94" i="5"/>
  <c r="S94" i="5"/>
  <c r="D95" i="5"/>
  <c r="AE37" i="49"/>
  <c r="AC37" i="49"/>
  <c r="D37" i="49"/>
  <c r="Q37" i="49"/>
  <c r="W37" i="49"/>
  <c r="M37" i="49"/>
  <c r="K37" i="49"/>
  <c r="I37" i="49"/>
  <c r="O37" i="49"/>
  <c r="U37" i="49"/>
  <c r="S37" i="49"/>
  <c r="AF37" i="49"/>
  <c r="V37" i="49"/>
  <c r="AB37" i="49"/>
  <c r="Z37" i="49"/>
  <c r="X37" i="49"/>
  <c r="AD37" i="49"/>
  <c r="E37" i="49"/>
  <c r="R37" i="49"/>
  <c r="F37" i="49"/>
  <c r="L37" i="49"/>
  <c r="J37" i="49"/>
  <c r="H37" i="49"/>
  <c r="AA37" i="49"/>
  <c r="Y37" i="49"/>
  <c r="P37" i="49"/>
  <c r="N37" i="49"/>
  <c r="T37" i="49"/>
  <c r="AG37" i="49"/>
  <c r="G37" i="49"/>
  <c r="H36" i="49"/>
  <c r="AC36" i="49"/>
  <c r="AA36" i="49"/>
  <c r="Y36" i="49"/>
  <c r="AE36" i="49"/>
  <c r="F36" i="49"/>
  <c r="D36" i="49"/>
  <c r="AF36" i="49"/>
  <c r="G36" i="49"/>
  <c r="M36" i="49"/>
  <c r="K36" i="49"/>
  <c r="W36" i="49"/>
  <c r="E36" i="49"/>
  <c r="AD36" i="49"/>
  <c r="U36" i="49"/>
  <c r="S36" i="49"/>
  <c r="Q36" i="49"/>
  <c r="X36" i="49"/>
  <c r="R36" i="49"/>
  <c r="O36" i="49"/>
  <c r="AB36" i="49"/>
  <c r="Z36" i="49"/>
  <c r="I36" i="49"/>
  <c r="N36" i="49"/>
  <c r="L36" i="49"/>
  <c r="J36" i="49"/>
  <c r="P36" i="49"/>
  <c r="V36" i="49"/>
  <c r="T36" i="49"/>
  <c r="AG36" i="49"/>
  <c r="J35" i="47"/>
  <c r="G35" i="47"/>
  <c r="U35" i="47"/>
  <c r="E35" i="47"/>
  <c r="AD35" i="47"/>
  <c r="R35" i="47"/>
  <c r="AF35" i="47"/>
  <c r="AH35" i="47"/>
  <c r="AA35" i="47"/>
  <c r="W35" i="47"/>
  <c r="Q35" i="47"/>
  <c r="I35" i="47"/>
  <c r="AB35" i="47"/>
  <c r="L35" i="47"/>
  <c r="P35" i="47"/>
  <c r="M35" i="47"/>
  <c r="H35" i="47"/>
  <c r="V35" i="47"/>
  <c r="N35" i="47"/>
  <c r="AG35" i="47"/>
  <c r="S35" i="47"/>
  <c r="T35" i="47"/>
  <c r="AE35" i="47"/>
  <c r="AC35" i="47"/>
  <c r="Z35" i="47"/>
  <c r="X35" i="47"/>
  <c r="F35" i="47"/>
  <c r="K35" i="47"/>
  <c r="D35" i="47"/>
  <c r="Y35" i="47"/>
  <c r="O35" i="47"/>
  <c r="F40" i="49"/>
  <c r="D40" i="49"/>
  <c r="Y40" i="49"/>
  <c r="W40" i="49"/>
  <c r="AC40" i="49"/>
  <c r="K40" i="49"/>
  <c r="Q40" i="49"/>
  <c r="O40" i="49"/>
  <c r="U40" i="49"/>
  <c r="AA40" i="49"/>
  <c r="I40" i="49"/>
  <c r="G40" i="49"/>
  <c r="M40" i="49"/>
  <c r="T40" i="49"/>
  <c r="AF40" i="49"/>
  <c r="AD40" i="49"/>
  <c r="E40" i="49"/>
  <c r="Z40" i="49"/>
  <c r="X40" i="49"/>
  <c r="V40" i="49"/>
  <c r="AB40" i="49"/>
  <c r="R40" i="49"/>
  <c r="P40" i="49"/>
  <c r="S40" i="49"/>
  <c r="J40" i="49"/>
  <c r="H40" i="49"/>
  <c r="N40" i="49"/>
  <c r="L40" i="49"/>
  <c r="AG40" i="49"/>
  <c r="AE40" i="49"/>
  <c r="K38" i="33"/>
  <c r="AE38" i="33"/>
  <c r="Z38" i="33"/>
  <c r="Y38" i="33"/>
  <c r="X38" i="33"/>
  <c r="AD38" i="33"/>
  <c r="AA38" i="33"/>
  <c r="V38" i="33"/>
  <c r="U38" i="33"/>
  <c r="H38" i="33"/>
  <c r="W38" i="33"/>
  <c r="R38" i="33"/>
  <c r="Q38" i="33"/>
  <c r="T38" i="33"/>
  <c r="S38" i="33"/>
  <c r="N38" i="33"/>
  <c r="M38" i="33"/>
  <c r="P38" i="33"/>
  <c r="O38" i="33"/>
  <c r="J38" i="33"/>
  <c r="I38" i="33"/>
  <c r="AF38" i="33"/>
  <c r="L38" i="33"/>
  <c r="G38" i="33"/>
  <c r="F38" i="33"/>
  <c r="E38" i="33"/>
  <c r="D38" i="33"/>
  <c r="AH38" i="33"/>
  <c r="AG38" i="33"/>
  <c r="AB38" i="33"/>
  <c r="AC38" i="33"/>
  <c r="T108" i="5"/>
  <c r="U109" i="5"/>
  <c r="Y108" i="5"/>
  <c r="Z109" i="5"/>
  <c r="O109" i="5"/>
  <c r="P109" i="5"/>
  <c r="AH108" i="5"/>
  <c r="J108" i="5"/>
  <c r="X108" i="5"/>
  <c r="Y109" i="5"/>
  <c r="AC108" i="5"/>
  <c r="AD109" i="5"/>
  <c r="W109" i="5"/>
  <c r="X109" i="5"/>
  <c r="S109" i="5"/>
  <c r="H108" i="5"/>
  <c r="AB108" i="5"/>
  <c r="AC109" i="5"/>
  <c r="AG108" i="5"/>
  <c r="AH109" i="5"/>
  <c r="AE109" i="5"/>
  <c r="AF109" i="5"/>
  <c r="S108" i="5"/>
  <c r="D108" i="5"/>
  <c r="AF108" i="5"/>
  <c r="AG109" i="5"/>
  <c r="F109" i="5"/>
  <c r="E108" i="5"/>
  <c r="F108" i="5"/>
  <c r="K108" i="5"/>
  <c r="D109" i="5"/>
  <c r="D110" i="5"/>
  <c r="U108" i="5"/>
  <c r="AA109" i="5"/>
  <c r="E109" i="5"/>
  <c r="I108" i="5"/>
  <c r="J109" i="5"/>
  <c r="N108" i="5"/>
  <c r="O108" i="5"/>
  <c r="AA108" i="5"/>
  <c r="T109" i="5"/>
  <c r="P108" i="5"/>
  <c r="G109" i="5"/>
  <c r="R108" i="5"/>
  <c r="G108" i="5"/>
  <c r="I109" i="5"/>
  <c r="M108" i="5"/>
  <c r="N109" i="5"/>
  <c r="V108" i="5"/>
  <c r="W108" i="5"/>
  <c r="L109" i="5"/>
  <c r="Z108" i="5"/>
  <c r="V109" i="5"/>
  <c r="L108" i="5"/>
  <c r="M109" i="5"/>
  <c r="Q108" i="5"/>
  <c r="R109" i="5"/>
  <c r="AD108" i="5"/>
  <c r="AE108" i="5"/>
  <c r="AB109" i="5"/>
  <c r="K109" i="5"/>
  <c r="Q109" i="5"/>
  <c r="H109" i="5"/>
  <c r="T33" i="47"/>
  <c r="E33" i="47"/>
  <c r="N33" i="47"/>
  <c r="Z33" i="47"/>
  <c r="AG33" i="47"/>
  <c r="O33" i="47"/>
  <c r="AA33" i="47"/>
  <c r="I33" i="47"/>
  <c r="J33" i="47"/>
  <c r="AC33" i="47"/>
  <c r="AE33" i="47"/>
  <c r="V33" i="47"/>
  <c r="L33" i="47"/>
  <c r="Q33" i="47"/>
  <c r="AH33" i="47"/>
  <c r="P33" i="47"/>
  <c r="H33" i="47"/>
  <c r="R33" i="47"/>
  <c r="G33" i="47"/>
  <c r="Y33" i="47"/>
  <c r="AD33" i="47"/>
  <c r="W33" i="47"/>
  <c r="AB33" i="47"/>
  <c r="U33" i="47"/>
  <c r="S33" i="47"/>
  <c r="M33" i="47"/>
  <c r="F33" i="47"/>
  <c r="AF33" i="47"/>
  <c r="D33" i="47"/>
  <c r="X33" i="47"/>
  <c r="K33" i="47"/>
  <c r="S87" i="5"/>
  <c r="AE88" i="5"/>
  <c r="AA88" i="5"/>
  <c r="U88" i="5"/>
  <c r="K88" i="5"/>
  <c r="AF88" i="5"/>
  <c r="R88" i="5"/>
  <c r="M87" i="5"/>
  <c r="X87" i="5"/>
  <c r="G87" i="5"/>
  <c r="AG88" i="5"/>
  <c r="AB88" i="5"/>
  <c r="X88" i="5"/>
  <c r="T87" i="5"/>
  <c r="AG87" i="5"/>
  <c r="I87" i="5"/>
  <c r="AD87" i="5"/>
  <c r="O87" i="5"/>
  <c r="J87" i="5"/>
  <c r="K87" i="5"/>
  <c r="D87" i="5"/>
  <c r="AH87" i="5"/>
  <c r="Q87" i="5"/>
  <c r="AC87" i="5"/>
  <c r="D88" i="5"/>
  <c r="V87" i="5"/>
  <c r="P87" i="5"/>
  <c r="Z87" i="5"/>
  <c r="R87" i="5"/>
  <c r="Q88" i="5"/>
  <c r="Z88" i="5"/>
  <c r="D89" i="5"/>
  <c r="N87" i="5"/>
  <c r="Y88" i="5"/>
  <c r="S88" i="5"/>
  <c r="M88" i="5"/>
  <c r="F87" i="5"/>
  <c r="N88" i="5"/>
  <c r="I88" i="5"/>
  <c r="AB87" i="5"/>
  <c r="W87" i="5"/>
  <c r="H88" i="5"/>
  <c r="AF87" i="5"/>
  <c r="V88" i="5"/>
  <c r="Y87" i="5"/>
  <c r="E87" i="5"/>
  <c r="O88" i="5"/>
  <c r="E88" i="5"/>
  <c r="AE87" i="5"/>
  <c r="W88" i="5"/>
  <c r="P88" i="5"/>
  <c r="F88" i="5"/>
  <c r="J88" i="5"/>
  <c r="AA87" i="5"/>
  <c r="H87" i="5"/>
  <c r="T88" i="5"/>
  <c r="L88" i="5"/>
  <c r="G88" i="5"/>
  <c r="L87" i="5"/>
  <c r="AC88" i="5"/>
  <c r="U87" i="5"/>
  <c r="AD88" i="5"/>
  <c r="AH88" i="5"/>
  <c r="F32" i="47"/>
  <c r="AH32" i="47"/>
  <c r="AC32" i="47"/>
  <c r="L32" i="47"/>
  <c r="D32" i="47"/>
  <c r="W32" i="47"/>
  <c r="AF32" i="47"/>
  <c r="Q32" i="47"/>
  <c r="U32" i="47"/>
  <c r="P32" i="47"/>
  <c r="K32" i="47"/>
  <c r="AD32" i="47"/>
  <c r="Z32" i="47"/>
  <c r="J32" i="47"/>
  <c r="AE32" i="47"/>
  <c r="N32" i="47"/>
  <c r="E32" i="47"/>
  <c r="AG32" i="47"/>
  <c r="T32" i="47"/>
  <c r="G32" i="47"/>
  <c r="X32" i="47"/>
  <c r="I32" i="47"/>
  <c r="AA32" i="47"/>
  <c r="V32" i="47"/>
  <c r="R32" i="47"/>
  <c r="O32" i="47"/>
  <c r="M32" i="47"/>
  <c r="AB32" i="47"/>
  <c r="S32" i="47"/>
  <c r="H32" i="47"/>
  <c r="Y32" i="47"/>
  <c r="AF38" i="47"/>
  <c r="U38" i="47"/>
  <c r="AD38" i="47"/>
  <c r="Y38" i="47"/>
  <c r="AA38" i="47"/>
  <c r="D38" i="47"/>
  <c r="P38" i="47"/>
  <c r="G38" i="47"/>
  <c r="T38" i="47"/>
  <c r="Q38" i="47"/>
  <c r="N38" i="47"/>
  <c r="I38" i="47"/>
  <c r="F38" i="47"/>
  <c r="V38" i="47"/>
  <c r="O38" i="47"/>
  <c r="AG38" i="47"/>
  <c r="H38" i="47"/>
  <c r="L38" i="47"/>
  <c r="AH38" i="47"/>
  <c r="Z38" i="47"/>
  <c r="K38" i="47"/>
  <c r="AE38" i="47"/>
  <c r="X38" i="47"/>
  <c r="S38" i="47"/>
  <c r="M38" i="47"/>
  <c r="W38" i="47"/>
  <c r="AC38" i="47"/>
  <c r="E38" i="47"/>
  <c r="AB38" i="47"/>
  <c r="J38" i="47"/>
  <c r="R38" i="47"/>
  <c r="W33" i="49"/>
  <c r="AE33" i="49"/>
  <c r="O33" i="49"/>
  <c r="M33" i="49"/>
  <c r="H33" i="49"/>
  <c r="D33" i="49"/>
  <c r="Q33" i="49"/>
  <c r="Y33" i="49"/>
  <c r="J33" i="49"/>
  <c r="AD33" i="49"/>
  <c r="N33" i="49"/>
  <c r="AB33" i="49"/>
  <c r="AG33" i="49"/>
  <c r="U33" i="49"/>
  <c r="S33" i="49"/>
  <c r="AF33" i="49"/>
  <c r="T33" i="49"/>
  <c r="G33" i="49"/>
  <c r="AA33" i="49"/>
  <c r="V33" i="49"/>
  <c r="I33" i="49"/>
  <c r="E33" i="49"/>
  <c r="R33" i="49"/>
  <c r="P33" i="49"/>
  <c r="X33" i="49"/>
  <c r="AC33" i="49"/>
  <c r="L33" i="49"/>
  <c r="F33" i="49"/>
  <c r="Z33" i="49"/>
  <c r="K33" i="49"/>
  <c r="AA102" i="5"/>
  <c r="AB103" i="5"/>
  <c r="AB102" i="5"/>
  <c r="AC103" i="5"/>
  <c r="V103" i="5"/>
  <c r="W103" i="5"/>
  <c r="Z103" i="5"/>
  <c r="AH102" i="5"/>
  <c r="AE102" i="5"/>
  <c r="AF103" i="5"/>
  <c r="AF102" i="5"/>
  <c r="AG103" i="5"/>
  <c r="AD103" i="5"/>
  <c r="AE103" i="5"/>
  <c r="AH103" i="5"/>
  <c r="D104" i="5"/>
  <c r="D103" i="5"/>
  <c r="D102" i="5"/>
  <c r="E103" i="5"/>
  <c r="E102" i="5"/>
  <c r="F102" i="5"/>
  <c r="I102" i="5"/>
  <c r="J102" i="5"/>
  <c r="G102" i="5"/>
  <c r="H103" i="5"/>
  <c r="H102" i="5"/>
  <c r="I103" i="5"/>
  <c r="M102" i="5"/>
  <c r="N102" i="5"/>
  <c r="Q102" i="5"/>
  <c r="K103" i="5"/>
  <c r="K102" i="5"/>
  <c r="L103" i="5"/>
  <c r="L102" i="5"/>
  <c r="M103" i="5"/>
  <c r="U102" i="5"/>
  <c r="V102" i="5"/>
  <c r="Y102" i="5"/>
  <c r="R102" i="5"/>
  <c r="O102" i="5"/>
  <c r="P103" i="5"/>
  <c r="P102" i="5"/>
  <c r="Q103" i="5"/>
  <c r="AC102" i="5"/>
  <c r="AD102" i="5"/>
  <c r="AG102" i="5"/>
  <c r="S103" i="5"/>
  <c r="S102" i="5"/>
  <c r="T103" i="5"/>
  <c r="T102" i="5"/>
  <c r="U103" i="5"/>
  <c r="F103" i="5"/>
  <c r="G103" i="5"/>
  <c r="J103" i="5"/>
  <c r="Z102" i="5"/>
  <c r="W102" i="5"/>
  <c r="X103" i="5"/>
  <c r="X102" i="5"/>
  <c r="Y103" i="5"/>
  <c r="N103" i="5"/>
  <c r="O103" i="5"/>
  <c r="R103" i="5"/>
  <c r="AA103" i="5"/>
  <c r="F97" i="11"/>
  <c r="F40" i="11"/>
  <c r="M44" i="47"/>
  <c r="Y44" i="47"/>
  <c r="AE44" i="47"/>
  <c r="S44" i="47"/>
  <c r="H44" i="47"/>
  <c r="AA44" i="47"/>
  <c r="AD44" i="47"/>
  <c r="K44" i="47"/>
  <c r="G44" i="47"/>
  <c r="Z44" i="47"/>
  <c r="R44" i="47"/>
  <c r="J44" i="47"/>
  <c r="Q44" i="47"/>
  <c r="V44" i="47"/>
  <c r="L44" i="47"/>
  <c r="F44" i="47"/>
  <c r="D44" i="47"/>
  <c r="U44" i="47"/>
  <c r="AG44" i="47"/>
  <c r="E44" i="47"/>
  <c r="AF44" i="47"/>
  <c r="T44" i="47"/>
  <c r="AC44" i="47"/>
  <c r="P44" i="47"/>
  <c r="AB44" i="47"/>
  <c r="O44" i="47"/>
  <c r="X44" i="47"/>
  <c r="N44" i="47"/>
  <c r="W44" i="47"/>
  <c r="AH44" i="47"/>
  <c r="I44" i="47"/>
  <c r="AC45" i="47"/>
  <c r="AD45" i="47"/>
  <c r="F45" i="47"/>
  <c r="O45" i="47"/>
  <c r="AB45" i="47"/>
  <c r="J45" i="47"/>
  <c r="E45" i="47"/>
  <c r="G45" i="47"/>
  <c r="AA45" i="47"/>
  <c r="AG45" i="47"/>
  <c r="Z45" i="47"/>
  <c r="Q45" i="47"/>
  <c r="U45" i="47"/>
  <c r="Y45" i="47"/>
  <c r="R45" i="47"/>
  <c r="I45" i="47"/>
  <c r="W45" i="47"/>
  <c r="X45" i="47"/>
  <c r="V45" i="47"/>
  <c r="H45" i="47"/>
  <c r="P45" i="47"/>
  <c r="T45" i="47"/>
  <c r="N45" i="47"/>
  <c r="D45" i="47"/>
  <c r="L45" i="47"/>
  <c r="S45" i="47"/>
  <c r="M45" i="47"/>
  <c r="AF45" i="47"/>
  <c r="AH45" i="47"/>
  <c r="K45" i="47"/>
  <c r="AE45" i="47"/>
  <c r="X43" i="47"/>
  <c r="T43" i="47"/>
  <c r="H43" i="47"/>
  <c r="AD43" i="47"/>
  <c r="W43" i="47"/>
  <c r="S43" i="47"/>
  <c r="G43" i="47"/>
  <c r="P43" i="47"/>
  <c r="AF43" i="47"/>
  <c r="N43" i="47"/>
  <c r="I43" i="47"/>
  <c r="D43" i="47"/>
  <c r="AA43" i="47"/>
  <c r="O43" i="47"/>
  <c r="Z43" i="47"/>
  <c r="AG43" i="47"/>
  <c r="Y43" i="47"/>
  <c r="AH43" i="47"/>
  <c r="V43" i="47"/>
  <c r="U43" i="47"/>
  <c r="R43" i="47"/>
  <c r="E43" i="47"/>
  <c r="Q43" i="47"/>
  <c r="AC43" i="47"/>
  <c r="K43" i="47"/>
  <c r="M43" i="47"/>
  <c r="J43" i="47"/>
  <c r="AB43" i="47"/>
  <c r="F43" i="47"/>
  <c r="L43" i="47"/>
  <c r="AE43" i="47"/>
  <c r="K42" i="47"/>
  <c r="W42" i="47"/>
  <c r="AC42" i="47"/>
  <c r="G42" i="47"/>
  <c r="E42" i="47"/>
  <c r="AE42" i="47"/>
  <c r="AB42" i="47"/>
  <c r="O42" i="47"/>
  <c r="D42" i="47"/>
  <c r="AD42" i="47"/>
  <c r="AG42" i="47"/>
  <c r="N42" i="47"/>
  <c r="AA42" i="47"/>
  <c r="Z42" i="47"/>
  <c r="AF42" i="47"/>
  <c r="J42" i="47"/>
  <c r="U42" i="47"/>
  <c r="Y42" i="47"/>
  <c r="R42" i="47"/>
  <c r="I42" i="47"/>
  <c r="T42" i="47"/>
  <c r="S42" i="47"/>
  <c r="F42" i="47"/>
  <c r="P42" i="47"/>
  <c r="X42" i="47"/>
  <c r="M42" i="47"/>
  <c r="V42" i="47"/>
  <c r="L42" i="47"/>
  <c r="Q42" i="47"/>
  <c r="AH42" i="47"/>
  <c r="H42" i="47"/>
  <c r="AA41" i="47"/>
  <c r="J41" i="47"/>
  <c r="K41" i="47"/>
  <c r="AE41" i="47"/>
  <c r="AD41" i="47"/>
  <c r="N41" i="47"/>
  <c r="F41" i="47"/>
  <c r="S41" i="47"/>
  <c r="X41" i="47"/>
  <c r="D41" i="47"/>
  <c r="W41" i="47"/>
  <c r="G41" i="47"/>
  <c r="V41" i="47"/>
  <c r="E41" i="47"/>
  <c r="U41" i="47"/>
  <c r="Y41" i="47"/>
  <c r="R41" i="47"/>
  <c r="I41" i="47"/>
  <c r="O41" i="47"/>
  <c r="AG41" i="47"/>
  <c r="AH41" i="47"/>
  <c r="Q41" i="47"/>
  <c r="AC41" i="47"/>
  <c r="AF41" i="47"/>
  <c r="Z41" i="47"/>
  <c r="P41" i="47"/>
  <c r="T41" i="47"/>
  <c r="AB41" i="47"/>
  <c r="M41" i="47"/>
  <c r="L41" i="47"/>
  <c r="H41" i="47"/>
  <c r="F98" i="11"/>
  <c r="F94" i="11"/>
  <c r="F95" i="11"/>
  <c r="G300" i="5"/>
  <c r="J300" i="5"/>
  <c r="R300" i="5"/>
  <c r="Z300" i="5"/>
  <c r="AH300" i="5"/>
  <c r="K301" i="5"/>
  <c r="S301" i="5"/>
  <c r="AA301" i="5"/>
  <c r="D300" i="5"/>
  <c r="L300" i="5"/>
  <c r="T300" i="5"/>
  <c r="AB300" i="5"/>
  <c r="E301" i="5"/>
  <c r="M301" i="5"/>
  <c r="U301" i="5"/>
  <c r="AC301" i="5"/>
  <c r="P300" i="5"/>
  <c r="AF300" i="5"/>
  <c r="Q301" i="5"/>
  <c r="AG301" i="5"/>
  <c r="X300" i="5"/>
  <c r="Y301" i="5"/>
  <c r="AD300" i="5"/>
  <c r="AE301" i="5"/>
  <c r="F300" i="5"/>
  <c r="V300" i="5"/>
  <c r="G301" i="5"/>
  <c r="W301" i="5"/>
  <c r="H300" i="5"/>
  <c r="I301" i="5"/>
  <c r="N300" i="5"/>
  <c r="O301" i="5"/>
  <c r="Z301" i="5"/>
  <c r="J301" i="5"/>
  <c r="Y300" i="5"/>
  <c r="I300" i="5"/>
  <c r="AF301" i="5"/>
  <c r="P301" i="5"/>
  <c r="AE300" i="5"/>
  <c r="O300" i="5"/>
  <c r="AH301" i="5"/>
  <c r="Q300" i="5"/>
  <c r="X301" i="5"/>
  <c r="W300" i="5"/>
  <c r="V301" i="5"/>
  <c r="F301" i="5"/>
  <c r="U300" i="5"/>
  <c r="E300" i="5"/>
  <c r="AB301" i="5"/>
  <c r="L301" i="5"/>
  <c r="AA300" i="5"/>
  <c r="K300" i="5"/>
  <c r="R301" i="5"/>
  <c r="AG300" i="5"/>
  <c r="H301" i="5"/>
  <c r="M300" i="5"/>
  <c r="T301" i="5"/>
  <c r="N301" i="5"/>
  <c r="S300" i="5"/>
  <c r="AC300" i="5"/>
  <c r="AD301" i="5"/>
  <c r="D301" i="5"/>
  <c r="D302" i="5"/>
  <c r="F96" i="11"/>
  <c r="F100" i="11"/>
  <c r="F19" i="11"/>
  <c r="F15" i="11"/>
  <c r="F16" i="11"/>
  <c r="F32" i="11"/>
  <c r="F24" i="11"/>
  <c r="F43" i="11"/>
  <c r="F4" i="11"/>
  <c r="F22" i="11"/>
  <c r="F8" i="11"/>
  <c r="F34" i="11"/>
  <c r="F23" i="11"/>
  <c r="F35" i="11"/>
  <c r="F18" i="11"/>
  <c r="F31" i="11"/>
  <c r="F36" i="11"/>
  <c r="F27" i="11"/>
  <c r="F7" i="11"/>
  <c r="F14" i="11"/>
  <c r="F6" i="11"/>
  <c r="F39" i="11"/>
  <c r="F10" i="11"/>
  <c r="F25" i="11"/>
  <c r="F3" i="11"/>
  <c r="F13" i="11"/>
  <c r="F5" i="11"/>
  <c r="F26" i="11"/>
  <c r="F17" i="11"/>
  <c r="F29" i="11"/>
  <c r="F28" i="11"/>
  <c r="F20" i="11"/>
  <c r="F42" i="11"/>
  <c r="F21" i="11"/>
  <c r="F37" i="11"/>
  <c r="F33" i="11"/>
  <c r="F12" i="11"/>
  <c r="F2" i="11"/>
  <c r="F9" i="11"/>
  <c r="F11" i="11"/>
  <c r="F44" i="11"/>
  <c r="F46" i="11"/>
  <c r="F45" i="11"/>
  <c r="F49" i="11"/>
  <c r="F47" i="11"/>
  <c r="F48" i="11"/>
  <c r="F51" i="11"/>
  <c r="F53" i="11"/>
  <c r="F50" i="11"/>
  <c r="F52" i="11"/>
  <c r="F55" i="11"/>
  <c r="F54" i="11"/>
  <c r="F56" i="11"/>
  <c r="F57" i="11"/>
  <c r="F59" i="11"/>
  <c r="F58" i="11"/>
  <c r="F60" i="11"/>
  <c r="F61" i="11"/>
  <c r="F62" i="11"/>
  <c r="F64" i="11"/>
  <c r="F63" i="11"/>
  <c r="F65" i="11"/>
  <c r="F67" i="11"/>
  <c r="F69" i="11"/>
  <c r="F66" i="11"/>
  <c r="F68" i="11"/>
  <c r="F73" i="11"/>
  <c r="F71" i="11"/>
  <c r="F72" i="11"/>
  <c r="F70" i="11"/>
  <c r="F74" i="11"/>
  <c r="F77" i="11"/>
  <c r="F76" i="11"/>
  <c r="F75" i="11"/>
  <c r="F78" i="11"/>
  <c r="F79" i="11"/>
  <c r="F81" i="11"/>
  <c r="F80" i="11"/>
  <c r="F84" i="11"/>
  <c r="F83" i="11"/>
  <c r="F82" i="11"/>
  <c r="F85" i="11"/>
  <c r="F87" i="11"/>
  <c r="F89" i="11"/>
  <c r="F86" i="11"/>
  <c r="F88" i="11"/>
  <c r="F90" i="11"/>
  <c r="F93" i="11"/>
  <c r="F91" i="11"/>
  <c r="F92" i="11"/>
  <c r="F99" i="11"/>
  <c r="AJ39" i="32"/>
  <c r="AI32" i="32"/>
  <c r="AI35" i="32"/>
  <c r="AJ36" i="32"/>
  <c r="AI34" i="32"/>
  <c r="AJ38" i="32"/>
  <c r="AJ35" i="32"/>
  <c r="AJ37" i="32"/>
  <c r="AI38" i="32"/>
  <c r="AI33" i="32"/>
  <c r="AJ31" i="32"/>
  <c r="AJ34" i="32"/>
  <c r="AI37" i="32"/>
  <c r="AI36" i="32"/>
  <c r="AJ32" i="32"/>
  <c r="AJ33" i="32"/>
  <c r="AI39" i="32"/>
  <c r="AI31" i="32"/>
  <c r="AM32" i="32"/>
  <c r="AP35" i="32"/>
  <c r="AL32" i="32"/>
  <c r="AK32" i="32"/>
  <c r="AK31" i="32"/>
  <c r="AL35" i="32"/>
  <c r="AK36" i="32"/>
  <c r="AK35" i="32"/>
  <c r="AK34" i="32"/>
  <c r="AP31" i="32"/>
  <c r="AM33" i="32"/>
  <c r="AN35" i="32"/>
  <c r="AP36" i="32"/>
  <c r="AN36" i="32"/>
  <c r="AN31" i="32"/>
  <c r="AO34" i="32"/>
  <c r="AO35" i="32"/>
  <c r="AM36" i="32"/>
  <c r="AL33" i="32"/>
  <c r="AM34" i="32"/>
  <c r="AN34" i="32"/>
  <c r="AO36" i="32"/>
  <c r="AL36" i="32"/>
  <c r="AL34" i="32"/>
  <c r="AK33" i="32"/>
  <c r="AL31" i="32"/>
  <c r="AM35" i="32"/>
  <c r="AO31" i="32"/>
  <c r="AM31" i="32"/>
  <c r="AN33" i="32"/>
  <c r="AO33" i="32"/>
  <c r="AP33" i="32"/>
  <c r="AP32" i="32"/>
  <c r="AO32" i="32"/>
  <c r="Z2" i="5"/>
  <c r="AA48" i="47" l="1"/>
  <c r="AG89" i="34"/>
  <c r="G85" i="37"/>
  <c r="M88" i="39"/>
  <c r="O89" i="34"/>
  <c r="Y89" i="38"/>
  <c r="F89" i="36"/>
  <c r="AG81" i="39"/>
  <c r="AG81" i="34"/>
  <c r="AG81" i="36"/>
  <c r="AG81" i="37"/>
  <c r="AG81" i="38"/>
  <c r="AG82" i="37"/>
  <c r="AG82" i="39"/>
  <c r="AG82" i="36"/>
  <c r="AG82" i="34"/>
  <c r="AG82" i="38"/>
  <c r="AG83" i="36"/>
  <c r="AG83" i="34"/>
  <c r="AG83" i="38"/>
  <c r="AG84" i="36"/>
  <c r="AG83" i="37"/>
  <c r="AG83" i="39"/>
  <c r="AG84" i="38"/>
  <c r="AG84" i="39"/>
  <c r="AG84" i="37"/>
  <c r="AG84" i="34"/>
  <c r="AG85" i="38"/>
  <c r="AG85" i="39"/>
  <c r="AG85" i="34"/>
  <c r="AG85" i="37"/>
  <c r="AG86" i="37"/>
  <c r="AG86" i="36"/>
  <c r="AG86" i="38"/>
  <c r="AG86" i="34"/>
  <c r="AG86" i="39"/>
  <c r="AG87" i="39"/>
  <c r="AG87" i="38"/>
  <c r="AG87" i="36"/>
  <c r="AG87" i="34"/>
  <c r="AG87" i="37"/>
  <c r="AG88" i="34"/>
  <c r="AG88" i="39"/>
  <c r="AG88" i="38"/>
  <c r="AG88" i="37"/>
  <c r="AG88" i="36"/>
  <c r="AG89" i="39"/>
  <c r="AG89" i="36"/>
  <c r="AG89" i="38"/>
  <c r="AG89" i="37"/>
  <c r="AG90" i="38"/>
  <c r="AG90" i="37"/>
  <c r="AG90" i="34"/>
  <c r="AG90" i="36"/>
  <c r="AG90" i="39"/>
  <c r="AG91" i="39"/>
  <c r="AG92" i="37"/>
  <c r="AG91" i="37"/>
  <c r="AG92" i="39"/>
  <c r="AG92" i="36"/>
  <c r="AG91" i="38"/>
  <c r="AG91" i="36"/>
  <c r="AG92" i="38"/>
  <c r="AG91" i="34"/>
  <c r="AG92" i="34"/>
  <c r="AG93" i="37"/>
  <c r="AG93" i="34"/>
  <c r="AG93" i="36"/>
  <c r="AG93" i="38"/>
  <c r="AG94" i="36"/>
  <c r="AG94" i="38"/>
  <c r="AG94" i="34"/>
  <c r="AG94" i="37"/>
  <c r="AG53" i="33"/>
  <c r="AG95" i="38"/>
  <c r="AG95" i="37"/>
  <c r="AG95" i="36"/>
  <c r="AG95" i="34"/>
  <c r="AG96" i="38"/>
  <c r="AG97" i="38"/>
  <c r="AG96" i="37"/>
  <c r="AG96" i="34"/>
  <c r="AG97" i="36"/>
  <c r="AG96" i="36"/>
  <c r="AG97" i="37"/>
  <c r="AG97" i="34"/>
  <c r="AG98" i="38"/>
  <c r="AG98" i="34"/>
  <c r="AG99" i="38"/>
  <c r="AG99" i="34"/>
  <c r="AG98" i="37"/>
  <c r="AG99" i="37"/>
  <c r="AG98" i="36"/>
  <c r="AG99" i="36"/>
  <c r="AG100" i="36"/>
  <c r="AG100" i="37"/>
  <c r="AG100" i="38"/>
  <c r="AG101" i="37"/>
  <c r="AG101" i="38"/>
  <c r="AG101" i="36"/>
  <c r="AG101" i="34"/>
  <c r="AG100" i="34"/>
  <c r="K81" i="37"/>
  <c r="K81" i="39"/>
  <c r="K81" i="38"/>
  <c r="K81" i="36"/>
  <c r="K81" i="34"/>
  <c r="K82" i="37"/>
  <c r="K82" i="34"/>
  <c r="K82" i="39"/>
  <c r="K82" i="38"/>
  <c r="K82" i="36"/>
  <c r="K83" i="36"/>
  <c r="K83" i="34"/>
  <c r="K83" i="37"/>
  <c r="K83" i="39"/>
  <c r="K83" i="38"/>
  <c r="K84" i="34"/>
  <c r="K84" i="36"/>
  <c r="K84" i="38"/>
  <c r="K84" i="37"/>
  <c r="K84" i="39"/>
  <c r="K85" i="39"/>
  <c r="K85" i="34"/>
  <c r="K85" i="36"/>
  <c r="K85" i="38"/>
  <c r="K86" i="39"/>
  <c r="K86" i="36"/>
  <c r="K86" i="37"/>
  <c r="K86" i="38"/>
  <c r="K86" i="34"/>
  <c r="K87" i="37"/>
  <c r="K87" i="36"/>
  <c r="K87" i="34"/>
  <c r="K87" i="38"/>
  <c r="K87" i="39"/>
  <c r="K89" i="34"/>
  <c r="K88" i="37"/>
  <c r="K88" i="39"/>
  <c r="K88" i="38"/>
  <c r="K89" i="36"/>
  <c r="K89" i="38"/>
  <c r="K88" i="36"/>
  <c r="K89" i="39"/>
  <c r="K89" i="37"/>
  <c r="K88" i="34"/>
  <c r="K90" i="34"/>
  <c r="K90" i="37"/>
  <c r="K90" i="36"/>
  <c r="K90" i="38"/>
  <c r="K90" i="39"/>
  <c r="K92" i="38"/>
  <c r="K91" i="38"/>
  <c r="K92" i="37"/>
  <c r="K91" i="37"/>
  <c r="K92" i="36"/>
  <c r="K91" i="39"/>
  <c r="K91" i="36"/>
  <c r="K91" i="34"/>
  <c r="K92" i="39"/>
  <c r="K92" i="34"/>
  <c r="K93" i="34"/>
  <c r="K93" i="38"/>
  <c r="K93" i="36"/>
  <c r="K93" i="37"/>
  <c r="K94" i="36"/>
  <c r="K94" i="34"/>
  <c r="K94" i="37"/>
  <c r="K94" i="38"/>
  <c r="K95" i="34"/>
  <c r="K95" i="38"/>
  <c r="K95" i="36"/>
  <c r="K95" i="37"/>
  <c r="K53" i="33"/>
  <c r="K97" i="38"/>
  <c r="K97" i="34"/>
  <c r="K97" i="36"/>
  <c r="K96" i="38"/>
  <c r="K97" i="37"/>
  <c r="K96" i="37"/>
  <c r="K96" i="36"/>
  <c r="K96" i="34"/>
  <c r="K98" i="37"/>
  <c r="K98" i="38"/>
  <c r="K98" i="36"/>
  <c r="K98" i="34"/>
  <c r="K99" i="37"/>
  <c r="K99" i="34"/>
  <c r="K99" i="38"/>
  <c r="K99" i="36"/>
  <c r="K101" i="38"/>
  <c r="K100" i="37"/>
  <c r="K100" i="34"/>
  <c r="K100" i="38"/>
  <c r="K101" i="37"/>
  <c r="K101" i="34"/>
  <c r="K101" i="36"/>
  <c r="K100" i="36"/>
  <c r="AH81" i="37"/>
  <c r="AH81" i="34"/>
  <c r="AH81" i="36"/>
  <c r="AH81" i="38"/>
  <c r="AH81" i="39"/>
  <c r="AH82" i="37"/>
  <c r="AH82" i="39"/>
  <c r="AH82" i="34"/>
  <c r="AH82" i="38"/>
  <c r="AH82" i="36"/>
  <c r="AH83" i="34"/>
  <c r="AH83" i="37"/>
  <c r="AH83" i="39"/>
  <c r="AH83" i="38"/>
  <c r="AH83" i="36"/>
  <c r="AH84" i="37"/>
  <c r="AH84" i="34"/>
  <c r="AH84" i="36"/>
  <c r="AH84" i="39"/>
  <c r="AH84" i="38"/>
  <c r="AH85" i="36"/>
  <c r="AH85" i="37"/>
  <c r="AH85" i="39"/>
  <c r="AH85" i="38"/>
  <c r="AH85" i="34"/>
  <c r="AH86" i="36"/>
  <c r="AH86" i="34"/>
  <c r="AH86" i="38"/>
  <c r="AH86" i="37"/>
  <c r="AH86" i="39"/>
  <c r="AH87" i="36"/>
  <c r="AH87" i="34"/>
  <c r="AH87" i="38"/>
  <c r="AH87" i="37"/>
  <c r="AH87" i="39"/>
  <c r="AH88" i="34"/>
  <c r="AH88" i="38"/>
  <c r="AH88" i="37"/>
  <c r="AH88" i="36"/>
  <c r="AH88" i="39"/>
  <c r="AH89" i="38"/>
  <c r="AH89" i="36"/>
  <c r="AH89" i="39"/>
  <c r="AH89" i="37"/>
  <c r="AH89" i="34"/>
  <c r="AH90" i="39"/>
  <c r="AH90" i="36"/>
  <c r="AH90" i="34"/>
  <c r="AH90" i="37"/>
  <c r="AH90" i="38"/>
  <c r="AH91" i="36"/>
  <c r="AH91" i="37"/>
  <c r="AH91" i="38"/>
  <c r="AH92" i="39"/>
  <c r="AH92" i="38"/>
  <c r="AH91" i="39"/>
  <c r="AH92" i="34"/>
  <c r="AH92" i="36"/>
  <c r="AH91" i="34"/>
  <c r="AH92" i="37"/>
  <c r="AH93" i="34"/>
  <c r="AH93" i="38"/>
  <c r="AH93" i="37"/>
  <c r="AH93" i="36"/>
  <c r="AH94" i="37"/>
  <c r="AH94" i="34"/>
  <c r="AH94" i="38"/>
  <c r="AH94" i="36"/>
  <c r="AH95" i="38"/>
  <c r="AH95" i="37"/>
  <c r="AH95" i="36"/>
  <c r="AH53" i="33"/>
  <c r="AH95" i="34"/>
  <c r="AH96" i="37"/>
  <c r="AH96" i="34"/>
  <c r="AH97" i="37"/>
  <c r="AH97" i="36"/>
  <c r="AH97" i="34"/>
  <c r="AH96" i="36"/>
  <c r="AH97" i="38"/>
  <c r="AH96" i="38"/>
  <c r="AH99" i="34"/>
  <c r="AH98" i="37"/>
  <c r="AH98" i="38"/>
  <c r="AH98" i="36"/>
  <c r="AH98" i="34"/>
  <c r="AH99" i="38"/>
  <c r="AH99" i="37"/>
  <c r="AH99" i="36"/>
  <c r="AH100" i="38"/>
  <c r="AH100" i="37"/>
  <c r="AH101" i="37"/>
  <c r="AH100" i="36"/>
  <c r="AH101" i="36"/>
  <c r="AH101" i="34"/>
  <c r="AH100" i="34"/>
  <c r="AH101" i="38"/>
  <c r="AA81" i="34"/>
  <c r="AA81" i="37"/>
  <c r="AA81" i="38"/>
  <c r="AA81" i="36"/>
  <c r="AA81" i="39"/>
  <c r="AA82" i="37"/>
  <c r="AA82" i="38"/>
  <c r="AA82" i="36"/>
  <c r="AA82" i="39"/>
  <c r="AA82" i="34"/>
  <c r="AA83" i="38"/>
  <c r="AA83" i="36"/>
  <c r="AA83" i="37"/>
  <c r="AA83" i="39"/>
  <c r="AA83" i="34"/>
  <c r="AA84" i="34"/>
  <c r="AA84" i="38"/>
  <c r="AA84" i="37"/>
  <c r="AA84" i="36"/>
  <c r="AA85" i="37"/>
  <c r="AA85" i="36"/>
  <c r="AA85" i="39"/>
  <c r="AA85" i="38"/>
  <c r="AA86" i="36"/>
  <c r="AA86" i="37"/>
  <c r="AA86" i="38"/>
  <c r="AA86" i="39"/>
  <c r="AA86" i="34"/>
  <c r="AA87" i="36"/>
  <c r="AA87" i="38"/>
  <c r="AA87" i="34"/>
  <c r="AA87" i="39"/>
  <c r="AA87" i="37"/>
  <c r="AA88" i="38"/>
  <c r="AA88" i="34"/>
  <c r="AA88" i="39"/>
  <c r="AA88" i="37"/>
  <c r="AA88" i="36"/>
  <c r="AA89" i="37"/>
  <c r="AA89" i="34"/>
  <c r="AA89" i="39"/>
  <c r="AA89" i="38"/>
  <c r="AA90" i="37"/>
  <c r="AA90" i="34"/>
  <c r="AA90" i="39"/>
  <c r="AA90" i="38"/>
  <c r="AA90" i="36"/>
  <c r="AA92" i="37"/>
  <c r="AA91" i="34"/>
  <c r="AA92" i="38"/>
  <c r="AA91" i="37"/>
  <c r="AA91" i="39"/>
  <c r="AA92" i="39"/>
  <c r="AA92" i="36"/>
  <c r="AA92" i="34"/>
  <c r="AA91" i="36"/>
  <c r="AA91" i="38"/>
  <c r="AA93" i="38"/>
  <c r="AA93" i="36"/>
  <c r="AA93" i="34"/>
  <c r="AA93" i="37"/>
  <c r="AA94" i="36"/>
  <c r="AA94" i="34"/>
  <c r="AA94" i="37"/>
  <c r="AA94" i="38"/>
  <c r="AA95" i="36"/>
  <c r="AA53" i="33"/>
  <c r="AA95" i="38"/>
  <c r="AA95" i="37"/>
  <c r="AA95" i="34"/>
  <c r="AA96" i="36"/>
  <c r="AA97" i="38"/>
  <c r="AA97" i="37"/>
  <c r="AA96" i="34"/>
  <c r="AA96" i="37"/>
  <c r="AA97" i="34"/>
  <c r="AA97" i="36"/>
  <c r="AA96" i="38"/>
  <c r="AA98" i="38"/>
  <c r="AA98" i="37"/>
  <c r="AA98" i="36"/>
  <c r="AA98" i="34"/>
  <c r="AA99" i="34"/>
  <c r="AA99" i="38"/>
  <c r="AA99" i="36"/>
  <c r="AA99" i="37"/>
  <c r="AA100" i="36"/>
  <c r="AA101" i="37"/>
  <c r="AA100" i="37"/>
  <c r="AA100" i="34"/>
  <c r="AA101" i="38"/>
  <c r="AA101" i="36"/>
  <c r="AA100" i="38"/>
  <c r="AA101" i="34"/>
  <c r="AF48" i="47"/>
  <c r="G48" i="47"/>
  <c r="D48" i="47"/>
  <c r="H85" i="38"/>
  <c r="E85" i="34"/>
  <c r="Y85" i="36"/>
  <c r="E88" i="39"/>
  <c r="Y81" i="38"/>
  <c r="Y81" i="39"/>
  <c r="Y81" i="36"/>
  <c r="Y81" i="34"/>
  <c r="Y81" i="37"/>
  <c r="Y82" i="36"/>
  <c r="Y82" i="39"/>
  <c r="Y82" i="38"/>
  <c r="Y82" i="37"/>
  <c r="Y82" i="34"/>
  <c r="Y83" i="37"/>
  <c r="Y83" i="38"/>
  <c r="Y83" i="39"/>
  <c r="Y83" i="34"/>
  <c r="Y83" i="36"/>
  <c r="Y84" i="36"/>
  <c r="Y84" i="38"/>
  <c r="Y84" i="39"/>
  <c r="Y84" i="37"/>
  <c r="Y84" i="34"/>
  <c r="Y85" i="37"/>
  <c r="Y85" i="38"/>
  <c r="Y85" i="34"/>
  <c r="Y85" i="39"/>
  <c r="Y86" i="36"/>
  <c r="Y86" i="34"/>
  <c r="Y86" i="39"/>
  <c r="Y86" i="37"/>
  <c r="Y86" i="38"/>
  <c r="Y87" i="34"/>
  <c r="Y87" i="39"/>
  <c r="Y87" i="36"/>
  <c r="Y87" i="37"/>
  <c r="Y87" i="38"/>
  <c r="Y88" i="34"/>
  <c r="Y88" i="38"/>
  <c r="Y88" i="39"/>
  <c r="Y88" i="37"/>
  <c r="Y88" i="36"/>
  <c r="Y89" i="36"/>
  <c r="Y89" i="37"/>
  <c r="Y89" i="34"/>
  <c r="Y89" i="39"/>
  <c r="Y90" i="36"/>
  <c r="Y90" i="37"/>
  <c r="Y90" i="39"/>
  <c r="Y90" i="38"/>
  <c r="Y90" i="34"/>
  <c r="Y91" i="37"/>
  <c r="Y91" i="36"/>
  <c r="Y91" i="38"/>
  <c r="Y91" i="39"/>
  <c r="Y91" i="34"/>
  <c r="Y92" i="34"/>
  <c r="Y92" i="38"/>
  <c r="Y92" i="36"/>
  <c r="Y92" i="37"/>
  <c r="Y92" i="39"/>
  <c r="Y93" i="36"/>
  <c r="Y93" i="34"/>
  <c r="Y93" i="37"/>
  <c r="Y93" i="38"/>
  <c r="Y94" i="36"/>
  <c r="Y94" i="37"/>
  <c r="Y94" i="34"/>
  <c r="Y94" i="38"/>
  <c r="Y95" i="34"/>
  <c r="Y95" i="37"/>
  <c r="Y95" i="38"/>
  <c r="Y53" i="33"/>
  <c r="Y95" i="36"/>
  <c r="Y96" i="36"/>
  <c r="Y96" i="34"/>
  <c r="Y97" i="37"/>
  <c r="Y97" i="34"/>
  <c r="Y96" i="38"/>
  <c r="Y97" i="36"/>
  <c r="Y97" i="38"/>
  <c r="Y96" i="37"/>
  <c r="Y99" i="38"/>
  <c r="Y98" i="34"/>
  <c r="Y99" i="37"/>
  <c r="Y98" i="36"/>
  <c r="Y98" i="38"/>
  <c r="Y98" i="37"/>
  <c r="Y99" i="36"/>
  <c r="Y99" i="34"/>
  <c r="Y101" i="34"/>
  <c r="Y100" i="37"/>
  <c r="Y101" i="38"/>
  <c r="Y100" i="38"/>
  <c r="Y101" i="37"/>
  <c r="Y100" i="34"/>
  <c r="Y101" i="36"/>
  <c r="Y100" i="36"/>
  <c r="G88" i="39"/>
  <c r="P89" i="36"/>
  <c r="Z89" i="37"/>
  <c r="G89" i="37"/>
  <c r="F81" i="36"/>
  <c r="F81" i="39"/>
  <c r="F81" i="34"/>
  <c r="F81" i="37"/>
  <c r="F81" i="38"/>
  <c r="F82" i="34"/>
  <c r="F82" i="37"/>
  <c r="F82" i="36"/>
  <c r="F82" i="38"/>
  <c r="F82" i="39"/>
  <c r="F83" i="39"/>
  <c r="F83" i="38"/>
  <c r="F83" i="36"/>
  <c r="F83" i="37"/>
  <c r="F83" i="34"/>
  <c r="F84" i="37"/>
  <c r="F84" i="38"/>
  <c r="F84" i="39"/>
  <c r="F84" i="34"/>
  <c r="F84" i="36"/>
  <c r="F85" i="38"/>
  <c r="F85" i="34"/>
  <c r="F85" i="36"/>
  <c r="F85" i="39"/>
  <c r="F86" i="34"/>
  <c r="F86" i="36"/>
  <c r="F86" i="37"/>
  <c r="F86" i="38"/>
  <c r="F86" i="39"/>
  <c r="F87" i="39"/>
  <c r="F87" i="38"/>
  <c r="F87" i="37"/>
  <c r="F87" i="36"/>
  <c r="F87" i="34"/>
  <c r="F88" i="36"/>
  <c r="F88" i="38"/>
  <c r="F88" i="34"/>
  <c r="F88" i="39"/>
  <c r="F88" i="37"/>
  <c r="F89" i="38"/>
  <c r="F89" i="37"/>
  <c r="F89" i="39"/>
  <c r="F89" i="34"/>
  <c r="F90" i="37"/>
  <c r="F90" i="34"/>
  <c r="F90" i="38"/>
  <c r="F90" i="39"/>
  <c r="F90" i="36"/>
  <c r="F92" i="34"/>
  <c r="F91" i="36"/>
  <c r="F92" i="38"/>
  <c r="F91" i="39"/>
  <c r="F91" i="38"/>
  <c r="F92" i="36"/>
  <c r="F92" i="39"/>
  <c r="F91" i="37"/>
  <c r="F91" i="34"/>
  <c r="F92" i="37"/>
  <c r="F93" i="34"/>
  <c r="F93" i="38"/>
  <c r="F93" i="37"/>
  <c r="F93" i="36"/>
  <c r="F94" i="36"/>
  <c r="F94" i="34"/>
  <c r="F94" i="38"/>
  <c r="F94" i="37"/>
  <c r="F95" i="38"/>
  <c r="F95" i="34"/>
  <c r="F53" i="33"/>
  <c r="F95" i="36"/>
  <c r="F95" i="37"/>
  <c r="F96" i="34"/>
  <c r="F96" i="38"/>
  <c r="F97" i="38"/>
  <c r="F97" i="34"/>
  <c r="F97" i="37"/>
  <c r="F96" i="37"/>
  <c r="F96" i="36"/>
  <c r="F97" i="36"/>
  <c r="F98" i="36"/>
  <c r="F99" i="38"/>
  <c r="F99" i="36"/>
  <c r="F98" i="34"/>
  <c r="F99" i="34"/>
  <c r="F98" i="37"/>
  <c r="F98" i="38"/>
  <c r="F99" i="37"/>
  <c r="F101" i="36"/>
  <c r="F100" i="34"/>
  <c r="F101" i="37"/>
  <c r="F101" i="34"/>
  <c r="F101" i="38"/>
  <c r="F100" i="37"/>
  <c r="F100" i="38"/>
  <c r="F100" i="36"/>
  <c r="V81" i="34"/>
  <c r="V81" i="39"/>
  <c r="V81" i="38"/>
  <c r="V81" i="36"/>
  <c r="V81" i="37"/>
  <c r="V82" i="34"/>
  <c r="V82" i="39"/>
  <c r="V82" i="36"/>
  <c r="V82" i="38"/>
  <c r="V82" i="37"/>
  <c r="V83" i="39"/>
  <c r="V83" i="34"/>
  <c r="V83" i="36"/>
  <c r="V83" i="37"/>
  <c r="V83" i="38"/>
  <c r="V84" i="37"/>
  <c r="V84" i="34"/>
  <c r="V84" i="38"/>
  <c r="V84" i="39"/>
  <c r="V84" i="36"/>
  <c r="V85" i="34"/>
  <c r="V85" i="37"/>
  <c r="V85" i="36"/>
  <c r="V85" i="38"/>
  <c r="V86" i="34"/>
  <c r="V86" i="38"/>
  <c r="V86" i="37"/>
  <c r="V86" i="36"/>
  <c r="V86" i="39"/>
  <c r="V87" i="39"/>
  <c r="V87" i="36"/>
  <c r="V87" i="34"/>
  <c r="V87" i="38"/>
  <c r="V87" i="37"/>
  <c r="V88" i="38"/>
  <c r="V88" i="36"/>
  <c r="V88" i="34"/>
  <c r="V88" i="37"/>
  <c r="V88" i="39"/>
  <c r="V89" i="38"/>
  <c r="V89" i="36"/>
  <c r="V89" i="39"/>
  <c r="V89" i="34"/>
  <c r="V90" i="34"/>
  <c r="V90" i="39"/>
  <c r="V90" i="37"/>
  <c r="V90" i="38"/>
  <c r="V90" i="36"/>
  <c r="V91" i="39"/>
  <c r="V92" i="36"/>
  <c r="V92" i="37"/>
  <c r="V91" i="36"/>
  <c r="V91" i="37"/>
  <c r="V91" i="34"/>
  <c r="V92" i="34"/>
  <c r="V91" i="38"/>
  <c r="V92" i="39"/>
  <c r="V92" i="38"/>
  <c r="V93" i="37"/>
  <c r="V93" i="38"/>
  <c r="V93" i="36"/>
  <c r="V93" i="34"/>
  <c r="V94" i="34"/>
  <c r="V94" i="36"/>
  <c r="V94" i="37"/>
  <c r="V94" i="38"/>
  <c r="V95" i="36"/>
  <c r="V95" i="37"/>
  <c r="V95" i="38"/>
  <c r="V95" i="34"/>
  <c r="V53" i="33"/>
  <c r="V96" i="34"/>
  <c r="V97" i="38"/>
  <c r="V97" i="36"/>
  <c r="V96" i="36"/>
  <c r="V97" i="37"/>
  <c r="V97" i="34"/>
  <c r="V96" i="37"/>
  <c r="V96" i="38"/>
  <c r="V98" i="38"/>
  <c r="V98" i="34"/>
  <c r="V98" i="36"/>
  <c r="V99" i="38"/>
  <c r="V98" i="37"/>
  <c r="V99" i="36"/>
  <c r="V99" i="34"/>
  <c r="V99" i="37"/>
  <c r="V100" i="34"/>
  <c r="V101" i="36"/>
  <c r="V100" i="38"/>
  <c r="V101" i="34"/>
  <c r="V101" i="38"/>
  <c r="V100" i="37"/>
  <c r="V101" i="37"/>
  <c r="V100" i="36"/>
  <c r="G81" i="37"/>
  <c r="G81" i="36"/>
  <c r="G81" i="39"/>
  <c r="G81" i="34"/>
  <c r="G81" i="38"/>
  <c r="G82" i="39"/>
  <c r="G82" i="37"/>
  <c r="G82" i="34"/>
  <c r="G82" i="38"/>
  <c r="G82" i="36"/>
  <c r="G83" i="36"/>
  <c r="G83" i="38"/>
  <c r="G83" i="37"/>
  <c r="G83" i="34"/>
  <c r="G83" i="39"/>
  <c r="G84" i="34"/>
  <c r="G84" i="38"/>
  <c r="G84" i="37"/>
  <c r="G84" i="36"/>
  <c r="G84" i="39"/>
  <c r="G85" i="36"/>
  <c r="G85" i="39"/>
  <c r="G85" i="34"/>
  <c r="G85" i="38"/>
  <c r="G86" i="36"/>
  <c r="G86" i="37"/>
  <c r="G86" i="34"/>
  <c r="G86" i="38"/>
  <c r="G86" i="39"/>
  <c r="G87" i="38"/>
  <c r="G87" i="37"/>
  <c r="G87" i="36"/>
  <c r="G87" i="34"/>
  <c r="G88" i="38"/>
  <c r="G88" i="34"/>
  <c r="G88" i="37"/>
  <c r="G88" i="36"/>
  <c r="G89" i="36"/>
  <c r="G89" i="39"/>
  <c r="G89" i="38"/>
  <c r="G89" i="34"/>
  <c r="G90" i="34"/>
  <c r="G90" i="36"/>
  <c r="G90" i="38"/>
  <c r="G90" i="37"/>
  <c r="G90" i="39"/>
  <c r="G91" i="37"/>
  <c r="G91" i="34"/>
  <c r="G92" i="38"/>
  <c r="G92" i="37"/>
  <c r="G91" i="39"/>
  <c r="G92" i="34"/>
  <c r="G91" i="36"/>
  <c r="G92" i="36"/>
  <c r="G92" i="39"/>
  <c r="G91" i="38"/>
  <c r="G93" i="37"/>
  <c r="G93" i="38"/>
  <c r="G93" i="34"/>
  <c r="G93" i="36"/>
  <c r="G94" i="38"/>
  <c r="G94" i="36"/>
  <c r="G94" i="34"/>
  <c r="G94" i="37"/>
  <c r="G53" i="33"/>
  <c r="G95" i="34"/>
  <c r="G95" i="38"/>
  <c r="G95" i="37"/>
  <c r="G96" i="38"/>
  <c r="G96" i="34"/>
  <c r="G96" i="36"/>
  <c r="G95" i="36"/>
  <c r="G96" i="37"/>
  <c r="G97" i="38"/>
  <c r="G97" i="36"/>
  <c r="G97" i="37"/>
  <c r="G97" i="34"/>
  <c r="G98" i="37"/>
  <c r="G98" i="38"/>
  <c r="G99" i="38"/>
  <c r="G99" i="37"/>
  <c r="G98" i="34"/>
  <c r="G99" i="36"/>
  <c r="G98" i="36"/>
  <c r="G99" i="34"/>
  <c r="G100" i="36"/>
  <c r="G101" i="37"/>
  <c r="G100" i="34"/>
  <c r="G101" i="34"/>
  <c r="G100" i="37"/>
  <c r="G101" i="36"/>
  <c r="G101" i="38"/>
  <c r="G100" i="38"/>
  <c r="W81" i="37"/>
  <c r="W81" i="39"/>
  <c r="W81" i="38"/>
  <c r="W81" i="34"/>
  <c r="W81" i="36"/>
  <c r="W82" i="39"/>
  <c r="W82" i="38"/>
  <c r="W82" i="34"/>
  <c r="W82" i="36"/>
  <c r="W82" i="37"/>
  <c r="W83" i="38"/>
  <c r="W83" i="36"/>
  <c r="W83" i="34"/>
  <c r="W83" i="37"/>
  <c r="W83" i="39"/>
  <c r="W84" i="38"/>
  <c r="W84" i="36"/>
  <c r="W84" i="37"/>
  <c r="W84" i="34"/>
  <c r="W84" i="39"/>
  <c r="W85" i="36"/>
  <c r="W85" i="34"/>
  <c r="W85" i="38"/>
  <c r="W85" i="39"/>
  <c r="W86" i="36"/>
  <c r="W86" i="39"/>
  <c r="W86" i="34"/>
  <c r="W86" i="37"/>
  <c r="W86" i="38"/>
  <c r="W87" i="36"/>
  <c r="W87" i="37"/>
  <c r="W87" i="34"/>
  <c r="W87" i="38"/>
  <c r="W87" i="39"/>
  <c r="W88" i="38"/>
  <c r="W88" i="39"/>
  <c r="W88" i="37"/>
  <c r="W88" i="36"/>
  <c r="W88" i="34"/>
  <c r="W89" i="34"/>
  <c r="W89" i="39"/>
  <c r="W89" i="36"/>
  <c r="W89" i="38"/>
  <c r="W89" i="37"/>
  <c r="W90" i="37"/>
  <c r="W90" i="39"/>
  <c r="W90" i="36"/>
  <c r="W90" i="38"/>
  <c r="W90" i="34"/>
  <c r="W92" i="37"/>
  <c r="W91" i="39"/>
  <c r="W91" i="36"/>
  <c r="W91" i="34"/>
  <c r="W91" i="38"/>
  <c r="W92" i="34"/>
  <c r="W91" i="37"/>
  <c r="W92" i="36"/>
  <c r="W92" i="38"/>
  <c r="W92" i="39"/>
  <c r="W93" i="36"/>
  <c r="W93" i="37"/>
  <c r="W93" i="38"/>
  <c r="W93" i="34"/>
  <c r="W94" i="38"/>
  <c r="W94" i="34"/>
  <c r="W94" i="36"/>
  <c r="W94" i="37"/>
  <c r="W95" i="36"/>
  <c r="W95" i="34"/>
  <c r="W95" i="38"/>
  <c r="W53" i="33"/>
  <c r="W95" i="37"/>
  <c r="W96" i="36"/>
  <c r="W96" i="38"/>
  <c r="W97" i="38"/>
  <c r="W97" i="36"/>
  <c r="W97" i="34"/>
  <c r="W96" i="37"/>
  <c r="W97" i="37"/>
  <c r="W96" i="34"/>
  <c r="W98" i="36"/>
  <c r="W98" i="34"/>
  <c r="W98" i="38"/>
  <c r="W99" i="36"/>
  <c r="W99" i="34"/>
  <c r="W99" i="37"/>
  <c r="W99" i="38"/>
  <c r="W98" i="37"/>
  <c r="W101" i="34"/>
  <c r="W100" i="37"/>
  <c r="W101" i="37"/>
  <c r="W101" i="38"/>
  <c r="W100" i="36"/>
  <c r="W100" i="34"/>
  <c r="W100" i="38"/>
  <c r="W101" i="36"/>
  <c r="V48" i="47"/>
  <c r="U48" i="47"/>
  <c r="M48" i="47"/>
  <c r="R48" i="47"/>
  <c r="N85" i="37"/>
  <c r="V85" i="39"/>
  <c r="AD85" i="37"/>
  <c r="K85" i="37"/>
  <c r="I81" i="38"/>
  <c r="I81" i="37"/>
  <c r="I81" i="36"/>
  <c r="I81" i="34"/>
  <c r="I81" i="39"/>
  <c r="I82" i="37"/>
  <c r="I82" i="36"/>
  <c r="I82" i="34"/>
  <c r="I82" i="38"/>
  <c r="I82" i="39"/>
  <c r="I83" i="36"/>
  <c r="I83" i="37"/>
  <c r="I83" i="39"/>
  <c r="I83" i="34"/>
  <c r="I83" i="38"/>
  <c r="I84" i="38"/>
  <c r="I84" i="39"/>
  <c r="I84" i="37"/>
  <c r="I84" i="36"/>
  <c r="I84" i="34"/>
  <c r="I85" i="39"/>
  <c r="I85" i="36"/>
  <c r="I85" i="37"/>
  <c r="I85" i="34"/>
  <c r="I86" i="39"/>
  <c r="I86" i="34"/>
  <c r="I86" i="38"/>
  <c r="I86" i="36"/>
  <c r="I86" i="37"/>
  <c r="I87" i="38"/>
  <c r="I87" i="39"/>
  <c r="I87" i="34"/>
  <c r="I87" i="37"/>
  <c r="I87" i="36"/>
  <c r="I88" i="38"/>
  <c r="I88" i="36"/>
  <c r="I88" i="37"/>
  <c r="I88" i="34"/>
  <c r="I89" i="39"/>
  <c r="I89" i="38"/>
  <c r="I89" i="34"/>
  <c r="I89" i="36"/>
  <c r="I90" i="38"/>
  <c r="I90" i="34"/>
  <c r="I90" i="36"/>
  <c r="I90" i="37"/>
  <c r="I90" i="39"/>
  <c r="I91" i="38"/>
  <c r="I92" i="37"/>
  <c r="I91" i="36"/>
  <c r="I91" i="39"/>
  <c r="I92" i="39"/>
  <c r="I91" i="34"/>
  <c r="I92" i="34"/>
  <c r="I92" i="36"/>
  <c r="I91" i="37"/>
  <c r="I92" i="38"/>
  <c r="I93" i="36"/>
  <c r="I93" i="37"/>
  <c r="I93" i="38"/>
  <c r="I93" i="34"/>
  <c r="I94" i="37"/>
  <c r="I94" i="34"/>
  <c r="I94" i="38"/>
  <c r="I94" i="36"/>
  <c r="I95" i="34"/>
  <c r="I95" i="38"/>
  <c r="I95" i="37"/>
  <c r="I53" i="33"/>
  <c r="I95" i="36"/>
  <c r="I96" i="37"/>
  <c r="I96" i="34"/>
  <c r="I97" i="38"/>
  <c r="I97" i="37"/>
  <c r="I96" i="38"/>
  <c r="I97" i="36"/>
  <c r="I97" i="34"/>
  <c r="I96" i="36"/>
  <c r="I98" i="37"/>
  <c r="I98" i="38"/>
  <c r="I99" i="38"/>
  <c r="I98" i="36"/>
  <c r="I99" i="37"/>
  <c r="I99" i="36"/>
  <c r="I98" i="34"/>
  <c r="I99" i="34"/>
  <c r="I101" i="36"/>
  <c r="I100" i="36"/>
  <c r="I100" i="37"/>
  <c r="I100" i="38"/>
  <c r="I101" i="34"/>
  <c r="I101" i="38"/>
  <c r="I100" i="34"/>
  <c r="I101" i="37"/>
  <c r="AD48" i="47"/>
  <c r="AE89" i="34"/>
  <c r="L89" i="38"/>
  <c r="D81" i="37"/>
  <c r="D81" i="36"/>
  <c r="D81" i="39"/>
  <c r="D81" i="38"/>
  <c r="D81" i="34"/>
  <c r="D82" i="39"/>
  <c r="D82" i="37"/>
  <c r="D82" i="36"/>
  <c r="D82" i="34"/>
  <c r="D82" i="38"/>
  <c r="D83" i="37"/>
  <c r="D83" i="34"/>
  <c r="D83" i="38"/>
  <c r="D83" i="36"/>
  <c r="D83" i="39"/>
  <c r="D84" i="39"/>
  <c r="D84" i="38"/>
  <c r="D84" i="37"/>
  <c r="D84" i="36"/>
  <c r="D84" i="34"/>
  <c r="D85" i="34"/>
  <c r="D85" i="37"/>
  <c r="D85" i="39"/>
  <c r="D85" i="38"/>
  <c r="D86" i="34"/>
  <c r="D86" i="39"/>
  <c r="D86" i="38"/>
  <c r="D86" i="37"/>
  <c r="D86" i="36"/>
  <c r="D87" i="34"/>
  <c r="D87" i="37"/>
  <c r="D87" i="39"/>
  <c r="D87" i="36"/>
  <c r="D87" i="38"/>
  <c r="D88" i="36"/>
  <c r="D88" i="38"/>
  <c r="D88" i="37"/>
  <c r="D88" i="34"/>
  <c r="D88" i="39"/>
  <c r="D89" i="34"/>
  <c r="D89" i="39"/>
  <c r="D89" i="36"/>
  <c r="D89" i="37"/>
  <c r="D89" i="38"/>
  <c r="D90" i="39"/>
  <c r="D90" i="34"/>
  <c r="D90" i="38"/>
  <c r="D90" i="36"/>
  <c r="D90" i="37"/>
  <c r="D91" i="38"/>
  <c r="D92" i="37"/>
  <c r="D92" i="39"/>
  <c r="D92" i="38"/>
  <c r="D93" i="36"/>
  <c r="D91" i="34"/>
  <c r="D91" i="39"/>
  <c r="D92" i="36"/>
  <c r="D93" i="38"/>
  <c r="D93" i="37"/>
  <c r="D92" i="34"/>
  <c r="D93" i="34"/>
  <c r="D91" i="36"/>
  <c r="D91" i="37"/>
  <c r="D94" i="37"/>
  <c r="D94" i="34"/>
  <c r="D94" i="38"/>
  <c r="D94" i="36"/>
  <c r="D95" i="34"/>
  <c r="D53" i="33"/>
  <c r="D95" i="36"/>
  <c r="D95" i="38"/>
  <c r="D95" i="37"/>
  <c r="D96" i="38"/>
  <c r="D96" i="34"/>
  <c r="D96" i="37"/>
  <c r="D97" i="38"/>
  <c r="D97" i="34"/>
  <c r="D96" i="36"/>
  <c r="D97" i="36"/>
  <c r="D97" i="37"/>
  <c r="D98" i="36"/>
  <c r="D99" i="34"/>
  <c r="D99" i="36"/>
  <c r="D98" i="34"/>
  <c r="D99" i="37"/>
  <c r="D98" i="37"/>
  <c r="D98" i="38"/>
  <c r="D99" i="38"/>
  <c r="D100" i="34"/>
  <c r="D100" i="36"/>
  <c r="D100" i="38"/>
  <c r="D101" i="37"/>
  <c r="D101" i="38"/>
  <c r="D100" i="37"/>
  <c r="D101" i="36"/>
  <c r="D101" i="34"/>
  <c r="L81" i="36"/>
  <c r="L81" i="39"/>
  <c r="L81" i="38"/>
  <c r="L81" i="34"/>
  <c r="L81" i="37"/>
  <c r="L82" i="38"/>
  <c r="L82" i="36"/>
  <c r="L82" i="37"/>
  <c r="L82" i="39"/>
  <c r="L82" i="34"/>
  <c r="L83" i="34"/>
  <c r="L83" i="37"/>
  <c r="L83" i="39"/>
  <c r="L83" i="36"/>
  <c r="L83" i="38"/>
  <c r="L84" i="39"/>
  <c r="L84" i="38"/>
  <c r="L84" i="36"/>
  <c r="L84" i="34"/>
  <c r="L84" i="37"/>
  <c r="L85" i="34"/>
  <c r="L85" i="38"/>
  <c r="L85" i="39"/>
  <c r="L85" i="37"/>
  <c r="L86" i="38"/>
  <c r="L86" i="36"/>
  <c r="L86" i="34"/>
  <c r="L86" i="37"/>
  <c r="L86" i="39"/>
  <c r="L87" i="38"/>
  <c r="L87" i="37"/>
  <c r="L87" i="36"/>
  <c r="L87" i="34"/>
  <c r="L87" i="39"/>
  <c r="L88" i="39"/>
  <c r="L88" i="37"/>
  <c r="L88" i="36"/>
  <c r="L88" i="34"/>
  <c r="L88" i="38"/>
  <c r="L89" i="37"/>
  <c r="L89" i="39"/>
  <c r="L89" i="36"/>
  <c r="L89" i="34"/>
  <c r="L90" i="38"/>
  <c r="L90" i="37"/>
  <c r="L90" i="34"/>
  <c r="L90" i="39"/>
  <c r="L90" i="36"/>
  <c r="L92" i="38"/>
  <c r="L91" i="37"/>
  <c r="L91" i="34"/>
  <c r="L92" i="39"/>
  <c r="L92" i="36"/>
  <c r="L92" i="34"/>
  <c r="L91" i="36"/>
  <c r="L91" i="39"/>
  <c r="L91" i="38"/>
  <c r="L92" i="37"/>
  <c r="L93" i="37"/>
  <c r="L93" i="38"/>
  <c r="L93" i="34"/>
  <c r="L93" i="36"/>
  <c r="L94" i="36"/>
  <c r="L94" i="38"/>
  <c r="L94" i="34"/>
  <c r="L94" i="37"/>
  <c r="L53" i="33"/>
  <c r="L95" i="34"/>
  <c r="L95" i="38"/>
  <c r="L95" i="37"/>
  <c r="L95" i="36"/>
  <c r="L96" i="37"/>
  <c r="L96" i="38"/>
  <c r="L96" i="36"/>
  <c r="L97" i="38"/>
  <c r="L96" i="34"/>
  <c r="L97" i="36"/>
  <c r="L97" i="34"/>
  <c r="L97" i="37"/>
  <c r="L98" i="37"/>
  <c r="L99" i="34"/>
  <c r="L99" i="37"/>
  <c r="L99" i="36"/>
  <c r="L99" i="38"/>
  <c r="L98" i="34"/>
  <c r="L98" i="36"/>
  <c r="L98" i="38"/>
  <c r="L100" i="36"/>
  <c r="L101" i="34"/>
  <c r="L100" i="37"/>
  <c r="L100" i="34"/>
  <c r="L101" i="38"/>
  <c r="L100" i="38"/>
  <c r="L101" i="37"/>
  <c r="L101" i="36"/>
  <c r="T81" i="36"/>
  <c r="T81" i="34"/>
  <c r="T81" i="39"/>
  <c r="T81" i="37"/>
  <c r="T81" i="38"/>
  <c r="T82" i="37"/>
  <c r="T82" i="38"/>
  <c r="T82" i="34"/>
  <c r="T82" i="39"/>
  <c r="T82" i="36"/>
  <c r="T83" i="37"/>
  <c r="T83" i="36"/>
  <c r="T83" i="34"/>
  <c r="T83" i="38"/>
  <c r="T83" i="39"/>
  <c r="T84" i="38"/>
  <c r="T84" i="39"/>
  <c r="T84" i="37"/>
  <c r="T84" i="34"/>
  <c r="T84" i="36"/>
  <c r="T85" i="34"/>
  <c r="T85" i="37"/>
  <c r="T85" i="39"/>
  <c r="T85" i="36"/>
  <c r="T86" i="39"/>
  <c r="T86" i="37"/>
  <c r="T86" i="34"/>
  <c r="T86" i="36"/>
  <c r="T86" i="38"/>
  <c r="T87" i="34"/>
  <c r="T87" i="38"/>
  <c r="T87" i="36"/>
  <c r="T87" i="37"/>
  <c r="T87" i="39"/>
  <c r="T88" i="34"/>
  <c r="T88" i="36"/>
  <c r="T88" i="39"/>
  <c r="T88" i="37"/>
  <c r="T88" i="38"/>
  <c r="T89" i="39"/>
  <c r="T89" i="37"/>
  <c r="T89" i="34"/>
  <c r="T89" i="38"/>
  <c r="T90" i="38"/>
  <c r="T90" i="37"/>
  <c r="T90" i="34"/>
  <c r="T90" i="39"/>
  <c r="T90" i="36"/>
  <c r="T92" i="36"/>
  <c r="T91" i="38"/>
  <c r="T91" i="36"/>
  <c r="T92" i="38"/>
  <c r="T91" i="34"/>
  <c r="T92" i="37"/>
  <c r="T91" i="37"/>
  <c r="T92" i="39"/>
  <c r="T92" i="34"/>
  <c r="T91" i="39"/>
  <c r="T93" i="36"/>
  <c r="T93" i="38"/>
  <c r="T93" i="34"/>
  <c r="T93" i="37"/>
  <c r="T94" i="34"/>
  <c r="T94" i="37"/>
  <c r="T94" i="36"/>
  <c r="T94" i="38"/>
  <c r="T95" i="37"/>
  <c r="T95" i="38"/>
  <c r="T95" i="36"/>
  <c r="T53" i="33"/>
  <c r="T95" i="34"/>
  <c r="T96" i="37"/>
  <c r="T97" i="37"/>
  <c r="T96" i="34"/>
  <c r="T97" i="36"/>
  <c r="T96" i="38"/>
  <c r="T97" i="38"/>
  <c r="T96" i="36"/>
  <c r="T97" i="34"/>
  <c r="T98" i="38"/>
  <c r="T99" i="34"/>
  <c r="T99" i="36"/>
  <c r="T98" i="36"/>
  <c r="T98" i="37"/>
  <c r="T99" i="38"/>
  <c r="T98" i="34"/>
  <c r="T99" i="37"/>
  <c r="T101" i="36"/>
  <c r="T100" i="38"/>
  <c r="T101" i="37"/>
  <c r="T100" i="37"/>
  <c r="T100" i="34"/>
  <c r="T101" i="38"/>
  <c r="T100" i="36"/>
  <c r="T101" i="34"/>
  <c r="AB81" i="36"/>
  <c r="AB81" i="38"/>
  <c r="AB81" i="34"/>
  <c r="AB81" i="37"/>
  <c r="AB81" i="39"/>
  <c r="AB82" i="37"/>
  <c r="AB82" i="38"/>
  <c r="AB82" i="36"/>
  <c r="AB82" i="39"/>
  <c r="AB82" i="34"/>
  <c r="AB83" i="34"/>
  <c r="AB83" i="39"/>
  <c r="AB83" i="37"/>
  <c r="AB83" i="36"/>
  <c r="AB83" i="38"/>
  <c r="AB84" i="37"/>
  <c r="AB84" i="34"/>
  <c r="AB84" i="38"/>
  <c r="AB84" i="39"/>
  <c r="AB84" i="36"/>
  <c r="AB85" i="37"/>
  <c r="AB85" i="34"/>
  <c r="AB85" i="36"/>
  <c r="AB85" i="39"/>
  <c r="AB86" i="36"/>
  <c r="AB86" i="34"/>
  <c r="AB86" i="38"/>
  <c r="AB86" i="37"/>
  <c r="AB86" i="39"/>
  <c r="AB87" i="38"/>
  <c r="AB87" i="37"/>
  <c r="AB87" i="39"/>
  <c r="AB87" i="34"/>
  <c r="AB87" i="36"/>
  <c r="AB88" i="39"/>
  <c r="AB88" i="36"/>
  <c r="AB88" i="37"/>
  <c r="AB88" i="38"/>
  <c r="AB89" i="36"/>
  <c r="AB88" i="34"/>
  <c r="AB89" i="37"/>
  <c r="AB89" i="38"/>
  <c r="AB89" i="39"/>
  <c r="AB90" i="37"/>
  <c r="AB90" i="39"/>
  <c r="AB90" i="34"/>
  <c r="AB90" i="38"/>
  <c r="AB90" i="36"/>
  <c r="AB92" i="38"/>
  <c r="AB92" i="34"/>
  <c r="AB91" i="34"/>
  <c r="AB92" i="37"/>
  <c r="AB91" i="37"/>
  <c r="AB91" i="39"/>
  <c r="AB92" i="39"/>
  <c r="AB91" i="36"/>
  <c r="AB91" i="38"/>
  <c r="AB92" i="36"/>
  <c r="AB93" i="34"/>
  <c r="AB93" i="36"/>
  <c r="AB93" i="37"/>
  <c r="AB93" i="38"/>
  <c r="AB94" i="37"/>
  <c r="AB94" i="34"/>
  <c r="AB94" i="38"/>
  <c r="AB94" i="36"/>
  <c r="AB95" i="37"/>
  <c r="AB95" i="36"/>
  <c r="AB53" i="33"/>
  <c r="AB95" i="38"/>
  <c r="AB95" i="34"/>
  <c r="AB96" i="37"/>
  <c r="AB96" i="34"/>
  <c r="AB96" i="38"/>
  <c r="AB96" i="36"/>
  <c r="AB97" i="37"/>
  <c r="AB97" i="38"/>
  <c r="AB97" i="34"/>
  <c r="AB97" i="36"/>
  <c r="AB98" i="37"/>
  <c r="AB99" i="38"/>
  <c r="AB99" i="37"/>
  <c r="AB98" i="38"/>
  <c r="AB99" i="36"/>
  <c r="AB99" i="34"/>
  <c r="AB98" i="34"/>
  <c r="AB98" i="36"/>
  <c r="AB101" i="34"/>
  <c r="AB100" i="38"/>
  <c r="AB101" i="36"/>
  <c r="AB101" i="37"/>
  <c r="AB101" i="38"/>
  <c r="AB100" i="36"/>
  <c r="AB100" i="37"/>
  <c r="AB100" i="34"/>
  <c r="AH48" i="47"/>
  <c r="I48" i="47"/>
  <c r="AC48" i="47"/>
  <c r="K48" i="47"/>
  <c r="S85" i="34"/>
  <c r="AA85" i="34"/>
  <c r="L85" i="36"/>
  <c r="T85" i="38"/>
  <c r="AF81" i="34"/>
  <c r="AF81" i="37"/>
  <c r="AF81" i="36"/>
  <c r="AF81" i="39"/>
  <c r="AF81" i="38"/>
  <c r="AF82" i="37"/>
  <c r="AF82" i="38"/>
  <c r="AF82" i="39"/>
  <c r="AF82" i="36"/>
  <c r="AF82" i="34"/>
  <c r="AF83" i="38"/>
  <c r="AF83" i="36"/>
  <c r="AF83" i="34"/>
  <c r="AF83" i="37"/>
  <c r="AF83" i="39"/>
  <c r="AF84" i="38"/>
  <c r="AF84" i="37"/>
  <c r="AF84" i="34"/>
  <c r="AF84" i="39"/>
  <c r="AF84" i="36"/>
  <c r="AF85" i="38"/>
  <c r="AF85" i="39"/>
  <c r="AF85" i="37"/>
  <c r="AF85" i="36"/>
  <c r="AF85" i="34"/>
  <c r="AF86" i="36"/>
  <c r="AF86" i="37"/>
  <c r="AF86" i="39"/>
  <c r="AF86" i="34"/>
  <c r="AF86" i="38"/>
  <c r="AF87" i="38"/>
  <c r="AF87" i="39"/>
  <c r="AF87" i="36"/>
  <c r="AF87" i="37"/>
  <c r="AF87" i="34"/>
  <c r="AF88" i="38"/>
  <c r="AF88" i="36"/>
  <c r="AF88" i="34"/>
  <c r="AF88" i="39"/>
  <c r="AF88" i="37"/>
  <c r="AF89" i="36"/>
  <c r="AF89" i="37"/>
  <c r="AF89" i="34"/>
  <c r="AF89" i="38"/>
  <c r="AF90" i="38"/>
  <c r="AF90" i="39"/>
  <c r="AF90" i="36"/>
  <c r="AF90" i="37"/>
  <c r="AF90" i="34"/>
  <c r="AF91" i="34"/>
  <c r="AF92" i="38"/>
  <c r="AF92" i="34"/>
  <c r="AF92" i="39"/>
  <c r="AF91" i="38"/>
  <c r="AF91" i="36"/>
  <c r="AF92" i="37"/>
  <c r="AF91" i="39"/>
  <c r="AF91" i="37"/>
  <c r="AF92" i="36"/>
  <c r="AF93" i="34"/>
  <c r="AF93" i="38"/>
  <c r="AF93" i="37"/>
  <c r="AF93" i="36"/>
  <c r="AF94" i="38"/>
  <c r="AF94" i="37"/>
  <c r="AF94" i="36"/>
  <c r="AF94" i="34"/>
  <c r="AF95" i="34"/>
  <c r="AF95" i="36"/>
  <c r="AF95" i="37"/>
  <c r="AF95" i="38"/>
  <c r="AF53" i="33"/>
  <c r="AF96" i="34"/>
  <c r="AF96" i="37"/>
  <c r="AF97" i="38"/>
  <c r="AF97" i="37"/>
  <c r="AF97" i="34"/>
  <c r="AF96" i="36"/>
  <c r="AF97" i="36"/>
  <c r="AF96" i="38"/>
  <c r="AF98" i="38"/>
  <c r="AF98" i="36"/>
  <c r="AF99" i="38"/>
  <c r="AF99" i="36"/>
  <c r="AF98" i="37"/>
  <c r="AF99" i="37"/>
  <c r="AF99" i="34"/>
  <c r="AF98" i="34"/>
  <c r="AF101" i="36"/>
  <c r="AF100" i="37"/>
  <c r="AF101" i="38"/>
  <c r="AF101" i="37"/>
  <c r="AF100" i="36"/>
  <c r="AF100" i="38"/>
  <c r="AF101" i="34"/>
  <c r="AF100" i="34"/>
  <c r="F85" i="37"/>
  <c r="B44" i="42"/>
  <c r="C82" i="37"/>
  <c r="B81" i="37"/>
  <c r="B43" i="42"/>
  <c r="B140" i="40"/>
  <c r="C81" i="38"/>
  <c r="C140" i="40"/>
  <c r="B81" i="39"/>
  <c r="B81" i="34"/>
  <c r="B81" i="38"/>
  <c r="B82" i="39"/>
  <c r="B82" i="34"/>
  <c r="C82" i="36"/>
  <c r="B82" i="38"/>
  <c r="C82" i="39"/>
  <c r="B91" i="40"/>
  <c r="C81" i="39"/>
  <c r="C81" i="36"/>
  <c r="C81" i="37"/>
  <c r="B81" i="36"/>
  <c r="C82" i="34"/>
  <c r="C43" i="42"/>
  <c r="B82" i="37"/>
  <c r="C44" i="42"/>
  <c r="C81" i="34"/>
  <c r="C82" i="38"/>
  <c r="B92" i="40"/>
  <c r="C92" i="40"/>
  <c r="B82" i="36"/>
  <c r="B83" i="36"/>
  <c r="B93" i="40"/>
  <c r="C45" i="42"/>
  <c r="C141" i="40"/>
  <c r="C93" i="40"/>
  <c r="C91" i="40"/>
  <c r="B83" i="39"/>
  <c r="C83" i="37"/>
  <c r="B141" i="40"/>
  <c r="C142" i="40"/>
  <c r="B83" i="37"/>
  <c r="B83" i="34"/>
  <c r="B45" i="42"/>
  <c r="C94" i="40"/>
  <c r="C83" i="39"/>
  <c r="C84" i="37"/>
  <c r="B83" i="38"/>
  <c r="C83" i="36"/>
  <c r="B84" i="38"/>
  <c r="C83" i="38"/>
  <c r="B94" i="40"/>
  <c r="C83" i="34"/>
  <c r="C46" i="42"/>
  <c r="B95" i="40"/>
  <c r="B84" i="39"/>
  <c r="B84" i="36"/>
  <c r="C95" i="40"/>
  <c r="B84" i="34"/>
  <c r="B47" i="42"/>
  <c r="B46" i="42"/>
  <c r="C86" i="38"/>
  <c r="C84" i="38"/>
  <c r="C144" i="40"/>
  <c r="C85" i="34"/>
  <c r="C143" i="40"/>
  <c r="B144" i="40"/>
  <c r="B84" i="37"/>
  <c r="B85" i="34"/>
  <c r="C84" i="39"/>
  <c r="B85" i="37"/>
  <c r="B143" i="40"/>
  <c r="C48" i="42"/>
  <c r="C85" i="36"/>
  <c r="B142" i="40"/>
  <c r="C84" i="34"/>
  <c r="C85" i="38"/>
  <c r="C47" i="42"/>
  <c r="C145" i="40"/>
  <c r="B85" i="38"/>
  <c r="C84" i="36"/>
  <c r="C86" i="39"/>
  <c r="B48" i="42"/>
  <c r="B145" i="40"/>
  <c r="B86" i="38"/>
  <c r="C86" i="36"/>
  <c r="C85" i="37"/>
  <c r="C86" i="34"/>
  <c r="B86" i="39"/>
  <c r="B85" i="36"/>
  <c r="C86" i="37"/>
  <c r="B86" i="37"/>
  <c r="B85" i="39"/>
  <c r="C87" i="37"/>
  <c r="C96" i="40"/>
  <c r="C85" i="39"/>
  <c r="B87" i="37"/>
  <c r="C97" i="40"/>
  <c r="C49" i="42"/>
  <c r="B87" i="38"/>
  <c r="B87" i="39"/>
  <c r="B87" i="36"/>
  <c r="B86" i="36"/>
  <c r="B97" i="40"/>
  <c r="C87" i="39"/>
  <c r="B86" i="34"/>
  <c r="B96" i="40"/>
  <c r="B49" i="42"/>
  <c r="C87" i="38"/>
  <c r="C88" i="37"/>
  <c r="C50" i="42"/>
  <c r="C88" i="38"/>
  <c r="B98" i="40"/>
  <c r="B88" i="34"/>
  <c r="B88" i="36"/>
  <c r="C89" i="36"/>
  <c r="C147" i="40"/>
  <c r="B50" i="42"/>
  <c r="C87" i="36"/>
  <c r="B146" i="40"/>
  <c r="B87" i="34"/>
  <c r="C87" i="34"/>
  <c r="B88" i="38"/>
  <c r="C146" i="40"/>
  <c r="B88" i="37"/>
  <c r="C88" i="36"/>
  <c r="C98" i="40"/>
  <c r="C89" i="34"/>
  <c r="C90" i="37"/>
  <c r="C149" i="40"/>
  <c r="C90" i="38"/>
  <c r="B149" i="40"/>
  <c r="B90" i="38"/>
  <c r="B90" i="34"/>
  <c r="B100" i="40"/>
  <c r="B89" i="38"/>
  <c r="B90" i="37"/>
  <c r="C99" i="40"/>
  <c r="C89" i="39"/>
  <c r="B88" i="39"/>
  <c r="C90" i="34"/>
  <c r="B90" i="39"/>
  <c r="B89" i="39"/>
  <c r="C148" i="40"/>
  <c r="B147" i="40"/>
  <c r="C89" i="38"/>
  <c r="B89" i="37"/>
  <c r="B90" i="36"/>
  <c r="C88" i="34"/>
  <c r="B99" i="40"/>
  <c r="C51" i="42"/>
  <c r="B89" i="36"/>
  <c r="B52" i="42"/>
  <c r="B148" i="40"/>
  <c r="C100" i="40"/>
  <c r="C88" i="39"/>
  <c r="C90" i="39"/>
  <c r="B51" i="42"/>
  <c r="C89" i="37"/>
  <c r="C52" i="42"/>
  <c r="B89" i="34"/>
  <c r="C90" i="36"/>
  <c r="G87" i="39"/>
  <c r="Q89" i="36"/>
  <c r="AF89" i="39"/>
  <c r="E81" i="37"/>
  <c r="E81" i="36"/>
  <c r="E81" i="34"/>
  <c r="E81" i="38"/>
  <c r="E81" i="39"/>
  <c r="E82" i="37"/>
  <c r="E82" i="38"/>
  <c r="E82" i="36"/>
  <c r="E82" i="34"/>
  <c r="E82" i="39"/>
  <c r="E83" i="37"/>
  <c r="E83" i="38"/>
  <c r="E83" i="34"/>
  <c r="E83" i="36"/>
  <c r="E83" i="39"/>
  <c r="E84" i="36"/>
  <c r="E84" i="38"/>
  <c r="E84" i="37"/>
  <c r="E84" i="34"/>
  <c r="E84" i="39"/>
  <c r="E85" i="39"/>
  <c r="E85" i="36"/>
  <c r="E85" i="37"/>
  <c r="E85" i="38"/>
  <c r="E86" i="39"/>
  <c r="E86" i="34"/>
  <c r="E86" i="38"/>
  <c r="E86" i="36"/>
  <c r="E86" i="37"/>
  <c r="E87" i="38"/>
  <c r="E87" i="34"/>
  <c r="E87" i="36"/>
  <c r="E87" i="37"/>
  <c r="E87" i="39"/>
  <c r="E88" i="37"/>
  <c r="E88" i="36"/>
  <c r="E88" i="34"/>
  <c r="E88" i="38"/>
  <c r="E89" i="34"/>
  <c r="E89" i="39"/>
  <c r="E89" i="37"/>
  <c r="E89" i="38"/>
  <c r="E90" i="39"/>
  <c r="E90" i="34"/>
  <c r="E90" i="37"/>
  <c r="E90" i="38"/>
  <c r="E90" i="36"/>
  <c r="E91" i="34"/>
  <c r="E92" i="36"/>
  <c r="E92" i="34"/>
  <c r="E91" i="38"/>
  <c r="E92" i="38"/>
  <c r="E92" i="37"/>
  <c r="E92" i="39"/>
  <c r="E91" i="37"/>
  <c r="E91" i="36"/>
  <c r="E91" i="39"/>
  <c r="E93" i="38"/>
  <c r="E93" i="37"/>
  <c r="E93" i="34"/>
  <c r="E93" i="36"/>
  <c r="E94" i="34"/>
  <c r="E94" i="37"/>
  <c r="E94" i="36"/>
  <c r="E94" i="38"/>
  <c r="E95" i="37"/>
  <c r="E95" i="34"/>
  <c r="E95" i="36"/>
  <c r="E95" i="38"/>
  <c r="E53" i="33"/>
  <c r="E96" i="38"/>
  <c r="E97" i="34"/>
  <c r="E96" i="36"/>
  <c r="E96" i="34"/>
  <c r="E97" i="38"/>
  <c r="E97" i="37"/>
  <c r="E96" i="37"/>
  <c r="E97" i="36"/>
  <c r="E98" i="37"/>
  <c r="E98" i="36"/>
  <c r="E99" i="37"/>
  <c r="E98" i="34"/>
  <c r="E99" i="36"/>
  <c r="E99" i="34"/>
  <c r="E98" i="38"/>
  <c r="E99" i="38"/>
  <c r="E101" i="38"/>
  <c r="E101" i="34"/>
  <c r="E100" i="38"/>
  <c r="E100" i="37"/>
  <c r="E100" i="36"/>
  <c r="E101" i="37"/>
  <c r="E100" i="34"/>
  <c r="E101" i="36"/>
  <c r="M81" i="38"/>
  <c r="M81" i="34"/>
  <c r="M81" i="39"/>
  <c r="M81" i="37"/>
  <c r="M81" i="36"/>
  <c r="M82" i="34"/>
  <c r="M82" i="36"/>
  <c r="M82" i="38"/>
  <c r="M82" i="37"/>
  <c r="M82" i="39"/>
  <c r="M83" i="37"/>
  <c r="M83" i="34"/>
  <c r="M83" i="38"/>
  <c r="M83" i="39"/>
  <c r="M83" i="36"/>
  <c r="M84" i="34"/>
  <c r="M84" i="38"/>
  <c r="M84" i="36"/>
  <c r="M84" i="39"/>
  <c r="M84" i="37"/>
  <c r="M85" i="36"/>
  <c r="M85" i="37"/>
  <c r="M85" i="34"/>
  <c r="M85" i="38"/>
  <c r="M86" i="38"/>
  <c r="M86" i="37"/>
  <c r="M86" i="36"/>
  <c r="M86" i="34"/>
  <c r="M86" i="39"/>
  <c r="M87" i="34"/>
  <c r="M87" i="37"/>
  <c r="M87" i="36"/>
  <c r="M87" i="39"/>
  <c r="M87" i="38"/>
  <c r="M88" i="38"/>
  <c r="M88" i="37"/>
  <c r="M88" i="34"/>
  <c r="M88" i="36"/>
  <c r="M89" i="39"/>
  <c r="M89" i="36"/>
  <c r="M89" i="37"/>
  <c r="M89" i="38"/>
  <c r="M90" i="36"/>
  <c r="M90" i="38"/>
  <c r="M90" i="39"/>
  <c r="M90" i="34"/>
  <c r="M90" i="37"/>
  <c r="M91" i="36"/>
  <c r="M92" i="37"/>
  <c r="M91" i="38"/>
  <c r="M91" i="39"/>
  <c r="M91" i="34"/>
  <c r="M92" i="39"/>
  <c r="M92" i="34"/>
  <c r="M92" i="36"/>
  <c r="M91" i="37"/>
  <c r="M92" i="38"/>
  <c r="M93" i="37"/>
  <c r="M93" i="34"/>
  <c r="M93" i="38"/>
  <c r="M93" i="36"/>
  <c r="M94" i="34"/>
  <c r="M94" i="36"/>
  <c r="M94" i="37"/>
  <c r="M94" i="38"/>
  <c r="M95" i="38"/>
  <c r="M53" i="33"/>
  <c r="M95" i="36"/>
  <c r="M95" i="34"/>
  <c r="M95" i="37"/>
  <c r="M97" i="38"/>
  <c r="M96" i="37"/>
  <c r="M96" i="38"/>
  <c r="M97" i="36"/>
  <c r="M96" i="34"/>
  <c r="M97" i="34"/>
  <c r="M97" i="37"/>
  <c r="M96" i="36"/>
  <c r="M98" i="37"/>
  <c r="M98" i="36"/>
  <c r="M99" i="36"/>
  <c r="M98" i="34"/>
  <c r="M99" i="38"/>
  <c r="M99" i="34"/>
  <c r="M99" i="37"/>
  <c r="M98" i="38"/>
  <c r="M100" i="34"/>
  <c r="M101" i="37"/>
  <c r="M100" i="38"/>
  <c r="M101" i="34"/>
  <c r="M101" i="36"/>
  <c r="M101" i="38"/>
  <c r="M100" i="36"/>
  <c r="M100" i="37"/>
  <c r="U81" i="37"/>
  <c r="U81" i="34"/>
  <c r="U81" i="39"/>
  <c r="U81" i="38"/>
  <c r="U81" i="36"/>
  <c r="U82" i="38"/>
  <c r="U82" i="34"/>
  <c r="U82" i="37"/>
  <c r="U82" i="36"/>
  <c r="U82" i="39"/>
  <c r="U83" i="39"/>
  <c r="U83" i="38"/>
  <c r="U83" i="34"/>
  <c r="U83" i="37"/>
  <c r="U83" i="36"/>
  <c r="U84" i="34"/>
  <c r="U84" i="37"/>
  <c r="U84" i="38"/>
  <c r="U84" i="39"/>
  <c r="U84" i="36"/>
  <c r="U85" i="39"/>
  <c r="U85" i="37"/>
  <c r="U85" i="38"/>
  <c r="U85" i="34"/>
  <c r="U86" i="34"/>
  <c r="U86" i="37"/>
  <c r="U86" i="39"/>
  <c r="U86" i="36"/>
  <c r="U86" i="38"/>
  <c r="U87" i="39"/>
  <c r="U87" i="38"/>
  <c r="U87" i="37"/>
  <c r="U87" i="36"/>
  <c r="U87" i="34"/>
  <c r="U88" i="37"/>
  <c r="U88" i="39"/>
  <c r="U88" i="36"/>
  <c r="U88" i="38"/>
  <c r="U88" i="34"/>
  <c r="U89" i="39"/>
  <c r="U89" i="37"/>
  <c r="U89" i="34"/>
  <c r="U89" i="38"/>
  <c r="U89" i="36"/>
  <c r="U90" i="34"/>
  <c r="U90" i="37"/>
  <c r="U90" i="36"/>
  <c r="U90" i="39"/>
  <c r="U90" i="38"/>
  <c r="U92" i="38"/>
  <c r="U92" i="39"/>
  <c r="U91" i="37"/>
  <c r="U91" i="36"/>
  <c r="U91" i="38"/>
  <c r="U92" i="34"/>
  <c r="U91" i="34"/>
  <c r="U92" i="37"/>
  <c r="U91" i="39"/>
  <c r="U92" i="36"/>
  <c r="U93" i="37"/>
  <c r="U93" i="38"/>
  <c r="U93" i="34"/>
  <c r="U93" i="36"/>
  <c r="U94" i="38"/>
  <c r="U94" i="34"/>
  <c r="U94" i="37"/>
  <c r="U94" i="36"/>
  <c r="U53" i="33"/>
  <c r="U95" i="36"/>
  <c r="U95" i="34"/>
  <c r="U95" i="38"/>
  <c r="U95" i="37"/>
  <c r="U97" i="38"/>
  <c r="U96" i="38"/>
  <c r="U97" i="37"/>
  <c r="U97" i="36"/>
  <c r="U96" i="36"/>
  <c r="U96" i="37"/>
  <c r="U97" i="34"/>
  <c r="U96" i="34"/>
  <c r="U98" i="36"/>
  <c r="U99" i="37"/>
  <c r="U99" i="36"/>
  <c r="U98" i="34"/>
  <c r="U98" i="37"/>
  <c r="U99" i="38"/>
  <c r="U98" i="38"/>
  <c r="U99" i="34"/>
  <c r="U101" i="37"/>
  <c r="U101" i="38"/>
  <c r="U100" i="34"/>
  <c r="U101" i="34"/>
  <c r="U101" i="36"/>
  <c r="U100" i="36"/>
  <c r="U100" i="38"/>
  <c r="U100" i="37"/>
  <c r="AC81" i="36"/>
  <c r="AC81" i="34"/>
  <c r="AC81" i="37"/>
  <c r="AC81" i="39"/>
  <c r="AC81" i="38"/>
  <c r="AC82" i="37"/>
  <c r="AC82" i="38"/>
  <c r="AC82" i="34"/>
  <c r="AC82" i="39"/>
  <c r="AC82" i="36"/>
  <c r="AC83" i="38"/>
  <c r="AC83" i="39"/>
  <c r="AC83" i="34"/>
  <c r="AC83" i="37"/>
  <c r="AC83" i="36"/>
  <c r="AC84" i="38"/>
  <c r="AC85" i="38"/>
  <c r="AC85" i="34"/>
  <c r="AC84" i="36"/>
  <c r="AC85" i="36"/>
  <c r="AC84" i="39"/>
  <c r="AC84" i="34"/>
  <c r="AC84" i="37"/>
  <c r="AC85" i="37"/>
  <c r="AC86" i="38"/>
  <c r="AC86" i="37"/>
  <c r="AC86" i="36"/>
  <c r="AC86" i="39"/>
  <c r="AC86" i="34"/>
  <c r="AC87" i="38"/>
  <c r="AC87" i="34"/>
  <c r="AC87" i="37"/>
  <c r="AC87" i="36"/>
  <c r="AC87" i="39"/>
  <c r="AC88" i="38"/>
  <c r="AC88" i="34"/>
  <c r="AC88" i="37"/>
  <c r="AC88" i="39"/>
  <c r="AC88" i="36"/>
  <c r="AC89" i="38"/>
  <c r="AC89" i="36"/>
  <c r="AC89" i="37"/>
  <c r="AC89" i="34"/>
  <c r="AC89" i="39"/>
  <c r="AC90" i="38"/>
  <c r="AC90" i="39"/>
  <c r="AC90" i="37"/>
  <c r="AC90" i="34"/>
  <c r="AC90" i="36"/>
  <c r="AC92" i="37"/>
  <c r="AC91" i="38"/>
  <c r="AC91" i="36"/>
  <c r="AC92" i="34"/>
  <c r="AC91" i="39"/>
  <c r="AC91" i="34"/>
  <c r="AC92" i="39"/>
  <c r="AC92" i="36"/>
  <c r="AC91" i="37"/>
  <c r="AC92" i="38"/>
  <c r="AC93" i="37"/>
  <c r="AC93" i="34"/>
  <c r="AC93" i="36"/>
  <c r="AC93" i="38"/>
  <c r="AC94" i="38"/>
  <c r="AC94" i="34"/>
  <c r="AC94" i="36"/>
  <c r="AC94" i="37"/>
  <c r="AC95" i="36"/>
  <c r="AC95" i="37"/>
  <c r="AC95" i="34"/>
  <c r="AC53" i="33"/>
  <c r="AC95" i="38"/>
  <c r="AC96" i="34"/>
  <c r="AC96" i="36"/>
  <c r="AC97" i="36"/>
  <c r="AC96" i="38"/>
  <c r="AC97" i="38"/>
  <c r="AC96" i="37"/>
  <c r="AC97" i="34"/>
  <c r="AC97" i="37"/>
  <c r="AC98" i="34"/>
  <c r="AC98" i="38"/>
  <c r="AC98" i="37"/>
  <c r="AC98" i="36"/>
  <c r="AC99" i="38"/>
  <c r="AC99" i="36"/>
  <c r="AC99" i="37"/>
  <c r="AC99" i="34"/>
  <c r="AC101" i="38"/>
  <c r="AC100" i="37"/>
  <c r="AC100" i="34"/>
  <c r="AC100" i="36"/>
  <c r="AC101" i="34"/>
  <c r="AC100" i="38"/>
  <c r="AC101" i="36"/>
  <c r="AC101" i="37"/>
  <c r="AA84" i="39"/>
  <c r="H48" i="47"/>
  <c r="N48" i="47"/>
  <c r="AG48" i="47"/>
  <c r="O48" i="47"/>
  <c r="AB85" i="38"/>
  <c r="AC85" i="39"/>
  <c r="AG85" i="36"/>
  <c r="M85" i="39"/>
  <c r="J89" i="34"/>
  <c r="Q81" i="37"/>
  <c r="Q81" i="38"/>
  <c r="Q81" i="34"/>
  <c r="Q81" i="36"/>
  <c r="Q81" i="39"/>
  <c r="Q82" i="36"/>
  <c r="Q82" i="38"/>
  <c r="Q82" i="34"/>
  <c r="Q82" i="39"/>
  <c r="Q82" i="37"/>
  <c r="Q83" i="36"/>
  <c r="Q83" i="37"/>
  <c r="Q83" i="34"/>
  <c r="Q83" i="38"/>
  <c r="Q83" i="39"/>
  <c r="Q84" i="37"/>
  <c r="Q84" i="38"/>
  <c r="Q84" i="36"/>
  <c r="Q84" i="39"/>
  <c r="Q84" i="34"/>
  <c r="Q85" i="37"/>
  <c r="Q85" i="36"/>
  <c r="Q85" i="38"/>
  <c r="Q85" i="39"/>
  <c r="Q85" i="34"/>
  <c r="Q86" i="38"/>
  <c r="Q86" i="34"/>
  <c r="Q86" i="36"/>
  <c r="Q86" i="39"/>
  <c r="Q86" i="37"/>
  <c r="Q87" i="34"/>
  <c r="Q87" i="37"/>
  <c r="Q87" i="36"/>
  <c r="Q87" i="39"/>
  <c r="Q87" i="38"/>
  <c r="Q88" i="37"/>
  <c r="Q88" i="36"/>
  <c r="Q88" i="38"/>
  <c r="Q88" i="34"/>
  <c r="Q88" i="39"/>
  <c r="Q89" i="38"/>
  <c r="Q89" i="37"/>
  <c r="Q89" i="34"/>
  <c r="Q89" i="39"/>
  <c r="Q90" i="38"/>
  <c r="Q90" i="36"/>
  <c r="Q90" i="37"/>
  <c r="Q90" i="39"/>
  <c r="Q90" i="34"/>
  <c r="Q91" i="39"/>
  <c r="Q92" i="38"/>
  <c r="Q92" i="39"/>
  <c r="Q91" i="34"/>
  <c r="Q92" i="37"/>
  <c r="Q92" i="34"/>
  <c r="Q91" i="37"/>
  <c r="Q91" i="36"/>
  <c r="Q91" i="38"/>
  <c r="Q92" i="36"/>
  <c r="Q93" i="36"/>
  <c r="Q93" i="38"/>
  <c r="Q93" i="37"/>
  <c r="Q93" i="34"/>
  <c r="Q94" i="36"/>
  <c r="Q94" i="38"/>
  <c r="Q94" i="37"/>
  <c r="Q94" i="34"/>
  <c r="Q95" i="37"/>
  <c r="Q95" i="38"/>
  <c r="Q95" i="36"/>
  <c r="Q96" i="38"/>
  <c r="Q95" i="34"/>
  <c r="Q96" i="36"/>
  <c r="Q53" i="33"/>
  <c r="Q97" i="36"/>
  <c r="Q97" i="38"/>
  <c r="Q96" i="37"/>
  <c r="Q97" i="37"/>
  <c r="Q96" i="34"/>
  <c r="Q97" i="34"/>
  <c r="Q99" i="34"/>
  <c r="Q98" i="37"/>
  <c r="Q98" i="36"/>
  <c r="Q99" i="36"/>
  <c r="Q98" i="34"/>
  <c r="Q98" i="38"/>
  <c r="Q99" i="38"/>
  <c r="Q99" i="37"/>
  <c r="Q100" i="38"/>
  <c r="Q101" i="34"/>
  <c r="Q101" i="38"/>
  <c r="Q101" i="36"/>
  <c r="Q100" i="34"/>
  <c r="Q100" i="37"/>
  <c r="Q100" i="36"/>
  <c r="Q101" i="37"/>
  <c r="W48" i="47"/>
  <c r="I88" i="39"/>
  <c r="N89" i="34"/>
  <c r="I89" i="37"/>
  <c r="M89" i="34"/>
  <c r="J81" i="37"/>
  <c r="J81" i="38"/>
  <c r="J81" i="36"/>
  <c r="J81" i="34"/>
  <c r="J81" i="39"/>
  <c r="J82" i="34"/>
  <c r="J82" i="36"/>
  <c r="J82" i="37"/>
  <c r="J82" i="38"/>
  <c r="J82" i="39"/>
  <c r="J83" i="38"/>
  <c r="J83" i="36"/>
  <c r="J83" i="34"/>
  <c r="J83" i="39"/>
  <c r="J83" i="37"/>
  <c r="J84" i="36"/>
  <c r="J85" i="39"/>
  <c r="J84" i="38"/>
  <c r="J84" i="34"/>
  <c r="J84" i="39"/>
  <c r="J84" i="37"/>
  <c r="J85" i="34"/>
  <c r="J85" i="38"/>
  <c r="J85" i="37"/>
  <c r="J86" i="39"/>
  <c r="J86" i="34"/>
  <c r="J86" i="37"/>
  <c r="J86" i="38"/>
  <c r="J86" i="36"/>
  <c r="J87" i="38"/>
  <c r="J87" i="37"/>
  <c r="J87" i="36"/>
  <c r="J87" i="34"/>
  <c r="J87" i="39"/>
  <c r="J88" i="37"/>
  <c r="J88" i="36"/>
  <c r="J88" i="39"/>
  <c r="J88" i="34"/>
  <c r="J88" i="38"/>
  <c r="J89" i="37"/>
  <c r="J89" i="39"/>
  <c r="J89" i="36"/>
  <c r="J89" i="38"/>
  <c r="J90" i="37"/>
  <c r="J90" i="38"/>
  <c r="J90" i="34"/>
  <c r="J90" i="36"/>
  <c r="J90" i="39"/>
  <c r="J92" i="37"/>
  <c r="J91" i="36"/>
  <c r="J92" i="34"/>
  <c r="J92" i="39"/>
  <c r="J91" i="34"/>
  <c r="J92" i="36"/>
  <c r="J91" i="39"/>
  <c r="J91" i="37"/>
  <c r="J91" i="38"/>
  <c r="J92" i="38"/>
  <c r="J93" i="37"/>
  <c r="J93" i="38"/>
  <c r="J93" i="34"/>
  <c r="J93" i="36"/>
  <c r="J94" i="38"/>
  <c r="J94" i="34"/>
  <c r="J94" i="36"/>
  <c r="J94" i="37"/>
  <c r="J95" i="37"/>
  <c r="J95" i="38"/>
  <c r="J53" i="33"/>
  <c r="J95" i="34"/>
  <c r="J95" i="36"/>
  <c r="J97" i="38"/>
  <c r="J97" i="34"/>
  <c r="J96" i="36"/>
  <c r="J97" i="37"/>
  <c r="J97" i="36"/>
  <c r="J96" i="34"/>
  <c r="J96" i="37"/>
  <c r="J96" i="38"/>
  <c r="J99" i="37"/>
  <c r="J99" i="34"/>
  <c r="J98" i="34"/>
  <c r="J98" i="36"/>
  <c r="J99" i="36"/>
  <c r="J98" i="38"/>
  <c r="J99" i="38"/>
  <c r="J98" i="37"/>
  <c r="J100" i="38"/>
  <c r="J101" i="36"/>
  <c r="J101" i="37"/>
  <c r="J100" i="36"/>
  <c r="J100" i="37"/>
  <c r="J101" i="38"/>
  <c r="J101" i="34"/>
  <c r="J100" i="34"/>
  <c r="R81" i="37"/>
  <c r="R81" i="36"/>
  <c r="R81" i="38"/>
  <c r="R81" i="39"/>
  <c r="R81" i="34"/>
  <c r="R82" i="38"/>
  <c r="R82" i="37"/>
  <c r="R82" i="36"/>
  <c r="R82" i="34"/>
  <c r="R82" i="39"/>
  <c r="R83" i="36"/>
  <c r="R83" i="37"/>
  <c r="R83" i="34"/>
  <c r="R83" i="38"/>
  <c r="R83" i="39"/>
  <c r="R84" i="37"/>
  <c r="R84" i="38"/>
  <c r="R84" i="34"/>
  <c r="R84" i="36"/>
  <c r="R84" i="39"/>
  <c r="R85" i="39"/>
  <c r="R85" i="38"/>
  <c r="R85" i="34"/>
  <c r="R85" i="37"/>
  <c r="R86" i="37"/>
  <c r="R86" i="38"/>
  <c r="R86" i="34"/>
  <c r="R86" i="39"/>
  <c r="R86" i="36"/>
  <c r="R87" i="38"/>
  <c r="R87" i="37"/>
  <c r="R87" i="36"/>
  <c r="R87" i="34"/>
  <c r="R87" i="39"/>
  <c r="R88" i="37"/>
  <c r="R88" i="36"/>
  <c r="R88" i="38"/>
  <c r="R88" i="34"/>
  <c r="R88" i="39"/>
  <c r="R89" i="39"/>
  <c r="R89" i="38"/>
  <c r="R89" i="36"/>
  <c r="R89" i="34"/>
  <c r="R89" i="37"/>
  <c r="R90" i="39"/>
  <c r="R90" i="37"/>
  <c r="R90" i="34"/>
  <c r="R90" i="38"/>
  <c r="R90" i="36"/>
  <c r="R91" i="37"/>
  <c r="R91" i="38"/>
  <c r="R91" i="36"/>
  <c r="R92" i="38"/>
  <c r="R91" i="39"/>
  <c r="R92" i="37"/>
  <c r="R91" i="34"/>
  <c r="R92" i="36"/>
  <c r="R92" i="39"/>
  <c r="R92" i="34"/>
  <c r="R93" i="38"/>
  <c r="R93" i="36"/>
  <c r="R93" i="34"/>
  <c r="R93" i="37"/>
  <c r="R94" i="34"/>
  <c r="R94" i="37"/>
  <c r="R94" i="36"/>
  <c r="R94" i="38"/>
  <c r="R53" i="33"/>
  <c r="R95" i="36"/>
  <c r="R95" i="34"/>
  <c r="R95" i="37"/>
  <c r="R95" i="38"/>
  <c r="R97" i="37"/>
  <c r="R96" i="36"/>
  <c r="R97" i="36"/>
  <c r="R96" i="38"/>
  <c r="R96" i="37"/>
  <c r="R96" i="34"/>
  <c r="R97" i="38"/>
  <c r="R97" i="34"/>
  <c r="R99" i="37"/>
  <c r="R98" i="34"/>
  <c r="R99" i="34"/>
  <c r="R98" i="36"/>
  <c r="R98" i="38"/>
  <c r="R99" i="38"/>
  <c r="R98" i="37"/>
  <c r="R99" i="36"/>
  <c r="R101" i="37"/>
  <c r="R100" i="34"/>
  <c r="R101" i="34"/>
  <c r="R101" i="36"/>
  <c r="R100" i="38"/>
  <c r="R101" i="38"/>
  <c r="R100" i="37"/>
  <c r="R100" i="36"/>
  <c r="Z81" i="34"/>
  <c r="Z81" i="39"/>
  <c r="Z81" i="36"/>
  <c r="Z81" i="37"/>
  <c r="Z81" i="38"/>
  <c r="Z82" i="34"/>
  <c r="Z82" i="36"/>
  <c r="Z82" i="37"/>
  <c r="Z82" i="39"/>
  <c r="Z82" i="38"/>
  <c r="Z83" i="39"/>
  <c r="Z83" i="38"/>
  <c r="Z83" i="37"/>
  <c r="Z83" i="34"/>
  <c r="Z83" i="36"/>
  <c r="Z84" i="34"/>
  <c r="Z84" i="36"/>
  <c r="Z84" i="38"/>
  <c r="Z84" i="37"/>
  <c r="Z84" i="39"/>
  <c r="Z85" i="38"/>
  <c r="Z85" i="34"/>
  <c r="Z85" i="36"/>
  <c r="Z85" i="37"/>
  <c r="Z86" i="36"/>
  <c r="Z86" i="38"/>
  <c r="Z86" i="34"/>
  <c r="Z86" i="39"/>
  <c r="Z86" i="37"/>
  <c r="Z87" i="39"/>
  <c r="Z87" i="38"/>
  <c r="Z87" i="34"/>
  <c r="Z88" i="39"/>
  <c r="Z87" i="36"/>
  <c r="Z87" i="37"/>
  <c r="Z88" i="37"/>
  <c r="Z88" i="34"/>
  <c r="Z88" i="36"/>
  <c r="Z88" i="38"/>
  <c r="Z89" i="39"/>
  <c r="Z89" i="36"/>
  <c r="Z89" i="38"/>
  <c r="Z89" i="34"/>
  <c r="Z90" i="37"/>
  <c r="Z90" i="36"/>
  <c r="Z90" i="34"/>
  <c r="Z90" i="39"/>
  <c r="Z90" i="38"/>
  <c r="Z91" i="39"/>
  <c r="Z91" i="34"/>
  <c r="Z92" i="39"/>
  <c r="Z92" i="37"/>
  <c r="Z92" i="34"/>
  <c r="Z91" i="36"/>
  <c r="Z92" i="36"/>
  <c r="Z91" i="37"/>
  <c r="Z91" i="38"/>
  <c r="Z92" i="38"/>
  <c r="Z93" i="34"/>
  <c r="Z93" i="38"/>
  <c r="Z93" i="37"/>
  <c r="Z93" i="36"/>
  <c r="Z94" i="34"/>
  <c r="Z94" i="36"/>
  <c r="Z94" i="38"/>
  <c r="Z94" i="37"/>
  <c r="Z53" i="33"/>
  <c r="Z95" i="34"/>
  <c r="Z95" i="37"/>
  <c r="Z95" i="38"/>
  <c r="Z95" i="36"/>
  <c r="Z96" i="38"/>
  <c r="Z96" i="34"/>
  <c r="Z97" i="38"/>
  <c r="Z97" i="34"/>
  <c r="Z96" i="36"/>
  <c r="Z97" i="37"/>
  <c r="Z97" i="36"/>
  <c r="Z96" i="37"/>
  <c r="Z98" i="38"/>
  <c r="Z99" i="36"/>
  <c r="Z99" i="34"/>
  <c r="Z98" i="37"/>
  <c r="Z99" i="37"/>
  <c r="Z98" i="34"/>
  <c r="Z98" i="36"/>
  <c r="Z99" i="38"/>
  <c r="Z100" i="34"/>
  <c r="Z101" i="36"/>
  <c r="Z100" i="37"/>
  <c r="Z101" i="37"/>
  <c r="Z100" i="36"/>
  <c r="Z100" i="38"/>
  <c r="Z101" i="34"/>
  <c r="Z101" i="38"/>
  <c r="J48" i="47"/>
  <c r="Q48" i="47"/>
  <c r="T48" i="47"/>
  <c r="AE48" i="47"/>
  <c r="D85" i="36"/>
  <c r="U85" i="36"/>
  <c r="I85" i="38"/>
  <c r="J85" i="36"/>
  <c r="AB89" i="34"/>
  <c r="X48" i="47"/>
  <c r="S89" i="34"/>
  <c r="V89" i="37"/>
  <c r="AD89" i="38"/>
  <c r="S81" i="38"/>
  <c r="S81" i="39"/>
  <c r="S81" i="36"/>
  <c r="S81" i="37"/>
  <c r="S81" i="34"/>
  <c r="S82" i="34"/>
  <c r="S82" i="36"/>
  <c r="S82" i="39"/>
  <c r="S82" i="37"/>
  <c r="S82" i="38"/>
  <c r="S83" i="34"/>
  <c r="S83" i="39"/>
  <c r="S83" i="38"/>
  <c r="S83" i="36"/>
  <c r="S83" i="37"/>
  <c r="S84" i="37"/>
  <c r="S84" i="34"/>
  <c r="S84" i="36"/>
  <c r="S84" i="38"/>
  <c r="S84" i="39"/>
  <c r="S85" i="38"/>
  <c r="S85" i="37"/>
  <c r="S85" i="39"/>
  <c r="S85" i="36"/>
  <c r="S86" i="36"/>
  <c r="S86" i="39"/>
  <c r="S86" i="38"/>
  <c r="S86" i="37"/>
  <c r="S86" i="34"/>
  <c r="S87" i="37"/>
  <c r="S87" i="36"/>
  <c r="S87" i="34"/>
  <c r="S87" i="38"/>
  <c r="S87" i="39"/>
  <c r="S88" i="37"/>
  <c r="S88" i="39"/>
  <c r="S88" i="36"/>
  <c r="S88" i="38"/>
  <c r="S88" i="34"/>
  <c r="S89" i="39"/>
  <c r="S89" i="36"/>
  <c r="S89" i="38"/>
  <c r="S89" i="37"/>
  <c r="S90" i="34"/>
  <c r="S90" i="36"/>
  <c r="S90" i="38"/>
  <c r="S90" i="37"/>
  <c r="S90" i="39"/>
  <c r="S91" i="39"/>
  <c r="S91" i="37"/>
  <c r="S92" i="34"/>
  <c r="S91" i="38"/>
  <c r="S91" i="36"/>
  <c r="S92" i="38"/>
  <c r="S92" i="37"/>
  <c r="S92" i="39"/>
  <c r="S91" i="34"/>
  <c r="S92" i="36"/>
  <c r="S93" i="34"/>
  <c r="S93" i="37"/>
  <c r="S93" i="38"/>
  <c r="S93" i="36"/>
  <c r="S94" i="38"/>
  <c r="S94" i="36"/>
  <c r="S94" i="37"/>
  <c r="S94" i="34"/>
  <c r="S95" i="36"/>
  <c r="S95" i="34"/>
  <c r="S53" i="33"/>
  <c r="S95" i="37"/>
  <c r="S95" i="38"/>
  <c r="S96" i="37"/>
  <c r="S97" i="36"/>
  <c r="S96" i="34"/>
  <c r="S96" i="36"/>
  <c r="S96" i="38"/>
  <c r="S97" i="34"/>
  <c r="S97" i="37"/>
  <c r="S97" i="38"/>
  <c r="S99" i="34"/>
  <c r="S98" i="38"/>
  <c r="S98" i="34"/>
  <c r="S98" i="36"/>
  <c r="S98" i="37"/>
  <c r="S99" i="38"/>
  <c r="S99" i="36"/>
  <c r="S99" i="37"/>
  <c r="S101" i="34"/>
  <c r="S101" i="36"/>
  <c r="S100" i="34"/>
  <c r="S101" i="38"/>
  <c r="S100" i="36"/>
  <c r="S100" i="38"/>
  <c r="S100" i="37"/>
  <c r="S101" i="37"/>
  <c r="N81" i="38"/>
  <c r="N81" i="36"/>
  <c r="N81" i="39"/>
  <c r="N81" i="37"/>
  <c r="N81" i="34"/>
  <c r="N82" i="38"/>
  <c r="N82" i="34"/>
  <c r="N82" i="37"/>
  <c r="N82" i="36"/>
  <c r="N82" i="39"/>
  <c r="N83" i="38"/>
  <c r="N83" i="37"/>
  <c r="N83" i="39"/>
  <c r="N83" i="34"/>
  <c r="N83" i="36"/>
  <c r="N84" i="34"/>
  <c r="N84" i="37"/>
  <c r="N84" i="38"/>
  <c r="N84" i="36"/>
  <c r="N84" i="39"/>
  <c r="N85" i="36"/>
  <c r="N85" i="39"/>
  <c r="N85" i="34"/>
  <c r="N85" i="38"/>
  <c r="N86" i="38"/>
  <c r="N86" i="39"/>
  <c r="N86" i="37"/>
  <c r="N86" i="34"/>
  <c r="N86" i="36"/>
  <c r="N87" i="39"/>
  <c r="N87" i="36"/>
  <c r="N87" i="38"/>
  <c r="N87" i="34"/>
  <c r="N87" i="37"/>
  <c r="N88" i="38"/>
  <c r="N88" i="37"/>
  <c r="N88" i="36"/>
  <c r="N88" i="39"/>
  <c r="N88" i="34"/>
  <c r="N89" i="37"/>
  <c r="N89" i="38"/>
  <c r="N89" i="39"/>
  <c r="N89" i="36"/>
  <c r="N90" i="34"/>
  <c r="N90" i="39"/>
  <c r="N90" i="36"/>
  <c r="N90" i="37"/>
  <c r="N90" i="38"/>
  <c r="N91" i="39"/>
  <c r="N91" i="37"/>
  <c r="N91" i="34"/>
  <c r="N91" i="36"/>
  <c r="N91" i="38"/>
  <c r="N92" i="34"/>
  <c r="N93" i="36"/>
  <c r="N93" i="37"/>
  <c r="N93" i="38"/>
  <c r="N92" i="37"/>
  <c r="N92" i="39"/>
  <c r="N92" i="38"/>
  <c r="N92" i="36"/>
  <c r="N93" i="34"/>
  <c r="N94" i="36"/>
  <c r="N94" i="37"/>
  <c r="N95" i="36"/>
  <c r="N95" i="38"/>
  <c r="N94" i="38"/>
  <c r="N53" i="33"/>
  <c r="N95" i="34"/>
  <c r="N94" i="34"/>
  <c r="N95" i="37"/>
  <c r="N97" i="37"/>
  <c r="N96" i="36"/>
  <c r="N97" i="34"/>
  <c r="N96" i="34"/>
  <c r="N97" i="36"/>
  <c r="N97" i="38"/>
  <c r="N96" i="38"/>
  <c r="N96" i="37"/>
  <c r="N98" i="37"/>
  <c r="N98" i="34"/>
  <c r="N99" i="37"/>
  <c r="N98" i="38"/>
  <c r="N99" i="34"/>
  <c r="N99" i="36"/>
  <c r="N99" i="38"/>
  <c r="N98" i="36"/>
  <c r="N101" i="38"/>
  <c r="N100" i="36"/>
  <c r="N100" i="38"/>
  <c r="N100" i="34"/>
  <c r="N101" i="37"/>
  <c r="N100" i="37"/>
  <c r="N101" i="36"/>
  <c r="N101" i="34"/>
  <c r="AD81" i="37"/>
  <c r="AD81" i="39"/>
  <c r="AD81" i="36"/>
  <c r="AD81" i="34"/>
  <c r="AD81" i="38"/>
  <c r="AD82" i="34"/>
  <c r="AD82" i="38"/>
  <c r="AD82" i="37"/>
  <c r="AD82" i="39"/>
  <c r="AD82" i="36"/>
  <c r="AD83" i="36"/>
  <c r="AD83" i="39"/>
  <c r="AD83" i="37"/>
  <c r="AD83" i="38"/>
  <c r="AD83" i="34"/>
  <c r="AD84" i="36"/>
  <c r="AD84" i="38"/>
  <c r="AD84" i="37"/>
  <c r="AD84" i="34"/>
  <c r="AD84" i="39"/>
  <c r="AD85" i="36"/>
  <c r="AD85" i="39"/>
  <c r="AD85" i="34"/>
  <c r="AD85" i="38"/>
  <c r="AD86" i="38"/>
  <c r="AD86" i="39"/>
  <c r="AD86" i="36"/>
  <c r="AD86" i="34"/>
  <c r="AD86" i="37"/>
  <c r="AD87" i="38"/>
  <c r="AD87" i="37"/>
  <c r="AD87" i="39"/>
  <c r="AD87" i="34"/>
  <c r="AD87" i="36"/>
  <c r="AD88" i="39"/>
  <c r="AD88" i="36"/>
  <c r="AD88" i="37"/>
  <c r="AD88" i="38"/>
  <c r="AD88" i="34"/>
  <c r="AD89" i="34"/>
  <c r="AD89" i="36"/>
  <c r="AD89" i="37"/>
  <c r="AD89" i="39"/>
  <c r="AD90" i="34"/>
  <c r="AD90" i="37"/>
  <c r="AD90" i="36"/>
  <c r="AD90" i="38"/>
  <c r="AD90" i="39"/>
  <c r="AD92" i="39"/>
  <c r="AD92" i="37"/>
  <c r="AD91" i="36"/>
  <c r="AD91" i="37"/>
  <c r="AD91" i="34"/>
  <c r="AD92" i="38"/>
  <c r="AD91" i="39"/>
  <c r="AD92" i="36"/>
  <c r="AD91" i="38"/>
  <c r="AD92" i="34"/>
  <c r="AD93" i="36"/>
  <c r="AD93" i="38"/>
  <c r="AD93" i="34"/>
  <c r="AD93" i="37"/>
  <c r="AD94" i="34"/>
  <c r="AD94" i="38"/>
  <c r="AD94" i="37"/>
  <c r="AD94" i="36"/>
  <c r="AD95" i="38"/>
  <c r="AD95" i="36"/>
  <c r="AD95" i="34"/>
  <c r="AD53" i="33"/>
  <c r="AD95" i="37"/>
  <c r="AD96" i="34"/>
  <c r="AD96" i="36"/>
  <c r="AD96" i="37"/>
  <c r="AD97" i="37"/>
  <c r="AD97" i="34"/>
  <c r="AD97" i="36"/>
  <c r="AD96" i="38"/>
  <c r="AD97" i="38"/>
  <c r="AD98" i="36"/>
  <c r="AD99" i="34"/>
  <c r="AD98" i="34"/>
  <c r="AD98" i="37"/>
  <c r="AD99" i="36"/>
  <c r="AD99" i="37"/>
  <c r="AD99" i="38"/>
  <c r="AD98" i="38"/>
  <c r="AD101" i="36"/>
  <c r="AD100" i="34"/>
  <c r="AD101" i="37"/>
  <c r="AD100" i="37"/>
  <c r="AD100" i="38"/>
  <c r="AD101" i="38"/>
  <c r="AD101" i="34"/>
  <c r="AD100" i="36"/>
  <c r="O81" i="34"/>
  <c r="O81" i="38"/>
  <c r="O81" i="39"/>
  <c r="O81" i="37"/>
  <c r="O81" i="36"/>
  <c r="O82" i="39"/>
  <c r="O82" i="38"/>
  <c r="O82" i="37"/>
  <c r="O82" i="34"/>
  <c r="O82" i="36"/>
  <c r="O83" i="39"/>
  <c r="O83" i="37"/>
  <c r="O83" i="36"/>
  <c r="O83" i="34"/>
  <c r="O83" i="38"/>
  <c r="O84" i="36"/>
  <c r="O84" i="38"/>
  <c r="O84" i="37"/>
  <c r="O84" i="39"/>
  <c r="O84" i="34"/>
  <c r="O85" i="37"/>
  <c r="O85" i="36"/>
  <c r="O85" i="38"/>
  <c r="O85" i="34"/>
  <c r="O86" i="34"/>
  <c r="O86" i="38"/>
  <c r="O86" i="37"/>
  <c r="O86" i="36"/>
  <c r="O86" i="39"/>
  <c r="O87" i="34"/>
  <c r="O87" i="37"/>
  <c r="O87" i="36"/>
  <c r="O87" i="38"/>
  <c r="O87" i="39"/>
  <c r="O88" i="34"/>
  <c r="O88" i="37"/>
  <c r="O88" i="38"/>
  <c r="O88" i="39"/>
  <c r="O88" i="36"/>
  <c r="O89" i="37"/>
  <c r="O89" i="36"/>
  <c r="O89" i="38"/>
  <c r="O89" i="39"/>
  <c r="O90" i="39"/>
  <c r="O90" i="37"/>
  <c r="O90" i="36"/>
  <c r="O90" i="38"/>
  <c r="O90" i="34"/>
  <c r="O92" i="38"/>
  <c r="O92" i="37"/>
  <c r="O91" i="36"/>
  <c r="O91" i="38"/>
  <c r="O92" i="34"/>
  <c r="O92" i="36"/>
  <c r="O92" i="39"/>
  <c r="O91" i="34"/>
  <c r="O91" i="39"/>
  <c r="O91" i="37"/>
  <c r="O93" i="38"/>
  <c r="O93" i="34"/>
  <c r="O93" i="36"/>
  <c r="O93" i="37"/>
  <c r="O94" i="36"/>
  <c r="O94" i="38"/>
  <c r="O94" i="37"/>
  <c r="O94" i="34"/>
  <c r="O95" i="36"/>
  <c r="O95" i="34"/>
  <c r="O95" i="38"/>
  <c r="O53" i="33"/>
  <c r="O95" i="37"/>
  <c r="O96" i="36"/>
  <c r="O97" i="37"/>
  <c r="O97" i="34"/>
  <c r="O96" i="37"/>
  <c r="O97" i="38"/>
  <c r="O97" i="36"/>
  <c r="O96" i="34"/>
  <c r="O96" i="38"/>
  <c r="O98" i="36"/>
  <c r="O98" i="38"/>
  <c r="O99" i="37"/>
  <c r="O99" i="36"/>
  <c r="O98" i="34"/>
  <c r="O99" i="34"/>
  <c r="O98" i="37"/>
  <c r="O99" i="38"/>
  <c r="O100" i="36"/>
  <c r="O101" i="38"/>
  <c r="O101" i="36"/>
  <c r="O101" i="34"/>
  <c r="O100" i="37"/>
  <c r="O101" i="37"/>
  <c r="O100" i="38"/>
  <c r="O100" i="34"/>
  <c r="L48" i="47"/>
  <c r="AB48" i="47"/>
  <c r="F48" i="47"/>
  <c r="P48" i="47"/>
  <c r="R85" i="36"/>
  <c r="Z85" i="39"/>
  <c r="O85" i="39"/>
  <c r="E89" i="36"/>
  <c r="E5" i="36" s="1"/>
  <c r="T89" i="36"/>
  <c r="AA89" i="36"/>
  <c r="AE81" i="34"/>
  <c r="AE81" i="36"/>
  <c r="AE81" i="37"/>
  <c r="AE81" i="38"/>
  <c r="AE81" i="39"/>
  <c r="AE82" i="34"/>
  <c r="AE82" i="38"/>
  <c r="AE82" i="39"/>
  <c r="AE82" i="36"/>
  <c r="AE82" i="37"/>
  <c r="AE83" i="37"/>
  <c r="AE83" i="34"/>
  <c r="AE83" i="39"/>
  <c r="AE83" i="36"/>
  <c r="AE83" i="38"/>
  <c r="AE84" i="38"/>
  <c r="AE84" i="34"/>
  <c r="AE84" i="37"/>
  <c r="AE84" i="36"/>
  <c r="AE84" i="39"/>
  <c r="AE85" i="34"/>
  <c r="AE85" i="39"/>
  <c r="AE85" i="38"/>
  <c r="AE85" i="36"/>
  <c r="AE86" i="34"/>
  <c r="AE86" i="36"/>
  <c r="AE86" i="37"/>
  <c r="AE86" i="38"/>
  <c r="AE86" i="39"/>
  <c r="AE87" i="36"/>
  <c r="AE87" i="38"/>
  <c r="AE87" i="34"/>
  <c r="AE87" i="37"/>
  <c r="AE87" i="39"/>
  <c r="AE88" i="39"/>
  <c r="AE88" i="36"/>
  <c r="AE88" i="38"/>
  <c r="AE88" i="37"/>
  <c r="AE88" i="34"/>
  <c r="AE89" i="38"/>
  <c r="AE89" i="37"/>
  <c r="AE89" i="39"/>
  <c r="AE89" i="36"/>
  <c r="AE90" i="36"/>
  <c r="AE90" i="37"/>
  <c r="AE90" i="38"/>
  <c r="AE90" i="34"/>
  <c r="AE90" i="39"/>
  <c r="AE91" i="39"/>
  <c r="AE91" i="37"/>
  <c r="AE92" i="34"/>
  <c r="AE91" i="36"/>
  <c r="AE92" i="36"/>
  <c r="AE91" i="34"/>
  <c r="AE92" i="39"/>
  <c r="AE92" i="38"/>
  <c r="AE91" i="38"/>
  <c r="AE92" i="37"/>
  <c r="AE93" i="34"/>
  <c r="AE93" i="37"/>
  <c r="AE93" i="36"/>
  <c r="AE93" i="38"/>
  <c r="AE94" i="37"/>
  <c r="AE94" i="38"/>
  <c r="AE94" i="34"/>
  <c r="AE94" i="36"/>
  <c r="AE95" i="34"/>
  <c r="AE95" i="36"/>
  <c r="AE53" i="33"/>
  <c r="AE95" i="37"/>
  <c r="AE95" i="38"/>
  <c r="AE96" i="36"/>
  <c r="AE96" i="37"/>
  <c r="AE96" i="34"/>
  <c r="AE97" i="36"/>
  <c r="AE97" i="34"/>
  <c r="AE96" i="38"/>
  <c r="AE97" i="37"/>
  <c r="AE97" i="38"/>
  <c r="AE99" i="38"/>
  <c r="AE98" i="34"/>
  <c r="AE99" i="34"/>
  <c r="AE98" i="36"/>
  <c r="AE99" i="37"/>
  <c r="AE99" i="36"/>
  <c r="AE98" i="38"/>
  <c r="AE98" i="37"/>
  <c r="AE101" i="34"/>
  <c r="AE101" i="38"/>
  <c r="AE100" i="38"/>
  <c r="AE101" i="37"/>
  <c r="AE100" i="36"/>
  <c r="AE100" i="34"/>
  <c r="AE100" i="37"/>
  <c r="AE101" i="36"/>
  <c r="H81" i="37"/>
  <c r="H81" i="34"/>
  <c r="H81" i="36"/>
  <c r="H81" i="38"/>
  <c r="H81" i="39"/>
  <c r="H82" i="38"/>
  <c r="H82" i="37"/>
  <c r="H82" i="36"/>
  <c r="H82" i="34"/>
  <c r="H82" i="39"/>
  <c r="H83" i="36"/>
  <c r="H83" i="37"/>
  <c r="H83" i="39"/>
  <c r="H83" i="38"/>
  <c r="H83" i="34"/>
  <c r="H84" i="34"/>
  <c r="H84" i="36"/>
  <c r="H84" i="39"/>
  <c r="H84" i="38"/>
  <c r="H84" i="37"/>
  <c r="H85" i="34"/>
  <c r="H85" i="36"/>
  <c r="H85" i="37"/>
  <c r="H85" i="39"/>
  <c r="H86" i="36"/>
  <c r="H86" i="37"/>
  <c r="H86" i="38"/>
  <c r="H86" i="39"/>
  <c r="H86" i="34"/>
  <c r="H87" i="37"/>
  <c r="H87" i="36"/>
  <c r="H87" i="39"/>
  <c r="H87" i="34"/>
  <c r="H87" i="38"/>
  <c r="H88" i="36"/>
  <c r="H88" i="37"/>
  <c r="H88" i="34"/>
  <c r="H88" i="39"/>
  <c r="H88" i="38"/>
  <c r="H89" i="36"/>
  <c r="H89" i="34"/>
  <c r="H89" i="38"/>
  <c r="H89" i="39"/>
  <c r="H89" i="37"/>
  <c r="H90" i="37"/>
  <c r="H90" i="39"/>
  <c r="H90" i="38"/>
  <c r="H90" i="36"/>
  <c r="H90" i="34"/>
  <c r="H92" i="39"/>
  <c r="H92" i="36"/>
  <c r="H91" i="34"/>
  <c r="H91" i="39"/>
  <c r="H92" i="38"/>
  <c r="H92" i="37"/>
  <c r="H91" i="36"/>
  <c r="H91" i="38"/>
  <c r="H92" i="34"/>
  <c r="H91" i="37"/>
  <c r="H93" i="34"/>
  <c r="H93" i="36"/>
  <c r="H93" i="37"/>
  <c r="H93" i="38"/>
  <c r="H94" i="36"/>
  <c r="H94" i="37"/>
  <c r="H94" i="38"/>
  <c r="H94" i="34"/>
  <c r="H95" i="38"/>
  <c r="H95" i="34"/>
  <c r="H53" i="33"/>
  <c r="H95" i="36"/>
  <c r="H95" i="37"/>
  <c r="H96" i="37"/>
  <c r="H96" i="34"/>
  <c r="H96" i="36"/>
  <c r="H96" i="38"/>
  <c r="H97" i="34"/>
  <c r="H97" i="36"/>
  <c r="H97" i="38"/>
  <c r="H97" i="37"/>
  <c r="H99" i="37"/>
  <c r="H98" i="34"/>
  <c r="H98" i="36"/>
  <c r="H99" i="36"/>
  <c r="H98" i="37"/>
  <c r="H99" i="38"/>
  <c r="H98" i="38"/>
  <c r="H99" i="34"/>
  <c r="H101" i="34"/>
  <c r="H100" i="37"/>
  <c r="H100" i="34"/>
  <c r="H101" i="36"/>
  <c r="H100" i="38"/>
  <c r="H100" i="36"/>
  <c r="H101" i="38"/>
  <c r="H101" i="37"/>
  <c r="P81" i="34"/>
  <c r="P81" i="36"/>
  <c r="P81" i="37"/>
  <c r="P81" i="39"/>
  <c r="P81" i="38"/>
  <c r="P82" i="38"/>
  <c r="P82" i="39"/>
  <c r="P82" i="34"/>
  <c r="P82" i="37"/>
  <c r="P82" i="36"/>
  <c r="P83" i="34"/>
  <c r="P83" i="36"/>
  <c r="P83" i="38"/>
  <c r="P83" i="37"/>
  <c r="P83" i="39"/>
  <c r="P84" i="39"/>
  <c r="P84" i="37"/>
  <c r="P84" i="36"/>
  <c r="P84" i="38"/>
  <c r="P84" i="34"/>
  <c r="P85" i="39"/>
  <c r="P85" i="34"/>
  <c r="P85" i="37"/>
  <c r="P85" i="36"/>
  <c r="P86" i="37"/>
  <c r="P86" i="34"/>
  <c r="P86" i="38"/>
  <c r="P86" i="36"/>
  <c r="P86" i="39"/>
  <c r="P87" i="38"/>
  <c r="P87" i="36"/>
  <c r="P87" i="37"/>
  <c r="P87" i="34"/>
  <c r="P87" i="39"/>
  <c r="P88" i="37"/>
  <c r="P88" i="34"/>
  <c r="P88" i="39"/>
  <c r="P88" i="36"/>
  <c r="P88" i="38"/>
  <c r="P89" i="37"/>
  <c r="P89" i="38"/>
  <c r="P89" i="39"/>
  <c r="P89" i="34"/>
  <c r="P90" i="37"/>
  <c r="P90" i="36"/>
  <c r="P90" i="34"/>
  <c r="P90" i="38"/>
  <c r="P90" i="39"/>
  <c r="P91" i="39"/>
  <c r="P91" i="36"/>
  <c r="P92" i="36"/>
  <c r="P91" i="38"/>
  <c r="P92" i="34"/>
  <c r="P92" i="38"/>
  <c r="P91" i="34"/>
  <c r="P91" i="37"/>
  <c r="P92" i="39"/>
  <c r="P92" i="37"/>
  <c r="P93" i="36"/>
  <c r="P93" i="38"/>
  <c r="P93" i="37"/>
  <c r="P93" i="34"/>
  <c r="P94" i="34"/>
  <c r="P94" i="37"/>
  <c r="P94" i="36"/>
  <c r="P94" i="38"/>
  <c r="P53" i="33"/>
  <c r="P95" i="34"/>
  <c r="P95" i="36"/>
  <c r="P95" i="37"/>
  <c r="P95" i="38"/>
  <c r="P96" i="36"/>
  <c r="P97" i="38"/>
  <c r="P97" i="36"/>
  <c r="P96" i="38"/>
  <c r="P97" i="37"/>
  <c r="P96" i="37"/>
  <c r="P97" i="34"/>
  <c r="P96" i="34"/>
  <c r="P99" i="36"/>
  <c r="P98" i="34"/>
  <c r="P99" i="37"/>
  <c r="P99" i="34"/>
  <c r="P98" i="38"/>
  <c r="P98" i="36"/>
  <c r="P98" i="37"/>
  <c r="P99" i="38"/>
  <c r="P100" i="37"/>
  <c r="P101" i="37"/>
  <c r="P100" i="34"/>
  <c r="P100" i="38"/>
  <c r="P100" i="36"/>
  <c r="P101" i="36"/>
  <c r="P101" i="38"/>
  <c r="P101" i="34"/>
  <c r="X81" i="39"/>
  <c r="X81" i="36"/>
  <c r="X81" i="37"/>
  <c r="X81" i="38"/>
  <c r="X81" i="34"/>
  <c r="X82" i="38"/>
  <c r="X82" i="37"/>
  <c r="X82" i="39"/>
  <c r="X82" i="34"/>
  <c r="X82" i="36"/>
  <c r="X83" i="38"/>
  <c r="X83" i="37"/>
  <c r="X83" i="34"/>
  <c r="X83" i="39"/>
  <c r="X83" i="36"/>
  <c r="X84" i="36"/>
  <c r="X84" i="39"/>
  <c r="X84" i="37"/>
  <c r="X84" i="38"/>
  <c r="X84" i="34"/>
  <c r="X85" i="34"/>
  <c r="X85" i="39"/>
  <c r="X85" i="37"/>
  <c r="X85" i="38"/>
  <c r="X86" i="34"/>
  <c r="X86" i="36"/>
  <c r="X86" i="37"/>
  <c r="X86" i="39"/>
  <c r="X86" i="38"/>
  <c r="X87" i="34"/>
  <c r="X87" i="36"/>
  <c r="X87" i="37"/>
  <c r="X87" i="38"/>
  <c r="X87" i="39"/>
  <c r="X88" i="37"/>
  <c r="X88" i="34"/>
  <c r="X88" i="39"/>
  <c r="X88" i="38"/>
  <c r="X88" i="36"/>
  <c r="X89" i="38"/>
  <c r="X89" i="34"/>
  <c r="X89" i="36"/>
  <c r="X89" i="39"/>
  <c r="X89" i="37"/>
  <c r="X90" i="38"/>
  <c r="X90" i="37"/>
  <c r="X90" i="34"/>
  <c r="X90" i="36"/>
  <c r="X90" i="39"/>
  <c r="X92" i="39"/>
  <c r="X92" i="34"/>
  <c r="X92" i="36"/>
  <c r="X91" i="39"/>
  <c r="X92" i="38"/>
  <c r="X91" i="37"/>
  <c r="X91" i="34"/>
  <c r="X91" i="36"/>
  <c r="X91" i="38"/>
  <c r="X92" i="37"/>
  <c r="X93" i="37"/>
  <c r="X93" i="34"/>
  <c r="X93" i="36"/>
  <c r="X93" i="38"/>
  <c r="X94" i="38"/>
  <c r="X94" i="34"/>
  <c r="X94" i="37"/>
  <c r="X94" i="36"/>
  <c r="X95" i="36"/>
  <c r="X53" i="33"/>
  <c r="X95" i="38"/>
  <c r="X95" i="34"/>
  <c r="X95" i="37"/>
  <c r="X96" i="34"/>
  <c r="X97" i="36"/>
  <c r="X97" i="37"/>
  <c r="X97" i="34"/>
  <c r="X96" i="37"/>
  <c r="X96" i="36"/>
  <c r="X96" i="38"/>
  <c r="X97" i="38"/>
  <c r="X98" i="36"/>
  <c r="X98" i="34"/>
  <c r="X99" i="37"/>
  <c r="X98" i="37"/>
  <c r="X99" i="34"/>
  <c r="X98" i="38"/>
  <c r="X99" i="38"/>
  <c r="X99" i="36"/>
  <c r="X100" i="34"/>
  <c r="X100" i="36"/>
  <c r="X101" i="36"/>
  <c r="X100" i="38"/>
  <c r="X100" i="37"/>
  <c r="X101" i="34"/>
  <c r="X101" i="38"/>
  <c r="X101" i="37"/>
  <c r="E48" i="47"/>
  <c r="Z48" i="47"/>
  <c r="Y48" i="47"/>
  <c r="S48" i="47"/>
  <c r="W85" i="37"/>
  <c r="W40" i="37" s="1"/>
  <c r="AE85" i="37"/>
  <c r="AE34" i="37" s="1"/>
  <c r="P85" i="38"/>
  <c r="X85" i="36"/>
  <c r="AE40" i="39"/>
  <c r="R39" i="39"/>
  <c r="Q40" i="39"/>
  <c r="Y41" i="39"/>
  <c r="D40" i="39"/>
  <c r="D38" i="39"/>
  <c r="F38" i="39"/>
  <c r="Q39" i="39"/>
  <c r="R37" i="39"/>
  <c r="K39" i="39"/>
  <c r="J39" i="39"/>
  <c r="J40" i="39"/>
  <c r="R40" i="39"/>
  <c r="Z41" i="39"/>
  <c r="Y38" i="39"/>
  <c r="R41" i="39"/>
  <c r="F40" i="39"/>
  <c r="Y37" i="39"/>
  <c r="Q41" i="39"/>
  <c r="Z40" i="39"/>
  <c r="K38" i="39"/>
  <c r="Y40" i="39"/>
  <c r="K41" i="39"/>
  <c r="K40" i="39"/>
  <c r="F39" i="39"/>
  <c r="F41" i="39"/>
  <c r="Z38" i="39"/>
  <c r="D41" i="39"/>
  <c r="Y39" i="39"/>
  <c r="J41" i="39"/>
  <c r="R38" i="39"/>
  <c r="D39" i="39"/>
  <c r="D5" i="34"/>
  <c r="K19" i="38"/>
  <c r="J38" i="39"/>
  <c r="Q38" i="39"/>
  <c r="F37" i="39"/>
  <c r="J37" i="39"/>
  <c r="Q37" i="39"/>
  <c r="Y19" i="38"/>
  <c r="Y20" i="38"/>
  <c r="Q5" i="36"/>
  <c r="AC5" i="36"/>
  <c r="AA5" i="36"/>
  <c r="K381" i="41"/>
  <c r="K640" i="41"/>
  <c r="K961" i="41"/>
  <c r="J381" i="41"/>
  <c r="F20" i="38"/>
  <c r="Q5" i="34"/>
  <c r="T20" i="38"/>
  <c r="AE19" i="38"/>
  <c r="AF44" i="39"/>
  <c r="AF45" i="39"/>
  <c r="AF47" i="39"/>
  <c r="AG47" i="39"/>
  <c r="AF39" i="39"/>
  <c r="AG43" i="39"/>
  <c r="AF38" i="39"/>
  <c r="AG46" i="39"/>
  <c r="AF42" i="39"/>
  <c r="AF37" i="39"/>
  <c r="AF46" i="39"/>
  <c r="AG42" i="39"/>
  <c r="AF40" i="39"/>
  <c r="AG44" i="39"/>
  <c r="AF43" i="39"/>
  <c r="AG45" i="39"/>
  <c r="AF41" i="39"/>
  <c r="AF36" i="39"/>
  <c r="K666" i="41"/>
  <c r="K763" i="41"/>
  <c r="J658" i="41"/>
  <c r="I981" i="41"/>
  <c r="R5" i="34"/>
  <c r="F5" i="34"/>
  <c r="Y5" i="34"/>
  <c r="G5" i="36"/>
  <c r="AB5" i="34"/>
  <c r="K399" i="41"/>
  <c r="K653" i="41"/>
  <c r="K397" i="41"/>
  <c r="K424" i="41"/>
  <c r="K415" i="41"/>
  <c r="K675" i="41"/>
  <c r="K664" i="41"/>
  <c r="R19" i="38"/>
  <c r="R20" i="38"/>
  <c r="R18" i="38"/>
  <c r="AC5" i="34"/>
  <c r="R10" i="38"/>
  <c r="R13" i="38"/>
  <c r="R8" i="38"/>
  <c r="W5" i="36"/>
  <c r="R14" i="38"/>
  <c r="R9" i="38"/>
  <c r="R16" i="38"/>
  <c r="R7" i="38"/>
  <c r="R6" i="38"/>
  <c r="R11" i="38"/>
  <c r="AD5" i="36"/>
  <c r="R17" i="38"/>
  <c r="R12" i="38"/>
  <c r="R15" i="38"/>
  <c r="V5" i="34"/>
  <c r="K647" i="41"/>
  <c r="K421" i="41"/>
  <c r="K393" i="41"/>
  <c r="K483" i="41"/>
  <c r="K511" i="41"/>
  <c r="K737" i="41"/>
  <c r="T19" i="38"/>
  <c r="R5" i="38"/>
  <c r="F19" i="38"/>
  <c r="AG5" i="34"/>
  <c r="M5" i="34"/>
  <c r="I5" i="36"/>
  <c r="K851" i="41"/>
  <c r="K1015" i="41"/>
  <c r="K430" i="41"/>
  <c r="K866" i="41"/>
  <c r="J19" i="38"/>
  <c r="J20" i="38"/>
  <c r="L41" i="39"/>
  <c r="K40" i="37"/>
  <c r="AB41" i="39"/>
  <c r="V39" i="39"/>
  <c r="N39" i="39"/>
  <c r="F44" i="37"/>
  <c r="S40" i="39"/>
  <c r="U41" i="39"/>
  <c r="I41" i="39"/>
  <c r="AC37" i="39"/>
  <c r="AC39" i="39"/>
  <c r="D45" i="37"/>
  <c r="AF45" i="37"/>
  <c r="D43" i="37"/>
  <c r="Z44" i="37"/>
  <c r="K41" i="37"/>
  <c r="AC38" i="39"/>
  <c r="AA40" i="39"/>
  <c r="F42" i="37"/>
  <c r="E41" i="39"/>
  <c r="D46" i="37"/>
  <c r="AG41" i="39"/>
  <c r="AC40" i="39"/>
  <c r="N40" i="39"/>
  <c r="L38" i="39"/>
  <c r="AF43" i="37"/>
  <c r="R41" i="37"/>
  <c r="W40" i="39"/>
  <c r="R46" i="37"/>
  <c r="M40" i="39"/>
  <c r="Y45" i="37"/>
  <c r="AD40" i="39"/>
  <c r="AA41" i="39"/>
  <c r="S38" i="39"/>
  <c r="K43" i="37"/>
  <c r="G39" i="39"/>
  <c r="G38" i="39"/>
  <c r="D44" i="37"/>
  <c r="AA39" i="39"/>
  <c r="L39" i="39"/>
  <c r="G37" i="39"/>
  <c r="Y46" i="37"/>
  <c r="AB37" i="39"/>
  <c r="I39" i="39"/>
  <c r="AF44" i="37"/>
  <c r="AB38" i="39"/>
  <c r="AB40" i="39"/>
  <c r="F45" i="37"/>
  <c r="G41" i="39"/>
  <c r="AG38" i="39"/>
  <c r="K39" i="37"/>
  <c r="V41" i="39"/>
  <c r="R42" i="37"/>
  <c r="AC41" i="39"/>
  <c r="U37" i="39"/>
  <c r="F43" i="37"/>
  <c r="M41" i="39"/>
  <c r="K46" i="37"/>
  <c r="U38" i="39"/>
  <c r="AG39" i="39"/>
  <c r="AG40" i="39"/>
  <c r="R44" i="37"/>
  <c r="V38" i="39"/>
  <c r="Y43" i="37"/>
  <c r="R45" i="37"/>
  <c r="K44" i="37"/>
  <c r="W39" i="39"/>
  <c r="S41" i="39"/>
  <c r="K42" i="37"/>
  <c r="I40" i="39"/>
  <c r="F46" i="37"/>
  <c r="Y42" i="37"/>
  <c r="G40" i="39"/>
  <c r="AB39" i="39"/>
  <c r="T39" i="39"/>
  <c r="S37" i="39"/>
  <c r="D42" i="37"/>
  <c r="U39" i="39"/>
  <c r="U40" i="39"/>
  <c r="M39" i="39"/>
  <c r="L40" i="39"/>
  <c r="T40" i="39"/>
  <c r="AD41" i="39"/>
  <c r="R43" i="37"/>
  <c r="V40" i="39"/>
  <c r="W38" i="39"/>
  <c r="E40" i="39"/>
  <c r="Z43" i="37"/>
  <c r="T41" i="39"/>
  <c r="K45" i="37"/>
  <c r="Z42" i="37"/>
  <c r="S39" i="39"/>
  <c r="I38" i="39"/>
  <c r="E38" i="39"/>
  <c r="AF46" i="37"/>
  <c r="W41" i="39"/>
  <c r="AD39" i="39"/>
  <c r="E39" i="39"/>
  <c r="Y44" i="37"/>
  <c r="E37" i="39"/>
  <c r="U32" i="37"/>
  <c r="AH12" i="38"/>
  <c r="U33" i="37"/>
  <c r="AB39" i="37"/>
  <c r="F16" i="38"/>
  <c r="AH10" i="38"/>
  <c r="F9" i="38"/>
  <c r="U16" i="37"/>
  <c r="AH5" i="38"/>
  <c r="T15" i="38"/>
  <c r="AA5" i="38"/>
  <c r="AA19" i="38"/>
  <c r="M14" i="38"/>
  <c r="U9" i="37"/>
  <c r="AA20" i="38"/>
  <c r="AB33" i="37"/>
  <c r="U12" i="37"/>
  <c r="AB30" i="37"/>
  <c r="F14" i="38"/>
  <c r="F7" i="38"/>
  <c r="U41" i="37"/>
  <c r="AB36" i="37"/>
  <c r="AB31" i="37"/>
  <c r="T5" i="38"/>
  <c r="AH17" i="38"/>
  <c r="AH9" i="38"/>
  <c r="AH18" i="38"/>
  <c r="T18" i="38"/>
  <c r="U17" i="37"/>
  <c r="AA18" i="38"/>
  <c r="AB14" i="37"/>
  <c r="M19" i="38"/>
  <c r="T9" i="38"/>
  <c r="U30" i="37"/>
  <c r="AA16" i="38"/>
  <c r="U21" i="37"/>
  <c r="AB41" i="37"/>
  <c r="AA6" i="38"/>
  <c r="M18" i="38"/>
  <c r="AH13" i="38"/>
  <c r="AB19" i="37"/>
  <c r="F12" i="38"/>
  <c r="F13" i="38"/>
  <c r="AB15" i="37"/>
  <c r="T17" i="38"/>
  <c r="AH14" i="38"/>
  <c r="M12" i="38"/>
  <c r="U25" i="37"/>
  <c r="AH16" i="38"/>
  <c r="AB24" i="37"/>
  <c r="AB27" i="37"/>
  <c r="F8" i="38"/>
  <c r="AA12" i="38"/>
  <c r="AA13" i="38"/>
  <c r="U37" i="37"/>
  <c r="AB23" i="37"/>
  <c r="AB11" i="37"/>
  <c r="U38" i="37"/>
  <c r="N27" i="37"/>
  <c r="AB25" i="37"/>
  <c r="T6" i="38"/>
  <c r="U14" i="37"/>
  <c r="M20" i="38"/>
  <c r="AH7" i="38"/>
  <c r="AH6" i="38"/>
  <c r="AH8" i="38"/>
  <c r="AA10" i="38"/>
  <c r="AB29" i="37"/>
  <c r="F5" i="38"/>
  <c r="AA8" i="38"/>
  <c r="U39" i="37"/>
  <c r="M5" i="38"/>
  <c r="AA7" i="38"/>
  <c r="F18" i="38"/>
  <c r="U36" i="37"/>
  <c r="AB20" i="37"/>
  <c r="M11" i="38"/>
  <c r="M9" i="38"/>
  <c r="U13" i="37"/>
  <c r="N29" i="37"/>
  <c r="T13" i="38"/>
  <c r="U40" i="37"/>
  <c r="N16" i="37"/>
  <c r="T7" i="38"/>
  <c r="AA11" i="38"/>
  <c r="AA9" i="38"/>
  <c r="M17" i="38"/>
  <c r="AH4" i="38"/>
  <c r="F15" i="38"/>
  <c r="AA4" i="38"/>
  <c r="T14" i="38"/>
  <c r="U24" i="37"/>
  <c r="U27" i="37"/>
  <c r="AB35" i="37"/>
  <c r="M10" i="38"/>
  <c r="F10" i="38"/>
  <c r="U23" i="37"/>
  <c r="AB10" i="37"/>
  <c r="AA17" i="38"/>
  <c r="N26" i="37"/>
  <c r="U28" i="37"/>
  <c r="AB26" i="37"/>
  <c r="F11" i="38"/>
  <c r="F17" i="38"/>
  <c r="U18" i="37"/>
  <c r="AA14" i="38"/>
  <c r="T16" i="38"/>
  <c r="AB17" i="37"/>
  <c r="T11" i="38"/>
  <c r="U35" i="37"/>
  <c r="N30" i="37"/>
  <c r="M15" i="38"/>
  <c r="AH11" i="38"/>
  <c r="U31" i="37"/>
  <c r="N41" i="37"/>
  <c r="U26" i="37"/>
  <c r="AB37" i="37"/>
  <c r="T10" i="38"/>
  <c r="U29" i="37"/>
  <c r="AB22" i="37"/>
  <c r="AH15" i="38"/>
  <c r="AB34" i="37"/>
  <c r="AB12" i="37"/>
  <c r="T8" i="38"/>
  <c r="U34" i="37"/>
  <c r="U11" i="37"/>
  <c r="AB13" i="37"/>
  <c r="M13" i="38"/>
  <c r="AB21" i="37"/>
  <c r="N19" i="37"/>
  <c r="F4" i="38"/>
  <c r="AB16" i="37"/>
  <c r="M7" i="38"/>
  <c r="H37" i="39"/>
  <c r="U20" i="37"/>
  <c r="M6" i="38"/>
  <c r="AA15" i="38"/>
  <c r="U19" i="37"/>
  <c r="AB28" i="37"/>
  <c r="U22" i="37"/>
  <c r="AB38" i="37"/>
  <c r="AB32" i="37"/>
  <c r="F6" i="38"/>
  <c r="M16" i="38"/>
  <c r="U10" i="37"/>
  <c r="AB18" i="37"/>
  <c r="T12" i="38"/>
  <c r="U15" i="37"/>
  <c r="AB40" i="37"/>
  <c r="M8" i="38"/>
  <c r="AC19" i="38"/>
  <c r="Y41" i="37"/>
  <c r="Y40" i="37"/>
  <c r="AB9" i="37"/>
  <c r="AC20" i="38"/>
  <c r="AC36" i="39"/>
  <c r="R39" i="37"/>
  <c r="L41" i="37"/>
  <c r="AF19" i="38"/>
  <c r="D13" i="38"/>
  <c r="L27" i="37"/>
  <c r="L34" i="37"/>
  <c r="Y13" i="38"/>
  <c r="D11" i="38"/>
  <c r="L12" i="37"/>
  <c r="D20" i="38"/>
  <c r="D18" i="38"/>
  <c r="D14" i="38"/>
  <c r="Y17" i="38"/>
  <c r="D6" i="38"/>
  <c r="D12" i="38"/>
  <c r="S17" i="37"/>
  <c r="Y14" i="38"/>
  <c r="L10" i="37"/>
  <c r="D9" i="38"/>
  <c r="L36" i="37"/>
  <c r="R40" i="37"/>
  <c r="Y10" i="38"/>
  <c r="L30" i="37"/>
  <c r="K7" i="38"/>
  <c r="E40" i="37"/>
  <c r="AF17" i="38"/>
  <c r="AF15" i="38"/>
  <c r="L37" i="37"/>
  <c r="S25" i="37"/>
  <c r="L16" i="37"/>
  <c r="AF14" i="38"/>
  <c r="L26" i="37"/>
  <c r="Y16" i="38"/>
  <c r="L39" i="37"/>
  <c r="L23" i="37"/>
  <c r="S38" i="37"/>
  <c r="Y11" i="38"/>
  <c r="K17" i="38"/>
  <c r="E39" i="37"/>
  <c r="S21" i="37"/>
  <c r="S22" i="37"/>
  <c r="D19" i="38"/>
  <c r="AF6" i="38"/>
  <c r="K14" i="38"/>
  <c r="S37" i="37"/>
  <c r="L38" i="37"/>
  <c r="K15" i="38"/>
  <c r="K11" i="38"/>
  <c r="L24" i="37"/>
  <c r="AF12" i="38"/>
  <c r="Y15" i="38"/>
  <c r="L40" i="37"/>
  <c r="L35" i="37"/>
  <c r="K16" i="38"/>
  <c r="K18" i="38"/>
  <c r="L14" i="37"/>
  <c r="AG40" i="37"/>
  <c r="AF5" i="38"/>
  <c r="L15" i="37"/>
  <c r="Y6" i="38"/>
  <c r="D8" i="38"/>
  <c r="AF13" i="38"/>
  <c r="L33" i="37"/>
  <c r="Y7" i="38"/>
  <c r="L20" i="37"/>
  <c r="Y18" i="38"/>
  <c r="S14" i="37"/>
  <c r="S39" i="37"/>
  <c r="K13" i="38"/>
  <c r="S23" i="37"/>
  <c r="Y8" i="38"/>
  <c r="L32" i="37"/>
  <c r="S24" i="37"/>
  <c r="K8" i="38"/>
  <c r="AF7" i="38"/>
  <c r="L17" i="37"/>
  <c r="AG41" i="37"/>
  <c r="S13" i="37"/>
  <c r="S41" i="37"/>
  <c r="L13" i="37"/>
  <c r="Y5" i="38"/>
  <c r="D17" i="38"/>
  <c r="L25" i="37"/>
  <c r="AG39" i="37"/>
  <c r="Y12" i="38"/>
  <c r="S12" i="37"/>
  <c r="D5" i="38"/>
  <c r="AF11" i="38"/>
  <c r="S27" i="37"/>
  <c r="S19" i="37"/>
  <c r="D10" i="38"/>
  <c r="K9" i="38"/>
  <c r="L29" i="37"/>
  <c r="K10" i="38"/>
  <c r="AF8" i="38"/>
  <c r="L31" i="37"/>
  <c r="S11" i="37"/>
  <c r="S35" i="37"/>
  <c r="E41" i="37"/>
  <c r="AF9" i="38"/>
  <c r="S15" i="37"/>
  <c r="AF10" i="38"/>
  <c r="S30" i="37"/>
  <c r="S28" i="37"/>
  <c r="Y9" i="38"/>
  <c r="K12" i="38"/>
  <c r="L19" i="37"/>
  <c r="L11" i="37"/>
  <c r="D16" i="38"/>
  <c r="S20" i="37"/>
  <c r="D7" i="38"/>
  <c r="L18" i="37"/>
  <c r="N9" i="37"/>
  <c r="Y4" i="38"/>
  <c r="S40" i="37"/>
  <c r="S16" i="37"/>
  <c r="S29" i="37"/>
  <c r="S36" i="37"/>
  <c r="D15" i="38"/>
  <c r="L21" i="37"/>
  <c r="L22" i="37"/>
  <c r="L28" i="37"/>
  <c r="S31" i="37"/>
  <c r="K5" i="38"/>
  <c r="AF18" i="38"/>
  <c r="S26" i="37"/>
  <c r="S34" i="37"/>
  <c r="AF16" i="38"/>
  <c r="S33" i="37"/>
  <c r="S32" i="37"/>
  <c r="AF20" i="38"/>
  <c r="K6" i="38"/>
  <c r="S18" i="37"/>
  <c r="D37" i="39"/>
  <c r="K915" i="41"/>
  <c r="K462" i="41"/>
  <c r="K774" i="41"/>
  <c r="K765" i="41"/>
  <c r="K458" i="41"/>
  <c r="U5" i="34"/>
  <c r="T5" i="34"/>
  <c r="U5" i="36"/>
  <c r="J5" i="36"/>
  <c r="I5" i="34"/>
  <c r="V5" i="36"/>
  <c r="Z41" i="37"/>
  <c r="Z39" i="37"/>
  <c r="G20" i="38"/>
  <c r="Z40" i="37"/>
  <c r="U20" i="38"/>
  <c r="K542" i="41"/>
  <c r="R4" i="38"/>
  <c r="K895" i="41"/>
  <c r="I741" i="41"/>
  <c r="I427" i="41"/>
  <c r="K900" i="41"/>
  <c r="K422" i="41"/>
  <c r="K741" i="41"/>
  <c r="K747" i="41"/>
  <c r="J892" i="41"/>
  <c r="K423" i="41"/>
  <c r="K427" i="41"/>
  <c r="K733" i="41"/>
  <c r="K443" i="41"/>
  <c r="J728" i="41"/>
  <c r="K426" i="41"/>
  <c r="V36" i="39"/>
  <c r="I6" i="38"/>
  <c r="I17" i="38"/>
  <c r="J13" i="37"/>
  <c r="J22" i="37"/>
  <c r="I11" i="38"/>
  <c r="G36" i="39"/>
  <c r="W16" i="38"/>
  <c r="J23" i="37"/>
  <c r="AE41" i="37"/>
  <c r="J25" i="37"/>
  <c r="I14" i="38"/>
  <c r="J24" i="37"/>
  <c r="G35" i="39"/>
  <c r="I16" i="38"/>
  <c r="I13" i="38"/>
  <c r="V37" i="39"/>
  <c r="AD5" i="38"/>
  <c r="W7" i="38"/>
  <c r="J34" i="37"/>
  <c r="I15" i="38"/>
  <c r="J26" i="37"/>
  <c r="I7" i="38"/>
  <c r="J12" i="37"/>
  <c r="J40" i="37"/>
  <c r="Q37" i="37"/>
  <c r="J35" i="37"/>
  <c r="W11" i="38"/>
  <c r="J21" i="37"/>
  <c r="Q39" i="37"/>
  <c r="I5" i="38"/>
  <c r="I20" i="38"/>
  <c r="W13" i="38"/>
  <c r="J20" i="37"/>
  <c r="G34" i="39"/>
  <c r="J31" i="37"/>
  <c r="J11" i="37"/>
  <c r="I12" i="38"/>
  <c r="J33" i="37"/>
  <c r="J30" i="37"/>
  <c r="W17" i="38"/>
  <c r="W19" i="38"/>
  <c r="Q40" i="37"/>
  <c r="J17" i="37"/>
  <c r="J15" i="37"/>
  <c r="AD9" i="38"/>
  <c r="I19" i="38"/>
  <c r="D40" i="37"/>
  <c r="W18" i="38"/>
  <c r="W20" i="38"/>
  <c r="W9" i="38"/>
  <c r="D41" i="37"/>
  <c r="J32" i="37"/>
  <c r="G33" i="39"/>
  <c r="W6" i="38"/>
  <c r="I8" i="38"/>
  <c r="Q41" i="37"/>
  <c r="W14" i="38"/>
  <c r="I18" i="38"/>
  <c r="J38" i="37"/>
  <c r="AD18" i="38"/>
  <c r="J27" i="37"/>
  <c r="J37" i="37"/>
  <c r="J36" i="37"/>
  <c r="AB36" i="39"/>
  <c r="I9" i="38"/>
  <c r="W10" i="38"/>
  <c r="V35" i="39"/>
  <c r="D39" i="37"/>
  <c r="J41" i="37"/>
  <c r="W5" i="38"/>
  <c r="AD10" i="38"/>
  <c r="J28" i="37"/>
  <c r="Q38" i="37"/>
  <c r="J19" i="37"/>
  <c r="I10" i="38"/>
  <c r="J18" i="37"/>
  <c r="W15" i="38"/>
  <c r="W12" i="38"/>
  <c r="AC35" i="39"/>
  <c r="J14" i="37"/>
  <c r="J16" i="37"/>
  <c r="W8" i="38"/>
  <c r="J29" i="37"/>
  <c r="J39" i="37"/>
  <c r="O34" i="39"/>
  <c r="AB20" i="38"/>
  <c r="U19" i="38"/>
  <c r="AC34" i="39"/>
  <c r="AB34" i="39"/>
  <c r="Z10" i="38"/>
  <c r="Z8" i="38"/>
  <c r="G39" i="37"/>
  <c r="T41" i="37"/>
  <c r="N35" i="39"/>
  <c r="Z19" i="38"/>
  <c r="AA40" i="37"/>
  <c r="Z15" i="38"/>
  <c r="AH40" i="37"/>
  <c r="G40" i="37"/>
  <c r="F39" i="37"/>
  <c r="U34" i="39"/>
  <c r="Z16" i="38"/>
  <c r="AH39" i="37"/>
  <c r="T40" i="37"/>
  <c r="Z13" i="38"/>
  <c r="E19" i="38"/>
  <c r="F41" i="37"/>
  <c r="AF33" i="39"/>
  <c r="AA39" i="37"/>
  <c r="T39" i="37"/>
  <c r="Z18" i="38"/>
  <c r="AH41" i="37"/>
  <c r="AB35" i="39"/>
  <c r="Z5" i="38"/>
  <c r="Z20" i="38"/>
  <c r="Z7" i="38"/>
  <c r="L20" i="38"/>
  <c r="M40" i="37"/>
  <c r="M41" i="37"/>
  <c r="AF34" i="39"/>
  <c r="L19" i="38"/>
  <c r="Z17" i="38"/>
  <c r="Z12" i="38"/>
  <c r="G41" i="37"/>
  <c r="V33" i="39"/>
  <c r="I40" i="37"/>
  <c r="I41" i="37"/>
  <c r="I39" i="37"/>
  <c r="Z9" i="38"/>
  <c r="V34" i="39"/>
  <c r="AA41" i="37"/>
  <c r="U36" i="39"/>
  <c r="Z11" i="38"/>
  <c r="Z6" i="38"/>
  <c r="AG19" i="38"/>
  <c r="Z14" i="38"/>
  <c r="U35" i="39"/>
  <c r="M39" i="37"/>
  <c r="F40" i="37"/>
  <c r="AF35" i="39"/>
  <c r="H5" i="36"/>
  <c r="G5" i="34"/>
  <c r="K429" i="41"/>
  <c r="M4" i="38"/>
  <c r="D4" i="38"/>
  <c r="T4" i="38"/>
  <c r="M3" i="38"/>
  <c r="T3" i="38"/>
  <c r="I896" i="41"/>
  <c r="K728" i="41"/>
  <c r="I432" i="41"/>
  <c r="I725" i="41"/>
  <c r="K887" i="41"/>
  <c r="K432" i="41"/>
  <c r="K445" i="41"/>
  <c r="K749" i="41"/>
  <c r="K725" i="41"/>
  <c r="K892" i="41"/>
  <c r="K854" i="41"/>
  <c r="K842" i="41"/>
  <c r="K433" i="41"/>
  <c r="K896" i="41"/>
  <c r="J433" i="41"/>
  <c r="AB5" i="36"/>
  <c r="K5" i="36"/>
  <c r="J5" i="34"/>
  <c r="G19" i="38"/>
  <c r="AA5" i="34"/>
  <c r="J10" i="37"/>
  <c r="K37" i="39"/>
  <c r="AD38" i="39"/>
  <c r="L37" i="39"/>
  <c r="AG36" i="39"/>
  <c r="AG37" i="39"/>
  <c r="F33" i="39"/>
  <c r="K35" i="39"/>
  <c r="AD35" i="39"/>
  <c r="K36" i="39"/>
  <c r="I34" i="39"/>
  <c r="R36" i="39"/>
  <c r="AA35" i="39"/>
  <c r="Y33" i="39"/>
  <c r="T36" i="39"/>
  <c r="M34" i="39"/>
  <c r="AA38" i="39"/>
  <c r="I35" i="39"/>
  <c r="S34" i="39"/>
  <c r="L34" i="39"/>
  <c r="Z35" i="39"/>
  <c r="F34" i="39"/>
  <c r="AA34" i="39"/>
  <c r="J35" i="39"/>
  <c r="S36" i="39"/>
  <c r="M37" i="39"/>
  <c r="O41" i="37"/>
  <c r="T34" i="39"/>
  <c r="AC40" i="37"/>
  <c r="E35" i="39"/>
  <c r="J36" i="39"/>
  <c r="AF40" i="37"/>
  <c r="W37" i="39"/>
  <c r="AE33" i="39"/>
  <c r="F35" i="39"/>
  <c r="AC41" i="37"/>
  <c r="T35" i="39"/>
  <c r="I36" i="39"/>
  <c r="V41" i="37"/>
  <c r="F36" i="39"/>
  <c r="M38" i="39"/>
  <c r="K33" i="39"/>
  <c r="I37" i="39"/>
  <c r="AH47" i="39"/>
  <c r="AA36" i="39"/>
  <c r="J34" i="39"/>
  <c r="T38" i="39"/>
  <c r="W34" i="39"/>
  <c r="Q35" i="39"/>
  <c r="L36" i="39"/>
  <c r="R35" i="39"/>
  <c r="AC39" i="37"/>
  <c r="W35" i="39"/>
  <c r="Q36" i="39"/>
  <c r="J33" i="39"/>
  <c r="AG35" i="39"/>
  <c r="O39" i="37"/>
  <c r="M33" i="39"/>
  <c r="T37" i="39"/>
  <c r="AF42" i="37"/>
  <c r="S35" i="39"/>
  <c r="V40" i="37"/>
  <c r="E34" i="39"/>
  <c r="AA37" i="39"/>
  <c r="AC42" i="37"/>
  <c r="W36" i="39"/>
  <c r="AD37" i="39"/>
  <c r="Y36" i="39"/>
  <c r="AH46" i="39"/>
  <c r="L35" i="39"/>
  <c r="AB19" i="38"/>
  <c r="T33" i="39"/>
  <c r="AD36" i="39"/>
  <c r="K34" i="39"/>
  <c r="Y34" i="39"/>
  <c r="R34" i="39"/>
  <c r="AA33" i="39"/>
  <c r="Z36" i="39"/>
  <c r="D36" i="39"/>
  <c r="M36" i="39"/>
  <c r="V39" i="37"/>
  <c r="E36" i="39"/>
  <c r="AF41" i="37"/>
  <c r="Y35" i="39"/>
  <c r="Q33" i="39"/>
  <c r="M35" i="39"/>
  <c r="D35" i="39"/>
  <c r="V42" i="37"/>
  <c r="Q34" i="39"/>
  <c r="K438" i="41"/>
  <c r="AD34" i="39"/>
  <c r="AH3" i="38"/>
  <c r="AA3" i="38"/>
  <c r="Z34" i="39"/>
  <c r="AD33" i="39"/>
  <c r="AG34" i="39"/>
  <c r="AC33" i="39"/>
  <c r="AF39" i="37"/>
  <c r="K930" i="41"/>
  <c r="K626" i="41"/>
  <c r="K955" i="41"/>
  <c r="K799" i="41"/>
  <c r="K911" i="41"/>
  <c r="Q19" i="38"/>
  <c r="AG32" i="39"/>
  <c r="M32" i="39"/>
  <c r="E33" i="39"/>
  <c r="AG33" i="39"/>
  <c r="F32" i="39"/>
  <c r="O32" i="39"/>
  <c r="S33" i="39"/>
  <c r="N34" i="39"/>
  <c r="W4" i="38"/>
  <c r="I3" i="38"/>
  <c r="K4" i="38"/>
  <c r="W3" i="38"/>
  <c r="AF4" i="38"/>
  <c r="I4" i="38"/>
  <c r="R33" i="39"/>
  <c r="AC32" i="39"/>
  <c r="D34" i="39"/>
  <c r="U8" i="37"/>
  <c r="K644" i="41"/>
  <c r="I918" i="41"/>
  <c r="K633" i="41"/>
  <c r="J633" i="41"/>
  <c r="K945" i="41"/>
  <c r="K781" i="41"/>
  <c r="K926" i="41"/>
  <c r="K266" i="41"/>
  <c r="K317" i="41"/>
  <c r="K962" i="41"/>
  <c r="K463" i="41"/>
  <c r="K333" i="41"/>
  <c r="K326" i="41"/>
  <c r="J926" i="41"/>
  <c r="K918" i="41"/>
  <c r="J781" i="41"/>
  <c r="I303" i="41"/>
  <c r="K768" i="41"/>
  <c r="K305" i="41"/>
  <c r="K330" i="41"/>
  <c r="K303" i="41"/>
  <c r="K898" i="41"/>
  <c r="K447" i="41"/>
  <c r="K886" i="41"/>
  <c r="J305" i="41"/>
  <c r="K923" i="41"/>
  <c r="J768" i="41"/>
  <c r="K314" i="41"/>
  <c r="K619" i="41"/>
  <c r="AG23" i="39"/>
  <c r="S10" i="37"/>
  <c r="AG29" i="39"/>
  <c r="AG27" i="39"/>
  <c r="AG31" i="39"/>
  <c r="AG30" i="39"/>
  <c r="I33" i="39"/>
  <c r="AG25" i="39"/>
  <c r="AG22" i="39"/>
  <c r="AG28" i="39"/>
  <c r="AG26" i="39"/>
  <c r="AG24" i="39"/>
  <c r="AG21" i="39"/>
  <c r="K916" i="41"/>
  <c r="K315" i="41"/>
  <c r="K30" i="39"/>
  <c r="AH34" i="39"/>
  <c r="AD32" i="39"/>
  <c r="J32" i="39"/>
  <c r="R30" i="39"/>
  <c r="J29" i="39"/>
  <c r="Q27" i="39"/>
  <c r="Y28" i="39"/>
  <c r="Q23" i="39"/>
  <c r="Q24" i="39"/>
  <c r="D31" i="39"/>
  <c r="AF22" i="39"/>
  <c r="D21" i="39"/>
  <c r="K28" i="39"/>
  <c r="AH29" i="39"/>
  <c r="K27" i="39"/>
  <c r="AH33" i="39"/>
  <c r="K23" i="39"/>
  <c r="AH43" i="39"/>
  <c r="Y32" i="39"/>
  <c r="AH27" i="39"/>
  <c r="Y30" i="39"/>
  <c r="AF23" i="39"/>
  <c r="X27" i="39"/>
  <c r="AE28" i="39"/>
  <c r="D28" i="39"/>
  <c r="AF25" i="39"/>
  <c r="AH38" i="39"/>
  <c r="AE29" i="39"/>
  <c r="AH40" i="39"/>
  <c r="K29" i="39"/>
  <c r="AH31" i="39"/>
  <c r="J24" i="39"/>
  <c r="R29" i="39"/>
  <c r="J22" i="39"/>
  <c r="R32" i="39"/>
  <c r="Y27" i="39"/>
  <c r="Q25" i="39"/>
  <c r="X29" i="39"/>
  <c r="Q28" i="39"/>
  <c r="AF29" i="39"/>
  <c r="V32" i="39"/>
  <c r="K22" i="39"/>
  <c r="AH26" i="39"/>
  <c r="AB33" i="39"/>
  <c r="AH36" i="39"/>
  <c r="K31" i="39"/>
  <c r="AH42" i="39"/>
  <c r="J23" i="39"/>
  <c r="AH30" i="39"/>
  <c r="Y29" i="39"/>
  <c r="Q29" i="39"/>
  <c r="Y23" i="39"/>
  <c r="AE32" i="39"/>
  <c r="D30" i="39"/>
  <c r="AF26" i="39"/>
  <c r="D26" i="39"/>
  <c r="AF24" i="39"/>
  <c r="D27" i="39"/>
  <c r="AE21" i="39"/>
  <c r="D32" i="39"/>
  <c r="J31" i="39"/>
  <c r="R25" i="39"/>
  <c r="J27" i="39"/>
  <c r="R24" i="39"/>
  <c r="J26" i="39"/>
  <c r="Q21" i="39"/>
  <c r="R27" i="39"/>
  <c r="X26" i="39"/>
  <c r="AF32" i="39"/>
  <c r="X21" i="39"/>
  <c r="AE26" i="39"/>
  <c r="AH23" i="39"/>
  <c r="N33" i="39"/>
  <c r="AH32" i="39"/>
  <c r="K25" i="39"/>
  <c r="AH24" i="39"/>
  <c r="T38" i="37"/>
  <c r="AH28" i="39"/>
  <c r="Y21" i="39"/>
  <c r="Q30" i="39"/>
  <c r="Y22" i="39"/>
  <c r="AF27" i="39"/>
  <c r="X23" i="39"/>
  <c r="AF28" i="39"/>
  <c r="D22" i="39"/>
  <c r="AF31" i="39"/>
  <c r="D29" i="39"/>
  <c r="AE31" i="39"/>
  <c r="D24" i="39"/>
  <c r="J30" i="39"/>
  <c r="AH45" i="39"/>
  <c r="K24" i="39"/>
  <c r="R26" i="39"/>
  <c r="J21" i="39"/>
  <c r="R21" i="39"/>
  <c r="Y26" i="39"/>
  <c r="R28" i="39"/>
  <c r="X25" i="39"/>
  <c r="AF30" i="39"/>
  <c r="X22" i="39"/>
  <c r="AE25" i="39"/>
  <c r="AH44" i="39"/>
  <c r="AH35" i="39"/>
  <c r="AE27" i="39"/>
  <c r="AH25" i="39"/>
  <c r="S18" i="38"/>
  <c r="AH37" i="39"/>
  <c r="J25" i="39"/>
  <c r="Q22" i="39"/>
  <c r="Y24" i="39"/>
  <c r="Q32" i="39"/>
  <c r="X28" i="39"/>
  <c r="Q26" i="39"/>
  <c r="D33" i="39"/>
  <c r="Q31" i="39"/>
  <c r="D25" i="39"/>
  <c r="AE23" i="39"/>
  <c r="D23" i="39"/>
  <c r="K21" i="39"/>
  <c r="AH22" i="39"/>
  <c r="K32" i="39"/>
  <c r="R31" i="39"/>
  <c r="J28" i="39"/>
  <c r="R23" i="39"/>
  <c r="Y31" i="39"/>
  <c r="R22" i="39"/>
  <c r="Y25" i="39"/>
  <c r="AF21" i="39"/>
  <c r="X24" i="39"/>
  <c r="AE30" i="39"/>
  <c r="AH21" i="39"/>
  <c r="AE22" i="39"/>
  <c r="AH41" i="39"/>
  <c r="AE24" i="39"/>
  <c r="AH39" i="39"/>
  <c r="K26" i="39"/>
  <c r="K436" i="41"/>
  <c r="K788" i="41"/>
  <c r="I277" i="41"/>
  <c r="I325" i="41"/>
  <c r="K950" i="41"/>
  <c r="K645" i="41"/>
  <c r="K325" i="41"/>
  <c r="K641" i="41"/>
  <c r="K342" i="41"/>
  <c r="K277" i="41"/>
  <c r="K322" i="41"/>
  <c r="T21" i="39"/>
  <c r="U21" i="39"/>
  <c r="W21" i="39"/>
  <c r="Z23" i="39"/>
  <c r="Z24" i="39"/>
  <c r="Z25" i="39"/>
  <c r="AA24" i="39"/>
  <c r="AB26" i="39"/>
  <c r="AB25" i="39"/>
  <c r="AC26" i="39"/>
  <c r="Z22" i="39"/>
  <c r="AB24" i="39"/>
  <c r="AA22" i="39"/>
  <c r="AB23" i="39"/>
  <c r="AC25" i="39"/>
  <c r="AA23" i="39"/>
  <c r="AB22" i="39"/>
  <c r="Z21" i="39"/>
  <c r="AD24" i="39"/>
  <c r="AA21" i="39"/>
  <c r="AC24" i="39"/>
  <c r="AC22" i="39"/>
  <c r="AC23" i="39"/>
  <c r="AD22" i="39"/>
  <c r="AD23" i="39"/>
  <c r="W28" i="39"/>
  <c r="AB21" i="39"/>
  <c r="AC21" i="39"/>
  <c r="N29" i="39"/>
  <c r="L28" i="39"/>
  <c r="S22" i="39"/>
  <c r="G21" i="39"/>
  <c r="M26" i="39"/>
  <c r="AA32" i="39"/>
  <c r="T29" i="39"/>
  <c r="L21" i="39"/>
  <c r="T32" i="39"/>
  <c r="L31" i="39"/>
  <c r="F22" i="39"/>
  <c r="M29" i="39"/>
  <c r="S29" i="39"/>
  <c r="V23" i="39"/>
  <c r="I27" i="39"/>
  <c r="M27" i="39"/>
  <c r="U25" i="39"/>
  <c r="M28" i="39"/>
  <c r="G24" i="39"/>
  <c r="N22" i="39"/>
  <c r="AB28" i="39"/>
  <c r="N26" i="39"/>
  <c r="N24" i="39"/>
  <c r="W31" i="39"/>
  <c r="AB30" i="39"/>
  <c r="H30" i="39"/>
  <c r="AC28" i="39"/>
  <c r="W33" i="39"/>
  <c r="G23" i="39"/>
  <c r="I30" i="39"/>
  <c r="AA30" i="39"/>
  <c r="E26" i="39"/>
  <c r="I21" i="39"/>
  <c r="E25" i="39"/>
  <c r="F26" i="39"/>
  <c r="I22" i="39"/>
  <c r="L22" i="39"/>
  <c r="E30" i="39"/>
  <c r="I25" i="39"/>
  <c r="E31" i="39"/>
  <c r="Z30" i="39"/>
  <c r="T31" i="39"/>
  <c r="T27" i="39"/>
  <c r="G32" i="39"/>
  <c r="AD28" i="39"/>
  <c r="V30" i="39"/>
  <c r="U23" i="39"/>
  <c r="Z32" i="39"/>
  <c r="E22" i="39"/>
  <c r="I28" i="39"/>
  <c r="S30" i="39"/>
  <c r="I23" i="39"/>
  <c r="S28" i="39"/>
  <c r="M21" i="39"/>
  <c r="U32" i="39"/>
  <c r="M23" i="39"/>
  <c r="T28" i="39"/>
  <c r="L30" i="39"/>
  <c r="AD27" i="39"/>
  <c r="T26" i="39"/>
  <c r="V28" i="39"/>
  <c r="M24" i="39"/>
  <c r="T30" i="39"/>
  <c r="L27" i="39"/>
  <c r="F31" i="39"/>
  <c r="L25" i="39"/>
  <c r="U33" i="39"/>
  <c r="Z27" i="39"/>
  <c r="AC31" i="39"/>
  <c r="G31" i="39"/>
  <c r="AA27" i="39"/>
  <c r="U28" i="39"/>
  <c r="V27" i="39"/>
  <c r="AA26" i="39"/>
  <c r="AD26" i="39"/>
  <c r="W25" i="39"/>
  <c r="I32" i="39"/>
  <c r="U30" i="39"/>
  <c r="AB32" i="39"/>
  <c r="W26" i="39"/>
  <c r="AB31" i="39"/>
  <c r="F23" i="39"/>
  <c r="I31" i="39"/>
  <c r="T25" i="39"/>
  <c r="G27" i="39"/>
  <c r="AD30" i="39"/>
  <c r="V24" i="39"/>
  <c r="AA31" i="39"/>
  <c r="E32" i="39"/>
  <c r="F27" i="39"/>
  <c r="S25" i="39"/>
  <c r="H29" i="39"/>
  <c r="S24" i="39"/>
  <c r="F21" i="39"/>
  <c r="M30" i="39"/>
  <c r="S26" i="39"/>
  <c r="U31" i="39"/>
  <c r="G29" i="39"/>
  <c r="V22" i="39"/>
  <c r="V29" i="39"/>
  <c r="M31" i="39"/>
  <c r="V21" i="39"/>
  <c r="N27" i="39"/>
  <c r="T22" i="39"/>
  <c r="L29" i="39"/>
  <c r="P28" i="39"/>
  <c r="N21" i="39"/>
  <c r="E29" i="39"/>
  <c r="L24" i="39"/>
  <c r="S21" i="39"/>
  <c r="AD21" i="39"/>
  <c r="Z31" i="39"/>
  <c r="E28" i="39"/>
  <c r="AC30" i="39"/>
  <c r="T24" i="39"/>
  <c r="L33" i="39"/>
  <c r="E21" i="39"/>
  <c r="U22" i="39"/>
  <c r="L23" i="39"/>
  <c r="U27" i="39"/>
  <c r="AA25" i="39"/>
  <c r="F28" i="39"/>
  <c r="V31" i="39"/>
  <c r="AC29" i="39"/>
  <c r="G26" i="39"/>
  <c r="Z28" i="39"/>
  <c r="N31" i="39"/>
  <c r="F25" i="39"/>
  <c r="W22" i="39"/>
  <c r="N23" i="39"/>
  <c r="G30" i="39"/>
  <c r="AD25" i="39"/>
  <c r="W23" i="39"/>
  <c r="S31" i="39"/>
  <c r="G25" i="39"/>
  <c r="AD29" i="39"/>
  <c r="S23" i="39"/>
  <c r="E27" i="39"/>
  <c r="F30" i="39"/>
  <c r="N32" i="39"/>
  <c r="V25" i="39"/>
  <c r="AC27" i="39"/>
  <c r="E23" i="39"/>
  <c r="M22" i="39"/>
  <c r="W30" i="39"/>
  <c r="AB29" i="39"/>
  <c r="S32" i="39"/>
  <c r="W27" i="39"/>
  <c r="M25" i="39"/>
  <c r="S27" i="39"/>
  <c r="W32" i="39"/>
  <c r="AA29" i="39"/>
  <c r="Z26" i="39"/>
  <c r="I24" i="39"/>
  <c r="AD31" i="39"/>
  <c r="F29" i="39"/>
  <c r="I26" i="39"/>
  <c r="AB27" i="39"/>
  <c r="F24" i="39"/>
  <c r="N25" i="39"/>
  <c r="I29" i="39"/>
  <c r="T23" i="39"/>
  <c r="Z29" i="39"/>
  <c r="U24" i="39"/>
  <c r="W29" i="39"/>
  <c r="G22" i="39"/>
  <c r="L32" i="39"/>
  <c r="U29" i="39"/>
  <c r="L26" i="39"/>
  <c r="P23" i="39"/>
  <c r="G28" i="39"/>
  <c r="AA28" i="39"/>
  <c r="U26" i="39"/>
  <c r="N30" i="39"/>
  <c r="V26" i="39"/>
  <c r="N28" i="39"/>
  <c r="E24" i="39"/>
  <c r="Z33" i="39"/>
  <c r="W24" i="39"/>
  <c r="Y39" i="37"/>
  <c r="N8" i="37"/>
  <c r="AH13" i="37"/>
  <c r="AH24" i="37"/>
  <c r="Q14" i="38"/>
  <c r="K23" i="37"/>
  <c r="R19" i="37"/>
  <c r="AF36" i="37"/>
  <c r="J11" i="38"/>
  <c r="AG32" i="37"/>
  <c r="AH21" i="37"/>
  <c r="K13" i="37"/>
  <c r="R13" i="37"/>
  <c r="AF12" i="37"/>
  <c r="S59" i="31" s="1"/>
  <c r="AH31" i="37"/>
  <c r="K32" i="37"/>
  <c r="AF33" i="37"/>
  <c r="AG26" i="37"/>
  <c r="AH29" i="37"/>
  <c r="K28" i="37"/>
  <c r="AF31" i="37"/>
  <c r="AG28" i="37"/>
  <c r="J9" i="38"/>
  <c r="K14" i="37"/>
  <c r="R12" i="37"/>
  <c r="AF20" i="37"/>
  <c r="AG29" i="37"/>
  <c r="Q5" i="38"/>
  <c r="Q12" i="38"/>
  <c r="K20" i="37"/>
  <c r="R29" i="37"/>
  <c r="Y38" i="37"/>
  <c r="AF19" i="37"/>
  <c r="AH28" i="37"/>
  <c r="K33" i="37"/>
  <c r="R20" i="37"/>
  <c r="AG38" i="37"/>
  <c r="J12" i="38"/>
  <c r="Q6" i="38"/>
  <c r="AH10" i="37"/>
  <c r="R37" i="37"/>
  <c r="AF14" i="37"/>
  <c r="J10" i="38"/>
  <c r="Q18" i="38"/>
  <c r="AH18" i="37"/>
  <c r="K34" i="37"/>
  <c r="R24" i="37"/>
  <c r="AF13" i="37"/>
  <c r="AG22" i="37"/>
  <c r="AG24" i="37"/>
  <c r="AH19" i="37"/>
  <c r="K16" i="37"/>
  <c r="R27" i="37"/>
  <c r="AF37" i="37"/>
  <c r="AH23" i="37"/>
  <c r="K12" i="37"/>
  <c r="AF15" i="37"/>
  <c r="AG20" i="37"/>
  <c r="AH27" i="37"/>
  <c r="K31" i="37"/>
  <c r="Y37" i="37"/>
  <c r="AG17" i="37"/>
  <c r="J15" i="38"/>
  <c r="AH34" i="37"/>
  <c r="R34" i="37"/>
  <c r="AF25" i="37"/>
  <c r="AG33" i="37"/>
  <c r="J14" i="38"/>
  <c r="Q16" i="38"/>
  <c r="AH16" i="37"/>
  <c r="R17" i="37"/>
  <c r="AB8" i="37"/>
  <c r="AF18" i="37"/>
  <c r="AH25" i="37"/>
  <c r="K38" i="37"/>
  <c r="R36" i="37"/>
  <c r="AG35" i="37"/>
  <c r="J6" i="38"/>
  <c r="Q17" i="38"/>
  <c r="AH26" i="37"/>
  <c r="R18" i="37"/>
  <c r="AF27" i="37"/>
  <c r="J18" i="38"/>
  <c r="K30" i="37"/>
  <c r="R25" i="37"/>
  <c r="AF26" i="37"/>
  <c r="AG37" i="37"/>
  <c r="AG19" i="37"/>
  <c r="AH35" i="37"/>
  <c r="K19" i="37"/>
  <c r="R32" i="37"/>
  <c r="AF24" i="37"/>
  <c r="J16" i="38"/>
  <c r="AH36" i="37"/>
  <c r="K17" i="37"/>
  <c r="AF21" i="37"/>
  <c r="AG12" i="37"/>
  <c r="K35" i="37"/>
  <c r="R21" i="37"/>
  <c r="AG13" i="37"/>
  <c r="AE8" i="38"/>
  <c r="Q11" i="38"/>
  <c r="AH22" i="37"/>
  <c r="R10" i="37"/>
  <c r="AF11" i="37"/>
  <c r="R59" i="31" s="1"/>
  <c r="AG23" i="37"/>
  <c r="J8" i="38"/>
  <c r="Q10" i="38"/>
  <c r="AE6" i="38"/>
  <c r="AH38" i="37"/>
  <c r="K11" i="37"/>
  <c r="R28" i="37"/>
  <c r="AF28" i="37"/>
  <c r="AH12" i="37"/>
  <c r="K22" i="37"/>
  <c r="R16" i="37"/>
  <c r="AF35" i="37"/>
  <c r="AG10" i="37"/>
  <c r="AH33" i="37"/>
  <c r="R23" i="37"/>
  <c r="AF23" i="37"/>
  <c r="AG21" i="37"/>
  <c r="K27" i="37"/>
  <c r="R38" i="37"/>
  <c r="AF10" i="37"/>
  <c r="Q59" i="31" s="1"/>
  <c r="AG11" i="37"/>
  <c r="AG36" i="37"/>
  <c r="AH11" i="37"/>
  <c r="K37" i="37"/>
  <c r="R11" i="37"/>
  <c r="AF16" i="37"/>
  <c r="AG31" i="37"/>
  <c r="AH20" i="37"/>
  <c r="K36" i="37"/>
  <c r="R26" i="37"/>
  <c r="AG16" i="37"/>
  <c r="AE11" i="38"/>
  <c r="K26" i="37"/>
  <c r="R30" i="37"/>
  <c r="AG34" i="37"/>
  <c r="Q8" i="38"/>
  <c r="AH32" i="37"/>
  <c r="K18" i="37"/>
  <c r="AF29" i="37"/>
  <c r="AG25" i="37"/>
  <c r="J13" i="38"/>
  <c r="J7" i="38"/>
  <c r="AH30" i="37"/>
  <c r="K15" i="37"/>
  <c r="R31" i="37"/>
  <c r="AF38" i="37"/>
  <c r="Q7" i="38"/>
  <c r="K21" i="37"/>
  <c r="R14" i="37"/>
  <c r="AF30" i="37"/>
  <c r="AG27" i="37"/>
  <c r="AH14" i="37"/>
  <c r="K29" i="37"/>
  <c r="AF34" i="37"/>
  <c r="AG14" i="37"/>
  <c r="K10" i="37"/>
  <c r="R22" i="37"/>
  <c r="AF32" i="37"/>
  <c r="AG18" i="37"/>
  <c r="Q15" i="38"/>
  <c r="AH37" i="37"/>
  <c r="K25" i="37"/>
  <c r="R35" i="37"/>
  <c r="AF22" i="37"/>
  <c r="AG15" i="37"/>
  <c r="AH17" i="37"/>
  <c r="K24" i="37"/>
  <c r="R33" i="37"/>
  <c r="AG30" i="37"/>
  <c r="J5" i="38"/>
  <c r="Q13" i="38"/>
  <c r="AH15" i="37"/>
  <c r="R15" i="37"/>
  <c r="AF17" i="37"/>
  <c r="J17" i="38"/>
  <c r="Q9" i="38"/>
  <c r="V17" i="39"/>
  <c r="G18" i="37"/>
  <c r="Z31" i="37"/>
  <c r="Z30" i="37"/>
  <c r="AA33" i="37"/>
  <c r="S8" i="38"/>
  <c r="O6" i="39"/>
  <c r="AC19" i="39"/>
  <c r="S10" i="38"/>
  <c r="G19" i="37"/>
  <c r="AA18" i="37"/>
  <c r="AG9" i="38"/>
  <c r="O4" i="39"/>
  <c r="Z28" i="37"/>
  <c r="E6" i="38"/>
  <c r="M20" i="37"/>
  <c r="L12" i="38"/>
  <c r="T15" i="37"/>
  <c r="AA10" i="37"/>
  <c r="AA14" i="37"/>
  <c r="G30" i="37"/>
  <c r="G22" i="37"/>
  <c r="Z16" i="37"/>
  <c r="AG12" i="38"/>
  <c r="T11" i="37"/>
  <c r="M25" i="37"/>
  <c r="AA26" i="37"/>
  <c r="G37" i="37"/>
  <c r="T19" i="37"/>
  <c r="V5" i="39"/>
  <c r="L11" i="38"/>
  <c r="AG17" i="38"/>
  <c r="T26" i="37"/>
  <c r="AC17" i="39"/>
  <c r="G11" i="37"/>
  <c r="L16" i="38"/>
  <c r="S6" i="38"/>
  <c r="G9" i="37"/>
  <c r="P5" i="39"/>
  <c r="AG11" i="38"/>
  <c r="T34" i="37"/>
  <c r="AC6" i="39"/>
  <c r="M10" i="37"/>
  <c r="T16" i="37"/>
  <c r="M14" i="37"/>
  <c r="G26" i="37"/>
  <c r="AC7" i="39"/>
  <c r="Z23" i="37"/>
  <c r="E8" i="38"/>
  <c r="Z10" i="37"/>
  <c r="Z12" i="37"/>
  <c r="V14" i="39"/>
  <c r="T14" i="37"/>
  <c r="AA29" i="37"/>
  <c r="E15" i="38"/>
  <c r="AG16" i="38"/>
  <c r="G15" i="37"/>
  <c r="Z35" i="37"/>
  <c r="Z18" i="37"/>
  <c r="E17" i="38"/>
  <c r="V9" i="39"/>
  <c r="M31" i="37"/>
  <c r="Z25" i="37"/>
  <c r="O17" i="39"/>
  <c r="M27" i="37"/>
  <c r="S14" i="38"/>
  <c r="G8" i="37"/>
  <c r="P10" i="39"/>
  <c r="V20" i="39"/>
  <c r="E16" i="38"/>
  <c r="Z22" i="37"/>
  <c r="M36" i="37"/>
  <c r="AA34" i="37"/>
  <c r="G35" i="37"/>
  <c r="AC20" i="39"/>
  <c r="G24" i="37"/>
  <c r="AA21" i="37"/>
  <c r="AG8" i="38"/>
  <c r="M21" i="37"/>
  <c r="Z15" i="37"/>
  <c r="L17" i="38"/>
  <c r="E7" i="38"/>
  <c r="T32" i="37"/>
  <c r="AA12" i="37"/>
  <c r="M32" i="37"/>
  <c r="AA16" i="37"/>
  <c r="M18" i="37"/>
  <c r="G20" i="37"/>
  <c r="M19" i="37"/>
  <c r="P13" i="39"/>
  <c r="T33" i="37"/>
  <c r="AC10" i="39"/>
  <c r="E11" i="38"/>
  <c r="M29" i="37"/>
  <c r="AC14" i="39"/>
  <c r="M34" i="37"/>
  <c r="L18" i="38"/>
  <c r="S12" i="38"/>
  <c r="AA22" i="37"/>
  <c r="Z38" i="37"/>
  <c r="AC4" i="39"/>
  <c r="G13" i="37"/>
  <c r="Z14" i="37"/>
  <c r="L14" i="38"/>
  <c r="S7" i="38"/>
  <c r="AA27" i="37"/>
  <c r="Z17" i="37"/>
  <c r="P4" i="39"/>
  <c r="G23" i="37"/>
  <c r="G17" i="37"/>
  <c r="G34" i="37"/>
  <c r="AA35" i="37"/>
  <c r="AA17" i="37"/>
  <c r="O16" i="39"/>
  <c r="S5" i="38"/>
  <c r="G21" i="37"/>
  <c r="M16" i="37"/>
  <c r="G14" i="37"/>
  <c r="T28" i="37"/>
  <c r="AA38" i="37"/>
  <c r="O5" i="39"/>
  <c r="AA30" i="37"/>
  <c r="Z21" i="37"/>
  <c r="Z36" i="37"/>
  <c r="AA37" i="37"/>
  <c r="T18" i="37"/>
  <c r="M12" i="37"/>
  <c r="AA20" i="37"/>
  <c r="E18" i="38"/>
  <c r="M38" i="37"/>
  <c r="S5" i="34"/>
  <c r="Z27" i="37"/>
  <c r="M22" i="37"/>
  <c r="V19" i="39"/>
  <c r="AC9" i="39"/>
  <c r="AG6" i="38"/>
  <c r="G27" i="37"/>
  <c r="O9" i="39"/>
  <c r="S16" i="38"/>
  <c r="V6" i="39"/>
  <c r="P9" i="39"/>
  <c r="P6" i="39"/>
  <c r="T23" i="37"/>
  <c r="AC15" i="39"/>
  <c r="M24" i="37"/>
  <c r="Z29" i="37"/>
  <c r="AA24" i="37"/>
  <c r="T36" i="37"/>
  <c r="S11" i="38"/>
  <c r="G12" i="37"/>
  <c r="M28" i="37"/>
  <c r="T31" i="37"/>
  <c r="E13" i="38"/>
  <c r="Z19" i="37"/>
  <c r="Z13" i="37"/>
  <c r="V16" i="39"/>
  <c r="T13" i="37"/>
  <c r="M23" i="37"/>
  <c r="AG7" i="38"/>
  <c r="E10" i="38"/>
  <c r="Z33" i="37"/>
  <c r="AA31" i="37"/>
  <c r="G32" i="37"/>
  <c r="S17" i="38"/>
  <c r="V12" i="39"/>
  <c r="T10" i="37"/>
  <c r="V4" i="39"/>
  <c r="AA25" i="37"/>
  <c r="T25" i="37"/>
  <c r="AC13" i="39"/>
  <c r="M30" i="37"/>
  <c r="T30" i="37"/>
  <c r="M15" i="37"/>
  <c r="L6" i="38"/>
  <c r="H19" i="39"/>
  <c r="AA36" i="37"/>
  <c r="T22" i="37"/>
  <c r="AC18" i="39"/>
  <c r="E4" i="38"/>
  <c r="AG5" i="38"/>
  <c r="V13" i="39"/>
  <c r="T21" i="37"/>
  <c r="Z37" i="37"/>
  <c r="G29" i="37"/>
  <c r="Z26" i="37"/>
  <c r="T37" i="37"/>
  <c r="V11" i="39"/>
  <c r="L10" i="38"/>
  <c r="AC5" i="39"/>
  <c r="AA19" i="37"/>
  <c r="L13" i="38"/>
  <c r="M35" i="37"/>
  <c r="S13" i="38"/>
  <c r="G36" i="37"/>
  <c r="Z11" i="37"/>
  <c r="P12" i="39"/>
  <c r="AC16" i="39"/>
  <c r="S15" i="38"/>
  <c r="G25" i="37"/>
  <c r="L5" i="38"/>
  <c r="E12" i="38"/>
  <c r="AA13" i="37"/>
  <c r="M17" i="37"/>
  <c r="P18" i="39"/>
  <c r="M37" i="37"/>
  <c r="V8" i="39"/>
  <c r="G10" i="37"/>
  <c r="M33" i="37"/>
  <c r="AA28" i="37"/>
  <c r="AG18" i="38"/>
  <c r="E9" i="38"/>
  <c r="M13" i="37"/>
  <c r="AA32" i="37"/>
  <c r="G28" i="37"/>
  <c r="V7" i="39"/>
  <c r="V15" i="39"/>
  <c r="G33" i="37"/>
  <c r="T27" i="37"/>
  <c r="O10" i="39"/>
  <c r="T17" i="37"/>
  <c r="Z24" i="37"/>
  <c r="AG13" i="38"/>
  <c r="L7" i="38"/>
  <c r="AA15" i="37"/>
  <c r="L15" i="38"/>
  <c r="AG14" i="38"/>
  <c r="S9" i="38"/>
  <c r="AG15" i="38"/>
  <c r="G16" i="37"/>
  <c r="L9" i="38"/>
  <c r="AC12" i="39"/>
  <c r="T12" i="37"/>
  <c r="T20" i="37"/>
  <c r="T24" i="37"/>
  <c r="AG10" i="38"/>
  <c r="Z20" i="37"/>
  <c r="M26" i="37"/>
  <c r="G31" i="37"/>
  <c r="L8" i="38"/>
  <c r="M11" i="37"/>
  <c r="V18" i="39"/>
  <c r="Z32" i="37"/>
  <c r="T5" i="36"/>
  <c r="Z34" i="37"/>
  <c r="T35" i="37"/>
  <c r="H6" i="39"/>
  <c r="AC8" i="39"/>
  <c r="O8" i="39"/>
  <c r="O7" i="39"/>
  <c r="G38" i="37"/>
  <c r="T29" i="37"/>
  <c r="E14" i="38"/>
  <c r="AA23" i="37"/>
  <c r="E5" i="38"/>
  <c r="P8" i="39"/>
  <c r="AA11" i="37"/>
  <c r="V10" i="39"/>
  <c r="AC11" i="39"/>
  <c r="P11" i="39"/>
  <c r="Q21" i="37"/>
  <c r="AC9" i="38"/>
  <c r="Y9" i="37"/>
  <c r="Y23" i="37"/>
  <c r="AD18" i="37"/>
  <c r="I36" i="37"/>
  <c r="W14" i="37"/>
  <c r="D20" i="39"/>
  <c r="E19" i="39"/>
  <c r="F9" i="39"/>
  <c r="L4" i="38"/>
  <c r="V11" i="38"/>
  <c r="D14" i="39"/>
  <c r="E17" i="39"/>
  <c r="AB4" i="39"/>
  <c r="AB20" i="39"/>
  <c r="N20" i="39"/>
  <c r="E12" i="39"/>
  <c r="AC18" i="38"/>
  <c r="V10" i="38"/>
  <c r="Y30" i="37"/>
  <c r="I26" i="37"/>
  <c r="U19" i="39"/>
  <c r="G9" i="39"/>
  <c r="AB12" i="39"/>
  <c r="U17" i="39"/>
  <c r="U7" i="39"/>
  <c r="I29" i="37"/>
  <c r="G13" i="39"/>
  <c r="E9" i="39"/>
  <c r="E11" i="39"/>
  <c r="U11" i="39"/>
  <c r="W18" i="37"/>
  <c r="Y18" i="37"/>
  <c r="Y16" i="37"/>
  <c r="AD19" i="37"/>
  <c r="Q3" i="38"/>
  <c r="N9" i="39"/>
  <c r="N14" i="39"/>
  <c r="D13" i="39"/>
  <c r="U9" i="39"/>
  <c r="AB7" i="39"/>
  <c r="AB6" i="39"/>
  <c r="Q33" i="37"/>
  <c r="F6" i="39"/>
  <c r="G19" i="39"/>
  <c r="N11" i="39"/>
  <c r="F4" i="39"/>
  <c r="U13" i="39"/>
  <c r="F20" i="39"/>
  <c r="AB5" i="39"/>
  <c r="E18" i="39"/>
  <c r="E14" i="39"/>
  <c r="F11" i="39"/>
  <c r="G7" i="39"/>
  <c r="D11" i="39"/>
  <c r="D15" i="39"/>
  <c r="E13" i="39"/>
  <c r="F8" i="39"/>
  <c r="N17" i="39"/>
  <c r="N5" i="39"/>
  <c r="E7" i="39"/>
  <c r="U14" i="39"/>
  <c r="N3" i="39"/>
  <c r="N10" i="39"/>
  <c r="Y22" i="37"/>
  <c r="I25" i="37"/>
  <c r="G17" i="39"/>
  <c r="G5" i="39"/>
  <c r="N13" i="39"/>
  <c r="W25" i="37"/>
  <c r="Q4" i="38"/>
  <c r="AC6" i="38"/>
  <c r="L3" i="38"/>
  <c r="AD28" i="37"/>
  <c r="AD15" i="37"/>
  <c r="I22" i="37"/>
  <c r="Q29" i="37"/>
  <c r="W10" i="37"/>
  <c r="W17" i="37"/>
  <c r="AC5" i="38"/>
  <c r="Y20" i="37"/>
  <c r="Y17" i="37"/>
  <c r="AD27" i="37"/>
  <c r="I27" i="37"/>
  <c r="Y24" i="37"/>
  <c r="I28" i="37"/>
  <c r="O13" i="38"/>
  <c r="I13" i="37"/>
  <c r="N18" i="39"/>
  <c r="E16" i="39"/>
  <c r="AB14" i="39"/>
  <c r="G18" i="39"/>
  <c r="N4" i="39"/>
  <c r="D5" i="39"/>
  <c r="G3" i="39"/>
  <c r="F16" i="39"/>
  <c r="AB10" i="39"/>
  <c r="N15" i="39"/>
  <c r="F7" i="39"/>
  <c r="I20" i="37"/>
  <c r="G12" i="39"/>
  <c r="AB13" i="39"/>
  <c r="U4" i="39"/>
  <c r="U12" i="39"/>
  <c r="F12" i="39"/>
  <c r="AB19" i="39"/>
  <c r="E4" i="39"/>
  <c r="E6" i="39"/>
  <c r="U16" i="39"/>
  <c r="Q32" i="37"/>
  <c r="W37" i="37"/>
  <c r="H4" i="38"/>
  <c r="V18" i="38"/>
  <c r="V5" i="38"/>
  <c r="Y26" i="37"/>
  <c r="AD26" i="37"/>
  <c r="I24" i="37"/>
  <c r="I8" i="37"/>
  <c r="Q34" i="37"/>
  <c r="W22" i="37"/>
  <c r="V7" i="38"/>
  <c r="Y21" i="37"/>
  <c r="Q18" i="37"/>
  <c r="AD31" i="37"/>
  <c r="I33" i="37"/>
  <c r="Q17" i="37"/>
  <c r="H5" i="38"/>
  <c r="G6" i="39"/>
  <c r="D9" i="39"/>
  <c r="D4" i="39"/>
  <c r="E10" i="39"/>
  <c r="F10" i="39"/>
  <c r="N8" i="39"/>
  <c r="Y10" i="37"/>
  <c r="AD14" i="37"/>
  <c r="Q35" i="37"/>
  <c r="AB18" i="39"/>
  <c r="AB15" i="39"/>
  <c r="W26" i="37"/>
  <c r="AC15" i="38"/>
  <c r="V12" i="38"/>
  <c r="Y29" i="37"/>
  <c r="AE3" i="38"/>
  <c r="I14" i="37"/>
  <c r="Q28" i="37"/>
  <c r="AB17" i="39"/>
  <c r="N16" i="39"/>
  <c r="F5" i="39"/>
  <c r="O3" i="38"/>
  <c r="AC8" i="38"/>
  <c r="F3" i="38"/>
  <c r="AG4" i="38"/>
  <c r="AD12" i="37"/>
  <c r="I19" i="37"/>
  <c r="W13" i="37"/>
  <c r="W9" i="37"/>
  <c r="W27" i="37"/>
  <c r="O5" i="38"/>
  <c r="Y12" i="37"/>
  <c r="AC7" i="38"/>
  <c r="V13" i="38"/>
  <c r="AD17" i="37"/>
  <c r="Q16" i="37"/>
  <c r="Q25" i="37"/>
  <c r="J4" i="38"/>
  <c r="W11" i="37"/>
  <c r="AC3" i="38"/>
  <c r="AC10" i="38"/>
  <c r="V9" i="38"/>
  <c r="AD25" i="37"/>
  <c r="W34" i="37"/>
  <c r="Q30" i="37"/>
  <c r="V8" i="38"/>
  <c r="AD32" i="37"/>
  <c r="AD9" i="37"/>
  <c r="I38" i="37"/>
  <c r="I9" i="37"/>
  <c r="W31" i="37"/>
  <c r="W28" i="37"/>
  <c r="H7" i="38"/>
  <c r="Q22" i="37"/>
  <c r="Z3" i="38"/>
  <c r="Y31" i="37"/>
  <c r="AD22" i="37"/>
  <c r="Q23" i="37"/>
  <c r="Q31" i="37"/>
  <c r="W30" i="37"/>
  <c r="V19" i="38"/>
  <c r="K3" i="38"/>
  <c r="Y32" i="37"/>
  <c r="V6" i="38"/>
  <c r="I35" i="37"/>
  <c r="I37" i="37"/>
  <c r="I30" i="37"/>
  <c r="Q20" i="37"/>
  <c r="O8" i="38"/>
  <c r="W36" i="37"/>
  <c r="O10" i="38"/>
  <c r="Y11" i="37"/>
  <c r="Y35" i="37"/>
  <c r="Y15" i="37"/>
  <c r="AD38" i="37"/>
  <c r="Q27" i="37"/>
  <c r="I21" i="37"/>
  <c r="J3" i="38"/>
  <c r="W21" i="37"/>
  <c r="V17" i="38"/>
  <c r="AC4" i="38"/>
  <c r="Y36" i="37"/>
  <c r="AD16" i="37"/>
  <c r="W38" i="37"/>
  <c r="Y14" i="37"/>
  <c r="I17" i="37"/>
  <c r="I15" i="37"/>
  <c r="Q14" i="37"/>
  <c r="S4" i="38"/>
  <c r="W24" i="37"/>
  <c r="AC13" i="38"/>
  <c r="V15" i="38"/>
  <c r="AD37" i="37"/>
  <c r="AD13" i="37"/>
  <c r="AD23" i="37"/>
  <c r="I11" i="37"/>
  <c r="W32" i="37"/>
  <c r="W35" i="37"/>
  <c r="E3" i="38"/>
  <c r="Y34" i="37"/>
  <c r="Y27" i="37"/>
  <c r="AD36" i="37"/>
  <c r="AD33" i="37"/>
  <c r="W20" i="37"/>
  <c r="AD20" i="37"/>
  <c r="I12" i="37"/>
  <c r="Y3" i="38"/>
  <c r="AH9" i="37"/>
  <c r="O9" i="38"/>
  <c r="V4" i="38"/>
  <c r="AD29" i="37"/>
  <c r="AD30" i="37"/>
  <c r="AD21" i="37"/>
  <c r="G15" i="39"/>
  <c r="E8" i="39"/>
  <c r="E5" i="39"/>
  <c r="U8" i="39"/>
  <c r="Y28" i="37"/>
  <c r="Y33" i="37"/>
  <c r="D3" i="38"/>
  <c r="AD35" i="37"/>
  <c r="Q24" i="37"/>
  <c r="Q12" i="37"/>
  <c r="H11" i="38"/>
  <c r="Q11" i="37"/>
  <c r="W15" i="37"/>
  <c r="Q36" i="37"/>
  <c r="W12" i="37"/>
  <c r="V3" i="38"/>
  <c r="V16" i="38"/>
  <c r="AC14" i="38"/>
  <c r="Y13" i="37"/>
  <c r="I32" i="37"/>
  <c r="I23" i="37"/>
  <c r="Q13" i="37"/>
  <c r="I18" i="37"/>
  <c r="W33" i="37"/>
  <c r="W29" i="37"/>
  <c r="AF3" i="38"/>
  <c r="AC12" i="38"/>
  <c r="AD10" i="37"/>
  <c r="AD24" i="37"/>
  <c r="I10" i="37"/>
  <c r="Q15" i="37"/>
  <c r="D19" i="39"/>
  <c r="U10" i="39"/>
  <c r="V14" i="38"/>
  <c r="AC11" i="38"/>
  <c r="Y25" i="37"/>
  <c r="D17" i="39"/>
  <c r="G4" i="39"/>
  <c r="G8" i="39"/>
  <c r="AB8" i="39"/>
  <c r="D16" i="39"/>
  <c r="O6" i="38"/>
  <c r="U20" i="39"/>
  <c r="G16" i="39"/>
  <c r="N6" i="39"/>
  <c r="U15" i="39"/>
  <c r="U6" i="39"/>
  <c r="F14" i="39"/>
  <c r="AB11" i="39"/>
  <c r="U18" i="39"/>
  <c r="E15" i="39"/>
  <c r="F13" i="39"/>
  <c r="H9" i="38"/>
  <c r="W16" i="37"/>
  <c r="Y19" i="37"/>
  <c r="R3" i="38"/>
  <c r="AD8" i="37"/>
  <c r="AG3" i="38"/>
  <c r="I31" i="37"/>
  <c r="I34" i="37"/>
  <c r="Q19" i="37"/>
  <c r="W23" i="37"/>
  <c r="AC17" i="38"/>
  <c r="F17" i="39"/>
  <c r="AC16" i="38"/>
  <c r="Z4" i="38"/>
  <c r="AD34" i="37"/>
  <c r="AD11" i="37"/>
  <c r="I16" i="37"/>
  <c r="Q26" i="37"/>
  <c r="H3" i="38"/>
  <c r="H8" i="38"/>
  <c r="O4" i="38"/>
  <c r="G10" i="39"/>
  <c r="D18" i="39"/>
  <c r="D12" i="39"/>
  <c r="U5" i="39"/>
  <c r="F15" i="39"/>
  <c r="D8" i="39"/>
  <c r="N7" i="39"/>
  <c r="D6" i="39"/>
  <c r="U3" i="39"/>
  <c r="AB9" i="39"/>
  <c r="AB3" i="39"/>
  <c r="N19" i="39"/>
  <c r="E20" i="39"/>
  <c r="G20" i="39"/>
  <c r="G14" i="39"/>
  <c r="N12" i="39"/>
  <c r="D10" i="39"/>
  <c r="G11" i="39"/>
  <c r="F19" i="39"/>
  <c r="AB16" i="39"/>
  <c r="D7" i="39"/>
  <c r="F18" i="39"/>
  <c r="H6" i="38"/>
  <c r="W19" i="37"/>
  <c r="S3" i="38"/>
  <c r="M13" i="39"/>
  <c r="P3" i="39"/>
  <c r="S19" i="39"/>
  <c r="U16" i="38"/>
  <c r="E30" i="37"/>
  <c r="E32" i="37"/>
  <c r="E31" i="37"/>
  <c r="I4" i="37"/>
  <c r="O32" i="37"/>
  <c r="AF6" i="37"/>
  <c r="M59" i="31" s="1"/>
  <c r="F32" i="37"/>
  <c r="Y5" i="37"/>
  <c r="S6" i="37"/>
  <c r="AB3" i="37"/>
  <c r="N3" i="37"/>
  <c r="L6" i="37"/>
  <c r="Z6" i="37"/>
  <c r="AA6" i="37"/>
  <c r="K6" i="37"/>
  <c r="F31" i="37"/>
  <c r="AG7" i="37"/>
  <c r="N5" i="37"/>
  <c r="AC33" i="37"/>
  <c r="AB5" i="37"/>
  <c r="AB4" i="37"/>
  <c r="D33" i="37"/>
  <c r="T8" i="37"/>
  <c r="AH6" i="37"/>
  <c r="D34" i="37"/>
  <c r="V34" i="37"/>
  <c r="J8" i="37"/>
  <c r="F34" i="37"/>
  <c r="R7" i="37"/>
  <c r="W6" i="37"/>
  <c r="M7" i="37"/>
  <c r="V33" i="37"/>
  <c r="J7" i="37"/>
  <c r="AH7" i="37"/>
  <c r="W19" i="39"/>
  <c r="T19" i="39"/>
  <c r="K4" i="36"/>
  <c r="G4" i="34"/>
  <c r="V32" i="37"/>
  <c r="AC32" i="37"/>
  <c r="M6" i="37"/>
  <c r="M12" i="39"/>
  <c r="L14" i="39"/>
  <c r="T20" i="39"/>
  <c r="Z4" i="36"/>
  <c r="AC31" i="37"/>
  <c r="R6" i="37"/>
  <c r="J6" i="37"/>
  <c r="AG6" i="37"/>
  <c r="L13" i="39"/>
  <c r="T18" i="39"/>
  <c r="F29" i="37"/>
  <c r="D32" i="37"/>
  <c r="AH5" i="37"/>
  <c r="M11" i="39"/>
  <c r="E29" i="37"/>
  <c r="T6" i="37"/>
  <c r="W5" i="37"/>
  <c r="D31" i="37"/>
  <c r="V31" i="37"/>
  <c r="AC30" i="37"/>
  <c r="I9" i="39"/>
  <c r="L11" i="39"/>
  <c r="F27" i="37"/>
  <c r="H4" i="36"/>
  <c r="E27" i="37"/>
  <c r="D29" i="37"/>
  <c r="I8" i="39"/>
  <c r="N17" i="38"/>
  <c r="W18" i="39"/>
  <c r="F30" i="37"/>
  <c r="D30" i="37"/>
  <c r="E28" i="37"/>
  <c r="AB17" i="38"/>
  <c r="L12" i="39"/>
  <c r="I10" i="39"/>
  <c r="V30" i="37"/>
  <c r="Y4" i="34"/>
  <c r="AC3" i="39"/>
  <c r="AC29" i="37"/>
  <c r="V3" i="39"/>
  <c r="V29" i="37"/>
  <c r="T17" i="39"/>
  <c r="S5" i="37"/>
  <c r="T16" i="39"/>
  <c r="H30" i="37"/>
  <c r="L4" i="39"/>
  <c r="V28" i="37"/>
  <c r="E26" i="37"/>
  <c r="Y3" i="39"/>
  <c r="J14" i="39"/>
  <c r="AA4" i="39"/>
  <c r="AF14" i="39"/>
  <c r="N4" i="37"/>
  <c r="T5" i="39"/>
  <c r="O33" i="37"/>
  <c r="AG5" i="37"/>
  <c r="O28" i="37"/>
  <c r="Y4" i="36"/>
  <c r="AC27" i="37"/>
  <c r="S16" i="39"/>
  <c r="M20" i="39"/>
  <c r="L5" i="39"/>
  <c r="Z12" i="39"/>
  <c r="T4" i="39"/>
  <c r="AA17" i="39"/>
  <c r="E37" i="37"/>
  <c r="I6" i="39"/>
  <c r="AB16" i="38"/>
  <c r="X4" i="34"/>
  <c r="L10" i="39"/>
  <c r="S4" i="34"/>
  <c r="D27" i="37"/>
  <c r="I4" i="36"/>
  <c r="N16" i="38"/>
  <c r="G15" i="38"/>
  <c r="Z14" i="39"/>
  <c r="AE19" i="39"/>
  <c r="AA5" i="39"/>
  <c r="AD3" i="37"/>
  <c r="W7" i="39"/>
  <c r="I7" i="39"/>
  <c r="H4" i="34"/>
  <c r="P26" i="37"/>
  <c r="AC28" i="37"/>
  <c r="O27" i="37"/>
  <c r="F3" i="39"/>
  <c r="U4" i="34"/>
  <c r="T15" i="39"/>
  <c r="P27" i="37"/>
  <c r="AD4" i="39"/>
  <c r="I5" i="37"/>
  <c r="S14" i="39"/>
  <c r="V36" i="37"/>
  <c r="AD17" i="39"/>
  <c r="U4" i="37"/>
  <c r="J4" i="34"/>
  <c r="O26" i="37"/>
  <c r="G16" i="38"/>
  <c r="L20" i="39"/>
  <c r="T5" i="37"/>
  <c r="V4" i="36"/>
  <c r="R20" i="39"/>
  <c r="K3" i="39"/>
  <c r="D28" i="37"/>
  <c r="W4" i="39"/>
  <c r="H36" i="37"/>
  <c r="AH3" i="34"/>
  <c r="AD13" i="39"/>
  <c r="AF3" i="39"/>
  <c r="Y6" i="37"/>
  <c r="AH13" i="39"/>
  <c r="AG5" i="39"/>
  <c r="G5" i="37"/>
  <c r="AE17" i="39"/>
  <c r="I5" i="39"/>
  <c r="S18" i="39"/>
  <c r="F37" i="37"/>
  <c r="AE20" i="39"/>
  <c r="AF9" i="37"/>
  <c r="P59" i="31" s="1"/>
  <c r="U7" i="37"/>
  <c r="AE4" i="39"/>
  <c r="AH9" i="39"/>
  <c r="AA16" i="39"/>
  <c r="E25" i="37"/>
  <c r="AF13" i="39"/>
  <c r="L9" i="39"/>
  <c r="R5" i="37"/>
  <c r="AF8" i="37"/>
  <c r="O59" i="31" s="1"/>
  <c r="AA19" i="39"/>
  <c r="F38" i="37"/>
  <c r="AD19" i="39"/>
  <c r="AF12" i="39"/>
  <c r="S6" i="39"/>
  <c r="Z5" i="39"/>
  <c r="L8" i="37"/>
  <c r="Z15" i="39"/>
  <c r="Q8" i="37"/>
  <c r="AD5" i="39"/>
  <c r="Z8" i="37"/>
  <c r="AF4" i="39"/>
  <c r="L3" i="39"/>
  <c r="AH5" i="39"/>
  <c r="AA20" i="39"/>
  <c r="O3" i="39"/>
  <c r="D37" i="37"/>
  <c r="AE7" i="39"/>
  <c r="F7" i="37"/>
  <c r="J10" i="39"/>
  <c r="AC25" i="37"/>
  <c r="D35" i="37"/>
  <c r="W17" i="39"/>
  <c r="U17" i="38"/>
  <c r="Q10" i="37"/>
  <c r="AE14" i="39"/>
  <c r="M4" i="39"/>
  <c r="W10" i="39"/>
  <c r="AH18" i="39"/>
  <c r="AD16" i="39"/>
  <c r="AD5" i="37"/>
  <c r="AF5" i="39"/>
  <c r="L7" i="39"/>
  <c r="V37" i="37"/>
  <c r="W20" i="39"/>
  <c r="AA8" i="37"/>
  <c r="AE12" i="39"/>
  <c r="I6" i="37"/>
  <c r="AA6" i="39"/>
  <c r="D16" i="37"/>
  <c r="D4" i="34"/>
  <c r="W4" i="34"/>
  <c r="AE8" i="37"/>
  <c r="AC37" i="37"/>
  <c r="N18" i="38"/>
  <c r="G6" i="37"/>
  <c r="T14" i="39"/>
  <c r="D38" i="37"/>
  <c r="AA9" i="39"/>
  <c r="AG19" i="39"/>
  <c r="S7" i="39"/>
  <c r="AH8" i="37"/>
  <c r="N6" i="37"/>
  <c r="W3" i="39"/>
  <c r="Z8" i="39"/>
  <c r="V8" i="37"/>
  <c r="G10" i="38"/>
  <c r="AA9" i="37"/>
  <c r="AF15" i="39"/>
  <c r="M9" i="39"/>
  <c r="AG10" i="39"/>
  <c r="Q9" i="37"/>
  <c r="AA18" i="39"/>
  <c r="Q4" i="36"/>
  <c r="AH4" i="39"/>
  <c r="AF7" i="37"/>
  <c r="N59" i="31" s="1"/>
  <c r="AF10" i="39"/>
  <c r="T7" i="37"/>
  <c r="AF6" i="39"/>
  <c r="S12" i="39"/>
  <c r="Z20" i="39"/>
  <c r="V26" i="37"/>
  <c r="S9" i="37"/>
  <c r="S7" i="37"/>
  <c r="AG7" i="39"/>
  <c r="T12" i="39"/>
  <c r="Z19" i="39"/>
  <c r="M9" i="37"/>
  <c r="K18" i="39"/>
  <c r="AB3" i="34"/>
  <c r="N11" i="38"/>
  <c r="E4" i="37"/>
  <c r="E36" i="37"/>
  <c r="AE18" i="39"/>
  <c r="AG9" i="37"/>
  <c r="AA15" i="39"/>
  <c r="E3" i="39"/>
  <c r="Q7" i="37"/>
  <c r="I4" i="39"/>
  <c r="W15" i="39"/>
  <c r="U14" i="38"/>
  <c r="S8" i="37"/>
  <c r="AH6" i="39"/>
  <c r="T8" i="39"/>
  <c r="AG6" i="39"/>
  <c r="Z11" i="39"/>
  <c r="U5" i="37"/>
  <c r="W7" i="37"/>
  <c r="AG13" i="39"/>
  <c r="S13" i="39"/>
  <c r="P10" i="37"/>
  <c r="G4" i="38"/>
  <c r="U15" i="38"/>
  <c r="AD9" i="39"/>
  <c r="X9" i="37"/>
  <c r="AA13" i="39"/>
  <c r="AH16" i="39"/>
  <c r="T6" i="39"/>
  <c r="AA8" i="39"/>
  <c r="M14" i="39"/>
  <c r="M8" i="37"/>
  <c r="AH12" i="39"/>
  <c r="AG14" i="39"/>
  <c r="W16" i="39"/>
  <c r="V35" i="37"/>
  <c r="AH15" i="39"/>
  <c r="AD3" i="39"/>
  <c r="AC34" i="37"/>
  <c r="AF16" i="39"/>
  <c r="M3" i="39"/>
  <c r="L18" i="39"/>
  <c r="E34" i="37"/>
  <c r="AE9" i="39"/>
  <c r="G18" i="38"/>
  <c r="AG11" i="39"/>
  <c r="M5" i="39"/>
  <c r="O37" i="37"/>
  <c r="AE13" i="39"/>
  <c r="K8" i="37"/>
  <c r="AE3" i="39"/>
  <c r="M10" i="39"/>
  <c r="Z9" i="37"/>
  <c r="AE11" i="39"/>
  <c r="F35" i="37"/>
  <c r="AH19" i="39"/>
  <c r="AA12" i="39"/>
  <c r="U4" i="36"/>
  <c r="AC12" i="37"/>
  <c r="P24" i="37"/>
  <c r="V3" i="36"/>
  <c r="D26" i="37"/>
  <c r="AG9" i="39"/>
  <c r="M7" i="39"/>
  <c r="AG4" i="39"/>
  <c r="T11" i="39"/>
  <c r="F36" i="37"/>
  <c r="G7" i="37"/>
  <c r="AF20" i="39"/>
  <c r="AD7" i="39"/>
  <c r="AA7" i="37"/>
  <c r="AA14" i="39"/>
  <c r="J9" i="37"/>
  <c r="AH14" i="39"/>
  <c r="AD12" i="39"/>
  <c r="Z7" i="37"/>
  <c r="AE8" i="39"/>
  <c r="L6" i="39"/>
  <c r="AH20" i="39"/>
  <c r="AA7" i="39"/>
  <c r="M15" i="39"/>
  <c r="H5" i="37"/>
  <c r="D17" i="37"/>
  <c r="Y7" i="37"/>
  <c r="T10" i="39"/>
  <c r="AG3" i="39"/>
  <c r="Z9" i="39"/>
  <c r="S3" i="39"/>
  <c r="W14" i="39"/>
  <c r="AC26" i="37"/>
  <c r="AH17" i="39"/>
  <c r="E38" i="37"/>
  <c r="AF11" i="39"/>
  <c r="S5" i="39"/>
  <c r="AD6" i="37"/>
  <c r="AF19" i="39"/>
  <c r="S4" i="39"/>
  <c r="W13" i="39"/>
  <c r="AH8" i="39"/>
  <c r="AD15" i="39"/>
  <c r="AG18" i="39"/>
  <c r="Z4" i="39"/>
  <c r="T4" i="36"/>
  <c r="T9" i="37"/>
  <c r="J5" i="39"/>
  <c r="AD3" i="36"/>
  <c r="G17" i="38"/>
  <c r="S17" i="39"/>
  <c r="F33" i="37"/>
  <c r="T13" i="39"/>
  <c r="AA10" i="39"/>
  <c r="F26" i="37"/>
  <c r="X7" i="37"/>
  <c r="T3" i="39"/>
  <c r="AG15" i="39"/>
  <c r="Z3" i="39"/>
  <c r="K7" i="37"/>
  <c r="S11" i="39"/>
  <c r="W5" i="39"/>
  <c r="K19" i="39"/>
  <c r="J15" i="39"/>
  <c r="H3" i="39"/>
  <c r="L7" i="37"/>
  <c r="AE16" i="39"/>
  <c r="V38" i="37"/>
  <c r="Z16" i="39"/>
  <c r="D25" i="37"/>
  <c r="AB6" i="37"/>
  <c r="AD14" i="39"/>
  <c r="O36" i="37"/>
  <c r="V27" i="37"/>
  <c r="G3" i="37"/>
  <c r="T7" i="39"/>
  <c r="Z13" i="39"/>
  <c r="AD4" i="37"/>
  <c r="S15" i="39"/>
  <c r="Z6" i="39"/>
  <c r="G12" i="38"/>
  <c r="K7" i="39"/>
  <c r="AF4" i="36"/>
  <c r="AB14" i="38"/>
  <c r="K4" i="39"/>
  <c r="E19" i="37"/>
  <c r="AE4" i="36"/>
  <c r="J3" i="39"/>
  <c r="D9" i="37"/>
  <c r="G14" i="38"/>
  <c r="X18" i="39"/>
  <c r="X12" i="39"/>
  <c r="Y6" i="39"/>
  <c r="D3" i="36"/>
  <c r="G8" i="38"/>
  <c r="E3" i="34"/>
  <c r="O5" i="37"/>
  <c r="W4" i="37"/>
  <c r="V4" i="37"/>
  <c r="R4" i="37"/>
  <c r="O12" i="37"/>
  <c r="H11" i="37"/>
  <c r="I11" i="39"/>
  <c r="J18" i="39"/>
  <c r="Q5" i="39"/>
  <c r="P14" i="37"/>
  <c r="AC10" i="37"/>
  <c r="E21" i="37"/>
  <c r="K11" i="39"/>
  <c r="P16" i="37"/>
  <c r="L17" i="39"/>
  <c r="D20" i="37"/>
  <c r="E20" i="37"/>
  <c r="AC9" i="37"/>
  <c r="D18" i="37"/>
  <c r="U11" i="38"/>
  <c r="X6" i="39"/>
  <c r="O18" i="37"/>
  <c r="R14" i="39"/>
  <c r="P20" i="37"/>
  <c r="I14" i="39"/>
  <c r="G7" i="38"/>
  <c r="W3" i="37"/>
  <c r="AC7" i="37"/>
  <c r="D24" i="37"/>
  <c r="N15" i="38"/>
  <c r="Y20" i="39"/>
  <c r="U3" i="37"/>
  <c r="D3" i="39"/>
  <c r="F14" i="37"/>
  <c r="D21" i="37"/>
  <c r="T4" i="34"/>
  <c r="AD8" i="39"/>
  <c r="AC35" i="37"/>
  <c r="Z18" i="39"/>
  <c r="AG8" i="39"/>
  <c r="AG8" i="37"/>
  <c r="AE10" i="39"/>
  <c r="U18" i="38"/>
  <c r="O38" i="37"/>
  <c r="S4" i="37"/>
  <c r="Z17" i="39"/>
  <c r="AH11" i="39"/>
  <c r="AF4" i="34"/>
  <c r="W8" i="39"/>
  <c r="D36" i="37"/>
  <c r="R9" i="37"/>
  <c r="W12" i="39"/>
  <c r="S9" i="39"/>
  <c r="AG20" i="39"/>
  <c r="AH10" i="39"/>
  <c r="G4" i="37"/>
  <c r="Z3" i="36"/>
  <c r="J3" i="37"/>
  <c r="AC4" i="34"/>
  <c r="N14" i="38"/>
  <c r="U10" i="38"/>
  <c r="E11" i="37"/>
  <c r="R10" i="39"/>
  <c r="E3" i="36"/>
  <c r="F5" i="44" s="1"/>
  <c r="Y11" i="39"/>
  <c r="Y7" i="39"/>
  <c r="AC4" i="37"/>
  <c r="V20" i="37"/>
  <c r="Q16" i="39"/>
  <c r="F23" i="37"/>
  <c r="AG3" i="36"/>
  <c r="F22" i="37"/>
  <c r="F4" i="34"/>
  <c r="Q18" i="39"/>
  <c r="H13" i="37"/>
  <c r="M17" i="39"/>
  <c r="S3" i="37"/>
  <c r="V6" i="37"/>
  <c r="L3" i="37"/>
  <c r="R8" i="39"/>
  <c r="Z3" i="34"/>
  <c r="H3" i="36"/>
  <c r="Q17" i="39"/>
  <c r="V15" i="37"/>
  <c r="AC19" i="37"/>
  <c r="R4" i="39"/>
  <c r="Z4" i="34"/>
  <c r="I15" i="39"/>
  <c r="AD4" i="34"/>
  <c r="O6" i="37"/>
  <c r="M4" i="36"/>
  <c r="Q6" i="39"/>
  <c r="AC3" i="36"/>
  <c r="J17" i="39"/>
  <c r="G5" i="38"/>
  <c r="O3" i="37"/>
  <c r="E7" i="37"/>
  <c r="Q8" i="39"/>
  <c r="P9" i="37"/>
  <c r="AD4" i="36"/>
  <c r="Q14" i="39"/>
  <c r="V3" i="34"/>
  <c r="AA3" i="36"/>
  <c r="AD3" i="34"/>
  <c r="N12" i="38"/>
  <c r="Q6" i="37"/>
  <c r="AH4" i="34"/>
  <c r="E63" i="44" s="1"/>
  <c r="Q20" i="39"/>
  <c r="O16" i="37"/>
  <c r="N4" i="36"/>
  <c r="I3" i="34"/>
  <c r="K20" i="39"/>
  <c r="P7" i="37"/>
  <c r="K3" i="34"/>
  <c r="U6" i="38"/>
  <c r="Q10" i="39"/>
  <c r="M19" i="39"/>
  <c r="T9" i="39"/>
  <c r="AG16" i="39"/>
  <c r="AH3" i="39"/>
  <c r="Y8" i="37"/>
  <c r="AF18" i="39"/>
  <c r="AE9" i="37"/>
  <c r="AD20" i="39"/>
  <c r="K9" i="37"/>
  <c r="W6" i="39"/>
  <c r="AG17" i="39"/>
  <c r="AA11" i="39"/>
  <c r="E35" i="37"/>
  <c r="AD10" i="39"/>
  <c r="AD11" i="39"/>
  <c r="L15" i="39"/>
  <c r="M6" i="39"/>
  <c r="AE6" i="39"/>
  <c r="O34" i="37"/>
  <c r="R8" i="37"/>
  <c r="L8" i="39"/>
  <c r="AF7" i="39"/>
  <c r="AB7" i="37"/>
  <c r="K16" i="39"/>
  <c r="F3" i="34"/>
  <c r="Q13" i="39"/>
  <c r="AC22" i="37"/>
  <c r="O21" i="37"/>
  <c r="X5" i="39"/>
  <c r="V23" i="37"/>
  <c r="Y13" i="39"/>
  <c r="D4" i="37"/>
  <c r="K3" i="31" s="1"/>
  <c r="X3" i="34"/>
  <c r="X17" i="39"/>
  <c r="O23" i="37"/>
  <c r="AG3" i="34"/>
  <c r="Z3" i="37"/>
  <c r="N4" i="38"/>
  <c r="J3" i="34"/>
  <c r="F24" i="37"/>
  <c r="P22" i="37"/>
  <c r="D4" i="36"/>
  <c r="O9" i="37"/>
  <c r="AB7" i="38"/>
  <c r="R18" i="39"/>
  <c r="F15" i="37"/>
  <c r="Y15" i="39"/>
  <c r="P21" i="37"/>
  <c r="E16" i="37"/>
  <c r="F3" i="36"/>
  <c r="U3" i="38"/>
  <c r="U5" i="38"/>
  <c r="E22" i="37"/>
  <c r="L3" i="34"/>
  <c r="I3" i="36"/>
  <c r="AC20" i="37"/>
  <c r="E17" i="37"/>
  <c r="N3" i="34"/>
  <c r="X3" i="39"/>
  <c r="D3" i="34"/>
  <c r="R6" i="39"/>
  <c r="K5" i="39"/>
  <c r="L4" i="34"/>
  <c r="E13" i="37"/>
  <c r="X7" i="39"/>
  <c r="AC3" i="34"/>
  <c r="M16" i="39"/>
  <c r="S3" i="36"/>
  <c r="R4" i="36"/>
  <c r="Q12" i="39"/>
  <c r="P3" i="34"/>
  <c r="R16" i="39"/>
  <c r="D8" i="37"/>
  <c r="I19" i="39"/>
  <c r="D11" i="37"/>
  <c r="T3" i="37"/>
  <c r="AB13" i="38"/>
  <c r="U4" i="38"/>
  <c r="J4" i="39"/>
  <c r="V14" i="37"/>
  <c r="P23" i="37"/>
  <c r="F10" i="37"/>
  <c r="X15" i="39"/>
  <c r="F17" i="37"/>
  <c r="Z7" i="39"/>
  <c r="AG12" i="39"/>
  <c r="W11" i="39"/>
  <c r="W8" i="37"/>
  <c r="L16" i="39"/>
  <c r="AG4" i="36"/>
  <c r="W9" i="39"/>
  <c r="I7" i="37"/>
  <c r="AD7" i="37"/>
  <c r="L9" i="37"/>
  <c r="F25" i="37"/>
  <c r="S20" i="39"/>
  <c r="S10" i="39"/>
  <c r="AF9" i="39"/>
  <c r="Z10" i="39"/>
  <c r="J11" i="39"/>
  <c r="V19" i="37"/>
  <c r="O8" i="37"/>
  <c r="Q4" i="37"/>
  <c r="O24" i="37"/>
  <c r="F4" i="36"/>
  <c r="G4" i="36"/>
  <c r="N4" i="34"/>
  <c r="O20" i="37"/>
  <c r="G3" i="36"/>
  <c r="O17" i="37"/>
  <c r="AC17" i="37"/>
  <c r="R17" i="39"/>
  <c r="E4" i="34"/>
  <c r="F20" i="37"/>
  <c r="T4" i="37"/>
  <c r="R12" i="39"/>
  <c r="G9" i="38"/>
  <c r="P3" i="36"/>
  <c r="J16" i="39"/>
  <c r="F5" i="37"/>
  <c r="V18" i="37"/>
  <c r="AA3" i="37"/>
  <c r="D12" i="37"/>
  <c r="G3" i="34"/>
  <c r="P8" i="37"/>
  <c r="N10" i="38"/>
  <c r="AG3" i="37"/>
  <c r="AH4" i="36"/>
  <c r="AB12" i="38"/>
  <c r="X14" i="39"/>
  <c r="F12" i="37"/>
  <c r="K15" i="39"/>
  <c r="F6" i="37"/>
  <c r="AA4" i="37"/>
  <c r="K3" i="36"/>
  <c r="V11" i="37"/>
  <c r="L5" i="37"/>
  <c r="D10" i="37"/>
  <c r="AC14" i="37"/>
  <c r="U8" i="38"/>
  <c r="R3" i="37"/>
  <c r="Y4" i="39"/>
  <c r="V4" i="34"/>
  <c r="U7" i="38"/>
  <c r="Q3" i="36"/>
  <c r="AB4" i="38"/>
  <c r="E14" i="37"/>
  <c r="AC15" i="37"/>
  <c r="I4" i="34"/>
  <c r="AB15" i="38"/>
  <c r="X8" i="39"/>
  <c r="O7" i="37"/>
  <c r="V24" i="37"/>
  <c r="O10" i="37"/>
  <c r="S4" i="36"/>
  <c r="J13" i="39"/>
  <c r="P19" i="37"/>
  <c r="V13" i="37"/>
  <c r="X4" i="39"/>
  <c r="Y17" i="39"/>
  <c r="O25" i="37"/>
  <c r="S8" i="39"/>
  <c r="AF8" i="39"/>
  <c r="AB18" i="38"/>
  <c r="AD6" i="39"/>
  <c r="U6" i="37"/>
  <c r="M8" i="39"/>
  <c r="AE5" i="39"/>
  <c r="N7" i="37"/>
  <c r="AE15" i="39"/>
  <c r="E33" i="37"/>
  <c r="AA3" i="39"/>
  <c r="I3" i="39"/>
  <c r="AF17" i="39"/>
  <c r="AC36" i="37"/>
  <c r="AD18" i="39"/>
  <c r="AH7" i="39"/>
  <c r="AC38" i="37"/>
  <c r="AF4" i="37"/>
  <c r="K59" i="31" s="1"/>
  <c r="K17" i="39"/>
  <c r="X3" i="37"/>
  <c r="P15" i="37"/>
  <c r="F18" i="37"/>
  <c r="V3" i="37"/>
  <c r="L4" i="37"/>
  <c r="AB11" i="38"/>
  <c r="P18" i="37"/>
  <c r="K4" i="34"/>
  <c r="O3" i="36"/>
  <c r="K12" i="39"/>
  <c r="AE4" i="37"/>
  <c r="AH3" i="36"/>
  <c r="M3" i="34"/>
  <c r="Y8" i="39"/>
  <c r="AC24" i="37"/>
  <c r="Z5" i="37"/>
  <c r="AB6" i="38"/>
  <c r="K4" i="37"/>
  <c r="Y3" i="37"/>
  <c r="J19" i="39"/>
  <c r="U3" i="36"/>
  <c r="AB4" i="36"/>
  <c r="R13" i="39"/>
  <c r="AB5" i="38"/>
  <c r="O19" i="37"/>
  <c r="P13" i="37"/>
  <c r="R3" i="39"/>
  <c r="AB4" i="34"/>
  <c r="H3" i="34"/>
  <c r="P3" i="37"/>
  <c r="P4" i="37"/>
  <c r="AC5" i="37"/>
  <c r="X19" i="39"/>
  <c r="D3" i="37"/>
  <c r="F16" i="37"/>
  <c r="J8" i="39"/>
  <c r="N3" i="38"/>
  <c r="H27" i="37"/>
  <c r="D6" i="37"/>
  <c r="R11" i="39"/>
  <c r="M4" i="34"/>
  <c r="AC6" i="37"/>
  <c r="S3" i="34"/>
  <c r="X20" i="39"/>
  <c r="Q15" i="39"/>
  <c r="T3" i="36"/>
  <c r="E5" i="37"/>
  <c r="Y18" i="39"/>
  <c r="V9" i="37"/>
  <c r="N6" i="38"/>
  <c r="I18" i="39"/>
  <c r="E15" i="37"/>
  <c r="AC18" i="37"/>
  <c r="Q7" i="39"/>
  <c r="V12" i="37"/>
  <c r="Q3" i="34"/>
  <c r="O4" i="36"/>
  <c r="R7" i="39"/>
  <c r="U13" i="38"/>
  <c r="AC13" i="37"/>
  <c r="Y3" i="36"/>
  <c r="R5" i="39"/>
  <c r="N9" i="38"/>
  <c r="AA4" i="34"/>
  <c r="Y9" i="39"/>
  <c r="E6" i="37"/>
  <c r="AH3" i="37"/>
  <c r="E8" i="37"/>
  <c r="AF3" i="34"/>
  <c r="D19" i="37"/>
  <c r="E18" i="37"/>
  <c r="J4" i="36"/>
  <c r="F9" i="37"/>
  <c r="N7" i="38"/>
  <c r="K14" i="39"/>
  <c r="AC4" i="36"/>
  <c r="I3" i="37"/>
  <c r="AB8" i="38"/>
  <c r="AA5" i="37"/>
  <c r="I16" i="39"/>
  <c r="J5" i="37"/>
  <c r="F19" i="37"/>
  <c r="K10" i="39"/>
  <c r="AB3" i="36"/>
  <c r="J12" i="39"/>
  <c r="U9" i="38"/>
  <c r="I17" i="39"/>
  <c r="AE3" i="37"/>
  <c r="Z4" i="37"/>
  <c r="I13" i="39"/>
  <c r="AG4" i="34"/>
  <c r="AF5" i="37"/>
  <c r="L59" i="31" s="1"/>
  <c r="R15" i="39"/>
  <c r="E9" i="37"/>
  <c r="V17" i="37"/>
  <c r="J20" i="39"/>
  <c r="L3" i="36"/>
  <c r="E23" i="37"/>
  <c r="Q5" i="37"/>
  <c r="Q4" i="39"/>
  <c r="D22" i="37"/>
  <c r="V25" i="37"/>
  <c r="O4" i="34"/>
  <c r="J9" i="39"/>
  <c r="O4" i="37"/>
  <c r="Y3" i="34"/>
  <c r="D5" i="37"/>
  <c r="R19" i="39"/>
  <c r="AH4" i="37"/>
  <c r="X16" i="39"/>
  <c r="AA4" i="36"/>
  <c r="X4" i="37"/>
  <c r="W3" i="34"/>
  <c r="N8" i="38"/>
  <c r="L4" i="36"/>
  <c r="Y19" i="39"/>
  <c r="M3" i="37"/>
  <c r="H16" i="37"/>
  <c r="J3" i="36"/>
  <c r="Q9" i="39"/>
  <c r="P11" i="37"/>
  <c r="Y14" i="39"/>
  <c r="Y12" i="39"/>
  <c r="AF3" i="36"/>
  <c r="K6" i="39"/>
  <c r="X11" i="39"/>
  <c r="X10" i="39"/>
  <c r="P17" i="37"/>
  <c r="V21" i="37"/>
  <c r="AC23" i="37"/>
  <c r="E4" i="36"/>
  <c r="K8" i="39"/>
  <c r="K13" i="39"/>
  <c r="X9" i="39"/>
  <c r="O15" i="37"/>
  <c r="U3" i="34"/>
  <c r="E12" i="37"/>
  <c r="AG4" i="37"/>
  <c r="Q19" i="39"/>
  <c r="D14" i="37"/>
  <c r="P12" i="37"/>
  <c r="K3" i="37"/>
  <c r="F21" i="37"/>
  <c r="J7" i="39"/>
  <c r="L19" i="39"/>
  <c r="J4" i="37"/>
  <c r="AB3" i="38"/>
  <c r="D15" i="37"/>
  <c r="AC11" i="37"/>
  <c r="AC16" i="37"/>
  <c r="R4" i="34"/>
  <c r="O22" i="37"/>
  <c r="AC8" i="37"/>
  <c r="Y10" i="39"/>
  <c r="M18" i="39"/>
  <c r="N5" i="38"/>
  <c r="K9" i="39"/>
  <c r="F11" i="37"/>
  <c r="AC21" i="37"/>
  <c r="AA3" i="34"/>
  <c r="T3" i="34"/>
  <c r="Y16" i="39"/>
  <c r="R9" i="39"/>
  <c r="J6" i="39"/>
  <c r="AE3" i="36"/>
  <c r="Q3" i="37"/>
  <c r="E24" i="37"/>
  <c r="O3" i="34"/>
  <c r="D7" i="37"/>
  <c r="Y4" i="37"/>
  <c r="AB9" i="38"/>
  <c r="X13" i="39"/>
  <c r="V22" i="37"/>
  <c r="X5" i="37"/>
  <c r="E3" i="37"/>
  <c r="W4" i="36"/>
  <c r="P6" i="37"/>
  <c r="F8" i="37"/>
  <c r="Q11" i="39"/>
  <c r="AE4" i="34"/>
  <c r="M4" i="37"/>
  <c r="Q4" i="34"/>
  <c r="P25" i="37"/>
  <c r="G11" i="38"/>
  <c r="AB10" i="38"/>
  <c r="G13" i="38"/>
  <c r="Q3" i="39"/>
  <c r="W3" i="36"/>
  <c r="H22" i="37"/>
  <c r="K5" i="37"/>
  <c r="P5" i="37"/>
  <c r="Y5" i="39"/>
  <c r="F3" i="37"/>
  <c r="I12" i="39"/>
  <c r="G6" i="38"/>
  <c r="N13" i="38"/>
  <c r="AE3" i="34"/>
  <c r="V10" i="37"/>
  <c r="R3" i="34"/>
  <c r="N3" i="36"/>
  <c r="D23" i="37"/>
  <c r="F28" i="37"/>
  <c r="F13" i="37"/>
  <c r="AF3" i="37"/>
  <c r="J59" i="31" s="1"/>
  <c r="O13" i="37"/>
  <c r="V7" i="37"/>
  <c r="V16" i="37"/>
  <c r="I20" i="39"/>
  <c r="F4" i="37"/>
  <c r="R3" i="36"/>
  <c r="V5" i="37"/>
  <c r="AC3" i="37"/>
  <c r="D13" i="37"/>
  <c r="U12" i="38"/>
  <c r="M3" i="36"/>
  <c r="E10" i="37"/>
  <c r="M5" i="37"/>
  <c r="G3" i="38"/>
  <c r="O11" i="37"/>
  <c r="AA2" i="5"/>
  <c r="X30" i="39" l="1"/>
  <c r="AE27" i="37"/>
  <c r="AE14" i="37"/>
  <c r="X13" i="38"/>
  <c r="X8" i="37"/>
  <c r="P41" i="37"/>
  <c r="P15" i="39"/>
  <c r="H38" i="39"/>
  <c r="X38" i="39"/>
  <c r="D7" i="42"/>
  <c r="P6" i="38"/>
  <c r="P34" i="39"/>
  <c r="P5" i="38"/>
  <c r="X6" i="37"/>
  <c r="X5" i="38"/>
  <c r="P39" i="39"/>
  <c r="P7" i="39"/>
  <c r="W39" i="37"/>
  <c r="X21" i="37"/>
  <c r="X41" i="39"/>
  <c r="X39" i="37"/>
  <c r="X42" i="37"/>
  <c r="X10" i="37"/>
  <c r="X13" i="37"/>
  <c r="P5" i="36"/>
  <c r="P38" i="39"/>
  <c r="P14" i="38"/>
  <c r="H20" i="38"/>
  <c r="O29" i="37"/>
  <c r="O18" i="38"/>
  <c r="O5" i="34"/>
  <c r="O31" i="37"/>
  <c r="O20" i="38"/>
  <c r="O38" i="39"/>
  <c r="O40" i="37"/>
  <c r="AD4" i="38"/>
  <c r="AD39" i="37"/>
  <c r="AD13" i="38"/>
  <c r="N11" i="37"/>
  <c r="N19" i="38"/>
  <c r="N5" i="36"/>
  <c r="N37" i="39"/>
  <c r="S19" i="38"/>
  <c r="S5" i="36"/>
  <c r="X11" i="37"/>
  <c r="X18" i="37"/>
  <c r="Z39" i="39"/>
  <c r="Z46" i="37"/>
  <c r="Z5" i="34"/>
  <c r="Z37" i="39"/>
  <c r="R5" i="36"/>
  <c r="X37" i="37"/>
  <c r="X4" i="36"/>
  <c r="X12" i="38"/>
  <c r="X39" i="39"/>
  <c r="P4" i="36"/>
  <c r="P33" i="39"/>
  <c r="P5" i="34"/>
  <c r="P40" i="37"/>
  <c r="H21" i="37"/>
  <c r="H17" i="38"/>
  <c r="H14" i="39"/>
  <c r="H12" i="38"/>
  <c r="H9" i="37"/>
  <c r="H24" i="39"/>
  <c r="H5" i="34"/>
  <c r="AE9" i="38"/>
  <c r="AE7" i="37"/>
  <c r="AE41" i="39"/>
  <c r="AE33" i="37"/>
  <c r="H7" i="37"/>
  <c r="P37" i="37"/>
  <c r="P16" i="39"/>
  <c r="AE16" i="38"/>
  <c r="AE7" i="38"/>
  <c r="X17" i="38"/>
  <c r="AE18" i="38"/>
  <c r="X8" i="38"/>
  <c r="X19" i="38"/>
  <c r="AE34" i="39"/>
  <c r="X36" i="39"/>
  <c r="P35" i="39"/>
  <c r="AE10" i="37"/>
  <c r="AE31" i="37"/>
  <c r="P18" i="38"/>
  <c r="P17" i="38"/>
  <c r="AE28" i="37"/>
  <c r="AE36" i="37"/>
  <c r="H35" i="39"/>
  <c r="AE30" i="37"/>
  <c r="O41" i="39"/>
  <c r="O37" i="39"/>
  <c r="O39" i="39"/>
  <c r="X20" i="38"/>
  <c r="X40" i="39"/>
  <c r="X11" i="34"/>
  <c r="X10" i="34"/>
  <c r="X7" i="34"/>
  <c r="X17" i="34"/>
  <c r="X14" i="34"/>
  <c r="X13" i="34"/>
  <c r="X16" i="34"/>
  <c r="X6" i="34"/>
  <c r="X9" i="34"/>
  <c r="X19" i="34"/>
  <c r="X20" i="34"/>
  <c r="X12" i="34"/>
  <c r="X18" i="34"/>
  <c r="X8" i="34"/>
  <c r="X15" i="34"/>
  <c r="X5" i="34"/>
  <c r="P19" i="38"/>
  <c r="P20" i="38"/>
  <c r="AD43" i="37"/>
  <c r="AD44" i="37"/>
  <c r="AD45" i="37"/>
  <c r="AD50" i="37"/>
  <c r="AD48" i="37"/>
  <c r="AD47" i="37"/>
  <c r="AD51" i="37"/>
  <c r="AD46" i="37"/>
  <c r="AD49" i="37"/>
  <c r="AD52" i="37"/>
  <c r="AD42" i="37"/>
  <c r="R52" i="37"/>
  <c r="R48" i="37"/>
  <c r="R50" i="37"/>
  <c r="R49" i="37"/>
  <c r="R47" i="37"/>
  <c r="R51" i="37"/>
  <c r="J49" i="37"/>
  <c r="J52" i="37"/>
  <c r="J46" i="37"/>
  <c r="J44" i="37"/>
  <c r="J48" i="37"/>
  <c r="J51" i="37"/>
  <c r="J47" i="37"/>
  <c r="J43" i="37"/>
  <c r="J50" i="37"/>
  <c r="J42" i="37"/>
  <c r="J45" i="37"/>
  <c r="Q6" i="34"/>
  <c r="Q14" i="34"/>
  <c r="Q17" i="34"/>
  <c r="Q12" i="34"/>
  <c r="Q8" i="34"/>
  <c r="Q13" i="34"/>
  <c r="Q19" i="34"/>
  <c r="Q16" i="34"/>
  <c r="Q20" i="34"/>
  <c r="Q15" i="34"/>
  <c r="Q10" i="34"/>
  <c r="Q11" i="34"/>
  <c r="Q9" i="34"/>
  <c r="Q18" i="34"/>
  <c r="Q7" i="34"/>
  <c r="U46" i="37"/>
  <c r="U45" i="37"/>
  <c r="U47" i="37"/>
  <c r="U43" i="37"/>
  <c r="U51" i="37"/>
  <c r="U52" i="37"/>
  <c r="U42" i="37"/>
  <c r="U50" i="37"/>
  <c r="U48" i="37"/>
  <c r="U49" i="37"/>
  <c r="U44" i="37"/>
  <c r="X100" i="40"/>
  <c r="I100" i="40"/>
  <c r="O100" i="40"/>
  <c r="M100" i="40"/>
  <c r="AA100" i="40"/>
  <c r="Z100" i="40"/>
  <c r="AF100" i="40"/>
  <c r="H100" i="40"/>
  <c r="G100" i="40"/>
  <c r="E100" i="40"/>
  <c r="P100" i="40"/>
  <c r="W100" i="40"/>
  <c r="F100" i="40"/>
  <c r="L100" i="40"/>
  <c r="K100" i="40"/>
  <c r="S100" i="40"/>
  <c r="T100" i="40"/>
  <c r="Q100" i="40"/>
  <c r="N100" i="40"/>
  <c r="AH100" i="40"/>
  <c r="AB100" i="40"/>
  <c r="J100" i="40"/>
  <c r="R100" i="40"/>
  <c r="V100" i="40"/>
  <c r="AE100" i="40"/>
  <c r="Y100" i="40"/>
  <c r="U100" i="40"/>
  <c r="AD100" i="40"/>
  <c r="AG100" i="40"/>
  <c r="D100" i="40"/>
  <c r="AC100" i="40"/>
  <c r="AF95" i="40"/>
  <c r="AB95" i="40"/>
  <c r="X95" i="40"/>
  <c r="T95" i="40"/>
  <c r="AH95" i="40"/>
  <c r="P95" i="40"/>
  <c r="L95" i="40"/>
  <c r="H95" i="40"/>
  <c r="D95" i="40"/>
  <c r="K95" i="40"/>
  <c r="AE95" i="40"/>
  <c r="AA95" i="40"/>
  <c r="W95" i="40"/>
  <c r="S95" i="40"/>
  <c r="AD95" i="40"/>
  <c r="Z95" i="40"/>
  <c r="V95" i="40"/>
  <c r="R95" i="40"/>
  <c r="J95" i="40"/>
  <c r="N95" i="40"/>
  <c r="F95" i="40"/>
  <c r="I95" i="40"/>
  <c r="U95" i="40"/>
  <c r="E95" i="40"/>
  <c r="M95" i="40"/>
  <c r="Y95" i="40"/>
  <c r="AG95" i="40"/>
  <c r="Q95" i="40"/>
  <c r="AC95" i="40"/>
  <c r="O95" i="40"/>
  <c r="G95" i="40"/>
  <c r="AF51" i="39"/>
  <c r="AF49" i="39"/>
  <c r="AF4" i="42"/>
  <c r="AF52" i="39"/>
  <c r="AF48" i="39"/>
  <c r="AF50" i="39"/>
  <c r="AB47" i="37"/>
  <c r="AB44" i="37"/>
  <c r="AB51" i="37"/>
  <c r="AB45" i="37"/>
  <c r="AB49" i="37"/>
  <c r="AB43" i="37"/>
  <c r="AB46" i="37"/>
  <c r="AB48" i="37"/>
  <c r="AB52" i="37"/>
  <c r="AB42" i="37"/>
  <c r="AB50" i="37"/>
  <c r="T52" i="37"/>
  <c r="T46" i="37"/>
  <c r="T47" i="37"/>
  <c r="T51" i="37"/>
  <c r="T49" i="37"/>
  <c r="T45" i="37"/>
  <c r="T43" i="37"/>
  <c r="T44" i="37"/>
  <c r="T50" i="37"/>
  <c r="T42" i="37"/>
  <c r="T48" i="37"/>
  <c r="L9" i="34"/>
  <c r="L12" i="34"/>
  <c r="L14" i="34"/>
  <c r="L15" i="34"/>
  <c r="L16" i="34"/>
  <c r="L10" i="34"/>
  <c r="L20" i="34"/>
  <c r="L19" i="34"/>
  <c r="L13" i="34"/>
  <c r="L18" i="34"/>
  <c r="L6" i="34"/>
  <c r="L17" i="34"/>
  <c r="L5" i="34"/>
  <c r="L11" i="34"/>
  <c r="L7" i="34"/>
  <c r="L8" i="34"/>
  <c r="D19" i="34"/>
  <c r="D16" i="34"/>
  <c r="D11" i="34"/>
  <c r="D7" i="34"/>
  <c r="D14" i="34"/>
  <c r="D15" i="34"/>
  <c r="D20" i="34"/>
  <c r="D17" i="34"/>
  <c r="D6" i="34"/>
  <c r="D8" i="34"/>
  <c r="D13" i="34"/>
  <c r="D12" i="34"/>
  <c r="D9" i="34"/>
  <c r="D10" i="34"/>
  <c r="D18" i="34"/>
  <c r="W5" i="34"/>
  <c r="W6" i="34"/>
  <c r="W18" i="34"/>
  <c r="W20" i="34"/>
  <c r="W19" i="34"/>
  <c r="W13" i="34"/>
  <c r="W10" i="34"/>
  <c r="W11" i="34"/>
  <c r="W16" i="34"/>
  <c r="W9" i="34"/>
  <c r="W15" i="34"/>
  <c r="W12" i="34"/>
  <c r="W7" i="34"/>
  <c r="W17" i="34"/>
  <c r="W8" i="34"/>
  <c r="W14" i="34"/>
  <c r="G9" i="36"/>
  <c r="G6" i="36"/>
  <c r="G20" i="36"/>
  <c r="G15" i="36"/>
  <c r="G7" i="36"/>
  <c r="G16" i="36"/>
  <c r="G12" i="36"/>
  <c r="G19" i="36"/>
  <c r="G14" i="36"/>
  <c r="G18" i="36"/>
  <c r="G11" i="36"/>
  <c r="G13" i="36"/>
  <c r="G8" i="36"/>
  <c r="G10" i="36"/>
  <c r="G17" i="36"/>
  <c r="V51" i="39"/>
  <c r="V46" i="39"/>
  <c r="V50" i="39"/>
  <c r="V47" i="39"/>
  <c r="V49" i="39"/>
  <c r="V4" i="42"/>
  <c r="V42" i="39"/>
  <c r="V48" i="39"/>
  <c r="V44" i="39"/>
  <c r="V3" i="43" s="1"/>
  <c r="V43" i="39"/>
  <c r="V45" i="39"/>
  <c r="V52" i="39"/>
  <c r="F49" i="39"/>
  <c r="F44" i="39"/>
  <c r="F46" i="39"/>
  <c r="F48" i="39"/>
  <c r="F4" i="42"/>
  <c r="F43" i="39"/>
  <c r="F52" i="39"/>
  <c r="F47" i="39"/>
  <c r="F50" i="39"/>
  <c r="F51" i="39"/>
  <c r="F42" i="39"/>
  <c r="F45" i="39"/>
  <c r="K50" i="39"/>
  <c r="K46" i="39"/>
  <c r="K44" i="39"/>
  <c r="K47" i="39"/>
  <c r="K48" i="39"/>
  <c r="K52" i="39"/>
  <c r="K51" i="39"/>
  <c r="K4" i="42"/>
  <c r="K42" i="39"/>
  <c r="K5" i="42" s="1"/>
  <c r="K45" i="39"/>
  <c r="K43" i="39"/>
  <c r="K49" i="39"/>
  <c r="AG6" i="34"/>
  <c r="AG9" i="34"/>
  <c r="AG7" i="34"/>
  <c r="AG16" i="34"/>
  <c r="AG13" i="34"/>
  <c r="AG18" i="34"/>
  <c r="AG10" i="34"/>
  <c r="AG19" i="34"/>
  <c r="AG14" i="34"/>
  <c r="AG12" i="34"/>
  <c r="AG17" i="34"/>
  <c r="AG15" i="34"/>
  <c r="AG20" i="34"/>
  <c r="AG8" i="34"/>
  <c r="AG11" i="34"/>
  <c r="H25" i="37"/>
  <c r="H24" i="37"/>
  <c r="H19" i="37"/>
  <c r="H29" i="37"/>
  <c r="H17" i="37"/>
  <c r="H8" i="37"/>
  <c r="AE5" i="37"/>
  <c r="H15" i="37"/>
  <c r="H18" i="37"/>
  <c r="P4" i="34"/>
  <c r="P36" i="37"/>
  <c r="P38" i="37"/>
  <c r="AE6" i="37"/>
  <c r="P33" i="37"/>
  <c r="X3" i="38"/>
  <c r="O14" i="38"/>
  <c r="O11" i="38"/>
  <c r="O13" i="39"/>
  <c r="H16" i="39"/>
  <c r="H8" i="39"/>
  <c r="H11" i="39"/>
  <c r="O15" i="39"/>
  <c r="O14" i="39"/>
  <c r="O12" i="39"/>
  <c r="H4" i="39"/>
  <c r="X18" i="38"/>
  <c r="X10" i="38"/>
  <c r="AE5" i="38"/>
  <c r="X11" i="38"/>
  <c r="AE10" i="38"/>
  <c r="AE17" i="38"/>
  <c r="X16" i="38"/>
  <c r="P32" i="39"/>
  <c r="O29" i="39"/>
  <c r="O22" i="39"/>
  <c r="H28" i="39"/>
  <c r="P37" i="39"/>
  <c r="AE35" i="39"/>
  <c r="X33" i="39"/>
  <c r="H40" i="37"/>
  <c r="P36" i="39"/>
  <c r="X34" i="39"/>
  <c r="P13" i="38"/>
  <c r="AD6" i="38"/>
  <c r="AD11" i="38"/>
  <c r="P12" i="38"/>
  <c r="H34" i="39"/>
  <c r="X24" i="37"/>
  <c r="AE35" i="37"/>
  <c r="X16" i="37"/>
  <c r="X32" i="37"/>
  <c r="AD17" i="38"/>
  <c r="O19" i="38"/>
  <c r="N20" i="37"/>
  <c r="N25" i="37"/>
  <c r="N21" i="37"/>
  <c r="N39" i="37"/>
  <c r="H36" i="39"/>
  <c r="N12" i="37"/>
  <c r="N35" i="37"/>
  <c r="N40" i="37"/>
  <c r="Z45" i="37"/>
  <c r="H39" i="39"/>
  <c r="P48" i="39"/>
  <c r="P51" i="39"/>
  <c r="P45" i="39"/>
  <c r="P52" i="39"/>
  <c r="P47" i="39"/>
  <c r="P42" i="39"/>
  <c r="P46" i="39"/>
  <c r="P4" i="42"/>
  <c r="P50" i="39"/>
  <c r="P44" i="39"/>
  <c r="P43" i="39"/>
  <c r="P49" i="39"/>
  <c r="H46" i="39"/>
  <c r="H49" i="39"/>
  <c r="H47" i="39"/>
  <c r="H52" i="39"/>
  <c r="H48" i="39"/>
  <c r="H42" i="39"/>
  <c r="H43" i="39"/>
  <c r="H4" i="42"/>
  <c r="H45" i="39"/>
  <c r="H44" i="39"/>
  <c r="H51" i="39"/>
  <c r="H50" i="39"/>
  <c r="AE45" i="39"/>
  <c r="AE46" i="39"/>
  <c r="AE4" i="42"/>
  <c r="AE43" i="39"/>
  <c r="AE52" i="39"/>
  <c r="AE44" i="39"/>
  <c r="AE50" i="39"/>
  <c r="AE51" i="39"/>
  <c r="AE47" i="39"/>
  <c r="AE48" i="39"/>
  <c r="AE49" i="39"/>
  <c r="AE42" i="39"/>
  <c r="O8" i="34"/>
  <c r="O16" i="34"/>
  <c r="O17" i="34"/>
  <c r="O10" i="34"/>
  <c r="O15" i="34"/>
  <c r="O7" i="34"/>
  <c r="O12" i="34"/>
  <c r="O9" i="34"/>
  <c r="O18" i="34"/>
  <c r="O19" i="34"/>
  <c r="O20" i="34"/>
  <c r="O11" i="34"/>
  <c r="O13" i="34"/>
  <c r="O6" i="34"/>
  <c r="O14" i="34"/>
  <c r="S20" i="38"/>
  <c r="Q20" i="38"/>
  <c r="E48" i="39"/>
  <c r="E44" i="39"/>
  <c r="E4" i="42"/>
  <c r="E47" i="39"/>
  <c r="E51" i="39"/>
  <c r="E46" i="39"/>
  <c r="E43" i="39"/>
  <c r="E50" i="39"/>
  <c r="E52" i="39"/>
  <c r="E49" i="39"/>
  <c r="E45" i="39"/>
  <c r="E42" i="39"/>
  <c r="J51" i="42"/>
  <c r="J113" i="5" s="1"/>
  <c r="AG51" i="42"/>
  <c r="AG113" i="5" s="1"/>
  <c r="G51" i="42"/>
  <c r="G113" i="5" s="1"/>
  <c r="AD51" i="42"/>
  <c r="AD113" i="5" s="1"/>
  <c r="E51" i="42"/>
  <c r="E113" i="5" s="1"/>
  <c r="S51" i="42"/>
  <c r="S113" i="5" s="1"/>
  <c r="AB51" i="42"/>
  <c r="AB113" i="5" s="1"/>
  <c r="N51" i="42"/>
  <c r="N113" i="5" s="1"/>
  <c r="L51" i="42"/>
  <c r="L113" i="5" s="1"/>
  <c r="R51" i="42"/>
  <c r="R113" i="5" s="1"/>
  <c r="AC51" i="42"/>
  <c r="AC113" i="5" s="1"/>
  <c r="AA51" i="42"/>
  <c r="AA113" i="5" s="1"/>
  <c r="X51" i="42"/>
  <c r="X113" i="5" s="1"/>
  <c r="Y51" i="42"/>
  <c r="Y113" i="5" s="1"/>
  <c r="U51" i="42"/>
  <c r="U113" i="5" s="1"/>
  <c r="K51" i="42"/>
  <c r="K113" i="5" s="1"/>
  <c r="D51" i="42"/>
  <c r="V51" i="42"/>
  <c r="V113" i="5" s="1"/>
  <c r="P51" i="42"/>
  <c r="P113" i="5" s="1"/>
  <c r="Z51" i="42"/>
  <c r="Z113" i="5" s="1"/>
  <c r="O51" i="42"/>
  <c r="O113" i="5" s="1"/>
  <c r="H51" i="42"/>
  <c r="H113" i="5" s="1"/>
  <c r="I51" i="42"/>
  <c r="I113" i="5" s="1"/>
  <c r="F51" i="42"/>
  <c r="F113" i="5" s="1"/>
  <c r="Q51" i="42"/>
  <c r="Q113" i="5" s="1"/>
  <c r="M51" i="42"/>
  <c r="M113" i="5" s="1"/>
  <c r="AF51" i="42"/>
  <c r="AF113" i="5" s="1"/>
  <c r="AE51" i="42"/>
  <c r="AE113" i="5" s="1"/>
  <c r="T51" i="42"/>
  <c r="T113" i="5" s="1"/>
  <c r="W51" i="42"/>
  <c r="W113" i="5" s="1"/>
  <c r="AH51" i="42"/>
  <c r="AH113" i="5" s="1"/>
  <c r="AB99" i="40"/>
  <c r="M99" i="40"/>
  <c r="H99" i="40"/>
  <c r="AG99" i="40"/>
  <c r="V99" i="40"/>
  <c r="J99" i="40"/>
  <c r="Z99" i="40"/>
  <c r="E99" i="40"/>
  <c r="AE99" i="40"/>
  <c r="X99" i="40"/>
  <c r="P99" i="40"/>
  <c r="AF99" i="40"/>
  <c r="O99" i="40"/>
  <c r="AA99" i="40"/>
  <c r="W99" i="40"/>
  <c r="L99" i="40"/>
  <c r="Y99" i="40"/>
  <c r="K99" i="40"/>
  <c r="G99" i="40"/>
  <c r="S99" i="40"/>
  <c r="U99" i="40"/>
  <c r="D99" i="40"/>
  <c r="T99" i="40"/>
  <c r="N99" i="40"/>
  <c r="AD99" i="40"/>
  <c r="F99" i="40"/>
  <c r="R99" i="40"/>
  <c r="AH99" i="40"/>
  <c r="AC99" i="40"/>
  <c r="I99" i="40"/>
  <c r="Q99" i="40"/>
  <c r="J50" i="42"/>
  <c r="J110" i="5" s="1"/>
  <c r="I50" i="42"/>
  <c r="I110" i="5" s="1"/>
  <c r="Q50" i="42"/>
  <c r="Q110" i="5" s="1"/>
  <c r="Y50" i="42"/>
  <c r="Y110" i="5" s="1"/>
  <c r="AG50" i="42"/>
  <c r="AG110" i="5" s="1"/>
  <c r="R50" i="42"/>
  <c r="R110" i="5" s="1"/>
  <c r="Z50" i="42"/>
  <c r="Z110" i="5" s="1"/>
  <c r="AH50" i="42"/>
  <c r="AH110" i="5" s="1"/>
  <c r="H50" i="42"/>
  <c r="H110" i="5" s="1"/>
  <c r="P50" i="42"/>
  <c r="P110" i="5" s="1"/>
  <c r="X50" i="42"/>
  <c r="X110" i="5" s="1"/>
  <c r="AF50" i="42"/>
  <c r="AF110" i="5" s="1"/>
  <c r="K50" i="42"/>
  <c r="K110" i="5" s="1"/>
  <c r="S50" i="42"/>
  <c r="S110" i="5" s="1"/>
  <c r="AA50" i="42"/>
  <c r="AA110" i="5" s="1"/>
  <c r="D50" i="42"/>
  <c r="L50" i="42"/>
  <c r="L110" i="5" s="1"/>
  <c r="T50" i="42"/>
  <c r="T110" i="5" s="1"/>
  <c r="AB50" i="42"/>
  <c r="AB110" i="5" s="1"/>
  <c r="E50" i="42"/>
  <c r="E110" i="5" s="1"/>
  <c r="M50" i="42"/>
  <c r="M110" i="5" s="1"/>
  <c r="U50" i="42"/>
  <c r="U110" i="5" s="1"/>
  <c r="AC50" i="42"/>
  <c r="AC110" i="5" s="1"/>
  <c r="F50" i="42"/>
  <c r="F110" i="5" s="1"/>
  <c r="N50" i="42"/>
  <c r="N110" i="5" s="1"/>
  <c r="V50" i="42"/>
  <c r="V110" i="5" s="1"/>
  <c r="AD50" i="42"/>
  <c r="AD110" i="5" s="1"/>
  <c r="G50" i="42"/>
  <c r="G110" i="5" s="1"/>
  <c r="O50" i="42"/>
  <c r="O110" i="5" s="1"/>
  <c r="W50" i="42"/>
  <c r="W110" i="5" s="1"/>
  <c r="AE50" i="42"/>
  <c r="AE110" i="5" s="1"/>
  <c r="J43" i="42"/>
  <c r="I43" i="42"/>
  <c r="X43" i="42"/>
  <c r="S43" i="42"/>
  <c r="E43" i="42"/>
  <c r="T43" i="42"/>
  <c r="O43" i="42"/>
  <c r="AH43" i="42"/>
  <c r="Y43" i="42"/>
  <c r="P43" i="42"/>
  <c r="K43" i="42"/>
  <c r="AD43" i="42"/>
  <c r="L43" i="42"/>
  <c r="G43" i="42"/>
  <c r="Z43" i="42"/>
  <c r="H43" i="42"/>
  <c r="V43" i="42"/>
  <c r="AG43" i="42"/>
  <c r="D43" i="42"/>
  <c r="AE43" i="42"/>
  <c r="R43" i="42"/>
  <c r="U43" i="42"/>
  <c r="M43" i="42"/>
  <c r="Q43" i="42"/>
  <c r="AF43" i="42"/>
  <c r="AA43" i="42"/>
  <c r="N43" i="42"/>
  <c r="AC43" i="42"/>
  <c r="AB43" i="42"/>
  <c r="W43" i="42"/>
  <c r="F43" i="42"/>
  <c r="AF20" i="36"/>
  <c r="AF7" i="36"/>
  <c r="AF10" i="36"/>
  <c r="AF5" i="36"/>
  <c r="AF11" i="36"/>
  <c r="AF15" i="36"/>
  <c r="AF8" i="36"/>
  <c r="AF14" i="36"/>
  <c r="AF12" i="36"/>
  <c r="AF19" i="36"/>
  <c r="AF6" i="36"/>
  <c r="AF17" i="36"/>
  <c r="AF18" i="36"/>
  <c r="AF9" i="36"/>
  <c r="AF16" i="36"/>
  <c r="AF13" i="36"/>
  <c r="AB10" i="34"/>
  <c r="AB16" i="34"/>
  <c r="AB9" i="34"/>
  <c r="AB12" i="34"/>
  <c r="AB11" i="34"/>
  <c r="AB7" i="34"/>
  <c r="AB8" i="34"/>
  <c r="AB18" i="34"/>
  <c r="AB6" i="34"/>
  <c r="AB20" i="34"/>
  <c r="AB17" i="34"/>
  <c r="AB15" i="34"/>
  <c r="AB19" i="34"/>
  <c r="AB13" i="34"/>
  <c r="AB14" i="34"/>
  <c r="T48" i="39"/>
  <c r="T45" i="39"/>
  <c r="T43" i="39"/>
  <c r="T5" i="42" s="1"/>
  <c r="T49" i="39"/>
  <c r="T52" i="39"/>
  <c r="T4" i="42"/>
  <c r="T50" i="39"/>
  <c r="T44" i="39"/>
  <c r="T46" i="39"/>
  <c r="T42" i="39"/>
  <c r="T47" i="39"/>
  <c r="T51" i="39"/>
  <c r="AH43" i="37"/>
  <c r="AH42" i="37"/>
  <c r="AH49" i="37"/>
  <c r="AH51" i="37"/>
  <c r="AH45" i="37"/>
  <c r="AH46" i="37"/>
  <c r="AH52" i="37"/>
  <c r="AH44" i="37"/>
  <c r="AH50" i="37"/>
  <c r="AH47" i="37"/>
  <c r="AH48" i="37"/>
  <c r="P34" i="37"/>
  <c r="H26" i="37"/>
  <c r="H6" i="37"/>
  <c r="H10" i="37"/>
  <c r="H31" i="37"/>
  <c r="H32" i="37"/>
  <c r="AE4" i="38"/>
  <c r="O15" i="38"/>
  <c r="H15" i="38"/>
  <c r="P19" i="39"/>
  <c r="H10" i="39"/>
  <c r="P14" i="39"/>
  <c r="H17" i="39"/>
  <c r="H12" i="39"/>
  <c r="H13" i="39"/>
  <c r="X15" i="38"/>
  <c r="X14" i="38"/>
  <c r="P22" i="39"/>
  <c r="P31" i="39"/>
  <c r="O25" i="39"/>
  <c r="H32" i="39"/>
  <c r="H31" i="39"/>
  <c r="H41" i="37"/>
  <c r="H39" i="37"/>
  <c r="AE36" i="39"/>
  <c r="H42" i="37"/>
  <c r="N20" i="38"/>
  <c r="AE19" i="37"/>
  <c r="AD12" i="38"/>
  <c r="AE21" i="37"/>
  <c r="X25" i="37"/>
  <c r="X36" i="37"/>
  <c r="AE12" i="37"/>
  <c r="AE37" i="37"/>
  <c r="AE18" i="37"/>
  <c r="X30" i="37"/>
  <c r="AE16" i="37"/>
  <c r="AE23" i="37"/>
  <c r="AE17" i="37"/>
  <c r="AD8" i="38"/>
  <c r="W41" i="37"/>
  <c r="P39" i="37"/>
  <c r="N22" i="37"/>
  <c r="N38" i="37"/>
  <c r="N31" i="37"/>
  <c r="N14" i="37"/>
  <c r="N17" i="37"/>
  <c r="N41" i="39"/>
  <c r="H40" i="39"/>
  <c r="H19" i="38"/>
  <c r="X45" i="37"/>
  <c r="X51" i="37"/>
  <c r="X50" i="37"/>
  <c r="X48" i="37"/>
  <c r="X52" i="37"/>
  <c r="X44" i="37"/>
  <c r="X43" i="37"/>
  <c r="X47" i="37"/>
  <c r="X49" i="37"/>
  <c r="X46" i="37"/>
  <c r="P52" i="37"/>
  <c r="P47" i="37"/>
  <c r="P50" i="37"/>
  <c r="P48" i="37"/>
  <c r="P43" i="37"/>
  <c r="P46" i="37"/>
  <c r="P49" i="37"/>
  <c r="P51" i="37"/>
  <c r="P45" i="37"/>
  <c r="P44" i="37"/>
  <c r="P42" i="37"/>
  <c r="AE20" i="38"/>
  <c r="M9" i="36"/>
  <c r="M20" i="36"/>
  <c r="M10" i="36"/>
  <c r="M14" i="36"/>
  <c r="M12" i="36"/>
  <c r="M16" i="36"/>
  <c r="M5" i="36"/>
  <c r="M6" i="36"/>
  <c r="M13" i="36"/>
  <c r="M8" i="36"/>
  <c r="M11" i="36"/>
  <c r="M18" i="36"/>
  <c r="M15" i="36"/>
  <c r="M7" i="36"/>
  <c r="M19" i="36"/>
  <c r="M17" i="36"/>
  <c r="E20" i="38"/>
  <c r="J46" i="42"/>
  <c r="J98" i="5" s="1"/>
  <c r="I46" i="42"/>
  <c r="I98" i="5" s="1"/>
  <c r="Q46" i="42"/>
  <c r="Q98" i="5" s="1"/>
  <c r="Y46" i="42"/>
  <c r="Y98" i="5" s="1"/>
  <c r="AG46" i="42"/>
  <c r="AG98" i="5" s="1"/>
  <c r="R46" i="42"/>
  <c r="R98" i="5" s="1"/>
  <c r="Z46" i="42"/>
  <c r="Z98" i="5" s="1"/>
  <c r="AH46" i="42"/>
  <c r="AH98" i="5" s="1"/>
  <c r="K46" i="42"/>
  <c r="K98" i="5" s="1"/>
  <c r="S46" i="42"/>
  <c r="S98" i="5" s="1"/>
  <c r="AA46" i="42"/>
  <c r="AA98" i="5" s="1"/>
  <c r="D46" i="42"/>
  <c r="L46" i="42"/>
  <c r="L98" i="5" s="1"/>
  <c r="T46" i="42"/>
  <c r="T98" i="5" s="1"/>
  <c r="AB46" i="42"/>
  <c r="AB98" i="5" s="1"/>
  <c r="E46" i="42"/>
  <c r="E98" i="5" s="1"/>
  <c r="M46" i="42"/>
  <c r="M98" i="5" s="1"/>
  <c r="U46" i="42"/>
  <c r="U98" i="5" s="1"/>
  <c r="AC46" i="42"/>
  <c r="AC98" i="5" s="1"/>
  <c r="F46" i="42"/>
  <c r="F98" i="5" s="1"/>
  <c r="N46" i="42"/>
  <c r="N98" i="5" s="1"/>
  <c r="V46" i="42"/>
  <c r="V98" i="5" s="1"/>
  <c r="AD46" i="42"/>
  <c r="AD98" i="5" s="1"/>
  <c r="G46" i="42"/>
  <c r="G98" i="5" s="1"/>
  <c r="O46" i="42"/>
  <c r="O98" i="5" s="1"/>
  <c r="W46" i="42"/>
  <c r="W98" i="5" s="1"/>
  <c r="AE46" i="42"/>
  <c r="AE98" i="5" s="1"/>
  <c r="P46" i="42"/>
  <c r="P98" i="5" s="1"/>
  <c r="H46" i="42"/>
  <c r="H98" i="5" s="1"/>
  <c r="X46" i="42"/>
  <c r="X98" i="5" s="1"/>
  <c r="AF46" i="42"/>
  <c r="AF98" i="5" s="1"/>
  <c r="I92" i="40"/>
  <c r="Z92" i="40"/>
  <c r="M92" i="40"/>
  <c r="E92" i="40"/>
  <c r="AG92" i="40"/>
  <c r="Y92" i="40"/>
  <c r="S92" i="40"/>
  <c r="R92" i="40"/>
  <c r="AD92" i="40"/>
  <c r="N92" i="40"/>
  <c r="F92" i="40"/>
  <c r="AH92" i="40"/>
  <c r="W92" i="40"/>
  <c r="O92" i="40"/>
  <c r="AC92" i="40"/>
  <c r="U92" i="40"/>
  <c r="Q92" i="40"/>
  <c r="AF92" i="40"/>
  <c r="AB92" i="40"/>
  <c r="G92" i="40"/>
  <c r="J92" i="40"/>
  <c r="X92" i="40"/>
  <c r="T92" i="40"/>
  <c r="P92" i="40"/>
  <c r="L92" i="40"/>
  <c r="H92" i="40"/>
  <c r="D92" i="40"/>
  <c r="AE92" i="40"/>
  <c r="AA92" i="40"/>
  <c r="K92" i="40"/>
  <c r="V92" i="40"/>
  <c r="AF49" i="37"/>
  <c r="AF51" i="37"/>
  <c r="AF50" i="37"/>
  <c r="AF47" i="37"/>
  <c r="AF48" i="37"/>
  <c r="AF52" i="37"/>
  <c r="T8" i="34"/>
  <c r="T20" i="34"/>
  <c r="T10" i="34"/>
  <c r="T9" i="34"/>
  <c r="T17" i="34"/>
  <c r="T6" i="34"/>
  <c r="T13" i="34"/>
  <c r="T19" i="34"/>
  <c r="T16" i="34"/>
  <c r="T12" i="34"/>
  <c r="T14" i="34"/>
  <c r="T7" i="34"/>
  <c r="T15" i="34"/>
  <c r="T18" i="34"/>
  <c r="T11" i="34"/>
  <c r="L50" i="39"/>
  <c r="L42" i="39"/>
  <c r="L43" i="39"/>
  <c r="L52" i="39"/>
  <c r="L45" i="39"/>
  <c r="L44" i="39"/>
  <c r="L51" i="39"/>
  <c r="L48" i="39"/>
  <c r="L47" i="39"/>
  <c r="L46" i="39"/>
  <c r="L4" i="42"/>
  <c r="L49" i="39"/>
  <c r="D52" i="39"/>
  <c r="D49" i="39"/>
  <c r="D4" i="42"/>
  <c r="D44" i="39"/>
  <c r="D43" i="39"/>
  <c r="D48" i="39"/>
  <c r="D51" i="39"/>
  <c r="D50" i="39"/>
  <c r="D47" i="39"/>
  <c r="D42" i="39"/>
  <c r="D45" i="39"/>
  <c r="D46" i="39"/>
  <c r="W4" i="42"/>
  <c r="W49" i="39"/>
  <c r="W50" i="39"/>
  <c r="W43" i="39"/>
  <c r="W51" i="39"/>
  <c r="W44" i="39"/>
  <c r="W52" i="39"/>
  <c r="W48" i="39"/>
  <c r="W46" i="39"/>
  <c r="W45" i="39"/>
  <c r="W47" i="39"/>
  <c r="W42" i="39"/>
  <c r="G45" i="37"/>
  <c r="G48" i="37"/>
  <c r="G50" i="37"/>
  <c r="G42" i="37"/>
  <c r="G49" i="37"/>
  <c r="G51" i="37"/>
  <c r="G43" i="37"/>
  <c r="G52" i="37"/>
  <c r="G47" i="37"/>
  <c r="G46" i="37"/>
  <c r="G44" i="37"/>
  <c r="V14" i="34"/>
  <c r="V10" i="34"/>
  <c r="V17" i="34"/>
  <c r="V9" i="34"/>
  <c r="V11" i="34"/>
  <c r="V15" i="34"/>
  <c r="V7" i="34"/>
  <c r="V13" i="34"/>
  <c r="V12" i="34"/>
  <c r="V19" i="34"/>
  <c r="V8" i="34"/>
  <c r="V16" i="34"/>
  <c r="V18" i="34"/>
  <c r="V20" i="34"/>
  <c r="V6" i="34"/>
  <c r="F20" i="36"/>
  <c r="F12" i="36"/>
  <c r="F19" i="36"/>
  <c r="F16" i="36"/>
  <c r="F13" i="36"/>
  <c r="F8" i="36"/>
  <c r="F6" i="36"/>
  <c r="F17" i="36"/>
  <c r="F5" i="36"/>
  <c r="F11" i="36"/>
  <c r="F10" i="36"/>
  <c r="F15" i="36"/>
  <c r="F9" i="36"/>
  <c r="F7" i="36"/>
  <c r="F14" i="36"/>
  <c r="F18" i="36"/>
  <c r="AA45" i="39"/>
  <c r="AA43" i="39"/>
  <c r="AA47" i="39"/>
  <c r="AA44" i="39"/>
  <c r="AA4" i="42"/>
  <c r="AA48" i="39"/>
  <c r="AA52" i="39"/>
  <c r="AA46" i="39"/>
  <c r="AA50" i="39"/>
  <c r="AA51" i="39"/>
  <c r="AA42" i="39"/>
  <c r="AA49" i="39"/>
  <c r="K47" i="37"/>
  <c r="K52" i="37"/>
  <c r="K51" i="37"/>
  <c r="K48" i="37"/>
  <c r="K50" i="37"/>
  <c r="K49" i="37"/>
  <c r="C17" i="31" s="1"/>
  <c r="AG49" i="39"/>
  <c r="AG48" i="39"/>
  <c r="AG52" i="39"/>
  <c r="AG4" i="42"/>
  <c r="AG51" i="39"/>
  <c r="AG50" i="39"/>
  <c r="H3" i="37"/>
  <c r="P32" i="37"/>
  <c r="H4" i="37"/>
  <c r="P28" i="37"/>
  <c r="P30" i="37"/>
  <c r="O30" i="37"/>
  <c r="P31" i="37"/>
  <c r="O7" i="38"/>
  <c r="O12" i="38"/>
  <c r="O16" i="38"/>
  <c r="H15" i="39"/>
  <c r="H9" i="39"/>
  <c r="AE15" i="38"/>
  <c r="AE14" i="38"/>
  <c r="X7" i="38"/>
  <c r="P30" i="39"/>
  <c r="O26" i="39"/>
  <c r="H23" i="39"/>
  <c r="P26" i="39"/>
  <c r="H33" i="39"/>
  <c r="P29" i="39"/>
  <c r="O27" i="39"/>
  <c r="O21" i="39"/>
  <c r="P4" i="38"/>
  <c r="X40" i="37"/>
  <c r="AE40" i="37"/>
  <c r="P10" i="38"/>
  <c r="O36" i="39"/>
  <c r="X29" i="37"/>
  <c r="X33" i="37"/>
  <c r="AD14" i="38"/>
  <c r="X20" i="37"/>
  <c r="AE15" i="37"/>
  <c r="AD40" i="37"/>
  <c r="N36" i="37"/>
  <c r="N10" i="37"/>
  <c r="N15" i="37"/>
  <c r="N28" i="37"/>
  <c r="O40" i="39"/>
  <c r="N38" i="39"/>
  <c r="X12" i="36"/>
  <c r="X13" i="36"/>
  <c r="X9" i="36"/>
  <c r="X16" i="36"/>
  <c r="X11" i="36"/>
  <c r="X10" i="36"/>
  <c r="X14" i="36"/>
  <c r="X15" i="36"/>
  <c r="X6" i="36"/>
  <c r="X18" i="36"/>
  <c r="X5" i="36"/>
  <c r="X19" i="36"/>
  <c r="X20" i="36"/>
  <c r="X17" i="36"/>
  <c r="X7" i="36"/>
  <c r="X8" i="36"/>
  <c r="P8" i="36"/>
  <c r="P18" i="36"/>
  <c r="P16" i="36"/>
  <c r="P15" i="36"/>
  <c r="P17" i="36"/>
  <c r="P12" i="36"/>
  <c r="P13" i="36"/>
  <c r="P6" i="36"/>
  <c r="P20" i="36"/>
  <c r="P14" i="36"/>
  <c r="P19" i="36"/>
  <c r="P9" i="36"/>
  <c r="P10" i="36"/>
  <c r="P11" i="36"/>
  <c r="P7" i="36"/>
  <c r="H12" i="36"/>
  <c r="H14" i="36"/>
  <c r="H7" i="36"/>
  <c r="H19" i="36"/>
  <c r="H9" i="36"/>
  <c r="H15" i="36"/>
  <c r="H20" i="36"/>
  <c r="H11" i="36"/>
  <c r="H16" i="36"/>
  <c r="H13" i="36"/>
  <c r="H18" i="36"/>
  <c r="H17" i="36"/>
  <c r="H10" i="36"/>
  <c r="H6" i="36"/>
  <c r="H8" i="36"/>
  <c r="AE42" i="37"/>
  <c r="AE45" i="37"/>
  <c r="AE51" i="37"/>
  <c r="AE46" i="37"/>
  <c r="AE52" i="37"/>
  <c r="AE44" i="37"/>
  <c r="AE49" i="37"/>
  <c r="AE50" i="37"/>
  <c r="AE47" i="37"/>
  <c r="AE48" i="37"/>
  <c r="AE43" i="37"/>
  <c r="Z48" i="37"/>
  <c r="Z49" i="37"/>
  <c r="Z52" i="37"/>
  <c r="Z51" i="37"/>
  <c r="Z47" i="37"/>
  <c r="Z50" i="37"/>
  <c r="R18" i="34"/>
  <c r="R6" i="34"/>
  <c r="R11" i="34"/>
  <c r="R16" i="34"/>
  <c r="R19" i="34"/>
  <c r="R9" i="34"/>
  <c r="R17" i="34"/>
  <c r="R12" i="34"/>
  <c r="R15" i="34"/>
  <c r="R14" i="34"/>
  <c r="R13" i="34"/>
  <c r="R7" i="34"/>
  <c r="R8" i="34"/>
  <c r="R10" i="34"/>
  <c r="R20" i="34"/>
  <c r="J4" i="42"/>
  <c r="J48" i="39"/>
  <c r="J49" i="39"/>
  <c r="J47" i="39"/>
  <c r="J52" i="39"/>
  <c r="J51" i="39"/>
  <c r="J44" i="39"/>
  <c r="J45" i="39"/>
  <c r="J43" i="39"/>
  <c r="J42" i="39"/>
  <c r="J46" i="39"/>
  <c r="J50" i="39"/>
  <c r="Q52" i="37"/>
  <c r="Q47" i="37"/>
  <c r="Q51" i="37"/>
  <c r="Q44" i="37"/>
  <c r="Q46" i="37"/>
  <c r="Q49" i="37"/>
  <c r="Q48" i="37"/>
  <c r="Q42" i="37"/>
  <c r="Q45" i="37"/>
  <c r="Q43" i="37"/>
  <c r="Q50" i="37"/>
  <c r="AC50" i="39"/>
  <c r="AC47" i="39"/>
  <c r="AC51" i="39"/>
  <c r="AC42" i="39"/>
  <c r="AC4" i="42"/>
  <c r="AC46" i="39"/>
  <c r="AC48" i="39"/>
  <c r="AC52" i="39"/>
  <c r="AC49" i="39"/>
  <c r="AC45" i="39"/>
  <c r="AC43" i="39"/>
  <c r="AC44" i="39"/>
  <c r="U7" i="36"/>
  <c r="U17" i="36"/>
  <c r="U8" i="36"/>
  <c r="U19" i="36"/>
  <c r="U9" i="36"/>
  <c r="U14" i="36"/>
  <c r="U6" i="36"/>
  <c r="U18" i="36"/>
  <c r="U15" i="36"/>
  <c r="U10" i="36"/>
  <c r="U13" i="36"/>
  <c r="U16" i="36"/>
  <c r="U20" i="36"/>
  <c r="U11" i="36"/>
  <c r="U12" i="36"/>
  <c r="M47" i="37"/>
  <c r="M45" i="37"/>
  <c r="M42" i="37"/>
  <c r="M50" i="37"/>
  <c r="M49" i="37"/>
  <c r="M52" i="37"/>
  <c r="M43" i="37"/>
  <c r="M51" i="37"/>
  <c r="M46" i="37"/>
  <c r="M48" i="37"/>
  <c r="M44" i="37"/>
  <c r="E13" i="34"/>
  <c r="E10" i="34"/>
  <c r="E7" i="34"/>
  <c r="E15" i="34"/>
  <c r="E19" i="34"/>
  <c r="E5" i="34"/>
  <c r="E16" i="34"/>
  <c r="E14" i="34"/>
  <c r="E9" i="34"/>
  <c r="E11" i="34"/>
  <c r="E12" i="34"/>
  <c r="E8" i="34"/>
  <c r="E20" i="34"/>
  <c r="E18" i="34"/>
  <c r="E6" i="34"/>
  <c r="E17" i="34"/>
  <c r="J49" i="42"/>
  <c r="J107" i="5" s="1"/>
  <c r="Y49" i="42"/>
  <c r="Y107" i="5" s="1"/>
  <c r="AB49" i="42"/>
  <c r="AB107" i="5" s="1"/>
  <c r="W49" i="42"/>
  <c r="W107" i="5" s="1"/>
  <c r="V49" i="42"/>
  <c r="V107" i="5" s="1"/>
  <c r="AG49" i="42"/>
  <c r="AG107" i="5" s="1"/>
  <c r="X49" i="42"/>
  <c r="X107" i="5" s="1"/>
  <c r="S49" i="42"/>
  <c r="S107" i="5" s="1"/>
  <c r="R49" i="42"/>
  <c r="R107" i="5" s="1"/>
  <c r="H49" i="42"/>
  <c r="H107" i="5" s="1"/>
  <c r="T49" i="42"/>
  <c r="T107" i="5" s="1"/>
  <c r="O49" i="42"/>
  <c r="O107" i="5" s="1"/>
  <c r="N49" i="42"/>
  <c r="N107" i="5" s="1"/>
  <c r="AC49" i="42"/>
  <c r="AC107" i="5" s="1"/>
  <c r="P49" i="42"/>
  <c r="P107" i="5" s="1"/>
  <c r="K49" i="42"/>
  <c r="K107" i="5" s="1"/>
  <c r="I49" i="42"/>
  <c r="I107" i="5" s="1"/>
  <c r="Z49" i="42"/>
  <c r="Z107" i="5" s="1"/>
  <c r="U49" i="42"/>
  <c r="U107" i="5" s="1"/>
  <c r="L49" i="42"/>
  <c r="L107" i="5" s="1"/>
  <c r="F49" i="42"/>
  <c r="F107" i="5" s="1"/>
  <c r="E49" i="42"/>
  <c r="E107" i="5" s="1"/>
  <c r="AF49" i="42"/>
  <c r="AF107" i="5" s="1"/>
  <c r="Q49" i="42"/>
  <c r="Q107" i="5" s="1"/>
  <c r="G49" i="42"/>
  <c r="G107" i="5" s="1"/>
  <c r="AH49" i="42"/>
  <c r="AH107" i="5" s="1"/>
  <c r="D49" i="42"/>
  <c r="M49" i="42"/>
  <c r="M107" i="5" s="1"/>
  <c r="AE49" i="42"/>
  <c r="AE107" i="5" s="1"/>
  <c r="AD49" i="42"/>
  <c r="AD107" i="5" s="1"/>
  <c r="AA49" i="42"/>
  <c r="AA107" i="5" s="1"/>
  <c r="J47" i="42"/>
  <c r="J101" i="5" s="1"/>
  <c r="AC47" i="42"/>
  <c r="AC101" i="5" s="1"/>
  <c r="D47" i="42"/>
  <c r="AA47" i="42"/>
  <c r="AA101" i="5" s="1"/>
  <c r="Z47" i="42"/>
  <c r="Z101" i="5" s="1"/>
  <c r="AF47" i="42"/>
  <c r="AF101" i="5" s="1"/>
  <c r="AG47" i="42"/>
  <c r="AG101" i="5" s="1"/>
  <c r="W47" i="42"/>
  <c r="W101" i="5" s="1"/>
  <c r="V47" i="42"/>
  <c r="V101" i="5" s="1"/>
  <c r="X47" i="42"/>
  <c r="X101" i="5" s="1"/>
  <c r="Y47" i="42"/>
  <c r="Y101" i="5" s="1"/>
  <c r="S47" i="42"/>
  <c r="S101" i="5" s="1"/>
  <c r="R47" i="42"/>
  <c r="R101" i="5" s="1"/>
  <c r="P47" i="42"/>
  <c r="P101" i="5" s="1"/>
  <c r="Q47" i="42"/>
  <c r="Q101" i="5" s="1"/>
  <c r="O47" i="42"/>
  <c r="O101" i="5" s="1"/>
  <c r="N47" i="42"/>
  <c r="N101" i="5" s="1"/>
  <c r="U47" i="42"/>
  <c r="U101" i="5" s="1"/>
  <c r="H47" i="42"/>
  <c r="H101" i="5" s="1"/>
  <c r="I47" i="42"/>
  <c r="I101" i="5" s="1"/>
  <c r="K47" i="42"/>
  <c r="K101" i="5" s="1"/>
  <c r="F47" i="42"/>
  <c r="F101" i="5" s="1"/>
  <c r="M47" i="42"/>
  <c r="M101" i="5" s="1"/>
  <c r="AB47" i="42"/>
  <c r="AB101" i="5" s="1"/>
  <c r="G47" i="42"/>
  <c r="G101" i="5" s="1"/>
  <c r="E47" i="42"/>
  <c r="E101" i="5" s="1"/>
  <c r="T47" i="42"/>
  <c r="T101" i="5" s="1"/>
  <c r="AH47" i="42"/>
  <c r="AH101" i="5" s="1"/>
  <c r="L47" i="42"/>
  <c r="L101" i="5" s="1"/>
  <c r="AE47" i="42"/>
  <c r="AE101" i="5" s="1"/>
  <c r="AD47" i="42"/>
  <c r="AD101" i="5" s="1"/>
  <c r="L94" i="40"/>
  <c r="J94" i="40"/>
  <c r="E94" i="40"/>
  <c r="I94" i="40"/>
  <c r="P94" i="40"/>
  <c r="AF94" i="40"/>
  <c r="Z94" i="40"/>
  <c r="Q94" i="40"/>
  <c r="AE94" i="40"/>
  <c r="AC94" i="40"/>
  <c r="M94" i="40"/>
  <c r="K94" i="40"/>
  <c r="AG94" i="40"/>
  <c r="R94" i="40"/>
  <c r="N94" i="40"/>
  <c r="F94" i="40"/>
  <c r="Y94" i="40"/>
  <c r="X94" i="40"/>
  <c r="S94" i="40"/>
  <c r="AA94" i="40"/>
  <c r="O94" i="40"/>
  <c r="AB94" i="40"/>
  <c r="D94" i="40"/>
  <c r="W94" i="40"/>
  <c r="U94" i="40"/>
  <c r="G94" i="40"/>
  <c r="H94" i="40"/>
  <c r="AD94" i="40"/>
  <c r="T94" i="40"/>
  <c r="V94" i="40"/>
  <c r="AH94" i="40"/>
  <c r="J45" i="42"/>
  <c r="J95" i="5" s="1"/>
  <c r="H45" i="42"/>
  <c r="H95" i="5" s="1"/>
  <c r="P45" i="42"/>
  <c r="P95" i="5" s="1"/>
  <c r="X45" i="42"/>
  <c r="X95" i="5" s="1"/>
  <c r="AF45" i="42"/>
  <c r="AF95" i="5" s="1"/>
  <c r="I45" i="42"/>
  <c r="I95" i="5" s="1"/>
  <c r="Q45" i="42"/>
  <c r="Q95" i="5" s="1"/>
  <c r="Y45" i="42"/>
  <c r="Y95" i="5" s="1"/>
  <c r="AH45" i="42"/>
  <c r="AH95" i="5" s="1"/>
  <c r="R45" i="42"/>
  <c r="R95" i="5" s="1"/>
  <c r="Z45" i="42"/>
  <c r="Z95" i="5" s="1"/>
  <c r="O45" i="42"/>
  <c r="O95" i="5" s="1"/>
  <c r="K45" i="42"/>
  <c r="K95" i="5" s="1"/>
  <c r="S45" i="42"/>
  <c r="S95" i="5" s="1"/>
  <c r="AA45" i="42"/>
  <c r="AA95" i="5" s="1"/>
  <c r="D45" i="42"/>
  <c r="L45" i="42"/>
  <c r="L95" i="5" s="1"/>
  <c r="T45" i="42"/>
  <c r="T95" i="5" s="1"/>
  <c r="AB45" i="42"/>
  <c r="AB95" i="5" s="1"/>
  <c r="E45" i="42"/>
  <c r="E95" i="5" s="1"/>
  <c r="M45" i="42"/>
  <c r="M95" i="5" s="1"/>
  <c r="U45" i="42"/>
  <c r="U95" i="5" s="1"/>
  <c r="AC45" i="42"/>
  <c r="AC95" i="5" s="1"/>
  <c r="F45" i="42"/>
  <c r="F95" i="5" s="1"/>
  <c r="N45" i="42"/>
  <c r="N95" i="5" s="1"/>
  <c r="V45" i="42"/>
  <c r="V95" i="5" s="1"/>
  <c r="AD45" i="42"/>
  <c r="AD95" i="5" s="1"/>
  <c r="G45" i="42"/>
  <c r="G95" i="5" s="1"/>
  <c r="W45" i="42"/>
  <c r="W95" i="5" s="1"/>
  <c r="AE45" i="42"/>
  <c r="AE95" i="5" s="1"/>
  <c r="AB6" i="36"/>
  <c r="AB15" i="36"/>
  <c r="AB9" i="36"/>
  <c r="AB8" i="36"/>
  <c r="AB7" i="36"/>
  <c r="AB17" i="36"/>
  <c r="AB13" i="36"/>
  <c r="AB11" i="36"/>
  <c r="AB10" i="36"/>
  <c r="AB12" i="36"/>
  <c r="AB14" i="36"/>
  <c r="AB18" i="36"/>
  <c r="AB16" i="36"/>
  <c r="AB20" i="36"/>
  <c r="AB19" i="36"/>
  <c r="D18" i="36"/>
  <c r="D17" i="36"/>
  <c r="D19" i="36"/>
  <c r="D14" i="36"/>
  <c r="D10" i="36"/>
  <c r="D6" i="36"/>
  <c r="D8" i="36"/>
  <c r="D11" i="36"/>
  <c r="D5" i="36"/>
  <c r="D20" i="36"/>
  <c r="D7" i="36"/>
  <c r="D13" i="36"/>
  <c r="D9" i="36"/>
  <c r="D15" i="36"/>
  <c r="D16" i="36"/>
  <c r="D12" i="36"/>
  <c r="I43" i="39"/>
  <c r="I47" i="39"/>
  <c r="I52" i="39"/>
  <c r="I48" i="39"/>
  <c r="I46" i="39"/>
  <c r="I51" i="39"/>
  <c r="I49" i="39"/>
  <c r="I45" i="39"/>
  <c r="I44" i="39"/>
  <c r="I50" i="39"/>
  <c r="I4" i="42"/>
  <c r="I42" i="39"/>
  <c r="Y47" i="37"/>
  <c r="Y48" i="37"/>
  <c r="Y49" i="37"/>
  <c r="Y51" i="37"/>
  <c r="Y50" i="37"/>
  <c r="Y52" i="37"/>
  <c r="AA17" i="36"/>
  <c r="AA19" i="36"/>
  <c r="AA14" i="36"/>
  <c r="AA13" i="36"/>
  <c r="AA11" i="36"/>
  <c r="AA9" i="36"/>
  <c r="AA18" i="36"/>
  <c r="AA20" i="36"/>
  <c r="AA6" i="36"/>
  <c r="AA15" i="36"/>
  <c r="AA16" i="36"/>
  <c r="AA8" i="36"/>
  <c r="AA10" i="36"/>
  <c r="AA7" i="36"/>
  <c r="AA12" i="36"/>
  <c r="H18" i="34"/>
  <c r="H15" i="34"/>
  <c r="H16" i="34"/>
  <c r="H7" i="34"/>
  <c r="H13" i="34"/>
  <c r="H17" i="34"/>
  <c r="H9" i="34"/>
  <c r="H6" i="34"/>
  <c r="H19" i="34"/>
  <c r="H20" i="34"/>
  <c r="H12" i="34"/>
  <c r="H11" i="34"/>
  <c r="H8" i="34"/>
  <c r="H14" i="34"/>
  <c r="H10" i="34"/>
  <c r="AE16" i="36"/>
  <c r="AE19" i="36"/>
  <c r="AE10" i="36"/>
  <c r="AE12" i="36"/>
  <c r="AE8" i="36"/>
  <c r="AE14" i="36"/>
  <c r="AE11" i="36"/>
  <c r="AE18" i="36"/>
  <c r="AE9" i="36"/>
  <c r="AE15" i="36"/>
  <c r="AE20" i="36"/>
  <c r="AE13" i="36"/>
  <c r="AE5" i="36"/>
  <c r="AE7" i="36"/>
  <c r="AE17" i="36"/>
  <c r="AE6" i="36"/>
  <c r="O16" i="36"/>
  <c r="O18" i="36"/>
  <c r="O17" i="36"/>
  <c r="O15" i="36"/>
  <c r="O8" i="36"/>
  <c r="O13" i="36"/>
  <c r="O5" i="36"/>
  <c r="O11" i="36"/>
  <c r="O20" i="36"/>
  <c r="O6" i="36"/>
  <c r="O7" i="36"/>
  <c r="O14" i="36"/>
  <c r="O12" i="36"/>
  <c r="O19" i="36"/>
  <c r="O9" i="36"/>
  <c r="O10" i="36"/>
  <c r="AD20" i="38"/>
  <c r="AD19" i="38"/>
  <c r="N12" i="34"/>
  <c r="N10" i="34"/>
  <c r="N8" i="34"/>
  <c r="N17" i="34"/>
  <c r="N11" i="34"/>
  <c r="N9" i="34"/>
  <c r="N19" i="34"/>
  <c r="N14" i="34"/>
  <c r="N16" i="34"/>
  <c r="N15" i="34"/>
  <c r="N13" i="34"/>
  <c r="N7" i="34"/>
  <c r="N6" i="34"/>
  <c r="N5" i="34"/>
  <c r="N20" i="34"/>
  <c r="N18" i="34"/>
  <c r="S19" i="34"/>
  <c r="S6" i="34"/>
  <c r="S7" i="34"/>
  <c r="S11" i="34"/>
  <c r="S18" i="34"/>
  <c r="S17" i="34"/>
  <c r="S12" i="34"/>
  <c r="S15" i="34"/>
  <c r="S14" i="34"/>
  <c r="S10" i="34"/>
  <c r="S16" i="34"/>
  <c r="S20" i="34"/>
  <c r="S13" i="34"/>
  <c r="S9" i="34"/>
  <c r="S8" i="34"/>
  <c r="Z18" i="36"/>
  <c r="Z20" i="36"/>
  <c r="Z10" i="36"/>
  <c r="Z11" i="36"/>
  <c r="Z7" i="36"/>
  <c r="Z17" i="36"/>
  <c r="Z12" i="36"/>
  <c r="Z6" i="36"/>
  <c r="Z13" i="36"/>
  <c r="Z9" i="36"/>
  <c r="Z8" i="36"/>
  <c r="Z5" i="36"/>
  <c r="Z19" i="36"/>
  <c r="Z16" i="36"/>
  <c r="Z14" i="36"/>
  <c r="Z15" i="36"/>
  <c r="R48" i="39"/>
  <c r="R45" i="39"/>
  <c r="R49" i="39"/>
  <c r="R50" i="39"/>
  <c r="R44" i="39"/>
  <c r="R42" i="39"/>
  <c r="R52" i="39"/>
  <c r="R4" i="42"/>
  <c r="R43" i="39"/>
  <c r="R46" i="39"/>
  <c r="R47" i="39"/>
  <c r="R51" i="39"/>
  <c r="J20" i="34"/>
  <c r="J7" i="34"/>
  <c r="J17" i="34"/>
  <c r="J6" i="34"/>
  <c r="J12" i="34"/>
  <c r="J10" i="34"/>
  <c r="J15" i="34"/>
  <c r="J18" i="34"/>
  <c r="J11" i="34"/>
  <c r="J9" i="34"/>
  <c r="J8" i="34"/>
  <c r="J14" i="34"/>
  <c r="J19" i="34"/>
  <c r="J13" i="34"/>
  <c r="J16" i="34"/>
  <c r="AC50" i="37"/>
  <c r="AC49" i="37"/>
  <c r="AC48" i="37"/>
  <c r="AC44" i="37"/>
  <c r="AC46" i="37"/>
  <c r="AC51" i="37"/>
  <c r="AC43" i="37"/>
  <c r="AC52" i="37"/>
  <c r="AC47" i="37"/>
  <c r="AC45" i="37"/>
  <c r="M4" i="42"/>
  <c r="M47" i="39"/>
  <c r="M46" i="39"/>
  <c r="M44" i="39"/>
  <c r="M50" i="39"/>
  <c r="M43" i="39"/>
  <c r="M51" i="39"/>
  <c r="M42" i="39"/>
  <c r="M49" i="39"/>
  <c r="M45" i="39"/>
  <c r="M52" i="39"/>
  <c r="M48" i="39"/>
  <c r="E18" i="36"/>
  <c r="E8" i="36"/>
  <c r="E19" i="36"/>
  <c r="E14" i="36"/>
  <c r="E17" i="36"/>
  <c r="E6" i="36"/>
  <c r="E20" i="36"/>
  <c r="E15" i="36"/>
  <c r="E13" i="36"/>
  <c r="E16" i="36"/>
  <c r="E7" i="36"/>
  <c r="E9" i="36"/>
  <c r="E10" i="36"/>
  <c r="E11" i="36"/>
  <c r="E12" i="36"/>
  <c r="K96" i="40"/>
  <c r="Q96" i="40"/>
  <c r="D96" i="40"/>
  <c r="AD96" i="40"/>
  <c r="I96" i="40"/>
  <c r="X96" i="40"/>
  <c r="AF96" i="40"/>
  <c r="V96" i="40"/>
  <c r="AH96" i="40"/>
  <c r="M96" i="40"/>
  <c r="J96" i="40"/>
  <c r="AA96" i="40"/>
  <c r="L96" i="40"/>
  <c r="N96" i="40"/>
  <c r="AE96" i="40"/>
  <c r="P96" i="40"/>
  <c r="Z96" i="40"/>
  <c r="AG96" i="40"/>
  <c r="T96" i="40"/>
  <c r="W96" i="40"/>
  <c r="R96" i="40"/>
  <c r="E96" i="40"/>
  <c r="AC96" i="40"/>
  <c r="Y96" i="40"/>
  <c r="U96" i="40"/>
  <c r="H96" i="40"/>
  <c r="G96" i="40"/>
  <c r="AB96" i="40"/>
  <c r="S96" i="40"/>
  <c r="F96" i="40"/>
  <c r="O96" i="40"/>
  <c r="J48" i="42"/>
  <c r="J104" i="5" s="1"/>
  <c r="K48" i="42"/>
  <c r="K104" i="5" s="1"/>
  <c r="S48" i="42"/>
  <c r="S104" i="5" s="1"/>
  <c r="AA48" i="42"/>
  <c r="AA104" i="5" s="1"/>
  <c r="D48" i="42"/>
  <c r="L48" i="42"/>
  <c r="L104" i="5" s="1"/>
  <c r="T48" i="42"/>
  <c r="T104" i="5" s="1"/>
  <c r="AB48" i="42"/>
  <c r="AB104" i="5" s="1"/>
  <c r="G48" i="42"/>
  <c r="G104" i="5" s="1"/>
  <c r="E48" i="42"/>
  <c r="E104" i="5" s="1"/>
  <c r="M48" i="42"/>
  <c r="M104" i="5" s="1"/>
  <c r="U48" i="42"/>
  <c r="U104" i="5" s="1"/>
  <c r="AC48" i="42"/>
  <c r="AC104" i="5" s="1"/>
  <c r="F48" i="42"/>
  <c r="F104" i="5" s="1"/>
  <c r="N48" i="42"/>
  <c r="N104" i="5" s="1"/>
  <c r="V48" i="42"/>
  <c r="V104" i="5" s="1"/>
  <c r="AD48" i="42"/>
  <c r="AD104" i="5" s="1"/>
  <c r="Q48" i="42"/>
  <c r="Q104" i="5" s="1"/>
  <c r="AG48" i="42"/>
  <c r="AG104" i="5" s="1"/>
  <c r="Y48" i="42"/>
  <c r="Y104" i="5" s="1"/>
  <c r="O48" i="42"/>
  <c r="O104" i="5" s="1"/>
  <c r="R48" i="42"/>
  <c r="R104" i="5" s="1"/>
  <c r="AH48" i="42"/>
  <c r="AH104" i="5" s="1"/>
  <c r="W48" i="42"/>
  <c r="W104" i="5" s="1"/>
  <c r="Z48" i="42"/>
  <c r="Z104" i="5" s="1"/>
  <c r="AE48" i="42"/>
  <c r="AE104" i="5" s="1"/>
  <c r="H48" i="42"/>
  <c r="H104" i="5" s="1"/>
  <c r="X48" i="42"/>
  <c r="X104" i="5" s="1"/>
  <c r="I48" i="42"/>
  <c r="I104" i="5" s="1"/>
  <c r="P48" i="42"/>
  <c r="P104" i="5" s="1"/>
  <c r="AF48" i="42"/>
  <c r="AF104" i="5" s="1"/>
  <c r="J44" i="42"/>
  <c r="J92" i="5" s="1"/>
  <c r="AC44" i="42"/>
  <c r="AC92" i="5" s="1"/>
  <c r="D44" i="42"/>
  <c r="E44" i="42"/>
  <c r="E92" i="5" s="1"/>
  <c r="Y44" i="42"/>
  <c r="Y92" i="5" s="1"/>
  <c r="AB44" i="42"/>
  <c r="AB92" i="5" s="1"/>
  <c r="AG44" i="42"/>
  <c r="AG92" i="5" s="1"/>
  <c r="X44" i="42"/>
  <c r="X92" i="5" s="1"/>
  <c r="G44" i="42"/>
  <c r="G92" i="5" s="1"/>
  <c r="I44" i="42"/>
  <c r="I92" i="5" s="1"/>
  <c r="T44" i="42"/>
  <c r="T92" i="5" s="1"/>
  <c r="S44" i="42"/>
  <c r="S92" i="5" s="1"/>
  <c r="Q44" i="42"/>
  <c r="Q92" i="5" s="1"/>
  <c r="H44" i="42"/>
  <c r="H92" i="5" s="1"/>
  <c r="R44" i="42"/>
  <c r="R92" i="5" s="1"/>
  <c r="AA44" i="42"/>
  <c r="AA92" i="5" s="1"/>
  <c r="AF44" i="42"/>
  <c r="AF92" i="5" s="1"/>
  <c r="AD44" i="42"/>
  <c r="AD92" i="5" s="1"/>
  <c r="N44" i="42"/>
  <c r="N92" i="5" s="1"/>
  <c r="Z44" i="42"/>
  <c r="Z92" i="5" s="1"/>
  <c r="P44" i="42"/>
  <c r="P92" i="5" s="1"/>
  <c r="V44" i="42"/>
  <c r="V92" i="5" s="1"/>
  <c r="M44" i="42"/>
  <c r="M92" i="5" s="1"/>
  <c r="L44" i="42"/>
  <c r="L92" i="5" s="1"/>
  <c r="U44" i="42"/>
  <c r="U92" i="5" s="1"/>
  <c r="W44" i="42"/>
  <c r="W92" i="5" s="1"/>
  <c r="AE44" i="42"/>
  <c r="AE92" i="5" s="1"/>
  <c r="K44" i="42"/>
  <c r="K92" i="5" s="1"/>
  <c r="AH44" i="42"/>
  <c r="AH92" i="5" s="1"/>
  <c r="F44" i="42"/>
  <c r="F92" i="5" s="1"/>
  <c r="O44" i="42"/>
  <c r="O92" i="5" s="1"/>
  <c r="AF15" i="34"/>
  <c r="AF14" i="34"/>
  <c r="AF20" i="34"/>
  <c r="AF5" i="34"/>
  <c r="AF11" i="34"/>
  <c r="AF10" i="34"/>
  <c r="AF9" i="34"/>
  <c r="AF16" i="34"/>
  <c r="AF6" i="34"/>
  <c r="AF19" i="34"/>
  <c r="AF8" i="34"/>
  <c r="AF13" i="34"/>
  <c r="AF18" i="34"/>
  <c r="AF7" i="34"/>
  <c r="AF12" i="34"/>
  <c r="AF17" i="34"/>
  <c r="T12" i="36"/>
  <c r="T19" i="36"/>
  <c r="T16" i="36"/>
  <c r="T20" i="36"/>
  <c r="T18" i="36"/>
  <c r="T14" i="36"/>
  <c r="T8" i="36"/>
  <c r="T6" i="36"/>
  <c r="T17" i="36"/>
  <c r="T13" i="36"/>
  <c r="T7" i="36"/>
  <c r="T10" i="36"/>
  <c r="T11" i="36"/>
  <c r="T9" i="36"/>
  <c r="T15" i="36"/>
  <c r="L9" i="36"/>
  <c r="L15" i="36"/>
  <c r="L19" i="36"/>
  <c r="L5" i="36"/>
  <c r="L17" i="36"/>
  <c r="L13" i="36"/>
  <c r="L7" i="36"/>
  <c r="L20" i="36"/>
  <c r="L8" i="36"/>
  <c r="L16" i="36"/>
  <c r="L14" i="36"/>
  <c r="L10" i="36"/>
  <c r="L11" i="36"/>
  <c r="L12" i="36"/>
  <c r="L18" i="36"/>
  <c r="L6" i="36"/>
  <c r="I6" i="34"/>
  <c r="I8" i="34"/>
  <c r="I20" i="34"/>
  <c r="I16" i="34"/>
  <c r="I18" i="34"/>
  <c r="I14" i="34"/>
  <c r="I17" i="34"/>
  <c r="I7" i="34"/>
  <c r="I9" i="34"/>
  <c r="I10" i="34"/>
  <c r="I19" i="34"/>
  <c r="I13" i="34"/>
  <c r="I12" i="34"/>
  <c r="I11" i="34"/>
  <c r="I15" i="34"/>
  <c r="W47" i="37"/>
  <c r="W50" i="37"/>
  <c r="W43" i="37"/>
  <c r="W46" i="37"/>
  <c r="W42" i="37"/>
  <c r="W45" i="37"/>
  <c r="W48" i="37"/>
  <c r="W52" i="37"/>
  <c r="W49" i="37"/>
  <c r="W44" i="37"/>
  <c r="W51" i="37"/>
  <c r="Y8" i="34"/>
  <c r="Y13" i="34"/>
  <c r="Y16" i="34"/>
  <c r="Y10" i="34"/>
  <c r="Y11" i="34"/>
  <c r="Y15" i="34"/>
  <c r="Y14" i="34"/>
  <c r="Y6" i="34"/>
  <c r="Y9" i="34"/>
  <c r="Y20" i="34"/>
  <c r="Y12" i="34"/>
  <c r="Y18" i="34"/>
  <c r="Y17" i="34"/>
  <c r="Y7" i="34"/>
  <c r="Y19" i="34"/>
  <c r="AH51" i="39"/>
  <c r="AH49" i="39"/>
  <c r="AH48" i="39"/>
  <c r="AH4" i="42"/>
  <c r="AH52" i="39"/>
  <c r="AH50" i="39"/>
  <c r="H28" i="37"/>
  <c r="X3" i="36"/>
  <c r="F43" i="44" s="1"/>
  <c r="H38" i="37"/>
  <c r="P35" i="37"/>
  <c r="P29" i="37"/>
  <c r="H33" i="37"/>
  <c r="H34" i="37"/>
  <c r="H16" i="38"/>
  <c r="H10" i="38"/>
  <c r="H13" i="38"/>
  <c r="H5" i="39"/>
  <c r="H20" i="39"/>
  <c r="H18" i="39"/>
  <c r="H7" i="39"/>
  <c r="X6" i="38"/>
  <c r="O30" i="39"/>
  <c r="O31" i="39"/>
  <c r="H27" i="39"/>
  <c r="P25" i="39"/>
  <c r="H21" i="39"/>
  <c r="P21" i="39"/>
  <c r="H26" i="39"/>
  <c r="X32" i="39"/>
  <c r="X31" i="39"/>
  <c r="P3" i="38"/>
  <c r="O42" i="37"/>
  <c r="X23" i="37"/>
  <c r="AE32" i="37"/>
  <c r="X26" i="37"/>
  <c r="P11" i="38"/>
  <c r="AE38" i="37"/>
  <c r="O35" i="39"/>
  <c r="X19" i="37"/>
  <c r="X31" i="37"/>
  <c r="AE22" i="37"/>
  <c r="P16" i="38"/>
  <c r="X22" i="37"/>
  <c r="X14" i="37"/>
  <c r="X15" i="37"/>
  <c r="X12" i="37"/>
  <c r="AE25" i="37"/>
  <c r="AD41" i="37"/>
  <c r="N23" i="37"/>
  <c r="N32" i="37"/>
  <c r="P40" i="39"/>
  <c r="H41" i="39"/>
  <c r="N36" i="39"/>
  <c r="X43" i="39"/>
  <c r="X46" i="39"/>
  <c r="X42" i="39"/>
  <c r="X50" i="39"/>
  <c r="X52" i="39"/>
  <c r="X45" i="39"/>
  <c r="X48" i="39"/>
  <c r="X49" i="39"/>
  <c r="X47" i="39"/>
  <c r="X4" i="42"/>
  <c r="X51" i="39"/>
  <c r="X44" i="39"/>
  <c r="P8" i="34"/>
  <c r="P10" i="34"/>
  <c r="P19" i="34"/>
  <c r="P12" i="34"/>
  <c r="P18" i="34"/>
  <c r="P15" i="34"/>
  <c r="P20" i="34"/>
  <c r="P13" i="34"/>
  <c r="P7" i="34"/>
  <c r="P9" i="34"/>
  <c r="P14" i="34"/>
  <c r="P17" i="34"/>
  <c r="P16" i="34"/>
  <c r="P11" i="34"/>
  <c r="P6" i="34"/>
  <c r="O48" i="37"/>
  <c r="O51" i="37"/>
  <c r="O44" i="37"/>
  <c r="O46" i="37"/>
  <c r="O47" i="37"/>
  <c r="O43" i="37"/>
  <c r="O45" i="37"/>
  <c r="O49" i="37"/>
  <c r="O50" i="37"/>
  <c r="O52" i="37"/>
  <c r="AD18" i="34"/>
  <c r="AD16" i="34"/>
  <c r="AD10" i="34"/>
  <c r="AD5" i="34"/>
  <c r="AD8" i="34"/>
  <c r="AD7" i="34"/>
  <c r="AD9" i="34"/>
  <c r="AD17" i="34"/>
  <c r="AD15" i="34"/>
  <c r="AD11" i="34"/>
  <c r="AD13" i="34"/>
  <c r="AD20" i="34"/>
  <c r="AD12" i="34"/>
  <c r="AD14" i="34"/>
  <c r="AD6" i="34"/>
  <c r="AD19" i="34"/>
  <c r="N50" i="37"/>
  <c r="N47" i="37"/>
  <c r="N51" i="37"/>
  <c r="N48" i="37"/>
  <c r="N49" i="37"/>
  <c r="N52" i="37"/>
  <c r="N43" i="37"/>
  <c r="N44" i="37"/>
  <c r="N45" i="37"/>
  <c r="N46" i="37"/>
  <c r="N42" i="37"/>
  <c r="S43" i="37"/>
  <c r="S44" i="37"/>
  <c r="S48" i="37"/>
  <c r="S46" i="37"/>
  <c r="S50" i="37"/>
  <c r="S47" i="37"/>
  <c r="S42" i="37"/>
  <c r="S51" i="37"/>
  <c r="S52" i="37"/>
  <c r="S49" i="37"/>
  <c r="S45" i="37"/>
  <c r="Z49" i="39"/>
  <c r="Z44" i="39"/>
  <c r="Z42" i="39"/>
  <c r="Z43" i="39"/>
  <c r="Z47" i="39"/>
  <c r="Z51" i="39"/>
  <c r="Z50" i="39"/>
  <c r="Z46" i="39"/>
  <c r="Z48" i="39"/>
  <c r="Z4" i="42"/>
  <c r="Z52" i="39"/>
  <c r="Z45" i="39"/>
  <c r="J8" i="36"/>
  <c r="J18" i="36"/>
  <c r="J13" i="36"/>
  <c r="J9" i="36"/>
  <c r="J10" i="36"/>
  <c r="J6" i="36"/>
  <c r="J16" i="36"/>
  <c r="J7" i="36"/>
  <c r="J20" i="36"/>
  <c r="J11" i="36"/>
  <c r="J12" i="36"/>
  <c r="J14" i="36"/>
  <c r="J19" i="36"/>
  <c r="J15" i="36"/>
  <c r="J17" i="36"/>
  <c r="AC8" i="34"/>
  <c r="AC18" i="34"/>
  <c r="AC20" i="34"/>
  <c r="AC19" i="34"/>
  <c r="AC12" i="34"/>
  <c r="AC14" i="34"/>
  <c r="AC11" i="34"/>
  <c r="AC6" i="34"/>
  <c r="AC13" i="34"/>
  <c r="AC17" i="34"/>
  <c r="AC15" i="34"/>
  <c r="AC10" i="34"/>
  <c r="AC16" i="34"/>
  <c r="AC9" i="34"/>
  <c r="AC7" i="34"/>
  <c r="U42" i="39"/>
  <c r="U45" i="39"/>
  <c r="U46" i="39"/>
  <c r="U51" i="39"/>
  <c r="U50" i="39"/>
  <c r="U44" i="39"/>
  <c r="U4" i="42"/>
  <c r="U43" i="39"/>
  <c r="U47" i="39"/>
  <c r="U52" i="39"/>
  <c r="U49" i="39"/>
  <c r="U48" i="39"/>
  <c r="M9" i="34"/>
  <c r="M20" i="34"/>
  <c r="M19" i="34"/>
  <c r="M8" i="34"/>
  <c r="M7" i="34"/>
  <c r="M14" i="34"/>
  <c r="M13" i="34"/>
  <c r="M11" i="34"/>
  <c r="M16" i="34"/>
  <c r="M10" i="34"/>
  <c r="M18" i="34"/>
  <c r="M17" i="34"/>
  <c r="M15" i="34"/>
  <c r="M6" i="34"/>
  <c r="M12" i="34"/>
  <c r="V91" i="40"/>
  <c r="Y91" i="40"/>
  <c r="P91" i="40"/>
  <c r="I91" i="40"/>
  <c r="M91" i="40"/>
  <c r="AG91" i="40"/>
  <c r="AB91" i="40"/>
  <c r="D91" i="40"/>
  <c r="AC91" i="40"/>
  <c r="S91" i="40"/>
  <c r="AH91" i="40"/>
  <c r="J91" i="40"/>
  <c r="X91" i="40"/>
  <c r="L91" i="40"/>
  <c r="E91" i="40"/>
  <c r="W91" i="40"/>
  <c r="AD91" i="40"/>
  <c r="AE91" i="40"/>
  <c r="AA91" i="40"/>
  <c r="G91" i="40"/>
  <c r="N91" i="40"/>
  <c r="F91" i="40"/>
  <c r="AF91" i="40"/>
  <c r="T91" i="40"/>
  <c r="O91" i="40"/>
  <c r="K91" i="40"/>
  <c r="R91" i="40"/>
  <c r="Q91" i="40"/>
  <c r="Z91" i="40"/>
  <c r="H91" i="40"/>
  <c r="U91" i="40"/>
  <c r="D48" i="37"/>
  <c r="D47" i="37"/>
  <c r="D50" i="37"/>
  <c r="D51" i="37"/>
  <c r="D52" i="37"/>
  <c r="D49" i="37"/>
  <c r="I6" i="36"/>
  <c r="I15" i="36"/>
  <c r="I20" i="36"/>
  <c r="I14" i="36"/>
  <c r="I9" i="36"/>
  <c r="I11" i="36"/>
  <c r="I19" i="36"/>
  <c r="I8" i="36"/>
  <c r="I16" i="36"/>
  <c r="I10" i="36"/>
  <c r="I13" i="36"/>
  <c r="I17" i="36"/>
  <c r="I12" i="36"/>
  <c r="I18" i="36"/>
  <c r="I7" i="36"/>
  <c r="V50" i="37"/>
  <c r="V46" i="37"/>
  <c r="V51" i="37"/>
  <c r="V44" i="37"/>
  <c r="V48" i="37"/>
  <c r="V49" i="37"/>
  <c r="V43" i="37"/>
  <c r="V45" i="37"/>
  <c r="V52" i="37"/>
  <c r="V47" i="37"/>
  <c r="Y15" i="36"/>
  <c r="Y19" i="36"/>
  <c r="Y18" i="36"/>
  <c r="Y17" i="36"/>
  <c r="Y12" i="36"/>
  <c r="Y6" i="36"/>
  <c r="Y13" i="36"/>
  <c r="Y9" i="36"/>
  <c r="Y14" i="36"/>
  <c r="Y11" i="36"/>
  <c r="Y5" i="36"/>
  <c r="Y20" i="36"/>
  <c r="Y7" i="36"/>
  <c r="Y16" i="36"/>
  <c r="Y10" i="36"/>
  <c r="Y8" i="36"/>
  <c r="AA51" i="37"/>
  <c r="AA52" i="37"/>
  <c r="AA43" i="37"/>
  <c r="AA49" i="37"/>
  <c r="AA50" i="37"/>
  <c r="AA45" i="37"/>
  <c r="AA48" i="37"/>
  <c r="AA44" i="37"/>
  <c r="AA47" i="37"/>
  <c r="AA42" i="37"/>
  <c r="AA46" i="37"/>
  <c r="AH19" i="38"/>
  <c r="AH20" i="38"/>
  <c r="K14" i="34"/>
  <c r="K19" i="34"/>
  <c r="K5" i="34"/>
  <c r="K6" i="34"/>
  <c r="K16" i="34"/>
  <c r="K12" i="34"/>
  <c r="K17" i="34"/>
  <c r="K8" i="34"/>
  <c r="K15" i="34"/>
  <c r="K11" i="34"/>
  <c r="K18" i="34"/>
  <c r="K13" i="34"/>
  <c r="K10" i="34"/>
  <c r="K7" i="34"/>
  <c r="K9" i="34"/>
  <c r="K20" i="34"/>
  <c r="AG20" i="38"/>
  <c r="H14" i="37"/>
  <c r="H12" i="37"/>
  <c r="H37" i="37"/>
  <c r="H23" i="37"/>
  <c r="H20" i="37"/>
  <c r="O35" i="37"/>
  <c r="O14" i="37"/>
  <c r="H35" i="37"/>
  <c r="H14" i="38"/>
  <c r="O17" i="38"/>
  <c r="H18" i="38"/>
  <c r="X4" i="38"/>
  <c r="P20" i="39"/>
  <c r="O20" i="39"/>
  <c r="O19" i="39"/>
  <c r="P17" i="39"/>
  <c r="X9" i="38"/>
  <c r="AE12" i="38"/>
  <c r="AE13" i="38"/>
  <c r="H25" i="39"/>
  <c r="P24" i="39"/>
  <c r="H22" i="39"/>
  <c r="O28" i="39"/>
  <c r="P27" i="39"/>
  <c r="O33" i="39"/>
  <c r="AE38" i="39"/>
  <c r="AE24" i="37"/>
  <c r="X27" i="37"/>
  <c r="P9" i="38"/>
  <c r="P7" i="38"/>
  <c r="AE39" i="37"/>
  <c r="AD16" i="38"/>
  <c r="X38" i="37"/>
  <c r="X28" i="37"/>
  <c r="X35" i="37"/>
  <c r="AE13" i="37"/>
  <c r="X34" i="37"/>
  <c r="X17" i="37"/>
  <c r="AE29" i="37"/>
  <c r="AE26" i="37"/>
  <c r="N33" i="37"/>
  <c r="N37" i="37"/>
  <c r="N18" i="37"/>
  <c r="P41" i="39"/>
  <c r="X37" i="39"/>
  <c r="AE39" i="39"/>
  <c r="H43" i="37"/>
  <c r="H48" i="37"/>
  <c r="H44" i="37"/>
  <c r="H46" i="37"/>
  <c r="H45" i="37"/>
  <c r="H51" i="37"/>
  <c r="H52" i="37"/>
  <c r="H50" i="37"/>
  <c r="H47" i="37"/>
  <c r="H49" i="37"/>
  <c r="AE8" i="34"/>
  <c r="AE13" i="34"/>
  <c r="AE11" i="34"/>
  <c r="AE14" i="34"/>
  <c r="AE18" i="34"/>
  <c r="AE15" i="34"/>
  <c r="AE5" i="34"/>
  <c r="AE19" i="34"/>
  <c r="AE6" i="34"/>
  <c r="AE10" i="34"/>
  <c r="AE12" i="34"/>
  <c r="AE9" i="34"/>
  <c r="AE17" i="34"/>
  <c r="AE16" i="34"/>
  <c r="AE20" i="34"/>
  <c r="AE7" i="34"/>
  <c r="O44" i="39"/>
  <c r="O50" i="39"/>
  <c r="O45" i="39"/>
  <c r="O4" i="42"/>
  <c r="O46" i="39"/>
  <c r="O49" i="39"/>
  <c r="O51" i="39"/>
  <c r="O43" i="39"/>
  <c r="O48" i="39"/>
  <c r="O52" i="39"/>
  <c r="O42" i="39"/>
  <c r="O47" i="39"/>
  <c r="AD11" i="36"/>
  <c r="AD19" i="36"/>
  <c r="AD12" i="36"/>
  <c r="AD9" i="36"/>
  <c r="AD15" i="36"/>
  <c r="AD7" i="36"/>
  <c r="AD18" i="36"/>
  <c r="AD20" i="36"/>
  <c r="AD10" i="36"/>
  <c r="AD6" i="36"/>
  <c r="AD8" i="36"/>
  <c r="AD14" i="36"/>
  <c r="AD13" i="36"/>
  <c r="AD17" i="36"/>
  <c r="AD16" i="36"/>
  <c r="N43" i="39"/>
  <c r="N50" i="39"/>
  <c r="N4" i="42"/>
  <c r="N45" i="39"/>
  <c r="N47" i="39"/>
  <c r="N48" i="39"/>
  <c r="N52" i="39"/>
  <c r="N42" i="39"/>
  <c r="N49" i="39"/>
  <c r="N51" i="39"/>
  <c r="N44" i="39"/>
  <c r="N46" i="39"/>
  <c r="S19" i="36"/>
  <c r="S17" i="36"/>
  <c r="S9" i="36"/>
  <c r="S10" i="36"/>
  <c r="S16" i="36"/>
  <c r="S15" i="36"/>
  <c r="S6" i="36"/>
  <c r="S18" i="36"/>
  <c r="S11" i="36"/>
  <c r="S7" i="36"/>
  <c r="S13" i="36"/>
  <c r="S12" i="36"/>
  <c r="S20" i="36"/>
  <c r="S8" i="36"/>
  <c r="S14" i="36"/>
  <c r="R10" i="36"/>
  <c r="R15" i="36"/>
  <c r="R9" i="36"/>
  <c r="R13" i="36"/>
  <c r="R17" i="36"/>
  <c r="R7" i="36"/>
  <c r="R20" i="36"/>
  <c r="R6" i="36"/>
  <c r="R16" i="36"/>
  <c r="R19" i="36"/>
  <c r="R8" i="36"/>
  <c r="R14" i="36"/>
  <c r="R11" i="36"/>
  <c r="R12" i="36"/>
  <c r="R18" i="36"/>
  <c r="Q42" i="39"/>
  <c r="Q46" i="39"/>
  <c r="Q43" i="39"/>
  <c r="Q51" i="39"/>
  <c r="Q48" i="39"/>
  <c r="Q4" i="42"/>
  <c r="Q50" i="39"/>
  <c r="Q45" i="39"/>
  <c r="Q47" i="39"/>
  <c r="Q49" i="39"/>
  <c r="Q52" i="39"/>
  <c r="Q44" i="39"/>
  <c r="AC12" i="36"/>
  <c r="AC13" i="36"/>
  <c r="AC19" i="36"/>
  <c r="AC7" i="36"/>
  <c r="AC6" i="36"/>
  <c r="AC18" i="36"/>
  <c r="AC8" i="36"/>
  <c r="AC17" i="36"/>
  <c r="AC14" i="36"/>
  <c r="AC11" i="36"/>
  <c r="AC9" i="36"/>
  <c r="AC20" i="36"/>
  <c r="AC15" i="36"/>
  <c r="AC16" i="36"/>
  <c r="AC10" i="36"/>
  <c r="U20" i="34"/>
  <c r="U18" i="34"/>
  <c r="U11" i="34"/>
  <c r="U14" i="34"/>
  <c r="U10" i="34"/>
  <c r="U8" i="34"/>
  <c r="U16" i="34"/>
  <c r="U17" i="34"/>
  <c r="U6" i="34"/>
  <c r="U13" i="34"/>
  <c r="U12" i="34"/>
  <c r="U7" i="34"/>
  <c r="U19" i="34"/>
  <c r="U15" i="34"/>
  <c r="U9" i="34"/>
  <c r="E43" i="37"/>
  <c r="E48" i="37"/>
  <c r="E49" i="37"/>
  <c r="E52" i="37"/>
  <c r="E51" i="37"/>
  <c r="E44" i="37"/>
  <c r="E45" i="37"/>
  <c r="E42" i="37"/>
  <c r="E46" i="37"/>
  <c r="E50" i="37"/>
  <c r="E47" i="37"/>
  <c r="J52" i="42"/>
  <c r="J116" i="5" s="1"/>
  <c r="F52" i="42"/>
  <c r="F116" i="5" s="1"/>
  <c r="N52" i="42"/>
  <c r="N116" i="5" s="1"/>
  <c r="V52" i="42"/>
  <c r="V116" i="5" s="1"/>
  <c r="AD52" i="42"/>
  <c r="AD116" i="5" s="1"/>
  <c r="O52" i="42"/>
  <c r="O116" i="5" s="1"/>
  <c r="R52" i="42"/>
  <c r="R116" i="5" s="1"/>
  <c r="Z52" i="42"/>
  <c r="Z116" i="5" s="1"/>
  <c r="AH52" i="42"/>
  <c r="AH116" i="5" s="1"/>
  <c r="K52" i="42"/>
  <c r="K116" i="5" s="1"/>
  <c r="AA52" i="42"/>
  <c r="AA116" i="5" s="1"/>
  <c r="T52" i="42"/>
  <c r="T116" i="5" s="1"/>
  <c r="M52" i="42"/>
  <c r="M116" i="5" s="1"/>
  <c r="P52" i="42"/>
  <c r="P116" i="5" s="1"/>
  <c r="AF52" i="42"/>
  <c r="AF116" i="5" s="1"/>
  <c r="Q52" i="42"/>
  <c r="Q116" i="5" s="1"/>
  <c r="AG52" i="42"/>
  <c r="AG116" i="5" s="1"/>
  <c r="S52" i="42"/>
  <c r="S116" i="5" s="1"/>
  <c r="D52" i="42"/>
  <c r="AB52" i="42"/>
  <c r="AB116" i="5" s="1"/>
  <c r="E52" i="42"/>
  <c r="E116" i="5" s="1"/>
  <c r="AC52" i="42"/>
  <c r="AC116" i="5" s="1"/>
  <c r="AE52" i="42"/>
  <c r="AE116" i="5" s="1"/>
  <c r="L52" i="42"/>
  <c r="L116" i="5" s="1"/>
  <c r="U52" i="42"/>
  <c r="U116" i="5" s="1"/>
  <c r="G52" i="42"/>
  <c r="G116" i="5" s="1"/>
  <c r="W52" i="42"/>
  <c r="W116" i="5" s="1"/>
  <c r="H52" i="42"/>
  <c r="H116" i="5" s="1"/>
  <c r="X52" i="42"/>
  <c r="X116" i="5" s="1"/>
  <c r="I52" i="42"/>
  <c r="I116" i="5" s="1"/>
  <c r="Y52" i="42"/>
  <c r="Y116" i="5" s="1"/>
  <c r="AB98" i="40"/>
  <c r="AE98" i="40"/>
  <c r="P98" i="40"/>
  <c r="AF98" i="40"/>
  <c r="W98" i="40"/>
  <c r="H98" i="40"/>
  <c r="O98" i="40"/>
  <c r="J98" i="40"/>
  <c r="V98" i="40"/>
  <c r="T98" i="40"/>
  <c r="I98" i="40"/>
  <c r="U98" i="40"/>
  <c r="G98" i="40"/>
  <c r="F98" i="40"/>
  <c r="N98" i="40"/>
  <c r="Z98" i="40"/>
  <c r="Y98" i="40"/>
  <c r="AH98" i="40"/>
  <c r="X98" i="40"/>
  <c r="E98" i="40"/>
  <c r="L98" i="40"/>
  <c r="AG98" i="40"/>
  <c r="R98" i="40"/>
  <c r="S98" i="40"/>
  <c r="M98" i="40"/>
  <c r="AC98" i="40"/>
  <c r="AD98" i="40"/>
  <c r="D98" i="40"/>
  <c r="K98" i="40"/>
  <c r="AA98" i="40"/>
  <c r="Q98" i="40"/>
  <c r="AH93" i="40"/>
  <c r="Y93" i="40"/>
  <c r="O93" i="40"/>
  <c r="R93" i="40"/>
  <c r="AF93" i="40"/>
  <c r="U93" i="40"/>
  <c r="P93" i="40"/>
  <c r="AD93" i="40"/>
  <c r="AA93" i="40"/>
  <c r="G93" i="40"/>
  <c r="I93" i="40"/>
  <c r="H93" i="40"/>
  <c r="AG93" i="40"/>
  <c r="T93" i="40"/>
  <c r="D93" i="40"/>
  <c r="W93" i="40"/>
  <c r="L93" i="40"/>
  <c r="AB93" i="40"/>
  <c r="E93" i="40"/>
  <c r="V93" i="40"/>
  <c r="N93" i="40"/>
  <c r="Q93" i="40"/>
  <c r="S93" i="40"/>
  <c r="X93" i="40"/>
  <c r="F93" i="40"/>
  <c r="J93" i="40"/>
  <c r="Z93" i="40"/>
  <c r="AE93" i="40"/>
  <c r="K93" i="40"/>
  <c r="AC93" i="40"/>
  <c r="M93" i="40"/>
  <c r="I46" i="37"/>
  <c r="I43" i="37"/>
  <c r="I47" i="37"/>
  <c r="I42" i="37"/>
  <c r="I48" i="37"/>
  <c r="I45" i="37"/>
  <c r="I52" i="37"/>
  <c r="I44" i="37"/>
  <c r="I50" i="37"/>
  <c r="I51" i="37"/>
  <c r="I49" i="37"/>
  <c r="G20" i="34"/>
  <c r="G10" i="34"/>
  <c r="G14" i="34"/>
  <c r="G12" i="34"/>
  <c r="G8" i="34"/>
  <c r="G9" i="34"/>
  <c r="G6" i="34"/>
  <c r="G19" i="34"/>
  <c r="G16" i="34"/>
  <c r="G7" i="34"/>
  <c r="G18" i="34"/>
  <c r="G15" i="34"/>
  <c r="G17" i="34"/>
  <c r="G11" i="34"/>
  <c r="G13" i="34"/>
  <c r="V7" i="36"/>
  <c r="V19" i="36"/>
  <c r="V20" i="36"/>
  <c r="V16" i="36"/>
  <c r="V9" i="36"/>
  <c r="V12" i="36"/>
  <c r="V11" i="36"/>
  <c r="V8" i="36"/>
  <c r="V13" i="36"/>
  <c r="V17" i="36"/>
  <c r="V15" i="36"/>
  <c r="V18" i="36"/>
  <c r="V14" i="36"/>
  <c r="V10" i="36"/>
  <c r="V6" i="36"/>
  <c r="F51" i="37"/>
  <c r="F47" i="37"/>
  <c r="F50" i="37"/>
  <c r="F49" i="37"/>
  <c r="F52" i="37"/>
  <c r="F48" i="37"/>
  <c r="Y44" i="39"/>
  <c r="Y45" i="39"/>
  <c r="Y43" i="39"/>
  <c r="Y49" i="39"/>
  <c r="Y46" i="39"/>
  <c r="Y50" i="39"/>
  <c r="Y48" i="39"/>
  <c r="Y52" i="39"/>
  <c r="Y4" i="42"/>
  <c r="Y51" i="39"/>
  <c r="Y42" i="39"/>
  <c r="Y47" i="39"/>
  <c r="AA10" i="34"/>
  <c r="AA8" i="34"/>
  <c r="AA12" i="34"/>
  <c r="AA11" i="34"/>
  <c r="AA7" i="34"/>
  <c r="AA6" i="34"/>
  <c r="AA17" i="34"/>
  <c r="AA15" i="34"/>
  <c r="AA13" i="34"/>
  <c r="AA20" i="34"/>
  <c r="AA9" i="34"/>
  <c r="AA16" i="34"/>
  <c r="AA19" i="34"/>
  <c r="AA18" i="34"/>
  <c r="AA14" i="34"/>
  <c r="AH15" i="36"/>
  <c r="AH19" i="36"/>
  <c r="AH10" i="36"/>
  <c r="AH18" i="36"/>
  <c r="AH9" i="36"/>
  <c r="AH11" i="36"/>
  <c r="AH7" i="36"/>
  <c r="AH12" i="36"/>
  <c r="AH8" i="36"/>
  <c r="AH16" i="36"/>
  <c r="AH13" i="36"/>
  <c r="AH6" i="36"/>
  <c r="AH14" i="36"/>
  <c r="AH20" i="36"/>
  <c r="AH17" i="36"/>
  <c r="AH5" i="36"/>
  <c r="K12" i="36"/>
  <c r="K16" i="36"/>
  <c r="K18" i="36"/>
  <c r="K19" i="36"/>
  <c r="K9" i="36"/>
  <c r="K14" i="36"/>
  <c r="K17" i="36"/>
  <c r="K15" i="36"/>
  <c r="K11" i="36"/>
  <c r="K20" i="36"/>
  <c r="K10" i="36"/>
  <c r="K13" i="36"/>
  <c r="K8" i="36"/>
  <c r="K7" i="36"/>
  <c r="K6" i="36"/>
  <c r="AG52" i="37"/>
  <c r="AG42" i="37"/>
  <c r="AG44" i="37"/>
  <c r="AG46" i="37"/>
  <c r="AG49" i="37"/>
  <c r="AG50" i="37"/>
  <c r="AG43" i="37"/>
  <c r="AG51" i="37"/>
  <c r="AG45" i="37"/>
  <c r="AG48" i="37"/>
  <c r="AG47" i="37"/>
  <c r="O18" i="39"/>
  <c r="O11" i="39"/>
  <c r="O24" i="39"/>
  <c r="O23" i="39"/>
  <c r="AD3" i="38"/>
  <c r="X35" i="39"/>
  <c r="AE37" i="39"/>
  <c r="AD7" i="38"/>
  <c r="X41" i="37"/>
  <c r="AE20" i="37"/>
  <c r="P8" i="38"/>
  <c r="AD15" i="38"/>
  <c r="AE11" i="37"/>
  <c r="P15" i="38"/>
  <c r="N13" i="37"/>
  <c r="N24" i="37"/>
  <c r="N34" i="37"/>
  <c r="AD49" i="39"/>
  <c r="AD42" i="39"/>
  <c r="AD47" i="39"/>
  <c r="AD51" i="39"/>
  <c r="AD52" i="39"/>
  <c r="AD48" i="39"/>
  <c r="AD46" i="39"/>
  <c r="AD44" i="39"/>
  <c r="AD4" i="42"/>
  <c r="AD43" i="39"/>
  <c r="AD45" i="39"/>
  <c r="AD50" i="39"/>
  <c r="N7" i="36"/>
  <c r="N14" i="36"/>
  <c r="N12" i="36"/>
  <c r="N20" i="36"/>
  <c r="N13" i="36"/>
  <c r="N6" i="36"/>
  <c r="N8" i="36"/>
  <c r="N9" i="36"/>
  <c r="N15" i="36"/>
  <c r="N17" i="36"/>
  <c r="N10" i="36"/>
  <c r="N18" i="36"/>
  <c r="N19" i="36"/>
  <c r="N11" i="36"/>
  <c r="N16" i="36"/>
  <c r="S46" i="39"/>
  <c r="S50" i="39"/>
  <c r="S4" i="42"/>
  <c r="S42" i="39"/>
  <c r="S48" i="39"/>
  <c r="S49" i="39"/>
  <c r="S52" i="39"/>
  <c r="S51" i="39"/>
  <c r="S43" i="39"/>
  <c r="S45" i="39"/>
  <c r="S47" i="39"/>
  <c r="S44" i="39"/>
  <c r="Z18" i="34"/>
  <c r="Z8" i="34"/>
  <c r="Z11" i="34"/>
  <c r="Z7" i="34"/>
  <c r="Z9" i="34"/>
  <c r="Z17" i="34"/>
  <c r="Z13" i="34"/>
  <c r="Z20" i="34"/>
  <c r="Z16" i="34"/>
  <c r="Z14" i="34"/>
  <c r="Z19" i="34"/>
  <c r="Z10" i="34"/>
  <c r="Z15" i="34"/>
  <c r="Z6" i="34"/>
  <c r="Z12" i="34"/>
  <c r="Q17" i="36"/>
  <c r="Q14" i="36"/>
  <c r="Q12" i="36"/>
  <c r="Q6" i="36"/>
  <c r="Q10" i="36"/>
  <c r="Q20" i="36"/>
  <c r="Q15" i="36"/>
  <c r="Q13" i="36"/>
  <c r="Q7" i="36"/>
  <c r="Q19" i="36"/>
  <c r="Q16" i="36"/>
  <c r="Q9" i="36"/>
  <c r="Q18" i="36"/>
  <c r="Q8" i="36"/>
  <c r="Q11" i="36"/>
  <c r="N97" i="40"/>
  <c r="X97" i="40"/>
  <c r="F97" i="40"/>
  <c r="AC97" i="40"/>
  <c r="T97" i="40"/>
  <c r="H97" i="40"/>
  <c r="O97" i="40"/>
  <c r="M97" i="40"/>
  <c r="V97" i="40"/>
  <c r="AH97" i="40"/>
  <c r="S97" i="40"/>
  <c r="D97" i="40"/>
  <c r="AD97" i="40"/>
  <c r="AB97" i="40"/>
  <c r="Y97" i="40"/>
  <c r="AE97" i="40"/>
  <c r="J97" i="40"/>
  <c r="K97" i="40"/>
  <c r="G97" i="40"/>
  <c r="I97" i="40"/>
  <c r="U97" i="40"/>
  <c r="AG97" i="40"/>
  <c r="P97" i="40"/>
  <c r="W97" i="40"/>
  <c r="E97" i="40"/>
  <c r="Q97" i="40"/>
  <c r="AA97" i="40"/>
  <c r="Z97" i="40"/>
  <c r="AF97" i="40"/>
  <c r="R97" i="40"/>
  <c r="L97" i="40"/>
  <c r="AB46" i="39"/>
  <c r="AB52" i="39"/>
  <c r="AB44" i="39"/>
  <c r="AB48" i="39"/>
  <c r="AB4" i="42"/>
  <c r="AB51" i="39"/>
  <c r="AB43" i="39"/>
  <c r="AB50" i="39"/>
  <c r="AB45" i="39"/>
  <c r="AB42" i="39"/>
  <c r="AB49" i="39"/>
  <c r="AB47" i="39"/>
  <c r="L48" i="37"/>
  <c r="L49" i="37"/>
  <c r="L52" i="37"/>
  <c r="L51" i="37"/>
  <c r="L42" i="37"/>
  <c r="L46" i="37"/>
  <c r="L44" i="37"/>
  <c r="L45" i="37"/>
  <c r="L50" i="37"/>
  <c r="L47" i="37"/>
  <c r="L43" i="37"/>
  <c r="W16" i="36"/>
  <c r="W7" i="36"/>
  <c r="W13" i="36"/>
  <c r="W9" i="36"/>
  <c r="W17" i="36"/>
  <c r="W10" i="36"/>
  <c r="W20" i="36"/>
  <c r="W8" i="36"/>
  <c r="W19" i="36"/>
  <c r="W6" i="36"/>
  <c r="W12" i="36"/>
  <c r="W18" i="36"/>
  <c r="W11" i="36"/>
  <c r="W14" i="36"/>
  <c r="W15" i="36"/>
  <c r="G48" i="39"/>
  <c r="G52" i="39"/>
  <c r="G50" i="39"/>
  <c r="G49" i="39"/>
  <c r="G46" i="39"/>
  <c r="G42" i="39"/>
  <c r="G44" i="39"/>
  <c r="G45" i="39"/>
  <c r="G4" i="42"/>
  <c r="G43" i="39"/>
  <c r="G51" i="39"/>
  <c r="G47" i="39"/>
  <c r="V20" i="38"/>
  <c r="F19" i="34"/>
  <c r="F13" i="34"/>
  <c r="F18" i="34"/>
  <c r="F17" i="34"/>
  <c r="F7" i="34"/>
  <c r="F14" i="34"/>
  <c r="F12" i="34"/>
  <c r="F11" i="34"/>
  <c r="F8" i="34"/>
  <c r="F10" i="34"/>
  <c r="F20" i="34"/>
  <c r="F16" i="34"/>
  <c r="F15" i="34"/>
  <c r="F6" i="34"/>
  <c r="F9" i="34"/>
  <c r="AH16" i="34"/>
  <c r="AH17" i="34"/>
  <c r="AH19" i="34"/>
  <c r="AH7" i="34"/>
  <c r="AH13" i="34"/>
  <c r="AH15" i="34"/>
  <c r="AH5" i="34"/>
  <c r="AH6" i="34"/>
  <c r="AH18" i="34"/>
  <c r="AH12" i="34"/>
  <c r="AH8" i="34"/>
  <c r="AH9" i="34"/>
  <c r="AH14" i="34"/>
  <c r="AH20" i="34"/>
  <c r="AH10" i="34"/>
  <c r="AH11" i="34"/>
  <c r="K20" i="38"/>
  <c r="AG9" i="36"/>
  <c r="AG18" i="36"/>
  <c r="AG13" i="36"/>
  <c r="AG11" i="36"/>
  <c r="AG7" i="36"/>
  <c r="AG8" i="36"/>
  <c r="AG12" i="36"/>
  <c r="AG6" i="36"/>
  <c r="AG16" i="36"/>
  <c r="AG10" i="36"/>
  <c r="AG20" i="36"/>
  <c r="AG19" i="36"/>
  <c r="AG14" i="36"/>
  <c r="AG5" i="36"/>
  <c r="AG17" i="36"/>
  <c r="AG15" i="36"/>
  <c r="I7" i="42"/>
  <c r="AK14" i="31" s="1"/>
  <c r="I22" i="44"/>
  <c r="I22" i="31"/>
  <c r="I20" i="44"/>
  <c r="I20" i="31"/>
  <c r="F23" i="31"/>
  <c r="F23" i="44"/>
  <c r="F57" i="31"/>
  <c r="F57" i="44"/>
  <c r="T4" i="43"/>
  <c r="D35" i="44"/>
  <c r="O5" i="43"/>
  <c r="E25" i="44"/>
  <c r="AG5" i="43"/>
  <c r="E61" i="44"/>
  <c r="C63" i="44"/>
  <c r="G25" i="31"/>
  <c r="G25" i="44"/>
  <c r="F35" i="31"/>
  <c r="F35" i="44"/>
  <c r="F17" i="31"/>
  <c r="F17" i="44"/>
  <c r="N5" i="43"/>
  <c r="E23" i="44"/>
  <c r="G31" i="31"/>
  <c r="G31" i="44"/>
  <c r="N4" i="43"/>
  <c r="D23" i="44"/>
  <c r="J4" i="43"/>
  <c r="D15" i="44"/>
  <c r="I4" i="43"/>
  <c r="D13" i="44"/>
  <c r="AD4" i="43"/>
  <c r="D55" i="44"/>
  <c r="F11" i="31"/>
  <c r="F11" i="44"/>
  <c r="F61" i="31"/>
  <c r="F61" i="44"/>
  <c r="AC5" i="43"/>
  <c r="E53" i="44"/>
  <c r="T5" i="43"/>
  <c r="E35" i="44"/>
  <c r="F3" i="31"/>
  <c r="F3" i="44"/>
  <c r="F55" i="31"/>
  <c r="F55" i="44"/>
  <c r="G37" i="31"/>
  <c r="G37" i="44"/>
  <c r="S5" i="43"/>
  <c r="E33" i="44"/>
  <c r="Y5" i="43"/>
  <c r="E45" i="44"/>
  <c r="G47" i="31"/>
  <c r="G47" i="44"/>
  <c r="G5" i="43"/>
  <c r="E9" i="44"/>
  <c r="I42" i="44"/>
  <c r="I54" i="44"/>
  <c r="I15" i="31"/>
  <c r="I15" i="44"/>
  <c r="F21" i="31"/>
  <c r="F21" i="44"/>
  <c r="R4" i="43"/>
  <c r="D31" i="44"/>
  <c r="F41" i="31"/>
  <c r="F41" i="44"/>
  <c r="AE5" i="43"/>
  <c r="E57" i="44"/>
  <c r="G41" i="31"/>
  <c r="G41" i="44"/>
  <c r="O4" i="43"/>
  <c r="D25" i="44"/>
  <c r="AA4" i="43"/>
  <c r="D49" i="44"/>
  <c r="W4" i="43"/>
  <c r="D41" i="44"/>
  <c r="Y4" i="43"/>
  <c r="D45" i="44"/>
  <c r="M5" i="43"/>
  <c r="E21" i="44"/>
  <c r="G51" i="31"/>
  <c r="G51" i="44"/>
  <c r="G33" i="31"/>
  <c r="G33" i="44"/>
  <c r="F27" i="31"/>
  <c r="F27" i="44"/>
  <c r="G9" i="31"/>
  <c r="G9" i="44"/>
  <c r="F33" i="31"/>
  <c r="F33" i="44"/>
  <c r="L4" i="43"/>
  <c r="D19" i="44"/>
  <c r="F7" i="31"/>
  <c r="F7" i="44"/>
  <c r="G3" i="31"/>
  <c r="G3" i="44"/>
  <c r="K4" i="43"/>
  <c r="D17" i="44"/>
  <c r="G23" i="31"/>
  <c r="G23" i="44"/>
  <c r="F49" i="31"/>
  <c r="F49" i="44"/>
  <c r="G55" i="31"/>
  <c r="G55" i="44"/>
  <c r="F53" i="31"/>
  <c r="F53" i="44"/>
  <c r="AD5" i="43"/>
  <c r="E55" i="44"/>
  <c r="Z4" i="43"/>
  <c r="D47" i="44"/>
  <c r="C15" i="44"/>
  <c r="P5" i="43"/>
  <c r="E27" i="44"/>
  <c r="F39" i="31"/>
  <c r="F39" i="44"/>
  <c r="AB4" i="43"/>
  <c r="D51" i="44"/>
  <c r="W5" i="43"/>
  <c r="E41" i="44"/>
  <c r="G39" i="31"/>
  <c r="G39" i="44"/>
  <c r="H5" i="43"/>
  <c r="E11" i="44"/>
  <c r="G17" i="31"/>
  <c r="G17" i="44"/>
  <c r="I32" i="44"/>
  <c r="I13" i="31"/>
  <c r="I13" i="44"/>
  <c r="F31" i="31"/>
  <c r="F31" i="44"/>
  <c r="R5" i="43"/>
  <c r="E31" i="44"/>
  <c r="U4" i="43"/>
  <c r="D37" i="44"/>
  <c r="F59" i="31"/>
  <c r="F59" i="44"/>
  <c r="F19" i="31"/>
  <c r="F19" i="44"/>
  <c r="AF4" i="43"/>
  <c r="D59" i="44"/>
  <c r="F45" i="31"/>
  <c r="F45" i="44"/>
  <c r="Q4" i="43"/>
  <c r="D29" i="44"/>
  <c r="H4" i="43"/>
  <c r="D11" i="44"/>
  <c r="F37" i="31"/>
  <c r="F37" i="44"/>
  <c r="M4" i="43"/>
  <c r="D21" i="44"/>
  <c r="F25" i="31"/>
  <c r="F25" i="44"/>
  <c r="V5" i="43"/>
  <c r="E39" i="44"/>
  <c r="E5" i="43"/>
  <c r="E5" i="44"/>
  <c r="F9" i="31"/>
  <c r="F9" i="44"/>
  <c r="G7" i="31"/>
  <c r="G7" i="44"/>
  <c r="G61" i="31"/>
  <c r="G61" i="44"/>
  <c r="P4" i="43"/>
  <c r="D27" i="44"/>
  <c r="L5" i="43"/>
  <c r="E19" i="44"/>
  <c r="D4" i="43"/>
  <c r="D3" i="44"/>
  <c r="X4" i="43"/>
  <c r="D43" i="44"/>
  <c r="F4" i="43"/>
  <c r="D7" i="44"/>
  <c r="F5" i="43"/>
  <c r="E7" i="44"/>
  <c r="F47" i="31"/>
  <c r="F47" i="44"/>
  <c r="E4" i="43"/>
  <c r="D5" i="44"/>
  <c r="G29" i="31"/>
  <c r="G29" i="44"/>
  <c r="D5" i="43"/>
  <c r="E3" i="44"/>
  <c r="J5" i="43"/>
  <c r="E15" i="44"/>
  <c r="G13" i="31"/>
  <c r="G13" i="44"/>
  <c r="X5" i="43"/>
  <c r="E43" i="44"/>
  <c r="G11" i="31"/>
  <c r="G11" i="44"/>
  <c r="I50" i="44"/>
  <c r="I40" i="44"/>
  <c r="I46" i="44"/>
  <c r="I28" i="44"/>
  <c r="I62" i="44"/>
  <c r="AE4" i="43"/>
  <c r="D57" i="44"/>
  <c r="Q5" i="43"/>
  <c r="E29" i="44"/>
  <c r="G5" i="31"/>
  <c r="G5" i="44"/>
  <c r="F15" i="31"/>
  <c r="F15" i="44"/>
  <c r="G19" i="31"/>
  <c r="G19" i="44"/>
  <c r="G49" i="31"/>
  <c r="G49" i="44"/>
  <c r="F51" i="31"/>
  <c r="F51" i="44"/>
  <c r="G53" i="31"/>
  <c r="G53" i="44"/>
  <c r="G15" i="31"/>
  <c r="G15" i="44"/>
  <c r="AA5" i="43"/>
  <c r="E49" i="44"/>
  <c r="S4" i="43"/>
  <c r="D33" i="44"/>
  <c r="AB5" i="43"/>
  <c r="E51" i="44"/>
  <c r="F63" i="31"/>
  <c r="F63" i="44"/>
  <c r="K5" i="43"/>
  <c r="E17" i="44"/>
  <c r="I5" i="43"/>
  <c r="E13" i="44"/>
  <c r="F29" i="31"/>
  <c r="F29" i="44"/>
  <c r="G63" i="31"/>
  <c r="G63" i="44"/>
  <c r="G4" i="43"/>
  <c r="D9" i="44"/>
  <c r="AC4" i="43"/>
  <c r="D53" i="44"/>
  <c r="F13" i="31"/>
  <c r="F13" i="44"/>
  <c r="AG4" i="43"/>
  <c r="D61" i="44"/>
  <c r="V4" i="43"/>
  <c r="D39" i="44"/>
  <c r="G27" i="31"/>
  <c r="G27" i="44"/>
  <c r="G21" i="31"/>
  <c r="G21" i="44"/>
  <c r="Z5" i="43"/>
  <c r="E47" i="44"/>
  <c r="AF5" i="43"/>
  <c r="E59" i="44"/>
  <c r="G57" i="31"/>
  <c r="G57" i="44"/>
  <c r="G59" i="31"/>
  <c r="G59" i="44"/>
  <c r="G35" i="31"/>
  <c r="G35" i="44"/>
  <c r="G43" i="31"/>
  <c r="G43" i="44"/>
  <c r="AH4" i="43"/>
  <c r="D63" i="44"/>
  <c r="U5" i="43"/>
  <c r="E37" i="44"/>
  <c r="G45" i="31"/>
  <c r="G45" i="44"/>
  <c r="I26" i="44"/>
  <c r="I56" i="44"/>
  <c r="I48" i="44"/>
  <c r="I18" i="31"/>
  <c r="E63" i="31"/>
  <c r="AH5" i="43"/>
  <c r="I8" i="31"/>
  <c r="F5" i="42"/>
  <c r="AG5" i="42"/>
  <c r="AF5" i="42"/>
  <c r="V5" i="42"/>
  <c r="F3" i="43"/>
  <c r="E31" i="31"/>
  <c r="E39" i="31"/>
  <c r="E5" i="31"/>
  <c r="E19" i="31"/>
  <c r="E7" i="31"/>
  <c r="E3" i="31"/>
  <c r="E15" i="31"/>
  <c r="E43" i="31"/>
  <c r="E29" i="31"/>
  <c r="E49" i="31"/>
  <c r="E51" i="31"/>
  <c r="E17" i="31"/>
  <c r="E13" i="31"/>
  <c r="E47" i="31"/>
  <c r="E59" i="31"/>
  <c r="E37" i="31"/>
  <c r="E25" i="31"/>
  <c r="E61" i="31"/>
  <c r="E23" i="31"/>
  <c r="E53" i="31"/>
  <c r="E35" i="31"/>
  <c r="AG3" i="43"/>
  <c r="E33" i="31"/>
  <c r="E45" i="31"/>
  <c r="E9" i="31"/>
  <c r="E57" i="31"/>
  <c r="E21" i="31"/>
  <c r="E55" i="31"/>
  <c r="E27" i="31"/>
  <c r="E41" i="31"/>
  <c r="AF3" i="43"/>
  <c r="E11" i="31"/>
  <c r="D31" i="31"/>
  <c r="R7" i="42"/>
  <c r="D25" i="31"/>
  <c r="O7" i="42"/>
  <c r="D49" i="31"/>
  <c r="AA7" i="42"/>
  <c r="D41" i="31"/>
  <c r="W7" i="42"/>
  <c r="AK42" i="44" s="1"/>
  <c r="D45" i="31"/>
  <c r="Y7" i="42"/>
  <c r="AK46" i="44" s="1"/>
  <c r="D19" i="31"/>
  <c r="L7" i="42"/>
  <c r="AK20" i="44" s="1"/>
  <c r="D17" i="31"/>
  <c r="K7" i="42"/>
  <c r="D47" i="31"/>
  <c r="Z7" i="42"/>
  <c r="AK48" i="44" s="1"/>
  <c r="D51" i="31"/>
  <c r="AB7" i="42"/>
  <c r="AK52" i="44" s="1"/>
  <c r="D37" i="31"/>
  <c r="U7" i="42"/>
  <c r="D59" i="31"/>
  <c r="AF7" i="42"/>
  <c r="D29" i="31"/>
  <c r="Q7" i="42"/>
  <c r="AK30" i="44" s="1"/>
  <c r="D11" i="31"/>
  <c r="H7" i="42"/>
  <c r="AK12" i="44" s="1"/>
  <c r="D21" i="31"/>
  <c r="M7" i="42"/>
  <c r="D27" i="31"/>
  <c r="P7" i="42"/>
  <c r="AK28" i="44" s="1"/>
  <c r="D3" i="31"/>
  <c r="D43" i="31"/>
  <c r="X7" i="42"/>
  <c r="D7" i="31"/>
  <c r="F7" i="42"/>
  <c r="D5" i="31"/>
  <c r="E7" i="42"/>
  <c r="D57" i="31"/>
  <c r="AE7" i="42"/>
  <c r="D33" i="31"/>
  <c r="S7" i="42"/>
  <c r="D9" i="31"/>
  <c r="G7" i="42"/>
  <c r="D53" i="31"/>
  <c r="AC7" i="42"/>
  <c r="AK54" i="44" s="1"/>
  <c r="D61" i="31"/>
  <c r="AG7" i="42"/>
  <c r="D39" i="31"/>
  <c r="V7" i="42"/>
  <c r="D63" i="31"/>
  <c r="AH7" i="42"/>
  <c r="D35" i="31"/>
  <c r="T7" i="42"/>
  <c r="AK36" i="44" s="1"/>
  <c r="D23" i="31"/>
  <c r="N7" i="42"/>
  <c r="AK24" i="44" s="1"/>
  <c r="D15" i="31"/>
  <c r="J7" i="42"/>
  <c r="D13" i="31"/>
  <c r="D55" i="31"/>
  <c r="AD7" i="42"/>
  <c r="AK56" i="44" s="1"/>
  <c r="I53" i="31"/>
  <c r="I56" i="31"/>
  <c r="I31" i="31"/>
  <c r="I24" i="31"/>
  <c r="I54" i="31"/>
  <c r="I37" i="31"/>
  <c r="I32" i="31"/>
  <c r="I62" i="31"/>
  <c r="I33" i="31"/>
  <c r="I34" i="31"/>
  <c r="I23" i="31"/>
  <c r="I41" i="31"/>
  <c r="I39" i="31"/>
  <c r="I59" i="31"/>
  <c r="I28" i="31"/>
  <c r="I49" i="31"/>
  <c r="I47" i="31"/>
  <c r="I45" i="31"/>
  <c r="I60" i="31"/>
  <c r="I27" i="31"/>
  <c r="I61" i="31"/>
  <c r="I26" i="31"/>
  <c r="I40" i="31"/>
  <c r="I43" i="31"/>
  <c r="I25" i="31"/>
  <c r="I42" i="31"/>
  <c r="I55" i="31"/>
  <c r="I50" i="31"/>
  <c r="I46" i="31"/>
  <c r="I48" i="31"/>
  <c r="H59" i="31"/>
  <c r="C51" i="31"/>
  <c r="F5" i="31"/>
  <c r="H3" i="31"/>
  <c r="AB2" i="5"/>
  <c r="C35" i="44" l="1"/>
  <c r="C51" i="44"/>
  <c r="C29" i="44"/>
  <c r="L29" i="44" s="1"/>
  <c r="C47" i="44"/>
  <c r="L5" i="42"/>
  <c r="C59" i="44"/>
  <c r="S59" i="44" s="1"/>
  <c r="T3" i="43"/>
  <c r="C9" i="31"/>
  <c r="H9" i="31" s="1"/>
  <c r="AC3" i="43"/>
  <c r="E3" i="43"/>
  <c r="C47" i="31"/>
  <c r="H47" i="31" s="1"/>
  <c r="C37" i="44"/>
  <c r="C15" i="31"/>
  <c r="C31" i="31"/>
  <c r="H31" i="31" s="1"/>
  <c r="C55" i="31"/>
  <c r="C21" i="44"/>
  <c r="AC5" i="42"/>
  <c r="J5" i="42"/>
  <c r="C17" i="44"/>
  <c r="AA3" i="43"/>
  <c r="C9" i="44"/>
  <c r="W3" i="43"/>
  <c r="D3" i="43"/>
  <c r="P5" i="42"/>
  <c r="M5" i="42"/>
  <c r="C31" i="44"/>
  <c r="O3" i="43"/>
  <c r="C37" i="31"/>
  <c r="C35" i="31"/>
  <c r="K3" i="43"/>
  <c r="C29" i="31"/>
  <c r="R29" i="31" s="1"/>
  <c r="L3" i="43"/>
  <c r="E5" i="42"/>
  <c r="J3" i="43"/>
  <c r="P3" i="43"/>
  <c r="W5" i="42"/>
  <c r="D5" i="42"/>
  <c r="D6" i="42" s="1"/>
  <c r="AK3" i="44" s="1"/>
  <c r="AH5" i="42"/>
  <c r="C11" i="31"/>
  <c r="H11" i="31" s="1"/>
  <c r="C49" i="31"/>
  <c r="U3" i="43"/>
  <c r="Z3" i="43"/>
  <c r="C33" i="31"/>
  <c r="Q33" i="31" s="1"/>
  <c r="C55" i="44"/>
  <c r="C25" i="31"/>
  <c r="C41" i="31"/>
  <c r="M3" i="43"/>
  <c r="R3" i="43"/>
  <c r="I5" i="42"/>
  <c r="AA5" i="42"/>
  <c r="C21" i="31"/>
  <c r="AE5" i="42"/>
  <c r="G3" i="43"/>
  <c r="Y3" i="43"/>
  <c r="C7" i="31"/>
  <c r="H7" i="31" s="1"/>
  <c r="AE3" i="43"/>
  <c r="F43" i="31"/>
  <c r="C39" i="44"/>
  <c r="C3" i="44"/>
  <c r="C33" i="44"/>
  <c r="S33" i="44" s="1"/>
  <c r="C13" i="44"/>
  <c r="L13" i="44" s="1"/>
  <c r="C5" i="31"/>
  <c r="N5" i="42"/>
  <c r="N6" i="42" s="1"/>
  <c r="C57" i="31"/>
  <c r="H57" i="31" s="1"/>
  <c r="O5" i="42"/>
  <c r="Z5" i="42"/>
  <c r="I3" i="43"/>
  <c r="AB3" i="43"/>
  <c r="AD3" i="43"/>
  <c r="C39" i="31"/>
  <c r="C43" i="44"/>
  <c r="K43" i="44" s="1"/>
  <c r="C25" i="44"/>
  <c r="C45" i="44"/>
  <c r="P45" i="44" s="1"/>
  <c r="G5" i="42"/>
  <c r="U5" i="42"/>
  <c r="C19" i="44"/>
  <c r="N3" i="43"/>
  <c r="C23" i="31"/>
  <c r="C49" i="44"/>
  <c r="L49" i="44" s="1"/>
  <c r="R5" i="42"/>
  <c r="C11" i="44"/>
  <c r="N11" i="44" s="1"/>
  <c r="C41" i="44"/>
  <c r="N41" i="44" s="1"/>
  <c r="C53" i="44"/>
  <c r="P53" i="44" s="1"/>
  <c r="S3" i="43"/>
  <c r="C61" i="44"/>
  <c r="Y5" i="42"/>
  <c r="Y6" i="42" s="1"/>
  <c r="C7" i="44"/>
  <c r="R7" i="44" s="1"/>
  <c r="Q5" i="42"/>
  <c r="X5" i="42"/>
  <c r="H3" i="43"/>
  <c r="C27" i="44"/>
  <c r="F89" i="5"/>
  <c r="F9" i="42"/>
  <c r="F12" i="42" s="1"/>
  <c r="F8" i="42"/>
  <c r="F11" i="42" s="1"/>
  <c r="F10" i="42"/>
  <c r="M89" i="5"/>
  <c r="M8" i="42"/>
  <c r="M11" i="42" s="1"/>
  <c r="M13" i="42" s="1"/>
  <c r="I21" i="44" s="1"/>
  <c r="M9" i="42"/>
  <c r="M12" i="42" s="1"/>
  <c r="M10" i="42"/>
  <c r="Z89" i="5"/>
  <c r="Z8" i="42"/>
  <c r="Z11" i="42" s="1"/>
  <c r="Z9" i="42"/>
  <c r="Z12" i="42" s="1"/>
  <c r="Z10" i="42"/>
  <c r="O89" i="5"/>
  <c r="O9" i="42"/>
  <c r="O12" i="42" s="1"/>
  <c r="O10" i="42"/>
  <c r="O8" i="42"/>
  <c r="C23" i="44"/>
  <c r="O140" i="40"/>
  <c r="O27" i="40"/>
  <c r="O30" i="40"/>
  <c r="O29" i="40"/>
  <c r="O26" i="40"/>
  <c r="O24" i="40"/>
  <c r="O25" i="40"/>
  <c r="O28" i="40"/>
  <c r="O23" i="40"/>
  <c r="C27" i="31"/>
  <c r="AH3" i="43"/>
  <c r="T140" i="40"/>
  <c r="T29" i="40"/>
  <c r="T30" i="40"/>
  <c r="T23" i="40"/>
  <c r="T24" i="40"/>
  <c r="T26" i="40"/>
  <c r="T25" i="40"/>
  <c r="T27" i="40"/>
  <c r="T28" i="40"/>
  <c r="W140" i="40"/>
  <c r="W24" i="40"/>
  <c r="W26" i="40"/>
  <c r="W29" i="40"/>
  <c r="W27" i="40"/>
  <c r="W28" i="40"/>
  <c r="W30" i="40"/>
  <c r="W23" i="40"/>
  <c r="W25" i="40"/>
  <c r="D140" i="40"/>
  <c r="D141" i="40" s="1"/>
  <c r="D29" i="40"/>
  <c r="D28" i="40"/>
  <c r="D23" i="40"/>
  <c r="D27" i="40"/>
  <c r="D24" i="40"/>
  <c r="D25" i="40"/>
  <c r="D26" i="40"/>
  <c r="D30" i="40"/>
  <c r="W89" i="5"/>
  <c r="W8" i="42"/>
  <c r="W9" i="42"/>
  <c r="W12" i="42" s="1"/>
  <c r="W10" i="42"/>
  <c r="U89" i="5"/>
  <c r="U8" i="42"/>
  <c r="U9" i="42"/>
  <c r="U12" i="42" s="1"/>
  <c r="U10" i="42"/>
  <c r="G89" i="5"/>
  <c r="G8" i="42"/>
  <c r="G10" i="42"/>
  <c r="G9" i="42"/>
  <c r="G12" i="42" s="1"/>
  <c r="T89" i="5"/>
  <c r="T9" i="42"/>
  <c r="T12" i="42" s="1"/>
  <c r="T8" i="42"/>
  <c r="T11" i="42" s="1"/>
  <c r="T13" i="42" s="1"/>
  <c r="T10" i="42"/>
  <c r="AC140" i="40"/>
  <c r="AC28" i="40"/>
  <c r="AC25" i="40"/>
  <c r="AC29" i="40"/>
  <c r="AC27" i="40"/>
  <c r="AC24" i="40"/>
  <c r="AC30" i="40"/>
  <c r="AC23" i="40"/>
  <c r="AC26" i="40"/>
  <c r="C45" i="31"/>
  <c r="Q3" i="43"/>
  <c r="C53" i="31"/>
  <c r="R53" i="31" s="1"/>
  <c r="C43" i="31"/>
  <c r="P43" i="31" s="1"/>
  <c r="X3" i="43"/>
  <c r="C57" i="44"/>
  <c r="L57" i="44" s="1"/>
  <c r="U140" i="40"/>
  <c r="U141" i="40" s="1"/>
  <c r="U26" i="40"/>
  <c r="U28" i="40"/>
  <c r="U25" i="40"/>
  <c r="U30" i="40"/>
  <c r="U29" i="40"/>
  <c r="U24" i="40"/>
  <c r="U23" i="40"/>
  <c r="U27" i="40"/>
  <c r="AF140" i="40"/>
  <c r="AF27" i="40"/>
  <c r="AF28" i="40"/>
  <c r="AF25" i="40"/>
  <c r="AF29" i="40"/>
  <c r="AF26" i="40"/>
  <c r="AF23" i="40"/>
  <c r="AF24" i="40"/>
  <c r="AF30" i="40"/>
  <c r="E140" i="40"/>
  <c r="E24" i="40"/>
  <c r="E25" i="40"/>
  <c r="E26" i="40"/>
  <c r="E27" i="40"/>
  <c r="E23" i="40"/>
  <c r="E30" i="40"/>
  <c r="E29" i="40"/>
  <c r="E28" i="40"/>
  <c r="AB140" i="40"/>
  <c r="AB23" i="40"/>
  <c r="AB25" i="40"/>
  <c r="AB30" i="40"/>
  <c r="AB28" i="40"/>
  <c r="AB27" i="40"/>
  <c r="AB29" i="40"/>
  <c r="AB26" i="40"/>
  <c r="AB24" i="40"/>
  <c r="AB89" i="5"/>
  <c r="AB8" i="42"/>
  <c r="AB10" i="42"/>
  <c r="AB9" i="42"/>
  <c r="AB12" i="42" s="1"/>
  <c r="R89" i="5"/>
  <c r="R8" i="42"/>
  <c r="R11" i="42" s="1"/>
  <c r="R9" i="42"/>
  <c r="R12" i="42" s="1"/>
  <c r="R10" i="42"/>
  <c r="L89" i="5"/>
  <c r="L9" i="42"/>
  <c r="L12" i="42" s="1"/>
  <c r="L8" i="42"/>
  <c r="L11" i="42" s="1"/>
  <c r="L10" i="42"/>
  <c r="E89" i="5"/>
  <c r="E8" i="42"/>
  <c r="E10" i="42"/>
  <c r="E9" i="42"/>
  <c r="E12" i="42" s="1"/>
  <c r="AD5" i="42"/>
  <c r="AD6" i="42" s="1"/>
  <c r="C13" i="31"/>
  <c r="J13" i="31" s="1"/>
  <c r="AD140" i="40"/>
  <c r="AD29" i="40"/>
  <c r="AD26" i="40"/>
  <c r="AD23" i="40"/>
  <c r="AD27" i="40"/>
  <c r="AD28" i="40"/>
  <c r="AD24" i="40"/>
  <c r="AD30" i="40"/>
  <c r="AD25" i="40"/>
  <c r="S5" i="42"/>
  <c r="S6" i="42" s="1"/>
  <c r="AK33" i="44" s="1"/>
  <c r="C19" i="31"/>
  <c r="H5" i="42"/>
  <c r="AB5" i="42"/>
  <c r="AB6" i="42" s="1"/>
  <c r="C5" i="44"/>
  <c r="H140" i="40"/>
  <c r="H24" i="40"/>
  <c r="H26" i="40"/>
  <c r="H29" i="40"/>
  <c r="H25" i="40"/>
  <c r="H23" i="40"/>
  <c r="H30" i="40"/>
  <c r="H27" i="40"/>
  <c r="H28" i="40"/>
  <c r="F140" i="40"/>
  <c r="F26" i="40"/>
  <c r="F25" i="40"/>
  <c r="F30" i="40"/>
  <c r="F24" i="40"/>
  <c r="F27" i="40"/>
  <c r="F23" i="40"/>
  <c r="F28" i="40"/>
  <c r="F29" i="40"/>
  <c r="L140" i="40"/>
  <c r="L24" i="40"/>
  <c r="L29" i="40"/>
  <c r="L23" i="40"/>
  <c r="L27" i="40"/>
  <c r="L30" i="40"/>
  <c r="L26" i="40"/>
  <c r="L28" i="40"/>
  <c r="L25" i="40"/>
  <c r="AG140" i="40"/>
  <c r="AG28" i="40"/>
  <c r="AG30" i="40"/>
  <c r="AG23" i="40"/>
  <c r="AG25" i="40"/>
  <c r="AG29" i="40"/>
  <c r="AG24" i="40"/>
  <c r="AG27" i="40"/>
  <c r="AG26" i="40"/>
  <c r="AC89" i="5"/>
  <c r="AC9" i="42"/>
  <c r="AC12" i="42" s="1"/>
  <c r="AC8" i="42"/>
  <c r="AC11" i="42" s="1"/>
  <c r="AC13" i="42" s="1"/>
  <c r="I53" i="44" s="1"/>
  <c r="AC10" i="42"/>
  <c r="AE89" i="5"/>
  <c r="AE8" i="42"/>
  <c r="AE10" i="42"/>
  <c r="AE9" i="42"/>
  <c r="AE12" i="42" s="1"/>
  <c r="AD89" i="5"/>
  <c r="AD9" i="42"/>
  <c r="AD12" i="42" s="1"/>
  <c r="AD8" i="42"/>
  <c r="AD11" i="42" s="1"/>
  <c r="AD13" i="42" s="1"/>
  <c r="I55" i="44" s="1"/>
  <c r="AD10" i="42"/>
  <c r="S89" i="5"/>
  <c r="S8" i="42"/>
  <c r="S11" i="42" s="1"/>
  <c r="S9" i="42"/>
  <c r="S12" i="42" s="1"/>
  <c r="S10" i="42"/>
  <c r="Z140" i="40"/>
  <c r="Z141" i="40" s="1"/>
  <c r="Z27" i="40"/>
  <c r="Z25" i="40"/>
  <c r="Z30" i="40"/>
  <c r="Z28" i="40"/>
  <c r="Z29" i="40"/>
  <c r="Z24" i="40"/>
  <c r="Z26" i="40"/>
  <c r="Z23" i="40"/>
  <c r="N140" i="40"/>
  <c r="N28" i="40"/>
  <c r="N25" i="40"/>
  <c r="N24" i="40"/>
  <c r="N23" i="40"/>
  <c r="N30" i="40"/>
  <c r="N26" i="40"/>
  <c r="N27" i="40"/>
  <c r="N29" i="40"/>
  <c r="X140" i="40"/>
  <c r="X25" i="40"/>
  <c r="X27" i="40"/>
  <c r="X28" i="40"/>
  <c r="X24" i="40"/>
  <c r="X23" i="40"/>
  <c r="X29" i="40"/>
  <c r="X26" i="40"/>
  <c r="X30" i="40"/>
  <c r="M140" i="40"/>
  <c r="M30" i="40"/>
  <c r="M26" i="40"/>
  <c r="M27" i="40"/>
  <c r="M24" i="40"/>
  <c r="M29" i="40"/>
  <c r="M28" i="40"/>
  <c r="M23" i="40"/>
  <c r="M25" i="40"/>
  <c r="N89" i="5"/>
  <c r="N8" i="42"/>
  <c r="N9" i="42"/>
  <c r="N12" i="42" s="1"/>
  <c r="N10" i="42"/>
  <c r="D9" i="42"/>
  <c r="D12" i="42" s="1"/>
  <c r="D8" i="42"/>
  <c r="D11" i="42" s="1"/>
  <c r="D10" i="42"/>
  <c r="K89" i="5"/>
  <c r="K9" i="42"/>
  <c r="K12" i="42" s="1"/>
  <c r="K8" i="42"/>
  <c r="K11" i="42" s="1"/>
  <c r="K10" i="42"/>
  <c r="X89" i="5"/>
  <c r="X9" i="42"/>
  <c r="X12" i="42" s="1"/>
  <c r="X10" i="42"/>
  <c r="X8" i="42"/>
  <c r="V140" i="40"/>
  <c r="V141" i="40" s="1"/>
  <c r="V24" i="40"/>
  <c r="V23" i="40"/>
  <c r="V27" i="40"/>
  <c r="V26" i="40"/>
  <c r="V30" i="40"/>
  <c r="V28" i="40"/>
  <c r="V25" i="40"/>
  <c r="V29" i="40"/>
  <c r="Q140" i="40"/>
  <c r="Q30" i="40"/>
  <c r="Q25" i="40"/>
  <c r="Q23" i="40"/>
  <c r="Q29" i="40"/>
  <c r="Q24" i="40"/>
  <c r="Q27" i="40"/>
  <c r="Q28" i="40"/>
  <c r="Q26" i="40"/>
  <c r="G140" i="40"/>
  <c r="G29" i="40"/>
  <c r="G25" i="40"/>
  <c r="G28" i="40"/>
  <c r="G23" i="40"/>
  <c r="G26" i="40"/>
  <c r="G30" i="40"/>
  <c r="G24" i="40"/>
  <c r="G27" i="40"/>
  <c r="J140" i="40"/>
  <c r="J141" i="40" s="1"/>
  <c r="J29" i="40"/>
  <c r="J23" i="40"/>
  <c r="J25" i="40"/>
  <c r="J30" i="40"/>
  <c r="J27" i="40"/>
  <c r="J26" i="40"/>
  <c r="J28" i="40"/>
  <c r="J24" i="40"/>
  <c r="I140" i="40"/>
  <c r="I23" i="40"/>
  <c r="I26" i="40"/>
  <c r="I27" i="40"/>
  <c r="I29" i="40"/>
  <c r="I24" i="40"/>
  <c r="I28" i="40"/>
  <c r="I25" i="40"/>
  <c r="I30" i="40"/>
  <c r="T141" i="40"/>
  <c r="AA89" i="5"/>
  <c r="AA8" i="42"/>
  <c r="AA11" i="42" s="1"/>
  <c r="AA9" i="42"/>
  <c r="AA12" i="42" s="1"/>
  <c r="AA10" i="42"/>
  <c r="AG89" i="5"/>
  <c r="AG9" i="42"/>
  <c r="AG12" i="42" s="1"/>
  <c r="AG8" i="42"/>
  <c r="AG11" i="42" s="1"/>
  <c r="AG10" i="42"/>
  <c r="P89" i="5"/>
  <c r="P8" i="42"/>
  <c r="P11" i="42" s="1"/>
  <c r="P9" i="42"/>
  <c r="P12" i="42" s="1"/>
  <c r="P10" i="42"/>
  <c r="I89" i="5"/>
  <c r="I8" i="42"/>
  <c r="I11" i="42" s="1"/>
  <c r="I10" i="42"/>
  <c r="I9" i="42"/>
  <c r="I12" i="42" s="1"/>
  <c r="X141" i="40"/>
  <c r="O141" i="40"/>
  <c r="O142" i="40" s="1"/>
  <c r="AF89" i="5"/>
  <c r="AF9" i="42"/>
  <c r="AF12" i="42" s="1"/>
  <c r="AF8" i="42"/>
  <c r="AF11" i="42" s="1"/>
  <c r="AF10" i="42"/>
  <c r="V89" i="5"/>
  <c r="V9" i="42"/>
  <c r="V12" i="42" s="1"/>
  <c r="V8" i="42"/>
  <c r="V11" i="42" s="1"/>
  <c r="V10" i="42"/>
  <c r="Y89" i="5"/>
  <c r="Y9" i="42"/>
  <c r="Y12" i="42" s="1"/>
  <c r="Y8" i="42"/>
  <c r="Y11" i="42" s="1"/>
  <c r="Y10" i="42"/>
  <c r="J89" i="5"/>
  <c r="J9" i="42"/>
  <c r="J12" i="42" s="1"/>
  <c r="J10" i="42"/>
  <c r="J8" i="42"/>
  <c r="R140" i="40"/>
  <c r="R29" i="40"/>
  <c r="R30" i="40"/>
  <c r="R27" i="40"/>
  <c r="R26" i="40"/>
  <c r="R25" i="40"/>
  <c r="R23" i="40"/>
  <c r="R28" i="40"/>
  <c r="R24" i="40"/>
  <c r="AA140" i="40"/>
  <c r="AA141" i="40" s="1"/>
  <c r="AA29" i="40"/>
  <c r="AA23" i="40"/>
  <c r="AA27" i="40"/>
  <c r="AA25" i="40"/>
  <c r="AA24" i="40"/>
  <c r="AA30" i="40"/>
  <c r="AA28" i="40"/>
  <c r="AA26" i="40"/>
  <c r="AH140" i="40"/>
  <c r="AH24" i="40"/>
  <c r="AH26" i="40"/>
  <c r="AH29" i="40"/>
  <c r="AH25" i="40"/>
  <c r="AH28" i="40"/>
  <c r="AH27" i="40"/>
  <c r="AH23" i="40"/>
  <c r="AH30" i="40"/>
  <c r="P140" i="40"/>
  <c r="P28" i="40"/>
  <c r="P26" i="40"/>
  <c r="P29" i="40"/>
  <c r="P27" i="40"/>
  <c r="P23" i="40"/>
  <c r="P30" i="40"/>
  <c r="P25" i="40"/>
  <c r="P24" i="40"/>
  <c r="K140" i="40"/>
  <c r="K24" i="40"/>
  <c r="K27" i="40"/>
  <c r="K25" i="40"/>
  <c r="K30" i="40"/>
  <c r="K23" i="40"/>
  <c r="K28" i="40"/>
  <c r="K29" i="40"/>
  <c r="K26" i="40"/>
  <c r="AE140" i="40"/>
  <c r="AE26" i="40"/>
  <c r="AE24" i="40"/>
  <c r="AE27" i="40"/>
  <c r="AE28" i="40"/>
  <c r="AE29" i="40"/>
  <c r="AE23" i="40"/>
  <c r="AE30" i="40"/>
  <c r="AE25" i="40"/>
  <c r="S140" i="40"/>
  <c r="S141" i="40" s="1"/>
  <c r="S26" i="40"/>
  <c r="S30" i="40"/>
  <c r="S27" i="40"/>
  <c r="S28" i="40"/>
  <c r="S23" i="40"/>
  <c r="S24" i="40"/>
  <c r="S25" i="40"/>
  <c r="S29" i="40"/>
  <c r="Y140" i="40"/>
  <c r="Y25" i="40"/>
  <c r="Y28" i="40"/>
  <c r="Y26" i="40"/>
  <c r="Y24" i="40"/>
  <c r="Y30" i="40"/>
  <c r="Y29" i="40"/>
  <c r="Y23" i="40"/>
  <c r="Y27" i="40"/>
  <c r="W141" i="40"/>
  <c r="W142" i="40" s="1"/>
  <c r="W143" i="40" s="1"/>
  <c r="Q89" i="5"/>
  <c r="Q8" i="42"/>
  <c r="Q9" i="42"/>
  <c r="Q12" i="42" s="1"/>
  <c r="Q10" i="42"/>
  <c r="H89" i="5"/>
  <c r="H9" i="42"/>
  <c r="H12" i="42" s="1"/>
  <c r="H10" i="42"/>
  <c r="H8" i="42"/>
  <c r="AH89" i="5"/>
  <c r="AH8" i="42"/>
  <c r="AH11" i="42" s="1"/>
  <c r="AH9" i="42"/>
  <c r="AH12" i="42" s="1"/>
  <c r="AH10" i="42"/>
  <c r="I44" i="31"/>
  <c r="I44" i="44"/>
  <c r="I51" i="31"/>
  <c r="J61" i="31"/>
  <c r="P57" i="44"/>
  <c r="AK60" i="44"/>
  <c r="I59" i="44"/>
  <c r="I60" i="44"/>
  <c r="P13" i="44"/>
  <c r="N5" i="31"/>
  <c r="H5" i="31"/>
  <c r="P29" i="44"/>
  <c r="P59" i="44"/>
  <c r="I14" i="31"/>
  <c r="I16" i="31"/>
  <c r="O33" i="44"/>
  <c r="P31" i="44"/>
  <c r="H31" i="44"/>
  <c r="Q29" i="44"/>
  <c r="O57" i="44"/>
  <c r="O29" i="44"/>
  <c r="M29" i="44"/>
  <c r="S29" i="44"/>
  <c r="H57" i="44"/>
  <c r="J29" i="44"/>
  <c r="N29" i="44"/>
  <c r="H29" i="44"/>
  <c r="R29" i="44"/>
  <c r="K29" i="44"/>
  <c r="J33" i="44"/>
  <c r="H33" i="44"/>
  <c r="Q33" i="44"/>
  <c r="P33" i="44"/>
  <c r="N33" i="44"/>
  <c r="R33" i="44"/>
  <c r="K33" i="44"/>
  <c r="L33" i="44"/>
  <c r="M33" i="44"/>
  <c r="J13" i="44"/>
  <c r="O13" i="44"/>
  <c r="N13" i="44"/>
  <c r="S13" i="44"/>
  <c r="Q13" i="44"/>
  <c r="R13" i="44"/>
  <c r="H13" i="44"/>
  <c r="M13" i="44"/>
  <c r="K13" i="44"/>
  <c r="J59" i="44"/>
  <c r="O59" i="44"/>
  <c r="M59" i="44"/>
  <c r="R59" i="44"/>
  <c r="H59" i="44"/>
  <c r="Q59" i="44"/>
  <c r="K59" i="44"/>
  <c r="L59" i="44"/>
  <c r="N59" i="44"/>
  <c r="R31" i="31"/>
  <c r="M31" i="44"/>
  <c r="J31" i="44"/>
  <c r="K31" i="44"/>
  <c r="S31" i="44"/>
  <c r="N31" i="44"/>
  <c r="R31" i="44"/>
  <c r="L31" i="44"/>
  <c r="Q31" i="44"/>
  <c r="O31" i="44"/>
  <c r="M53" i="44"/>
  <c r="Q53" i="44"/>
  <c r="R53" i="44"/>
  <c r="K53" i="44"/>
  <c r="S53" i="44"/>
  <c r="N53" i="44"/>
  <c r="H53" i="44"/>
  <c r="L53" i="44"/>
  <c r="J53" i="44"/>
  <c r="O53" i="44"/>
  <c r="I6" i="42"/>
  <c r="AK13" i="44" s="1"/>
  <c r="AK14" i="44"/>
  <c r="AH6" i="42"/>
  <c r="AK64" i="44"/>
  <c r="G6" i="42"/>
  <c r="AK9" i="44" s="1"/>
  <c r="AK10" i="44"/>
  <c r="F6" i="42"/>
  <c r="AK7" i="44" s="1"/>
  <c r="AK8" i="44"/>
  <c r="M6" i="42"/>
  <c r="AK21" i="44" s="1"/>
  <c r="AK22" i="44"/>
  <c r="U6" i="42"/>
  <c r="AK37" i="44" s="1"/>
  <c r="AK38" i="44"/>
  <c r="O6" i="42"/>
  <c r="AK25" i="44" s="1"/>
  <c r="AK26" i="44"/>
  <c r="I36" i="44"/>
  <c r="I9" i="31"/>
  <c r="I9" i="44"/>
  <c r="I35" i="31"/>
  <c r="I35" i="44"/>
  <c r="I52" i="44"/>
  <c r="I34" i="44"/>
  <c r="Q39" i="44"/>
  <c r="M39" i="44"/>
  <c r="P39" i="44"/>
  <c r="L39" i="44"/>
  <c r="H39" i="44"/>
  <c r="S39" i="44"/>
  <c r="K39" i="44"/>
  <c r="R39" i="44"/>
  <c r="J39" i="44"/>
  <c r="N39" i="44"/>
  <c r="O39" i="44"/>
  <c r="P17" i="44"/>
  <c r="L17" i="44"/>
  <c r="H17" i="44"/>
  <c r="S17" i="44"/>
  <c r="O17" i="44"/>
  <c r="K17" i="44"/>
  <c r="N17" i="44"/>
  <c r="M17" i="44"/>
  <c r="R17" i="44"/>
  <c r="J17" i="44"/>
  <c r="Q17" i="44"/>
  <c r="P15" i="44"/>
  <c r="L15" i="44"/>
  <c r="H15" i="44"/>
  <c r="S15" i="44"/>
  <c r="O15" i="44"/>
  <c r="K15" i="44"/>
  <c r="R15" i="44"/>
  <c r="J15" i="44"/>
  <c r="Q15" i="44"/>
  <c r="N15" i="44"/>
  <c r="M15" i="44"/>
  <c r="P35" i="44"/>
  <c r="L35" i="44"/>
  <c r="H35" i="44"/>
  <c r="S35" i="44"/>
  <c r="O35" i="44"/>
  <c r="K35" i="44"/>
  <c r="R35" i="44"/>
  <c r="J35" i="44"/>
  <c r="Q35" i="44"/>
  <c r="N35" i="44"/>
  <c r="M35" i="44"/>
  <c r="E6" i="42"/>
  <c r="AK5" i="44" s="1"/>
  <c r="AK6" i="44"/>
  <c r="K6" i="42"/>
  <c r="AK17" i="44" s="1"/>
  <c r="AK18" i="44"/>
  <c r="AA6" i="42"/>
  <c r="AK49" i="44" s="1"/>
  <c r="AK50" i="44"/>
  <c r="I11" i="31"/>
  <c r="I11" i="44"/>
  <c r="P19" i="44"/>
  <c r="L19" i="44"/>
  <c r="H19" i="44"/>
  <c r="S19" i="44"/>
  <c r="O19" i="44"/>
  <c r="K19" i="44"/>
  <c r="R19" i="44"/>
  <c r="J19" i="44"/>
  <c r="Q19" i="44"/>
  <c r="N19" i="44"/>
  <c r="M19" i="44"/>
  <c r="P5" i="44"/>
  <c r="L5" i="44"/>
  <c r="H5" i="44"/>
  <c r="S5" i="44"/>
  <c r="O5" i="44"/>
  <c r="K5" i="44"/>
  <c r="R5" i="44"/>
  <c r="N5" i="44"/>
  <c r="J5" i="44"/>
  <c r="M5" i="44"/>
  <c r="Q5" i="44"/>
  <c r="P37" i="44"/>
  <c r="L37" i="44"/>
  <c r="H37" i="44"/>
  <c r="S37" i="44"/>
  <c r="O37" i="44"/>
  <c r="K37" i="44"/>
  <c r="N37" i="44"/>
  <c r="M37" i="44"/>
  <c r="Q37" i="44"/>
  <c r="R37" i="44"/>
  <c r="J37" i="44"/>
  <c r="R49" i="44"/>
  <c r="M49" i="44"/>
  <c r="H49" i="44"/>
  <c r="P21" i="44"/>
  <c r="L21" i="44"/>
  <c r="H21" i="44"/>
  <c r="S21" i="44"/>
  <c r="O21" i="44"/>
  <c r="K21" i="44"/>
  <c r="N21" i="44"/>
  <c r="M21" i="44"/>
  <c r="R21" i="44"/>
  <c r="J21" i="44"/>
  <c r="Q21" i="44"/>
  <c r="Q45" i="44"/>
  <c r="M45" i="44"/>
  <c r="L45" i="44"/>
  <c r="H45" i="44"/>
  <c r="O45" i="44"/>
  <c r="S45" i="44"/>
  <c r="R45" i="44"/>
  <c r="J45" i="44"/>
  <c r="J6" i="42"/>
  <c r="AK15" i="44" s="1"/>
  <c r="AK16" i="44"/>
  <c r="V6" i="42"/>
  <c r="AK39" i="44" s="1"/>
  <c r="AK40" i="44"/>
  <c r="AK34" i="44"/>
  <c r="X6" i="42"/>
  <c r="AK43" i="44" s="1"/>
  <c r="AK44" i="44"/>
  <c r="R6" i="42"/>
  <c r="AK31" i="44" s="1"/>
  <c r="AK32" i="44"/>
  <c r="I6" i="44"/>
  <c r="I58" i="44"/>
  <c r="I30" i="44"/>
  <c r="I5" i="31"/>
  <c r="I5" i="44"/>
  <c r="O7" i="44"/>
  <c r="K7" i="44"/>
  <c r="Q41" i="44"/>
  <c r="H41" i="44"/>
  <c r="O41" i="44"/>
  <c r="J41" i="44"/>
  <c r="Q47" i="44"/>
  <c r="M47" i="44"/>
  <c r="P47" i="44"/>
  <c r="L47" i="44"/>
  <c r="H47" i="44"/>
  <c r="S47" i="44"/>
  <c r="K47" i="44"/>
  <c r="R47" i="44"/>
  <c r="J47" i="44"/>
  <c r="O47" i="44"/>
  <c r="N47" i="44"/>
  <c r="P23" i="44"/>
  <c r="L23" i="44"/>
  <c r="H23" i="44"/>
  <c r="S23" i="44"/>
  <c r="O23" i="44"/>
  <c r="K23" i="44"/>
  <c r="R23" i="44"/>
  <c r="J23" i="44"/>
  <c r="Q23" i="44"/>
  <c r="N23" i="44"/>
  <c r="M23" i="44"/>
  <c r="P27" i="44"/>
  <c r="L27" i="44"/>
  <c r="H27" i="44"/>
  <c r="S27" i="44"/>
  <c r="O27" i="44"/>
  <c r="K27" i="44"/>
  <c r="R27" i="44"/>
  <c r="J27" i="44"/>
  <c r="Q27" i="44"/>
  <c r="N27" i="44"/>
  <c r="M27" i="44"/>
  <c r="P55" i="44"/>
  <c r="L55" i="44"/>
  <c r="H55" i="44"/>
  <c r="S55" i="44"/>
  <c r="O55" i="44"/>
  <c r="K55" i="44"/>
  <c r="R55" i="44"/>
  <c r="N55" i="44"/>
  <c r="J55" i="44"/>
  <c r="Q55" i="44"/>
  <c r="M55" i="44"/>
  <c r="P11" i="44"/>
  <c r="L11" i="44"/>
  <c r="H11" i="44"/>
  <c r="O11" i="44"/>
  <c r="K11" i="44"/>
  <c r="R11" i="44"/>
  <c r="J11" i="44"/>
  <c r="M11" i="44"/>
  <c r="Q11" i="44"/>
  <c r="P3" i="44"/>
  <c r="L3" i="44"/>
  <c r="H3" i="44"/>
  <c r="S3" i="44"/>
  <c r="O3" i="44"/>
  <c r="K3" i="44"/>
  <c r="J3" i="44"/>
  <c r="R3" i="44"/>
  <c r="N3" i="44"/>
  <c r="Q3" i="44"/>
  <c r="M3" i="44"/>
  <c r="AG6" i="42"/>
  <c r="AK61" i="44" s="1"/>
  <c r="AK62" i="44"/>
  <c r="AE6" i="42"/>
  <c r="AK57" i="44" s="1"/>
  <c r="AK58" i="44"/>
  <c r="AK4" i="44"/>
  <c r="I38" i="44"/>
  <c r="I24" i="44"/>
  <c r="P51" i="44"/>
  <c r="L51" i="44"/>
  <c r="H51" i="44"/>
  <c r="S51" i="44"/>
  <c r="O51" i="44"/>
  <c r="K51" i="44"/>
  <c r="R51" i="44"/>
  <c r="N51" i="44"/>
  <c r="J51" i="44"/>
  <c r="Q51" i="44"/>
  <c r="M51" i="44"/>
  <c r="M43" i="44"/>
  <c r="P43" i="44"/>
  <c r="L43" i="44"/>
  <c r="H43" i="44"/>
  <c r="S43" i="44"/>
  <c r="J43" i="44"/>
  <c r="P25" i="44"/>
  <c r="L25" i="44"/>
  <c r="H25" i="44"/>
  <c r="S25" i="44"/>
  <c r="O25" i="44"/>
  <c r="K25" i="44"/>
  <c r="N25" i="44"/>
  <c r="M25" i="44"/>
  <c r="R25" i="44"/>
  <c r="J25" i="44"/>
  <c r="Q25" i="44"/>
  <c r="P9" i="44"/>
  <c r="L9" i="44"/>
  <c r="H9" i="44"/>
  <c r="S9" i="44"/>
  <c r="O9" i="44"/>
  <c r="K9" i="44"/>
  <c r="R9" i="44"/>
  <c r="N9" i="44"/>
  <c r="J9" i="44"/>
  <c r="M9" i="44"/>
  <c r="Q9" i="44"/>
  <c r="P61" i="44"/>
  <c r="L61" i="44"/>
  <c r="H61" i="44"/>
  <c r="S61" i="44"/>
  <c r="O61" i="44"/>
  <c r="K61" i="44"/>
  <c r="R61" i="44"/>
  <c r="N61" i="44"/>
  <c r="J61" i="44"/>
  <c r="Q61" i="44"/>
  <c r="M61" i="44"/>
  <c r="P63" i="44"/>
  <c r="L63" i="44"/>
  <c r="H63" i="44"/>
  <c r="S63" i="44"/>
  <c r="O63" i="44"/>
  <c r="K63" i="44"/>
  <c r="R63" i="44"/>
  <c r="N63" i="44"/>
  <c r="J63" i="44"/>
  <c r="Q63" i="44"/>
  <c r="M63" i="44"/>
  <c r="Q6" i="42"/>
  <c r="H6" i="42"/>
  <c r="AF6" i="42"/>
  <c r="L6" i="42"/>
  <c r="W6" i="42"/>
  <c r="AC6" i="42"/>
  <c r="P6" i="42"/>
  <c r="P13" i="31"/>
  <c r="Z6" i="42"/>
  <c r="R33" i="31"/>
  <c r="R13" i="31"/>
  <c r="K13" i="31"/>
  <c r="Q13" i="31"/>
  <c r="J5" i="31"/>
  <c r="J33" i="31"/>
  <c r="P5" i="31"/>
  <c r="I36" i="31"/>
  <c r="I12" i="31"/>
  <c r="O5" i="31"/>
  <c r="M33" i="31"/>
  <c r="H33" i="31"/>
  <c r="P33" i="31"/>
  <c r="N33" i="31"/>
  <c r="T6" i="42"/>
  <c r="O33" i="31"/>
  <c r="L33" i="31"/>
  <c r="S33" i="31"/>
  <c r="K33" i="31"/>
  <c r="I6" i="31"/>
  <c r="I10" i="31"/>
  <c r="AK24" i="31"/>
  <c r="AK22" i="31"/>
  <c r="AK38" i="31"/>
  <c r="AK20" i="31"/>
  <c r="AK26" i="31"/>
  <c r="AK62" i="31"/>
  <c r="AK58" i="31"/>
  <c r="AK30" i="31"/>
  <c r="AK48" i="31"/>
  <c r="AK42" i="31"/>
  <c r="AK16" i="31"/>
  <c r="AK40" i="31"/>
  <c r="AK34" i="31"/>
  <c r="AK44" i="31"/>
  <c r="AK52" i="31"/>
  <c r="AK46" i="31"/>
  <c r="AK32" i="31"/>
  <c r="AK56" i="31"/>
  <c r="AK36" i="31"/>
  <c r="AK54" i="31"/>
  <c r="AK28" i="31"/>
  <c r="AK60" i="31"/>
  <c r="AK18" i="31"/>
  <c r="AK50" i="31"/>
  <c r="L31" i="31"/>
  <c r="AK8" i="31"/>
  <c r="AK6" i="31"/>
  <c r="AK10" i="31"/>
  <c r="AK12" i="31"/>
  <c r="AK4" i="31"/>
  <c r="AK64" i="31"/>
  <c r="J31" i="31"/>
  <c r="O31" i="31"/>
  <c r="M31" i="31"/>
  <c r="N31" i="31"/>
  <c r="P31" i="31"/>
  <c r="Q31" i="31"/>
  <c r="J29" i="31"/>
  <c r="R5" i="31"/>
  <c r="S31" i="31"/>
  <c r="K31" i="31"/>
  <c r="S29" i="31"/>
  <c r="I57" i="31"/>
  <c r="I29" i="31"/>
  <c r="I58" i="31"/>
  <c r="I30" i="31"/>
  <c r="K57" i="31"/>
  <c r="O29" i="31"/>
  <c r="Q5" i="31"/>
  <c r="S5" i="31"/>
  <c r="P57" i="31"/>
  <c r="L29" i="31"/>
  <c r="R57" i="31"/>
  <c r="H29" i="31"/>
  <c r="P29" i="31"/>
  <c r="M5" i="31"/>
  <c r="N57" i="31"/>
  <c r="Q57" i="31"/>
  <c r="L57" i="31"/>
  <c r="J57" i="31"/>
  <c r="M57" i="31"/>
  <c r="M29" i="31"/>
  <c r="Q29" i="31"/>
  <c r="S57" i="31"/>
  <c r="O57" i="31"/>
  <c r="K29" i="31"/>
  <c r="N29" i="31"/>
  <c r="K5" i="31"/>
  <c r="L5" i="31"/>
  <c r="J9" i="31"/>
  <c r="M9" i="31"/>
  <c r="O9" i="31"/>
  <c r="S9" i="31"/>
  <c r="K9" i="31"/>
  <c r="R9" i="31"/>
  <c r="P9" i="31"/>
  <c r="N9" i="31"/>
  <c r="Q9" i="31"/>
  <c r="L9" i="31"/>
  <c r="Q19" i="31"/>
  <c r="M19" i="31"/>
  <c r="H19" i="31"/>
  <c r="S19" i="31"/>
  <c r="R19" i="31"/>
  <c r="N19" i="31"/>
  <c r="P19" i="31"/>
  <c r="O19" i="31"/>
  <c r="L19" i="31"/>
  <c r="K19" i="31"/>
  <c r="J19" i="31"/>
  <c r="J47" i="31"/>
  <c r="N47" i="31"/>
  <c r="R47" i="31"/>
  <c r="K47" i="31"/>
  <c r="O47" i="31"/>
  <c r="S47" i="31"/>
  <c r="L47" i="31"/>
  <c r="P47" i="31"/>
  <c r="M47" i="31"/>
  <c r="Q47" i="31"/>
  <c r="P23" i="31"/>
  <c r="O23" i="31"/>
  <c r="N23" i="31"/>
  <c r="L23" i="31"/>
  <c r="K23" i="31"/>
  <c r="J23" i="31"/>
  <c r="H23" i="31"/>
  <c r="Q23" i="31"/>
  <c r="M23" i="31"/>
  <c r="S23" i="31"/>
  <c r="R23" i="31"/>
  <c r="S35" i="31"/>
  <c r="Q35" i="31"/>
  <c r="M35" i="31"/>
  <c r="O35" i="31"/>
  <c r="R35" i="31"/>
  <c r="P35" i="31"/>
  <c r="K35" i="31"/>
  <c r="N35" i="31"/>
  <c r="L35" i="31"/>
  <c r="H35" i="31"/>
  <c r="J35" i="31"/>
  <c r="L11" i="31"/>
  <c r="K11" i="31"/>
  <c r="J11" i="31"/>
  <c r="Q11" i="31"/>
  <c r="M11" i="31"/>
  <c r="S11" i="31"/>
  <c r="R11" i="31"/>
  <c r="P11" i="31"/>
  <c r="O11" i="31"/>
  <c r="N11" i="31"/>
  <c r="M39" i="31"/>
  <c r="O39" i="31"/>
  <c r="P39" i="31"/>
  <c r="K39" i="31"/>
  <c r="L39" i="31"/>
  <c r="R39" i="31"/>
  <c r="N39" i="31"/>
  <c r="H39" i="31"/>
  <c r="J39" i="31"/>
  <c r="S39" i="31"/>
  <c r="Q39" i="31"/>
  <c r="H17" i="31"/>
  <c r="L17" i="31"/>
  <c r="N17" i="31"/>
  <c r="O17" i="31"/>
  <c r="M17" i="31"/>
  <c r="J17" i="31"/>
  <c r="R17" i="31"/>
  <c r="S17" i="31"/>
  <c r="K17" i="31"/>
  <c r="Q17" i="31"/>
  <c r="P17" i="31"/>
  <c r="L7" i="31"/>
  <c r="K7" i="31"/>
  <c r="J7" i="31"/>
  <c r="M7" i="31"/>
  <c r="Q7" i="31"/>
  <c r="S7" i="31"/>
  <c r="R7" i="31"/>
  <c r="P7" i="31"/>
  <c r="O7" i="31"/>
  <c r="N7" i="31"/>
  <c r="N43" i="31"/>
  <c r="O43" i="31"/>
  <c r="S43" i="31"/>
  <c r="L43" i="31"/>
  <c r="Q43" i="31"/>
  <c r="J37" i="31"/>
  <c r="S37" i="31"/>
  <c r="O37" i="31"/>
  <c r="K37" i="31"/>
  <c r="H37" i="31"/>
  <c r="R37" i="31"/>
  <c r="Q37" i="31"/>
  <c r="P37" i="31"/>
  <c r="N37" i="31"/>
  <c r="M37" i="31"/>
  <c r="L37" i="31"/>
  <c r="L49" i="31"/>
  <c r="P49" i="31"/>
  <c r="H49" i="31"/>
  <c r="M49" i="31"/>
  <c r="Q49" i="31"/>
  <c r="K49" i="31"/>
  <c r="J49" i="31"/>
  <c r="N49" i="31"/>
  <c r="R49" i="31"/>
  <c r="O49" i="31"/>
  <c r="S49" i="31"/>
  <c r="H61" i="31"/>
  <c r="L45" i="31"/>
  <c r="P45" i="31"/>
  <c r="M45" i="31"/>
  <c r="Q45" i="31"/>
  <c r="J45" i="31"/>
  <c r="N45" i="31"/>
  <c r="R45" i="31"/>
  <c r="K45" i="31"/>
  <c r="O45" i="31"/>
  <c r="S45" i="31"/>
  <c r="H45" i="31"/>
  <c r="J51" i="31"/>
  <c r="N51" i="31"/>
  <c r="R51" i="31"/>
  <c r="K51" i="31"/>
  <c r="O51" i="31"/>
  <c r="S51" i="31"/>
  <c r="H51" i="31"/>
  <c r="L51" i="31"/>
  <c r="P51" i="31"/>
  <c r="M51" i="31"/>
  <c r="Q51" i="31"/>
  <c r="L15" i="31"/>
  <c r="O15" i="31"/>
  <c r="J15" i="31"/>
  <c r="M15" i="31"/>
  <c r="K15" i="31"/>
  <c r="Q15" i="31"/>
  <c r="H15" i="31"/>
  <c r="R15" i="31"/>
  <c r="P15" i="31"/>
  <c r="S15" i="31"/>
  <c r="N15" i="31"/>
  <c r="P27" i="31"/>
  <c r="S27" i="31"/>
  <c r="R27" i="31"/>
  <c r="L27" i="31"/>
  <c r="O27" i="31"/>
  <c r="N27" i="31"/>
  <c r="H27" i="31"/>
  <c r="K27" i="31"/>
  <c r="J27" i="31"/>
  <c r="M27" i="31"/>
  <c r="Q27" i="31"/>
  <c r="H55" i="31"/>
  <c r="J55" i="31"/>
  <c r="N55" i="31"/>
  <c r="R55" i="31"/>
  <c r="K55" i="31"/>
  <c r="O55" i="31"/>
  <c r="S55" i="31"/>
  <c r="L55" i="31"/>
  <c r="P55" i="31"/>
  <c r="M55" i="31"/>
  <c r="Q55" i="31"/>
  <c r="N53" i="31"/>
  <c r="L41" i="31"/>
  <c r="P41" i="31"/>
  <c r="M41" i="31"/>
  <c r="Q41" i="31"/>
  <c r="J41" i="31"/>
  <c r="N41" i="31"/>
  <c r="R41" i="31"/>
  <c r="K41" i="31"/>
  <c r="O41" i="31"/>
  <c r="S41" i="31"/>
  <c r="H41" i="31"/>
  <c r="J25" i="31"/>
  <c r="O25" i="31"/>
  <c r="H25" i="31"/>
  <c r="K25" i="31"/>
  <c r="P25" i="31"/>
  <c r="R25" i="31"/>
  <c r="Q25" i="31"/>
  <c r="L25" i="31"/>
  <c r="N25" i="31"/>
  <c r="M25" i="31"/>
  <c r="S25" i="31"/>
  <c r="J21" i="31"/>
  <c r="O21" i="31"/>
  <c r="K21" i="31"/>
  <c r="S21" i="31"/>
  <c r="H21" i="31"/>
  <c r="R21" i="31"/>
  <c r="Q21" i="31"/>
  <c r="P21" i="31"/>
  <c r="N21" i="31"/>
  <c r="M21" i="31"/>
  <c r="L21" i="31"/>
  <c r="AC2" i="5"/>
  <c r="L41" i="44" l="1"/>
  <c r="R57" i="44"/>
  <c r="J57" i="44"/>
  <c r="S11" i="44"/>
  <c r="R41" i="44"/>
  <c r="P41" i="44"/>
  <c r="N45" i="44"/>
  <c r="K57" i="44"/>
  <c r="Q57" i="44"/>
  <c r="S41" i="44"/>
  <c r="M41" i="44"/>
  <c r="M57" i="44"/>
  <c r="N57" i="44"/>
  <c r="K41" i="44"/>
  <c r="S57" i="44"/>
  <c r="K45" i="44"/>
  <c r="S13" i="31"/>
  <c r="N43" i="44"/>
  <c r="Q43" i="44"/>
  <c r="H13" i="31"/>
  <c r="K43" i="31"/>
  <c r="H43" i="31"/>
  <c r="R43" i="31"/>
  <c r="O13" i="31"/>
  <c r="O43" i="44"/>
  <c r="N7" i="44"/>
  <c r="M13" i="31"/>
  <c r="M43" i="31"/>
  <c r="L13" i="31"/>
  <c r="N13" i="31"/>
  <c r="J43" i="31"/>
  <c r="S7" i="44"/>
  <c r="N49" i="44"/>
  <c r="M14" i="42"/>
  <c r="M2" i="43" s="1"/>
  <c r="S13" i="42"/>
  <c r="I33" i="44" s="1"/>
  <c r="K13" i="42"/>
  <c r="I17" i="44" s="1"/>
  <c r="D13" i="42"/>
  <c r="R14" i="42"/>
  <c r="R2" i="43" s="1"/>
  <c r="K14" i="42"/>
  <c r="P13" i="42"/>
  <c r="I27" i="44" s="1"/>
  <c r="AA13" i="42"/>
  <c r="I49" i="44" s="1"/>
  <c r="G14" i="42"/>
  <c r="I10" i="44" s="1"/>
  <c r="J53" i="31"/>
  <c r="Q53" i="31"/>
  <c r="R43" i="44"/>
  <c r="M7" i="44"/>
  <c r="H7" i="44"/>
  <c r="J49" i="44"/>
  <c r="O49" i="44"/>
  <c r="V13" i="42"/>
  <c r="I39" i="44" s="1"/>
  <c r="P14" i="42"/>
  <c r="P2" i="43" s="1"/>
  <c r="AA14" i="42"/>
  <c r="AA2" i="43" s="1"/>
  <c r="G11" i="42"/>
  <c r="G13" i="42" s="1"/>
  <c r="S53" i="31"/>
  <c r="M53" i="31"/>
  <c r="Q7" i="44"/>
  <c r="L7" i="44"/>
  <c r="K49" i="44"/>
  <c r="S49" i="44"/>
  <c r="AD14" i="42"/>
  <c r="AD2" i="43" s="1"/>
  <c r="AC14" i="42"/>
  <c r="AC2" i="43" s="1"/>
  <c r="R13" i="42"/>
  <c r="I31" i="44" s="1"/>
  <c r="T14" i="42"/>
  <c r="T2" i="43" s="1"/>
  <c r="O53" i="31"/>
  <c r="P53" i="31"/>
  <c r="J7" i="44"/>
  <c r="P7" i="44"/>
  <c r="Q49" i="44"/>
  <c r="P49" i="44"/>
  <c r="K53" i="31"/>
  <c r="AF13" i="42"/>
  <c r="Z142" i="40"/>
  <c r="Z143" i="40" s="1"/>
  <c r="Z144" i="40" s="1"/>
  <c r="L53" i="31"/>
  <c r="H53" i="31"/>
  <c r="AG14" i="42"/>
  <c r="AG2" i="43" s="1"/>
  <c r="AG13" i="42"/>
  <c r="I61" i="44" s="1"/>
  <c r="V142" i="40"/>
  <c r="V143" i="40" s="1"/>
  <c r="H11" i="42"/>
  <c r="H13" i="42" s="1"/>
  <c r="H14" i="42"/>
  <c r="AH141" i="40"/>
  <c r="Y141" i="40"/>
  <c r="Y142" i="40" s="1"/>
  <c r="S14" i="42"/>
  <c r="S2" i="43" s="1"/>
  <c r="AE11" i="42"/>
  <c r="AE13" i="42" s="1"/>
  <c r="I57" i="44" s="1"/>
  <c r="AE14" i="42"/>
  <c r="AE2" i="43" s="1"/>
  <c r="AB11" i="42"/>
  <c r="AB13" i="42" s="1"/>
  <c r="I51" i="44" s="1"/>
  <c r="AB14" i="42"/>
  <c r="AF141" i="40"/>
  <c r="S142" i="40"/>
  <c r="S143" i="40" s="1"/>
  <c r="I13" i="42"/>
  <c r="X11" i="42"/>
  <c r="X13" i="42" s="1"/>
  <c r="I43" i="44" s="1"/>
  <c r="X14" i="42"/>
  <c r="X2" i="43" s="1"/>
  <c r="D14" i="42"/>
  <c r="X142" i="40"/>
  <c r="X143" i="40" s="1"/>
  <c r="X144" i="40" s="1"/>
  <c r="AG141" i="40"/>
  <c r="U142" i="40"/>
  <c r="O11" i="42"/>
  <c r="O13" i="42" s="1"/>
  <c r="I25" i="44" s="1"/>
  <c r="O14" i="42"/>
  <c r="O2" i="43" s="1"/>
  <c r="I3" i="44"/>
  <c r="I3" i="31"/>
  <c r="I141" i="40"/>
  <c r="I142" i="40" s="1"/>
  <c r="I143" i="40" s="1"/>
  <c r="N141" i="40"/>
  <c r="N142" i="40" s="1"/>
  <c r="T142" i="40"/>
  <c r="T143" i="40" s="1"/>
  <c r="W11" i="42"/>
  <c r="W13" i="42" s="1"/>
  <c r="I41" i="44" s="1"/>
  <c r="W14" i="42"/>
  <c r="W2" i="43" s="1"/>
  <c r="Y14" i="42"/>
  <c r="Y2" i="43" s="1"/>
  <c r="K141" i="40"/>
  <c r="Q141" i="40"/>
  <c r="E11" i="42"/>
  <c r="E13" i="42" s="1"/>
  <c r="E14" i="42"/>
  <c r="H141" i="40"/>
  <c r="AH14" i="42"/>
  <c r="AH2" i="43" s="1"/>
  <c r="Y13" i="42"/>
  <c r="I45" i="44" s="1"/>
  <c r="AF14" i="42"/>
  <c r="AF2" i="43" s="1"/>
  <c r="I14" i="42"/>
  <c r="R141" i="40"/>
  <c r="R142" i="40" s="1"/>
  <c r="R143" i="40" s="1"/>
  <c r="J142" i="40"/>
  <c r="J143" i="40" s="1"/>
  <c r="L141" i="40"/>
  <c r="M141" i="40"/>
  <c r="M142" i="40" s="1"/>
  <c r="W144" i="40"/>
  <c r="AE141" i="40"/>
  <c r="I18" i="44"/>
  <c r="K2" i="43"/>
  <c r="L14" i="42"/>
  <c r="L2" i="43" s="1"/>
  <c r="O143" i="40"/>
  <c r="O144" i="40" s="1"/>
  <c r="AB141" i="40"/>
  <c r="F141" i="40"/>
  <c r="Z14" i="42"/>
  <c r="Z2" i="43" s="1"/>
  <c r="F14" i="42"/>
  <c r="E141" i="40"/>
  <c r="AH13" i="42"/>
  <c r="Q11" i="42"/>
  <c r="Q13" i="42" s="1"/>
  <c r="I29" i="44" s="1"/>
  <c r="Q14" i="42"/>
  <c r="Q2" i="43" s="1"/>
  <c r="N11" i="42"/>
  <c r="N13" i="42" s="1"/>
  <c r="I23" i="44" s="1"/>
  <c r="N14" i="42"/>
  <c r="N2" i="43" s="1"/>
  <c r="P141" i="40"/>
  <c r="P142" i="40" s="1"/>
  <c r="AD141" i="40"/>
  <c r="L13" i="42"/>
  <c r="I19" i="44" s="1"/>
  <c r="AC141" i="40"/>
  <c r="U11" i="42"/>
  <c r="U13" i="42" s="1"/>
  <c r="I37" i="44" s="1"/>
  <c r="U14" i="42"/>
  <c r="F13" i="42"/>
  <c r="I7" i="44" s="1"/>
  <c r="G141" i="40"/>
  <c r="AA142" i="40"/>
  <c r="J11" i="42"/>
  <c r="J13" i="42" s="1"/>
  <c r="J14" i="42"/>
  <c r="V14" i="42"/>
  <c r="V2" i="43" s="1"/>
  <c r="D142" i="40"/>
  <c r="Z13" i="42"/>
  <c r="I47" i="44" s="1"/>
  <c r="AK49" i="31"/>
  <c r="AK25" i="31"/>
  <c r="AK21" i="31"/>
  <c r="AK13" i="31"/>
  <c r="AK9" i="31"/>
  <c r="AK39" i="31"/>
  <c r="AK63" i="44"/>
  <c r="AK33" i="31"/>
  <c r="AK15" i="31"/>
  <c r="AK43" i="31"/>
  <c r="AK61" i="31"/>
  <c r="AK7" i="31"/>
  <c r="AK3" i="31"/>
  <c r="AK31" i="31"/>
  <c r="AK37" i="31"/>
  <c r="AK57" i="31"/>
  <c r="AK47" i="31"/>
  <c r="AK47" i="44"/>
  <c r="AK53" i="31"/>
  <c r="AK53" i="44"/>
  <c r="AK19" i="31"/>
  <c r="AK19" i="44"/>
  <c r="AK11" i="31"/>
  <c r="AK11" i="44"/>
  <c r="AK55" i="31"/>
  <c r="AK55" i="44"/>
  <c r="AK23" i="31"/>
  <c r="AK23" i="44"/>
  <c r="AK29" i="31"/>
  <c r="AK29" i="44"/>
  <c r="AK35" i="31"/>
  <c r="AK35" i="44"/>
  <c r="AK45" i="31"/>
  <c r="AK45" i="44"/>
  <c r="AK51" i="31"/>
  <c r="AK51" i="44"/>
  <c r="AK27" i="31"/>
  <c r="AK27" i="44"/>
  <c r="AK41" i="31"/>
  <c r="AK41" i="44"/>
  <c r="AK59" i="31"/>
  <c r="AK59" i="44"/>
  <c r="AK5" i="31"/>
  <c r="AK63" i="31"/>
  <c r="AD2" i="5"/>
  <c r="G2" i="43" l="1"/>
  <c r="Z145" i="40"/>
  <c r="Z146" i="40" s="1"/>
  <c r="N143" i="40"/>
  <c r="N144" i="40" s="1"/>
  <c r="N145" i="40" s="1"/>
  <c r="AB142" i="40"/>
  <c r="AB143" i="40" s="1"/>
  <c r="T144" i="40"/>
  <c r="I64" i="44"/>
  <c r="I64" i="31"/>
  <c r="E2" i="43"/>
  <c r="K142" i="40"/>
  <c r="AA143" i="40"/>
  <c r="AA144" i="40" s="1"/>
  <c r="I14" i="44"/>
  <c r="I2" i="43"/>
  <c r="I144" i="40"/>
  <c r="I145" i="40" s="1"/>
  <c r="I4" i="31"/>
  <c r="I4" i="44"/>
  <c r="D2" i="43"/>
  <c r="I16" i="44"/>
  <c r="J2" i="43"/>
  <c r="Y143" i="40"/>
  <c r="X145" i="40"/>
  <c r="X146" i="40" s="1"/>
  <c r="I52" i="31"/>
  <c r="AB2" i="43"/>
  <c r="I63" i="44"/>
  <c r="I63" i="31"/>
  <c r="E142" i="40"/>
  <c r="AG142" i="40"/>
  <c r="AF142" i="40"/>
  <c r="AH142" i="40"/>
  <c r="AC142" i="40"/>
  <c r="I8" i="44"/>
  <c r="F2" i="43"/>
  <c r="I12" i="44"/>
  <c r="H2" i="43"/>
  <c r="V144" i="40"/>
  <c r="AC143" i="40"/>
  <c r="AD142" i="40"/>
  <c r="AE142" i="40"/>
  <c r="U143" i="40"/>
  <c r="J144" i="40"/>
  <c r="R144" i="40"/>
  <c r="O145" i="40"/>
  <c r="O146" i="40" s="1"/>
  <c r="I38" i="31"/>
  <c r="U2" i="43"/>
  <c r="F142" i="40"/>
  <c r="G142" i="40"/>
  <c r="T145" i="40"/>
  <c r="P143" i="40"/>
  <c r="W145" i="40"/>
  <c r="Q142" i="40"/>
  <c r="S144" i="40"/>
  <c r="M143" i="40"/>
  <c r="L142" i="40"/>
  <c r="L143" i="40" s="1"/>
  <c r="H142" i="40"/>
  <c r="D143" i="40"/>
  <c r="AE2" i="5"/>
  <c r="Z147" i="40" l="1"/>
  <c r="Z148" i="40" s="1"/>
  <c r="AA145" i="40"/>
  <c r="AA146" i="40" s="1"/>
  <c r="AA147" i="40" s="1"/>
  <c r="AA148" i="40" s="1"/>
  <c r="I146" i="40"/>
  <c r="Y144" i="40"/>
  <c r="Y145" i="40" s="1"/>
  <c r="Y146" i="40" s="1"/>
  <c r="M144" i="40"/>
  <c r="S145" i="40"/>
  <c r="AD143" i="40"/>
  <c r="G143" i="40"/>
  <c r="AF143" i="40"/>
  <c r="N146" i="40"/>
  <c r="H143" i="40"/>
  <c r="L144" i="40"/>
  <c r="V145" i="40"/>
  <c r="V146" i="40" s="1"/>
  <c r="V147" i="40" s="1"/>
  <c r="Q143" i="40"/>
  <c r="X147" i="40"/>
  <c r="P144" i="40"/>
  <c r="M145" i="40"/>
  <c r="M146" i="40" s="1"/>
  <c r="F143" i="40"/>
  <c r="O147" i="40"/>
  <c r="AE143" i="40"/>
  <c r="D144" i="40"/>
  <c r="D145" i="40" s="1"/>
  <c r="D146" i="40" s="1"/>
  <c r="S146" i="40"/>
  <c r="S147" i="40" s="1"/>
  <c r="AG143" i="40"/>
  <c r="AC144" i="40"/>
  <c r="T146" i="40"/>
  <c r="W146" i="40"/>
  <c r="W147" i="40" s="1"/>
  <c r="W148" i="40" s="1"/>
  <c r="J145" i="40"/>
  <c r="AH143" i="40"/>
  <c r="AH144" i="40" s="1"/>
  <c r="AH145" i="40" s="1"/>
  <c r="K143" i="40"/>
  <c r="AB144" i="40"/>
  <c r="E143" i="40"/>
  <c r="U144" i="40"/>
  <c r="U145" i="40" s="1"/>
  <c r="L145" i="40"/>
  <c r="R145" i="40"/>
  <c r="AF2" i="5"/>
  <c r="Z149" i="40" l="1"/>
  <c r="Z150" i="40"/>
  <c r="G144" i="40"/>
  <c r="G145" i="40" s="1"/>
  <c r="I147" i="40"/>
  <c r="I148" i="40" s="1"/>
  <c r="I149" i="40" s="1"/>
  <c r="AH146" i="40"/>
  <c r="AH147" i="40" s="1"/>
  <c r="U146" i="40"/>
  <c r="U147" i="40" s="1"/>
  <c r="K144" i="40"/>
  <c r="L146" i="40"/>
  <c r="X148" i="40"/>
  <c r="X149" i="40" s="1"/>
  <c r="S148" i="40"/>
  <c r="AG144" i="40"/>
  <c r="AC145" i="40"/>
  <c r="AE144" i="40"/>
  <c r="O148" i="40"/>
  <c r="O149" i="40" s="1"/>
  <c r="O150" i="40" s="1"/>
  <c r="O151" i="40" s="1"/>
  <c r="K145" i="40"/>
  <c r="F144" i="40"/>
  <c r="AB145" i="40"/>
  <c r="AA149" i="40"/>
  <c r="AD144" i="40"/>
  <c r="J146" i="40"/>
  <c r="R146" i="40"/>
  <c r="E144" i="40"/>
  <c r="V148" i="40"/>
  <c r="Q144" i="40"/>
  <c r="M147" i="40"/>
  <c r="M148" i="40" s="1"/>
  <c r="D147" i="40"/>
  <c r="H144" i="40"/>
  <c r="T147" i="40"/>
  <c r="Y147" i="40"/>
  <c r="P145" i="40"/>
  <c r="W149" i="40"/>
  <c r="W150" i="40" s="1"/>
  <c r="W151" i="40" s="1"/>
  <c r="W152" i="40" s="1"/>
  <c r="W153" i="40" s="1"/>
  <c r="W154" i="40" s="1"/>
  <c r="W155" i="40" s="1"/>
  <c r="W156" i="40" s="1"/>
  <c r="W157" i="40" s="1"/>
  <c r="W158" i="40" s="1"/>
  <c r="W159" i="40" s="1"/>
  <c r="N147" i="40"/>
  <c r="AF144" i="40"/>
  <c r="AG2" i="5"/>
  <c r="AB146" i="40" l="1"/>
  <c r="AB147" i="40" s="1"/>
  <c r="AB148" i="40" s="1"/>
  <c r="Z151" i="40"/>
  <c r="Z152" i="40" s="1"/>
  <c r="M149" i="40"/>
  <c r="M150" i="40" s="1"/>
  <c r="G146" i="40"/>
  <c r="G147" i="40" s="1"/>
  <c r="G148" i="40" s="1"/>
  <c r="AH148" i="40"/>
  <c r="O152" i="40"/>
  <c r="O153" i="40" s="1"/>
  <c r="O154" i="40" s="1"/>
  <c r="O155" i="40" s="1"/>
  <c r="O156" i="40" s="1"/>
  <c r="X150" i="40"/>
  <c r="X151" i="40" s="1"/>
  <c r="X152" i="40" s="1"/>
  <c r="X153" i="40" s="1"/>
  <c r="E145" i="40"/>
  <c r="E146" i="40" s="1"/>
  <c r="E147" i="40" s="1"/>
  <c r="L147" i="40"/>
  <c r="AF145" i="40"/>
  <c r="AF146" i="40" s="1"/>
  <c r="F145" i="40"/>
  <c r="F146" i="40" s="1"/>
  <c r="AE145" i="40"/>
  <c r="W160" i="40"/>
  <c r="W12" i="40" s="1"/>
  <c r="N148" i="40"/>
  <c r="P146" i="40"/>
  <c r="Q145" i="40"/>
  <c r="AG145" i="40"/>
  <c r="S149" i="40"/>
  <c r="Y148" i="40"/>
  <c r="AD145" i="40"/>
  <c r="H145" i="40"/>
  <c r="V149" i="40"/>
  <c r="P147" i="40"/>
  <c r="R147" i="40"/>
  <c r="AC146" i="40"/>
  <c r="K146" i="40"/>
  <c r="I150" i="40"/>
  <c r="I151" i="40" s="1"/>
  <c r="I152" i="40" s="1"/>
  <c r="I153" i="40" s="1"/>
  <c r="I154" i="40" s="1"/>
  <c r="I155" i="40" s="1"/>
  <c r="J147" i="40"/>
  <c r="J148" i="40" s="1"/>
  <c r="J149" i="40" s="1"/>
  <c r="J150" i="40" s="1"/>
  <c r="J151" i="40" s="1"/>
  <c r="J152" i="40" s="1"/>
  <c r="J153" i="40" s="1"/>
  <c r="J154" i="40" s="1"/>
  <c r="J155" i="40" s="1"/>
  <c r="J156" i="40" s="1"/>
  <c r="J157" i="40" s="1"/>
  <c r="J158" i="40" s="1"/>
  <c r="J159" i="40" s="1"/>
  <c r="J160" i="40" s="1"/>
  <c r="T148" i="40"/>
  <c r="AA150" i="40"/>
  <c r="D148" i="40"/>
  <c r="U148" i="40"/>
  <c r="AH2" i="5"/>
  <c r="AB149" i="40" l="1"/>
  <c r="AB150" i="40" s="1"/>
  <c r="AB151" i="40" s="1"/>
  <c r="Z153" i="40"/>
  <c r="Z154" i="40" s="1"/>
  <c r="F147" i="40"/>
  <c r="F148" i="40" s="1"/>
  <c r="M151" i="40"/>
  <c r="M152" i="40" s="1"/>
  <c r="M153" i="40" s="1"/>
  <c r="M154" i="40" s="1"/>
  <c r="M155" i="40" s="1"/>
  <c r="AH149" i="40"/>
  <c r="O157" i="40"/>
  <c r="W14" i="40"/>
  <c r="Z42" i="31" s="1"/>
  <c r="W20" i="40"/>
  <c r="W5" i="40"/>
  <c r="V41" i="44" s="1"/>
  <c r="W13" i="40"/>
  <c r="Z41" i="31" s="1"/>
  <c r="W19" i="40"/>
  <c r="W3" i="40"/>
  <c r="U41" i="44" s="1"/>
  <c r="W11" i="40"/>
  <c r="Y41" i="31" s="1"/>
  <c r="W18" i="40"/>
  <c r="W21" i="40"/>
  <c r="W16" i="40"/>
  <c r="W6" i="40"/>
  <c r="V42" i="31" s="1"/>
  <c r="W17" i="40"/>
  <c r="E148" i="40"/>
  <c r="W9" i="40"/>
  <c r="X41" i="31" s="1"/>
  <c r="W8" i="40"/>
  <c r="W42" i="44" s="1"/>
  <c r="O158" i="40"/>
  <c r="Y42" i="31"/>
  <c r="Y42" i="44"/>
  <c r="J8" i="40"/>
  <c r="J19" i="40"/>
  <c r="J4" i="40"/>
  <c r="J21" i="40"/>
  <c r="J13" i="40"/>
  <c r="I156" i="40"/>
  <c r="I157" i="40" s="1"/>
  <c r="I158" i="40" s="1"/>
  <c r="I159" i="40" s="1"/>
  <c r="I160" i="40" s="1"/>
  <c r="I3" i="40" s="1"/>
  <c r="X154" i="40"/>
  <c r="X155" i="40" s="1"/>
  <c r="X156" i="40" s="1"/>
  <c r="X157" i="40" s="1"/>
  <c r="X158" i="40" s="1"/>
  <c r="X159" i="40" s="1"/>
  <c r="X160" i="40" s="1"/>
  <c r="X15" i="40" s="1"/>
  <c r="J3" i="40"/>
  <c r="V150" i="40"/>
  <c r="V151" i="40" s="1"/>
  <c r="V152" i="40" s="1"/>
  <c r="V153" i="40" s="1"/>
  <c r="V154" i="40" s="1"/>
  <c r="V155" i="40" s="1"/>
  <c r="V156" i="40" s="1"/>
  <c r="V157" i="40" s="1"/>
  <c r="V158" i="40" s="1"/>
  <c r="V159" i="40" s="1"/>
  <c r="V160" i="40" s="1"/>
  <c r="V14" i="40" s="1"/>
  <c r="J20" i="40"/>
  <c r="J9" i="40"/>
  <c r="Z42" i="44"/>
  <c r="AE146" i="40"/>
  <c r="AE147" i="40" s="1"/>
  <c r="J11" i="40"/>
  <c r="T149" i="40"/>
  <c r="AB152" i="40"/>
  <c r="AB153" i="40" s="1"/>
  <c r="J7" i="40"/>
  <c r="J17" i="40"/>
  <c r="W42" i="31"/>
  <c r="J22" i="40"/>
  <c r="S150" i="40"/>
  <c r="AG146" i="40"/>
  <c r="P148" i="40"/>
  <c r="L148" i="40"/>
  <c r="L149" i="40" s="1"/>
  <c r="L150" i="40" s="1"/>
  <c r="L151" i="40" s="1"/>
  <c r="L152" i="40" s="1"/>
  <c r="L153" i="40" s="1"/>
  <c r="L154" i="40" s="1"/>
  <c r="L155" i="40" s="1"/>
  <c r="L156" i="40" s="1"/>
  <c r="AA151" i="40"/>
  <c r="AA152" i="40" s="1"/>
  <c r="AA153" i="40" s="1"/>
  <c r="AA154" i="40" s="1"/>
  <c r="AA155" i="40" s="1"/>
  <c r="AA156" i="40" s="1"/>
  <c r="AA157" i="40" s="1"/>
  <c r="AA158" i="40" s="1"/>
  <c r="AA159" i="40" s="1"/>
  <c r="AA160" i="40" s="1"/>
  <c r="J5" i="40"/>
  <c r="J16" i="40"/>
  <c r="J15" i="40"/>
  <c r="J6" i="40"/>
  <c r="U41" i="31"/>
  <c r="K147" i="40"/>
  <c r="K148" i="40" s="1"/>
  <c r="H146" i="40"/>
  <c r="AD146" i="40"/>
  <c r="AD147" i="40" s="1"/>
  <c r="J12" i="40"/>
  <c r="J10" i="40"/>
  <c r="J14" i="40"/>
  <c r="G149" i="40"/>
  <c r="Q146" i="40"/>
  <c r="W4" i="40"/>
  <c r="W22" i="40"/>
  <c r="W7" i="40"/>
  <c r="W15" i="40"/>
  <c r="D149" i="40"/>
  <c r="AC147" i="40"/>
  <c r="AC148" i="40" s="1"/>
  <c r="AC149" i="40" s="1"/>
  <c r="AC150" i="40" s="1"/>
  <c r="J18" i="40"/>
  <c r="W10" i="40"/>
  <c r="AF147" i="40"/>
  <c r="U149" i="40"/>
  <c r="V41" i="31"/>
  <c r="R148" i="40"/>
  <c r="Y149" i="40"/>
  <c r="AA42" i="31"/>
  <c r="AA42" i="44"/>
  <c r="N149" i="40"/>
  <c r="AB154" i="40" l="1"/>
  <c r="AB155" i="40" s="1"/>
  <c r="AB156" i="40" s="1"/>
  <c r="AB157" i="40" s="1"/>
  <c r="AB158" i="40" s="1"/>
  <c r="AB159" i="40" s="1"/>
  <c r="AB160" i="40" s="1"/>
  <c r="AB20" i="40" s="1"/>
  <c r="V42" i="44"/>
  <c r="Z41" i="44"/>
  <c r="F149" i="40"/>
  <c r="F150" i="40" s="1"/>
  <c r="F151" i="40" s="1"/>
  <c r="F152" i="40" s="1"/>
  <c r="F153" i="40"/>
  <c r="F154" i="40" s="1"/>
  <c r="F155" i="40" s="1"/>
  <c r="F156" i="40" s="1"/>
  <c r="F157" i="40" s="1"/>
  <c r="F158" i="40" s="1"/>
  <c r="F159" i="40" s="1"/>
  <c r="F160" i="40" s="1"/>
  <c r="V22" i="40"/>
  <c r="Z155" i="40"/>
  <c r="Z156" i="40" s="1"/>
  <c r="Z157" i="40" s="1"/>
  <c r="V13" i="40"/>
  <c r="Z39" i="31" s="1"/>
  <c r="V9" i="40"/>
  <c r="O159" i="40"/>
  <c r="V7" i="40"/>
  <c r="W39" i="31" s="1"/>
  <c r="V11" i="40"/>
  <c r="I16" i="40"/>
  <c r="AA14" i="44" s="1"/>
  <c r="Y41" i="44"/>
  <c r="I21" i="40"/>
  <c r="X41" i="44"/>
  <c r="X12" i="40"/>
  <c r="I9" i="40"/>
  <c r="X13" i="44" s="1"/>
  <c r="V5" i="40"/>
  <c r="AH150" i="40"/>
  <c r="V17" i="40"/>
  <c r="X18" i="40"/>
  <c r="X17" i="40"/>
  <c r="I12" i="40"/>
  <c r="Y14" i="31" s="1"/>
  <c r="X16" i="40"/>
  <c r="AA44" i="31" s="1"/>
  <c r="X13" i="40"/>
  <c r="Z43" i="31" s="1"/>
  <c r="X7" i="40"/>
  <c r="W43" i="31" s="1"/>
  <c r="V15" i="40"/>
  <c r="X19" i="40"/>
  <c r="E149" i="40"/>
  <c r="E150" i="40" s="1"/>
  <c r="V16" i="40"/>
  <c r="V6" i="40"/>
  <c r="V40" i="31" s="1"/>
  <c r="X4" i="40"/>
  <c r="U44" i="31" s="1"/>
  <c r="I19" i="40"/>
  <c r="X11" i="40"/>
  <c r="I8" i="40"/>
  <c r="W14" i="31" s="1"/>
  <c r="X20" i="40"/>
  <c r="F19" i="40"/>
  <c r="F4" i="40"/>
  <c r="AA43" i="31"/>
  <c r="AA43" i="44"/>
  <c r="AA22" i="40"/>
  <c r="AA19" i="40"/>
  <c r="AA20" i="40"/>
  <c r="AA16" i="40"/>
  <c r="AA3" i="40"/>
  <c r="AA18" i="40"/>
  <c r="AA10" i="40"/>
  <c r="AA13" i="40"/>
  <c r="AA7" i="40"/>
  <c r="AA8" i="40"/>
  <c r="AA21" i="40"/>
  <c r="AA9" i="40"/>
  <c r="AA12" i="40"/>
  <c r="AA11" i="40"/>
  <c r="AA17" i="40"/>
  <c r="AA14" i="40"/>
  <c r="AA5" i="40"/>
  <c r="AA15" i="40"/>
  <c r="AA6" i="40"/>
  <c r="AA4" i="40"/>
  <c r="AB12" i="40"/>
  <c r="U13" i="31"/>
  <c r="U13" i="44"/>
  <c r="Z40" i="31"/>
  <c r="Z40" i="44"/>
  <c r="Y16" i="31"/>
  <c r="Y16" i="44"/>
  <c r="D150" i="40"/>
  <c r="D151" i="40" s="1"/>
  <c r="D152" i="40" s="1"/>
  <c r="D153" i="40" s="1"/>
  <c r="D154" i="40" s="1"/>
  <c r="D155" i="40" s="1"/>
  <c r="D156" i="40" s="1"/>
  <c r="D157" i="40" s="1"/>
  <c r="D158" i="40" s="1"/>
  <c r="D159" i="40" s="1"/>
  <c r="D160" i="40" s="1"/>
  <c r="D16" i="40" s="1"/>
  <c r="K149" i="40"/>
  <c r="AA15" i="31"/>
  <c r="AA15" i="44"/>
  <c r="L157" i="40"/>
  <c r="V21" i="40"/>
  <c r="AE148" i="40"/>
  <c r="V10" i="40"/>
  <c r="I13" i="40"/>
  <c r="U16" i="31"/>
  <c r="U16" i="44"/>
  <c r="Y39" i="31"/>
  <c r="Y39" i="44"/>
  <c r="AA16" i="31"/>
  <c r="AA16" i="44"/>
  <c r="U150" i="40"/>
  <c r="AC151" i="40"/>
  <c r="AC152" i="40" s="1"/>
  <c r="AC153" i="40" s="1"/>
  <c r="AC154" i="40" s="1"/>
  <c r="AC155" i="40" s="1"/>
  <c r="AC156" i="40" s="1"/>
  <c r="AC157" i="40" s="1"/>
  <c r="U42" i="31"/>
  <c r="U42" i="44"/>
  <c r="AB16" i="40"/>
  <c r="P149" i="40"/>
  <c r="P150" i="40" s="1"/>
  <c r="P151" i="40" s="1"/>
  <c r="P152" i="40" s="1"/>
  <c r="P153" i="40" s="1"/>
  <c r="P154" i="40" s="1"/>
  <c r="P155" i="40" s="1"/>
  <c r="P156" i="40" s="1"/>
  <c r="P157" i="40" s="1"/>
  <c r="P158" i="40" s="1"/>
  <c r="P159" i="40" s="1"/>
  <c r="P160" i="40" s="1"/>
  <c r="AB6" i="40"/>
  <c r="X15" i="44"/>
  <c r="X15" i="31"/>
  <c r="X5" i="40"/>
  <c r="AA40" i="31"/>
  <c r="AA40" i="44"/>
  <c r="N150" i="40"/>
  <c r="AB18" i="40"/>
  <c r="S151" i="40"/>
  <c r="AB9" i="40"/>
  <c r="W15" i="31"/>
  <c r="W15" i="44"/>
  <c r="X22" i="40"/>
  <c r="I20" i="40"/>
  <c r="W16" i="31"/>
  <c r="W16" i="44"/>
  <c r="X42" i="31"/>
  <c r="X42" i="44"/>
  <c r="V16" i="31"/>
  <c r="V16" i="44"/>
  <c r="AA14" i="31"/>
  <c r="AB21" i="40"/>
  <c r="AB4" i="40"/>
  <c r="R149" i="40"/>
  <c r="R150" i="40" s="1"/>
  <c r="R151" i="40" s="1"/>
  <c r="R152" i="40" s="1"/>
  <c r="R153" i="40" s="1"/>
  <c r="R154" i="40" s="1"/>
  <c r="R155" i="40" s="1"/>
  <c r="R156" i="40" s="1"/>
  <c r="R157" i="40" s="1"/>
  <c r="R158" i="40" s="1"/>
  <c r="R159" i="40" s="1"/>
  <c r="R160" i="40" s="1"/>
  <c r="AB14" i="40"/>
  <c r="AB5" i="40"/>
  <c r="Y14" i="44"/>
  <c r="AB7" i="40"/>
  <c r="W41" i="31"/>
  <c r="W41" i="44"/>
  <c r="Y44" i="31"/>
  <c r="Y44" i="44"/>
  <c r="Q147" i="40"/>
  <c r="G150" i="40"/>
  <c r="G151" i="40" s="1"/>
  <c r="G152" i="40" s="1"/>
  <c r="G153" i="40" s="1"/>
  <c r="G154" i="40" s="1"/>
  <c r="G155" i="40" s="1"/>
  <c r="G156" i="40" s="1"/>
  <c r="G157" i="40" s="1"/>
  <c r="G158" i="40" s="1"/>
  <c r="G159" i="40" s="1"/>
  <c r="G160" i="40" s="1"/>
  <c r="G18" i="40" s="1"/>
  <c r="Y43" i="31"/>
  <c r="Y43" i="44"/>
  <c r="V20" i="40"/>
  <c r="AB3" i="40"/>
  <c r="I5" i="40"/>
  <c r="I14" i="40"/>
  <c r="I7" i="40"/>
  <c r="I17" i="40"/>
  <c r="I18" i="40"/>
  <c r="I11" i="40"/>
  <c r="I10" i="40"/>
  <c r="I22" i="40"/>
  <c r="I15" i="40"/>
  <c r="I4" i="40"/>
  <c r="I6" i="40"/>
  <c r="Z15" i="31"/>
  <c r="Z15" i="44"/>
  <c r="H147" i="40"/>
  <c r="H148" i="40" s="1"/>
  <c r="Y150" i="40"/>
  <c r="Y151" i="40" s="1"/>
  <c r="Y152" i="40" s="1"/>
  <c r="Y153" i="40" s="1"/>
  <c r="Y154" i="40" s="1"/>
  <c r="Y155" i="40" s="1"/>
  <c r="Y156" i="40" s="1"/>
  <c r="Y157" i="40" s="1"/>
  <c r="Y158" i="40" s="1"/>
  <c r="Y159" i="40" s="1"/>
  <c r="Y160" i="40" s="1"/>
  <c r="AB11" i="40"/>
  <c r="Z16" i="31"/>
  <c r="Z16" i="44"/>
  <c r="V15" i="31"/>
  <c r="V15" i="44"/>
  <c r="T150" i="40"/>
  <c r="Y15" i="31"/>
  <c r="Y15" i="44"/>
  <c r="V4" i="40"/>
  <c r="V12" i="40"/>
  <c r="V8" i="40"/>
  <c r="V18" i="40"/>
  <c r="V19" i="40"/>
  <c r="U15" i="31"/>
  <c r="U15" i="44"/>
  <c r="X10" i="40"/>
  <c r="X39" i="44"/>
  <c r="X39" i="31"/>
  <c r="W39" i="44"/>
  <c r="AB10" i="40"/>
  <c r="M156" i="40"/>
  <c r="M157" i="40" s="1"/>
  <c r="M158" i="40" s="1"/>
  <c r="M159" i="40" s="1"/>
  <c r="M160" i="40" s="1"/>
  <c r="AA41" i="31"/>
  <c r="AA41" i="44"/>
  <c r="X16" i="31"/>
  <c r="X16" i="44"/>
  <c r="AD148" i="40"/>
  <c r="AG147" i="40"/>
  <c r="AF148" i="40"/>
  <c r="AF149" i="40" s="1"/>
  <c r="AF150" i="40" s="1"/>
  <c r="AF151" i="40" s="1"/>
  <c r="AF152" i="40" s="1"/>
  <c r="AF153" i="40" s="1"/>
  <c r="AF154" i="40" s="1"/>
  <c r="AF155" i="40" s="1"/>
  <c r="AF156" i="40" s="1"/>
  <c r="AF157" i="40" s="1"/>
  <c r="AF158" i="40" s="1"/>
  <c r="AF159" i="40" s="1"/>
  <c r="AF160" i="40" s="1"/>
  <c r="AB13" i="40"/>
  <c r="AA39" i="31"/>
  <c r="AA39" i="44"/>
  <c r="V3" i="40"/>
  <c r="X21" i="40"/>
  <c r="X3" i="40"/>
  <c r="X9" i="40"/>
  <c r="X14" i="40"/>
  <c r="X6" i="40"/>
  <c r="X8" i="40"/>
  <c r="V39" i="44"/>
  <c r="V39" i="31"/>
  <c r="AB15" i="40" l="1"/>
  <c r="F15" i="40"/>
  <c r="F18" i="40"/>
  <c r="AB17" i="40"/>
  <c r="AB22" i="40"/>
  <c r="AB8" i="40"/>
  <c r="F8" i="40"/>
  <c r="F12" i="40"/>
  <c r="Z39" i="44"/>
  <c r="AB19" i="40"/>
  <c r="F13" i="40"/>
  <c r="F6" i="40"/>
  <c r="F5" i="40"/>
  <c r="F9" i="40"/>
  <c r="Z43" i="44"/>
  <c r="W14" i="44"/>
  <c r="F22" i="40"/>
  <c r="F17" i="40"/>
  <c r="F3" i="40"/>
  <c r="U7" i="44" s="1"/>
  <c r="F14" i="40"/>
  <c r="F11" i="40"/>
  <c r="F16" i="40"/>
  <c r="F10" i="40"/>
  <c r="F20" i="40"/>
  <c r="Z158" i="40"/>
  <c r="Z159" i="40" s="1"/>
  <c r="F7" i="40"/>
  <c r="F21" i="40"/>
  <c r="AA44" i="44"/>
  <c r="AH41" i="31"/>
  <c r="O160" i="40"/>
  <c r="O19" i="40" s="1"/>
  <c r="W43" i="44"/>
  <c r="U44" i="44"/>
  <c r="X13" i="31"/>
  <c r="AM41" i="31"/>
  <c r="V40" i="44"/>
  <c r="AH151" i="40"/>
  <c r="AC158" i="40"/>
  <c r="AC159" i="40" s="1"/>
  <c r="AC160" i="40" s="1"/>
  <c r="AC3" i="40" s="1"/>
  <c r="U53" i="44" s="1"/>
  <c r="R7" i="40"/>
  <c r="E151" i="40"/>
  <c r="AM41" i="44"/>
  <c r="M4" i="40"/>
  <c r="U22" i="44" s="1"/>
  <c r="R8" i="40"/>
  <c r="W32" i="44" s="1"/>
  <c r="AA4" i="31"/>
  <c r="AA4" i="44"/>
  <c r="AF14" i="40"/>
  <c r="AF6" i="40"/>
  <c r="AF9" i="40"/>
  <c r="AF15" i="40"/>
  <c r="AF22" i="40"/>
  <c r="AF10" i="40"/>
  <c r="AF18" i="40"/>
  <c r="AF11" i="40"/>
  <c r="AF17" i="40"/>
  <c r="AF19" i="40"/>
  <c r="AF16" i="40"/>
  <c r="AF21" i="40"/>
  <c r="AF3" i="40"/>
  <c r="AF12" i="40"/>
  <c r="AF13" i="40"/>
  <c r="AF8" i="40"/>
  <c r="AF4" i="40"/>
  <c r="AF5" i="40"/>
  <c r="P4" i="40"/>
  <c r="P17" i="40"/>
  <c r="P19" i="40"/>
  <c r="P10" i="40"/>
  <c r="P7" i="40"/>
  <c r="P18" i="40"/>
  <c r="P9" i="40"/>
  <c r="P20" i="40"/>
  <c r="P22" i="40"/>
  <c r="P8" i="40"/>
  <c r="P12" i="40"/>
  <c r="P5" i="40"/>
  <c r="P21" i="40"/>
  <c r="P13" i="40"/>
  <c r="P14" i="40"/>
  <c r="P16" i="40"/>
  <c r="P15" i="40"/>
  <c r="P6" i="40"/>
  <c r="P3" i="40"/>
  <c r="P11" i="40"/>
  <c r="H149" i="40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" i="40" s="1"/>
  <c r="Y3" i="40"/>
  <c r="Y21" i="40"/>
  <c r="Y16" i="40"/>
  <c r="Y9" i="40"/>
  <c r="Y8" i="40"/>
  <c r="Y12" i="40"/>
  <c r="Y10" i="40"/>
  <c r="Y4" i="40"/>
  <c r="Y7" i="40"/>
  <c r="Y13" i="40"/>
  <c r="Y6" i="40"/>
  <c r="Y14" i="40"/>
  <c r="Y19" i="40"/>
  <c r="Y20" i="40"/>
  <c r="Y15" i="40"/>
  <c r="Y18" i="40"/>
  <c r="Y17" i="40"/>
  <c r="Y11" i="40"/>
  <c r="Y5" i="40"/>
  <c r="R19" i="40"/>
  <c r="R10" i="40"/>
  <c r="R20" i="40"/>
  <c r="R6" i="40"/>
  <c r="R17" i="40"/>
  <c r="R11" i="40"/>
  <c r="R21" i="40"/>
  <c r="R16" i="40"/>
  <c r="R14" i="40"/>
  <c r="R18" i="40"/>
  <c r="R4" i="40"/>
  <c r="R3" i="40"/>
  <c r="R22" i="40"/>
  <c r="R5" i="40"/>
  <c r="R12" i="40"/>
  <c r="R15" i="40"/>
  <c r="D6" i="40"/>
  <c r="L158" i="40"/>
  <c r="K150" i="40"/>
  <c r="K151" i="40" s="1"/>
  <c r="K152" i="40" s="1"/>
  <c r="K153" i="40" s="1"/>
  <c r="K154" i="40" s="1"/>
  <c r="K155" i="40" s="1"/>
  <c r="K156" i="40" s="1"/>
  <c r="K157" i="40" s="1"/>
  <c r="K158" i="40" s="1"/>
  <c r="K159" i="40" s="1"/>
  <c r="K160" i="40" s="1"/>
  <c r="K20" i="40" s="1"/>
  <c r="AA51" i="31"/>
  <c r="AA51" i="44"/>
  <c r="Y52" i="31"/>
  <c r="Y52" i="44"/>
  <c r="V49" i="44"/>
  <c r="V49" i="31"/>
  <c r="W49" i="31"/>
  <c r="W49" i="44"/>
  <c r="X8" i="31"/>
  <c r="X8" i="44"/>
  <c r="AM15" i="44"/>
  <c r="AH15" i="44"/>
  <c r="U52" i="31"/>
  <c r="U52" i="44"/>
  <c r="Z13" i="31"/>
  <c r="Z13" i="44"/>
  <c r="R9" i="40"/>
  <c r="Z50" i="31"/>
  <c r="Z50" i="44"/>
  <c r="Z49" i="31"/>
  <c r="Z49" i="44"/>
  <c r="U8" i="31"/>
  <c r="U8" i="44"/>
  <c r="M14" i="40"/>
  <c r="M9" i="40"/>
  <c r="M8" i="40"/>
  <c r="M20" i="40"/>
  <c r="M12" i="40"/>
  <c r="M18" i="40"/>
  <c r="M3" i="40"/>
  <c r="M5" i="40"/>
  <c r="M13" i="40"/>
  <c r="M7" i="40"/>
  <c r="M15" i="40"/>
  <c r="M10" i="40"/>
  <c r="R13" i="40"/>
  <c r="U39" i="31"/>
  <c r="U39" i="44"/>
  <c r="M11" i="40"/>
  <c r="AM15" i="31"/>
  <c r="AH15" i="31"/>
  <c r="V14" i="31"/>
  <c r="V14" i="44"/>
  <c r="W13" i="31"/>
  <c r="W13" i="44"/>
  <c r="AH41" i="44"/>
  <c r="AC18" i="40"/>
  <c r="X40" i="31"/>
  <c r="X40" i="44"/>
  <c r="M19" i="40"/>
  <c r="X50" i="31"/>
  <c r="X50" i="44"/>
  <c r="W7" i="44"/>
  <c r="W7" i="31"/>
  <c r="W31" i="44"/>
  <c r="W31" i="31"/>
  <c r="AH42" i="31"/>
  <c r="AI41" i="31"/>
  <c r="AI42" i="31" s="1"/>
  <c r="G7" i="40"/>
  <c r="G22" i="40"/>
  <c r="G6" i="40"/>
  <c r="G13" i="40"/>
  <c r="G12" i="40"/>
  <c r="G14" i="40"/>
  <c r="G21" i="40"/>
  <c r="G8" i="40"/>
  <c r="G19" i="40"/>
  <c r="G3" i="40"/>
  <c r="G9" i="40"/>
  <c r="G15" i="40"/>
  <c r="G11" i="40"/>
  <c r="G16" i="40"/>
  <c r="G4" i="40"/>
  <c r="G5" i="40"/>
  <c r="G20" i="40"/>
  <c r="G17" i="40"/>
  <c r="G10" i="40"/>
  <c r="S152" i="40"/>
  <c r="AA52" i="31"/>
  <c r="AA52" i="44"/>
  <c r="Y49" i="31"/>
  <c r="Y49" i="44"/>
  <c r="W8" i="31"/>
  <c r="W8" i="44"/>
  <c r="T151" i="40"/>
  <c r="T152" i="40" s="1"/>
  <c r="T153" i="40" s="1"/>
  <c r="T154" i="40" s="1"/>
  <c r="T155" i="40" s="1"/>
  <c r="T156" i="40" s="1"/>
  <c r="T157" i="40" s="1"/>
  <c r="T158" i="40" s="1"/>
  <c r="T159" i="40" s="1"/>
  <c r="T160" i="40" s="1"/>
  <c r="T3" i="40" s="1"/>
  <c r="X52" i="31"/>
  <c r="X52" i="44"/>
  <c r="U14" i="31"/>
  <c r="U14" i="44"/>
  <c r="Z14" i="31"/>
  <c r="Z14" i="44"/>
  <c r="W44" i="31"/>
  <c r="W44" i="44"/>
  <c r="M16" i="40"/>
  <c r="AA13" i="44"/>
  <c r="AA13" i="31"/>
  <c r="V13" i="44"/>
  <c r="V13" i="31"/>
  <c r="W51" i="31"/>
  <c r="W51" i="44"/>
  <c r="AF7" i="40"/>
  <c r="V43" i="31"/>
  <c r="V43" i="44"/>
  <c r="Y50" i="31"/>
  <c r="Y50" i="44"/>
  <c r="U49" i="31"/>
  <c r="U49" i="44"/>
  <c r="V8" i="31"/>
  <c r="V8" i="44"/>
  <c r="V7" i="31"/>
  <c r="V7" i="44"/>
  <c r="X7" i="31"/>
  <c r="X7" i="44"/>
  <c r="X44" i="31"/>
  <c r="X44" i="44"/>
  <c r="Z51" i="31"/>
  <c r="Z51" i="44"/>
  <c r="AD149" i="40"/>
  <c r="AD150" i="40" s="1"/>
  <c r="AD151" i="40" s="1"/>
  <c r="AD152" i="40" s="1"/>
  <c r="AD153" i="40" s="1"/>
  <c r="AD154" i="40" s="1"/>
  <c r="AD155" i="40" s="1"/>
  <c r="AD156" i="40" s="1"/>
  <c r="AD157" i="40" s="1"/>
  <c r="AD158" i="40" s="1"/>
  <c r="AD159" i="40" s="1"/>
  <c r="AD160" i="40" s="1"/>
  <c r="AD12" i="40" s="1"/>
  <c r="M22" i="40"/>
  <c r="W40" i="31"/>
  <c r="W40" i="44"/>
  <c r="U51" i="31"/>
  <c r="U51" i="44"/>
  <c r="AF20" i="40"/>
  <c r="X51" i="31"/>
  <c r="X51" i="44"/>
  <c r="U151" i="40"/>
  <c r="U152" i="40" s="1"/>
  <c r="U153" i="40" s="1"/>
  <c r="U154" i="40" s="1"/>
  <c r="U155" i="40" s="1"/>
  <c r="U156" i="40" s="1"/>
  <c r="U157" i="40" s="1"/>
  <c r="U158" i="40" s="1"/>
  <c r="U159" i="40" s="1"/>
  <c r="U160" i="40" s="1"/>
  <c r="U12" i="40" s="1"/>
  <c r="AE149" i="40"/>
  <c r="D4" i="40"/>
  <c r="D3" i="40"/>
  <c r="D19" i="40"/>
  <c r="D15" i="40"/>
  <c r="D7" i="40"/>
  <c r="D14" i="40"/>
  <c r="D9" i="40"/>
  <c r="D10" i="40"/>
  <c r="D11" i="40"/>
  <c r="D5" i="40"/>
  <c r="D18" i="40"/>
  <c r="D20" i="40"/>
  <c r="D22" i="40"/>
  <c r="D8" i="40"/>
  <c r="D13" i="40"/>
  <c r="D17" i="40"/>
  <c r="D12" i="40"/>
  <c r="D21" i="40"/>
  <c r="U50" i="31"/>
  <c r="U50" i="44"/>
  <c r="X49" i="44"/>
  <c r="X49" i="31"/>
  <c r="AA50" i="31"/>
  <c r="AA50" i="44"/>
  <c r="Z44" i="31"/>
  <c r="Z44" i="44"/>
  <c r="AG148" i="40"/>
  <c r="AG149" i="40" s="1"/>
  <c r="AG150" i="40" s="1"/>
  <c r="AG151" i="40" s="1"/>
  <c r="AG152" i="40" s="1"/>
  <c r="AG153" i="40" s="1"/>
  <c r="AG154" i="40" s="1"/>
  <c r="M21" i="40"/>
  <c r="Y40" i="31"/>
  <c r="Y40" i="44"/>
  <c r="Y51" i="31"/>
  <c r="Y51" i="44"/>
  <c r="X14" i="31"/>
  <c r="X14" i="44"/>
  <c r="Q148" i="40"/>
  <c r="Q149" i="40" s="1"/>
  <c r="Q150" i="40" s="1"/>
  <c r="Q151" i="40" s="1"/>
  <c r="Q152" i="40" s="1"/>
  <c r="Q153" i="40" s="1"/>
  <c r="Q154" i="40" s="1"/>
  <c r="Q155" i="40" s="1"/>
  <c r="Q156" i="40" s="1"/>
  <c r="Q157" i="40" s="1"/>
  <c r="Q158" i="40" s="1"/>
  <c r="Q159" i="40" s="1"/>
  <c r="Q160" i="40" s="1"/>
  <c r="Q5" i="40" s="1"/>
  <c r="V51" i="31"/>
  <c r="V51" i="44"/>
  <c r="W52" i="31"/>
  <c r="W52" i="44"/>
  <c r="V50" i="31"/>
  <c r="V50" i="44"/>
  <c r="Z8" i="31"/>
  <c r="Z8" i="44"/>
  <c r="Y7" i="31"/>
  <c r="Y7" i="44"/>
  <c r="AA8" i="31"/>
  <c r="AA8" i="44"/>
  <c r="U43" i="31"/>
  <c r="U43" i="44"/>
  <c r="V44" i="31"/>
  <c r="V44" i="44"/>
  <c r="X43" i="44"/>
  <c r="X43" i="31"/>
  <c r="M6" i="40"/>
  <c r="U40" i="31"/>
  <c r="U40" i="44"/>
  <c r="AC4" i="40"/>
  <c r="AC10" i="40"/>
  <c r="Y22" i="40"/>
  <c r="Y13" i="31"/>
  <c r="Y13" i="44"/>
  <c r="M17" i="40"/>
  <c r="Z52" i="31"/>
  <c r="Z52" i="44"/>
  <c r="N151" i="40"/>
  <c r="N152" i="40" s="1"/>
  <c r="N153" i="40" s="1"/>
  <c r="N154" i="40" s="1"/>
  <c r="N155" i="40" s="1"/>
  <c r="N156" i="40" s="1"/>
  <c r="N157" i="40" s="1"/>
  <c r="N158" i="40" s="1"/>
  <c r="N159" i="40" s="1"/>
  <c r="N160" i="40" s="1"/>
  <c r="N8" i="40" s="1"/>
  <c r="V52" i="31"/>
  <c r="V52" i="44"/>
  <c r="AA49" i="31"/>
  <c r="AA49" i="44"/>
  <c r="W50" i="31"/>
  <c r="W50" i="44"/>
  <c r="Z7" i="31"/>
  <c r="Z7" i="44"/>
  <c r="AA7" i="44"/>
  <c r="AA7" i="31"/>
  <c r="Y8" i="31"/>
  <c r="Y8" i="44"/>
  <c r="T13" i="40" l="1"/>
  <c r="Z160" i="40"/>
  <c r="Z5" i="40" s="1"/>
  <c r="Z8" i="40"/>
  <c r="O13" i="40"/>
  <c r="Z25" i="31" s="1"/>
  <c r="Z17" i="40"/>
  <c r="AC16" i="40"/>
  <c r="AC17" i="40"/>
  <c r="U22" i="31"/>
  <c r="AC6" i="40"/>
  <c r="Z22" i="40"/>
  <c r="Z6" i="40"/>
  <c r="AC7" i="40"/>
  <c r="AC5" i="40"/>
  <c r="AC20" i="40"/>
  <c r="AC11" i="40"/>
  <c r="Y53" i="31" s="1"/>
  <c r="AC22" i="40"/>
  <c r="U7" i="31"/>
  <c r="Z16" i="40"/>
  <c r="Z3" i="40"/>
  <c r="U47" i="31" s="1"/>
  <c r="O22" i="40"/>
  <c r="AC9" i="40"/>
  <c r="AC12" i="40"/>
  <c r="AC13" i="40"/>
  <c r="Z53" i="44" s="1"/>
  <c r="AC15" i="40"/>
  <c r="Z20" i="40"/>
  <c r="O12" i="40"/>
  <c r="Y26" i="44" s="1"/>
  <c r="O18" i="40"/>
  <c r="Z18" i="40"/>
  <c r="O8" i="40"/>
  <c r="W32" i="31"/>
  <c r="AC14" i="40"/>
  <c r="Z15" i="40"/>
  <c r="AA47" i="44" s="1"/>
  <c r="Z13" i="40"/>
  <c r="O20" i="40"/>
  <c r="O14" i="40"/>
  <c r="AC8" i="40"/>
  <c r="W54" i="44" s="1"/>
  <c r="O7" i="40"/>
  <c r="O10" i="40"/>
  <c r="O4" i="40"/>
  <c r="O9" i="40"/>
  <c r="O21" i="40"/>
  <c r="O11" i="40"/>
  <c r="O3" i="40"/>
  <c r="O15" i="40"/>
  <c r="O6" i="40"/>
  <c r="O17" i="40"/>
  <c r="O16" i="40"/>
  <c r="O5" i="40"/>
  <c r="AH13" i="44"/>
  <c r="U53" i="31"/>
  <c r="Z4" i="40"/>
  <c r="Z11" i="40"/>
  <c r="AH152" i="40"/>
  <c r="AH153" i="40" s="1"/>
  <c r="AH154" i="40" s="1"/>
  <c r="V47" i="44"/>
  <c r="V47" i="31"/>
  <c r="Z14" i="40"/>
  <c r="T4" i="40"/>
  <c r="U36" i="44" s="1"/>
  <c r="Z21" i="40"/>
  <c r="AH13" i="31"/>
  <c r="AH14" i="31" s="1"/>
  <c r="AC19" i="40"/>
  <c r="AA48" i="31"/>
  <c r="AA48" i="44"/>
  <c r="Z9" i="40"/>
  <c r="Z12" i="40"/>
  <c r="Z19" i="40"/>
  <c r="AD8" i="40"/>
  <c r="AG155" i="40"/>
  <c r="AG156" i="40" s="1"/>
  <c r="AG157" i="40" s="1"/>
  <c r="AG158" i="40" s="1"/>
  <c r="AG159" i="40" s="1"/>
  <c r="AG160" i="40" s="1"/>
  <c r="AG12" i="40" s="1"/>
  <c r="AC21" i="40"/>
  <c r="U22" i="40"/>
  <c r="AM13" i="44"/>
  <c r="E152" i="40"/>
  <c r="E153" i="40" s="1"/>
  <c r="E154" i="40" s="1"/>
  <c r="E155" i="40" s="1"/>
  <c r="E156" i="40" s="1"/>
  <c r="E157" i="40" s="1"/>
  <c r="E158" i="40" s="1"/>
  <c r="E159" i="40" s="1"/>
  <c r="E160" i="40" s="1"/>
  <c r="V29" i="31"/>
  <c r="V29" i="44"/>
  <c r="AA12" i="31"/>
  <c r="AA12" i="44"/>
  <c r="Y38" i="31"/>
  <c r="Y38" i="44"/>
  <c r="W24" i="31"/>
  <c r="W24" i="44"/>
  <c r="U35" i="44"/>
  <c r="U35" i="31"/>
  <c r="Y56" i="31"/>
  <c r="Y56" i="44"/>
  <c r="X3" i="31"/>
  <c r="X3" i="44"/>
  <c r="U36" i="31"/>
  <c r="V31" i="31"/>
  <c r="V31" i="44"/>
  <c r="Y31" i="44"/>
  <c r="Y31" i="31"/>
  <c r="W45" i="31"/>
  <c r="W45" i="44"/>
  <c r="U45" i="44"/>
  <c r="U45" i="31"/>
  <c r="AA27" i="31"/>
  <c r="AA27" i="44"/>
  <c r="U28" i="31"/>
  <c r="U28" i="44"/>
  <c r="V59" i="31"/>
  <c r="V59" i="44"/>
  <c r="V60" i="31"/>
  <c r="V60" i="44"/>
  <c r="X54" i="31"/>
  <c r="X54" i="44"/>
  <c r="W4" i="31"/>
  <c r="W4" i="44"/>
  <c r="Z4" i="31"/>
  <c r="Z4" i="44"/>
  <c r="U6" i="40"/>
  <c r="AM49" i="44"/>
  <c r="AH49" i="44"/>
  <c r="T20" i="40"/>
  <c r="Y9" i="31"/>
  <c r="Y9" i="44"/>
  <c r="Y10" i="31"/>
  <c r="Y10" i="44"/>
  <c r="AA21" i="31"/>
  <c r="AA21" i="44"/>
  <c r="W22" i="31"/>
  <c r="W22" i="44"/>
  <c r="W54" i="31"/>
  <c r="L159" i="40"/>
  <c r="L160" i="40" s="1"/>
  <c r="U46" i="31"/>
  <c r="U46" i="44"/>
  <c r="AA28" i="31"/>
  <c r="AA28" i="44"/>
  <c r="U60" i="31"/>
  <c r="U60" i="44"/>
  <c r="Z60" i="31"/>
  <c r="Z60" i="44"/>
  <c r="W3" i="44"/>
  <c r="W3" i="31"/>
  <c r="AM51" i="44"/>
  <c r="AH51" i="44"/>
  <c r="AD18" i="40"/>
  <c r="AD5" i="40"/>
  <c r="AD22" i="40"/>
  <c r="AD3" i="40"/>
  <c r="AD10" i="40"/>
  <c r="AD15" i="40"/>
  <c r="AD6" i="40"/>
  <c r="AD16" i="40"/>
  <c r="AD13" i="40"/>
  <c r="AD7" i="40"/>
  <c r="AD14" i="40"/>
  <c r="AD19" i="40"/>
  <c r="AD9" i="40"/>
  <c r="AD20" i="40"/>
  <c r="AD17" i="40"/>
  <c r="AD11" i="40"/>
  <c r="AM49" i="31"/>
  <c r="AH49" i="31"/>
  <c r="S153" i="40"/>
  <c r="S154" i="40" s="1"/>
  <c r="S155" i="40" s="1"/>
  <c r="S156" i="40" s="1"/>
  <c r="S157" i="40" s="1"/>
  <c r="S158" i="40" s="1"/>
  <c r="S159" i="40" s="1"/>
  <c r="S160" i="40" s="1"/>
  <c r="AA9" i="44"/>
  <c r="AA9" i="31"/>
  <c r="Z9" i="31"/>
  <c r="Z9" i="44"/>
  <c r="Y21" i="31"/>
  <c r="Y21" i="44"/>
  <c r="W21" i="44"/>
  <c r="W21" i="31"/>
  <c r="X21" i="44"/>
  <c r="X21" i="31"/>
  <c r="AA53" i="31"/>
  <c r="AA53" i="44"/>
  <c r="U31" i="44"/>
  <c r="U31" i="31"/>
  <c r="V32" i="31"/>
  <c r="V32" i="44"/>
  <c r="AA45" i="31"/>
  <c r="AA45" i="44"/>
  <c r="X46" i="31"/>
  <c r="X46" i="44"/>
  <c r="H6" i="40"/>
  <c r="Z28" i="31"/>
  <c r="Z28" i="44"/>
  <c r="X27" i="31"/>
  <c r="X27" i="44"/>
  <c r="W60" i="31"/>
  <c r="W60" i="44"/>
  <c r="Y59" i="44"/>
  <c r="Y59" i="31"/>
  <c r="Z10" i="31"/>
  <c r="Z10" i="44"/>
  <c r="AI15" i="31"/>
  <c r="AI16" i="31" s="1"/>
  <c r="AH16" i="31"/>
  <c r="Z35" i="31"/>
  <c r="Z35" i="44"/>
  <c r="AA3" i="31"/>
  <c r="AA3" i="44"/>
  <c r="AE150" i="40"/>
  <c r="AE151" i="40" s="1"/>
  <c r="AE152" i="40" s="1"/>
  <c r="AE153" i="40" s="1"/>
  <c r="AE154" i="40" s="1"/>
  <c r="AE155" i="40" s="1"/>
  <c r="AE156" i="40" s="1"/>
  <c r="AE157" i="40" s="1"/>
  <c r="AE158" i="40" s="1"/>
  <c r="AE159" i="40" s="1"/>
  <c r="AE160" i="40" s="1"/>
  <c r="U4" i="40"/>
  <c r="U11" i="40"/>
  <c r="U10" i="40"/>
  <c r="U5" i="40"/>
  <c r="U16" i="40"/>
  <c r="U9" i="40"/>
  <c r="U20" i="40"/>
  <c r="U15" i="40"/>
  <c r="U17" i="40"/>
  <c r="U8" i="40"/>
  <c r="U7" i="40"/>
  <c r="AH51" i="31"/>
  <c r="AM51" i="31"/>
  <c r="T14" i="40"/>
  <c r="T22" i="40"/>
  <c r="T7" i="40"/>
  <c r="T19" i="40"/>
  <c r="T6" i="40"/>
  <c r="T11" i="40"/>
  <c r="T15" i="40"/>
  <c r="T8" i="40"/>
  <c r="T5" i="40"/>
  <c r="T10" i="40"/>
  <c r="T9" i="40"/>
  <c r="T16" i="40"/>
  <c r="T21" i="40"/>
  <c r="T18" i="40"/>
  <c r="T12" i="40"/>
  <c r="X10" i="31"/>
  <c r="X10" i="44"/>
  <c r="X9" i="31"/>
  <c r="X9" i="44"/>
  <c r="V10" i="31"/>
  <c r="V10" i="44"/>
  <c r="AH42" i="44"/>
  <c r="AI41" i="44"/>
  <c r="AI42" i="44" s="1"/>
  <c r="AM39" i="44"/>
  <c r="AH39" i="44"/>
  <c r="Z21" i="31"/>
  <c r="Z21" i="44"/>
  <c r="Z22" i="31"/>
  <c r="Z22" i="44"/>
  <c r="AH16" i="44"/>
  <c r="AI15" i="44"/>
  <c r="AI16" i="44" s="1"/>
  <c r="V4" i="31"/>
  <c r="V4" i="44"/>
  <c r="U32" i="31"/>
  <c r="U32" i="44"/>
  <c r="Y46" i="31"/>
  <c r="Y46" i="44"/>
  <c r="Z27" i="44"/>
  <c r="Z27" i="31"/>
  <c r="Z59" i="44"/>
  <c r="Z59" i="31"/>
  <c r="Z53" i="31"/>
  <c r="W56" i="31"/>
  <c r="W56" i="44"/>
  <c r="AH7" i="31"/>
  <c r="AM7" i="31"/>
  <c r="AM13" i="31"/>
  <c r="W53" i="31"/>
  <c r="W53" i="44"/>
  <c r="AM7" i="44"/>
  <c r="AH7" i="44"/>
  <c r="U9" i="44"/>
  <c r="U9" i="31"/>
  <c r="AH39" i="31"/>
  <c r="AM39" i="31"/>
  <c r="V21" i="31"/>
  <c r="V21" i="44"/>
  <c r="Z54" i="31"/>
  <c r="Z54" i="44"/>
  <c r="X32" i="31"/>
  <c r="X32" i="44"/>
  <c r="W46" i="31"/>
  <c r="W46" i="44"/>
  <c r="H7" i="40"/>
  <c r="H20" i="40"/>
  <c r="H4" i="40"/>
  <c r="H12" i="40"/>
  <c r="H9" i="40"/>
  <c r="H22" i="40"/>
  <c r="H17" i="40"/>
  <c r="H5" i="40"/>
  <c r="H13" i="40"/>
  <c r="H14" i="40"/>
  <c r="H15" i="40"/>
  <c r="H21" i="40"/>
  <c r="H3" i="40"/>
  <c r="H10" i="40"/>
  <c r="H11" i="40"/>
  <c r="H8" i="40"/>
  <c r="H19" i="40"/>
  <c r="H18" i="40"/>
  <c r="W27" i="31"/>
  <c r="W27" i="44"/>
  <c r="U18" i="40"/>
  <c r="Y60" i="31"/>
  <c r="Y60" i="44"/>
  <c r="X60" i="31"/>
  <c r="X60" i="44"/>
  <c r="Q12" i="40"/>
  <c r="Q19" i="40"/>
  <c r="Q11" i="40"/>
  <c r="Q9" i="40"/>
  <c r="Q6" i="40"/>
  <c r="Q7" i="40"/>
  <c r="Q15" i="40"/>
  <c r="Q18" i="40"/>
  <c r="Q14" i="40"/>
  <c r="Q13" i="40"/>
  <c r="Q4" i="40"/>
  <c r="Q22" i="40"/>
  <c r="Q21" i="40"/>
  <c r="Q17" i="40"/>
  <c r="Q8" i="40"/>
  <c r="Q10" i="40"/>
  <c r="Q16" i="40"/>
  <c r="Q3" i="40"/>
  <c r="X53" i="31"/>
  <c r="X53" i="44"/>
  <c r="AH43" i="31"/>
  <c r="AM43" i="31"/>
  <c r="AI13" i="44"/>
  <c r="AI14" i="44" s="1"/>
  <c r="AH14" i="44"/>
  <c r="Y54" i="31"/>
  <c r="Y54" i="44"/>
  <c r="V53" i="44"/>
  <c r="V53" i="31"/>
  <c r="AA54" i="31"/>
  <c r="AA54" i="44"/>
  <c r="Q20" i="40"/>
  <c r="V3" i="31"/>
  <c r="V3" i="44"/>
  <c r="U3" i="31"/>
  <c r="U3" i="44"/>
  <c r="U19" i="40"/>
  <c r="T17" i="40"/>
  <c r="W9" i="44"/>
  <c r="W9" i="31"/>
  <c r="Z31" i="31"/>
  <c r="Z31" i="44"/>
  <c r="U21" i="31"/>
  <c r="U21" i="44"/>
  <c r="Z32" i="31"/>
  <c r="Z32" i="44"/>
  <c r="Z46" i="31"/>
  <c r="Z46" i="44"/>
  <c r="X45" i="31"/>
  <c r="X45" i="44"/>
  <c r="Y27" i="31"/>
  <c r="Y27" i="44"/>
  <c r="V27" i="31"/>
  <c r="V27" i="44"/>
  <c r="X28" i="31"/>
  <c r="X28" i="44"/>
  <c r="AD4" i="40"/>
  <c r="U59" i="44"/>
  <c r="U59" i="31"/>
  <c r="Z3" i="31"/>
  <c r="Z3" i="44"/>
  <c r="AA10" i="31"/>
  <c r="AA10" i="44"/>
  <c r="X22" i="31"/>
  <c r="X22" i="44"/>
  <c r="U54" i="31"/>
  <c r="U54" i="44"/>
  <c r="AH43" i="44"/>
  <c r="AM43" i="44"/>
  <c r="Y3" i="44"/>
  <c r="Y3" i="31"/>
  <c r="U13" i="40"/>
  <c r="V9" i="31"/>
  <c r="V9" i="44"/>
  <c r="W10" i="31"/>
  <c r="W10" i="44"/>
  <c r="X31" i="44"/>
  <c r="X31" i="31"/>
  <c r="K3" i="40"/>
  <c r="K9" i="40"/>
  <c r="K21" i="40"/>
  <c r="K6" i="40"/>
  <c r="K13" i="40"/>
  <c r="K5" i="40"/>
  <c r="K7" i="40"/>
  <c r="K17" i="40"/>
  <c r="K12" i="40"/>
  <c r="K10" i="40"/>
  <c r="K14" i="40"/>
  <c r="K15" i="40"/>
  <c r="K18" i="40"/>
  <c r="K4" i="40"/>
  <c r="K16" i="40"/>
  <c r="K11" i="40"/>
  <c r="K19" i="40"/>
  <c r="K22" i="40"/>
  <c r="K8" i="40"/>
  <c r="AA31" i="31"/>
  <c r="AA31" i="44"/>
  <c r="AA32" i="31"/>
  <c r="AA32" i="44"/>
  <c r="V45" i="31"/>
  <c r="V45" i="44"/>
  <c r="V46" i="31"/>
  <c r="V46" i="44"/>
  <c r="AA46" i="31"/>
  <c r="AA46" i="44"/>
  <c r="U27" i="31"/>
  <c r="U27" i="44"/>
  <c r="Y28" i="31"/>
  <c r="Y28" i="44"/>
  <c r="AA59" i="31"/>
  <c r="AA59" i="44"/>
  <c r="N4" i="40"/>
  <c r="N9" i="40"/>
  <c r="N20" i="40"/>
  <c r="N5" i="40"/>
  <c r="N21" i="40"/>
  <c r="N13" i="40"/>
  <c r="N18" i="40"/>
  <c r="N6" i="40"/>
  <c r="N3" i="40"/>
  <c r="N17" i="40"/>
  <c r="N7" i="40"/>
  <c r="N22" i="40"/>
  <c r="N11" i="40"/>
  <c r="N19" i="40"/>
  <c r="N14" i="40"/>
  <c r="N12" i="40"/>
  <c r="N16" i="40"/>
  <c r="N10" i="40"/>
  <c r="N15" i="40"/>
  <c r="V22" i="31"/>
  <c r="V22" i="44"/>
  <c r="Y4" i="31"/>
  <c r="Y4" i="44"/>
  <c r="U4" i="31"/>
  <c r="U4" i="44"/>
  <c r="AA22" i="31"/>
  <c r="AA22" i="44"/>
  <c r="U14" i="40"/>
  <c r="U3" i="40"/>
  <c r="X4" i="31"/>
  <c r="X4" i="44"/>
  <c r="U21" i="40"/>
  <c r="V54" i="31"/>
  <c r="V54" i="44"/>
  <c r="AD21" i="40"/>
  <c r="W59" i="44"/>
  <c r="W59" i="31"/>
  <c r="U10" i="31"/>
  <c r="U10" i="44"/>
  <c r="Y22" i="31"/>
  <c r="Y22" i="44"/>
  <c r="Y32" i="31"/>
  <c r="Y32" i="44"/>
  <c r="Y45" i="44"/>
  <c r="Y45" i="31"/>
  <c r="Z45" i="31"/>
  <c r="Z45" i="44"/>
  <c r="V28" i="31"/>
  <c r="V28" i="44"/>
  <c r="W28" i="31"/>
  <c r="W28" i="44"/>
  <c r="AA60" i="31"/>
  <c r="AA60" i="44"/>
  <c r="X59" i="31"/>
  <c r="X59" i="44"/>
  <c r="AK17" i="31"/>
  <c r="U47" i="44" l="1"/>
  <c r="Y26" i="31"/>
  <c r="AI13" i="31"/>
  <c r="AI14" i="31" s="1"/>
  <c r="Z7" i="40"/>
  <c r="Z25" i="44"/>
  <c r="AG4" i="40"/>
  <c r="AA47" i="31"/>
  <c r="Z10" i="40"/>
  <c r="AG21" i="40"/>
  <c r="Y53" i="44"/>
  <c r="V48" i="31"/>
  <c r="V48" i="44"/>
  <c r="W48" i="44"/>
  <c r="W48" i="31"/>
  <c r="AG7" i="40"/>
  <c r="AG19" i="40"/>
  <c r="AG9" i="40"/>
  <c r="E21" i="40"/>
  <c r="V25" i="31"/>
  <c r="V25" i="44"/>
  <c r="X25" i="31"/>
  <c r="X25" i="44"/>
  <c r="AG8" i="40"/>
  <c r="AA26" i="31"/>
  <c r="AA26" i="44"/>
  <c r="U26" i="31"/>
  <c r="U26" i="44"/>
  <c r="Z47" i="31"/>
  <c r="Z47" i="44"/>
  <c r="X26" i="44"/>
  <c r="X26" i="31"/>
  <c r="AG6" i="40"/>
  <c r="V62" i="31" s="1"/>
  <c r="V26" i="44"/>
  <c r="V26" i="31"/>
  <c r="AG13" i="40"/>
  <c r="AG18" i="40"/>
  <c r="AA25" i="44"/>
  <c r="AA25" i="31"/>
  <c r="U25" i="31"/>
  <c r="U25" i="44"/>
  <c r="W25" i="31"/>
  <c r="W25" i="44"/>
  <c r="W26" i="31"/>
  <c r="W26" i="44"/>
  <c r="AG3" i="40"/>
  <c r="E20" i="40"/>
  <c r="Y25" i="31"/>
  <c r="Y25" i="44"/>
  <c r="AG5" i="40"/>
  <c r="E4" i="40"/>
  <c r="Z26" i="31"/>
  <c r="Z26" i="44"/>
  <c r="Y47" i="31"/>
  <c r="Y47" i="44"/>
  <c r="AG16" i="40"/>
  <c r="AG17" i="40"/>
  <c r="AG11" i="40"/>
  <c r="AG20" i="40"/>
  <c r="AG10" i="40"/>
  <c r="X62" i="31" s="1"/>
  <c r="AG22" i="40"/>
  <c r="U48" i="31"/>
  <c r="U48" i="44"/>
  <c r="AM53" i="44"/>
  <c r="Y48" i="31"/>
  <c r="Y48" i="44"/>
  <c r="Z48" i="31"/>
  <c r="Z48" i="44"/>
  <c r="X47" i="31"/>
  <c r="X47" i="44"/>
  <c r="AH155" i="40"/>
  <c r="AH156" i="40" s="1"/>
  <c r="AH157" i="40" s="1"/>
  <c r="AH158" i="40" s="1"/>
  <c r="AH159" i="40" s="1"/>
  <c r="AH160" i="40" s="1"/>
  <c r="AH53" i="44"/>
  <c r="AH54" i="44" s="1"/>
  <c r="E5" i="40"/>
  <c r="E3" i="40"/>
  <c r="E15" i="40"/>
  <c r="AM53" i="31"/>
  <c r="E18" i="40"/>
  <c r="E6" i="40"/>
  <c r="E22" i="40"/>
  <c r="AG15" i="40"/>
  <c r="E13" i="40"/>
  <c r="E10" i="40"/>
  <c r="E19" i="40"/>
  <c r="U6" i="44"/>
  <c r="U6" i="31"/>
  <c r="AG14" i="40"/>
  <c r="E11" i="40"/>
  <c r="E12" i="40"/>
  <c r="AH53" i="31"/>
  <c r="AI53" i="31" s="1"/>
  <c r="AI54" i="31" s="1"/>
  <c r="E9" i="40"/>
  <c r="E16" i="40"/>
  <c r="E17" i="40"/>
  <c r="E7" i="40"/>
  <c r="L12" i="40"/>
  <c r="E8" i="40"/>
  <c r="E14" i="40"/>
  <c r="S3" i="40"/>
  <c r="S9" i="40"/>
  <c r="S10" i="40"/>
  <c r="S15" i="40"/>
  <c r="S6" i="40"/>
  <c r="S20" i="40"/>
  <c r="S22" i="40"/>
  <c r="S17" i="40"/>
  <c r="S13" i="40"/>
  <c r="S19" i="40"/>
  <c r="S21" i="40"/>
  <c r="S11" i="40"/>
  <c r="S8" i="40"/>
  <c r="S16" i="40"/>
  <c r="S14" i="40"/>
  <c r="S5" i="40"/>
  <c r="S12" i="40"/>
  <c r="S4" i="40"/>
  <c r="S7" i="40"/>
  <c r="Y20" i="31"/>
  <c r="Y20" i="44"/>
  <c r="U62" i="31"/>
  <c r="U62" i="44"/>
  <c r="X24" i="31"/>
  <c r="X24" i="44"/>
  <c r="X23" i="31"/>
  <c r="X23" i="44"/>
  <c r="Z17" i="31"/>
  <c r="Z17" i="44"/>
  <c r="W29" i="31"/>
  <c r="W29" i="44"/>
  <c r="Z11" i="44"/>
  <c r="Z11" i="31"/>
  <c r="W11" i="31"/>
  <c r="W11" i="44"/>
  <c r="AH40" i="44"/>
  <c r="AI39" i="44"/>
  <c r="AI40" i="44" s="1"/>
  <c r="V35" i="31"/>
  <c r="V35" i="44"/>
  <c r="Z36" i="31"/>
  <c r="Z36" i="44"/>
  <c r="X37" i="31"/>
  <c r="X37" i="44"/>
  <c r="S18" i="40"/>
  <c r="Z56" i="31"/>
  <c r="Z56" i="44"/>
  <c r="L15" i="40"/>
  <c r="L7" i="40"/>
  <c r="L13" i="40"/>
  <c r="L19" i="40"/>
  <c r="L22" i="40"/>
  <c r="L4" i="40"/>
  <c r="L9" i="40"/>
  <c r="L6" i="40"/>
  <c r="L8" i="40"/>
  <c r="L10" i="40"/>
  <c r="L18" i="40"/>
  <c r="L20" i="40"/>
  <c r="L14" i="40"/>
  <c r="L21" i="40"/>
  <c r="L17" i="40"/>
  <c r="L11" i="40"/>
  <c r="L5" i="40"/>
  <c r="L16" i="40"/>
  <c r="L3" i="40"/>
  <c r="AH50" i="44"/>
  <c r="AI49" i="44"/>
  <c r="AI50" i="44" s="1"/>
  <c r="V61" i="31"/>
  <c r="V61" i="44"/>
  <c r="U61" i="44"/>
  <c r="U61" i="31"/>
  <c r="Z12" i="31"/>
  <c r="Z12" i="44"/>
  <c r="X36" i="31"/>
  <c r="X36" i="44"/>
  <c r="AA24" i="31"/>
  <c r="AA24" i="44"/>
  <c r="U23" i="31"/>
  <c r="U23" i="44"/>
  <c r="U24" i="31"/>
  <c r="U24" i="44"/>
  <c r="AA17" i="44"/>
  <c r="AA17" i="31"/>
  <c r="V18" i="31"/>
  <c r="V18" i="44"/>
  <c r="AH44" i="31"/>
  <c r="AI43" i="31"/>
  <c r="AI44" i="31" s="1"/>
  <c r="V30" i="31"/>
  <c r="V30" i="44"/>
  <c r="W12" i="31"/>
  <c r="W12" i="44"/>
  <c r="V11" i="31"/>
  <c r="V11" i="44"/>
  <c r="W36" i="31"/>
  <c r="W36" i="44"/>
  <c r="AA38" i="31"/>
  <c r="AA38" i="44"/>
  <c r="AH31" i="31"/>
  <c r="AM31" i="31"/>
  <c r="AI49" i="31"/>
  <c r="AI50" i="31" s="1"/>
  <c r="AH50" i="31"/>
  <c r="W55" i="31"/>
  <c r="W55" i="44"/>
  <c r="V55" i="44"/>
  <c r="V55" i="31"/>
  <c r="AH45" i="31"/>
  <c r="AM45" i="31"/>
  <c r="AA62" i="31"/>
  <c r="AA62" i="44"/>
  <c r="U18" i="31"/>
  <c r="U18" i="44"/>
  <c r="AA29" i="31"/>
  <c r="AA29" i="44"/>
  <c r="U55" i="31"/>
  <c r="U55" i="44"/>
  <c r="Y24" i="31"/>
  <c r="Y24" i="44"/>
  <c r="Z18" i="31"/>
  <c r="Z18" i="44"/>
  <c r="X29" i="31"/>
  <c r="X29" i="44"/>
  <c r="Y11" i="31"/>
  <c r="Y11" i="44"/>
  <c r="AH40" i="31"/>
  <c r="AI39" i="31"/>
  <c r="AI40" i="31" s="1"/>
  <c r="Y36" i="31"/>
  <c r="Y36" i="44"/>
  <c r="AA35" i="31"/>
  <c r="AA35" i="44"/>
  <c r="AI51" i="31"/>
  <c r="AI52" i="31" s="1"/>
  <c r="AH52" i="31"/>
  <c r="V37" i="31"/>
  <c r="V37" i="44"/>
  <c r="V12" i="31"/>
  <c r="V12" i="44"/>
  <c r="AH31" i="44"/>
  <c r="AM31" i="44"/>
  <c r="Z55" i="44"/>
  <c r="Z55" i="31"/>
  <c r="V38" i="31"/>
  <c r="V38" i="44"/>
  <c r="AH45" i="44"/>
  <c r="AM45" i="44"/>
  <c r="Y61" i="44"/>
  <c r="Y61" i="31"/>
  <c r="AE6" i="40"/>
  <c r="AE17" i="40"/>
  <c r="AE15" i="40"/>
  <c r="AE21" i="40"/>
  <c r="AE9" i="40"/>
  <c r="AE20" i="40"/>
  <c r="AE10" i="40"/>
  <c r="AE14" i="40"/>
  <c r="AE4" i="40"/>
  <c r="AE18" i="40"/>
  <c r="AE19" i="40"/>
  <c r="AE13" i="40"/>
  <c r="AE11" i="40"/>
  <c r="AE8" i="40"/>
  <c r="AE22" i="40"/>
  <c r="AE16" i="40"/>
  <c r="AE5" i="40"/>
  <c r="AE3" i="40"/>
  <c r="AE7" i="40"/>
  <c r="V24" i="31"/>
  <c r="V24" i="44"/>
  <c r="W18" i="31"/>
  <c r="W18" i="44"/>
  <c r="U37" i="31"/>
  <c r="U37" i="44"/>
  <c r="Z24" i="31"/>
  <c r="Z24" i="44"/>
  <c r="X18" i="31"/>
  <c r="X18" i="44"/>
  <c r="X17" i="31"/>
  <c r="X17" i="44"/>
  <c r="Z37" i="31"/>
  <c r="Z37" i="44"/>
  <c r="AM21" i="44"/>
  <c r="AH21" i="44"/>
  <c r="AM3" i="44"/>
  <c r="AH3" i="44"/>
  <c r="U30" i="31"/>
  <c r="U30" i="44"/>
  <c r="Y29" i="44"/>
  <c r="Y29" i="31"/>
  <c r="X12" i="31"/>
  <c r="X12" i="44"/>
  <c r="AM9" i="31"/>
  <c r="AH9" i="31"/>
  <c r="AH8" i="31"/>
  <c r="AI7" i="31"/>
  <c r="AI8" i="31" s="1"/>
  <c r="Y35" i="44"/>
  <c r="Y35" i="31"/>
  <c r="W37" i="31"/>
  <c r="W37" i="44"/>
  <c r="X38" i="31"/>
  <c r="X38" i="44"/>
  <c r="Y55" i="44"/>
  <c r="Y55" i="31"/>
  <c r="AA56" i="31"/>
  <c r="AA56" i="44"/>
  <c r="AH52" i="44"/>
  <c r="AI51" i="44"/>
  <c r="AI52" i="44" s="1"/>
  <c r="AA61" i="44"/>
  <c r="AA61" i="31"/>
  <c r="AA23" i="31"/>
  <c r="AA23" i="44"/>
  <c r="AH44" i="44"/>
  <c r="AI43" i="44"/>
  <c r="AI44" i="44" s="1"/>
  <c r="W30" i="31"/>
  <c r="W30" i="44"/>
  <c r="Z23" i="31"/>
  <c r="Z23" i="44"/>
  <c r="Y18" i="31"/>
  <c r="Y18" i="44"/>
  <c r="U17" i="31"/>
  <c r="U17" i="44"/>
  <c r="AM59" i="31"/>
  <c r="AH59" i="31"/>
  <c r="AM21" i="31"/>
  <c r="AH21" i="31"/>
  <c r="AM3" i="31"/>
  <c r="AH3" i="31"/>
  <c r="U29" i="31"/>
  <c r="U29" i="44"/>
  <c r="Z29" i="44"/>
  <c r="Z29" i="31"/>
  <c r="U11" i="31"/>
  <c r="U11" i="44"/>
  <c r="X11" i="44"/>
  <c r="X11" i="31"/>
  <c r="AH9" i="44"/>
  <c r="AM9" i="44"/>
  <c r="V36" i="31"/>
  <c r="V36" i="44"/>
  <c r="W38" i="31"/>
  <c r="W38" i="44"/>
  <c r="Y37" i="31"/>
  <c r="Y37" i="44"/>
  <c r="V56" i="31"/>
  <c r="V56" i="44"/>
  <c r="Y62" i="31"/>
  <c r="Y62" i="44"/>
  <c r="Z62" i="31"/>
  <c r="Z62" i="44"/>
  <c r="W23" i="31"/>
  <c r="W23" i="44"/>
  <c r="AM27" i="31"/>
  <c r="AH27" i="31"/>
  <c r="Y23" i="31"/>
  <c r="Y23" i="44"/>
  <c r="Y17" i="31"/>
  <c r="Y17" i="44"/>
  <c r="AM59" i="44"/>
  <c r="AH59" i="44"/>
  <c r="AA30" i="31"/>
  <c r="AA30" i="44"/>
  <c r="Z30" i="31"/>
  <c r="Z30" i="44"/>
  <c r="Y30" i="31"/>
  <c r="Y30" i="44"/>
  <c r="Y12" i="31"/>
  <c r="Y12" i="44"/>
  <c r="AH8" i="44"/>
  <c r="AI7" i="44"/>
  <c r="AI8" i="44" s="1"/>
  <c r="AA36" i="31"/>
  <c r="AA36" i="44"/>
  <c r="U38" i="31"/>
  <c r="U38" i="44"/>
  <c r="AA55" i="31"/>
  <c r="AA55" i="44"/>
  <c r="Z61" i="31"/>
  <c r="Z61" i="44"/>
  <c r="X61" i="44"/>
  <c r="X61" i="31"/>
  <c r="V17" i="31"/>
  <c r="V17" i="44"/>
  <c r="Z38" i="31"/>
  <c r="Z38" i="44"/>
  <c r="V23" i="31"/>
  <c r="V23" i="44"/>
  <c r="AM27" i="44"/>
  <c r="AH27" i="44"/>
  <c r="AA18" i="31"/>
  <c r="AA18" i="44"/>
  <c r="W17" i="31"/>
  <c r="W17" i="44"/>
  <c r="U56" i="31"/>
  <c r="U56" i="44"/>
  <c r="X30" i="31"/>
  <c r="X30" i="44"/>
  <c r="AA11" i="31"/>
  <c r="AA11" i="44"/>
  <c r="U12" i="31"/>
  <c r="U12" i="44"/>
  <c r="X35" i="31"/>
  <c r="X35" i="44"/>
  <c r="W35" i="31"/>
  <c r="W35" i="44"/>
  <c r="AA37" i="31"/>
  <c r="AA37" i="44"/>
  <c r="AE12" i="40"/>
  <c r="X55" i="31"/>
  <c r="X55" i="44"/>
  <c r="X56" i="31"/>
  <c r="X56" i="44"/>
  <c r="W61" i="31"/>
  <c r="W61" i="44"/>
  <c r="W62" i="31"/>
  <c r="W62" i="44"/>
  <c r="T53" i="44"/>
  <c r="T53" i="31"/>
  <c r="T37" i="44"/>
  <c r="T37" i="31"/>
  <c r="T25" i="44"/>
  <c r="T25" i="31"/>
  <c r="AI53" i="44" l="1"/>
  <c r="AI54" i="44" s="1"/>
  <c r="X48" i="31"/>
  <c r="X48" i="44"/>
  <c r="W47" i="31"/>
  <c r="AM47" i="31" s="1"/>
  <c r="W47" i="44"/>
  <c r="AH47" i="44" s="1"/>
  <c r="V62" i="44"/>
  <c r="AH25" i="44"/>
  <c r="AM25" i="44"/>
  <c r="AM25" i="31"/>
  <c r="AH25" i="31"/>
  <c r="AM35" i="44"/>
  <c r="AH7" i="40"/>
  <c r="AH21" i="40"/>
  <c r="AH4" i="40"/>
  <c r="AH16" i="40"/>
  <c r="AH10" i="40"/>
  <c r="AH22" i="40"/>
  <c r="AH19" i="40"/>
  <c r="AH9" i="40"/>
  <c r="AH13" i="40"/>
  <c r="AM47" i="44"/>
  <c r="AH8" i="40"/>
  <c r="AH17" i="40"/>
  <c r="AH35" i="31"/>
  <c r="AH36" i="31" s="1"/>
  <c r="AH20" i="40"/>
  <c r="AH15" i="40"/>
  <c r="AH5" i="40"/>
  <c r="X62" i="44"/>
  <c r="AH54" i="31"/>
  <c r="AH3" i="40"/>
  <c r="AH14" i="40"/>
  <c r="AH11" i="40"/>
  <c r="AH18" i="40"/>
  <c r="AH6" i="40"/>
  <c r="AH12" i="40"/>
  <c r="AM35" i="31"/>
  <c r="AA6" i="31"/>
  <c r="AA6" i="44"/>
  <c r="Z6" i="31"/>
  <c r="Z6" i="44"/>
  <c r="X5" i="44"/>
  <c r="X5" i="31"/>
  <c r="X6" i="31"/>
  <c r="X6" i="44"/>
  <c r="W6" i="31"/>
  <c r="W6" i="44"/>
  <c r="Z5" i="31"/>
  <c r="Z5" i="44"/>
  <c r="AA5" i="31"/>
  <c r="AA5" i="44"/>
  <c r="Y6" i="31"/>
  <c r="Y6" i="44"/>
  <c r="U5" i="31"/>
  <c r="U5" i="44"/>
  <c r="W5" i="31"/>
  <c r="W5" i="44"/>
  <c r="Y5" i="31"/>
  <c r="Y5" i="44"/>
  <c r="V5" i="44"/>
  <c r="V5" i="31"/>
  <c r="V6" i="31"/>
  <c r="V6" i="44"/>
  <c r="AM17" i="44"/>
  <c r="AH17" i="44"/>
  <c r="AA33" i="31"/>
  <c r="AA33" i="44"/>
  <c r="AI9" i="44"/>
  <c r="AI10" i="44" s="1"/>
  <c r="AH10" i="44"/>
  <c r="AM29" i="31"/>
  <c r="AH29" i="31"/>
  <c r="AM17" i="31"/>
  <c r="AH17" i="31"/>
  <c r="W58" i="31"/>
  <c r="W58" i="44"/>
  <c r="AH23" i="44"/>
  <c r="AM23" i="44"/>
  <c r="AM61" i="31"/>
  <c r="AH61" i="31"/>
  <c r="U19" i="44"/>
  <c r="U19" i="31"/>
  <c r="Z19" i="31"/>
  <c r="Z19" i="44"/>
  <c r="W33" i="31"/>
  <c r="W33" i="44"/>
  <c r="X34" i="31"/>
  <c r="X34" i="44"/>
  <c r="X58" i="31"/>
  <c r="X58" i="44"/>
  <c r="Y33" i="31"/>
  <c r="Y33" i="44"/>
  <c r="AH35" i="44"/>
  <c r="AI3" i="31"/>
  <c r="AI4" i="31" s="1"/>
  <c r="AH4" i="31"/>
  <c r="AH10" i="31"/>
  <c r="AI9" i="31"/>
  <c r="AI10" i="31" s="1"/>
  <c r="AH4" i="44"/>
  <c r="AI3" i="44"/>
  <c r="AI4" i="44" s="1"/>
  <c r="Y57" i="31"/>
  <c r="Y57" i="44"/>
  <c r="X57" i="31"/>
  <c r="X57" i="44"/>
  <c r="AH46" i="44"/>
  <c r="AI45" i="44"/>
  <c r="AI46" i="44" s="1"/>
  <c r="AM23" i="31"/>
  <c r="AH23" i="31"/>
  <c r="AM61" i="44"/>
  <c r="AH61" i="44"/>
  <c r="AA20" i="31"/>
  <c r="AA20" i="44"/>
  <c r="X20" i="31"/>
  <c r="X20" i="44"/>
  <c r="W19" i="31"/>
  <c r="W19" i="44"/>
  <c r="U34" i="31"/>
  <c r="U34" i="44"/>
  <c r="X33" i="31"/>
  <c r="X33" i="44"/>
  <c r="Z57" i="31"/>
  <c r="Z57" i="44"/>
  <c r="V19" i="31"/>
  <c r="V19" i="44"/>
  <c r="W20" i="31"/>
  <c r="W20" i="44"/>
  <c r="AA19" i="44"/>
  <c r="AA19" i="31"/>
  <c r="Y34" i="31"/>
  <c r="Y34" i="44"/>
  <c r="Z33" i="31"/>
  <c r="Z33" i="44"/>
  <c r="U33" i="31"/>
  <c r="U33" i="44"/>
  <c r="AH28" i="44"/>
  <c r="AI27" i="44"/>
  <c r="AI28" i="44" s="1"/>
  <c r="AM29" i="44"/>
  <c r="AH29" i="44"/>
  <c r="AI31" i="44"/>
  <c r="AI32" i="44" s="1"/>
  <c r="AH32" i="44"/>
  <c r="AH11" i="44"/>
  <c r="AM11" i="44"/>
  <c r="AH22" i="31"/>
  <c r="AI21" i="31"/>
  <c r="AI22" i="31" s="1"/>
  <c r="AH22" i="44"/>
  <c r="AI21" i="44"/>
  <c r="AI22" i="44" s="1"/>
  <c r="W57" i="44"/>
  <c r="W57" i="31"/>
  <c r="AA57" i="44"/>
  <c r="AA57" i="31"/>
  <c r="Y19" i="31"/>
  <c r="Y19" i="44"/>
  <c r="V20" i="31"/>
  <c r="V20" i="44"/>
  <c r="V33" i="31"/>
  <c r="V33" i="44"/>
  <c r="Y58" i="31"/>
  <c r="Y58" i="44"/>
  <c r="AM11" i="31"/>
  <c r="AH11" i="31"/>
  <c r="U57" i="31"/>
  <c r="U57" i="44"/>
  <c r="AM55" i="44"/>
  <c r="AH55" i="44"/>
  <c r="X19" i="31"/>
  <c r="X19" i="44"/>
  <c r="Z34" i="31"/>
  <c r="Z34" i="44"/>
  <c r="AH28" i="31"/>
  <c r="AI27" i="31"/>
  <c r="AI28" i="31" s="1"/>
  <c r="AH60" i="31"/>
  <c r="AI59" i="31"/>
  <c r="AI60" i="31" s="1"/>
  <c r="AH37" i="44"/>
  <c r="AM37" i="44"/>
  <c r="V57" i="31"/>
  <c r="V57" i="44"/>
  <c r="U58" i="31"/>
  <c r="U58" i="44"/>
  <c r="V58" i="31"/>
  <c r="V58" i="44"/>
  <c r="AH55" i="31"/>
  <c r="AM55" i="31"/>
  <c r="AH46" i="31"/>
  <c r="AI45" i="31"/>
  <c r="AI46" i="31" s="1"/>
  <c r="AH32" i="31"/>
  <c r="AI31" i="31"/>
  <c r="AI32" i="31" s="1"/>
  <c r="U20" i="31"/>
  <c r="U20" i="44"/>
  <c r="AA34" i="31"/>
  <c r="AA34" i="44"/>
  <c r="AH60" i="44"/>
  <c r="AI59" i="44"/>
  <c r="AI60" i="44" s="1"/>
  <c r="AM37" i="31"/>
  <c r="AH37" i="31"/>
  <c r="AA58" i="31"/>
  <c r="AA58" i="44"/>
  <c r="Z58" i="31"/>
  <c r="Z58" i="44"/>
  <c r="Z20" i="31"/>
  <c r="Z20" i="44"/>
  <c r="W34" i="31"/>
  <c r="W34" i="44"/>
  <c r="V34" i="31"/>
  <c r="V34" i="44"/>
  <c r="AH47" i="31" l="1"/>
  <c r="AI35" i="31"/>
  <c r="AI36" i="31" s="1"/>
  <c r="AH48" i="44"/>
  <c r="AI47" i="44"/>
  <c r="AI48" i="44" s="1"/>
  <c r="AH26" i="31"/>
  <c r="AI25" i="31"/>
  <c r="AI26" i="31" s="1"/>
  <c r="AI25" i="44"/>
  <c r="AI26" i="44" s="1"/>
  <c r="AH26" i="44"/>
  <c r="Y63" i="31"/>
  <c r="Y63" i="44"/>
  <c r="Z64" i="31"/>
  <c r="Z64" i="44"/>
  <c r="X64" i="44"/>
  <c r="X64" i="31"/>
  <c r="U63" i="44"/>
  <c r="U63" i="31"/>
  <c r="AH48" i="31"/>
  <c r="AI47" i="31"/>
  <c r="AI48" i="31" s="1"/>
  <c r="AA64" i="31"/>
  <c r="AA64" i="44"/>
  <c r="W64" i="31"/>
  <c r="W64" i="44"/>
  <c r="U64" i="31"/>
  <c r="U64" i="44"/>
  <c r="Y64" i="31"/>
  <c r="Y64" i="44"/>
  <c r="V63" i="31"/>
  <c r="V63" i="44"/>
  <c r="Z63" i="31"/>
  <c r="Z63" i="44"/>
  <c r="W63" i="31"/>
  <c r="W63" i="44"/>
  <c r="V64" i="44"/>
  <c r="V64" i="31"/>
  <c r="AA63" i="31"/>
  <c r="AA63" i="44"/>
  <c r="X63" i="31"/>
  <c r="X63" i="44"/>
  <c r="AM5" i="44"/>
  <c r="AH5" i="44"/>
  <c r="AM5" i="31"/>
  <c r="AH5" i="31"/>
  <c r="AM33" i="44"/>
  <c r="AH33" i="44"/>
  <c r="AI61" i="44"/>
  <c r="AI62" i="44" s="1"/>
  <c r="AH62" i="44"/>
  <c r="AH36" i="44"/>
  <c r="AI35" i="44"/>
  <c r="AI36" i="44" s="1"/>
  <c r="AH24" i="44"/>
  <c r="AI23" i="44"/>
  <c r="AI24" i="44" s="1"/>
  <c r="AI55" i="31"/>
  <c r="AI56" i="31" s="1"/>
  <c r="AH56" i="31"/>
  <c r="AH38" i="44"/>
  <c r="AI37" i="44"/>
  <c r="AI38" i="44" s="1"/>
  <c r="AH12" i="44"/>
  <c r="AI11" i="44"/>
  <c r="AI12" i="44" s="1"/>
  <c r="AH33" i="31"/>
  <c r="AM33" i="31"/>
  <c r="AH24" i="31"/>
  <c r="AI23" i="31"/>
  <c r="AI24" i="31" s="1"/>
  <c r="AH19" i="31"/>
  <c r="AM19" i="31"/>
  <c r="AH18" i="31"/>
  <c r="AI17" i="31"/>
  <c r="AI18" i="31" s="1"/>
  <c r="AI17" i="44"/>
  <c r="AI18" i="44" s="1"/>
  <c r="AH18" i="44"/>
  <c r="AI55" i="44"/>
  <c r="AI56" i="44" s="1"/>
  <c r="AH56" i="44"/>
  <c r="AH38" i="31"/>
  <c r="AI37" i="31"/>
  <c r="AI38" i="31" s="1"/>
  <c r="AM57" i="44"/>
  <c r="AH57" i="44"/>
  <c r="AI29" i="44"/>
  <c r="AI30" i="44" s="1"/>
  <c r="AH30" i="44"/>
  <c r="AM19" i="44"/>
  <c r="AH19" i="44"/>
  <c r="AH57" i="31"/>
  <c r="AM57" i="31"/>
  <c r="AH62" i="31"/>
  <c r="AI61" i="31"/>
  <c r="AI62" i="31" s="1"/>
  <c r="AH30" i="31"/>
  <c r="AI29" i="31"/>
  <c r="AI30" i="31" s="1"/>
  <c r="AH12" i="31"/>
  <c r="AI11" i="31"/>
  <c r="AI12" i="31" s="1"/>
  <c r="AM63" i="44" l="1"/>
  <c r="AH63" i="44"/>
  <c r="AH63" i="31"/>
  <c r="AM63" i="31"/>
  <c r="AH6" i="44"/>
  <c r="AI5" i="44"/>
  <c r="AI6" i="44" s="1"/>
  <c r="AI5" i="31"/>
  <c r="AI6" i="31" s="1"/>
  <c r="AH6" i="31"/>
  <c r="AI33" i="31"/>
  <c r="AI34" i="31" s="1"/>
  <c r="AH34" i="31"/>
  <c r="AI57" i="44"/>
  <c r="AI58" i="44" s="1"/>
  <c r="AH58" i="44"/>
  <c r="AI19" i="44"/>
  <c r="AI20" i="44" s="1"/>
  <c r="AH20" i="44"/>
  <c r="AI33" i="44"/>
  <c r="AI34" i="44" s="1"/>
  <c r="AH34" i="44"/>
  <c r="AI57" i="31"/>
  <c r="AI58" i="31" s="1"/>
  <c r="AH58" i="31"/>
  <c r="AI19" i="31"/>
  <c r="AI20" i="31" s="1"/>
  <c r="AH20" i="31"/>
  <c r="AH64" i="31" l="1"/>
  <c r="AI63" i="31"/>
  <c r="AI64" i="31" s="1"/>
  <c r="AH64" i="44"/>
  <c r="AI63" i="44"/>
  <c r="AI64" i="44" s="1"/>
</calcChain>
</file>

<file path=xl/sharedStrings.xml><?xml version="1.0" encoding="utf-8"?>
<sst xmlns="http://schemas.openxmlformats.org/spreadsheetml/2006/main" count="15185" uniqueCount="273">
  <si>
    <t>個人ｺｰﾄﾞ</t>
  </si>
  <si>
    <t>処理日</t>
  </si>
  <si>
    <t>ｶﾚﾝﾀﾞ</t>
  </si>
  <si>
    <t>勤怠区分</t>
  </si>
  <si>
    <t>ｼﾌﾄ区分</t>
  </si>
  <si>
    <t>出勤例外</t>
  </si>
  <si>
    <t>退勤例外</t>
  </si>
  <si>
    <t>なし</t>
  </si>
  <si>
    <t>勤務</t>
  </si>
  <si>
    <t>指定</t>
  </si>
  <si>
    <t>日勤</t>
  </si>
  <si>
    <t>山下 修</t>
  </si>
  <si>
    <t>山村 博</t>
  </si>
  <si>
    <t>中井 士郎</t>
  </si>
  <si>
    <t>北 洋一</t>
  </si>
  <si>
    <t>中村 映水</t>
  </si>
  <si>
    <t>平田 真奈美</t>
  </si>
  <si>
    <t>大橋 効</t>
  </si>
  <si>
    <t>山本 浩之</t>
  </si>
  <si>
    <t>南 博之</t>
  </si>
  <si>
    <t>澤野 正樹</t>
  </si>
  <si>
    <t>清水 和弥</t>
  </si>
  <si>
    <t>坪野 寿恵</t>
  </si>
  <si>
    <t>山田 正則</t>
  </si>
  <si>
    <t>平田 恵哉</t>
  </si>
  <si>
    <t>長田 弘二</t>
  </si>
  <si>
    <t>冨田 紗詠子</t>
  </si>
  <si>
    <t>黒田 奈菜子</t>
  </si>
  <si>
    <t>長迫 千寛</t>
  </si>
  <si>
    <t>林 亮子</t>
  </si>
  <si>
    <t>吉田 汐里</t>
  </si>
  <si>
    <t>田村 能之</t>
  </si>
  <si>
    <t>齊藤 久紘</t>
  </si>
  <si>
    <t>庵 緋沙子</t>
  </si>
  <si>
    <t>佐藤 恵梨子</t>
  </si>
  <si>
    <t>加藤 靖博</t>
  </si>
  <si>
    <t>薬司 康平</t>
  </si>
  <si>
    <t>当直</t>
  </si>
  <si>
    <t>明け</t>
  </si>
  <si>
    <t>西郡 健太</t>
  </si>
  <si>
    <t>夜間宅直</t>
  </si>
  <si>
    <t>土曜宅直</t>
  </si>
  <si>
    <t>休日宅直</t>
  </si>
  <si>
    <t>勤務日</t>
    <rPh sb="0" eb="3">
      <t>キンムビ</t>
    </rPh>
    <phoneticPr fontId="1"/>
  </si>
  <si>
    <t>記号</t>
  </si>
  <si>
    <t>その他</t>
  </si>
  <si>
    <t>拘束</t>
    <rPh sb="0" eb="2">
      <t>コウソク</t>
    </rPh>
    <phoneticPr fontId="1"/>
  </si>
  <si>
    <t>例外</t>
    <rPh sb="0" eb="2">
      <t>レイガイ</t>
    </rPh>
    <phoneticPr fontId="1"/>
  </si>
  <si>
    <t>●</t>
    <phoneticPr fontId="1"/>
  </si>
  <si>
    <t>当直</t>
    <rPh sb="0" eb="2">
      <t>トウチョク</t>
    </rPh>
    <phoneticPr fontId="1"/>
  </si>
  <si>
    <t>明</t>
    <rPh sb="0" eb="1">
      <t>ア</t>
    </rPh>
    <phoneticPr fontId="1"/>
  </si>
  <si>
    <t>月</t>
    <rPh sb="0" eb="1">
      <t>ツキ</t>
    </rPh>
    <phoneticPr fontId="1"/>
  </si>
  <si>
    <t>日勤</t>
    <rPh sb="0" eb="2">
      <t>ニッキン</t>
    </rPh>
    <phoneticPr fontId="1"/>
  </si>
  <si>
    <t>休希望</t>
    <rPh sb="0" eb="1">
      <t>ヤス</t>
    </rPh>
    <rPh sb="1" eb="3">
      <t>キボウ</t>
    </rPh>
    <phoneticPr fontId="1"/>
  </si>
  <si>
    <t>らいふ
クリニック</t>
    <phoneticPr fontId="1"/>
  </si>
  <si>
    <t>承認済休、出張、</t>
    <rPh sb="0" eb="2">
      <t>ショウニン</t>
    </rPh>
    <rPh sb="2" eb="3">
      <t>ズ</t>
    </rPh>
    <rPh sb="3" eb="4">
      <t>キュウ</t>
    </rPh>
    <rPh sb="5" eb="7">
      <t>シュッチョウ</t>
    </rPh>
    <phoneticPr fontId="1"/>
  </si>
  <si>
    <t>加藤</t>
    <rPh sb="0" eb="2">
      <t>カトウ</t>
    </rPh>
    <phoneticPr fontId="1"/>
  </si>
  <si>
    <t>北</t>
    <rPh sb="0" eb="1">
      <t>キタ</t>
    </rPh>
    <phoneticPr fontId="1"/>
  </si>
  <si>
    <t>佐藤穂</t>
    <rPh sb="0" eb="2">
      <t>サトウ</t>
    </rPh>
    <rPh sb="2" eb="3">
      <t>ホ</t>
    </rPh>
    <phoneticPr fontId="1"/>
  </si>
  <si>
    <t>佐藤恵</t>
    <rPh sb="0" eb="2">
      <t>サトウ</t>
    </rPh>
    <rPh sb="2" eb="3">
      <t>エ</t>
    </rPh>
    <phoneticPr fontId="1"/>
  </si>
  <si>
    <t>村崎</t>
    <rPh sb="0" eb="2">
      <t>ムラサキ</t>
    </rPh>
    <phoneticPr fontId="1"/>
  </si>
  <si>
    <t>中井</t>
    <rPh sb="0" eb="2">
      <t>ナカイ</t>
    </rPh>
    <phoneticPr fontId="1"/>
  </si>
  <si>
    <t>坪野</t>
    <rPh sb="0" eb="2">
      <t>ツボノ</t>
    </rPh>
    <phoneticPr fontId="1"/>
  </si>
  <si>
    <t>本田</t>
    <rPh sb="0" eb="2">
      <t>ホンダ</t>
    </rPh>
    <phoneticPr fontId="1"/>
  </si>
  <si>
    <t>黒田辰</t>
    <rPh sb="0" eb="2">
      <t>クロダ</t>
    </rPh>
    <rPh sb="2" eb="3">
      <t>タツ</t>
    </rPh>
    <phoneticPr fontId="1"/>
  </si>
  <si>
    <t>拘束スタッフ</t>
    <rPh sb="0" eb="2">
      <t>コウソク</t>
    </rPh>
    <phoneticPr fontId="1"/>
  </si>
  <si>
    <t>拘束不必要者</t>
    <rPh sb="0" eb="2">
      <t>コウソク</t>
    </rPh>
    <rPh sb="2" eb="5">
      <t>フヒツヨウ</t>
    </rPh>
    <rPh sb="5" eb="6">
      <t>シャ</t>
    </rPh>
    <phoneticPr fontId="1"/>
  </si>
  <si>
    <t>火</t>
  </si>
  <si>
    <t>水</t>
  </si>
  <si>
    <t>木</t>
  </si>
  <si>
    <t>金</t>
  </si>
  <si>
    <t>土</t>
  </si>
  <si>
    <t>清水</t>
    <rPh sb="0" eb="2">
      <t>シミズ</t>
    </rPh>
    <phoneticPr fontId="1"/>
  </si>
  <si>
    <t>不必要</t>
    <rPh sb="0" eb="1">
      <t>フ</t>
    </rPh>
    <rPh sb="1" eb="3">
      <t>ヒツヨウ</t>
    </rPh>
    <phoneticPr fontId="1"/>
  </si>
  <si>
    <t>山下</t>
    <rPh sb="0" eb="2">
      <t>ヤマシタ</t>
    </rPh>
    <phoneticPr fontId="1"/>
  </si>
  <si>
    <t>weekday</t>
    <phoneticPr fontId="1"/>
  </si>
  <si>
    <t>休数</t>
    <rPh sb="0" eb="1">
      <t>ヤス</t>
    </rPh>
    <rPh sb="1" eb="2">
      <t>カズ</t>
    </rPh>
    <phoneticPr fontId="1"/>
  </si>
  <si>
    <t>休可能</t>
    <rPh sb="0" eb="1">
      <t>ヤス</t>
    </rPh>
    <rPh sb="1" eb="3">
      <t>カノウ</t>
    </rPh>
    <phoneticPr fontId="1"/>
  </si>
  <si>
    <t>日</t>
    <phoneticPr fontId="1"/>
  </si>
  <si>
    <t>月</t>
  </si>
  <si>
    <t>澤野</t>
    <rPh sb="0" eb="2">
      <t>サワノ</t>
    </rPh>
    <phoneticPr fontId="1"/>
  </si>
  <si>
    <t>林</t>
    <rPh sb="0" eb="1">
      <t>ハヤシ</t>
    </rPh>
    <phoneticPr fontId="1"/>
  </si>
  <si>
    <t>山村</t>
    <rPh sb="0" eb="2">
      <t>ヤマムラ</t>
    </rPh>
    <phoneticPr fontId="1"/>
  </si>
  <si>
    <t>長田</t>
    <rPh sb="0" eb="2">
      <t>ナガタ</t>
    </rPh>
    <phoneticPr fontId="1"/>
  </si>
  <si>
    <t>平田恵</t>
    <rPh sb="0" eb="2">
      <t>ヒラタ</t>
    </rPh>
    <rPh sb="2" eb="3">
      <t>メグミ</t>
    </rPh>
    <phoneticPr fontId="1"/>
  </si>
  <si>
    <t>田村</t>
    <rPh sb="0" eb="2">
      <t>タムラ</t>
    </rPh>
    <phoneticPr fontId="1"/>
  </si>
  <si>
    <t>山田</t>
    <rPh sb="0" eb="2">
      <t>ヤマダ</t>
    </rPh>
    <phoneticPr fontId="1"/>
  </si>
  <si>
    <t>山本</t>
    <rPh sb="0" eb="2">
      <t>ヤマモト</t>
    </rPh>
    <phoneticPr fontId="1"/>
  </si>
  <si>
    <t>中村</t>
    <rPh sb="0" eb="2">
      <t>ナカムラ</t>
    </rPh>
    <phoneticPr fontId="1"/>
  </si>
  <si>
    <t>南</t>
    <rPh sb="0" eb="1">
      <t>ミナミ</t>
    </rPh>
    <phoneticPr fontId="1"/>
  </si>
  <si>
    <t>斎藤</t>
    <rPh sb="0" eb="2">
      <t>サイトウ</t>
    </rPh>
    <phoneticPr fontId="1"/>
  </si>
  <si>
    <t>大橋</t>
    <rPh sb="0" eb="2">
      <t>オオハシ</t>
    </rPh>
    <phoneticPr fontId="1"/>
  </si>
  <si>
    <t>佐藤恵</t>
    <rPh sb="0" eb="2">
      <t>サトウ</t>
    </rPh>
    <rPh sb="2" eb="3">
      <t>メグミ</t>
    </rPh>
    <phoneticPr fontId="1"/>
  </si>
  <si>
    <t>平田真</t>
    <rPh sb="0" eb="2">
      <t>ヒラタ</t>
    </rPh>
    <rPh sb="2" eb="3">
      <t>マ</t>
    </rPh>
    <phoneticPr fontId="1"/>
  </si>
  <si>
    <t>長迫</t>
    <rPh sb="0" eb="2">
      <t>ナガサコ</t>
    </rPh>
    <phoneticPr fontId="1"/>
  </si>
  <si>
    <t>吉田</t>
    <rPh sb="0" eb="2">
      <t>ヨシダ</t>
    </rPh>
    <phoneticPr fontId="1"/>
  </si>
  <si>
    <t>薬師</t>
    <rPh sb="0" eb="2">
      <t>ヤクシ</t>
    </rPh>
    <phoneticPr fontId="1"/>
  </si>
  <si>
    <t>明1</t>
    <rPh sb="0" eb="1">
      <t>アケ</t>
    </rPh>
    <phoneticPr fontId="1"/>
  </si>
  <si>
    <t>明2</t>
    <rPh sb="0" eb="1">
      <t>アケ</t>
    </rPh>
    <phoneticPr fontId="1"/>
  </si>
  <si>
    <t>代休１</t>
    <rPh sb="0" eb="2">
      <t>ダイキュウ</t>
    </rPh>
    <phoneticPr fontId="1"/>
  </si>
  <si>
    <t>代休２</t>
    <rPh sb="0" eb="2">
      <t>ダイキュウ</t>
    </rPh>
    <phoneticPr fontId="1"/>
  </si>
  <si>
    <t>代休３</t>
    <rPh sb="0" eb="2">
      <t>ダイキュウ</t>
    </rPh>
    <phoneticPr fontId="1"/>
  </si>
  <si>
    <t>代休４</t>
    <rPh sb="0" eb="2">
      <t>ダイキュウ</t>
    </rPh>
    <phoneticPr fontId="1"/>
  </si>
  <si>
    <t>代休５</t>
    <rPh sb="0" eb="2">
      <t>ダイキュウ</t>
    </rPh>
    <phoneticPr fontId="1"/>
  </si>
  <si>
    <t>代休６</t>
    <rPh sb="0" eb="2">
      <t>ダイキュウ</t>
    </rPh>
    <phoneticPr fontId="1"/>
  </si>
  <si>
    <t>らいふクリニック</t>
    <phoneticPr fontId="1"/>
  </si>
  <si>
    <t>長迫</t>
    <rPh sb="0" eb="1">
      <t>チョウ</t>
    </rPh>
    <rPh sb="1" eb="2">
      <t>サコ</t>
    </rPh>
    <phoneticPr fontId="1"/>
  </si>
  <si>
    <t>薬司</t>
    <rPh sb="0" eb="1">
      <t>クスリ</t>
    </rPh>
    <rPh sb="1" eb="2">
      <t>ツカサ</t>
    </rPh>
    <phoneticPr fontId="1"/>
  </si>
  <si>
    <t>らいふクリニック勤務表</t>
    <rPh sb="8" eb="10">
      <t>キンム</t>
    </rPh>
    <rPh sb="10" eb="11">
      <t>ヒョウ</t>
    </rPh>
    <phoneticPr fontId="1"/>
  </si>
  <si>
    <t>本田</t>
  </si>
  <si>
    <t>南</t>
  </si>
  <si>
    <t>職員番号</t>
    <rPh sb="0" eb="2">
      <t>ショクイン</t>
    </rPh>
    <rPh sb="2" eb="4">
      <t>バンゴウ</t>
    </rPh>
    <phoneticPr fontId="1"/>
  </si>
  <si>
    <t>氏名</t>
    <rPh sb="0" eb="2">
      <t>シメイ</t>
    </rPh>
    <phoneticPr fontId="1"/>
  </si>
  <si>
    <t>氏</t>
    <rPh sb="0" eb="1">
      <t>ウジ</t>
    </rPh>
    <phoneticPr fontId="1"/>
  </si>
  <si>
    <t>名</t>
    <rPh sb="0" eb="1">
      <t>メイ</t>
    </rPh>
    <phoneticPr fontId="1"/>
  </si>
  <si>
    <t>表示名</t>
    <rPh sb="0" eb="2">
      <t>ヒョウジ</t>
    </rPh>
    <rPh sb="2" eb="3">
      <t>メイ</t>
    </rPh>
    <phoneticPr fontId="1"/>
  </si>
  <si>
    <t>当</t>
    <rPh sb="0" eb="1">
      <t>トウ</t>
    </rPh>
    <phoneticPr fontId="1"/>
  </si>
  <si>
    <t>明</t>
    <rPh sb="0" eb="1">
      <t>メイ</t>
    </rPh>
    <phoneticPr fontId="1"/>
  </si>
  <si>
    <t>／</t>
    <phoneticPr fontId="1"/>
  </si>
  <si>
    <t>休日</t>
    <rPh sb="0" eb="1">
      <t>キュウ</t>
    </rPh>
    <rPh sb="1" eb="2">
      <t>ヒ</t>
    </rPh>
    <phoneticPr fontId="1"/>
  </si>
  <si>
    <t>拘</t>
    <rPh sb="0" eb="1">
      <t>コウ</t>
    </rPh>
    <phoneticPr fontId="1"/>
  </si>
  <si>
    <t>PM</t>
    <phoneticPr fontId="1"/>
  </si>
  <si>
    <t>日</t>
    <rPh sb="0" eb="1">
      <t>ヒ</t>
    </rPh>
    <phoneticPr fontId="1"/>
  </si>
  <si>
    <t>拘束</t>
    <rPh sb="0" eb="2">
      <t>コウソク</t>
    </rPh>
    <phoneticPr fontId="1"/>
  </si>
  <si>
    <t>PM</t>
    <phoneticPr fontId="1"/>
  </si>
  <si>
    <t>日</t>
    <rPh sb="0" eb="1">
      <t>ヒ</t>
    </rPh>
    <phoneticPr fontId="1"/>
  </si>
  <si>
    <t>夜</t>
    <rPh sb="0" eb="1">
      <t>ヨル</t>
    </rPh>
    <phoneticPr fontId="1"/>
  </si>
  <si>
    <t>日夜</t>
    <rPh sb="0" eb="1">
      <t>ニチ</t>
    </rPh>
    <rPh sb="1" eb="2">
      <t>ヨル</t>
    </rPh>
    <phoneticPr fontId="1"/>
  </si>
  <si>
    <t>PM夜</t>
    <rPh sb="2" eb="3">
      <t>ヨル</t>
    </rPh>
    <phoneticPr fontId="1"/>
  </si>
  <si>
    <t>夜</t>
    <rPh sb="0" eb="1">
      <t>ヨル</t>
    </rPh>
    <phoneticPr fontId="1"/>
  </si>
  <si>
    <t>昼</t>
    <rPh sb="0" eb="1">
      <t>ヒル</t>
    </rPh>
    <phoneticPr fontId="1"/>
  </si>
  <si>
    <t>土曜日</t>
    <rPh sb="0" eb="3">
      <t>ドヨウビ</t>
    </rPh>
    <phoneticPr fontId="1"/>
  </si>
  <si>
    <t>休日
（日勤１）</t>
    <rPh sb="0" eb="2">
      <t>キュウジツ</t>
    </rPh>
    <rPh sb="4" eb="6">
      <t>ニッキン</t>
    </rPh>
    <phoneticPr fontId="1"/>
  </si>
  <si>
    <t>夜</t>
    <rPh sb="0" eb="1">
      <t>ヨル</t>
    </rPh>
    <phoneticPr fontId="1"/>
  </si>
  <si>
    <t>拘束</t>
    <rPh sb="0" eb="2">
      <t>コウソク</t>
    </rPh>
    <phoneticPr fontId="1"/>
  </si>
  <si>
    <t>アンギオ可能
日勤者数</t>
    <rPh sb="4" eb="6">
      <t>カノウ</t>
    </rPh>
    <rPh sb="7" eb="9">
      <t>ニッキン</t>
    </rPh>
    <rPh sb="9" eb="10">
      <t>シャ</t>
    </rPh>
    <rPh sb="10" eb="11">
      <t>スウ</t>
    </rPh>
    <phoneticPr fontId="1"/>
  </si>
  <si>
    <t>医療技術部</t>
    <rPh sb="0" eb="2">
      <t>イリョウ</t>
    </rPh>
    <rPh sb="2" eb="5">
      <t>ギジュツブ</t>
    </rPh>
    <phoneticPr fontId="34"/>
  </si>
  <si>
    <t>２号棟１Ｆ</t>
    <rPh sb="1" eb="3">
      <t>ゴウトウ</t>
    </rPh>
    <phoneticPr fontId="34"/>
  </si>
  <si>
    <t>（拘束）</t>
    <rPh sb="1" eb="3">
      <t>コウソク</t>
    </rPh>
    <phoneticPr fontId="34"/>
  </si>
  <si>
    <t>診療放射線技術部門</t>
    <rPh sb="0" eb="2">
      <t>シンリョウ</t>
    </rPh>
    <rPh sb="2" eb="5">
      <t>ホウシャセン</t>
    </rPh>
    <rPh sb="5" eb="7">
      <t>ギジュツ</t>
    </rPh>
    <rPh sb="7" eb="9">
      <t>ブモン</t>
    </rPh>
    <phoneticPr fontId="34"/>
  </si>
  <si>
    <t>（日勤）</t>
    <rPh sb="2" eb="3">
      <t>キン</t>
    </rPh>
    <phoneticPr fontId="34"/>
  </si>
  <si>
    <t>（中央放射線部）</t>
    <rPh sb="1" eb="3">
      <t>チュウオウ</t>
    </rPh>
    <rPh sb="3" eb="6">
      <t>ホウシャセン</t>
    </rPh>
    <rPh sb="6" eb="7">
      <t>ブ</t>
    </rPh>
    <phoneticPr fontId="34"/>
  </si>
  <si>
    <t>（夜勤）</t>
    <rPh sb="1" eb="3">
      <t>ヤキン</t>
    </rPh>
    <phoneticPr fontId="34"/>
  </si>
  <si>
    <t>７１８５</t>
    <phoneticPr fontId="34"/>
  </si>
  <si>
    <t>スタッフ</t>
    <phoneticPr fontId="1"/>
  </si>
  <si>
    <t>曜日別
休暇取得可能人数</t>
    <rPh sb="0" eb="2">
      <t>ヨウビ</t>
    </rPh>
    <rPh sb="2" eb="3">
      <t>ベツ</t>
    </rPh>
    <rPh sb="4" eb="6">
      <t>キュウカ</t>
    </rPh>
    <rPh sb="6" eb="8">
      <t>シュトク</t>
    </rPh>
    <rPh sb="8" eb="10">
      <t>カノウ</t>
    </rPh>
    <rPh sb="10" eb="12">
      <t>ニンズウ</t>
    </rPh>
    <phoneticPr fontId="1"/>
  </si>
  <si>
    <t>松木 こころ</t>
  </si>
  <si>
    <t>諸田 悠也</t>
  </si>
  <si>
    <t>西郡</t>
  </si>
  <si>
    <t>大橋</t>
  </si>
  <si>
    <t>田村</t>
  </si>
  <si>
    <t>樫田 尚</t>
  </si>
  <si>
    <t>中村 公亮</t>
  </si>
  <si>
    <t>福知 千佳</t>
  </si>
  <si>
    <t>袋 隼哉</t>
  </si>
  <si>
    <t>雨池 凌也</t>
  </si>
  <si>
    <t>加藤</t>
  </si>
  <si>
    <t>中川 大誠</t>
  </si>
  <si>
    <t>-</t>
  </si>
  <si>
    <t>松木</t>
  </si>
  <si>
    <t>勤務変更ショートカットを開く</t>
    <rPh sb="0" eb="2">
      <t>キンム</t>
    </rPh>
    <rPh sb="2" eb="4">
      <t>ヘンコウ</t>
    </rPh>
    <rPh sb="12" eb="13">
      <t>ヒラ</t>
    </rPh>
    <phoneticPr fontId="1"/>
  </si>
  <si>
    <t>変更する番号を選択しコピー＆ペーストする</t>
    <rPh sb="0" eb="2">
      <t>ヘンコウ</t>
    </rPh>
    <rPh sb="4" eb="6">
      <t>バンゴウ</t>
    </rPh>
    <rPh sb="7" eb="9">
      <t>センタク</t>
    </rPh>
    <phoneticPr fontId="1"/>
  </si>
  <si>
    <t>TimeProにログイン、日次・週次処理のプルダウン、デイリーデータ修正（個人期間）上長を選択、月選択、名前選択、</t>
    <rPh sb="13" eb="15">
      <t>ニチジ</t>
    </rPh>
    <rPh sb="16" eb="20">
      <t>シュウジショリ</t>
    </rPh>
    <rPh sb="34" eb="36">
      <t>シュウセイ</t>
    </rPh>
    <rPh sb="37" eb="39">
      <t>コジン</t>
    </rPh>
    <rPh sb="39" eb="41">
      <t>キカン</t>
    </rPh>
    <rPh sb="42" eb="44">
      <t>ジョウチョウ</t>
    </rPh>
    <rPh sb="45" eb="47">
      <t>センタク</t>
    </rPh>
    <rPh sb="48" eb="49">
      <t>ツキ</t>
    </rPh>
    <rPh sb="49" eb="51">
      <t>センタク</t>
    </rPh>
    <rPh sb="52" eb="54">
      <t>ナマエ</t>
    </rPh>
    <rPh sb="54" eb="56">
      <t>センタク</t>
    </rPh>
    <phoneticPr fontId="1"/>
  </si>
  <si>
    <t>カレンダー下「勤務」以下にペーストする</t>
    <rPh sb="5" eb="6">
      <t>シタ</t>
    </rPh>
    <rPh sb="7" eb="9">
      <t>キンム</t>
    </rPh>
    <rPh sb="10" eb="12">
      <t>イカ</t>
    </rPh>
    <phoneticPr fontId="1"/>
  </si>
  <si>
    <t>登録</t>
    <rPh sb="0" eb="2">
      <t>トウロク</t>
    </rPh>
    <phoneticPr fontId="1"/>
  </si>
  <si>
    <t>個人選択し上記を繰りかえす。すべてTimeProにペーストする</t>
    <rPh sb="0" eb="2">
      <t>コジン</t>
    </rPh>
    <rPh sb="2" eb="4">
      <t>センタク</t>
    </rPh>
    <rPh sb="5" eb="7">
      <t>ジョウキ</t>
    </rPh>
    <rPh sb="8" eb="9">
      <t>ク</t>
    </rPh>
    <phoneticPr fontId="1"/>
  </si>
  <si>
    <t>随時処理のデイリーデータ出力を選択、月を選択、</t>
    <rPh sb="0" eb="2">
      <t>ズイジ</t>
    </rPh>
    <rPh sb="2" eb="4">
      <t>ショリ</t>
    </rPh>
    <rPh sb="12" eb="14">
      <t>シュツリョク</t>
    </rPh>
    <rPh sb="15" eb="17">
      <t>センタク</t>
    </rPh>
    <rPh sb="18" eb="19">
      <t>ツキ</t>
    </rPh>
    <rPh sb="20" eb="22">
      <t>センタク</t>
    </rPh>
    <phoneticPr fontId="1"/>
  </si>
  <si>
    <t>OK、OK、結果確認</t>
    <rPh sb="6" eb="8">
      <t>ケッカ</t>
    </rPh>
    <rPh sb="8" eb="10">
      <t>カクニン</t>
    </rPh>
    <phoneticPr fontId="1"/>
  </si>
  <si>
    <t>ダウンロード可</t>
    <rPh sb="6" eb="7">
      <t>カ</t>
    </rPh>
    <phoneticPr fontId="1"/>
  </si>
  <si>
    <t>ファイルを開く</t>
    <rPh sb="5" eb="6">
      <t>ヒラ</t>
    </rPh>
    <phoneticPr fontId="1"/>
  </si>
  <si>
    <t>許可する</t>
    <rPh sb="0" eb="2">
      <t>キョカ</t>
    </rPh>
    <phoneticPr fontId="1"/>
  </si>
  <si>
    <t>kinmuをコピーし、勤務表ショートカットのデイリーデータにペーストする</t>
    <rPh sb="11" eb="13">
      <t>キンム</t>
    </rPh>
    <rPh sb="13" eb="14">
      <t>ヒョウ</t>
    </rPh>
    <phoneticPr fontId="1"/>
  </si>
  <si>
    <t>「勤務変更」のタブを選択</t>
    <rPh sb="1" eb="3">
      <t>キンム</t>
    </rPh>
    <rPh sb="3" eb="5">
      <t>ヘンコウ</t>
    </rPh>
    <rPh sb="10" eb="12">
      <t>センタク</t>
    </rPh>
    <phoneticPr fontId="1"/>
  </si>
  <si>
    <t>赤色になったタブがないか確認する</t>
    <rPh sb="0" eb="2">
      <t>アカイロ</t>
    </rPh>
    <rPh sb="12" eb="14">
      <t>カクニン</t>
    </rPh>
    <phoneticPr fontId="1"/>
  </si>
  <si>
    <t>デイリーデータの貼り付け方法（勤務変更の一連の流れ）</t>
    <rPh sb="8" eb="9">
      <t>ハ</t>
    </rPh>
    <rPh sb="10" eb="11">
      <t>ツ</t>
    </rPh>
    <rPh sb="12" eb="14">
      <t>ホウホウ</t>
    </rPh>
    <rPh sb="15" eb="17">
      <t>キンム</t>
    </rPh>
    <rPh sb="17" eb="19">
      <t>ヘンコウ</t>
    </rPh>
    <rPh sb="20" eb="22">
      <t>イチレン</t>
    </rPh>
    <rPh sb="23" eb="24">
      <t>ナガ</t>
    </rPh>
    <phoneticPr fontId="1"/>
  </si>
  <si>
    <t>35665</t>
  </si>
  <si>
    <t>山下</t>
  </si>
  <si>
    <t>修</t>
  </si>
  <si>
    <t>51774</t>
  </si>
  <si>
    <t>山村</t>
  </si>
  <si>
    <t>博</t>
  </si>
  <si>
    <t>庵</t>
  </si>
  <si>
    <t>袋</t>
  </si>
  <si>
    <t/>
  </si>
  <si>
    <t>／</t>
  </si>
  <si>
    <t>●</t>
  </si>
  <si>
    <t>○</t>
  </si>
  <si>
    <t>当</t>
  </si>
  <si>
    <t>明</t>
  </si>
  <si>
    <t>有</t>
    <rPh sb="0" eb="1">
      <t>ユウ</t>
    </rPh>
    <phoneticPr fontId="1"/>
  </si>
  <si>
    <t>清水和</t>
  </si>
  <si>
    <t>清水 正生</t>
  </si>
  <si>
    <t>菅野 祐萌</t>
  </si>
  <si>
    <t>雨池</t>
  </si>
  <si>
    <t>中川</t>
  </si>
  <si>
    <t>別所 貴仁</t>
  </si>
  <si>
    <t>小川 穂波</t>
  </si>
  <si>
    <t>佐藤</t>
    <phoneticPr fontId="1"/>
  </si>
  <si>
    <t>婚</t>
    <rPh sb="0" eb="1">
      <t>コン</t>
    </rPh>
    <phoneticPr fontId="1"/>
  </si>
  <si>
    <t>夏休み　有給休暇　希望枠</t>
    <rPh sb="0" eb="2">
      <t>ナツヤス</t>
    </rPh>
    <rPh sb="4" eb="8">
      <t>ユウキュウキュウカ</t>
    </rPh>
    <rPh sb="9" eb="11">
      <t>キボウ</t>
    </rPh>
    <rPh sb="11" eb="12">
      <t>ワク</t>
    </rPh>
    <phoneticPr fontId="1"/>
  </si>
  <si>
    <t>全日</t>
  </si>
  <si>
    <t>長田</t>
  </si>
  <si>
    <t>中村映</t>
  </si>
  <si>
    <t>平田真</t>
  </si>
  <si>
    <t>個人コード</t>
  </si>
  <si>
    <t>氏名</t>
  </si>
  <si>
    <t>カレンダー</t>
  </si>
  <si>
    <t>シフト区分</t>
  </si>
  <si>
    <t>修正処理日</t>
    <rPh sb="0" eb="2">
      <t>シュウセイ</t>
    </rPh>
    <rPh sb="2" eb="5">
      <t>ショリビ</t>
    </rPh>
    <phoneticPr fontId="1"/>
  </si>
  <si>
    <t>2025/03/01</t>
  </si>
  <si>
    <t>2025/03/02</t>
  </si>
  <si>
    <t>休日</t>
  </si>
  <si>
    <t>2025/03/03</t>
  </si>
  <si>
    <t>2025/03/04</t>
  </si>
  <si>
    <t>2025/03/05</t>
  </si>
  <si>
    <t>2025/03/06</t>
  </si>
  <si>
    <t>2025/03/07</t>
  </si>
  <si>
    <t>2025/03/08</t>
  </si>
  <si>
    <t>2025/03/09</t>
  </si>
  <si>
    <t>2025/03/10</t>
  </si>
  <si>
    <t>2025/03/11</t>
  </si>
  <si>
    <t>2025/03/12</t>
  </si>
  <si>
    <t>2025/03/13</t>
  </si>
  <si>
    <t>2025/03/14</t>
  </si>
  <si>
    <t>2025/03/15</t>
  </si>
  <si>
    <t>2025/03/16</t>
  </si>
  <si>
    <t>2025/03/17</t>
  </si>
  <si>
    <t>2025/03/18</t>
  </si>
  <si>
    <t>2025/03/19</t>
  </si>
  <si>
    <t>2025/03/20</t>
  </si>
  <si>
    <t>2025/03/21</t>
  </si>
  <si>
    <t>2025/03/22</t>
  </si>
  <si>
    <t>2025/03/23</t>
  </si>
  <si>
    <t>2025/03/24</t>
  </si>
  <si>
    <t>2025/03/25</t>
  </si>
  <si>
    <t>2025/03/26</t>
  </si>
  <si>
    <t>2025/03/27</t>
  </si>
  <si>
    <t>2025/03/28</t>
  </si>
  <si>
    <t>2025/03/29</t>
  </si>
  <si>
    <t>2025/03/30</t>
  </si>
  <si>
    <t>2025/03/31</t>
  </si>
  <si>
    <t>半日</t>
  </si>
  <si>
    <t>坂下 大知</t>
  </si>
  <si>
    <t>2025/04/01</t>
  </si>
  <si>
    <t>2025/04/02</t>
  </si>
  <si>
    <t>2025/04/03</t>
  </si>
  <si>
    <t>2025/04/04</t>
  </si>
  <si>
    <t>2025/04/05</t>
  </si>
  <si>
    <t>2025/04/06</t>
  </si>
  <si>
    <t>2025/04/07</t>
  </si>
  <si>
    <t>2025/04/08</t>
  </si>
  <si>
    <t>2025/04/09</t>
  </si>
  <si>
    <t>2025/04/10</t>
  </si>
  <si>
    <t>2025/04/11</t>
  </si>
  <si>
    <t>2025/04/12</t>
  </si>
  <si>
    <t>2025/04/13</t>
  </si>
  <si>
    <t>2025/04/14</t>
  </si>
  <si>
    <t>2025/04/15</t>
  </si>
  <si>
    <t>2025/04/16</t>
  </si>
  <si>
    <t>2025/04/17</t>
  </si>
  <si>
    <t>2025/04/18</t>
  </si>
  <si>
    <t>2025/04/19</t>
  </si>
  <si>
    <t>2025/04/20</t>
  </si>
  <si>
    <t>2025/04/21</t>
  </si>
  <si>
    <t>2025/04/22</t>
  </si>
  <si>
    <t>2025/04/23</t>
  </si>
  <si>
    <t>2025/04/24</t>
  </si>
  <si>
    <t>2025/04/25</t>
  </si>
  <si>
    <t>2025/04/26</t>
  </si>
  <si>
    <t>2025/04/27</t>
  </si>
  <si>
    <t>2025/04/28</t>
  </si>
  <si>
    <t>2025/04/29</t>
  </si>
  <si>
    <t>2025/04/30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</si>
</sst>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&quot;月&quot;d&quot;日&quot;;@"/>
    <numFmt numFmtId="177" formatCode="aaa"/>
    <numFmt numFmtId="178" formatCode="d"/>
    <numFmt numFmtId="179" formatCode="d&quot;日&quot;"/>
    <numFmt numFmtId="180" formatCode="&quot;（&quot;aaa&quot;）&quot;"/>
    <numFmt numFmtId="181" formatCode="aaa&quot;曜日&quot;"/>
  </numFmts>
  <fonts count="4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rgb="FFFF0000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b/>
      <sz val="26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8"/>
      <name val="ＭＳ Ｐゴシック"/>
      <family val="2"/>
      <charset val="128"/>
    </font>
    <font>
      <sz val="11"/>
      <color rgb="FFFF0000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1">
    <xf numFmtId="0" fontId="0" fillId="0" borderId="0" xfId="0">
      <alignment vertical="center"/>
    </xf>
    <xf numFmtId="0" fontId="0" fillId="0" borderId="0" xfId="0" applyAlignment="1">
      <alignment horizontal="right" vertical="center" shrinkToFit="1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78" fontId="0" fillId="0" borderId="0" xfId="0" applyNumberFormat="1" applyAlignment="1">
      <alignment horizontal="center" vertical="center" shrinkToFit="1"/>
    </xf>
    <xf numFmtId="178" fontId="3" fillId="0" borderId="0" xfId="0" applyNumberFormat="1" applyFont="1" applyAlignment="1">
      <alignment horizontal="center" vertical="center" shrinkToFit="1"/>
    </xf>
    <xf numFmtId="177" fontId="8" fillId="0" borderId="0" xfId="0" applyNumberFormat="1" applyFont="1" applyAlignment="1">
      <alignment horizontal="center" vertical="center" shrinkToFit="1"/>
    </xf>
    <xf numFmtId="178" fontId="0" fillId="0" borderId="20" xfId="0" applyNumberFormat="1" applyBorder="1" applyAlignment="1">
      <alignment horizontal="center" vertical="center" shrinkToFit="1"/>
    </xf>
    <xf numFmtId="178" fontId="0" fillId="0" borderId="21" xfId="0" applyNumberFormat="1" applyBorder="1" applyAlignment="1">
      <alignment horizontal="center" vertical="center" shrinkToFit="1"/>
    </xf>
    <xf numFmtId="178" fontId="0" fillId="0" borderId="22" xfId="0" applyNumberFormat="1" applyBorder="1" applyAlignment="1">
      <alignment horizontal="center" vertical="center" shrinkToFit="1"/>
    </xf>
    <xf numFmtId="177" fontId="8" fillId="0" borderId="23" xfId="0" applyNumberFormat="1" applyFont="1" applyBorder="1" applyAlignment="1">
      <alignment horizontal="center" vertical="center" shrinkToFit="1"/>
    </xf>
    <xf numFmtId="177" fontId="8" fillId="0" borderId="24" xfId="0" applyNumberFormat="1" applyFont="1" applyBorder="1" applyAlignment="1">
      <alignment horizontal="center" vertical="center" shrinkToFit="1"/>
    </xf>
    <xf numFmtId="177" fontId="8" fillId="0" borderId="25" xfId="0" applyNumberFormat="1" applyFont="1" applyBorder="1" applyAlignment="1">
      <alignment horizontal="center" vertical="center" shrinkToFit="1"/>
    </xf>
    <xf numFmtId="178" fontId="0" fillId="0" borderId="27" xfId="0" applyNumberFormat="1" applyBorder="1" applyAlignment="1">
      <alignment horizontal="center" vertical="center" shrinkToFit="1"/>
    </xf>
    <xf numFmtId="177" fontId="8" fillId="0" borderId="28" xfId="0" applyNumberFormat="1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10" fillId="0" borderId="26" xfId="0" applyFont="1" applyBorder="1" applyAlignment="1">
      <alignment horizontal="center" vertical="center" shrinkToFit="1"/>
    </xf>
    <xf numFmtId="0" fontId="10" fillId="0" borderId="29" xfId="0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9" fillId="0" borderId="23" xfId="0" applyFont="1" applyBorder="1" applyAlignment="1">
      <alignment horizontal="center" vertical="center" shrinkToFit="1"/>
    </xf>
    <xf numFmtId="0" fontId="9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9" fillId="0" borderId="5" xfId="0" applyFont="1" applyBorder="1" applyAlignment="1">
      <alignment vertical="center" shrinkToFit="1"/>
    </xf>
    <xf numFmtId="0" fontId="9" fillId="0" borderId="6" xfId="0" applyFont="1" applyBorder="1" applyAlignment="1">
      <alignment vertical="center" shrinkToFit="1"/>
    </xf>
    <xf numFmtId="0" fontId="9" fillId="0" borderId="7" xfId="0" applyFont="1" applyBorder="1" applyAlignment="1">
      <alignment horizontal="right" vertical="center" shrinkToFit="1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17" fillId="3" borderId="37" xfId="0" applyFont="1" applyFill="1" applyBorder="1" applyAlignment="1" applyProtection="1">
      <alignment horizontal="center" vertical="center"/>
      <protection locked="0"/>
    </xf>
    <xf numFmtId="0" fontId="18" fillId="3" borderId="40" xfId="0" applyFont="1" applyFill="1" applyBorder="1" applyAlignment="1" applyProtection="1">
      <alignment horizontal="center" vertical="center"/>
      <protection locked="0"/>
    </xf>
    <xf numFmtId="0" fontId="18" fillId="3" borderId="38" xfId="0" applyFont="1" applyFill="1" applyBorder="1" applyAlignment="1" applyProtection="1">
      <alignment horizontal="center" vertical="center"/>
      <protection locked="0"/>
    </xf>
    <xf numFmtId="0" fontId="0" fillId="3" borderId="30" xfId="0" applyFill="1" applyBorder="1" applyAlignment="1" applyProtection="1">
      <alignment horizontal="center" vertical="center"/>
      <protection locked="0"/>
    </xf>
    <xf numFmtId="0" fontId="0" fillId="3" borderId="43" xfId="0" applyFill="1" applyBorder="1" applyAlignment="1" applyProtection="1">
      <alignment horizontal="center" vertical="center"/>
      <protection locked="0"/>
    </xf>
    <xf numFmtId="0" fontId="0" fillId="3" borderId="41" xfId="0" applyFill="1" applyBorder="1" applyAlignment="1" applyProtection="1">
      <alignment horizontal="center" vertical="center"/>
      <protection locked="0"/>
    </xf>
    <xf numFmtId="0" fontId="18" fillId="3" borderId="6" xfId="0" applyFont="1" applyFill="1" applyBorder="1" applyAlignment="1" applyProtection="1">
      <alignment horizontal="center" vertical="center"/>
      <protection locked="0"/>
    </xf>
    <xf numFmtId="0" fontId="18" fillId="3" borderId="7" xfId="0" applyFont="1" applyFill="1" applyBorder="1" applyAlignment="1" applyProtection="1">
      <alignment horizontal="center" vertical="center"/>
      <protection locked="0"/>
    </xf>
    <xf numFmtId="0" fontId="0" fillId="0" borderId="37" xfId="0" applyBorder="1">
      <alignment vertical="center"/>
    </xf>
    <xf numFmtId="0" fontId="0" fillId="0" borderId="40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56" fontId="24" fillId="0" borderId="37" xfId="0" applyNumberFormat="1" applyFont="1" applyBorder="1" applyAlignment="1">
      <alignment horizontal="center" vertical="center"/>
    </xf>
    <xf numFmtId="177" fontId="24" fillId="0" borderId="40" xfId="0" applyNumberFormat="1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56" fontId="25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56" fontId="0" fillId="0" borderId="44" xfId="0" applyNumberFormat="1" applyBorder="1">
      <alignment vertical="center"/>
    </xf>
    <xf numFmtId="177" fontId="0" fillId="0" borderId="2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8" xfId="0" applyBorder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0" fillId="0" borderId="44" xfId="0" applyBorder="1">
      <alignment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56" fontId="0" fillId="0" borderId="23" xfId="0" applyNumberFormat="1" applyBorder="1">
      <alignment vertical="center"/>
    </xf>
    <xf numFmtId="177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11" fillId="0" borderId="0" xfId="0" applyFont="1" applyAlignment="1">
      <alignment horizontal="center" vertical="center"/>
    </xf>
    <xf numFmtId="56" fontId="25" fillId="0" borderId="20" xfId="0" applyNumberFormat="1" applyFont="1" applyBorder="1">
      <alignment vertical="center"/>
    </xf>
    <xf numFmtId="181" fontId="26" fillId="0" borderId="21" xfId="0" applyNumberFormat="1" applyFont="1" applyBorder="1">
      <alignment vertical="center"/>
    </xf>
    <xf numFmtId="0" fontId="25" fillId="0" borderId="22" xfId="0" applyFont="1" applyBorder="1" applyAlignment="1">
      <alignment horizontal="center" vertical="center"/>
    </xf>
    <xf numFmtId="0" fontId="27" fillId="0" borderId="18" xfId="0" applyFont="1" applyBorder="1">
      <alignment vertical="center"/>
    </xf>
    <xf numFmtId="56" fontId="25" fillId="0" borderId="44" xfId="0" applyNumberFormat="1" applyFont="1" applyBorder="1">
      <alignment vertical="center"/>
    </xf>
    <xf numFmtId="181" fontId="26" fillId="0" borderId="26" xfId="0" applyNumberFormat="1" applyFont="1" applyBorder="1">
      <alignment vertical="center"/>
    </xf>
    <xf numFmtId="0" fontId="25" fillId="0" borderId="29" xfId="0" applyFont="1" applyBorder="1" applyAlignment="1">
      <alignment horizontal="center" vertical="center"/>
    </xf>
    <xf numFmtId="0" fontId="27" fillId="0" borderId="0" xfId="0" applyFont="1">
      <alignment vertical="center"/>
    </xf>
    <xf numFmtId="56" fontId="25" fillId="0" borderId="23" xfId="0" applyNumberFormat="1" applyFont="1" applyBorder="1">
      <alignment vertical="center"/>
    </xf>
    <xf numFmtId="181" fontId="26" fillId="0" borderId="24" xfId="0" applyNumberFormat="1" applyFont="1" applyBorder="1">
      <alignment vertical="center"/>
    </xf>
    <xf numFmtId="0" fontId="25" fillId="0" borderId="2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2" borderId="1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 shrinkToFit="1"/>
    </xf>
    <xf numFmtId="178" fontId="20" fillId="0" borderId="21" xfId="0" applyNumberFormat="1" applyFont="1" applyBorder="1" applyAlignment="1">
      <alignment horizontal="center" vertical="center" shrinkToFit="1"/>
    </xf>
    <xf numFmtId="178" fontId="20" fillId="0" borderId="27" xfId="0" applyNumberFormat="1" applyFont="1" applyBorder="1" applyAlignment="1">
      <alignment horizontal="center" vertical="center" shrinkToFit="1"/>
    </xf>
    <xf numFmtId="178" fontId="20" fillId="0" borderId="22" xfId="0" applyNumberFormat="1" applyFont="1" applyBorder="1" applyAlignment="1">
      <alignment horizontal="center" vertical="center" shrinkToFit="1"/>
    </xf>
    <xf numFmtId="178" fontId="20" fillId="0" borderId="0" xfId="0" applyNumberFormat="1" applyFont="1" applyAlignment="1">
      <alignment horizontal="center" vertical="center" shrinkToFit="1"/>
    </xf>
    <xf numFmtId="0" fontId="20" fillId="0" borderId="20" xfId="0" applyFont="1" applyBorder="1" applyAlignment="1">
      <alignment horizontal="center" vertical="center" shrinkToFit="1"/>
    </xf>
    <xf numFmtId="0" fontId="20" fillId="0" borderId="21" xfId="0" applyFont="1" applyBorder="1" applyAlignment="1">
      <alignment horizontal="center" vertical="center" shrinkToFit="1"/>
    </xf>
    <xf numFmtId="0" fontId="20" fillId="0" borderId="22" xfId="0" applyFont="1" applyBorder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0" fontId="20" fillId="0" borderId="0" xfId="0" applyFont="1" applyAlignment="1">
      <alignment horizontal="right" vertical="center" shrinkToFit="1"/>
    </xf>
    <xf numFmtId="0" fontId="20" fillId="0" borderId="20" xfId="0" applyFont="1" applyBorder="1" applyAlignment="1">
      <alignment vertical="center" shrinkToFit="1"/>
    </xf>
    <xf numFmtId="0" fontId="20" fillId="0" borderId="21" xfId="0" applyFont="1" applyBorder="1" applyAlignment="1">
      <alignment vertical="center" shrinkToFit="1"/>
    </xf>
    <xf numFmtId="0" fontId="20" fillId="0" borderId="44" xfId="0" applyFont="1" applyBorder="1" applyAlignment="1">
      <alignment vertical="center" shrinkToFit="1"/>
    </xf>
    <xf numFmtId="0" fontId="20" fillId="0" borderId="26" xfId="0" applyFont="1" applyBorder="1" applyAlignment="1">
      <alignment vertical="center" shrinkToFit="1"/>
    </xf>
    <xf numFmtId="0" fontId="20" fillId="0" borderId="29" xfId="0" applyFont="1" applyBorder="1" applyAlignment="1">
      <alignment horizontal="center" vertical="center" shrinkToFit="1"/>
    </xf>
    <xf numFmtId="0" fontId="20" fillId="0" borderId="44" xfId="0" applyFont="1" applyBorder="1" applyAlignment="1">
      <alignment horizontal="center" vertical="center" shrinkToFit="1"/>
    </xf>
    <xf numFmtId="0" fontId="20" fillId="0" borderId="26" xfId="0" applyFont="1" applyBorder="1" applyAlignment="1">
      <alignment horizontal="center" vertical="center" shrinkToFit="1"/>
    </xf>
    <xf numFmtId="0" fontId="20" fillId="0" borderId="23" xfId="0" applyFont="1" applyBorder="1" applyAlignment="1">
      <alignment vertical="center" shrinkToFit="1"/>
    </xf>
    <xf numFmtId="0" fontId="20" fillId="0" borderId="24" xfId="0" applyFont="1" applyBorder="1" applyAlignment="1">
      <alignment vertical="center" shrinkToFit="1"/>
    </xf>
    <xf numFmtId="0" fontId="20" fillId="0" borderId="25" xfId="0" applyFont="1" applyBorder="1" applyAlignment="1">
      <alignment horizontal="center" vertical="center" shrinkToFit="1"/>
    </xf>
    <xf numFmtId="0" fontId="20" fillId="0" borderId="23" xfId="0" applyFont="1" applyBorder="1" applyAlignment="1">
      <alignment horizontal="center" vertical="center" shrinkToFit="1"/>
    </xf>
    <xf numFmtId="0" fontId="20" fillId="0" borderId="24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20" fillId="0" borderId="12" xfId="0" applyFont="1" applyBorder="1" applyAlignment="1" applyProtection="1">
      <alignment horizontal="right" vertical="center" shrinkToFit="1"/>
      <protection locked="0"/>
    </xf>
    <xf numFmtId="0" fontId="8" fillId="0" borderId="20" xfId="0" applyFont="1" applyBorder="1" applyAlignment="1">
      <alignment horizontal="center" vertical="center" shrinkToFit="1"/>
    </xf>
    <xf numFmtId="0" fontId="8" fillId="0" borderId="21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8" fillId="0" borderId="22" xfId="0" applyFont="1" applyBorder="1" applyAlignment="1">
      <alignment horizontal="center" vertical="center" shrinkToFit="1"/>
    </xf>
    <xf numFmtId="0" fontId="8" fillId="0" borderId="44" xfId="0" applyFont="1" applyBorder="1" applyAlignment="1">
      <alignment horizontal="center" vertical="center" shrinkToFit="1"/>
    </xf>
    <xf numFmtId="0" fontId="8" fillId="0" borderId="26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23" xfId="0" applyFont="1" applyBorder="1" applyAlignment="1">
      <alignment horizontal="center" vertical="center" shrinkToFit="1"/>
    </xf>
    <xf numFmtId="0" fontId="8" fillId="0" borderId="24" xfId="0" applyFont="1" applyBorder="1" applyAlignment="1">
      <alignment horizontal="center" vertical="center" shrinkToFit="1"/>
    </xf>
    <xf numFmtId="0" fontId="8" fillId="0" borderId="25" xfId="0" applyFont="1" applyBorder="1" applyAlignment="1">
      <alignment horizontal="center" vertical="center" shrinkToFit="1"/>
    </xf>
    <xf numFmtId="0" fontId="20" fillId="0" borderId="37" xfId="0" applyFont="1" applyBorder="1" applyAlignment="1">
      <alignment horizontal="center" vertical="center" shrinkToFit="1"/>
    </xf>
    <xf numFmtId="0" fontId="18" fillId="0" borderId="11" xfId="0" applyFont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18" fillId="0" borderId="12" xfId="0" applyFont="1" applyBorder="1" applyAlignment="1" applyProtection="1">
      <alignment horizontal="right" vertical="center" shrinkToFit="1"/>
      <protection locked="0"/>
    </xf>
    <xf numFmtId="0" fontId="18" fillId="0" borderId="37" xfId="0" applyFont="1" applyBorder="1" applyAlignment="1">
      <alignment horizontal="center" vertical="center" shrinkToFit="1"/>
    </xf>
    <xf numFmtId="0" fontId="18" fillId="0" borderId="40" xfId="0" applyFont="1" applyBorder="1" applyAlignment="1">
      <alignment horizontal="center" vertical="center" shrinkToFit="1"/>
    </xf>
    <xf numFmtId="0" fontId="18" fillId="0" borderId="45" xfId="0" applyFont="1" applyBorder="1" applyAlignment="1">
      <alignment horizontal="center" vertical="center" shrinkToFit="1"/>
    </xf>
    <xf numFmtId="0" fontId="18" fillId="0" borderId="38" xfId="0" applyFont="1" applyBorder="1" applyAlignment="1">
      <alignment horizontal="center" vertical="center" shrinkToFit="1"/>
    </xf>
    <xf numFmtId="177" fontId="18" fillId="0" borderId="0" xfId="0" applyNumberFormat="1" applyFont="1" applyAlignment="1">
      <alignment horizontal="center" vertical="center" shrinkToFit="1"/>
    </xf>
    <xf numFmtId="0" fontId="18" fillId="0" borderId="44" xfId="0" applyFont="1" applyBorder="1" applyAlignment="1">
      <alignment horizontal="center" vertical="center" shrinkToFit="1"/>
    </xf>
    <xf numFmtId="0" fontId="18" fillId="0" borderId="26" xfId="0" applyFont="1" applyBorder="1" applyAlignment="1">
      <alignment horizontal="center" vertical="center" shrinkToFit="1"/>
    </xf>
    <xf numFmtId="0" fontId="18" fillId="0" borderId="56" xfId="0" applyFont="1" applyBorder="1" applyAlignment="1">
      <alignment horizontal="center" vertical="center" shrinkToFit="1"/>
    </xf>
    <xf numFmtId="0" fontId="18" fillId="0" borderId="29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5" fillId="0" borderId="16" xfId="0" applyFont="1" applyBorder="1" applyAlignment="1">
      <alignment horizontal="center" vertical="top"/>
    </xf>
    <xf numFmtId="0" fontId="15" fillId="0" borderId="17" xfId="0" applyFont="1" applyBorder="1" applyAlignment="1">
      <alignment horizontal="center" vertical="top"/>
    </xf>
    <xf numFmtId="0" fontId="15" fillId="0" borderId="14" xfId="0" applyFont="1" applyBorder="1" applyAlignment="1">
      <alignment horizontal="center" vertical="top"/>
    </xf>
    <xf numFmtId="0" fontId="22" fillId="0" borderId="3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7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7" fillId="0" borderId="16" xfId="0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 shrinkToFit="1"/>
    </xf>
    <xf numFmtId="0" fontId="17" fillId="0" borderId="17" xfId="0" applyFont="1" applyBorder="1" applyAlignment="1">
      <alignment horizontal="center" vertical="center" shrinkToFit="1"/>
    </xf>
    <xf numFmtId="0" fontId="0" fillId="0" borderId="49" xfId="0" applyBorder="1">
      <alignment vertical="center"/>
    </xf>
    <xf numFmtId="0" fontId="0" fillId="0" borderId="30" xfId="0" applyBorder="1" applyAlignment="1">
      <alignment horizontal="center" vertical="center" shrinkToFit="1"/>
    </xf>
    <xf numFmtId="0" fontId="0" fillId="0" borderId="43" xfId="0" applyBorder="1" applyAlignment="1">
      <alignment horizontal="center" vertical="center" shrinkToFit="1"/>
    </xf>
    <xf numFmtId="0" fontId="0" fillId="0" borderId="41" xfId="0" applyBorder="1" applyAlignment="1">
      <alignment horizontal="center" vertical="center" shrinkToFit="1"/>
    </xf>
    <xf numFmtId="0" fontId="17" fillId="0" borderId="37" xfId="0" applyFont="1" applyBorder="1" applyAlignment="1">
      <alignment horizontal="center" vertical="center" shrinkToFit="1"/>
    </xf>
    <xf numFmtId="0" fontId="17" fillId="0" borderId="40" xfId="0" applyFont="1" applyBorder="1" applyAlignment="1">
      <alignment horizontal="center" vertical="center" shrinkToFit="1"/>
    </xf>
    <xf numFmtId="0" fontId="17" fillId="0" borderId="38" xfId="0" applyFont="1" applyBorder="1" applyAlignment="1">
      <alignment horizontal="center" vertical="center" shrinkToFit="1"/>
    </xf>
    <xf numFmtId="0" fontId="17" fillId="0" borderId="5" xfId="0" applyFont="1" applyBorder="1" applyAlignment="1">
      <alignment horizontal="center" vertical="center" shrinkToFit="1"/>
    </xf>
    <xf numFmtId="0" fontId="17" fillId="0" borderId="6" xfId="0" applyFont="1" applyBorder="1" applyAlignment="1">
      <alignment horizontal="center" vertical="center" shrinkToFit="1"/>
    </xf>
    <xf numFmtId="0" fontId="17" fillId="0" borderId="7" xfId="0" applyFont="1" applyBorder="1" applyAlignment="1">
      <alignment horizontal="center" vertical="center" shrinkToFit="1"/>
    </xf>
    <xf numFmtId="178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8" fillId="0" borderId="21" xfId="0" applyNumberFormat="1" applyFont="1" applyBorder="1" applyAlignment="1">
      <alignment horizontal="center" vertical="center" shrinkToFit="1"/>
    </xf>
    <xf numFmtId="178" fontId="8" fillId="0" borderId="22" xfId="0" applyNumberFormat="1" applyFont="1" applyBorder="1" applyAlignment="1">
      <alignment horizontal="center" vertical="center" shrinkToFit="1"/>
    </xf>
    <xf numFmtId="178" fontId="8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8" fillId="0" borderId="44" xfId="0" applyFont="1" applyBorder="1" applyAlignment="1">
      <alignment vertical="center" shrinkToFit="1"/>
    </xf>
    <xf numFmtId="0" fontId="8" fillId="0" borderId="26" xfId="0" applyFont="1" applyBorder="1" applyAlignment="1">
      <alignment vertical="center" shrinkToFit="1"/>
    </xf>
    <xf numFmtId="0" fontId="8" fillId="0" borderId="23" xfId="0" applyFont="1" applyBorder="1" applyAlignment="1">
      <alignment vertical="center" shrinkToFit="1"/>
    </xf>
    <xf numFmtId="0" fontId="8" fillId="0" borderId="24" xfId="0" applyFont="1" applyBorder="1" applyAlignment="1">
      <alignment vertical="center" shrinkToFit="1"/>
    </xf>
    <xf numFmtId="0" fontId="8" fillId="0" borderId="0" xfId="0" applyFont="1" applyAlignment="1">
      <alignment horizontal="right" vertical="center" shrinkToFit="1"/>
    </xf>
    <xf numFmtId="0" fontId="8" fillId="0" borderId="37" xfId="0" applyFont="1" applyBorder="1" applyAlignment="1">
      <alignment vertical="center" shrinkToFit="1"/>
    </xf>
    <xf numFmtId="0" fontId="8" fillId="0" borderId="40" xfId="0" applyFont="1" applyBorder="1" applyAlignment="1">
      <alignment vertical="center" shrinkToFit="1"/>
    </xf>
    <xf numFmtId="0" fontId="8" fillId="0" borderId="38" xfId="0" applyFont="1" applyBorder="1" applyAlignment="1">
      <alignment horizontal="center" vertical="center" shrinkToFit="1"/>
    </xf>
    <xf numFmtId="0" fontId="8" fillId="0" borderId="37" xfId="0" applyFont="1" applyBorder="1" applyAlignment="1">
      <alignment horizontal="center" vertical="center" shrinkToFit="1"/>
    </xf>
    <xf numFmtId="0" fontId="8" fillId="0" borderId="40" xfId="0" applyFont="1" applyBorder="1" applyAlignment="1">
      <alignment horizontal="center" vertical="center" shrinkToFit="1"/>
    </xf>
    <xf numFmtId="0" fontId="8" fillId="0" borderId="26" xfId="0" applyFont="1" applyBorder="1" applyAlignment="1">
      <alignment horizontal="right" vertical="center" shrinkToFit="1"/>
    </xf>
    <xf numFmtId="0" fontId="8" fillId="0" borderId="24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8" fontId="8" fillId="0" borderId="57" xfId="0" applyNumberFormat="1" applyFont="1" applyBorder="1" applyAlignment="1">
      <alignment horizontal="center" vertical="center" shrinkToFit="1"/>
    </xf>
    <xf numFmtId="177" fontId="8" fillId="0" borderId="58" xfId="0" applyNumberFormat="1" applyFont="1" applyBorder="1" applyAlignment="1">
      <alignment horizontal="center" vertical="center" shrinkToFit="1"/>
    </xf>
    <xf numFmtId="0" fontId="8" fillId="0" borderId="60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20" fillId="0" borderId="19" xfId="0" applyFont="1" applyBorder="1" applyAlignment="1" applyProtection="1">
      <alignment horizontal="right" vertical="center" shrinkToFit="1"/>
      <protection locked="0"/>
    </xf>
    <xf numFmtId="0" fontId="20" fillId="0" borderId="18" xfId="0" applyFont="1" applyBorder="1" applyAlignment="1" applyProtection="1">
      <alignment horizontal="right" vertical="center" shrinkToFit="1"/>
      <protection locked="0"/>
    </xf>
    <xf numFmtId="0" fontId="31" fillId="0" borderId="18" xfId="0" applyFont="1" applyBorder="1" applyAlignment="1" applyProtection="1">
      <alignment horizontal="right" vertical="center" shrinkToFit="1"/>
      <protection locked="0"/>
    </xf>
    <xf numFmtId="0" fontId="32" fillId="0" borderId="44" xfId="0" applyFont="1" applyBorder="1" applyAlignment="1">
      <alignment horizontal="center" vertical="center" shrinkToFit="1"/>
    </xf>
    <xf numFmtId="0" fontId="32" fillId="0" borderId="26" xfId="0" applyFont="1" applyBorder="1" applyAlignment="1">
      <alignment horizontal="center" vertical="center" shrinkToFit="1"/>
    </xf>
    <xf numFmtId="0" fontId="32" fillId="0" borderId="29" xfId="0" applyFont="1" applyBorder="1" applyAlignment="1">
      <alignment horizontal="center" vertical="center" shrinkToFit="1"/>
    </xf>
    <xf numFmtId="0" fontId="31" fillId="0" borderId="35" xfId="0" applyFont="1" applyBorder="1" applyAlignment="1" applyProtection="1">
      <alignment horizontal="right" vertical="center" shrinkToFit="1"/>
      <protection locked="0"/>
    </xf>
    <xf numFmtId="0" fontId="32" fillId="0" borderId="23" xfId="0" applyFont="1" applyBorder="1" applyAlignment="1">
      <alignment horizontal="center" vertical="center" shrinkToFit="1"/>
    </xf>
    <xf numFmtId="0" fontId="32" fillId="0" borderId="24" xfId="0" applyFont="1" applyBorder="1" applyAlignment="1">
      <alignment horizontal="center" vertical="center" shrinkToFit="1"/>
    </xf>
    <xf numFmtId="0" fontId="32" fillId="0" borderId="25" xfId="0" applyFont="1" applyBorder="1" applyAlignment="1">
      <alignment horizontal="center" vertical="center" shrinkToFit="1"/>
    </xf>
    <xf numFmtId="0" fontId="32" fillId="0" borderId="30" xfId="0" applyFont="1" applyBorder="1" applyAlignment="1">
      <alignment horizontal="center" vertical="center" shrinkToFit="1"/>
    </xf>
    <xf numFmtId="0" fontId="32" fillId="0" borderId="43" xfId="0" applyFont="1" applyBorder="1" applyAlignment="1">
      <alignment horizontal="center" vertical="center" shrinkToFit="1"/>
    </xf>
    <xf numFmtId="0" fontId="32" fillId="0" borderId="41" xfId="0" applyFont="1" applyBorder="1" applyAlignment="1">
      <alignment horizontal="center" vertical="center" shrinkToFit="1"/>
    </xf>
    <xf numFmtId="0" fontId="17" fillId="3" borderId="16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8" fillId="3" borderId="17" xfId="0" applyFont="1" applyFill="1" applyBorder="1" applyAlignment="1" applyProtection="1">
      <alignment horizontal="center" vertical="center"/>
      <protection locked="0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17" fillId="3" borderId="5" xfId="0" applyFont="1" applyFill="1" applyBorder="1" applyAlignment="1" applyProtection="1">
      <alignment horizontal="center" vertical="center"/>
      <protection locked="0"/>
    </xf>
    <xf numFmtId="0" fontId="9" fillId="0" borderId="61" xfId="0" applyFont="1" applyBorder="1" applyAlignment="1" applyProtection="1">
      <alignment horizontal="center" vertical="center" wrapText="1" shrinkToFit="1"/>
      <protection locked="0"/>
    </xf>
    <xf numFmtId="0" fontId="9" fillId="0" borderId="49" xfId="0" applyFont="1" applyBorder="1" applyAlignment="1" applyProtection="1">
      <alignment horizontal="center" vertical="center" wrapText="1" shrinkToFit="1"/>
      <protection locked="0"/>
    </xf>
    <xf numFmtId="0" fontId="8" fillId="0" borderId="28" xfId="0" applyFont="1" applyBorder="1" applyAlignment="1">
      <alignment horizontal="center" vertical="center" shrinkToFit="1"/>
    </xf>
    <xf numFmtId="0" fontId="0" fillId="0" borderId="0" xfId="0" quotePrefix="1">
      <alignment vertical="center"/>
    </xf>
    <xf numFmtId="0" fontId="9" fillId="0" borderId="42" xfId="0" applyFont="1" applyBorder="1" applyAlignment="1" applyProtection="1">
      <alignment horizontal="center" vertical="center" wrapText="1" shrinkToFit="1"/>
      <protection locked="0"/>
    </xf>
    <xf numFmtId="0" fontId="8" fillId="0" borderId="30" xfId="0" applyFont="1" applyBorder="1" applyAlignment="1">
      <alignment horizontal="center" vertical="center" shrinkToFit="1"/>
    </xf>
    <xf numFmtId="0" fontId="8" fillId="0" borderId="43" xfId="0" applyFont="1" applyBorder="1" applyAlignment="1">
      <alignment horizontal="center" vertical="center" shrinkToFit="1"/>
    </xf>
    <xf numFmtId="0" fontId="8" fillId="0" borderId="62" xfId="0" applyFont="1" applyBorder="1" applyAlignment="1">
      <alignment horizontal="center" vertical="center" shrinkToFit="1"/>
    </xf>
    <xf numFmtId="0" fontId="8" fillId="0" borderId="41" xfId="0" applyFont="1" applyBorder="1" applyAlignment="1">
      <alignment horizontal="center" vertical="center" shrinkToFit="1"/>
    </xf>
    <xf numFmtId="0" fontId="9" fillId="0" borderId="19" xfId="0" applyFont="1" applyBorder="1" applyAlignment="1" applyProtection="1">
      <alignment horizontal="center" vertical="center" wrapText="1" shrinkToFit="1"/>
      <protection locked="0"/>
    </xf>
    <xf numFmtId="0" fontId="8" fillId="0" borderId="2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63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0" fillId="0" borderId="48" xfId="0" applyBorder="1">
      <alignment vertical="center"/>
    </xf>
    <xf numFmtId="0" fontId="23" fillId="0" borderId="35" xfId="0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0" fillId="4" borderId="19" xfId="0" applyFill="1" applyBorder="1" applyAlignment="1"/>
    <xf numFmtId="0" fontId="0" fillId="4" borderId="48" xfId="0" applyFill="1" applyBorder="1" applyAlignment="1">
      <alignment horizontal="center"/>
    </xf>
    <xf numFmtId="0" fontId="35" fillId="4" borderId="18" xfId="0" applyFont="1" applyFill="1" applyBorder="1">
      <alignment vertical="center"/>
    </xf>
    <xf numFmtId="0" fontId="0" fillId="4" borderId="18" xfId="0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0" fontId="35" fillId="4" borderId="35" xfId="0" applyFont="1" applyFill="1" applyBorder="1">
      <alignment vertical="center"/>
    </xf>
    <xf numFmtId="0" fontId="0" fillId="4" borderId="35" xfId="0" applyFill="1" applyBorder="1" applyAlignment="1">
      <alignment horizontal="center"/>
    </xf>
    <xf numFmtId="0" fontId="23" fillId="0" borderId="42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44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6" fillId="0" borderId="26" xfId="0" applyFont="1" applyBorder="1" applyAlignment="1" applyProtection="1">
      <alignment horizontal="center" vertical="center"/>
      <protection locked="0"/>
    </xf>
    <xf numFmtId="0" fontId="36" fillId="0" borderId="26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/>
      <protection locked="0"/>
    </xf>
    <xf numFmtId="0" fontId="36" fillId="0" borderId="34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3" fillId="0" borderId="47" xfId="0" applyFont="1" applyBorder="1" applyAlignment="1" applyProtection="1">
      <alignment horizontal="center"/>
      <protection locked="0"/>
    </xf>
    <xf numFmtId="0" fontId="0" fillId="3" borderId="64" xfId="0" applyFill="1" applyBorder="1" applyAlignment="1" applyProtection="1">
      <alignment horizontal="center" vertical="center"/>
      <protection locked="0"/>
    </xf>
    <xf numFmtId="0" fontId="18" fillId="3" borderId="65" xfId="0" applyFont="1" applyFill="1" applyBorder="1" applyAlignment="1" applyProtection="1">
      <alignment horizontal="center" vertical="center"/>
      <protection locked="0"/>
    </xf>
    <xf numFmtId="0" fontId="0" fillId="3" borderId="66" xfId="0" applyFill="1" applyBorder="1" applyAlignment="1" applyProtection="1">
      <alignment horizontal="center" vertical="center"/>
      <protection locked="0"/>
    </xf>
    <xf numFmtId="0" fontId="18" fillId="3" borderId="59" xfId="0" applyFont="1" applyFill="1" applyBorder="1" applyAlignment="1" applyProtection="1">
      <alignment horizontal="center" vertical="center"/>
      <protection locked="0"/>
    </xf>
    <xf numFmtId="0" fontId="0" fillId="3" borderId="65" xfId="0" applyFill="1" applyBorder="1" applyAlignment="1" applyProtection="1">
      <alignment horizontal="center" vertical="center"/>
      <protection locked="0"/>
    </xf>
    <xf numFmtId="0" fontId="8" fillId="0" borderId="59" xfId="0" applyFont="1" applyBorder="1" applyAlignment="1">
      <alignment horizontal="center" vertical="center" shrinkToFit="1"/>
    </xf>
    <xf numFmtId="0" fontId="8" fillId="6" borderId="26" xfId="0" applyFont="1" applyFill="1" applyBorder="1" applyAlignment="1">
      <alignment horizontal="center" vertical="center" shrinkToFit="1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38" fillId="2" borderId="0" xfId="0" applyFont="1" applyFill="1">
      <alignment vertical="center"/>
    </xf>
    <xf numFmtId="31" fontId="0" fillId="0" borderId="0" xfId="0" applyNumberFormat="1">
      <alignment vertical="center"/>
    </xf>
    <xf numFmtId="178" fontId="24" fillId="0" borderId="71" xfId="0" applyNumberFormat="1" applyFont="1" applyBorder="1" applyAlignment="1">
      <alignment horizontal="center" vertical="center" shrinkToFit="1"/>
    </xf>
    <xf numFmtId="178" fontId="24" fillId="0" borderId="69" xfId="0" applyNumberFormat="1" applyFont="1" applyBorder="1" applyAlignment="1">
      <alignment horizontal="center" vertical="center" shrinkToFit="1"/>
    </xf>
    <xf numFmtId="178" fontId="24" fillId="0" borderId="72" xfId="0" applyNumberFormat="1" applyFont="1" applyBorder="1" applyAlignment="1">
      <alignment horizontal="center" vertical="center" shrinkToFit="1"/>
    </xf>
    <xf numFmtId="177" fontId="24" fillId="0" borderId="58" xfId="0" applyNumberFormat="1" applyFont="1" applyBorder="1" applyAlignment="1">
      <alignment horizontal="center" vertical="center" shrinkToFit="1"/>
    </xf>
    <xf numFmtId="177" fontId="24" fillId="0" borderId="24" xfId="0" applyNumberFormat="1" applyFont="1" applyBorder="1" applyAlignment="1">
      <alignment horizontal="center" vertical="center" shrinkToFit="1"/>
    </xf>
    <xf numFmtId="177" fontId="24" fillId="0" borderId="74" xfId="0" applyNumberFormat="1" applyFont="1" applyBorder="1" applyAlignment="1">
      <alignment horizontal="center" vertical="center" shrinkToFit="1"/>
    </xf>
    <xf numFmtId="0" fontId="24" fillId="0" borderId="75" xfId="0" applyFont="1" applyBorder="1" applyAlignment="1">
      <alignment vertical="center" shrinkToFit="1"/>
    </xf>
    <xf numFmtId="0" fontId="24" fillId="0" borderId="40" xfId="0" applyFont="1" applyBorder="1" applyAlignment="1">
      <alignment horizontal="right" vertical="center" shrinkToFit="1"/>
    </xf>
    <xf numFmtId="0" fontId="24" fillId="0" borderId="38" xfId="0" applyFont="1" applyBorder="1" applyAlignment="1">
      <alignment horizontal="center" vertical="center" shrinkToFit="1"/>
    </xf>
    <xf numFmtId="0" fontId="24" fillId="0" borderId="59" xfId="0" applyFont="1" applyBorder="1" applyAlignment="1">
      <alignment horizontal="center" vertical="center" shrinkToFit="1"/>
    </xf>
    <xf numFmtId="0" fontId="24" fillId="0" borderId="40" xfId="0" applyFont="1" applyBorder="1" applyAlignment="1">
      <alignment horizontal="center" vertical="center" shrinkToFit="1"/>
    </xf>
    <xf numFmtId="0" fontId="24" fillId="0" borderId="76" xfId="0" applyFont="1" applyBorder="1" applyAlignment="1">
      <alignment horizontal="center" vertical="center" shrinkToFit="1"/>
    </xf>
    <xf numFmtId="0" fontId="24" fillId="0" borderId="77" xfId="0" applyFont="1" applyBorder="1" applyAlignment="1">
      <alignment vertical="center" shrinkToFit="1"/>
    </xf>
    <xf numFmtId="0" fontId="24" fillId="0" borderId="26" xfId="0" applyFont="1" applyBorder="1" applyAlignment="1">
      <alignment horizontal="right" vertical="center" shrinkToFit="1"/>
    </xf>
    <xf numFmtId="0" fontId="24" fillId="0" borderId="29" xfId="0" applyFont="1" applyBorder="1" applyAlignment="1">
      <alignment horizontal="center" vertical="center" shrinkToFit="1"/>
    </xf>
    <xf numFmtId="0" fontId="24" fillId="0" borderId="60" xfId="0" applyFont="1" applyBorder="1" applyAlignment="1">
      <alignment horizontal="center" vertical="center" shrinkToFit="1"/>
    </xf>
    <xf numFmtId="0" fontId="24" fillId="6" borderId="26" xfId="0" applyFont="1" applyFill="1" applyBorder="1" applyAlignment="1">
      <alignment horizontal="center" vertical="center" shrinkToFit="1"/>
    </xf>
    <xf numFmtId="0" fontId="24" fillId="0" borderId="26" xfId="0" applyFont="1" applyBorder="1" applyAlignment="1">
      <alignment horizontal="center" vertical="center" shrinkToFit="1"/>
    </xf>
    <xf numFmtId="0" fontId="24" fillId="0" borderId="78" xfId="0" applyFont="1" applyBorder="1" applyAlignment="1">
      <alignment horizontal="center" vertical="center" shrinkToFit="1"/>
    </xf>
    <xf numFmtId="0" fontId="24" fillId="0" borderId="79" xfId="0" applyFont="1" applyBorder="1" applyAlignment="1">
      <alignment vertical="center" shrinkToFit="1"/>
    </xf>
    <xf numFmtId="0" fontId="24" fillId="0" borderId="80" xfId="0" applyFont="1" applyBorder="1" applyAlignment="1">
      <alignment horizontal="right" vertical="center" shrinkToFit="1"/>
    </xf>
    <xf numFmtId="0" fontId="24" fillId="0" borderId="81" xfId="0" applyFont="1" applyBorder="1" applyAlignment="1">
      <alignment horizontal="center" vertical="center" shrinkToFit="1"/>
    </xf>
    <xf numFmtId="0" fontId="24" fillId="0" borderId="82" xfId="0" applyFont="1" applyBorder="1" applyAlignment="1">
      <alignment horizontal="center" vertical="center" shrinkToFit="1"/>
    </xf>
    <xf numFmtId="0" fontId="24" fillId="0" borderId="80" xfId="0" applyFont="1" applyBorder="1" applyAlignment="1">
      <alignment horizontal="center" vertical="center" shrinkToFit="1"/>
    </xf>
    <xf numFmtId="0" fontId="24" fillId="0" borderId="83" xfId="0" applyFont="1" applyBorder="1" applyAlignment="1">
      <alignment horizontal="center" vertical="center" shrinkToFit="1"/>
    </xf>
    <xf numFmtId="0" fontId="0" fillId="6" borderId="30" xfId="0" applyFill="1" applyBorder="1" applyAlignment="1" applyProtection="1">
      <alignment horizontal="center" vertical="center"/>
      <protection locked="0"/>
    </xf>
    <xf numFmtId="0" fontId="0" fillId="6" borderId="66" xfId="0" applyFill="1" applyBorder="1" applyAlignment="1" applyProtection="1">
      <alignment horizontal="center" vertical="center"/>
      <protection locked="0"/>
    </xf>
    <xf numFmtId="0" fontId="0" fillId="6" borderId="43" xfId="0" applyFill="1" applyBorder="1" applyAlignment="1" applyProtection="1">
      <alignment horizontal="center" vertical="center"/>
      <protection locked="0"/>
    </xf>
    <xf numFmtId="0" fontId="23" fillId="6" borderId="39" xfId="0" applyFont="1" applyFill="1" applyBorder="1" applyAlignment="1">
      <alignment horizontal="center" vertical="center"/>
    </xf>
    <xf numFmtId="0" fontId="23" fillId="6" borderId="42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17" fillId="6" borderId="37" xfId="0" applyFont="1" applyFill="1" applyBorder="1" applyAlignment="1">
      <alignment horizontal="center" vertical="center" shrinkToFit="1"/>
    </xf>
    <xf numFmtId="0" fontId="17" fillId="6" borderId="40" xfId="0" applyFont="1" applyFill="1" applyBorder="1" applyAlignment="1">
      <alignment horizontal="center" vertical="center" shrinkToFit="1"/>
    </xf>
    <xf numFmtId="0" fontId="29" fillId="0" borderId="0" xfId="0" applyFont="1">
      <alignment vertical="center"/>
    </xf>
    <xf numFmtId="0" fontId="39" fillId="0" borderId="60" xfId="0" applyFont="1" applyBorder="1" applyAlignment="1">
      <alignment horizontal="center" vertical="center" shrinkToFit="1"/>
    </xf>
    <xf numFmtId="0" fontId="39" fillId="0" borderId="26" xfId="0" applyFont="1" applyBorder="1" applyAlignment="1">
      <alignment horizontal="center" vertical="center" shrinkToFit="1"/>
    </xf>
    <xf numFmtId="0" fontId="0" fillId="6" borderId="1" xfId="0" applyFill="1" applyBorder="1" applyAlignment="1" applyProtection="1">
      <alignment horizontal="center" vertical="center"/>
      <protection locked="0"/>
    </xf>
    <xf numFmtId="0" fontId="17" fillId="6" borderId="16" xfId="0" applyFont="1" applyFill="1" applyBorder="1" applyAlignment="1" applyProtection="1">
      <alignment horizontal="center" vertical="center"/>
      <protection locked="0"/>
    </xf>
    <xf numFmtId="0" fontId="0" fillId="6" borderId="65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18" fillId="6" borderId="65" xfId="0" applyFont="1" applyFill="1" applyBorder="1" applyAlignment="1" applyProtection="1">
      <alignment horizontal="center" vertical="center"/>
      <protection locked="0"/>
    </xf>
    <xf numFmtId="0" fontId="17" fillId="6" borderId="37" xfId="0" applyFont="1" applyFill="1" applyBorder="1" applyAlignment="1" applyProtection="1">
      <alignment horizontal="center" vertical="center"/>
      <protection locked="0"/>
    </xf>
    <xf numFmtId="0" fontId="18" fillId="6" borderId="59" xfId="0" applyFont="1" applyFill="1" applyBorder="1" applyAlignment="1" applyProtection="1">
      <alignment horizontal="center" vertical="center"/>
      <protection locked="0"/>
    </xf>
    <xf numFmtId="0" fontId="17" fillId="6" borderId="59" xfId="0" applyFont="1" applyFill="1" applyBorder="1" applyAlignment="1" applyProtection="1">
      <alignment horizontal="center" vertical="center"/>
      <protection locked="0"/>
    </xf>
    <xf numFmtId="0" fontId="18" fillId="3" borderId="67" xfId="0" applyFont="1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18" fillId="7" borderId="40" xfId="0" applyFont="1" applyFill="1" applyBorder="1" applyAlignment="1" applyProtection="1">
      <alignment horizontal="center" vertical="center"/>
      <protection locked="0"/>
    </xf>
    <xf numFmtId="0" fontId="0" fillId="7" borderId="30" xfId="0" applyFill="1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40" fillId="0" borderId="84" xfId="0" applyFont="1" applyBorder="1" applyAlignment="1">
      <alignment horizontal="center" vertical="top"/>
    </xf>
    <xf numFmtId="0" fontId="40" fillId="0" borderId="11" xfId="0" applyFont="1" applyBorder="1" applyAlignment="1">
      <alignment horizontal="center" vertical="top"/>
    </xf>
    <xf numFmtId="14" fontId="0" fillId="0" borderId="0" xfId="0" applyNumberForma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9" fontId="6" fillId="0" borderId="33" xfId="0" applyNumberFormat="1" applyFont="1" applyBorder="1" applyAlignment="1">
      <alignment horizontal="center" vertical="center"/>
    </xf>
    <xf numFmtId="179" fontId="6" fillId="0" borderId="46" xfId="0" applyNumberFormat="1" applyFont="1" applyBorder="1" applyAlignment="1">
      <alignment horizontal="center" vertical="center"/>
    </xf>
    <xf numFmtId="180" fontId="0" fillId="0" borderId="34" xfId="0" applyNumberFormat="1" applyBorder="1" applyAlignment="1">
      <alignment horizontal="center" vertical="center"/>
    </xf>
    <xf numFmtId="180" fontId="0" fillId="0" borderId="47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7" fillId="0" borderId="0" xfId="0" applyFont="1" applyAlignment="1">
      <alignment horizontal="center" wrapText="1"/>
    </xf>
    <xf numFmtId="0" fontId="31" fillId="0" borderId="0" xfId="0" applyFont="1" applyAlignment="1">
      <alignment horizontal="center"/>
    </xf>
    <xf numFmtId="179" fontId="6" fillId="0" borderId="31" xfId="0" applyNumberFormat="1" applyFont="1" applyBorder="1" applyAlignment="1">
      <alignment horizontal="center" vertical="center"/>
    </xf>
    <xf numFmtId="180" fontId="0" fillId="0" borderId="3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31" xfId="0" applyFont="1" applyBorder="1" applyAlignment="1">
      <alignment horizontal="right" vertical="center"/>
    </xf>
    <xf numFmtId="0" fontId="11" fillId="0" borderId="46" xfId="0" applyFont="1" applyBorder="1" applyAlignment="1">
      <alignment horizontal="right" vertical="center"/>
    </xf>
    <xf numFmtId="180" fontId="11" fillId="0" borderId="32" xfId="0" applyNumberFormat="1" applyFont="1" applyBorder="1" applyAlignment="1">
      <alignment horizontal="left" vertical="center"/>
    </xf>
    <xf numFmtId="180" fontId="11" fillId="0" borderId="47" xfId="0" applyNumberFormat="1" applyFont="1" applyBorder="1" applyAlignment="1">
      <alignment horizontal="left" vertical="center"/>
    </xf>
    <xf numFmtId="0" fontId="29" fillId="0" borderId="19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shrinkToFit="1"/>
    </xf>
    <xf numFmtId="0" fontId="12" fillId="0" borderId="36" xfId="0" applyFont="1" applyBorder="1" applyAlignment="1">
      <alignment horizontal="center" shrinkToFit="1"/>
    </xf>
    <xf numFmtId="0" fontId="12" fillId="0" borderId="32" xfId="0" applyFont="1" applyBorder="1" applyAlignment="1">
      <alignment horizontal="center" shrinkToFit="1"/>
    </xf>
    <xf numFmtId="0" fontId="16" fillId="0" borderId="31" xfId="0" applyFont="1" applyBorder="1" applyAlignment="1">
      <alignment horizontal="center" wrapText="1" shrinkToFit="1"/>
    </xf>
    <xf numFmtId="0" fontId="16" fillId="0" borderId="36" xfId="0" applyFont="1" applyBorder="1" applyAlignment="1">
      <alignment horizontal="center" wrapText="1" shrinkToFit="1"/>
    </xf>
    <xf numFmtId="0" fontId="16" fillId="0" borderId="32" xfId="0" applyFont="1" applyBorder="1" applyAlignment="1">
      <alignment horizontal="center" wrapText="1" shrinkToFit="1"/>
    </xf>
    <xf numFmtId="0" fontId="0" fillId="0" borderId="19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0" fontId="5" fillId="0" borderId="19" xfId="0" applyFont="1" applyBorder="1" applyAlignment="1" applyProtection="1">
      <alignment horizontal="center" vertical="center" shrinkToFit="1"/>
      <protection locked="0"/>
    </xf>
    <xf numFmtId="0" fontId="5" fillId="0" borderId="18" xfId="0" applyFont="1" applyBorder="1" applyAlignment="1" applyProtection="1">
      <alignment horizontal="center" vertical="center" shrinkToFit="1"/>
      <protection locked="0"/>
    </xf>
    <xf numFmtId="0" fontId="7" fillId="0" borderId="13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5" fillId="0" borderId="35" xfId="0" applyFont="1" applyBorder="1" applyAlignment="1" applyProtection="1">
      <alignment horizontal="center" vertical="center" shrinkToFit="1"/>
      <protection locked="0"/>
    </xf>
    <xf numFmtId="0" fontId="30" fillId="0" borderId="20" xfId="0" applyFont="1" applyBorder="1" applyAlignment="1">
      <alignment horizontal="center" vertical="center" shrinkToFit="1"/>
    </xf>
    <xf numFmtId="0" fontId="30" fillId="0" borderId="21" xfId="0" applyFont="1" applyBorder="1" applyAlignment="1">
      <alignment horizontal="center" vertical="center" shrinkToFit="1"/>
    </xf>
    <xf numFmtId="0" fontId="30" fillId="0" borderId="23" xfId="0" applyFont="1" applyBorder="1" applyAlignment="1">
      <alignment horizontal="center" vertical="center" shrinkToFit="1"/>
    </xf>
    <xf numFmtId="0" fontId="30" fillId="0" borderId="24" xfId="0" applyFont="1" applyBorder="1" applyAlignment="1">
      <alignment horizontal="center" vertical="center" shrinkToFit="1"/>
    </xf>
    <xf numFmtId="0" fontId="2" fillId="0" borderId="22" xfId="0" applyFont="1" applyBorder="1" applyAlignment="1" applyProtection="1">
      <alignment horizontal="center" vertical="center" shrinkToFit="1"/>
      <protection locked="0"/>
    </xf>
    <xf numFmtId="0" fontId="2" fillId="0" borderId="25" xfId="0" applyFont="1" applyBorder="1" applyAlignment="1" applyProtection="1">
      <alignment horizontal="center" vertical="center" shrinkToFit="1"/>
      <protection locked="0"/>
    </xf>
    <xf numFmtId="0" fontId="30" fillId="0" borderId="68" xfId="0" applyFont="1" applyBorder="1" applyAlignment="1">
      <alignment horizontal="center" vertical="center" shrinkToFit="1"/>
    </xf>
    <xf numFmtId="0" fontId="30" fillId="0" borderId="69" xfId="0" applyFont="1" applyBorder="1" applyAlignment="1">
      <alignment horizontal="center" vertical="center" shrinkToFit="1"/>
    </xf>
    <xf numFmtId="0" fontId="30" fillId="0" borderId="73" xfId="0" applyFont="1" applyBorder="1" applyAlignment="1">
      <alignment horizontal="center" vertical="center" shrinkToFit="1"/>
    </xf>
    <xf numFmtId="0" fontId="2" fillId="0" borderId="70" xfId="0" applyFont="1" applyBorder="1" applyAlignment="1" applyProtection="1">
      <alignment horizontal="center" vertical="center" shrinkToFit="1"/>
      <protection locked="0"/>
    </xf>
    <xf numFmtId="0" fontId="33" fillId="0" borderId="8" xfId="0" applyFont="1" applyBorder="1" applyAlignment="1">
      <alignment horizontal="center" vertical="center" shrinkToFit="1"/>
    </xf>
    <xf numFmtId="0" fontId="33" fillId="0" borderId="10" xfId="0" applyFont="1" applyBorder="1" applyAlignment="1">
      <alignment horizontal="center" vertical="center" shrinkToFit="1"/>
    </xf>
    <xf numFmtId="0" fontId="33" fillId="0" borderId="13" xfId="0" applyFont="1" applyBorder="1" applyAlignment="1">
      <alignment horizontal="center" vertical="center" shrinkToFit="1"/>
    </xf>
    <xf numFmtId="0" fontId="33" fillId="0" borderId="15" xfId="0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1">
    <cellStyle name="標準" xfId="0" builtinId="0"/>
  </cellStyles>
  <dxfs count="49"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</dxf>
    <dxf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border>
        <left/>
        <right/>
        <top style="thin">
          <color auto="1"/>
        </top>
        <bottom/>
        <vertical/>
        <horizontal/>
      </border>
    </dxf>
    <dxf>
      <font>
        <b/>
        <i val="0"/>
        <color rgb="FFFF0000"/>
      </font>
    </dxf>
    <dxf>
      <border>
        <left/>
        <right/>
        <top style="thin">
          <color auto="1"/>
        </top>
        <bottom/>
        <vertical/>
        <horizontal/>
      </border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</dxf>
    <dxf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border>
        <left/>
        <right/>
        <top style="thin">
          <color auto="1"/>
        </top>
        <bottom/>
        <vertical/>
        <horizontal/>
      </border>
    </dxf>
    <dxf>
      <font>
        <b/>
        <i val="0"/>
        <color rgb="FFFF0000"/>
      </font>
    </dxf>
    <dxf>
      <border>
        <left/>
        <right/>
        <top style="thin">
          <color auto="1"/>
        </top>
        <bottom/>
        <vertical/>
        <horizontal/>
      </border>
    </dxf>
  </dxfs>
  <tableStyles count="0" defaultTableStyle="TableStyleMedium2" defaultPivotStyle="PivotStyleLight16"/>
  <colors>
    <mruColors>
      <color rgb="FFFF99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A$3" noThreeD="1"/>
</file>

<file path=xl/ctrlProps/ctrlProp10.xml><?xml version="1.0" encoding="utf-8"?>
<formControlPr xmlns="http://schemas.microsoft.com/office/spreadsheetml/2009/9/main" objectType="CheckBox" checked="Checked" fmlaLink="$A$4" lockText="1" noThreeD="1"/>
</file>

<file path=xl/ctrlProps/ctrlProp11.xml><?xml version="1.0" encoding="utf-8"?>
<formControlPr xmlns="http://schemas.microsoft.com/office/spreadsheetml/2009/9/main" objectType="CheckBox" checked="Checked" fmlaLink="$A13" lockText="1" noThreeD="1"/>
</file>

<file path=xl/ctrlProps/ctrlProp2.xml><?xml version="1.0" encoding="utf-8"?>
<formControlPr xmlns="http://schemas.microsoft.com/office/spreadsheetml/2009/9/main" objectType="CheckBox" checked="Checked" fmlaLink="$A$5" lockText="1" noThreeD="1"/>
</file>

<file path=xl/ctrlProps/ctrlProp3.xml><?xml version="1.0" encoding="utf-8"?>
<formControlPr xmlns="http://schemas.microsoft.com/office/spreadsheetml/2009/9/main" objectType="CheckBox" checked="Checked" fmlaLink="$A$6" lockText="1" noThreeD="1"/>
</file>

<file path=xl/ctrlProps/ctrlProp4.xml><?xml version="1.0" encoding="utf-8"?>
<formControlPr xmlns="http://schemas.microsoft.com/office/spreadsheetml/2009/9/main" objectType="CheckBox" checked="Checked" fmlaLink="$A$7" lockText="1" noThreeD="1"/>
</file>

<file path=xl/ctrlProps/ctrlProp5.xml><?xml version="1.0" encoding="utf-8"?>
<formControlPr xmlns="http://schemas.microsoft.com/office/spreadsheetml/2009/9/main" objectType="CheckBox" checked="Checked" fmlaLink="$A$8" lockText="1" noThreeD="1"/>
</file>

<file path=xl/ctrlProps/ctrlProp6.xml><?xml version="1.0" encoding="utf-8"?>
<formControlPr xmlns="http://schemas.microsoft.com/office/spreadsheetml/2009/9/main" objectType="CheckBox" checked="Checked" fmlaLink="$A$9" lockText="1" noThreeD="1"/>
</file>

<file path=xl/ctrlProps/ctrlProp7.xml><?xml version="1.0" encoding="utf-8"?>
<formControlPr xmlns="http://schemas.microsoft.com/office/spreadsheetml/2009/9/main" objectType="CheckBox" checked="Checked" fmlaLink="$A$10" lockText="1" noThreeD="1"/>
</file>

<file path=xl/ctrlProps/ctrlProp8.xml><?xml version="1.0" encoding="utf-8"?>
<formControlPr xmlns="http://schemas.microsoft.com/office/spreadsheetml/2009/9/main" objectType="CheckBox" checked="Checked" fmlaLink="$A$11" lockText="1" noThreeD="1"/>
</file>

<file path=xl/ctrlProps/ctrlProp9.xml><?xml version="1.0" encoding="utf-8"?>
<formControlPr xmlns="http://schemas.microsoft.com/office/spreadsheetml/2009/9/main" objectType="CheckBox" checked="Checked" fmlaLink="$A12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118073</xdr:rowOff>
    </xdr:from>
    <xdr:ext cx="184730" cy="937629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137235" y="2518373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118073</xdr:rowOff>
    </xdr:from>
    <xdr:ext cx="184730" cy="937629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137235" y="2518373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118073</xdr:rowOff>
    </xdr:from>
    <xdr:ext cx="184730" cy="937629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2465033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33618</xdr:rowOff>
    </xdr:from>
    <xdr:to>
      <xdr:col>34</xdr:col>
      <xdr:colOff>0</xdr:colOff>
      <xdr:row>28</xdr:row>
      <xdr:rowOff>179294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246529" y="5636559"/>
          <a:ext cx="10802471" cy="14567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242046</xdr:colOff>
      <xdr:row>31</xdr:row>
      <xdr:rowOff>29135</xdr:rowOff>
    </xdr:from>
    <xdr:to>
      <xdr:col>33</xdr:col>
      <xdr:colOff>286870</xdr:colOff>
      <xdr:row>31</xdr:row>
      <xdr:rowOff>174811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242046" y="6237194"/>
          <a:ext cx="10802471" cy="14567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108856</xdr:colOff>
      <xdr:row>10</xdr:row>
      <xdr:rowOff>24812</xdr:rowOff>
    </xdr:from>
    <xdr:to>
      <xdr:col>39</xdr:col>
      <xdr:colOff>33616</xdr:colOff>
      <xdr:row>12</xdr:row>
      <xdr:rowOff>10485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pSpPr/>
      </xdr:nvGrpSpPr>
      <xdr:grpSpPr>
        <a:xfrm>
          <a:off x="14677570" y="1839098"/>
          <a:ext cx="922617" cy="312244"/>
          <a:chOff x="14790964" y="530679"/>
          <a:chExt cx="2220836" cy="340178"/>
        </a:xfrm>
      </xdr:grpSpPr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40821</xdr:colOff>
      <xdr:row>4</xdr:row>
      <xdr:rowOff>13607</xdr:rowOff>
    </xdr:from>
    <xdr:to>
      <xdr:col>39</xdr:col>
      <xdr:colOff>43061</xdr:colOff>
      <xdr:row>6</xdr:row>
      <xdr:rowOff>16406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pSpPr/>
      </xdr:nvGrpSpPr>
      <xdr:grpSpPr>
        <a:xfrm>
          <a:off x="14110607" y="848178"/>
          <a:ext cx="1499025" cy="329371"/>
          <a:chOff x="14790964" y="530679"/>
          <a:chExt cx="2220836" cy="340178"/>
        </a:xfrm>
      </xdr:grpSpPr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00000000-0008-0000-0F00-00000D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40822</xdr:colOff>
      <xdr:row>8</xdr:row>
      <xdr:rowOff>19051</xdr:rowOff>
    </xdr:from>
    <xdr:to>
      <xdr:col>31</xdr:col>
      <xdr:colOff>533239</xdr:colOff>
      <xdr:row>9</xdr:row>
      <xdr:rowOff>172812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pSpPr/>
      </xdr:nvGrpSpPr>
      <xdr:grpSpPr>
        <a:xfrm>
          <a:off x="14609536" y="1506765"/>
          <a:ext cx="953246" cy="310697"/>
          <a:chOff x="14790964" y="530679"/>
          <a:chExt cx="2220836" cy="340178"/>
        </a:xfrm>
      </xdr:grpSpPr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00000000-0008-0000-0F00-00000F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コネクタ 15">
            <a:extLst>
              <a:ext uri="{FF2B5EF4-FFF2-40B4-BE49-F238E27FC236}">
                <a16:creationId xmlns:a16="http://schemas.microsoft.com/office/drawing/2014/main" id="{00000000-0008-0000-0F00-000010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13607</xdr:colOff>
      <xdr:row>12</xdr:row>
      <xdr:rowOff>21773</xdr:rowOff>
    </xdr:from>
    <xdr:to>
      <xdr:col>31</xdr:col>
      <xdr:colOff>513868</xdr:colOff>
      <xdr:row>14</xdr:row>
      <xdr:rowOff>7444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GrpSpPr/>
      </xdr:nvGrpSpPr>
      <xdr:grpSpPr>
        <a:xfrm>
          <a:off x="14582321" y="2162630"/>
          <a:ext cx="980140" cy="312243"/>
          <a:chOff x="14790964" y="530679"/>
          <a:chExt cx="2220836" cy="340178"/>
        </a:xfrm>
      </xdr:grpSpPr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00000000-0008-0000-0F00-000012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0000000-0008-0000-0F00-000013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13606</xdr:colOff>
      <xdr:row>22</xdr:row>
      <xdr:rowOff>0</xdr:rowOff>
    </xdr:from>
    <xdr:to>
      <xdr:col>39</xdr:col>
      <xdr:colOff>36018</xdr:colOff>
      <xdr:row>23</xdr:row>
      <xdr:rowOff>124626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GrpSpPr/>
      </xdr:nvGrpSpPr>
      <xdr:grpSpPr>
        <a:xfrm>
          <a:off x="14083392" y="3773714"/>
          <a:ext cx="1519197" cy="287912"/>
          <a:chOff x="14790964" y="530679"/>
          <a:chExt cx="2220836" cy="340178"/>
        </a:xfrm>
      </xdr:grpSpPr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00000000-0008-0000-0F00-00001B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直線コネクタ 27">
            <a:extLst>
              <a:ext uri="{FF2B5EF4-FFF2-40B4-BE49-F238E27FC236}">
                <a16:creationId xmlns:a16="http://schemas.microsoft.com/office/drawing/2014/main" id="{00000000-0008-0000-0F00-00001C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0</xdr:colOff>
      <xdr:row>23</xdr:row>
      <xdr:rowOff>163287</xdr:rowOff>
    </xdr:from>
    <xdr:to>
      <xdr:col>39</xdr:col>
      <xdr:colOff>29934</xdr:colOff>
      <xdr:row>25</xdr:row>
      <xdr:rowOff>140154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GrpSpPr/>
      </xdr:nvGrpSpPr>
      <xdr:grpSpPr>
        <a:xfrm>
          <a:off x="14069786" y="4100287"/>
          <a:ext cx="1526719" cy="303438"/>
          <a:chOff x="14790964" y="530679"/>
          <a:chExt cx="2220836" cy="340178"/>
        </a:xfrm>
      </xdr:grpSpPr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00000000-0008-0000-0F00-00001E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00000000-0008-0000-0F00-00001F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503464</xdr:colOff>
      <xdr:row>26</xdr:row>
      <xdr:rowOff>16329</xdr:rowOff>
    </xdr:from>
    <xdr:to>
      <xdr:col>39</xdr:col>
      <xdr:colOff>46263</xdr:colOff>
      <xdr:row>28</xdr:row>
      <xdr:rowOff>2000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GrpSpPr/>
      </xdr:nvGrpSpPr>
      <xdr:grpSpPr>
        <a:xfrm>
          <a:off x="14067971" y="4443186"/>
          <a:ext cx="1544863" cy="312243"/>
          <a:chOff x="14790964" y="530679"/>
          <a:chExt cx="2220836" cy="340178"/>
        </a:xfrm>
      </xdr:grpSpPr>
      <xdr:cxnSp macro="">
        <xdr:nvCxnSpPr>
          <xdr:cNvPr id="33" name="直線コネクタ 32">
            <a:extLst>
              <a:ext uri="{FF2B5EF4-FFF2-40B4-BE49-F238E27FC236}">
                <a16:creationId xmlns:a16="http://schemas.microsoft.com/office/drawing/2014/main" id="{00000000-0008-0000-0F00-000021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00000000-0008-0000-0F00-000022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40823</xdr:colOff>
      <xdr:row>36</xdr:row>
      <xdr:rowOff>0</xdr:rowOff>
    </xdr:from>
    <xdr:to>
      <xdr:col>32</xdr:col>
      <xdr:colOff>0</xdr:colOff>
      <xdr:row>38</xdr:row>
      <xdr:rowOff>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00000000-0008-0000-0F00-00002C000000}"/>
            </a:ext>
          </a:extLst>
        </xdr:cNvPr>
        <xdr:cNvGrpSpPr/>
      </xdr:nvGrpSpPr>
      <xdr:grpSpPr>
        <a:xfrm>
          <a:off x="13611680" y="6059714"/>
          <a:ext cx="1954891" cy="326572"/>
          <a:chOff x="14790964" y="530679"/>
          <a:chExt cx="2220836" cy="340178"/>
        </a:xfrm>
      </xdr:grpSpPr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00000000-0008-0000-0F00-00002D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>
            <a:extLst>
              <a:ext uri="{FF2B5EF4-FFF2-40B4-BE49-F238E27FC236}">
                <a16:creationId xmlns:a16="http://schemas.microsoft.com/office/drawing/2014/main" id="{00000000-0008-0000-0F00-00002E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40822</xdr:colOff>
      <xdr:row>38</xdr:row>
      <xdr:rowOff>21772</xdr:rowOff>
    </xdr:from>
    <xdr:to>
      <xdr:col>31</xdr:col>
      <xdr:colOff>449036</xdr:colOff>
      <xdr:row>40</xdr:row>
      <xdr:rowOff>7443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00000000-0008-0000-0F00-00002F000000}"/>
            </a:ext>
          </a:extLst>
        </xdr:cNvPr>
        <xdr:cNvGrpSpPr/>
      </xdr:nvGrpSpPr>
      <xdr:grpSpPr>
        <a:xfrm>
          <a:off x="13611679" y="6408058"/>
          <a:ext cx="1905000" cy="312242"/>
          <a:chOff x="14790964" y="530679"/>
          <a:chExt cx="2220836" cy="340178"/>
        </a:xfrm>
      </xdr:grpSpPr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00000000-0008-0000-0F00-000030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>
            <a:extLst>
              <a:ext uri="{FF2B5EF4-FFF2-40B4-BE49-F238E27FC236}">
                <a16:creationId xmlns:a16="http://schemas.microsoft.com/office/drawing/2014/main" id="{00000000-0008-0000-0F00-000031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27216</xdr:colOff>
      <xdr:row>40</xdr:row>
      <xdr:rowOff>0</xdr:rowOff>
    </xdr:from>
    <xdr:to>
      <xdr:col>39</xdr:col>
      <xdr:colOff>20765</xdr:colOff>
      <xdr:row>42</xdr:row>
      <xdr:rowOff>42505</xdr:rowOff>
    </xdr:to>
    <xdr:grpSp>
      <xdr:nvGrpSpPr>
        <xdr:cNvPr id="50" name="グループ化 49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GrpSpPr/>
      </xdr:nvGrpSpPr>
      <xdr:grpSpPr>
        <a:xfrm>
          <a:off x="13598073" y="6712857"/>
          <a:ext cx="1989263" cy="341862"/>
          <a:chOff x="14790964" y="530679"/>
          <a:chExt cx="2220836" cy="340178"/>
        </a:xfrm>
      </xdr:grpSpPr>
      <xdr:cxnSp macro="">
        <xdr:nvCxnSpPr>
          <xdr:cNvPr id="51" name="直線コネクタ 50">
            <a:extLst>
              <a:ext uri="{FF2B5EF4-FFF2-40B4-BE49-F238E27FC236}">
                <a16:creationId xmlns:a16="http://schemas.microsoft.com/office/drawing/2014/main" id="{00000000-0008-0000-0F00-000033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>
            <a:extLst>
              <a:ext uri="{FF2B5EF4-FFF2-40B4-BE49-F238E27FC236}">
                <a16:creationId xmlns:a16="http://schemas.microsoft.com/office/drawing/2014/main" id="{00000000-0008-0000-0F00-000034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</xdr:colOff>
      <xdr:row>46</xdr:row>
      <xdr:rowOff>27214</xdr:rowOff>
    </xdr:from>
    <xdr:to>
      <xdr:col>39</xdr:col>
      <xdr:colOff>27218</xdr:colOff>
      <xdr:row>48</xdr:row>
      <xdr:rowOff>4082</xdr:rowOff>
    </xdr:to>
    <xdr:grpSp>
      <xdr:nvGrpSpPr>
        <xdr:cNvPr id="53" name="グループ化 52"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GrpSpPr/>
      </xdr:nvGrpSpPr>
      <xdr:grpSpPr>
        <a:xfrm>
          <a:off x="13570858" y="7665357"/>
          <a:ext cx="2022931" cy="303439"/>
          <a:chOff x="14790964" y="530679"/>
          <a:chExt cx="2220836" cy="340178"/>
        </a:xfrm>
      </xdr:grpSpPr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00000000-0008-0000-0F00-000036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>
            <a:extLst>
              <a:ext uri="{FF2B5EF4-FFF2-40B4-BE49-F238E27FC236}">
                <a16:creationId xmlns:a16="http://schemas.microsoft.com/office/drawing/2014/main" id="{00000000-0008-0000-0F00-000037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489857</xdr:colOff>
      <xdr:row>50</xdr:row>
      <xdr:rowOff>28497</xdr:rowOff>
    </xdr:from>
    <xdr:to>
      <xdr:col>39</xdr:col>
      <xdr:colOff>18409</xdr:colOff>
      <xdr:row>52</xdr:row>
      <xdr:rowOff>5364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00000000-0008-0000-0F00-00003B000000}"/>
            </a:ext>
          </a:extLst>
        </xdr:cNvPr>
        <xdr:cNvGrpSpPr/>
      </xdr:nvGrpSpPr>
      <xdr:grpSpPr>
        <a:xfrm>
          <a:off x="14060714" y="8319783"/>
          <a:ext cx="1524266" cy="303438"/>
          <a:chOff x="14790964" y="530679"/>
          <a:chExt cx="2220836" cy="340178"/>
        </a:xfrm>
      </xdr:grpSpPr>
      <xdr:cxnSp macro="">
        <xdr:nvCxnSpPr>
          <xdr:cNvPr id="60" name="直線コネクタ 59">
            <a:extLst>
              <a:ext uri="{FF2B5EF4-FFF2-40B4-BE49-F238E27FC236}">
                <a16:creationId xmlns:a16="http://schemas.microsoft.com/office/drawing/2014/main" id="{00000000-0008-0000-0F00-00003C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00000000-0008-0000-0F00-00003D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0</xdr:colOff>
      <xdr:row>51</xdr:row>
      <xdr:rowOff>158165</xdr:rowOff>
    </xdr:from>
    <xdr:to>
      <xdr:col>31</xdr:col>
      <xdr:colOff>532281</xdr:colOff>
      <xdr:row>53</xdr:row>
      <xdr:rowOff>143837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GrpSpPr/>
      </xdr:nvGrpSpPr>
      <xdr:grpSpPr>
        <a:xfrm>
          <a:off x="13570857" y="8612736"/>
          <a:ext cx="1990967" cy="312244"/>
          <a:chOff x="14790964" y="530679"/>
          <a:chExt cx="2220836" cy="340178"/>
        </a:xfrm>
      </xdr:grpSpPr>
      <xdr:cxnSp macro="">
        <xdr:nvCxnSpPr>
          <xdr:cNvPr id="63" name="直線コネクタ 62">
            <a:extLst>
              <a:ext uri="{FF2B5EF4-FFF2-40B4-BE49-F238E27FC236}">
                <a16:creationId xmlns:a16="http://schemas.microsoft.com/office/drawing/2014/main" id="{00000000-0008-0000-0F00-00003F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00000000-0008-0000-0F00-000040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517071</xdr:colOff>
      <xdr:row>54</xdr:row>
      <xdr:rowOff>29619</xdr:rowOff>
    </xdr:from>
    <xdr:to>
      <xdr:col>31</xdr:col>
      <xdr:colOff>519472</xdr:colOff>
      <xdr:row>56</xdr:row>
      <xdr:rowOff>6486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GrpSpPr/>
      </xdr:nvGrpSpPr>
      <xdr:grpSpPr>
        <a:xfrm>
          <a:off x="13569950" y="8974048"/>
          <a:ext cx="1991765" cy="303438"/>
          <a:chOff x="14790964" y="530679"/>
          <a:chExt cx="2220836" cy="340178"/>
        </a:xfrm>
      </xdr:grpSpPr>
      <xdr:cxnSp macro="">
        <xdr:nvCxnSpPr>
          <xdr:cNvPr id="66" name="直線コネクタ 65">
            <a:extLst>
              <a:ext uri="{FF2B5EF4-FFF2-40B4-BE49-F238E27FC236}">
                <a16:creationId xmlns:a16="http://schemas.microsoft.com/office/drawing/2014/main" id="{00000000-0008-0000-0F00-000042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>
            <a:extLst>
              <a:ext uri="{FF2B5EF4-FFF2-40B4-BE49-F238E27FC236}">
                <a16:creationId xmlns:a16="http://schemas.microsoft.com/office/drawing/2014/main" id="{00000000-0008-0000-0F00-000043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27214</xdr:colOff>
      <xdr:row>32</xdr:row>
      <xdr:rowOff>22092</xdr:rowOff>
    </xdr:from>
    <xdr:to>
      <xdr:col>32</xdr:col>
      <xdr:colOff>0</xdr:colOff>
      <xdr:row>34</xdr:row>
      <xdr:rowOff>7763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/>
      </xdr:nvGrpSpPr>
      <xdr:grpSpPr>
        <a:xfrm>
          <a:off x="14097000" y="5428663"/>
          <a:ext cx="1469571" cy="312243"/>
          <a:chOff x="14790964" y="530679"/>
          <a:chExt cx="2220836" cy="340178"/>
        </a:xfrm>
      </xdr:grpSpPr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54429</xdr:colOff>
      <xdr:row>6</xdr:row>
      <xdr:rowOff>10887</xdr:rowOff>
    </xdr:from>
    <xdr:to>
      <xdr:col>31</xdr:col>
      <xdr:colOff>514190</xdr:colOff>
      <xdr:row>7</xdr:row>
      <xdr:rowOff>164647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14124215" y="1172030"/>
          <a:ext cx="1438568" cy="317046"/>
          <a:chOff x="14790964" y="530679"/>
          <a:chExt cx="2220836" cy="340178"/>
        </a:xfrm>
      </xdr:grpSpPr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26</xdr:col>
      <xdr:colOff>27215</xdr:colOff>
      <xdr:row>30</xdr:row>
      <xdr:rowOff>81644</xdr:rowOff>
    </xdr:from>
    <xdr:ext cx="596702" cy="359073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 txBox="1"/>
      </xdr:nvSpPr>
      <xdr:spPr>
        <a:xfrm>
          <a:off x="13811251" y="5551715"/>
          <a:ext cx="59670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="1">
              <a:solidFill>
                <a:schemeClr val="bg1"/>
              </a:solidFill>
            </a:rPr>
            <a:t>山村</a:t>
          </a:r>
        </a:p>
      </xdr:txBody>
    </xdr:sp>
    <xdr:clientData/>
  </xdr:oneCellAnchor>
  <xdr:twoCellAnchor>
    <xdr:from>
      <xdr:col>21</xdr:col>
      <xdr:colOff>18731</xdr:colOff>
      <xdr:row>17</xdr:row>
      <xdr:rowOff>104856</xdr:rowOff>
    </xdr:from>
    <xdr:to>
      <xdr:col>22</xdr:col>
      <xdr:colOff>70438</xdr:colOff>
      <xdr:row>28</xdr:row>
      <xdr:rowOff>13607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SpPr txBox="1"/>
      </xdr:nvSpPr>
      <xdr:spPr>
        <a:xfrm>
          <a:off x="10986088" y="3275320"/>
          <a:ext cx="595993" cy="1854573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ctr"/>
        <a:lstStyle/>
        <a:p>
          <a:pPr algn="ctr"/>
          <a:r>
            <a:rPr kumimoji="1" lang="ja-JP" altLang="en-US" sz="2400" b="0"/>
            <a:t>菅野</a:t>
          </a:r>
        </a:p>
      </xdr:txBody>
    </xdr:sp>
    <xdr:clientData/>
  </xdr:twoCellAnchor>
  <xdr:twoCellAnchor>
    <xdr:from>
      <xdr:col>21</xdr:col>
      <xdr:colOff>13928</xdr:colOff>
      <xdr:row>3</xdr:row>
      <xdr:rowOff>149677</xdr:rowOff>
    </xdr:from>
    <xdr:to>
      <xdr:col>22</xdr:col>
      <xdr:colOff>41142</xdr:colOff>
      <xdr:row>14</xdr:row>
      <xdr:rowOff>40821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F00-00004E000000}"/>
            </a:ext>
          </a:extLst>
        </xdr:cNvPr>
        <xdr:cNvSpPr txBox="1"/>
      </xdr:nvSpPr>
      <xdr:spPr>
        <a:xfrm>
          <a:off x="10981285" y="843641"/>
          <a:ext cx="571500" cy="1836966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pPr algn="ctr"/>
          <a:r>
            <a:rPr kumimoji="1" lang="ja-JP" altLang="en-US" sz="2400"/>
            <a:t>吉田</a:t>
          </a:r>
        </a:p>
      </xdr:txBody>
    </xdr:sp>
    <xdr:clientData/>
  </xdr:twoCellAnchor>
  <xdr:twoCellAnchor>
    <xdr:from>
      <xdr:col>28</xdr:col>
      <xdr:colOff>27215</xdr:colOff>
      <xdr:row>48</xdr:row>
      <xdr:rowOff>35701</xdr:rowOff>
    </xdr:from>
    <xdr:to>
      <xdr:col>31</xdr:col>
      <xdr:colOff>539000</xdr:colOff>
      <xdr:row>50</xdr:row>
      <xdr:rowOff>12568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GrpSpPr/>
      </xdr:nvGrpSpPr>
      <xdr:grpSpPr>
        <a:xfrm>
          <a:off x="13598072" y="8000415"/>
          <a:ext cx="1964121" cy="303439"/>
          <a:chOff x="14790964" y="530679"/>
          <a:chExt cx="2220836" cy="340178"/>
        </a:xfrm>
      </xdr:grpSpPr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00000000-0008-0000-0F00-00004C00000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00000000-0008-0000-0F00-00004D000000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524594</xdr:colOff>
      <xdr:row>31</xdr:row>
      <xdr:rowOff>163285</xdr:rowOff>
    </xdr:from>
    <xdr:to>
      <xdr:col>22</xdr:col>
      <xdr:colOff>36019</xdr:colOff>
      <xdr:row>42</xdr:row>
      <xdr:rowOff>68035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10961273" y="5810249"/>
          <a:ext cx="599996" cy="1823357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　</a:t>
          </a:r>
          <a:r>
            <a:rPr kumimoji="1" lang="ja-JP" altLang="en-US" sz="2400" b="1"/>
            <a:t>林</a:t>
          </a:r>
        </a:p>
      </xdr:txBody>
    </xdr:sp>
    <xdr:clientData/>
  </xdr:twoCellAnchor>
  <xdr:twoCellAnchor>
    <xdr:from>
      <xdr:col>22</xdr:col>
      <xdr:colOff>299357</xdr:colOff>
      <xdr:row>2</xdr:row>
      <xdr:rowOff>40822</xdr:rowOff>
    </xdr:from>
    <xdr:to>
      <xdr:col>22</xdr:col>
      <xdr:colOff>312964</xdr:colOff>
      <xdr:row>62</xdr:row>
      <xdr:rowOff>13607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CxnSpPr/>
      </xdr:nvCxnSpPr>
      <xdr:spPr>
        <a:xfrm flipH="1">
          <a:off x="11811000" y="557893"/>
          <a:ext cx="13607" cy="10531928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441811</xdr:colOff>
      <xdr:row>18</xdr:row>
      <xdr:rowOff>95249</xdr:rowOff>
    </xdr:from>
    <xdr:ext cx="513410" cy="5919107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SpPr txBox="1"/>
      </xdr:nvSpPr>
      <xdr:spPr>
        <a:xfrm>
          <a:off x="11967061" y="3442606"/>
          <a:ext cx="513410" cy="59191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square" rtlCol="0" anchor="t">
          <a:spAutoFit/>
        </a:bodyPr>
        <a:lstStyle/>
        <a:p>
          <a:r>
            <a:rPr kumimoji="1" lang="ja-JP" altLang="en-US" sz="1800" b="1"/>
            <a:t>治療装置入れ替え停止（</a:t>
          </a:r>
          <a:r>
            <a:rPr kumimoji="1" lang="en-US" altLang="ja-JP" sz="1600" b="1"/>
            <a:t>11/15</a:t>
          </a:r>
          <a:r>
            <a:rPr kumimoji="1" lang="ja-JP" altLang="en-US" sz="1600" b="1"/>
            <a:t>～</a:t>
          </a:r>
          <a:r>
            <a:rPr kumimoji="1" lang="en-US" altLang="ja-JP" sz="1600" b="1"/>
            <a:t>2/15</a:t>
          </a:r>
          <a:r>
            <a:rPr kumimoji="1" lang="ja-JP" altLang="en-US" sz="1800" b="1"/>
            <a:t>）</a:t>
          </a:r>
        </a:p>
      </xdr:txBody>
    </xdr:sp>
    <xdr:clientData/>
  </xdr:oneCellAnchor>
  <xdr:twoCellAnchor>
    <xdr:from>
      <xdr:col>29</xdr:col>
      <xdr:colOff>13607</xdr:colOff>
      <xdr:row>34</xdr:row>
      <xdr:rowOff>2722</xdr:rowOff>
    </xdr:from>
    <xdr:to>
      <xdr:col>39</xdr:col>
      <xdr:colOff>43541</xdr:colOff>
      <xdr:row>36</xdr:row>
      <xdr:rowOff>2721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CC289FA3-7463-48C3-A23E-7D57ED89C921}"/>
            </a:ext>
          </a:extLst>
        </xdr:cNvPr>
        <xdr:cNvGrpSpPr/>
      </xdr:nvGrpSpPr>
      <xdr:grpSpPr>
        <a:xfrm>
          <a:off x="14083393" y="5735865"/>
          <a:ext cx="1526719" cy="326570"/>
          <a:chOff x="14790964" y="530679"/>
          <a:chExt cx="2220836" cy="340178"/>
        </a:xfrm>
      </xdr:grpSpPr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313CFB65-BB22-4FBF-0D50-5531C4EC5B40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19032C99-D7ED-5890-7F29-EE1AD3884CF2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13607</xdr:colOff>
      <xdr:row>20</xdr:row>
      <xdr:rowOff>27213</xdr:rowOff>
    </xdr:from>
    <xdr:to>
      <xdr:col>39</xdr:col>
      <xdr:colOff>27214</xdr:colOff>
      <xdr:row>22</xdr:row>
      <xdr:rowOff>12885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40779391-ED05-48ED-B841-E465F4F0231B}"/>
            </a:ext>
          </a:extLst>
        </xdr:cNvPr>
        <xdr:cNvGrpSpPr/>
      </xdr:nvGrpSpPr>
      <xdr:grpSpPr>
        <a:xfrm>
          <a:off x="14083393" y="3474356"/>
          <a:ext cx="1510392" cy="312243"/>
          <a:chOff x="14790964" y="530679"/>
          <a:chExt cx="2220836" cy="340178"/>
        </a:xfrm>
      </xdr:grpSpPr>
      <xdr:cxnSp macro="">
        <xdr:nvCxnSpPr>
          <xdr:cNvPr id="72" name="直線コネクタ 71">
            <a:extLst>
              <a:ext uri="{FF2B5EF4-FFF2-40B4-BE49-F238E27FC236}">
                <a16:creationId xmlns:a16="http://schemas.microsoft.com/office/drawing/2014/main" id="{70475D63-87AF-F51E-89CE-D02CC3DFBE8C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E0DA6684-ABA2-2874-A60D-537492F31F73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2721</xdr:colOff>
      <xdr:row>18</xdr:row>
      <xdr:rowOff>57149</xdr:rowOff>
    </xdr:from>
    <xdr:to>
      <xdr:col>39</xdr:col>
      <xdr:colOff>16328</xdr:colOff>
      <xdr:row>20</xdr:row>
      <xdr:rowOff>42821</xdr:rowOff>
    </xdr:to>
    <xdr:grpSp>
      <xdr:nvGrpSpPr>
        <xdr:cNvPr id="79" name="グループ化 78">
          <a:extLst>
            <a:ext uri="{FF2B5EF4-FFF2-40B4-BE49-F238E27FC236}">
              <a16:creationId xmlns:a16="http://schemas.microsoft.com/office/drawing/2014/main" id="{5E07F068-3B15-4762-88D3-67A6EBB65EB4}"/>
            </a:ext>
          </a:extLst>
        </xdr:cNvPr>
        <xdr:cNvGrpSpPr/>
      </xdr:nvGrpSpPr>
      <xdr:grpSpPr>
        <a:xfrm>
          <a:off x="14072507" y="3177720"/>
          <a:ext cx="1510392" cy="312244"/>
          <a:chOff x="14790964" y="530679"/>
          <a:chExt cx="2220836" cy="340178"/>
        </a:xfrm>
      </xdr:grpSpPr>
      <xdr:cxnSp macro="">
        <xdr:nvCxnSpPr>
          <xdr:cNvPr id="80" name="直線コネクタ 79">
            <a:extLst>
              <a:ext uri="{FF2B5EF4-FFF2-40B4-BE49-F238E27FC236}">
                <a16:creationId xmlns:a16="http://schemas.microsoft.com/office/drawing/2014/main" id="{97FBA9E2-4FA5-358F-AC1F-9BFF11F08139}"/>
              </a:ext>
            </a:extLst>
          </xdr:cNvPr>
          <xdr:cNvCxnSpPr/>
        </xdr:nvCxnSpPr>
        <xdr:spPr>
          <a:xfrm flipH="1">
            <a:off x="14790964" y="544285"/>
            <a:ext cx="2190750" cy="326572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コネクタ 80">
            <a:extLst>
              <a:ext uri="{FF2B5EF4-FFF2-40B4-BE49-F238E27FC236}">
                <a16:creationId xmlns:a16="http://schemas.microsoft.com/office/drawing/2014/main" id="{AEFA1D05-0A18-3A1B-67D7-8BB62C5E566D}"/>
              </a:ext>
            </a:extLst>
          </xdr:cNvPr>
          <xdr:cNvCxnSpPr/>
        </xdr:nvCxnSpPr>
        <xdr:spPr>
          <a:xfrm>
            <a:off x="14804571" y="530679"/>
            <a:ext cx="2207229" cy="32534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0</xdr:rowOff>
        </xdr:from>
        <xdr:to>
          <xdr:col>1</xdr:col>
          <xdr:colOff>19050</xdr:colOff>
          <xdr:row>3</xdr:row>
          <xdr:rowOff>12700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</xdr:row>
          <xdr:rowOff>165100</xdr:rowOff>
        </xdr:from>
        <xdr:to>
          <xdr:col>1</xdr:col>
          <xdr:colOff>12700</xdr:colOff>
          <xdr:row>5</xdr:row>
          <xdr:rowOff>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1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</xdr:row>
          <xdr:rowOff>165100</xdr:rowOff>
        </xdr:from>
        <xdr:to>
          <xdr:col>1</xdr:col>
          <xdr:colOff>12700</xdr:colOff>
          <xdr:row>6</xdr:row>
          <xdr:rowOff>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10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</xdr:row>
          <xdr:rowOff>152400</xdr:rowOff>
        </xdr:from>
        <xdr:to>
          <xdr:col>1</xdr:col>
          <xdr:colOff>12700</xdr:colOff>
          <xdr:row>6</xdr:row>
          <xdr:rowOff>165100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10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6</xdr:row>
          <xdr:rowOff>165100</xdr:rowOff>
        </xdr:from>
        <xdr:to>
          <xdr:col>1</xdr:col>
          <xdr:colOff>19050</xdr:colOff>
          <xdr:row>8</xdr:row>
          <xdr:rowOff>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10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165100</xdr:rowOff>
        </xdr:from>
        <xdr:to>
          <xdr:col>1</xdr:col>
          <xdr:colOff>12700</xdr:colOff>
          <xdr:row>9</xdr:row>
          <xdr:rowOff>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10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</xdr:row>
          <xdr:rowOff>165100</xdr:rowOff>
        </xdr:from>
        <xdr:to>
          <xdr:col>1</xdr:col>
          <xdr:colOff>12700</xdr:colOff>
          <xdr:row>10</xdr:row>
          <xdr:rowOff>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10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</xdr:row>
          <xdr:rowOff>0</xdr:rowOff>
        </xdr:from>
        <xdr:to>
          <xdr:col>1</xdr:col>
          <xdr:colOff>12700</xdr:colOff>
          <xdr:row>11</xdr:row>
          <xdr:rowOff>12700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10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11</xdr:row>
          <xdr:rowOff>0</xdr:rowOff>
        </xdr:from>
        <xdr:to>
          <xdr:col>1</xdr:col>
          <xdr:colOff>19050</xdr:colOff>
          <xdr:row>12</xdr:row>
          <xdr:rowOff>12700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10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2</xdr:row>
          <xdr:rowOff>165100</xdr:rowOff>
        </xdr:from>
        <xdr:to>
          <xdr:col>1</xdr:col>
          <xdr:colOff>19050</xdr:colOff>
          <xdr:row>4</xdr:row>
          <xdr:rowOff>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10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12</xdr:row>
          <xdr:rowOff>0</xdr:rowOff>
        </xdr:from>
        <xdr:to>
          <xdr:col>1</xdr:col>
          <xdr:colOff>19050</xdr:colOff>
          <xdr:row>13</xdr:row>
          <xdr:rowOff>12700</xdr:rowOff>
        </xdr:to>
        <xdr:sp macro="" textlink="">
          <xdr:nvSpPr>
            <xdr:cNvPr id="17670" name="Check Box 262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10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20013;&#22830;&#25918;&#23556;&#32218;&#37096;3\Documents\oku\&#21220;&#21209;&#34920;\&#12425;&#12356;&#12405;&#12463;&#12522;&#12491;&#12483;&#12463;.xlsm" TargetMode="External"/><Relationship Id="rId1" Type="http://schemas.openxmlformats.org/officeDocument/2006/relationships/externalLinkPath" Target="/Users/&#20013;&#22830;&#25918;&#23556;&#32218;&#37096;3/Documents/oku/&#21220;&#21209;&#34920;/&#12425;&#12356;&#12405;&#12463;&#12522;&#12491;&#12483;&#12463;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shift_app\shift_manager\static\staff_all.xlsx" TargetMode="External"/><Relationship Id="rId1" Type="http://schemas.openxmlformats.org/officeDocument/2006/relationships/externalLinkPath" Target="static/staff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らいふクリニック"/>
      <sheetName val="印刷画面"/>
    </sheetNames>
    <sheetDataSet>
      <sheetData sheetId="0">
        <row r="2">
          <cell r="D2" t="str">
            <v>平均した数字を手入力⇒</v>
          </cell>
        </row>
        <row r="3">
          <cell r="D3" t="str">
            <v>らいふクリニック</v>
          </cell>
        </row>
        <row r="4">
          <cell r="D4">
            <v>43474</v>
          </cell>
          <cell r="E4">
            <v>43474</v>
          </cell>
          <cell r="F4" t="str">
            <v>本田</v>
          </cell>
        </row>
        <row r="5">
          <cell r="D5">
            <v>43480</v>
          </cell>
          <cell r="E5">
            <v>43480</v>
          </cell>
          <cell r="F5" t="str">
            <v>南</v>
          </cell>
        </row>
        <row r="6">
          <cell r="D6">
            <v>43488</v>
          </cell>
          <cell r="E6">
            <v>43488</v>
          </cell>
          <cell r="F6" t="str">
            <v>長迫</v>
          </cell>
        </row>
        <row r="7">
          <cell r="D7">
            <v>43509</v>
          </cell>
          <cell r="E7">
            <v>43509</v>
          </cell>
          <cell r="F7" t="str">
            <v>加藤</v>
          </cell>
        </row>
        <row r="8">
          <cell r="D8">
            <v>43515</v>
          </cell>
          <cell r="E8">
            <v>43515</v>
          </cell>
          <cell r="F8" t="str">
            <v>佐藤恵</v>
          </cell>
        </row>
        <row r="9">
          <cell r="D9">
            <v>43523</v>
          </cell>
          <cell r="E9">
            <v>43523</v>
          </cell>
          <cell r="F9" t="str">
            <v>長田</v>
          </cell>
        </row>
        <row r="10">
          <cell r="D10">
            <v>43537</v>
          </cell>
          <cell r="E10">
            <v>43537</v>
          </cell>
          <cell r="F10" t="str">
            <v>中井</v>
          </cell>
        </row>
        <row r="11">
          <cell r="D11">
            <v>43543</v>
          </cell>
          <cell r="E11">
            <v>43543</v>
          </cell>
          <cell r="F11" t="str">
            <v>斎藤</v>
          </cell>
        </row>
        <row r="12">
          <cell r="D12">
            <v>43551</v>
          </cell>
          <cell r="E12">
            <v>43551</v>
          </cell>
          <cell r="F12" t="str">
            <v>北</v>
          </cell>
        </row>
        <row r="13">
          <cell r="D13">
            <v>43565</v>
          </cell>
          <cell r="E13">
            <v>43565</v>
          </cell>
          <cell r="F13" t="str">
            <v/>
          </cell>
        </row>
        <row r="14">
          <cell r="D14">
            <v>43571</v>
          </cell>
          <cell r="E14">
            <v>43571</v>
          </cell>
          <cell r="F14" t="str">
            <v>平田 恵哉</v>
          </cell>
        </row>
        <row r="15">
          <cell r="D15">
            <v>43579</v>
          </cell>
          <cell r="E15">
            <v>43579</v>
          </cell>
          <cell r="F15" t="str">
            <v>山下 修</v>
          </cell>
        </row>
        <row r="16">
          <cell r="D16">
            <v>43593</v>
          </cell>
          <cell r="E16">
            <v>43593</v>
          </cell>
          <cell r="F16" t="str">
            <v>大橋 効</v>
          </cell>
        </row>
        <row r="17">
          <cell r="D17">
            <v>43599</v>
          </cell>
          <cell r="E17">
            <v>43599</v>
          </cell>
          <cell r="F17" t="str">
            <v>菅野　祐萌</v>
          </cell>
        </row>
        <row r="18">
          <cell r="D18">
            <v>43607</v>
          </cell>
          <cell r="E18">
            <v>43607</v>
          </cell>
          <cell r="F18" t="str">
            <v>薬司 康平</v>
          </cell>
        </row>
        <row r="19">
          <cell r="D19">
            <v>43628</v>
          </cell>
          <cell r="E19">
            <v>43628</v>
          </cell>
          <cell r="F19" t="str">
            <v>山田 正則</v>
          </cell>
        </row>
        <row r="20">
          <cell r="D20">
            <v>43634</v>
          </cell>
          <cell r="E20">
            <v>43634</v>
          </cell>
          <cell r="F20" t="str">
            <v>長迫 千寛</v>
          </cell>
        </row>
        <row r="21">
          <cell r="D21">
            <v>43642</v>
          </cell>
          <cell r="E21">
            <v>43642</v>
          </cell>
          <cell r="F21" t="str">
            <v>村崎 祐一</v>
          </cell>
        </row>
        <row r="22">
          <cell r="D22">
            <v>43656</v>
          </cell>
          <cell r="E22">
            <v>43656</v>
          </cell>
          <cell r="F22" t="str">
            <v>山下 修</v>
          </cell>
        </row>
        <row r="23">
          <cell r="D23">
            <v>43662</v>
          </cell>
          <cell r="E23">
            <v>43662</v>
          </cell>
          <cell r="F23" t="str">
            <v>薬司 康平</v>
          </cell>
        </row>
        <row r="24">
          <cell r="D24">
            <v>43670</v>
          </cell>
          <cell r="E24">
            <v>43670</v>
          </cell>
          <cell r="F24" t="str">
            <v>小川 穂波</v>
          </cell>
        </row>
        <row r="25">
          <cell r="D25">
            <v>43691</v>
          </cell>
          <cell r="E25">
            <v>43691</v>
          </cell>
          <cell r="F25" t="str">
            <v>澤野 正樹</v>
          </cell>
        </row>
        <row r="26">
          <cell r="D26">
            <v>43697</v>
          </cell>
          <cell r="E26">
            <v>43697</v>
          </cell>
          <cell r="F26" t="str">
            <v/>
          </cell>
        </row>
        <row r="27">
          <cell r="D27">
            <v>43705</v>
          </cell>
          <cell r="E27">
            <v>43705</v>
          </cell>
          <cell r="F27" t="str">
            <v>齊藤 久紘</v>
          </cell>
        </row>
        <row r="28">
          <cell r="D28">
            <v>43719</v>
          </cell>
          <cell r="E28">
            <v>43719</v>
          </cell>
          <cell r="F28" t="str">
            <v>黒田 辰憲</v>
          </cell>
        </row>
        <row r="29">
          <cell r="D29">
            <v>43725</v>
          </cell>
          <cell r="E29">
            <v>43725</v>
          </cell>
          <cell r="F29" t="str">
            <v>菅野　祐萌</v>
          </cell>
        </row>
        <row r="30">
          <cell r="D30">
            <v>43733</v>
          </cell>
          <cell r="E30">
            <v>43733</v>
          </cell>
          <cell r="F30" t="str">
            <v>林 亮子</v>
          </cell>
        </row>
        <row r="31">
          <cell r="D31">
            <v>43747</v>
          </cell>
          <cell r="E31">
            <v>43747</v>
          </cell>
          <cell r="F31" t="str">
            <v>佐藤 恵梨子</v>
          </cell>
        </row>
        <row r="32">
          <cell r="D32">
            <v>43753</v>
          </cell>
          <cell r="E32">
            <v>43753</v>
          </cell>
          <cell r="F32" t="str">
            <v>山本 浩之</v>
          </cell>
        </row>
        <row r="33">
          <cell r="D33">
            <v>43761</v>
          </cell>
          <cell r="E33">
            <v>43761</v>
          </cell>
          <cell r="F33" t="str">
            <v>中川　大誠</v>
          </cell>
        </row>
        <row r="34">
          <cell r="D34">
            <v>43782</v>
          </cell>
          <cell r="E34">
            <v>43782</v>
          </cell>
          <cell r="F34" t="str">
            <v>村崎 祐一</v>
          </cell>
        </row>
        <row r="35">
          <cell r="D35">
            <v>43788</v>
          </cell>
          <cell r="E35">
            <v>43788</v>
          </cell>
          <cell r="F35" t="str">
            <v>南 博之</v>
          </cell>
        </row>
        <row r="36">
          <cell r="D36">
            <v>43796</v>
          </cell>
          <cell r="E36">
            <v>43796</v>
          </cell>
          <cell r="F36" t="str">
            <v>大橋 効</v>
          </cell>
        </row>
        <row r="37">
          <cell r="D37">
            <v>43810</v>
          </cell>
          <cell r="E37">
            <v>43810</v>
          </cell>
          <cell r="F37" t="str">
            <v>長田 弘二</v>
          </cell>
        </row>
        <row r="38">
          <cell r="D38">
            <v>43816</v>
          </cell>
          <cell r="E38">
            <v>43816</v>
          </cell>
          <cell r="F38" t="str">
            <v/>
          </cell>
        </row>
        <row r="39">
          <cell r="D39">
            <v>43824</v>
          </cell>
          <cell r="E39">
            <v>43824</v>
          </cell>
          <cell r="F39" t="str">
            <v>田村 能之</v>
          </cell>
        </row>
        <row r="40">
          <cell r="D40">
            <v>43838</v>
          </cell>
          <cell r="E40">
            <v>43838</v>
          </cell>
          <cell r="F40" t="str">
            <v>山田 正則</v>
          </cell>
        </row>
        <row r="41">
          <cell r="D41">
            <v>43851</v>
          </cell>
          <cell r="E41">
            <v>43851</v>
          </cell>
          <cell r="F41" t="str">
            <v>平田 恵哉</v>
          </cell>
        </row>
        <row r="42">
          <cell r="D42">
            <v>43852</v>
          </cell>
          <cell r="E42">
            <v>43852</v>
          </cell>
          <cell r="F42" t="str">
            <v>小川 穂波</v>
          </cell>
        </row>
        <row r="43">
          <cell r="D43">
            <v>43873</v>
          </cell>
          <cell r="E43">
            <v>43873</v>
          </cell>
          <cell r="F43" t="str">
            <v/>
          </cell>
        </row>
        <row r="44">
          <cell r="D44">
            <v>43879</v>
          </cell>
          <cell r="E44">
            <v>43879</v>
          </cell>
          <cell r="F44" t="str">
            <v>山本 浩之</v>
          </cell>
        </row>
        <row r="45">
          <cell r="D45">
            <v>43887</v>
          </cell>
          <cell r="E45">
            <v>43887</v>
          </cell>
          <cell r="F45" t="str">
            <v>薬司 康平</v>
          </cell>
        </row>
        <row r="46">
          <cell r="D46">
            <v>43901</v>
          </cell>
          <cell r="E46">
            <v>43901</v>
          </cell>
          <cell r="F46" t="str">
            <v>菅野　祐萌</v>
          </cell>
        </row>
        <row r="47">
          <cell r="D47">
            <v>43907</v>
          </cell>
          <cell r="E47">
            <v>43907</v>
          </cell>
          <cell r="F47" t="str">
            <v>清水 和弥</v>
          </cell>
        </row>
        <row r="48">
          <cell r="D48">
            <v>43915</v>
          </cell>
          <cell r="E48">
            <v>43915</v>
          </cell>
          <cell r="F48" t="str">
            <v/>
          </cell>
        </row>
        <row r="49">
          <cell r="D49">
            <v>43929</v>
          </cell>
          <cell r="E49">
            <v>43929</v>
          </cell>
          <cell r="F49" t="str">
            <v>澤野 正樹</v>
          </cell>
        </row>
        <row r="50">
          <cell r="D50">
            <v>43942</v>
          </cell>
          <cell r="E50">
            <v>43942</v>
          </cell>
          <cell r="F50" t="str">
            <v>山田 正則</v>
          </cell>
        </row>
        <row r="51">
          <cell r="D51">
            <v>43943</v>
          </cell>
          <cell r="E51">
            <v>43943</v>
          </cell>
          <cell r="F51" t="str">
            <v>小川 穂波</v>
          </cell>
        </row>
        <row r="52">
          <cell r="D52">
            <v>43964</v>
          </cell>
          <cell r="E52">
            <v>43964</v>
          </cell>
          <cell r="F52" t="str">
            <v>佐藤 恵梨子</v>
          </cell>
        </row>
        <row r="53">
          <cell r="D53">
            <v>43970</v>
          </cell>
          <cell r="E53">
            <v>43970</v>
          </cell>
          <cell r="F53" t="str">
            <v>加藤 靖博</v>
          </cell>
        </row>
        <row r="54">
          <cell r="D54">
            <v>43978</v>
          </cell>
          <cell r="E54">
            <v>43978</v>
          </cell>
          <cell r="F54" t="str">
            <v/>
          </cell>
        </row>
        <row r="55">
          <cell r="D55">
            <v>43992</v>
          </cell>
          <cell r="E55">
            <v>43992</v>
          </cell>
          <cell r="F55" t="str">
            <v>山下 修</v>
          </cell>
        </row>
        <row r="56">
          <cell r="D56">
            <v>43998</v>
          </cell>
          <cell r="E56">
            <v>43998</v>
          </cell>
          <cell r="F56" t="str">
            <v>西郡　健太</v>
          </cell>
        </row>
        <row r="57">
          <cell r="D57">
            <v>44006</v>
          </cell>
          <cell r="E57">
            <v>44006</v>
          </cell>
          <cell r="F57" t="str">
            <v>南 博之</v>
          </cell>
        </row>
        <row r="58">
          <cell r="D58">
            <v>44020</v>
          </cell>
          <cell r="E58">
            <v>44020</v>
          </cell>
          <cell r="F58" t="str">
            <v>中川　大誠</v>
          </cell>
        </row>
        <row r="59">
          <cell r="D59">
            <v>44033</v>
          </cell>
          <cell r="E59">
            <v>44033</v>
          </cell>
          <cell r="F59" t="str">
            <v>大橋 効</v>
          </cell>
        </row>
        <row r="60">
          <cell r="D60">
            <v>44034</v>
          </cell>
          <cell r="E60">
            <v>44034</v>
          </cell>
          <cell r="F60" t="str">
            <v>加藤 靖博</v>
          </cell>
        </row>
        <row r="61">
          <cell r="D61">
            <v>44055</v>
          </cell>
          <cell r="E61">
            <v>44055</v>
          </cell>
          <cell r="F61" t="str">
            <v>澤野 正樹</v>
          </cell>
        </row>
        <row r="62">
          <cell r="D62">
            <v>44061</v>
          </cell>
          <cell r="E62">
            <v>44061</v>
          </cell>
          <cell r="F62" t="str">
            <v>清水　正生</v>
          </cell>
        </row>
        <row r="63">
          <cell r="D63">
            <v>44069</v>
          </cell>
          <cell r="E63">
            <v>44069</v>
          </cell>
          <cell r="F63" t="str">
            <v>長田 弘二</v>
          </cell>
        </row>
        <row r="64">
          <cell r="D64">
            <v>44083</v>
          </cell>
          <cell r="E64">
            <v>44083</v>
          </cell>
          <cell r="F64" t="str">
            <v>薬司 康平</v>
          </cell>
        </row>
        <row r="65">
          <cell r="D65">
            <v>44089</v>
          </cell>
          <cell r="E65">
            <v>44089</v>
          </cell>
          <cell r="F65" t="str">
            <v/>
          </cell>
        </row>
        <row r="66">
          <cell r="D66">
            <v>44097</v>
          </cell>
          <cell r="E66">
            <v>44097</v>
          </cell>
          <cell r="F66" t="str">
            <v>山下 修</v>
          </cell>
        </row>
        <row r="67">
          <cell r="D67">
            <v>44118</v>
          </cell>
          <cell r="E67">
            <v>44118</v>
          </cell>
          <cell r="F67" t="str">
            <v>清水 和弥</v>
          </cell>
        </row>
        <row r="68">
          <cell r="D68">
            <v>44124</v>
          </cell>
          <cell r="E68">
            <v>44124</v>
          </cell>
          <cell r="F68" t="str">
            <v>田村 能之</v>
          </cell>
        </row>
        <row r="69">
          <cell r="D69">
            <v>44132</v>
          </cell>
          <cell r="E69">
            <v>44132</v>
          </cell>
          <cell r="F69" t="str">
            <v>南 博之</v>
          </cell>
        </row>
        <row r="70">
          <cell r="D70">
            <v>44146</v>
          </cell>
          <cell r="E70">
            <v>44146</v>
          </cell>
          <cell r="F70" t="str">
            <v>平田 恵哉</v>
          </cell>
        </row>
        <row r="71">
          <cell r="D71">
            <v>44152</v>
          </cell>
          <cell r="E71">
            <v>44152</v>
          </cell>
          <cell r="F71" t="str">
            <v>齊藤 久紘</v>
          </cell>
        </row>
        <row r="72">
          <cell r="D72">
            <v>44160</v>
          </cell>
          <cell r="E72">
            <v>44160</v>
          </cell>
          <cell r="F72" t="str">
            <v>西郡　健太</v>
          </cell>
        </row>
        <row r="73">
          <cell r="D73">
            <v>44174</v>
          </cell>
          <cell r="E73">
            <v>44174</v>
          </cell>
          <cell r="F73" t="str">
            <v>山本 浩之</v>
          </cell>
        </row>
        <row r="74">
          <cell r="D74">
            <v>44180</v>
          </cell>
          <cell r="E74">
            <v>44180</v>
          </cell>
          <cell r="F74" t="str">
            <v>中川　大誠</v>
          </cell>
        </row>
        <row r="75">
          <cell r="D75">
            <v>44188</v>
          </cell>
          <cell r="E75">
            <v>44188</v>
          </cell>
          <cell r="F75" t="str">
            <v>佐藤 恵梨子</v>
          </cell>
        </row>
        <row r="76">
          <cell r="D76">
            <v>44209</v>
          </cell>
          <cell r="E76">
            <v>44209</v>
          </cell>
          <cell r="F76" t="str">
            <v>澤野 正樹</v>
          </cell>
        </row>
        <row r="77">
          <cell r="D77">
            <v>44215</v>
          </cell>
          <cell r="E77">
            <v>44215</v>
          </cell>
          <cell r="F77" t="str">
            <v>大橋 効</v>
          </cell>
        </row>
        <row r="78">
          <cell r="D78">
            <v>44223</v>
          </cell>
          <cell r="E78">
            <v>44223</v>
          </cell>
          <cell r="F78" t="str">
            <v>長田 弘二</v>
          </cell>
        </row>
        <row r="79">
          <cell r="D79">
            <v>44237</v>
          </cell>
          <cell r="E79">
            <v>44237</v>
          </cell>
          <cell r="F79" t="str">
            <v>齊藤 久紘</v>
          </cell>
        </row>
        <row r="80">
          <cell r="D80">
            <v>44243</v>
          </cell>
          <cell r="E80">
            <v>44243</v>
          </cell>
          <cell r="F80" t="str">
            <v/>
          </cell>
        </row>
        <row r="81">
          <cell r="D81">
            <v>44251</v>
          </cell>
          <cell r="E81">
            <v>44251</v>
          </cell>
          <cell r="F81" t="str">
            <v>齊藤 久紘</v>
          </cell>
        </row>
        <row r="82">
          <cell r="D82">
            <v>44265</v>
          </cell>
          <cell r="E82">
            <v>44265</v>
          </cell>
          <cell r="F82" t="str">
            <v>中川　大誠</v>
          </cell>
        </row>
        <row r="83">
          <cell r="D83">
            <v>44271</v>
          </cell>
          <cell r="E83">
            <v>44271</v>
          </cell>
          <cell r="F83" t="str">
            <v>清水　正生</v>
          </cell>
        </row>
        <row r="84">
          <cell r="D84">
            <v>44279</v>
          </cell>
          <cell r="E84">
            <v>44279</v>
          </cell>
          <cell r="F84" t="str">
            <v>菅野　祐萌</v>
          </cell>
        </row>
        <row r="85">
          <cell r="D85">
            <v>44300</v>
          </cell>
          <cell r="E85">
            <v>44300</v>
          </cell>
          <cell r="F85" t="str">
            <v>加藤 靖博</v>
          </cell>
        </row>
        <row r="86">
          <cell r="D86">
            <v>44306</v>
          </cell>
          <cell r="E86">
            <v>44306</v>
          </cell>
          <cell r="F86" t="str">
            <v>西郡　健太</v>
          </cell>
        </row>
        <row r="87">
          <cell r="D87">
            <v>44314</v>
          </cell>
          <cell r="E87">
            <v>44314</v>
          </cell>
          <cell r="F87" t="str">
            <v>諸田　悠也</v>
          </cell>
        </row>
        <row r="88">
          <cell r="D88">
            <v>44328</v>
          </cell>
          <cell r="E88">
            <v>44328</v>
          </cell>
          <cell r="F88" t="str">
            <v>山田 正則</v>
          </cell>
        </row>
        <row r="89">
          <cell r="D89">
            <v>44334</v>
          </cell>
          <cell r="E89">
            <v>44334</v>
          </cell>
          <cell r="F89" t="str">
            <v>平田 恵哉</v>
          </cell>
        </row>
        <row r="90">
          <cell r="D90">
            <v>44342</v>
          </cell>
          <cell r="E90">
            <v>44342</v>
          </cell>
          <cell r="F90" t="str">
            <v/>
          </cell>
        </row>
        <row r="91">
          <cell r="D91">
            <v>44356</v>
          </cell>
          <cell r="E91">
            <v>44356</v>
          </cell>
          <cell r="F91" t="str">
            <v>薬司 康平</v>
          </cell>
        </row>
        <row r="92">
          <cell r="D92">
            <v>44362</v>
          </cell>
          <cell r="E92">
            <v>44362</v>
          </cell>
          <cell r="F92" t="str">
            <v>清水 和弥</v>
          </cell>
        </row>
        <row r="93">
          <cell r="D93">
            <v>44370</v>
          </cell>
          <cell r="E93">
            <v>44370</v>
          </cell>
          <cell r="F93" t="str">
            <v>西郡　健太</v>
          </cell>
        </row>
        <row r="94">
          <cell r="D94">
            <v>44391</v>
          </cell>
          <cell r="E94">
            <v>44391</v>
          </cell>
          <cell r="F94" t="str">
            <v>南 博之</v>
          </cell>
        </row>
        <row r="95">
          <cell r="D95">
            <v>44397</v>
          </cell>
          <cell r="E95">
            <v>44397</v>
          </cell>
          <cell r="F95" t="str">
            <v>山本 浩之</v>
          </cell>
        </row>
        <row r="96">
          <cell r="D96">
            <v>44405</v>
          </cell>
          <cell r="E96">
            <v>44405</v>
          </cell>
          <cell r="F96" t="str">
            <v>長田 弘二</v>
          </cell>
        </row>
        <row r="97">
          <cell r="D97">
            <v>44419</v>
          </cell>
          <cell r="E97">
            <v>44419</v>
          </cell>
          <cell r="F97" t="str">
            <v>松木　こころ</v>
          </cell>
        </row>
        <row r="98">
          <cell r="D98">
            <v>44425</v>
          </cell>
          <cell r="E98">
            <v>44425</v>
          </cell>
          <cell r="F98" t="str">
            <v>平田 恵哉</v>
          </cell>
        </row>
        <row r="99">
          <cell r="D99">
            <v>44433</v>
          </cell>
          <cell r="E99">
            <v>44433</v>
          </cell>
          <cell r="F99" t="str">
            <v>諸田　悠也</v>
          </cell>
        </row>
        <row r="100">
          <cell r="D100">
            <v>44447</v>
          </cell>
          <cell r="E100">
            <v>44447</v>
          </cell>
          <cell r="F100" t="str">
            <v>小川 穂波</v>
          </cell>
        </row>
        <row r="101">
          <cell r="D101">
            <v>44460</v>
          </cell>
          <cell r="E101">
            <v>44460</v>
          </cell>
          <cell r="F101" t="str">
            <v>佐藤 恵梨子</v>
          </cell>
        </row>
        <row r="102">
          <cell r="D102">
            <v>44461</v>
          </cell>
          <cell r="E102">
            <v>44461</v>
          </cell>
          <cell r="F102" t="str">
            <v>大橋 効</v>
          </cell>
        </row>
        <row r="103">
          <cell r="D103">
            <v>44482</v>
          </cell>
          <cell r="E103">
            <v>44482</v>
          </cell>
          <cell r="F103" t="str">
            <v>澤野 正樹</v>
          </cell>
        </row>
        <row r="104">
          <cell r="D104">
            <v>44488</v>
          </cell>
          <cell r="E104">
            <v>44488</v>
          </cell>
          <cell r="F104" t="str">
            <v>清水　正生</v>
          </cell>
        </row>
        <row r="105">
          <cell r="D105">
            <v>44496</v>
          </cell>
          <cell r="E105">
            <v>44496</v>
          </cell>
          <cell r="F105" t="str">
            <v>齊藤 久紘</v>
          </cell>
        </row>
        <row r="106">
          <cell r="D106">
            <v>44510</v>
          </cell>
          <cell r="E106">
            <v>44510</v>
          </cell>
          <cell r="F106" t="str">
            <v>諸田　悠也</v>
          </cell>
        </row>
        <row r="107">
          <cell r="D107">
            <v>44516</v>
          </cell>
          <cell r="E107">
            <v>44516</v>
          </cell>
          <cell r="F107" t="str">
            <v>田村 能之</v>
          </cell>
        </row>
        <row r="108">
          <cell r="D108">
            <v>44524</v>
          </cell>
          <cell r="E108">
            <v>44524</v>
          </cell>
          <cell r="F108" t="str">
            <v>山田 正則</v>
          </cell>
        </row>
        <row r="109">
          <cell r="D109">
            <v>44538</v>
          </cell>
          <cell r="E109">
            <v>44538</v>
          </cell>
          <cell r="F109" t="str">
            <v>小川 穂波</v>
          </cell>
        </row>
        <row r="110">
          <cell r="D110">
            <v>44551</v>
          </cell>
          <cell r="E110">
            <v>44551</v>
          </cell>
          <cell r="F110" t="str">
            <v>大橋 効</v>
          </cell>
        </row>
        <row r="111">
          <cell r="D111">
            <v>44552</v>
          </cell>
          <cell r="E111">
            <v>44552</v>
          </cell>
          <cell r="F111" t="str">
            <v>清水　正生</v>
          </cell>
        </row>
        <row r="112">
          <cell r="D112">
            <v>44573</v>
          </cell>
          <cell r="E112">
            <v>44573</v>
          </cell>
          <cell r="F112" t="str">
            <v>諸田　悠也</v>
          </cell>
        </row>
        <row r="113">
          <cell r="D113">
            <v>44579</v>
          </cell>
          <cell r="E113">
            <v>44579</v>
          </cell>
          <cell r="F113" t="str">
            <v>大橋 効</v>
          </cell>
        </row>
        <row r="114">
          <cell r="D114">
            <v>44587</v>
          </cell>
          <cell r="E114">
            <v>44587</v>
          </cell>
          <cell r="F114" t="str">
            <v>平田 恵哉</v>
          </cell>
        </row>
        <row r="115">
          <cell r="D115">
            <v>44601</v>
          </cell>
          <cell r="E115">
            <v>44601</v>
          </cell>
          <cell r="F115" t="str">
            <v>西郡　健太</v>
          </cell>
        </row>
        <row r="116">
          <cell r="D116">
            <v>44607</v>
          </cell>
          <cell r="E116">
            <v>44607</v>
          </cell>
          <cell r="F116" t="str">
            <v>南 博之</v>
          </cell>
        </row>
        <row r="117">
          <cell r="D117">
            <v>44615</v>
          </cell>
          <cell r="E117">
            <v>44615</v>
          </cell>
          <cell r="F117" t="str">
            <v/>
          </cell>
        </row>
        <row r="118">
          <cell r="D118">
            <v>44629</v>
          </cell>
          <cell r="E118">
            <v>44629</v>
          </cell>
          <cell r="F118" t="str">
            <v>齊藤 久紘</v>
          </cell>
        </row>
        <row r="119">
          <cell r="D119">
            <v>44635</v>
          </cell>
          <cell r="E119">
            <v>44635</v>
          </cell>
          <cell r="F119" t="str">
            <v/>
          </cell>
        </row>
        <row r="120">
          <cell r="D120">
            <v>44643</v>
          </cell>
          <cell r="E120">
            <v>44643</v>
          </cell>
          <cell r="F120" t="str">
            <v>小川 穂波</v>
          </cell>
        </row>
        <row r="121">
          <cell r="D121">
            <v>44664</v>
          </cell>
          <cell r="E121">
            <v>44664</v>
          </cell>
          <cell r="F121" t="str">
            <v>田村 能之</v>
          </cell>
        </row>
        <row r="122">
          <cell r="D122">
            <v>44670</v>
          </cell>
          <cell r="E122">
            <v>44670</v>
          </cell>
          <cell r="F122" t="str">
            <v>長田 弘二</v>
          </cell>
        </row>
        <row r="123">
          <cell r="D123">
            <v>44678</v>
          </cell>
          <cell r="E123">
            <v>44678</v>
          </cell>
          <cell r="F123" t="str">
            <v>清水 和弥</v>
          </cell>
        </row>
        <row r="124">
          <cell r="D124">
            <v>44692</v>
          </cell>
          <cell r="E124">
            <v>44692</v>
          </cell>
          <cell r="F124" t="str">
            <v>加藤 靖博</v>
          </cell>
        </row>
        <row r="125">
          <cell r="D125">
            <v>44698</v>
          </cell>
          <cell r="E125">
            <v>44698</v>
          </cell>
          <cell r="F125" t="str">
            <v>山下 修</v>
          </cell>
        </row>
        <row r="126">
          <cell r="D126">
            <v>44706</v>
          </cell>
          <cell r="E126">
            <v>44706</v>
          </cell>
          <cell r="F126" t="str">
            <v>諸田　悠也</v>
          </cell>
        </row>
        <row r="127">
          <cell r="D127">
            <v>44720</v>
          </cell>
          <cell r="E127">
            <v>44720</v>
          </cell>
          <cell r="F127" t="str">
            <v>山本 浩之</v>
          </cell>
        </row>
        <row r="128">
          <cell r="D128">
            <v>44733</v>
          </cell>
          <cell r="E128">
            <v>44733</v>
          </cell>
          <cell r="F128" t="str">
            <v>清水 和弥</v>
          </cell>
        </row>
        <row r="129">
          <cell r="D129">
            <v>44734</v>
          </cell>
          <cell r="E129">
            <v>44734</v>
          </cell>
          <cell r="F129" t="str">
            <v>松木　こころ</v>
          </cell>
        </row>
        <row r="130">
          <cell r="D130">
            <v>44755</v>
          </cell>
          <cell r="E130">
            <v>44755</v>
          </cell>
          <cell r="F130" t="str">
            <v>加藤 靖博</v>
          </cell>
        </row>
        <row r="131">
          <cell r="D131">
            <v>44761</v>
          </cell>
          <cell r="E131">
            <v>44761</v>
          </cell>
          <cell r="F131" t="str">
            <v>松木　こころ</v>
          </cell>
        </row>
        <row r="132">
          <cell r="D132">
            <v>44769</v>
          </cell>
          <cell r="E132">
            <v>44769</v>
          </cell>
          <cell r="F132" t="str">
            <v>山下 修</v>
          </cell>
        </row>
        <row r="133">
          <cell r="D133">
            <v>44783</v>
          </cell>
          <cell r="E133">
            <v>44783</v>
          </cell>
          <cell r="F133" t="str">
            <v>吉田 汐里</v>
          </cell>
        </row>
        <row r="134">
          <cell r="D134">
            <v>44789</v>
          </cell>
          <cell r="E134">
            <v>44789</v>
          </cell>
          <cell r="F134" t="str">
            <v>薬司 康平</v>
          </cell>
        </row>
        <row r="135">
          <cell r="D135">
            <v>44797</v>
          </cell>
          <cell r="E135">
            <v>44797</v>
          </cell>
          <cell r="F135" t="str">
            <v>山下 修</v>
          </cell>
        </row>
        <row r="136">
          <cell r="D136">
            <v>44818</v>
          </cell>
          <cell r="E136">
            <v>44818</v>
          </cell>
          <cell r="F136" t="str">
            <v>西郡　健太</v>
          </cell>
        </row>
        <row r="137">
          <cell r="D137">
            <v>44824</v>
          </cell>
          <cell r="E137">
            <v>44824</v>
          </cell>
          <cell r="F137" t="str">
            <v>清水　正生</v>
          </cell>
        </row>
        <row r="138">
          <cell r="D138">
            <v>44832</v>
          </cell>
          <cell r="E138">
            <v>44832</v>
          </cell>
          <cell r="F138" t="str">
            <v>中川　大誠</v>
          </cell>
        </row>
        <row r="139">
          <cell r="D139">
            <v>44846</v>
          </cell>
          <cell r="E139">
            <v>44846</v>
          </cell>
          <cell r="F139" t="str">
            <v>松木　こころ</v>
          </cell>
        </row>
        <row r="140">
          <cell r="D140">
            <v>44852</v>
          </cell>
          <cell r="E140">
            <v>44852</v>
          </cell>
          <cell r="F140" t="str">
            <v>佐藤 恵梨子</v>
          </cell>
        </row>
        <row r="141">
          <cell r="D141">
            <v>44860</v>
          </cell>
          <cell r="E141">
            <v>44860</v>
          </cell>
          <cell r="F141" t="str">
            <v>平田 恵哉</v>
          </cell>
        </row>
        <row r="142">
          <cell r="D142">
            <v>44874</v>
          </cell>
          <cell r="E142">
            <v>44874</v>
          </cell>
          <cell r="F142" t="str">
            <v>山田 正則</v>
          </cell>
        </row>
        <row r="143">
          <cell r="D143">
            <v>44880</v>
          </cell>
          <cell r="E143">
            <v>44880</v>
          </cell>
          <cell r="F143" t="str">
            <v>長田 弘二</v>
          </cell>
        </row>
        <row r="144">
          <cell r="D144">
            <v>44888</v>
          </cell>
          <cell r="E144">
            <v>44888</v>
          </cell>
          <cell r="F144" t="str">
            <v>南 博之</v>
          </cell>
        </row>
        <row r="145">
          <cell r="D145">
            <v>44909</v>
          </cell>
          <cell r="E145">
            <v>44909</v>
          </cell>
          <cell r="F145" t="str">
            <v>大橋 効</v>
          </cell>
        </row>
        <row r="146">
          <cell r="D146">
            <v>44915</v>
          </cell>
          <cell r="E146">
            <v>44915</v>
          </cell>
          <cell r="F146" t="str">
            <v>田村 能之</v>
          </cell>
        </row>
        <row r="147">
          <cell r="D147">
            <v>44923</v>
          </cell>
          <cell r="E147">
            <v>44923</v>
          </cell>
          <cell r="F147" t="str">
            <v>西郡　健太</v>
          </cell>
        </row>
        <row r="148">
          <cell r="D148">
            <v>44937</v>
          </cell>
          <cell r="E148">
            <v>44937</v>
          </cell>
          <cell r="F148" t="str">
            <v>諸田　悠也</v>
          </cell>
        </row>
        <row r="149">
          <cell r="D149">
            <v>44943</v>
          </cell>
          <cell r="E149">
            <v>44943</v>
          </cell>
          <cell r="F149" t="str">
            <v>加藤 靖博</v>
          </cell>
        </row>
        <row r="150">
          <cell r="D150">
            <v>44951</v>
          </cell>
          <cell r="E150">
            <v>44951</v>
          </cell>
          <cell r="F150" t="str">
            <v>齊藤 久紘</v>
          </cell>
        </row>
        <row r="151">
          <cell r="D151">
            <v>44965</v>
          </cell>
          <cell r="E151">
            <v>44965</v>
          </cell>
          <cell r="F151" t="str">
            <v>山本 浩之</v>
          </cell>
        </row>
        <row r="152">
          <cell r="D152">
            <v>44978</v>
          </cell>
          <cell r="E152">
            <v>44978</v>
          </cell>
          <cell r="F152" t="str">
            <v>田村 能之</v>
          </cell>
        </row>
        <row r="153">
          <cell r="D153">
            <v>44979</v>
          </cell>
          <cell r="E153">
            <v>44979</v>
          </cell>
          <cell r="F153" t="str">
            <v>松木　こころ</v>
          </cell>
        </row>
        <row r="154">
          <cell r="D154">
            <v>44993</v>
          </cell>
          <cell r="E154">
            <v>44993</v>
          </cell>
          <cell r="F154" t="str">
            <v>小川 穂波</v>
          </cell>
        </row>
        <row r="155">
          <cell r="D155">
            <v>45006</v>
          </cell>
          <cell r="E155">
            <v>45006</v>
          </cell>
          <cell r="F155" t="str">
            <v>加藤 靖博</v>
          </cell>
        </row>
        <row r="156">
          <cell r="D156">
            <v>45007</v>
          </cell>
          <cell r="E156">
            <v>45007</v>
          </cell>
          <cell r="F156" t="str">
            <v>佐藤 恵梨子</v>
          </cell>
        </row>
        <row r="157">
          <cell r="D157">
            <v>45028</v>
          </cell>
          <cell r="E157">
            <v>45028</v>
          </cell>
          <cell r="F157" t="str">
            <v>松木　こころ</v>
          </cell>
        </row>
        <row r="158">
          <cell r="D158">
            <v>45034</v>
          </cell>
          <cell r="E158">
            <v>45034</v>
          </cell>
          <cell r="F158" t="str">
            <v>林 亮子</v>
          </cell>
        </row>
        <row r="159">
          <cell r="D159">
            <v>45042</v>
          </cell>
          <cell r="E159">
            <v>45042</v>
          </cell>
          <cell r="F159" t="str">
            <v>長田 弘二</v>
          </cell>
        </row>
        <row r="160">
          <cell r="D160">
            <v>45056</v>
          </cell>
          <cell r="E160">
            <v>45056</v>
          </cell>
          <cell r="F160" t="str">
            <v>雨池　凌也</v>
          </cell>
        </row>
        <row r="161">
          <cell r="D161">
            <v>45062</v>
          </cell>
          <cell r="E161">
            <v>45062</v>
          </cell>
          <cell r="F161" t="str">
            <v>樫田　尚</v>
          </cell>
        </row>
        <row r="162">
          <cell r="D162">
            <v>45070</v>
          </cell>
          <cell r="E162">
            <v>45070</v>
          </cell>
          <cell r="F162" t="str">
            <v>田村 能之</v>
          </cell>
        </row>
        <row r="163">
          <cell r="D163">
            <v>45091</v>
          </cell>
          <cell r="E163">
            <v>45091</v>
          </cell>
          <cell r="F163" t="str">
            <v>清水 和弥</v>
          </cell>
        </row>
        <row r="164">
          <cell r="D164">
            <v>45097</v>
          </cell>
          <cell r="E164">
            <v>45097</v>
          </cell>
          <cell r="F164" t="str">
            <v>澤野 正樹</v>
          </cell>
        </row>
        <row r="165">
          <cell r="D165">
            <v>45105</v>
          </cell>
          <cell r="E165">
            <v>45105</v>
          </cell>
          <cell r="F165" t="str">
            <v>山本 浩之</v>
          </cell>
        </row>
        <row r="166">
          <cell r="D166">
            <v>45119</v>
          </cell>
          <cell r="E166">
            <v>45119</v>
          </cell>
          <cell r="F166" t="str">
            <v>福知　千佳</v>
          </cell>
        </row>
        <row r="167">
          <cell r="D167">
            <v>45125</v>
          </cell>
          <cell r="E167">
            <v>45125</v>
          </cell>
          <cell r="F167" t="str">
            <v>南 博之</v>
          </cell>
        </row>
        <row r="168">
          <cell r="D168">
            <v>45133</v>
          </cell>
          <cell r="E168">
            <v>45133</v>
          </cell>
          <cell r="F168" t="str">
            <v>諸田　悠也</v>
          </cell>
        </row>
        <row r="169">
          <cell r="D169">
            <v>45147</v>
          </cell>
          <cell r="E169">
            <v>45147</v>
          </cell>
          <cell r="F169" t="str">
            <v>山田 正則</v>
          </cell>
        </row>
        <row r="170">
          <cell r="D170">
            <v>45153</v>
          </cell>
          <cell r="E170">
            <v>45153</v>
          </cell>
          <cell r="F170" t="str">
            <v>薬司 康平</v>
          </cell>
        </row>
        <row r="171">
          <cell r="D171">
            <v>45161</v>
          </cell>
          <cell r="E171">
            <v>45161</v>
          </cell>
          <cell r="F171" t="str">
            <v>西郡　健太</v>
          </cell>
        </row>
        <row r="172">
          <cell r="D172">
            <v>45182</v>
          </cell>
          <cell r="E172">
            <v>45182</v>
          </cell>
          <cell r="F172" t="str">
            <v>澤野 正樹</v>
          </cell>
        </row>
        <row r="173">
          <cell r="D173">
            <v>45188</v>
          </cell>
          <cell r="E173">
            <v>45188</v>
          </cell>
          <cell r="F173" t="str">
            <v>袋　隼哉</v>
          </cell>
        </row>
        <row r="174">
          <cell r="D174">
            <v>45196</v>
          </cell>
          <cell r="E174">
            <v>45196</v>
          </cell>
          <cell r="F174" t="str">
            <v>小川 穂波</v>
          </cell>
        </row>
        <row r="175">
          <cell r="D175">
            <v>45210</v>
          </cell>
          <cell r="E175">
            <v>45210</v>
          </cell>
          <cell r="F175" t="str">
            <v>大橋 効</v>
          </cell>
        </row>
        <row r="176">
          <cell r="D176">
            <v>45216</v>
          </cell>
          <cell r="E176">
            <v>45216</v>
          </cell>
          <cell r="F176" t="str">
            <v>平田 恵哉</v>
          </cell>
        </row>
        <row r="177">
          <cell r="D177">
            <v>45224</v>
          </cell>
          <cell r="E177">
            <v>45224</v>
          </cell>
          <cell r="F177" t="str">
            <v>長田 弘二</v>
          </cell>
        </row>
        <row r="178">
          <cell r="D178">
            <v>45238</v>
          </cell>
          <cell r="E178">
            <v>45238</v>
          </cell>
          <cell r="F178" t="str">
            <v>福知　千佳</v>
          </cell>
        </row>
        <row r="179">
          <cell r="D179">
            <v>45251</v>
          </cell>
          <cell r="E179">
            <v>45251</v>
          </cell>
          <cell r="F179" t="str">
            <v>諸田　悠也</v>
          </cell>
        </row>
        <row r="180">
          <cell r="D180">
            <v>45252</v>
          </cell>
          <cell r="E180">
            <v>45252</v>
          </cell>
          <cell r="F180" t="str">
            <v>澤野 正樹</v>
          </cell>
        </row>
        <row r="181">
          <cell r="D181">
            <v>45273</v>
          </cell>
          <cell r="E181">
            <v>45273</v>
          </cell>
          <cell r="F181" t="str">
            <v>薬司 康平</v>
          </cell>
        </row>
        <row r="182">
          <cell r="D182">
            <v>45279</v>
          </cell>
          <cell r="E182">
            <v>45279</v>
          </cell>
          <cell r="F182" t="str">
            <v>雨池　凌也</v>
          </cell>
        </row>
        <row r="183">
          <cell r="D183">
            <v>45287</v>
          </cell>
          <cell r="E183">
            <v>45287</v>
          </cell>
          <cell r="F183" t="str">
            <v>西郡　健太</v>
          </cell>
        </row>
        <row r="184">
          <cell r="D184">
            <v>45301</v>
          </cell>
          <cell r="E184">
            <v>45301</v>
          </cell>
          <cell r="F184" t="str">
            <v>佐藤 恵梨子</v>
          </cell>
        </row>
        <row r="185">
          <cell r="D185">
            <v>45307</v>
          </cell>
          <cell r="E185">
            <v>45307</v>
          </cell>
          <cell r="F185" t="str">
            <v>樫田　尚</v>
          </cell>
        </row>
        <row r="186">
          <cell r="D186">
            <v>45315</v>
          </cell>
          <cell r="E186">
            <v>45315</v>
          </cell>
          <cell r="F186" t="str">
            <v>松木　こころ</v>
          </cell>
        </row>
        <row r="187">
          <cell r="D187">
            <v>45336</v>
          </cell>
          <cell r="E187">
            <v>45336</v>
          </cell>
          <cell r="F187" t="str">
            <v>平田 恵哉</v>
          </cell>
        </row>
        <row r="188">
          <cell r="D188">
            <v>45342</v>
          </cell>
          <cell r="E188">
            <v>45342</v>
          </cell>
          <cell r="F188" t="str">
            <v>薬司 康平</v>
          </cell>
        </row>
        <row r="189">
          <cell r="D189">
            <v>45350</v>
          </cell>
          <cell r="E189">
            <v>45350</v>
          </cell>
          <cell r="F189" t="str">
            <v>山下 修</v>
          </cell>
        </row>
        <row r="190">
          <cell r="D190">
            <v>45364</v>
          </cell>
          <cell r="E190">
            <v>45364</v>
          </cell>
          <cell r="F190" t="str">
            <v>中村　公亮</v>
          </cell>
        </row>
        <row r="191">
          <cell r="D191">
            <v>45370</v>
          </cell>
          <cell r="E191">
            <v>45370</v>
          </cell>
          <cell r="F191" t="str">
            <v>松木　こころ</v>
          </cell>
        </row>
        <row r="192">
          <cell r="D192">
            <v>45378</v>
          </cell>
          <cell r="E192">
            <v>45378</v>
          </cell>
          <cell r="F192" t="str">
            <v>袋　隼哉</v>
          </cell>
        </row>
        <row r="193">
          <cell r="D193">
            <v>45392</v>
          </cell>
          <cell r="E193">
            <v>45392</v>
          </cell>
          <cell r="F193" t="str">
            <v>小川 穂波</v>
          </cell>
        </row>
        <row r="194">
          <cell r="D194">
            <v>45398</v>
          </cell>
          <cell r="E194">
            <v>45398</v>
          </cell>
          <cell r="F194" t="str">
            <v>南 博之</v>
          </cell>
        </row>
        <row r="195">
          <cell r="D195">
            <v>45406</v>
          </cell>
          <cell r="E195">
            <v>45406</v>
          </cell>
          <cell r="F195" t="str">
            <v>中村　公亮</v>
          </cell>
        </row>
        <row r="196">
          <cell r="D196">
            <v>45420</v>
          </cell>
          <cell r="E196">
            <v>45420</v>
          </cell>
          <cell r="F196" t="str">
            <v>西郡　健太</v>
          </cell>
        </row>
        <row r="197">
          <cell r="D197">
            <v>45433</v>
          </cell>
          <cell r="E197">
            <v>45433</v>
          </cell>
          <cell r="F197" t="str">
            <v>佐藤 恵梨子</v>
          </cell>
        </row>
        <row r="198">
          <cell r="D198">
            <v>45434</v>
          </cell>
          <cell r="E198">
            <v>45434</v>
          </cell>
          <cell r="F198" t="str">
            <v>山下 修</v>
          </cell>
        </row>
        <row r="199">
          <cell r="D199">
            <v>45455</v>
          </cell>
          <cell r="E199">
            <v>45455</v>
          </cell>
          <cell r="F199" t="str">
            <v>雨池　凌也</v>
          </cell>
        </row>
        <row r="200">
          <cell r="D200">
            <v>45461</v>
          </cell>
          <cell r="E200">
            <v>45461</v>
          </cell>
          <cell r="F200" t="str">
            <v>樫田　尚</v>
          </cell>
        </row>
        <row r="201">
          <cell r="D201">
            <v>45469</v>
          </cell>
          <cell r="E201">
            <v>45469</v>
          </cell>
          <cell r="F201" t="str">
            <v>福知　千佳</v>
          </cell>
        </row>
        <row r="202">
          <cell r="D202">
            <v>45483</v>
          </cell>
          <cell r="E202">
            <v>45483</v>
          </cell>
          <cell r="F202" t="str">
            <v>薬司 康平</v>
          </cell>
        </row>
        <row r="203">
          <cell r="D203">
            <v>45489</v>
          </cell>
          <cell r="E203">
            <v>45489</v>
          </cell>
          <cell r="F203" t="str">
            <v>袋　隼哉</v>
          </cell>
        </row>
        <row r="204">
          <cell r="D204">
            <v>45497</v>
          </cell>
          <cell r="E204">
            <v>45497</v>
          </cell>
          <cell r="F204" t="str">
            <v>田村 能之</v>
          </cell>
        </row>
        <row r="205">
          <cell r="D205">
            <v>45518</v>
          </cell>
          <cell r="E205">
            <v>45518</v>
          </cell>
          <cell r="F205" t="str">
            <v>中川　大誠</v>
          </cell>
        </row>
        <row r="206">
          <cell r="D206">
            <v>45524</v>
          </cell>
          <cell r="E206">
            <v>45524</v>
          </cell>
          <cell r="F206" t="str">
            <v>南 博之</v>
          </cell>
        </row>
        <row r="207">
          <cell r="D207">
            <v>45532</v>
          </cell>
          <cell r="E207">
            <v>45532</v>
          </cell>
          <cell r="F207" t="str">
            <v>平田 恵哉</v>
          </cell>
        </row>
        <row r="208">
          <cell r="D208">
            <v>45546</v>
          </cell>
          <cell r="E208">
            <v>45546</v>
          </cell>
          <cell r="F208" t="str">
            <v>佐藤 恵梨子</v>
          </cell>
        </row>
        <row r="209">
          <cell r="D209">
            <v>45552</v>
          </cell>
          <cell r="E209">
            <v>45552</v>
          </cell>
          <cell r="F209" t="str">
            <v>清水　正生</v>
          </cell>
        </row>
        <row r="210">
          <cell r="D210">
            <v>45560</v>
          </cell>
          <cell r="E210">
            <v>45560</v>
          </cell>
          <cell r="F210" t="str">
            <v>雨池　凌也</v>
          </cell>
        </row>
        <row r="211">
          <cell r="D211">
            <v>45574</v>
          </cell>
          <cell r="E211">
            <v>45574</v>
          </cell>
          <cell r="F211" t="str">
            <v>田村 能之</v>
          </cell>
        </row>
        <row r="212">
          <cell r="D212">
            <v>45580</v>
          </cell>
          <cell r="E212">
            <v>45580</v>
          </cell>
          <cell r="F212" t="str">
            <v>西郡　健太</v>
          </cell>
        </row>
        <row r="213">
          <cell r="D213">
            <v>45588</v>
          </cell>
          <cell r="E213">
            <v>45588</v>
          </cell>
          <cell r="F213" t="str">
            <v>諸田　悠也</v>
          </cell>
        </row>
        <row r="214">
          <cell r="D214">
            <v>45609</v>
          </cell>
          <cell r="E214">
            <v>45609</v>
          </cell>
          <cell r="F214" t="str">
            <v>中川　大誠</v>
          </cell>
        </row>
        <row r="215">
          <cell r="D215">
            <v>45615</v>
          </cell>
          <cell r="E215">
            <v>45615</v>
          </cell>
          <cell r="F215" t="str">
            <v>林 亮子</v>
          </cell>
        </row>
        <row r="216">
          <cell r="D216">
            <v>45623</v>
          </cell>
          <cell r="E216">
            <v>45623</v>
          </cell>
          <cell r="F216" t="str">
            <v>菅野　祐萌</v>
          </cell>
        </row>
        <row r="217">
          <cell r="D217">
            <v>45637</v>
          </cell>
          <cell r="E217">
            <v>45637</v>
          </cell>
          <cell r="F217" t="str">
            <v/>
          </cell>
        </row>
        <row r="218">
          <cell r="D218">
            <v>45643</v>
          </cell>
          <cell r="E218">
            <v>45643</v>
          </cell>
          <cell r="F218" t="str">
            <v/>
          </cell>
        </row>
        <row r="219">
          <cell r="D219">
            <v>45651</v>
          </cell>
          <cell r="E219">
            <v>45651</v>
          </cell>
          <cell r="F219" t="str">
            <v/>
          </cell>
        </row>
        <row r="220">
          <cell r="D220">
            <v>45665</v>
          </cell>
          <cell r="E220">
            <v>45665</v>
          </cell>
          <cell r="F220" t="str">
            <v/>
          </cell>
        </row>
        <row r="221">
          <cell r="D221">
            <v>45678</v>
          </cell>
          <cell r="E221">
            <v>45678</v>
          </cell>
          <cell r="F221" t="str">
            <v/>
          </cell>
        </row>
        <row r="222">
          <cell r="D222">
            <v>45679</v>
          </cell>
          <cell r="E222">
            <v>45679</v>
          </cell>
          <cell r="F222" t="str">
            <v/>
          </cell>
        </row>
        <row r="223">
          <cell r="D223">
            <v>45700</v>
          </cell>
          <cell r="E223">
            <v>45700</v>
          </cell>
          <cell r="F223" t="str">
            <v/>
          </cell>
        </row>
        <row r="224">
          <cell r="D224">
            <v>45706</v>
          </cell>
          <cell r="E224">
            <v>45706</v>
          </cell>
          <cell r="F224" t="str">
            <v/>
          </cell>
        </row>
        <row r="225">
          <cell r="D225">
            <v>45714</v>
          </cell>
          <cell r="E225">
            <v>45714</v>
          </cell>
          <cell r="F225" t="str">
            <v/>
          </cell>
        </row>
        <row r="226">
          <cell r="D226">
            <v>45728</v>
          </cell>
          <cell r="E226">
            <v>45728</v>
          </cell>
          <cell r="F226" t="str">
            <v/>
          </cell>
        </row>
        <row r="227">
          <cell r="D227">
            <v>45734</v>
          </cell>
          <cell r="E227">
            <v>45734</v>
          </cell>
          <cell r="F227" t="str">
            <v/>
          </cell>
        </row>
        <row r="228">
          <cell r="D228">
            <v>45742</v>
          </cell>
          <cell r="E228">
            <v>45742</v>
          </cell>
          <cell r="F228" t="str">
            <v/>
          </cell>
        </row>
        <row r="229">
          <cell r="D229">
            <v>45756</v>
          </cell>
          <cell r="E229">
            <v>45756</v>
          </cell>
          <cell r="F229" t="str">
            <v/>
          </cell>
        </row>
        <row r="230">
          <cell r="D230">
            <v>45762</v>
          </cell>
          <cell r="E230">
            <v>45762</v>
          </cell>
          <cell r="F230" t="str">
            <v/>
          </cell>
        </row>
        <row r="231">
          <cell r="D231">
            <v>45770</v>
          </cell>
          <cell r="E231">
            <v>45770</v>
          </cell>
          <cell r="F231" t="str">
            <v/>
          </cell>
        </row>
        <row r="232">
          <cell r="D232">
            <v>45791</v>
          </cell>
          <cell r="E232">
            <v>45791</v>
          </cell>
          <cell r="F232" t="str">
            <v/>
          </cell>
        </row>
        <row r="233">
          <cell r="D233">
            <v>45797</v>
          </cell>
          <cell r="E233">
            <v>45797</v>
          </cell>
          <cell r="F233" t="str">
            <v/>
          </cell>
        </row>
        <row r="234">
          <cell r="D234">
            <v>45805</v>
          </cell>
          <cell r="E234">
            <v>45805</v>
          </cell>
          <cell r="F234" t="str">
            <v/>
          </cell>
        </row>
        <row r="235">
          <cell r="D235">
            <v>45819</v>
          </cell>
          <cell r="E235">
            <v>45819</v>
          </cell>
          <cell r="F235" t="str">
            <v/>
          </cell>
        </row>
        <row r="236">
          <cell r="D236">
            <v>45825</v>
          </cell>
          <cell r="E236">
            <v>45825</v>
          </cell>
          <cell r="F236" t="str">
            <v/>
          </cell>
        </row>
        <row r="237">
          <cell r="D237">
            <v>45833</v>
          </cell>
          <cell r="E237">
            <v>45833</v>
          </cell>
          <cell r="F237" t="str">
            <v/>
          </cell>
        </row>
        <row r="238">
          <cell r="D238">
            <v>45847</v>
          </cell>
          <cell r="E238">
            <v>45847</v>
          </cell>
          <cell r="F238" t="str">
            <v/>
          </cell>
        </row>
        <row r="239">
          <cell r="D239">
            <v>45853</v>
          </cell>
          <cell r="E239">
            <v>45853</v>
          </cell>
          <cell r="F239" t="str">
            <v/>
          </cell>
        </row>
        <row r="240">
          <cell r="D240">
            <v>45861</v>
          </cell>
          <cell r="E240">
            <v>45861</v>
          </cell>
          <cell r="F240" t="str">
            <v/>
          </cell>
        </row>
        <row r="241">
          <cell r="D241">
            <v>45882</v>
          </cell>
          <cell r="E241">
            <v>45882</v>
          </cell>
          <cell r="F241" t="str">
            <v/>
          </cell>
        </row>
        <row r="242">
          <cell r="D242">
            <v>45888</v>
          </cell>
          <cell r="E242">
            <v>45888</v>
          </cell>
          <cell r="F242" t="str">
            <v/>
          </cell>
        </row>
        <row r="243">
          <cell r="D243">
            <v>45896</v>
          </cell>
          <cell r="E243">
            <v>45896</v>
          </cell>
          <cell r="F243" t="str">
            <v/>
          </cell>
        </row>
        <row r="244">
          <cell r="D244">
            <v>45910</v>
          </cell>
          <cell r="E244">
            <v>45910</v>
          </cell>
          <cell r="F244" t="str">
            <v/>
          </cell>
        </row>
        <row r="245">
          <cell r="D245">
            <v>45916</v>
          </cell>
          <cell r="E245">
            <v>45916</v>
          </cell>
          <cell r="F245" t="str">
            <v/>
          </cell>
        </row>
        <row r="246">
          <cell r="D246">
            <v>45924</v>
          </cell>
          <cell r="E246">
            <v>45924</v>
          </cell>
          <cell r="F246" t="str">
            <v/>
          </cell>
        </row>
        <row r="247">
          <cell r="D247">
            <v>45938</v>
          </cell>
          <cell r="E247">
            <v>45938</v>
          </cell>
          <cell r="F247" t="str">
            <v/>
          </cell>
        </row>
        <row r="248">
          <cell r="D248">
            <v>45951</v>
          </cell>
          <cell r="E248">
            <v>45951</v>
          </cell>
          <cell r="F248" t="str">
            <v/>
          </cell>
        </row>
        <row r="249">
          <cell r="D249">
            <v>45952</v>
          </cell>
          <cell r="E249">
            <v>45952</v>
          </cell>
          <cell r="F249" t="str">
            <v/>
          </cell>
        </row>
        <row r="250">
          <cell r="D250">
            <v>45973</v>
          </cell>
          <cell r="E250">
            <v>45973</v>
          </cell>
          <cell r="F250" t="str">
            <v/>
          </cell>
        </row>
        <row r="251">
          <cell r="D251">
            <v>45979</v>
          </cell>
          <cell r="E251">
            <v>45979</v>
          </cell>
          <cell r="F251" t="str">
            <v/>
          </cell>
        </row>
        <row r="252">
          <cell r="D252">
            <v>45987</v>
          </cell>
          <cell r="E252">
            <v>45987</v>
          </cell>
          <cell r="F252" t="str">
            <v/>
          </cell>
        </row>
        <row r="253">
          <cell r="D253">
            <v>46001</v>
          </cell>
          <cell r="E253">
            <v>46001</v>
          </cell>
          <cell r="F253" t="str">
            <v/>
          </cell>
        </row>
        <row r="254">
          <cell r="D254">
            <v>46007</v>
          </cell>
          <cell r="E254">
            <v>46007</v>
          </cell>
          <cell r="F254" t="str">
            <v/>
          </cell>
        </row>
        <row r="255">
          <cell r="D255">
            <v>46015</v>
          </cell>
          <cell r="E255">
            <v>46015</v>
          </cell>
          <cell r="F255" t="str">
            <v/>
          </cell>
        </row>
        <row r="256">
          <cell r="D256">
            <v>46036</v>
          </cell>
          <cell r="E256">
            <v>46036</v>
          </cell>
          <cell r="F256" t="str">
            <v/>
          </cell>
        </row>
        <row r="257">
          <cell r="D257">
            <v>46042</v>
          </cell>
          <cell r="E257">
            <v>46042</v>
          </cell>
          <cell r="F257" t="str">
            <v/>
          </cell>
        </row>
        <row r="258">
          <cell r="D258">
            <v>46050</v>
          </cell>
          <cell r="E258">
            <v>46050</v>
          </cell>
          <cell r="F258" t="str">
            <v/>
          </cell>
        </row>
        <row r="259">
          <cell r="D259">
            <v>46064</v>
          </cell>
          <cell r="E259">
            <v>46064</v>
          </cell>
          <cell r="F259" t="str">
            <v/>
          </cell>
        </row>
        <row r="260">
          <cell r="D260">
            <v>46070</v>
          </cell>
          <cell r="E260">
            <v>46070</v>
          </cell>
          <cell r="F260" t="str">
            <v/>
          </cell>
        </row>
        <row r="261">
          <cell r="D261">
            <v>46078</v>
          </cell>
          <cell r="E261">
            <v>46078</v>
          </cell>
          <cell r="F261" t="str">
            <v/>
          </cell>
        </row>
        <row r="262">
          <cell r="D262">
            <v>46092</v>
          </cell>
          <cell r="E262">
            <v>46092</v>
          </cell>
          <cell r="F262" t="str">
            <v/>
          </cell>
        </row>
        <row r="263">
          <cell r="D263">
            <v>46098</v>
          </cell>
          <cell r="E263">
            <v>46098</v>
          </cell>
          <cell r="F263" t="str">
            <v/>
          </cell>
        </row>
        <row r="264">
          <cell r="D264">
            <v>46106</v>
          </cell>
          <cell r="E264">
            <v>46106</v>
          </cell>
          <cell r="F264" t="str">
            <v/>
          </cell>
        </row>
        <row r="265">
          <cell r="D265">
            <v>46120</v>
          </cell>
          <cell r="E265">
            <v>46120</v>
          </cell>
          <cell r="F265" t="str">
            <v/>
          </cell>
        </row>
        <row r="266">
          <cell r="D266">
            <v>46133</v>
          </cell>
          <cell r="E266">
            <v>46133</v>
          </cell>
          <cell r="F266" t="str">
            <v/>
          </cell>
        </row>
        <row r="267">
          <cell r="D267">
            <v>46134</v>
          </cell>
          <cell r="E267">
            <v>46134</v>
          </cell>
          <cell r="F267" t="str">
            <v/>
          </cell>
        </row>
        <row r="268">
          <cell r="D268">
            <v>46155</v>
          </cell>
          <cell r="E268">
            <v>46155</v>
          </cell>
          <cell r="F268" t="str">
            <v/>
          </cell>
        </row>
        <row r="269">
          <cell r="D269">
            <v>46161</v>
          </cell>
          <cell r="E269">
            <v>46161</v>
          </cell>
          <cell r="F269" t="str">
            <v/>
          </cell>
        </row>
        <row r="270">
          <cell r="D270">
            <v>46169</v>
          </cell>
          <cell r="E270">
            <v>46169</v>
          </cell>
          <cell r="F270" t="str">
            <v/>
          </cell>
        </row>
        <row r="271">
          <cell r="D271">
            <v>46183</v>
          </cell>
          <cell r="E271">
            <v>46183</v>
          </cell>
          <cell r="F271" t="str">
            <v/>
          </cell>
        </row>
        <row r="272">
          <cell r="D272">
            <v>46189</v>
          </cell>
          <cell r="E272">
            <v>46189</v>
          </cell>
          <cell r="F272" t="str">
            <v/>
          </cell>
        </row>
        <row r="273">
          <cell r="D273">
            <v>46197</v>
          </cell>
          <cell r="E273">
            <v>46197</v>
          </cell>
          <cell r="F273" t="str">
            <v/>
          </cell>
        </row>
        <row r="274">
          <cell r="D274">
            <v>46211</v>
          </cell>
          <cell r="E274">
            <v>46211</v>
          </cell>
          <cell r="F274" t="str">
            <v/>
          </cell>
        </row>
        <row r="275">
          <cell r="D275">
            <v>46224</v>
          </cell>
          <cell r="E275">
            <v>46224</v>
          </cell>
          <cell r="F275" t="str">
            <v/>
          </cell>
        </row>
        <row r="276">
          <cell r="D276">
            <v>46225</v>
          </cell>
          <cell r="E276">
            <v>46225</v>
          </cell>
          <cell r="F276" t="str">
            <v/>
          </cell>
        </row>
        <row r="277">
          <cell r="D277">
            <v>46246</v>
          </cell>
          <cell r="E277">
            <v>46246</v>
          </cell>
          <cell r="F277" t="str">
            <v/>
          </cell>
        </row>
        <row r="278">
          <cell r="D278">
            <v>46252</v>
          </cell>
          <cell r="E278">
            <v>46252</v>
          </cell>
          <cell r="F278" t="str">
            <v/>
          </cell>
        </row>
        <row r="279">
          <cell r="D279">
            <v>46260</v>
          </cell>
          <cell r="E279">
            <v>46260</v>
          </cell>
          <cell r="F279" t="str">
            <v/>
          </cell>
        </row>
        <row r="280">
          <cell r="D280">
            <v>46274</v>
          </cell>
          <cell r="E280">
            <v>46274</v>
          </cell>
          <cell r="F280" t="str">
            <v/>
          </cell>
        </row>
        <row r="281">
          <cell r="D281">
            <v>46280</v>
          </cell>
          <cell r="E281">
            <v>46280</v>
          </cell>
          <cell r="F281" t="str">
            <v/>
          </cell>
        </row>
        <row r="282">
          <cell r="D282">
            <v>46288</v>
          </cell>
          <cell r="E282">
            <v>46288</v>
          </cell>
          <cell r="F282" t="str">
            <v/>
          </cell>
        </row>
        <row r="283">
          <cell r="D283">
            <v>46309</v>
          </cell>
          <cell r="E283">
            <v>46309</v>
          </cell>
          <cell r="F283" t="str">
            <v/>
          </cell>
        </row>
        <row r="284">
          <cell r="D284">
            <v>46315</v>
          </cell>
          <cell r="E284">
            <v>46315</v>
          </cell>
          <cell r="F284" t="str">
            <v/>
          </cell>
        </row>
        <row r="285">
          <cell r="D285">
            <v>46323</v>
          </cell>
          <cell r="E285">
            <v>46323</v>
          </cell>
          <cell r="F285" t="str">
            <v/>
          </cell>
        </row>
        <row r="286">
          <cell r="D286">
            <v>46337</v>
          </cell>
          <cell r="E286">
            <v>46337</v>
          </cell>
          <cell r="F286" t="str">
            <v/>
          </cell>
        </row>
        <row r="287">
          <cell r="D287">
            <v>46343</v>
          </cell>
          <cell r="E287">
            <v>46343</v>
          </cell>
          <cell r="F287" t="str">
            <v/>
          </cell>
        </row>
        <row r="288">
          <cell r="D288">
            <v>46351</v>
          </cell>
          <cell r="E288">
            <v>46351</v>
          </cell>
          <cell r="F288" t="str">
            <v/>
          </cell>
        </row>
        <row r="289">
          <cell r="D289">
            <v>46365</v>
          </cell>
          <cell r="E289">
            <v>46365</v>
          </cell>
          <cell r="F289" t="str">
            <v/>
          </cell>
        </row>
        <row r="290">
          <cell r="D290">
            <v>46371</v>
          </cell>
          <cell r="E290">
            <v>46371</v>
          </cell>
          <cell r="F290" t="str">
            <v/>
          </cell>
        </row>
        <row r="291">
          <cell r="D291">
            <v>46379</v>
          </cell>
          <cell r="E291">
            <v>46379</v>
          </cell>
          <cell r="F291" t="str">
            <v/>
          </cell>
        </row>
        <row r="292">
          <cell r="D292">
            <v>46400</v>
          </cell>
          <cell r="E292">
            <v>46400</v>
          </cell>
          <cell r="F292" t="str">
            <v/>
          </cell>
        </row>
        <row r="293">
          <cell r="D293">
            <v>46406</v>
          </cell>
          <cell r="E293">
            <v>46406</v>
          </cell>
          <cell r="F293" t="str">
            <v/>
          </cell>
        </row>
        <row r="294">
          <cell r="D294">
            <v>46414</v>
          </cell>
          <cell r="E294">
            <v>46414</v>
          </cell>
          <cell r="F294" t="str">
            <v/>
          </cell>
        </row>
        <row r="295">
          <cell r="D295">
            <v>46428</v>
          </cell>
          <cell r="E295">
            <v>46428</v>
          </cell>
          <cell r="F295" t="str">
            <v/>
          </cell>
        </row>
        <row r="296">
          <cell r="D296">
            <v>46434</v>
          </cell>
          <cell r="E296">
            <v>46434</v>
          </cell>
          <cell r="F296" t="str">
            <v/>
          </cell>
        </row>
        <row r="297">
          <cell r="D297">
            <v>46442</v>
          </cell>
          <cell r="E297">
            <v>46442</v>
          </cell>
          <cell r="F297" t="str">
            <v/>
          </cell>
        </row>
        <row r="298">
          <cell r="D298">
            <v>46456</v>
          </cell>
          <cell r="E298">
            <v>46456</v>
          </cell>
          <cell r="F298" t="str">
            <v/>
          </cell>
        </row>
        <row r="299">
          <cell r="D299">
            <v>46462</v>
          </cell>
          <cell r="E299">
            <v>46462</v>
          </cell>
          <cell r="F299" t="str">
            <v/>
          </cell>
        </row>
        <row r="300">
          <cell r="D300">
            <v>46470</v>
          </cell>
          <cell r="E300">
            <v>46470</v>
          </cell>
          <cell r="F300" t="str">
            <v/>
          </cell>
        </row>
        <row r="301">
          <cell r="D301">
            <v>46491</v>
          </cell>
          <cell r="E301">
            <v>46491</v>
          </cell>
          <cell r="F301" t="str">
            <v/>
          </cell>
        </row>
        <row r="302">
          <cell r="D302">
            <v>46497</v>
          </cell>
          <cell r="E302">
            <v>46497</v>
          </cell>
          <cell r="F302" t="str">
            <v/>
          </cell>
        </row>
        <row r="303">
          <cell r="D303">
            <v>46505</v>
          </cell>
          <cell r="E303">
            <v>46505</v>
          </cell>
          <cell r="F303" t="str">
            <v/>
          </cell>
        </row>
        <row r="304">
          <cell r="D304">
            <v>46519</v>
          </cell>
          <cell r="E304">
            <v>46519</v>
          </cell>
          <cell r="F304" t="str">
            <v/>
          </cell>
        </row>
        <row r="305">
          <cell r="D305">
            <v>46525</v>
          </cell>
          <cell r="E305">
            <v>46525</v>
          </cell>
          <cell r="F305" t="str">
            <v/>
          </cell>
        </row>
        <row r="306">
          <cell r="D306">
            <v>46533</v>
          </cell>
          <cell r="E306">
            <v>46533</v>
          </cell>
          <cell r="F306" t="str">
            <v/>
          </cell>
        </row>
        <row r="307">
          <cell r="D307">
            <v>46547</v>
          </cell>
          <cell r="E307">
            <v>46547</v>
          </cell>
          <cell r="F307" t="str">
            <v/>
          </cell>
        </row>
        <row r="308">
          <cell r="D308">
            <v>46553</v>
          </cell>
          <cell r="E308">
            <v>46553</v>
          </cell>
          <cell r="F308" t="str">
            <v/>
          </cell>
        </row>
        <row r="309">
          <cell r="D309">
            <v>46561</v>
          </cell>
          <cell r="E309">
            <v>46561</v>
          </cell>
          <cell r="F309" t="str">
            <v/>
          </cell>
        </row>
        <row r="310">
          <cell r="D310">
            <v>46582</v>
          </cell>
          <cell r="E310">
            <v>46582</v>
          </cell>
          <cell r="F310" t="str">
            <v/>
          </cell>
        </row>
        <row r="311">
          <cell r="D311">
            <v>46588</v>
          </cell>
          <cell r="E311">
            <v>46588</v>
          </cell>
          <cell r="F311" t="str">
            <v/>
          </cell>
        </row>
        <row r="312">
          <cell r="D312">
            <v>46596</v>
          </cell>
          <cell r="E312">
            <v>46596</v>
          </cell>
          <cell r="F312" t="str">
            <v/>
          </cell>
        </row>
        <row r="313">
          <cell r="D313">
            <v>46610</v>
          </cell>
          <cell r="E313">
            <v>46610</v>
          </cell>
          <cell r="F313" t="str">
            <v/>
          </cell>
        </row>
        <row r="314">
          <cell r="D314">
            <v>46616</v>
          </cell>
          <cell r="E314">
            <v>46616</v>
          </cell>
          <cell r="F314" t="str">
            <v/>
          </cell>
        </row>
        <row r="315">
          <cell r="D315">
            <v>46624</v>
          </cell>
          <cell r="E315">
            <v>46624</v>
          </cell>
          <cell r="F315" t="str">
            <v/>
          </cell>
        </row>
        <row r="316">
          <cell r="D316">
            <v>46638</v>
          </cell>
          <cell r="E316">
            <v>46638</v>
          </cell>
          <cell r="F316" t="str">
            <v/>
          </cell>
        </row>
        <row r="317">
          <cell r="D317">
            <v>46651</v>
          </cell>
          <cell r="E317">
            <v>46651</v>
          </cell>
          <cell r="F317" t="str">
            <v/>
          </cell>
        </row>
        <row r="318">
          <cell r="D318">
            <v>46652</v>
          </cell>
          <cell r="E318">
            <v>46652</v>
          </cell>
          <cell r="F318" t="str">
            <v/>
          </cell>
        </row>
        <row r="319">
          <cell r="D319">
            <v>46673</v>
          </cell>
          <cell r="E319">
            <v>46673</v>
          </cell>
          <cell r="F319" t="str">
            <v/>
          </cell>
        </row>
        <row r="320">
          <cell r="D320">
            <v>46679</v>
          </cell>
          <cell r="E320">
            <v>46679</v>
          </cell>
          <cell r="F320" t="str">
            <v/>
          </cell>
        </row>
        <row r="321">
          <cell r="D321">
            <v>46687</v>
          </cell>
          <cell r="E321">
            <v>46687</v>
          </cell>
          <cell r="F321" t="str">
            <v/>
          </cell>
        </row>
        <row r="322">
          <cell r="D322">
            <v>46701</v>
          </cell>
          <cell r="E322">
            <v>46701</v>
          </cell>
          <cell r="F322" t="str">
            <v/>
          </cell>
        </row>
        <row r="323">
          <cell r="D323">
            <v>46707</v>
          </cell>
          <cell r="E323">
            <v>46707</v>
          </cell>
          <cell r="F323" t="str">
            <v/>
          </cell>
        </row>
        <row r="324">
          <cell r="D324">
            <v>46715</v>
          </cell>
          <cell r="E324">
            <v>46715</v>
          </cell>
          <cell r="F324" t="str">
            <v/>
          </cell>
        </row>
        <row r="325">
          <cell r="D325">
            <v>46729</v>
          </cell>
          <cell r="E325">
            <v>46729</v>
          </cell>
          <cell r="F325" t="str">
            <v/>
          </cell>
        </row>
        <row r="326">
          <cell r="D326">
            <v>46742</v>
          </cell>
          <cell r="E326">
            <v>46742</v>
          </cell>
          <cell r="F326" t="str">
            <v/>
          </cell>
        </row>
        <row r="327">
          <cell r="D327">
            <v>46743</v>
          </cell>
          <cell r="E327">
            <v>46743</v>
          </cell>
          <cell r="F327" t="str">
            <v/>
          </cell>
        </row>
        <row r="328">
          <cell r="D328">
            <v>46764</v>
          </cell>
          <cell r="E328">
            <v>46764</v>
          </cell>
          <cell r="F328" t="str">
            <v/>
          </cell>
        </row>
        <row r="329">
          <cell r="D329">
            <v>46770</v>
          </cell>
          <cell r="E329">
            <v>46770</v>
          </cell>
          <cell r="F329" t="str">
            <v/>
          </cell>
        </row>
        <row r="330">
          <cell r="D330">
            <v>46778</v>
          </cell>
          <cell r="E330">
            <v>46778</v>
          </cell>
          <cell r="F330" t="str">
            <v/>
          </cell>
        </row>
        <row r="331">
          <cell r="D331">
            <v>46792</v>
          </cell>
          <cell r="E331">
            <v>46792</v>
          </cell>
          <cell r="F331" t="str">
            <v/>
          </cell>
        </row>
        <row r="332">
          <cell r="D332">
            <v>46798</v>
          </cell>
          <cell r="E332">
            <v>46798</v>
          </cell>
          <cell r="F332" t="str">
            <v/>
          </cell>
        </row>
        <row r="333">
          <cell r="D333">
            <v>46806</v>
          </cell>
          <cell r="E333">
            <v>46806</v>
          </cell>
          <cell r="F333" t="str">
            <v/>
          </cell>
        </row>
        <row r="334">
          <cell r="D334">
            <v>46820</v>
          </cell>
          <cell r="E334">
            <v>46820</v>
          </cell>
          <cell r="F334" t="str">
            <v/>
          </cell>
        </row>
        <row r="335">
          <cell r="D335">
            <v>46833</v>
          </cell>
          <cell r="E335">
            <v>46833</v>
          </cell>
          <cell r="F335" t="str">
            <v/>
          </cell>
        </row>
        <row r="336">
          <cell r="D336">
            <v>46834</v>
          </cell>
          <cell r="E336">
            <v>46834</v>
          </cell>
          <cell r="F336" t="str">
            <v/>
          </cell>
        </row>
        <row r="337">
          <cell r="D337">
            <v>46855</v>
          </cell>
          <cell r="E337">
            <v>46855</v>
          </cell>
          <cell r="F337" t="str">
            <v/>
          </cell>
        </row>
        <row r="338">
          <cell r="D338">
            <v>46861</v>
          </cell>
          <cell r="E338">
            <v>46861</v>
          </cell>
          <cell r="F338" t="str">
            <v/>
          </cell>
        </row>
        <row r="339">
          <cell r="D339">
            <v>46869</v>
          </cell>
          <cell r="E339">
            <v>46869</v>
          </cell>
          <cell r="F339" t="str">
            <v/>
          </cell>
        </row>
        <row r="340">
          <cell r="D340">
            <v>46883</v>
          </cell>
          <cell r="E340">
            <v>46883</v>
          </cell>
          <cell r="F340" t="str">
            <v/>
          </cell>
        </row>
        <row r="341">
          <cell r="D341">
            <v>46889</v>
          </cell>
          <cell r="E341">
            <v>46889</v>
          </cell>
          <cell r="F341" t="str">
            <v/>
          </cell>
        </row>
        <row r="342">
          <cell r="D342">
            <v>46897</v>
          </cell>
          <cell r="E342">
            <v>46897</v>
          </cell>
          <cell r="F342" t="str">
            <v/>
          </cell>
        </row>
        <row r="343">
          <cell r="D343">
            <v>46918</v>
          </cell>
          <cell r="E343">
            <v>46918</v>
          </cell>
          <cell r="F343" t="str">
            <v/>
          </cell>
        </row>
        <row r="344">
          <cell r="D344">
            <v>46924</v>
          </cell>
          <cell r="E344">
            <v>46924</v>
          </cell>
          <cell r="F344" t="str">
            <v/>
          </cell>
        </row>
        <row r="345">
          <cell r="D345">
            <v>46932</v>
          </cell>
          <cell r="E345">
            <v>46932</v>
          </cell>
          <cell r="F345" t="str">
            <v/>
          </cell>
        </row>
        <row r="346">
          <cell r="D346">
            <v>46946</v>
          </cell>
          <cell r="E346">
            <v>46946</v>
          </cell>
          <cell r="F346" t="str">
            <v/>
          </cell>
        </row>
        <row r="347">
          <cell r="D347">
            <v>46952</v>
          </cell>
          <cell r="E347">
            <v>46952</v>
          </cell>
          <cell r="F347" t="str">
            <v/>
          </cell>
        </row>
        <row r="348">
          <cell r="D348">
            <v>46960</v>
          </cell>
          <cell r="E348">
            <v>46960</v>
          </cell>
          <cell r="F348" t="str">
            <v/>
          </cell>
        </row>
        <row r="349">
          <cell r="D349">
            <v>46974</v>
          </cell>
          <cell r="E349">
            <v>46974</v>
          </cell>
          <cell r="F349" t="str">
            <v/>
          </cell>
        </row>
        <row r="350">
          <cell r="D350">
            <v>46980</v>
          </cell>
          <cell r="E350">
            <v>46980</v>
          </cell>
          <cell r="F350" t="str">
            <v/>
          </cell>
        </row>
        <row r="351">
          <cell r="D351">
            <v>46988</v>
          </cell>
          <cell r="E351">
            <v>46988</v>
          </cell>
          <cell r="F351" t="str">
            <v/>
          </cell>
        </row>
        <row r="352">
          <cell r="D352">
            <v>47009</v>
          </cell>
          <cell r="E352">
            <v>47009</v>
          </cell>
          <cell r="F352" t="str">
            <v/>
          </cell>
        </row>
        <row r="353">
          <cell r="D353">
            <v>47015</v>
          </cell>
          <cell r="E353">
            <v>47015</v>
          </cell>
          <cell r="F353" t="str">
            <v/>
          </cell>
        </row>
        <row r="354">
          <cell r="D354">
            <v>47023</v>
          </cell>
          <cell r="E354">
            <v>47023</v>
          </cell>
          <cell r="F354" t="str">
            <v/>
          </cell>
        </row>
        <row r="355">
          <cell r="D355">
            <v>47037</v>
          </cell>
          <cell r="E355">
            <v>47037</v>
          </cell>
          <cell r="F355" t="str">
            <v/>
          </cell>
        </row>
        <row r="356">
          <cell r="D356">
            <v>47043</v>
          </cell>
          <cell r="E356">
            <v>47043</v>
          </cell>
          <cell r="F356" t="str">
            <v/>
          </cell>
        </row>
        <row r="357">
          <cell r="D357">
            <v>47051</v>
          </cell>
          <cell r="E357">
            <v>47051</v>
          </cell>
          <cell r="F357" t="str">
            <v/>
          </cell>
        </row>
        <row r="358">
          <cell r="D358">
            <v>47065</v>
          </cell>
          <cell r="E358">
            <v>47065</v>
          </cell>
          <cell r="F358" t="str">
            <v/>
          </cell>
        </row>
        <row r="359">
          <cell r="D359">
            <v>47078</v>
          </cell>
          <cell r="E359">
            <v>47078</v>
          </cell>
          <cell r="F359" t="str">
            <v/>
          </cell>
        </row>
        <row r="360">
          <cell r="D360">
            <v>47079</v>
          </cell>
          <cell r="E360">
            <v>47079</v>
          </cell>
          <cell r="F360" t="str">
            <v/>
          </cell>
        </row>
        <row r="361">
          <cell r="D361">
            <v>47100</v>
          </cell>
          <cell r="E361">
            <v>47100</v>
          </cell>
          <cell r="F361" t="str">
            <v/>
          </cell>
        </row>
        <row r="362">
          <cell r="D362">
            <v>47106</v>
          </cell>
          <cell r="E362">
            <v>47106</v>
          </cell>
          <cell r="F362" t="str">
            <v/>
          </cell>
        </row>
        <row r="363">
          <cell r="D363">
            <v>47114</v>
          </cell>
          <cell r="E363">
            <v>47114</v>
          </cell>
          <cell r="F363" t="str">
            <v/>
          </cell>
        </row>
        <row r="364">
          <cell r="D364">
            <v>47128</v>
          </cell>
          <cell r="E364">
            <v>47128</v>
          </cell>
          <cell r="F364" t="str">
            <v/>
          </cell>
        </row>
        <row r="365">
          <cell r="D365">
            <v>47134</v>
          </cell>
          <cell r="E365">
            <v>47134</v>
          </cell>
          <cell r="F365" t="str">
            <v/>
          </cell>
        </row>
        <row r="366">
          <cell r="D366">
            <v>47142</v>
          </cell>
          <cell r="E366">
            <v>47142</v>
          </cell>
          <cell r="F366" t="str">
            <v/>
          </cell>
        </row>
        <row r="367">
          <cell r="D367">
            <v>47163</v>
          </cell>
          <cell r="E367">
            <v>47163</v>
          </cell>
          <cell r="F367" t="str">
            <v/>
          </cell>
        </row>
        <row r="368">
          <cell r="D368">
            <v>47169</v>
          </cell>
          <cell r="E368">
            <v>47169</v>
          </cell>
          <cell r="F368" t="str">
            <v/>
          </cell>
        </row>
        <row r="369">
          <cell r="D369">
            <v>47177</v>
          </cell>
          <cell r="E369">
            <v>47177</v>
          </cell>
          <cell r="F369" t="str">
            <v/>
          </cell>
        </row>
        <row r="370">
          <cell r="D370">
            <v>47191</v>
          </cell>
          <cell r="E370">
            <v>47191</v>
          </cell>
          <cell r="F370" t="str">
            <v/>
          </cell>
        </row>
        <row r="371">
          <cell r="D371">
            <v>47197</v>
          </cell>
          <cell r="E371">
            <v>47197</v>
          </cell>
          <cell r="F371" t="str">
            <v/>
          </cell>
        </row>
        <row r="372">
          <cell r="D372">
            <v>47205</v>
          </cell>
          <cell r="E372">
            <v>47205</v>
          </cell>
          <cell r="F372" t="str">
            <v/>
          </cell>
        </row>
        <row r="373">
          <cell r="D373">
            <v>47219</v>
          </cell>
          <cell r="E373">
            <v>47219</v>
          </cell>
          <cell r="F373" t="str">
            <v/>
          </cell>
        </row>
        <row r="374">
          <cell r="D374">
            <v>47225</v>
          </cell>
          <cell r="E374">
            <v>47225</v>
          </cell>
          <cell r="F374" t="str">
            <v/>
          </cell>
        </row>
        <row r="375">
          <cell r="D375">
            <v>47233</v>
          </cell>
          <cell r="E375">
            <v>47233</v>
          </cell>
          <cell r="F375" t="str">
            <v/>
          </cell>
        </row>
        <row r="376">
          <cell r="D376">
            <v>47247</v>
          </cell>
          <cell r="E376">
            <v>47247</v>
          </cell>
          <cell r="F376" t="str">
            <v/>
          </cell>
        </row>
        <row r="377">
          <cell r="D377">
            <v>47253</v>
          </cell>
          <cell r="E377">
            <v>47253</v>
          </cell>
          <cell r="F377" t="str">
            <v/>
          </cell>
        </row>
        <row r="378">
          <cell r="D378">
            <v>47261</v>
          </cell>
          <cell r="E378">
            <v>47261</v>
          </cell>
          <cell r="F378" t="str">
            <v/>
          </cell>
        </row>
        <row r="379">
          <cell r="D379">
            <v>47282</v>
          </cell>
          <cell r="E379">
            <v>47282</v>
          </cell>
          <cell r="F379" t="str">
            <v/>
          </cell>
        </row>
        <row r="380">
          <cell r="D380">
            <v>47288</v>
          </cell>
          <cell r="E380">
            <v>47288</v>
          </cell>
          <cell r="F380" t="str">
            <v/>
          </cell>
        </row>
        <row r="381">
          <cell r="D381">
            <v>47296</v>
          </cell>
          <cell r="E381">
            <v>47296</v>
          </cell>
          <cell r="F381" t="str">
            <v/>
          </cell>
        </row>
        <row r="382">
          <cell r="D382">
            <v>47310</v>
          </cell>
          <cell r="E382">
            <v>47310</v>
          </cell>
          <cell r="F382" t="str">
            <v/>
          </cell>
        </row>
        <row r="383">
          <cell r="D383">
            <v>47316</v>
          </cell>
          <cell r="E383">
            <v>47316</v>
          </cell>
          <cell r="F383" t="str">
            <v/>
          </cell>
        </row>
        <row r="384">
          <cell r="D384">
            <v>47324</v>
          </cell>
          <cell r="E384">
            <v>47324</v>
          </cell>
          <cell r="F384" t="str">
            <v/>
          </cell>
        </row>
        <row r="385">
          <cell r="D385">
            <v>47338</v>
          </cell>
          <cell r="E385">
            <v>47338</v>
          </cell>
          <cell r="F385" t="str">
            <v/>
          </cell>
        </row>
        <row r="386">
          <cell r="D386">
            <v>47351</v>
          </cell>
          <cell r="E386">
            <v>47351</v>
          </cell>
          <cell r="F386" t="str">
            <v/>
          </cell>
        </row>
        <row r="387">
          <cell r="D387">
            <v>47352</v>
          </cell>
          <cell r="E387">
            <v>47352</v>
          </cell>
          <cell r="F387" t="str">
            <v/>
          </cell>
        </row>
        <row r="388">
          <cell r="D388">
            <v>47373</v>
          </cell>
          <cell r="E388">
            <v>47373</v>
          </cell>
          <cell r="F388" t="str">
            <v/>
          </cell>
        </row>
        <row r="389">
          <cell r="D389">
            <v>47379</v>
          </cell>
          <cell r="E389">
            <v>47379</v>
          </cell>
          <cell r="F389" t="str">
            <v/>
          </cell>
        </row>
        <row r="390">
          <cell r="D390">
            <v>47387</v>
          </cell>
          <cell r="E390">
            <v>47387</v>
          </cell>
          <cell r="F390" t="str">
            <v/>
          </cell>
        </row>
        <row r="391">
          <cell r="D391">
            <v>47401</v>
          </cell>
          <cell r="E391">
            <v>47401</v>
          </cell>
          <cell r="F391" t="str">
            <v/>
          </cell>
        </row>
        <row r="392">
          <cell r="D392">
            <v>47407</v>
          </cell>
          <cell r="E392">
            <v>47407</v>
          </cell>
          <cell r="F392" t="str">
            <v/>
          </cell>
        </row>
        <row r="393">
          <cell r="D393">
            <v>47415</v>
          </cell>
          <cell r="E393">
            <v>47415</v>
          </cell>
          <cell r="F393" t="str">
            <v/>
          </cell>
        </row>
        <row r="394">
          <cell r="D394">
            <v>47436</v>
          </cell>
          <cell r="E394">
            <v>47436</v>
          </cell>
          <cell r="F394" t="str">
            <v/>
          </cell>
        </row>
        <row r="395">
          <cell r="D395">
            <v>47442</v>
          </cell>
          <cell r="E395">
            <v>47442</v>
          </cell>
          <cell r="F395" t="str">
            <v/>
          </cell>
        </row>
        <row r="396">
          <cell r="D396">
            <v>47450</v>
          </cell>
          <cell r="E396">
            <v>47450</v>
          </cell>
          <cell r="F396" t="str">
            <v/>
          </cell>
        </row>
        <row r="397">
          <cell r="D397">
            <v>47464</v>
          </cell>
          <cell r="E397">
            <v>47464</v>
          </cell>
          <cell r="F397" t="str">
            <v/>
          </cell>
        </row>
        <row r="398">
          <cell r="D398">
            <v>47470</v>
          </cell>
          <cell r="E398">
            <v>47470</v>
          </cell>
          <cell r="F398" t="str">
            <v/>
          </cell>
        </row>
        <row r="399">
          <cell r="D399">
            <v>47478</v>
          </cell>
          <cell r="E399">
            <v>47478</v>
          </cell>
          <cell r="F399" t="str">
            <v/>
          </cell>
        </row>
        <row r="400">
          <cell r="D400">
            <v>47492</v>
          </cell>
          <cell r="E400">
            <v>47492</v>
          </cell>
          <cell r="F400" t="str">
            <v/>
          </cell>
        </row>
        <row r="401">
          <cell r="D401">
            <v>47498</v>
          </cell>
          <cell r="E401">
            <v>47498</v>
          </cell>
          <cell r="F401" t="str">
            <v/>
          </cell>
        </row>
        <row r="402">
          <cell r="D402">
            <v>47506</v>
          </cell>
          <cell r="E402">
            <v>47506</v>
          </cell>
          <cell r="F402" t="str">
            <v/>
          </cell>
        </row>
        <row r="403">
          <cell r="D403">
            <v>47527</v>
          </cell>
          <cell r="E403">
            <v>47527</v>
          </cell>
          <cell r="F403" t="str">
            <v/>
          </cell>
        </row>
        <row r="404">
          <cell r="D404">
            <v>47533</v>
          </cell>
          <cell r="E404">
            <v>47533</v>
          </cell>
          <cell r="F404" t="str">
            <v/>
          </cell>
        </row>
        <row r="405">
          <cell r="D405">
            <v>47541</v>
          </cell>
          <cell r="E405">
            <v>47541</v>
          </cell>
          <cell r="F405" t="str">
            <v/>
          </cell>
        </row>
        <row r="406">
          <cell r="D406">
            <v>47555</v>
          </cell>
          <cell r="E406">
            <v>47555</v>
          </cell>
          <cell r="F406" t="str">
            <v/>
          </cell>
        </row>
        <row r="407">
          <cell r="D407">
            <v>47561</v>
          </cell>
          <cell r="E407">
            <v>47561</v>
          </cell>
          <cell r="F407" t="str">
            <v/>
          </cell>
        </row>
        <row r="408">
          <cell r="D408">
            <v>47569</v>
          </cell>
          <cell r="E408">
            <v>47569</v>
          </cell>
          <cell r="F408" t="str">
            <v/>
          </cell>
        </row>
        <row r="409">
          <cell r="D409">
            <v>47583</v>
          </cell>
          <cell r="E409">
            <v>47583</v>
          </cell>
          <cell r="F409" t="str">
            <v/>
          </cell>
        </row>
        <row r="410">
          <cell r="D410">
            <v>47589</v>
          </cell>
          <cell r="E410">
            <v>47589</v>
          </cell>
          <cell r="F410" t="str">
            <v/>
          </cell>
        </row>
        <row r="411">
          <cell r="D411">
            <v>47597</v>
          </cell>
          <cell r="E411">
            <v>47597</v>
          </cell>
          <cell r="F411" t="str">
            <v/>
          </cell>
        </row>
        <row r="412">
          <cell r="D412">
            <v>47611</v>
          </cell>
          <cell r="E412">
            <v>47611</v>
          </cell>
          <cell r="F412" t="str">
            <v/>
          </cell>
        </row>
        <row r="413">
          <cell r="D413">
            <v>47624</v>
          </cell>
          <cell r="E413">
            <v>47624</v>
          </cell>
          <cell r="F413" t="str">
            <v/>
          </cell>
        </row>
        <row r="414">
          <cell r="D414">
            <v>47625</v>
          </cell>
          <cell r="E414">
            <v>47625</v>
          </cell>
          <cell r="F414" t="str">
            <v/>
          </cell>
        </row>
        <row r="415">
          <cell r="D415">
            <v>47646</v>
          </cell>
          <cell r="E415">
            <v>47646</v>
          </cell>
          <cell r="F415" t="str">
            <v/>
          </cell>
        </row>
        <row r="416">
          <cell r="D416">
            <v>47652</v>
          </cell>
          <cell r="E416">
            <v>47652</v>
          </cell>
          <cell r="F416" t="str">
            <v/>
          </cell>
        </row>
        <row r="417">
          <cell r="D417">
            <v>47660</v>
          </cell>
          <cell r="E417">
            <v>47660</v>
          </cell>
          <cell r="F417" t="str">
            <v/>
          </cell>
        </row>
        <row r="418">
          <cell r="D418">
            <v>47674</v>
          </cell>
          <cell r="E418">
            <v>47674</v>
          </cell>
          <cell r="F418" t="str">
            <v/>
          </cell>
        </row>
        <row r="419">
          <cell r="D419">
            <v>47680</v>
          </cell>
          <cell r="E419">
            <v>47680</v>
          </cell>
          <cell r="F419" t="str">
            <v/>
          </cell>
        </row>
        <row r="420">
          <cell r="D420">
            <v>47688</v>
          </cell>
          <cell r="E420">
            <v>47688</v>
          </cell>
          <cell r="F420" t="str">
            <v/>
          </cell>
        </row>
        <row r="421">
          <cell r="D421">
            <v>47709</v>
          </cell>
          <cell r="E421">
            <v>47709</v>
          </cell>
          <cell r="F421" t="str">
            <v/>
          </cell>
        </row>
        <row r="422">
          <cell r="D422">
            <v>47715</v>
          </cell>
          <cell r="E422">
            <v>47715</v>
          </cell>
          <cell r="F422" t="str">
            <v/>
          </cell>
        </row>
        <row r="423">
          <cell r="D423">
            <v>47723</v>
          </cell>
          <cell r="E423">
            <v>47723</v>
          </cell>
          <cell r="F423" t="str">
            <v/>
          </cell>
        </row>
        <row r="424">
          <cell r="D424">
            <v>47737</v>
          </cell>
          <cell r="E424">
            <v>47737</v>
          </cell>
          <cell r="F424" t="str">
            <v/>
          </cell>
        </row>
        <row r="425">
          <cell r="D425">
            <v>47743</v>
          </cell>
          <cell r="E425">
            <v>47743</v>
          </cell>
          <cell r="F425" t="str">
            <v/>
          </cell>
        </row>
        <row r="426">
          <cell r="D426">
            <v>47751</v>
          </cell>
          <cell r="E426">
            <v>47751</v>
          </cell>
          <cell r="F426" t="str">
            <v/>
          </cell>
        </row>
        <row r="427">
          <cell r="D427">
            <v>47765</v>
          </cell>
          <cell r="E427">
            <v>47765</v>
          </cell>
          <cell r="F427" t="str">
            <v/>
          </cell>
        </row>
        <row r="428">
          <cell r="D428">
            <v>47771</v>
          </cell>
          <cell r="E428">
            <v>47771</v>
          </cell>
          <cell r="F428" t="str">
            <v/>
          </cell>
        </row>
        <row r="429">
          <cell r="D429">
            <v>47779</v>
          </cell>
          <cell r="E429">
            <v>47779</v>
          </cell>
          <cell r="F429" t="str">
            <v/>
          </cell>
        </row>
        <row r="430">
          <cell r="D430">
            <v>47800</v>
          </cell>
          <cell r="E430">
            <v>47800</v>
          </cell>
          <cell r="F430" t="str">
            <v/>
          </cell>
        </row>
        <row r="431">
          <cell r="D431">
            <v>47806</v>
          </cell>
          <cell r="E431">
            <v>47806</v>
          </cell>
          <cell r="F431" t="str">
            <v/>
          </cell>
        </row>
        <row r="432">
          <cell r="D432">
            <v>47814</v>
          </cell>
          <cell r="E432">
            <v>47814</v>
          </cell>
          <cell r="F432" t="str">
            <v/>
          </cell>
        </row>
        <row r="433">
          <cell r="D433">
            <v>47828</v>
          </cell>
          <cell r="E433">
            <v>47828</v>
          </cell>
          <cell r="F433" t="str">
            <v/>
          </cell>
        </row>
        <row r="434">
          <cell r="D434">
            <v>47834</v>
          </cell>
          <cell r="E434">
            <v>47834</v>
          </cell>
          <cell r="F434" t="str">
            <v/>
          </cell>
        </row>
        <row r="435">
          <cell r="D435">
            <v>47842</v>
          </cell>
          <cell r="E435">
            <v>47842</v>
          </cell>
          <cell r="F435" t="str">
            <v/>
          </cell>
        </row>
        <row r="436">
          <cell r="D436">
            <v>47856</v>
          </cell>
          <cell r="E436">
            <v>47856</v>
          </cell>
          <cell r="F436" t="str">
            <v/>
          </cell>
        </row>
        <row r="437">
          <cell r="D437">
            <v>47869</v>
          </cell>
          <cell r="E437">
            <v>47869</v>
          </cell>
          <cell r="F437" t="str">
            <v/>
          </cell>
        </row>
        <row r="438">
          <cell r="D438">
            <v>47870</v>
          </cell>
          <cell r="E438">
            <v>47870</v>
          </cell>
          <cell r="F438" t="str">
            <v/>
          </cell>
        </row>
        <row r="439">
          <cell r="D439">
            <v>47891</v>
          </cell>
          <cell r="E439">
            <v>47891</v>
          </cell>
          <cell r="F439" t="str">
            <v/>
          </cell>
        </row>
        <row r="440">
          <cell r="D440">
            <v>47897</v>
          </cell>
          <cell r="E440">
            <v>47897</v>
          </cell>
          <cell r="F440" t="str">
            <v/>
          </cell>
        </row>
        <row r="441">
          <cell r="D441">
            <v>47905</v>
          </cell>
          <cell r="E441">
            <v>47905</v>
          </cell>
          <cell r="F441" t="str">
            <v/>
          </cell>
        </row>
        <row r="442">
          <cell r="D442">
            <v>47919</v>
          </cell>
          <cell r="E442">
            <v>47919</v>
          </cell>
          <cell r="F442" t="str">
            <v/>
          </cell>
        </row>
        <row r="443">
          <cell r="D443">
            <v>47925</v>
          </cell>
          <cell r="E443">
            <v>47925</v>
          </cell>
          <cell r="F443" t="str">
            <v/>
          </cell>
        </row>
        <row r="444">
          <cell r="D444">
            <v>47933</v>
          </cell>
          <cell r="E444">
            <v>47933</v>
          </cell>
          <cell r="F444" t="str">
            <v/>
          </cell>
        </row>
        <row r="445">
          <cell r="D445">
            <v>47947</v>
          </cell>
          <cell r="E445">
            <v>47947</v>
          </cell>
          <cell r="F445" t="str">
            <v/>
          </cell>
        </row>
        <row r="446">
          <cell r="D446">
            <v>47953</v>
          </cell>
          <cell r="E446">
            <v>47953</v>
          </cell>
          <cell r="F446" t="str">
            <v/>
          </cell>
        </row>
        <row r="447">
          <cell r="D447">
            <v>47961</v>
          </cell>
          <cell r="E447">
            <v>47961</v>
          </cell>
          <cell r="F447" t="str">
            <v/>
          </cell>
        </row>
        <row r="448">
          <cell r="D448">
            <v>47982</v>
          </cell>
          <cell r="E448">
            <v>47982</v>
          </cell>
          <cell r="F448" t="str">
            <v/>
          </cell>
        </row>
        <row r="449">
          <cell r="D449">
            <v>47988</v>
          </cell>
          <cell r="E449">
            <v>47988</v>
          </cell>
          <cell r="F449" t="str">
            <v/>
          </cell>
        </row>
        <row r="450">
          <cell r="D450">
            <v>47996</v>
          </cell>
          <cell r="E450">
            <v>47996</v>
          </cell>
          <cell r="F450" t="str">
            <v/>
          </cell>
        </row>
        <row r="451">
          <cell r="D451">
            <v>48010</v>
          </cell>
          <cell r="E451">
            <v>48010</v>
          </cell>
          <cell r="F451" t="str">
            <v/>
          </cell>
        </row>
        <row r="452">
          <cell r="D452">
            <v>48016</v>
          </cell>
          <cell r="E452">
            <v>48016</v>
          </cell>
          <cell r="F452" t="str">
            <v/>
          </cell>
        </row>
        <row r="453">
          <cell r="D453">
            <v>48024</v>
          </cell>
          <cell r="E453">
            <v>48024</v>
          </cell>
          <cell r="F453" t="str">
            <v/>
          </cell>
        </row>
        <row r="454">
          <cell r="D454">
            <v>48038</v>
          </cell>
          <cell r="E454">
            <v>48038</v>
          </cell>
          <cell r="F454" t="str">
            <v/>
          </cell>
        </row>
        <row r="455">
          <cell r="D455">
            <v>48044</v>
          </cell>
          <cell r="E455">
            <v>48044</v>
          </cell>
          <cell r="F455" t="str">
            <v/>
          </cell>
        </row>
        <row r="456">
          <cell r="D456">
            <v>48052</v>
          </cell>
          <cell r="E456">
            <v>48052</v>
          </cell>
          <cell r="F456" t="str">
            <v/>
          </cell>
        </row>
        <row r="457">
          <cell r="D457">
            <v>48073</v>
          </cell>
          <cell r="E457">
            <v>48073</v>
          </cell>
          <cell r="F457" t="str">
            <v/>
          </cell>
        </row>
        <row r="458">
          <cell r="D458">
            <v>48079</v>
          </cell>
          <cell r="E458">
            <v>48079</v>
          </cell>
          <cell r="F458" t="str">
            <v/>
          </cell>
        </row>
        <row r="459">
          <cell r="D459">
            <v>48087</v>
          </cell>
          <cell r="E459">
            <v>48087</v>
          </cell>
          <cell r="F459" t="str">
            <v/>
          </cell>
        </row>
        <row r="460">
          <cell r="D460">
            <v>48101</v>
          </cell>
          <cell r="E460">
            <v>48101</v>
          </cell>
          <cell r="F460" t="str">
            <v/>
          </cell>
        </row>
        <row r="461">
          <cell r="D461">
            <v>48107</v>
          </cell>
          <cell r="E461">
            <v>48107</v>
          </cell>
          <cell r="F461" t="str">
            <v/>
          </cell>
        </row>
        <row r="462">
          <cell r="D462">
            <v>48115</v>
          </cell>
          <cell r="E462">
            <v>48115</v>
          </cell>
          <cell r="F462" t="str">
            <v/>
          </cell>
        </row>
        <row r="463">
          <cell r="D463">
            <v>48129</v>
          </cell>
          <cell r="E463">
            <v>48129</v>
          </cell>
          <cell r="F463" t="str">
            <v/>
          </cell>
        </row>
        <row r="464">
          <cell r="D464">
            <v>48142</v>
          </cell>
          <cell r="E464">
            <v>48142</v>
          </cell>
          <cell r="F464" t="str">
            <v/>
          </cell>
        </row>
        <row r="465">
          <cell r="D465">
            <v>48143</v>
          </cell>
          <cell r="E465">
            <v>48143</v>
          </cell>
          <cell r="F465" t="str">
            <v/>
          </cell>
        </row>
        <row r="466">
          <cell r="D466">
            <v>48164</v>
          </cell>
          <cell r="E466">
            <v>48164</v>
          </cell>
          <cell r="F466" t="str">
            <v/>
          </cell>
        </row>
        <row r="467">
          <cell r="D467">
            <v>48170</v>
          </cell>
          <cell r="E467">
            <v>48170</v>
          </cell>
          <cell r="F467" t="str">
            <v/>
          </cell>
        </row>
        <row r="468">
          <cell r="D468">
            <v>48178</v>
          </cell>
          <cell r="E468">
            <v>48178</v>
          </cell>
          <cell r="F468" t="str">
            <v/>
          </cell>
        </row>
        <row r="469">
          <cell r="D469">
            <v>48192</v>
          </cell>
          <cell r="E469">
            <v>48192</v>
          </cell>
          <cell r="F469" t="str">
            <v/>
          </cell>
        </row>
        <row r="470">
          <cell r="D470">
            <v>48198</v>
          </cell>
          <cell r="E470">
            <v>48198</v>
          </cell>
          <cell r="F470" t="str">
            <v/>
          </cell>
        </row>
        <row r="471">
          <cell r="D471">
            <v>48206</v>
          </cell>
          <cell r="E471">
            <v>48206</v>
          </cell>
          <cell r="F471" t="str">
            <v/>
          </cell>
        </row>
        <row r="472">
          <cell r="D472">
            <v>48227</v>
          </cell>
          <cell r="E472">
            <v>48227</v>
          </cell>
          <cell r="F472" t="str">
            <v/>
          </cell>
        </row>
        <row r="473">
          <cell r="D473">
            <v>48233</v>
          </cell>
          <cell r="E473">
            <v>48233</v>
          </cell>
          <cell r="F473" t="str">
            <v/>
          </cell>
        </row>
        <row r="474">
          <cell r="D474">
            <v>48241</v>
          </cell>
          <cell r="E474">
            <v>48241</v>
          </cell>
          <cell r="F474" t="str">
            <v/>
          </cell>
        </row>
        <row r="475">
          <cell r="D475">
            <v>48255</v>
          </cell>
          <cell r="E475">
            <v>48255</v>
          </cell>
          <cell r="F475" t="str">
            <v/>
          </cell>
        </row>
        <row r="476">
          <cell r="D476">
            <v>48261</v>
          </cell>
          <cell r="E476">
            <v>48261</v>
          </cell>
          <cell r="F476" t="str">
            <v/>
          </cell>
        </row>
        <row r="477">
          <cell r="D477">
            <v>48269</v>
          </cell>
          <cell r="E477">
            <v>48269</v>
          </cell>
          <cell r="F477" t="str">
            <v/>
          </cell>
        </row>
        <row r="478">
          <cell r="D478">
            <v>48283</v>
          </cell>
          <cell r="E478">
            <v>48283</v>
          </cell>
          <cell r="F478" t="str">
            <v/>
          </cell>
        </row>
        <row r="479">
          <cell r="D479">
            <v>48289</v>
          </cell>
          <cell r="E479">
            <v>48289</v>
          </cell>
          <cell r="F479" t="str">
            <v/>
          </cell>
        </row>
        <row r="480">
          <cell r="D480">
            <v>48297</v>
          </cell>
          <cell r="E480">
            <v>48297</v>
          </cell>
          <cell r="F480" t="str">
            <v/>
          </cell>
        </row>
        <row r="481">
          <cell r="D481">
            <v>48318</v>
          </cell>
          <cell r="E481">
            <v>48318</v>
          </cell>
          <cell r="F481" t="str">
            <v/>
          </cell>
        </row>
        <row r="482">
          <cell r="D482">
            <v>48324</v>
          </cell>
          <cell r="E482">
            <v>48324</v>
          </cell>
          <cell r="F482" t="str">
            <v/>
          </cell>
        </row>
        <row r="483">
          <cell r="D483">
            <v>48332</v>
          </cell>
          <cell r="E483">
            <v>48332</v>
          </cell>
          <cell r="F483" t="str">
            <v/>
          </cell>
        </row>
        <row r="484">
          <cell r="D484">
            <v>48346</v>
          </cell>
          <cell r="E484">
            <v>48346</v>
          </cell>
          <cell r="F484" t="str">
            <v/>
          </cell>
        </row>
        <row r="485">
          <cell r="D485">
            <v>48352</v>
          </cell>
          <cell r="E485">
            <v>48352</v>
          </cell>
          <cell r="F485" t="str">
            <v/>
          </cell>
        </row>
        <row r="486">
          <cell r="D486">
            <v>48360</v>
          </cell>
          <cell r="E486">
            <v>48360</v>
          </cell>
          <cell r="F486" t="str">
            <v/>
          </cell>
        </row>
        <row r="487">
          <cell r="D487">
            <v>48374</v>
          </cell>
          <cell r="E487">
            <v>48374</v>
          </cell>
          <cell r="F487" t="str">
            <v/>
          </cell>
        </row>
        <row r="488">
          <cell r="D488">
            <v>48380</v>
          </cell>
          <cell r="E488">
            <v>48380</v>
          </cell>
          <cell r="F488" t="str">
            <v/>
          </cell>
        </row>
        <row r="489">
          <cell r="D489">
            <v>48388</v>
          </cell>
          <cell r="E489">
            <v>48388</v>
          </cell>
          <cell r="F489" t="str">
            <v/>
          </cell>
        </row>
        <row r="490">
          <cell r="D490">
            <v>48409</v>
          </cell>
          <cell r="E490">
            <v>48409</v>
          </cell>
          <cell r="F490" t="str">
            <v/>
          </cell>
        </row>
        <row r="491">
          <cell r="D491">
            <v>48415</v>
          </cell>
          <cell r="E491">
            <v>48415</v>
          </cell>
          <cell r="F491" t="str">
            <v/>
          </cell>
        </row>
        <row r="492">
          <cell r="D492">
            <v>48423</v>
          </cell>
          <cell r="E492">
            <v>48423</v>
          </cell>
          <cell r="F492" t="str">
            <v/>
          </cell>
        </row>
        <row r="493">
          <cell r="D493">
            <v>48437</v>
          </cell>
          <cell r="E493">
            <v>48437</v>
          </cell>
          <cell r="F493" t="str">
            <v/>
          </cell>
        </row>
        <row r="494">
          <cell r="D494">
            <v>48443</v>
          </cell>
          <cell r="E494">
            <v>48443</v>
          </cell>
          <cell r="F494" t="str">
            <v/>
          </cell>
        </row>
        <row r="495">
          <cell r="D495">
            <v>48451</v>
          </cell>
          <cell r="E495">
            <v>48451</v>
          </cell>
          <cell r="F495" t="str">
            <v/>
          </cell>
        </row>
        <row r="496">
          <cell r="D496">
            <v>48465</v>
          </cell>
          <cell r="E496">
            <v>48465</v>
          </cell>
          <cell r="F496" t="str">
            <v/>
          </cell>
        </row>
        <row r="497">
          <cell r="D497">
            <v>48478</v>
          </cell>
          <cell r="E497">
            <v>48478</v>
          </cell>
          <cell r="F497" t="str">
            <v/>
          </cell>
        </row>
        <row r="498">
          <cell r="D498">
            <v>48479</v>
          </cell>
          <cell r="E498">
            <v>48479</v>
          </cell>
          <cell r="F498" t="str">
            <v/>
          </cell>
        </row>
        <row r="499">
          <cell r="D499">
            <v>48500</v>
          </cell>
          <cell r="E499">
            <v>48500</v>
          </cell>
          <cell r="F499" t="str">
            <v/>
          </cell>
        </row>
        <row r="500">
          <cell r="D500">
            <v>48506</v>
          </cell>
          <cell r="E500">
            <v>48506</v>
          </cell>
          <cell r="F500" t="str">
            <v/>
          </cell>
        </row>
        <row r="501">
          <cell r="D501">
            <v>48514</v>
          </cell>
          <cell r="E501">
            <v>48514</v>
          </cell>
          <cell r="F501" t="str">
            <v/>
          </cell>
        </row>
        <row r="502">
          <cell r="D502">
            <v>48528</v>
          </cell>
          <cell r="E502">
            <v>48528</v>
          </cell>
          <cell r="F502" t="str">
            <v/>
          </cell>
        </row>
        <row r="503">
          <cell r="D503">
            <v>48534</v>
          </cell>
          <cell r="E503">
            <v>48534</v>
          </cell>
          <cell r="F503" t="str">
            <v/>
          </cell>
        </row>
        <row r="504">
          <cell r="D504">
            <v>48542</v>
          </cell>
          <cell r="E504">
            <v>48542</v>
          </cell>
          <cell r="F504" t="str">
            <v/>
          </cell>
        </row>
        <row r="505">
          <cell r="D505">
            <v>48556</v>
          </cell>
          <cell r="E505">
            <v>48556</v>
          </cell>
          <cell r="F505" t="str">
            <v/>
          </cell>
        </row>
        <row r="506">
          <cell r="D506">
            <v>48569</v>
          </cell>
          <cell r="E506">
            <v>48569</v>
          </cell>
          <cell r="F506" t="str">
            <v/>
          </cell>
        </row>
        <row r="507">
          <cell r="D507">
            <v>48570</v>
          </cell>
          <cell r="E507">
            <v>48570</v>
          </cell>
          <cell r="F507" t="str">
            <v/>
          </cell>
        </row>
        <row r="508">
          <cell r="D508">
            <v>48591</v>
          </cell>
          <cell r="E508">
            <v>48591</v>
          </cell>
          <cell r="F508" t="str">
            <v/>
          </cell>
        </row>
        <row r="509">
          <cell r="D509">
            <v>48597</v>
          </cell>
          <cell r="E509">
            <v>48597</v>
          </cell>
          <cell r="F509" t="str">
            <v/>
          </cell>
        </row>
        <row r="510">
          <cell r="D510">
            <v>48605</v>
          </cell>
          <cell r="E510">
            <v>48605</v>
          </cell>
          <cell r="F510" t="str">
            <v/>
          </cell>
        </row>
        <row r="511">
          <cell r="D511">
            <v>48619</v>
          </cell>
          <cell r="E511">
            <v>48619</v>
          </cell>
          <cell r="F511" t="str">
            <v/>
          </cell>
        </row>
        <row r="512">
          <cell r="D512">
            <v>48625</v>
          </cell>
          <cell r="E512">
            <v>48625</v>
          </cell>
          <cell r="F512" t="str">
            <v/>
          </cell>
        </row>
        <row r="513">
          <cell r="D513">
            <v>48633</v>
          </cell>
          <cell r="E513">
            <v>48633</v>
          </cell>
          <cell r="F513" t="str">
            <v/>
          </cell>
        </row>
        <row r="514">
          <cell r="D514">
            <v>48647</v>
          </cell>
          <cell r="E514">
            <v>48647</v>
          </cell>
          <cell r="F514" t="str">
            <v/>
          </cell>
        </row>
        <row r="515">
          <cell r="D515">
            <v>48653</v>
          </cell>
          <cell r="E515">
            <v>48653</v>
          </cell>
          <cell r="F515" t="str">
            <v/>
          </cell>
        </row>
        <row r="516">
          <cell r="D516">
            <v>48661</v>
          </cell>
          <cell r="E516">
            <v>48661</v>
          </cell>
          <cell r="F516" t="str">
            <v/>
          </cell>
        </row>
        <row r="517">
          <cell r="D517">
            <v>48682</v>
          </cell>
          <cell r="E517">
            <v>48682</v>
          </cell>
          <cell r="F517" t="str">
            <v/>
          </cell>
        </row>
        <row r="518">
          <cell r="D518">
            <v>48688</v>
          </cell>
          <cell r="E518">
            <v>48688</v>
          </cell>
          <cell r="F518" t="str">
            <v/>
          </cell>
        </row>
        <row r="519">
          <cell r="D519">
            <v>48696</v>
          </cell>
          <cell r="E519">
            <v>48696</v>
          </cell>
          <cell r="F519" t="str">
            <v/>
          </cell>
        </row>
        <row r="520">
          <cell r="D520">
            <v>48710</v>
          </cell>
          <cell r="E520">
            <v>48710</v>
          </cell>
          <cell r="F520" t="str">
            <v/>
          </cell>
        </row>
        <row r="521">
          <cell r="D521">
            <v>48716</v>
          </cell>
          <cell r="E521">
            <v>48716</v>
          </cell>
          <cell r="F521" t="str">
            <v/>
          </cell>
        </row>
        <row r="522">
          <cell r="D522">
            <v>48724</v>
          </cell>
          <cell r="E522">
            <v>48724</v>
          </cell>
          <cell r="F522" t="str">
            <v/>
          </cell>
        </row>
        <row r="523">
          <cell r="D523">
            <v>48738</v>
          </cell>
          <cell r="E523">
            <v>48738</v>
          </cell>
          <cell r="F523" t="str">
            <v/>
          </cell>
        </row>
        <row r="524">
          <cell r="D524">
            <v>48751</v>
          </cell>
          <cell r="E524">
            <v>48751</v>
          </cell>
          <cell r="F524" t="str">
            <v/>
          </cell>
        </row>
        <row r="525">
          <cell r="D525">
            <v>48752</v>
          </cell>
          <cell r="E525">
            <v>48752</v>
          </cell>
          <cell r="F525" t="str">
            <v/>
          </cell>
        </row>
        <row r="526">
          <cell r="D526">
            <v>48773</v>
          </cell>
          <cell r="E526">
            <v>48773</v>
          </cell>
          <cell r="F526" t="str">
            <v/>
          </cell>
        </row>
        <row r="527">
          <cell r="D527">
            <v>48779</v>
          </cell>
          <cell r="E527">
            <v>48779</v>
          </cell>
          <cell r="F527" t="str">
            <v/>
          </cell>
        </row>
        <row r="528">
          <cell r="D528">
            <v>48787</v>
          </cell>
          <cell r="E528">
            <v>48787</v>
          </cell>
          <cell r="F528" t="str">
            <v/>
          </cell>
        </row>
        <row r="529">
          <cell r="D529">
            <v>48801</v>
          </cell>
          <cell r="E529">
            <v>48801</v>
          </cell>
          <cell r="F529" t="str">
            <v/>
          </cell>
        </row>
        <row r="530">
          <cell r="D530">
            <v>48807</v>
          </cell>
          <cell r="E530">
            <v>48807</v>
          </cell>
          <cell r="F530" t="str">
            <v/>
          </cell>
        </row>
        <row r="531">
          <cell r="D531">
            <v>48815</v>
          </cell>
          <cell r="E531">
            <v>48815</v>
          </cell>
          <cell r="F531" t="str">
            <v/>
          </cell>
        </row>
        <row r="532">
          <cell r="D532">
            <v>48836</v>
          </cell>
          <cell r="E532">
            <v>48836</v>
          </cell>
          <cell r="F532" t="str">
            <v/>
          </cell>
        </row>
        <row r="533">
          <cell r="D533">
            <v>48842</v>
          </cell>
          <cell r="E533">
            <v>48842</v>
          </cell>
          <cell r="F533" t="str">
            <v/>
          </cell>
        </row>
        <row r="534">
          <cell r="D534">
            <v>48850</v>
          </cell>
          <cell r="E534">
            <v>48850</v>
          </cell>
          <cell r="F534" t="str">
            <v/>
          </cell>
        </row>
        <row r="535">
          <cell r="D535">
            <v>48864</v>
          </cell>
          <cell r="E535">
            <v>48864</v>
          </cell>
          <cell r="F535" t="str">
            <v/>
          </cell>
        </row>
        <row r="536">
          <cell r="D536">
            <v>48870</v>
          </cell>
          <cell r="E536">
            <v>48870</v>
          </cell>
          <cell r="F536" t="str">
            <v/>
          </cell>
        </row>
        <row r="537">
          <cell r="D537">
            <v>48878</v>
          </cell>
          <cell r="E537">
            <v>48878</v>
          </cell>
          <cell r="F537" t="str">
            <v/>
          </cell>
        </row>
        <row r="538">
          <cell r="D538">
            <v>48892</v>
          </cell>
          <cell r="E538">
            <v>48892</v>
          </cell>
          <cell r="F538" t="str">
            <v/>
          </cell>
        </row>
        <row r="539">
          <cell r="D539">
            <v>48898</v>
          </cell>
          <cell r="E539">
            <v>48898</v>
          </cell>
          <cell r="F539" t="str">
            <v/>
          </cell>
        </row>
        <row r="540">
          <cell r="D540">
            <v>48906</v>
          </cell>
          <cell r="E540">
            <v>48906</v>
          </cell>
          <cell r="F540" t="str">
            <v/>
          </cell>
        </row>
        <row r="541">
          <cell r="D541">
            <v>48927</v>
          </cell>
          <cell r="E541">
            <v>48927</v>
          </cell>
          <cell r="F541" t="str">
            <v/>
          </cell>
        </row>
        <row r="542">
          <cell r="D542">
            <v>48933</v>
          </cell>
          <cell r="E542">
            <v>48933</v>
          </cell>
          <cell r="F542" t="str">
            <v/>
          </cell>
        </row>
        <row r="543">
          <cell r="D543">
            <v>48941</v>
          </cell>
          <cell r="E543">
            <v>48941</v>
          </cell>
          <cell r="F543" t="str">
            <v/>
          </cell>
        </row>
        <row r="544">
          <cell r="D544">
            <v>48955</v>
          </cell>
          <cell r="E544">
            <v>48955</v>
          </cell>
          <cell r="F544" t="str">
            <v/>
          </cell>
        </row>
        <row r="545">
          <cell r="D545">
            <v>48961</v>
          </cell>
          <cell r="E545">
            <v>48961</v>
          </cell>
          <cell r="F545" t="str">
            <v/>
          </cell>
        </row>
        <row r="546">
          <cell r="D546">
            <v>48969</v>
          </cell>
          <cell r="E546">
            <v>48969</v>
          </cell>
          <cell r="F546" t="str">
            <v/>
          </cell>
        </row>
        <row r="547">
          <cell r="D547">
            <v>48983</v>
          </cell>
          <cell r="E547">
            <v>48983</v>
          </cell>
          <cell r="F547" t="str">
            <v/>
          </cell>
        </row>
        <row r="548">
          <cell r="D548">
            <v>48996</v>
          </cell>
          <cell r="E548">
            <v>48996</v>
          </cell>
          <cell r="F548" t="str">
            <v/>
          </cell>
        </row>
        <row r="549">
          <cell r="D549">
            <v>48997</v>
          </cell>
          <cell r="E549">
            <v>48997</v>
          </cell>
          <cell r="F549" t="str">
            <v/>
          </cell>
        </row>
        <row r="550">
          <cell r="D550">
            <v>49011</v>
          </cell>
          <cell r="E550">
            <v>49011</v>
          </cell>
          <cell r="F550" t="str">
            <v/>
          </cell>
        </row>
        <row r="551">
          <cell r="D551">
            <v>49024</v>
          </cell>
          <cell r="E551">
            <v>49024</v>
          </cell>
          <cell r="F551" t="str">
            <v/>
          </cell>
        </row>
        <row r="552">
          <cell r="D552">
            <v>49025</v>
          </cell>
          <cell r="E552">
            <v>49025</v>
          </cell>
          <cell r="F552" t="str">
            <v/>
          </cell>
        </row>
        <row r="553">
          <cell r="D553">
            <v>49046</v>
          </cell>
          <cell r="E553">
            <v>49046</v>
          </cell>
          <cell r="F553" t="str">
            <v/>
          </cell>
        </row>
        <row r="554">
          <cell r="D554">
            <v>49052</v>
          </cell>
          <cell r="E554">
            <v>49052</v>
          </cell>
          <cell r="F554" t="str">
            <v/>
          </cell>
        </row>
        <row r="555">
          <cell r="D555">
            <v>49060</v>
          </cell>
          <cell r="E555">
            <v>49060</v>
          </cell>
          <cell r="F555" t="str">
            <v/>
          </cell>
        </row>
        <row r="556">
          <cell r="D556">
            <v>49074</v>
          </cell>
          <cell r="E556">
            <v>49074</v>
          </cell>
          <cell r="F556" t="str">
            <v/>
          </cell>
        </row>
        <row r="557">
          <cell r="D557">
            <v>49080</v>
          </cell>
          <cell r="E557">
            <v>49080</v>
          </cell>
          <cell r="F557" t="str">
            <v/>
          </cell>
        </row>
        <row r="558">
          <cell r="D558">
            <v>49088</v>
          </cell>
          <cell r="E558">
            <v>49088</v>
          </cell>
          <cell r="F558" t="str">
            <v/>
          </cell>
        </row>
        <row r="559">
          <cell r="D559">
            <v>49109</v>
          </cell>
          <cell r="E559">
            <v>49109</v>
          </cell>
          <cell r="F559" t="str">
            <v/>
          </cell>
        </row>
        <row r="560">
          <cell r="D560">
            <v>49115</v>
          </cell>
          <cell r="E560">
            <v>49115</v>
          </cell>
          <cell r="F560" t="str">
            <v/>
          </cell>
        </row>
        <row r="561">
          <cell r="D561">
            <v>49123</v>
          </cell>
          <cell r="E561">
            <v>49123</v>
          </cell>
          <cell r="F561" t="str">
            <v/>
          </cell>
        </row>
        <row r="562">
          <cell r="D562">
            <v>49137</v>
          </cell>
          <cell r="E562">
            <v>49137</v>
          </cell>
          <cell r="F562" t="str">
            <v/>
          </cell>
        </row>
        <row r="563">
          <cell r="D563">
            <v>49143</v>
          </cell>
          <cell r="E563">
            <v>49143</v>
          </cell>
          <cell r="F563" t="str">
            <v/>
          </cell>
        </row>
        <row r="564">
          <cell r="D564">
            <v>49151</v>
          </cell>
          <cell r="E564">
            <v>49151</v>
          </cell>
          <cell r="F564" t="str">
            <v/>
          </cell>
        </row>
        <row r="565">
          <cell r="D565">
            <v>49165</v>
          </cell>
          <cell r="E565">
            <v>49165</v>
          </cell>
          <cell r="F565" t="str">
            <v/>
          </cell>
        </row>
        <row r="566">
          <cell r="D566">
            <v>49171</v>
          </cell>
          <cell r="E566">
            <v>49171</v>
          </cell>
          <cell r="F566" t="str">
            <v/>
          </cell>
        </row>
        <row r="567">
          <cell r="D567">
            <v>49179</v>
          </cell>
          <cell r="E567">
            <v>49179</v>
          </cell>
          <cell r="F567" t="str">
            <v/>
          </cell>
        </row>
        <row r="568">
          <cell r="D568">
            <v>49200</v>
          </cell>
          <cell r="E568">
            <v>49200</v>
          </cell>
          <cell r="F568" t="str">
            <v/>
          </cell>
        </row>
        <row r="569">
          <cell r="D569">
            <v>49206</v>
          </cell>
          <cell r="E569">
            <v>49206</v>
          </cell>
          <cell r="F569" t="str">
            <v/>
          </cell>
        </row>
        <row r="570">
          <cell r="D570">
            <v>49214</v>
          </cell>
          <cell r="E570">
            <v>49214</v>
          </cell>
          <cell r="F570" t="str">
            <v/>
          </cell>
        </row>
        <row r="571">
          <cell r="D571">
            <v>49228</v>
          </cell>
          <cell r="E571">
            <v>49228</v>
          </cell>
          <cell r="F571" t="str">
            <v/>
          </cell>
        </row>
        <row r="572">
          <cell r="D572">
            <v>49234</v>
          </cell>
          <cell r="E572">
            <v>49234</v>
          </cell>
          <cell r="F572" t="str">
            <v/>
          </cell>
        </row>
        <row r="573">
          <cell r="D573">
            <v>49242</v>
          </cell>
          <cell r="E573">
            <v>49242</v>
          </cell>
          <cell r="F573" t="str">
            <v/>
          </cell>
        </row>
        <row r="574">
          <cell r="D574">
            <v>49256</v>
          </cell>
          <cell r="E574">
            <v>49256</v>
          </cell>
          <cell r="F574" t="str">
            <v/>
          </cell>
        </row>
        <row r="575">
          <cell r="D575">
            <v>49269</v>
          </cell>
          <cell r="E575">
            <v>49269</v>
          </cell>
          <cell r="F575" t="str">
            <v/>
          </cell>
        </row>
        <row r="576">
          <cell r="D576">
            <v>49270</v>
          </cell>
          <cell r="E576">
            <v>49270</v>
          </cell>
          <cell r="F576" t="str">
            <v/>
          </cell>
        </row>
        <row r="577">
          <cell r="D577">
            <v>49291</v>
          </cell>
          <cell r="E577">
            <v>49291</v>
          </cell>
          <cell r="F577" t="str">
            <v/>
          </cell>
        </row>
        <row r="578">
          <cell r="D578">
            <v>49297</v>
          </cell>
          <cell r="E578">
            <v>49297</v>
          </cell>
          <cell r="F578" t="str">
            <v/>
          </cell>
        </row>
        <row r="579">
          <cell r="D579">
            <v>49305</v>
          </cell>
          <cell r="E579">
            <v>49305</v>
          </cell>
          <cell r="F579" t="str">
            <v/>
          </cell>
        </row>
        <row r="580">
          <cell r="D580">
            <v>48955</v>
          </cell>
          <cell r="E580">
            <v>48955</v>
          </cell>
          <cell r="F580" t="str">
            <v/>
          </cell>
        </row>
        <row r="581">
          <cell r="D581">
            <v>48961</v>
          </cell>
          <cell r="E581">
            <v>48961</v>
          </cell>
          <cell r="F581" t="str">
            <v/>
          </cell>
        </row>
        <row r="582">
          <cell r="D582">
            <v>48969</v>
          </cell>
          <cell r="E582">
            <v>48969</v>
          </cell>
          <cell r="F582" t="str">
            <v/>
          </cell>
        </row>
        <row r="583">
          <cell r="D583">
            <v>48983</v>
          </cell>
          <cell r="E583">
            <v>48983</v>
          </cell>
          <cell r="F583" t="str">
            <v/>
          </cell>
        </row>
        <row r="584">
          <cell r="D584">
            <v>48996</v>
          </cell>
          <cell r="E584">
            <v>48996</v>
          </cell>
          <cell r="F584" t="str">
            <v/>
          </cell>
        </row>
        <row r="585">
          <cell r="D585">
            <v>48997</v>
          </cell>
          <cell r="E585">
            <v>48997</v>
          </cell>
          <cell r="F585" t="str">
            <v/>
          </cell>
        </row>
        <row r="586">
          <cell r="D586">
            <v>49011</v>
          </cell>
          <cell r="E586">
            <v>49011</v>
          </cell>
          <cell r="F586" t="str">
            <v/>
          </cell>
        </row>
        <row r="587">
          <cell r="D587">
            <v>49024</v>
          </cell>
          <cell r="E587">
            <v>49024</v>
          </cell>
          <cell r="F587" t="str">
            <v/>
          </cell>
        </row>
        <row r="588">
          <cell r="D588">
            <v>49025</v>
          </cell>
          <cell r="E588">
            <v>49025</v>
          </cell>
          <cell r="F588" t="str">
            <v/>
          </cell>
        </row>
        <row r="589">
          <cell r="D589">
            <v>49046</v>
          </cell>
          <cell r="E589">
            <v>49046</v>
          </cell>
          <cell r="F589" t="str">
            <v/>
          </cell>
        </row>
        <row r="590">
          <cell r="D590">
            <v>49052</v>
          </cell>
          <cell r="E590">
            <v>49052</v>
          </cell>
          <cell r="F590" t="str">
            <v/>
          </cell>
        </row>
        <row r="591">
          <cell r="D591">
            <v>49060</v>
          </cell>
          <cell r="E591">
            <v>49060</v>
          </cell>
          <cell r="F591" t="str">
            <v/>
          </cell>
        </row>
        <row r="592">
          <cell r="D592">
            <v>49074</v>
          </cell>
          <cell r="E592">
            <v>49074</v>
          </cell>
          <cell r="F592" t="str">
            <v/>
          </cell>
        </row>
        <row r="593">
          <cell r="D593">
            <v>49080</v>
          </cell>
          <cell r="E593">
            <v>49080</v>
          </cell>
          <cell r="F593" t="str">
            <v/>
          </cell>
        </row>
        <row r="594">
          <cell r="D594">
            <v>49088</v>
          </cell>
          <cell r="E594">
            <v>49088</v>
          </cell>
          <cell r="F594" t="str">
            <v/>
          </cell>
        </row>
        <row r="595">
          <cell r="D595">
            <v>49109</v>
          </cell>
          <cell r="E595">
            <v>49109</v>
          </cell>
          <cell r="F595" t="str">
            <v/>
          </cell>
        </row>
        <row r="596">
          <cell r="D596">
            <v>49115</v>
          </cell>
          <cell r="E596">
            <v>49115</v>
          </cell>
          <cell r="F596" t="str">
            <v/>
          </cell>
        </row>
        <row r="597">
          <cell r="D597">
            <v>49123</v>
          </cell>
          <cell r="E597">
            <v>49123</v>
          </cell>
          <cell r="F597" t="str">
            <v/>
          </cell>
        </row>
        <row r="598">
          <cell r="D598">
            <v>49137</v>
          </cell>
          <cell r="E598">
            <v>49137</v>
          </cell>
          <cell r="F598" t="str">
            <v/>
          </cell>
        </row>
        <row r="599">
          <cell r="D599">
            <v>49143</v>
          </cell>
          <cell r="E599">
            <v>49143</v>
          </cell>
          <cell r="F599" t="str">
            <v/>
          </cell>
        </row>
        <row r="600">
          <cell r="D600">
            <v>49151</v>
          </cell>
          <cell r="E600">
            <v>49151</v>
          </cell>
          <cell r="F600" t="str">
            <v/>
          </cell>
        </row>
        <row r="601">
          <cell r="D601">
            <v>49165</v>
          </cell>
          <cell r="E601">
            <v>49165</v>
          </cell>
          <cell r="F601" t="str">
            <v/>
          </cell>
        </row>
        <row r="602">
          <cell r="D602">
            <v>49171</v>
          </cell>
          <cell r="E602">
            <v>49171</v>
          </cell>
          <cell r="F602" t="str">
            <v/>
          </cell>
        </row>
        <row r="603">
          <cell r="D603">
            <v>49179</v>
          </cell>
          <cell r="E603">
            <v>49179</v>
          </cell>
          <cell r="F603" t="str">
            <v/>
          </cell>
        </row>
        <row r="604">
          <cell r="D604">
            <v>49200</v>
          </cell>
          <cell r="E604">
            <v>49200</v>
          </cell>
          <cell r="F604" t="str">
            <v/>
          </cell>
        </row>
        <row r="605">
          <cell r="D605">
            <v>49206</v>
          </cell>
          <cell r="E605">
            <v>49206</v>
          </cell>
          <cell r="F605" t="str">
            <v/>
          </cell>
        </row>
        <row r="606">
          <cell r="D606">
            <v>49214</v>
          </cell>
          <cell r="E606">
            <v>49214</v>
          </cell>
          <cell r="F606" t="str">
            <v/>
          </cell>
        </row>
        <row r="607">
          <cell r="D607">
            <v>49228</v>
          </cell>
          <cell r="E607">
            <v>49228</v>
          </cell>
          <cell r="F607" t="str">
            <v/>
          </cell>
        </row>
        <row r="608">
          <cell r="D608">
            <v>49234</v>
          </cell>
          <cell r="E608">
            <v>49234</v>
          </cell>
          <cell r="F608" t="str">
            <v/>
          </cell>
        </row>
        <row r="609">
          <cell r="D609">
            <v>49242</v>
          </cell>
          <cell r="E609">
            <v>49242</v>
          </cell>
          <cell r="F609" t="str">
            <v/>
          </cell>
        </row>
        <row r="610">
          <cell r="D610">
            <v>49256</v>
          </cell>
          <cell r="E610">
            <v>49256</v>
          </cell>
          <cell r="F610" t="str">
            <v/>
          </cell>
        </row>
        <row r="611">
          <cell r="D611">
            <v>49269</v>
          </cell>
          <cell r="E611">
            <v>49269</v>
          </cell>
          <cell r="F611" t="str">
            <v/>
          </cell>
        </row>
        <row r="612">
          <cell r="D612">
            <v>49270</v>
          </cell>
          <cell r="E612">
            <v>49270</v>
          </cell>
          <cell r="F612" t="str">
            <v/>
          </cell>
        </row>
        <row r="613">
          <cell r="D613">
            <v>49291</v>
          </cell>
          <cell r="E613">
            <v>49291</v>
          </cell>
          <cell r="F613" t="str">
            <v/>
          </cell>
        </row>
        <row r="614">
          <cell r="D614">
            <v>49297</v>
          </cell>
          <cell r="E614">
            <v>49297</v>
          </cell>
          <cell r="F614" t="str">
            <v/>
          </cell>
        </row>
        <row r="615">
          <cell r="D615">
            <v>49305</v>
          </cell>
          <cell r="E615">
            <v>49305</v>
          </cell>
          <cell r="F615" t="str">
            <v/>
          </cell>
        </row>
        <row r="616">
          <cell r="D616">
            <v>49319</v>
          </cell>
          <cell r="E616">
            <v>49319</v>
          </cell>
          <cell r="F616" t="str">
            <v/>
          </cell>
        </row>
        <row r="617">
          <cell r="D617">
            <v>49325</v>
          </cell>
          <cell r="E617">
            <v>49325</v>
          </cell>
          <cell r="F617" t="str">
            <v/>
          </cell>
        </row>
        <row r="618">
          <cell r="D618">
            <v>49333</v>
          </cell>
          <cell r="E618">
            <v>49333</v>
          </cell>
          <cell r="F618" t="str">
            <v/>
          </cell>
        </row>
        <row r="619">
          <cell r="D619">
            <v>49354</v>
          </cell>
          <cell r="E619">
            <v>49354</v>
          </cell>
          <cell r="F619" t="str">
            <v/>
          </cell>
        </row>
        <row r="620">
          <cell r="D620">
            <v>49360</v>
          </cell>
          <cell r="E620">
            <v>49360</v>
          </cell>
          <cell r="F620" t="str">
            <v/>
          </cell>
        </row>
        <row r="621">
          <cell r="D621">
            <v>49368</v>
          </cell>
          <cell r="E621">
            <v>49368</v>
          </cell>
          <cell r="F621" t="str">
            <v/>
          </cell>
        </row>
        <row r="622">
          <cell r="D622">
            <v>49382</v>
          </cell>
          <cell r="E622">
            <v>49382</v>
          </cell>
          <cell r="F622" t="str">
            <v/>
          </cell>
        </row>
        <row r="623">
          <cell r="D623">
            <v>49388</v>
          </cell>
          <cell r="E623">
            <v>49388</v>
          </cell>
          <cell r="F623" t="str">
            <v/>
          </cell>
        </row>
        <row r="624">
          <cell r="D624">
            <v>49396</v>
          </cell>
          <cell r="E624">
            <v>49396</v>
          </cell>
          <cell r="F624" t="str">
            <v/>
          </cell>
        </row>
        <row r="625">
          <cell r="D625">
            <v>49410</v>
          </cell>
          <cell r="E625">
            <v>49410</v>
          </cell>
          <cell r="F625" t="str">
            <v/>
          </cell>
        </row>
        <row r="626">
          <cell r="D626">
            <v>49416</v>
          </cell>
          <cell r="E626">
            <v>49416</v>
          </cell>
          <cell r="F626" t="str">
            <v/>
          </cell>
        </row>
        <row r="627">
          <cell r="D627">
            <v>49424</v>
          </cell>
          <cell r="E627">
            <v>49424</v>
          </cell>
          <cell r="F627" t="str">
            <v/>
          </cell>
        </row>
        <row r="628">
          <cell r="D628">
            <v>49438</v>
          </cell>
          <cell r="E628">
            <v>49438</v>
          </cell>
          <cell r="F628" t="str">
            <v/>
          </cell>
        </row>
        <row r="629">
          <cell r="D629">
            <v>49444</v>
          </cell>
          <cell r="E629">
            <v>49444</v>
          </cell>
          <cell r="F629" t="str">
            <v/>
          </cell>
        </row>
        <row r="630">
          <cell r="D630">
            <v>49452</v>
          </cell>
          <cell r="E630">
            <v>49452</v>
          </cell>
          <cell r="F630" t="str">
            <v/>
          </cell>
        </row>
        <row r="631">
          <cell r="D631">
            <v>49473</v>
          </cell>
          <cell r="E631">
            <v>49473</v>
          </cell>
          <cell r="F631" t="str">
            <v/>
          </cell>
        </row>
        <row r="632">
          <cell r="D632">
            <v>49479</v>
          </cell>
          <cell r="E632">
            <v>49479</v>
          </cell>
          <cell r="F632" t="str">
            <v/>
          </cell>
        </row>
        <row r="633">
          <cell r="D633">
            <v>49487</v>
          </cell>
          <cell r="E633">
            <v>49487</v>
          </cell>
          <cell r="F633" t="str">
            <v/>
          </cell>
        </row>
        <row r="634">
          <cell r="D634">
            <v>49501</v>
          </cell>
          <cell r="E634">
            <v>49501</v>
          </cell>
          <cell r="F634" t="str">
            <v/>
          </cell>
        </row>
        <row r="635">
          <cell r="D635">
            <v>49507</v>
          </cell>
          <cell r="E635">
            <v>49507</v>
          </cell>
          <cell r="F635" t="str">
            <v/>
          </cell>
        </row>
        <row r="636">
          <cell r="D636">
            <v>49515</v>
          </cell>
          <cell r="E636">
            <v>49515</v>
          </cell>
          <cell r="F636" t="str">
            <v/>
          </cell>
        </row>
        <row r="637">
          <cell r="D637">
            <v>49529</v>
          </cell>
          <cell r="E637">
            <v>49529</v>
          </cell>
          <cell r="F637" t="str">
            <v/>
          </cell>
        </row>
        <row r="638">
          <cell r="D638">
            <v>49542</v>
          </cell>
          <cell r="E638">
            <v>49542</v>
          </cell>
          <cell r="F638" t="str">
            <v/>
          </cell>
        </row>
        <row r="639">
          <cell r="D639">
            <v>49543</v>
          </cell>
          <cell r="E639">
            <v>49543</v>
          </cell>
          <cell r="F639" t="str">
            <v/>
          </cell>
        </row>
        <row r="640">
          <cell r="D640">
            <v>49564</v>
          </cell>
          <cell r="E640">
            <v>49564</v>
          </cell>
          <cell r="F640" t="str">
            <v/>
          </cell>
        </row>
        <row r="641">
          <cell r="D641">
            <v>49570</v>
          </cell>
          <cell r="E641">
            <v>49570</v>
          </cell>
          <cell r="F641" t="str">
            <v/>
          </cell>
        </row>
        <row r="642">
          <cell r="D642">
            <v>49578</v>
          </cell>
          <cell r="E642">
            <v>49578</v>
          </cell>
          <cell r="F642" t="str">
            <v/>
          </cell>
        </row>
        <row r="643">
          <cell r="D643">
            <v>49592</v>
          </cell>
          <cell r="E643">
            <v>49592</v>
          </cell>
          <cell r="F643" t="str">
            <v/>
          </cell>
        </row>
        <row r="644">
          <cell r="D644">
            <v>49598</v>
          </cell>
          <cell r="E644">
            <v>49598</v>
          </cell>
          <cell r="F644" t="str">
            <v/>
          </cell>
        </row>
        <row r="645">
          <cell r="D645">
            <v>49606</v>
          </cell>
          <cell r="E645">
            <v>49606</v>
          </cell>
          <cell r="F645" t="str">
            <v/>
          </cell>
        </row>
        <row r="646">
          <cell r="D646">
            <v>49627</v>
          </cell>
          <cell r="E646">
            <v>49627</v>
          </cell>
          <cell r="F646" t="str">
            <v/>
          </cell>
        </row>
        <row r="647">
          <cell r="D647">
            <v>49633</v>
          </cell>
          <cell r="E647">
            <v>49633</v>
          </cell>
          <cell r="F647" t="str">
            <v/>
          </cell>
        </row>
        <row r="648">
          <cell r="D648">
            <v>49641</v>
          </cell>
          <cell r="E648">
            <v>49641</v>
          </cell>
          <cell r="F648" t="str">
            <v/>
          </cell>
        </row>
        <row r="649">
          <cell r="D649">
            <v>49655</v>
          </cell>
          <cell r="E649">
            <v>49655</v>
          </cell>
          <cell r="F649" t="str">
            <v/>
          </cell>
        </row>
        <row r="650">
          <cell r="D650">
            <v>49661</v>
          </cell>
          <cell r="E650">
            <v>49661</v>
          </cell>
          <cell r="F650" t="str">
            <v/>
          </cell>
        </row>
        <row r="651">
          <cell r="D651">
            <v>49669</v>
          </cell>
          <cell r="E651">
            <v>49669</v>
          </cell>
          <cell r="F651" t="str">
            <v/>
          </cell>
        </row>
        <row r="652">
          <cell r="D652">
            <v>49683</v>
          </cell>
          <cell r="E652">
            <v>49683</v>
          </cell>
          <cell r="F652" t="str">
            <v/>
          </cell>
        </row>
        <row r="653">
          <cell r="D653">
            <v>49689</v>
          </cell>
          <cell r="E653">
            <v>49689</v>
          </cell>
          <cell r="F653" t="str">
            <v/>
          </cell>
        </row>
        <row r="654">
          <cell r="D654">
            <v>49697</v>
          </cell>
          <cell r="E654">
            <v>49697</v>
          </cell>
          <cell r="F654" t="str">
            <v/>
          </cell>
        </row>
        <row r="655">
          <cell r="D655">
            <v>49718</v>
          </cell>
          <cell r="E655">
            <v>49718</v>
          </cell>
          <cell r="F655" t="str">
            <v/>
          </cell>
        </row>
        <row r="656">
          <cell r="D656">
            <v>49724</v>
          </cell>
          <cell r="E656">
            <v>49724</v>
          </cell>
          <cell r="F656" t="str">
            <v/>
          </cell>
        </row>
        <row r="657">
          <cell r="D657">
            <v>49732</v>
          </cell>
          <cell r="E657">
            <v>49732</v>
          </cell>
          <cell r="F657" t="str">
            <v/>
          </cell>
        </row>
        <row r="658">
          <cell r="D658">
            <v>49746</v>
          </cell>
          <cell r="E658">
            <v>49746</v>
          </cell>
          <cell r="F658" t="str">
            <v/>
          </cell>
        </row>
        <row r="659">
          <cell r="D659">
            <v>49752</v>
          </cell>
          <cell r="E659">
            <v>49752</v>
          </cell>
          <cell r="F659" t="str">
            <v/>
          </cell>
        </row>
        <row r="660">
          <cell r="D660">
            <v>49760</v>
          </cell>
          <cell r="E660">
            <v>49760</v>
          </cell>
          <cell r="F660" t="str">
            <v/>
          </cell>
        </row>
        <row r="661">
          <cell r="D661">
            <v>49774</v>
          </cell>
          <cell r="E661">
            <v>49774</v>
          </cell>
          <cell r="F661" t="str">
            <v/>
          </cell>
        </row>
        <row r="662">
          <cell r="D662">
            <v>49780</v>
          </cell>
          <cell r="E662">
            <v>49780</v>
          </cell>
          <cell r="F662" t="str">
            <v/>
          </cell>
        </row>
        <row r="663">
          <cell r="D663">
            <v>49788</v>
          </cell>
          <cell r="E663">
            <v>49788</v>
          </cell>
          <cell r="F663" t="str">
            <v/>
          </cell>
        </row>
        <row r="664">
          <cell r="D664">
            <v>49809</v>
          </cell>
          <cell r="E664">
            <v>49809</v>
          </cell>
          <cell r="F664" t="str">
            <v/>
          </cell>
        </row>
        <row r="665">
          <cell r="D665">
            <v>49815</v>
          </cell>
          <cell r="E665">
            <v>49815</v>
          </cell>
          <cell r="F665" t="str">
            <v/>
          </cell>
        </row>
        <row r="666">
          <cell r="D666">
            <v>49823</v>
          </cell>
          <cell r="E666">
            <v>49823</v>
          </cell>
          <cell r="F666" t="str">
            <v/>
          </cell>
        </row>
        <row r="667">
          <cell r="D667">
            <v>49837</v>
          </cell>
          <cell r="E667">
            <v>49837</v>
          </cell>
          <cell r="F667" t="str">
            <v/>
          </cell>
        </row>
        <row r="668">
          <cell r="D668">
            <v>49843</v>
          </cell>
          <cell r="E668">
            <v>49843</v>
          </cell>
          <cell r="F668" t="str">
            <v/>
          </cell>
        </row>
        <row r="669">
          <cell r="D669">
            <v>49851</v>
          </cell>
          <cell r="E669">
            <v>49851</v>
          </cell>
          <cell r="F669" t="str">
            <v/>
          </cell>
        </row>
        <row r="670">
          <cell r="D670">
            <v>49865</v>
          </cell>
          <cell r="E670">
            <v>49865</v>
          </cell>
          <cell r="F670" t="str">
            <v/>
          </cell>
        </row>
        <row r="671">
          <cell r="D671">
            <v>49871</v>
          </cell>
          <cell r="E671">
            <v>49871</v>
          </cell>
          <cell r="F671" t="str">
            <v/>
          </cell>
        </row>
        <row r="672">
          <cell r="D672">
            <v>49879</v>
          </cell>
          <cell r="E672">
            <v>49879</v>
          </cell>
          <cell r="F672" t="str">
            <v/>
          </cell>
        </row>
        <row r="673">
          <cell r="D673">
            <v>49900</v>
          </cell>
          <cell r="E673">
            <v>49900</v>
          </cell>
          <cell r="F673" t="str">
            <v/>
          </cell>
        </row>
        <row r="674">
          <cell r="D674">
            <v>49906</v>
          </cell>
          <cell r="E674">
            <v>49906</v>
          </cell>
          <cell r="F674" t="str">
            <v/>
          </cell>
        </row>
        <row r="675">
          <cell r="D675">
            <v>49914</v>
          </cell>
          <cell r="E675">
            <v>49914</v>
          </cell>
          <cell r="F675" t="str">
            <v/>
          </cell>
        </row>
        <row r="676">
          <cell r="D676">
            <v>49928</v>
          </cell>
          <cell r="E676">
            <v>49928</v>
          </cell>
          <cell r="F676" t="str">
            <v/>
          </cell>
        </row>
        <row r="677">
          <cell r="D677">
            <v>49934</v>
          </cell>
          <cell r="E677">
            <v>49934</v>
          </cell>
          <cell r="F677" t="str">
            <v/>
          </cell>
        </row>
        <row r="678">
          <cell r="D678">
            <v>49942</v>
          </cell>
          <cell r="E678">
            <v>49942</v>
          </cell>
          <cell r="F678" t="str">
            <v/>
          </cell>
        </row>
        <row r="679">
          <cell r="D679">
            <v>49956</v>
          </cell>
          <cell r="E679">
            <v>49956</v>
          </cell>
          <cell r="F679" t="str">
            <v/>
          </cell>
        </row>
        <row r="680">
          <cell r="D680">
            <v>49969</v>
          </cell>
          <cell r="E680">
            <v>49969</v>
          </cell>
          <cell r="F680" t="str">
            <v/>
          </cell>
        </row>
        <row r="681">
          <cell r="D681">
            <v>49970</v>
          </cell>
          <cell r="E681">
            <v>49970</v>
          </cell>
          <cell r="F681" t="str">
            <v/>
          </cell>
        </row>
        <row r="682">
          <cell r="D682">
            <v>49991</v>
          </cell>
          <cell r="E682">
            <v>49991</v>
          </cell>
          <cell r="F682" t="str">
            <v/>
          </cell>
        </row>
        <row r="683">
          <cell r="D683">
            <v>49997</v>
          </cell>
          <cell r="E683">
            <v>49997</v>
          </cell>
          <cell r="F683" t="str">
            <v/>
          </cell>
        </row>
        <row r="684">
          <cell r="D684">
            <v>50005</v>
          </cell>
          <cell r="E684">
            <v>50005</v>
          </cell>
          <cell r="F684" t="str">
            <v/>
          </cell>
        </row>
        <row r="685">
          <cell r="D685">
            <v>50019</v>
          </cell>
          <cell r="E685">
            <v>50019</v>
          </cell>
          <cell r="F685" t="str">
            <v/>
          </cell>
        </row>
        <row r="686">
          <cell r="D686">
            <v>50025</v>
          </cell>
          <cell r="E686">
            <v>50025</v>
          </cell>
          <cell r="F686" t="str">
            <v/>
          </cell>
        </row>
        <row r="687">
          <cell r="D687">
            <v>50033</v>
          </cell>
          <cell r="E687">
            <v>50033</v>
          </cell>
          <cell r="F687" t="str">
            <v/>
          </cell>
        </row>
        <row r="688">
          <cell r="D688">
            <v>50054</v>
          </cell>
          <cell r="E688">
            <v>50054</v>
          </cell>
          <cell r="F688" t="str">
            <v/>
          </cell>
        </row>
        <row r="689">
          <cell r="D689">
            <v>50060</v>
          </cell>
          <cell r="E689">
            <v>50060</v>
          </cell>
          <cell r="F689" t="str">
            <v/>
          </cell>
        </row>
        <row r="690">
          <cell r="D690">
            <v>50068</v>
          </cell>
          <cell r="E690">
            <v>50068</v>
          </cell>
          <cell r="F690" t="str">
            <v/>
          </cell>
        </row>
        <row r="691">
          <cell r="D691">
            <v>50082</v>
          </cell>
          <cell r="E691">
            <v>50082</v>
          </cell>
          <cell r="F691" t="str">
            <v/>
          </cell>
        </row>
        <row r="692">
          <cell r="D692">
            <v>50088</v>
          </cell>
          <cell r="E692">
            <v>50088</v>
          </cell>
          <cell r="F692" t="str">
            <v/>
          </cell>
        </row>
        <row r="693">
          <cell r="D693">
            <v>50096</v>
          </cell>
          <cell r="E693">
            <v>50096</v>
          </cell>
          <cell r="F693" t="str">
            <v/>
          </cell>
        </row>
        <row r="694">
          <cell r="D694">
            <v>50110</v>
          </cell>
          <cell r="E694">
            <v>50110</v>
          </cell>
          <cell r="F694" t="str">
            <v/>
          </cell>
        </row>
        <row r="695">
          <cell r="D695">
            <v>50116</v>
          </cell>
          <cell r="E695">
            <v>50116</v>
          </cell>
          <cell r="F695" t="str">
            <v/>
          </cell>
        </row>
        <row r="696">
          <cell r="D696">
            <v>50124</v>
          </cell>
          <cell r="E696">
            <v>50124</v>
          </cell>
          <cell r="F696" t="str">
            <v/>
          </cell>
        </row>
        <row r="697">
          <cell r="D697">
            <v>50138</v>
          </cell>
          <cell r="E697">
            <v>50138</v>
          </cell>
          <cell r="F697" t="str">
            <v/>
          </cell>
        </row>
        <row r="698">
          <cell r="D698">
            <v>50151</v>
          </cell>
          <cell r="E698">
            <v>50151</v>
          </cell>
          <cell r="F698" t="str">
            <v/>
          </cell>
        </row>
        <row r="699">
          <cell r="D699">
            <v>50152</v>
          </cell>
          <cell r="E699">
            <v>50152</v>
          </cell>
          <cell r="F699" t="str">
            <v/>
          </cell>
        </row>
        <row r="700">
          <cell r="D700">
            <v>50173</v>
          </cell>
          <cell r="E700">
            <v>50173</v>
          </cell>
          <cell r="F700" t="str">
            <v/>
          </cell>
        </row>
        <row r="701">
          <cell r="D701">
            <v>50179</v>
          </cell>
          <cell r="E701">
            <v>50179</v>
          </cell>
          <cell r="F701" t="str">
            <v/>
          </cell>
        </row>
        <row r="702">
          <cell r="D702">
            <v>50187</v>
          </cell>
          <cell r="E702">
            <v>50187</v>
          </cell>
          <cell r="F702" t="str">
            <v/>
          </cell>
        </row>
        <row r="703">
          <cell r="D703">
            <v>50201</v>
          </cell>
          <cell r="E703">
            <v>50201</v>
          </cell>
          <cell r="F703" t="str">
            <v/>
          </cell>
        </row>
        <row r="704">
          <cell r="D704">
            <v>50207</v>
          </cell>
          <cell r="E704">
            <v>50207</v>
          </cell>
          <cell r="F704" t="str">
            <v/>
          </cell>
        </row>
        <row r="705">
          <cell r="D705">
            <v>50215</v>
          </cell>
          <cell r="E705">
            <v>50215</v>
          </cell>
          <cell r="F705" t="str">
            <v/>
          </cell>
        </row>
        <row r="706">
          <cell r="D706">
            <v>50229</v>
          </cell>
          <cell r="E706">
            <v>50229</v>
          </cell>
          <cell r="F706" t="str">
            <v/>
          </cell>
        </row>
        <row r="707">
          <cell r="D707">
            <v>50242</v>
          </cell>
          <cell r="E707">
            <v>50242</v>
          </cell>
          <cell r="F707" t="str">
            <v/>
          </cell>
        </row>
        <row r="708">
          <cell r="D708">
            <v>50243</v>
          </cell>
          <cell r="E708">
            <v>50243</v>
          </cell>
          <cell r="F708" t="str">
            <v/>
          </cell>
        </row>
        <row r="709">
          <cell r="D709">
            <v>50264</v>
          </cell>
          <cell r="E709">
            <v>50264</v>
          </cell>
          <cell r="F709" t="str">
            <v/>
          </cell>
        </row>
        <row r="710">
          <cell r="D710">
            <v>50270</v>
          </cell>
          <cell r="E710">
            <v>50270</v>
          </cell>
          <cell r="F710" t="str">
            <v/>
          </cell>
        </row>
        <row r="711">
          <cell r="D711">
            <v>50278</v>
          </cell>
          <cell r="E711">
            <v>50278</v>
          </cell>
          <cell r="F711" t="str">
            <v/>
          </cell>
        </row>
        <row r="712">
          <cell r="D712">
            <v>50292</v>
          </cell>
          <cell r="E712">
            <v>50292</v>
          </cell>
          <cell r="F712" t="str">
            <v/>
          </cell>
        </row>
        <row r="713">
          <cell r="D713">
            <v>50298</v>
          </cell>
          <cell r="E713">
            <v>50298</v>
          </cell>
          <cell r="F713" t="str">
            <v/>
          </cell>
        </row>
        <row r="714">
          <cell r="D714">
            <v>50306</v>
          </cell>
          <cell r="E714">
            <v>50306</v>
          </cell>
          <cell r="F714" t="str">
            <v/>
          </cell>
        </row>
        <row r="715">
          <cell r="D715">
            <v>50327</v>
          </cell>
          <cell r="E715">
            <v>50327</v>
          </cell>
          <cell r="F715" t="str">
            <v/>
          </cell>
        </row>
        <row r="716">
          <cell r="D716">
            <v>50333</v>
          </cell>
          <cell r="E716">
            <v>50333</v>
          </cell>
          <cell r="F716" t="str">
            <v/>
          </cell>
        </row>
        <row r="717">
          <cell r="D717">
            <v>50341</v>
          </cell>
          <cell r="E717">
            <v>50341</v>
          </cell>
          <cell r="F717" t="str">
            <v/>
          </cell>
        </row>
        <row r="718">
          <cell r="D718">
            <v>50355</v>
          </cell>
          <cell r="E718">
            <v>50355</v>
          </cell>
          <cell r="F718" t="str">
            <v/>
          </cell>
        </row>
        <row r="719">
          <cell r="D719">
            <v>50361</v>
          </cell>
          <cell r="E719">
            <v>50361</v>
          </cell>
          <cell r="F719" t="str">
            <v/>
          </cell>
        </row>
        <row r="720">
          <cell r="D720">
            <v>50369</v>
          </cell>
          <cell r="E720">
            <v>50369</v>
          </cell>
          <cell r="F720" t="str">
            <v/>
          </cell>
        </row>
        <row r="721">
          <cell r="D721">
            <v>50383</v>
          </cell>
          <cell r="E721">
            <v>50383</v>
          </cell>
          <cell r="F721" t="str">
            <v/>
          </cell>
        </row>
        <row r="722">
          <cell r="D722">
            <v>50389</v>
          </cell>
          <cell r="E722">
            <v>50389</v>
          </cell>
          <cell r="F722" t="str">
            <v/>
          </cell>
        </row>
        <row r="723">
          <cell r="D723">
            <v>50397</v>
          </cell>
          <cell r="E723">
            <v>50397</v>
          </cell>
          <cell r="F723" t="str">
            <v/>
          </cell>
        </row>
        <row r="724">
          <cell r="D724">
            <v>50418</v>
          </cell>
          <cell r="E724">
            <v>50418</v>
          </cell>
          <cell r="F724" t="str">
            <v/>
          </cell>
        </row>
        <row r="725">
          <cell r="D725">
            <v>50424</v>
          </cell>
          <cell r="E725">
            <v>50424</v>
          </cell>
          <cell r="F725" t="str">
            <v/>
          </cell>
        </row>
        <row r="726">
          <cell r="D726">
            <v>50432</v>
          </cell>
          <cell r="E726">
            <v>50432</v>
          </cell>
          <cell r="F726" t="str">
            <v/>
          </cell>
        </row>
        <row r="727">
          <cell r="D727">
            <v>50446</v>
          </cell>
          <cell r="E727">
            <v>50446</v>
          </cell>
          <cell r="F727" t="str">
            <v/>
          </cell>
        </row>
        <row r="728">
          <cell r="D728">
            <v>50452</v>
          </cell>
          <cell r="E728">
            <v>50452</v>
          </cell>
          <cell r="F728" t="str">
            <v/>
          </cell>
        </row>
        <row r="729">
          <cell r="D729">
            <v>50460</v>
          </cell>
          <cell r="E729">
            <v>50460</v>
          </cell>
          <cell r="F729" t="str">
            <v/>
          </cell>
        </row>
        <row r="730">
          <cell r="D730">
            <v>50474</v>
          </cell>
          <cell r="E730">
            <v>50474</v>
          </cell>
          <cell r="F730" t="str">
            <v/>
          </cell>
        </row>
        <row r="731">
          <cell r="D731">
            <v>50480</v>
          </cell>
          <cell r="E731">
            <v>50480</v>
          </cell>
          <cell r="F731" t="str">
            <v/>
          </cell>
        </row>
        <row r="732">
          <cell r="D732">
            <v>50488</v>
          </cell>
          <cell r="E732">
            <v>50488</v>
          </cell>
          <cell r="F732" t="str">
            <v/>
          </cell>
        </row>
        <row r="733">
          <cell r="D733">
            <v>50509</v>
          </cell>
          <cell r="E733">
            <v>50509</v>
          </cell>
          <cell r="F733" t="str">
            <v/>
          </cell>
        </row>
        <row r="734">
          <cell r="D734">
            <v>50515</v>
          </cell>
          <cell r="E734">
            <v>50515</v>
          </cell>
          <cell r="F734" t="str">
            <v/>
          </cell>
        </row>
        <row r="735">
          <cell r="D735">
            <v>50523</v>
          </cell>
          <cell r="E735">
            <v>50523</v>
          </cell>
          <cell r="F735" t="str">
            <v/>
          </cell>
        </row>
        <row r="736">
          <cell r="D736">
            <v>50537</v>
          </cell>
          <cell r="E736">
            <v>50537</v>
          </cell>
          <cell r="F736" t="str">
            <v/>
          </cell>
        </row>
        <row r="737">
          <cell r="D737">
            <v>50543</v>
          </cell>
          <cell r="E737">
            <v>50543</v>
          </cell>
          <cell r="F737" t="str">
            <v/>
          </cell>
        </row>
        <row r="738">
          <cell r="D738">
            <v>50551</v>
          </cell>
          <cell r="E738">
            <v>50551</v>
          </cell>
          <cell r="F738" t="str">
            <v/>
          </cell>
        </row>
        <row r="739">
          <cell r="D739">
            <v>50565</v>
          </cell>
          <cell r="E739">
            <v>50565</v>
          </cell>
          <cell r="F739" t="str">
            <v/>
          </cell>
        </row>
        <row r="740">
          <cell r="D740">
            <v>50571</v>
          </cell>
          <cell r="E740">
            <v>50571</v>
          </cell>
          <cell r="F740" t="str">
            <v/>
          </cell>
        </row>
        <row r="741">
          <cell r="D741">
            <v>50579</v>
          </cell>
          <cell r="E741">
            <v>50579</v>
          </cell>
          <cell r="F741" t="str">
            <v/>
          </cell>
        </row>
        <row r="742">
          <cell r="D742">
            <v>50600</v>
          </cell>
          <cell r="E742">
            <v>50600</v>
          </cell>
          <cell r="F742" t="str">
            <v/>
          </cell>
        </row>
        <row r="743">
          <cell r="D743">
            <v>50606</v>
          </cell>
          <cell r="E743">
            <v>50606</v>
          </cell>
          <cell r="F743" t="str">
            <v/>
          </cell>
        </row>
        <row r="744">
          <cell r="D744">
            <v>50614</v>
          </cell>
          <cell r="E744">
            <v>50614</v>
          </cell>
          <cell r="F744" t="str">
            <v/>
          </cell>
        </row>
        <row r="745">
          <cell r="D745">
            <v>50628</v>
          </cell>
          <cell r="E745">
            <v>50628</v>
          </cell>
          <cell r="F745" t="str">
            <v/>
          </cell>
        </row>
        <row r="746">
          <cell r="D746">
            <v>50634</v>
          </cell>
          <cell r="E746">
            <v>50634</v>
          </cell>
          <cell r="F746" t="str">
            <v/>
          </cell>
        </row>
        <row r="747">
          <cell r="D747">
            <v>50642</v>
          </cell>
          <cell r="E747">
            <v>50642</v>
          </cell>
          <cell r="F747" t="str">
            <v/>
          </cell>
        </row>
        <row r="748">
          <cell r="D748">
            <v>50656</v>
          </cell>
          <cell r="E748">
            <v>50656</v>
          </cell>
          <cell r="F748" t="str">
            <v/>
          </cell>
        </row>
        <row r="749">
          <cell r="D749">
            <v>50669</v>
          </cell>
          <cell r="E749">
            <v>50669</v>
          </cell>
          <cell r="F749" t="str">
            <v/>
          </cell>
        </row>
        <row r="750">
          <cell r="D750">
            <v>50670</v>
          </cell>
          <cell r="E750">
            <v>50670</v>
          </cell>
          <cell r="F750" t="str">
            <v/>
          </cell>
        </row>
        <row r="751">
          <cell r="D751">
            <v>50691</v>
          </cell>
          <cell r="E751">
            <v>50691</v>
          </cell>
          <cell r="F751" t="str">
            <v/>
          </cell>
        </row>
        <row r="752">
          <cell r="D752">
            <v>50697</v>
          </cell>
          <cell r="E752">
            <v>50697</v>
          </cell>
          <cell r="F752" t="str">
            <v/>
          </cell>
        </row>
        <row r="753">
          <cell r="D753">
            <v>50705</v>
          </cell>
          <cell r="E753">
            <v>50705</v>
          </cell>
          <cell r="F753" t="str">
            <v/>
          </cell>
        </row>
        <row r="754">
          <cell r="D754">
            <v>50719</v>
          </cell>
          <cell r="E754">
            <v>50719</v>
          </cell>
          <cell r="F754" t="str">
            <v/>
          </cell>
        </row>
        <row r="755">
          <cell r="D755">
            <v>50725</v>
          </cell>
          <cell r="E755">
            <v>50725</v>
          </cell>
          <cell r="F755" t="str">
            <v/>
          </cell>
        </row>
        <row r="756">
          <cell r="D756">
            <v>50733</v>
          </cell>
          <cell r="E756">
            <v>50733</v>
          </cell>
          <cell r="F756" t="str">
            <v/>
          </cell>
        </row>
        <row r="757">
          <cell r="D757">
            <v>50747</v>
          </cell>
          <cell r="E757">
            <v>50747</v>
          </cell>
          <cell r="F757" t="str">
            <v/>
          </cell>
        </row>
        <row r="758">
          <cell r="D758">
            <v>50760</v>
          </cell>
          <cell r="E758">
            <v>50760</v>
          </cell>
          <cell r="F758" t="str">
            <v/>
          </cell>
        </row>
        <row r="759">
          <cell r="D759">
            <v>50761</v>
          </cell>
          <cell r="E759">
            <v>50761</v>
          </cell>
          <cell r="F759" t="str">
            <v/>
          </cell>
        </row>
        <row r="760">
          <cell r="D760">
            <v>50782</v>
          </cell>
          <cell r="E760">
            <v>50782</v>
          </cell>
          <cell r="F760" t="str">
            <v/>
          </cell>
        </row>
        <row r="761">
          <cell r="D761">
            <v>50788</v>
          </cell>
          <cell r="E761">
            <v>50788</v>
          </cell>
          <cell r="F761" t="str">
            <v/>
          </cell>
        </row>
        <row r="762">
          <cell r="D762">
            <v>50796</v>
          </cell>
          <cell r="E762">
            <v>50796</v>
          </cell>
          <cell r="F762" t="str">
            <v/>
          </cell>
        </row>
        <row r="763">
          <cell r="D763">
            <v>50810</v>
          </cell>
          <cell r="E763">
            <v>50810</v>
          </cell>
          <cell r="F763" t="str">
            <v/>
          </cell>
        </row>
        <row r="764">
          <cell r="D764">
            <v>50816</v>
          </cell>
          <cell r="E764">
            <v>50816</v>
          </cell>
          <cell r="F764" t="str">
            <v/>
          </cell>
        </row>
        <row r="765">
          <cell r="D765">
            <v>50824</v>
          </cell>
          <cell r="E765">
            <v>50824</v>
          </cell>
          <cell r="F765" t="str">
            <v/>
          </cell>
        </row>
        <row r="766">
          <cell r="D766">
            <v>50838</v>
          </cell>
          <cell r="E766">
            <v>50838</v>
          </cell>
          <cell r="F766" t="str">
            <v/>
          </cell>
        </row>
        <row r="767">
          <cell r="D767">
            <v>50844</v>
          </cell>
          <cell r="E767">
            <v>50844</v>
          </cell>
          <cell r="F767" t="str">
            <v/>
          </cell>
        </row>
        <row r="768">
          <cell r="D768">
            <v>50852</v>
          </cell>
          <cell r="E768">
            <v>50852</v>
          </cell>
          <cell r="F768" t="str">
            <v/>
          </cell>
        </row>
        <row r="769">
          <cell r="D769">
            <v>50873</v>
          </cell>
          <cell r="E769">
            <v>50873</v>
          </cell>
          <cell r="F769" t="str">
            <v/>
          </cell>
        </row>
        <row r="770">
          <cell r="D770">
            <v>50879</v>
          </cell>
          <cell r="E770">
            <v>50879</v>
          </cell>
          <cell r="F770" t="str">
            <v/>
          </cell>
        </row>
        <row r="771">
          <cell r="D771">
            <v>50887</v>
          </cell>
          <cell r="E771">
            <v>50887</v>
          </cell>
          <cell r="F771" t="str">
            <v/>
          </cell>
        </row>
        <row r="772">
          <cell r="D772">
            <v>50901</v>
          </cell>
          <cell r="E772">
            <v>50901</v>
          </cell>
          <cell r="F772" t="str">
            <v/>
          </cell>
        </row>
        <row r="773">
          <cell r="D773">
            <v>50907</v>
          </cell>
          <cell r="E773">
            <v>50907</v>
          </cell>
          <cell r="F773" t="str">
            <v/>
          </cell>
        </row>
        <row r="774">
          <cell r="D774">
            <v>50915</v>
          </cell>
          <cell r="E774">
            <v>50915</v>
          </cell>
          <cell r="F774" t="str">
            <v/>
          </cell>
        </row>
        <row r="775">
          <cell r="D775">
            <v>50929</v>
          </cell>
          <cell r="E775">
            <v>50929</v>
          </cell>
          <cell r="F775" t="str">
            <v/>
          </cell>
        </row>
        <row r="776">
          <cell r="D776">
            <v>50942</v>
          </cell>
          <cell r="E776">
            <v>50942</v>
          </cell>
          <cell r="F776" t="str">
            <v/>
          </cell>
        </row>
        <row r="777">
          <cell r="D777">
            <v>50943</v>
          </cell>
          <cell r="E777">
            <v>50943</v>
          </cell>
          <cell r="F777" t="str">
            <v/>
          </cell>
        </row>
        <row r="778">
          <cell r="D778">
            <v>50964</v>
          </cell>
          <cell r="E778">
            <v>50964</v>
          </cell>
          <cell r="F778" t="str">
            <v/>
          </cell>
        </row>
        <row r="779">
          <cell r="D779">
            <v>50970</v>
          </cell>
          <cell r="E779">
            <v>50970</v>
          </cell>
          <cell r="F779" t="str">
            <v/>
          </cell>
        </row>
        <row r="780">
          <cell r="D780">
            <v>50978</v>
          </cell>
          <cell r="E780">
            <v>50978</v>
          </cell>
          <cell r="F780" t="str">
            <v/>
          </cell>
        </row>
        <row r="781">
          <cell r="D781">
            <v>50992</v>
          </cell>
          <cell r="E781">
            <v>50992</v>
          </cell>
          <cell r="F781" t="str">
            <v/>
          </cell>
        </row>
        <row r="782">
          <cell r="D782">
            <v>50998</v>
          </cell>
          <cell r="E782">
            <v>50998</v>
          </cell>
          <cell r="F782" t="str">
            <v/>
          </cell>
        </row>
        <row r="783">
          <cell r="D783">
            <v>51006</v>
          </cell>
          <cell r="E783">
            <v>51006</v>
          </cell>
          <cell r="F783" t="str">
            <v/>
          </cell>
        </row>
        <row r="784">
          <cell r="D784">
            <v>51027</v>
          </cell>
          <cell r="E784">
            <v>51027</v>
          </cell>
          <cell r="F784" t="str">
            <v/>
          </cell>
        </row>
        <row r="785">
          <cell r="D785">
            <v>51033</v>
          </cell>
          <cell r="E785">
            <v>51033</v>
          </cell>
          <cell r="F785" t="str">
            <v/>
          </cell>
        </row>
        <row r="786">
          <cell r="D786">
            <v>51041</v>
          </cell>
          <cell r="E786">
            <v>51041</v>
          </cell>
          <cell r="F786" t="str">
            <v/>
          </cell>
        </row>
        <row r="787">
          <cell r="D787">
            <v>51055</v>
          </cell>
          <cell r="E787">
            <v>51055</v>
          </cell>
          <cell r="F787" t="str">
            <v/>
          </cell>
        </row>
        <row r="788">
          <cell r="D788">
            <v>51061</v>
          </cell>
          <cell r="E788">
            <v>51061</v>
          </cell>
          <cell r="F788" t="str">
            <v/>
          </cell>
        </row>
        <row r="789">
          <cell r="D789">
            <v>51069</v>
          </cell>
          <cell r="E789">
            <v>51069</v>
          </cell>
          <cell r="F789" t="str">
            <v/>
          </cell>
        </row>
        <row r="790">
          <cell r="D790">
            <v>51083</v>
          </cell>
          <cell r="E790">
            <v>51083</v>
          </cell>
          <cell r="F790" t="str">
            <v/>
          </cell>
        </row>
        <row r="791">
          <cell r="D791">
            <v>51089</v>
          </cell>
          <cell r="E791">
            <v>51089</v>
          </cell>
          <cell r="F791" t="str">
            <v/>
          </cell>
        </row>
        <row r="792">
          <cell r="D792">
            <v>51097</v>
          </cell>
          <cell r="E792">
            <v>51097</v>
          </cell>
          <cell r="F792" t="str">
            <v/>
          </cell>
        </row>
        <row r="793">
          <cell r="D793">
            <v>51118</v>
          </cell>
          <cell r="E793">
            <v>51118</v>
          </cell>
          <cell r="F793" t="str">
            <v/>
          </cell>
        </row>
        <row r="794">
          <cell r="D794">
            <v>51124</v>
          </cell>
          <cell r="E794">
            <v>51124</v>
          </cell>
          <cell r="F794" t="str">
            <v/>
          </cell>
        </row>
        <row r="795">
          <cell r="D795">
            <v>51132</v>
          </cell>
          <cell r="E795">
            <v>51132</v>
          </cell>
          <cell r="F795" t="str">
            <v/>
          </cell>
        </row>
        <row r="796">
          <cell r="D796">
            <v>51146</v>
          </cell>
          <cell r="E796">
            <v>51146</v>
          </cell>
          <cell r="F796" t="str">
            <v/>
          </cell>
        </row>
        <row r="797">
          <cell r="D797">
            <v>51152</v>
          </cell>
          <cell r="E797">
            <v>51152</v>
          </cell>
          <cell r="F797" t="str">
            <v/>
          </cell>
        </row>
        <row r="798">
          <cell r="D798">
            <v>51160</v>
          </cell>
          <cell r="E798">
            <v>51160</v>
          </cell>
          <cell r="F798" t="str">
            <v/>
          </cell>
        </row>
        <row r="799">
          <cell r="D799">
            <v>51174</v>
          </cell>
          <cell r="E799">
            <v>51174</v>
          </cell>
          <cell r="F799" t="str">
            <v/>
          </cell>
        </row>
        <row r="800">
          <cell r="D800">
            <v>51187</v>
          </cell>
          <cell r="E800">
            <v>51187</v>
          </cell>
          <cell r="F800" t="str">
            <v/>
          </cell>
        </row>
        <row r="801">
          <cell r="D801">
            <v>51188</v>
          </cell>
          <cell r="E801">
            <v>51188</v>
          </cell>
          <cell r="F801" t="str">
            <v/>
          </cell>
        </row>
        <row r="802">
          <cell r="D802">
            <v>51209</v>
          </cell>
          <cell r="E802">
            <v>51209</v>
          </cell>
          <cell r="F802" t="str">
            <v/>
          </cell>
        </row>
        <row r="803">
          <cell r="D803">
            <v>51215</v>
          </cell>
          <cell r="E803">
            <v>51215</v>
          </cell>
          <cell r="F803" t="str">
            <v/>
          </cell>
        </row>
        <row r="804">
          <cell r="D804">
            <v>51223</v>
          </cell>
          <cell r="E804">
            <v>51223</v>
          </cell>
          <cell r="F804" t="str">
            <v/>
          </cell>
        </row>
        <row r="805">
          <cell r="D805">
            <v>51237</v>
          </cell>
          <cell r="E805">
            <v>51237</v>
          </cell>
          <cell r="F805" t="str">
            <v/>
          </cell>
        </row>
        <row r="806">
          <cell r="D806">
            <v>51243</v>
          </cell>
          <cell r="E806">
            <v>51243</v>
          </cell>
          <cell r="F806" t="str">
            <v/>
          </cell>
        </row>
        <row r="807">
          <cell r="D807">
            <v>51251</v>
          </cell>
          <cell r="E807">
            <v>51251</v>
          </cell>
          <cell r="F807" t="str">
            <v/>
          </cell>
        </row>
        <row r="808">
          <cell r="D808">
            <v>51265</v>
          </cell>
          <cell r="E808">
            <v>51265</v>
          </cell>
          <cell r="F808" t="str">
            <v/>
          </cell>
        </row>
        <row r="809">
          <cell r="D809">
            <v>51271</v>
          </cell>
          <cell r="E809">
            <v>51271</v>
          </cell>
          <cell r="F809" t="str">
            <v/>
          </cell>
        </row>
        <row r="810">
          <cell r="D810">
            <v>51279</v>
          </cell>
          <cell r="E810">
            <v>51279</v>
          </cell>
          <cell r="F810" t="str">
            <v/>
          </cell>
        </row>
        <row r="811">
          <cell r="D811">
            <v>51300</v>
          </cell>
          <cell r="E811">
            <v>51300</v>
          </cell>
          <cell r="F811" t="str">
            <v/>
          </cell>
        </row>
        <row r="812">
          <cell r="D812">
            <v>51306</v>
          </cell>
          <cell r="E812">
            <v>51306</v>
          </cell>
          <cell r="F812" t="str">
            <v/>
          </cell>
        </row>
        <row r="813">
          <cell r="D813">
            <v>51314</v>
          </cell>
          <cell r="E813">
            <v>51314</v>
          </cell>
          <cell r="F813" t="str">
            <v/>
          </cell>
        </row>
        <row r="814">
          <cell r="D814">
            <v>51328</v>
          </cell>
          <cell r="E814">
            <v>51328</v>
          </cell>
          <cell r="F814" t="str">
            <v/>
          </cell>
        </row>
        <row r="815">
          <cell r="D815">
            <v>51334</v>
          </cell>
          <cell r="E815">
            <v>51334</v>
          </cell>
          <cell r="F815" t="str">
            <v/>
          </cell>
        </row>
        <row r="816">
          <cell r="D816">
            <v>51342</v>
          </cell>
          <cell r="E816">
            <v>51342</v>
          </cell>
          <cell r="F816" t="str">
            <v/>
          </cell>
        </row>
        <row r="817">
          <cell r="D817">
            <v>51356</v>
          </cell>
          <cell r="E817">
            <v>51356</v>
          </cell>
          <cell r="F817" t="str">
            <v/>
          </cell>
        </row>
        <row r="818">
          <cell r="D818">
            <v>51369</v>
          </cell>
          <cell r="E818">
            <v>51369</v>
          </cell>
          <cell r="F818" t="str">
            <v/>
          </cell>
        </row>
        <row r="819">
          <cell r="D819">
            <v>51370</v>
          </cell>
          <cell r="E819">
            <v>51370</v>
          </cell>
          <cell r="F819" t="str">
            <v/>
          </cell>
        </row>
        <row r="820">
          <cell r="D820">
            <v>51391</v>
          </cell>
          <cell r="E820">
            <v>51391</v>
          </cell>
          <cell r="F820" t="str">
            <v/>
          </cell>
        </row>
        <row r="821">
          <cell r="D821">
            <v>51397</v>
          </cell>
          <cell r="E821">
            <v>51397</v>
          </cell>
          <cell r="F821" t="str">
            <v/>
          </cell>
        </row>
        <row r="822">
          <cell r="D822">
            <v>51405</v>
          </cell>
          <cell r="E822">
            <v>51405</v>
          </cell>
          <cell r="F822" t="str">
            <v/>
          </cell>
        </row>
        <row r="823">
          <cell r="D823">
            <v>51419</v>
          </cell>
          <cell r="E823">
            <v>51419</v>
          </cell>
          <cell r="F823" t="str">
            <v/>
          </cell>
        </row>
        <row r="824">
          <cell r="D824">
            <v>51425</v>
          </cell>
          <cell r="E824">
            <v>51425</v>
          </cell>
          <cell r="F824" t="str">
            <v/>
          </cell>
        </row>
        <row r="825">
          <cell r="D825">
            <v>51433</v>
          </cell>
          <cell r="E825">
            <v>51433</v>
          </cell>
          <cell r="F825" t="str">
            <v/>
          </cell>
        </row>
        <row r="826">
          <cell r="D826">
            <v>51454</v>
          </cell>
          <cell r="E826">
            <v>51454</v>
          </cell>
          <cell r="F826" t="str">
            <v/>
          </cell>
        </row>
        <row r="827">
          <cell r="D827">
            <v>51460</v>
          </cell>
          <cell r="E827">
            <v>51460</v>
          </cell>
          <cell r="F827" t="str">
            <v/>
          </cell>
        </row>
        <row r="828">
          <cell r="D828">
            <v>51468</v>
          </cell>
          <cell r="E828">
            <v>51468</v>
          </cell>
          <cell r="F828" t="str">
            <v/>
          </cell>
        </row>
        <row r="829">
          <cell r="D829">
            <v>51482</v>
          </cell>
          <cell r="E829">
            <v>51482</v>
          </cell>
          <cell r="F829" t="str">
            <v/>
          </cell>
        </row>
        <row r="830">
          <cell r="D830">
            <v>51488</v>
          </cell>
          <cell r="E830">
            <v>51488</v>
          </cell>
          <cell r="F830" t="str">
            <v/>
          </cell>
        </row>
        <row r="831">
          <cell r="D831">
            <v>51496</v>
          </cell>
          <cell r="E831">
            <v>51496</v>
          </cell>
          <cell r="F831" t="str">
            <v/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職員番号</v>
          </cell>
          <cell r="C1" t="str">
            <v>氏名</v>
          </cell>
        </row>
        <row r="2">
          <cell r="B2" t="str">
            <v>51774</v>
          </cell>
          <cell r="C2" t="str">
            <v>山村 博</v>
          </cell>
        </row>
        <row r="3">
          <cell r="B3" t="str">
            <v>35665</v>
          </cell>
          <cell r="C3" t="str">
            <v>山下 修</v>
          </cell>
        </row>
        <row r="4">
          <cell r="B4" t="str">
            <v>62993</v>
          </cell>
          <cell r="C4" t="str">
            <v>平田 恵哉</v>
          </cell>
        </row>
        <row r="5">
          <cell r="B5" t="str">
            <v>88014</v>
          </cell>
          <cell r="C5" t="str">
            <v>長田 弘二</v>
          </cell>
        </row>
        <row r="6">
          <cell r="B6" t="str">
            <v>29056</v>
          </cell>
          <cell r="C6" t="str">
            <v>中井 士郎</v>
          </cell>
        </row>
        <row r="7">
          <cell r="B7" t="str">
            <v>31176</v>
          </cell>
          <cell r="C7" t="str">
            <v>北 洋一</v>
          </cell>
        </row>
        <row r="8">
          <cell r="B8" t="str">
            <v>33473</v>
          </cell>
          <cell r="C8" t="str">
            <v>中村 映水</v>
          </cell>
        </row>
        <row r="9">
          <cell r="B9" t="str">
            <v>33485</v>
          </cell>
          <cell r="C9" t="str">
            <v>平田 真奈美</v>
          </cell>
        </row>
        <row r="10">
          <cell r="B10" t="str">
            <v>37584</v>
          </cell>
          <cell r="C10" t="str">
            <v>大橋 効</v>
          </cell>
        </row>
        <row r="11">
          <cell r="B11" t="str">
            <v>37601</v>
          </cell>
          <cell r="C11" t="str">
            <v>山本 浩之</v>
          </cell>
        </row>
        <row r="12">
          <cell r="B12" t="str">
            <v>39805</v>
          </cell>
          <cell r="C12" t="str">
            <v>南 博之</v>
          </cell>
        </row>
        <row r="13">
          <cell r="B13" t="str">
            <v>42503</v>
          </cell>
          <cell r="C13" t="str">
            <v>澤野 正樹</v>
          </cell>
        </row>
        <row r="14">
          <cell r="B14" t="str">
            <v>46963</v>
          </cell>
          <cell r="C14" t="str">
            <v>清水 和弥</v>
          </cell>
        </row>
        <row r="15">
          <cell r="B15" t="str">
            <v>52687</v>
          </cell>
          <cell r="C15" t="str">
            <v>坪野 寿恵</v>
          </cell>
        </row>
        <row r="16">
          <cell r="B16" t="str">
            <v>56712</v>
          </cell>
          <cell r="C16" t="str">
            <v>山田 正則</v>
          </cell>
        </row>
        <row r="17">
          <cell r="B17" t="str">
            <v>97962</v>
          </cell>
          <cell r="C17" t="str">
            <v>林 亮子</v>
          </cell>
        </row>
        <row r="18">
          <cell r="B18" t="str">
            <v>103814</v>
          </cell>
          <cell r="C18" t="str">
            <v>田村 能之</v>
          </cell>
        </row>
        <row r="19">
          <cell r="B19" t="str">
            <v>109997</v>
          </cell>
          <cell r="C19" t="str">
            <v>庵 緋沙子</v>
          </cell>
        </row>
        <row r="20">
          <cell r="B20" t="str">
            <v>79269</v>
          </cell>
          <cell r="C20" t="str">
            <v>冨田 紗詠子</v>
          </cell>
        </row>
        <row r="21">
          <cell r="B21" t="str">
            <v>88777</v>
          </cell>
          <cell r="C21" t="str">
            <v>黒田 奈菜子</v>
          </cell>
        </row>
        <row r="22">
          <cell r="B22" t="str">
            <v>94908</v>
          </cell>
          <cell r="C22" t="str">
            <v>長迫 千寛</v>
          </cell>
        </row>
        <row r="23">
          <cell r="B23" t="str">
            <v>97974</v>
          </cell>
          <cell r="C23" t="str">
            <v>吉田 汐里</v>
          </cell>
        </row>
        <row r="24">
          <cell r="B24" t="str">
            <v>109272</v>
          </cell>
          <cell r="C24" t="str">
            <v>齊藤 久紘</v>
          </cell>
        </row>
        <row r="25">
          <cell r="B25" t="str">
            <v>112499</v>
          </cell>
          <cell r="C25" t="str">
            <v>佐藤 恵梨子</v>
          </cell>
        </row>
        <row r="26">
          <cell r="B26" t="str">
            <v>114863</v>
          </cell>
          <cell r="C26" t="str">
            <v>加藤 靖博</v>
          </cell>
        </row>
        <row r="27">
          <cell r="B27" t="str">
            <v>118857</v>
          </cell>
          <cell r="C27" t="str">
            <v>小川 穂波</v>
          </cell>
        </row>
        <row r="28">
          <cell r="B28" t="str">
            <v>118869</v>
          </cell>
          <cell r="C28" t="str">
            <v>薬司 康平</v>
          </cell>
        </row>
        <row r="29">
          <cell r="B29" t="str">
            <v>122339</v>
          </cell>
          <cell r="C29" t="str">
            <v>西郡 健太</v>
          </cell>
        </row>
        <row r="30">
          <cell r="B30" t="str">
            <v>125630</v>
          </cell>
          <cell r="C30" t="str">
            <v>松木 こころ</v>
          </cell>
        </row>
        <row r="31">
          <cell r="B31" t="str">
            <v>125642</v>
          </cell>
          <cell r="C31" t="str">
            <v>諸田 悠也</v>
          </cell>
        </row>
        <row r="32">
          <cell r="B32" t="str">
            <v>130415</v>
          </cell>
          <cell r="C32" t="str">
            <v>樫田 尚</v>
          </cell>
        </row>
        <row r="33">
          <cell r="B33" t="str">
            <v>130427</v>
          </cell>
          <cell r="C33" t="str">
            <v>中村 公亮</v>
          </cell>
        </row>
        <row r="34">
          <cell r="B34" t="str">
            <v>130439</v>
          </cell>
          <cell r="C34" t="str">
            <v>福知 千佳</v>
          </cell>
        </row>
        <row r="35">
          <cell r="B35" t="str">
            <v>130441</v>
          </cell>
          <cell r="C35" t="str">
            <v>袋 隼哉</v>
          </cell>
        </row>
        <row r="36">
          <cell r="B36" t="str">
            <v>130831</v>
          </cell>
          <cell r="C36" t="str">
            <v>雨池 凌也</v>
          </cell>
        </row>
        <row r="37">
          <cell r="B37" t="str">
            <v>131603</v>
          </cell>
          <cell r="C37" t="str">
            <v>中川 大誠</v>
          </cell>
        </row>
        <row r="38">
          <cell r="B38" t="str">
            <v>138041</v>
          </cell>
          <cell r="C38" t="str">
            <v>清水 正生</v>
          </cell>
        </row>
        <row r="39">
          <cell r="B39" t="str">
            <v>138053</v>
          </cell>
          <cell r="C39" t="str">
            <v>菅野 祐萌</v>
          </cell>
        </row>
        <row r="40">
          <cell r="B40">
            <v>142042</v>
          </cell>
          <cell r="C40" t="str">
            <v>別所 貴仁</v>
          </cell>
        </row>
        <row r="41">
          <cell r="B41">
            <v>145410</v>
          </cell>
          <cell r="C41" t="str">
            <v>坂下 大知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P1241"/>
  <sheetViews>
    <sheetView workbookViewId="0">
      <pane ySplit="1" topLeftCell="A840" activePane="bottomLeft" state="frozen"/>
      <selection activeCell="AG11" sqref="AG11"/>
      <selection pane="bottomLeft" activeCell="D22" sqref="D22"/>
    </sheetView>
  </sheetViews>
  <sheetFormatPr defaultColWidth="15.26953125" defaultRowHeight="13" x14ac:dyDescent="0.2"/>
  <cols>
    <col min="1" max="2" width="9"/>
    <col min="3" max="3" width="16.6328125" customWidth="1"/>
    <col min="4" max="8" width="9"/>
  </cols>
  <sheetData>
    <row r="1" spans="1:16" x14ac:dyDescent="0.2">
      <c r="A1" s="365" t="s">
        <v>204</v>
      </c>
      <c r="B1" s="365" t="s">
        <v>205</v>
      </c>
      <c r="C1" s="365" t="s">
        <v>1</v>
      </c>
      <c r="D1" s="365" t="s">
        <v>206</v>
      </c>
      <c r="E1" s="365" t="s">
        <v>3</v>
      </c>
      <c r="F1" s="365" t="s">
        <v>207</v>
      </c>
      <c r="G1" s="365" t="s">
        <v>5</v>
      </c>
      <c r="H1" s="365" t="s">
        <v>6</v>
      </c>
      <c r="I1" s="366" t="s">
        <v>208</v>
      </c>
    </row>
    <row r="2" spans="1:16" x14ac:dyDescent="0.2">
      <c r="A2" s="364">
        <v>51774</v>
      </c>
      <c r="B2" s="364" t="s">
        <v>12</v>
      </c>
      <c r="C2" s="364" t="s">
        <v>243</v>
      </c>
      <c r="D2" s="364" t="s">
        <v>8</v>
      </c>
      <c r="E2" s="364" t="s">
        <v>7</v>
      </c>
      <c r="F2" s="364" t="s">
        <v>10</v>
      </c>
      <c r="G2" s="364" t="s">
        <v>7</v>
      </c>
      <c r="H2" s="364" t="s">
        <v>7</v>
      </c>
      <c r="I2" s="367">
        <f>C2*1</f>
        <v>45748</v>
      </c>
    </row>
    <row r="3" spans="1:16" x14ac:dyDescent="0.2">
      <c r="A3" s="364">
        <v>51774</v>
      </c>
      <c r="B3" s="364" t="s">
        <v>12</v>
      </c>
      <c r="C3" s="364" t="s">
        <v>244</v>
      </c>
      <c r="D3" s="364" t="s">
        <v>8</v>
      </c>
      <c r="E3" s="364" t="s">
        <v>7</v>
      </c>
      <c r="F3" s="364" t="s">
        <v>10</v>
      </c>
      <c r="G3" s="364" t="s">
        <v>7</v>
      </c>
      <c r="H3" s="364" t="s">
        <v>7</v>
      </c>
      <c r="I3" s="367">
        <f t="shared" ref="I3:I66" si="0">C3*1</f>
        <v>45749</v>
      </c>
      <c r="J3" s="364"/>
      <c r="K3" s="364"/>
      <c r="L3" s="364"/>
      <c r="M3" s="364"/>
      <c r="N3" s="364"/>
      <c r="O3" s="364" t="s">
        <v>7</v>
      </c>
      <c r="P3" s="364" t="s">
        <v>7</v>
      </c>
    </row>
    <row r="4" spans="1:16" x14ac:dyDescent="0.2">
      <c r="A4" s="364">
        <v>51774</v>
      </c>
      <c r="B4" s="364" t="s">
        <v>12</v>
      </c>
      <c r="C4" s="364" t="s">
        <v>245</v>
      </c>
      <c r="D4" s="364" t="s">
        <v>8</v>
      </c>
      <c r="E4" s="364" t="s">
        <v>7</v>
      </c>
      <c r="F4" s="364" t="s">
        <v>10</v>
      </c>
      <c r="G4" s="364" t="s">
        <v>7</v>
      </c>
      <c r="H4" s="364" t="s">
        <v>7</v>
      </c>
      <c r="I4" s="367">
        <f t="shared" si="0"/>
        <v>45750</v>
      </c>
      <c r="J4" s="364"/>
      <c r="K4" s="364"/>
      <c r="L4" s="364"/>
      <c r="M4" s="364"/>
      <c r="N4" s="364"/>
      <c r="O4" s="364" t="s">
        <v>7</v>
      </c>
      <c r="P4" s="364" t="s">
        <v>7</v>
      </c>
    </row>
    <row r="5" spans="1:16" x14ac:dyDescent="0.2">
      <c r="A5" s="364">
        <v>51774</v>
      </c>
      <c r="B5" s="364" t="s">
        <v>12</v>
      </c>
      <c r="C5" s="364" t="s">
        <v>246</v>
      </c>
      <c r="D5" s="364" t="s">
        <v>8</v>
      </c>
      <c r="E5" s="364" t="s">
        <v>7</v>
      </c>
      <c r="F5" s="364" t="s">
        <v>10</v>
      </c>
      <c r="G5" s="364" t="s">
        <v>7</v>
      </c>
      <c r="H5" s="364" t="s">
        <v>7</v>
      </c>
      <c r="I5" s="367">
        <f t="shared" si="0"/>
        <v>45751</v>
      </c>
      <c r="J5" s="364"/>
      <c r="K5" s="364"/>
      <c r="L5" s="364"/>
      <c r="M5" s="364"/>
      <c r="N5" s="364"/>
      <c r="O5" s="364" t="s">
        <v>7</v>
      </c>
      <c r="P5" s="364" t="s">
        <v>7</v>
      </c>
    </row>
    <row r="6" spans="1:16" x14ac:dyDescent="0.2">
      <c r="A6" s="364">
        <v>51774</v>
      </c>
      <c r="B6" s="364" t="s">
        <v>12</v>
      </c>
      <c r="C6" s="364" t="s">
        <v>247</v>
      </c>
      <c r="D6" s="364" t="s">
        <v>9</v>
      </c>
      <c r="E6" s="364" t="s">
        <v>7</v>
      </c>
      <c r="F6" s="364" t="s">
        <v>10</v>
      </c>
      <c r="G6" s="364" t="s">
        <v>7</v>
      </c>
      <c r="H6" s="364" t="s">
        <v>7</v>
      </c>
      <c r="I6" s="367">
        <f t="shared" si="0"/>
        <v>45752</v>
      </c>
      <c r="J6" s="364"/>
      <c r="K6" s="364"/>
      <c r="L6" s="364"/>
      <c r="M6" s="364"/>
      <c r="N6" s="364"/>
      <c r="O6" s="364" t="s">
        <v>7</v>
      </c>
      <c r="P6" s="364" t="s">
        <v>7</v>
      </c>
    </row>
    <row r="7" spans="1:16" x14ac:dyDescent="0.2">
      <c r="A7" s="364">
        <v>51774</v>
      </c>
      <c r="B7" s="364" t="s">
        <v>12</v>
      </c>
      <c r="C7" s="364" t="s">
        <v>248</v>
      </c>
      <c r="D7" s="364" t="s">
        <v>211</v>
      </c>
      <c r="E7" s="364" t="s">
        <v>7</v>
      </c>
      <c r="F7" s="364" t="s">
        <v>10</v>
      </c>
      <c r="G7" s="364" t="s">
        <v>7</v>
      </c>
      <c r="H7" s="364" t="s">
        <v>7</v>
      </c>
      <c r="I7" s="367">
        <f t="shared" si="0"/>
        <v>45753</v>
      </c>
      <c r="J7" s="364"/>
      <c r="K7" s="364"/>
      <c r="L7" s="364"/>
      <c r="M7" s="364"/>
      <c r="N7" s="364"/>
      <c r="O7" s="364" t="s">
        <v>7</v>
      </c>
      <c r="P7" s="364" t="s">
        <v>7</v>
      </c>
    </row>
    <row r="8" spans="1:16" x14ac:dyDescent="0.2">
      <c r="A8" s="364">
        <v>51774</v>
      </c>
      <c r="B8" s="364" t="s">
        <v>12</v>
      </c>
      <c r="C8" s="364" t="s">
        <v>249</v>
      </c>
      <c r="D8" s="364" t="s">
        <v>8</v>
      </c>
      <c r="E8" s="364" t="s">
        <v>7</v>
      </c>
      <c r="F8" s="364" t="s">
        <v>10</v>
      </c>
      <c r="G8" s="364" t="s">
        <v>7</v>
      </c>
      <c r="H8" s="364" t="s">
        <v>7</v>
      </c>
      <c r="I8" s="367">
        <f t="shared" si="0"/>
        <v>45754</v>
      </c>
      <c r="J8" s="364"/>
      <c r="K8" s="364"/>
      <c r="L8" s="364"/>
      <c r="M8" s="364"/>
      <c r="N8" s="364"/>
      <c r="O8" s="364" t="s">
        <v>7</v>
      </c>
      <c r="P8" s="364" t="s">
        <v>7</v>
      </c>
    </row>
    <row r="9" spans="1:16" x14ac:dyDescent="0.2">
      <c r="A9" s="364">
        <v>51774</v>
      </c>
      <c r="B9" s="364" t="s">
        <v>12</v>
      </c>
      <c r="C9" s="364" t="s">
        <v>250</v>
      </c>
      <c r="D9" s="364" t="s">
        <v>8</v>
      </c>
      <c r="E9" s="364" t="s">
        <v>7</v>
      </c>
      <c r="F9" s="364" t="s">
        <v>10</v>
      </c>
      <c r="G9" s="364" t="s">
        <v>7</v>
      </c>
      <c r="H9" s="364" t="s">
        <v>7</v>
      </c>
      <c r="I9" s="367">
        <f t="shared" si="0"/>
        <v>45755</v>
      </c>
      <c r="J9" s="364"/>
      <c r="K9" s="364"/>
      <c r="L9" s="364"/>
      <c r="M9" s="364"/>
      <c r="N9" s="364"/>
      <c r="O9" s="364" t="s">
        <v>7</v>
      </c>
      <c r="P9" s="364" t="s">
        <v>7</v>
      </c>
    </row>
    <row r="10" spans="1:16" x14ac:dyDescent="0.2">
      <c r="A10" s="364">
        <v>51774</v>
      </c>
      <c r="B10" s="364" t="s">
        <v>12</v>
      </c>
      <c r="C10" s="364" t="s">
        <v>251</v>
      </c>
      <c r="D10" s="364" t="s">
        <v>8</v>
      </c>
      <c r="E10" s="364" t="s">
        <v>7</v>
      </c>
      <c r="F10" s="364" t="s">
        <v>10</v>
      </c>
      <c r="G10" s="364" t="s">
        <v>7</v>
      </c>
      <c r="H10" s="364" t="s">
        <v>7</v>
      </c>
      <c r="I10" s="367">
        <f t="shared" si="0"/>
        <v>45756</v>
      </c>
      <c r="J10" s="364"/>
      <c r="K10" s="364"/>
      <c r="L10" s="364"/>
      <c r="M10" s="364"/>
      <c r="N10" s="364"/>
      <c r="O10" s="364" t="s">
        <v>7</v>
      </c>
      <c r="P10" s="364" t="s">
        <v>7</v>
      </c>
    </row>
    <row r="11" spans="1:16" x14ac:dyDescent="0.2">
      <c r="A11" s="364">
        <v>51774</v>
      </c>
      <c r="B11" s="364" t="s">
        <v>12</v>
      </c>
      <c r="C11" s="364" t="s">
        <v>252</v>
      </c>
      <c r="D11" s="364" t="s">
        <v>8</v>
      </c>
      <c r="E11" s="364" t="s">
        <v>7</v>
      </c>
      <c r="F11" s="364" t="s">
        <v>10</v>
      </c>
      <c r="G11" s="364" t="s">
        <v>7</v>
      </c>
      <c r="H11" s="364" t="s">
        <v>7</v>
      </c>
      <c r="I11" s="367">
        <f t="shared" si="0"/>
        <v>45757</v>
      </c>
      <c r="J11" s="364"/>
      <c r="K11" s="364"/>
      <c r="L11" s="364"/>
      <c r="M11" s="364"/>
      <c r="N11" s="364"/>
      <c r="O11" s="364" t="s">
        <v>7</v>
      </c>
      <c r="P11" s="364" t="s">
        <v>7</v>
      </c>
    </row>
    <row r="12" spans="1:16" x14ac:dyDescent="0.2">
      <c r="A12" s="364">
        <v>51774</v>
      </c>
      <c r="B12" s="364" t="s">
        <v>12</v>
      </c>
      <c r="C12" s="364" t="s">
        <v>253</v>
      </c>
      <c r="D12" s="364" t="s">
        <v>8</v>
      </c>
      <c r="E12" s="364" t="s">
        <v>7</v>
      </c>
      <c r="F12" s="364" t="s">
        <v>10</v>
      </c>
      <c r="G12" s="364" t="s">
        <v>7</v>
      </c>
      <c r="H12" s="364" t="s">
        <v>7</v>
      </c>
      <c r="I12" s="367">
        <f t="shared" si="0"/>
        <v>45758</v>
      </c>
      <c r="J12" s="364"/>
      <c r="K12" s="364"/>
      <c r="L12" s="364"/>
      <c r="M12" s="364"/>
      <c r="N12" s="364"/>
      <c r="O12" s="364" t="s">
        <v>7</v>
      </c>
      <c r="P12" s="364" t="s">
        <v>7</v>
      </c>
    </row>
    <row r="13" spans="1:16" x14ac:dyDescent="0.2">
      <c r="A13" s="364">
        <v>51774</v>
      </c>
      <c r="B13" s="364" t="s">
        <v>12</v>
      </c>
      <c r="C13" s="364" t="s">
        <v>254</v>
      </c>
      <c r="D13" s="364" t="s">
        <v>9</v>
      </c>
      <c r="E13" s="364" t="s">
        <v>7</v>
      </c>
      <c r="F13" s="364" t="s">
        <v>10</v>
      </c>
      <c r="G13" s="364" t="s">
        <v>7</v>
      </c>
      <c r="H13" s="364" t="s">
        <v>7</v>
      </c>
      <c r="I13" s="367">
        <f t="shared" si="0"/>
        <v>45759</v>
      </c>
      <c r="J13" s="364"/>
      <c r="K13" s="364"/>
      <c r="L13" s="364"/>
      <c r="M13" s="364"/>
      <c r="N13" s="364"/>
      <c r="O13" s="364" t="s">
        <v>7</v>
      </c>
      <c r="P13" s="364" t="s">
        <v>7</v>
      </c>
    </row>
    <row r="14" spans="1:16" x14ac:dyDescent="0.2">
      <c r="A14" s="364">
        <v>51774</v>
      </c>
      <c r="B14" s="364" t="s">
        <v>12</v>
      </c>
      <c r="C14" s="364" t="s">
        <v>255</v>
      </c>
      <c r="D14" s="364" t="s">
        <v>211</v>
      </c>
      <c r="E14" s="364" t="s">
        <v>7</v>
      </c>
      <c r="F14" s="364" t="s">
        <v>10</v>
      </c>
      <c r="G14" s="364" t="s">
        <v>7</v>
      </c>
      <c r="H14" s="364" t="s">
        <v>7</v>
      </c>
      <c r="I14" s="367">
        <f t="shared" si="0"/>
        <v>45760</v>
      </c>
      <c r="J14" s="364"/>
      <c r="K14" s="364"/>
      <c r="L14" s="364"/>
      <c r="M14" s="364"/>
      <c r="N14" s="364"/>
      <c r="O14" s="364" t="s">
        <v>7</v>
      </c>
      <c r="P14" s="364" t="s">
        <v>7</v>
      </c>
    </row>
    <row r="15" spans="1:16" x14ac:dyDescent="0.2">
      <c r="A15" s="364">
        <v>51774</v>
      </c>
      <c r="B15" s="364" t="s">
        <v>12</v>
      </c>
      <c r="C15" s="364" t="s">
        <v>256</v>
      </c>
      <c r="D15" s="364" t="s">
        <v>8</v>
      </c>
      <c r="E15" s="364" t="s">
        <v>7</v>
      </c>
      <c r="F15" s="364" t="s">
        <v>10</v>
      </c>
      <c r="G15" s="364" t="s">
        <v>7</v>
      </c>
      <c r="H15" s="364" t="s">
        <v>7</v>
      </c>
      <c r="I15" s="367">
        <f t="shared" si="0"/>
        <v>45761</v>
      </c>
      <c r="J15" s="364"/>
      <c r="K15" s="364"/>
      <c r="L15" s="364"/>
      <c r="M15" s="364"/>
      <c r="N15" s="364"/>
      <c r="O15" s="364" t="s">
        <v>7</v>
      </c>
      <c r="P15" s="364" t="s">
        <v>7</v>
      </c>
    </row>
    <row r="16" spans="1:16" x14ac:dyDescent="0.2">
      <c r="A16" s="364">
        <v>51774</v>
      </c>
      <c r="B16" s="364" t="s">
        <v>12</v>
      </c>
      <c r="C16" s="364" t="s">
        <v>257</v>
      </c>
      <c r="D16" s="364" t="s">
        <v>8</v>
      </c>
      <c r="E16" s="364" t="s">
        <v>7</v>
      </c>
      <c r="F16" s="364" t="s">
        <v>10</v>
      </c>
      <c r="G16" s="364" t="s">
        <v>7</v>
      </c>
      <c r="H16" s="364" t="s">
        <v>7</v>
      </c>
      <c r="I16" s="367">
        <f t="shared" si="0"/>
        <v>45762</v>
      </c>
      <c r="J16" s="364"/>
      <c r="K16" s="364"/>
      <c r="L16" s="364"/>
      <c r="M16" s="364"/>
      <c r="N16" s="364"/>
      <c r="O16" s="364" t="s">
        <v>7</v>
      </c>
      <c r="P16" s="364" t="s">
        <v>7</v>
      </c>
    </row>
    <row r="17" spans="1:16" x14ac:dyDescent="0.2">
      <c r="A17" s="364">
        <v>51774</v>
      </c>
      <c r="B17" s="364" t="s">
        <v>12</v>
      </c>
      <c r="C17" s="364" t="s">
        <v>258</v>
      </c>
      <c r="D17" s="364" t="s">
        <v>8</v>
      </c>
      <c r="E17" s="364" t="s">
        <v>7</v>
      </c>
      <c r="F17" s="364" t="s">
        <v>10</v>
      </c>
      <c r="G17" s="364" t="s">
        <v>7</v>
      </c>
      <c r="H17" s="364" t="s">
        <v>7</v>
      </c>
      <c r="I17" s="367">
        <f t="shared" si="0"/>
        <v>45763</v>
      </c>
      <c r="J17" s="364"/>
      <c r="K17" s="364"/>
      <c r="L17" s="364"/>
      <c r="M17" s="364"/>
      <c r="N17" s="364"/>
      <c r="O17" s="364" t="s">
        <v>7</v>
      </c>
      <c r="P17" s="364" t="s">
        <v>7</v>
      </c>
    </row>
    <row r="18" spans="1:16" x14ac:dyDescent="0.2">
      <c r="A18" s="364">
        <v>51774</v>
      </c>
      <c r="B18" s="364" t="s">
        <v>12</v>
      </c>
      <c r="C18" s="364" t="s">
        <v>259</v>
      </c>
      <c r="D18" s="364" t="s">
        <v>8</v>
      </c>
      <c r="E18" s="364" t="s">
        <v>7</v>
      </c>
      <c r="F18" s="364" t="s">
        <v>10</v>
      </c>
      <c r="G18" s="364" t="s">
        <v>7</v>
      </c>
      <c r="H18" s="364" t="s">
        <v>7</v>
      </c>
      <c r="I18" s="367">
        <f t="shared" si="0"/>
        <v>45764</v>
      </c>
      <c r="J18" s="364"/>
      <c r="K18" s="364"/>
      <c r="L18" s="364"/>
      <c r="M18" s="364"/>
      <c r="N18" s="364"/>
      <c r="O18" s="364" t="s">
        <v>7</v>
      </c>
      <c r="P18" s="364" t="s">
        <v>7</v>
      </c>
    </row>
    <row r="19" spans="1:16" x14ac:dyDescent="0.2">
      <c r="A19" s="364">
        <v>51774</v>
      </c>
      <c r="B19" s="364" t="s">
        <v>12</v>
      </c>
      <c r="C19" s="364" t="s">
        <v>260</v>
      </c>
      <c r="D19" s="364" t="s">
        <v>8</v>
      </c>
      <c r="E19" s="364" t="s">
        <v>7</v>
      </c>
      <c r="F19" s="364" t="s">
        <v>10</v>
      </c>
      <c r="G19" s="364" t="s">
        <v>7</v>
      </c>
      <c r="H19" s="364" t="s">
        <v>7</v>
      </c>
      <c r="I19" s="367">
        <f t="shared" si="0"/>
        <v>45765</v>
      </c>
      <c r="J19" s="364"/>
      <c r="K19" s="364"/>
      <c r="L19" s="364"/>
      <c r="M19" s="364"/>
      <c r="N19" s="364"/>
      <c r="O19" s="364" t="s">
        <v>7</v>
      </c>
      <c r="P19" s="364" t="s">
        <v>7</v>
      </c>
    </row>
    <row r="20" spans="1:16" x14ac:dyDescent="0.2">
      <c r="A20" s="364">
        <v>51774</v>
      </c>
      <c r="B20" s="364" t="s">
        <v>12</v>
      </c>
      <c r="C20" s="364" t="s">
        <v>261</v>
      </c>
      <c r="D20" s="364" t="s">
        <v>9</v>
      </c>
      <c r="E20" s="364" t="s">
        <v>7</v>
      </c>
      <c r="F20" s="364" t="s">
        <v>10</v>
      </c>
      <c r="G20" s="364" t="s">
        <v>7</v>
      </c>
      <c r="H20" s="364" t="s">
        <v>7</v>
      </c>
      <c r="I20" s="367">
        <f t="shared" si="0"/>
        <v>45766</v>
      </c>
      <c r="J20" s="364"/>
      <c r="K20" s="364"/>
      <c r="L20" s="364"/>
      <c r="M20" s="364"/>
      <c r="N20" s="364"/>
      <c r="O20" s="364" t="s">
        <v>7</v>
      </c>
      <c r="P20" s="364" t="s">
        <v>7</v>
      </c>
    </row>
    <row r="21" spans="1:16" x14ac:dyDescent="0.2">
      <c r="A21" s="364">
        <v>51774</v>
      </c>
      <c r="B21" s="364" t="s">
        <v>12</v>
      </c>
      <c r="C21" s="364" t="s">
        <v>262</v>
      </c>
      <c r="D21" s="364" t="s">
        <v>211</v>
      </c>
      <c r="E21" s="364" t="s">
        <v>7</v>
      </c>
      <c r="F21" s="364" t="s">
        <v>10</v>
      </c>
      <c r="G21" s="364" t="s">
        <v>7</v>
      </c>
      <c r="H21" s="364" t="s">
        <v>7</v>
      </c>
      <c r="I21" s="367">
        <f t="shared" si="0"/>
        <v>45767</v>
      </c>
      <c r="J21" s="364"/>
      <c r="K21" s="364"/>
      <c r="L21" s="364"/>
      <c r="M21" s="364"/>
      <c r="N21" s="364"/>
      <c r="O21" s="364" t="s">
        <v>7</v>
      </c>
      <c r="P21" s="364" t="s">
        <v>7</v>
      </c>
    </row>
    <row r="22" spans="1:16" x14ac:dyDescent="0.2">
      <c r="A22" s="364">
        <v>51774</v>
      </c>
      <c r="B22" s="364" t="s">
        <v>12</v>
      </c>
      <c r="C22" s="364" t="s">
        <v>263</v>
      </c>
      <c r="D22" s="364" t="s">
        <v>8</v>
      </c>
      <c r="E22" s="364" t="s">
        <v>7</v>
      </c>
      <c r="F22" s="364" t="s">
        <v>10</v>
      </c>
      <c r="G22" s="364" t="s">
        <v>7</v>
      </c>
      <c r="H22" s="364" t="s">
        <v>7</v>
      </c>
      <c r="I22" s="367">
        <f t="shared" si="0"/>
        <v>45768</v>
      </c>
      <c r="J22" s="364"/>
      <c r="K22" s="364"/>
      <c r="L22" s="364"/>
      <c r="M22" s="364"/>
      <c r="N22" s="364"/>
      <c r="O22" s="364" t="s">
        <v>7</v>
      </c>
      <c r="P22" s="364" t="s">
        <v>7</v>
      </c>
    </row>
    <row r="23" spans="1:16" x14ac:dyDescent="0.2">
      <c r="A23" s="364">
        <v>51774</v>
      </c>
      <c r="B23" s="364" t="s">
        <v>12</v>
      </c>
      <c r="C23" s="364" t="s">
        <v>264</v>
      </c>
      <c r="D23" s="364" t="s">
        <v>8</v>
      </c>
      <c r="E23" s="364" t="s">
        <v>7</v>
      </c>
      <c r="F23" s="364" t="s">
        <v>10</v>
      </c>
      <c r="G23" s="364" t="s">
        <v>7</v>
      </c>
      <c r="H23" s="364" t="s">
        <v>7</v>
      </c>
      <c r="I23" s="367">
        <f t="shared" si="0"/>
        <v>45769</v>
      </c>
      <c r="J23" s="364"/>
      <c r="K23" s="364"/>
      <c r="L23" s="364"/>
      <c r="M23" s="364"/>
      <c r="N23" s="364"/>
      <c r="O23" s="364" t="s">
        <v>7</v>
      </c>
      <c r="P23" s="364" t="s">
        <v>7</v>
      </c>
    </row>
    <row r="24" spans="1:16" x14ac:dyDescent="0.2">
      <c r="A24" s="364">
        <v>51774</v>
      </c>
      <c r="B24" s="364" t="s">
        <v>12</v>
      </c>
      <c r="C24" s="364" t="s">
        <v>265</v>
      </c>
      <c r="D24" s="364" t="s">
        <v>8</v>
      </c>
      <c r="E24" s="364" t="s">
        <v>7</v>
      </c>
      <c r="F24" s="364" t="s">
        <v>10</v>
      </c>
      <c r="G24" s="364" t="s">
        <v>7</v>
      </c>
      <c r="H24" s="364" t="s">
        <v>7</v>
      </c>
      <c r="I24" s="367">
        <f t="shared" si="0"/>
        <v>45770</v>
      </c>
      <c r="J24" s="364"/>
      <c r="K24" s="364"/>
      <c r="L24" s="364"/>
      <c r="M24" s="364"/>
      <c r="N24" s="364"/>
      <c r="O24" s="364" t="s">
        <v>7</v>
      </c>
      <c r="P24" s="364" t="s">
        <v>7</v>
      </c>
    </row>
    <row r="25" spans="1:16" x14ac:dyDescent="0.2">
      <c r="A25" s="364">
        <v>51774</v>
      </c>
      <c r="B25" s="364" t="s">
        <v>12</v>
      </c>
      <c r="C25" s="364" t="s">
        <v>266</v>
      </c>
      <c r="D25" s="364" t="s">
        <v>8</v>
      </c>
      <c r="E25" s="364" t="s">
        <v>7</v>
      </c>
      <c r="F25" s="364" t="s">
        <v>10</v>
      </c>
      <c r="G25" s="364" t="s">
        <v>7</v>
      </c>
      <c r="H25" s="364" t="s">
        <v>7</v>
      </c>
      <c r="I25" s="367">
        <f t="shared" si="0"/>
        <v>45771</v>
      </c>
      <c r="J25" s="364"/>
      <c r="K25" s="364"/>
      <c r="L25" s="364"/>
      <c r="M25" s="364"/>
      <c r="N25" s="364"/>
      <c r="O25" s="364" t="s">
        <v>7</v>
      </c>
      <c r="P25" s="364" t="s">
        <v>7</v>
      </c>
    </row>
    <row r="26" spans="1:16" x14ac:dyDescent="0.2">
      <c r="A26" s="364">
        <v>51774</v>
      </c>
      <c r="B26" s="364" t="s">
        <v>12</v>
      </c>
      <c r="C26" s="364" t="s">
        <v>267</v>
      </c>
      <c r="D26" s="364" t="s">
        <v>8</v>
      </c>
      <c r="E26" s="364" t="s">
        <v>7</v>
      </c>
      <c r="F26" s="364" t="s">
        <v>10</v>
      </c>
      <c r="G26" s="364" t="s">
        <v>7</v>
      </c>
      <c r="H26" s="364" t="s">
        <v>7</v>
      </c>
      <c r="I26" s="367">
        <f t="shared" si="0"/>
        <v>45772</v>
      </c>
      <c r="J26" s="364"/>
      <c r="K26" s="364"/>
      <c r="L26" s="364"/>
      <c r="M26" s="364"/>
      <c r="N26" s="364"/>
      <c r="O26" s="364" t="s">
        <v>7</v>
      </c>
      <c r="P26" s="364" t="s">
        <v>7</v>
      </c>
    </row>
    <row r="27" spans="1:16" x14ac:dyDescent="0.2">
      <c r="A27" s="364">
        <v>51774</v>
      </c>
      <c r="B27" s="364" t="s">
        <v>12</v>
      </c>
      <c r="C27" s="364" t="s">
        <v>268</v>
      </c>
      <c r="D27" s="364" t="s">
        <v>9</v>
      </c>
      <c r="E27" s="364" t="s">
        <v>7</v>
      </c>
      <c r="F27" s="364" t="s">
        <v>10</v>
      </c>
      <c r="G27" s="364" t="s">
        <v>7</v>
      </c>
      <c r="H27" s="364" t="s">
        <v>7</v>
      </c>
      <c r="I27" s="367">
        <f t="shared" si="0"/>
        <v>45773</v>
      </c>
      <c r="J27" s="364"/>
      <c r="K27" s="364"/>
      <c r="L27" s="364"/>
      <c r="M27" s="364"/>
      <c r="N27" s="364"/>
      <c r="O27" s="364" t="s">
        <v>7</v>
      </c>
      <c r="P27" s="364" t="s">
        <v>7</v>
      </c>
    </row>
    <row r="28" spans="1:16" x14ac:dyDescent="0.2">
      <c r="A28" s="364">
        <v>51774</v>
      </c>
      <c r="B28" s="364" t="s">
        <v>12</v>
      </c>
      <c r="C28" s="364" t="s">
        <v>269</v>
      </c>
      <c r="D28" s="364" t="s">
        <v>211</v>
      </c>
      <c r="E28" s="364" t="s">
        <v>7</v>
      </c>
      <c r="F28" s="364" t="s">
        <v>10</v>
      </c>
      <c r="G28" s="364" t="s">
        <v>7</v>
      </c>
      <c r="H28" s="364" t="s">
        <v>7</v>
      </c>
      <c r="I28" s="367">
        <f t="shared" si="0"/>
        <v>45774</v>
      </c>
      <c r="J28" s="364"/>
      <c r="K28" s="364"/>
      <c r="L28" s="364"/>
      <c r="M28" s="364"/>
      <c r="N28" s="364"/>
      <c r="O28" s="364" t="s">
        <v>7</v>
      </c>
      <c r="P28" s="364" t="s">
        <v>7</v>
      </c>
    </row>
    <row r="29" spans="1:16" x14ac:dyDescent="0.2">
      <c r="A29" s="364">
        <v>51774</v>
      </c>
      <c r="B29" s="364" t="s">
        <v>12</v>
      </c>
      <c r="C29" s="364" t="s">
        <v>270</v>
      </c>
      <c r="D29" s="364" t="s">
        <v>8</v>
      </c>
      <c r="E29" s="364" t="s">
        <v>7</v>
      </c>
      <c r="F29" s="364" t="s">
        <v>10</v>
      </c>
      <c r="G29" s="364" t="s">
        <v>7</v>
      </c>
      <c r="H29" s="364" t="s">
        <v>7</v>
      </c>
      <c r="I29" s="367">
        <f t="shared" si="0"/>
        <v>45775</v>
      </c>
      <c r="J29" s="364"/>
      <c r="K29" s="364"/>
      <c r="L29" s="364"/>
      <c r="M29" s="364"/>
      <c r="N29" s="364"/>
      <c r="O29" s="364" t="s">
        <v>7</v>
      </c>
      <c r="P29" s="364" t="s">
        <v>7</v>
      </c>
    </row>
    <row r="30" spans="1:16" x14ac:dyDescent="0.2">
      <c r="A30" s="364">
        <v>51774</v>
      </c>
      <c r="B30" s="364" t="s">
        <v>12</v>
      </c>
      <c r="C30" s="364" t="s">
        <v>271</v>
      </c>
      <c r="D30" s="364" t="s">
        <v>8</v>
      </c>
      <c r="E30" s="364" t="s">
        <v>7</v>
      </c>
      <c r="F30" s="364" t="s">
        <v>10</v>
      </c>
      <c r="G30" s="364" t="s">
        <v>7</v>
      </c>
      <c r="H30" s="364" t="s">
        <v>7</v>
      </c>
      <c r="I30" s="367">
        <f t="shared" si="0"/>
        <v>45776</v>
      </c>
      <c r="J30" s="364"/>
      <c r="K30" s="364"/>
      <c r="L30" s="364"/>
      <c r="M30" s="364"/>
      <c r="N30" s="364"/>
      <c r="O30" s="364" t="s">
        <v>7</v>
      </c>
      <c r="P30" s="364" t="s">
        <v>7</v>
      </c>
    </row>
    <row r="31" spans="1:16" x14ac:dyDescent="0.2">
      <c r="A31" s="364">
        <v>51774</v>
      </c>
      <c r="B31" s="364" t="s">
        <v>12</v>
      </c>
      <c r="C31" s="364" t="s">
        <v>272</v>
      </c>
      <c r="D31" s="364" t="s">
        <v>8</v>
      </c>
      <c r="E31" s="364" t="s">
        <v>7</v>
      </c>
      <c r="F31" s="364" t="s">
        <v>10</v>
      </c>
      <c r="G31" s="364" t="s">
        <v>7</v>
      </c>
      <c r="H31" s="364" t="s">
        <v>7</v>
      </c>
      <c r="I31" s="367">
        <f t="shared" si="0"/>
        <v>45777</v>
      </c>
      <c r="J31" s="364"/>
      <c r="K31" s="364"/>
      <c r="L31" s="364"/>
      <c r="M31" s="364"/>
      <c r="N31" s="364"/>
      <c r="O31" s="364" t="s">
        <v>7</v>
      </c>
      <c r="P31" s="364" t="s">
        <v>7</v>
      </c>
    </row>
    <row r="32" spans="1:16" x14ac:dyDescent="0.2">
      <c r="A32" s="364">
        <v>35665</v>
      </c>
      <c r="B32" s="364" t="s">
        <v>11</v>
      </c>
      <c r="C32" s="364" t="s">
        <v>243</v>
      </c>
      <c r="D32" s="364" t="s">
        <v>8</v>
      </c>
      <c r="E32" s="364" t="s">
        <v>7</v>
      </c>
      <c r="F32" s="364" t="s">
        <v>10</v>
      </c>
      <c r="G32" s="364" t="s">
        <v>7</v>
      </c>
      <c r="H32" s="364" t="s">
        <v>7</v>
      </c>
      <c r="I32" s="367">
        <f t="shared" si="0"/>
        <v>45748</v>
      </c>
      <c r="J32" s="364"/>
      <c r="K32" s="364"/>
      <c r="L32" s="364"/>
      <c r="M32" s="364"/>
      <c r="N32" s="364"/>
      <c r="O32" s="364" t="s">
        <v>7</v>
      </c>
      <c r="P32" s="364" t="s">
        <v>7</v>
      </c>
    </row>
    <row r="33" spans="1:16" x14ac:dyDescent="0.2">
      <c r="A33" s="364">
        <v>35665</v>
      </c>
      <c r="B33" s="364" t="s">
        <v>11</v>
      </c>
      <c r="C33" s="364" t="s">
        <v>244</v>
      </c>
      <c r="D33" s="364" t="s">
        <v>8</v>
      </c>
      <c r="E33" s="364" t="s">
        <v>7</v>
      </c>
      <c r="F33" s="364" t="s">
        <v>10</v>
      </c>
      <c r="G33" s="364" t="s">
        <v>7</v>
      </c>
      <c r="H33" s="364" t="s">
        <v>7</v>
      </c>
      <c r="I33" s="367">
        <f t="shared" si="0"/>
        <v>45749</v>
      </c>
      <c r="J33" s="364"/>
      <c r="K33" s="364"/>
      <c r="L33" s="364"/>
      <c r="M33" s="364"/>
      <c r="N33" s="364"/>
      <c r="O33" s="364" t="s">
        <v>7</v>
      </c>
      <c r="P33" s="364" t="s">
        <v>7</v>
      </c>
    </row>
    <row r="34" spans="1:16" x14ac:dyDescent="0.2">
      <c r="A34" s="364">
        <v>35665</v>
      </c>
      <c r="B34" s="364" t="s">
        <v>11</v>
      </c>
      <c r="C34" s="364" t="s">
        <v>245</v>
      </c>
      <c r="D34" s="364" t="s">
        <v>8</v>
      </c>
      <c r="E34" s="364" t="s">
        <v>7</v>
      </c>
      <c r="F34" s="364" t="s">
        <v>10</v>
      </c>
      <c r="G34" s="364" t="s">
        <v>7</v>
      </c>
      <c r="H34" s="364" t="s">
        <v>7</v>
      </c>
      <c r="I34" s="367">
        <f t="shared" si="0"/>
        <v>45750</v>
      </c>
      <c r="J34" s="364"/>
      <c r="K34" s="364"/>
      <c r="L34" s="364"/>
      <c r="M34" s="364"/>
      <c r="N34" s="364"/>
      <c r="O34" s="364" t="s">
        <v>7</v>
      </c>
      <c r="P34" s="364" t="s">
        <v>7</v>
      </c>
    </row>
    <row r="35" spans="1:16" x14ac:dyDescent="0.2">
      <c r="A35" s="364">
        <v>35665</v>
      </c>
      <c r="B35" s="364" t="s">
        <v>11</v>
      </c>
      <c r="C35" s="364" t="s">
        <v>246</v>
      </c>
      <c r="D35" s="364" t="s">
        <v>8</v>
      </c>
      <c r="E35" s="364" t="s">
        <v>7</v>
      </c>
      <c r="F35" s="364" t="s">
        <v>10</v>
      </c>
      <c r="G35" s="364" t="s">
        <v>7</v>
      </c>
      <c r="H35" s="364" t="s">
        <v>7</v>
      </c>
      <c r="I35" s="367">
        <f t="shared" si="0"/>
        <v>45751</v>
      </c>
      <c r="J35" s="364"/>
      <c r="K35" s="364"/>
      <c r="L35" s="364"/>
      <c r="M35" s="364"/>
      <c r="N35" s="364"/>
      <c r="O35" s="364" t="s">
        <v>7</v>
      </c>
      <c r="P35" s="364" t="s">
        <v>7</v>
      </c>
    </row>
    <row r="36" spans="1:16" x14ac:dyDescent="0.2">
      <c r="A36" s="364">
        <v>35665</v>
      </c>
      <c r="B36" s="364" t="s">
        <v>11</v>
      </c>
      <c r="C36" s="364" t="s">
        <v>247</v>
      </c>
      <c r="D36" s="364" t="s">
        <v>9</v>
      </c>
      <c r="E36" s="364" t="s">
        <v>7</v>
      </c>
      <c r="F36" s="364" t="s">
        <v>10</v>
      </c>
      <c r="G36" s="364" t="s">
        <v>7</v>
      </c>
      <c r="H36" s="364" t="s">
        <v>7</v>
      </c>
      <c r="I36" s="367">
        <f t="shared" si="0"/>
        <v>45752</v>
      </c>
      <c r="J36" s="364"/>
      <c r="K36" s="364"/>
      <c r="L36" s="364"/>
      <c r="M36" s="364"/>
      <c r="N36" s="364"/>
      <c r="O36" s="364" t="s">
        <v>7</v>
      </c>
      <c r="P36" s="364" t="s">
        <v>7</v>
      </c>
    </row>
    <row r="37" spans="1:16" x14ac:dyDescent="0.2">
      <c r="A37" s="364">
        <v>35665</v>
      </c>
      <c r="B37" s="364" t="s">
        <v>11</v>
      </c>
      <c r="C37" s="364" t="s">
        <v>248</v>
      </c>
      <c r="D37" s="364" t="s">
        <v>211</v>
      </c>
      <c r="E37" s="364" t="s">
        <v>7</v>
      </c>
      <c r="F37" s="364" t="s">
        <v>10</v>
      </c>
      <c r="G37" s="364" t="s">
        <v>7</v>
      </c>
      <c r="H37" s="364" t="s">
        <v>7</v>
      </c>
      <c r="I37" s="367">
        <f t="shared" si="0"/>
        <v>45753</v>
      </c>
      <c r="J37" s="364"/>
      <c r="K37" s="364"/>
      <c r="L37" s="364"/>
      <c r="M37" s="364"/>
      <c r="N37" s="364"/>
      <c r="O37" s="364" t="s">
        <v>7</v>
      </c>
      <c r="P37" s="364" t="s">
        <v>7</v>
      </c>
    </row>
    <row r="38" spans="1:16" x14ac:dyDescent="0.2">
      <c r="A38" s="364">
        <v>35665</v>
      </c>
      <c r="B38" s="364" t="s">
        <v>11</v>
      </c>
      <c r="C38" s="364" t="s">
        <v>249</v>
      </c>
      <c r="D38" s="364" t="s">
        <v>8</v>
      </c>
      <c r="E38" s="364" t="s">
        <v>7</v>
      </c>
      <c r="F38" s="364" t="s">
        <v>10</v>
      </c>
      <c r="G38" s="364" t="s">
        <v>7</v>
      </c>
      <c r="H38" s="364" t="s">
        <v>7</v>
      </c>
      <c r="I38" s="367">
        <f t="shared" si="0"/>
        <v>45754</v>
      </c>
      <c r="J38" s="364"/>
      <c r="K38" s="364"/>
      <c r="L38" s="364"/>
      <c r="M38" s="364"/>
      <c r="N38" s="364"/>
      <c r="O38" s="364" t="s">
        <v>7</v>
      </c>
      <c r="P38" s="364" t="s">
        <v>7</v>
      </c>
    </row>
    <row r="39" spans="1:16" x14ac:dyDescent="0.2">
      <c r="A39" s="364">
        <v>35665</v>
      </c>
      <c r="B39" s="364" t="s">
        <v>11</v>
      </c>
      <c r="C39" s="364" t="s">
        <v>250</v>
      </c>
      <c r="D39" s="364" t="s">
        <v>8</v>
      </c>
      <c r="E39" s="364" t="s">
        <v>7</v>
      </c>
      <c r="F39" s="364" t="s">
        <v>10</v>
      </c>
      <c r="G39" s="364" t="s">
        <v>7</v>
      </c>
      <c r="H39" s="364" t="s">
        <v>7</v>
      </c>
      <c r="I39" s="367">
        <f t="shared" si="0"/>
        <v>45755</v>
      </c>
      <c r="J39" s="364"/>
      <c r="K39" s="364"/>
      <c r="L39" s="364"/>
      <c r="M39" s="364"/>
      <c r="N39" s="364"/>
      <c r="O39" s="364" t="s">
        <v>7</v>
      </c>
      <c r="P39" s="364" t="s">
        <v>7</v>
      </c>
    </row>
    <row r="40" spans="1:16" x14ac:dyDescent="0.2">
      <c r="A40" s="364">
        <v>35665</v>
      </c>
      <c r="B40" s="364" t="s">
        <v>11</v>
      </c>
      <c r="C40" s="364" t="s">
        <v>251</v>
      </c>
      <c r="D40" s="364" t="s">
        <v>8</v>
      </c>
      <c r="E40" s="364" t="s">
        <v>7</v>
      </c>
      <c r="F40" s="364" t="s">
        <v>10</v>
      </c>
      <c r="G40" s="364" t="s">
        <v>7</v>
      </c>
      <c r="H40" s="364" t="s">
        <v>7</v>
      </c>
      <c r="I40" s="367">
        <f t="shared" si="0"/>
        <v>45756</v>
      </c>
      <c r="J40" s="364"/>
      <c r="K40" s="364"/>
      <c r="L40" s="364"/>
      <c r="M40" s="364"/>
      <c r="N40" s="364"/>
      <c r="O40" s="364" t="s">
        <v>7</v>
      </c>
      <c r="P40" s="364" t="s">
        <v>7</v>
      </c>
    </row>
    <row r="41" spans="1:16" x14ac:dyDescent="0.2">
      <c r="A41" s="364">
        <v>35665</v>
      </c>
      <c r="B41" s="364" t="s">
        <v>11</v>
      </c>
      <c r="C41" s="364" t="s">
        <v>252</v>
      </c>
      <c r="D41" s="364" t="s">
        <v>8</v>
      </c>
      <c r="E41" s="364" t="s">
        <v>7</v>
      </c>
      <c r="F41" s="364" t="s">
        <v>10</v>
      </c>
      <c r="G41" s="364" t="s">
        <v>7</v>
      </c>
      <c r="H41" s="364" t="s">
        <v>7</v>
      </c>
      <c r="I41" s="367">
        <f t="shared" si="0"/>
        <v>45757</v>
      </c>
      <c r="J41" s="364"/>
      <c r="K41" s="364"/>
      <c r="L41" s="364"/>
      <c r="M41" s="364"/>
      <c r="N41" s="364"/>
      <c r="O41" s="364" t="s">
        <v>7</v>
      </c>
      <c r="P41" s="364" t="s">
        <v>7</v>
      </c>
    </row>
    <row r="42" spans="1:16" x14ac:dyDescent="0.2">
      <c r="A42" s="364">
        <v>35665</v>
      </c>
      <c r="B42" s="364" t="s">
        <v>11</v>
      </c>
      <c r="C42" s="364" t="s">
        <v>253</v>
      </c>
      <c r="D42" s="364" t="s">
        <v>8</v>
      </c>
      <c r="E42" s="364" t="s">
        <v>7</v>
      </c>
      <c r="F42" s="364" t="s">
        <v>10</v>
      </c>
      <c r="G42" s="364" t="s">
        <v>7</v>
      </c>
      <c r="H42" s="364" t="s">
        <v>7</v>
      </c>
      <c r="I42" s="367">
        <f t="shared" si="0"/>
        <v>45758</v>
      </c>
      <c r="J42" s="364"/>
      <c r="K42" s="364"/>
      <c r="L42" s="364"/>
      <c r="M42" s="364"/>
      <c r="N42" s="364"/>
      <c r="O42" s="364" t="s">
        <v>7</v>
      </c>
      <c r="P42" s="364" t="s">
        <v>7</v>
      </c>
    </row>
    <row r="43" spans="1:16" x14ac:dyDescent="0.2">
      <c r="A43" s="364">
        <v>35665</v>
      </c>
      <c r="B43" s="364" t="s">
        <v>11</v>
      </c>
      <c r="C43" s="364" t="s">
        <v>254</v>
      </c>
      <c r="D43" s="364" t="s">
        <v>9</v>
      </c>
      <c r="E43" s="364" t="s">
        <v>7</v>
      </c>
      <c r="F43" s="364" t="s">
        <v>10</v>
      </c>
      <c r="G43" s="364" t="s">
        <v>7</v>
      </c>
      <c r="H43" s="364" t="s">
        <v>7</v>
      </c>
      <c r="I43" s="367">
        <f t="shared" si="0"/>
        <v>45759</v>
      </c>
      <c r="J43" s="364"/>
      <c r="K43" s="364"/>
      <c r="L43" s="364"/>
      <c r="M43" s="364"/>
      <c r="N43" s="364"/>
      <c r="O43" s="364" t="s">
        <v>7</v>
      </c>
      <c r="P43" s="364" t="s">
        <v>7</v>
      </c>
    </row>
    <row r="44" spans="1:16" x14ac:dyDescent="0.2">
      <c r="A44" s="364">
        <v>35665</v>
      </c>
      <c r="B44" s="364" t="s">
        <v>11</v>
      </c>
      <c r="C44" s="364" t="s">
        <v>255</v>
      </c>
      <c r="D44" s="364" t="s">
        <v>211</v>
      </c>
      <c r="E44" s="364" t="s">
        <v>7</v>
      </c>
      <c r="F44" s="364" t="s">
        <v>10</v>
      </c>
      <c r="G44" s="364" t="s">
        <v>7</v>
      </c>
      <c r="H44" s="364" t="s">
        <v>7</v>
      </c>
      <c r="I44" s="367">
        <f t="shared" si="0"/>
        <v>45760</v>
      </c>
      <c r="J44" s="364"/>
      <c r="K44" s="364"/>
      <c r="L44" s="364"/>
      <c r="M44" s="364"/>
      <c r="N44" s="364"/>
      <c r="O44" s="364" t="s">
        <v>7</v>
      </c>
      <c r="P44" s="364" t="s">
        <v>7</v>
      </c>
    </row>
    <row r="45" spans="1:16" x14ac:dyDescent="0.2">
      <c r="A45" s="364">
        <v>35665</v>
      </c>
      <c r="B45" s="364" t="s">
        <v>11</v>
      </c>
      <c r="C45" s="364" t="s">
        <v>256</v>
      </c>
      <c r="D45" s="364" t="s">
        <v>8</v>
      </c>
      <c r="E45" s="364" t="s">
        <v>7</v>
      </c>
      <c r="F45" s="364" t="s">
        <v>10</v>
      </c>
      <c r="G45" s="364" t="s">
        <v>7</v>
      </c>
      <c r="H45" s="364" t="s">
        <v>7</v>
      </c>
      <c r="I45" s="367">
        <f t="shared" si="0"/>
        <v>45761</v>
      </c>
      <c r="J45" s="364"/>
      <c r="K45" s="364"/>
      <c r="L45" s="364"/>
      <c r="M45" s="364"/>
      <c r="N45" s="364"/>
      <c r="O45" s="364" t="s">
        <v>7</v>
      </c>
      <c r="P45" s="364" t="s">
        <v>7</v>
      </c>
    </row>
    <row r="46" spans="1:16" x14ac:dyDescent="0.2">
      <c r="A46" s="364">
        <v>35665</v>
      </c>
      <c r="B46" s="364" t="s">
        <v>11</v>
      </c>
      <c r="C46" s="364" t="s">
        <v>257</v>
      </c>
      <c r="D46" s="364" t="s">
        <v>8</v>
      </c>
      <c r="E46" s="364" t="s">
        <v>7</v>
      </c>
      <c r="F46" s="364" t="s">
        <v>10</v>
      </c>
      <c r="G46" s="364" t="s">
        <v>7</v>
      </c>
      <c r="H46" s="364" t="s">
        <v>7</v>
      </c>
      <c r="I46" s="367">
        <f t="shared" si="0"/>
        <v>45762</v>
      </c>
      <c r="J46" s="364"/>
      <c r="K46" s="364"/>
      <c r="L46" s="364"/>
      <c r="M46" s="364"/>
      <c r="N46" s="364"/>
      <c r="O46" s="364" t="s">
        <v>7</v>
      </c>
      <c r="P46" s="364" t="s">
        <v>7</v>
      </c>
    </row>
    <row r="47" spans="1:16" x14ac:dyDescent="0.2">
      <c r="A47" s="364">
        <v>35665</v>
      </c>
      <c r="B47" s="364" t="s">
        <v>11</v>
      </c>
      <c r="C47" s="364" t="s">
        <v>258</v>
      </c>
      <c r="D47" s="364" t="s">
        <v>8</v>
      </c>
      <c r="E47" s="364" t="s">
        <v>7</v>
      </c>
      <c r="F47" s="364" t="s">
        <v>10</v>
      </c>
      <c r="G47" s="364" t="s">
        <v>7</v>
      </c>
      <c r="H47" s="364" t="s">
        <v>7</v>
      </c>
      <c r="I47" s="367">
        <f t="shared" si="0"/>
        <v>45763</v>
      </c>
      <c r="J47" s="364"/>
      <c r="K47" s="364"/>
      <c r="L47" s="364"/>
      <c r="M47" s="364"/>
      <c r="N47" s="364"/>
      <c r="O47" s="364" t="s">
        <v>7</v>
      </c>
      <c r="P47" s="364" t="s">
        <v>7</v>
      </c>
    </row>
    <row r="48" spans="1:16" x14ac:dyDescent="0.2">
      <c r="A48" s="364">
        <v>35665</v>
      </c>
      <c r="B48" s="364" t="s">
        <v>11</v>
      </c>
      <c r="C48" s="364" t="s">
        <v>259</v>
      </c>
      <c r="D48" s="364" t="s">
        <v>8</v>
      </c>
      <c r="E48" s="364" t="s">
        <v>7</v>
      </c>
      <c r="F48" s="364" t="s">
        <v>10</v>
      </c>
      <c r="G48" s="364" t="s">
        <v>7</v>
      </c>
      <c r="H48" s="364" t="s">
        <v>7</v>
      </c>
      <c r="I48" s="367">
        <f t="shared" si="0"/>
        <v>45764</v>
      </c>
      <c r="J48" s="364"/>
      <c r="K48" s="364"/>
      <c r="L48" s="364"/>
      <c r="M48" s="364"/>
      <c r="N48" s="364"/>
      <c r="O48" s="364" t="s">
        <v>7</v>
      </c>
      <c r="P48" s="364" t="s">
        <v>7</v>
      </c>
    </row>
    <row r="49" spans="1:16" x14ac:dyDescent="0.2">
      <c r="A49" s="364">
        <v>35665</v>
      </c>
      <c r="B49" s="364" t="s">
        <v>11</v>
      </c>
      <c r="C49" s="364" t="s">
        <v>260</v>
      </c>
      <c r="D49" s="364" t="s">
        <v>8</v>
      </c>
      <c r="E49" s="364" t="s">
        <v>7</v>
      </c>
      <c r="F49" s="364" t="s">
        <v>10</v>
      </c>
      <c r="G49" s="364" t="s">
        <v>7</v>
      </c>
      <c r="H49" s="364" t="s">
        <v>7</v>
      </c>
      <c r="I49" s="367">
        <f t="shared" si="0"/>
        <v>45765</v>
      </c>
      <c r="J49" s="364"/>
      <c r="K49" s="364"/>
      <c r="L49" s="364"/>
      <c r="M49" s="364"/>
      <c r="N49" s="364"/>
      <c r="O49" s="364" t="s">
        <v>7</v>
      </c>
      <c r="P49" s="364" t="s">
        <v>7</v>
      </c>
    </row>
    <row r="50" spans="1:16" x14ac:dyDescent="0.2">
      <c r="A50" s="364">
        <v>35665</v>
      </c>
      <c r="B50" s="364" t="s">
        <v>11</v>
      </c>
      <c r="C50" s="364" t="s">
        <v>261</v>
      </c>
      <c r="D50" s="364" t="s">
        <v>9</v>
      </c>
      <c r="E50" s="364" t="s">
        <v>7</v>
      </c>
      <c r="F50" s="364" t="s">
        <v>10</v>
      </c>
      <c r="G50" s="364" t="s">
        <v>7</v>
      </c>
      <c r="H50" s="364" t="s">
        <v>7</v>
      </c>
      <c r="I50" s="367">
        <f t="shared" si="0"/>
        <v>45766</v>
      </c>
      <c r="J50" s="364"/>
      <c r="K50" s="364"/>
      <c r="L50" s="364"/>
      <c r="M50" s="364"/>
      <c r="N50" s="364"/>
      <c r="O50" s="364" t="s">
        <v>7</v>
      </c>
      <c r="P50" s="364" t="s">
        <v>7</v>
      </c>
    </row>
    <row r="51" spans="1:16" x14ac:dyDescent="0.2">
      <c r="A51" s="364">
        <v>35665</v>
      </c>
      <c r="B51" s="364" t="s">
        <v>11</v>
      </c>
      <c r="C51" s="364" t="s">
        <v>262</v>
      </c>
      <c r="D51" s="364" t="s">
        <v>211</v>
      </c>
      <c r="E51" s="364" t="s">
        <v>7</v>
      </c>
      <c r="F51" s="364" t="s">
        <v>10</v>
      </c>
      <c r="G51" s="364" t="s">
        <v>7</v>
      </c>
      <c r="H51" s="364" t="s">
        <v>7</v>
      </c>
      <c r="I51" s="367">
        <f t="shared" si="0"/>
        <v>45767</v>
      </c>
      <c r="J51" s="364"/>
      <c r="K51" s="364"/>
      <c r="L51" s="364"/>
      <c r="M51" s="364"/>
      <c r="N51" s="364"/>
      <c r="O51" s="364" t="s">
        <v>7</v>
      </c>
      <c r="P51" s="364" t="s">
        <v>7</v>
      </c>
    </row>
    <row r="52" spans="1:16" x14ac:dyDescent="0.2">
      <c r="A52" s="364">
        <v>35665</v>
      </c>
      <c r="B52" s="364" t="s">
        <v>11</v>
      </c>
      <c r="C52" s="364" t="s">
        <v>263</v>
      </c>
      <c r="D52" s="364" t="s">
        <v>8</v>
      </c>
      <c r="E52" s="364" t="s">
        <v>7</v>
      </c>
      <c r="F52" s="364" t="s">
        <v>10</v>
      </c>
      <c r="G52" s="364" t="s">
        <v>7</v>
      </c>
      <c r="H52" s="364" t="s">
        <v>7</v>
      </c>
      <c r="I52" s="367">
        <f t="shared" si="0"/>
        <v>45768</v>
      </c>
      <c r="J52" s="364"/>
      <c r="K52" s="364"/>
      <c r="L52" s="364"/>
      <c r="M52" s="364"/>
      <c r="N52" s="364"/>
      <c r="O52" s="364" t="s">
        <v>7</v>
      </c>
      <c r="P52" s="364" t="s">
        <v>7</v>
      </c>
    </row>
    <row r="53" spans="1:16" x14ac:dyDescent="0.2">
      <c r="A53" s="364">
        <v>35665</v>
      </c>
      <c r="B53" s="364" t="s">
        <v>11</v>
      </c>
      <c r="C53" s="364" t="s">
        <v>264</v>
      </c>
      <c r="D53" s="364" t="s">
        <v>8</v>
      </c>
      <c r="E53" s="364" t="s">
        <v>7</v>
      </c>
      <c r="F53" s="364" t="s">
        <v>10</v>
      </c>
      <c r="G53" s="364" t="s">
        <v>7</v>
      </c>
      <c r="H53" s="364" t="s">
        <v>7</v>
      </c>
      <c r="I53" s="367">
        <f t="shared" si="0"/>
        <v>45769</v>
      </c>
      <c r="J53" s="364"/>
      <c r="K53" s="364"/>
      <c r="L53" s="364"/>
      <c r="M53" s="364"/>
      <c r="N53" s="364"/>
      <c r="O53" s="364" t="s">
        <v>7</v>
      </c>
      <c r="P53" s="364" t="s">
        <v>7</v>
      </c>
    </row>
    <row r="54" spans="1:16" x14ac:dyDescent="0.2">
      <c r="A54" s="364">
        <v>35665</v>
      </c>
      <c r="B54" s="364" t="s">
        <v>11</v>
      </c>
      <c r="C54" s="364" t="s">
        <v>265</v>
      </c>
      <c r="D54" s="364" t="s">
        <v>8</v>
      </c>
      <c r="E54" s="364" t="s">
        <v>7</v>
      </c>
      <c r="F54" s="364" t="s">
        <v>10</v>
      </c>
      <c r="G54" s="364" t="s">
        <v>7</v>
      </c>
      <c r="H54" s="364" t="s">
        <v>7</v>
      </c>
      <c r="I54" s="367">
        <f t="shared" si="0"/>
        <v>45770</v>
      </c>
      <c r="J54" s="364"/>
      <c r="K54" s="364"/>
      <c r="L54" s="364"/>
      <c r="M54" s="364"/>
      <c r="N54" s="364"/>
      <c r="O54" s="364" t="s">
        <v>7</v>
      </c>
      <c r="P54" s="364" t="s">
        <v>7</v>
      </c>
    </row>
    <row r="55" spans="1:16" x14ac:dyDescent="0.2">
      <c r="A55" s="364">
        <v>35665</v>
      </c>
      <c r="B55" s="364" t="s">
        <v>11</v>
      </c>
      <c r="C55" s="364" t="s">
        <v>266</v>
      </c>
      <c r="D55" s="364" t="s">
        <v>8</v>
      </c>
      <c r="E55" s="364" t="s">
        <v>7</v>
      </c>
      <c r="F55" s="364" t="s">
        <v>10</v>
      </c>
      <c r="G55" s="364" t="s">
        <v>7</v>
      </c>
      <c r="H55" s="364" t="s">
        <v>7</v>
      </c>
      <c r="I55" s="367">
        <f t="shared" si="0"/>
        <v>45771</v>
      </c>
      <c r="J55" s="364"/>
      <c r="K55" s="364"/>
      <c r="L55" s="364"/>
      <c r="M55" s="364"/>
      <c r="N55" s="364"/>
      <c r="O55" s="364" t="s">
        <v>7</v>
      </c>
      <c r="P55" s="364" t="s">
        <v>7</v>
      </c>
    </row>
    <row r="56" spans="1:16" x14ac:dyDescent="0.2">
      <c r="A56" s="364">
        <v>35665</v>
      </c>
      <c r="B56" s="364" t="s">
        <v>11</v>
      </c>
      <c r="C56" s="364" t="s">
        <v>267</v>
      </c>
      <c r="D56" s="364" t="s">
        <v>8</v>
      </c>
      <c r="E56" s="364" t="s">
        <v>7</v>
      </c>
      <c r="F56" s="364" t="s">
        <v>10</v>
      </c>
      <c r="G56" s="364" t="s">
        <v>7</v>
      </c>
      <c r="H56" s="364" t="s">
        <v>7</v>
      </c>
      <c r="I56" s="367">
        <f t="shared" si="0"/>
        <v>45772</v>
      </c>
      <c r="J56" s="364"/>
      <c r="K56" s="364"/>
      <c r="L56" s="364"/>
      <c r="M56" s="364"/>
      <c r="N56" s="364"/>
      <c r="O56" s="364" t="s">
        <v>7</v>
      </c>
      <c r="P56" s="364" t="s">
        <v>7</v>
      </c>
    </row>
    <row r="57" spans="1:16" x14ac:dyDescent="0.2">
      <c r="A57" s="364">
        <v>35665</v>
      </c>
      <c r="B57" s="364" t="s">
        <v>11</v>
      </c>
      <c r="C57" s="364" t="s">
        <v>268</v>
      </c>
      <c r="D57" s="364" t="s">
        <v>9</v>
      </c>
      <c r="E57" s="364" t="s">
        <v>7</v>
      </c>
      <c r="F57" s="364" t="s">
        <v>10</v>
      </c>
      <c r="G57" s="364" t="s">
        <v>7</v>
      </c>
      <c r="H57" s="364" t="s">
        <v>7</v>
      </c>
      <c r="I57" s="367">
        <f t="shared" si="0"/>
        <v>45773</v>
      </c>
      <c r="J57" s="364"/>
      <c r="K57" s="364"/>
      <c r="L57" s="364"/>
      <c r="M57" s="364"/>
      <c r="N57" s="364"/>
      <c r="O57" s="364" t="s">
        <v>7</v>
      </c>
      <c r="P57" s="364" t="s">
        <v>7</v>
      </c>
    </row>
    <row r="58" spans="1:16" x14ac:dyDescent="0.2">
      <c r="A58" s="364">
        <v>35665</v>
      </c>
      <c r="B58" s="364" t="s">
        <v>11</v>
      </c>
      <c r="C58" s="364" t="s">
        <v>269</v>
      </c>
      <c r="D58" s="364" t="s">
        <v>211</v>
      </c>
      <c r="E58" s="364" t="s">
        <v>7</v>
      </c>
      <c r="F58" s="364" t="s">
        <v>10</v>
      </c>
      <c r="G58" s="364" t="s">
        <v>7</v>
      </c>
      <c r="H58" s="364" t="s">
        <v>7</v>
      </c>
      <c r="I58" s="367">
        <f t="shared" si="0"/>
        <v>45774</v>
      </c>
      <c r="J58" s="364"/>
      <c r="K58" s="364"/>
      <c r="L58" s="364"/>
      <c r="M58" s="364"/>
      <c r="N58" s="364"/>
      <c r="O58" s="364" t="s">
        <v>7</v>
      </c>
      <c r="P58" s="364" t="s">
        <v>7</v>
      </c>
    </row>
    <row r="59" spans="1:16" x14ac:dyDescent="0.2">
      <c r="A59" s="364">
        <v>35665</v>
      </c>
      <c r="B59" s="364" t="s">
        <v>11</v>
      </c>
      <c r="C59" s="364" t="s">
        <v>270</v>
      </c>
      <c r="D59" s="364" t="s">
        <v>8</v>
      </c>
      <c r="E59" s="364" t="s">
        <v>7</v>
      </c>
      <c r="F59" s="364" t="s">
        <v>10</v>
      </c>
      <c r="G59" s="364" t="s">
        <v>7</v>
      </c>
      <c r="H59" s="364" t="s">
        <v>7</v>
      </c>
      <c r="I59" s="367">
        <f t="shared" si="0"/>
        <v>45775</v>
      </c>
      <c r="J59" s="364"/>
      <c r="K59" s="364"/>
      <c r="L59" s="364"/>
      <c r="M59" s="364"/>
      <c r="N59" s="364"/>
      <c r="O59" s="364" t="s">
        <v>7</v>
      </c>
      <c r="P59" s="364" t="s">
        <v>7</v>
      </c>
    </row>
    <row r="60" spans="1:16" x14ac:dyDescent="0.2">
      <c r="A60" s="364">
        <v>35665</v>
      </c>
      <c r="B60" s="364" t="s">
        <v>11</v>
      </c>
      <c r="C60" s="364" t="s">
        <v>271</v>
      </c>
      <c r="D60" s="364" t="s">
        <v>8</v>
      </c>
      <c r="E60" s="364" t="s">
        <v>7</v>
      </c>
      <c r="F60" s="364" t="s">
        <v>10</v>
      </c>
      <c r="G60" s="364" t="s">
        <v>7</v>
      </c>
      <c r="H60" s="364" t="s">
        <v>7</v>
      </c>
      <c r="I60" s="367">
        <f t="shared" si="0"/>
        <v>45776</v>
      </c>
      <c r="J60" s="364"/>
      <c r="K60" s="364"/>
      <c r="L60" s="364"/>
      <c r="M60" s="364"/>
      <c r="N60" s="364"/>
      <c r="O60" s="364" t="s">
        <v>7</v>
      </c>
      <c r="P60" s="364" t="s">
        <v>7</v>
      </c>
    </row>
    <row r="61" spans="1:16" x14ac:dyDescent="0.2">
      <c r="A61" s="364">
        <v>35665</v>
      </c>
      <c r="B61" s="364" t="s">
        <v>11</v>
      </c>
      <c r="C61" s="364" t="s">
        <v>272</v>
      </c>
      <c r="D61" s="364" t="s">
        <v>8</v>
      </c>
      <c r="E61" s="364" t="s">
        <v>7</v>
      </c>
      <c r="F61" s="364" t="s">
        <v>10</v>
      </c>
      <c r="G61" s="364" t="s">
        <v>7</v>
      </c>
      <c r="H61" s="364" t="s">
        <v>7</v>
      </c>
      <c r="I61" s="367">
        <f t="shared" si="0"/>
        <v>45777</v>
      </c>
      <c r="J61" s="364"/>
      <c r="K61" s="364"/>
      <c r="L61" s="364"/>
      <c r="M61" s="364"/>
      <c r="N61" s="364"/>
      <c r="O61" s="364" t="s">
        <v>7</v>
      </c>
      <c r="P61" s="364" t="s">
        <v>7</v>
      </c>
    </row>
    <row r="62" spans="1:16" x14ac:dyDescent="0.2">
      <c r="A62" s="364">
        <v>62993</v>
      </c>
      <c r="B62" s="364" t="s">
        <v>24</v>
      </c>
      <c r="C62" s="364" t="s">
        <v>243</v>
      </c>
      <c r="D62" s="364" t="s">
        <v>8</v>
      </c>
      <c r="E62" s="364" t="s">
        <v>7</v>
      </c>
      <c r="F62" s="364" t="s">
        <v>10</v>
      </c>
      <c r="G62" s="364" t="s">
        <v>7</v>
      </c>
      <c r="H62" s="364" t="s">
        <v>7</v>
      </c>
      <c r="I62" s="367">
        <f t="shared" si="0"/>
        <v>45748</v>
      </c>
      <c r="J62" s="364"/>
      <c r="K62" s="364"/>
      <c r="L62" s="364"/>
      <c r="M62" s="364"/>
      <c r="N62" s="364"/>
      <c r="O62" s="364" t="s">
        <v>7</v>
      </c>
      <c r="P62" s="364" t="s">
        <v>7</v>
      </c>
    </row>
    <row r="63" spans="1:16" x14ac:dyDescent="0.2">
      <c r="A63" s="364">
        <v>62993</v>
      </c>
      <c r="B63" s="364" t="s">
        <v>24</v>
      </c>
      <c r="C63" s="364" t="s">
        <v>244</v>
      </c>
      <c r="D63" s="364" t="s">
        <v>8</v>
      </c>
      <c r="E63" s="364" t="s">
        <v>7</v>
      </c>
      <c r="F63" s="364" t="s">
        <v>10</v>
      </c>
      <c r="G63" s="364" t="s">
        <v>7</v>
      </c>
      <c r="H63" s="364" t="s">
        <v>7</v>
      </c>
      <c r="I63" s="367">
        <f t="shared" si="0"/>
        <v>45749</v>
      </c>
      <c r="J63" s="364"/>
      <c r="K63" s="364"/>
      <c r="L63" s="364"/>
      <c r="M63" s="364"/>
      <c r="N63" s="364"/>
      <c r="O63" s="364" t="s">
        <v>7</v>
      </c>
      <c r="P63" s="364" t="s">
        <v>7</v>
      </c>
    </row>
    <row r="64" spans="1:16" x14ac:dyDescent="0.2">
      <c r="A64" s="364">
        <v>62993</v>
      </c>
      <c r="B64" s="364" t="s">
        <v>24</v>
      </c>
      <c r="C64" s="364" t="s">
        <v>245</v>
      </c>
      <c r="D64" s="364" t="s">
        <v>8</v>
      </c>
      <c r="E64" s="364" t="s">
        <v>7</v>
      </c>
      <c r="F64" s="364" t="s">
        <v>10</v>
      </c>
      <c r="G64" s="364" t="s">
        <v>7</v>
      </c>
      <c r="H64" s="364" t="s">
        <v>7</v>
      </c>
      <c r="I64" s="367">
        <f t="shared" si="0"/>
        <v>45750</v>
      </c>
      <c r="J64" s="364"/>
      <c r="K64" s="364"/>
      <c r="L64" s="364"/>
      <c r="M64" s="364"/>
      <c r="N64" s="364"/>
      <c r="O64" s="364" t="s">
        <v>7</v>
      </c>
      <c r="P64" s="364" t="s">
        <v>7</v>
      </c>
    </row>
    <row r="65" spans="1:16" x14ac:dyDescent="0.2">
      <c r="A65" s="364">
        <v>62993</v>
      </c>
      <c r="B65" s="364" t="s">
        <v>24</v>
      </c>
      <c r="C65" s="364" t="s">
        <v>246</v>
      </c>
      <c r="D65" s="364" t="s">
        <v>8</v>
      </c>
      <c r="E65" s="364" t="s">
        <v>7</v>
      </c>
      <c r="F65" s="364" t="s">
        <v>10</v>
      </c>
      <c r="G65" s="364" t="s">
        <v>7</v>
      </c>
      <c r="H65" s="364" t="s">
        <v>7</v>
      </c>
      <c r="I65" s="367">
        <f t="shared" si="0"/>
        <v>45751</v>
      </c>
      <c r="J65" s="364"/>
      <c r="K65" s="364"/>
      <c r="L65" s="364"/>
      <c r="M65" s="364"/>
      <c r="N65" s="364"/>
      <c r="O65" s="364" t="s">
        <v>7</v>
      </c>
      <c r="P65" s="364" t="s">
        <v>7</v>
      </c>
    </row>
    <row r="66" spans="1:16" x14ac:dyDescent="0.2">
      <c r="A66" s="364">
        <v>62993</v>
      </c>
      <c r="B66" s="364" t="s">
        <v>24</v>
      </c>
      <c r="C66" s="364" t="s">
        <v>247</v>
      </c>
      <c r="D66" s="364" t="s">
        <v>8</v>
      </c>
      <c r="E66" s="364" t="s">
        <v>7</v>
      </c>
      <c r="F66" s="364" t="s">
        <v>241</v>
      </c>
      <c r="G66" s="364" t="s">
        <v>7</v>
      </c>
      <c r="H66" s="364" t="s">
        <v>7</v>
      </c>
      <c r="I66" s="367">
        <f t="shared" si="0"/>
        <v>45752</v>
      </c>
      <c r="J66" s="364"/>
      <c r="K66" s="364"/>
      <c r="L66" s="364"/>
      <c r="M66" s="364"/>
      <c r="N66" s="364"/>
      <c r="O66" s="364" t="s">
        <v>7</v>
      </c>
      <c r="P66" s="364" t="s">
        <v>7</v>
      </c>
    </row>
    <row r="67" spans="1:16" x14ac:dyDescent="0.2">
      <c r="A67" s="364">
        <v>62993</v>
      </c>
      <c r="B67" s="364" t="s">
        <v>24</v>
      </c>
      <c r="C67" s="364" t="s">
        <v>248</v>
      </c>
      <c r="D67" s="364" t="s">
        <v>211</v>
      </c>
      <c r="E67" s="364" t="s">
        <v>7</v>
      </c>
      <c r="F67" s="364" t="s">
        <v>10</v>
      </c>
      <c r="G67" s="364" t="s">
        <v>7</v>
      </c>
      <c r="H67" s="364" t="s">
        <v>7</v>
      </c>
      <c r="I67" s="367">
        <f t="shared" ref="I67:I130" si="1">C67*1</f>
        <v>45753</v>
      </c>
      <c r="J67" s="364"/>
      <c r="K67" s="364"/>
      <c r="L67" s="364"/>
      <c r="M67" s="364"/>
      <c r="N67" s="364"/>
      <c r="O67" s="364" t="s">
        <v>7</v>
      </c>
      <c r="P67" s="364" t="s">
        <v>7</v>
      </c>
    </row>
    <row r="68" spans="1:16" x14ac:dyDescent="0.2">
      <c r="A68" s="364">
        <v>62993</v>
      </c>
      <c r="B68" s="364" t="s">
        <v>24</v>
      </c>
      <c r="C68" s="364" t="s">
        <v>249</v>
      </c>
      <c r="D68" s="364" t="s">
        <v>8</v>
      </c>
      <c r="E68" s="364" t="s">
        <v>7</v>
      </c>
      <c r="F68" s="364" t="s">
        <v>10</v>
      </c>
      <c r="G68" s="364" t="s">
        <v>7</v>
      </c>
      <c r="H68" s="364" t="s">
        <v>7</v>
      </c>
      <c r="I68" s="367">
        <f t="shared" si="1"/>
        <v>45754</v>
      </c>
      <c r="J68" s="364"/>
      <c r="K68" s="364"/>
      <c r="L68" s="364"/>
      <c r="M68" s="364"/>
      <c r="N68" s="364"/>
      <c r="O68" s="364" t="s">
        <v>7</v>
      </c>
      <c r="P68" s="364" t="s">
        <v>7</v>
      </c>
    </row>
    <row r="69" spans="1:16" x14ac:dyDescent="0.2">
      <c r="A69" s="364">
        <v>62993</v>
      </c>
      <c r="B69" s="364" t="s">
        <v>24</v>
      </c>
      <c r="C69" s="364" t="s">
        <v>250</v>
      </c>
      <c r="D69" s="364" t="s">
        <v>8</v>
      </c>
      <c r="E69" s="364" t="s">
        <v>7</v>
      </c>
      <c r="F69" s="364" t="s">
        <v>37</v>
      </c>
      <c r="G69" s="364" t="s">
        <v>7</v>
      </c>
      <c r="H69" s="364" t="s">
        <v>7</v>
      </c>
      <c r="I69" s="367">
        <f t="shared" si="1"/>
        <v>45755</v>
      </c>
      <c r="J69" s="364"/>
      <c r="K69" s="364"/>
      <c r="L69" s="364"/>
      <c r="M69" s="364"/>
      <c r="N69" s="364"/>
      <c r="O69" s="364" t="s">
        <v>7</v>
      </c>
      <c r="P69" s="364" t="s">
        <v>7</v>
      </c>
    </row>
    <row r="70" spans="1:16" x14ac:dyDescent="0.2">
      <c r="A70" s="364">
        <v>62993</v>
      </c>
      <c r="B70" s="364" t="s">
        <v>24</v>
      </c>
      <c r="C70" s="364" t="s">
        <v>251</v>
      </c>
      <c r="D70" s="364" t="s">
        <v>8</v>
      </c>
      <c r="E70" s="364" t="s">
        <v>7</v>
      </c>
      <c r="F70" s="364" t="s">
        <v>38</v>
      </c>
      <c r="G70" s="364" t="s">
        <v>7</v>
      </c>
      <c r="H70" s="364" t="s">
        <v>7</v>
      </c>
      <c r="I70" s="367">
        <f t="shared" si="1"/>
        <v>45756</v>
      </c>
      <c r="J70" s="364"/>
      <c r="K70" s="364"/>
      <c r="L70" s="364"/>
      <c r="M70" s="364"/>
      <c r="N70" s="364"/>
      <c r="O70" s="364" t="s">
        <v>7</v>
      </c>
      <c r="P70" s="364" t="s">
        <v>7</v>
      </c>
    </row>
    <row r="71" spans="1:16" x14ac:dyDescent="0.2">
      <c r="A71" s="364">
        <v>62993</v>
      </c>
      <c r="B71" s="364" t="s">
        <v>24</v>
      </c>
      <c r="C71" s="364" t="s">
        <v>252</v>
      </c>
      <c r="D71" s="364" t="s">
        <v>8</v>
      </c>
      <c r="E71" s="364" t="s">
        <v>7</v>
      </c>
      <c r="F71" s="364" t="s">
        <v>10</v>
      </c>
      <c r="G71" s="364" t="s">
        <v>7</v>
      </c>
      <c r="H71" s="364" t="s">
        <v>7</v>
      </c>
      <c r="I71" s="367">
        <f t="shared" si="1"/>
        <v>45757</v>
      </c>
      <c r="J71" s="364"/>
      <c r="K71" s="364"/>
      <c r="L71" s="364"/>
      <c r="M71" s="364"/>
      <c r="N71" s="364"/>
      <c r="O71" s="364" t="s">
        <v>7</v>
      </c>
      <c r="P71" s="364" t="s">
        <v>7</v>
      </c>
    </row>
    <row r="72" spans="1:16" x14ac:dyDescent="0.2">
      <c r="A72" s="364">
        <v>62993</v>
      </c>
      <c r="B72" s="364" t="s">
        <v>24</v>
      </c>
      <c r="C72" s="364" t="s">
        <v>253</v>
      </c>
      <c r="D72" s="364" t="s">
        <v>8</v>
      </c>
      <c r="E72" s="364" t="s">
        <v>7</v>
      </c>
      <c r="F72" s="364" t="s">
        <v>10</v>
      </c>
      <c r="G72" s="364" t="s">
        <v>7</v>
      </c>
      <c r="H72" s="364" t="s">
        <v>7</v>
      </c>
      <c r="I72" s="367">
        <f t="shared" si="1"/>
        <v>45758</v>
      </c>
      <c r="J72" s="364"/>
      <c r="K72" s="364"/>
      <c r="L72" s="364"/>
      <c r="M72" s="364"/>
      <c r="N72" s="364"/>
      <c r="O72" s="364" t="s">
        <v>7</v>
      </c>
      <c r="P72" s="364" t="s">
        <v>7</v>
      </c>
    </row>
    <row r="73" spans="1:16" x14ac:dyDescent="0.2">
      <c r="A73" s="364">
        <v>62993</v>
      </c>
      <c r="B73" s="364" t="s">
        <v>24</v>
      </c>
      <c r="C73" s="364" t="s">
        <v>254</v>
      </c>
      <c r="D73" s="364" t="s">
        <v>9</v>
      </c>
      <c r="E73" s="364" t="s">
        <v>7</v>
      </c>
      <c r="F73" s="364" t="s">
        <v>10</v>
      </c>
      <c r="G73" s="364" t="s">
        <v>7</v>
      </c>
      <c r="H73" s="364" t="s">
        <v>7</v>
      </c>
      <c r="I73" s="367">
        <f t="shared" si="1"/>
        <v>45759</v>
      </c>
      <c r="J73" s="364"/>
      <c r="K73" s="364"/>
      <c r="L73" s="364"/>
      <c r="M73" s="364"/>
      <c r="N73" s="364"/>
      <c r="O73" s="364" t="s">
        <v>7</v>
      </c>
      <c r="P73" s="364" t="s">
        <v>7</v>
      </c>
    </row>
    <row r="74" spans="1:16" x14ac:dyDescent="0.2">
      <c r="A74" s="364">
        <v>62993</v>
      </c>
      <c r="B74" s="364" t="s">
        <v>24</v>
      </c>
      <c r="C74" s="364" t="s">
        <v>255</v>
      </c>
      <c r="D74" s="364" t="s">
        <v>211</v>
      </c>
      <c r="E74" s="364" t="s">
        <v>7</v>
      </c>
      <c r="F74" s="364" t="s">
        <v>10</v>
      </c>
      <c r="G74" s="364" t="s">
        <v>7</v>
      </c>
      <c r="H74" s="364" t="s">
        <v>7</v>
      </c>
      <c r="I74" s="367">
        <f t="shared" si="1"/>
        <v>45760</v>
      </c>
      <c r="J74" s="364"/>
      <c r="K74" s="364"/>
      <c r="L74" s="364"/>
      <c r="M74" s="364"/>
      <c r="N74" s="364"/>
      <c r="O74" s="364" t="s">
        <v>7</v>
      </c>
      <c r="P74" s="364" t="s">
        <v>7</v>
      </c>
    </row>
    <row r="75" spans="1:16" x14ac:dyDescent="0.2">
      <c r="A75" s="364">
        <v>62993</v>
      </c>
      <c r="B75" s="364" t="s">
        <v>24</v>
      </c>
      <c r="C75" s="364" t="s">
        <v>256</v>
      </c>
      <c r="D75" s="364" t="s">
        <v>8</v>
      </c>
      <c r="E75" s="364" t="s">
        <v>7</v>
      </c>
      <c r="F75" s="364" t="s">
        <v>10</v>
      </c>
      <c r="G75" s="364" t="s">
        <v>7</v>
      </c>
      <c r="H75" s="364" t="s">
        <v>7</v>
      </c>
      <c r="I75" s="367">
        <f t="shared" si="1"/>
        <v>45761</v>
      </c>
      <c r="J75" s="364"/>
      <c r="K75" s="364"/>
      <c r="L75" s="364"/>
      <c r="M75" s="364"/>
      <c r="N75" s="364"/>
      <c r="O75" s="364" t="s">
        <v>7</v>
      </c>
      <c r="P75" s="364" t="s">
        <v>7</v>
      </c>
    </row>
    <row r="76" spans="1:16" x14ac:dyDescent="0.2">
      <c r="A76" s="364">
        <v>62993</v>
      </c>
      <c r="B76" s="364" t="s">
        <v>24</v>
      </c>
      <c r="C76" s="364" t="s">
        <v>257</v>
      </c>
      <c r="D76" s="364" t="s">
        <v>8</v>
      </c>
      <c r="E76" s="364" t="s">
        <v>7</v>
      </c>
      <c r="F76" s="364" t="s">
        <v>10</v>
      </c>
      <c r="G76" s="364" t="s">
        <v>7</v>
      </c>
      <c r="H76" s="364" t="s">
        <v>7</v>
      </c>
      <c r="I76" s="367">
        <f t="shared" si="1"/>
        <v>45762</v>
      </c>
      <c r="J76" s="364"/>
      <c r="K76" s="364"/>
      <c r="L76" s="364"/>
      <c r="M76" s="364"/>
      <c r="N76" s="364"/>
      <c r="O76" s="364" t="s">
        <v>7</v>
      </c>
      <c r="P76" s="364" t="s">
        <v>7</v>
      </c>
    </row>
    <row r="77" spans="1:16" x14ac:dyDescent="0.2">
      <c r="A77" s="364">
        <v>62993</v>
      </c>
      <c r="B77" s="364" t="s">
        <v>24</v>
      </c>
      <c r="C77" s="364" t="s">
        <v>258</v>
      </c>
      <c r="D77" s="364" t="s">
        <v>8</v>
      </c>
      <c r="E77" s="364" t="s">
        <v>7</v>
      </c>
      <c r="F77" s="364" t="s">
        <v>10</v>
      </c>
      <c r="G77" s="364" t="s">
        <v>7</v>
      </c>
      <c r="H77" s="364" t="s">
        <v>7</v>
      </c>
      <c r="I77" s="367">
        <f t="shared" si="1"/>
        <v>45763</v>
      </c>
      <c r="J77" s="364"/>
      <c r="K77" s="364"/>
      <c r="L77" s="364"/>
      <c r="M77" s="364"/>
      <c r="N77" s="364"/>
      <c r="O77" s="364" t="s">
        <v>7</v>
      </c>
      <c r="P77" s="364" t="s">
        <v>7</v>
      </c>
    </row>
    <row r="78" spans="1:16" x14ac:dyDescent="0.2">
      <c r="A78" s="364">
        <v>62993</v>
      </c>
      <c r="B78" s="364" t="s">
        <v>24</v>
      </c>
      <c r="C78" s="364" t="s">
        <v>259</v>
      </c>
      <c r="D78" s="364" t="s">
        <v>8</v>
      </c>
      <c r="E78" s="364" t="s">
        <v>7</v>
      </c>
      <c r="F78" s="364" t="s">
        <v>10</v>
      </c>
      <c r="G78" s="364" t="s">
        <v>7</v>
      </c>
      <c r="H78" s="364" t="s">
        <v>7</v>
      </c>
      <c r="I78" s="367">
        <f t="shared" si="1"/>
        <v>45764</v>
      </c>
      <c r="J78" s="364"/>
      <c r="K78" s="364"/>
      <c r="L78" s="364"/>
      <c r="M78" s="364"/>
      <c r="N78" s="364"/>
      <c r="O78" s="364" t="s">
        <v>7</v>
      </c>
      <c r="P78" s="364" t="s">
        <v>7</v>
      </c>
    </row>
    <row r="79" spans="1:16" x14ac:dyDescent="0.2">
      <c r="A79" s="364">
        <v>62993</v>
      </c>
      <c r="B79" s="364" t="s">
        <v>24</v>
      </c>
      <c r="C79" s="364" t="s">
        <v>260</v>
      </c>
      <c r="D79" s="364" t="s">
        <v>8</v>
      </c>
      <c r="E79" s="364" t="s">
        <v>7</v>
      </c>
      <c r="F79" s="364" t="s">
        <v>10</v>
      </c>
      <c r="G79" s="364" t="s">
        <v>7</v>
      </c>
      <c r="H79" s="364" t="s">
        <v>7</v>
      </c>
      <c r="I79" s="367">
        <f t="shared" si="1"/>
        <v>45765</v>
      </c>
      <c r="J79" s="364"/>
      <c r="K79" s="364"/>
      <c r="L79" s="364"/>
      <c r="M79" s="364"/>
      <c r="N79" s="364"/>
      <c r="O79" s="364" t="s">
        <v>7</v>
      </c>
      <c r="P79" s="364" t="s">
        <v>7</v>
      </c>
    </row>
    <row r="80" spans="1:16" x14ac:dyDescent="0.2">
      <c r="A80" s="364">
        <v>62993</v>
      </c>
      <c r="B80" s="364" t="s">
        <v>24</v>
      </c>
      <c r="C80" s="364" t="s">
        <v>261</v>
      </c>
      <c r="D80" s="364" t="s">
        <v>8</v>
      </c>
      <c r="E80" s="364" t="s">
        <v>7</v>
      </c>
      <c r="F80" s="364" t="s">
        <v>241</v>
      </c>
      <c r="G80" s="364" t="s">
        <v>7</v>
      </c>
      <c r="H80" s="364" t="s">
        <v>7</v>
      </c>
      <c r="I80" s="367">
        <f t="shared" si="1"/>
        <v>45766</v>
      </c>
      <c r="J80" s="364"/>
      <c r="K80" s="364"/>
      <c r="L80" s="364"/>
      <c r="M80" s="364"/>
      <c r="N80" s="364"/>
      <c r="O80" s="364" t="s">
        <v>7</v>
      </c>
      <c r="P80" s="364" t="s">
        <v>7</v>
      </c>
    </row>
    <row r="81" spans="1:16" x14ac:dyDescent="0.2">
      <c r="A81" s="364">
        <v>62993</v>
      </c>
      <c r="B81" s="364" t="s">
        <v>24</v>
      </c>
      <c r="C81" s="364" t="s">
        <v>262</v>
      </c>
      <c r="D81" s="364" t="s">
        <v>211</v>
      </c>
      <c r="E81" s="364" t="s">
        <v>7</v>
      </c>
      <c r="F81" s="364" t="s">
        <v>10</v>
      </c>
      <c r="G81" s="364" t="s">
        <v>7</v>
      </c>
      <c r="H81" s="364" t="s">
        <v>7</v>
      </c>
      <c r="I81" s="367">
        <f t="shared" si="1"/>
        <v>45767</v>
      </c>
      <c r="J81" s="364"/>
      <c r="K81" s="364"/>
      <c r="L81" s="364"/>
      <c r="M81" s="364"/>
      <c r="N81" s="364"/>
      <c r="O81" s="364" t="s">
        <v>7</v>
      </c>
      <c r="P81" s="364" t="s">
        <v>7</v>
      </c>
    </row>
    <row r="82" spans="1:16" x14ac:dyDescent="0.2">
      <c r="A82" s="364">
        <v>62993</v>
      </c>
      <c r="B82" s="364" t="s">
        <v>24</v>
      </c>
      <c r="C82" s="364" t="s">
        <v>263</v>
      </c>
      <c r="D82" s="364" t="s">
        <v>8</v>
      </c>
      <c r="E82" s="364" t="s">
        <v>7</v>
      </c>
      <c r="F82" s="364" t="s">
        <v>10</v>
      </c>
      <c r="G82" s="364" t="s">
        <v>7</v>
      </c>
      <c r="H82" s="364" t="s">
        <v>7</v>
      </c>
      <c r="I82" s="367">
        <f t="shared" si="1"/>
        <v>45768</v>
      </c>
      <c r="J82" s="364"/>
      <c r="K82" s="364"/>
      <c r="L82" s="364"/>
      <c r="M82" s="364"/>
      <c r="N82" s="364"/>
      <c r="O82" s="364" t="s">
        <v>7</v>
      </c>
      <c r="P82" s="364" t="s">
        <v>7</v>
      </c>
    </row>
    <row r="83" spans="1:16" x14ac:dyDescent="0.2">
      <c r="A83" s="364">
        <v>62993</v>
      </c>
      <c r="B83" s="364" t="s">
        <v>24</v>
      </c>
      <c r="C83" s="364" t="s">
        <v>264</v>
      </c>
      <c r="D83" s="364" t="s">
        <v>8</v>
      </c>
      <c r="E83" s="364" t="s">
        <v>7</v>
      </c>
      <c r="F83" s="364" t="s">
        <v>10</v>
      </c>
      <c r="G83" s="364" t="s">
        <v>7</v>
      </c>
      <c r="H83" s="364" t="s">
        <v>7</v>
      </c>
      <c r="I83" s="367">
        <f t="shared" si="1"/>
        <v>45769</v>
      </c>
      <c r="J83" s="364"/>
      <c r="K83" s="364"/>
      <c r="L83" s="364"/>
      <c r="M83" s="364"/>
      <c r="N83" s="364"/>
      <c r="O83" s="364" t="s">
        <v>7</v>
      </c>
      <c r="P83" s="364" t="s">
        <v>7</v>
      </c>
    </row>
    <row r="84" spans="1:16" x14ac:dyDescent="0.2">
      <c r="A84" s="364">
        <v>62993</v>
      </c>
      <c r="B84" s="364" t="s">
        <v>24</v>
      </c>
      <c r="C84" s="364" t="s">
        <v>265</v>
      </c>
      <c r="D84" s="364" t="s">
        <v>8</v>
      </c>
      <c r="E84" s="364" t="s">
        <v>7</v>
      </c>
      <c r="F84" s="364" t="s">
        <v>10</v>
      </c>
      <c r="G84" s="364" t="s">
        <v>7</v>
      </c>
      <c r="H84" s="364" t="s">
        <v>7</v>
      </c>
      <c r="I84" s="367">
        <f t="shared" si="1"/>
        <v>45770</v>
      </c>
      <c r="J84" s="364"/>
      <c r="K84" s="364"/>
      <c r="L84" s="364"/>
      <c r="M84" s="364"/>
      <c r="N84" s="364"/>
      <c r="O84" s="364" t="s">
        <v>7</v>
      </c>
      <c r="P84" s="364" t="s">
        <v>7</v>
      </c>
    </row>
    <row r="85" spans="1:16" x14ac:dyDescent="0.2">
      <c r="A85" s="364">
        <v>62993</v>
      </c>
      <c r="B85" s="364" t="s">
        <v>24</v>
      </c>
      <c r="C85" s="364" t="s">
        <v>266</v>
      </c>
      <c r="D85" s="364" t="s">
        <v>8</v>
      </c>
      <c r="E85" s="364" t="s">
        <v>7</v>
      </c>
      <c r="F85" s="364" t="s">
        <v>10</v>
      </c>
      <c r="G85" s="364" t="s">
        <v>7</v>
      </c>
      <c r="H85" s="364" t="s">
        <v>7</v>
      </c>
      <c r="I85" s="367">
        <f t="shared" si="1"/>
        <v>45771</v>
      </c>
      <c r="J85" s="364"/>
      <c r="K85" s="364"/>
      <c r="L85" s="364"/>
      <c r="M85" s="364"/>
      <c r="N85" s="364"/>
      <c r="O85" s="364" t="s">
        <v>7</v>
      </c>
      <c r="P85" s="364" t="s">
        <v>7</v>
      </c>
    </row>
    <row r="86" spans="1:16" x14ac:dyDescent="0.2">
      <c r="A86" s="364">
        <v>62993</v>
      </c>
      <c r="B86" s="364" t="s">
        <v>24</v>
      </c>
      <c r="C86" s="364" t="s">
        <v>267</v>
      </c>
      <c r="D86" s="364" t="s">
        <v>8</v>
      </c>
      <c r="E86" s="364" t="s">
        <v>7</v>
      </c>
      <c r="F86" s="364" t="s">
        <v>10</v>
      </c>
      <c r="G86" s="364" t="s">
        <v>7</v>
      </c>
      <c r="H86" s="364" t="s">
        <v>7</v>
      </c>
      <c r="I86" s="367">
        <f t="shared" si="1"/>
        <v>45772</v>
      </c>
      <c r="J86" s="364"/>
      <c r="K86" s="364"/>
      <c r="L86" s="364"/>
      <c r="M86" s="364"/>
      <c r="N86" s="364"/>
      <c r="O86" s="364" t="s">
        <v>7</v>
      </c>
      <c r="P86" s="364" t="s">
        <v>7</v>
      </c>
    </row>
    <row r="87" spans="1:16" x14ac:dyDescent="0.2">
      <c r="A87" s="364">
        <v>62993</v>
      </c>
      <c r="B87" s="364" t="s">
        <v>24</v>
      </c>
      <c r="C87" s="364" t="s">
        <v>268</v>
      </c>
      <c r="D87" s="364" t="s">
        <v>9</v>
      </c>
      <c r="E87" s="364" t="s">
        <v>7</v>
      </c>
      <c r="F87" s="364" t="s">
        <v>10</v>
      </c>
      <c r="G87" s="364" t="s">
        <v>7</v>
      </c>
      <c r="H87" s="364" t="s">
        <v>7</v>
      </c>
      <c r="I87" s="367">
        <f t="shared" si="1"/>
        <v>45773</v>
      </c>
      <c r="J87" s="364"/>
      <c r="K87" s="364"/>
      <c r="L87" s="364"/>
      <c r="M87" s="364"/>
      <c r="N87" s="364"/>
      <c r="O87" s="364" t="s">
        <v>7</v>
      </c>
      <c r="P87" s="364" t="s">
        <v>7</v>
      </c>
    </row>
    <row r="88" spans="1:16" x14ac:dyDescent="0.2">
      <c r="A88" s="364">
        <v>62993</v>
      </c>
      <c r="B88" s="364" t="s">
        <v>24</v>
      </c>
      <c r="C88" s="364" t="s">
        <v>269</v>
      </c>
      <c r="D88" s="364" t="s">
        <v>8</v>
      </c>
      <c r="E88" s="364" t="s">
        <v>7</v>
      </c>
      <c r="F88" s="364" t="s">
        <v>10</v>
      </c>
      <c r="G88" s="364" t="s">
        <v>7</v>
      </c>
      <c r="H88" s="364" t="s">
        <v>7</v>
      </c>
      <c r="I88" s="367">
        <f t="shared" si="1"/>
        <v>45774</v>
      </c>
      <c r="J88" s="364"/>
      <c r="K88" s="364"/>
      <c r="L88" s="364"/>
      <c r="M88" s="364"/>
      <c r="N88" s="364"/>
      <c r="O88" s="364" t="s">
        <v>7</v>
      </c>
      <c r="P88" s="364" t="s">
        <v>7</v>
      </c>
    </row>
    <row r="89" spans="1:16" x14ac:dyDescent="0.2">
      <c r="A89" s="364">
        <v>62993</v>
      </c>
      <c r="B89" s="364" t="s">
        <v>24</v>
      </c>
      <c r="C89" s="364" t="s">
        <v>270</v>
      </c>
      <c r="D89" s="364" t="s">
        <v>8</v>
      </c>
      <c r="E89" s="364" t="s">
        <v>7</v>
      </c>
      <c r="F89" s="364" t="s">
        <v>10</v>
      </c>
      <c r="G89" s="364" t="s">
        <v>7</v>
      </c>
      <c r="H89" s="364" t="s">
        <v>7</v>
      </c>
      <c r="I89" s="367">
        <f t="shared" si="1"/>
        <v>45775</v>
      </c>
      <c r="J89" s="364"/>
      <c r="K89" s="364"/>
      <c r="L89" s="364"/>
      <c r="M89" s="364"/>
      <c r="N89" s="364"/>
      <c r="O89" s="364" t="s">
        <v>7</v>
      </c>
      <c r="P89" s="364" t="s">
        <v>7</v>
      </c>
    </row>
    <row r="90" spans="1:16" x14ac:dyDescent="0.2">
      <c r="A90" s="364">
        <v>62993</v>
      </c>
      <c r="B90" s="364" t="s">
        <v>24</v>
      </c>
      <c r="C90" s="364" t="s">
        <v>271</v>
      </c>
      <c r="D90" s="364" t="s">
        <v>8</v>
      </c>
      <c r="E90" s="364" t="s">
        <v>7</v>
      </c>
      <c r="F90" s="364" t="s">
        <v>37</v>
      </c>
      <c r="G90" s="364" t="s">
        <v>7</v>
      </c>
      <c r="H90" s="364" t="s">
        <v>7</v>
      </c>
      <c r="I90" s="367">
        <f t="shared" si="1"/>
        <v>45776</v>
      </c>
      <c r="J90" s="364"/>
      <c r="K90" s="364"/>
      <c r="L90" s="364"/>
      <c r="M90" s="364"/>
      <c r="N90" s="364"/>
      <c r="O90" s="364" t="s">
        <v>7</v>
      </c>
      <c r="P90" s="364" t="s">
        <v>7</v>
      </c>
    </row>
    <row r="91" spans="1:16" x14ac:dyDescent="0.2">
      <c r="A91" s="364">
        <v>62993</v>
      </c>
      <c r="B91" s="364" t="s">
        <v>24</v>
      </c>
      <c r="C91" s="364" t="s">
        <v>272</v>
      </c>
      <c r="D91" s="364" t="s">
        <v>8</v>
      </c>
      <c r="E91" s="364" t="s">
        <v>7</v>
      </c>
      <c r="F91" s="364" t="s">
        <v>38</v>
      </c>
      <c r="G91" s="364" t="s">
        <v>7</v>
      </c>
      <c r="H91" s="364" t="s">
        <v>7</v>
      </c>
      <c r="I91" s="367">
        <f t="shared" si="1"/>
        <v>45777</v>
      </c>
      <c r="J91" s="364"/>
      <c r="K91" s="364"/>
      <c r="L91" s="364"/>
      <c r="M91" s="364"/>
      <c r="N91" s="364"/>
      <c r="O91" s="364" t="s">
        <v>7</v>
      </c>
      <c r="P91" s="364" t="s">
        <v>7</v>
      </c>
    </row>
    <row r="92" spans="1:16" x14ac:dyDescent="0.2">
      <c r="A92" s="364">
        <v>88014</v>
      </c>
      <c r="B92" s="364" t="s">
        <v>25</v>
      </c>
      <c r="C92" s="364" t="s">
        <v>243</v>
      </c>
      <c r="D92" s="364" t="s">
        <v>8</v>
      </c>
      <c r="E92" s="364" t="s">
        <v>7</v>
      </c>
      <c r="F92" s="364" t="s">
        <v>10</v>
      </c>
      <c r="G92" s="364" t="s">
        <v>7</v>
      </c>
      <c r="H92" s="364" t="s">
        <v>7</v>
      </c>
      <c r="I92" s="367">
        <f t="shared" si="1"/>
        <v>45748</v>
      </c>
      <c r="J92" s="364"/>
      <c r="K92" s="364"/>
      <c r="L92" s="364"/>
      <c r="M92" s="364"/>
      <c r="N92" s="364"/>
      <c r="O92" s="364" t="s">
        <v>7</v>
      </c>
      <c r="P92" s="364" t="s">
        <v>7</v>
      </c>
    </row>
    <row r="93" spans="1:16" x14ac:dyDescent="0.2">
      <c r="A93" s="364">
        <v>88014</v>
      </c>
      <c r="B93" s="364" t="s">
        <v>25</v>
      </c>
      <c r="C93" s="364" t="s">
        <v>244</v>
      </c>
      <c r="D93" s="364" t="s">
        <v>8</v>
      </c>
      <c r="E93" s="364" t="s">
        <v>7</v>
      </c>
      <c r="F93" s="364" t="s">
        <v>10</v>
      </c>
      <c r="G93" s="364" t="s">
        <v>7</v>
      </c>
      <c r="H93" s="364" t="s">
        <v>7</v>
      </c>
      <c r="I93" s="367">
        <f t="shared" si="1"/>
        <v>45749</v>
      </c>
      <c r="J93" s="364"/>
      <c r="K93" s="364"/>
      <c r="L93" s="364"/>
      <c r="M93" s="364"/>
      <c r="N93" s="364"/>
      <c r="O93" s="364" t="s">
        <v>7</v>
      </c>
      <c r="P93" s="364" t="s">
        <v>7</v>
      </c>
    </row>
    <row r="94" spans="1:16" x14ac:dyDescent="0.2">
      <c r="A94" s="364">
        <v>88014</v>
      </c>
      <c r="B94" s="364" t="s">
        <v>25</v>
      </c>
      <c r="C94" s="364" t="s">
        <v>245</v>
      </c>
      <c r="D94" s="364" t="s">
        <v>8</v>
      </c>
      <c r="E94" s="364" t="s">
        <v>7</v>
      </c>
      <c r="F94" s="364" t="s">
        <v>37</v>
      </c>
      <c r="G94" s="364" t="s">
        <v>7</v>
      </c>
      <c r="H94" s="364" t="s">
        <v>7</v>
      </c>
      <c r="I94" s="367">
        <f t="shared" si="1"/>
        <v>45750</v>
      </c>
      <c r="J94" s="364"/>
      <c r="K94" s="364"/>
      <c r="L94" s="364"/>
      <c r="M94" s="364"/>
      <c r="N94" s="364"/>
      <c r="O94" s="364" t="s">
        <v>7</v>
      </c>
      <c r="P94" s="364" t="s">
        <v>7</v>
      </c>
    </row>
    <row r="95" spans="1:16" x14ac:dyDescent="0.2">
      <c r="A95" s="364">
        <v>88014</v>
      </c>
      <c r="B95" s="364" t="s">
        <v>25</v>
      </c>
      <c r="C95" s="364" t="s">
        <v>246</v>
      </c>
      <c r="D95" s="364" t="s">
        <v>8</v>
      </c>
      <c r="E95" s="364" t="s">
        <v>7</v>
      </c>
      <c r="F95" s="364" t="s">
        <v>38</v>
      </c>
      <c r="G95" s="364" t="s">
        <v>7</v>
      </c>
      <c r="H95" s="364" t="s">
        <v>7</v>
      </c>
      <c r="I95" s="367">
        <f t="shared" si="1"/>
        <v>45751</v>
      </c>
      <c r="J95" s="364"/>
      <c r="K95" s="364"/>
      <c r="L95" s="364"/>
      <c r="M95" s="364"/>
      <c r="N95" s="364"/>
      <c r="O95" s="364" t="s">
        <v>7</v>
      </c>
      <c r="P95" s="364" t="s">
        <v>7</v>
      </c>
    </row>
    <row r="96" spans="1:16" x14ac:dyDescent="0.2">
      <c r="A96" s="364">
        <v>88014</v>
      </c>
      <c r="B96" s="364" t="s">
        <v>25</v>
      </c>
      <c r="C96" s="364" t="s">
        <v>247</v>
      </c>
      <c r="D96" s="364" t="s">
        <v>9</v>
      </c>
      <c r="E96" s="364" t="s">
        <v>7</v>
      </c>
      <c r="F96" s="364" t="s">
        <v>10</v>
      </c>
      <c r="G96" s="364" t="s">
        <v>7</v>
      </c>
      <c r="H96" s="364" t="s">
        <v>7</v>
      </c>
      <c r="I96" s="367">
        <f t="shared" si="1"/>
        <v>45752</v>
      </c>
      <c r="J96" s="364"/>
      <c r="K96" s="364"/>
      <c r="L96" s="364"/>
      <c r="M96" s="364"/>
      <c r="N96" s="364"/>
      <c r="O96" s="364" t="s">
        <v>7</v>
      </c>
      <c r="P96" s="364" t="s">
        <v>7</v>
      </c>
    </row>
    <row r="97" spans="1:16" x14ac:dyDescent="0.2">
      <c r="A97" s="364">
        <v>88014</v>
      </c>
      <c r="B97" s="364" t="s">
        <v>25</v>
      </c>
      <c r="C97" s="364" t="s">
        <v>248</v>
      </c>
      <c r="D97" s="364" t="s">
        <v>211</v>
      </c>
      <c r="E97" s="364" t="s">
        <v>7</v>
      </c>
      <c r="F97" s="364" t="s">
        <v>10</v>
      </c>
      <c r="G97" s="364" t="s">
        <v>7</v>
      </c>
      <c r="H97" s="364" t="s">
        <v>7</v>
      </c>
      <c r="I97" s="367">
        <f t="shared" si="1"/>
        <v>45753</v>
      </c>
      <c r="J97" s="364"/>
      <c r="K97" s="364"/>
      <c r="L97" s="364"/>
      <c r="M97" s="364"/>
      <c r="N97" s="364"/>
      <c r="O97" s="364" t="s">
        <v>7</v>
      </c>
      <c r="P97" s="364" t="s">
        <v>7</v>
      </c>
    </row>
    <row r="98" spans="1:16" x14ac:dyDescent="0.2">
      <c r="A98" s="364">
        <v>88014</v>
      </c>
      <c r="B98" s="364" t="s">
        <v>25</v>
      </c>
      <c r="C98" s="364" t="s">
        <v>249</v>
      </c>
      <c r="D98" s="364" t="s">
        <v>8</v>
      </c>
      <c r="E98" s="364" t="s">
        <v>7</v>
      </c>
      <c r="F98" s="364" t="s">
        <v>10</v>
      </c>
      <c r="G98" s="364" t="s">
        <v>7</v>
      </c>
      <c r="H98" s="364" t="s">
        <v>7</v>
      </c>
      <c r="I98" s="367">
        <f t="shared" si="1"/>
        <v>45754</v>
      </c>
      <c r="J98" s="364"/>
      <c r="K98" s="364"/>
      <c r="L98" s="364"/>
      <c r="M98" s="364"/>
      <c r="N98" s="364"/>
      <c r="O98" s="364" t="s">
        <v>7</v>
      </c>
      <c r="P98" s="364" t="s">
        <v>7</v>
      </c>
    </row>
    <row r="99" spans="1:16" x14ac:dyDescent="0.2">
      <c r="A99" s="364">
        <v>88014</v>
      </c>
      <c r="B99" s="364" t="s">
        <v>25</v>
      </c>
      <c r="C99" s="364" t="s">
        <v>250</v>
      </c>
      <c r="D99" s="364" t="s">
        <v>8</v>
      </c>
      <c r="E99" s="364" t="s">
        <v>7</v>
      </c>
      <c r="F99" s="364" t="s">
        <v>10</v>
      </c>
      <c r="G99" s="364" t="s">
        <v>7</v>
      </c>
      <c r="H99" s="364" t="s">
        <v>7</v>
      </c>
      <c r="I99" s="367">
        <f t="shared" si="1"/>
        <v>45755</v>
      </c>
      <c r="J99" s="364"/>
      <c r="K99" s="364"/>
      <c r="L99" s="364"/>
      <c r="M99" s="364"/>
      <c r="N99" s="364"/>
      <c r="O99" s="364" t="s">
        <v>7</v>
      </c>
      <c r="P99" s="364" t="s">
        <v>7</v>
      </c>
    </row>
    <row r="100" spans="1:16" x14ac:dyDescent="0.2">
      <c r="A100" s="364">
        <v>88014</v>
      </c>
      <c r="B100" s="364" t="s">
        <v>25</v>
      </c>
      <c r="C100" s="364" t="s">
        <v>251</v>
      </c>
      <c r="D100" s="364" t="s">
        <v>8</v>
      </c>
      <c r="E100" s="364" t="s">
        <v>7</v>
      </c>
      <c r="F100" s="364" t="s">
        <v>10</v>
      </c>
      <c r="G100" s="364" t="s">
        <v>7</v>
      </c>
      <c r="H100" s="364" t="s">
        <v>7</v>
      </c>
      <c r="I100" s="367">
        <f t="shared" si="1"/>
        <v>45756</v>
      </c>
      <c r="J100" s="364"/>
      <c r="K100" s="364"/>
      <c r="L100" s="364"/>
      <c r="M100" s="364"/>
      <c r="N100" s="364"/>
      <c r="O100" s="364" t="s">
        <v>7</v>
      </c>
      <c r="P100" s="364" t="s">
        <v>7</v>
      </c>
    </row>
    <row r="101" spans="1:16" x14ac:dyDescent="0.2">
      <c r="A101" s="364">
        <v>88014</v>
      </c>
      <c r="B101" s="364" t="s">
        <v>25</v>
      </c>
      <c r="C101" s="364" t="s">
        <v>252</v>
      </c>
      <c r="D101" s="364" t="s">
        <v>8</v>
      </c>
      <c r="E101" s="364" t="s">
        <v>7</v>
      </c>
      <c r="F101" s="364" t="s">
        <v>10</v>
      </c>
      <c r="G101" s="364" t="s">
        <v>7</v>
      </c>
      <c r="H101" s="364" t="s">
        <v>7</v>
      </c>
      <c r="I101" s="367">
        <f t="shared" si="1"/>
        <v>45757</v>
      </c>
      <c r="J101" s="364"/>
      <c r="K101" s="364"/>
      <c r="L101" s="364"/>
      <c r="M101" s="364"/>
      <c r="N101" s="364"/>
      <c r="O101" s="364" t="s">
        <v>7</v>
      </c>
      <c r="P101" s="364" t="s">
        <v>7</v>
      </c>
    </row>
    <row r="102" spans="1:16" x14ac:dyDescent="0.2">
      <c r="A102" s="364">
        <v>88014</v>
      </c>
      <c r="B102" s="364" t="s">
        <v>25</v>
      </c>
      <c r="C102" s="364" t="s">
        <v>253</v>
      </c>
      <c r="D102" s="364" t="s">
        <v>8</v>
      </c>
      <c r="E102" s="364" t="s">
        <v>7</v>
      </c>
      <c r="F102" s="364" t="s">
        <v>10</v>
      </c>
      <c r="G102" s="364" t="s">
        <v>7</v>
      </c>
      <c r="H102" s="364" t="s">
        <v>7</v>
      </c>
      <c r="I102" s="367">
        <f t="shared" si="1"/>
        <v>45758</v>
      </c>
      <c r="J102" s="364"/>
      <c r="K102" s="364"/>
      <c r="L102" s="364"/>
      <c r="M102" s="364"/>
      <c r="N102" s="364"/>
      <c r="O102" s="364" t="s">
        <v>7</v>
      </c>
      <c r="P102" s="364" t="s">
        <v>7</v>
      </c>
    </row>
    <row r="103" spans="1:16" x14ac:dyDescent="0.2">
      <c r="A103" s="364">
        <v>88014</v>
      </c>
      <c r="B103" s="364" t="s">
        <v>25</v>
      </c>
      <c r="C103" s="364" t="s">
        <v>254</v>
      </c>
      <c r="D103" s="364" t="s">
        <v>8</v>
      </c>
      <c r="E103" s="364" t="s">
        <v>7</v>
      </c>
      <c r="F103" s="364" t="s">
        <v>241</v>
      </c>
      <c r="G103" s="364" t="s">
        <v>7</v>
      </c>
      <c r="H103" s="364" t="s">
        <v>7</v>
      </c>
      <c r="I103" s="367">
        <f t="shared" si="1"/>
        <v>45759</v>
      </c>
      <c r="J103" s="364"/>
      <c r="K103" s="364"/>
      <c r="L103" s="364"/>
      <c r="M103" s="364"/>
      <c r="N103" s="364"/>
      <c r="O103" s="364" t="s">
        <v>7</v>
      </c>
      <c r="P103" s="364" t="s">
        <v>7</v>
      </c>
    </row>
    <row r="104" spans="1:16" x14ac:dyDescent="0.2">
      <c r="A104" s="364">
        <v>88014</v>
      </c>
      <c r="B104" s="364" t="s">
        <v>25</v>
      </c>
      <c r="C104" s="364" t="s">
        <v>255</v>
      </c>
      <c r="D104" s="364" t="s">
        <v>211</v>
      </c>
      <c r="E104" s="364" t="s">
        <v>7</v>
      </c>
      <c r="F104" s="364" t="s">
        <v>10</v>
      </c>
      <c r="G104" s="364" t="s">
        <v>7</v>
      </c>
      <c r="H104" s="364" t="s">
        <v>7</v>
      </c>
      <c r="I104" s="367">
        <f t="shared" si="1"/>
        <v>45760</v>
      </c>
      <c r="J104" s="364"/>
      <c r="K104" s="364"/>
      <c r="L104" s="364"/>
      <c r="M104" s="364"/>
      <c r="N104" s="364"/>
      <c r="O104" s="364" t="s">
        <v>7</v>
      </c>
      <c r="P104" s="364" t="s">
        <v>7</v>
      </c>
    </row>
    <row r="105" spans="1:16" x14ac:dyDescent="0.2">
      <c r="A105" s="364">
        <v>88014</v>
      </c>
      <c r="B105" s="364" t="s">
        <v>25</v>
      </c>
      <c r="C105" s="364" t="s">
        <v>256</v>
      </c>
      <c r="D105" s="364" t="s">
        <v>8</v>
      </c>
      <c r="E105" s="364" t="s">
        <v>7</v>
      </c>
      <c r="F105" s="364" t="s">
        <v>10</v>
      </c>
      <c r="G105" s="364" t="s">
        <v>7</v>
      </c>
      <c r="H105" s="364" t="s">
        <v>7</v>
      </c>
      <c r="I105" s="367">
        <f t="shared" si="1"/>
        <v>45761</v>
      </c>
      <c r="J105" s="364"/>
      <c r="K105" s="364"/>
      <c r="L105" s="364"/>
      <c r="M105" s="364"/>
      <c r="N105" s="364"/>
      <c r="O105" s="364" t="s">
        <v>7</v>
      </c>
      <c r="P105" s="364" t="s">
        <v>7</v>
      </c>
    </row>
    <row r="106" spans="1:16" x14ac:dyDescent="0.2">
      <c r="A106" s="364">
        <v>88014</v>
      </c>
      <c r="B106" s="364" t="s">
        <v>25</v>
      </c>
      <c r="C106" s="364" t="s">
        <v>257</v>
      </c>
      <c r="D106" s="364" t="s">
        <v>8</v>
      </c>
      <c r="E106" s="364" t="s">
        <v>7</v>
      </c>
      <c r="F106" s="364" t="s">
        <v>10</v>
      </c>
      <c r="G106" s="364" t="s">
        <v>7</v>
      </c>
      <c r="H106" s="364" t="s">
        <v>7</v>
      </c>
      <c r="I106" s="367">
        <f t="shared" si="1"/>
        <v>45762</v>
      </c>
      <c r="J106" s="364"/>
      <c r="K106" s="364"/>
      <c r="L106" s="364"/>
      <c r="M106" s="364"/>
      <c r="N106" s="364"/>
      <c r="O106" s="364" t="s">
        <v>7</v>
      </c>
      <c r="P106" s="364" t="s">
        <v>7</v>
      </c>
    </row>
    <row r="107" spans="1:16" x14ac:dyDescent="0.2">
      <c r="A107" s="364">
        <v>88014</v>
      </c>
      <c r="B107" s="364" t="s">
        <v>25</v>
      </c>
      <c r="C107" s="364" t="s">
        <v>258</v>
      </c>
      <c r="D107" s="364" t="s">
        <v>8</v>
      </c>
      <c r="E107" s="364" t="s">
        <v>7</v>
      </c>
      <c r="F107" s="364" t="s">
        <v>10</v>
      </c>
      <c r="G107" s="364" t="s">
        <v>7</v>
      </c>
      <c r="H107" s="364" t="s">
        <v>7</v>
      </c>
      <c r="I107" s="367">
        <f t="shared" si="1"/>
        <v>45763</v>
      </c>
      <c r="J107" s="364"/>
      <c r="K107" s="364"/>
      <c r="L107" s="364"/>
      <c r="M107" s="364"/>
      <c r="N107" s="364"/>
      <c r="O107" s="364" t="s">
        <v>7</v>
      </c>
      <c r="P107" s="364" t="s">
        <v>7</v>
      </c>
    </row>
    <row r="108" spans="1:16" x14ac:dyDescent="0.2">
      <c r="A108" s="364">
        <v>88014</v>
      </c>
      <c r="B108" s="364" t="s">
        <v>25</v>
      </c>
      <c r="C108" s="364" t="s">
        <v>259</v>
      </c>
      <c r="D108" s="364" t="s">
        <v>8</v>
      </c>
      <c r="E108" s="364" t="s">
        <v>7</v>
      </c>
      <c r="F108" s="364" t="s">
        <v>10</v>
      </c>
      <c r="G108" s="364" t="s">
        <v>7</v>
      </c>
      <c r="H108" s="364" t="s">
        <v>7</v>
      </c>
      <c r="I108" s="367">
        <f t="shared" si="1"/>
        <v>45764</v>
      </c>
      <c r="J108" s="364"/>
      <c r="K108" s="364"/>
      <c r="L108" s="364"/>
      <c r="M108" s="364"/>
      <c r="N108" s="364"/>
      <c r="O108" s="364" t="s">
        <v>7</v>
      </c>
      <c r="P108" s="364" t="s">
        <v>7</v>
      </c>
    </row>
    <row r="109" spans="1:16" x14ac:dyDescent="0.2">
      <c r="A109" s="364">
        <v>88014</v>
      </c>
      <c r="B109" s="364" t="s">
        <v>25</v>
      </c>
      <c r="C109" s="364" t="s">
        <v>260</v>
      </c>
      <c r="D109" s="364" t="s">
        <v>8</v>
      </c>
      <c r="E109" s="364" t="s">
        <v>7</v>
      </c>
      <c r="F109" s="364" t="s">
        <v>10</v>
      </c>
      <c r="G109" s="364" t="s">
        <v>7</v>
      </c>
      <c r="H109" s="364" t="s">
        <v>7</v>
      </c>
      <c r="I109" s="367">
        <f t="shared" si="1"/>
        <v>45765</v>
      </c>
      <c r="J109" s="364"/>
      <c r="K109" s="364"/>
      <c r="L109" s="364"/>
      <c r="M109" s="364"/>
      <c r="N109" s="364"/>
      <c r="O109" s="364" t="s">
        <v>7</v>
      </c>
      <c r="P109" s="364" t="s">
        <v>7</v>
      </c>
    </row>
    <row r="110" spans="1:16" x14ac:dyDescent="0.2">
      <c r="A110" s="364">
        <v>88014</v>
      </c>
      <c r="B110" s="364" t="s">
        <v>25</v>
      </c>
      <c r="C110" s="364" t="s">
        <v>261</v>
      </c>
      <c r="D110" s="364" t="s">
        <v>9</v>
      </c>
      <c r="E110" s="364" t="s">
        <v>7</v>
      </c>
      <c r="F110" s="364" t="s">
        <v>10</v>
      </c>
      <c r="G110" s="364" t="s">
        <v>7</v>
      </c>
      <c r="H110" s="364" t="s">
        <v>7</v>
      </c>
      <c r="I110" s="367">
        <f t="shared" si="1"/>
        <v>45766</v>
      </c>
      <c r="J110" s="364"/>
      <c r="K110" s="364"/>
      <c r="L110" s="364"/>
      <c r="M110" s="364"/>
      <c r="N110" s="364"/>
      <c r="O110" s="364" t="s">
        <v>7</v>
      </c>
      <c r="P110" s="364" t="s">
        <v>7</v>
      </c>
    </row>
    <row r="111" spans="1:16" x14ac:dyDescent="0.2">
      <c r="A111" s="364">
        <v>88014</v>
      </c>
      <c r="B111" s="364" t="s">
        <v>25</v>
      </c>
      <c r="C111" s="364" t="s">
        <v>262</v>
      </c>
      <c r="D111" s="364" t="s">
        <v>211</v>
      </c>
      <c r="E111" s="364" t="s">
        <v>7</v>
      </c>
      <c r="F111" s="364" t="s">
        <v>10</v>
      </c>
      <c r="G111" s="364" t="s">
        <v>7</v>
      </c>
      <c r="H111" s="364" t="s">
        <v>7</v>
      </c>
      <c r="I111" s="367">
        <f t="shared" si="1"/>
        <v>45767</v>
      </c>
      <c r="J111" s="364"/>
      <c r="K111" s="364"/>
      <c r="L111" s="364"/>
      <c r="M111" s="364"/>
      <c r="N111" s="364"/>
      <c r="O111" s="364" t="s">
        <v>7</v>
      </c>
      <c r="P111" s="364" t="s">
        <v>7</v>
      </c>
    </row>
    <row r="112" spans="1:16" x14ac:dyDescent="0.2">
      <c r="A112" s="364">
        <v>88014</v>
      </c>
      <c r="B112" s="364" t="s">
        <v>25</v>
      </c>
      <c r="C112" s="364" t="s">
        <v>263</v>
      </c>
      <c r="D112" s="364" t="s">
        <v>8</v>
      </c>
      <c r="E112" s="364" t="s">
        <v>7</v>
      </c>
      <c r="F112" s="364" t="s">
        <v>37</v>
      </c>
      <c r="G112" s="364" t="s">
        <v>7</v>
      </c>
      <c r="H112" s="364" t="s">
        <v>7</v>
      </c>
      <c r="I112" s="367">
        <f t="shared" si="1"/>
        <v>45768</v>
      </c>
      <c r="J112" s="364"/>
      <c r="K112" s="364"/>
      <c r="L112" s="364"/>
      <c r="M112" s="364"/>
      <c r="N112" s="364"/>
      <c r="O112" s="364" t="s">
        <v>7</v>
      </c>
      <c r="P112" s="364" t="s">
        <v>7</v>
      </c>
    </row>
    <row r="113" spans="1:16" x14ac:dyDescent="0.2">
      <c r="A113" s="364">
        <v>88014</v>
      </c>
      <c r="B113" s="364" t="s">
        <v>25</v>
      </c>
      <c r="C113" s="364" t="s">
        <v>264</v>
      </c>
      <c r="D113" s="364" t="s">
        <v>8</v>
      </c>
      <c r="E113" s="364" t="s">
        <v>7</v>
      </c>
      <c r="F113" s="364" t="s">
        <v>38</v>
      </c>
      <c r="G113" s="364" t="s">
        <v>7</v>
      </c>
      <c r="H113" s="364" t="s">
        <v>7</v>
      </c>
      <c r="I113" s="367">
        <f t="shared" si="1"/>
        <v>45769</v>
      </c>
      <c r="J113" s="364"/>
      <c r="K113" s="364"/>
      <c r="L113" s="364"/>
      <c r="M113" s="364"/>
      <c r="N113" s="364"/>
      <c r="O113" s="364" t="s">
        <v>7</v>
      </c>
      <c r="P113" s="364" t="s">
        <v>7</v>
      </c>
    </row>
    <row r="114" spans="1:16" x14ac:dyDescent="0.2">
      <c r="A114" s="364">
        <v>88014</v>
      </c>
      <c r="B114" s="364" t="s">
        <v>25</v>
      </c>
      <c r="C114" s="364" t="s">
        <v>265</v>
      </c>
      <c r="D114" s="364" t="s">
        <v>8</v>
      </c>
      <c r="E114" s="364" t="s">
        <v>7</v>
      </c>
      <c r="F114" s="364" t="s">
        <v>10</v>
      </c>
      <c r="G114" s="364" t="s">
        <v>7</v>
      </c>
      <c r="H114" s="364" t="s">
        <v>7</v>
      </c>
      <c r="I114" s="367">
        <f t="shared" si="1"/>
        <v>45770</v>
      </c>
      <c r="J114" s="364"/>
      <c r="K114" s="364"/>
      <c r="L114" s="364"/>
      <c r="M114" s="364"/>
      <c r="N114" s="364"/>
      <c r="O114" s="364" t="s">
        <v>7</v>
      </c>
      <c r="P114" s="364" t="s">
        <v>7</v>
      </c>
    </row>
    <row r="115" spans="1:16" x14ac:dyDescent="0.2">
      <c r="A115" s="364">
        <v>88014</v>
      </c>
      <c r="B115" s="364" t="s">
        <v>25</v>
      </c>
      <c r="C115" s="364" t="s">
        <v>266</v>
      </c>
      <c r="D115" s="364" t="s">
        <v>8</v>
      </c>
      <c r="E115" s="364" t="s">
        <v>7</v>
      </c>
      <c r="F115" s="364" t="s">
        <v>10</v>
      </c>
      <c r="G115" s="364" t="s">
        <v>7</v>
      </c>
      <c r="H115" s="364" t="s">
        <v>7</v>
      </c>
      <c r="I115" s="367">
        <f t="shared" si="1"/>
        <v>45771</v>
      </c>
      <c r="J115" s="364"/>
      <c r="K115" s="364"/>
      <c r="L115" s="364"/>
      <c r="M115" s="364"/>
      <c r="N115" s="364"/>
      <c r="O115" s="364" t="s">
        <v>7</v>
      </c>
      <c r="P115" s="364" t="s">
        <v>7</v>
      </c>
    </row>
    <row r="116" spans="1:16" x14ac:dyDescent="0.2">
      <c r="A116" s="364">
        <v>88014</v>
      </c>
      <c r="B116" s="364" t="s">
        <v>25</v>
      </c>
      <c r="C116" s="364" t="s">
        <v>267</v>
      </c>
      <c r="D116" s="364" t="s">
        <v>8</v>
      </c>
      <c r="E116" s="364" t="s">
        <v>7</v>
      </c>
      <c r="F116" s="364" t="s">
        <v>10</v>
      </c>
      <c r="G116" s="364" t="s">
        <v>7</v>
      </c>
      <c r="H116" s="364" t="s">
        <v>7</v>
      </c>
      <c r="I116" s="367">
        <f t="shared" si="1"/>
        <v>45772</v>
      </c>
      <c r="J116" s="364"/>
      <c r="K116" s="364"/>
      <c r="L116" s="364"/>
      <c r="M116" s="364"/>
      <c r="N116" s="364"/>
      <c r="O116" s="364" t="s">
        <v>7</v>
      </c>
      <c r="P116" s="364" t="s">
        <v>7</v>
      </c>
    </row>
    <row r="117" spans="1:16" x14ac:dyDescent="0.2">
      <c r="A117" s="364">
        <v>88014</v>
      </c>
      <c r="B117" s="364" t="s">
        <v>25</v>
      </c>
      <c r="C117" s="364" t="s">
        <v>268</v>
      </c>
      <c r="D117" s="364" t="s">
        <v>8</v>
      </c>
      <c r="E117" s="364" t="s">
        <v>7</v>
      </c>
      <c r="F117" s="364" t="s">
        <v>241</v>
      </c>
      <c r="G117" s="364" t="s">
        <v>7</v>
      </c>
      <c r="H117" s="364" t="s">
        <v>7</v>
      </c>
      <c r="I117" s="367">
        <f t="shared" si="1"/>
        <v>45773</v>
      </c>
      <c r="J117" s="364"/>
      <c r="K117" s="364"/>
      <c r="L117" s="364"/>
      <c r="M117" s="364"/>
      <c r="N117" s="364"/>
      <c r="O117" s="364" t="s">
        <v>7</v>
      </c>
      <c r="P117" s="364" t="s">
        <v>7</v>
      </c>
    </row>
    <row r="118" spans="1:16" x14ac:dyDescent="0.2">
      <c r="A118" s="364">
        <v>88014</v>
      </c>
      <c r="B118" s="364" t="s">
        <v>25</v>
      </c>
      <c r="C118" s="364" t="s">
        <v>269</v>
      </c>
      <c r="D118" s="364" t="s">
        <v>211</v>
      </c>
      <c r="E118" s="364" t="s">
        <v>7</v>
      </c>
      <c r="F118" s="364" t="s">
        <v>10</v>
      </c>
      <c r="G118" s="364" t="s">
        <v>7</v>
      </c>
      <c r="H118" s="364" t="s">
        <v>7</v>
      </c>
      <c r="I118" s="367">
        <f t="shared" si="1"/>
        <v>45774</v>
      </c>
      <c r="J118" s="364"/>
      <c r="K118" s="364"/>
      <c r="L118" s="364"/>
      <c r="M118" s="364"/>
      <c r="N118" s="364"/>
      <c r="O118" s="364" t="s">
        <v>7</v>
      </c>
      <c r="P118" s="364" t="s">
        <v>7</v>
      </c>
    </row>
    <row r="119" spans="1:16" x14ac:dyDescent="0.2">
      <c r="A119" s="364">
        <v>88014</v>
      </c>
      <c r="B119" s="364" t="s">
        <v>25</v>
      </c>
      <c r="C119" s="364" t="s">
        <v>270</v>
      </c>
      <c r="D119" s="364" t="s">
        <v>8</v>
      </c>
      <c r="E119" s="364" t="s">
        <v>7</v>
      </c>
      <c r="F119" s="364" t="s">
        <v>10</v>
      </c>
      <c r="G119" s="364" t="s">
        <v>7</v>
      </c>
      <c r="H119" s="364" t="s">
        <v>7</v>
      </c>
      <c r="I119" s="367">
        <f t="shared" si="1"/>
        <v>45775</v>
      </c>
      <c r="J119" s="364"/>
      <c r="K119" s="364"/>
      <c r="L119" s="364"/>
      <c r="M119" s="364"/>
      <c r="N119" s="364"/>
      <c r="O119" s="364" t="s">
        <v>7</v>
      </c>
      <c r="P119" s="364" t="s">
        <v>7</v>
      </c>
    </row>
    <row r="120" spans="1:16" x14ac:dyDescent="0.2">
      <c r="A120" s="364">
        <v>88014</v>
      </c>
      <c r="B120" s="364" t="s">
        <v>25</v>
      </c>
      <c r="C120" s="364" t="s">
        <v>271</v>
      </c>
      <c r="D120" s="364" t="s">
        <v>8</v>
      </c>
      <c r="E120" s="364" t="s">
        <v>7</v>
      </c>
      <c r="F120" s="364" t="s">
        <v>10</v>
      </c>
      <c r="G120" s="364" t="s">
        <v>7</v>
      </c>
      <c r="H120" s="364" t="s">
        <v>7</v>
      </c>
      <c r="I120" s="367">
        <f t="shared" si="1"/>
        <v>45776</v>
      </c>
      <c r="J120" s="364"/>
      <c r="K120" s="364"/>
      <c r="L120" s="364"/>
      <c r="M120" s="364"/>
      <c r="N120" s="364"/>
      <c r="O120" s="364" t="s">
        <v>7</v>
      </c>
      <c r="P120" s="364" t="s">
        <v>7</v>
      </c>
    </row>
    <row r="121" spans="1:16" x14ac:dyDescent="0.2">
      <c r="A121" s="364">
        <v>88014</v>
      </c>
      <c r="B121" s="364" t="s">
        <v>25</v>
      </c>
      <c r="C121" s="364" t="s">
        <v>272</v>
      </c>
      <c r="D121" s="364" t="s">
        <v>8</v>
      </c>
      <c r="E121" s="364" t="s">
        <v>7</v>
      </c>
      <c r="F121" s="364" t="s">
        <v>10</v>
      </c>
      <c r="G121" s="364" t="s">
        <v>7</v>
      </c>
      <c r="H121" s="364" t="s">
        <v>7</v>
      </c>
      <c r="I121" s="367">
        <f t="shared" si="1"/>
        <v>45777</v>
      </c>
      <c r="J121" s="364"/>
      <c r="K121" s="364"/>
      <c r="L121" s="364"/>
      <c r="M121" s="364"/>
      <c r="N121" s="364"/>
      <c r="O121" s="364" t="s">
        <v>7</v>
      </c>
      <c r="P121" s="364" t="s">
        <v>7</v>
      </c>
    </row>
    <row r="122" spans="1:16" x14ac:dyDescent="0.2">
      <c r="A122" s="364">
        <v>29056</v>
      </c>
      <c r="B122" s="364" t="s">
        <v>13</v>
      </c>
      <c r="C122" s="364" t="s">
        <v>243</v>
      </c>
      <c r="D122" s="364" t="s">
        <v>8</v>
      </c>
      <c r="E122" s="364" t="s">
        <v>7</v>
      </c>
      <c r="F122" s="364" t="s">
        <v>10</v>
      </c>
      <c r="G122" s="364" t="s">
        <v>7</v>
      </c>
      <c r="H122" s="364" t="s">
        <v>7</v>
      </c>
      <c r="I122" s="367">
        <f t="shared" si="1"/>
        <v>45748</v>
      </c>
      <c r="J122" s="364"/>
      <c r="K122" s="364"/>
      <c r="L122" s="364"/>
      <c r="M122" s="364"/>
      <c r="N122" s="364"/>
      <c r="O122" s="364" t="s">
        <v>7</v>
      </c>
      <c r="P122" s="364" t="s">
        <v>7</v>
      </c>
    </row>
    <row r="123" spans="1:16" x14ac:dyDescent="0.2">
      <c r="A123" s="364">
        <v>29056</v>
      </c>
      <c r="B123" s="364" t="s">
        <v>13</v>
      </c>
      <c r="C123" s="364" t="s">
        <v>244</v>
      </c>
      <c r="D123" s="364" t="s">
        <v>8</v>
      </c>
      <c r="E123" s="364" t="s">
        <v>7</v>
      </c>
      <c r="F123" s="364" t="s">
        <v>10</v>
      </c>
      <c r="G123" s="364" t="s">
        <v>7</v>
      </c>
      <c r="H123" s="364" t="s">
        <v>7</v>
      </c>
      <c r="I123" s="367">
        <f t="shared" si="1"/>
        <v>45749</v>
      </c>
      <c r="J123" s="364"/>
      <c r="K123" s="364"/>
      <c r="L123" s="364"/>
      <c r="M123" s="364"/>
      <c r="N123" s="364"/>
      <c r="O123" s="364" t="s">
        <v>7</v>
      </c>
      <c r="P123" s="364" t="s">
        <v>7</v>
      </c>
    </row>
    <row r="124" spans="1:16" x14ac:dyDescent="0.2">
      <c r="A124" s="364">
        <v>29056</v>
      </c>
      <c r="B124" s="364" t="s">
        <v>13</v>
      </c>
      <c r="C124" s="364" t="s">
        <v>245</v>
      </c>
      <c r="D124" s="364" t="s">
        <v>8</v>
      </c>
      <c r="E124" s="364" t="s">
        <v>7</v>
      </c>
      <c r="F124" s="364" t="s">
        <v>10</v>
      </c>
      <c r="G124" s="364" t="s">
        <v>7</v>
      </c>
      <c r="H124" s="364" t="s">
        <v>7</v>
      </c>
      <c r="I124" s="367">
        <f t="shared" si="1"/>
        <v>45750</v>
      </c>
      <c r="J124" s="364"/>
      <c r="K124" s="364"/>
      <c r="L124" s="364"/>
      <c r="M124" s="364"/>
      <c r="N124" s="364"/>
      <c r="O124" s="364" t="s">
        <v>7</v>
      </c>
      <c r="P124" s="364" t="s">
        <v>7</v>
      </c>
    </row>
    <row r="125" spans="1:16" x14ac:dyDescent="0.2">
      <c r="A125" s="364">
        <v>29056</v>
      </c>
      <c r="B125" s="364" t="s">
        <v>13</v>
      </c>
      <c r="C125" s="364" t="s">
        <v>246</v>
      </c>
      <c r="D125" s="364" t="s">
        <v>8</v>
      </c>
      <c r="E125" s="364" t="s">
        <v>7</v>
      </c>
      <c r="F125" s="364" t="s">
        <v>10</v>
      </c>
      <c r="G125" s="364" t="s">
        <v>7</v>
      </c>
      <c r="H125" s="364" t="s">
        <v>7</v>
      </c>
      <c r="I125" s="367">
        <f t="shared" si="1"/>
        <v>45751</v>
      </c>
      <c r="J125" s="364"/>
      <c r="K125" s="364"/>
      <c r="L125" s="364"/>
      <c r="M125" s="364"/>
      <c r="N125" s="364"/>
      <c r="O125" s="364" t="s">
        <v>7</v>
      </c>
      <c r="P125" s="364" t="s">
        <v>7</v>
      </c>
    </row>
    <row r="126" spans="1:16" x14ac:dyDescent="0.2">
      <c r="A126" s="364">
        <v>29056</v>
      </c>
      <c r="B126" s="364" t="s">
        <v>13</v>
      </c>
      <c r="C126" s="364" t="s">
        <v>247</v>
      </c>
      <c r="D126" s="364" t="s">
        <v>9</v>
      </c>
      <c r="E126" s="364" t="s">
        <v>7</v>
      </c>
      <c r="F126" s="364" t="s">
        <v>10</v>
      </c>
      <c r="G126" s="364" t="s">
        <v>7</v>
      </c>
      <c r="H126" s="364" t="s">
        <v>7</v>
      </c>
      <c r="I126" s="367">
        <f t="shared" si="1"/>
        <v>45752</v>
      </c>
      <c r="J126" s="364"/>
      <c r="K126" s="364"/>
      <c r="L126" s="364"/>
      <c r="M126" s="364"/>
      <c r="N126" s="364"/>
      <c r="O126" s="364" t="s">
        <v>7</v>
      </c>
      <c r="P126" s="364" t="s">
        <v>7</v>
      </c>
    </row>
    <row r="127" spans="1:16" x14ac:dyDescent="0.2">
      <c r="A127" s="364">
        <v>29056</v>
      </c>
      <c r="B127" s="364" t="s">
        <v>13</v>
      </c>
      <c r="C127" s="364" t="s">
        <v>248</v>
      </c>
      <c r="D127" s="364" t="s">
        <v>211</v>
      </c>
      <c r="E127" s="364" t="s">
        <v>7</v>
      </c>
      <c r="F127" s="364" t="s">
        <v>10</v>
      </c>
      <c r="G127" s="364" t="s">
        <v>7</v>
      </c>
      <c r="H127" s="364" t="s">
        <v>7</v>
      </c>
      <c r="I127" s="367">
        <f t="shared" si="1"/>
        <v>45753</v>
      </c>
      <c r="J127" s="364"/>
      <c r="K127" s="364"/>
      <c r="L127" s="364"/>
      <c r="M127" s="364"/>
      <c r="N127" s="364"/>
      <c r="O127" s="364" t="s">
        <v>7</v>
      </c>
      <c r="P127" s="364" t="s">
        <v>7</v>
      </c>
    </row>
    <row r="128" spans="1:16" x14ac:dyDescent="0.2">
      <c r="A128" s="364">
        <v>29056</v>
      </c>
      <c r="B128" s="364" t="s">
        <v>13</v>
      </c>
      <c r="C128" s="364" t="s">
        <v>249</v>
      </c>
      <c r="D128" s="364" t="s">
        <v>8</v>
      </c>
      <c r="E128" s="364" t="s">
        <v>7</v>
      </c>
      <c r="F128" s="364" t="s">
        <v>10</v>
      </c>
      <c r="G128" s="364" t="s">
        <v>7</v>
      </c>
      <c r="H128" s="364" t="s">
        <v>7</v>
      </c>
      <c r="I128" s="367">
        <f t="shared" si="1"/>
        <v>45754</v>
      </c>
      <c r="J128" s="364"/>
      <c r="K128" s="364"/>
      <c r="L128" s="364"/>
      <c r="M128" s="364"/>
      <c r="N128" s="364"/>
      <c r="O128" s="364" t="s">
        <v>7</v>
      </c>
      <c r="P128" s="364" t="s">
        <v>7</v>
      </c>
    </row>
    <row r="129" spans="1:16" x14ac:dyDescent="0.2">
      <c r="A129" s="364">
        <v>29056</v>
      </c>
      <c r="B129" s="364" t="s">
        <v>13</v>
      </c>
      <c r="C129" s="364" t="s">
        <v>250</v>
      </c>
      <c r="D129" s="364" t="s">
        <v>8</v>
      </c>
      <c r="E129" s="364" t="s">
        <v>7</v>
      </c>
      <c r="F129" s="364" t="s">
        <v>10</v>
      </c>
      <c r="G129" s="364" t="s">
        <v>7</v>
      </c>
      <c r="H129" s="364" t="s">
        <v>7</v>
      </c>
      <c r="I129" s="367">
        <f t="shared" si="1"/>
        <v>45755</v>
      </c>
      <c r="J129" s="364"/>
      <c r="K129" s="364"/>
      <c r="L129" s="364"/>
      <c r="M129" s="364"/>
      <c r="N129" s="364"/>
      <c r="O129" s="364" t="s">
        <v>7</v>
      </c>
      <c r="P129" s="364" t="s">
        <v>7</v>
      </c>
    </row>
    <row r="130" spans="1:16" x14ac:dyDescent="0.2">
      <c r="A130" s="364">
        <v>29056</v>
      </c>
      <c r="B130" s="364" t="s">
        <v>13</v>
      </c>
      <c r="C130" s="364" t="s">
        <v>251</v>
      </c>
      <c r="D130" s="364" t="s">
        <v>8</v>
      </c>
      <c r="E130" s="364" t="s">
        <v>7</v>
      </c>
      <c r="F130" s="364" t="s">
        <v>10</v>
      </c>
      <c r="G130" s="364" t="s">
        <v>7</v>
      </c>
      <c r="H130" s="364" t="s">
        <v>7</v>
      </c>
      <c r="I130" s="367">
        <f t="shared" si="1"/>
        <v>45756</v>
      </c>
      <c r="J130" s="364"/>
      <c r="K130" s="364"/>
      <c r="L130" s="364"/>
      <c r="M130" s="364"/>
      <c r="N130" s="364"/>
      <c r="O130" s="364" t="s">
        <v>7</v>
      </c>
      <c r="P130" s="364" t="s">
        <v>7</v>
      </c>
    </row>
    <row r="131" spans="1:16" x14ac:dyDescent="0.2">
      <c r="A131" s="364">
        <v>29056</v>
      </c>
      <c r="B131" s="364" t="s">
        <v>13</v>
      </c>
      <c r="C131" s="364" t="s">
        <v>252</v>
      </c>
      <c r="D131" s="364" t="s">
        <v>8</v>
      </c>
      <c r="E131" s="364" t="s">
        <v>7</v>
      </c>
      <c r="F131" s="364" t="s">
        <v>10</v>
      </c>
      <c r="G131" s="364" t="s">
        <v>7</v>
      </c>
      <c r="H131" s="364" t="s">
        <v>7</v>
      </c>
      <c r="I131" s="367">
        <f t="shared" ref="I131:I194" si="2">C131*1</f>
        <v>45757</v>
      </c>
      <c r="J131" s="364"/>
      <c r="K131" s="364"/>
      <c r="L131" s="364"/>
      <c r="M131" s="364"/>
      <c r="N131" s="364"/>
      <c r="O131" s="364" t="s">
        <v>7</v>
      </c>
      <c r="P131" s="364" t="s">
        <v>7</v>
      </c>
    </row>
    <row r="132" spans="1:16" x14ac:dyDescent="0.2">
      <c r="A132" s="364">
        <v>29056</v>
      </c>
      <c r="B132" s="364" t="s">
        <v>13</v>
      </c>
      <c r="C132" s="364" t="s">
        <v>253</v>
      </c>
      <c r="D132" s="364" t="s">
        <v>8</v>
      </c>
      <c r="E132" s="364" t="s">
        <v>7</v>
      </c>
      <c r="F132" s="364" t="s">
        <v>10</v>
      </c>
      <c r="G132" s="364" t="s">
        <v>7</v>
      </c>
      <c r="H132" s="364" t="s">
        <v>7</v>
      </c>
      <c r="I132" s="367">
        <f t="shared" si="2"/>
        <v>45758</v>
      </c>
      <c r="J132" s="364"/>
      <c r="K132" s="364"/>
      <c r="L132" s="364"/>
      <c r="M132" s="364"/>
      <c r="N132" s="364"/>
      <c r="O132" s="364" t="s">
        <v>7</v>
      </c>
      <c r="P132" s="364" t="s">
        <v>7</v>
      </c>
    </row>
    <row r="133" spans="1:16" x14ac:dyDescent="0.2">
      <c r="A133" s="364">
        <v>29056</v>
      </c>
      <c r="B133" s="364" t="s">
        <v>13</v>
      </c>
      <c r="C133" s="364" t="s">
        <v>254</v>
      </c>
      <c r="D133" s="364" t="s">
        <v>9</v>
      </c>
      <c r="E133" s="364" t="s">
        <v>7</v>
      </c>
      <c r="F133" s="364" t="s">
        <v>10</v>
      </c>
      <c r="G133" s="364" t="s">
        <v>7</v>
      </c>
      <c r="H133" s="364" t="s">
        <v>7</v>
      </c>
      <c r="I133" s="367">
        <f t="shared" si="2"/>
        <v>45759</v>
      </c>
      <c r="J133" s="364"/>
      <c r="K133" s="364"/>
      <c r="L133" s="364"/>
      <c r="M133" s="364"/>
      <c r="N133" s="364"/>
      <c r="O133" s="364" t="s">
        <v>7</v>
      </c>
      <c r="P133" s="364" t="s">
        <v>7</v>
      </c>
    </row>
    <row r="134" spans="1:16" x14ac:dyDescent="0.2">
      <c r="A134" s="364">
        <v>29056</v>
      </c>
      <c r="B134" s="364" t="s">
        <v>13</v>
      </c>
      <c r="C134" s="364" t="s">
        <v>255</v>
      </c>
      <c r="D134" s="364" t="s">
        <v>211</v>
      </c>
      <c r="E134" s="364" t="s">
        <v>7</v>
      </c>
      <c r="F134" s="364" t="s">
        <v>10</v>
      </c>
      <c r="G134" s="364" t="s">
        <v>7</v>
      </c>
      <c r="H134" s="364" t="s">
        <v>7</v>
      </c>
      <c r="I134" s="367">
        <f t="shared" si="2"/>
        <v>45760</v>
      </c>
      <c r="J134" s="364"/>
      <c r="K134" s="364"/>
      <c r="L134" s="364"/>
      <c r="M134" s="364"/>
      <c r="N134" s="364"/>
      <c r="O134" s="364" t="s">
        <v>7</v>
      </c>
      <c r="P134" s="364" t="s">
        <v>7</v>
      </c>
    </row>
    <row r="135" spans="1:16" x14ac:dyDescent="0.2">
      <c r="A135" s="364">
        <v>29056</v>
      </c>
      <c r="B135" s="364" t="s">
        <v>13</v>
      </c>
      <c r="C135" s="364" t="s">
        <v>256</v>
      </c>
      <c r="D135" s="364" t="s">
        <v>8</v>
      </c>
      <c r="E135" s="364" t="s">
        <v>7</v>
      </c>
      <c r="F135" s="364" t="s">
        <v>10</v>
      </c>
      <c r="G135" s="364" t="s">
        <v>7</v>
      </c>
      <c r="H135" s="364" t="s">
        <v>7</v>
      </c>
      <c r="I135" s="367">
        <f t="shared" si="2"/>
        <v>45761</v>
      </c>
      <c r="J135" s="364"/>
      <c r="K135" s="364"/>
      <c r="L135" s="364"/>
      <c r="M135" s="364"/>
      <c r="N135" s="364"/>
      <c r="O135" s="364" t="s">
        <v>7</v>
      </c>
      <c r="P135" s="364" t="s">
        <v>7</v>
      </c>
    </row>
    <row r="136" spans="1:16" x14ac:dyDescent="0.2">
      <c r="A136" s="364">
        <v>29056</v>
      </c>
      <c r="B136" s="364" t="s">
        <v>13</v>
      </c>
      <c r="C136" s="364" t="s">
        <v>257</v>
      </c>
      <c r="D136" s="364" t="s">
        <v>8</v>
      </c>
      <c r="E136" s="364" t="s">
        <v>7</v>
      </c>
      <c r="F136" s="364" t="s">
        <v>10</v>
      </c>
      <c r="G136" s="364" t="s">
        <v>7</v>
      </c>
      <c r="H136" s="364" t="s">
        <v>7</v>
      </c>
      <c r="I136" s="367">
        <f t="shared" si="2"/>
        <v>45762</v>
      </c>
      <c r="J136" s="364"/>
      <c r="K136" s="364"/>
      <c r="L136" s="364"/>
      <c r="M136" s="364"/>
      <c r="N136" s="364"/>
      <c r="O136" s="364" t="s">
        <v>7</v>
      </c>
      <c r="P136" s="364" t="s">
        <v>7</v>
      </c>
    </row>
    <row r="137" spans="1:16" x14ac:dyDescent="0.2">
      <c r="A137" s="364">
        <v>29056</v>
      </c>
      <c r="B137" s="364" t="s">
        <v>13</v>
      </c>
      <c r="C137" s="364" t="s">
        <v>258</v>
      </c>
      <c r="D137" s="364" t="s">
        <v>8</v>
      </c>
      <c r="E137" s="364" t="s">
        <v>7</v>
      </c>
      <c r="F137" s="364" t="s">
        <v>10</v>
      </c>
      <c r="G137" s="364" t="s">
        <v>7</v>
      </c>
      <c r="H137" s="364" t="s">
        <v>7</v>
      </c>
      <c r="I137" s="367">
        <f t="shared" si="2"/>
        <v>45763</v>
      </c>
      <c r="J137" s="364"/>
      <c r="K137" s="364"/>
      <c r="L137" s="364"/>
      <c r="M137" s="364"/>
      <c r="N137" s="364"/>
      <c r="O137" s="364" t="s">
        <v>7</v>
      </c>
      <c r="P137" s="364" t="s">
        <v>7</v>
      </c>
    </row>
    <row r="138" spans="1:16" x14ac:dyDescent="0.2">
      <c r="A138" s="364">
        <v>29056</v>
      </c>
      <c r="B138" s="364" t="s">
        <v>13</v>
      </c>
      <c r="C138" s="364" t="s">
        <v>259</v>
      </c>
      <c r="D138" s="364" t="s">
        <v>8</v>
      </c>
      <c r="E138" s="364" t="s">
        <v>7</v>
      </c>
      <c r="F138" s="364" t="s">
        <v>10</v>
      </c>
      <c r="G138" s="364" t="s">
        <v>7</v>
      </c>
      <c r="H138" s="364" t="s">
        <v>7</v>
      </c>
      <c r="I138" s="367">
        <f t="shared" si="2"/>
        <v>45764</v>
      </c>
      <c r="J138" s="364"/>
      <c r="K138" s="364"/>
      <c r="L138" s="364"/>
      <c r="M138" s="364"/>
      <c r="N138" s="364"/>
      <c r="O138" s="364" t="s">
        <v>7</v>
      </c>
      <c r="P138" s="364" t="s">
        <v>7</v>
      </c>
    </row>
    <row r="139" spans="1:16" x14ac:dyDescent="0.2">
      <c r="A139" s="364">
        <v>29056</v>
      </c>
      <c r="B139" s="364" t="s">
        <v>13</v>
      </c>
      <c r="C139" s="364" t="s">
        <v>260</v>
      </c>
      <c r="D139" s="364" t="s">
        <v>8</v>
      </c>
      <c r="E139" s="364" t="s">
        <v>7</v>
      </c>
      <c r="F139" s="364" t="s">
        <v>10</v>
      </c>
      <c r="G139" s="364" t="s">
        <v>7</v>
      </c>
      <c r="H139" s="364" t="s">
        <v>7</v>
      </c>
      <c r="I139" s="367">
        <f t="shared" si="2"/>
        <v>45765</v>
      </c>
      <c r="J139" s="364"/>
      <c r="K139" s="364"/>
      <c r="L139" s="364"/>
      <c r="M139" s="364"/>
      <c r="N139" s="364"/>
      <c r="O139" s="364" t="s">
        <v>7</v>
      </c>
      <c r="P139" s="364" t="s">
        <v>7</v>
      </c>
    </row>
    <row r="140" spans="1:16" x14ac:dyDescent="0.2">
      <c r="A140" s="364">
        <v>29056</v>
      </c>
      <c r="B140" s="364" t="s">
        <v>13</v>
      </c>
      <c r="C140" s="364" t="s">
        <v>261</v>
      </c>
      <c r="D140" s="364" t="s">
        <v>9</v>
      </c>
      <c r="E140" s="364" t="s">
        <v>7</v>
      </c>
      <c r="F140" s="364" t="s">
        <v>10</v>
      </c>
      <c r="G140" s="364" t="s">
        <v>7</v>
      </c>
      <c r="H140" s="364" t="s">
        <v>7</v>
      </c>
      <c r="I140" s="367">
        <f t="shared" si="2"/>
        <v>45766</v>
      </c>
      <c r="J140" s="364"/>
      <c r="K140" s="364"/>
      <c r="L140" s="364"/>
      <c r="M140" s="364"/>
      <c r="N140" s="364"/>
      <c r="O140" s="364" t="s">
        <v>7</v>
      </c>
      <c r="P140" s="364" t="s">
        <v>7</v>
      </c>
    </row>
    <row r="141" spans="1:16" x14ac:dyDescent="0.2">
      <c r="A141" s="364">
        <v>29056</v>
      </c>
      <c r="B141" s="364" t="s">
        <v>13</v>
      </c>
      <c r="C141" s="364" t="s">
        <v>262</v>
      </c>
      <c r="D141" s="364" t="s">
        <v>211</v>
      </c>
      <c r="E141" s="364" t="s">
        <v>7</v>
      </c>
      <c r="F141" s="364" t="s">
        <v>10</v>
      </c>
      <c r="G141" s="364" t="s">
        <v>7</v>
      </c>
      <c r="H141" s="364" t="s">
        <v>7</v>
      </c>
      <c r="I141" s="367">
        <f t="shared" si="2"/>
        <v>45767</v>
      </c>
      <c r="J141" s="364"/>
      <c r="K141" s="364"/>
      <c r="L141" s="364"/>
      <c r="M141" s="364"/>
      <c r="N141" s="364"/>
      <c r="O141" s="364" t="s">
        <v>7</v>
      </c>
      <c r="P141" s="364" t="s">
        <v>7</v>
      </c>
    </row>
    <row r="142" spans="1:16" x14ac:dyDescent="0.2">
      <c r="A142" s="364">
        <v>29056</v>
      </c>
      <c r="B142" s="364" t="s">
        <v>13</v>
      </c>
      <c r="C142" s="364" t="s">
        <v>263</v>
      </c>
      <c r="D142" s="364" t="s">
        <v>8</v>
      </c>
      <c r="E142" s="364" t="s">
        <v>7</v>
      </c>
      <c r="F142" s="364" t="s">
        <v>10</v>
      </c>
      <c r="G142" s="364" t="s">
        <v>7</v>
      </c>
      <c r="H142" s="364" t="s">
        <v>7</v>
      </c>
      <c r="I142" s="367">
        <f t="shared" si="2"/>
        <v>45768</v>
      </c>
      <c r="J142" s="364"/>
      <c r="K142" s="364"/>
      <c r="L142" s="364"/>
      <c r="M142" s="364"/>
      <c r="N142" s="364"/>
      <c r="O142" s="364" t="s">
        <v>7</v>
      </c>
      <c r="P142" s="364" t="s">
        <v>7</v>
      </c>
    </row>
    <row r="143" spans="1:16" x14ac:dyDescent="0.2">
      <c r="A143" s="364">
        <v>29056</v>
      </c>
      <c r="B143" s="364" t="s">
        <v>13</v>
      </c>
      <c r="C143" s="364" t="s">
        <v>264</v>
      </c>
      <c r="D143" s="364" t="s">
        <v>8</v>
      </c>
      <c r="E143" s="364" t="s">
        <v>7</v>
      </c>
      <c r="F143" s="364" t="s">
        <v>10</v>
      </c>
      <c r="G143" s="364" t="s">
        <v>7</v>
      </c>
      <c r="H143" s="364" t="s">
        <v>7</v>
      </c>
      <c r="I143" s="367">
        <f t="shared" si="2"/>
        <v>45769</v>
      </c>
      <c r="J143" s="364"/>
      <c r="K143" s="364"/>
      <c r="L143" s="364"/>
      <c r="M143" s="364"/>
      <c r="N143" s="364"/>
      <c r="O143" s="364" t="s">
        <v>7</v>
      </c>
      <c r="P143" s="364" t="s">
        <v>7</v>
      </c>
    </row>
    <row r="144" spans="1:16" x14ac:dyDescent="0.2">
      <c r="A144" s="364">
        <v>29056</v>
      </c>
      <c r="B144" s="364" t="s">
        <v>13</v>
      </c>
      <c r="C144" s="364" t="s">
        <v>265</v>
      </c>
      <c r="D144" s="364" t="s">
        <v>8</v>
      </c>
      <c r="E144" s="364" t="s">
        <v>7</v>
      </c>
      <c r="F144" s="364" t="s">
        <v>10</v>
      </c>
      <c r="G144" s="364" t="s">
        <v>7</v>
      </c>
      <c r="H144" s="364" t="s">
        <v>7</v>
      </c>
      <c r="I144" s="367">
        <f t="shared" si="2"/>
        <v>45770</v>
      </c>
      <c r="J144" s="364"/>
      <c r="K144" s="364"/>
      <c r="L144" s="364"/>
      <c r="M144" s="364"/>
      <c r="N144" s="364"/>
      <c r="O144" s="364" t="s">
        <v>7</v>
      </c>
      <c r="P144" s="364" t="s">
        <v>7</v>
      </c>
    </row>
    <row r="145" spans="1:16" x14ac:dyDescent="0.2">
      <c r="A145" s="364">
        <v>29056</v>
      </c>
      <c r="B145" s="364" t="s">
        <v>13</v>
      </c>
      <c r="C145" s="364" t="s">
        <v>266</v>
      </c>
      <c r="D145" s="364" t="s">
        <v>8</v>
      </c>
      <c r="E145" s="364" t="s">
        <v>7</v>
      </c>
      <c r="F145" s="364" t="s">
        <v>10</v>
      </c>
      <c r="G145" s="364" t="s">
        <v>7</v>
      </c>
      <c r="H145" s="364" t="s">
        <v>7</v>
      </c>
      <c r="I145" s="367">
        <f t="shared" si="2"/>
        <v>45771</v>
      </c>
      <c r="J145" s="364"/>
      <c r="K145" s="364"/>
      <c r="L145" s="364"/>
      <c r="M145" s="364"/>
      <c r="N145" s="364"/>
      <c r="O145" s="364" t="s">
        <v>7</v>
      </c>
      <c r="P145" s="364" t="s">
        <v>7</v>
      </c>
    </row>
    <row r="146" spans="1:16" x14ac:dyDescent="0.2">
      <c r="A146" s="364">
        <v>29056</v>
      </c>
      <c r="B146" s="364" t="s">
        <v>13</v>
      </c>
      <c r="C146" s="364" t="s">
        <v>267</v>
      </c>
      <c r="D146" s="364" t="s">
        <v>8</v>
      </c>
      <c r="E146" s="364" t="s">
        <v>7</v>
      </c>
      <c r="F146" s="364" t="s">
        <v>10</v>
      </c>
      <c r="G146" s="364" t="s">
        <v>7</v>
      </c>
      <c r="H146" s="364" t="s">
        <v>7</v>
      </c>
      <c r="I146" s="367">
        <f t="shared" si="2"/>
        <v>45772</v>
      </c>
      <c r="J146" s="364"/>
      <c r="K146" s="364"/>
      <c r="L146" s="364"/>
      <c r="M146" s="364"/>
      <c r="N146" s="364"/>
      <c r="O146" s="364" t="s">
        <v>7</v>
      </c>
      <c r="P146" s="364" t="s">
        <v>7</v>
      </c>
    </row>
    <row r="147" spans="1:16" x14ac:dyDescent="0.2">
      <c r="A147" s="364">
        <v>29056</v>
      </c>
      <c r="B147" s="364" t="s">
        <v>13</v>
      </c>
      <c r="C147" s="364" t="s">
        <v>268</v>
      </c>
      <c r="D147" s="364" t="s">
        <v>9</v>
      </c>
      <c r="E147" s="364" t="s">
        <v>7</v>
      </c>
      <c r="F147" s="364" t="s">
        <v>10</v>
      </c>
      <c r="G147" s="364" t="s">
        <v>7</v>
      </c>
      <c r="H147" s="364" t="s">
        <v>7</v>
      </c>
      <c r="I147" s="367">
        <f t="shared" si="2"/>
        <v>45773</v>
      </c>
      <c r="J147" s="364"/>
      <c r="K147" s="364"/>
      <c r="L147" s="364"/>
      <c r="M147" s="364"/>
      <c r="N147" s="364"/>
      <c r="O147" s="364" t="s">
        <v>7</v>
      </c>
      <c r="P147" s="364" t="s">
        <v>7</v>
      </c>
    </row>
    <row r="148" spans="1:16" x14ac:dyDescent="0.2">
      <c r="A148" s="364">
        <v>29056</v>
      </c>
      <c r="B148" s="364" t="s">
        <v>13</v>
      </c>
      <c r="C148" s="364" t="s">
        <v>269</v>
      </c>
      <c r="D148" s="364" t="s">
        <v>211</v>
      </c>
      <c r="E148" s="364" t="s">
        <v>7</v>
      </c>
      <c r="F148" s="364" t="s">
        <v>10</v>
      </c>
      <c r="G148" s="364" t="s">
        <v>7</v>
      </c>
      <c r="H148" s="364" t="s">
        <v>7</v>
      </c>
      <c r="I148" s="367">
        <f t="shared" si="2"/>
        <v>45774</v>
      </c>
      <c r="J148" s="364"/>
      <c r="K148" s="364"/>
      <c r="L148" s="364"/>
      <c r="M148" s="364"/>
      <c r="N148" s="364"/>
      <c r="O148" s="364" t="s">
        <v>7</v>
      </c>
      <c r="P148" s="364" t="s">
        <v>7</v>
      </c>
    </row>
    <row r="149" spans="1:16" x14ac:dyDescent="0.2">
      <c r="A149" s="364">
        <v>29056</v>
      </c>
      <c r="B149" s="364" t="s">
        <v>13</v>
      </c>
      <c r="C149" s="364" t="s">
        <v>270</v>
      </c>
      <c r="D149" s="364" t="s">
        <v>8</v>
      </c>
      <c r="E149" s="364" t="s">
        <v>7</v>
      </c>
      <c r="F149" s="364" t="s">
        <v>10</v>
      </c>
      <c r="G149" s="364" t="s">
        <v>7</v>
      </c>
      <c r="H149" s="364" t="s">
        <v>7</v>
      </c>
      <c r="I149" s="367">
        <f t="shared" si="2"/>
        <v>45775</v>
      </c>
      <c r="J149" s="364"/>
      <c r="K149" s="364"/>
      <c r="L149" s="364"/>
      <c r="M149" s="364"/>
      <c r="N149" s="364"/>
      <c r="O149" s="364" t="s">
        <v>7</v>
      </c>
      <c r="P149" s="364" t="s">
        <v>7</v>
      </c>
    </row>
    <row r="150" spans="1:16" x14ac:dyDescent="0.2">
      <c r="A150" s="364">
        <v>29056</v>
      </c>
      <c r="B150" s="364" t="s">
        <v>13</v>
      </c>
      <c r="C150" s="364" t="s">
        <v>271</v>
      </c>
      <c r="D150" s="364" t="s">
        <v>8</v>
      </c>
      <c r="E150" s="364" t="s">
        <v>7</v>
      </c>
      <c r="F150" s="364" t="s">
        <v>10</v>
      </c>
      <c r="G150" s="364" t="s">
        <v>7</v>
      </c>
      <c r="H150" s="364" t="s">
        <v>7</v>
      </c>
      <c r="I150" s="367">
        <f t="shared" si="2"/>
        <v>45776</v>
      </c>
      <c r="J150" s="364"/>
      <c r="K150" s="364"/>
      <c r="L150" s="364"/>
      <c r="M150" s="364"/>
      <c r="N150" s="364"/>
      <c r="O150" s="364" t="s">
        <v>7</v>
      </c>
      <c r="P150" s="364" t="s">
        <v>7</v>
      </c>
    </row>
    <row r="151" spans="1:16" x14ac:dyDescent="0.2">
      <c r="A151" s="364">
        <v>29056</v>
      </c>
      <c r="B151" s="364" t="s">
        <v>13</v>
      </c>
      <c r="C151" s="364" t="s">
        <v>272</v>
      </c>
      <c r="D151" s="364" t="s">
        <v>8</v>
      </c>
      <c r="E151" s="364" t="s">
        <v>7</v>
      </c>
      <c r="F151" s="364" t="s">
        <v>10</v>
      </c>
      <c r="G151" s="364" t="s">
        <v>7</v>
      </c>
      <c r="H151" s="364" t="s">
        <v>7</v>
      </c>
      <c r="I151" s="367">
        <f t="shared" si="2"/>
        <v>45777</v>
      </c>
      <c r="J151" s="364"/>
      <c r="K151" s="364"/>
      <c r="L151" s="364"/>
      <c r="M151" s="364"/>
      <c r="N151" s="364"/>
      <c r="O151" s="364" t="s">
        <v>7</v>
      </c>
      <c r="P151" s="364" t="s">
        <v>7</v>
      </c>
    </row>
    <row r="152" spans="1:16" x14ac:dyDescent="0.2">
      <c r="A152" s="364">
        <v>31176</v>
      </c>
      <c r="B152" s="364" t="s">
        <v>14</v>
      </c>
      <c r="C152" s="364" t="s">
        <v>243</v>
      </c>
      <c r="D152" s="364" t="s">
        <v>8</v>
      </c>
      <c r="E152" s="364" t="s">
        <v>7</v>
      </c>
      <c r="F152" s="364" t="s">
        <v>10</v>
      </c>
      <c r="G152" s="364" t="s">
        <v>7</v>
      </c>
      <c r="H152" s="364" t="s">
        <v>7</v>
      </c>
      <c r="I152" s="367">
        <f t="shared" si="2"/>
        <v>45748</v>
      </c>
      <c r="J152" s="364"/>
      <c r="K152" s="364"/>
      <c r="L152" s="364"/>
      <c r="M152" s="364"/>
      <c r="N152" s="364"/>
      <c r="O152" s="364" t="s">
        <v>7</v>
      </c>
      <c r="P152" s="364" t="s">
        <v>7</v>
      </c>
    </row>
    <row r="153" spans="1:16" x14ac:dyDescent="0.2">
      <c r="A153" s="364">
        <v>31176</v>
      </c>
      <c r="B153" s="364" t="s">
        <v>14</v>
      </c>
      <c r="C153" s="364" t="s">
        <v>244</v>
      </c>
      <c r="D153" s="364" t="s">
        <v>8</v>
      </c>
      <c r="E153" s="364" t="s">
        <v>7</v>
      </c>
      <c r="F153" s="364" t="s">
        <v>10</v>
      </c>
      <c r="G153" s="364" t="s">
        <v>7</v>
      </c>
      <c r="H153" s="364" t="s">
        <v>7</v>
      </c>
      <c r="I153" s="367">
        <f t="shared" si="2"/>
        <v>45749</v>
      </c>
      <c r="J153" s="364"/>
      <c r="K153" s="364"/>
      <c r="L153" s="364"/>
      <c r="M153" s="364"/>
      <c r="N153" s="364"/>
      <c r="O153" s="364" t="s">
        <v>7</v>
      </c>
      <c r="P153" s="364" t="s">
        <v>7</v>
      </c>
    </row>
    <row r="154" spans="1:16" x14ac:dyDescent="0.2">
      <c r="A154" s="364">
        <v>31176</v>
      </c>
      <c r="B154" s="364" t="s">
        <v>14</v>
      </c>
      <c r="C154" s="364" t="s">
        <v>245</v>
      </c>
      <c r="D154" s="364" t="s">
        <v>8</v>
      </c>
      <c r="E154" s="364" t="s">
        <v>7</v>
      </c>
      <c r="F154" s="364" t="s">
        <v>10</v>
      </c>
      <c r="G154" s="364" t="s">
        <v>7</v>
      </c>
      <c r="H154" s="364" t="s">
        <v>7</v>
      </c>
      <c r="I154" s="367">
        <f t="shared" si="2"/>
        <v>45750</v>
      </c>
      <c r="J154" s="364"/>
      <c r="K154" s="364"/>
      <c r="L154" s="364"/>
      <c r="M154" s="364"/>
      <c r="N154" s="364"/>
      <c r="O154" s="364" t="s">
        <v>7</v>
      </c>
      <c r="P154" s="364" t="s">
        <v>7</v>
      </c>
    </row>
    <row r="155" spans="1:16" x14ac:dyDescent="0.2">
      <c r="A155" s="364">
        <v>31176</v>
      </c>
      <c r="B155" s="364" t="s">
        <v>14</v>
      </c>
      <c r="C155" s="364" t="s">
        <v>246</v>
      </c>
      <c r="D155" s="364" t="s">
        <v>8</v>
      </c>
      <c r="E155" s="364" t="s">
        <v>7</v>
      </c>
      <c r="F155" s="364" t="s">
        <v>10</v>
      </c>
      <c r="G155" s="364" t="s">
        <v>7</v>
      </c>
      <c r="H155" s="364" t="s">
        <v>7</v>
      </c>
      <c r="I155" s="367">
        <f t="shared" si="2"/>
        <v>45751</v>
      </c>
      <c r="J155" s="364"/>
      <c r="K155" s="364"/>
      <c r="L155" s="364"/>
      <c r="M155" s="364"/>
      <c r="N155" s="364"/>
      <c r="O155" s="364" t="s">
        <v>7</v>
      </c>
      <c r="P155" s="364" t="s">
        <v>7</v>
      </c>
    </row>
    <row r="156" spans="1:16" x14ac:dyDescent="0.2">
      <c r="A156" s="364">
        <v>31176</v>
      </c>
      <c r="B156" s="364" t="s">
        <v>14</v>
      </c>
      <c r="C156" s="364" t="s">
        <v>247</v>
      </c>
      <c r="D156" s="364" t="s">
        <v>9</v>
      </c>
      <c r="E156" s="364" t="s">
        <v>7</v>
      </c>
      <c r="F156" s="364" t="s">
        <v>10</v>
      </c>
      <c r="G156" s="364" t="s">
        <v>7</v>
      </c>
      <c r="H156" s="364" t="s">
        <v>7</v>
      </c>
      <c r="I156" s="367">
        <f t="shared" si="2"/>
        <v>45752</v>
      </c>
      <c r="J156" s="364"/>
      <c r="K156" s="364"/>
      <c r="L156" s="364"/>
      <c r="M156" s="364"/>
      <c r="N156" s="364"/>
      <c r="O156" s="364" t="s">
        <v>7</v>
      </c>
      <c r="P156" s="364" t="s">
        <v>7</v>
      </c>
    </row>
    <row r="157" spans="1:16" x14ac:dyDescent="0.2">
      <c r="A157" s="364">
        <v>31176</v>
      </c>
      <c r="B157" s="364" t="s">
        <v>14</v>
      </c>
      <c r="C157" s="364" t="s">
        <v>248</v>
      </c>
      <c r="D157" s="364" t="s">
        <v>211</v>
      </c>
      <c r="E157" s="364" t="s">
        <v>7</v>
      </c>
      <c r="F157" s="364" t="s">
        <v>10</v>
      </c>
      <c r="G157" s="364" t="s">
        <v>7</v>
      </c>
      <c r="H157" s="364" t="s">
        <v>7</v>
      </c>
      <c r="I157" s="367">
        <f t="shared" si="2"/>
        <v>45753</v>
      </c>
      <c r="J157" s="364"/>
      <c r="K157" s="364"/>
      <c r="L157" s="364"/>
      <c r="M157" s="364"/>
      <c r="N157" s="364"/>
      <c r="O157" s="364" t="s">
        <v>7</v>
      </c>
      <c r="P157" s="364" t="s">
        <v>7</v>
      </c>
    </row>
    <row r="158" spans="1:16" x14ac:dyDescent="0.2">
      <c r="A158" s="364">
        <v>31176</v>
      </c>
      <c r="B158" s="364" t="s">
        <v>14</v>
      </c>
      <c r="C158" s="364" t="s">
        <v>249</v>
      </c>
      <c r="D158" s="364" t="s">
        <v>8</v>
      </c>
      <c r="E158" s="364" t="s">
        <v>7</v>
      </c>
      <c r="F158" s="364" t="s">
        <v>10</v>
      </c>
      <c r="G158" s="364" t="s">
        <v>7</v>
      </c>
      <c r="H158" s="364" t="s">
        <v>7</v>
      </c>
      <c r="I158" s="367">
        <f t="shared" si="2"/>
        <v>45754</v>
      </c>
      <c r="J158" s="364"/>
      <c r="K158" s="364"/>
      <c r="L158" s="364"/>
      <c r="M158" s="364"/>
      <c r="N158" s="364"/>
      <c r="O158" s="364" t="s">
        <v>7</v>
      </c>
      <c r="P158" s="364" t="s">
        <v>7</v>
      </c>
    </row>
    <row r="159" spans="1:16" x14ac:dyDescent="0.2">
      <c r="A159" s="364">
        <v>31176</v>
      </c>
      <c r="B159" s="364" t="s">
        <v>14</v>
      </c>
      <c r="C159" s="364" t="s">
        <v>250</v>
      </c>
      <c r="D159" s="364" t="s">
        <v>8</v>
      </c>
      <c r="E159" s="364" t="s">
        <v>7</v>
      </c>
      <c r="F159" s="364" t="s">
        <v>10</v>
      </c>
      <c r="G159" s="364" t="s">
        <v>7</v>
      </c>
      <c r="H159" s="364" t="s">
        <v>7</v>
      </c>
      <c r="I159" s="367">
        <f t="shared" si="2"/>
        <v>45755</v>
      </c>
      <c r="J159" s="364"/>
      <c r="K159" s="364"/>
      <c r="L159" s="364"/>
      <c r="M159" s="364"/>
      <c r="N159" s="364"/>
      <c r="O159" s="364" t="s">
        <v>7</v>
      </c>
      <c r="P159" s="364" t="s">
        <v>7</v>
      </c>
    </row>
    <row r="160" spans="1:16" x14ac:dyDescent="0.2">
      <c r="A160" s="364">
        <v>31176</v>
      </c>
      <c r="B160" s="364" t="s">
        <v>14</v>
      </c>
      <c r="C160" s="364" t="s">
        <v>251</v>
      </c>
      <c r="D160" s="364" t="s">
        <v>8</v>
      </c>
      <c r="E160" s="364" t="s">
        <v>7</v>
      </c>
      <c r="F160" s="364" t="s">
        <v>10</v>
      </c>
      <c r="G160" s="364" t="s">
        <v>7</v>
      </c>
      <c r="H160" s="364" t="s">
        <v>7</v>
      </c>
      <c r="I160" s="367">
        <f t="shared" si="2"/>
        <v>45756</v>
      </c>
      <c r="J160" s="364"/>
      <c r="K160" s="364"/>
      <c r="L160" s="364"/>
      <c r="M160" s="364"/>
      <c r="N160" s="364"/>
      <c r="O160" s="364" t="s">
        <v>7</v>
      </c>
      <c r="P160" s="364" t="s">
        <v>7</v>
      </c>
    </row>
    <row r="161" spans="1:16" x14ac:dyDescent="0.2">
      <c r="A161" s="364">
        <v>31176</v>
      </c>
      <c r="B161" s="364" t="s">
        <v>14</v>
      </c>
      <c r="C161" s="364" t="s">
        <v>252</v>
      </c>
      <c r="D161" s="364" t="s">
        <v>8</v>
      </c>
      <c r="E161" s="364" t="s">
        <v>7</v>
      </c>
      <c r="F161" s="364" t="s">
        <v>10</v>
      </c>
      <c r="G161" s="364" t="s">
        <v>7</v>
      </c>
      <c r="H161" s="364" t="s">
        <v>7</v>
      </c>
      <c r="I161" s="367">
        <f t="shared" si="2"/>
        <v>45757</v>
      </c>
      <c r="J161" s="364"/>
      <c r="K161" s="364"/>
      <c r="L161" s="364"/>
      <c r="M161" s="364"/>
      <c r="N161" s="364"/>
      <c r="O161" s="364" t="s">
        <v>7</v>
      </c>
      <c r="P161" s="364" t="s">
        <v>7</v>
      </c>
    </row>
    <row r="162" spans="1:16" x14ac:dyDescent="0.2">
      <c r="A162" s="364">
        <v>31176</v>
      </c>
      <c r="B162" s="364" t="s">
        <v>14</v>
      </c>
      <c r="C162" s="364" t="s">
        <v>253</v>
      </c>
      <c r="D162" s="364" t="s">
        <v>8</v>
      </c>
      <c r="E162" s="364" t="s">
        <v>7</v>
      </c>
      <c r="F162" s="364" t="s">
        <v>10</v>
      </c>
      <c r="G162" s="364" t="s">
        <v>7</v>
      </c>
      <c r="H162" s="364" t="s">
        <v>7</v>
      </c>
      <c r="I162" s="367">
        <f t="shared" si="2"/>
        <v>45758</v>
      </c>
      <c r="J162" s="364"/>
      <c r="K162" s="364"/>
      <c r="L162" s="364"/>
      <c r="M162" s="364"/>
      <c r="N162" s="364"/>
      <c r="O162" s="364" t="s">
        <v>7</v>
      </c>
      <c r="P162" s="364" t="s">
        <v>7</v>
      </c>
    </row>
    <row r="163" spans="1:16" x14ac:dyDescent="0.2">
      <c r="A163" s="364">
        <v>31176</v>
      </c>
      <c r="B163" s="364" t="s">
        <v>14</v>
      </c>
      <c r="C163" s="364" t="s">
        <v>254</v>
      </c>
      <c r="D163" s="364" t="s">
        <v>9</v>
      </c>
      <c r="E163" s="364" t="s">
        <v>7</v>
      </c>
      <c r="F163" s="364" t="s">
        <v>10</v>
      </c>
      <c r="G163" s="364" t="s">
        <v>7</v>
      </c>
      <c r="H163" s="364" t="s">
        <v>7</v>
      </c>
      <c r="I163" s="367">
        <f t="shared" si="2"/>
        <v>45759</v>
      </c>
      <c r="J163" s="364"/>
      <c r="K163" s="364"/>
      <c r="L163" s="364"/>
      <c r="M163" s="364"/>
      <c r="N163" s="364"/>
      <c r="O163" s="364" t="s">
        <v>7</v>
      </c>
      <c r="P163" s="364" t="s">
        <v>7</v>
      </c>
    </row>
    <row r="164" spans="1:16" x14ac:dyDescent="0.2">
      <c r="A164" s="364">
        <v>31176</v>
      </c>
      <c r="B164" s="364" t="s">
        <v>14</v>
      </c>
      <c r="C164" s="364" t="s">
        <v>255</v>
      </c>
      <c r="D164" s="364" t="s">
        <v>211</v>
      </c>
      <c r="E164" s="364" t="s">
        <v>7</v>
      </c>
      <c r="F164" s="364" t="s">
        <v>10</v>
      </c>
      <c r="G164" s="364" t="s">
        <v>7</v>
      </c>
      <c r="H164" s="364" t="s">
        <v>7</v>
      </c>
      <c r="I164" s="367">
        <f t="shared" si="2"/>
        <v>45760</v>
      </c>
      <c r="J164" s="364"/>
      <c r="K164" s="364"/>
      <c r="L164" s="364"/>
      <c r="M164" s="364"/>
      <c r="N164" s="364"/>
      <c r="O164" s="364" t="s">
        <v>7</v>
      </c>
      <c r="P164" s="364" t="s">
        <v>7</v>
      </c>
    </row>
    <row r="165" spans="1:16" x14ac:dyDescent="0.2">
      <c r="A165" s="364">
        <v>31176</v>
      </c>
      <c r="B165" s="364" t="s">
        <v>14</v>
      </c>
      <c r="C165" s="364" t="s">
        <v>256</v>
      </c>
      <c r="D165" s="364" t="s">
        <v>8</v>
      </c>
      <c r="E165" s="364" t="s">
        <v>7</v>
      </c>
      <c r="F165" s="364" t="s">
        <v>10</v>
      </c>
      <c r="G165" s="364" t="s">
        <v>7</v>
      </c>
      <c r="H165" s="364" t="s">
        <v>7</v>
      </c>
      <c r="I165" s="367">
        <f t="shared" si="2"/>
        <v>45761</v>
      </c>
      <c r="J165" s="364"/>
      <c r="K165" s="364"/>
      <c r="L165" s="364"/>
      <c r="M165" s="364"/>
      <c r="N165" s="364"/>
      <c r="O165" s="364" t="s">
        <v>7</v>
      </c>
      <c r="P165" s="364" t="s">
        <v>7</v>
      </c>
    </row>
    <row r="166" spans="1:16" x14ac:dyDescent="0.2">
      <c r="A166" s="364">
        <v>31176</v>
      </c>
      <c r="B166" s="364" t="s">
        <v>14</v>
      </c>
      <c r="C166" s="364" t="s">
        <v>257</v>
      </c>
      <c r="D166" s="364" t="s">
        <v>8</v>
      </c>
      <c r="E166" s="364" t="s">
        <v>7</v>
      </c>
      <c r="F166" s="364" t="s">
        <v>10</v>
      </c>
      <c r="G166" s="364" t="s">
        <v>7</v>
      </c>
      <c r="H166" s="364" t="s">
        <v>7</v>
      </c>
      <c r="I166" s="367">
        <f t="shared" si="2"/>
        <v>45762</v>
      </c>
      <c r="J166" s="364"/>
      <c r="K166" s="364"/>
      <c r="L166" s="364"/>
      <c r="M166" s="364"/>
      <c r="N166" s="364"/>
      <c r="O166" s="364" t="s">
        <v>7</v>
      </c>
      <c r="P166" s="364" t="s">
        <v>7</v>
      </c>
    </row>
    <row r="167" spans="1:16" x14ac:dyDescent="0.2">
      <c r="A167" s="364">
        <v>31176</v>
      </c>
      <c r="B167" s="364" t="s">
        <v>14</v>
      </c>
      <c r="C167" s="364" t="s">
        <v>258</v>
      </c>
      <c r="D167" s="364" t="s">
        <v>8</v>
      </c>
      <c r="E167" s="364" t="s">
        <v>7</v>
      </c>
      <c r="F167" s="364" t="s">
        <v>10</v>
      </c>
      <c r="G167" s="364" t="s">
        <v>7</v>
      </c>
      <c r="H167" s="364" t="s">
        <v>7</v>
      </c>
      <c r="I167" s="367">
        <f t="shared" si="2"/>
        <v>45763</v>
      </c>
      <c r="J167" s="364"/>
      <c r="K167" s="364"/>
      <c r="L167" s="364"/>
      <c r="M167" s="364"/>
      <c r="N167" s="364"/>
      <c r="O167" s="364" t="s">
        <v>7</v>
      </c>
      <c r="P167" s="364" t="s">
        <v>7</v>
      </c>
    </row>
    <row r="168" spans="1:16" x14ac:dyDescent="0.2">
      <c r="A168" s="364">
        <v>31176</v>
      </c>
      <c r="B168" s="364" t="s">
        <v>14</v>
      </c>
      <c r="C168" s="364" t="s">
        <v>259</v>
      </c>
      <c r="D168" s="364" t="s">
        <v>8</v>
      </c>
      <c r="E168" s="364" t="s">
        <v>7</v>
      </c>
      <c r="F168" s="364" t="s">
        <v>10</v>
      </c>
      <c r="G168" s="364" t="s">
        <v>7</v>
      </c>
      <c r="H168" s="364" t="s">
        <v>7</v>
      </c>
      <c r="I168" s="367">
        <f t="shared" si="2"/>
        <v>45764</v>
      </c>
      <c r="J168" s="364"/>
      <c r="K168" s="364"/>
      <c r="L168" s="364"/>
      <c r="M168" s="364"/>
      <c r="N168" s="364"/>
      <c r="O168" s="364" t="s">
        <v>7</v>
      </c>
      <c r="P168" s="364" t="s">
        <v>7</v>
      </c>
    </row>
    <row r="169" spans="1:16" x14ac:dyDescent="0.2">
      <c r="A169" s="364">
        <v>31176</v>
      </c>
      <c r="B169" s="364" t="s">
        <v>14</v>
      </c>
      <c r="C169" s="364" t="s">
        <v>260</v>
      </c>
      <c r="D169" s="364" t="s">
        <v>8</v>
      </c>
      <c r="E169" s="364" t="s">
        <v>7</v>
      </c>
      <c r="F169" s="364" t="s">
        <v>10</v>
      </c>
      <c r="G169" s="364" t="s">
        <v>7</v>
      </c>
      <c r="H169" s="364" t="s">
        <v>7</v>
      </c>
      <c r="I169" s="367">
        <f t="shared" si="2"/>
        <v>45765</v>
      </c>
      <c r="J169" s="364"/>
      <c r="K169" s="364"/>
      <c r="L169" s="364"/>
      <c r="M169" s="364"/>
      <c r="N169" s="364"/>
      <c r="O169" s="364" t="s">
        <v>7</v>
      </c>
      <c r="P169" s="364" t="s">
        <v>7</v>
      </c>
    </row>
    <row r="170" spans="1:16" x14ac:dyDescent="0.2">
      <c r="A170" s="364">
        <v>31176</v>
      </c>
      <c r="B170" s="364" t="s">
        <v>14</v>
      </c>
      <c r="C170" s="364" t="s">
        <v>261</v>
      </c>
      <c r="D170" s="364" t="s">
        <v>9</v>
      </c>
      <c r="E170" s="364" t="s">
        <v>7</v>
      </c>
      <c r="F170" s="364" t="s">
        <v>10</v>
      </c>
      <c r="G170" s="364" t="s">
        <v>7</v>
      </c>
      <c r="H170" s="364" t="s">
        <v>7</v>
      </c>
      <c r="I170" s="367">
        <f t="shared" si="2"/>
        <v>45766</v>
      </c>
      <c r="J170" s="364"/>
      <c r="K170" s="364"/>
      <c r="L170" s="364"/>
      <c r="M170" s="364"/>
      <c r="N170" s="364"/>
      <c r="O170" s="364" t="s">
        <v>7</v>
      </c>
      <c r="P170" s="364" t="s">
        <v>7</v>
      </c>
    </row>
    <row r="171" spans="1:16" x14ac:dyDescent="0.2">
      <c r="A171" s="364">
        <v>31176</v>
      </c>
      <c r="B171" s="364" t="s">
        <v>14</v>
      </c>
      <c r="C171" s="364" t="s">
        <v>262</v>
      </c>
      <c r="D171" s="364" t="s">
        <v>211</v>
      </c>
      <c r="E171" s="364" t="s">
        <v>7</v>
      </c>
      <c r="F171" s="364" t="s">
        <v>10</v>
      </c>
      <c r="G171" s="364" t="s">
        <v>7</v>
      </c>
      <c r="H171" s="364" t="s">
        <v>7</v>
      </c>
      <c r="I171" s="367">
        <f t="shared" si="2"/>
        <v>45767</v>
      </c>
      <c r="J171" s="364"/>
      <c r="K171" s="364"/>
      <c r="L171" s="364"/>
      <c r="M171" s="364"/>
      <c r="N171" s="364"/>
      <c r="O171" s="364" t="s">
        <v>7</v>
      </c>
      <c r="P171" s="364" t="s">
        <v>7</v>
      </c>
    </row>
    <row r="172" spans="1:16" x14ac:dyDescent="0.2">
      <c r="A172" s="364">
        <v>31176</v>
      </c>
      <c r="B172" s="364" t="s">
        <v>14</v>
      </c>
      <c r="C172" s="364" t="s">
        <v>263</v>
      </c>
      <c r="D172" s="364" t="s">
        <v>8</v>
      </c>
      <c r="E172" s="364" t="s">
        <v>7</v>
      </c>
      <c r="F172" s="364" t="s">
        <v>10</v>
      </c>
      <c r="G172" s="364" t="s">
        <v>7</v>
      </c>
      <c r="H172" s="364" t="s">
        <v>7</v>
      </c>
      <c r="I172" s="367">
        <f t="shared" si="2"/>
        <v>45768</v>
      </c>
      <c r="J172" s="364"/>
      <c r="K172" s="364"/>
      <c r="L172" s="364"/>
      <c r="M172" s="364"/>
      <c r="N172" s="364"/>
      <c r="O172" s="364" t="s">
        <v>7</v>
      </c>
      <c r="P172" s="364" t="s">
        <v>7</v>
      </c>
    </row>
    <row r="173" spans="1:16" x14ac:dyDescent="0.2">
      <c r="A173" s="364">
        <v>31176</v>
      </c>
      <c r="B173" s="364" t="s">
        <v>14</v>
      </c>
      <c r="C173" s="364" t="s">
        <v>264</v>
      </c>
      <c r="D173" s="364" t="s">
        <v>8</v>
      </c>
      <c r="E173" s="364" t="s">
        <v>7</v>
      </c>
      <c r="F173" s="364" t="s">
        <v>10</v>
      </c>
      <c r="G173" s="364" t="s">
        <v>7</v>
      </c>
      <c r="H173" s="364" t="s">
        <v>7</v>
      </c>
      <c r="I173" s="367">
        <f t="shared" si="2"/>
        <v>45769</v>
      </c>
      <c r="J173" s="364"/>
      <c r="K173" s="364"/>
      <c r="L173" s="364"/>
      <c r="M173" s="364"/>
      <c r="N173" s="364"/>
      <c r="O173" s="364" t="s">
        <v>7</v>
      </c>
      <c r="P173" s="364" t="s">
        <v>7</v>
      </c>
    </row>
    <row r="174" spans="1:16" x14ac:dyDescent="0.2">
      <c r="A174" s="364">
        <v>31176</v>
      </c>
      <c r="B174" s="364" t="s">
        <v>14</v>
      </c>
      <c r="C174" s="364" t="s">
        <v>265</v>
      </c>
      <c r="D174" s="364" t="s">
        <v>8</v>
      </c>
      <c r="E174" s="364" t="s">
        <v>7</v>
      </c>
      <c r="F174" s="364" t="s">
        <v>10</v>
      </c>
      <c r="G174" s="364" t="s">
        <v>7</v>
      </c>
      <c r="H174" s="364" t="s">
        <v>7</v>
      </c>
      <c r="I174" s="367">
        <f t="shared" si="2"/>
        <v>45770</v>
      </c>
      <c r="J174" s="364"/>
      <c r="K174" s="364"/>
      <c r="L174" s="364"/>
      <c r="M174" s="364"/>
      <c r="N174" s="364"/>
      <c r="O174" s="364" t="s">
        <v>7</v>
      </c>
      <c r="P174" s="364" t="s">
        <v>7</v>
      </c>
    </row>
    <row r="175" spans="1:16" x14ac:dyDescent="0.2">
      <c r="A175" s="364">
        <v>31176</v>
      </c>
      <c r="B175" s="364" t="s">
        <v>14</v>
      </c>
      <c r="C175" s="364" t="s">
        <v>266</v>
      </c>
      <c r="D175" s="364" t="s">
        <v>8</v>
      </c>
      <c r="E175" s="364" t="s">
        <v>7</v>
      </c>
      <c r="F175" s="364" t="s">
        <v>10</v>
      </c>
      <c r="G175" s="364" t="s">
        <v>7</v>
      </c>
      <c r="H175" s="364" t="s">
        <v>7</v>
      </c>
      <c r="I175" s="367">
        <f t="shared" si="2"/>
        <v>45771</v>
      </c>
      <c r="J175" s="364"/>
      <c r="K175" s="364"/>
      <c r="L175" s="364"/>
      <c r="M175" s="364"/>
      <c r="N175" s="364"/>
      <c r="O175" s="364" t="s">
        <v>7</v>
      </c>
      <c r="P175" s="364" t="s">
        <v>7</v>
      </c>
    </row>
    <row r="176" spans="1:16" x14ac:dyDescent="0.2">
      <c r="A176" s="364">
        <v>31176</v>
      </c>
      <c r="B176" s="364" t="s">
        <v>14</v>
      </c>
      <c r="C176" s="364" t="s">
        <v>267</v>
      </c>
      <c r="D176" s="364" t="s">
        <v>8</v>
      </c>
      <c r="E176" s="364" t="s">
        <v>7</v>
      </c>
      <c r="F176" s="364" t="s">
        <v>10</v>
      </c>
      <c r="G176" s="364" t="s">
        <v>7</v>
      </c>
      <c r="H176" s="364" t="s">
        <v>7</v>
      </c>
      <c r="I176" s="367">
        <f t="shared" si="2"/>
        <v>45772</v>
      </c>
      <c r="J176" s="364"/>
      <c r="K176" s="364"/>
      <c r="L176" s="364"/>
      <c r="M176" s="364"/>
      <c r="N176" s="364"/>
      <c r="O176" s="364" t="s">
        <v>7</v>
      </c>
      <c r="P176" s="364" t="s">
        <v>7</v>
      </c>
    </row>
    <row r="177" spans="1:16" x14ac:dyDescent="0.2">
      <c r="A177" s="364">
        <v>31176</v>
      </c>
      <c r="B177" s="364" t="s">
        <v>14</v>
      </c>
      <c r="C177" s="364" t="s">
        <v>268</v>
      </c>
      <c r="D177" s="364" t="s">
        <v>9</v>
      </c>
      <c r="E177" s="364" t="s">
        <v>7</v>
      </c>
      <c r="F177" s="364" t="s">
        <v>10</v>
      </c>
      <c r="G177" s="364" t="s">
        <v>7</v>
      </c>
      <c r="H177" s="364" t="s">
        <v>7</v>
      </c>
      <c r="I177" s="367">
        <f t="shared" si="2"/>
        <v>45773</v>
      </c>
      <c r="J177" s="364"/>
      <c r="K177" s="364"/>
      <c r="L177" s="364"/>
      <c r="M177" s="364"/>
      <c r="N177" s="364"/>
      <c r="O177" s="364" t="s">
        <v>7</v>
      </c>
      <c r="P177" s="364" t="s">
        <v>7</v>
      </c>
    </row>
    <row r="178" spans="1:16" x14ac:dyDescent="0.2">
      <c r="A178" s="364">
        <v>31176</v>
      </c>
      <c r="B178" s="364" t="s">
        <v>14</v>
      </c>
      <c r="C178" s="364" t="s">
        <v>269</v>
      </c>
      <c r="D178" s="364" t="s">
        <v>211</v>
      </c>
      <c r="E178" s="364" t="s">
        <v>7</v>
      </c>
      <c r="F178" s="364" t="s">
        <v>10</v>
      </c>
      <c r="G178" s="364" t="s">
        <v>7</v>
      </c>
      <c r="H178" s="364" t="s">
        <v>7</v>
      </c>
      <c r="I178" s="367">
        <f t="shared" si="2"/>
        <v>45774</v>
      </c>
      <c r="J178" s="364"/>
      <c r="K178" s="364"/>
      <c r="L178" s="364"/>
      <c r="M178" s="364"/>
      <c r="N178" s="364"/>
      <c r="O178" s="364" t="s">
        <v>7</v>
      </c>
      <c r="P178" s="364" t="s">
        <v>7</v>
      </c>
    </row>
    <row r="179" spans="1:16" x14ac:dyDescent="0.2">
      <c r="A179" s="364">
        <v>31176</v>
      </c>
      <c r="B179" s="364" t="s">
        <v>14</v>
      </c>
      <c r="C179" s="364" t="s">
        <v>270</v>
      </c>
      <c r="D179" s="364" t="s">
        <v>8</v>
      </c>
      <c r="E179" s="364" t="s">
        <v>7</v>
      </c>
      <c r="F179" s="364" t="s">
        <v>10</v>
      </c>
      <c r="G179" s="364" t="s">
        <v>7</v>
      </c>
      <c r="H179" s="364" t="s">
        <v>7</v>
      </c>
      <c r="I179" s="367">
        <f t="shared" si="2"/>
        <v>45775</v>
      </c>
      <c r="J179" s="364"/>
      <c r="K179" s="364"/>
      <c r="L179" s="364"/>
      <c r="M179" s="364"/>
      <c r="N179" s="364"/>
      <c r="O179" s="364" t="s">
        <v>7</v>
      </c>
      <c r="P179" s="364" t="s">
        <v>7</v>
      </c>
    </row>
    <row r="180" spans="1:16" x14ac:dyDescent="0.2">
      <c r="A180" s="364">
        <v>31176</v>
      </c>
      <c r="B180" s="364" t="s">
        <v>14</v>
      </c>
      <c r="C180" s="364" t="s">
        <v>271</v>
      </c>
      <c r="D180" s="364" t="s">
        <v>8</v>
      </c>
      <c r="E180" s="364" t="s">
        <v>7</v>
      </c>
      <c r="F180" s="364" t="s">
        <v>10</v>
      </c>
      <c r="G180" s="364" t="s">
        <v>7</v>
      </c>
      <c r="H180" s="364" t="s">
        <v>7</v>
      </c>
      <c r="I180" s="367">
        <f t="shared" si="2"/>
        <v>45776</v>
      </c>
      <c r="J180" s="364"/>
      <c r="K180" s="364"/>
      <c r="L180" s="364"/>
      <c r="M180" s="364"/>
      <c r="N180" s="364"/>
      <c r="O180" s="364" t="s">
        <v>7</v>
      </c>
      <c r="P180" s="364" t="s">
        <v>7</v>
      </c>
    </row>
    <row r="181" spans="1:16" x14ac:dyDescent="0.2">
      <c r="A181" s="364">
        <v>31176</v>
      </c>
      <c r="B181" s="364" t="s">
        <v>14</v>
      </c>
      <c r="C181" s="364" t="s">
        <v>272</v>
      </c>
      <c r="D181" s="364" t="s">
        <v>8</v>
      </c>
      <c r="E181" s="364" t="s">
        <v>7</v>
      </c>
      <c r="F181" s="364" t="s">
        <v>10</v>
      </c>
      <c r="G181" s="364" t="s">
        <v>7</v>
      </c>
      <c r="H181" s="364" t="s">
        <v>7</v>
      </c>
      <c r="I181" s="367">
        <f t="shared" si="2"/>
        <v>45777</v>
      </c>
      <c r="J181" s="364"/>
      <c r="K181" s="364"/>
      <c r="L181" s="364"/>
      <c r="M181" s="364"/>
      <c r="N181" s="364"/>
      <c r="O181" s="364" t="s">
        <v>7</v>
      </c>
      <c r="P181" s="364" t="s">
        <v>7</v>
      </c>
    </row>
    <row r="182" spans="1:16" x14ac:dyDescent="0.2">
      <c r="A182" s="364">
        <v>33473</v>
      </c>
      <c r="B182" s="364" t="s">
        <v>15</v>
      </c>
      <c r="C182" s="364" t="s">
        <v>243</v>
      </c>
      <c r="D182" s="364" t="s">
        <v>8</v>
      </c>
      <c r="E182" s="364" t="s">
        <v>7</v>
      </c>
      <c r="F182" s="364" t="s">
        <v>10</v>
      </c>
      <c r="G182" s="364" t="s">
        <v>7</v>
      </c>
      <c r="H182" s="364" t="s">
        <v>7</v>
      </c>
      <c r="I182" s="367">
        <f t="shared" si="2"/>
        <v>45748</v>
      </c>
      <c r="J182" s="364"/>
      <c r="K182" s="364"/>
      <c r="L182" s="364"/>
      <c r="M182" s="364"/>
      <c r="N182" s="364"/>
      <c r="O182" s="364" t="s">
        <v>7</v>
      </c>
      <c r="P182" s="364" t="s">
        <v>7</v>
      </c>
    </row>
    <row r="183" spans="1:16" x14ac:dyDescent="0.2">
      <c r="A183" s="364">
        <v>33473</v>
      </c>
      <c r="B183" s="364" t="s">
        <v>15</v>
      </c>
      <c r="C183" s="364" t="s">
        <v>244</v>
      </c>
      <c r="D183" s="364" t="s">
        <v>8</v>
      </c>
      <c r="E183" s="364" t="s">
        <v>7</v>
      </c>
      <c r="F183" s="364" t="s">
        <v>10</v>
      </c>
      <c r="G183" s="364" t="s">
        <v>7</v>
      </c>
      <c r="H183" s="364" t="s">
        <v>7</v>
      </c>
      <c r="I183" s="367">
        <f t="shared" si="2"/>
        <v>45749</v>
      </c>
      <c r="J183" s="364"/>
      <c r="K183" s="364"/>
      <c r="L183" s="364"/>
      <c r="M183" s="364"/>
      <c r="N183" s="364"/>
      <c r="O183" s="364" t="s">
        <v>7</v>
      </c>
      <c r="P183" s="364" t="s">
        <v>7</v>
      </c>
    </row>
    <row r="184" spans="1:16" x14ac:dyDescent="0.2">
      <c r="A184" s="364">
        <v>33473</v>
      </c>
      <c r="B184" s="364" t="s">
        <v>15</v>
      </c>
      <c r="C184" s="364" t="s">
        <v>245</v>
      </c>
      <c r="D184" s="364" t="s">
        <v>8</v>
      </c>
      <c r="E184" s="364" t="s">
        <v>7</v>
      </c>
      <c r="F184" s="364" t="s">
        <v>10</v>
      </c>
      <c r="G184" s="364" t="s">
        <v>7</v>
      </c>
      <c r="H184" s="364" t="s">
        <v>7</v>
      </c>
      <c r="I184" s="367">
        <f t="shared" si="2"/>
        <v>45750</v>
      </c>
      <c r="J184" s="364"/>
      <c r="K184" s="364"/>
      <c r="L184" s="364"/>
      <c r="M184" s="364"/>
      <c r="N184" s="364"/>
      <c r="O184" s="364" t="s">
        <v>7</v>
      </c>
      <c r="P184" s="364" t="s">
        <v>7</v>
      </c>
    </row>
    <row r="185" spans="1:16" x14ac:dyDescent="0.2">
      <c r="A185" s="364">
        <v>33473</v>
      </c>
      <c r="B185" s="364" t="s">
        <v>15</v>
      </c>
      <c r="C185" s="364" t="s">
        <v>246</v>
      </c>
      <c r="D185" s="364" t="s">
        <v>8</v>
      </c>
      <c r="E185" s="364" t="s">
        <v>7</v>
      </c>
      <c r="F185" s="364" t="s">
        <v>10</v>
      </c>
      <c r="G185" s="364" t="s">
        <v>7</v>
      </c>
      <c r="H185" s="364" t="s">
        <v>7</v>
      </c>
      <c r="I185" s="367">
        <f t="shared" si="2"/>
        <v>45751</v>
      </c>
      <c r="J185" s="364"/>
      <c r="K185" s="364"/>
      <c r="L185" s="364"/>
      <c r="M185" s="364"/>
      <c r="N185" s="364"/>
      <c r="O185" s="364" t="s">
        <v>7</v>
      </c>
      <c r="P185" s="364" t="s">
        <v>7</v>
      </c>
    </row>
    <row r="186" spans="1:16" x14ac:dyDescent="0.2">
      <c r="A186" s="364">
        <v>33473</v>
      </c>
      <c r="B186" s="364" t="s">
        <v>15</v>
      </c>
      <c r="C186" s="364" t="s">
        <v>247</v>
      </c>
      <c r="D186" s="364" t="s">
        <v>9</v>
      </c>
      <c r="E186" s="364" t="s">
        <v>7</v>
      </c>
      <c r="F186" s="364" t="s">
        <v>10</v>
      </c>
      <c r="G186" s="364" t="s">
        <v>7</v>
      </c>
      <c r="H186" s="364" t="s">
        <v>7</v>
      </c>
      <c r="I186" s="367">
        <f t="shared" si="2"/>
        <v>45752</v>
      </c>
      <c r="J186" s="364"/>
      <c r="K186" s="364"/>
      <c r="L186" s="364"/>
      <c r="M186" s="364"/>
      <c r="N186" s="364"/>
      <c r="O186" s="364" t="s">
        <v>7</v>
      </c>
      <c r="P186" s="364" t="s">
        <v>7</v>
      </c>
    </row>
    <row r="187" spans="1:16" x14ac:dyDescent="0.2">
      <c r="A187" s="364">
        <v>33473</v>
      </c>
      <c r="B187" s="364" t="s">
        <v>15</v>
      </c>
      <c r="C187" s="364" t="s">
        <v>248</v>
      </c>
      <c r="D187" s="364" t="s">
        <v>211</v>
      </c>
      <c r="E187" s="364" t="s">
        <v>7</v>
      </c>
      <c r="F187" s="364" t="s">
        <v>10</v>
      </c>
      <c r="G187" s="364" t="s">
        <v>7</v>
      </c>
      <c r="H187" s="364" t="s">
        <v>7</v>
      </c>
      <c r="I187" s="367">
        <f t="shared" si="2"/>
        <v>45753</v>
      </c>
      <c r="J187" s="364"/>
      <c r="K187" s="364"/>
      <c r="L187" s="364"/>
      <c r="M187" s="364"/>
      <c r="N187" s="364"/>
      <c r="O187" s="364" t="s">
        <v>7</v>
      </c>
      <c r="P187" s="364" t="s">
        <v>7</v>
      </c>
    </row>
    <row r="188" spans="1:16" x14ac:dyDescent="0.2">
      <c r="A188" s="364">
        <v>33473</v>
      </c>
      <c r="B188" s="364" t="s">
        <v>15</v>
      </c>
      <c r="C188" s="364" t="s">
        <v>249</v>
      </c>
      <c r="D188" s="364" t="s">
        <v>8</v>
      </c>
      <c r="E188" s="364" t="s">
        <v>7</v>
      </c>
      <c r="F188" s="364" t="s">
        <v>10</v>
      </c>
      <c r="G188" s="364" t="s">
        <v>7</v>
      </c>
      <c r="H188" s="364" t="s">
        <v>7</v>
      </c>
      <c r="I188" s="367">
        <f t="shared" si="2"/>
        <v>45754</v>
      </c>
      <c r="J188" s="364"/>
      <c r="K188" s="364"/>
      <c r="L188" s="364"/>
      <c r="M188" s="364"/>
      <c r="N188" s="364"/>
      <c r="O188" s="364" t="s">
        <v>7</v>
      </c>
      <c r="P188" s="364" t="s">
        <v>7</v>
      </c>
    </row>
    <row r="189" spans="1:16" x14ac:dyDescent="0.2">
      <c r="A189" s="364">
        <v>33473</v>
      </c>
      <c r="B189" s="364" t="s">
        <v>15</v>
      </c>
      <c r="C189" s="364" t="s">
        <v>250</v>
      </c>
      <c r="D189" s="364" t="s">
        <v>8</v>
      </c>
      <c r="E189" s="364" t="s">
        <v>7</v>
      </c>
      <c r="F189" s="364" t="s">
        <v>10</v>
      </c>
      <c r="G189" s="364" t="s">
        <v>7</v>
      </c>
      <c r="H189" s="364" t="s">
        <v>7</v>
      </c>
      <c r="I189" s="367">
        <f t="shared" si="2"/>
        <v>45755</v>
      </c>
      <c r="J189" s="364"/>
      <c r="K189" s="364"/>
      <c r="L189" s="364"/>
      <c r="M189" s="364"/>
      <c r="N189" s="364"/>
      <c r="O189" s="364" t="s">
        <v>7</v>
      </c>
      <c r="P189" s="364" t="s">
        <v>7</v>
      </c>
    </row>
    <row r="190" spans="1:16" x14ac:dyDescent="0.2">
      <c r="A190" s="364">
        <v>33473</v>
      </c>
      <c r="B190" s="364" t="s">
        <v>15</v>
      </c>
      <c r="C190" s="364" t="s">
        <v>251</v>
      </c>
      <c r="D190" s="364" t="s">
        <v>8</v>
      </c>
      <c r="E190" s="364" t="s">
        <v>7</v>
      </c>
      <c r="F190" s="364" t="s">
        <v>10</v>
      </c>
      <c r="G190" s="364" t="s">
        <v>7</v>
      </c>
      <c r="H190" s="364" t="s">
        <v>7</v>
      </c>
      <c r="I190" s="367">
        <f t="shared" si="2"/>
        <v>45756</v>
      </c>
      <c r="J190" s="364"/>
      <c r="K190" s="364"/>
      <c r="L190" s="364"/>
      <c r="M190" s="364"/>
      <c r="N190" s="364"/>
      <c r="O190" s="364" t="s">
        <v>7</v>
      </c>
      <c r="P190" s="364" t="s">
        <v>7</v>
      </c>
    </row>
    <row r="191" spans="1:16" x14ac:dyDescent="0.2">
      <c r="A191" s="364">
        <v>33473</v>
      </c>
      <c r="B191" s="364" t="s">
        <v>15</v>
      </c>
      <c r="C191" s="364" t="s">
        <v>252</v>
      </c>
      <c r="D191" s="364" t="s">
        <v>8</v>
      </c>
      <c r="E191" s="364" t="s">
        <v>7</v>
      </c>
      <c r="F191" s="364" t="s">
        <v>10</v>
      </c>
      <c r="G191" s="364" t="s">
        <v>7</v>
      </c>
      <c r="H191" s="364" t="s">
        <v>7</v>
      </c>
      <c r="I191" s="367">
        <f t="shared" si="2"/>
        <v>45757</v>
      </c>
      <c r="J191" s="364"/>
      <c r="K191" s="364"/>
      <c r="L191" s="364"/>
      <c r="M191" s="364"/>
      <c r="N191" s="364"/>
      <c r="O191" s="364" t="s">
        <v>7</v>
      </c>
      <c r="P191" s="364" t="s">
        <v>7</v>
      </c>
    </row>
    <row r="192" spans="1:16" x14ac:dyDescent="0.2">
      <c r="A192" s="364">
        <v>33473</v>
      </c>
      <c r="B192" s="364" t="s">
        <v>15</v>
      </c>
      <c r="C192" s="364" t="s">
        <v>253</v>
      </c>
      <c r="D192" s="364" t="s">
        <v>8</v>
      </c>
      <c r="E192" s="364" t="s">
        <v>7</v>
      </c>
      <c r="F192" s="364" t="s">
        <v>10</v>
      </c>
      <c r="G192" s="364" t="s">
        <v>7</v>
      </c>
      <c r="H192" s="364" t="s">
        <v>7</v>
      </c>
      <c r="I192" s="367">
        <f t="shared" si="2"/>
        <v>45758</v>
      </c>
      <c r="J192" s="364"/>
      <c r="K192" s="364"/>
      <c r="L192" s="364"/>
      <c r="M192" s="364"/>
      <c r="N192" s="364"/>
      <c r="O192" s="364" t="s">
        <v>7</v>
      </c>
      <c r="P192" s="364" t="s">
        <v>7</v>
      </c>
    </row>
    <row r="193" spans="1:16" x14ac:dyDescent="0.2">
      <c r="A193" s="364">
        <v>33473</v>
      </c>
      <c r="B193" s="364" t="s">
        <v>15</v>
      </c>
      <c r="C193" s="364" t="s">
        <v>254</v>
      </c>
      <c r="D193" s="364" t="s">
        <v>9</v>
      </c>
      <c r="E193" s="364" t="s">
        <v>7</v>
      </c>
      <c r="F193" s="364" t="s">
        <v>10</v>
      </c>
      <c r="G193" s="364" t="s">
        <v>7</v>
      </c>
      <c r="H193" s="364" t="s">
        <v>7</v>
      </c>
      <c r="I193" s="367">
        <f t="shared" si="2"/>
        <v>45759</v>
      </c>
      <c r="J193" s="364"/>
      <c r="K193" s="364"/>
      <c r="L193" s="364"/>
      <c r="M193" s="364"/>
      <c r="N193" s="364"/>
      <c r="O193" s="364" t="s">
        <v>7</v>
      </c>
      <c r="P193" s="364" t="s">
        <v>7</v>
      </c>
    </row>
    <row r="194" spans="1:16" x14ac:dyDescent="0.2">
      <c r="A194" s="364">
        <v>33473</v>
      </c>
      <c r="B194" s="364" t="s">
        <v>15</v>
      </c>
      <c r="C194" s="364" t="s">
        <v>255</v>
      </c>
      <c r="D194" s="364" t="s">
        <v>211</v>
      </c>
      <c r="E194" s="364" t="s">
        <v>7</v>
      </c>
      <c r="F194" s="364" t="s">
        <v>10</v>
      </c>
      <c r="G194" s="364" t="s">
        <v>7</v>
      </c>
      <c r="H194" s="364" t="s">
        <v>7</v>
      </c>
      <c r="I194" s="367">
        <f t="shared" si="2"/>
        <v>45760</v>
      </c>
      <c r="J194" s="364"/>
      <c r="K194" s="364"/>
      <c r="L194" s="364"/>
      <c r="M194" s="364"/>
      <c r="N194" s="364"/>
      <c r="O194" s="364" t="s">
        <v>7</v>
      </c>
      <c r="P194" s="364" t="s">
        <v>7</v>
      </c>
    </row>
    <row r="195" spans="1:16" x14ac:dyDescent="0.2">
      <c r="A195" s="364">
        <v>33473</v>
      </c>
      <c r="B195" s="364" t="s">
        <v>15</v>
      </c>
      <c r="C195" s="364" t="s">
        <v>256</v>
      </c>
      <c r="D195" s="364" t="s">
        <v>8</v>
      </c>
      <c r="E195" s="364" t="s">
        <v>7</v>
      </c>
      <c r="F195" s="364" t="s">
        <v>10</v>
      </c>
      <c r="G195" s="364" t="s">
        <v>7</v>
      </c>
      <c r="H195" s="364" t="s">
        <v>7</v>
      </c>
      <c r="I195" s="367">
        <f t="shared" ref="I195:I258" si="3">C195*1</f>
        <v>45761</v>
      </c>
      <c r="J195" s="364"/>
      <c r="K195" s="364"/>
      <c r="L195" s="364"/>
      <c r="M195" s="364"/>
      <c r="N195" s="364"/>
      <c r="O195" s="364" t="s">
        <v>7</v>
      </c>
      <c r="P195" s="364" t="s">
        <v>7</v>
      </c>
    </row>
    <row r="196" spans="1:16" x14ac:dyDescent="0.2">
      <c r="A196" s="364">
        <v>33473</v>
      </c>
      <c r="B196" s="364" t="s">
        <v>15</v>
      </c>
      <c r="C196" s="364" t="s">
        <v>257</v>
      </c>
      <c r="D196" s="364" t="s">
        <v>8</v>
      </c>
      <c r="E196" s="364" t="s">
        <v>7</v>
      </c>
      <c r="F196" s="364" t="s">
        <v>10</v>
      </c>
      <c r="G196" s="364" t="s">
        <v>7</v>
      </c>
      <c r="H196" s="364" t="s">
        <v>7</v>
      </c>
      <c r="I196" s="367">
        <f t="shared" si="3"/>
        <v>45762</v>
      </c>
      <c r="J196" s="364"/>
      <c r="K196" s="364"/>
      <c r="L196" s="364"/>
      <c r="M196" s="364"/>
      <c r="N196" s="364"/>
      <c r="O196" s="364" t="s">
        <v>7</v>
      </c>
      <c r="P196" s="364" t="s">
        <v>7</v>
      </c>
    </row>
    <row r="197" spans="1:16" x14ac:dyDescent="0.2">
      <c r="A197" s="364">
        <v>33473</v>
      </c>
      <c r="B197" s="364" t="s">
        <v>15</v>
      </c>
      <c r="C197" s="364" t="s">
        <v>258</v>
      </c>
      <c r="D197" s="364" t="s">
        <v>8</v>
      </c>
      <c r="E197" s="364" t="s">
        <v>7</v>
      </c>
      <c r="F197" s="364" t="s">
        <v>10</v>
      </c>
      <c r="G197" s="364" t="s">
        <v>7</v>
      </c>
      <c r="H197" s="364" t="s">
        <v>7</v>
      </c>
      <c r="I197" s="367">
        <f t="shared" si="3"/>
        <v>45763</v>
      </c>
      <c r="J197" s="364"/>
      <c r="K197" s="364"/>
      <c r="L197" s="364"/>
      <c r="M197" s="364"/>
      <c r="N197" s="364"/>
      <c r="O197" s="364" t="s">
        <v>7</v>
      </c>
      <c r="P197" s="364" t="s">
        <v>7</v>
      </c>
    </row>
    <row r="198" spans="1:16" x14ac:dyDescent="0.2">
      <c r="A198" s="364">
        <v>33473</v>
      </c>
      <c r="B198" s="364" t="s">
        <v>15</v>
      </c>
      <c r="C198" s="364" t="s">
        <v>259</v>
      </c>
      <c r="D198" s="364" t="s">
        <v>8</v>
      </c>
      <c r="E198" s="364" t="s">
        <v>7</v>
      </c>
      <c r="F198" s="364" t="s">
        <v>10</v>
      </c>
      <c r="G198" s="364" t="s">
        <v>7</v>
      </c>
      <c r="H198" s="364" t="s">
        <v>7</v>
      </c>
      <c r="I198" s="367">
        <f t="shared" si="3"/>
        <v>45764</v>
      </c>
      <c r="J198" s="364"/>
      <c r="K198" s="364"/>
      <c r="L198" s="364"/>
      <c r="M198" s="364"/>
      <c r="N198" s="364"/>
      <c r="O198" s="364" t="s">
        <v>7</v>
      </c>
      <c r="P198" s="364" t="s">
        <v>7</v>
      </c>
    </row>
    <row r="199" spans="1:16" x14ac:dyDescent="0.2">
      <c r="A199" s="364">
        <v>33473</v>
      </c>
      <c r="B199" s="364" t="s">
        <v>15</v>
      </c>
      <c r="C199" s="364" t="s">
        <v>260</v>
      </c>
      <c r="D199" s="364" t="s">
        <v>8</v>
      </c>
      <c r="E199" s="364" t="s">
        <v>7</v>
      </c>
      <c r="F199" s="364" t="s">
        <v>10</v>
      </c>
      <c r="G199" s="364" t="s">
        <v>7</v>
      </c>
      <c r="H199" s="364" t="s">
        <v>7</v>
      </c>
      <c r="I199" s="367">
        <f t="shared" si="3"/>
        <v>45765</v>
      </c>
      <c r="J199" s="364"/>
      <c r="K199" s="364"/>
      <c r="L199" s="364"/>
      <c r="M199" s="364"/>
      <c r="N199" s="364"/>
      <c r="O199" s="364" t="s">
        <v>7</v>
      </c>
      <c r="P199" s="364" t="s">
        <v>7</v>
      </c>
    </row>
    <row r="200" spans="1:16" x14ac:dyDescent="0.2">
      <c r="A200" s="364">
        <v>33473</v>
      </c>
      <c r="B200" s="364" t="s">
        <v>15</v>
      </c>
      <c r="C200" s="364" t="s">
        <v>261</v>
      </c>
      <c r="D200" s="364" t="s">
        <v>9</v>
      </c>
      <c r="E200" s="364" t="s">
        <v>7</v>
      </c>
      <c r="F200" s="364" t="s">
        <v>10</v>
      </c>
      <c r="G200" s="364" t="s">
        <v>7</v>
      </c>
      <c r="H200" s="364" t="s">
        <v>7</v>
      </c>
      <c r="I200" s="367">
        <f t="shared" si="3"/>
        <v>45766</v>
      </c>
      <c r="J200" s="364"/>
      <c r="K200" s="364"/>
      <c r="L200" s="364"/>
      <c r="M200" s="364"/>
      <c r="N200" s="364"/>
      <c r="O200" s="364" t="s">
        <v>7</v>
      </c>
      <c r="P200" s="364" t="s">
        <v>7</v>
      </c>
    </row>
    <row r="201" spans="1:16" x14ac:dyDescent="0.2">
      <c r="A201" s="364">
        <v>33473</v>
      </c>
      <c r="B201" s="364" t="s">
        <v>15</v>
      </c>
      <c r="C201" s="364" t="s">
        <v>262</v>
      </c>
      <c r="D201" s="364" t="s">
        <v>211</v>
      </c>
      <c r="E201" s="364" t="s">
        <v>7</v>
      </c>
      <c r="F201" s="364" t="s">
        <v>10</v>
      </c>
      <c r="G201" s="364" t="s">
        <v>7</v>
      </c>
      <c r="H201" s="364" t="s">
        <v>7</v>
      </c>
      <c r="I201" s="367">
        <f t="shared" si="3"/>
        <v>45767</v>
      </c>
      <c r="J201" s="364"/>
      <c r="K201" s="364"/>
      <c r="L201" s="364"/>
      <c r="M201" s="364"/>
      <c r="N201" s="364"/>
      <c r="O201" s="364" t="s">
        <v>7</v>
      </c>
      <c r="P201" s="364" t="s">
        <v>7</v>
      </c>
    </row>
    <row r="202" spans="1:16" x14ac:dyDescent="0.2">
      <c r="A202" s="364">
        <v>33473</v>
      </c>
      <c r="B202" s="364" t="s">
        <v>15</v>
      </c>
      <c r="C202" s="364" t="s">
        <v>263</v>
      </c>
      <c r="D202" s="364" t="s">
        <v>8</v>
      </c>
      <c r="E202" s="364" t="s">
        <v>7</v>
      </c>
      <c r="F202" s="364" t="s">
        <v>10</v>
      </c>
      <c r="G202" s="364" t="s">
        <v>7</v>
      </c>
      <c r="H202" s="364" t="s">
        <v>7</v>
      </c>
      <c r="I202" s="367">
        <f t="shared" si="3"/>
        <v>45768</v>
      </c>
      <c r="J202" s="364"/>
      <c r="K202" s="364"/>
      <c r="L202" s="364"/>
      <c r="M202" s="364"/>
      <c r="N202" s="364"/>
      <c r="O202" s="364" t="s">
        <v>7</v>
      </c>
      <c r="P202" s="364" t="s">
        <v>7</v>
      </c>
    </row>
    <row r="203" spans="1:16" x14ac:dyDescent="0.2">
      <c r="A203" s="364">
        <v>33473</v>
      </c>
      <c r="B203" s="364" t="s">
        <v>15</v>
      </c>
      <c r="C203" s="364" t="s">
        <v>264</v>
      </c>
      <c r="D203" s="364" t="s">
        <v>8</v>
      </c>
      <c r="E203" s="364" t="s">
        <v>7</v>
      </c>
      <c r="F203" s="364" t="s">
        <v>10</v>
      </c>
      <c r="G203" s="364" t="s">
        <v>7</v>
      </c>
      <c r="H203" s="364" t="s">
        <v>7</v>
      </c>
      <c r="I203" s="367">
        <f t="shared" si="3"/>
        <v>45769</v>
      </c>
      <c r="J203" s="364"/>
      <c r="K203" s="364"/>
      <c r="L203" s="364"/>
      <c r="M203" s="364"/>
      <c r="N203" s="364"/>
      <c r="O203" s="364" t="s">
        <v>7</v>
      </c>
      <c r="P203" s="364" t="s">
        <v>7</v>
      </c>
    </row>
    <row r="204" spans="1:16" x14ac:dyDescent="0.2">
      <c r="A204" s="364">
        <v>33473</v>
      </c>
      <c r="B204" s="364" t="s">
        <v>15</v>
      </c>
      <c r="C204" s="364" t="s">
        <v>265</v>
      </c>
      <c r="D204" s="364" t="s">
        <v>8</v>
      </c>
      <c r="E204" s="364" t="s">
        <v>7</v>
      </c>
      <c r="F204" s="364" t="s">
        <v>10</v>
      </c>
      <c r="G204" s="364" t="s">
        <v>7</v>
      </c>
      <c r="H204" s="364" t="s">
        <v>7</v>
      </c>
      <c r="I204" s="367">
        <f t="shared" si="3"/>
        <v>45770</v>
      </c>
      <c r="J204" s="364"/>
      <c r="K204" s="364"/>
      <c r="L204" s="364"/>
      <c r="M204" s="364"/>
      <c r="N204" s="364"/>
      <c r="O204" s="364" t="s">
        <v>7</v>
      </c>
      <c r="P204" s="364" t="s">
        <v>7</v>
      </c>
    </row>
    <row r="205" spans="1:16" x14ac:dyDescent="0.2">
      <c r="A205" s="364">
        <v>33473</v>
      </c>
      <c r="B205" s="364" t="s">
        <v>15</v>
      </c>
      <c r="C205" s="364" t="s">
        <v>266</v>
      </c>
      <c r="D205" s="364" t="s">
        <v>8</v>
      </c>
      <c r="E205" s="364" t="s">
        <v>7</v>
      </c>
      <c r="F205" s="364" t="s">
        <v>10</v>
      </c>
      <c r="G205" s="364" t="s">
        <v>7</v>
      </c>
      <c r="H205" s="364" t="s">
        <v>7</v>
      </c>
      <c r="I205" s="367">
        <f t="shared" si="3"/>
        <v>45771</v>
      </c>
      <c r="J205" s="364"/>
      <c r="K205" s="364"/>
      <c r="L205" s="364"/>
      <c r="M205" s="364"/>
      <c r="N205" s="364"/>
      <c r="O205" s="364" t="s">
        <v>7</v>
      </c>
      <c r="P205" s="364" t="s">
        <v>7</v>
      </c>
    </row>
    <row r="206" spans="1:16" x14ac:dyDescent="0.2">
      <c r="A206" s="364">
        <v>33473</v>
      </c>
      <c r="B206" s="364" t="s">
        <v>15</v>
      </c>
      <c r="C206" s="364" t="s">
        <v>267</v>
      </c>
      <c r="D206" s="364" t="s">
        <v>8</v>
      </c>
      <c r="E206" s="364" t="s">
        <v>7</v>
      </c>
      <c r="F206" s="364" t="s">
        <v>10</v>
      </c>
      <c r="G206" s="364" t="s">
        <v>7</v>
      </c>
      <c r="H206" s="364" t="s">
        <v>7</v>
      </c>
      <c r="I206" s="367">
        <f t="shared" si="3"/>
        <v>45772</v>
      </c>
      <c r="J206" s="364"/>
      <c r="K206" s="364"/>
      <c r="L206" s="364"/>
      <c r="M206" s="364"/>
      <c r="N206" s="364"/>
      <c r="O206" s="364" t="s">
        <v>7</v>
      </c>
      <c r="P206" s="364" t="s">
        <v>7</v>
      </c>
    </row>
    <row r="207" spans="1:16" x14ac:dyDescent="0.2">
      <c r="A207" s="364">
        <v>33473</v>
      </c>
      <c r="B207" s="364" t="s">
        <v>15</v>
      </c>
      <c r="C207" s="364" t="s">
        <v>268</v>
      </c>
      <c r="D207" s="364" t="s">
        <v>9</v>
      </c>
      <c r="E207" s="364" t="s">
        <v>7</v>
      </c>
      <c r="F207" s="364" t="s">
        <v>10</v>
      </c>
      <c r="G207" s="364" t="s">
        <v>7</v>
      </c>
      <c r="H207" s="364" t="s">
        <v>7</v>
      </c>
      <c r="I207" s="367">
        <f t="shared" si="3"/>
        <v>45773</v>
      </c>
      <c r="J207" s="364"/>
      <c r="K207" s="364"/>
      <c r="L207" s="364"/>
      <c r="M207" s="364"/>
      <c r="N207" s="364"/>
      <c r="O207" s="364" t="s">
        <v>7</v>
      </c>
      <c r="P207" s="364" t="s">
        <v>7</v>
      </c>
    </row>
    <row r="208" spans="1:16" x14ac:dyDescent="0.2">
      <c r="A208" s="364">
        <v>33473</v>
      </c>
      <c r="B208" s="364" t="s">
        <v>15</v>
      </c>
      <c r="C208" s="364" t="s">
        <v>269</v>
      </c>
      <c r="D208" s="364" t="s">
        <v>211</v>
      </c>
      <c r="E208" s="364" t="s">
        <v>7</v>
      </c>
      <c r="F208" s="364" t="s">
        <v>10</v>
      </c>
      <c r="G208" s="364" t="s">
        <v>7</v>
      </c>
      <c r="H208" s="364" t="s">
        <v>7</v>
      </c>
      <c r="I208" s="367">
        <f t="shared" si="3"/>
        <v>45774</v>
      </c>
      <c r="J208" s="364"/>
      <c r="K208" s="364"/>
      <c r="L208" s="364"/>
      <c r="M208" s="364"/>
      <c r="N208" s="364"/>
      <c r="O208" s="364" t="s">
        <v>7</v>
      </c>
      <c r="P208" s="364" t="s">
        <v>7</v>
      </c>
    </row>
    <row r="209" spans="1:16" x14ac:dyDescent="0.2">
      <c r="A209" s="364">
        <v>33473</v>
      </c>
      <c r="B209" s="364" t="s">
        <v>15</v>
      </c>
      <c r="C209" s="364" t="s">
        <v>270</v>
      </c>
      <c r="D209" s="364" t="s">
        <v>8</v>
      </c>
      <c r="E209" s="364" t="s">
        <v>7</v>
      </c>
      <c r="F209" s="364" t="s">
        <v>10</v>
      </c>
      <c r="G209" s="364" t="s">
        <v>7</v>
      </c>
      <c r="H209" s="364" t="s">
        <v>7</v>
      </c>
      <c r="I209" s="367">
        <f t="shared" si="3"/>
        <v>45775</v>
      </c>
      <c r="J209" s="364"/>
      <c r="K209" s="364"/>
      <c r="L209" s="364"/>
      <c r="M209" s="364"/>
      <c r="N209" s="364"/>
      <c r="O209" s="364" t="s">
        <v>7</v>
      </c>
      <c r="P209" s="364" t="s">
        <v>7</v>
      </c>
    </row>
    <row r="210" spans="1:16" x14ac:dyDescent="0.2">
      <c r="A210" s="364">
        <v>33473</v>
      </c>
      <c r="B210" s="364" t="s">
        <v>15</v>
      </c>
      <c r="C210" s="364" t="s">
        <v>271</v>
      </c>
      <c r="D210" s="364" t="s">
        <v>8</v>
      </c>
      <c r="E210" s="364" t="s">
        <v>7</v>
      </c>
      <c r="F210" s="364" t="s">
        <v>10</v>
      </c>
      <c r="G210" s="364" t="s">
        <v>7</v>
      </c>
      <c r="H210" s="364" t="s">
        <v>7</v>
      </c>
      <c r="I210" s="367">
        <f t="shared" si="3"/>
        <v>45776</v>
      </c>
      <c r="J210" s="364"/>
      <c r="K210" s="364"/>
      <c r="L210" s="364"/>
      <c r="M210" s="364"/>
      <c r="N210" s="364"/>
      <c r="O210" s="364" t="s">
        <v>7</v>
      </c>
      <c r="P210" s="364" t="s">
        <v>7</v>
      </c>
    </row>
    <row r="211" spans="1:16" x14ac:dyDescent="0.2">
      <c r="A211" s="364">
        <v>33473</v>
      </c>
      <c r="B211" s="364" t="s">
        <v>15</v>
      </c>
      <c r="C211" s="364" t="s">
        <v>272</v>
      </c>
      <c r="D211" s="364" t="s">
        <v>8</v>
      </c>
      <c r="E211" s="364" t="s">
        <v>7</v>
      </c>
      <c r="F211" s="364" t="s">
        <v>10</v>
      </c>
      <c r="G211" s="364" t="s">
        <v>7</v>
      </c>
      <c r="H211" s="364" t="s">
        <v>7</v>
      </c>
      <c r="I211" s="367">
        <f t="shared" si="3"/>
        <v>45777</v>
      </c>
      <c r="J211" s="364"/>
      <c r="K211" s="364"/>
      <c r="L211" s="364"/>
      <c r="M211" s="364"/>
      <c r="N211" s="364"/>
      <c r="O211" s="364" t="s">
        <v>7</v>
      </c>
      <c r="P211" s="364" t="s">
        <v>7</v>
      </c>
    </row>
    <row r="212" spans="1:16" x14ac:dyDescent="0.2">
      <c r="A212" s="364">
        <v>33485</v>
      </c>
      <c r="B212" s="364" t="s">
        <v>16</v>
      </c>
      <c r="C212" s="364" t="s">
        <v>243</v>
      </c>
      <c r="D212" s="364" t="s">
        <v>8</v>
      </c>
      <c r="E212" s="364" t="s">
        <v>7</v>
      </c>
      <c r="F212" s="364" t="s">
        <v>10</v>
      </c>
      <c r="G212" s="364" t="s">
        <v>7</v>
      </c>
      <c r="H212" s="364" t="s">
        <v>7</v>
      </c>
      <c r="I212" s="367">
        <f t="shared" si="3"/>
        <v>45748</v>
      </c>
      <c r="J212" s="364"/>
      <c r="K212" s="364"/>
      <c r="L212" s="364"/>
      <c r="M212" s="364"/>
      <c r="N212" s="364"/>
      <c r="O212" s="364" t="s">
        <v>7</v>
      </c>
      <c r="P212" s="364" t="s">
        <v>7</v>
      </c>
    </row>
    <row r="213" spans="1:16" x14ac:dyDescent="0.2">
      <c r="A213" s="364">
        <v>33485</v>
      </c>
      <c r="B213" s="364" t="s">
        <v>16</v>
      </c>
      <c r="C213" s="364" t="s">
        <v>244</v>
      </c>
      <c r="D213" s="364" t="s">
        <v>8</v>
      </c>
      <c r="E213" s="364" t="s">
        <v>7</v>
      </c>
      <c r="F213" s="364" t="s">
        <v>10</v>
      </c>
      <c r="G213" s="364" t="s">
        <v>7</v>
      </c>
      <c r="H213" s="364" t="s">
        <v>7</v>
      </c>
      <c r="I213" s="367">
        <f t="shared" si="3"/>
        <v>45749</v>
      </c>
      <c r="J213" s="364"/>
      <c r="K213" s="364"/>
      <c r="L213" s="364"/>
      <c r="M213" s="364"/>
      <c r="N213" s="364"/>
      <c r="O213" s="364" t="s">
        <v>7</v>
      </c>
      <c r="P213" s="364" t="s">
        <v>7</v>
      </c>
    </row>
    <row r="214" spans="1:16" x14ac:dyDescent="0.2">
      <c r="A214" s="364">
        <v>33485</v>
      </c>
      <c r="B214" s="364" t="s">
        <v>16</v>
      </c>
      <c r="C214" s="364" t="s">
        <v>245</v>
      </c>
      <c r="D214" s="364" t="s">
        <v>8</v>
      </c>
      <c r="E214" s="364" t="s">
        <v>7</v>
      </c>
      <c r="F214" s="364" t="s">
        <v>10</v>
      </c>
      <c r="G214" s="364" t="s">
        <v>7</v>
      </c>
      <c r="H214" s="364" t="s">
        <v>7</v>
      </c>
      <c r="I214" s="367">
        <f t="shared" si="3"/>
        <v>45750</v>
      </c>
      <c r="J214" s="364"/>
      <c r="K214" s="364"/>
      <c r="L214" s="364"/>
      <c r="M214" s="364"/>
      <c r="N214" s="364"/>
      <c r="O214" s="364" t="s">
        <v>7</v>
      </c>
      <c r="P214" s="364" t="s">
        <v>7</v>
      </c>
    </row>
    <row r="215" spans="1:16" x14ac:dyDescent="0.2">
      <c r="A215" s="364">
        <v>33485</v>
      </c>
      <c r="B215" s="364" t="s">
        <v>16</v>
      </c>
      <c r="C215" s="364" t="s">
        <v>246</v>
      </c>
      <c r="D215" s="364" t="s">
        <v>8</v>
      </c>
      <c r="E215" s="364" t="s">
        <v>7</v>
      </c>
      <c r="F215" s="364" t="s">
        <v>10</v>
      </c>
      <c r="G215" s="364" t="s">
        <v>7</v>
      </c>
      <c r="H215" s="364" t="s">
        <v>7</v>
      </c>
      <c r="I215" s="367">
        <f t="shared" si="3"/>
        <v>45751</v>
      </c>
      <c r="J215" s="364"/>
      <c r="K215" s="364"/>
      <c r="L215" s="364"/>
      <c r="M215" s="364"/>
      <c r="N215" s="364"/>
      <c r="O215" s="364" t="s">
        <v>7</v>
      </c>
      <c r="P215" s="364" t="s">
        <v>7</v>
      </c>
    </row>
    <row r="216" spans="1:16" x14ac:dyDescent="0.2">
      <c r="A216" s="364">
        <v>33485</v>
      </c>
      <c r="B216" s="364" t="s">
        <v>16</v>
      </c>
      <c r="C216" s="364" t="s">
        <v>247</v>
      </c>
      <c r="D216" s="364" t="s">
        <v>9</v>
      </c>
      <c r="E216" s="364" t="s">
        <v>7</v>
      </c>
      <c r="F216" s="364" t="s">
        <v>10</v>
      </c>
      <c r="G216" s="364" t="s">
        <v>7</v>
      </c>
      <c r="H216" s="364" t="s">
        <v>7</v>
      </c>
      <c r="I216" s="367">
        <f t="shared" si="3"/>
        <v>45752</v>
      </c>
      <c r="J216" s="364"/>
      <c r="K216" s="364"/>
      <c r="L216" s="364"/>
      <c r="M216" s="364"/>
      <c r="N216" s="364"/>
      <c r="O216" s="364" t="s">
        <v>7</v>
      </c>
      <c r="P216" s="364" t="s">
        <v>7</v>
      </c>
    </row>
    <row r="217" spans="1:16" x14ac:dyDescent="0.2">
      <c r="A217" s="364">
        <v>33485</v>
      </c>
      <c r="B217" s="364" t="s">
        <v>16</v>
      </c>
      <c r="C217" s="364" t="s">
        <v>248</v>
      </c>
      <c r="D217" s="364" t="s">
        <v>211</v>
      </c>
      <c r="E217" s="364" t="s">
        <v>7</v>
      </c>
      <c r="F217" s="364" t="s">
        <v>10</v>
      </c>
      <c r="G217" s="364" t="s">
        <v>7</v>
      </c>
      <c r="H217" s="364" t="s">
        <v>7</v>
      </c>
      <c r="I217" s="367">
        <f t="shared" si="3"/>
        <v>45753</v>
      </c>
      <c r="J217" s="364"/>
      <c r="K217" s="364"/>
      <c r="L217" s="364"/>
      <c r="M217" s="364"/>
      <c r="N217" s="364"/>
      <c r="O217" s="364" t="s">
        <v>7</v>
      </c>
      <c r="P217" s="364" t="s">
        <v>7</v>
      </c>
    </row>
    <row r="218" spans="1:16" x14ac:dyDescent="0.2">
      <c r="A218" s="364">
        <v>33485</v>
      </c>
      <c r="B218" s="364" t="s">
        <v>16</v>
      </c>
      <c r="C218" s="364" t="s">
        <v>249</v>
      </c>
      <c r="D218" s="364" t="s">
        <v>8</v>
      </c>
      <c r="E218" s="364" t="s">
        <v>7</v>
      </c>
      <c r="F218" s="364" t="s">
        <v>10</v>
      </c>
      <c r="G218" s="364" t="s">
        <v>7</v>
      </c>
      <c r="H218" s="364" t="s">
        <v>7</v>
      </c>
      <c r="I218" s="367">
        <f t="shared" si="3"/>
        <v>45754</v>
      </c>
      <c r="J218" s="364"/>
      <c r="K218" s="364"/>
      <c r="L218" s="364"/>
      <c r="M218" s="364"/>
      <c r="N218" s="364"/>
      <c r="O218" s="364" t="s">
        <v>7</v>
      </c>
      <c r="P218" s="364" t="s">
        <v>7</v>
      </c>
    </row>
    <row r="219" spans="1:16" x14ac:dyDescent="0.2">
      <c r="A219" s="364">
        <v>33485</v>
      </c>
      <c r="B219" s="364" t="s">
        <v>16</v>
      </c>
      <c r="C219" s="364" t="s">
        <v>250</v>
      </c>
      <c r="D219" s="364" t="s">
        <v>8</v>
      </c>
      <c r="E219" s="364" t="s">
        <v>7</v>
      </c>
      <c r="F219" s="364" t="s">
        <v>10</v>
      </c>
      <c r="G219" s="364" t="s">
        <v>7</v>
      </c>
      <c r="H219" s="364" t="s">
        <v>7</v>
      </c>
      <c r="I219" s="367">
        <f t="shared" si="3"/>
        <v>45755</v>
      </c>
      <c r="J219" s="364"/>
      <c r="K219" s="364"/>
      <c r="L219" s="364"/>
      <c r="M219" s="364"/>
      <c r="N219" s="364"/>
      <c r="O219" s="364" t="s">
        <v>7</v>
      </c>
      <c r="P219" s="364" t="s">
        <v>7</v>
      </c>
    </row>
    <row r="220" spans="1:16" x14ac:dyDescent="0.2">
      <c r="A220" s="364">
        <v>33485</v>
      </c>
      <c r="B220" s="364" t="s">
        <v>16</v>
      </c>
      <c r="C220" s="364" t="s">
        <v>251</v>
      </c>
      <c r="D220" s="364" t="s">
        <v>8</v>
      </c>
      <c r="E220" s="364" t="s">
        <v>7</v>
      </c>
      <c r="F220" s="364" t="s">
        <v>10</v>
      </c>
      <c r="G220" s="364" t="s">
        <v>7</v>
      </c>
      <c r="H220" s="364" t="s">
        <v>7</v>
      </c>
      <c r="I220" s="367">
        <f t="shared" si="3"/>
        <v>45756</v>
      </c>
      <c r="J220" s="364"/>
      <c r="K220" s="364"/>
      <c r="L220" s="364"/>
      <c r="M220" s="364"/>
      <c r="N220" s="364"/>
      <c r="O220" s="364" t="s">
        <v>7</v>
      </c>
      <c r="P220" s="364" t="s">
        <v>7</v>
      </c>
    </row>
    <row r="221" spans="1:16" x14ac:dyDescent="0.2">
      <c r="A221" s="364">
        <v>33485</v>
      </c>
      <c r="B221" s="364" t="s">
        <v>16</v>
      </c>
      <c r="C221" s="364" t="s">
        <v>252</v>
      </c>
      <c r="D221" s="364" t="s">
        <v>8</v>
      </c>
      <c r="E221" s="364" t="s">
        <v>7</v>
      </c>
      <c r="F221" s="364" t="s">
        <v>10</v>
      </c>
      <c r="G221" s="364" t="s">
        <v>7</v>
      </c>
      <c r="H221" s="364" t="s">
        <v>7</v>
      </c>
      <c r="I221" s="367">
        <f t="shared" si="3"/>
        <v>45757</v>
      </c>
      <c r="J221" s="364"/>
      <c r="K221" s="364"/>
      <c r="L221" s="364"/>
      <c r="M221" s="364"/>
      <c r="N221" s="364"/>
      <c r="O221" s="364" t="s">
        <v>7</v>
      </c>
      <c r="P221" s="364" t="s">
        <v>7</v>
      </c>
    </row>
    <row r="222" spans="1:16" x14ac:dyDescent="0.2">
      <c r="A222" s="364">
        <v>33485</v>
      </c>
      <c r="B222" s="364" t="s">
        <v>16</v>
      </c>
      <c r="C222" s="364" t="s">
        <v>253</v>
      </c>
      <c r="D222" s="364" t="s">
        <v>8</v>
      </c>
      <c r="E222" s="364" t="s">
        <v>7</v>
      </c>
      <c r="F222" s="364" t="s">
        <v>10</v>
      </c>
      <c r="G222" s="364" t="s">
        <v>7</v>
      </c>
      <c r="H222" s="364" t="s">
        <v>7</v>
      </c>
      <c r="I222" s="367">
        <f t="shared" si="3"/>
        <v>45758</v>
      </c>
      <c r="J222" s="364"/>
      <c r="K222" s="364"/>
      <c r="L222" s="364"/>
      <c r="M222" s="364"/>
      <c r="N222" s="364"/>
      <c r="O222" s="364" t="s">
        <v>7</v>
      </c>
      <c r="P222" s="364" t="s">
        <v>7</v>
      </c>
    </row>
    <row r="223" spans="1:16" x14ac:dyDescent="0.2">
      <c r="A223" s="364">
        <v>33485</v>
      </c>
      <c r="B223" s="364" t="s">
        <v>16</v>
      </c>
      <c r="C223" s="364" t="s">
        <v>254</v>
      </c>
      <c r="D223" s="364" t="s">
        <v>9</v>
      </c>
      <c r="E223" s="364" t="s">
        <v>7</v>
      </c>
      <c r="F223" s="364" t="s">
        <v>10</v>
      </c>
      <c r="G223" s="364" t="s">
        <v>7</v>
      </c>
      <c r="H223" s="364" t="s">
        <v>7</v>
      </c>
      <c r="I223" s="367">
        <f t="shared" si="3"/>
        <v>45759</v>
      </c>
      <c r="J223" s="364"/>
      <c r="K223" s="364"/>
      <c r="L223" s="364"/>
      <c r="M223" s="364"/>
      <c r="N223" s="364"/>
      <c r="O223" s="364" t="s">
        <v>7</v>
      </c>
      <c r="P223" s="364" t="s">
        <v>7</v>
      </c>
    </row>
    <row r="224" spans="1:16" x14ac:dyDescent="0.2">
      <c r="A224" s="364">
        <v>33485</v>
      </c>
      <c r="B224" s="364" t="s">
        <v>16</v>
      </c>
      <c r="C224" s="364" t="s">
        <v>255</v>
      </c>
      <c r="D224" s="364" t="s">
        <v>211</v>
      </c>
      <c r="E224" s="364" t="s">
        <v>7</v>
      </c>
      <c r="F224" s="364" t="s">
        <v>10</v>
      </c>
      <c r="G224" s="364" t="s">
        <v>7</v>
      </c>
      <c r="H224" s="364" t="s">
        <v>7</v>
      </c>
      <c r="I224" s="367">
        <f t="shared" si="3"/>
        <v>45760</v>
      </c>
      <c r="J224" s="364"/>
      <c r="K224" s="364"/>
      <c r="L224" s="364"/>
      <c r="M224" s="364"/>
      <c r="N224" s="364"/>
      <c r="O224" s="364" t="s">
        <v>7</v>
      </c>
      <c r="P224" s="364" t="s">
        <v>7</v>
      </c>
    </row>
    <row r="225" spans="1:16" x14ac:dyDescent="0.2">
      <c r="A225" s="364">
        <v>33485</v>
      </c>
      <c r="B225" s="364" t="s">
        <v>16</v>
      </c>
      <c r="C225" s="364" t="s">
        <v>256</v>
      </c>
      <c r="D225" s="364" t="s">
        <v>8</v>
      </c>
      <c r="E225" s="364" t="s">
        <v>7</v>
      </c>
      <c r="F225" s="364" t="s">
        <v>10</v>
      </c>
      <c r="G225" s="364" t="s">
        <v>7</v>
      </c>
      <c r="H225" s="364" t="s">
        <v>7</v>
      </c>
      <c r="I225" s="367">
        <f t="shared" si="3"/>
        <v>45761</v>
      </c>
      <c r="J225" s="364"/>
      <c r="K225" s="364"/>
      <c r="L225" s="364"/>
      <c r="M225" s="364"/>
      <c r="N225" s="364"/>
      <c r="O225" s="364" t="s">
        <v>7</v>
      </c>
      <c r="P225" s="364" t="s">
        <v>7</v>
      </c>
    </row>
    <row r="226" spans="1:16" x14ac:dyDescent="0.2">
      <c r="A226" s="364">
        <v>33485</v>
      </c>
      <c r="B226" s="364" t="s">
        <v>16</v>
      </c>
      <c r="C226" s="364" t="s">
        <v>257</v>
      </c>
      <c r="D226" s="364" t="s">
        <v>8</v>
      </c>
      <c r="E226" s="364" t="s">
        <v>7</v>
      </c>
      <c r="F226" s="364" t="s">
        <v>10</v>
      </c>
      <c r="G226" s="364" t="s">
        <v>7</v>
      </c>
      <c r="H226" s="364" t="s">
        <v>7</v>
      </c>
      <c r="I226" s="367">
        <f t="shared" si="3"/>
        <v>45762</v>
      </c>
      <c r="J226" s="364"/>
      <c r="K226" s="364"/>
      <c r="L226" s="364"/>
      <c r="M226" s="364"/>
      <c r="N226" s="364"/>
      <c r="O226" s="364" t="s">
        <v>7</v>
      </c>
      <c r="P226" s="364" t="s">
        <v>7</v>
      </c>
    </row>
    <row r="227" spans="1:16" x14ac:dyDescent="0.2">
      <c r="A227" s="364">
        <v>33485</v>
      </c>
      <c r="B227" s="364" t="s">
        <v>16</v>
      </c>
      <c r="C227" s="364" t="s">
        <v>258</v>
      </c>
      <c r="D227" s="364" t="s">
        <v>8</v>
      </c>
      <c r="E227" s="364" t="s">
        <v>7</v>
      </c>
      <c r="F227" s="364" t="s">
        <v>10</v>
      </c>
      <c r="G227" s="364" t="s">
        <v>7</v>
      </c>
      <c r="H227" s="364" t="s">
        <v>7</v>
      </c>
      <c r="I227" s="367">
        <f t="shared" si="3"/>
        <v>45763</v>
      </c>
      <c r="J227" s="364"/>
      <c r="K227" s="364"/>
      <c r="L227" s="364"/>
      <c r="M227" s="364"/>
      <c r="N227" s="364"/>
      <c r="O227" s="364" t="s">
        <v>7</v>
      </c>
      <c r="P227" s="364" t="s">
        <v>7</v>
      </c>
    </row>
    <row r="228" spans="1:16" x14ac:dyDescent="0.2">
      <c r="A228" s="364">
        <v>33485</v>
      </c>
      <c r="B228" s="364" t="s">
        <v>16</v>
      </c>
      <c r="C228" s="364" t="s">
        <v>259</v>
      </c>
      <c r="D228" s="364" t="s">
        <v>8</v>
      </c>
      <c r="E228" s="364" t="s">
        <v>7</v>
      </c>
      <c r="F228" s="364" t="s">
        <v>10</v>
      </c>
      <c r="G228" s="364" t="s">
        <v>7</v>
      </c>
      <c r="H228" s="364" t="s">
        <v>7</v>
      </c>
      <c r="I228" s="367">
        <f t="shared" si="3"/>
        <v>45764</v>
      </c>
      <c r="J228" s="364"/>
      <c r="K228" s="364"/>
      <c r="L228" s="364"/>
      <c r="M228" s="364"/>
      <c r="N228" s="364"/>
      <c r="O228" s="364" t="s">
        <v>7</v>
      </c>
      <c r="P228" s="364" t="s">
        <v>7</v>
      </c>
    </row>
    <row r="229" spans="1:16" x14ac:dyDescent="0.2">
      <c r="A229" s="364">
        <v>33485</v>
      </c>
      <c r="B229" s="364" t="s">
        <v>16</v>
      </c>
      <c r="C229" s="364" t="s">
        <v>260</v>
      </c>
      <c r="D229" s="364" t="s">
        <v>8</v>
      </c>
      <c r="E229" s="364" t="s">
        <v>7</v>
      </c>
      <c r="F229" s="364" t="s">
        <v>10</v>
      </c>
      <c r="G229" s="364" t="s">
        <v>7</v>
      </c>
      <c r="H229" s="364" t="s">
        <v>7</v>
      </c>
      <c r="I229" s="367">
        <f t="shared" si="3"/>
        <v>45765</v>
      </c>
      <c r="J229" s="364"/>
      <c r="K229" s="364"/>
      <c r="L229" s="364"/>
      <c r="M229" s="364"/>
      <c r="N229" s="364"/>
      <c r="O229" s="364" t="s">
        <v>7</v>
      </c>
      <c r="P229" s="364" t="s">
        <v>7</v>
      </c>
    </row>
    <row r="230" spans="1:16" x14ac:dyDescent="0.2">
      <c r="A230" s="364">
        <v>33485</v>
      </c>
      <c r="B230" s="364" t="s">
        <v>16</v>
      </c>
      <c r="C230" s="364" t="s">
        <v>261</v>
      </c>
      <c r="D230" s="364" t="s">
        <v>9</v>
      </c>
      <c r="E230" s="364" t="s">
        <v>7</v>
      </c>
      <c r="F230" s="364" t="s">
        <v>10</v>
      </c>
      <c r="G230" s="364" t="s">
        <v>7</v>
      </c>
      <c r="H230" s="364" t="s">
        <v>7</v>
      </c>
      <c r="I230" s="367">
        <f t="shared" si="3"/>
        <v>45766</v>
      </c>
      <c r="J230" s="364"/>
      <c r="K230" s="364"/>
      <c r="L230" s="364"/>
      <c r="M230" s="364"/>
      <c r="N230" s="364"/>
      <c r="O230" s="364" t="s">
        <v>7</v>
      </c>
      <c r="P230" s="364" t="s">
        <v>7</v>
      </c>
    </row>
    <row r="231" spans="1:16" x14ac:dyDescent="0.2">
      <c r="A231" s="364">
        <v>33485</v>
      </c>
      <c r="B231" s="364" t="s">
        <v>16</v>
      </c>
      <c r="C231" s="364" t="s">
        <v>262</v>
      </c>
      <c r="D231" s="364" t="s">
        <v>211</v>
      </c>
      <c r="E231" s="364" t="s">
        <v>7</v>
      </c>
      <c r="F231" s="364" t="s">
        <v>10</v>
      </c>
      <c r="G231" s="364" t="s">
        <v>7</v>
      </c>
      <c r="H231" s="364" t="s">
        <v>7</v>
      </c>
      <c r="I231" s="367">
        <f t="shared" si="3"/>
        <v>45767</v>
      </c>
      <c r="J231" s="364"/>
      <c r="K231" s="364"/>
      <c r="L231" s="364"/>
      <c r="M231" s="364"/>
      <c r="N231" s="364"/>
      <c r="O231" s="364" t="s">
        <v>7</v>
      </c>
      <c r="P231" s="364" t="s">
        <v>7</v>
      </c>
    </row>
    <row r="232" spans="1:16" x14ac:dyDescent="0.2">
      <c r="A232" s="364">
        <v>33485</v>
      </c>
      <c r="B232" s="364" t="s">
        <v>16</v>
      </c>
      <c r="C232" s="364" t="s">
        <v>263</v>
      </c>
      <c r="D232" s="364" t="s">
        <v>8</v>
      </c>
      <c r="E232" s="364" t="s">
        <v>7</v>
      </c>
      <c r="F232" s="364" t="s">
        <v>10</v>
      </c>
      <c r="G232" s="364" t="s">
        <v>7</v>
      </c>
      <c r="H232" s="364" t="s">
        <v>7</v>
      </c>
      <c r="I232" s="367">
        <f t="shared" si="3"/>
        <v>45768</v>
      </c>
      <c r="J232" s="364"/>
      <c r="K232" s="364"/>
      <c r="L232" s="364"/>
      <c r="M232" s="364"/>
      <c r="N232" s="364"/>
      <c r="O232" s="364" t="s">
        <v>7</v>
      </c>
      <c r="P232" s="364" t="s">
        <v>7</v>
      </c>
    </row>
    <row r="233" spans="1:16" x14ac:dyDescent="0.2">
      <c r="A233" s="364">
        <v>33485</v>
      </c>
      <c r="B233" s="364" t="s">
        <v>16</v>
      </c>
      <c r="C233" s="364" t="s">
        <v>264</v>
      </c>
      <c r="D233" s="364" t="s">
        <v>8</v>
      </c>
      <c r="E233" s="364" t="s">
        <v>7</v>
      </c>
      <c r="F233" s="364" t="s">
        <v>10</v>
      </c>
      <c r="G233" s="364" t="s">
        <v>7</v>
      </c>
      <c r="H233" s="364" t="s">
        <v>7</v>
      </c>
      <c r="I233" s="367">
        <f t="shared" si="3"/>
        <v>45769</v>
      </c>
      <c r="J233" s="364"/>
      <c r="K233" s="364"/>
      <c r="L233" s="364"/>
      <c r="M233" s="364"/>
      <c r="N233" s="364"/>
      <c r="O233" s="364" t="s">
        <v>7</v>
      </c>
      <c r="P233" s="364" t="s">
        <v>7</v>
      </c>
    </row>
    <row r="234" spans="1:16" x14ac:dyDescent="0.2">
      <c r="A234" s="364">
        <v>33485</v>
      </c>
      <c r="B234" s="364" t="s">
        <v>16</v>
      </c>
      <c r="C234" s="364" t="s">
        <v>265</v>
      </c>
      <c r="D234" s="364" t="s">
        <v>8</v>
      </c>
      <c r="E234" s="364" t="s">
        <v>7</v>
      </c>
      <c r="F234" s="364" t="s">
        <v>10</v>
      </c>
      <c r="G234" s="364" t="s">
        <v>7</v>
      </c>
      <c r="H234" s="364" t="s">
        <v>7</v>
      </c>
      <c r="I234" s="367">
        <f t="shared" si="3"/>
        <v>45770</v>
      </c>
      <c r="J234" s="364"/>
      <c r="K234" s="364"/>
      <c r="L234" s="364"/>
      <c r="M234" s="364"/>
      <c r="N234" s="364"/>
      <c r="O234" s="364" t="s">
        <v>7</v>
      </c>
      <c r="P234" s="364" t="s">
        <v>7</v>
      </c>
    </row>
    <row r="235" spans="1:16" x14ac:dyDescent="0.2">
      <c r="A235" s="364">
        <v>33485</v>
      </c>
      <c r="B235" s="364" t="s">
        <v>16</v>
      </c>
      <c r="C235" s="364" t="s">
        <v>266</v>
      </c>
      <c r="D235" s="364" t="s">
        <v>8</v>
      </c>
      <c r="E235" s="364" t="s">
        <v>7</v>
      </c>
      <c r="F235" s="364" t="s">
        <v>10</v>
      </c>
      <c r="G235" s="364" t="s">
        <v>7</v>
      </c>
      <c r="H235" s="364" t="s">
        <v>7</v>
      </c>
      <c r="I235" s="367">
        <f t="shared" si="3"/>
        <v>45771</v>
      </c>
      <c r="J235" s="364"/>
      <c r="K235" s="364"/>
      <c r="L235" s="364"/>
      <c r="M235" s="364"/>
      <c r="N235" s="364"/>
      <c r="O235" s="364" t="s">
        <v>7</v>
      </c>
      <c r="P235" s="364" t="s">
        <v>7</v>
      </c>
    </row>
    <row r="236" spans="1:16" x14ac:dyDescent="0.2">
      <c r="A236" s="364">
        <v>33485</v>
      </c>
      <c r="B236" s="364" t="s">
        <v>16</v>
      </c>
      <c r="C236" s="364" t="s">
        <v>267</v>
      </c>
      <c r="D236" s="364" t="s">
        <v>8</v>
      </c>
      <c r="E236" s="364" t="s">
        <v>7</v>
      </c>
      <c r="F236" s="364" t="s">
        <v>10</v>
      </c>
      <c r="G236" s="364" t="s">
        <v>7</v>
      </c>
      <c r="H236" s="364" t="s">
        <v>7</v>
      </c>
      <c r="I236" s="367">
        <f t="shared" si="3"/>
        <v>45772</v>
      </c>
      <c r="J236" s="364"/>
      <c r="K236" s="364"/>
      <c r="L236" s="364"/>
      <c r="M236" s="364"/>
      <c r="N236" s="364"/>
      <c r="O236" s="364" t="s">
        <v>7</v>
      </c>
      <c r="P236" s="364" t="s">
        <v>7</v>
      </c>
    </row>
    <row r="237" spans="1:16" x14ac:dyDescent="0.2">
      <c r="A237" s="364">
        <v>33485</v>
      </c>
      <c r="B237" s="364" t="s">
        <v>16</v>
      </c>
      <c r="C237" s="364" t="s">
        <v>268</v>
      </c>
      <c r="D237" s="364" t="s">
        <v>9</v>
      </c>
      <c r="E237" s="364" t="s">
        <v>7</v>
      </c>
      <c r="F237" s="364" t="s">
        <v>10</v>
      </c>
      <c r="G237" s="364" t="s">
        <v>7</v>
      </c>
      <c r="H237" s="364" t="s">
        <v>7</v>
      </c>
      <c r="I237" s="367">
        <f t="shared" si="3"/>
        <v>45773</v>
      </c>
      <c r="J237" s="364"/>
      <c r="K237" s="364"/>
      <c r="L237" s="364"/>
      <c r="M237" s="364"/>
      <c r="N237" s="364"/>
      <c r="O237" s="364" t="s">
        <v>7</v>
      </c>
      <c r="P237" s="364" t="s">
        <v>7</v>
      </c>
    </row>
    <row r="238" spans="1:16" x14ac:dyDescent="0.2">
      <c r="A238" s="364">
        <v>33485</v>
      </c>
      <c r="B238" s="364" t="s">
        <v>16</v>
      </c>
      <c r="C238" s="364" t="s">
        <v>269</v>
      </c>
      <c r="D238" s="364" t="s">
        <v>211</v>
      </c>
      <c r="E238" s="364" t="s">
        <v>7</v>
      </c>
      <c r="F238" s="364" t="s">
        <v>10</v>
      </c>
      <c r="G238" s="364" t="s">
        <v>7</v>
      </c>
      <c r="H238" s="364" t="s">
        <v>7</v>
      </c>
      <c r="I238" s="367">
        <f t="shared" si="3"/>
        <v>45774</v>
      </c>
      <c r="J238" s="364"/>
      <c r="K238" s="364"/>
      <c r="L238" s="364"/>
      <c r="M238" s="364"/>
      <c r="N238" s="364"/>
      <c r="O238" s="364" t="s">
        <v>7</v>
      </c>
      <c r="P238" s="364" t="s">
        <v>7</v>
      </c>
    </row>
    <row r="239" spans="1:16" x14ac:dyDescent="0.2">
      <c r="A239" s="364">
        <v>33485</v>
      </c>
      <c r="B239" s="364" t="s">
        <v>16</v>
      </c>
      <c r="C239" s="364" t="s">
        <v>270</v>
      </c>
      <c r="D239" s="364" t="s">
        <v>8</v>
      </c>
      <c r="E239" s="364" t="s">
        <v>7</v>
      </c>
      <c r="F239" s="364" t="s">
        <v>10</v>
      </c>
      <c r="G239" s="364" t="s">
        <v>7</v>
      </c>
      <c r="H239" s="364" t="s">
        <v>7</v>
      </c>
      <c r="I239" s="367">
        <f t="shared" si="3"/>
        <v>45775</v>
      </c>
      <c r="J239" s="364"/>
      <c r="K239" s="364"/>
      <c r="L239" s="364"/>
      <c r="M239" s="364"/>
      <c r="N239" s="364"/>
      <c r="O239" s="364" t="s">
        <v>7</v>
      </c>
      <c r="P239" s="364" t="s">
        <v>7</v>
      </c>
    </row>
    <row r="240" spans="1:16" x14ac:dyDescent="0.2">
      <c r="A240" s="364">
        <v>33485</v>
      </c>
      <c r="B240" s="364" t="s">
        <v>16</v>
      </c>
      <c r="C240" s="364" t="s">
        <v>271</v>
      </c>
      <c r="D240" s="364" t="s">
        <v>8</v>
      </c>
      <c r="E240" s="364" t="s">
        <v>7</v>
      </c>
      <c r="F240" s="364" t="s">
        <v>10</v>
      </c>
      <c r="G240" s="364" t="s">
        <v>7</v>
      </c>
      <c r="H240" s="364" t="s">
        <v>7</v>
      </c>
      <c r="I240" s="367">
        <f t="shared" si="3"/>
        <v>45776</v>
      </c>
      <c r="J240" s="364"/>
      <c r="K240" s="364"/>
      <c r="L240" s="364"/>
      <c r="M240" s="364"/>
      <c r="N240" s="364"/>
      <c r="O240" s="364" t="s">
        <v>7</v>
      </c>
      <c r="P240" s="364" t="s">
        <v>7</v>
      </c>
    </row>
    <row r="241" spans="1:16" x14ac:dyDescent="0.2">
      <c r="A241" s="364">
        <v>33485</v>
      </c>
      <c r="B241" s="364" t="s">
        <v>16</v>
      </c>
      <c r="C241" s="364" t="s">
        <v>272</v>
      </c>
      <c r="D241" s="364" t="s">
        <v>8</v>
      </c>
      <c r="E241" s="364" t="s">
        <v>7</v>
      </c>
      <c r="F241" s="364" t="s">
        <v>10</v>
      </c>
      <c r="G241" s="364" t="s">
        <v>7</v>
      </c>
      <c r="H241" s="364" t="s">
        <v>7</v>
      </c>
      <c r="I241" s="367">
        <f t="shared" si="3"/>
        <v>45777</v>
      </c>
      <c r="J241" s="364"/>
      <c r="K241" s="364"/>
      <c r="L241" s="364"/>
      <c r="M241" s="364"/>
      <c r="N241" s="364"/>
      <c r="O241" s="364" t="s">
        <v>7</v>
      </c>
      <c r="P241" s="364" t="s">
        <v>7</v>
      </c>
    </row>
    <row r="242" spans="1:16" x14ac:dyDescent="0.2">
      <c r="A242" s="364">
        <v>37584</v>
      </c>
      <c r="B242" s="364" t="s">
        <v>17</v>
      </c>
      <c r="C242" s="364" t="s">
        <v>243</v>
      </c>
      <c r="D242" s="364" t="s">
        <v>8</v>
      </c>
      <c r="E242" s="364" t="s">
        <v>7</v>
      </c>
      <c r="F242" s="364" t="s">
        <v>10</v>
      </c>
      <c r="G242" s="364" t="s">
        <v>7</v>
      </c>
      <c r="H242" s="364" t="s">
        <v>7</v>
      </c>
      <c r="I242" s="367">
        <f t="shared" si="3"/>
        <v>45748</v>
      </c>
      <c r="J242" s="364"/>
      <c r="K242" s="364"/>
      <c r="L242" s="364"/>
      <c r="M242" s="364"/>
      <c r="N242" s="364"/>
      <c r="O242" s="364" t="s">
        <v>7</v>
      </c>
      <c r="P242" s="364" t="s">
        <v>7</v>
      </c>
    </row>
    <row r="243" spans="1:16" x14ac:dyDescent="0.2">
      <c r="A243" s="364">
        <v>37584</v>
      </c>
      <c r="B243" s="364" t="s">
        <v>17</v>
      </c>
      <c r="C243" s="364" t="s">
        <v>244</v>
      </c>
      <c r="D243" s="364" t="s">
        <v>8</v>
      </c>
      <c r="E243" s="364" t="s">
        <v>7</v>
      </c>
      <c r="F243" s="364" t="s">
        <v>10</v>
      </c>
      <c r="G243" s="364" t="s">
        <v>7</v>
      </c>
      <c r="H243" s="364" t="s">
        <v>7</v>
      </c>
      <c r="I243" s="367">
        <f t="shared" si="3"/>
        <v>45749</v>
      </c>
      <c r="J243" s="364"/>
      <c r="K243" s="364"/>
      <c r="L243" s="364"/>
      <c r="M243" s="364"/>
      <c r="N243" s="364"/>
      <c r="O243" s="364" t="s">
        <v>7</v>
      </c>
      <c r="P243" s="364" t="s">
        <v>7</v>
      </c>
    </row>
    <row r="244" spans="1:16" x14ac:dyDescent="0.2">
      <c r="A244" s="364">
        <v>37584</v>
      </c>
      <c r="B244" s="364" t="s">
        <v>17</v>
      </c>
      <c r="C244" s="364" t="s">
        <v>245</v>
      </c>
      <c r="D244" s="364" t="s">
        <v>8</v>
      </c>
      <c r="E244" s="364" t="s">
        <v>7</v>
      </c>
      <c r="F244" s="364" t="s">
        <v>10</v>
      </c>
      <c r="G244" s="364" t="s">
        <v>7</v>
      </c>
      <c r="H244" s="364" t="s">
        <v>7</v>
      </c>
      <c r="I244" s="367">
        <f t="shared" si="3"/>
        <v>45750</v>
      </c>
      <c r="J244" s="364"/>
      <c r="K244" s="364"/>
      <c r="L244" s="364"/>
      <c r="M244" s="364"/>
      <c r="N244" s="364"/>
      <c r="O244" s="364" t="s">
        <v>7</v>
      </c>
      <c r="P244" s="364" t="s">
        <v>7</v>
      </c>
    </row>
    <row r="245" spans="1:16" x14ac:dyDescent="0.2">
      <c r="A245" s="364">
        <v>37584</v>
      </c>
      <c r="B245" s="364" t="s">
        <v>17</v>
      </c>
      <c r="C245" s="364" t="s">
        <v>246</v>
      </c>
      <c r="D245" s="364" t="s">
        <v>8</v>
      </c>
      <c r="E245" s="364" t="s">
        <v>7</v>
      </c>
      <c r="F245" s="364" t="s">
        <v>10</v>
      </c>
      <c r="G245" s="364" t="s">
        <v>7</v>
      </c>
      <c r="H245" s="364" t="s">
        <v>7</v>
      </c>
      <c r="I245" s="367">
        <f t="shared" si="3"/>
        <v>45751</v>
      </c>
      <c r="J245" s="364"/>
      <c r="K245" s="364"/>
      <c r="L245" s="364"/>
      <c r="M245" s="364"/>
      <c r="N245" s="364"/>
      <c r="O245" s="364" t="s">
        <v>7</v>
      </c>
      <c r="P245" s="364" t="s">
        <v>7</v>
      </c>
    </row>
    <row r="246" spans="1:16" x14ac:dyDescent="0.2">
      <c r="A246" s="364">
        <v>37584</v>
      </c>
      <c r="B246" s="364" t="s">
        <v>17</v>
      </c>
      <c r="C246" s="364" t="s">
        <v>247</v>
      </c>
      <c r="D246" s="364" t="s">
        <v>9</v>
      </c>
      <c r="E246" s="364" t="s">
        <v>7</v>
      </c>
      <c r="F246" s="364" t="s">
        <v>10</v>
      </c>
      <c r="G246" s="364" t="s">
        <v>7</v>
      </c>
      <c r="H246" s="364" t="s">
        <v>7</v>
      </c>
      <c r="I246" s="367">
        <f t="shared" si="3"/>
        <v>45752</v>
      </c>
      <c r="J246" s="364"/>
      <c r="K246" s="364"/>
      <c r="L246" s="364"/>
      <c r="M246" s="364"/>
      <c r="N246" s="364"/>
      <c r="O246" s="364" t="s">
        <v>7</v>
      </c>
      <c r="P246" s="364" t="s">
        <v>7</v>
      </c>
    </row>
    <row r="247" spans="1:16" x14ac:dyDescent="0.2">
      <c r="A247" s="364">
        <v>37584</v>
      </c>
      <c r="B247" s="364" t="s">
        <v>17</v>
      </c>
      <c r="C247" s="364" t="s">
        <v>248</v>
      </c>
      <c r="D247" s="364" t="s">
        <v>8</v>
      </c>
      <c r="E247" s="364" t="s">
        <v>7</v>
      </c>
      <c r="F247" s="364" t="s">
        <v>37</v>
      </c>
      <c r="G247" s="364" t="s">
        <v>7</v>
      </c>
      <c r="H247" s="364" t="s">
        <v>7</v>
      </c>
      <c r="I247" s="367">
        <f t="shared" si="3"/>
        <v>45753</v>
      </c>
      <c r="J247" s="364"/>
      <c r="K247" s="364"/>
      <c r="L247" s="364"/>
      <c r="M247" s="364"/>
      <c r="N247" s="364"/>
      <c r="O247" s="364" t="s">
        <v>7</v>
      </c>
      <c r="P247" s="364" t="s">
        <v>7</v>
      </c>
    </row>
    <row r="248" spans="1:16" x14ac:dyDescent="0.2">
      <c r="A248" s="364">
        <v>37584</v>
      </c>
      <c r="B248" s="364" t="s">
        <v>17</v>
      </c>
      <c r="C248" s="364" t="s">
        <v>249</v>
      </c>
      <c r="D248" s="364" t="s">
        <v>8</v>
      </c>
      <c r="E248" s="364" t="s">
        <v>7</v>
      </c>
      <c r="F248" s="364" t="s">
        <v>38</v>
      </c>
      <c r="G248" s="364" t="s">
        <v>7</v>
      </c>
      <c r="H248" s="364" t="s">
        <v>7</v>
      </c>
      <c r="I248" s="367">
        <f t="shared" si="3"/>
        <v>45754</v>
      </c>
      <c r="J248" s="364"/>
      <c r="K248" s="364"/>
      <c r="L248" s="364"/>
      <c r="M248" s="364"/>
      <c r="N248" s="364"/>
      <c r="O248" s="364" t="s">
        <v>7</v>
      </c>
      <c r="P248" s="364" t="s">
        <v>7</v>
      </c>
    </row>
    <row r="249" spans="1:16" x14ac:dyDescent="0.2">
      <c r="A249" s="364">
        <v>37584</v>
      </c>
      <c r="B249" s="364" t="s">
        <v>17</v>
      </c>
      <c r="C249" s="364" t="s">
        <v>250</v>
      </c>
      <c r="D249" s="364" t="s">
        <v>211</v>
      </c>
      <c r="E249" s="364" t="s">
        <v>7</v>
      </c>
      <c r="F249" s="364" t="s">
        <v>10</v>
      </c>
      <c r="G249" s="364" t="s">
        <v>7</v>
      </c>
      <c r="H249" s="364" t="s">
        <v>7</v>
      </c>
      <c r="I249" s="367">
        <f t="shared" si="3"/>
        <v>45755</v>
      </c>
      <c r="J249" s="364"/>
      <c r="K249" s="364"/>
      <c r="L249" s="364"/>
      <c r="M249" s="364"/>
      <c r="N249" s="364"/>
      <c r="O249" s="364" t="s">
        <v>7</v>
      </c>
      <c r="P249" s="364" t="s">
        <v>7</v>
      </c>
    </row>
    <row r="250" spans="1:16" x14ac:dyDescent="0.2">
      <c r="A250" s="364">
        <v>37584</v>
      </c>
      <c r="B250" s="364" t="s">
        <v>17</v>
      </c>
      <c r="C250" s="364" t="s">
        <v>251</v>
      </c>
      <c r="D250" s="364" t="s">
        <v>8</v>
      </c>
      <c r="E250" s="364" t="s">
        <v>7</v>
      </c>
      <c r="F250" s="364" t="s">
        <v>10</v>
      </c>
      <c r="G250" s="364" t="s">
        <v>7</v>
      </c>
      <c r="H250" s="364" t="s">
        <v>7</v>
      </c>
      <c r="I250" s="367">
        <f t="shared" si="3"/>
        <v>45756</v>
      </c>
      <c r="J250" s="364"/>
      <c r="K250" s="364"/>
      <c r="L250" s="364"/>
      <c r="M250" s="364"/>
      <c r="N250" s="364"/>
      <c r="O250" s="364" t="s">
        <v>7</v>
      </c>
      <c r="P250" s="364" t="s">
        <v>7</v>
      </c>
    </row>
    <row r="251" spans="1:16" x14ac:dyDescent="0.2">
      <c r="A251" s="364">
        <v>37584</v>
      </c>
      <c r="B251" s="364" t="s">
        <v>17</v>
      </c>
      <c r="C251" s="364" t="s">
        <v>252</v>
      </c>
      <c r="D251" s="364" t="s">
        <v>8</v>
      </c>
      <c r="E251" s="364" t="s">
        <v>7</v>
      </c>
      <c r="F251" s="364" t="s">
        <v>10</v>
      </c>
      <c r="G251" s="364" t="s">
        <v>7</v>
      </c>
      <c r="H251" s="364" t="s">
        <v>7</v>
      </c>
      <c r="I251" s="367">
        <f t="shared" si="3"/>
        <v>45757</v>
      </c>
      <c r="J251" s="364"/>
      <c r="K251" s="364"/>
      <c r="L251" s="364"/>
      <c r="M251" s="364"/>
      <c r="N251" s="364"/>
      <c r="O251" s="364" t="s">
        <v>7</v>
      </c>
      <c r="P251" s="364" t="s">
        <v>7</v>
      </c>
    </row>
    <row r="252" spans="1:16" x14ac:dyDescent="0.2">
      <c r="A252" s="364">
        <v>37584</v>
      </c>
      <c r="B252" s="364" t="s">
        <v>17</v>
      </c>
      <c r="C252" s="364" t="s">
        <v>253</v>
      </c>
      <c r="D252" s="364" t="s">
        <v>8</v>
      </c>
      <c r="E252" s="364" t="s">
        <v>7</v>
      </c>
      <c r="F252" s="364" t="s">
        <v>37</v>
      </c>
      <c r="G252" s="364" t="s">
        <v>7</v>
      </c>
      <c r="H252" s="364" t="s">
        <v>7</v>
      </c>
      <c r="I252" s="367">
        <f t="shared" si="3"/>
        <v>45758</v>
      </c>
      <c r="J252" s="364"/>
      <c r="K252" s="364"/>
      <c r="L252" s="364"/>
      <c r="M252" s="364"/>
      <c r="N252" s="364"/>
      <c r="O252" s="364" t="s">
        <v>7</v>
      </c>
      <c r="P252" s="364" t="s">
        <v>7</v>
      </c>
    </row>
    <row r="253" spans="1:16" x14ac:dyDescent="0.2">
      <c r="A253" s="364">
        <v>37584</v>
      </c>
      <c r="B253" s="364" t="s">
        <v>17</v>
      </c>
      <c r="C253" s="364" t="s">
        <v>254</v>
      </c>
      <c r="D253" s="364" t="s">
        <v>8</v>
      </c>
      <c r="E253" s="364" t="s">
        <v>7</v>
      </c>
      <c r="F253" s="364" t="s">
        <v>38</v>
      </c>
      <c r="G253" s="364" t="s">
        <v>7</v>
      </c>
      <c r="H253" s="364" t="s">
        <v>7</v>
      </c>
      <c r="I253" s="367">
        <f t="shared" si="3"/>
        <v>45759</v>
      </c>
      <c r="J253" s="364"/>
      <c r="K253" s="364"/>
      <c r="L253" s="364"/>
      <c r="M253" s="364"/>
      <c r="N253" s="364"/>
      <c r="O253" s="364" t="s">
        <v>7</v>
      </c>
      <c r="P253" s="364" t="s">
        <v>7</v>
      </c>
    </row>
    <row r="254" spans="1:16" x14ac:dyDescent="0.2">
      <c r="A254" s="364">
        <v>37584</v>
      </c>
      <c r="B254" s="364" t="s">
        <v>17</v>
      </c>
      <c r="C254" s="364" t="s">
        <v>255</v>
      </c>
      <c r="D254" s="364" t="s">
        <v>211</v>
      </c>
      <c r="E254" s="364" t="s">
        <v>7</v>
      </c>
      <c r="F254" s="364" t="s">
        <v>10</v>
      </c>
      <c r="G254" s="364" t="s">
        <v>7</v>
      </c>
      <c r="H254" s="364" t="s">
        <v>7</v>
      </c>
      <c r="I254" s="367">
        <f t="shared" si="3"/>
        <v>45760</v>
      </c>
      <c r="J254" s="364"/>
      <c r="K254" s="364"/>
      <c r="L254" s="364"/>
      <c r="M254" s="364"/>
      <c r="N254" s="364"/>
      <c r="O254" s="364" t="s">
        <v>7</v>
      </c>
      <c r="P254" s="364" t="s">
        <v>7</v>
      </c>
    </row>
    <row r="255" spans="1:16" x14ac:dyDescent="0.2">
      <c r="A255" s="364">
        <v>37584</v>
      </c>
      <c r="B255" s="364" t="s">
        <v>17</v>
      </c>
      <c r="C255" s="364" t="s">
        <v>256</v>
      </c>
      <c r="D255" s="364" t="s">
        <v>8</v>
      </c>
      <c r="E255" s="364" t="s">
        <v>7</v>
      </c>
      <c r="F255" s="364" t="s">
        <v>10</v>
      </c>
      <c r="G255" s="364" t="s">
        <v>7</v>
      </c>
      <c r="H255" s="364" t="s">
        <v>7</v>
      </c>
      <c r="I255" s="367">
        <f t="shared" si="3"/>
        <v>45761</v>
      </c>
      <c r="J255" s="364"/>
      <c r="K255" s="364"/>
      <c r="L255" s="364"/>
      <c r="M255" s="364"/>
      <c r="N255" s="364"/>
      <c r="O255" s="364" t="s">
        <v>7</v>
      </c>
      <c r="P255" s="364" t="s">
        <v>7</v>
      </c>
    </row>
    <row r="256" spans="1:16" x14ac:dyDescent="0.2">
      <c r="A256" s="364">
        <v>37584</v>
      </c>
      <c r="B256" s="364" t="s">
        <v>17</v>
      </c>
      <c r="C256" s="364" t="s">
        <v>257</v>
      </c>
      <c r="D256" s="364" t="s">
        <v>8</v>
      </c>
      <c r="E256" s="364" t="s">
        <v>7</v>
      </c>
      <c r="F256" s="364" t="s">
        <v>10</v>
      </c>
      <c r="G256" s="364" t="s">
        <v>7</v>
      </c>
      <c r="H256" s="364" t="s">
        <v>7</v>
      </c>
      <c r="I256" s="367">
        <f t="shared" si="3"/>
        <v>45762</v>
      </c>
      <c r="J256" s="364"/>
      <c r="K256" s="364"/>
      <c r="L256" s="364"/>
      <c r="M256" s="364"/>
      <c r="N256" s="364"/>
      <c r="O256" s="364" t="s">
        <v>7</v>
      </c>
      <c r="P256" s="364" t="s">
        <v>7</v>
      </c>
    </row>
    <row r="257" spans="1:16" x14ac:dyDescent="0.2">
      <c r="A257" s="364">
        <v>37584</v>
      </c>
      <c r="B257" s="364" t="s">
        <v>17</v>
      </c>
      <c r="C257" s="364" t="s">
        <v>258</v>
      </c>
      <c r="D257" s="364" t="s">
        <v>8</v>
      </c>
      <c r="E257" s="364" t="s">
        <v>7</v>
      </c>
      <c r="F257" s="364" t="s">
        <v>10</v>
      </c>
      <c r="G257" s="364" t="s">
        <v>7</v>
      </c>
      <c r="H257" s="364" t="s">
        <v>7</v>
      </c>
      <c r="I257" s="367">
        <f t="shared" si="3"/>
        <v>45763</v>
      </c>
      <c r="J257" s="364"/>
      <c r="K257" s="364"/>
      <c r="L257" s="364"/>
      <c r="M257" s="364"/>
      <c r="N257" s="364"/>
      <c r="O257" s="364" t="s">
        <v>7</v>
      </c>
      <c r="P257" s="364" t="s">
        <v>7</v>
      </c>
    </row>
    <row r="258" spans="1:16" x14ac:dyDescent="0.2">
      <c r="A258" s="364">
        <v>37584</v>
      </c>
      <c r="B258" s="364" t="s">
        <v>17</v>
      </c>
      <c r="C258" s="364" t="s">
        <v>259</v>
      </c>
      <c r="D258" s="364" t="s">
        <v>8</v>
      </c>
      <c r="E258" s="364" t="s">
        <v>7</v>
      </c>
      <c r="F258" s="364" t="s">
        <v>10</v>
      </c>
      <c r="G258" s="364" t="s">
        <v>7</v>
      </c>
      <c r="H258" s="364" t="s">
        <v>7</v>
      </c>
      <c r="I258" s="367">
        <f t="shared" si="3"/>
        <v>45764</v>
      </c>
      <c r="J258" s="364"/>
      <c r="K258" s="364"/>
      <c r="L258" s="364"/>
      <c r="M258" s="364"/>
      <c r="N258" s="364"/>
      <c r="O258" s="364" t="s">
        <v>7</v>
      </c>
      <c r="P258" s="364" t="s">
        <v>7</v>
      </c>
    </row>
    <row r="259" spans="1:16" x14ac:dyDescent="0.2">
      <c r="A259" s="364">
        <v>37584</v>
      </c>
      <c r="B259" s="364" t="s">
        <v>17</v>
      </c>
      <c r="C259" s="364" t="s">
        <v>260</v>
      </c>
      <c r="D259" s="364" t="s">
        <v>8</v>
      </c>
      <c r="E259" s="364" t="s">
        <v>7</v>
      </c>
      <c r="F259" s="364" t="s">
        <v>10</v>
      </c>
      <c r="G259" s="364" t="s">
        <v>7</v>
      </c>
      <c r="H259" s="364" t="s">
        <v>7</v>
      </c>
      <c r="I259" s="367">
        <f t="shared" ref="I259:I322" si="4">C259*1</f>
        <v>45765</v>
      </c>
      <c r="J259" s="364"/>
      <c r="K259" s="364"/>
      <c r="L259" s="364"/>
      <c r="M259" s="364"/>
      <c r="N259" s="364"/>
      <c r="O259" s="364" t="s">
        <v>7</v>
      </c>
      <c r="P259" s="364" t="s">
        <v>7</v>
      </c>
    </row>
    <row r="260" spans="1:16" x14ac:dyDescent="0.2">
      <c r="A260" s="364">
        <v>37584</v>
      </c>
      <c r="B260" s="364" t="s">
        <v>17</v>
      </c>
      <c r="C260" s="364" t="s">
        <v>261</v>
      </c>
      <c r="D260" s="364" t="s">
        <v>9</v>
      </c>
      <c r="E260" s="364" t="s">
        <v>7</v>
      </c>
      <c r="F260" s="364" t="s">
        <v>10</v>
      </c>
      <c r="G260" s="364" t="s">
        <v>7</v>
      </c>
      <c r="H260" s="364" t="s">
        <v>7</v>
      </c>
      <c r="I260" s="367">
        <f t="shared" si="4"/>
        <v>45766</v>
      </c>
      <c r="J260" s="364"/>
      <c r="K260" s="364"/>
      <c r="L260" s="364"/>
      <c r="M260" s="364"/>
      <c r="N260" s="364"/>
      <c r="O260" s="364" t="s">
        <v>7</v>
      </c>
      <c r="P260" s="364" t="s">
        <v>7</v>
      </c>
    </row>
    <row r="261" spans="1:16" x14ac:dyDescent="0.2">
      <c r="A261" s="364">
        <v>37584</v>
      </c>
      <c r="B261" s="364" t="s">
        <v>17</v>
      </c>
      <c r="C261" s="364" t="s">
        <v>262</v>
      </c>
      <c r="D261" s="364" t="s">
        <v>211</v>
      </c>
      <c r="E261" s="364" t="s">
        <v>7</v>
      </c>
      <c r="F261" s="364" t="s">
        <v>10</v>
      </c>
      <c r="G261" s="364" t="s">
        <v>7</v>
      </c>
      <c r="H261" s="364" t="s">
        <v>7</v>
      </c>
      <c r="I261" s="367">
        <f t="shared" si="4"/>
        <v>45767</v>
      </c>
      <c r="J261" s="364"/>
      <c r="K261" s="364"/>
      <c r="L261" s="364"/>
      <c r="M261" s="364"/>
      <c r="N261" s="364"/>
      <c r="O261" s="364" t="s">
        <v>7</v>
      </c>
      <c r="P261" s="364" t="s">
        <v>7</v>
      </c>
    </row>
    <row r="262" spans="1:16" x14ac:dyDescent="0.2">
      <c r="A262" s="364">
        <v>37584</v>
      </c>
      <c r="B262" s="364" t="s">
        <v>17</v>
      </c>
      <c r="C262" s="364" t="s">
        <v>263</v>
      </c>
      <c r="D262" s="364" t="s">
        <v>8</v>
      </c>
      <c r="E262" s="364" t="s">
        <v>7</v>
      </c>
      <c r="F262" s="364" t="s">
        <v>10</v>
      </c>
      <c r="G262" s="364" t="s">
        <v>7</v>
      </c>
      <c r="H262" s="364" t="s">
        <v>7</v>
      </c>
      <c r="I262" s="367">
        <f t="shared" si="4"/>
        <v>45768</v>
      </c>
      <c r="J262" s="364"/>
      <c r="K262" s="364"/>
      <c r="L262" s="364"/>
      <c r="M262" s="364"/>
      <c r="N262" s="364"/>
      <c r="O262" s="364" t="s">
        <v>7</v>
      </c>
      <c r="P262" s="364" t="s">
        <v>7</v>
      </c>
    </row>
    <row r="263" spans="1:16" x14ac:dyDescent="0.2">
      <c r="A263" s="364">
        <v>37584</v>
      </c>
      <c r="B263" s="364" t="s">
        <v>17</v>
      </c>
      <c r="C263" s="364" t="s">
        <v>264</v>
      </c>
      <c r="D263" s="364" t="s">
        <v>8</v>
      </c>
      <c r="E263" s="364" t="s">
        <v>7</v>
      </c>
      <c r="F263" s="364" t="s">
        <v>10</v>
      </c>
      <c r="G263" s="364" t="s">
        <v>7</v>
      </c>
      <c r="H263" s="364" t="s">
        <v>7</v>
      </c>
      <c r="I263" s="367">
        <f t="shared" si="4"/>
        <v>45769</v>
      </c>
      <c r="J263" s="364"/>
      <c r="K263" s="364"/>
      <c r="L263" s="364"/>
      <c r="M263" s="364"/>
      <c r="N263" s="364"/>
      <c r="O263" s="364" t="s">
        <v>7</v>
      </c>
      <c r="P263" s="364" t="s">
        <v>7</v>
      </c>
    </row>
    <row r="264" spans="1:16" x14ac:dyDescent="0.2">
      <c r="A264" s="364">
        <v>37584</v>
      </c>
      <c r="B264" s="364" t="s">
        <v>17</v>
      </c>
      <c r="C264" s="364" t="s">
        <v>265</v>
      </c>
      <c r="D264" s="364" t="s">
        <v>8</v>
      </c>
      <c r="E264" s="364" t="s">
        <v>7</v>
      </c>
      <c r="F264" s="364" t="s">
        <v>10</v>
      </c>
      <c r="G264" s="364" t="s">
        <v>7</v>
      </c>
      <c r="H264" s="364" t="s">
        <v>7</v>
      </c>
      <c r="I264" s="367">
        <f t="shared" si="4"/>
        <v>45770</v>
      </c>
      <c r="J264" s="364"/>
      <c r="K264" s="364"/>
      <c r="L264" s="364"/>
      <c r="M264" s="364"/>
      <c r="N264" s="364"/>
      <c r="O264" s="364" t="s">
        <v>7</v>
      </c>
      <c r="P264" s="364" t="s">
        <v>7</v>
      </c>
    </row>
    <row r="265" spans="1:16" x14ac:dyDescent="0.2">
      <c r="A265" s="364">
        <v>37584</v>
      </c>
      <c r="B265" s="364" t="s">
        <v>17</v>
      </c>
      <c r="C265" s="364" t="s">
        <v>266</v>
      </c>
      <c r="D265" s="364" t="s">
        <v>8</v>
      </c>
      <c r="E265" s="364" t="s">
        <v>7</v>
      </c>
      <c r="F265" s="364" t="s">
        <v>10</v>
      </c>
      <c r="G265" s="364" t="s">
        <v>7</v>
      </c>
      <c r="H265" s="364" t="s">
        <v>7</v>
      </c>
      <c r="I265" s="367">
        <f t="shared" si="4"/>
        <v>45771</v>
      </c>
      <c r="J265" s="364"/>
      <c r="K265" s="364"/>
      <c r="L265" s="364"/>
      <c r="M265" s="364"/>
      <c r="N265" s="364"/>
      <c r="O265" s="364" t="s">
        <v>7</v>
      </c>
      <c r="P265" s="364" t="s">
        <v>7</v>
      </c>
    </row>
    <row r="266" spans="1:16" x14ac:dyDescent="0.2">
      <c r="A266" s="364">
        <v>37584</v>
      </c>
      <c r="B266" s="364" t="s">
        <v>17</v>
      </c>
      <c r="C266" s="364" t="s">
        <v>267</v>
      </c>
      <c r="D266" s="364" t="s">
        <v>8</v>
      </c>
      <c r="E266" s="364" t="s">
        <v>7</v>
      </c>
      <c r="F266" s="364" t="s">
        <v>37</v>
      </c>
      <c r="G266" s="364" t="s">
        <v>7</v>
      </c>
      <c r="H266" s="364" t="s">
        <v>7</v>
      </c>
      <c r="I266" s="367">
        <f t="shared" si="4"/>
        <v>45772</v>
      </c>
      <c r="J266" s="364"/>
      <c r="K266" s="364"/>
      <c r="L266" s="364"/>
      <c r="M266" s="364"/>
      <c r="N266" s="364"/>
      <c r="O266" s="364" t="s">
        <v>7</v>
      </c>
      <c r="P266" s="364" t="s">
        <v>7</v>
      </c>
    </row>
    <row r="267" spans="1:16" x14ac:dyDescent="0.2">
      <c r="A267" s="364">
        <v>37584</v>
      </c>
      <c r="B267" s="364" t="s">
        <v>17</v>
      </c>
      <c r="C267" s="364" t="s">
        <v>268</v>
      </c>
      <c r="D267" s="364" t="s">
        <v>8</v>
      </c>
      <c r="E267" s="364" t="s">
        <v>7</v>
      </c>
      <c r="F267" s="364" t="s">
        <v>38</v>
      </c>
      <c r="G267" s="364" t="s">
        <v>7</v>
      </c>
      <c r="H267" s="364" t="s">
        <v>7</v>
      </c>
      <c r="I267" s="367">
        <f t="shared" si="4"/>
        <v>45773</v>
      </c>
      <c r="J267" s="364"/>
      <c r="K267" s="364"/>
      <c r="L267" s="364"/>
      <c r="M267" s="364"/>
      <c r="N267" s="364"/>
      <c r="O267" s="364" t="s">
        <v>7</v>
      </c>
      <c r="P267" s="364" t="s">
        <v>7</v>
      </c>
    </row>
    <row r="268" spans="1:16" x14ac:dyDescent="0.2">
      <c r="A268" s="364">
        <v>37584</v>
      </c>
      <c r="B268" s="364" t="s">
        <v>17</v>
      </c>
      <c r="C268" s="364" t="s">
        <v>269</v>
      </c>
      <c r="D268" s="364" t="s">
        <v>211</v>
      </c>
      <c r="E268" s="364" t="s">
        <v>7</v>
      </c>
      <c r="F268" s="364" t="s">
        <v>10</v>
      </c>
      <c r="G268" s="364" t="s">
        <v>7</v>
      </c>
      <c r="H268" s="364" t="s">
        <v>7</v>
      </c>
      <c r="I268" s="367">
        <f t="shared" si="4"/>
        <v>45774</v>
      </c>
      <c r="J268" s="364"/>
      <c r="K268" s="364"/>
      <c r="L268" s="364"/>
      <c r="M268" s="364"/>
      <c r="N268" s="364"/>
      <c r="O268" s="364" t="s">
        <v>7</v>
      </c>
      <c r="P268" s="364" t="s">
        <v>7</v>
      </c>
    </row>
    <row r="269" spans="1:16" x14ac:dyDescent="0.2">
      <c r="A269" s="364">
        <v>37584</v>
      </c>
      <c r="B269" s="364" t="s">
        <v>17</v>
      </c>
      <c r="C269" s="364" t="s">
        <v>270</v>
      </c>
      <c r="D269" s="364" t="s">
        <v>8</v>
      </c>
      <c r="E269" s="364" t="s">
        <v>7</v>
      </c>
      <c r="F269" s="364" t="s">
        <v>10</v>
      </c>
      <c r="G269" s="364" t="s">
        <v>7</v>
      </c>
      <c r="H269" s="364" t="s">
        <v>7</v>
      </c>
      <c r="I269" s="367">
        <f t="shared" si="4"/>
        <v>45775</v>
      </c>
      <c r="J269" s="364"/>
      <c r="K269" s="364"/>
      <c r="L269" s="364"/>
      <c r="M269" s="364"/>
      <c r="N269" s="364"/>
      <c r="O269" s="364" t="s">
        <v>7</v>
      </c>
      <c r="P269" s="364" t="s">
        <v>7</v>
      </c>
    </row>
    <row r="270" spans="1:16" x14ac:dyDescent="0.2">
      <c r="A270" s="364">
        <v>37584</v>
      </c>
      <c r="B270" s="364" t="s">
        <v>17</v>
      </c>
      <c r="C270" s="364" t="s">
        <v>271</v>
      </c>
      <c r="D270" s="364" t="s">
        <v>8</v>
      </c>
      <c r="E270" s="364" t="s">
        <v>7</v>
      </c>
      <c r="F270" s="364" t="s">
        <v>10</v>
      </c>
      <c r="G270" s="364" t="s">
        <v>7</v>
      </c>
      <c r="H270" s="364" t="s">
        <v>7</v>
      </c>
      <c r="I270" s="367">
        <f t="shared" si="4"/>
        <v>45776</v>
      </c>
      <c r="J270" s="364"/>
      <c r="K270" s="364"/>
      <c r="L270" s="364"/>
      <c r="M270" s="364"/>
      <c r="N270" s="364"/>
      <c r="O270" s="364" t="s">
        <v>7</v>
      </c>
      <c r="P270" s="364" t="s">
        <v>7</v>
      </c>
    </row>
    <row r="271" spans="1:16" x14ac:dyDescent="0.2">
      <c r="A271" s="364">
        <v>37584</v>
      </c>
      <c r="B271" s="364" t="s">
        <v>17</v>
      </c>
      <c r="C271" s="364" t="s">
        <v>272</v>
      </c>
      <c r="D271" s="364" t="s">
        <v>8</v>
      </c>
      <c r="E271" s="364" t="s">
        <v>7</v>
      </c>
      <c r="F271" s="364" t="s">
        <v>10</v>
      </c>
      <c r="G271" s="364" t="s">
        <v>7</v>
      </c>
      <c r="H271" s="364" t="s">
        <v>7</v>
      </c>
      <c r="I271" s="367">
        <f t="shared" si="4"/>
        <v>45777</v>
      </c>
      <c r="J271" s="364"/>
      <c r="K271" s="364"/>
      <c r="L271" s="364"/>
      <c r="M271" s="364"/>
      <c r="N271" s="364"/>
      <c r="O271" s="364" t="s">
        <v>7</v>
      </c>
      <c r="P271" s="364" t="s">
        <v>7</v>
      </c>
    </row>
    <row r="272" spans="1:16" x14ac:dyDescent="0.2">
      <c r="A272" s="364">
        <v>37601</v>
      </c>
      <c r="B272" s="364" t="s">
        <v>18</v>
      </c>
      <c r="C272" s="364" t="s">
        <v>243</v>
      </c>
      <c r="D272" s="364" t="s">
        <v>8</v>
      </c>
      <c r="E272" s="364" t="s">
        <v>7</v>
      </c>
      <c r="F272" s="364" t="s">
        <v>10</v>
      </c>
      <c r="G272" s="364" t="s">
        <v>7</v>
      </c>
      <c r="H272" s="364" t="s">
        <v>7</v>
      </c>
      <c r="I272" s="367">
        <f t="shared" si="4"/>
        <v>45748</v>
      </c>
      <c r="J272" s="364"/>
      <c r="K272" s="364"/>
      <c r="L272" s="364"/>
      <c r="M272" s="364"/>
      <c r="N272" s="364"/>
      <c r="O272" s="364" t="s">
        <v>7</v>
      </c>
      <c r="P272" s="364" t="s">
        <v>7</v>
      </c>
    </row>
    <row r="273" spans="1:16" x14ac:dyDescent="0.2">
      <c r="A273" s="364">
        <v>37601</v>
      </c>
      <c r="B273" s="364" t="s">
        <v>18</v>
      </c>
      <c r="C273" s="364" t="s">
        <v>244</v>
      </c>
      <c r="D273" s="364" t="s">
        <v>8</v>
      </c>
      <c r="E273" s="364" t="s">
        <v>7</v>
      </c>
      <c r="F273" s="364" t="s">
        <v>10</v>
      </c>
      <c r="G273" s="364" t="s">
        <v>7</v>
      </c>
      <c r="H273" s="364" t="s">
        <v>7</v>
      </c>
      <c r="I273" s="367">
        <f t="shared" si="4"/>
        <v>45749</v>
      </c>
      <c r="J273" s="364"/>
      <c r="K273" s="364"/>
      <c r="L273" s="364"/>
      <c r="M273" s="364"/>
      <c r="N273" s="364"/>
      <c r="O273" s="364" t="s">
        <v>7</v>
      </c>
      <c r="P273" s="364" t="s">
        <v>7</v>
      </c>
    </row>
    <row r="274" spans="1:16" x14ac:dyDescent="0.2">
      <c r="A274" s="364">
        <v>37601</v>
      </c>
      <c r="B274" s="364" t="s">
        <v>18</v>
      </c>
      <c r="C274" s="364" t="s">
        <v>245</v>
      </c>
      <c r="D274" s="364" t="s">
        <v>8</v>
      </c>
      <c r="E274" s="364" t="s">
        <v>7</v>
      </c>
      <c r="F274" s="364" t="s">
        <v>10</v>
      </c>
      <c r="G274" s="364" t="s">
        <v>7</v>
      </c>
      <c r="H274" s="364" t="s">
        <v>7</v>
      </c>
      <c r="I274" s="367">
        <f t="shared" si="4"/>
        <v>45750</v>
      </c>
      <c r="J274" s="364"/>
      <c r="K274" s="364"/>
      <c r="L274" s="364"/>
      <c r="M274" s="364"/>
      <c r="N274" s="364"/>
      <c r="O274" s="364" t="s">
        <v>7</v>
      </c>
      <c r="P274" s="364" t="s">
        <v>7</v>
      </c>
    </row>
    <row r="275" spans="1:16" x14ac:dyDescent="0.2">
      <c r="A275" s="364">
        <v>37601</v>
      </c>
      <c r="B275" s="364" t="s">
        <v>18</v>
      </c>
      <c r="C275" s="364" t="s">
        <v>246</v>
      </c>
      <c r="D275" s="364" t="s">
        <v>8</v>
      </c>
      <c r="E275" s="364" t="s">
        <v>7</v>
      </c>
      <c r="F275" s="364" t="s">
        <v>10</v>
      </c>
      <c r="G275" s="364" t="s">
        <v>7</v>
      </c>
      <c r="H275" s="364" t="s">
        <v>7</v>
      </c>
      <c r="I275" s="367">
        <f t="shared" si="4"/>
        <v>45751</v>
      </c>
      <c r="J275" s="364"/>
      <c r="K275" s="364"/>
      <c r="L275" s="364"/>
      <c r="M275" s="364"/>
      <c r="N275" s="364"/>
      <c r="O275" s="364" t="s">
        <v>7</v>
      </c>
      <c r="P275" s="364" t="s">
        <v>7</v>
      </c>
    </row>
    <row r="276" spans="1:16" x14ac:dyDescent="0.2">
      <c r="A276" s="364">
        <v>37601</v>
      </c>
      <c r="B276" s="364" t="s">
        <v>18</v>
      </c>
      <c r="C276" s="364" t="s">
        <v>247</v>
      </c>
      <c r="D276" s="364" t="s">
        <v>8</v>
      </c>
      <c r="E276" s="364" t="s">
        <v>7</v>
      </c>
      <c r="F276" s="364" t="s">
        <v>241</v>
      </c>
      <c r="G276" s="364" t="s">
        <v>7</v>
      </c>
      <c r="H276" s="364" t="s">
        <v>7</v>
      </c>
      <c r="I276" s="367">
        <f t="shared" si="4"/>
        <v>45752</v>
      </c>
      <c r="J276" s="364"/>
      <c r="K276" s="364"/>
      <c r="L276" s="364"/>
      <c r="M276" s="364"/>
      <c r="N276" s="364"/>
      <c r="O276" s="364" t="s">
        <v>7</v>
      </c>
      <c r="P276" s="364" t="s">
        <v>7</v>
      </c>
    </row>
    <row r="277" spans="1:16" x14ac:dyDescent="0.2">
      <c r="A277" s="364">
        <v>37601</v>
      </c>
      <c r="B277" s="364" t="s">
        <v>18</v>
      </c>
      <c r="C277" s="364" t="s">
        <v>248</v>
      </c>
      <c r="D277" s="364" t="s">
        <v>211</v>
      </c>
      <c r="E277" s="364" t="s">
        <v>7</v>
      </c>
      <c r="F277" s="364" t="s">
        <v>10</v>
      </c>
      <c r="G277" s="364" t="s">
        <v>7</v>
      </c>
      <c r="H277" s="364" t="s">
        <v>7</v>
      </c>
      <c r="I277" s="367">
        <f t="shared" si="4"/>
        <v>45753</v>
      </c>
      <c r="J277" s="364"/>
      <c r="K277" s="364"/>
      <c r="L277" s="364"/>
      <c r="M277" s="364"/>
      <c r="N277" s="364"/>
      <c r="O277" s="364" t="s">
        <v>7</v>
      </c>
      <c r="P277" s="364" t="s">
        <v>7</v>
      </c>
    </row>
    <row r="278" spans="1:16" x14ac:dyDescent="0.2">
      <c r="A278" s="364">
        <v>37601</v>
      </c>
      <c r="B278" s="364" t="s">
        <v>18</v>
      </c>
      <c r="C278" s="364" t="s">
        <v>249</v>
      </c>
      <c r="D278" s="364" t="s">
        <v>8</v>
      </c>
      <c r="E278" s="364" t="s">
        <v>7</v>
      </c>
      <c r="F278" s="364" t="s">
        <v>10</v>
      </c>
      <c r="G278" s="364" t="s">
        <v>7</v>
      </c>
      <c r="H278" s="364" t="s">
        <v>7</v>
      </c>
      <c r="I278" s="367">
        <f t="shared" si="4"/>
        <v>45754</v>
      </c>
      <c r="J278" s="364"/>
      <c r="K278" s="364"/>
      <c r="L278" s="364"/>
      <c r="M278" s="364"/>
      <c r="N278" s="364"/>
      <c r="O278" s="364" t="s">
        <v>7</v>
      </c>
      <c r="P278" s="364" t="s">
        <v>7</v>
      </c>
    </row>
    <row r="279" spans="1:16" x14ac:dyDescent="0.2">
      <c r="A279" s="364">
        <v>37601</v>
      </c>
      <c r="B279" s="364" t="s">
        <v>18</v>
      </c>
      <c r="C279" s="364" t="s">
        <v>250</v>
      </c>
      <c r="D279" s="364" t="s">
        <v>8</v>
      </c>
      <c r="E279" s="364" t="s">
        <v>7</v>
      </c>
      <c r="F279" s="364" t="s">
        <v>10</v>
      </c>
      <c r="G279" s="364" t="s">
        <v>7</v>
      </c>
      <c r="H279" s="364" t="s">
        <v>7</v>
      </c>
      <c r="I279" s="367">
        <f t="shared" si="4"/>
        <v>45755</v>
      </c>
      <c r="J279" s="364"/>
      <c r="K279" s="364"/>
      <c r="L279" s="364"/>
      <c r="M279" s="364"/>
      <c r="N279" s="364"/>
      <c r="O279" s="364" t="s">
        <v>7</v>
      </c>
      <c r="P279" s="364" t="s">
        <v>7</v>
      </c>
    </row>
    <row r="280" spans="1:16" x14ac:dyDescent="0.2">
      <c r="A280" s="364">
        <v>37601</v>
      </c>
      <c r="B280" s="364" t="s">
        <v>18</v>
      </c>
      <c r="C280" s="364" t="s">
        <v>251</v>
      </c>
      <c r="D280" s="364" t="s">
        <v>8</v>
      </c>
      <c r="E280" s="364" t="s">
        <v>7</v>
      </c>
      <c r="F280" s="364" t="s">
        <v>10</v>
      </c>
      <c r="G280" s="364" t="s">
        <v>7</v>
      </c>
      <c r="H280" s="364" t="s">
        <v>7</v>
      </c>
      <c r="I280" s="367">
        <f t="shared" si="4"/>
        <v>45756</v>
      </c>
      <c r="J280" s="364"/>
      <c r="K280" s="364"/>
      <c r="L280" s="364"/>
      <c r="M280" s="364"/>
      <c r="N280" s="364"/>
      <c r="O280" s="364" t="s">
        <v>7</v>
      </c>
      <c r="P280" s="364" t="s">
        <v>7</v>
      </c>
    </row>
    <row r="281" spans="1:16" x14ac:dyDescent="0.2">
      <c r="A281" s="364">
        <v>37601</v>
      </c>
      <c r="B281" s="364" t="s">
        <v>18</v>
      </c>
      <c r="C281" s="364" t="s">
        <v>252</v>
      </c>
      <c r="D281" s="364" t="s">
        <v>8</v>
      </c>
      <c r="E281" s="364" t="s">
        <v>7</v>
      </c>
      <c r="F281" s="364" t="s">
        <v>37</v>
      </c>
      <c r="G281" s="364" t="s">
        <v>7</v>
      </c>
      <c r="H281" s="364" t="s">
        <v>7</v>
      </c>
      <c r="I281" s="367">
        <f t="shared" si="4"/>
        <v>45757</v>
      </c>
      <c r="J281" s="364"/>
      <c r="K281" s="364"/>
      <c r="L281" s="364"/>
      <c r="M281" s="364"/>
      <c r="N281" s="364"/>
      <c r="O281" s="364" t="s">
        <v>7</v>
      </c>
      <c r="P281" s="364" t="s">
        <v>7</v>
      </c>
    </row>
    <row r="282" spans="1:16" x14ac:dyDescent="0.2">
      <c r="A282" s="364">
        <v>37601</v>
      </c>
      <c r="B282" s="364" t="s">
        <v>18</v>
      </c>
      <c r="C282" s="364" t="s">
        <v>253</v>
      </c>
      <c r="D282" s="364" t="s">
        <v>8</v>
      </c>
      <c r="E282" s="364" t="s">
        <v>7</v>
      </c>
      <c r="F282" s="364" t="s">
        <v>38</v>
      </c>
      <c r="G282" s="364" t="s">
        <v>7</v>
      </c>
      <c r="H282" s="364" t="s">
        <v>7</v>
      </c>
      <c r="I282" s="367">
        <f t="shared" si="4"/>
        <v>45758</v>
      </c>
      <c r="J282" s="364"/>
      <c r="K282" s="364"/>
      <c r="L282" s="364"/>
      <c r="M282" s="364"/>
      <c r="N282" s="364"/>
      <c r="O282" s="364" t="s">
        <v>7</v>
      </c>
      <c r="P282" s="364" t="s">
        <v>7</v>
      </c>
    </row>
    <row r="283" spans="1:16" x14ac:dyDescent="0.2">
      <c r="A283" s="364">
        <v>37601</v>
      </c>
      <c r="B283" s="364" t="s">
        <v>18</v>
      </c>
      <c r="C283" s="364" t="s">
        <v>254</v>
      </c>
      <c r="D283" s="364" t="s">
        <v>9</v>
      </c>
      <c r="E283" s="364" t="s">
        <v>7</v>
      </c>
      <c r="F283" s="364" t="s">
        <v>10</v>
      </c>
      <c r="G283" s="364" t="s">
        <v>7</v>
      </c>
      <c r="H283" s="364" t="s">
        <v>7</v>
      </c>
      <c r="I283" s="367">
        <f t="shared" si="4"/>
        <v>45759</v>
      </c>
      <c r="J283" s="364"/>
      <c r="K283" s="364"/>
      <c r="L283" s="364"/>
      <c r="M283" s="364"/>
      <c r="N283" s="364"/>
      <c r="O283" s="364" t="s">
        <v>7</v>
      </c>
      <c r="P283" s="364" t="s">
        <v>7</v>
      </c>
    </row>
    <row r="284" spans="1:16" x14ac:dyDescent="0.2">
      <c r="A284" s="364">
        <v>37601</v>
      </c>
      <c r="B284" s="364" t="s">
        <v>18</v>
      </c>
      <c r="C284" s="364" t="s">
        <v>255</v>
      </c>
      <c r="D284" s="364" t="s">
        <v>211</v>
      </c>
      <c r="E284" s="364" t="s">
        <v>7</v>
      </c>
      <c r="F284" s="364" t="s">
        <v>10</v>
      </c>
      <c r="G284" s="364" t="s">
        <v>7</v>
      </c>
      <c r="H284" s="364" t="s">
        <v>7</v>
      </c>
      <c r="I284" s="367">
        <f t="shared" si="4"/>
        <v>45760</v>
      </c>
      <c r="J284" s="364"/>
      <c r="K284" s="364"/>
      <c r="L284" s="364"/>
      <c r="M284" s="364"/>
      <c r="N284" s="364"/>
      <c r="O284" s="364" t="s">
        <v>7</v>
      </c>
      <c r="P284" s="364" t="s">
        <v>7</v>
      </c>
    </row>
    <row r="285" spans="1:16" x14ac:dyDescent="0.2">
      <c r="A285" s="364">
        <v>37601</v>
      </c>
      <c r="B285" s="364" t="s">
        <v>18</v>
      </c>
      <c r="C285" s="364" t="s">
        <v>256</v>
      </c>
      <c r="D285" s="364" t="s">
        <v>8</v>
      </c>
      <c r="E285" s="364" t="s">
        <v>7</v>
      </c>
      <c r="F285" s="364" t="s">
        <v>10</v>
      </c>
      <c r="G285" s="364" t="s">
        <v>7</v>
      </c>
      <c r="H285" s="364" t="s">
        <v>7</v>
      </c>
      <c r="I285" s="367">
        <f t="shared" si="4"/>
        <v>45761</v>
      </c>
      <c r="J285" s="364"/>
      <c r="K285" s="364"/>
      <c r="L285" s="364"/>
      <c r="M285" s="364"/>
      <c r="N285" s="364"/>
      <c r="O285" s="364" t="s">
        <v>7</v>
      </c>
      <c r="P285" s="364" t="s">
        <v>7</v>
      </c>
    </row>
    <row r="286" spans="1:16" x14ac:dyDescent="0.2">
      <c r="A286" s="364">
        <v>37601</v>
      </c>
      <c r="B286" s="364" t="s">
        <v>18</v>
      </c>
      <c r="C286" s="364" t="s">
        <v>257</v>
      </c>
      <c r="D286" s="364" t="s">
        <v>8</v>
      </c>
      <c r="E286" s="364" t="s">
        <v>7</v>
      </c>
      <c r="F286" s="364" t="s">
        <v>10</v>
      </c>
      <c r="G286" s="364" t="s">
        <v>7</v>
      </c>
      <c r="H286" s="364" t="s">
        <v>7</v>
      </c>
      <c r="I286" s="367">
        <f t="shared" si="4"/>
        <v>45762</v>
      </c>
      <c r="J286" s="364"/>
      <c r="K286" s="364"/>
      <c r="L286" s="364"/>
      <c r="M286" s="364"/>
      <c r="N286" s="364"/>
      <c r="O286" s="364" t="s">
        <v>7</v>
      </c>
      <c r="P286" s="364" t="s">
        <v>7</v>
      </c>
    </row>
    <row r="287" spans="1:16" x14ac:dyDescent="0.2">
      <c r="A287" s="364">
        <v>37601</v>
      </c>
      <c r="B287" s="364" t="s">
        <v>18</v>
      </c>
      <c r="C287" s="364" t="s">
        <v>258</v>
      </c>
      <c r="D287" s="364" t="s">
        <v>8</v>
      </c>
      <c r="E287" s="364" t="s">
        <v>7</v>
      </c>
      <c r="F287" s="364" t="s">
        <v>10</v>
      </c>
      <c r="G287" s="364" t="s">
        <v>7</v>
      </c>
      <c r="H287" s="364" t="s">
        <v>7</v>
      </c>
      <c r="I287" s="367">
        <f t="shared" si="4"/>
        <v>45763</v>
      </c>
      <c r="J287" s="364"/>
      <c r="K287" s="364"/>
      <c r="L287" s="364"/>
      <c r="M287" s="364"/>
      <c r="N287" s="364"/>
      <c r="O287" s="364" t="s">
        <v>7</v>
      </c>
      <c r="P287" s="364" t="s">
        <v>7</v>
      </c>
    </row>
    <row r="288" spans="1:16" x14ac:dyDescent="0.2">
      <c r="A288" s="364">
        <v>37601</v>
      </c>
      <c r="B288" s="364" t="s">
        <v>18</v>
      </c>
      <c r="C288" s="364" t="s">
        <v>259</v>
      </c>
      <c r="D288" s="364" t="s">
        <v>8</v>
      </c>
      <c r="E288" s="364" t="s">
        <v>7</v>
      </c>
      <c r="F288" s="364" t="s">
        <v>10</v>
      </c>
      <c r="G288" s="364" t="s">
        <v>7</v>
      </c>
      <c r="H288" s="364" t="s">
        <v>7</v>
      </c>
      <c r="I288" s="367">
        <f t="shared" si="4"/>
        <v>45764</v>
      </c>
      <c r="J288" s="364"/>
      <c r="K288" s="364"/>
      <c r="L288" s="364"/>
      <c r="M288" s="364"/>
      <c r="N288" s="364"/>
      <c r="O288" s="364" t="s">
        <v>7</v>
      </c>
      <c r="P288" s="364" t="s">
        <v>7</v>
      </c>
    </row>
    <row r="289" spans="1:16" x14ac:dyDescent="0.2">
      <c r="A289" s="364">
        <v>37601</v>
      </c>
      <c r="B289" s="364" t="s">
        <v>18</v>
      </c>
      <c r="C289" s="364" t="s">
        <v>260</v>
      </c>
      <c r="D289" s="364" t="s">
        <v>8</v>
      </c>
      <c r="E289" s="364" t="s">
        <v>7</v>
      </c>
      <c r="F289" s="364" t="s">
        <v>10</v>
      </c>
      <c r="G289" s="364" t="s">
        <v>7</v>
      </c>
      <c r="H289" s="364" t="s">
        <v>7</v>
      </c>
      <c r="I289" s="367">
        <f t="shared" si="4"/>
        <v>45765</v>
      </c>
      <c r="J289" s="364"/>
      <c r="K289" s="364"/>
      <c r="L289" s="364"/>
      <c r="M289" s="364"/>
      <c r="N289" s="364"/>
      <c r="O289" s="364" t="s">
        <v>7</v>
      </c>
      <c r="P289" s="364" t="s">
        <v>7</v>
      </c>
    </row>
    <row r="290" spans="1:16" x14ac:dyDescent="0.2">
      <c r="A290" s="364">
        <v>37601</v>
      </c>
      <c r="B290" s="364" t="s">
        <v>18</v>
      </c>
      <c r="C290" s="364" t="s">
        <v>261</v>
      </c>
      <c r="D290" s="364" t="s">
        <v>8</v>
      </c>
      <c r="E290" s="364" t="s">
        <v>7</v>
      </c>
      <c r="F290" s="364" t="s">
        <v>241</v>
      </c>
      <c r="G290" s="364" t="s">
        <v>7</v>
      </c>
      <c r="H290" s="364" t="s">
        <v>7</v>
      </c>
      <c r="I290" s="367">
        <f t="shared" si="4"/>
        <v>45766</v>
      </c>
      <c r="J290" s="364"/>
      <c r="K290" s="364"/>
      <c r="L290" s="364"/>
      <c r="M290" s="364"/>
      <c r="N290" s="364"/>
      <c r="O290" s="364" t="s">
        <v>7</v>
      </c>
      <c r="P290" s="364" t="s">
        <v>7</v>
      </c>
    </row>
    <row r="291" spans="1:16" x14ac:dyDescent="0.2">
      <c r="A291" s="364">
        <v>37601</v>
      </c>
      <c r="B291" s="364" t="s">
        <v>18</v>
      </c>
      <c r="C291" s="364" t="s">
        <v>262</v>
      </c>
      <c r="D291" s="364" t="s">
        <v>211</v>
      </c>
      <c r="E291" s="364" t="s">
        <v>7</v>
      </c>
      <c r="F291" s="364" t="s">
        <v>10</v>
      </c>
      <c r="G291" s="364" t="s">
        <v>7</v>
      </c>
      <c r="H291" s="364" t="s">
        <v>7</v>
      </c>
      <c r="I291" s="367">
        <f t="shared" si="4"/>
        <v>45767</v>
      </c>
      <c r="J291" s="364"/>
      <c r="K291" s="364"/>
      <c r="L291" s="364"/>
      <c r="M291" s="364"/>
      <c r="N291" s="364"/>
      <c r="O291" s="364" t="s">
        <v>7</v>
      </c>
      <c r="P291" s="364" t="s">
        <v>7</v>
      </c>
    </row>
    <row r="292" spans="1:16" x14ac:dyDescent="0.2">
      <c r="A292" s="364">
        <v>37601</v>
      </c>
      <c r="B292" s="364" t="s">
        <v>18</v>
      </c>
      <c r="C292" s="364" t="s">
        <v>263</v>
      </c>
      <c r="D292" s="364" t="s">
        <v>8</v>
      </c>
      <c r="E292" s="364" t="s">
        <v>7</v>
      </c>
      <c r="F292" s="364" t="s">
        <v>10</v>
      </c>
      <c r="G292" s="364" t="s">
        <v>7</v>
      </c>
      <c r="H292" s="364" t="s">
        <v>7</v>
      </c>
      <c r="I292" s="367">
        <f t="shared" si="4"/>
        <v>45768</v>
      </c>
      <c r="J292" s="364"/>
      <c r="K292" s="364"/>
      <c r="L292" s="364"/>
      <c r="M292" s="364"/>
      <c r="N292" s="364"/>
      <c r="O292" s="364" t="s">
        <v>7</v>
      </c>
      <c r="P292" s="364" t="s">
        <v>7</v>
      </c>
    </row>
    <row r="293" spans="1:16" x14ac:dyDescent="0.2">
      <c r="A293" s="364">
        <v>37601</v>
      </c>
      <c r="B293" s="364" t="s">
        <v>18</v>
      </c>
      <c r="C293" s="364" t="s">
        <v>264</v>
      </c>
      <c r="D293" s="364" t="s">
        <v>8</v>
      </c>
      <c r="E293" s="364" t="s">
        <v>7</v>
      </c>
      <c r="F293" s="364" t="s">
        <v>10</v>
      </c>
      <c r="G293" s="364" t="s">
        <v>7</v>
      </c>
      <c r="H293" s="364" t="s">
        <v>7</v>
      </c>
      <c r="I293" s="367">
        <f t="shared" si="4"/>
        <v>45769</v>
      </c>
      <c r="J293" s="364"/>
      <c r="K293" s="364"/>
      <c r="L293" s="364"/>
      <c r="M293" s="364"/>
      <c r="N293" s="364"/>
      <c r="O293" s="364" t="s">
        <v>7</v>
      </c>
      <c r="P293" s="364" t="s">
        <v>7</v>
      </c>
    </row>
    <row r="294" spans="1:16" x14ac:dyDescent="0.2">
      <c r="A294" s="364">
        <v>37601</v>
      </c>
      <c r="B294" s="364" t="s">
        <v>18</v>
      </c>
      <c r="C294" s="364" t="s">
        <v>265</v>
      </c>
      <c r="D294" s="364" t="s">
        <v>8</v>
      </c>
      <c r="E294" s="364" t="s">
        <v>7</v>
      </c>
      <c r="F294" s="364" t="s">
        <v>37</v>
      </c>
      <c r="G294" s="364" t="s">
        <v>7</v>
      </c>
      <c r="H294" s="364" t="s">
        <v>7</v>
      </c>
      <c r="I294" s="367">
        <f t="shared" si="4"/>
        <v>45770</v>
      </c>
      <c r="J294" s="364"/>
      <c r="K294" s="364"/>
      <c r="L294" s="364"/>
      <c r="M294" s="364"/>
      <c r="N294" s="364"/>
      <c r="O294" s="364" t="s">
        <v>7</v>
      </c>
      <c r="P294" s="364" t="s">
        <v>7</v>
      </c>
    </row>
    <row r="295" spans="1:16" x14ac:dyDescent="0.2">
      <c r="A295" s="364">
        <v>37601</v>
      </c>
      <c r="B295" s="364" t="s">
        <v>18</v>
      </c>
      <c r="C295" s="364" t="s">
        <v>266</v>
      </c>
      <c r="D295" s="364" t="s">
        <v>8</v>
      </c>
      <c r="E295" s="364" t="s">
        <v>7</v>
      </c>
      <c r="F295" s="364" t="s">
        <v>38</v>
      </c>
      <c r="G295" s="364" t="s">
        <v>7</v>
      </c>
      <c r="H295" s="364" t="s">
        <v>7</v>
      </c>
      <c r="I295" s="367">
        <f t="shared" si="4"/>
        <v>45771</v>
      </c>
      <c r="J295" s="364"/>
      <c r="K295" s="364"/>
      <c r="L295" s="364"/>
      <c r="M295" s="364"/>
      <c r="N295" s="364"/>
      <c r="O295" s="364" t="s">
        <v>7</v>
      </c>
      <c r="P295" s="364" t="s">
        <v>7</v>
      </c>
    </row>
    <row r="296" spans="1:16" x14ac:dyDescent="0.2">
      <c r="A296" s="364">
        <v>37601</v>
      </c>
      <c r="B296" s="364" t="s">
        <v>18</v>
      </c>
      <c r="C296" s="364" t="s">
        <v>267</v>
      </c>
      <c r="D296" s="364" t="s">
        <v>8</v>
      </c>
      <c r="E296" s="364" t="s">
        <v>7</v>
      </c>
      <c r="F296" s="364" t="s">
        <v>10</v>
      </c>
      <c r="G296" s="364" t="s">
        <v>7</v>
      </c>
      <c r="H296" s="364" t="s">
        <v>7</v>
      </c>
      <c r="I296" s="367">
        <f t="shared" si="4"/>
        <v>45772</v>
      </c>
      <c r="J296" s="364"/>
      <c r="K296" s="364"/>
      <c r="L296" s="364"/>
      <c r="M296" s="364"/>
      <c r="N296" s="364"/>
      <c r="O296" s="364" t="s">
        <v>7</v>
      </c>
      <c r="P296" s="364" t="s">
        <v>7</v>
      </c>
    </row>
    <row r="297" spans="1:16" x14ac:dyDescent="0.2">
      <c r="A297" s="364">
        <v>37601</v>
      </c>
      <c r="B297" s="364" t="s">
        <v>18</v>
      </c>
      <c r="C297" s="364" t="s">
        <v>268</v>
      </c>
      <c r="D297" s="364" t="s">
        <v>9</v>
      </c>
      <c r="E297" s="364" t="s">
        <v>7</v>
      </c>
      <c r="F297" s="364" t="s">
        <v>10</v>
      </c>
      <c r="G297" s="364" t="s">
        <v>7</v>
      </c>
      <c r="H297" s="364" t="s">
        <v>7</v>
      </c>
      <c r="I297" s="367">
        <f t="shared" si="4"/>
        <v>45773</v>
      </c>
      <c r="J297" s="364"/>
      <c r="K297" s="364"/>
      <c r="L297" s="364"/>
      <c r="M297" s="364"/>
      <c r="N297" s="364"/>
      <c r="O297" s="364" t="s">
        <v>7</v>
      </c>
      <c r="P297" s="364" t="s">
        <v>7</v>
      </c>
    </row>
    <row r="298" spans="1:16" x14ac:dyDescent="0.2">
      <c r="A298" s="364">
        <v>37601</v>
      </c>
      <c r="B298" s="364" t="s">
        <v>18</v>
      </c>
      <c r="C298" s="364" t="s">
        <v>269</v>
      </c>
      <c r="D298" s="364" t="s">
        <v>211</v>
      </c>
      <c r="E298" s="364" t="s">
        <v>7</v>
      </c>
      <c r="F298" s="364" t="s">
        <v>10</v>
      </c>
      <c r="G298" s="364" t="s">
        <v>7</v>
      </c>
      <c r="H298" s="364" t="s">
        <v>7</v>
      </c>
      <c r="I298" s="367">
        <f t="shared" si="4"/>
        <v>45774</v>
      </c>
      <c r="J298" s="364"/>
      <c r="K298" s="364"/>
      <c r="L298" s="364"/>
      <c r="M298" s="364"/>
      <c r="N298" s="364"/>
      <c r="O298" s="364" t="s">
        <v>7</v>
      </c>
      <c r="P298" s="364" t="s">
        <v>7</v>
      </c>
    </row>
    <row r="299" spans="1:16" x14ac:dyDescent="0.2">
      <c r="A299" s="364">
        <v>37601</v>
      </c>
      <c r="B299" s="364" t="s">
        <v>18</v>
      </c>
      <c r="C299" s="364" t="s">
        <v>270</v>
      </c>
      <c r="D299" s="364" t="s">
        <v>8</v>
      </c>
      <c r="E299" s="364" t="s">
        <v>7</v>
      </c>
      <c r="F299" s="364" t="s">
        <v>10</v>
      </c>
      <c r="G299" s="364" t="s">
        <v>7</v>
      </c>
      <c r="H299" s="364" t="s">
        <v>7</v>
      </c>
      <c r="I299" s="367">
        <f t="shared" si="4"/>
        <v>45775</v>
      </c>
      <c r="J299" s="364"/>
      <c r="K299" s="364"/>
      <c r="L299" s="364"/>
      <c r="M299" s="364"/>
      <c r="N299" s="364"/>
      <c r="O299" s="364" t="s">
        <v>7</v>
      </c>
      <c r="P299" s="364" t="s">
        <v>7</v>
      </c>
    </row>
    <row r="300" spans="1:16" x14ac:dyDescent="0.2">
      <c r="A300" s="364">
        <v>37601</v>
      </c>
      <c r="B300" s="364" t="s">
        <v>18</v>
      </c>
      <c r="C300" s="364" t="s">
        <v>271</v>
      </c>
      <c r="D300" s="364" t="s">
        <v>8</v>
      </c>
      <c r="E300" s="364" t="s">
        <v>7</v>
      </c>
      <c r="F300" s="364" t="s">
        <v>10</v>
      </c>
      <c r="G300" s="364" t="s">
        <v>7</v>
      </c>
      <c r="H300" s="364" t="s">
        <v>7</v>
      </c>
      <c r="I300" s="367">
        <f t="shared" si="4"/>
        <v>45776</v>
      </c>
      <c r="J300" s="364"/>
      <c r="K300" s="364"/>
      <c r="L300" s="364"/>
      <c r="M300" s="364"/>
      <c r="N300" s="364"/>
      <c r="O300" s="364" t="s">
        <v>7</v>
      </c>
      <c r="P300" s="364" t="s">
        <v>7</v>
      </c>
    </row>
    <row r="301" spans="1:16" x14ac:dyDescent="0.2">
      <c r="A301" s="364">
        <v>37601</v>
      </c>
      <c r="B301" s="364" t="s">
        <v>18</v>
      </c>
      <c r="C301" s="364" t="s">
        <v>272</v>
      </c>
      <c r="D301" s="364" t="s">
        <v>8</v>
      </c>
      <c r="E301" s="364" t="s">
        <v>7</v>
      </c>
      <c r="F301" s="364" t="s">
        <v>10</v>
      </c>
      <c r="G301" s="364" t="s">
        <v>7</v>
      </c>
      <c r="H301" s="364" t="s">
        <v>7</v>
      </c>
      <c r="I301" s="367">
        <f t="shared" si="4"/>
        <v>45777</v>
      </c>
      <c r="J301" s="364"/>
      <c r="K301" s="364"/>
      <c r="L301" s="364"/>
      <c r="M301" s="364"/>
      <c r="N301" s="364"/>
      <c r="O301" s="364" t="s">
        <v>7</v>
      </c>
      <c r="P301" s="364" t="s">
        <v>7</v>
      </c>
    </row>
    <row r="302" spans="1:16" x14ac:dyDescent="0.2">
      <c r="A302" s="364">
        <v>39805</v>
      </c>
      <c r="B302" s="364" t="s">
        <v>19</v>
      </c>
      <c r="C302" s="364" t="s">
        <v>243</v>
      </c>
      <c r="D302" s="364" t="s">
        <v>8</v>
      </c>
      <c r="E302" s="364" t="s">
        <v>7</v>
      </c>
      <c r="F302" s="364" t="s">
        <v>10</v>
      </c>
      <c r="G302" s="364" t="s">
        <v>7</v>
      </c>
      <c r="H302" s="364" t="s">
        <v>7</v>
      </c>
      <c r="I302" s="367">
        <f t="shared" si="4"/>
        <v>45748</v>
      </c>
      <c r="J302" s="364"/>
      <c r="K302" s="364"/>
      <c r="L302" s="364"/>
      <c r="M302" s="364"/>
      <c r="N302" s="364"/>
      <c r="O302" s="364" t="s">
        <v>7</v>
      </c>
      <c r="P302" s="364" t="s">
        <v>7</v>
      </c>
    </row>
    <row r="303" spans="1:16" x14ac:dyDescent="0.2">
      <c r="A303" s="364">
        <v>39805</v>
      </c>
      <c r="B303" s="364" t="s">
        <v>19</v>
      </c>
      <c r="C303" s="364" t="s">
        <v>244</v>
      </c>
      <c r="D303" s="364" t="s">
        <v>8</v>
      </c>
      <c r="E303" s="364" t="s">
        <v>7</v>
      </c>
      <c r="F303" s="364" t="s">
        <v>10</v>
      </c>
      <c r="G303" s="364" t="s">
        <v>7</v>
      </c>
      <c r="H303" s="364" t="s">
        <v>7</v>
      </c>
      <c r="I303" s="367">
        <f t="shared" si="4"/>
        <v>45749</v>
      </c>
      <c r="J303" s="364"/>
      <c r="K303" s="364"/>
      <c r="L303" s="364"/>
      <c r="M303" s="364"/>
      <c r="N303" s="364"/>
      <c r="O303" s="364" t="s">
        <v>7</v>
      </c>
      <c r="P303" s="364" t="s">
        <v>7</v>
      </c>
    </row>
    <row r="304" spans="1:16" x14ac:dyDescent="0.2">
      <c r="A304" s="364">
        <v>39805</v>
      </c>
      <c r="B304" s="364" t="s">
        <v>19</v>
      </c>
      <c r="C304" s="364" t="s">
        <v>245</v>
      </c>
      <c r="D304" s="364" t="s">
        <v>8</v>
      </c>
      <c r="E304" s="364" t="s">
        <v>7</v>
      </c>
      <c r="F304" s="364" t="s">
        <v>10</v>
      </c>
      <c r="G304" s="364" t="s">
        <v>7</v>
      </c>
      <c r="H304" s="364" t="s">
        <v>7</v>
      </c>
      <c r="I304" s="367">
        <f t="shared" si="4"/>
        <v>45750</v>
      </c>
      <c r="J304" s="364"/>
      <c r="K304" s="364"/>
      <c r="L304" s="364"/>
      <c r="M304" s="364"/>
      <c r="N304" s="364"/>
      <c r="O304" s="364" t="s">
        <v>7</v>
      </c>
      <c r="P304" s="364" t="s">
        <v>7</v>
      </c>
    </row>
    <row r="305" spans="1:16" x14ac:dyDescent="0.2">
      <c r="A305" s="364">
        <v>39805</v>
      </c>
      <c r="B305" s="364" t="s">
        <v>19</v>
      </c>
      <c r="C305" s="364" t="s">
        <v>246</v>
      </c>
      <c r="D305" s="364" t="s">
        <v>8</v>
      </c>
      <c r="E305" s="364" t="s">
        <v>7</v>
      </c>
      <c r="F305" s="364" t="s">
        <v>10</v>
      </c>
      <c r="G305" s="364" t="s">
        <v>7</v>
      </c>
      <c r="H305" s="364" t="s">
        <v>7</v>
      </c>
      <c r="I305" s="367">
        <f t="shared" si="4"/>
        <v>45751</v>
      </c>
      <c r="J305" s="364"/>
      <c r="K305" s="364"/>
      <c r="L305" s="364"/>
      <c r="M305" s="364"/>
      <c r="N305" s="364"/>
      <c r="O305" s="364" t="s">
        <v>7</v>
      </c>
      <c r="P305" s="364" t="s">
        <v>7</v>
      </c>
    </row>
    <row r="306" spans="1:16" x14ac:dyDescent="0.2">
      <c r="A306" s="364">
        <v>39805</v>
      </c>
      <c r="B306" s="364" t="s">
        <v>19</v>
      </c>
      <c r="C306" s="364" t="s">
        <v>247</v>
      </c>
      <c r="D306" s="364" t="s">
        <v>8</v>
      </c>
      <c r="E306" s="364" t="s">
        <v>7</v>
      </c>
      <c r="F306" s="364" t="s">
        <v>37</v>
      </c>
      <c r="G306" s="364" t="s">
        <v>7</v>
      </c>
      <c r="H306" s="364" t="s">
        <v>7</v>
      </c>
      <c r="I306" s="367">
        <f t="shared" si="4"/>
        <v>45752</v>
      </c>
      <c r="J306" s="364"/>
      <c r="K306" s="364"/>
      <c r="L306" s="364"/>
      <c r="M306" s="364"/>
      <c r="N306" s="364"/>
      <c r="O306" s="364" t="s">
        <v>7</v>
      </c>
      <c r="P306" s="364" t="s">
        <v>7</v>
      </c>
    </row>
    <row r="307" spans="1:16" x14ac:dyDescent="0.2">
      <c r="A307" s="364">
        <v>39805</v>
      </c>
      <c r="B307" s="364" t="s">
        <v>19</v>
      </c>
      <c r="C307" s="364" t="s">
        <v>248</v>
      </c>
      <c r="D307" s="364" t="s">
        <v>8</v>
      </c>
      <c r="E307" s="364" t="s">
        <v>7</v>
      </c>
      <c r="F307" s="364" t="s">
        <v>38</v>
      </c>
      <c r="G307" s="364" t="s">
        <v>7</v>
      </c>
      <c r="H307" s="364" t="s">
        <v>7</v>
      </c>
      <c r="I307" s="367">
        <f t="shared" si="4"/>
        <v>45753</v>
      </c>
      <c r="J307" s="364"/>
      <c r="K307" s="364"/>
      <c r="L307" s="364"/>
      <c r="M307" s="364"/>
      <c r="N307" s="364"/>
      <c r="O307" s="364" t="s">
        <v>7</v>
      </c>
      <c r="P307" s="364" t="s">
        <v>7</v>
      </c>
    </row>
    <row r="308" spans="1:16" x14ac:dyDescent="0.2">
      <c r="A308" s="364">
        <v>39805</v>
      </c>
      <c r="B308" s="364" t="s">
        <v>19</v>
      </c>
      <c r="C308" s="364" t="s">
        <v>249</v>
      </c>
      <c r="D308" s="364" t="s">
        <v>211</v>
      </c>
      <c r="E308" s="364" t="s">
        <v>7</v>
      </c>
      <c r="F308" s="364" t="s">
        <v>10</v>
      </c>
      <c r="G308" s="364" t="s">
        <v>7</v>
      </c>
      <c r="H308" s="364" t="s">
        <v>7</v>
      </c>
      <c r="I308" s="367">
        <f t="shared" si="4"/>
        <v>45754</v>
      </c>
      <c r="J308" s="364"/>
      <c r="K308" s="364"/>
      <c r="L308" s="364"/>
      <c r="M308" s="364"/>
      <c r="N308" s="364"/>
      <c r="O308" s="364" t="s">
        <v>7</v>
      </c>
      <c r="P308" s="364" t="s">
        <v>7</v>
      </c>
    </row>
    <row r="309" spans="1:16" x14ac:dyDescent="0.2">
      <c r="A309" s="364">
        <v>39805</v>
      </c>
      <c r="B309" s="364" t="s">
        <v>19</v>
      </c>
      <c r="C309" s="364" t="s">
        <v>250</v>
      </c>
      <c r="D309" s="364" t="s">
        <v>8</v>
      </c>
      <c r="E309" s="364" t="s">
        <v>7</v>
      </c>
      <c r="F309" s="364" t="s">
        <v>10</v>
      </c>
      <c r="G309" s="364" t="s">
        <v>7</v>
      </c>
      <c r="H309" s="364" t="s">
        <v>7</v>
      </c>
      <c r="I309" s="367">
        <f t="shared" si="4"/>
        <v>45755</v>
      </c>
      <c r="J309" s="364"/>
      <c r="K309" s="364"/>
      <c r="L309" s="364"/>
      <c r="M309" s="364"/>
      <c r="N309" s="364"/>
      <c r="O309" s="364" t="s">
        <v>7</v>
      </c>
      <c r="P309" s="364" t="s">
        <v>7</v>
      </c>
    </row>
    <row r="310" spans="1:16" x14ac:dyDescent="0.2">
      <c r="A310" s="364">
        <v>39805</v>
      </c>
      <c r="B310" s="364" t="s">
        <v>19</v>
      </c>
      <c r="C310" s="364" t="s">
        <v>251</v>
      </c>
      <c r="D310" s="364" t="s">
        <v>8</v>
      </c>
      <c r="E310" s="364" t="s">
        <v>7</v>
      </c>
      <c r="F310" s="364" t="s">
        <v>10</v>
      </c>
      <c r="G310" s="364" t="s">
        <v>7</v>
      </c>
      <c r="H310" s="364" t="s">
        <v>7</v>
      </c>
      <c r="I310" s="367">
        <f t="shared" si="4"/>
        <v>45756</v>
      </c>
      <c r="J310" s="364"/>
      <c r="K310" s="364"/>
      <c r="L310" s="364"/>
      <c r="M310" s="364"/>
      <c r="N310" s="364"/>
      <c r="O310" s="364" t="s">
        <v>7</v>
      </c>
      <c r="P310" s="364" t="s">
        <v>7</v>
      </c>
    </row>
    <row r="311" spans="1:16" x14ac:dyDescent="0.2">
      <c r="A311" s="364">
        <v>39805</v>
      </c>
      <c r="B311" s="364" t="s">
        <v>19</v>
      </c>
      <c r="C311" s="364" t="s">
        <v>252</v>
      </c>
      <c r="D311" s="364" t="s">
        <v>8</v>
      </c>
      <c r="E311" s="364" t="s">
        <v>7</v>
      </c>
      <c r="F311" s="364" t="s">
        <v>10</v>
      </c>
      <c r="G311" s="364" t="s">
        <v>7</v>
      </c>
      <c r="H311" s="364" t="s">
        <v>7</v>
      </c>
      <c r="I311" s="367">
        <f t="shared" si="4"/>
        <v>45757</v>
      </c>
      <c r="J311" s="364"/>
      <c r="K311" s="364"/>
      <c r="L311" s="364"/>
      <c r="M311" s="364"/>
      <c r="N311" s="364"/>
      <c r="O311" s="364" t="s">
        <v>7</v>
      </c>
      <c r="P311" s="364" t="s">
        <v>7</v>
      </c>
    </row>
    <row r="312" spans="1:16" x14ac:dyDescent="0.2">
      <c r="A312" s="364">
        <v>39805</v>
      </c>
      <c r="B312" s="364" t="s">
        <v>19</v>
      </c>
      <c r="C312" s="364" t="s">
        <v>253</v>
      </c>
      <c r="D312" s="364" t="s">
        <v>8</v>
      </c>
      <c r="E312" s="364" t="s">
        <v>7</v>
      </c>
      <c r="F312" s="364" t="s">
        <v>10</v>
      </c>
      <c r="G312" s="364" t="s">
        <v>7</v>
      </c>
      <c r="H312" s="364" t="s">
        <v>7</v>
      </c>
      <c r="I312" s="367">
        <f t="shared" si="4"/>
        <v>45758</v>
      </c>
      <c r="J312" s="364"/>
      <c r="K312" s="364"/>
      <c r="L312" s="364"/>
      <c r="M312" s="364"/>
      <c r="N312" s="364"/>
      <c r="O312" s="364" t="s">
        <v>7</v>
      </c>
      <c r="P312" s="364" t="s">
        <v>7</v>
      </c>
    </row>
    <row r="313" spans="1:16" x14ac:dyDescent="0.2">
      <c r="A313" s="364">
        <v>39805</v>
      </c>
      <c r="B313" s="364" t="s">
        <v>19</v>
      </c>
      <c r="C313" s="364" t="s">
        <v>254</v>
      </c>
      <c r="D313" s="364" t="s">
        <v>9</v>
      </c>
      <c r="E313" s="364" t="s">
        <v>7</v>
      </c>
      <c r="F313" s="364" t="s">
        <v>10</v>
      </c>
      <c r="G313" s="364" t="s">
        <v>7</v>
      </c>
      <c r="H313" s="364" t="s">
        <v>7</v>
      </c>
      <c r="I313" s="367">
        <f t="shared" si="4"/>
        <v>45759</v>
      </c>
      <c r="J313" s="364"/>
      <c r="K313" s="364"/>
      <c r="L313" s="364"/>
      <c r="M313" s="364"/>
      <c r="N313" s="364"/>
      <c r="O313" s="364" t="s">
        <v>7</v>
      </c>
      <c r="P313" s="364" t="s">
        <v>7</v>
      </c>
    </row>
    <row r="314" spans="1:16" x14ac:dyDescent="0.2">
      <c r="A314" s="364">
        <v>39805</v>
      </c>
      <c r="B314" s="364" t="s">
        <v>19</v>
      </c>
      <c r="C314" s="364" t="s">
        <v>255</v>
      </c>
      <c r="D314" s="364" t="s">
        <v>211</v>
      </c>
      <c r="E314" s="364" t="s">
        <v>7</v>
      </c>
      <c r="F314" s="364" t="s">
        <v>10</v>
      </c>
      <c r="G314" s="364" t="s">
        <v>7</v>
      </c>
      <c r="H314" s="364" t="s">
        <v>7</v>
      </c>
      <c r="I314" s="367">
        <f t="shared" si="4"/>
        <v>45760</v>
      </c>
      <c r="J314" s="364"/>
      <c r="K314" s="364"/>
      <c r="L314" s="364"/>
      <c r="M314" s="364"/>
      <c r="N314" s="364"/>
      <c r="O314" s="364" t="s">
        <v>7</v>
      </c>
      <c r="P314" s="364" t="s">
        <v>7</v>
      </c>
    </row>
    <row r="315" spans="1:16" x14ac:dyDescent="0.2">
      <c r="A315" s="364">
        <v>39805</v>
      </c>
      <c r="B315" s="364" t="s">
        <v>19</v>
      </c>
      <c r="C315" s="364" t="s">
        <v>256</v>
      </c>
      <c r="D315" s="364" t="s">
        <v>8</v>
      </c>
      <c r="E315" s="364" t="s">
        <v>7</v>
      </c>
      <c r="F315" s="364" t="s">
        <v>10</v>
      </c>
      <c r="G315" s="364" t="s">
        <v>7</v>
      </c>
      <c r="H315" s="364" t="s">
        <v>7</v>
      </c>
      <c r="I315" s="367">
        <f t="shared" si="4"/>
        <v>45761</v>
      </c>
      <c r="J315" s="364"/>
      <c r="K315" s="364"/>
      <c r="L315" s="364"/>
      <c r="M315" s="364"/>
      <c r="N315" s="364"/>
      <c r="O315" s="364" t="s">
        <v>7</v>
      </c>
      <c r="P315" s="364" t="s">
        <v>7</v>
      </c>
    </row>
    <row r="316" spans="1:16" x14ac:dyDescent="0.2">
      <c r="A316" s="364">
        <v>39805</v>
      </c>
      <c r="B316" s="364" t="s">
        <v>19</v>
      </c>
      <c r="C316" s="364" t="s">
        <v>257</v>
      </c>
      <c r="D316" s="364" t="s">
        <v>8</v>
      </c>
      <c r="E316" s="364" t="s">
        <v>7</v>
      </c>
      <c r="F316" s="364" t="s">
        <v>10</v>
      </c>
      <c r="G316" s="364" t="s">
        <v>7</v>
      </c>
      <c r="H316" s="364" t="s">
        <v>7</v>
      </c>
      <c r="I316" s="367">
        <f t="shared" si="4"/>
        <v>45762</v>
      </c>
      <c r="J316" s="364"/>
      <c r="K316" s="364"/>
      <c r="L316" s="364"/>
      <c r="M316" s="364"/>
      <c r="N316" s="364"/>
      <c r="O316" s="364" t="s">
        <v>7</v>
      </c>
      <c r="P316" s="364" t="s">
        <v>7</v>
      </c>
    </row>
    <row r="317" spans="1:16" x14ac:dyDescent="0.2">
      <c r="A317" s="364">
        <v>39805</v>
      </c>
      <c r="B317" s="364" t="s">
        <v>19</v>
      </c>
      <c r="C317" s="364" t="s">
        <v>258</v>
      </c>
      <c r="D317" s="364" t="s">
        <v>8</v>
      </c>
      <c r="E317" s="364" t="s">
        <v>7</v>
      </c>
      <c r="F317" s="364" t="s">
        <v>10</v>
      </c>
      <c r="G317" s="364" t="s">
        <v>7</v>
      </c>
      <c r="H317" s="364" t="s">
        <v>7</v>
      </c>
      <c r="I317" s="367">
        <f t="shared" si="4"/>
        <v>45763</v>
      </c>
      <c r="J317" s="364"/>
      <c r="K317" s="364"/>
      <c r="L317" s="364"/>
      <c r="M317" s="364"/>
      <c r="N317" s="364"/>
      <c r="O317" s="364" t="s">
        <v>7</v>
      </c>
      <c r="P317" s="364" t="s">
        <v>7</v>
      </c>
    </row>
    <row r="318" spans="1:16" x14ac:dyDescent="0.2">
      <c r="A318" s="364">
        <v>39805</v>
      </c>
      <c r="B318" s="364" t="s">
        <v>19</v>
      </c>
      <c r="C318" s="364" t="s">
        <v>259</v>
      </c>
      <c r="D318" s="364" t="s">
        <v>8</v>
      </c>
      <c r="E318" s="364" t="s">
        <v>7</v>
      </c>
      <c r="F318" s="364" t="s">
        <v>10</v>
      </c>
      <c r="G318" s="364" t="s">
        <v>7</v>
      </c>
      <c r="H318" s="364" t="s">
        <v>7</v>
      </c>
      <c r="I318" s="367">
        <f t="shared" si="4"/>
        <v>45764</v>
      </c>
      <c r="J318" s="364"/>
      <c r="K318" s="364"/>
      <c r="L318" s="364"/>
      <c r="M318" s="364"/>
      <c r="N318" s="364"/>
      <c r="O318" s="364" t="s">
        <v>7</v>
      </c>
      <c r="P318" s="364" t="s">
        <v>7</v>
      </c>
    </row>
    <row r="319" spans="1:16" x14ac:dyDescent="0.2">
      <c r="A319" s="364">
        <v>39805</v>
      </c>
      <c r="B319" s="364" t="s">
        <v>19</v>
      </c>
      <c r="C319" s="364" t="s">
        <v>260</v>
      </c>
      <c r="D319" s="364" t="s">
        <v>8</v>
      </c>
      <c r="E319" s="364" t="s">
        <v>7</v>
      </c>
      <c r="F319" s="364" t="s">
        <v>10</v>
      </c>
      <c r="G319" s="364" t="s">
        <v>7</v>
      </c>
      <c r="H319" s="364" t="s">
        <v>7</v>
      </c>
      <c r="I319" s="367">
        <f t="shared" si="4"/>
        <v>45765</v>
      </c>
      <c r="J319" s="364"/>
      <c r="K319" s="364"/>
      <c r="L319" s="364"/>
      <c r="M319" s="364"/>
      <c r="N319" s="364"/>
      <c r="O319" s="364" t="s">
        <v>7</v>
      </c>
      <c r="P319" s="364" t="s">
        <v>7</v>
      </c>
    </row>
    <row r="320" spans="1:16" x14ac:dyDescent="0.2">
      <c r="A320" s="364">
        <v>39805</v>
      </c>
      <c r="B320" s="364" t="s">
        <v>19</v>
      </c>
      <c r="C320" s="364" t="s">
        <v>261</v>
      </c>
      <c r="D320" s="364" t="s">
        <v>8</v>
      </c>
      <c r="E320" s="364" t="s">
        <v>7</v>
      </c>
      <c r="F320" s="364" t="s">
        <v>241</v>
      </c>
      <c r="G320" s="364" t="s">
        <v>7</v>
      </c>
      <c r="H320" s="364" t="s">
        <v>7</v>
      </c>
      <c r="I320" s="367">
        <f t="shared" si="4"/>
        <v>45766</v>
      </c>
      <c r="J320" s="364"/>
      <c r="K320" s="364"/>
      <c r="L320" s="364"/>
      <c r="M320" s="364"/>
      <c r="N320" s="364"/>
      <c r="O320" s="364" t="s">
        <v>7</v>
      </c>
      <c r="P320" s="364" t="s">
        <v>7</v>
      </c>
    </row>
    <row r="321" spans="1:16" x14ac:dyDescent="0.2">
      <c r="A321" s="364">
        <v>39805</v>
      </c>
      <c r="B321" s="364" t="s">
        <v>19</v>
      </c>
      <c r="C321" s="364" t="s">
        <v>262</v>
      </c>
      <c r="D321" s="364" t="s">
        <v>211</v>
      </c>
      <c r="E321" s="364" t="s">
        <v>7</v>
      </c>
      <c r="F321" s="364" t="s">
        <v>10</v>
      </c>
      <c r="G321" s="364" t="s">
        <v>7</v>
      </c>
      <c r="H321" s="364" t="s">
        <v>7</v>
      </c>
      <c r="I321" s="367">
        <f t="shared" si="4"/>
        <v>45767</v>
      </c>
      <c r="J321" s="364"/>
      <c r="K321" s="364"/>
      <c r="L321" s="364"/>
      <c r="M321" s="364"/>
      <c r="N321" s="364"/>
      <c r="O321" s="364" t="s">
        <v>7</v>
      </c>
      <c r="P321" s="364" t="s">
        <v>7</v>
      </c>
    </row>
    <row r="322" spans="1:16" x14ac:dyDescent="0.2">
      <c r="A322" s="364">
        <v>39805</v>
      </c>
      <c r="B322" s="364" t="s">
        <v>19</v>
      </c>
      <c r="C322" s="364" t="s">
        <v>263</v>
      </c>
      <c r="D322" s="364" t="s">
        <v>8</v>
      </c>
      <c r="E322" s="364" t="s">
        <v>7</v>
      </c>
      <c r="F322" s="364" t="s">
        <v>10</v>
      </c>
      <c r="G322" s="364" t="s">
        <v>7</v>
      </c>
      <c r="H322" s="364" t="s">
        <v>7</v>
      </c>
      <c r="I322" s="367">
        <f t="shared" si="4"/>
        <v>45768</v>
      </c>
      <c r="J322" s="364"/>
      <c r="K322" s="364"/>
      <c r="L322" s="364"/>
      <c r="M322" s="364"/>
      <c r="N322" s="364"/>
      <c r="O322" s="364" t="s">
        <v>7</v>
      </c>
      <c r="P322" s="364" t="s">
        <v>7</v>
      </c>
    </row>
    <row r="323" spans="1:16" x14ac:dyDescent="0.2">
      <c r="A323" s="364">
        <v>39805</v>
      </c>
      <c r="B323" s="364" t="s">
        <v>19</v>
      </c>
      <c r="C323" s="364" t="s">
        <v>264</v>
      </c>
      <c r="D323" s="364" t="s">
        <v>8</v>
      </c>
      <c r="E323" s="364" t="s">
        <v>7</v>
      </c>
      <c r="F323" s="364" t="s">
        <v>37</v>
      </c>
      <c r="G323" s="364" t="s">
        <v>7</v>
      </c>
      <c r="H323" s="364" t="s">
        <v>7</v>
      </c>
      <c r="I323" s="367">
        <f t="shared" ref="I323:I386" si="5">C323*1</f>
        <v>45769</v>
      </c>
      <c r="J323" s="364"/>
      <c r="K323" s="364"/>
      <c r="L323" s="364"/>
      <c r="M323" s="364"/>
      <c r="N323" s="364"/>
      <c r="O323" s="364" t="s">
        <v>7</v>
      </c>
      <c r="P323" s="364" t="s">
        <v>7</v>
      </c>
    </row>
    <row r="324" spans="1:16" x14ac:dyDescent="0.2">
      <c r="A324" s="364">
        <v>39805</v>
      </c>
      <c r="B324" s="364" t="s">
        <v>19</v>
      </c>
      <c r="C324" s="364" t="s">
        <v>265</v>
      </c>
      <c r="D324" s="364" t="s">
        <v>8</v>
      </c>
      <c r="E324" s="364" t="s">
        <v>7</v>
      </c>
      <c r="F324" s="364" t="s">
        <v>38</v>
      </c>
      <c r="G324" s="364" t="s">
        <v>7</v>
      </c>
      <c r="H324" s="364" t="s">
        <v>7</v>
      </c>
      <c r="I324" s="367">
        <f t="shared" si="5"/>
        <v>45770</v>
      </c>
      <c r="J324" s="364"/>
      <c r="K324" s="364"/>
      <c r="L324" s="364"/>
      <c r="M324" s="364"/>
      <c r="N324" s="364"/>
      <c r="O324" s="364" t="s">
        <v>7</v>
      </c>
      <c r="P324" s="364" t="s">
        <v>7</v>
      </c>
    </row>
    <row r="325" spans="1:16" x14ac:dyDescent="0.2">
      <c r="A325" s="364">
        <v>39805</v>
      </c>
      <c r="B325" s="364" t="s">
        <v>19</v>
      </c>
      <c r="C325" s="364" t="s">
        <v>266</v>
      </c>
      <c r="D325" s="364" t="s">
        <v>8</v>
      </c>
      <c r="E325" s="364" t="s">
        <v>7</v>
      </c>
      <c r="F325" s="364" t="s">
        <v>10</v>
      </c>
      <c r="G325" s="364" t="s">
        <v>7</v>
      </c>
      <c r="H325" s="364" t="s">
        <v>7</v>
      </c>
      <c r="I325" s="367">
        <f t="shared" si="5"/>
        <v>45771</v>
      </c>
      <c r="J325" s="364"/>
      <c r="K325" s="364"/>
      <c r="L325" s="364"/>
      <c r="M325" s="364"/>
      <c r="N325" s="364"/>
      <c r="O325" s="364" t="s">
        <v>7</v>
      </c>
      <c r="P325" s="364" t="s">
        <v>7</v>
      </c>
    </row>
    <row r="326" spans="1:16" x14ac:dyDescent="0.2">
      <c r="A326" s="364">
        <v>39805</v>
      </c>
      <c r="B326" s="364" t="s">
        <v>19</v>
      </c>
      <c r="C326" s="364" t="s">
        <v>267</v>
      </c>
      <c r="D326" s="364" t="s">
        <v>8</v>
      </c>
      <c r="E326" s="364" t="s">
        <v>7</v>
      </c>
      <c r="F326" s="364" t="s">
        <v>10</v>
      </c>
      <c r="G326" s="364" t="s">
        <v>7</v>
      </c>
      <c r="H326" s="364" t="s">
        <v>7</v>
      </c>
      <c r="I326" s="367">
        <f t="shared" si="5"/>
        <v>45772</v>
      </c>
      <c r="J326" s="364"/>
      <c r="K326" s="364"/>
      <c r="L326" s="364"/>
      <c r="M326" s="364"/>
      <c r="N326" s="364"/>
      <c r="O326" s="364" t="s">
        <v>7</v>
      </c>
      <c r="P326" s="364" t="s">
        <v>7</v>
      </c>
    </row>
    <row r="327" spans="1:16" x14ac:dyDescent="0.2">
      <c r="A327" s="364">
        <v>39805</v>
      </c>
      <c r="B327" s="364" t="s">
        <v>19</v>
      </c>
      <c r="C327" s="364" t="s">
        <v>268</v>
      </c>
      <c r="D327" s="364" t="s">
        <v>9</v>
      </c>
      <c r="E327" s="364" t="s">
        <v>7</v>
      </c>
      <c r="F327" s="364" t="s">
        <v>10</v>
      </c>
      <c r="G327" s="364" t="s">
        <v>7</v>
      </c>
      <c r="H327" s="364" t="s">
        <v>7</v>
      </c>
      <c r="I327" s="367">
        <f t="shared" si="5"/>
        <v>45773</v>
      </c>
      <c r="J327" s="364"/>
      <c r="K327" s="364"/>
      <c r="L327" s="364"/>
      <c r="M327" s="364"/>
      <c r="N327" s="364"/>
      <c r="O327" s="364" t="s">
        <v>7</v>
      </c>
      <c r="P327" s="364" t="s">
        <v>7</v>
      </c>
    </row>
    <row r="328" spans="1:16" x14ac:dyDescent="0.2">
      <c r="A328" s="364">
        <v>39805</v>
      </c>
      <c r="B328" s="364" t="s">
        <v>19</v>
      </c>
      <c r="C328" s="364" t="s">
        <v>269</v>
      </c>
      <c r="D328" s="364" t="s">
        <v>211</v>
      </c>
      <c r="E328" s="364" t="s">
        <v>7</v>
      </c>
      <c r="F328" s="364" t="s">
        <v>10</v>
      </c>
      <c r="G328" s="364" t="s">
        <v>7</v>
      </c>
      <c r="H328" s="364" t="s">
        <v>7</v>
      </c>
      <c r="I328" s="367">
        <f t="shared" si="5"/>
        <v>45774</v>
      </c>
      <c r="J328" s="364"/>
      <c r="K328" s="364"/>
      <c r="L328" s="364"/>
      <c r="M328" s="364"/>
      <c r="N328" s="364"/>
      <c r="O328" s="364" t="s">
        <v>7</v>
      </c>
      <c r="P328" s="364" t="s">
        <v>7</v>
      </c>
    </row>
    <row r="329" spans="1:16" x14ac:dyDescent="0.2">
      <c r="A329" s="364">
        <v>39805</v>
      </c>
      <c r="B329" s="364" t="s">
        <v>19</v>
      </c>
      <c r="C329" s="364" t="s">
        <v>270</v>
      </c>
      <c r="D329" s="364" t="s">
        <v>8</v>
      </c>
      <c r="E329" s="364" t="s">
        <v>7</v>
      </c>
      <c r="F329" s="364" t="s">
        <v>10</v>
      </c>
      <c r="G329" s="364" t="s">
        <v>7</v>
      </c>
      <c r="H329" s="364" t="s">
        <v>7</v>
      </c>
      <c r="I329" s="367">
        <f t="shared" si="5"/>
        <v>45775</v>
      </c>
      <c r="J329" s="364"/>
      <c r="K329" s="364"/>
      <c r="L329" s="364"/>
      <c r="M329" s="364"/>
      <c r="N329" s="364"/>
      <c r="O329" s="364" t="s">
        <v>7</v>
      </c>
      <c r="P329" s="364" t="s">
        <v>7</v>
      </c>
    </row>
    <row r="330" spans="1:16" x14ac:dyDescent="0.2">
      <c r="A330" s="364">
        <v>39805</v>
      </c>
      <c r="B330" s="364" t="s">
        <v>19</v>
      </c>
      <c r="C330" s="364" t="s">
        <v>271</v>
      </c>
      <c r="D330" s="364" t="s">
        <v>8</v>
      </c>
      <c r="E330" s="364" t="s">
        <v>7</v>
      </c>
      <c r="F330" s="364" t="s">
        <v>10</v>
      </c>
      <c r="G330" s="364" t="s">
        <v>7</v>
      </c>
      <c r="H330" s="364" t="s">
        <v>7</v>
      </c>
      <c r="I330" s="367">
        <f t="shared" si="5"/>
        <v>45776</v>
      </c>
      <c r="J330" s="364"/>
      <c r="K330" s="364"/>
      <c r="L330" s="364"/>
      <c r="M330" s="364"/>
      <c r="N330" s="364"/>
      <c r="O330" s="364" t="s">
        <v>7</v>
      </c>
      <c r="P330" s="364" t="s">
        <v>7</v>
      </c>
    </row>
    <row r="331" spans="1:16" x14ac:dyDescent="0.2">
      <c r="A331" s="364">
        <v>39805</v>
      </c>
      <c r="B331" s="364" t="s">
        <v>19</v>
      </c>
      <c r="C331" s="364" t="s">
        <v>272</v>
      </c>
      <c r="D331" s="364" t="s">
        <v>8</v>
      </c>
      <c r="E331" s="364" t="s">
        <v>7</v>
      </c>
      <c r="F331" s="364" t="s">
        <v>10</v>
      </c>
      <c r="G331" s="364" t="s">
        <v>7</v>
      </c>
      <c r="H331" s="364" t="s">
        <v>7</v>
      </c>
      <c r="I331" s="367">
        <f t="shared" si="5"/>
        <v>45777</v>
      </c>
      <c r="J331" s="364"/>
      <c r="K331" s="364"/>
      <c r="L331" s="364"/>
      <c r="M331" s="364"/>
      <c r="N331" s="364"/>
      <c r="O331" s="364" t="s">
        <v>7</v>
      </c>
      <c r="P331" s="364" t="s">
        <v>7</v>
      </c>
    </row>
    <row r="332" spans="1:16" x14ac:dyDescent="0.2">
      <c r="A332" s="364">
        <v>42503</v>
      </c>
      <c r="B332" s="364" t="s">
        <v>20</v>
      </c>
      <c r="C332" s="364" t="s">
        <v>243</v>
      </c>
      <c r="D332" s="364" t="s">
        <v>8</v>
      </c>
      <c r="E332" s="364" t="s">
        <v>7</v>
      </c>
      <c r="F332" s="364" t="s">
        <v>10</v>
      </c>
      <c r="G332" s="364" t="s">
        <v>7</v>
      </c>
      <c r="H332" s="364" t="s">
        <v>7</v>
      </c>
      <c r="I332" s="367">
        <f t="shared" si="5"/>
        <v>45748</v>
      </c>
      <c r="J332" s="364"/>
      <c r="K332" s="364"/>
      <c r="L332" s="364"/>
      <c r="M332" s="364"/>
      <c r="N332" s="364"/>
      <c r="O332" s="364" t="s">
        <v>7</v>
      </c>
      <c r="P332" s="364" t="s">
        <v>7</v>
      </c>
    </row>
    <row r="333" spans="1:16" x14ac:dyDescent="0.2">
      <c r="A333" s="364">
        <v>42503</v>
      </c>
      <c r="B333" s="364" t="s">
        <v>20</v>
      </c>
      <c r="C333" s="364" t="s">
        <v>244</v>
      </c>
      <c r="D333" s="364" t="s">
        <v>8</v>
      </c>
      <c r="E333" s="364" t="s">
        <v>7</v>
      </c>
      <c r="F333" s="364" t="s">
        <v>10</v>
      </c>
      <c r="G333" s="364" t="s">
        <v>7</v>
      </c>
      <c r="H333" s="364" t="s">
        <v>7</v>
      </c>
      <c r="I333" s="367">
        <f t="shared" si="5"/>
        <v>45749</v>
      </c>
      <c r="J333" s="364"/>
      <c r="K333" s="364"/>
      <c r="L333" s="364"/>
      <c r="M333" s="364"/>
      <c r="N333" s="364"/>
      <c r="O333" s="364" t="s">
        <v>7</v>
      </c>
      <c r="P333" s="364" t="s">
        <v>7</v>
      </c>
    </row>
    <row r="334" spans="1:16" x14ac:dyDescent="0.2">
      <c r="A334" s="364">
        <v>42503</v>
      </c>
      <c r="B334" s="364" t="s">
        <v>20</v>
      </c>
      <c r="C334" s="364" t="s">
        <v>245</v>
      </c>
      <c r="D334" s="364" t="s">
        <v>8</v>
      </c>
      <c r="E334" s="364" t="s">
        <v>7</v>
      </c>
      <c r="F334" s="364" t="s">
        <v>10</v>
      </c>
      <c r="G334" s="364" t="s">
        <v>7</v>
      </c>
      <c r="H334" s="364" t="s">
        <v>7</v>
      </c>
      <c r="I334" s="367">
        <f t="shared" si="5"/>
        <v>45750</v>
      </c>
      <c r="J334" s="364"/>
      <c r="K334" s="364"/>
      <c r="L334" s="364"/>
      <c r="M334" s="364"/>
      <c r="N334" s="364"/>
      <c r="O334" s="364" t="s">
        <v>7</v>
      </c>
      <c r="P334" s="364" t="s">
        <v>7</v>
      </c>
    </row>
    <row r="335" spans="1:16" x14ac:dyDescent="0.2">
      <c r="A335" s="364">
        <v>42503</v>
      </c>
      <c r="B335" s="364" t="s">
        <v>20</v>
      </c>
      <c r="C335" s="364" t="s">
        <v>246</v>
      </c>
      <c r="D335" s="364" t="s">
        <v>8</v>
      </c>
      <c r="E335" s="364" t="s">
        <v>7</v>
      </c>
      <c r="F335" s="364" t="s">
        <v>10</v>
      </c>
      <c r="G335" s="364" t="s">
        <v>7</v>
      </c>
      <c r="H335" s="364" t="s">
        <v>7</v>
      </c>
      <c r="I335" s="367">
        <f t="shared" si="5"/>
        <v>45751</v>
      </c>
      <c r="J335" s="364"/>
      <c r="K335" s="364"/>
      <c r="L335" s="364"/>
      <c r="M335" s="364"/>
      <c r="N335" s="364"/>
      <c r="O335" s="364" t="s">
        <v>7</v>
      </c>
      <c r="P335" s="364" t="s">
        <v>7</v>
      </c>
    </row>
    <row r="336" spans="1:16" x14ac:dyDescent="0.2">
      <c r="A336" s="364">
        <v>42503</v>
      </c>
      <c r="B336" s="364" t="s">
        <v>20</v>
      </c>
      <c r="C336" s="364" t="s">
        <v>247</v>
      </c>
      <c r="D336" s="364" t="s">
        <v>8</v>
      </c>
      <c r="E336" s="364" t="s">
        <v>7</v>
      </c>
      <c r="F336" s="364" t="s">
        <v>241</v>
      </c>
      <c r="G336" s="364" t="s">
        <v>7</v>
      </c>
      <c r="H336" s="364" t="s">
        <v>7</v>
      </c>
      <c r="I336" s="367">
        <f t="shared" si="5"/>
        <v>45752</v>
      </c>
      <c r="J336" s="364"/>
      <c r="K336" s="364"/>
      <c r="L336" s="364"/>
      <c r="M336" s="364"/>
      <c r="N336" s="364"/>
      <c r="O336" s="364" t="s">
        <v>7</v>
      </c>
      <c r="P336" s="364" t="s">
        <v>7</v>
      </c>
    </row>
    <row r="337" spans="1:16" x14ac:dyDescent="0.2">
      <c r="A337" s="364">
        <v>42503</v>
      </c>
      <c r="B337" s="364" t="s">
        <v>20</v>
      </c>
      <c r="C337" s="364" t="s">
        <v>248</v>
      </c>
      <c r="D337" s="364" t="s">
        <v>211</v>
      </c>
      <c r="E337" s="364" t="s">
        <v>7</v>
      </c>
      <c r="F337" s="364" t="s">
        <v>10</v>
      </c>
      <c r="G337" s="364" t="s">
        <v>7</v>
      </c>
      <c r="H337" s="364" t="s">
        <v>7</v>
      </c>
      <c r="I337" s="367">
        <f t="shared" si="5"/>
        <v>45753</v>
      </c>
      <c r="J337" s="364"/>
      <c r="K337" s="364"/>
      <c r="L337" s="364"/>
      <c r="M337" s="364"/>
      <c r="N337" s="364"/>
      <c r="O337" s="364" t="s">
        <v>7</v>
      </c>
      <c r="P337" s="364" t="s">
        <v>7</v>
      </c>
    </row>
    <row r="338" spans="1:16" x14ac:dyDescent="0.2">
      <c r="A338" s="364">
        <v>42503</v>
      </c>
      <c r="B338" s="364" t="s">
        <v>20</v>
      </c>
      <c r="C338" s="364" t="s">
        <v>249</v>
      </c>
      <c r="D338" s="364" t="s">
        <v>8</v>
      </c>
      <c r="E338" s="364" t="s">
        <v>7</v>
      </c>
      <c r="F338" s="364" t="s">
        <v>10</v>
      </c>
      <c r="G338" s="364" t="s">
        <v>7</v>
      </c>
      <c r="H338" s="364" t="s">
        <v>7</v>
      </c>
      <c r="I338" s="367">
        <f t="shared" si="5"/>
        <v>45754</v>
      </c>
      <c r="J338" s="364"/>
      <c r="K338" s="364"/>
      <c r="L338" s="364"/>
      <c r="M338" s="364"/>
      <c r="N338" s="364"/>
      <c r="O338" s="364" t="s">
        <v>7</v>
      </c>
      <c r="P338" s="364" t="s">
        <v>7</v>
      </c>
    </row>
    <row r="339" spans="1:16" x14ac:dyDescent="0.2">
      <c r="A339" s="364">
        <v>42503</v>
      </c>
      <c r="B339" s="364" t="s">
        <v>20</v>
      </c>
      <c r="C339" s="364" t="s">
        <v>250</v>
      </c>
      <c r="D339" s="364" t="s">
        <v>8</v>
      </c>
      <c r="E339" s="364" t="s">
        <v>7</v>
      </c>
      <c r="F339" s="364" t="s">
        <v>10</v>
      </c>
      <c r="G339" s="364" t="s">
        <v>7</v>
      </c>
      <c r="H339" s="364" t="s">
        <v>7</v>
      </c>
      <c r="I339" s="367">
        <f t="shared" si="5"/>
        <v>45755</v>
      </c>
      <c r="J339" s="364"/>
      <c r="K339" s="364"/>
      <c r="L339" s="364"/>
      <c r="M339" s="364"/>
      <c r="N339" s="364"/>
      <c r="O339" s="364" t="s">
        <v>7</v>
      </c>
      <c r="P339" s="364" t="s">
        <v>7</v>
      </c>
    </row>
    <row r="340" spans="1:16" x14ac:dyDescent="0.2">
      <c r="A340" s="364">
        <v>42503</v>
      </c>
      <c r="B340" s="364" t="s">
        <v>20</v>
      </c>
      <c r="C340" s="364" t="s">
        <v>251</v>
      </c>
      <c r="D340" s="364" t="s">
        <v>8</v>
      </c>
      <c r="E340" s="364" t="s">
        <v>7</v>
      </c>
      <c r="F340" s="364" t="s">
        <v>10</v>
      </c>
      <c r="G340" s="364" t="s">
        <v>7</v>
      </c>
      <c r="H340" s="364" t="s">
        <v>7</v>
      </c>
      <c r="I340" s="367">
        <f t="shared" si="5"/>
        <v>45756</v>
      </c>
      <c r="J340" s="364"/>
      <c r="K340" s="364"/>
      <c r="L340" s="364"/>
      <c r="M340" s="364"/>
      <c r="N340" s="364"/>
      <c r="O340" s="364" t="s">
        <v>7</v>
      </c>
      <c r="P340" s="364" t="s">
        <v>7</v>
      </c>
    </row>
    <row r="341" spans="1:16" x14ac:dyDescent="0.2">
      <c r="A341" s="364">
        <v>42503</v>
      </c>
      <c r="B341" s="364" t="s">
        <v>20</v>
      </c>
      <c r="C341" s="364" t="s">
        <v>252</v>
      </c>
      <c r="D341" s="364" t="s">
        <v>8</v>
      </c>
      <c r="E341" s="364" t="s">
        <v>7</v>
      </c>
      <c r="F341" s="364" t="s">
        <v>10</v>
      </c>
      <c r="G341" s="364" t="s">
        <v>7</v>
      </c>
      <c r="H341" s="364" t="s">
        <v>7</v>
      </c>
      <c r="I341" s="367">
        <f t="shared" si="5"/>
        <v>45757</v>
      </c>
      <c r="J341" s="364"/>
      <c r="K341" s="364"/>
      <c r="L341" s="364"/>
      <c r="M341" s="364"/>
      <c r="N341" s="364"/>
      <c r="O341" s="364" t="s">
        <v>7</v>
      </c>
      <c r="P341" s="364" t="s">
        <v>7</v>
      </c>
    </row>
    <row r="342" spans="1:16" x14ac:dyDescent="0.2">
      <c r="A342" s="364">
        <v>42503</v>
      </c>
      <c r="B342" s="364" t="s">
        <v>20</v>
      </c>
      <c r="C342" s="364" t="s">
        <v>253</v>
      </c>
      <c r="D342" s="364" t="s">
        <v>8</v>
      </c>
      <c r="E342" s="364" t="s">
        <v>7</v>
      </c>
      <c r="F342" s="364" t="s">
        <v>10</v>
      </c>
      <c r="G342" s="364" t="s">
        <v>7</v>
      </c>
      <c r="H342" s="364" t="s">
        <v>7</v>
      </c>
      <c r="I342" s="367">
        <f t="shared" si="5"/>
        <v>45758</v>
      </c>
      <c r="J342" s="364"/>
      <c r="K342" s="364"/>
      <c r="L342" s="364"/>
      <c r="M342" s="364"/>
      <c r="N342" s="364"/>
      <c r="O342" s="364" t="s">
        <v>7</v>
      </c>
      <c r="P342" s="364" t="s">
        <v>7</v>
      </c>
    </row>
    <row r="343" spans="1:16" x14ac:dyDescent="0.2">
      <c r="A343" s="364">
        <v>42503</v>
      </c>
      <c r="B343" s="364" t="s">
        <v>20</v>
      </c>
      <c r="C343" s="364" t="s">
        <v>254</v>
      </c>
      <c r="D343" s="364" t="s">
        <v>9</v>
      </c>
      <c r="E343" s="364" t="s">
        <v>7</v>
      </c>
      <c r="F343" s="364" t="s">
        <v>10</v>
      </c>
      <c r="G343" s="364" t="s">
        <v>7</v>
      </c>
      <c r="H343" s="364" t="s">
        <v>7</v>
      </c>
      <c r="I343" s="367">
        <f t="shared" si="5"/>
        <v>45759</v>
      </c>
      <c r="J343" s="364"/>
      <c r="K343" s="364"/>
      <c r="L343" s="364"/>
      <c r="M343" s="364"/>
      <c r="N343" s="364"/>
      <c r="O343" s="364" t="s">
        <v>7</v>
      </c>
      <c r="P343" s="364" t="s">
        <v>7</v>
      </c>
    </row>
    <row r="344" spans="1:16" x14ac:dyDescent="0.2">
      <c r="A344" s="364">
        <v>42503</v>
      </c>
      <c r="B344" s="364" t="s">
        <v>20</v>
      </c>
      <c r="C344" s="364" t="s">
        <v>255</v>
      </c>
      <c r="D344" s="364" t="s">
        <v>8</v>
      </c>
      <c r="E344" s="364" t="s">
        <v>7</v>
      </c>
      <c r="F344" s="364" t="s">
        <v>10</v>
      </c>
      <c r="G344" s="364" t="s">
        <v>7</v>
      </c>
      <c r="H344" s="364" t="s">
        <v>7</v>
      </c>
      <c r="I344" s="367">
        <f t="shared" si="5"/>
        <v>45760</v>
      </c>
      <c r="J344" s="364"/>
      <c r="K344" s="364"/>
      <c r="L344" s="364"/>
      <c r="M344" s="364"/>
      <c r="N344" s="364"/>
      <c r="O344" s="364" t="s">
        <v>7</v>
      </c>
      <c r="P344" s="364" t="s">
        <v>7</v>
      </c>
    </row>
    <row r="345" spans="1:16" x14ac:dyDescent="0.2">
      <c r="A345" s="364">
        <v>42503</v>
      </c>
      <c r="B345" s="364" t="s">
        <v>20</v>
      </c>
      <c r="C345" s="364" t="s">
        <v>256</v>
      </c>
      <c r="D345" s="364" t="s">
        <v>8</v>
      </c>
      <c r="E345" s="364" t="s">
        <v>7</v>
      </c>
      <c r="F345" s="364" t="s">
        <v>37</v>
      </c>
      <c r="G345" s="364" t="s">
        <v>7</v>
      </c>
      <c r="H345" s="364" t="s">
        <v>7</v>
      </c>
      <c r="I345" s="367">
        <f t="shared" si="5"/>
        <v>45761</v>
      </c>
      <c r="J345" s="364"/>
      <c r="K345" s="364"/>
      <c r="L345" s="364"/>
      <c r="M345" s="364"/>
      <c r="N345" s="364"/>
      <c r="O345" s="364" t="s">
        <v>7</v>
      </c>
      <c r="P345" s="364" t="s">
        <v>7</v>
      </c>
    </row>
    <row r="346" spans="1:16" x14ac:dyDescent="0.2">
      <c r="A346" s="364">
        <v>42503</v>
      </c>
      <c r="B346" s="364" t="s">
        <v>20</v>
      </c>
      <c r="C346" s="364" t="s">
        <v>257</v>
      </c>
      <c r="D346" s="364" t="s">
        <v>8</v>
      </c>
      <c r="E346" s="364" t="s">
        <v>7</v>
      </c>
      <c r="F346" s="364" t="s">
        <v>38</v>
      </c>
      <c r="G346" s="364" t="s">
        <v>7</v>
      </c>
      <c r="H346" s="364" t="s">
        <v>7</v>
      </c>
      <c r="I346" s="367">
        <f t="shared" si="5"/>
        <v>45762</v>
      </c>
      <c r="J346" s="364"/>
      <c r="K346" s="364"/>
      <c r="L346" s="364"/>
      <c r="M346" s="364"/>
      <c r="N346" s="364"/>
      <c r="O346" s="364" t="s">
        <v>7</v>
      </c>
      <c r="P346" s="364" t="s">
        <v>7</v>
      </c>
    </row>
    <row r="347" spans="1:16" x14ac:dyDescent="0.2">
      <c r="A347" s="364">
        <v>42503</v>
      </c>
      <c r="B347" s="364" t="s">
        <v>20</v>
      </c>
      <c r="C347" s="364" t="s">
        <v>258</v>
      </c>
      <c r="D347" s="364" t="s">
        <v>8</v>
      </c>
      <c r="E347" s="364" t="s">
        <v>7</v>
      </c>
      <c r="F347" s="364" t="s">
        <v>10</v>
      </c>
      <c r="G347" s="364" t="s">
        <v>7</v>
      </c>
      <c r="H347" s="364" t="s">
        <v>7</v>
      </c>
      <c r="I347" s="367">
        <f t="shared" si="5"/>
        <v>45763</v>
      </c>
      <c r="J347" s="364"/>
      <c r="K347" s="364"/>
      <c r="L347" s="364"/>
      <c r="M347" s="364"/>
      <c r="N347" s="364"/>
      <c r="O347" s="364" t="s">
        <v>7</v>
      </c>
      <c r="P347" s="364" t="s">
        <v>7</v>
      </c>
    </row>
    <row r="348" spans="1:16" x14ac:dyDescent="0.2">
      <c r="A348" s="364">
        <v>42503</v>
      </c>
      <c r="B348" s="364" t="s">
        <v>20</v>
      </c>
      <c r="C348" s="364" t="s">
        <v>259</v>
      </c>
      <c r="D348" s="364" t="s">
        <v>8</v>
      </c>
      <c r="E348" s="364" t="s">
        <v>7</v>
      </c>
      <c r="F348" s="364" t="s">
        <v>10</v>
      </c>
      <c r="G348" s="364" t="s">
        <v>7</v>
      </c>
      <c r="H348" s="364" t="s">
        <v>7</v>
      </c>
      <c r="I348" s="367">
        <f t="shared" si="5"/>
        <v>45764</v>
      </c>
      <c r="J348" s="364"/>
      <c r="K348" s="364"/>
      <c r="L348" s="364"/>
      <c r="M348" s="364"/>
      <c r="N348" s="364"/>
      <c r="O348" s="364" t="s">
        <v>7</v>
      </c>
      <c r="P348" s="364" t="s">
        <v>7</v>
      </c>
    </row>
    <row r="349" spans="1:16" x14ac:dyDescent="0.2">
      <c r="A349" s="364">
        <v>42503</v>
      </c>
      <c r="B349" s="364" t="s">
        <v>20</v>
      </c>
      <c r="C349" s="364" t="s">
        <v>260</v>
      </c>
      <c r="D349" s="364" t="s">
        <v>8</v>
      </c>
      <c r="E349" s="364" t="s">
        <v>7</v>
      </c>
      <c r="F349" s="364" t="s">
        <v>10</v>
      </c>
      <c r="G349" s="364" t="s">
        <v>7</v>
      </c>
      <c r="H349" s="364" t="s">
        <v>7</v>
      </c>
      <c r="I349" s="367">
        <f t="shared" si="5"/>
        <v>45765</v>
      </c>
      <c r="J349" s="364"/>
      <c r="K349" s="364"/>
      <c r="L349" s="364"/>
      <c r="M349" s="364"/>
      <c r="N349" s="364"/>
      <c r="O349" s="364" t="s">
        <v>7</v>
      </c>
      <c r="P349" s="364" t="s">
        <v>7</v>
      </c>
    </row>
    <row r="350" spans="1:16" x14ac:dyDescent="0.2">
      <c r="A350" s="364">
        <v>42503</v>
      </c>
      <c r="B350" s="364" t="s">
        <v>20</v>
      </c>
      <c r="C350" s="364" t="s">
        <v>261</v>
      </c>
      <c r="D350" s="364" t="s">
        <v>8</v>
      </c>
      <c r="E350" s="364" t="s">
        <v>7</v>
      </c>
      <c r="F350" s="364" t="s">
        <v>37</v>
      </c>
      <c r="G350" s="364" t="s">
        <v>7</v>
      </c>
      <c r="H350" s="364" t="s">
        <v>7</v>
      </c>
      <c r="I350" s="367">
        <f t="shared" si="5"/>
        <v>45766</v>
      </c>
      <c r="J350" s="364"/>
      <c r="K350" s="364"/>
      <c r="L350" s="364"/>
      <c r="M350" s="364"/>
      <c r="N350" s="364"/>
      <c r="O350" s="364" t="s">
        <v>7</v>
      </c>
      <c r="P350" s="364" t="s">
        <v>7</v>
      </c>
    </row>
    <row r="351" spans="1:16" x14ac:dyDescent="0.2">
      <c r="A351" s="364">
        <v>42503</v>
      </c>
      <c r="B351" s="364" t="s">
        <v>20</v>
      </c>
      <c r="C351" s="364" t="s">
        <v>262</v>
      </c>
      <c r="D351" s="364" t="s">
        <v>8</v>
      </c>
      <c r="E351" s="364" t="s">
        <v>7</v>
      </c>
      <c r="F351" s="364" t="s">
        <v>38</v>
      </c>
      <c r="G351" s="364" t="s">
        <v>7</v>
      </c>
      <c r="H351" s="364" t="s">
        <v>7</v>
      </c>
      <c r="I351" s="367">
        <f t="shared" si="5"/>
        <v>45767</v>
      </c>
      <c r="J351" s="364"/>
      <c r="K351" s="364"/>
      <c r="L351" s="364"/>
      <c r="M351" s="364"/>
      <c r="N351" s="364"/>
      <c r="O351" s="364" t="s">
        <v>7</v>
      </c>
      <c r="P351" s="364" t="s">
        <v>7</v>
      </c>
    </row>
    <row r="352" spans="1:16" x14ac:dyDescent="0.2">
      <c r="A352" s="364">
        <v>42503</v>
      </c>
      <c r="B352" s="364" t="s">
        <v>20</v>
      </c>
      <c r="C352" s="364" t="s">
        <v>263</v>
      </c>
      <c r="D352" s="364" t="s">
        <v>211</v>
      </c>
      <c r="E352" s="364" t="s">
        <v>7</v>
      </c>
      <c r="F352" s="364" t="s">
        <v>10</v>
      </c>
      <c r="G352" s="364" t="s">
        <v>7</v>
      </c>
      <c r="H352" s="364" t="s">
        <v>7</v>
      </c>
      <c r="I352" s="367">
        <f t="shared" si="5"/>
        <v>45768</v>
      </c>
      <c r="J352" s="364"/>
      <c r="K352" s="364"/>
      <c r="L352" s="364"/>
      <c r="M352" s="364"/>
      <c r="N352" s="364"/>
      <c r="O352" s="364" t="s">
        <v>7</v>
      </c>
      <c r="P352" s="364" t="s">
        <v>7</v>
      </c>
    </row>
    <row r="353" spans="1:16" x14ac:dyDescent="0.2">
      <c r="A353" s="364">
        <v>42503</v>
      </c>
      <c r="B353" s="364" t="s">
        <v>20</v>
      </c>
      <c r="C353" s="364" t="s">
        <v>264</v>
      </c>
      <c r="D353" s="364" t="s">
        <v>8</v>
      </c>
      <c r="E353" s="364" t="s">
        <v>7</v>
      </c>
      <c r="F353" s="364" t="s">
        <v>10</v>
      </c>
      <c r="G353" s="364" t="s">
        <v>7</v>
      </c>
      <c r="H353" s="364" t="s">
        <v>7</v>
      </c>
      <c r="I353" s="367">
        <f t="shared" si="5"/>
        <v>45769</v>
      </c>
      <c r="J353" s="364"/>
      <c r="K353" s="364"/>
      <c r="L353" s="364"/>
      <c r="M353" s="364"/>
      <c r="N353" s="364"/>
      <c r="O353" s="364" t="s">
        <v>7</v>
      </c>
      <c r="P353" s="364" t="s">
        <v>7</v>
      </c>
    </row>
    <row r="354" spans="1:16" x14ac:dyDescent="0.2">
      <c r="A354" s="364">
        <v>42503</v>
      </c>
      <c r="B354" s="364" t="s">
        <v>20</v>
      </c>
      <c r="C354" s="364" t="s">
        <v>265</v>
      </c>
      <c r="D354" s="364" t="s">
        <v>8</v>
      </c>
      <c r="E354" s="364" t="s">
        <v>7</v>
      </c>
      <c r="F354" s="364" t="s">
        <v>10</v>
      </c>
      <c r="G354" s="364" t="s">
        <v>7</v>
      </c>
      <c r="H354" s="364" t="s">
        <v>7</v>
      </c>
      <c r="I354" s="367">
        <f t="shared" si="5"/>
        <v>45770</v>
      </c>
      <c r="J354" s="364"/>
      <c r="K354" s="364"/>
      <c r="L354" s="364"/>
      <c r="M354" s="364"/>
      <c r="N354" s="364"/>
      <c r="O354" s="364" t="s">
        <v>7</v>
      </c>
      <c r="P354" s="364" t="s">
        <v>7</v>
      </c>
    </row>
    <row r="355" spans="1:16" x14ac:dyDescent="0.2">
      <c r="A355" s="364">
        <v>42503</v>
      </c>
      <c r="B355" s="364" t="s">
        <v>20</v>
      </c>
      <c r="C355" s="364" t="s">
        <v>266</v>
      </c>
      <c r="D355" s="364" t="s">
        <v>8</v>
      </c>
      <c r="E355" s="364" t="s">
        <v>7</v>
      </c>
      <c r="F355" s="364" t="s">
        <v>10</v>
      </c>
      <c r="G355" s="364" t="s">
        <v>7</v>
      </c>
      <c r="H355" s="364" t="s">
        <v>7</v>
      </c>
      <c r="I355" s="367">
        <f t="shared" si="5"/>
        <v>45771</v>
      </c>
      <c r="J355" s="364"/>
      <c r="K355" s="364"/>
      <c r="L355" s="364"/>
      <c r="M355" s="364"/>
      <c r="N355" s="364"/>
      <c r="O355" s="364" t="s">
        <v>7</v>
      </c>
      <c r="P355" s="364" t="s">
        <v>7</v>
      </c>
    </row>
    <row r="356" spans="1:16" x14ac:dyDescent="0.2">
      <c r="A356" s="364">
        <v>42503</v>
      </c>
      <c r="B356" s="364" t="s">
        <v>20</v>
      </c>
      <c r="C356" s="364" t="s">
        <v>267</v>
      </c>
      <c r="D356" s="364" t="s">
        <v>8</v>
      </c>
      <c r="E356" s="364" t="s">
        <v>7</v>
      </c>
      <c r="F356" s="364" t="s">
        <v>10</v>
      </c>
      <c r="G356" s="364" t="s">
        <v>7</v>
      </c>
      <c r="H356" s="364" t="s">
        <v>7</v>
      </c>
      <c r="I356" s="367">
        <f t="shared" si="5"/>
        <v>45772</v>
      </c>
      <c r="J356" s="364"/>
      <c r="K356" s="364"/>
      <c r="L356" s="364"/>
      <c r="M356" s="364"/>
      <c r="N356" s="364"/>
      <c r="O356" s="364" t="s">
        <v>7</v>
      </c>
      <c r="P356" s="364" t="s">
        <v>7</v>
      </c>
    </row>
    <row r="357" spans="1:16" x14ac:dyDescent="0.2">
      <c r="A357" s="364">
        <v>42503</v>
      </c>
      <c r="B357" s="364" t="s">
        <v>20</v>
      </c>
      <c r="C357" s="364" t="s">
        <v>268</v>
      </c>
      <c r="D357" s="364" t="s">
        <v>9</v>
      </c>
      <c r="E357" s="364" t="s">
        <v>7</v>
      </c>
      <c r="F357" s="364" t="s">
        <v>10</v>
      </c>
      <c r="G357" s="364" t="s">
        <v>7</v>
      </c>
      <c r="H357" s="364" t="s">
        <v>7</v>
      </c>
      <c r="I357" s="367">
        <f t="shared" si="5"/>
        <v>45773</v>
      </c>
      <c r="J357" s="364"/>
      <c r="K357" s="364"/>
      <c r="L357" s="364"/>
      <c r="M357" s="364"/>
      <c r="N357" s="364"/>
      <c r="O357" s="364" t="s">
        <v>7</v>
      </c>
      <c r="P357" s="364" t="s">
        <v>7</v>
      </c>
    </row>
    <row r="358" spans="1:16" x14ac:dyDescent="0.2">
      <c r="A358" s="364">
        <v>42503</v>
      </c>
      <c r="B358" s="364" t="s">
        <v>20</v>
      </c>
      <c r="C358" s="364" t="s">
        <v>269</v>
      </c>
      <c r="D358" s="364" t="s">
        <v>211</v>
      </c>
      <c r="E358" s="364" t="s">
        <v>7</v>
      </c>
      <c r="F358" s="364" t="s">
        <v>10</v>
      </c>
      <c r="G358" s="364" t="s">
        <v>7</v>
      </c>
      <c r="H358" s="364" t="s">
        <v>7</v>
      </c>
      <c r="I358" s="367">
        <f t="shared" si="5"/>
        <v>45774</v>
      </c>
      <c r="J358" s="364"/>
      <c r="K358" s="364"/>
      <c r="L358" s="364"/>
      <c r="M358" s="364"/>
      <c r="N358" s="364"/>
      <c r="O358" s="364" t="s">
        <v>7</v>
      </c>
      <c r="P358" s="364" t="s">
        <v>7</v>
      </c>
    </row>
    <row r="359" spans="1:16" x14ac:dyDescent="0.2">
      <c r="A359" s="364">
        <v>42503</v>
      </c>
      <c r="B359" s="364" t="s">
        <v>20</v>
      </c>
      <c r="C359" s="364" t="s">
        <v>270</v>
      </c>
      <c r="D359" s="364" t="s">
        <v>8</v>
      </c>
      <c r="E359" s="364" t="s">
        <v>7</v>
      </c>
      <c r="F359" s="364" t="s">
        <v>10</v>
      </c>
      <c r="G359" s="364" t="s">
        <v>7</v>
      </c>
      <c r="H359" s="364" t="s">
        <v>7</v>
      </c>
      <c r="I359" s="367">
        <f t="shared" si="5"/>
        <v>45775</v>
      </c>
      <c r="J359" s="364"/>
      <c r="K359" s="364"/>
      <c r="L359" s="364"/>
      <c r="M359" s="364"/>
      <c r="N359" s="364"/>
      <c r="O359" s="364" t="s">
        <v>7</v>
      </c>
      <c r="P359" s="364" t="s">
        <v>7</v>
      </c>
    </row>
    <row r="360" spans="1:16" x14ac:dyDescent="0.2">
      <c r="A360" s="364">
        <v>42503</v>
      </c>
      <c r="B360" s="364" t="s">
        <v>20</v>
      </c>
      <c r="C360" s="364" t="s">
        <v>271</v>
      </c>
      <c r="D360" s="364" t="s">
        <v>8</v>
      </c>
      <c r="E360" s="364" t="s">
        <v>7</v>
      </c>
      <c r="F360" s="364" t="s">
        <v>10</v>
      </c>
      <c r="G360" s="364" t="s">
        <v>7</v>
      </c>
      <c r="H360" s="364" t="s">
        <v>7</v>
      </c>
      <c r="I360" s="367">
        <f t="shared" si="5"/>
        <v>45776</v>
      </c>
      <c r="J360" s="364"/>
      <c r="K360" s="364"/>
      <c r="L360" s="364"/>
      <c r="M360" s="364"/>
      <c r="N360" s="364"/>
      <c r="O360" s="364" t="s">
        <v>7</v>
      </c>
      <c r="P360" s="364" t="s">
        <v>7</v>
      </c>
    </row>
    <row r="361" spans="1:16" x14ac:dyDescent="0.2">
      <c r="A361" s="364">
        <v>42503</v>
      </c>
      <c r="B361" s="364" t="s">
        <v>20</v>
      </c>
      <c r="C361" s="364" t="s">
        <v>272</v>
      </c>
      <c r="D361" s="364" t="s">
        <v>8</v>
      </c>
      <c r="E361" s="364" t="s">
        <v>7</v>
      </c>
      <c r="F361" s="364" t="s">
        <v>10</v>
      </c>
      <c r="G361" s="364" t="s">
        <v>7</v>
      </c>
      <c r="H361" s="364" t="s">
        <v>7</v>
      </c>
      <c r="I361" s="367">
        <f t="shared" si="5"/>
        <v>45777</v>
      </c>
      <c r="J361" s="364"/>
      <c r="K361" s="364"/>
      <c r="L361" s="364"/>
      <c r="M361" s="364"/>
      <c r="N361" s="364"/>
      <c r="O361" s="364" t="s">
        <v>7</v>
      </c>
      <c r="P361" s="364" t="s">
        <v>7</v>
      </c>
    </row>
    <row r="362" spans="1:16" x14ac:dyDescent="0.2">
      <c r="A362" s="364">
        <v>46963</v>
      </c>
      <c r="B362" s="364" t="s">
        <v>21</v>
      </c>
      <c r="C362" s="364" t="s">
        <v>243</v>
      </c>
      <c r="D362" s="364" t="s">
        <v>8</v>
      </c>
      <c r="E362" s="364" t="s">
        <v>7</v>
      </c>
      <c r="F362" s="364" t="s">
        <v>10</v>
      </c>
      <c r="G362" s="364" t="s">
        <v>7</v>
      </c>
      <c r="H362" s="364" t="s">
        <v>7</v>
      </c>
      <c r="I362" s="367">
        <f t="shared" si="5"/>
        <v>45748</v>
      </c>
      <c r="J362" s="364"/>
      <c r="K362" s="364"/>
      <c r="L362" s="364"/>
      <c r="M362" s="364"/>
      <c r="N362" s="364"/>
      <c r="O362" s="364" t="s">
        <v>7</v>
      </c>
      <c r="P362" s="364" t="s">
        <v>7</v>
      </c>
    </row>
    <row r="363" spans="1:16" x14ac:dyDescent="0.2">
      <c r="A363" s="364">
        <v>46963</v>
      </c>
      <c r="B363" s="364" t="s">
        <v>21</v>
      </c>
      <c r="C363" s="364" t="s">
        <v>244</v>
      </c>
      <c r="D363" s="364" t="s">
        <v>8</v>
      </c>
      <c r="E363" s="364" t="s">
        <v>7</v>
      </c>
      <c r="F363" s="364" t="s">
        <v>10</v>
      </c>
      <c r="G363" s="364" t="s">
        <v>7</v>
      </c>
      <c r="H363" s="364" t="s">
        <v>7</v>
      </c>
      <c r="I363" s="367">
        <f t="shared" si="5"/>
        <v>45749</v>
      </c>
      <c r="J363" s="364"/>
      <c r="K363" s="364"/>
      <c r="L363" s="364"/>
      <c r="M363" s="364"/>
      <c r="N363" s="364"/>
      <c r="O363" s="364" t="s">
        <v>7</v>
      </c>
      <c r="P363" s="364" t="s">
        <v>7</v>
      </c>
    </row>
    <row r="364" spans="1:16" x14ac:dyDescent="0.2">
      <c r="A364" s="364">
        <v>46963</v>
      </c>
      <c r="B364" s="364" t="s">
        <v>21</v>
      </c>
      <c r="C364" s="364" t="s">
        <v>245</v>
      </c>
      <c r="D364" s="364" t="s">
        <v>8</v>
      </c>
      <c r="E364" s="364" t="s">
        <v>7</v>
      </c>
      <c r="F364" s="364" t="s">
        <v>10</v>
      </c>
      <c r="G364" s="364" t="s">
        <v>7</v>
      </c>
      <c r="H364" s="364" t="s">
        <v>7</v>
      </c>
      <c r="I364" s="367">
        <f t="shared" si="5"/>
        <v>45750</v>
      </c>
      <c r="J364" s="364"/>
      <c r="K364" s="364"/>
      <c r="L364" s="364"/>
      <c r="M364" s="364"/>
      <c r="N364" s="364"/>
      <c r="O364" s="364" t="s">
        <v>7</v>
      </c>
      <c r="P364" s="364" t="s">
        <v>7</v>
      </c>
    </row>
    <row r="365" spans="1:16" x14ac:dyDescent="0.2">
      <c r="A365" s="364">
        <v>46963</v>
      </c>
      <c r="B365" s="364" t="s">
        <v>21</v>
      </c>
      <c r="C365" s="364" t="s">
        <v>246</v>
      </c>
      <c r="D365" s="364" t="s">
        <v>8</v>
      </c>
      <c r="E365" s="364" t="s">
        <v>7</v>
      </c>
      <c r="F365" s="364" t="s">
        <v>10</v>
      </c>
      <c r="G365" s="364" t="s">
        <v>7</v>
      </c>
      <c r="H365" s="364" t="s">
        <v>7</v>
      </c>
      <c r="I365" s="367">
        <f t="shared" si="5"/>
        <v>45751</v>
      </c>
      <c r="J365" s="364"/>
      <c r="K365" s="364"/>
      <c r="L365" s="364"/>
      <c r="M365" s="364"/>
      <c r="N365" s="364"/>
      <c r="O365" s="364" t="s">
        <v>7</v>
      </c>
      <c r="P365" s="364" t="s">
        <v>7</v>
      </c>
    </row>
    <row r="366" spans="1:16" x14ac:dyDescent="0.2">
      <c r="A366" s="364">
        <v>46963</v>
      </c>
      <c r="B366" s="364" t="s">
        <v>21</v>
      </c>
      <c r="C366" s="364" t="s">
        <v>247</v>
      </c>
      <c r="D366" s="364" t="s">
        <v>9</v>
      </c>
      <c r="E366" s="364" t="s">
        <v>7</v>
      </c>
      <c r="F366" s="364" t="s">
        <v>10</v>
      </c>
      <c r="G366" s="364" t="s">
        <v>7</v>
      </c>
      <c r="H366" s="364" t="s">
        <v>7</v>
      </c>
      <c r="I366" s="367">
        <f t="shared" si="5"/>
        <v>45752</v>
      </c>
      <c r="J366" s="364"/>
      <c r="K366" s="364"/>
      <c r="L366" s="364"/>
      <c r="M366" s="364"/>
      <c r="N366" s="364"/>
      <c r="O366" s="364" t="s">
        <v>7</v>
      </c>
      <c r="P366" s="364" t="s">
        <v>7</v>
      </c>
    </row>
    <row r="367" spans="1:16" x14ac:dyDescent="0.2">
      <c r="A367" s="364">
        <v>46963</v>
      </c>
      <c r="B367" s="364" t="s">
        <v>21</v>
      </c>
      <c r="C367" s="364" t="s">
        <v>248</v>
      </c>
      <c r="D367" s="364" t="s">
        <v>211</v>
      </c>
      <c r="E367" s="364" t="s">
        <v>7</v>
      </c>
      <c r="F367" s="364" t="s">
        <v>10</v>
      </c>
      <c r="G367" s="364" t="s">
        <v>7</v>
      </c>
      <c r="H367" s="364" t="s">
        <v>7</v>
      </c>
      <c r="I367" s="367">
        <f t="shared" si="5"/>
        <v>45753</v>
      </c>
      <c r="J367" s="364"/>
      <c r="K367" s="364"/>
      <c r="L367" s="364"/>
      <c r="M367" s="364"/>
      <c r="N367" s="364"/>
      <c r="O367" s="364" t="s">
        <v>7</v>
      </c>
      <c r="P367" s="364" t="s">
        <v>7</v>
      </c>
    </row>
    <row r="368" spans="1:16" x14ac:dyDescent="0.2">
      <c r="A368" s="364">
        <v>46963</v>
      </c>
      <c r="B368" s="364" t="s">
        <v>21</v>
      </c>
      <c r="C368" s="364" t="s">
        <v>249</v>
      </c>
      <c r="D368" s="364" t="s">
        <v>8</v>
      </c>
      <c r="E368" s="364" t="s">
        <v>7</v>
      </c>
      <c r="F368" s="364" t="s">
        <v>10</v>
      </c>
      <c r="G368" s="364" t="s">
        <v>7</v>
      </c>
      <c r="H368" s="364" t="s">
        <v>7</v>
      </c>
      <c r="I368" s="367">
        <f t="shared" si="5"/>
        <v>45754</v>
      </c>
      <c r="J368" s="364"/>
      <c r="K368" s="364"/>
      <c r="L368" s="364"/>
      <c r="M368" s="364"/>
      <c r="N368" s="364"/>
      <c r="O368" s="364" t="s">
        <v>7</v>
      </c>
      <c r="P368" s="364" t="s">
        <v>7</v>
      </c>
    </row>
    <row r="369" spans="1:16" x14ac:dyDescent="0.2">
      <c r="A369" s="364">
        <v>46963</v>
      </c>
      <c r="B369" s="364" t="s">
        <v>21</v>
      </c>
      <c r="C369" s="364" t="s">
        <v>250</v>
      </c>
      <c r="D369" s="364" t="s">
        <v>8</v>
      </c>
      <c r="E369" s="364" t="s">
        <v>7</v>
      </c>
      <c r="F369" s="364" t="s">
        <v>10</v>
      </c>
      <c r="G369" s="364" t="s">
        <v>7</v>
      </c>
      <c r="H369" s="364" t="s">
        <v>7</v>
      </c>
      <c r="I369" s="367">
        <f t="shared" si="5"/>
        <v>45755</v>
      </c>
      <c r="J369" s="364"/>
      <c r="K369" s="364"/>
      <c r="L369" s="364"/>
      <c r="M369" s="364"/>
      <c r="N369" s="364"/>
      <c r="O369" s="364" t="s">
        <v>7</v>
      </c>
      <c r="P369" s="364" t="s">
        <v>7</v>
      </c>
    </row>
    <row r="370" spans="1:16" x14ac:dyDescent="0.2">
      <c r="A370" s="364">
        <v>46963</v>
      </c>
      <c r="B370" s="364" t="s">
        <v>21</v>
      </c>
      <c r="C370" s="364" t="s">
        <v>251</v>
      </c>
      <c r="D370" s="364" t="s">
        <v>8</v>
      </c>
      <c r="E370" s="364" t="s">
        <v>7</v>
      </c>
      <c r="F370" s="364" t="s">
        <v>10</v>
      </c>
      <c r="G370" s="364" t="s">
        <v>7</v>
      </c>
      <c r="H370" s="364" t="s">
        <v>7</v>
      </c>
      <c r="I370" s="367">
        <f t="shared" si="5"/>
        <v>45756</v>
      </c>
      <c r="J370" s="364"/>
      <c r="K370" s="364"/>
      <c r="L370" s="364"/>
      <c r="M370" s="364"/>
      <c r="N370" s="364"/>
      <c r="O370" s="364" t="s">
        <v>7</v>
      </c>
      <c r="P370" s="364" t="s">
        <v>7</v>
      </c>
    </row>
    <row r="371" spans="1:16" x14ac:dyDescent="0.2">
      <c r="A371" s="364">
        <v>46963</v>
      </c>
      <c r="B371" s="364" t="s">
        <v>21</v>
      </c>
      <c r="C371" s="364" t="s">
        <v>252</v>
      </c>
      <c r="D371" s="364" t="s">
        <v>8</v>
      </c>
      <c r="E371" s="364" t="s">
        <v>7</v>
      </c>
      <c r="F371" s="364" t="s">
        <v>10</v>
      </c>
      <c r="G371" s="364" t="s">
        <v>7</v>
      </c>
      <c r="H371" s="364" t="s">
        <v>7</v>
      </c>
      <c r="I371" s="367">
        <f t="shared" si="5"/>
        <v>45757</v>
      </c>
      <c r="J371" s="364"/>
      <c r="K371" s="364"/>
      <c r="L371" s="364"/>
      <c r="M371" s="364"/>
      <c r="N371" s="364"/>
      <c r="O371" s="364" t="s">
        <v>7</v>
      </c>
      <c r="P371" s="364" t="s">
        <v>7</v>
      </c>
    </row>
    <row r="372" spans="1:16" x14ac:dyDescent="0.2">
      <c r="A372" s="364">
        <v>46963</v>
      </c>
      <c r="B372" s="364" t="s">
        <v>21</v>
      </c>
      <c r="C372" s="364" t="s">
        <v>253</v>
      </c>
      <c r="D372" s="364" t="s">
        <v>8</v>
      </c>
      <c r="E372" s="364" t="s">
        <v>7</v>
      </c>
      <c r="F372" s="364" t="s">
        <v>10</v>
      </c>
      <c r="G372" s="364" t="s">
        <v>7</v>
      </c>
      <c r="H372" s="364" t="s">
        <v>7</v>
      </c>
      <c r="I372" s="367">
        <f t="shared" si="5"/>
        <v>45758</v>
      </c>
      <c r="J372" s="364"/>
      <c r="K372" s="364"/>
      <c r="L372" s="364"/>
      <c r="M372" s="364"/>
      <c r="N372" s="364"/>
      <c r="O372" s="364" t="s">
        <v>7</v>
      </c>
      <c r="P372" s="364" t="s">
        <v>7</v>
      </c>
    </row>
    <row r="373" spans="1:16" x14ac:dyDescent="0.2">
      <c r="A373" s="364">
        <v>46963</v>
      </c>
      <c r="B373" s="364" t="s">
        <v>21</v>
      </c>
      <c r="C373" s="364" t="s">
        <v>254</v>
      </c>
      <c r="D373" s="364" t="s">
        <v>9</v>
      </c>
      <c r="E373" s="364" t="s">
        <v>7</v>
      </c>
      <c r="F373" s="364" t="s">
        <v>10</v>
      </c>
      <c r="G373" s="364" t="s">
        <v>7</v>
      </c>
      <c r="H373" s="364" t="s">
        <v>7</v>
      </c>
      <c r="I373" s="367">
        <f t="shared" si="5"/>
        <v>45759</v>
      </c>
      <c r="J373" s="364"/>
      <c r="K373" s="364"/>
      <c r="L373" s="364"/>
      <c r="M373" s="364"/>
      <c r="N373" s="364"/>
      <c r="O373" s="364" t="s">
        <v>7</v>
      </c>
      <c r="P373" s="364" t="s">
        <v>7</v>
      </c>
    </row>
    <row r="374" spans="1:16" x14ac:dyDescent="0.2">
      <c r="A374" s="364">
        <v>46963</v>
      </c>
      <c r="B374" s="364" t="s">
        <v>21</v>
      </c>
      <c r="C374" s="364" t="s">
        <v>255</v>
      </c>
      <c r="D374" s="364" t="s">
        <v>211</v>
      </c>
      <c r="E374" s="364" t="s">
        <v>7</v>
      </c>
      <c r="F374" s="364" t="s">
        <v>10</v>
      </c>
      <c r="G374" s="364" t="s">
        <v>7</v>
      </c>
      <c r="H374" s="364" t="s">
        <v>7</v>
      </c>
      <c r="I374" s="367">
        <f t="shared" si="5"/>
        <v>45760</v>
      </c>
      <c r="J374" s="364"/>
      <c r="K374" s="364"/>
      <c r="L374" s="364"/>
      <c r="M374" s="364"/>
      <c r="N374" s="364"/>
      <c r="O374" s="364" t="s">
        <v>7</v>
      </c>
      <c r="P374" s="364" t="s">
        <v>7</v>
      </c>
    </row>
    <row r="375" spans="1:16" x14ac:dyDescent="0.2">
      <c r="A375" s="364">
        <v>46963</v>
      </c>
      <c r="B375" s="364" t="s">
        <v>21</v>
      </c>
      <c r="C375" s="364" t="s">
        <v>256</v>
      </c>
      <c r="D375" s="364" t="s">
        <v>8</v>
      </c>
      <c r="E375" s="364" t="s">
        <v>7</v>
      </c>
      <c r="F375" s="364" t="s">
        <v>10</v>
      </c>
      <c r="G375" s="364" t="s">
        <v>7</v>
      </c>
      <c r="H375" s="364" t="s">
        <v>7</v>
      </c>
      <c r="I375" s="367">
        <f t="shared" si="5"/>
        <v>45761</v>
      </c>
      <c r="J375" s="364"/>
      <c r="K375" s="364"/>
      <c r="L375" s="364"/>
      <c r="M375" s="364"/>
      <c r="N375" s="364"/>
      <c r="O375" s="364" t="s">
        <v>7</v>
      </c>
      <c r="P375" s="364" t="s">
        <v>7</v>
      </c>
    </row>
    <row r="376" spans="1:16" x14ac:dyDescent="0.2">
      <c r="A376" s="364">
        <v>46963</v>
      </c>
      <c r="B376" s="364" t="s">
        <v>21</v>
      </c>
      <c r="C376" s="364" t="s">
        <v>257</v>
      </c>
      <c r="D376" s="364" t="s">
        <v>8</v>
      </c>
      <c r="E376" s="364" t="s">
        <v>7</v>
      </c>
      <c r="F376" s="364" t="s">
        <v>10</v>
      </c>
      <c r="G376" s="364" t="s">
        <v>7</v>
      </c>
      <c r="H376" s="364" t="s">
        <v>7</v>
      </c>
      <c r="I376" s="367">
        <f t="shared" si="5"/>
        <v>45762</v>
      </c>
      <c r="J376" s="364"/>
      <c r="K376" s="364"/>
      <c r="L376" s="364"/>
      <c r="M376" s="364"/>
      <c r="N376" s="364"/>
      <c r="O376" s="364" t="s">
        <v>7</v>
      </c>
      <c r="P376" s="364" t="s">
        <v>7</v>
      </c>
    </row>
    <row r="377" spans="1:16" x14ac:dyDescent="0.2">
      <c r="A377" s="364">
        <v>46963</v>
      </c>
      <c r="B377" s="364" t="s">
        <v>21</v>
      </c>
      <c r="C377" s="364" t="s">
        <v>258</v>
      </c>
      <c r="D377" s="364" t="s">
        <v>8</v>
      </c>
      <c r="E377" s="364" t="s">
        <v>7</v>
      </c>
      <c r="F377" s="364" t="s">
        <v>10</v>
      </c>
      <c r="G377" s="364" t="s">
        <v>7</v>
      </c>
      <c r="H377" s="364" t="s">
        <v>7</v>
      </c>
      <c r="I377" s="367">
        <f t="shared" si="5"/>
        <v>45763</v>
      </c>
      <c r="J377" s="364"/>
      <c r="K377" s="364"/>
      <c r="L377" s="364"/>
      <c r="M377" s="364"/>
      <c r="N377" s="364"/>
      <c r="O377" s="364" t="s">
        <v>7</v>
      </c>
      <c r="P377" s="364" t="s">
        <v>7</v>
      </c>
    </row>
    <row r="378" spans="1:16" x14ac:dyDescent="0.2">
      <c r="A378" s="364">
        <v>46963</v>
      </c>
      <c r="B378" s="364" t="s">
        <v>21</v>
      </c>
      <c r="C378" s="364" t="s">
        <v>259</v>
      </c>
      <c r="D378" s="364" t="s">
        <v>8</v>
      </c>
      <c r="E378" s="364" t="s">
        <v>7</v>
      </c>
      <c r="F378" s="364" t="s">
        <v>10</v>
      </c>
      <c r="G378" s="364" t="s">
        <v>7</v>
      </c>
      <c r="H378" s="364" t="s">
        <v>7</v>
      </c>
      <c r="I378" s="367">
        <f t="shared" si="5"/>
        <v>45764</v>
      </c>
      <c r="J378" s="364"/>
      <c r="K378" s="364"/>
      <c r="L378" s="364"/>
      <c r="M378" s="364"/>
      <c r="N378" s="364"/>
      <c r="O378" s="364" t="s">
        <v>7</v>
      </c>
      <c r="P378" s="364" t="s">
        <v>7</v>
      </c>
    </row>
    <row r="379" spans="1:16" x14ac:dyDescent="0.2">
      <c r="A379" s="364">
        <v>46963</v>
      </c>
      <c r="B379" s="364" t="s">
        <v>21</v>
      </c>
      <c r="C379" s="364" t="s">
        <v>260</v>
      </c>
      <c r="D379" s="364" t="s">
        <v>8</v>
      </c>
      <c r="E379" s="364" t="s">
        <v>7</v>
      </c>
      <c r="F379" s="364" t="s">
        <v>10</v>
      </c>
      <c r="G379" s="364" t="s">
        <v>7</v>
      </c>
      <c r="H379" s="364" t="s">
        <v>7</v>
      </c>
      <c r="I379" s="367">
        <f t="shared" si="5"/>
        <v>45765</v>
      </c>
      <c r="J379" s="364"/>
      <c r="K379" s="364"/>
      <c r="L379" s="364"/>
      <c r="M379" s="364"/>
      <c r="N379" s="364"/>
      <c r="O379" s="364" t="s">
        <v>7</v>
      </c>
      <c r="P379" s="364" t="s">
        <v>7</v>
      </c>
    </row>
    <row r="380" spans="1:16" x14ac:dyDescent="0.2">
      <c r="A380" s="364">
        <v>46963</v>
      </c>
      <c r="B380" s="364" t="s">
        <v>21</v>
      </c>
      <c r="C380" s="364" t="s">
        <v>261</v>
      </c>
      <c r="D380" s="364" t="s">
        <v>9</v>
      </c>
      <c r="E380" s="364" t="s">
        <v>7</v>
      </c>
      <c r="F380" s="364" t="s">
        <v>10</v>
      </c>
      <c r="G380" s="364" t="s">
        <v>7</v>
      </c>
      <c r="H380" s="364" t="s">
        <v>7</v>
      </c>
      <c r="I380" s="367">
        <f t="shared" si="5"/>
        <v>45766</v>
      </c>
      <c r="J380" s="364"/>
      <c r="K380" s="364"/>
      <c r="L380" s="364"/>
      <c r="M380" s="364"/>
      <c r="N380" s="364"/>
      <c r="O380" s="364" t="s">
        <v>7</v>
      </c>
      <c r="P380" s="364" t="s">
        <v>7</v>
      </c>
    </row>
    <row r="381" spans="1:16" x14ac:dyDescent="0.2">
      <c r="A381" s="364">
        <v>46963</v>
      </c>
      <c r="B381" s="364" t="s">
        <v>21</v>
      </c>
      <c r="C381" s="364" t="s">
        <v>262</v>
      </c>
      <c r="D381" s="364" t="s">
        <v>211</v>
      </c>
      <c r="E381" s="364" t="s">
        <v>7</v>
      </c>
      <c r="F381" s="364" t="s">
        <v>10</v>
      </c>
      <c r="G381" s="364" t="s">
        <v>7</v>
      </c>
      <c r="H381" s="364" t="s">
        <v>7</v>
      </c>
      <c r="I381" s="367">
        <f t="shared" si="5"/>
        <v>45767</v>
      </c>
      <c r="J381" s="364"/>
      <c r="K381" s="364"/>
      <c r="L381" s="364"/>
      <c r="M381" s="364"/>
      <c r="N381" s="364"/>
      <c r="O381" s="364" t="s">
        <v>7</v>
      </c>
      <c r="P381" s="364" t="s">
        <v>7</v>
      </c>
    </row>
    <row r="382" spans="1:16" x14ac:dyDescent="0.2">
      <c r="A382" s="364">
        <v>46963</v>
      </c>
      <c r="B382" s="364" t="s">
        <v>21</v>
      </c>
      <c r="C382" s="364" t="s">
        <v>263</v>
      </c>
      <c r="D382" s="364" t="s">
        <v>8</v>
      </c>
      <c r="E382" s="364" t="s">
        <v>7</v>
      </c>
      <c r="F382" s="364" t="s">
        <v>10</v>
      </c>
      <c r="G382" s="364" t="s">
        <v>7</v>
      </c>
      <c r="H382" s="364" t="s">
        <v>7</v>
      </c>
      <c r="I382" s="367">
        <f t="shared" si="5"/>
        <v>45768</v>
      </c>
      <c r="J382" s="364"/>
      <c r="K382" s="364"/>
      <c r="L382" s="364"/>
      <c r="M382" s="364"/>
      <c r="N382" s="364"/>
      <c r="O382" s="364" t="s">
        <v>7</v>
      </c>
      <c r="P382" s="364" t="s">
        <v>7</v>
      </c>
    </row>
    <row r="383" spans="1:16" x14ac:dyDescent="0.2">
      <c r="A383" s="364">
        <v>46963</v>
      </c>
      <c r="B383" s="364" t="s">
        <v>21</v>
      </c>
      <c r="C383" s="364" t="s">
        <v>264</v>
      </c>
      <c r="D383" s="364" t="s">
        <v>8</v>
      </c>
      <c r="E383" s="364" t="s">
        <v>7</v>
      </c>
      <c r="F383" s="364" t="s">
        <v>10</v>
      </c>
      <c r="G383" s="364" t="s">
        <v>7</v>
      </c>
      <c r="H383" s="364" t="s">
        <v>7</v>
      </c>
      <c r="I383" s="367">
        <f t="shared" si="5"/>
        <v>45769</v>
      </c>
      <c r="J383" s="364"/>
      <c r="K383" s="364"/>
      <c r="L383" s="364"/>
      <c r="M383" s="364"/>
      <c r="N383" s="364"/>
      <c r="O383" s="364" t="s">
        <v>7</v>
      </c>
      <c r="P383" s="364" t="s">
        <v>7</v>
      </c>
    </row>
    <row r="384" spans="1:16" x14ac:dyDescent="0.2">
      <c r="A384" s="364">
        <v>46963</v>
      </c>
      <c r="B384" s="364" t="s">
        <v>21</v>
      </c>
      <c r="C384" s="364" t="s">
        <v>265</v>
      </c>
      <c r="D384" s="364" t="s">
        <v>8</v>
      </c>
      <c r="E384" s="364" t="s">
        <v>7</v>
      </c>
      <c r="F384" s="364" t="s">
        <v>10</v>
      </c>
      <c r="G384" s="364" t="s">
        <v>7</v>
      </c>
      <c r="H384" s="364" t="s">
        <v>7</v>
      </c>
      <c r="I384" s="367">
        <f t="shared" si="5"/>
        <v>45770</v>
      </c>
      <c r="J384" s="364"/>
      <c r="K384" s="364"/>
      <c r="L384" s="364"/>
      <c r="M384" s="364"/>
      <c r="N384" s="364"/>
      <c r="O384" s="364" t="s">
        <v>7</v>
      </c>
      <c r="P384" s="364" t="s">
        <v>7</v>
      </c>
    </row>
    <row r="385" spans="1:16" x14ac:dyDescent="0.2">
      <c r="A385" s="364">
        <v>46963</v>
      </c>
      <c r="B385" s="364" t="s">
        <v>21</v>
      </c>
      <c r="C385" s="364" t="s">
        <v>266</v>
      </c>
      <c r="D385" s="364" t="s">
        <v>8</v>
      </c>
      <c r="E385" s="364" t="s">
        <v>7</v>
      </c>
      <c r="F385" s="364" t="s">
        <v>10</v>
      </c>
      <c r="G385" s="364" t="s">
        <v>7</v>
      </c>
      <c r="H385" s="364" t="s">
        <v>7</v>
      </c>
      <c r="I385" s="367">
        <f t="shared" si="5"/>
        <v>45771</v>
      </c>
      <c r="J385" s="364"/>
      <c r="K385" s="364"/>
      <c r="L385" s="364"/>
      <c r="M385" s="364"/>
      <c r="N385" s="364"/>
      <c r="O385" s="364" t="s">
        <v>7</v>
      </c>
      <c r="P385" s="364" t="s">
        <v>7</v>
      </c>
    </row>
    <row r="386" spans="1:16" x14ac:dyDescent="0.2">
      <c r="A386" s="364">
        <v>46963</v>
      </c>
      <c r="B386" s="364" t="s">
        <v>21</v>
      </c>
      <c r="C386" s="364" t="s">
        <v>267</v>
      </c>
      <c r="D386" s="364" t="s">
        <v>8</v>
      </c>
      <c r="E386" s="364" t="s">
        <v>7</v>
      </c>
      <c r="F386" s="364" t="s">
        <v>10</v>
      </c>
      <c r="G386" s="364" t="s">
        <v>7</v>
      </c>
      <c r="H386" s="364" t="s">
        <v>7</v>
      </c>
      <c r="I386" s="367">
        <f t="shared" si="5"/>
        <v>45772</v>
      </c>
      <c r="J386" s="364"/>
      <c r="K386" s="364"/>
      <c r="L386" s="364"/>
      <c r="M386" s="364"/>
      <c r="N386" s="364"/>
      <c r="O386" s="364" t="s">
        <v>7</v>
      </c>
      <c r="P386" s="364" t="s">
        <v>7</v>
      </c>
    </row>
    <row r="387" spans="1:16" x14ac:dyDescent="0.2">
      <c r="A387" s="364">
        <v>46963</v>
      </c>
      <c r="B387" s="364" t="s">
        <v>21</v>
      </c>
      <c r="C387" s="364" t="s">
        <v>268</v>
      </c>
      <c r="D387" s="364" t="s">
        <v>9</v>
      </c>
      <c r="E387" s="364" t="s">
        <v>7</v>
      </c>
      <c r="F387" s="364" t="s">
        <v>10</v>
      </c>
      <c r="G387" s="364" t="s">
        <v>7</v>
      </c>
      <c r="H387" s="364" t="s">
        <v>7</v>
      </c>
      <c r="I387" s="367">
        <f t="shared" ref="I387:I450" si="6">C387*1</f>
        <v>45773</v>
      </c>
      <c r="J387" s="364"/>
      <c r="K387" s="364"/>
      <c r="L387" s="364"/>
      <c r="M387" s="364"/>
      <c r="N387" s="364"/>
      <c r="O387" s="364" t="s">
        <v>7</v>
      </c>
      <c r="P387" s="364" t="s">
        <v>7</v>
      </c>
    </row>
    <row r="388" spans="1:16" x14ac:dyDescent="0.2">
      <c r="A388" s="364">
        <v>46963</v>
      </c>
      <c r="B388" s="364" t="s">
        <v>21</v>
      </c>
      <c r="C388" s="364" t="s">
        <v>269</v>
      </c>
      <c r="D388" s="364" t="s">
        <v>211</v>
      </c>
      <c r="E388" s="364" t="s">
        <v>7</v>
      </c>
      <c r="F388" s="364" t="s">
        <v>10</v>
      </c>
      <c r="G388" s="364" t="s">
        <v>7</v>
      </c>
      <c r="H388" s="364" t="s">
        <v>7</v>
      </c>
      <c r="I388" s="367">
        <f t="shared" si="6"/>
        <v>45774</v>
      </c>
      <c r="J388" s="364"/>
      <c r="K388" s="364"/>
      <c r="L388" s="364"/>
      <c r="M388" s="364"/>
      <c r="N388" s="364"/>
      <c r="O388" s="364" t="s">
        <v>7</v>
      </c>
      <c r="P388" s="364" t="s">
        <v>7</v>
      </c>
    </row>
    <row r="389" spans="1:16" x14ac:dyDescent="0.2">
      <c r="A389" s="364">
        <v>46963</v>
      </c>
      <c r="B389" s="364" t="s">
        <v>21</v>
      </c>
      <c r="C389" s="364" t="s">
        <v>270</v>
      </c>
      <c r="D389" s="364" t="s">
        <v>8</v>
      </c>
      <c r="E389" s="364" t="s">
        <v>7</v>
      </c>
      <c r="F389" s="364" t="s">
        <v>10</v>
      </c>
      <c r="G389" s="364" t="s">
        <v>7</v>
      </c>
      <c r="H389" s="364" t="s">
        <v>7</v>
      </c>
      <c r="I389" s="367">
        <f t="shared" si="6"/>
        <v>45775</v>
      </c>
      <c r="J389" s="364"/>
      <c r="K389" s="364"/>
      <c r="L389" s="364"/>
      <c r="M389" s="364"/>
      <c r="N389" s="364"/>
      <c r="O389" s="364" t="s">
        <v>7</v>
      </c>
      <c r="P389" s="364" t="s">
        <v>7</v>
      </c>
    </row>
    <row r="390" spans="1:16" x14ac:dyDescent="0.2">
      <c r="A390" s="364">
        <v>46963</v>
      </c>
      <c r="B390" s="364" t="s">
        <v>21</v>
      </c>
      <c r="C390" s="364" t="s">
        <v>271</v>
      </c>
      <c r="D390" s="364" t="s">
        <v>8</v>
      </c>
      <c r="E390" s="364" t="s">
        <v>7</v>
      </c>
      <c r="F390" s="364" t="s">
        <v>10</v>
      </c>
      <c r="G390" s="364" t="s">
        <v>7</v>
      </c>
      <c r="H390" s="364" t="s">
        <v>7</v>
      </c>
      <c r="I390" s="367">
        <f t="shared" si="6"/>
        <v>45776</v>
      </c>
      <c r="J390" s="364"/>
      <c r="K390" s="364"/>
      <c r="L390" s="364"/>
      <c r="M390" s="364"/>
      <c r="N390" s="364"/>
      <c r="O390" s="364" t="s">
        <v>7</v>
      </c>
      <c r="P390" s="364" t="s">
        <v>7</v>
      </c>
    </row>
    <row r="391" spans="1:16" x14ac:dyDescent="0.2">
      <c r="A391" s="364">
        <v>46963</v>
      </c>
      <c r="B391" s="364" t="s">
        <v>21</v>
      </c>
      <c r="C391" s="364" t="s">
        <v>272</v>
      </c>
      <c r="D391" s="364" t="s">
        <v>8</v>
      </c>
      <c r="E391" s="364" t="s">
        <v>7</v>
      </c>
      <c r="F391" s="364" t="s">
        <v>10</v>
      </c>
      <c r="G391" s="364" t="s">
        <v>7</v>
      </c>
      <c r="H391" s="364" t="s">
        <v>7</v>
      </c>
      <c r="I391" s="367">
        <f t="shared" si="6"/>
        <v>45777</v>
      </c>
      <c r="J391" s="364"/>
      <c r="K391" s="364"/>
      <c r="L391" s="364"/>
      <c r="M391" s="364"/>
      <c r="N391" s="364"/>
      <c r="O391" s="364" t="s">
        <v>7</v>
      </c>
      <c r="P391" s="364" t="s">
        <v>7</v>
      </c>
    </row>
    <row r="392" spans="1:16" x14ac:dyDescent="0.2">
      <c r="A392" s="364">
        <v>52687</v>
      </c>
      <c r="B392" s="364" t="s">
        <v>22</v>
      </c>
      <c r="C392" s="364" t="s">
        <v>243</v>
      </c>
      <c r="D392" s="364" t="s">
        <v>8</v>
      </c>
      <c r="E392" s="364" t="s">
        <v>7</v>
      </c>
      <c r="F392" s="364" t="s">
        <v>10</v>
      </c>
      <c r="G392" s="364" t="s">
        <v>7</v>
      </c>
      <c r="H392" s="364" t="s">
        <v>7</v>
      </c>
      <c r="I392" s="367">
        <f t="shared" si="6"/>
        <v>45748</v>
      </c>
      <c r="J392" s="364"/>
      <c r="K392" s="364"/>
      <c r="L392" s="364"/>
      <c r="M392" s="364"/>
      <c r="N392" s="364"/>
      <c r="O392" s="364" t="s">
        <v>7</v>
      </c>
      <c r="P392" s="364" t="s">
        <v>7</v>
      </c>
    </row>
    <row r="393" spans="1:16" x14ac:dyDescent="0.2">
      <c r="A393" s="364">
        <v>52687</v>
      </c>
      <c r="B393" s="364" t="s">
        <v>22</v>
      </c>
      <c r="C393" s="364" t="s">
        <v>244</v>
      </c>
      <c r="D393" s="364" t="s">
        <v>8</v>
      </c>
      <c r="E393" s="364" t="s">
        <v>7</v>
      </c>
      <c r="F393" s="364" t="s">
        <v>10</v>
      </c>
      <c r="G393" s="364" t="s">
        <v>7</v>
      </c>
      <c r="H393" s="364" t="s">
        <v>7</v>
      </c>
      <c r="I393" s="367">
        <f t="shared" si="6"/>
        <v>45749</v>
      </c>
      <c r="J393" s="364"/>
      <c r="K393" s="364"/>
      <c r="L393" s="364"/>
      <c r="M393" s="364"/>
      <c r="N393" s="364"/>
      <c r="O393" s="364" t="s">
        <v>7</v>
      </c>
      <c r="P393" s="364" t="s">
        <v>7</v>
      </c>
    </row>
    <row r="394" spans="1:16" x14ac:dyDescent="0.2">
      <c r="A394" s="364">
        <v>52687</v>
      </c>
      <c r="B394" s="364" t="s">
        <v>22</v>
      </c>
      <c r="C394" s="364" t="s">
        <v>245</v>
      </c>
      <c r="D394" s="364" t="s">
        <v>8</v>
      </c>
      <c r="E394" s="364" t="s">
        <v>7</v>
      </c>
      <c r="F394" s="364" t="s">
        <v>10</v>
      </c>
      <c r="G394" s="364" t="s">
        <v>7</v>
      </c>
      <c r="H394" s="364" t="s">
        <v>7</v>
      </c>
      <c r="I394" s="367">
        <f t="shared" si="6"/>
        <v>45750</v>
      </c>
      <c r="J394" s="364"/>
      <c r="K394" s="364"/>
      <c r="L394" s="364"/>
      <c r="M394" s="364"/>
      <c r="N394" s="364"/>
      <c r="O394" s="364" t="s">
        <v>7</v>
      </c>
      <c r="P394" s="364" t="s">
        <v>7</v>
      </c>
    </row>
    <row r="395" spans="1:16" x14ac:dyDescent="0.2">
      <c r="A395" s="364">
        <v>52687</v>
      </c>
      <c r="B395" s="364" t="s">
        <v>22</v>
      </c>
      <c r="C395" s="364" t="s">
        <v>246</v>
      </c>
      <c r="D395" s="364" t="s">
        <v>8</v>
      </c>
      <c r="E395" s="364" t="s">
        <v>7</v>
      </c>
      <c r="F395" s="364" t="s">
        <v>10</v>
      </c>
      <c r="G395" s="364" t="s">
        <v>7</v>
      </c>
      <c r="H395" s="364" t="s">
        <v>7</v>
      </c>
      <c r="I395" s="367">
        <f t="shared" si="6"/>
        <v>45751</v>
      </c>
      <c r="J395" s="364"/>
      <c r="K395" s="364"/>
      <c r="L395" s="364"/>
      <c r="M395" s="364"/>
      <c r="N395" s="364"/>
      <c r="O395" s="364" t="s">
        <v>7</v>
      </c>
      <c r="P395" s="364" t="s">
        <v>7</v>
      </c>
    </row>
    <row r="396" spans="1:16" x14ac:dyDescent="0.2">
      <c r="A396" s="364">
        <v>52687</v>
      </c>
      <c r="B396" s="364" t="s">
        <v>22</v>
      </c>
      <c r="C396" s="364" t="s">
        <v>247</v>
      </c>
      <c r="D396" s="364" t="s">
        <v>9</v>
      </c>
      <c r="E396" s="364" t="s">
        <v>7</v>
      </c>
      <c r="F396" s="364" t="s">
        <v>10</v>
      </c>
      <c r="G396" s="364" t="s">
        <v>7</v>
      </c>
      <c r="H396" s="364" t="s">
        <v>7</v>
      </c>
      <c r="I396" s="367">
        <f t="shared" si="6"/>
        <v>45752</v>
      </c>
      <c r="J396" s="364"/>
      <c r="K396" s="364"/>
      <c r="L396" s="364"/>
      <c r="M396" s="364"/>
      <c r="N396" s="364"/>
      <c r="O396" s="364" t="s">
        <v>7</v>
      </c>
      <c r="P396" s="364" t="s">
        <v>7</v>
      </c>
    </row>
    <row r="397" spans="1:16" x14ac:dyDescent="0.2">
      <c r="A397" s="364">
        <v>52687</v>
      </c>
      <c r="B397" s="364" t="s">
        <v>22</v>
      </c>
      <c r="C397" s="364" t="s">
        <v>248</v>
      </c>
      <c r="D397" s="364" t="s">
        <v>211</v>
      </c>
      <c r="E397" s="364" t="s">
        <v>7</v>
      </c>
      <c r="F397" s="364" t="s">
        <v>10</v>
      </c>
      <c r="G397" s="364" t="s">
        <v>7</v>
      </c>
      <c r="H397" s="364" t="s">
        <v>7</v>
      </c>
      <c r="I397" s="367">
        <f t="shared" si="6"/>
        <v>45753</v>
      </c>
      <c r="J397" s="364"/>
      <c r="K397" s="364"/>
      <c r="L397" s="364"/>
      <c r="M397" s="364"/>
      <c r="N397" s="364"/>
      <c r="O397" s="364" t="s">
        <v>7</v>
      </c>
      <c r="P397" s="364" t="s">
        <v>7</v>
      </c>
    </row>
    <row r="398" spans="1:16" x14ac:dyDescent="0.2">
      <c r="A398" s="364">
        <v>52687</v>
      </c>
      <c r="B398" s="364" t="s">
        <v>22</v>
      </c>
      <c r="C398" s="364" t="s">
        <v>249</v>
      </c>
      <c r="D398" s="364" t="s">
        <v>8</v>
      </c>
      <c r="E398" s="364" t="s">
        <v>7</v>
      </c>
      <c r="F398" s="364" t="s">
        <v>10</v>
      </c>
      <c r="G398" s="364" t="s">
        <v>7</v>
      </c>
      <c r="H398" s="364" t="s">
        <v>7</v>
      </c>
      <c r="I398" s="367">
        <f t="shared" si="6"/>
        <v>45754</v>
      </c>
      <c r="J398" s="364"/>
      <c r="K398" s="364"/>
      <c r="L398" s="364"/>
      <c r="M398" s="364"/>
      <c r="N398" s="364"/>
      <c r="O398" s="364" t="s">
        <v>7</v>
      </c>
      <c r="P398" s="364" t="s">
        <v>7</v>
      </c>
    </row>
    <row r="399" spans="1:16" x14ac:dyDescent="0.2">
      <c r="A399" s="364">
        <v>52687</v>
      </c>
      <c r="B399" s="364" t="s">
        <v>22</v>
      </c>
      <c r="C399" s="364" t="s">
        <v>250</v>
      </c>
      <c r="D399" s="364" t="s">
        <v>8</v>
      </c>
      <c r="E399" s="364" t="s">
        <v>7</v>
      </c>
      <c r="F399" s="364" t="s">
        <v>10</v>
      </c>
      <c r="G399" s="364" t="s">
        <v>7</v>
      </c>
      <c r="H399" s="364" t="s">
        <v>7</v>
      </c>
      <c r="I399" s="367">
        <f t="shared" si="6"/>
        <v>45755</v>
      </c>
      <c r="J399" s="364"/>
      <c r="K399" s="364"/>
      <c r="L399" s="364"/>
      <c r="M399" s="364"/>
      <c r="N399" s="364"/>
      <c r="O399" s="364" t="s">
        <v>7</v>
      </c>
      <c r="P399" s="364" t="s">
        <v>7</v>
      </c>
    </row>
    <row r="400" spans="1:16" x14ac:dyDescent="0.2">
      <c r="A400" s="364">
        <v>52687</v>
      </c>
      <c r="B400" s="364" t="s">
        <v>22</v>
      </c>
      <c r="C400" s="364" t="s">
        <v>251</v>
      </c>
      <c r="D400" s="364" t="s">
        <v>8</v>
      </c>
      <c r="E400" s="364" t="s">
        <v>7</v>
      </c>
      <c r="F400" s="364" t="s">
        <v>10</v>
      </c>
      <c r="G400" s="364" t="s">
        <v>7</v>
      </c>
      <c r="H400" s="364" t="s">
        <v>7</v>
      </c>
      <c r="I400" s="367">
        <f t="shared" si="6"/>
        <v>45756</v>
      </c>
      <c r="J400" s="364"/>
      <c r="K400" s="364"/>
      <c r="L400" s="364"/>
      <c r="M400" s="364"/>
      <c r="N400" s="364"/>
      <c r="O400" s="364" t="s">
        <v>7</v>
      </c>
      <c r="P400" s="364" t="s">
        <v>7</v>
      </c>
    </row>
    <row r="401" spans="1:16" x14ac:dyDescent="0.2">
      <c r="A401" s="364">
        <v>52687</v>
      </c>
      <c r="B401" s="364" t="s">
        <v>22</v>
      </c>
      <c r="C401" s="364" t="s">
        <v>252</v>
      </c>
      <c r="D401" s="364" t="s">
        <v>8</v>
      </c>
      <c r="E401" s="364" t="s">
        <v>7</v>
      </c>
      <c r="F401" s="364" t="s">
        <v>10</v>
      </c>
      <c r="G401" s="364" t="s">
        <v>7</v>
      </c>
      <c r="H401" s="364" t="s">
        <v>7</v>
      </c>
      <c r="I401" s="367">
        <f t="shared" si="6"/>
        <v>45757</v>
      </c>
      <c r="J401" s="364"/>
      <c r="K401" s="364"/>
      <c r="L401" s="364"/>
      <c r="M401" s="364"/>
      <c r="N401" s="364"/>
      <c r="O401" s="364" t="s">
        <v>7</v>
      </c>
      <c r="P401" s="364" t="s">
        <v>7</v>
      </c>
    </row>
    <row r="402" spans="1:16" x14ac:dyDescent="0.2">
      <c r="A402" s="364">
        <v>52687</v>
      </c>
      <c r="B402" s="364" t="s">
        <v>22</v>
      </c>
      <c r="C402" s="364" t="s">
        <v>253</v>
      </c>
      <c r="D402" s="364" t="s">
        <v>8</v>
      </c>
      <c r="E402" s="364" t="s">
        <v>7</v>
      </c>
      <c r="F402" s="364" t="s">
        <v>10</v>
      </c>
      <c r="G402" s="364" t="s">
        <v>7</v>
      </c>
      <c r="H402" s="364" t="s">
        <v>7</v>
      </c>
      <c r="I402" s="367">
        <f t="shared" si="6"/>
        <v>45758</v>
      </c>
      <c r="J402" s="364"/>
      <c r="K402" s="364"/>
      <c r="L402" s="364"/>
      <c r="M402" s="364"/>
      <c r="N402" s="364"/>
      <c r="O402" s="364" t="s">
        <v>7</v>
      </c>
      <c r="P402" s="364" t="s">
        <v>7</v>
      </c>
    </row>
    <row r="403" spans="1:16" x14ac:dyDescent="0.2">
      <c r="A403" s="364">
        <v>52687</v>
      </c>
      <c r="B403" s="364" t="s">
        <v>22</v>
      </c>
      <c r="C403" s="364" t="s">
        <v>254</v>
      </c>
      <c r="D403" s="364" t="s">
        <v>9</v>
      </c>
      <c r="E403" s="364" t="s">
        <v>7</v>
      </c>
      <c r="F403" s="364" t="s">
        <v>10</v>
      </c>
      <c r="G403" s="364" t="s">
        <v>7</v>
      </c>
      <c r="H403" s="364" t="s">
        <v>7</v>
      </c>
      <c r="I403" s="367">
        <f t="shared" si="6"/>
        <v>45759</v>
      </c>
      <c r="J403" s="364"/>
      <c r="K403" s="364"/>
      <c r="L403" s="364"/>
      <c r="M403" s="364"/>
      <c r="N403" s="364"/>
      <c r="O403" s="364" t="s">
        <v>7</v>
      </c>
      <c r="P403" s="364" t="s">
        <v>7</v>
      </c>
    </row>
    <row r="404" spans="1:16" x14ac:dyDescent="0.2">
      <c r="A404" s="364">
        <v>52687</v>
      </c>
      <c r="B404" s="364" t="s">
        <v>22</v>
      </c>
      <c r="C404" s="364" t="s">
        <v>255</v>
      </c>
      <c r="D404" s="364" t="s">
        <v>211</v>
      </c>
      <c r="E404" s="364" t="s">
        <v>7</v>
      </c>
      <c r="F404" s="364" t="s">
        <v>10</v>
      </c>
      <c r="G404" s="364" t="s">
        <v>7</v>
      </c>
      <c r="H404" s="364" t="s">
        <v>7</v>
      </c>
      <c r="I404" s="367">
        <f t="shared" si="6"/>
        <v>45760</v>
      </c>
      <c r="J404" s="364"/>
      <c r="K404" s="364"/>
      <c r="L404" s="364"/>
      <c r="M404" s="364"/>
      <c r="N404" s="364"/>
      <c r="O404" s="364" t="s">
        <v>7</v>
      </c>
      <c r="P404" s="364" t="s">
        <v>7</v>
      </c>
    </row>
    <row r="405" spans="1:16" x14ac:dyDescent="0.2">
      <c r="A405" s="364">
        <v>52687</v>
      </c>
      <c r="B405" s="364" t="s">
        <v>22</v>
      </c>
      <c r="C405" s="364" t="s">
        <v>256</v>
      </c>
      <c r="D405" s="364" t="s">
        <v>8</v>
      </c>
      <c r="E405" s="364" t="s">
        <v>7</v>
      </c>
      <c r="F405" s="364" t="s">
        <v>10</v>
      </c>
      <c r="G405" s="364" t="s">
        <v>7</v>
      </c>
      <c r="H405" s="364" t="s">
        <v>7</v>
      </c>
      <c r="I405" s="367">
        <f t="shared" si="6"/>
        <v>45761</v>
      </c>
      <c r="J405" s="364"/>
      <c r="K405" s="364"/>
      <c r="L405" s="364"/>
      <c r="M405" s="364"/>
      <c r="N405" s="364"/>
      <c r="O405" s="364" t="s">
        <v>7</v>
      </c>
      <c r="P405" s="364" t="s">
        <v>7</v>
      </c>
    </row>
    <row r="406" spans="1:16" x14ac:dyDescent="0.2">
      <c r="A406" s="364">
        <v>52687</v>
      </c>
      <c r="B406" s="364" t="s">
        <v>22</v>
      </c>
      <c r="C406" s="364" t="s">
        <v>257</v>
      </c>
      <c r="D406" s="364" t="s">
        <v>8</v>
      </c>
      <c r="E406" s="364" t="s">
        <v>7</v>
      </c>
      <c r="F406" s="364" t="s">
        <v>10</v>
      </c>
      <c r="G406" s="364" t="s">
        <v>7</v>
      </c>
      <c r="H406" s="364" t="s">
        <v>7</v>
      </c>
      <c r="I406" s="367">
        <f t="shared" si="6"/>
        <v>45762</v>
      </c>
      <c r="J406" s="364"/>
      <c r="K406" s="364"/>
      <c r="L406" s="364"/>
      <c r="M406" s="364"/>
      <c r="N406" s="364"/>
      <c r="O406" s="364" t="s">
        <v>7</v>
      </c>
      <c r="P406" s="364" t="s">
        <v>7</v>
      </c>
    </row>
    <row r="407" spans="1:16" x14ac:dyDescent="0.2">
      <c r="A407" s="364">
        <v>52687</v>
      </c>
      <c r="B407" s="364" t="s">
        <v>22</v>
      </c>
      <c r="C407" s="364" t="s">
        <v>258</v>
      </c>
      <c r="D407" s="364" t="s">
        <v>8</v>
      </c>
      <c r="E407" s="364" t="s">
        <v>7</v>
      </c>
      <c r="F407" s="364" t="s">
        <v>10</v>
      </c>
      <c r="G407" s="364" t="s">
        <v>7</v>
      </c>
      <c r="H407" s="364" t="s">
        <v>7</v>
      </c>
      <c r="I407" s="367">
        <f t="shared" si="6"/>
        <v>45763</v>
      </c>
      <c r="J407" s="364"/>
      <c r="K407" s="364"/>
      <c r="L407" s="364"/>
      <c r="M407" s="364"/>
      <c r="N407" s="364"/>
      <c r="O407" s="364" t="s">
        <v>7</v>
      </c>
      <c r="P407" s="364" t="s">
        <v>7</v>
      </c>
    </row>
    <row r="408" spans="1:16" x14ac:dyDescent="0.2">
      <c r="A408" s="364">
        <v>52687</v>
      </c>
      <c r="B408" s="364" t="s">
        <v>22</v>
      </c>
      <c r="C408" s="364" t="s">
        <v>259</v>
      </c>
      <c r="D408" s="364" t="s">
        <v>8</v>
      </c>
      <c r="E408" s="364" t="s">
        <v>7</v>
      </c>
      <c r="F408" s="364" t="s">
        <v>10</v>
      </c>
      <c r="G408" s="364" t="s">
        <v>7</v>
      </c>
      <c r="H408" s="364" t="s">
        <v>7</v>
      </c>
      <c r="I408" s="367">
        <f t="shared" si="6"/>
        <v>45764</v>
      </c>
      <c r="J408" s="364"/>
      <c r="K408" s="364"/>
      <c r="L408" s="364"/>
      <c r="M408" s="364"/>
      <c r="N408" s="364"/>
      <c r="O408" s="364" t="s">
        <v>7</v>
      </c>
      <c r="P408" s="364" t="s">
        <v>7</v>
      </c>
    </row>
    <row r="409" spans="1:16" x14ac:dyDescent="0.2">
      <c r="A409" s="364">
        <v>52687</v>
      </c>
      <c r="B409" s="364" t="s">
        <v>22</v>
      </c>
      <c r="C409" s="364" t="s">
        <v>260</v>
      </c>
      <c r="D409" s="364" t="s">
        <v>8</v>
      </c>
      <c r="E409" s="364" t="s">
        <v>7</v>
      </c>
      <c r="F409" s="364" t="s">
        <v>10</v>
      </c>
      <c r="G409" s="364" t="s">
        <v>7</v>
      </c>
      <c r="H409" s="364" t="s">
        <v>7</v>
      </c>
      <c r="I409" s="367">
        <f t="shared" si="6"/>
        <v>45765</v>
      </c>
      <c r="J409" s="364"/>
      <c r="K409" s="364"/>
      <c r="L409" s="364"/>
      <c r="M409" s="364"/>
      <c r="N409" s="364"/>
      <c r="O409" s="364" t="s">
        <v>7</v>
      </c>
      <c r="P409" s="364" t="s">
        <v>7</v>
      </c>
    </row>
    <row r="410" spans="1:16" x14ac:dyDescent="0.2">
      <c r="A410" s="364">
        <v>52687</v>
      </c>
      <c r="B410" s="364" t="s">
        <v>22</v>
      </c>
      <c r="C410" s="364" t="s">
        <v>261</v>
      </c>
      <c r="D410" s="364" t="s">
        <v>9</v>
      </c>
      <c r="E410" s="364" t="s">
        <v>7</v>
      </c>
      <c r="F410" s="364" t="s">
        <v>10</v>
      </c>
      <c r="G410" s="364" t="s">
        <v>7</v>
      </c>
      <c r="H410" s="364" t="s">
        <v>7</v>
      </c>
      <c r="I410" s="367">
        <f t="shared" si="6"/>
        <v>45766</v>
      </c>
      <c r="J410" s="364"/>
      <c r="K410" s="364"/>
      <c r="L410" s="364"/>
      <c r="M410" s="364"/>
      <c r="N410" s="364"/>
      <c r="O410" s="364" t="s">
        <v>7</v>
      </c>
      <c r="P410" s="364" t="s">
        <v>7</v>
      </c>
    </row>
    <row r="411" spans="1:16" x14ac:dyDescent="0.2">
      <c r="A411" s="364">
        <v>52687</v>
      </c>
      <c r="B411" s="364" t="s">
        <v>22</v>
      </c>
      <c r="C411" s="364" t="s">
        <v>262</v>
      </c>
      <c r="D411" s="364" t="s">
        <v>211</v>
      </c>
      <c r="E411" s="364" t="s">
        <v>7</v>
      </c>
      <c r="F411" s="364" t="s">
        <v>10</v>
      </c>
      <c r="G411" s="364" t="s">
        <v>7</v>
      </c>
      <c r="H411" s="364" t="s">
        <v>7</v>
      </c>
      <c r="I411" s="367">
        <f t="shared" si="6"/>
        <v>45767</v>
      </c>
      <c r="J411" s="364"/>
      <c r="K411" s="364"/>
      <c r="L411" s="364"/>
      <c r="M411" s="364"/>
      <c r="N411" s="364"/>
      <c r="O411" s="364" t="s">
        <v>7</v>
      </c>
      <c r="P411" s="364" t="s">
        <v>7</v>
      </c>
    </row>
    <row r="412" spans="1:16" x14ac:dyDescent="0.2">
      <c r="A412" s="364">
        <v>52687</v>
      </c>
      <c r="B412" s="364" t="s">
        <v>22</v>
      </c>
      <c r="C412" s="364" t="s">
        <v>263</v>
      </c>
      <c r="D412" s="364" t="s">
        <v>8</v>
      </c>
      <c r="E412" s="364" t="s">
        <v>7</v>
      </c>
      <c r="F412" s="364" t="s">
        <v>10</v>
      </c>
      <c r="G412" s="364" t="s">
        <v>7</v>
      </c>
      <c r="H412" s="364" t="s">
        <v>7</v>
      </c>
      <c r="I412" s="367">
        <f t="shared" si="6"/>
        <v>45768</v>
      </c>
      <c r="J412" s="364"/>
      <c r="K412" s="364"/>
      <c r="L412" s="364"/>
      <c r="M412" s="364"/>
      <c r="N412" s="364"/>
      <c r="O412" s="364" t="s">
        <v>7</v>
      </c>
      <c r="P412" s="364" t="s">
        <v>7</v>
      </c>
    </row>
    <row r="413" spans="1:16" x14ac:dyDescent="0.2">
      <c r="A413" s="364">
        <v>52687</v>
      </c>
      <c r="B413" s="364" t="s">
        <v>22</v>
      </c>
      <c r="C413" s="364" t="s">
        <v>264</v>
      </c>
      <c r="D413" s="364" t="s">
        <v>8</v>
      </c>
      <c r="E413" s="364" t="s">
        <v>7</v>
      </c>
      <c r="F413" s="364" t="s">
        <v>10</v>
      </c>
      <c r="G413" s="364" t="s">
        <v>7</v>
      </c>
      <c r="H413" s="364" t="s">
        <v>7</v>
      </c>
      <c r="I413" s="367">
        <f t="shared" si="6"/>
        <v>45769</v>
      </c>
      <c r="J413" s="364"/>
      <c r="K413" s="364"/>
      <c r="L413" s="364"/>
      <c r="M413" s="364"/>
      <c r="N413" s="364"/>
      <c r="O413" s="364" t="s">
        <v>7</v>
      </c>
      <c r="P413" s="364" t="s">
        <v>7</v>
      </c>
    </row>
    <row r="414" spans="1:16" x14ac:dyDescent="0.2">
      <c r="A414" s="364">
        <v>52687</v>
      </c>
      <c r="B414" s="364" t="s">
        <v>22</v>
      </c>
      <c r="C414" s="364" t="s">
        <v>265</v>
      </c>
      <c r="D414" s="364" t="s">
        <v>8</v>
      </c>
      <c r="E414" s="364" t="s">
        <v>7</v>
      </c>
      <c r="F414" s="364" t="s">
        <v>10</v>
      </c>
      <c r="G414" s="364" t="s">
        <v>7</v>
      </c>
      <c r="H414" s="364" t="s">
        <v>7</v>
      </c>
      <c r="I414" s="367">
        <f t="shared" si="6"/>
        <v>45770</v>
      </c>
      <c r="J414" s="364"/>
      <c r="K414" s="364"/>
      <c r="L414" s="364"/>
      <c r="M414" s="364"/>
      <c r="N414" s="364"/>
      <c r="O414" s="364" t="s">
        <v>7</v>
      </c>
      <c r="P414" s="364" t="s">
        <v>7</v>
      </c>
    </row>
    <row r="415" spans="1:16" x14ac:dyDescent="0.2">
      <c r="A415" s="364">
        <v>52687</v>
      </c>
      <c r="B415" s="364" t="s">
        <v>22</v>
      </c>
      <c r="C415" s="364" t="s">
        <v>266</v>
      </c>
      <c r="D415" s="364" t="s">
        <v>8</v>
      </c>
      <c r="E415" s="364" t="s">
        <v>7</v>
      </c>
      <c r="F415" s="364" t="s">
        <v>10</v>
      </c>
      <c r="G415" s="364" t="s">
        <v>7</v>
      </c>
      <c r="H415" s="364" t="s">
        <v>7</v>
      </c>
      <c r="I415" s="367">
        <f t="shared" si="6"/>
        <v>45771</v>
      </c>
      <c r="J415" s="364"/>
      <c r="K415" s="364"/>
      <c r="L415" s="364"/>
      <c r="M415" s="364"/>
      <c r="N415" s="364"/>
      <c r="O415" s="364" t="s">
        <v>7</v>
      </c>
      <c r="P415" s="364" t="s">
        <v>7</v>
      </c>
    </row>
    <row r="416" spans="1:16" x14ac:dyDescent="0.2">
      <c r="A416" s="364">
        <v>52687</v>
      </c>
      <c r="B416" s="364" t="s">
        <v>22</v>
      </c>
      <c r="C416" s="364" t="s">
        <v>267</v>
      </c>
      <c r="D416" s="364" t="s">
        <v>8</v>
      </c>
      <c r="E416" s="364" t="s">
        <v>7</v>
      </c>
      <c r="F416" s="364" t="s">
        <v>10</v>
      </c>
      <c r="G416" s="364" t="s">
        <v>7</v>
      </c>
      <c r="H416" s="364" t="s">
        <v>7</v>
      </c>
      <c r="I416" s="367">
        <f t="shared" si="6"/>
        <v>45772</v>
      </c>
      <c r="J416" s="364"/>
      <c r="K416" s="364"/>
      <c r="L416" s="364"/>
      <c r="M416" s="364"/>
      <c r="N416" s="364"/>
      <c r="O416" s="364" t="s">
        <v>7</v>
      </c>
      <c r="P416" s="364" t="s">
        <v>7</v>
      </c>
    </row>
    <row r="417" spans="1:16" x14ac:dyDescent="0.2">
      <c r="A417" s="364">
        <v>52687</v>
      </c>
      <c r="B417" s="364" t="s">
        <v>22</v>
      </c>
      <c r="C417" s="364" t="s">
        <v>268</v>
      </c>
      <c r="D417" s="364" t="s">
        <v>9</v>
      </c>
      <c r="E417" s="364" t="s">
        <v>7</v>
      </c>
      <c r="F417" s="364" t="s">
        <v>10</v>
      </c>
      <c r="G417" s="364" t="s">
        <v>7</v>
      </c>
      <c r="H417" s="364" t="s">
        <v>7</v>
      </c>
      <c r="I417" s="367">
        <f t="shared" si="6"/>
        <v>45773</v>
      </c>
      <c r="J417" s="364"/>
      <c r="K417" s="364"/>
      <c r="L417" s="364"/>
      <c r="M417" s="364"/>
      <c r="N417" s="364"/>
      <c r="O417" s="364" t="s">
        <v>7</v>
      </c>
      <c r="P417" s="364" t="s">
        <v>7</v>
      </c>
    </row>
    <row r="418" spans="1:16" x14ac:dyDescent="0.2">
      <c r="A418" s="364">
        <v>52687</v>
      </c>
      <c r="B418" s="364" t="s">
        <v>22</v>
      </c>
      <c r="C418" s="364" t="s">
        <v>269</v>
      </c>
      <c r="D418" s="364" t="s">
        <v>211</v>
      </c>
      <c r="E418" s="364" t="s">
        <v>7</v>
      </c>
      <c r="F418" s="364" t="s">
        <v>10</v>
      </c>
      <c r="G418" s="364" t="s">
        <v>7</v>
      </c>
      <c r="H418" s="364" t="s">
        <v>7</v>
      </c>
      <c r="I418" s="367">
        <f t="shared" si="6"/>
        <v>45774</v>
      </c>
      <c r="J418" s="364"/>
      <c r="K418" s="364"/>
      <c r="L418" s="364"/>
      <c r="M418" s="364"/>
      <c r="N418" s="364"/>
      <c r="O418" s="364" t="s">
        <v>7</v>
      </c>
      <c r="P418" s="364" t="s">
        <v>7</v>
      </c>
    </row>
    <row r="419" spans="1:16" x14ac:dyDescent="0.2">
      <c r="A419" s="364">
        <v>52687</v>
      </c>
      <c r="B419" s="364" t="s">
        <v>22</v>
      </c>
      <c r="C419" s="364" t="s">
        <v>270</v>
      </c>
      <c r="D419" s="364" t="s">
        <v>8</v>
      </c>
      <c r="E419" s="364" t="s">
        <v>7</v>
      </c>
      <c r="F419" s="364" t="s">
        <v>10</v>
      </c>
      <c r="G419" s="364" t="s">
        <v>7</v>
      </c>
      <c r="H419" s="364" t="s">
        <v>7</v>
      </c>
      <c r="I419" s="367">
        <f t="shared" si="6"/>
        <v>45775</v>
      </c>
      <c r="J419" s="364"/>
      <c r="K419" s="364"/>
      <c r="L419" s="364"/>
      <c r="M419" s="364"/>
      <c r="N419" s="364"/>
      <c r="O419" s="364" t="s">
        <v>7</v>
      </c>
      <c r="P419" s="364" t="s">
        <v>7</v>
      </c>
    </row>
    <row r="420" spans="1:16" x14ac:dyDescent="0.2">
      <c r="A420" s="364">
        <v>52687</v>
      </c>
      <c r="B420" s="364" t="s">
        <v>22</v>
      </c>
      <c r="C420" s="364" t="s">
        <v>271</v>
      </c>
      <c r="D420" s="364" t="s">
        <v>8</v>
      </c>
      <c r="E420" s="364" t="s">
        <v>7</v>
      </c>
      <c r="F420" s="364" t="s">
        <v>10</v>
      </c>
      <c r="G420" s="364" t="s">
        <v>7</v>
      </c>
      <c r="H420" s="364" t="s">
        <v>7</v>
      </c>
      <c r="I420" s="367">
        <f t="shared" si="6"/>
        <v>45776</v>
      </c>
      <c r="J420" s="364"/>
      <c r="K420" s="364"/>
      <c r="L420" s="364"/>
      <c r="M420" s="364"/>
      <c r="N420" s="364"/>
      <c r="O420" s="364" t="s">
        <v>7</v>
      </c>
      <c r="P420" s="364" t="s">
        <v>7</v>
      </c>
    </row>
    <row r="421" spans="1:16" x14ac:dyDescent="0.2">
      <c r="A421" s="364">
        <v>52687</v>
      </c>
      <c r="B421" s="364" t="s">
        <v>22</v>
      </c>
      <c r="C421" s="364" t="s">
        <v>272</v>
      </c>
      <c r="D421" s="364" t="s">
        <v>8</v>
      </c>
      <c r="E421" s="364" t="s">
        <v>7</v>
      </c>
      <c r="F421" s="364" t="s">
        <v>10</v>
      </c>
      <c r="G421" s="364" t="s">
        <v>7</v>
      </c>
      <c r="H421" s="364" t="s">
        <v>7</v>
      </c>
      <c r="I421" s="367">
        <f t="shared" si="6"/>
        <v>45777</v>
      </c>
      <c r="J421" s="364"/>
      <c r="K421" s="364"/>
      <c r="L421" s="364"/>
      <c r="M421" s="364"/>
      <c r="N421" s="364"/>
      <c r="O421" s="364" t="s">
        <v>7</v>
      </c>
      <c r="P421" s="364" t="s">
        <v>7</v>
      </c>
    </row>
    <row r="422" spans="1:16" x14ac:dyDescent="0.2">
      <c r="A422" s="364">
        <v>56712</v>
      </c>
      <c r="B422" s="364" t="s">
        <v>23</v>
      </c>
      <c r="C422" s="364" t="s">
        <v>243</v>
      </c>
      <c r="D422" s="364" t="s">
        <v>8</v>
      </c>
      <c r="E422" s="364" t="s">
        <v>7</v>
      </c>
      <c r="F422" s="364" t="s">
        <v>10</v>
      </c>
      <c r="G422" s="364" t="s">
        <v>7</v>
      </c>
      <c r="H422" s="364" t="s">
        <v>7</v>
      </c>
      <c r="I422" s="367">
        <f t="shared" si="6"/>
        <v>45748</v>
      </c>
      <c r="J422" s="364"/>
      <c r="K422" s="364"/>
      <c r="L422" s="364"/>
      <c r="M422" s="364"/>
      <c r="N422" s="364"/>
      <c r="O422" s="364" t="s">
        <v>7</v>
      </c>
      <c r="P422" s="364" t="s">
        <v>7</v>
      </c>
    </row>
    <row r="423" spans="1:16" x14ac:dyDescent="0.2">
      <c r="A423" s="364">
        <v>56712</v>
      </c>
      <c r="B423" s="364" t="s">
        <v>23</v>
      </c>
      <c r="C423" s="364" t="s">
        <v>244</v>
      </c>
      <c r="D423" s="364" t="s">
        <v>8</v>
      </c>
      <c r="E423" s="364" t="s">
        <v>7</v>
      </c>
      <c r="F423" s="364" t="s">
        <v>10</v>
      </c>
      <c r="G423" s="364" t="s">
        <v>7</v>
      </c>
      <c r="H423" s="364" t="s">
        <v>7</v>
      </c>
      <c r="I423" s="367">
        <f t="shared" si="6"/>
        <v>45749</v>
      </c>
      <c r="J423" s="364"/>
      <c r="K423" s="364"/>
      <c r="L423" s="364"/>
      <c r="M423" s="364"/>
      <c r="N423" s="364"/>
      <c r="O423" s="364" t="s">
        <v>7</v>
      </c>
      <c r="P423" s="364" t="s">
        <v>7</v>
      </c>
    </row>
    <row r="424" spans="1:16" x14ac:dyDescent="0.2">
      <c r="A424" s="364">
        <v>56712</v>
      </c>
      <c r="B424" s="364" t="s">
        <v>23</v>
      </c>
      <c r="C424" s="364" t="s">
        <v>245</v>
      </c>
      <c r="D424" s="364" t="s">
        <v>8</v>
      </c>
      <c r="E424" s="364" t="s">
        <v>7</v>
      </c>
      <c r="F424" s="364" t="s">
        <v>10</v>
      </c>
      <c r="G424" s="364" t="s">
        <v>7</v>
      </c>
      <c r="H424" s="364" t="s">
        <v>7</v>
      </c>
      <c r="I424" s="367">
        <f t="shared" si="6"/>
        <v>45750</v>
      </c>
      <c r="J424" s="364"/>
      <c r="K424" s="364"/>
      <c r="L424" s="364"/>
      <c r="M424" s="364"/>
      <c r="N424" s="364"/>
      <c r="O424" s="364" t="s">
        <v>7</v>
      </c>
      <c r="P424" s="364" t="s">
        <v>7</v>
      </c>
    </row>
    <row r="425" spans="1:16" x14ac:dyDescent="0.2">
      <c r="A425" s="364">
        <v>56712</v>
      </c>
      <c r="B425" s="364" t="s">
        <v>23</v>
      </c>
      <c r="C425" s="364" t="s">
        <v>246</v>
      </c>
      <c r="D425" s="364" t="s">
        <v>8</v>
      </c>
      <c r="E425" s="364" t="s">
        <v>7</v>
      </c>
      <c r="F425" s="364" t="s">
        <v>10</v>
      </c>
      <c r="G425" s="364" t="s">
        <v>7</v>
      </c>
      <c r="H425" s="364" t="s">
        <v>7</v>
      </c>
      <c r="I425" s="367">
        <f t="shared" si="6"/>
        <v>45751</v>
      </c>
      <c r="J425" s="364"/>
      <c r="K425" s="364"/>
      <c r="L425" s="364"/>
      <c r="M425" s="364"/>
      <c r="N425" s="364"/>
      <c r="O425" s="364" t="s">
        <v>7</v>
      </c>
      <c r="P425" s="364" t="s">
        <v>7</v>
      </c>
    </row>
    <row r="426" spans="1:16" x14ac:dyDescent="0.2">
      <c r="A426" s="364">
        <v>56712</v>
      </c>
      <c r="B426" s="364" t="s">
        <v>23</v>
      </c>
      <c r="C426" s="364" t="s">
        <v>247</v>
      </c>
      <c r="D426" s="364" t="s">
        <v>8</v>
      </c>
      <c r="E426" s="364" t="s">
        <v>7</v>
      </c>
      <c r="F426" s="364" t="s">
        <v>241</v>
      </c>
      <c r="G426" s="364" t="s">
        <v>7</v>
      </c>
      <c r="H426" s="364" t="s">
        <v>7</v>
      </c>
      <c r="I426" s="367">
        <f t="shared" si="6"/>
        <v>45752</v>
      </c>
      <c r="J426" s="364"/>
      <c r="K426" s="364"/>
      <c r="L426" s="364"/>
      <c r="M426" s="364"/>
      <c r="N426" s="364"/>
      <c r="O426" s="364" t="s">
        <v>7</v>
      </c>
      <c r="P426" s="364" t="s">
        <v>7</v>
      </c>
    </row>
    <row r="427" spans="1:16" x14ac:dyDescent="0.2">
      <c r="A427" s="364">
        <v>56712</v>
      </c>
      <c r="B427" s="364" t="s">
        <v>23</v>
      </c>
      <c r="C427" s="364" t="s">
        <v>248</v>
      </c>
      <c r="D427" s="364" t="s">
        <v>211</v>
      </c>
      <c r="E427" s="364" t="s">
        <v>7</v>
      </c>
      <c r="F427" s="364" t="s">
        <v>10</v>
      </c>
      <c r="G427" s="364" t="s">
        <v>7</v>
      </c>
      <c r="H427" s="364" t="s">
        <v>7</v>
      </c>
      <c r="I427" s="367">
        <f t="shared" si="6"/>
        <v>45753</v>
      </c>
      <c r="J427" s="364"/>
      <c r="K427" s="364"/>
      <c r="L427" s="364"/>
      <c r="M427" s="364"/>
      <c r="N427" s="364"/>
      <c r="O427" s="364" t="s">
        <v>7</v>
      </c>
      <c r="P427" s="364" t="s">
        <v>7</v>
      </c>
    </row>
    <row r="428" spans="1:16" x14ac:dyDescent="0.2">
      <c r="A428" s="364">
        <v>56712</v>
      </c>
      <c r="B428" s="364" t="s">
        <v>23</v>
      </c>
      <c r="C428" s="364" t="s">
        <v>249</v>
      </c>
      <c r="D428" s="364" t="s">
        <v>8</v>
      </c>
      <c r="E428" s="364" t="s">
        <v>7</v>
      </c>
      <c r="F428" s="364" t="s">
        <v>10</v>
      </c>
      <c r="G428" s="364" t="s">
        <v>7</v>
      </c>
      <c r="H428" s="364" t="s">
        <v>7</v>
      </c>
      <c r="I428" s="367">
        <f t="shared" si="6"/>
        <v>45754</v>
      </c>
      <c r="J428" s="364"/>
      <c r="K428" s="364"/>
      <c r="L428" s="364"/>
      <c r="M428" s="364"/>
      <c r="N428" s="364"/>
      <c r="O428" s="364" t="s">
        <v>7</v>
      </c>
      <c r="P428" s="364" t="s">
        <v>7</v>
      </c>
    </row>
    <row r="429" spans="1:16" x14ac:dyDescent="0.2">
      <c r="A429" s="364">
        <v>56712</v>
      </c>
      <c r="B429" s="364" t="s">
        <v>23</v>
      </c>
      <c r="C429" s="364" t="s">
        <v>250</v>
      </c>
      <c r="D429" s="364" t="s">
        <v>8</v>
      </c>
      <c r="E429" s="364" t="s">
        <v>7</v>
      </c>
      <c r="F429" s="364" t="s">
        <v>10</v>
      </c>
      <c r="G429" s="364" t="s">
        <v>7</v>
      </c>
      <c r="H429" s="364" t="s">
        <v>7</v>
      </c>
      <c r="I429" s="367">
        <f t="shared" si="6"/>
        <v>45755</v>
      </c>
      <c r="J429" s="364"/>
      <c r="K429" s="364"/>
      <c r="L429" s="364"/>
      <c r="M429" s="364"/>
      <c r="N429" s="364"/>
      <c r="O429" s="364" t="s">
        <v>7</v>
      </c>
      <c r="P429" s="364" t="s">
        <v>7</v>
      </c>
    </row>
    <row r="430" spans="1:16" x14ac:dyDescent="0.2">
      <c r="A430" s="364">
        <v>56712</v>
      </c>
      <c r="B430" s="364" t="s">
        <v>23</v>
      </c>
      <c r="C430" s="364" t="s">
        <v>251</v>
      </c>
      <c r="D430" s="364" t="s">
        <v>8</v>
      </c>
      <c r="E430" s="364" t="s">
        <v>7</v>
      </c>
      <c r="F430" s="364" t="s">
        <v>10</v>
      </c>
      <c r="G430" s="364" t="s">
        <v>7</v>
      </c>
      <c r="H430" s="364" t="s">
        <v>7</v>
      </c>
      <c r="I430" s="367">
        <f t="shared" si="6"/>
        <v>45756</v>
      </c>
      <c r="J430" s="364"/>
      <c r="K430" s="364"/>
      <c r="L430" s="364"/>
      <c r="M430" s="364"/>
      <c r="N430" s="364"/>
      <c r="O430" s="364" t="s">
        <v>7</v>
      </c>
      <c r="P430" s="364" t="s">
        <v>7</v>
      </c>
    </row>
    <row r="431" spans="1:16" x14ac:dyDescent="0.2">
      <c r="A431" s="364">
        <v>56712</v>
      </c>
      <c r="B431" s="364" t="s">
        <v>23</v>
      </c>
      <c r="C431" s="364" t="s">
        <v>252</v>
      </c>
      <c r="D431" s="364" t="s">
        <v>8</v>
      </c>
      <c r="E431" s="364" t="s">
        <v>7</v>
      </c>
      <c r="F431" s="364" t="s">
        <v>10</v>
      </c>
      <c r="G431" s="364" t="s">
        <v>7</v>
      </c>
      <c r="H431" s="364" t="s">
        <v>7</v>
      </c>
      <c r="I431" s="367">
        <f t="shared" si="6"/>
        <v>45757</v>
      </c>
      <c r="J431" s="364"/>
      <c r="K431" s="364"/>
      <c r="L431" s="364"/>
      <c r="M431" s="364"/>
      <c r="N431" s="364"/>
      <c r="O431" s="364" t="s">
        <v>7</v>
      </c>
      <c r="P431" s="364" t="s">
        <v>7</v>
      </c>
    </row>
    <row r="432" spans="1:16" x14ac:dyDescent="0.2">
      <c r="A432" s="364">
        <v>56712</v>
      </c>
      <c r="B432" s="364" t="s">
        <v>23</v>
      </c>
      <c r="C432" s="364" t="s">
        <v>253</v>
      </c>
      <c r="D432" s="364" t="s">
        <v>8</v>
      </c>
      <c r="E432" s="364" t="s">
        <v>7</v>
      </c>
      <c r="F432" s="364" t="s">
        <v>10</v>
      </c>
      <c r="G432" s="364" t="s">
        <v>7</v>
      </c>
      <c r="H432" s="364" t="s">
        <v>7</v>
      </c>
      <c r="I432" s="367">
        <f t="shared" si="6"/>
        <v>45758</v>
      </c>
      <c r="J432" s="364"/>
      <c r="K432" s="364"/>
      <c r="L432" s="364"/>
      <c r="M432" s="364"/>
      <c r="N432" s="364"/>
      <c r="O432" s="364" t="s">
        <v>7</v>
      </c>
      <c r="P432" s="364" t="s">
        <v>7</v>
      </c>
    </row>
    <row r="433" spans="1:16" x14ac:dyDescent="0.2">
      <c r="A433" s="364">
        <v>56712</v>
      </c>
      <c r="B433" s="364" t="s">
        <v>23</v>
      </c>
      <c r="C433" s="364" t="s">
        <v>254</v>
      </c>
      <c r="D433" s="364" t="s">
        <v>9</v>
      </c>
      <c r="E433" s="364" t="s">
        <v>7</v>
      </c>
      <c r="F433" s="364" t="s">
        <v>10</v>
      </c>
      <c r="G433" s="364" t="s">
        <v>7</v>
      </c>
      <c r="H433" s="364" t="s">
        <v>7</v>
      </c>
      <c r="I433" s="367">
        <f t="shared" si="6"/>
        <v>45759</v>
      </c>
      <c r="J433" s="364"/>
      <c r="K433" s="364"/>
      <c r="L433" s="364"/>
      <c r="M433" s="364"/>
      <c r="N433" s="364"/>
      <c r="O433" s="364" t="s">
        <v>7</v>
      </c>
      <c r="P433" s="364" t="s">
        <v>7</v>
      </c>
    </row>
    <row r="434" spans="1:16" x14ac:dyDescent="0.2">
      <c r="A434" s="364">
        <v>56712</v>
      </c>
      <c r="B434" s="364" t="s">
        <v>23</v>
      </c>
      <c r="C434" s="364" t="s">
        <v>255</v>
      </c>
      <c r="D434" s="364" t="s">
        <v>8</v>
      </c>
      <c r="E434" s="364" t="s">
        <v>7</v>
      </c>
      <c r="F434" s="364" t="s">
        <v>37</v>
      </c>
      <c r="G434" s="364" t="s">
        <v>7</v>
      </c>
      <c r="H434" s="364" t="s">
        <v>7</v>
      </c>
      <c r="I434" s="367">
        <f t="shared" si="6"/>
        <v>45760</v>
      </c>
      <c r="J434" s="364"/>
      <c r="K434" s="364"/>
      <c r="L434" s="364"/>
      <c r="M434" s="364"/>
      <c r="N434" s="364"/>
      <c r="O434" s="364" t="s">
        <v>7</v>
      </c>
      <c r="P434" s="364" t="s">
        <v>7</v>
      </c>
    </row>
    <row r="435" spans="1:16" x14ac:dyDescent="0.2">
      <c r="A435" s="364">
        <v>56712</v>
      </c>
      <c r="B435" s="364" t="s">
        <v>23</v>
      </c>
      <c r="C435" s="364" t="s">
        <v>256</v>
      </c>
      <c r="D435" s="364" t="s">
        <v>8</v>
      </c>
      <c r="E435" s="364" t="s">
        <v>7</v>
      </c>
      <c r="F435" s="364" t="s">
        <v>38</v>
      </c>
      <c r="G435" s="364" t="s">
        <v>7</v>
      </c>
      <c r="H435" s="364" t="s">
        <v>7</v>
      </c>
      <c r="I435" s="367">
        <f t="shared" si="6"/>
        <v>45761</v>
      </c>
      <c r="J435" s="364"/>
      <c r="K435" s="364"/>
      <c r="L435" s="364"/>
      <c r="M435" s="364"/>
      <c r="N435" s="364"/>
      <c r="O435" s="364" t="s">
        <v>7</v>
      </c>
      <c r="P435" s="364" t="s">
        <v>7</v>
      </c>
    </row>
    <row r="436" spans="1:16" x14ac:dyDescent="0.2">
      <c r="A436" s="364">
        <v>56712</v>
      </c>
      <c r="B436" s="364" t="s">
        <v>23</v>
      </c>
      <c r="C436" s="364" t="s">
        <v>257</v>
      </c>
      <c r="D436" s="364" t="s">
        <v>211</v>
      </c>
      <c r="E436" s="364" t="s">
        <v>7</v>
      </c>
      <c r="F436" s="364" t="s">
        <v>10</v>
      </c>
      <c r="G436" s="364" t="s">
        <v>7</v>
      </c>
      <c r="H436" s="364" t="s">
        <v>7</v>
      </c>
      <c r="I436" s="367">
        <f t="shared" si="6"/>
        <v>45762</v>
      </c>
      <c r="J436" s="364"/>
      <c r="K436" s="364"/>
      <c r="L436" s="364"/>
      <c r="M436" s="364"/>
      <c r="N436" s="364"/>
      <c r="O436" s="364" t="s">
        <v>7</v>
      </c>
      <c r="P436" s="364" t="s">
        <v>7</v>
      </c>
    </row>
    <row r="437" spans="1:16" x14ac:dyDescent="0.2">
      <c r="A437" s="364">
        <v>56712</v>
      </c>
      <c r="B437" s="364" t="s">
        <v>23</v>
      </c>
      <c r="C437" s="364" t="s">
        <v>258</v>
      </c>
      <c r="D437" s="364" t="s">
        <v>8</v>
      </c>
      <c r="E437" s="364" t="s">
        <v>7</v>
      </c>
      <c r="F437" s="364" t="s">
        <v>10</v>
      </c>
      <c r="G437" s="364" t="s">
        <v>7</v>
      </c>
      <c r="H437" s="364" t="s">
        <v>7</v>
      </c>
      <c r="I437" s="367">
        <f t="shared" si="6"/>
        <v>45763</v>
      </c>
      <c r="J437" s="364"/>
      <c r="K437" s="364"/>
      <c r="L437" s="364"/>
      <c r="M437" s="364"/>
      <c r="N437" s="364"/>
      <c r="O437" s="364" t="s">
        <v>7</v>
      </c>
      <c r="P437" s="364" t="s">
        <v>7</v>
      </c>
    </row>
    <row r="438" spans="1:16" x14ac:dyDescent="0.2">
      <c r="A438" s="364">
        <v>56712</v>
      </c>
      <c r="B438" s="364" t="s">
        <v>23</v>
      </c>
      <c r="C438" s="364" t="s">
        <v>259</v>
      </c>
      <c r="D438" s="364" t="s">
        <v>8</v>
      </c>
      <c r="E438" s="364" t="s">
        <v>7</v>
      </c>
      <c r="F438" s="364" t="s">
        <v>10</v>
      </c>
      <c r="G438" s="364" t="s">
        <v>7</v>
      </c>
      <c r="H438" s="364" t="s">
        <v>7</v>
      </c>
      <c r="I438" s="367">
        <f t="shared" si="6"/>
        <v>45764</v>
      </c>
      <c r="J438" s="364"/>
      <c r="K438" s="364"/>
      <c r="L438" s="364"/>
      <c r="M438" s="364"/>
      <c r="N438" s="364"/>
      <c r="O438" s="364" t="s">
        <v>7</v>
      </c>
      <c r="P438" s="364" t="s">
        <v>7</v>
      </c>
    </row>
    <row r="439" spans="1:16" x14ac:dyDescent="0.2">
      <c r="A439" s="364">
        <v>56712</v>
      </c>
      <c r="B439" s="364" t="s">
        <v>23</v>
      </c>
      <c r="C439" s="364" t="s">
        <v>260</v>
      </c>
      <c r="D439" s="364" t="s">
        <v>8</v>
      </c>
      <c r="E439" s="364" t="s">
        <v>7</v>
      </c>
      <c r="F439" s="364" t="s">
        <v>10</v>
      </c>
      <c r="G439" s="364" t="s">
        <v>7</v>
      </c>
      <c r="H439" s="364" t="s">
        <v>7</v>
      </c>
      <c r="I439" s="367">
        <f t="shared" si="6"/>
        <v>45765</v>
      </c>
      <c r="J439" s="364"/>
      <c r="K439" s="364"/>
      <c r="L439" s="364"/>
      <c r="M439" s="364"/>
      <c r="N439" s="364"/>
      <c r="O439" s="364" t="s">
        <v>7</v>
      </c>
      <c r="P439" s="364" t="s">
        <v>7</v>
      </c>
    </row>
    <row r="440" spans="1:16" x14ac:dyDescent="0.2">
      <c r="A440" s="364">
        <v>56712</v>
      </c>
      <c r="B440" s="364" t="s">
        <v>23</v>
      </c>
      <c r="C440" s="364" t="s">
        <v>261</v>
      </c>
      <c r="D440" s="364" t="s">
        <v>8</v>
      </c>
      <c r="E440" s="364" t="s">
        <v>7</v>
      </c>
      <c r="F440" s="364" t="s">
        <v>241</v>
      </c>
      <c r="G440" s="364" t="s">
        <v>7</v>
      </c>
      <c r="H440" s="364" t="s">
        <v>7</v>
      </c>
      <c r="I440" s="367">
        <f t="shared" si="6"/>
        <v>45766</v>
      </c>
      <c r="J440" s="364"/>
      <c r="K440" s="364"/>
      <c r="L440" s="364"/>
      <c r="M440" s="364"/>
      <c r="N440" s="364"/>
      <c r="O440" s="364" t="s">
        <v>7</v>
      </c>
      <c r="P440" s="364" t="s">
        <v>7</v>
      </c>
    </row>
    <row r="441" spans="1:16" x14ac:dyDescent="0.2">
      <c r="A441" s="364">
        <v>56712</v>
      </c>
      <c r="B441" s="364" t="s">
        <v>23</v>
      </c>
      <c r="C441" s="364" t="s">
        <v>262</v>
      </c>
      <c r="D441" s="364" t="s">
        <v>211</v>
      </c>
      <c r="E441" s="364" t="s">
        <v>7</v>
      </c>
      <c r="F441" s="364" t="s">
        <v>10</v>
      </c>
      <c r="G441" s="364" t="s">
        <v>7</v>
      </c>
      <c r="H441" s="364" t="s">
        <v>7</v>
      </c>
      <c r="I441" s="367">
        <f t="shared" si="6"/>
        <v>45767</v>
      </c>
      <c r="J441" s="364"/>
      <c r="K441" s="364"/>
      <c r="L441" s="364"/>
      <c r="M441" s="364"/>
      <c r="N441" s="364"/>
      <c r="O441" s="364" t="s">
        <v>7</v>
      </c>
      <c r="P441" s="364" t="s">
        <v>7</v>
      </c>
    </row>
    <row r="442" spans="1:16" x14ac:dyDescent="0.2">
      <c r="A442" s="364">
        <v>56712</v>
      </c>
      <c r="B442" s="364" t="s">
        <v>23</v>
      </c>
      <c r="C442" s="364" t="s">
        <v>263</v>
      </c>
      <c r="D442" s="364" t="s">
        <v>8</v>
      </c>
      <c r="E442" s="364" t="s">
        <v>7</v>
      </c>
      <c r="F442" s="364" t="s">
        <v>10</v>
      </c>
      <c r="G442" s="364" t="s">
        <v>7</v>
      </c>
      <c r="H442" s="364" t="s">
        <v>7</v>
      </c>
      <c r="I442" s="367">
        <f t="shared" si="6"/>
        <v>45768</v>
      </c>
      <c r="J442" s="364"/>
      <c r="K442" s="364"/>
      <c r="L442" s="364"/>
      <c r="M442" s="364"/>
      <c r="N442" s="364"/>
      <c r="O442" s="364" t="s">
        <v>7</v>
      </c>
      <c r="P442" s="364" t="s">
        <v>7</v>
      </c>
    </row>
    <row r="443" spans="1:16" x14ac:dyDescent="0.2">
      <c r="A443" s="364">
        <v>56712</v>
      </c>
      <c r="B443" s="364" t="s">
        <v>23</v>
      </c>
      <c r="C443" s="364" t="s">
        <v>264</v>
      </c>
      <c r="D443" s="364" t="s">
        <v>8</v>
      </c>
      <c r="E443" s="364" t="s">
        <v>7</v>
      </c>
      <c r="F443" s="364" t="s">
        <v>10</v>
      </c>
      <c r="G443" s="364" t="s">
        <v>7</v>
      </c>
      <c r="H443" s="364" t="s">
        <v>7</v>
      </c>
      <c r="I443" s="367">
        <f t="shared" si="6"/>
        <v>45769</v>
      </c>
      <c r="J443" s="364"/>
      <c r="K443" s="364"/>
      <c r="L443" s="364"/>
      <c r="M443" s="364"/>
      <c r="N443" s="364"/>
      <c r="O443" s="364" t="s">
        <v>7</v>
      </c>
      <c r="P443" s="364" t="s">
        <v>7</v>
      </c>
    </row>
    <row r="444" spans="1:16" x14ac:dyDescent="0.2">
      <c r="A444" s="364">
        <v>56712</v>
      </c>
      <c r="B444" s="364" t="s">
        <v>23</v>
      </c>
      <c r="C444" s="364" t="s">
        <v>265</v>
      </c>
      <c r="D444" s="364" t="s">
        <v>8</v>
      </c>
      <c r="E444" s="364" t="s">
        <v>7</v>
      </c>
      <c r="F444" s="364" t="s">
        <v>10</v>
      </c>
      <c r="G444" s="364" t="s">
        <v>7</v>
      </c>
      <c r="H444" s="364" t="s">
        <v>7</v>
      </c>
      <c r="I444" s="367">
        <f t="shared" si="6"/>
        <v>45770</v>
      </c>
      <c r="J444" s="364"/>
      <c r="K444" s="364"/>
      <c r="L444" s="364"/>
      <c r="M444" s="364"/>
      <c r="N444" s="364"/>
      <c r="O444" s="364" t="s">
        <v>7</v>
      </c>
      <c r="P444" s="364" t="s">
        <v>7</v>
      </c>
    </row>
    <row r="445" spans="1:16" x14ac:dyDescent="0.2">
      <c r="A445" s="364">
        <v>56712</v>
      </c>
      <c r="B445" s="364" t="s">
        <v>23</v>
      </c>
      <c r="C445" s="364" t="s">
        <v>266</v>
      </c>
      <c r="D445" s="364" t="s">
        <v>8</v>
      </c>
      <c r="E445" s="364" t="s">
        <v>7</v>
      </c>
      <c r="F445" s="364" t="s">
        <v>10</v>
      </c>
      <c r="G445" s="364" t="s">
        <v>7</v>
      </c>
      <c r="H445" s="364" t="s">
        <v>7</v>
      </c>
      <c r="I445" s="367">
        <f t="shared" si="6"/>
        <v>45771</v>
      </c>
      <c r="J445" s="364"/>
      <c r="K445" s="364"/>
      <c r="L445" s="364"/>
      <c r="M445" s="364"/>
      <c r="N445" s="364"/>
      <c r="O445" s="364" t="s">
        <v>7</v>
      </c>
      <c r="P445" s="364" t="s">
        <v>7</v>
      </c>
    </row>
    <row r="446" spans="1:16" x14ac:dyDescent="0.2">
      <c r="A446" s="364">
        <v>56712</v>
      </c>
      <c r="B446" s="364" t="s">
        <v>23</v>
      </c>
      <c r="C446" s="364" t="s">
        <v>267</v>
      </c>
      <c r="D446" s="364" t="s">
        <v>8</v>
      </c>
      <c r="E446" s="364" t="s">
        <v>7</v>
      </c>
      <c r="F446" s="364" t="s">
        <v>10</v>
      </c>
      <c r="G446" s="364" t="s">
        <v>7</v>
      </c>
      <c r="H446" s="364" t="s">
        <v>7</v>
      </c>
      <c r="I446" s="367">
        <f t="shared" si="6"/>
        <v>45772</v>
      </c>
      <c r="J446" s="364"/>
      <c r="K446" s="364"/>
      <c r="L446" s="364"/>
      <c r="M446" s="364"/>
      <c r="N446" s="364"/>
      <c r="O446" s="364" t="s">
        <v>7</v>
      </c>
      <c r="P446" s="364" t="s">
        <v>7</v>
      </c>
    </row>
    <row r="447" spans="1:16" x14ac:dyDescent="0.2">
      <c r="A447" s="364">
        <v>56712</v>
      </c>
      <c r="B447" s="364" t="s">
        <v>23</v>
      </c>
      <c r="C447" s="364" t="s">
        <v>268</v>
      </c>
      <c r="D447" s="364" t="s">
        <v>9</v>
      </c>
      <c r="E447" s="364" t="s">
        <v>7</v>
      </c>
      <c r="F447" s="364" t="s">
        <v>10</v>
      </c>
      <c r="G447" s="364" t="s">
        <v>7</v>
      </c>
      <c r="H447" s="364" t="s">
        <v>7</v>
      </c>
      <c r="I447" s="367">
        <f t="shared" si="6"/>
        <v>45773</v>
      </c>
      <c r="J447" s="364"/>
      <c r="K447" s="364"/>
      <c r="L447" s="364"/>
      <c r="M447" s="364"/>
      <c r="N447" s="364"/>
      <c r="O447" s="364" t="s">
        <v>7</v>
      </c>
      <c r="P447" s="364" t="s">
        <v>7</v>
      </c>
    </row>
    <row r="448" spans="1:16" x14ac:dyDescent="0.2">
      <c r="A448" s="364">
        <v>56712</v>
      </c>
      <c r="B448" s="364" t="s">
        <v>23</v>
      </c>
      <c r="C448" s="364" t="s">
        <v>269</v>
      </c>
      <c r="D448" s="364" t="s">
        <v>8</v>
      </c>
      <c r="E448" s="364" t="s">
        <v>7</v>
      </c>
      <c r="F448" s="364" t="s">
        <v>37</v>
      </c>
      <c r="G448" s="364" t="s">
        <v>7</v>
      </c>
      <c r="H448" s="364" t="s">
        <v>7</v>
      </c>
      <c r="I448" s="367">
        <f t="shared" si="6"/>
        <v>45774</v>
      </c>
      <c r="J448" s="364"/>
      <c r="K448" s="364"/>
      <c r="L448" s="364"/>
      <c r="M448" s="364"/>
      <c r="N448" s="364"/>
      <c r="O448" s="364" t="s">
        <v>7</v>
      </c>
      <c r="P448" s="364" t="s">
        <v>7</v>
      </c>
    </row>
    <row r="449" spans="1:16" x14ac:dyDescent="0.2">
      <c r="A449" s="364">
        <v>56712</v>
      </c>
      <c r="B449" s="364" t="s">
        <v>23</v>
      </c>
      <c r="C449" s="364" t="s">
        <v>270</v>
      </c>
      <c r="D449" s="364" t="s">
        <v>8</v>
      </c>
      <c r="E449" s="364" t="s">
        <v>7</v>
      </c>
      <c r="F449" s="364" t="s">
        <v>38</v>
      </c>
      <c r="G449" s="364" t="s">
        <v>7</v>
      </c>
      <c r="H449" s="364" t="s">
        <v>7</v>
      </c>
      <c r="I449" s="367">
        <f t="shared" si="6"/>
        <v>45775</v>
      </c>
      <c r="J449" s="364"/>
      <c r="K449" s="364"/>
      <c r="L449" s="364"/>
      <c r="M449" s="364"/>
      <c r="N449" s="364"/>
      <c r="O449" s="364" t="s">
        <v>7</v>
      </c>
      <c r="P449" s="364" t="s">
        <v>7</v>
      </c>
    </row>
    <row r="450" spans="1:16" x14ac:dyDescent="0.2">
      <c r="A450" s="364">
        <v>56712</v>
      </c>
      <c r="B450" s="364" t="s">
        <v>23</v>
      </c>
      <c r="C450" s="364" t="s">
        <v>271</v>
      </c>
      <c r="D450" s="364" t="s">
        <v>211</v>
      </c>
      <c r="E450" s="364" t="s">
        <v>7</v>
      </c>
      <c r="F450" s="364" t="s">
        <v>10</v>
      </c>
      <c r="G450" s="364" t="s">
        <v>7</v>
      </c>
      <c r="H450" s="364" t="s">
        <v>7</v>
      </c>
      <c r="I450" s="367">
        <f t="shared" si="6"/>
        <v>45776</v>
      </c>
      <c r="J450" s="364"/>
      <c r="K450" s="364"/>
      <c r="L450" s="364"/>
      <c r="M450" s="364"/>
      <c r="N450" s="364"/>
      <c r="O450" s="364" t="s">
        <v>7</v>
      </c>
      <c r="P450" s="364" t="s">
        <v>7</v>
      </c>
    </row>
    <row r="451" spans="1:16" x14ac:dyDescent="0.2">
      <c r="A451" s="364">
        <v>56712</v>
      </c>
      <c r="B451" s="364" t="s">
        <v>23</v>
      </c>
      <c r="C451" s="364" t="s">
        <v>272</v>
      </c>
      <c r="D451" s="364" t="s">
        <v>8</v>
      </c>
      <c r="E451" s="364" t="s">
        <v>7</v>
      </c>
      <c r="F451" s="364" t="s">
        <v>10</v>
      </c>
      <c r="G451" s="364" t="s">
        <v>7</v>
      </c>
      <c r="H451" s="364" t="s">
        <v>7</v>
      </c>
      <c r="I451" s="367">
        <f t="shared" ref="I451:I514" si="7">C451*1</f>
        <v>45777</v>
      </c>
      <c r="J451" s="364"/>
      <c r="K451" s="364"/>
      <c r="L451" s="364"/>
      <c r="M451" s="364"/>
      <c r="N451" s="364"/>
      <c r="O451" s="364" t="s">
        <v>7</v>
      </c>
      <c r="P451" s="364" t="s">
        <v>7</v>
      </c>
    </row>
    <row r="452" spans="1:16" x14ac:dyDescent="0.2">
      <c r="A452" s="364">
        <v>97962</v>
      </c>
      <c r="B452" s="364" t="s">
        <v>29</v>
      </c>
      <c r="C452" s="364" t="s">
        <v>243</v>
      </c>
      <c r="D452" s="364" t="s">
        <v>8</v>
      </c>
      <c r="E452" s="364" t="s">
        <v>7</v>
      </c>
      <c r="F452" s="364" t="s">
        <v>10</v>
      </c>
      <c r="G452" s="364" t="s">
        <v>7</v>
      </c>
      <c r="H452" s="364" t="s">
        <v>7</v>
      </c>
      <c r="I452" s="367">
        <f t="shared" si="7"/>
        <v>45748</v>
      </c>
      <c r="J452" s="364"/>
      <c r="K452" s="364"/>
      <c r="L452" s="364"/>
      <c r="M452" s="364"/>
      <c r="N452" s="364"/>
      <c r="O452" s="364" t="s">
        <v>7</v>
      </c>
      <c r="P452" s="364" t="s">
        <v>7</v>
      </c>
    </row>
    <row r="453" spans="1:16" x14ac:dyDescent="0.2">
      <c r="A453" s="364">
        <v>97962</v>
      </c>
      <c r="B453" s="364" t="s">
        <v>29</v>
      </c>
      <c r="C453" s="364" t="s">
        <v>244</v>
      </c>
      <c r="D453" s="364" t="s">
        <v>8</v>
      </c>
      <c r="E453" s="364" t="s">
        <v>7</v>
      </c>
      <c r="F453" s="364" t="s">
        <v>10</v>
      </c>
      <c r="G453" s="364" t="s">
        <v>7</v>
      </c>
      <c r="H453" s="364" t="s">
        <v>7</v>
      </c>
      <c r="I453" s="367">
        <f t="shared" si="7"/>
        <v>45749</v>
      </c>
      <c r="J453" s="364"/>
      <c r="K453" s="364"/>
      <c r="L453" s="364"/>
      <c r="M453" s="364"/>
      <c r="N453" s="364"/>
      <c r="O453" s="364" t="s">
        <v>7</v>
      </c>
      <c r="P453" s="364" t="s">
        <v>7</v>
      </c>
    </row>
    <row r="454" spans="1:16" x14ac:dyDescent="0.2">
      <c r="A454" s="364">
        <v>97962</v>
      </c>
      <c r="B454" s="364" t="s">
        <v>29</v>
      </c>
      <c r="C454" s="364" t="s">
        <v>245</v>
      </c>
      <c r="D454" s="364" t="s">
        <v>8</v>
      </c>
      <c r="E454" s="364" t="s">
        <v>7</v>
      </c>
      <c r="F454" s="364" t="s">
        <v>10</v>
      </c>
      <c r="G454" s="364" t="s">
        <v>7</v>
      </c>
      <c r="H454" s="364" t="s">
        <v>7</v>
      </c>
      <c r="I454" s="367">
        <f t="shared" si="7"/>
        <v>45750</v>
      </c>
      <c r="J454" s="364"/>
      <c r="K454" s="364"/>
      <c r="L454" s="364"/>
      <c r="M454" s="364"/>
      <c r="N454" s="364"/>
      <c r="O454" s="364" t="s">
        <v>7</v>
      </c>
      <c r="P454" s="364" t="s">
        <v>7</v>
      </c>
    </row>
    <row r="455" spans="1:16" x14ac:dyDescent="0.2">
      <c r="A455" s="364">
        <v>97962</v>
      </c>
      <c r="B455" s="364" t="s">
        <v>29</v>
      </c>
      <c r="C455" s="364" t="s">
        <v>246</v>
      </c>
      <c r="D455" s="364" t="s">
        <v>8</v>
      </c>
      <c r="E455" s="364" t="s">
        <v>7</v>
      </c>
      <c r="F455" s="364" t="s">
        <v>10</v>
      </c>
      <c r="G455" s="364" t="s">
        <v>7</v>
      </c>
      <c r="H455" s="364" t="s">
        <v>7</v>
      </c>
      <c r="I455" s="367">
        <f t="shared" si="7"/>
        <v>45751</v>
      </c>
      <c r="J455" s="364"/>
      <c r="K455" s="364"/>
      <c r="L455" s="364"/>
      <c r="M455" s="364"/>
      <c r="N455" s="364"/>
      <c r="O455" s="364" t="s">
        <v>7</v>
      </c>
      <c r="P455" s="364" t="s">
        <v>7</v>
      </c>
    </row>
    <row r="456" spans="1:16" x14ac:dyDescent="0.2">
      <c r="A456" s="364">
        <v>97962</v>
      </c>
      <c r="B456" s="364" t="s">
        <v>29</v>
      </c>
      <c r="C456" s="364" t="s">
        <v>247</v>
      </c>
      <c r="D456" s="364" t="s">
        <v>9</v>
      </c>
      <c r="E456" s="364" t="s">
        <v>7</v>
      </c>
      <c r="F456" s="364" t="s">
        <v>10</v>
      </c>
      <c r="G456" s="364" t="s">
        <v>7</v>
      </c>
      <c r="H456" s="364" t="s">
        <v>7</v>
      </c>
      <c r="I456" s="367">
        <f t="shared" si="7"/>
        <v>45752</v>
      </c>
      <c r="J456" s="364"/>
      <c r="K456" s="364"/>
      <c r="L456" s="364"/>
      <c r="M456" s="364"/>
      <c r="N456" s="364"/>
      <c r="O456" s="364" t="s">
        <v>7</v>
      </c>
      <c r="P456" s="364" t="s">
        <v>7</v>
      </c>
    </row>
    <row r="457" spans="1:16" x14ac:dyDescent="0.2">
      <c r="A457" s="364">
        <v>97962</v>
      </c>
      <c r="B457" s="364" t="s">
        <v>29</v>
      </c>
      <c r="C457" s="364" t="s">
        <v>248</v>
      </c>
      <c r="D457" s="364" t="s">
        <v>211</v>
      </c>
      <c r="E457" s="364" t="s">
        <v>7</v>
      </c>
      <c r="F457" s="364" t="s">
        <v>10</v>
      </c>
      <c r="G457" s="364" t="s">
        <v>7</v>
      </c>
      <c r="H457" s="364" t="s">
        <v>7</v>
      </c>
      <c r="I457" s="367">
        <f t="shared" si="7"/>
        <v>45753</v>
      </c>
      <c r="J457" s="364"/>
      <c r="K457" s="364"/>
      <c r="L457" s="364"/>
      <c r="M457" s="364"/>
      <c r="N457" s="364"/>
      <c r="O457" s="364" t="s">
        <v>7</v>
      </c>
      <c r="P457" s="364" t="s">
        <v>7</v>
      </c>
    </row>
    <row r="458" spans="1:16" x14ac:dyDescent="0.2">
      <c r="A458" s="364">
        <v>97962</v>
      </c>
      <c r="B458" s="364" t="s">
        <v>29</v>
      </c>
      <c r="C458" s="364" t="s">
        <v>249</v>
      </c>
      <c r="D458" s="364" t="s">
        <v>8</v>
      </c>
      <c r="E458" s="364" t="s">
        <v>7</v>
      </c>
      <c r="F458" s="364" t="s">
        <v>10</v>
      </c>
      <c r="G458" s="364" t="s">
        <v>7</v>
      </c>
      <c r="H458" s="364" t="s">
        <v>7</v>
      </c>
      <c r="I458" s="367">
        <f t="shared" si="7"/>
        <v>45754</v>
      </c>
      <c r="J458" s="364"/>
      <c r="K458" s="364"/>
      <c r="L458" s="364"/>
      <c r="M458" s="364"/>
      <c r="N458" s="364"/>
      <c r="O458" s="364" t="s">
        <v>7</v>
      </c>
      <c r="P458" s="364" t="s">
        <v>7</v>
      </c>
    </row>
    <row r="459" spans="1:16" x14ac:dyDescent="0.2">
      <c r="A459" s="364">
        <v>97962</v>
      </c>
      <c r="B459" s="364" t="s">
        <v>29</v>
      </c>
      <c r="C459" s="364" t="s">
        <v>250</v>
      </c>
      <c r="D459" s="364" t="s">
        <v>8</v>
      </c>
      <c r="E459" s="364" t="s">
        <v>7</v>
      </c>
      <c r="F459" s="364" t="s">
        <v>10</v>
      </c>
      <c r="G459" s="364" t="s">
        <v>7</v>
      </c>
      <c r="H459" s="364" t="s">
        <v>7</v>
      </c>
      <c r="I459" s="367">
        <f t="shared" si="7"/>
        <v>45755</v>
      </c>
      <c r="J459" s="364"/>
      <c r="K459" s="364"/>
      <c r="L459" s="364"/>
      <c r="M459" s="364"/>
      <c r="N459" s="364"/>
      <c r="O459" s="364" t="s">
        <v>7</v>
      </c>
      <c r="P459" s="364" t="s">
        <v>7</v>
      </c>
    </row>
    <row r="460" spans="1:16" x14ac:dyDescent="0.2">
      <c r="A460" s="364">
        <v>97962</v>
      </c>
      <c r="B460" s="364" t="s">
        <v>29</v>
      </c>
      <c r="C460" s="364" t="s">
        <v>251</v>
      </c>
      <c r="D460" s="364" t="s">
        <v>8</v>
      </c>
      <c r="E460" s="364" t="s">
        <v>7</v>
      </c>
      <c r="F460" s="364" t="s">
        <v>37</v>
      </c>
      <c r="G460" s="364" t="s">
        <v>7</v>
      </c>
      <c r="H460" s="364" t="s">
        <v>7</v>
      </c>
      <c r="I460" s="367">
        <f t="shared" si="7"/>
        <v>45756</v>
      </c>
      <c r="J460" s="364"/>
      <c r="K460" s="364"/>
      <c r="L460" s="364"/>
      <c r="M460" s="364"/>
      <c r="N460" s="364"/>
      <c r="O460" s="364" t="s">
        <v>7</v>
      </c>
      <c r="P460" s="364" t="s">
        <v>7</v>
      </c>
    </row>
    <row r="461" spans="1:16" x14ac:dyDescent="0.2">
      <c r="A461" s="364">
        <v>97962</v>
      </c>
      <c r="B461" s="364" t="s">
        <v>29</v>
      </c>
      <c r="C461" s="364" t="s">
        <v>252</v>
      </c>
      <c r="D461" s="364" t="s">
        <v>8</v>
      </c>
      <c r="E461" s="364" t="s">
        <v>7</v>
      </c>
      <c r="F461" s="364" t="s">
        <v>38</v>
      </c>
      <c r="G461" s="364" t="s">
        <v>7</v>
      </c>
      <c r="H461" s="364" t="s">
        <v>7</v>
      </c>
      <c r="I461" s="367">
        <f t="shared" si="7"/>
        <v>45757</v>
      </c>
      <c r="J461" s="364"/>
      <c r="K461" s="364"/>
      <c r="L461" s="364"/>
      <c r="M461" s="364"/>
      <c r="N461" s="364"/>
      <c r="O461" s="364" t="s">
        <v>7</v>
      </c>
      <c r="P461" s="364" t="s">
        <v>7</v>
      </c>
    </row>
    <row r="462" spans="1:16" x14ac:dyDescent="0.2">
      <c r="A462" s="364">
        <v>97962</v>
      </c>
      <c r="B462" s="364" t="s">
        <v>29</v>
      </c>
      <c r="C462" s="364" t="s">
        <v>253</v>
      </c>
      <c r="D462" s="364" t="s">
        <v>8</v>
      </c>
      <c r="E462" s="364" t="s">
        <v>7</v>
      </c>
      <c r="F462" s="364" t="s">
        <v>10</v>
      </c>
      <c r="G462" s="364" t="s">
        <v>7</v>
      </c>
      <c r="H462" s="364" t="s">
        <v>7</v>
      </c>
      <c r="I462" s="367">
        <f t="shared" si="7"/>
        <v>45758</v>
      </c>
      <c r="J462" s="364"/>
      <c r="K462" s="364"/>
      <c r="L462" s="364"/>
      <c r="M462" s="364"/>
      <c r="N462" s="364"/>
      <c r="O462" s="364" t="s">
        <v>7</v>
      </c>
      <c r="P462" s="364" t="s">
        <v>7</v>
      </c>
    </row>
    <row r="463" spans="1:16" x14ac:dyDescent="0.2">
      <c r="A463" s="364">
        <v>97962</v>
      </c>
      <c r="B463" s="364" t="s">
        <v>29</v>
      </c>
      <c r="C463" s="364" t="s">
        <v>254</v>
      </c>
      <c r="D463" s="364" t="s">
        <v>8</v>
      </c>
      <c r="E463" s="364" t="s">
        <v>7</v>
      </c>
      <c r="F463" s="364" t="s">
        <v>241</v>
      </c>
      <c r="G463" s="364" t="s">
        <v>7</v>
      </c>
      <c r="H463" s="364" t="s">
        <v>7</v>
      </c>
      <c r="I463" s="367">
        <f t="shared" si="7"/>
        <v>45759</v>
      </c>
      <c r="J463" s="364"/>
      <c r="K463" s="364"/>
      <c r="L463" s="364"/>
      <c r="M463" s="364"/>
      <c r="N463" s="364"/>
      <c r="O463" s="364" t="s">
        <v>7</v>
      </c>
      <c r="P463" s="364" t="s">
        <v>7</v>
      </c>
    </row>
    <row r="464" spans="1:16" x14ac:dyDescent="0.2">
      <c r="A464" s="364">
        <v>97962</v>
      </c>
      <c r="B464" s="364" t="s">
        <v>29</v>
      </c>
      <c r="C464" s="364" t="s">
        <v>255</v>
      </c>
      <c r="D464" s="364" t="s">
        <v>211</v>
      </c>
      <c r="E464" s="364" t="s">
        <v>7</v>
      </c>
      <c r="F464" s="364" t="s">
        <v>10</v>
      </c>
      <c r="G464" s="364" t="s">
        <v>7</v>
      </c>
      <c r="H464" s="364" t="s">
        <v>7</v>
      </c>
      <c r="I464" s="367">
        <f t="shared" si="7"/>
        <v>45760</v>
      </c>
      <c r="J464" s="364"/>
      <c r="K464" s="364"/>
      <c r="L464" s="364"/>
      <c r="M464" s="364"/>
      <c r="N464" s="364"/>
      <c r="O464" s="364" t="s">
        <v>7</v>
      </c>
      <c r="P464" s="364" t="s">
        <v>7</v>
      </c>
    </row>
    <row r="465" spans="1:16" x14ac:dyDescent="0.2">
      <c r="A465" s="364">
        <v>97962</v>
      </c>
      <c r="B465" s="364" t="s">
        <v>29</v>
      </c>
      <c r="C465" s="364" t="s">
        <v>256</v>
      </c>
      <c r="D465" s="364" t="s">
        <v>8</v>
      </c>
      <c r="E465" s="364" t="s">
        <v>7</v>
      </c>
      <c r="F465" s="364" t="s">
        <v>10</v>
      </c>
      <c r="G465" s="364" t="s">
        <v>7</v>
      </c>
      <c r="H465" s="364" t="s">
        <v>7</v>
      </c>
      <c r="I465" s="367">
        <f t="shared" si="7"/>
        <v>45761</v>
      </c>
      <c r="J465" s="364"/>
      <c r="K465" s="364"/>
      <c r="L465" s="364"/>
      <c r="M465" s="364"/>
      <c r="N465" s="364"/>
      <c r="O465" s="364" t="s">
        <v>7</v>
      </c>
      <c r="P465" s="364" t="s">
        <v>7</v>
      </c>
    </row>
    <row r="466" spans="1:16" x14ac:dyDescent="0.2">
      <c r="A466" s="364">
        <v>97962</v>
      </c>
      <c r="B466" s="364" t="s">
        <v>29</v>
      </c>
      <c r="C466" s="364" t="s">
        <v>257</v>
      </c>
      <c r="D466" s="364" t="s">
        <v>8</v>
      </c>
      <c r="E466" s="364" t="s">
        <v>7</v>
      </c>
      <c r="F466" s="364" t="s">
        <v>10</v>
      </c>
      <c r="G466" s="364" t="s">
        <v>7</v>
      </c>
      <c r="H466" s="364" t="s">
        <v>7</v>
      </c>
      <c r="I466" s="367">
        <f t="shared" si="7"/>
        <v>45762</v>
      </c>
      <c r="J466" s="364"/>
      <c r="K466" s="364"/>
      <c r="L466" s="364"/>
      <c r="M466" s="364"/>
      <c r="N466" s="364"/>
      <c r="O466" s="364" t="s">
        <v>7</v>
      </c>
      <c r="P466" s="364" t="s">
        <v>7</v>
      </c>
    </row>
    <row r="467" spans="1:16" x14ac:dyDescent="0.2">
      <c r="A467" s="364">
        <v>97962</v>
      </c>
      <c r="B467" s="364" t="s">
        <v>29</v>
      </c>
      <c r="C467" s="364" t="s">
        <v>258</v>
      </c>
      <c r="D467" s="364" t="s">
        <v>8</v>
      </c>
      <c r="E467" s="364" t="s">
        <v>7</v>
      </c>
      <c r="F467" s="364" t="s">
        <v>10</v>
      </c>
      <c r="G467" s="364" t="s">
        <v>7</v>
      </c>
      <c r="H467" s="364" t="s">
        <v>7</v>
      </c>
      <c r="I467" s="367">
        <f t="shared" si="7"/>
        <v>45763</v>
      </c>
      <c r="J467" s="364"/>
      <c r="K467" s="364"/>
      <c r="L467" s="364"/>
      <c r="M467" s="364"/>
      <c r="N467" s="364"/>
      <c r="O467" s="364" t="s">
        <v>7</v>
      </c>
      <c r="P467" s="364" t="s">
        <v>7</v>
      </c>
    </row>
    <row r="468" spans="1:16" x14ac:dyDescent="0.2">
      <c r="A468" s="364">
        <v>97962</v>
      </c>
      <c r="B468" s="364" t="s">
        <v>29</v>
      </c>
      <c r="C468" s="364" t="s">
        <v>259</v>
      </c>
      <c r="D468" s="364" t="s">
        <v>8</v>
      </c>
      <c r="E468" s="364" t="s">
        <v>7</v>
      </c>
      <c r="F468" s="364" t="s">
        <v>10</v>
      </c>
      <c r="G468" s="364" t="s">
        <v>7</v>
      </c>
      <c r="H468" s="364" t="s">
        <v>7</v>
      </c>
      <c r="I468" s="367">
        <f t="shared" si="7"/>
        <v>45764</v>
      </c>
      <c r="J468" s="364"/>
      <c r="K468" s="364"/>
      <c r="L468" s="364"/>
      <c r="M468" s="364"/>
      <c r="N468" s="364"/>
      <c r="O468" s="364" t="s">
        <v>7</v>
      </c>
      <c r="P468" s="364" t="s">
        <v>7</v>
      </c>
    </row>
    <row r="469" spans="1:16" x14ac:dyDescent="0.2">
      <c r="A469" s="364">
        <v>97962</v>
      </c>
      <c r="B469" s="364" t="s">
        <v>29</v>
      </c>
      <c r="C469" s="364" t="s">
        <v>260</v>
      </c>
      <c r="D469" s="364" t="s">
        <v>8</v>
      </c>
      <c r="E469" s="364" t="s">
        <v>7</v>
      </c>
      <c r="F469" s="364" t="s">
        <v>10</v>
      </c>
      <c r="G469" s="364" t="s">
        <v>7</v>
      </c>
      <c r="H469" s="364" t="s">
        <v>7</v>
      </c>
      <c r="I469" s="367">
        <f t="shared" si="7"/>
        <v>45765</v>
      </c>
      <c r="J469" s="364"/>
      <c r="K469" s="364"/>
      <c r="L469" s="364"/>
      <c r="M469" s="364"/>
      <c r="N469" s="364"/>
      <c r="O469" s="364" t="s">
        <v>7</v>
      </c>
      <c r="P469" s="364" t="s">
        <v>7</v>
      </c>
    </row>
    <row r="470" spans="1:16" x14ac:dyDescent="0.2">
      <c r="A470" s="364">
        <v>97962</v>
      </c>
      <c r="B470" s="364" t="s">
        <v>29</v>
      </c>
      <c r="C470" s="364" t="s">
        <v>261</v>
      </c>
      <c r="D470" s="364" t="s">
        <v>9</v>
      </c>
      <c r="E470" s="364" t="s">
        <v>7</v>
      </c>
      <c r="F470" s="364" t="s">
        <v>10</v>
      </c>
      <c r="G470" s="364" t="s">
        <v>7</v>
      </c>
      <c r="H470" s="364" t="s">
        <v>7</v>
      </c>
      <c r="I470" s="367">
        <f t="shared" si="7"/>
        <v>45766</v>
      </c>
      <c r="J470" s="364"/>
      <c r="K470" s="364"/>
      <c r="L470" s="364"/>
      <c r="M470" s="364"/>
      <c r="N470" s="364"/>
      <c r="O470" s="364" t="s">
        <v>7</v>
      </c>
      <c r="P470" s="364" t="s">
        <v>7</v>
      </c>
    </row>
    <row r="471" spans="1:16" x14ac:dyDescent="0.2">
      <c r="A471" s="364">
        <v>97962</v>
      </c>
      <c r="B471" s="364" t="s">
        <v>29</v>
      </c>
      <c r="C471" s="364" t="s">
        <v>262</v>
      </c>
      <c r="D471" s="364" t="s">
        <v>211</v>
      </c>
      <c r="E471" s="364" t="s">
        <v>7</v>
      </c>
      <c r="F471" s="364" t="s">
        <v>10</v>
      </c>
      <c r="G471" s="364" t="s">
        <v>7</v>
      </c>
      <c r="H471" s="364" t="s">
        <v>7</v>
      </c>
      <c r="I471" s="367">
        <f t="shared" si="7"/>
        <v>45767</v>
      </c>
      <c r="J471" s="364"/>
      <c r="K471" s="364"/>
      <c r="L471" s="364"/>
      <c r="M471" s="364"/>
      <c r="N471" s="364"/>
      <c r="O471" s="364" t="s">
        <v>7</v>
      </c>
      <c r="P471" s="364" t="s">
        <v>7</v>
      </c>
    </row>
    <row r="472" spans="1:16" x14ac:dyDescent="0.2">
      <c r="A472" s="364">
        <v>97962</v>
      </c>
      <c r="B472" s="364" t="s">
        <v>29</v>
      </c>
      <c r="C472" s="364" t="s">
        <v>263</v>
      </c>
      <c r="D472" s="364" t="s">
        <v>8</v>
      </c>
      <c r="E472" s="364" t="s">
        <v>7</v>
      </c>
      <c r="F472" s="364" t="s">
        <v>10</v>
      </c>
      <c r="G472" s="364" t="s">
        <v>7</v>
      </c>
      <c r="H472" s="364" t="s">
        <v>7</v>
      </c>
      <c r="I472" s="367">
        <f t="shared" si="7"/>
        <v>45768</v>
      </c>
      <c r="J472" s="364"/>
      <c r="K472" s="364"/>
      <c r="L472" s="364"/>
      <c r="M472" s="364"/>
      <c r="N472" s="364"/>
      <c r="O472" s="364" t="s">
        <v>7</v>
      </c>
      <c r="P472" s="364" t="s">
        <v>7</v>
      </c>
    </row>
    <row r="473" spans="1:16" x14ac:dyDescent="0.2">
      <c r="A473" s="364">
        <v>97962</v>
      </c>
      <c r="B473" s="364" t="s">
        <v>29</v>
      </c>
      <c r="C473" s="364" t="s">
        <v>264</v>
      </c>
      <c r="D473" s="364" t="s">
        <v>8</v>
      </c>
      <c r="E473" s="364" t="s">
        <v>7</v>
      </c>
      <c r="F473" s="364" t="s">
        <v>10</v>
      </c>
      <c r="G473" s="364" t="s">
        <v>7</v>
      </c>
      <c r="H473" s="364" t="s">
        <v>7</v>
      </c>
      <c r="I473" s="367">
        <f t="shared" si="7"/>
        <v>45769</v>
      </c>
      <c r="J473" s="364"/>
      <c r="K473" s="364"/>
      <c r="L473" s="364"/>
      <c r="M473" s="364"/>
      <c r="N473" s="364"/>
      <c r="O473" s="364" t="s">
        <v>7</v>
      </c>
      <c r="P473" s="364" t="s">
        <v>7</v>
      </c>
    </row>
    <row r="474" spans="1:16" x14ac:dyDescent="0.2">
      <c r="A474" s="364">
        <v>97962</v>
      </c>
      <c r="B474" s="364" t="s">
        <v>29</v>
      </c>
      <c r="C474" s="364" t="s">
        <v>265</v>
      </c>
      <c r="D474" s="364" t="s">
        <v>8</v>
      </c>
      <c r="E474" s="364" t="s">
        <v>7</v>
      </c>
      <c r="F474" s="364" t="s">
        <v>10</v>
      </c>
      <c r="G474" s="364" t="s">
        <v>7</v>
      </c>
      <c r="H474" s="364" t="s">
        <v>7</v>
      </c>
      <c r="I474" s="367">
        <f t="shared" si="7"/>
        <v>45770</v>
      </c>
      <c r="J474" s="364"/>
      <c r="K474" s="364"/>
      <c r="L474" s="364"/>
      <c r="M474" s="364"/>
      <c r="N474" s="364"/>
      <c r="O474" s="364" t="s">
        <v>7</v>
      </c>
      <c r="P474" s="364" t="s">
        <v>7</v>
      </c>
    </row>
    <row r="475" spans="1:16" x14ac:dyDescent="0.2">
      <c r="A475" s="364">
        <v>97962</v>
      </c>
      <c r="B475" s="364" t="s">
        <v>29</v>
      </c>
      <c r="C475" s="364" t="s">
        <v>266</v>
      </c>
      <c r="D475" s="364" t="s">
        <v>8</v>
      </c>
      <c r="E475" s="364" t="s">
        <v>7</v>
      </c>
      <c r="F475" s="364" t="s">
        <v>10</v>
      </c>
      <c r="G475" s="364" t="s">
        <v>7</v>
      </c>
      <c r="H475" s="364" t="s">
        <v>7</v>
      </c>
      <c r="I475" s="367">
        <f t="shared" si="7"/>
        <v>45771</v>
      </c>
      <c r="J475" s="364"/>
      <c r="K475" s="364"/>
      <c r="L475" s="364"/>
      <c r="M475" s="364"/>
      <c r="N475" s="364"/>
      <c r="O475" s="364" t="s">
        <v>7</v>
      </c>
      <c r="P475" s="364" t="s">
        <v>7</v>
      </c>
    </row>
    <row r="476" spans="1:16" x14ac:dyDescent="0.2">
      <c r="A476" s="364">
        <v>97962</v>
      </c>
      <c r="B476" s="364" t="s">
        <v>29</v>
      </c>
      <c r="C476" s="364" t="s">
        <v>267</v>
      </c>
      <c r="D476" s="364" t="s">
        <v>8</v>
      </c>
      <c r="E476" s="364" t="s">
        <v>7</v>
      </c>
      <c r="F476" s="364" t="s">
        <v>10</v>
      </c>
      <c r="G476" s="364" t="s">
        <v>7</v>
      </c>
      <c r="H476" s="364" t="s">
        <v>7</v>
      </c>
      <c r="I476" s="367">
        <f t="shared" si="7"/>
        <v>45772</v>
      </c>
      <c r="J476" s="364"/>
      <c r="K476" s="364"/>
      <c r="L476" s="364"/>
      <c r="M476" s="364"/>
      <c r="N476" s="364"/>
      <c r="O476" s="364" t="s">
        <v>7</v>
      </c>
      <c r="P476" s="364" t="s">
        <v>7</v>
      </c>
    </row>
    <row r="477" spans="1:16" x14ac:dyDescent="0.2">
      <c r="A477" s="364">
        <v>97962</v>
      </c>
      <c r="B477" s="364" t="s">
        <v>29</v>
      </c>
      <c r="C477" s="364" t="s">
        <v>268</v>
      </c>
      <c r="D477" s="364" t="s">
        <v>8</v>
      </c>
      <c r="E477" s="364" t="s">
        <v>7</v>
      </c>
      <c r="F477" s="364" t="s">
        <v>241</v>
      </c>
      <c r="G477" s="364" t="s">
        <v>7</v>
      </c>
      <c r="H477" s="364" t="s">
        <v>7</v>
      </c>
      <c r="I477" s="367">
        <f t="shared" si="7"/>
        <v>45773</v>
      </c>
      <c r="J477" s="364"/>
      <c r="K477" s="364"/>
      <c r="L477" s="364"/>
      <c r="M477" s="364"/>
      <c r="N477" s="364"/>
      <c r="O477" s="364" t="s">
        <v>7</v>
      </c>
      <c r="P477" s="364" t="s">
        <v>7</v>
      </c>
    </row>
    <row r="478" spans="1:16" x14ac:dyDescent="0.2">
      <c r="A478" s="364">
        <v>97962</v>
      </c>
      <c r="B478" s="364" t="s">
        <v>29</v>
      </c>
      <c r="C478" s="364" t="s">
        <v>269</v>
      </c>
      <c r="D478" s="364" t="s">
        <v>211</v>
      </c>
      <c r="E478" s="364" t="s">
        <v>7</v>
      </c>
      <c r="F478" s="364" t="s">
        <v>10</v>
      </c>
      <c r="G478" s="364" t="s">
        <v>7</v>
      </c>
      <c r="H478" s="364" t="s">
        <v>7</v>
      </c>
      <c r="I478" s="367">
        <f t="shared" si="7"/>
        <v>45774</v>
      </c>
      <c r="J478" s="364"/>
      <c r="K478" s="364"/>
      <c r="L478" s="364"/>
      <c r="M478" s="364"/>
      <c r="N478" s="364"/>
      <c r="O478" s="364" t="s">
        <v>7</v>
      </c>
      <c r="P478" s="364" t="s">
        <v>7</v>
      </c>
    </row>
    <row r="479" spans="1:16" x14ac:dyDescent="0.2">
      <c r="A479" s="364">
        <v>97962</v>
      </c>
      <c r="B479" s="364" t="s">
        <v>29</v>
      </c>
      <c r="C479" s="364" t="s">
        <v>270</v>
      </c>
      <c r="D479" s="364" t="s">
        <v>8</v>
      </c>
      <c r="E479" s="364" t="s">
        <v>7</v>
      </c>
      <c r="F479" s="364" t="s">
        <v>10</v>
      </c>
      <c r="G479" s="364" t="s">
        <v>7</v>
      </c>
      <c r="H479" s="364" t="s">
        <v>7</v>
      </c>
      <c r="I479" s="367">
        <f t="shared" si="7"/>
        <v>45775</v>
      </c>
      <c r="J479" s="364"/>
      <c r="K479" s="364"/>
      <c r="L479" s="364"/>
      <c r="M479" s="364"/>
      <c r="N479" s="364"/>
      <c r="O479" s="364" t="s">
        <v>7</v>
      </c>
      <c r="P479" s="364" t="s">
        <v>7</v>
      </c>
    </row>
    <row r="480" spans="1:16" x14ac:dyDescent="0.2">
      <c r="A480" s="364">
        <v>97962</v>
      </c>
      <c r="B480" s="364" t="s">
        <v>29</v>
      </c>
      <c r="C480" s="364" t="s">
        <v>271</v>
      </c>
      <c r="D480" s="364" t="s">
        <v>8</v>
      </c>
      <c r="E480" s="364" t="s">
        <v>7</v>
      </c>
      <c r="F480" s="364" t="s">
        <v>10</v>
      </c>
      <c r="G480" s="364" t="s">
        <v>7</v>
      </c>
      <c r="H480" s="364" t="s">
        <v>7</v>
      </c>
      <c r="I480" s="367">
        <f t="shared" si="7"/>
        <v>45776</v>
      </c>
      <c r="J480" s="364"/>
      <c r="K480" s="364"/>
      <c r="L480" s="364"/>
      <c r="M480" s="364"/>
      <c r="N480" s="364"/>
      <c r="O480" s="364" t="s">
        <v>7</v>
      </c>
      <c r="P480" s="364" t="s">
        <v>7</v>
      </c>
    </row>
    <row r="481" spans="1:16" x14ac:dyDescent="0.2">
      <c r="A481" s="364">
        <v>97962</v>
      </c>
      <c r="B481" s="364" t="s">
        <v>29</v>
      </c>
      <c r="C481" s="364" t="s">
        <v>272</v>
      </c>
      <c r="D481" s="364" t="s">
        <v>8</v>
      </c>
      <c r="E481" s="364" t="s">
        <v>7</v>
      </c>
      <c r="F481" s="364" t="s">
        <v>37</v>
      </c>
      <c r="G481" s="364" t="s">
        <v>7</v>
      </c>
      <c r="H481" s="364" t="s">
        <v>7</v>
      </c>
      <c r="I481" s="367">
        <f t="shared" si="7"/>
        <v>45777</v>
      </c>
      <c r="J481" s="364"/>
      <c r="K481" s="364"/>
      <c r="L481" s="364"/>
      <c r="M481" s="364"/>
      <c r="N481" s="364"/>
      <c r="O481" s="364" t="s">
        <v>7</v>
      </c>
      <c r="P481" s="364" t="s">
        <v>7</v>
      </c>
    </row>
    <row r="482" spans="1:16" x14ac:dyDescent="0.2">
      <c r="A482" s="364">
        <v>103814</v>
      </c>
      <c r="B482" s="364" t="s">
        <v>31</v>
      </c>
      <c r="C482" s="364" t="s">
        <v>243</v>
      </c>
      <c r="D482" s="364" t="s">
        <v>8</v>
      </c>
      <c r="E482" s="364" t="s">
        <v>7</v>
      </c>
      <c r="F482" s="364" t="s">
        <v>10</v>
      </c>
      <c r="G482" s="364" t="s">
        <v>7</v>
      </c>
      <c r="H482" s="364" t="s">
        <v>7</v>
      </c>
      <c r="I482" s="367">
        <f t="shared" si="7"/>
        <v>45748</v>
      </c>
      <c r="J482" s="364"/>
      <c r="K482" s="364"/>
      <c r="L482" s="364"/>
      <c r="M482" s="364"/>
      <c r="N482" s="364"/>
      <c r="O482" s="364" t="s">
        <v>7</v>
      </c>
      <c r="P482" s="364" t="s">
        <v>7</v>
      </c>
    </row>
    <row r="483" spans="1:16" x14ac:dyDescent="0.2">
      <c r="A483" s="364">
        <v>103814</v>
      </c>
      <c r="B483" s="364" t="s">
        <v>31</v>
      </c>
      <c r="C483" s="364" t="s">
        <v>244</v>
      </c>
      <c r="D483" s="364" t="s">
        <v>8</v>
      </c>
      <c r="E483" s="364" t="s">
        <v>7</v>
      </c>
      <c r="F483" s="364" t="s">
        <v>10</v>
      </c>
      <c r="G483" s="364" t="s">
        <v>7</v>
      </c>
      <c r="H483" s="364" t="s">
        <v>7</v>
      </c>
      <c r="I483" s="367">
        <f t="shared" si="7"/>
        <v>45749</v>
      </c>
      <c r="J483" s="364"/>
      <c r="K483" s="364"/>
      <c r="L483" s="364"/>
      <c r="M483" s="364"/>
      <c r="N483" s="364"/>
      <c r="O483" s="364" t="s">
        <v>7</v>
      </c>
      <c r="P483" s="364" t="s">
        <v>7</v>
      </c>
    </row>
    <row r="484" spans="1:16" x14ac:dyDescent="0.2">
      <c r="A484" s="364">
        <v>103814</v>
      </c>
      <c r="B484" s="364" t="s">
        <v>31</v>
      </c>
      <c r="C484" s="364" t="s">
        <v>245</v>
      </c>
      <c r="D484" s="364" t="s">
        <v>8</v>
      </c>
      <c r="E484" s="364" t="s">
        <v>7</v>
      </c>
      <c r="F484" s="364" t="s">
        <v>10</v>
      </c>
      <c r="G484" s="364" t="s">
        <v>7</v>
      </c>
      <c r="H484" s="364" t="s">
        <v>7</v>
      </c>
      <c r="I484" s="367">
        <f t="shared" si="7"/>
        <v>45750</v>
      </c>
      <c r="J484" s="364"/>
      <c r="K484" s="364"/>
      <c r="L484" s="364"/>
      <c r="M484" s="364"/>
      <c r="N484" s="364"/>
      <c r="O484" s="364" t="s">
        <v>7</v>
      </c>
      <c r="P484" s="364" t="s">
        <v>7</v>
      </c>
    </row>
    <row r="485" spans="1:16" x14ac:dyDescent="0.2">
      <c r="A485" s="364">
        <v>103814</v>
      </c>
      <c r="B485" s="364" t="s">
        <v>31</v>
      </c>
      <c r="C485" s="364" t="s">
        <v>246</v>
      </c>
      <c r="D485" s="364" t="s">
        <v>8</v>
      </c>
      <c r="E485" s="364" t="s">
        <v>7</v>
      </c>
      <c r="F485" s="364" t="s">
        <v>10</v>
      </c>
      <c r="G485" s="364" t="s">
        <v>7</v>
      </c>
      <c r="H485" s="364" t="s">
        <v>7</v>
      </c>
      <c r="I485" s="367">
        <f t="shared" si="7"/>
        <v>45751</v>
      </c>
      <c r="J485" s="364"/>
      <c r="K485" s="364"/>
      <c r="L485" s="364"/>
      <c r="M485" s="364"/>
      <c r="N485" s="364"/>
      <c r="O485" s="364" t="s">
        <v>7</v>
      </c>
      <c r="P485" s="364" t="s">
        <v>7</v>
      </c>
    </row>
    <row r="486" spans="1:16" x14ac:dyDescent="0.2">
      <c r="A486" s="364">
        <v>103814</v>
      </c>
      <c r="B486" s="364" t="s">
        <v>31</v>
      </c>
      <c r="C486" s="364" t="s">
        <v>247</v>
      </c>
      <c r="D486" s="364" t="s">
        <v>8</v>
      </c>
      <c r="E486" s="364" t="s">
        <v>7</v>
      </c>
      <c r="F486" s="364" t="s">
        <v>37</v>
      </c>
      <c r="G486" s="364" t="s">
        <v>7</v>
      </c>
      <c r="H486" s="364" t="s">
        <v>7</v>
      </c>
      <c r="I486" s="367">
        <f t="shared" si="7"/>
        <v>45752</v>
      </c>
      <c r="J486" s="364"/>
      <c r="K486" s="364"/>
      <c r="L486" s="364"/>
      <c r="M486" s="364"/>
      <c r="N486" s="364"/>
      <c r="O486" s="364" t="s">
        <v>7</v>
      </c>
      <c r="P486" s="364" t="s">
        <v>7</v>
      </c>
    </row>
    <row r="487" spans="1:16" x14ac:dyDescent="0.2">
      <c r="A487" s="364">
        <v>103814</v>
      </c>
      <c r="B487" s="364" t="s">
        <v>31</v>
      </c>
      <c r="C487" s="364" t="s">
        <v>248</v>
      </c>
      <c r="D487" s="364" t="s">
        <v>8</v>
      </c>
      <c r="E487" s="364" t="s">
        <v>7</v>
      </c>
      <c r="F487" s="364" t="s">
        <v>38</v>
      </c>
      <c r="G487" s="364" t="s">
        <v>7</v>
      </c>
      <c r="H487" s="364" t="s">
        <v>7</v>
      </c>
      <c r="I487" s="367">
        <f t="shared" si="7"/>
        <v>45753</v>
      </c>
      <c r="J487" s="364"/>
      <c r="K487" s="364"/>
      <c r="L487" s="364"/>
      <c r="M487" s="364"/>
      <c r="N487" s="364"/>
      <c r="O487" s="364" t="s">
        <v>7</v>
      </c>
      <c r="P487" s="364" t="s">
        <v>7</v>
      </c>
    </row>
    <row r="488" spans="1:16" x14ac:dyDescent="0.2">
      <c r="A488" s="364">
        <v>103814</v>
      </c>
      <c r="B488" s="364" t="s">
        <v>31</v>
      </c>
      <c r="C488" s="364" t="s">
        <v>249</v>
      </c>
      <c r="D488" s="364" t="s">
        <v>211</v>
      </c>
      <c r="E488" s="364" t="s">
        <v>7</v>
      </c>
      <c r="F488" s="364" t="s">
        <v>10</v>
      </c>
      <c r="G488" s="364" t="s">
        <v>7</v>
      </c>
      <c r="H488" s="364" t="s">
        <v>7</v>
      </c>
      <c r="I488" s="367">
        <f t="shared" si="7"/>
        <v>45754</v>
      </c>
      <c r="J488" s="364"/>
      <c r="K488" s="364"/>
      <c r="L488" s="364"/>
      <c r="M488" s="364"/>
      <c r="N488" s="364"/>
      <c r="O488" s="364" t="s">
        <v>7</v>
      </c>
      <c r="P488" s="364" t="s">
        <v>7</v>
      </c>
    </row>
    <row r="489" spans="1:16" x14ac:dyDescent="0.2">
      <c r="A489" s="364">
        <v>103814</v>
      </c>
      <c r="B489" s="364" t="s">
        <v>31</v>
      </c>
      <c r="C489" s="364" t="s">
        <v>250</v>
      </c>
      <c r="D489" s="364" t="s">
        <v>8</v>
      </c>
      <c r="E489" s="364" t="s">
        <v>7</v>
      </c>
      <c r="F489" s="364" t="s">
        <v>10</v>
      </c>
      <c r="G489" s="364" t="s">
        <v>7</v>
      </c>
      <c r="H489" s="364" t="s">
        <v>7</v>
      </c>
      <c r="I489" s="367">
        <f t="shared" si="7"/>
        <v>45755</v>
      </c>
      <c r="J489" s="364"/>
      <c r="K489" s="364"/>
      <c r="L489" s="364"/>
      <c r="M489" s="364"/>
      <c r="N489" s="364"/>
      <c r="O489" s="364" t="s">
        <v>7</v>
      </c>
      <c r="P489" s="364" t="s">
        <v>7</v>
      </c>
    </row>
    <row r="490" spans="1:16" x14ac:dyDescent="0.2">
      <c r="A490" s="364">
        <v>103814</v>
      </c>
      <c r="B490" s="364" t="s">
        <v>31</v>
      </c>
      <c r="C490" s="364" t="s">
        <v>251</v>
      </c>
      <c r="D490" s="364" t="s">
        <v>8</v>
      </c>
      <c r="E490" s="364" t="s">
        <v>7</v>
      </c>
      <c r="F490" s="364" t="s">
        <v>10</v>
      </c>
      <c r="G490" s="364" t="s">
        <v>7</v>
      </c>
      <c r="H490" s="364" t="s">
        <v>7</v>
      </c>
      <c r="I490" s="367">
        <f t="shared" si="7"/>
        <v>45756</v>
      </c>
      <c r="J490" s="364"/>
      <c r="K490" s="364"/>
      <c r="L490" s="364"/>
      <c r="M490" s="364"/>
      <c r="N490" s="364"/>
      <c r="O490" s="364" t="s">
        <v>7</v>
      </c>
      <c r="P490" s="364" t="s">
        <v>7</v>
      </c>
    </row>
    <row r="491" spans="1:16" x14ac:dyDescent="0.2">
      <c r="A491" s="364">
        <v>103814</v>
      </c>
      <c r="B491" s="364" t="s">
        <v>31</v>
      </c>
      <c r="C491" s="364" t="s">
        <v>252</v>
      </c>
      <c r="D491" s="364" t="s">
        <v>8</v>
      </c>
      <c r="E491" s="364" t="s">
        <v>7</v>
      </c>
      <c r="F491" s="364" t="s">
        <v>37</v>
      </c>
      <c r="G491" s="364" t="s">
        <v>7</v>
      </c>
      <c r="H491" s="364" t="s">
        <v>7</v>
      </c>
      <c r="I491" s="367">
        <f t="shared" si="7"/>
        <v>45757</v>
      </c>
      <c r="J491" s="364"/>
      <c r="K491" s="364"/>
      <c r="L491" s="364"/>
      <c r="M491" s="364"/>
      <c r="N491" s="364"/>
      <c r="O491" s="364" t="s">
        <v>7</v>
      </c>
      <c r="P491" s="364" t="s">
        <v>7</v>
      </c>
    </row>
    <row r="492" spans="1:16" x14ac:dyDescent="0.2">
      <c r="A492" s="364">
        <v>103814</v>
      </c>
      <c r="B492" s="364" t="s">
        <v>31</v>
      </c>
      <c r="C492" s="364" t="s">
        <v>253</v>
      </c>
      <c r="D492" s="364" t="s">
        <v>8</v>
      </c>
      <c r="E492" s="364" t="s">
        <v>7</v>
      </c>
      <c r="F492" s="364" t="s">
        <v>38</v>
      </c>
      <c r="G492" s="364" t="s">
        <v>7</v>
      </c>
      <c r="H492" s="364" t="s">
        <v>7</v>
      </c>
      <c r="I492" s="367">
        <f t="shared" si="7"/>
        <v>45758</v>
      </c>
      <c r="J492" s="364"/>
      <c r="K492" s="364"/>
      <c r="L492" s="364"/>
      <c r="M492" s="364"/>
      <c r="N492" s="364"/>
      <c r="O492" s="364" t="s">
        <v>7</v>
      </c>
      <c r="P492" s="364" t="s">
        <v>7</v>
      </c>
    </row>
    <row r="493" spans="1:16" x14ac:dyDescent="0.2">
      <c r="A493" s="364">
        <v>103814</v>
      </c>
      <c r="B493" s="364" t="s">
        <v>31</v>
      </c>
      <c r="C493" s="364" t="s">
        <v>254</v>
      </c>
      <c r="D493" s="364" t="s">
        <v>9</v>
      </c>
      <c r="E493" s="364" t="s">
        <v>7</v>
      </c>
      <c r="F493" s="364" t="s">
        <v>10</v>
      </c>
      <c r="G493" s="364" t="s">
        <v>7</v>
      </c>
      <c r="H493" s="364" t="s">
        <v>7</v>
      </c>
      <c r="I493" s="367">
        <f t="shared" si="7"/>
        <v>45759</v>
      </c>
      <c r="J493" s="364"/>
      <c r="K493" s="364"/>
      <c r="L493" s="364"/>
      <c r="M493" s="364"/>
      <c r="N493" s="364"/>
      <c r="O493" s="364" t="s">
        <v>7</v>
      </c>
      <c r="P493" s="364" t="s">
        <v>7</v>
      </c>
    </row>
    <row r="494" spans="1:16" x14ac:dyDescent="0.2">
      <c r="A494" s="364">
        <v>103814</v>
      </c>
      <c r="B494" s="364" t="s">
        <v>31</v>
      </c>
      <c r="C494" s="364" t="s">
        <v>255</v>
      </c>
      <c r="D494" s="364" t="s">
        <v>211</v>
      </c>
      <c r="E494" s="364" t="s">
        <v>7</v>
      </c>
      <c r="F494" s="364" t="s">
        <v>10</v>
      </c>
      <c r="G494" s="364" t="s">
        <v>7</v>
      </c>
      <c r="H494" s="364" t="s">
        <v>7</v>
      </c>
      <c r="I494" s="367">
        <f t="shared" si="7"/>
        <v>45760</v>
      </c>
      <c r="J494" s="364"/>
      <c r="K494" s="364"/>
      <c r="L494" s="364"/>
      <c r="M494" s="364"/>
      <c r="N494" s="364"/>
      <c r="O494" s="364" t="s">
        <v>7</v>
      </c>
      <c r="P494" s="364" t="s">
        <v>7</v>
      </c>
    </row>
    <row r="495" spans="1:16" x14ac:dyDescent="0.2">
      <c r="A495" s="364">
        <v>103814</v>
      </c>
      <c r="B495" s="364" t="s">
        <v>31</v>
      </c>
      <c r="C495" s="364" t="s">
        <v>256</v>
      </c>
      <c r="D495" s="364" t="s">
        <v>8</v>
      </c>
      <c r="E495" s="364" t="s">
        <v>7</v>
      </c>
      <c r="F495" s="364" t="s">
        <v>10</v>
      </c>
      <c r="G495" s="364" t="s">
        <v>7</v>
      </c>
      <c r="H495" s="364" t="s">
        <v>7</v>
      </c>
      <c r="I495" s="367">
        <f t="shared" si="7"/>
        <v>45761</v>
      </c>
      <c r="J495" s="364"/>
      <c r="K495" s="364"/>
      <c r="L495" s="364"/>
      <c r="M495" s="364"/>
      <c r="N495" s="364"/>
      <c r="O495" s="364" t="s">
        <v>7</v>
      </c>
      <c r="P495" s="364" t="s">
        <v>7</v>
      </c>
    </row>
    <row r="496" spans="1:16" x14ac:dyDescent="0.2">
      <c r="A496" s="364">
        <v>103814</v>
      </c>
      <c r="B496" s="364" t="s">
        <v>31</v>
      </c>
      <c r="C496" s="364" t="s">
        <v>257</v>
      </c>
      <c r="D496" s="364" t="s">
        <v>8</v>
      </c>
      <c r="E496" s="364" t="s">
        <v>7</v>
      </c>
      <c r="F496" s="364" t="s">
        <v>10</v>
      </c>
      <c r="G496" s="364" t="s">
        <v>7</v>
      </c>
      <c r="H496" s="364" t="s">
        <v>7</v>
      </c>
      <c r="I496" s="367">
        <f t="shared" si="7"/>
        <v>45762</v>
      </c>
      <c r="J496" s="364"/>
      <c r="K496" s="364"/>
      <c r="L496" s="364"/>
      <c r="M496" s="364"/>
      <c r="N496" s="364"/>
      <c r="O496" s="364" t="s">
        <v>7</v>
      </c>
      <c r="P496" s="364" t="s">
        <v>7</v>
      </c>
    </row>
    <row r="497" spans="1:16" x14ac:dyDescent="0.2">
      <c r="A497" s="364">
        <v>103814</v>
      </c>
      <c r="B497" s="364" t="s">
        <v>31</v>
      </c>
      <c r="C497" s="364" t="s">
        <v>258</v>
      </c>
      <c r="D497" s="364" t="s">
        <v>8</v>
      </c>
      <c r="E497" s="364" t="s">
        <v>7</v>
      </c>
      <c r="F497" s="364" t="s">
        <v>10</v>
      </c>
      <c r="G497" s="364" t="s">
        <v>7</v>
      </c>
      <c r="H497" s="364" t="s">
        <v>7</v>
      </c>
      <c r="I497" s="367">
        <f t="shared" si="7"/>
        <v>45763</v>
      </c>
      <c r="J497" s="364"/>
      <c r="K497" s="364"/>
      <c r="L497" s="364"/>
      <c r="M497" s="364"/>
      <c r="N497" s="364"/>
      <c r="O497" s="364" t="s">
        <v>7</v>
      </c>
      <c r="P497" s="364" t="s">
        <v>7</v>
      </c>
    </row>
    <row r="498" spans="1:16" x14ac:dyDescent="0.2">
      <c r="A498" s="364">
        <v>103814</v>
      </c>
      <c r="B498" s="364" t="s">
        <v>31</v>
      </c>
      <c r="C498" s="364" t="s">
        <v>259</v>
      </c>
      <c r="D498" s="364" t="s">
        <v>8</v>
      </c>
      <c r="E498" s="364" t="s">
        <v>7</v>
      </c>
      <c r="F498" s="364" t="s">
        <v>10</v>
      </c>
      <c r="G498" s="364" t="s">
        <v>7</v>
      </c>
      <c r="H498" s="364" t="s">
        <v>7</v>
      </c>
      <c r="I498" s="367">
        <f t="shared" si="7"/>
        <v>45764</v>
      </c>
      <c r="J498" s="364"/>
      <c r="K498" s="364"/>
      <c r="L498" s="364"/>
      <c r="M498" s="364"/>
      <c r="N498" s="364"/>
      <c r="O498" s="364" t="s">
        <v>7</v>
      </c>
      <c r="P498" s="364" t="s">
        <v>7</v>
      </c>
    </row>
    <row r="499" spans="1:16" x14ac:dyDescent="0.2">
      <c r="A499" s="364">
        <v>103814</v>
      </c>
      <c r="B499" s="364" t="s">
        <v>31</v>
      </c>
      <c r="C499" s="364" t="s">
        <v>260</v>
      </c>
      <c r="D499" s="364" t="s">
        <v>8</v>
      </c>
      <c r="E499" s="364" t="s">
        <v>7</v>
      </c>
      <c r="F499" s="364" t="s">
        <v>37</v>
      </c>
      <c r="G499" s="364" t="s">
        <v>7</v>
      </c>
      <c r="H499" s="364" t="s">
        <v>7</v>
      </c>
      <c r="I499" s="367">
        <f t="shared" si="7"/>
        <v>45765</v>
      </c>
      <c r="J499" s="364"/>
      <c r="K499" s="364"/>
      <c r="L499" s="364"/>
      <c r="M499" s="364"/>
      <c r="N499" s="364"/>
      <c r="O499" s="364" t="s">
        <v>7</v>
      </c>
      <c r="P499" s="364" t="s">
        <v>7</v>
      </c>
    </row>
    <row r="500" spans="1:16" x14ac:dyDescent="0.2">
      <c r="A500" s="364">
        <v>103814</v>
      </c>
      <c r="B500" s="364" t="s">
        <v>31</v>
      </c>
      <c r="C500" s="364" t="s">
        <v>261</v>
      </c>
      <c r="D500" s="364" t="s">
        <v>8</v>
      </c>
      <c r="E500" s="364" t="s">
        <v>7</v>
      </c>
      <c r="F500" s="364" t="s">
        <v>38</v>
      </c>
      <c r="G500" s="364" t="s">
        <v>7</v>
      </c>
      <c r="H500" s="364" t="s">
        <v>7</v>
      </c>
      <c r="I500" s="367">
        <f t="shared" si="7"/>
        <v>45766</v>
      </c>
      <c r="J500" s="364"/>
      <c r="K500" s="364"/>
      <c r="L500" s="364"/>
      <c r="M500" s="364"/>
      <c r="N500" s="364"/>
      <c r="O500" s="364" t="s">
        <v>7</v>
      </c>
      <c r="P500" s="364" t="s">
        <v>7</v>
      </c>
    </row>
    <row r="501" spans="1:16" x14ac:dyDescent="0.2">
      <c r="A501" s="364">
        <v>103814</v>
      </c>
      <c r="B501" s="364" t="s">
        <v>31</v>
      </c>
      <c r="C501" s="364" t="s">
        <v>262</v>
      </c>
      <c r="D501" s="364" t="s">
        <v>211</v>
      </c>
      <c r="E501" s="364" t="s">
        <v>7</v>
      </c>
      <c r="F501" s="364" t="s">
        <v>10</v>
      </c>
      <c r="G501" s="364" t="s">
        <v>7</v>
      </c>
      <c r="H501" s="364" t="s">
        <v>7</v>
      </c>
      <c r="I501" s="367">
        <f t="shared" si="7"/>
        <v>45767</v>
      </c>
      <c r="J501" s="364"/>
      <c r="K501" s="364"/>
      <c r="L501" s="364"/>
      <c r="M501" s="364"/>
      <c r="N501" s="364"/>
      <c r="O501" s="364" t="s">
        <v>7</v>
      </c>
      <c r="P501" s="364" t="s">
        <v>7</v>
      </c>
    </row>
    <row r="502" spans="1:16" x14ac:dyDescent="0.2">
      <c r="A502" s="364">
        <v>103814</v>
      </c>
      <c r="B502" s="364" t="s">
        <v>31</v>
      </c>
      <c r="C502" s="364" t="s">
        <v>263</v>
      </c>
      <c r="D502" s="364" t="s">
        <v>8</v>
      </c>
      <c r="E502" s="364" t="s">
        <v>7</v>
      </c>
      <c r="F502" s="364" t="s">
        <v>10</v>
      </c>
      <c r="G502" s="364" t="s">
        <v>7</v>
      </c>
      <c r="H502" s="364" t="s">
        <v>7</v>
      </c>
      <c r="I502" s="367">
        <f t="shared" si="7"/>
        <v>45768</v>
      </c>
      <c r="J502" s="364"/>
      <c r="K502" s="364"/>
      <c r="L502" s="364"/>
      <c r="M502" s="364"/>
      <c r="N502" s="364"/>
      <c r="O502" s="364" t="s">
        <v>7</v>
      </c>
      <c r="P502" s="364" t="s">
        <v>7</v>
      </c>
    </row>
    <row r="503" spans="1:16" x14ac:dyDescent="0.2">
      <c r="A503" s="364">
        <v>103814</v>
      </c>
      <c r="B503" s="364" t="s">
        <v>31</v>
      </c>
      <c r="C503" s="364" t="s">
        <v>264</v>
      </c>
      <c r="D503" s="364" t="s">
        <v>8</v>
      </c>
      <c r="E503" s="364" t="s">
        <v>7</v>
      </c>
      <c r="F503" s="364" t="s">
        <v>10</v>
      </c>
      <c r="G503" s="364" t="s">
        <v>7</v>
      </c>
      <c r="H503" s="364" t="s">
        <v>7</v>
      </c>
      <c r="I503" s="367">
        <f t="shared" si="7"/>
        <v>45769</v>
      </c>
      <c r="J503" s="364"/>
      <c r="K503" s="364"/>
      <c r="L503" s="364"/>
      <c r="M503" s="364"/>
      <c r="N503" s="364"/>
      <c r="O503" s="364" t="s">
        <v>7</v>
      </c>
      <c r="P503" s="364" t="s">
        <v>7</v>
      </c>
    </row>
    <row r="504" spans="1:16" x14ac:dyDescent="0.2">
      <c r="A504" s="364">
        <v>103814</v>
      </c>
      <c r="B504" s="364" t="s">
        <v>31</v>
      </c>
      <c r="C504" s="364" t="s">
        <v>265</v>
      </c>
      <c r="D504" s="364" t="s">
        <v>8</v>
      </c>
      <c r="E504" s="364" t="s">
        <v>7</v>
      </c>
      <c r="F504" s="364" t="s">
        <v>10</v>
      </c>
      <c r="G504" s="364" t="s">
        <v>7</v>
      </c>
      <c r="H504" s="364" t="s">
        <v>7</v>
      </c>
      <c r="I504" s="367">
        <f t="shared" si="7"/>
        <v>45770</v>
      </c>
      <c r="J504" s="364"/>
      <c r="K504" s="364"/>
      <c r="L504" s="364"/>
      <c r="M504" s="364"/>
      <c r="N504" s="364"/>
      <c r="O504" s="364" t="s">
        <v>7</v>
      </c>
      <c r="P504" s="364" t="s">
        <v>7</v>
      </c>
    </row>
    <row r="505" spans="1:16" x14ac:dyDescent="0.2">
      <c r="A505" s="364">
        <v>103814</v>
      </c>
      <c r="B505" s="364" t="s">
        <v>31</v>
      </c>
      <c r="C505" s="364" t="s">
        <v>266</v>
      </c>
      <c r="D505" s="364" t="s">
        <v>8</v>
      </c>
      <c r="E505" s="364" t="s">
        <v>7</v>
      </c>
      <c r="F505" s="364" t="s">
        <v>10</v>
      </c>
      <c r="G505" s="364" t="s">
        <v>7</v>
      </c>
      <c r="H505" s="364" t="s">
        <v>7</v>
      </c>
      <c r="I505" s="367">
        <f t="shared" si="7"/>
        <v>45771</v>
      </c>
      <c r="J505" s="364"/>
      <c r="K505" s="364"/>
      <c r="L505" s="364"/>
      <c r="M505" s="364"/>
      <c r="N505" s="364"/>
      <c r="O505" s="364" t="s">
        <v>7</v>
      </c>
      <c r="P505" s="364" t="s">
        <v>7</v>
      </c>
    </row>
    <row r="506" spans="1:16" x14ac:dyDescent="0.2">
      <c r="A506" s="364">
        <v>103814</v>
      </c>
      <c r="B506" s="364" t="s">
        <v>31</v>
      </c>
      <c r="C506" s="364" t="s">
        <v>267</v>
      </c>
      <c r="D506" s="364" t="s">
        <v>8</v>
      </c>
      <c r="E506" s="364" t="s">
        <v>7</v>
      </c>
      <c r="F506" s="364" t="s">
        <v>10</v>
      </c>
      <c r="G506" s="364" t="s">
        <v>7</v>
      </c>
      <c r="H506" s="364" t="s">
        <v>7</v>
      </c>
      <c r="I506" s="367">
        <f t="shared" si="7"/>
        <v>45772</v>
      </c>
      <c r="J506" s="364"/>
      <c r="K506" s="364"/>
      <c r="L506" s="364"/>
      <c r="M506" s="364"/>
      <c r="N506" s="364"/>
      <c r="O506" s="364" t="s">
        <v>7</v>
      </c>
      <c r="P506" s="364" t="s">
        <v>7</v>
      </c>
    </row>
    <row r="507" spans="1:16" x14ac:dyDescent="0.2">
      <c r="A507" s="364">
        <v>103814</v>
      </c>
      <c r="B507" s="364" t="s">
        <v>31</v>
      </c>
      <c r="C507" s="364" t="s">
        <v>268</v>
      </c>
      <c r="D507" s="364" t="s">
        <v>9</v>
      </c>
      <c r="E507" s="364" t="s">
        <v>7</v>
      </c>
      <c r="F507" s="364" t="s">
        <v>10</v>
      </c>
      <c r="G507" s="364" t="s">
        <v>7</v>
      </c>
      <c r="H507" s="364" t="s">
        <v>7</v>
      </c>
      <c r="I507" s="367">
        <f t="shared" si="7"/>
        <v>45773</v>
      </c>
      <c r="J507" s="364"/>
      <c r="K507" s="364"/>
      <c r="L507" s="364"/>
      <c r="M507" s="364"/>
      <c r="N507" s="364"/>
      <c r="O507" s="364" t="s">
        <v>7</v>
      </c>
      <c r="P507" s="364" t="s">
        <v>7</v>
      </c>
    </row>
    <row r="508" spans="1:16" x14ac:dyDescent="0.2">
      <c r="A508" s="364">
        <v>103814</v>
      </c>
      <c r="B508" s="364" t="s">
        <v>31</v>
      </c>
      <c r="C508" s="364" t="s">
        <v>269</v>
      </c>
      <c r="D508" s="364" t="s">
        <v>211</v>
      </c>
      <c r="E508" s="364" t="s">
        <v>7</v>
      </c>
      <c r="F508" s="364" t="s">
        <v>10</v>
      </c>
      <c r="G508" s="364" t="s">
        <v>7</v>
      </c>
      <c r="H508" s="364" t="s">
        <v>7</v>
      </c>
      <c r="I508" s="367">
        <f t="shared" si="7"/>
        <v>45774</v>
      </c>
      <c r="J508" s="364"/>
      <c r="K508" s="364"/>
      <c r="L508" s="364"/>
      <c r="M508" s="364"/>
      <c r="N508" s="364"/>
      <c r="O508" s="364" t="s">
        <v>7</v>
      </c>
      <c r="P508" s="364" t="s">
        <v>7</v>
      </c>
    </row>
    <row r="509" spans="1:16" x14ac:dyDescent="0.2">
      <c r="A509" s="364">
        <v>103814</v>
      </c>
      <c r="B509" s="364" t="s">
        <v>31</v>
      </c>
      <c r="C509" s="364" t="s">
        <v>270</v>
      </c>
      <c r="D509" s="364" t="s">
        <v>8</v>
      </c>
      <c r="E509" s="364" t="s">
        <v>7</v>
      </c>
      <c r="F509" s="364" t="s">
        <v>10</v>
      </c>
      <c r="G509" s="364" t="s">
        <v>7</v>
      </c>
      <c r="H509" s="364" t="s">
        <v>7</v>
      </c>
      <c r="I509" s="367">
        <f t="shared" si="7"/>
        <v>45775</v>
      </c>
      <c r="J509" s="364"/>
      <c r="K509" s="364"/>
      <c r="L509" s="364"/>
      <c r="M509" s="364"/>
      <c r="N509" s="364"/>
      <c r="O509" s="364" t="s">
        <v>7</v>
      </c>
      <c r="P509" s="364" t="s">
        <v>7</v>
      </c>
    </row>
    <row r="510" spans="1:16" x14ac:dyDescent="0.2">
      <c r="A510" s="364">
        <v>103814</v>
      </c>
      <c r="B510" s="364" t="s">
        <v>31</v>
      </c>
      <c r="C510" s="364" t="s">
        <v>271</v>
      </c>
      <c r="D510" s="364" t="s">
        <v>8</v>
      </c>
      <c r="E510" s="364" t="s">
        <v>7</v>
      </c>
      <c r="F510" s="364" t="s">
        <v>37</v>
      </c>
      <c r="G510" s="364" t="s">
        <v>7</v>
      </c>
      <c r="H510" s="364" t="s">
        <v>7</v>
      </c>
      <c r="I510" s="367">
        <f t="shared" si="7"/>
        <v>45776</v>
      </c>
      <c r="J510" s="364"/>
      <c r="K510" s="364"/>
      <c r="L510" s="364"/>
      <c r="M510" s="364"/>
      <c r="N510" s="364"/>
      <c r="O510" s="364" t="s">
        <v>7</v>
      </c>
      <c r="P510" s="364" t="s">
        <v>7</v>
      </c>
    </row>
    <row r="511" spans="1:16" x14ac:dyDescent="0.2">
      <c r="A511" s="364">
        <v>103814</v>
      </c>
      <c r="B511" s="364" t="s">
        <v>31</v>
      </c>
      <c r="C511" s="364" t="s">
        <v>272</v>
      </c>
      <c r="D511" s="364" t="s">
        <v>8</v>
      </c>
      <c r="E511" s="364" t="s">
        <v>7</v>
      </c>
      <c r="F511" s="364" t="s">
        <v>38</v>
      </c>
      <c r="G511" s="364" t="s">
        <v>7</v>
      </c>
      <c r="H511" s="364" t="s">
        <v>7</v>
      </c>
      <c r="I511" s="367">
        <f t="shared" si="7"/>
        <v>45777</v>
      </c>
      <c r="J511" s="364"/>
      <c r="K511" s="364"/>
      <c r="L511" s="364"/>
      <c r="M511" s="364"/>
      <c r="N511" s="364"/>
      <c r="O511" s="364" t="s">
        <v>7</v>
      </c>
      <c r="P511" s="364" t="s">
        <v>7</v>
      </c>
    </row>
    <row r="512" spans="1:16" x14ac:dyDescent="0.2">
      <c r="A512" s="364">
        <v>109997</v>
      </c>
      <c r="B512" s="364" t="s">
        <v>33</v>
      </c>
      <c r="C512" s="364" t="s">
        <v>243</v>
      </c>
      <c r="D512" s="364" t="s">
        <v>8</v>
      </c>
      <c r="E512" s="364" t="s">
        <v>7</v>
      </c>
      <c r="F512" s="364" t="s">
        <v>10</v>
      </c>
      <c r="G512" s="364" t="s">
        <v>7</v>
      </c>
      <c r="H512" s="364" t="s">
        <v>7</v>
      </c>
      <c r="I512" s="367">
        <f t="shared" si="7"/>
        <v>45748</v>
      </c>
      <c r="J512" s="364"/>
      <c r="K512" s="364"/>
      <c r="L512" s="364"/>
      <c r="M512" s="364"/>
      <c r="N512" s="364"/>
      <c r="O512" s="364" t="s">
        <v>7</v>
      </c>
      <c r="P512" s="364" t="s">
        <v>7</v>
      </c>
    </row>
    <row r="513" spans="1:16" x14ac:dyDescent="0.2">
      <c r="A513" s="364">
        <v>109997</v>
      </c>
      <c r="B513" s="364" t="s">
        <v>33</v>
      </c>
      <c r="C513" s="364" t="s">
        <v>244</v>
      </c>
      <c r="D513" s="364" t="s">
        <v>8</v>
      </c>
      <c r="E513" s="364" t="s">
        <v>7</v>
      </c>
      <c r="F513" s="364" t="s">
        <v>10</v>
      </c>
      <c r="G513" s="364" t="s">
        <v>7</v>
      </c>
      <c r="H513" s="364" t="s">
        <v>7</v>
      </c>
      <c r="I513" s="367">
        <f t="shared" si="7"/>
        <v>45749</v>
      </c>
      <c r="J513" s="364"/>
      <c r="K513" s="364"/>
      <c r="L513" s="364"/>
      <c r="M513" s="364"/>
      <c r="N513" s="364"/>
      <c r="O513" s="364" t="s">
        <v>7</v>
      </c>
      <c r="P513" s="364" t="s">
        <v>7</v>
      </c>
    </row>
    <row r="514" spans="1:16" x14ac:dyDescent="0.2">
      <c r="A514" s="364">
        <v>109997</v>
      </c>
      <c r="B514" s="364" t="s">
        <v>33</v>
      </c>
      <c r="C514" s="364" t="s">
        <v>245</v>
      </c>
      <c r="D514" s="364" t="s">
        <v>8</v>
      </c>
      <c r="E514" s="364" t="s">
        <v>7</v>
      </c>
      <c r="F514" s="364" t="s">
        <v>10</v>
      </c>
      <c r="G514" s="364" t="s">
        <v>7</v>
      </c>
      <c r="H514" s="364" t="s">
        <v>7</v>
      </c>
      <c r="I514" s="367">
        <f t="shared" si="7"/>
        <v>45750</v>
      </c>
      <c r="J514" s="364"/>
      <c r="K514" s="364"/>
      <c r="L514" s="364"/>
      <c r="M514" s="364"/>
      <c r="N514" s="364"/>
      <c r="O514" s="364" t="s">
        <v>7</v>
      </c>
      <c r="P514" s="364" t="s">
        <v>7</v>
      </c>
    </row>
    <row r="515" spans="1:16" x14ac:dyDescent="0.2">
      <c r="A515" s="364">
        <v>109997</v>
      </c>
      <c r="B515" s="364" t="s">
        <v>33</v>
      </c>
      <c r="C515" s="364" t="s">
        <v>246</v>
      </c>
      <c r="D515" s="364" t="s">
        <v>8</v>
      </c>
      <c r="E515" s="364" t="s">
        <v>7</v>
      </c>
      <c r="F515" s="364" t="s">
        <v>10</v>
      </c>
      <c r="G515" s="364" t="s">
        <v>7</v>
      </c>
      <c r="H515" s="364" t="s">
        <v>7</v>
      </c>
      <c r="I515" s="367">
        <f t="shared" ref="I515:I578" si="8">C515*1</f>
        <v>45751</v>
      </c>
      <c r="J515" s="364"/>
      <c r="K515" s="364"/>
      <c r="L515" s="364"/>
      <c r="M515" s="364"/>
      <c r="N515" s="364"/>
      <c r="O515" s="364" t="s">
        <v>7</v>
      </c>
      <c r="P515" s="364" t="s">
        <v>7</v>
      </c>
    </row>
    <row r="516" spans="1:16" x14ac:dyDescent="0.2">
      <c r="A516" s="364">
        <v>109997</v>
      </c>
      <c r="B516" s="364" t="s">
        <v>33</v>
      </c>
      <c r="C516" s="364" t="s">
        <v>247</v>
      </c>
      <c r="D516" s="364" t="s">
        <v>9</v>
      </c>
      <c r="E516" s="364" t="s">
        <v>7</v>
      </c>
      <c r="F516" s="364" t="s">
        <v>10</v>
      </c>
      <c r="G516" s="364" t="s">
        <v>7</v>
      </c>
      <c r="H516" s="364" t="s">
        <v>7</v>
      </c>
      <c r="I516" s="367">
        <f t="shared" si="8"/>
        <v>45752</v>
      </c>
      <c r="J516" s="364"/>
      <c r="K516" s="364"/>
      <c r="L516" s="364"/>
      <c r="M516" s="364"/>
      <c r="N516" s="364"/>
      <c r="O516" s="364" t="s">
        <v>7</v>
      </c>
      <c r="P516" s="364" t="s">
        <v>7</v>
      </c>
    </row>
    <row r="517" spans="1:16" x14ac:dyDescent="0.2">
      <c r="A517" s="364">
        <v>109997</v>
      </c>
      <c r="B517" s="364" t="s">
        <v>33</v>
      </c>
      <c r="C517" s="364" t="s">
        <v>248</v>
      </c>
      <c r="D517" s="364" t="s">
        <v>211</v>
      </c>
      <c r="E517" s="364" t="s">
        <v>7</v>
      </c>
      <c r="F517" s="364" t="s">
        <v>10</v>
      </c>
      <c r="G517" s="364" t="s">
        <v>7</v>
      </c>
      <c r="H517" s="364" t="s">
        <v>7</v>
      </c>
      <c r="I517" s="367">
        <f t="shared" si="8"/>
        <v>45753</v>
      </c>
      <c r="J517" s="364"/>
      <c r="K517" s="364"/>
      <c r="L517" s="364"/>
      <c r="M517" s="364"/>
      <c r="N517" s="364"/>
      <c r="O517" s="364" t="s">
        <v>7</v>
      </c>
      <c r="P517" s="364" t="s">
        <v>7</v>
      </c>
    </row>
    <row r="518" spans="1:16" x14ac:dyDescent="0.2">
      <c r="A518" s="364">
        <v>109997</v>
      </c>
      <c r="B518" s="364" t="s">
        <v>33</v>
      </c>
      <c r="C518" s="364" t="s">
        <v>249</v>
      </c>
      <c r="D518" s="364" t="s">
        <v>8</v>
      </c>
      <c r="E518" s="364" t="s">
        <v>7</v>
      </c>
      <c r="F518" s="364" t="s">
        <v>37</v>
      </c>
      <c r="G518" s="364" t="s">
        <v>7</v>
      </c>
      <c r="H518" s="364" t="s">
        <v>7</v>
      </c>
      <c r="I518" s="367">
        <f t="shared" si="8"/>
        <v>45754</v>
      </c>
      <c r="J518" s="364"/>
      <c r="K518" s="364"/>
      <c r="L518" s="364"/>
      <c r="M518" s="364"/>
      <c r="N518" s="364"/>
      <c r="O518" s="364" t="s">
        <v>7</v>
      </c>
      <c r="P518" s="364" t="s">
        <v>7</v>
      </c>
    </row>
    <row r="519" spans="1:16" x14ac:dyDescent="0.2">
      <c r="A519" s="364">
        <v>109997</v>
      </c>
      <c r="B519" s="364" t="s">
        <v>33</v>
      </c>
      <c r="C519" s="364" t="s">
        <v>250</v>
      </c>
      <c r="D519" s="364" t="s">
        <v>8</v>
      </c>
      <c r="E519" s="364" t="s">
        <v>7</v>
      </c>
      <c r="F519" s="364" t="s">
        <v>38</v>
      </c>
      <c r="G519" s="364" t="s">
        <v>7</v>
      </c>
      <c r="H519" s="364" t="s">
        <v>7</v>
      </c>
      <c r="I519" s="367">
        <f t="shared" si="8"/>
        <v>45755</v>
      </c>
      <c r="J519" s="364"/>
      <c r="K519" s="364"/>
      <c r="L519" s="364"/>
      <c r="M519" s="364"/>
      <c r="N519" s="364"/>
      <c r="O519" s="364" t="s">
        <v>7</v>
      </c>
      <c r="P519" s="364" t="s">
        <v>7</v>
      </c>
    </row>
    <row r="520" spans="1:16" x14ac:dyDescent="0.2">
      <c r="A520" s="364">
        <v>109997</v>
      </c>
      <c r="B520" s="364" t="s">
        <v>33</v>
      </c>
      <c r="C520" s="364" t="s">
        <v>251</v>
      </c>
      <c r="D520" s="364" t="s">
        <v>8</v>
      </c>
      <c r="E520" s="364" t="s">
        <v>7</v>
      </c>
      <c r="F520" s="364" t="s">
        <v>10</v>
      </c>
      <c r="G520" s="364" t="s">
        <v>7</v>
      </c>
      <c r="H520" s="364" t="s">
        <v>7</v>
      </c>
      <c r="I520" s="367">
        <f t="shared" si="8"/>
        <v>45756</v>
      </c>
      <c r="J520" s="364"/>
      <c r="K520" s="364"/>
      <c r="L520" s="364"/>
      <c r="M520" s="364"/>
      <c r="N520" s="364"/>
      <c r="O520" s="364" t="s">
        <v>7</v>
      </c>
      <c r="P520" s="364" t="s">
        <v>7</v>
      </c>
    </row>
    <row r="521" spans="1:16" x14ac:dyDescent="0.2">
      <c r="A521" s="364">
        <v>109997</v>
      </c>
      <c r="B521" s="364" t="s">
        <v>33</v>
      </c>
      <c r="C521" s="364" t="s">
        <v>252</v>
      </c>
      <c r="D521" s="364" t="s">
        <v>8</v>
      </c>
      <c r="E521" s="364" t="s">
        <v>7</v>
      </c>
      <c r="F521" s="364" t="s">
        <v>10</v>
      </c>
      <c r="G521" s="364" t="s">
        <v>7</v>
      </c>
      <c r="H521" s="364" t="s">
        <v>7</v>
      </c>
      <c r="I521" s="367">
        <f t="shared" si="8"/>
        <v>45757</v>
      </c>
      <c r="J521" s="364"/>
      <c r="K521" s="364"/>
      <c r="L521" s="364"/>
      <c r="M521" s="364"/>
      <c r="N521" s="364"/>
      <c r="O521" s="364" t="s">
        <v>7</v>
      </c>
      <c r="P521" s="364" t="s">
        <v>7</v>
      </c>
    </row>
    <row r="522" spans="1:16" x14ac:dyDescent="0.2">
      <c r="A522" s="364">
        <v>109997</v>
      </c>
      <c r="B522" s="364" t="s">
        <v>33</v>
      </c>
      <c r="C522" s="364" t="s">
        <v>253</v>
      </c>
      <c r="D522" s="364" t="s">
        <v>8</v>
      </c>
      <c r="E522" s="364" t="s">
        <v>7</v>
      </c>
      <c r="F522" s="364" t="s">
        <v>10</v>
      </c>
      <c r="G522" s="364" t="s">
        <v>7</v>
      </c>
      <c r="H522" s="364" t="s">
        <v>7</v>
      </c>
      <c r="I522" s="367">
        <f t="shared" si="8"/>
        <v>45758</v>
      </c>
      <c r="J522" s="364"/>
      <c r="K522" s="364"/>
      <c r="L522" s="364"/>
      <c r="M522" s="364"/>
      <c r="N522" s="364"/>
      <c r="O522" s="364" t="s">
        <v>7</v>
      </c>
      <c r="P522" s="364" t="s">
        <v>7</v>
      </c>
    </row>
    <row r="523" spans="1:16" x14ac:dyDescent="0.2">
      <c r="A523" s="364">
        <v>109997</v>
      </c>
      <c r="B523" s="364" t="s">
        <v>33</v>
      </c>
      <c r="C523" s="364" t="s">
        <v>254</v>
      </c>
      <c r="D523" s="364" t="s">
        <v>8</v>
      </c>
      <c r="E523" s="364" t="s">
        <v>7</v>
      </c>
      <c r="F523" s="364" t="s">
        <v>37</v>
      </c>
      <c r="G523" s="364" t="s">
        <v>7</v>
      </c>
      <c r="H523" s="364" t="s">
        <v>7</v>
      </c>
      <c r="I523" s="367">
        <f t="shared" si="8"/>
        <v>45759</v>
      </c>
      <c r="J523" s="364"/>
      <c r="K523" s="364"/>
      <c r="L523" s="364"/>
      <c r="M523" s="364"/>
      <c r="N523" s="364"/>
      <c r="O523" s="364" t="s">
        <v>7</v>
      </c>
      <c r="P523" s="364" t="s">
        <v>7</v>
      </c>
    </row>
    <row r="524" spans="1:16" x14ac:dyDescent="0.2">
      <c r="A524" s="364">
        <v>109997</v>
      </c>
      <c r="B524" s="364" t="s">
        <v>33</v>
      </c>
      <c r="C524" s="364" t="s">
        <v>255</v>
      </c>
      <c r="D524" s="364" t="s">
        <v>8</v>
      </c>
      <c r="E524" s="364" t="s">
        <v>7</v>
      </c>
      <c r="F524" s="364" t="s">
        <v>38</v>
      </c>
      <c r="G524" s="364" t="s">
        <v>7</v>
      </c>
      <c r="H524" s="364" t="s">
        <v>7</v>
      </c>
      <c r="I524" s="367">
        <f t="shared" si="8"/>
        <v>45760</v>
      </c>
      <c r="J524" s="364"/>
      <c r="K524" s="364"/>
      <c r="L524" s="364"/>
      <c r="M524" s="364"/>
      <c r="N524" s="364"/>
      <c r="O524" s="364" t="s">
        <v>7</v>
      </c>
      <c r="P524" s="364" t="s">
        <v>7</v>
      </c>
    </row>
    <row r="525" spans="1:16" x14ac:dyDescent="0.2">
      <c r="A525" s="364">
        <v>109997</v>
      </c>
      <c r="B525" s="364" t="s">
        <v>33</v>
      </c>
      <c r="C525" s="364" t="s">
        <v>256</v>
      </c>
      <c r="D525" s="364" t="s">
        <v>211</v>
      </c>
      <c r="E525" s="364" t="s">
        <v>7</v>
      </c>
      <c r="F525" s="364" t="s">
        <v>10</v>
      </c>
      <c r="G525" s="364" t="s">
        <v>7</v>
      </c>
      <c r="H525" s="364" t="s">
        <v>7</v>
      </c>
      <c r="I525" s="367">
        <f t="shared" si="8"/>
        <v>45761</v>
      </c>
      <c r="J525" s="364"/>
      <c r="K525" s="364"/>
      <c r="L525" s="364"/>
      <c r="M525" s="364"/>
      <c r="N525" s="364"/>
      <c r="O525" s="364" t="s">
        <v>7</v>
      </c>
      <c r="P525" s="364" t="s">
        <v>7</v>
      </c>
    </row>
    <row r="526" spans="1:16" x14ac:dyDescent="0.2">
      <c r="A526" s="364">
        <v>109997</v>
      </c>
      <c r="B526" s="364" t="s">
        <v>33</v>
      </c>
      <c r="C526" s="364" t="s">
        <v>257</v>
      </c>
      <c r="D526" s="364" t="s">
        <v>8</v>
      </c>
      <c r="E526" s="364" t="s">
        <v>7</v>
      </c>
      <c r="F526" s="364" t="s">
        <v>10</v>
      </c>
      <c r="G526" s="364" t="s">
        <v>7</v>
      </c>
      <c r="H526" s="364" t="s">
        <v>7</v>
      </c>
      <c r="I526" s="367">
        <f t="shared" si="8"/>
        <v>45762</v>
      </c>
      <c r="J526" s="364"/>
      <c r="K526" s="364"/>
      <c r="L526" s="364"/>
      <c r="M526" s="364"/>
      <c r="N526" s="364"/>
      <c r="O526" s="364" t="s">
        <v>7</v>
      </c>
      <c r="P526" s="364" t="s">
        <v>7</v>
      </c>
    </row>
    <row r="527" spans="1:16" x14ac:dyDescent="0.2">
      <c r="A527" s="364">
        <v>109997</v>
      </c>
      <c r="B527" s="364" t="s">
        <v>33</v>
      </c>
      <c r="C527" s="364" t="s">
        <v>258</v>
      </c>
      <c r="D527" s="364" t="s">
        <v>8</v>
      </c>
      <c r="E527" s="364" t="s">
        <v>7</v>
      </c>
      <c r="F527" s="364" t="s">
        <v>10</v>
      </c>
      <c r="G527" s="364" t="s">
        <v>7</v>
      </c>
      <c r="H527" s="364" t="s">
        <v>7</v>
      </c>
      <c r="I527" s="367">
        <f t="shared" si="8"/>
        <v>45763</v>
      </c>
      <c r="J527" s="364"/>
      <c r="K527" s="364"/>
      <c r="L527" s="364"/>
      <c r="M527" s="364"/>
      <c r="N527" s="364"/>
      <c r="O527" s="364" t="s">
        <v>7</v>
      </c>
      <c r="P527" s="364" t="s">
        <v>7</v>
      </c>
    </row>
    <row r="528" spans="1:16" x14ac:dyDescent="0.2">
      <c r="A528" s="364">
        <v>109997</v>
      </c>
      <c r="B528" s="364" t="s">
        <v>33</v>
      </c>
      <c r="C528" s="364" t="s">
        <v>259</v>
      </c>
      <c r="D528" s="364" t="s">
        <v>8</v>
      </c>
      <c r="E528" s="364" t="s">
        <v>7</v>
      </c>
      <c r="F528" s="364" t="s">
        <v>10</v>
      </c>
      <c r="G528" s="364" t="s">
        <v>7</v>
      </c>
      <c r="H528" s="364" t="s">
        <v>7</v>
      </c>
      <c r="I528" s="367">
        <f t="shared" si="8"/>
        <v>45764</v>
      </c>
      <c r="J528" s="364"/>
      <c r="K528" s="364"/>
      <c r="L528" s="364"/>
      <c r="M528" s="364"/>
      <c r="N528" s="364"/>
      <c r="O528" s="364" t="s">
        <v>7</v>
      </c>
      <c r="P528" s="364" t="s">
        <v>7</v>
      </c>
    </row>
    <row r="529" spans="1:16" x14ac:dyDescent="0.2">
      <c r="A529" s="364">
        <v>109997</v>
      </c>
      <c r="B529" s="364" t="s">
        <v>33</v>
      </c>
      <c r="C529" s="364" t="s">
        <v>260</v>
      </c>
      <c r="D529" s="364" t="s">
        <v>8</v>
      </c>
      <c r="E529" s="364" t="s">
        <v>7</v>
      </c>
      <c r="F529" s="364" t="s">
        <v>10</v>
      </c>
      <c r="G529" s="364" t="s">
        <v>7</v>
      </c>
      <c r="H529" s="364" t="s">
        <v>7</v>
      </c>
      <c r="I529" s="367">
        <f t="shared" si="8"/>
        <v>45765</v>
      </c>
      <c r="J529" s="364"/>
      <c r="K529" s="364"/>
      <c r="L529" s="364"/>
      <c r="M529" s="364"/>
      <c r="N529" s="364"/>
      <c r="O529" s="364" t="s">
        <v>7</v>
      </c>
      <c r="P529" s="364" t="s">
        <v>7</v>
      </c>
    </row>
    <row r="530" spans="1:16" x14ac:dyDescent="0.2">
      <c r="A530" s="364">
        <v>109997</v>
      </c>
      <c r="B530" s="364" t="s">
        <v>33</v>
      </c>
      <c r="C530" s="364" t="s">
        <v>261</v>
      </c>
      <c r="D530" s="364" t="s">
        <v>9</v>
      </c>
      <c r="E530" s="364" t="s">
        <v>7</v>
      </c>
      <c r="F530" s="364" t="s">
        <v>10</v>
      </c>
      <c r="G530" s="364" t="s">
        <v>7</v>
      </c>
      <c r="H530" s="364" t="s">
        <v>7</v>
      </c>
      <c r="I530" s="367">
        <f t="shared" si="8"/>
        <v>45766</v>
      </c>
      <c r="J530" s="364"/>
      <c r="K530" s="364"/>
      <c r="L530" s="364"/>
      <c r="M530" s="364"/>
      <c r="N530" s="364"/>
      <c r="O530" s="364" t="s">
        <v>7</v>
      </c>
      <c r="P530" s="364" t="s">
        <v>7</v>
      </c>
    </row>
    <row r="531" spans="1:16" x14ac:dyDescent="0.2">
      <c r="A531" s="364">
        <v>109997</v>
      </c>
      <c r="B531" s="364" t="s">
        <v>33</v>
      </c>
      <c r="C531" s="364" t="s">
        <v>262</v>
      </c>
      <c r="D531" s="364" t="s">
        <v>211</v>
      </c>
      <c r="E531" s="364" t="s">
        <v>7</v>
      </c>
      <c r="F531" s="364" t="s">
        <v>10</v>
      </c>
      <c r="G531" s="364" t="s">
        <v>7</v>
      </c>
      <c r="H531" s="364" t="s">
        <v>7</v>
      </c>
      <c r="I531" s="367">
        <f t="shared" si="8"/>
        <v>45767</v>
      </c>
      <c r="J531" s="364"/>
      <c r="K531" s="364"/>
      <c r="L531" s="364"/>
      <c r="M531" s="364"/>
      <c r="N531" s="364"/>
      <c r="O531" s="364" t="s">
        <v>7</v>
      </c>
      <c r="P531" s="364" t="s">
        <v>7</v>
      </c>
    </row>
    <row r="532" spans="1:16" x14ac:dyDescent="0.2">
      <c r="A532" s="364">
        <v>109997</v>
      </c>
      <c r="B532" s="364" t="s">
        <v>33</v>
      </c>
      <c r="C532" s="364" t="s">
        <v>263</v>
      </c>
      <c r="D532" s="364" t="s">
        <v>8</v>
      </c>
      <c r="E532" s="364" t="s">
        <v>7</v>
      </c>
      <c r="F532" s="364" t="s">
        <v>37</v>
      </c>
      <c r="G532" s="364" t="s">
        <v>7</v>
      </c>
      <c r="H532" s="364" t="s">
        <v>7</v>
      </c>
      <c r="I532" s="367">
        <f t="shared" si="8"/>
        <v>45768</v>
      </c>
      <c r="J532" s="364"/>
      <c r="K532" s="364"/>
      <c r="L532" s="364"/>
      <c r="M532" s="364"/>
      <c r="N532" s="364"/>
      <c r="O532" s="364" t="s">
        <v>7</v>
      </c>
      <c r="P532" s="364" t="s">
        <v>7</v>
      </c>
    </row>
    <row r="533" spans="1:16" x14ac:dyDescent="0.2">
      <c r="A533" s="364">
        <v>109997</v>
      </c>
      <c r="B533" s="364" t="s">
        <v>33</v>
      </c>
      <c r="C533" s="364" t="s">
        <v>264</v>
      </c>
      <c r="D533" s="364" t="s">
        <v>8</v>
      </c>
      <c r="E533" s="364" t="s">
        <v>7</v>
      </c>
      <c r="F533" s="364" t="s">
        <v>38</v>
      </c>
      <c r="G533" s="364" t="s">
        <v>7</v>
      </c>
      <c r="H533" s="364" t="s">
        <v>7</v>
      </c>
      <c r="I533" s="367">
        <f t="shared" si="8"/>
        <v>45769</v>
      </c>
      <c r="J533" s="364"/>
      <c r="K533" s="364"/>
      <c r="L533" s="364"/>
      <c r="M533" s="364"/>
      <c r="N533" s="364"/>
      <c r="O533" s="364" t="s">
        <v>7</v>
      </c>
      <c r="P533" s="364" t="s">
        <v>7</v>
      </c>
    </row>
    <row r="534" spans="1:16" x14ac:dyDescent="0.2">
      <c r="A534" s="364">
        <v>109997</v>
      </c>
      <c r="B534" s="364" t="s">
        <v>33</v>
      </c>
      <c r="C534" s="364" t="s">
        <v>265</v>
      </c>
      <c r="D534" s="364" t="s">
        <v>8</v>
      </c>
      <c r="E534" s="364" t="s">
        <v>7</v>
      </c>
      <c r="F534" s="364" t="s">
        <v>10</v>
      </c>
      <c r="G534" s="364" t="s">
        <v>7</v>
      </c>
      <c r="H534" s="364" t="s">
        <v>7</v>
      </c>
      <c r="I534" s="367">
        <f t="shared" si="8"/>
        <v>45770</v>
      </c>
      <c r="J534" s="364"/>
      <c r="K534" s="364"/>
      <c r="L534" s="364"/>
      <c r="M534" s="364"/>
      <c r="N534" s="364"/>
      <c r="O534" s="364" t="s">
        <v>7</v>
      </c>
      <c r="P534" s="364" t="s">
        <v>7</v>
      </c>
    </row>
    <row r="535" spans="1:16" x14ac:dyDescent="0.2">
      <c r="A535" s="364">
        <v>109997</v>
      </c>
      <c r="B535" s="364" t="s">
        <v>33</v>
      </c>
      <c r="C535" s="364" t="s">
        <v>266</v>
      </c>
      <c r="D535" s="364" t="s">
        <v>8</v>
      </c>
      <c r="E535" s="364" t="s">
        <v>7</v>
      </c>
      <c r="F535" s="364" t="s">
        <v>10</v>
      </c>
      <c r="G535" s="364" t="s">
        <v>7</v>
      </c>
      <c r="H535" s="364" t="s">
        <v>7</v>
      </c>
      <c r="I535" s="367">
        <f t="shared" si="8"/>
        <v>45771</v>
      </c>
      <c r="J535" s="364"/>
      <c r="K535" s="364"/>
      <c r="L535" s="364"/>
      <c r="M535" s="364"/>
      <c r="N535" s="364"/>
      <c r="O535" s="364" t="s">
        <v>7</v>
      </c>
      <c r="P535" s="364" t="s">
        <v>7</v>
      </c>
    </row>
    <row r="536" spans="1:16" x14ac:dyDescent="0.2">
      <c r="A536" s="364">
        <v>109997</v>
      </c>
      <c r="B536" s="364" t="s">
        <v>33</v>
      </c>
      <c r="C536" s="364" t="s">
        <v>267</v>
      </c>
      <c r="D536" s="364" t="s">
        <v>8</v>
      </c>
      <c r="E536" s="364" t="s">
        <v>7</v>
      </c>
      <c r="F536" s="364" t="s">
        <v>10</v>
      </c>
      <c r="G536" s="364" t="s">
        <v>7</v>
      </c>
      <c r="H536" s="364" t="s">
        <v>7</v>
      </c>
      <c r="I536" s="367">
        <f t="shared" si="8"/>
        <v>45772</v>
      </c>
      <c r="J536" s="364"/>
      <c r="K536" s="364"/>
      <c r="L536" s="364"/>
      <c r="M536" s="364"/>
      <c r="N536" s="364"/>
      <c r="O536" s="364" t="s">
        <v>7</v>
      </c>
      <c r="P536" s="364" t="s">
        <v>7</v>
      </c>
    </row>
    <row r="537" spans="1:16" x14ac:dyDescent="0.2">
      <c r="A537" s="364">
        <v>109997</v>
      </c>
      <c r="B537" s="364" t="s">
        <v>33</v>
      </c>
      <c r="C537" s="364" t="s">
        <v>268</v>
      </c>
      <c r="D537" s="364" t="s">
        <v>8</v>
      </c>
      <c r="E537" s="364" t="s">
        <v>7</v>
      </c>
      <c r="F537" s="364" t="s">
        <v>241</v>
      </c>
      <c r="G537" s="364" t="s">
        <v>7</v>
      </c>
      <c r="H537" s="364" t="s">
        <v>7</v>
      </c>
      <c r="I537" s="367">
        <f t="shared" si="8"/>
        <v>45773</v>
      </c>
      <c r="J537" s="364"/>
      <c r="K537" s="364"/>
      <c r="L537" s="364"/>
      <c r="M537" s="364"/>
      <c r="N537" s="364"/>
      <c r="O537" s="364" t="s">
        <v>7</v>
      </c>
      <c r="P537" s="364" t="s">
        <v>7</v>
      </c>
    </row>
    <row r="538" spans="1:16" x14ac:dyDescent="0.2">
      <c r="A538" s="364">
        <v>109997</v>
      </c>
      <c r="B538" s="364" t="s">
        <v>33</v>
      </c>
      <c r="C538" s="364" t="s">
        <v>269</v>
      </c>
      <c r="D538" s="364" t="s">
        <v>211</v>
      </c>
      <c r="E538" s="364" t="s">
        <v>7</v>
      </c>
      <c r="F538" s="364" t="s">
        <v>10</v>
      </c>
      <c r="G538" s="364" t="s">
        <v>7</v>
      </c>
      <c r="H538" s="364" t="s">
        <v>7</v>
      </c>
      <c r="I538" s="367">
        <f t="shared" si="8"/>
        <v>45774</v>
      </c>
      <c r="J538" s="364"/>
      <c r="K538" s="364"/>
      <c r="L538" s="364"/>
      <c r="M538" s="364"/>
      <c r="N538" s="364"/>
      <c r="O538" s="364" t="s">
        <v>7</v>
      </c>
      <c r="P538" s="364" t="s">
        <v>7</v>
      </c>
    </row>
    <row r="539" spans="1:16" x14ac:dyDescent="0.2">
      <c r="A539" s="364">
        <v>109997</v>
      </c>
      <c r="B539" s="364" t="s">
        <v>33</v>
      </c>
      <c r="C539" s="364" t="s">
        <v>270</v>
      </c>
      <c r="D539" s="364" t="s">
        <v>8</v>
      </c>
      <c r="E539" s="364" t="s">
        <v>7</v>
      </c>
      <c r="F539" s="364" t="s">
        <v>10</v>
      </c>
      <c r="G539" s="364" t="s">
        <v>7</v>
      </c>
      <c r="H539" s="364" t="s">
        <v>7</v>
      </c>
      <c r="I539" s="367">
        <f t="shared" si="8"/>
        <v>45775</v>
      </c>
      <c r="J539" s="364"/>
      <c r="K539" s="364"/>
      <c r="L539" s="364"/>
      <c r="M539" s="364"/>
      <c r="N539" s="364"/>
      <c r="O539" s="364" t="s">
        <v>7</v>
      </c>
      <c r="P539" s="364" t="s">
        <v>7</v>
      </c>
    </row>
    <row r="540" spans="1:16" x14ac:dyDescent="0.2">
      <c r="A540" s="364">
        <v>109997</v>
      </c>
      <c r="B540" s="364" t="s">
        <v>33</v>
      </c>
      <c r="C540" s="364" t="s">
        <v>271</v>
      </c>
      <c r="D540" s="364" t="s">
        <v>8</v>
      </c>
      <c r="E540" s="364" t="s">
        <v>7</v>
      </c>
      <c r="F540" s="364" t="s">
        <v>10</v>
      </c>
      <c r="G540" s="364" t="s">
        <v>7</v>
      </c>
      <c r="H540" s="364" t="s">
        <v>7</v>
      </c>
      <c r="I540" s="367">
        <f t="shared" si="8"/>
        <v>45776</v>
      </c>
      <c r="J540" s="364"/>
      <c r="K540" s="364"/>
      <c r="L540" s="364"/>
      <c r="M540" s="364"/>
      <c r="N540" s="364"/>
      <c r="O540" s="364" t="s">
        <v>7</v>
      </c>
      <c r="P540" s="364" t="s">
        <v>7</v>
      </c>
    </row>
    <row r="541" spans="1:16" x14ac:dyDescent="0.2">
      <c r="A541" s="364">
        <v>109997</v>
      </c>
      <c r="B541" s="364" t="s">
        <v>33</v>
      </c>
      <c r="C541" s="364" t="s">
        <v>272</v>
      </c>
      <c r="D541" s="364" t="s">
        <v>8</v>
      </c>
      <c r="E541" s="364" t="s">
        <v>7</v>
      </c>
      <c r="F541" s="364" t="s">
        <v>10</v>
      </c>
      <c r="G541" s="364" t="s">
        <v>7</v>
      </c>
      <c r="H541" s="364" t="s">
        <v>7</v>
      </c>
      <c r="I541" s="367">
        <f t="shared" si="8"/>
        <v>45777</v>
      </c>
      <c r="J541" s="364"/>
      <c r="K541" s="364"/>
      <c r="L541" s="364"/>
      <c r="M541" s="364"/>
      <c r="N541" s="364"/>
      <c r="O541" s="364" t="s">
        <v>7</v>
      </c>
      <c r="P541" s="364" t="s">
        <v>7</v>
      </c>
    </row>
    <row r="542" spans="1:16" x14ac:dyDescent="0.2">
      <c r="A542" s="364">
        <v>79269</v>
      </c>
      <c r="B542" s="364" t="s">
        <v>26</v>
      </c>
      <c r="C542" s="364" t="s">
        <v>243</v>
      </c>
      <c r="D542" s="364" t="s">
        <v>8</v>
      </c>
      <c r="E542" s="364" t="s">
        <v>7</v>
      </c>
      <c r="F542" s="364" t="s">
        <v>10</v>
      </c>
      <c r="G542" s="364" t="s">
        <v>7</v>
      </c>
      <c r="H542" s="364" t="s">
        <v>7</v>
      </c>
      <c r="I542" s="367">
        <f t="shared" si="8"/>
        <v>45748</v>
      </c>
      <c r="J542" s="364"/>
      <c r="K542" s="364"/>
      <c r="L542" s="364"/>
      <c r="M542" s="364"/>
      <c r="N542" s="364"/>
      <c r="O542" s="364" t="s">
        <v>7</v>
      </c>
      <c r="P542" s="364" t="s">
        <v>7</v>
      </c>
    </row>
    <row r="543" spans="1:16" x14ac:dyDescent="0.2">
      <c r="A543" s="364">
        <v>79269</v>
      </c>
      <c r="B543" s="364" t="s">
        <v>26</v>
      </c>
      <c r="C543" s="364" t="s">
        <v>244</v>
      </c>
      <c r="D543" s="364" t="s">
        <v>8</v>
      </c>
      <c r="E543" s="364" t="s">
        <v>7</v>
      </c>
      <c r="F543" s="364" t="s">
        <v>10</v>
      </c>
      <c r="G543" s="364" t="s">
        <v>7</v>
      </c>
      <c r="H543" s="364" t="s">
        <v>7</v>
      </c>
      <c r="I543" s="367">
        <f t="shared" si="8"/>
        <v>45749</v>
      </c>
      <c r="J543" s="364"/>
      <c r="K543" s="364"/>
      <c r="L543" s="364"/>
      <c r="M543" s="364"/>
      <c r="N543" s="364"/>
      <c r="O543" s="364" t="s">
        <v>7</v>
      </c>
      <c r="P543" s="364" t="s">
        <v>7</v>
      </c>
    </row>
    <row r="544" spans="1:16" x14ac:dyDescent="0.2">
      <c r="A544" s="364">
        <v>79269</v>
      </c>
      <c r="B544" s="364" t="s">
        <v>26</v>
      </c>
      <c r="C544" s="364" t="s">
        <v>245</v>
      </c>
      <c r="D544" s="364" t="s">
        <v>8</v>
      </c>
      <c r="E544" s="364" t="s">
        <v>7</v>
      </c>
      <c r="F544" s="364" t="s">
        <v>10</v>
      </c>
      <c r="G544" s="364" t="s">
        <v>7</v>
      </c>
      <c r="H544" s="364" t="s">
        <v>7</v>
      </c>
      <c r="I544" s="367">
        <f t="shared" si="8"/>
        <v>45750</v>
      </c>
      <c r="J544" s="364"/>
      <c r="K544" s="364"/>
      <c r="L544" s="364"/>
      <c r="M544" s="364"/>
      <c r="N544" s="364"/>
      <c r="O544" s="364" t="s">
        <v>7</v>
      </c>
      <c r="P544" s="364" t="s">
        <v>7</v>
      </c>
    </row>
    <row r="545" spans="1:16" x14ac:dyDescent="0.2">
      <c r="A545" s="364">
        <v>79269</v>
      </c>
      <c r="B545" s="364" t="s">
        <v>26</v>
      </c>
      <c r="C545" s="364" t="s">
        <v>246</v>
      </c>
      <c r="D545" s="364" t="s">
        <v>8</v>
      </c>
      <c r="E545" s="364" t="s">
        <v>7</v>
      </c>
      <c r="F545" s="364" t="s">
        <v>10</v>
      </c>
      <c r="G545" s="364" t="s">
        <v>7</v>
      </c>
      <c r="H545" s="364" t="s">
        <v>7</v>
      </c>
      <c r="I545" s="367">
        <f t="shared" si="8"/>
        <v>45751</v>
      </c>
      <c r="J545" s="364"/>
      <c r="K545" s="364"/>
      <c r="L545" s="364"/>
      <c r="M545" s="364"/>
      <c r="N545" s="364"/>
      <c r="O545" s="364" t="s">
        <v>7</v>
      </c>
      <c r="P545" s="364" t="s">
        <v>7</v>
      </c>
    </row>
    <row r="546" spans="1:16" x14ac:dyDescent="0.2">
      <c r="A546" s="364">
        <v>79269</v>
      </c>
      <c r="B546" s="364" t="s">
        <v>26</v>
      </c>
      <c r="C546" s="364" t="s">
        <v>247</v>
      </c>
      <c r="D546" s="364" t="s">
        <v>9</v>
      </c>
      <c r="E546" s="364" t="s">
        <v>7</v>
      </c>
      <c r="F546" s="364" t="s">
        <v>10</v>
      </c>
      <c r="G546" s="364" t="s">
        <v>7</v>
      </c>
      <c r="H546" s="364" t="s">
        <v>7</v>
      </c>
      <c r="I546" s="367">
        <f t="shared" si="8"/>
        <v>45752</v>
      </c>
      <c r="J546" s="364"/>
      <c r="K546" s="364"/>
      <c r="L546" s="364"/>
      <c r="M546" s="364"/>
      <c r="N546" s="364"/>
      <c r="O546" s="364" t="s">
        <v>7</v>
      </c>
      <c r="P546" s="364" t="s">
        <v>7</v>
      </c>
    </row>
    <row r="547" spans="1:16" x14ac:dyDescent="0.2">
      <c r="A547" s="364">
        <v>79269</v>
      </c>
      <c r="B547" s="364" t="s">
        <v>26</v>
      </c>
      <c r="C547" s="364" t="s">
        <v>248</v>
      </c>
      <c r="D547" s="364" t="s">
        <v>211</v>
      </c>
      <c r="E547" s="364" t="s">
        <v>7</v>
      </c>
      <c r="F547" s="364" t="s">
        <v>10</v>
      </c>
      <c r="G547" s="364" t="s">
        <v>7</v>
      </c>
      <c r="H547" s="364" t="s">
        <v>7</v>
      </c>
      <c r="I547" s="367">
        <f t="shared" si="8"/>
        <v>45753</v>
      </c>
      <c r="J547" s="364"/>
      <c r="K547" s="364"/>
      <c r="L547" s="364"/>
      <c r="M547" s="364"/>
      <c r="N547" s="364"/>
      <c r="O547" s="364" t="s">
        <v>7</v>
      </c>
      <c r="P547" s="364" t="s">
        <v>7</v>
      </c>
    </row>
    <row r="548" spans="1:16" x14ac:dyDescent="0.2">
      <c r="A548" s="364">
        <v>79269</v>
      </c>
      <c r="B548" s="364" t="s">
        <v>26</v>
      </c>
      <c r="C548" s="364" t="s">
        <v>249</v>
      </c>
      <c r="D548" s="364" t="s">
        <v>8</v>
      </c>
      <c r="E548" s="364" t="s">
        <v>7</v>
      </c>
      <c r="F548" s="364" t="s">
        <v>10</v>
      </c>
      <c r="G548" s="364" t="s">
        <v>7</v>
      </c>
      <c r="H548" s="364" t="s">
        <v>7</v>
      </c>
      <c r="I548" s="367">
        <f t="shared" si="8"/>
        <v>45754</v>
      </c>
      <c r="J548" s="364"/>
      <c r="K548" s="364"/>
      <c r="L548" s="364"/>
      <c r="M548" s="364"/>
      <c r="N548" s="364"/>
      <c r="O548" s="364" t="s">
        <v>7</v>
      </c>
      <c r="P548" s="364" t="s">
        <v>7</v>
      </c>
    </row>
    <row r="549" spans="1:16" x14ac:dyDescent="0.2">
      <c r="A549" s="364">
        <v>79269</v>
      </c>
      <c r="B549" s="364" t="s">
        <v>26</v>
      </c>
      <c r="C549" s="364" t="s">
        <v>250</v>
      </c>
      <c r="D549" s="364" t="s">
        <v>8</v>
      </c>
      <c r="E549" s="364" t="s">
        <v>7</v>
      </c>
      <c r="F549" s="364" t="s">
        <v>10</v>
      </c>
      <c r="G549" s="364" t="s">
        <v>7</v>
      </c>
      <c r="H549" s="364" t="s">
        <v>7</v>
      </c>
      <c r="I549" s="367">
        <f t="shared" si="8"/>
        <v>45755</v>
      </c>
      <c r="J549" s="364"/>
      <c r="K549" s="364"/>
      <c r="L549" s="364"/>
      <c r="M549" s="364"/>
      <c r="N549" s="364"/>
      <c r="O549" s="364" t="s">
        <v>7</v>
      </c>
      <c r="P549" s="364" t="s">
        <v>7</v>
      </c>
    </row>
    <row r="550" spans="1:16" x14ac:dyDescent="0.2">
      <c r="A550" s="364">
        <v>79269</v>
      </c>
      <c r="B550" s="364" t="s">
        <v>26</v>
      </c>
      <c r="C550" s="364" t="s">
        <v>251</v>
      </c>
      <c r="D550" s="364" t="s">
        <v>8</v>
      </c>
      <c r="E550" s="364" t="s">
        <v>7</v>
      </c>
      <c r="F550" s="364" t="s">
        <v>10</v>
      </c>
      <c r="G550" s="364" t="s">
        <v>7</v>
      </c>
      <c r="H550" s="364" t="s">
        <v>7</v>
      </c>
      <c r="I550" s="367">
        <f t="shared" si="8"/>
        <v>45756</v>
      </c>
      <c r="J550" s="364"/>
      <c r="K550" s="364"/>
      <c r="L550" s="364"/>
      <c r="M550" s="364"/>
      <c r="N550" s="364"/>
      <c r="O550" s="364" t="s">
        <v>7</v>
      </c>
      <c r="P550" s="364" t="s">
        <v>7</v>
      </c>
    </row>
    <row r="551" spans="1:16" x14ac:dyDescent="0.2">
      <c r="A551" s="364">
        <v>79269</v>
      </c>
      <c r="B551" s="364" t="s">
        <v>26</v>
      </c>
      <c r="C551" s="364" t="s">
        <v>252</v>
      </c>
      <c r="D551" s="364" t="s">
        <v>8</v>
      </c>
      <c r="E551" s="364" t="s">
        <v>7</v>
      </c>
      <c r="F551" s="364" t="s">
        <v>10</v>
      </c>
      <c r="G551" s="364" t="s">
        <v>7</v>
      </c>
      <c r="H551" s="364" t="s">
        <v>7</v>
      </c>
      <c r="I551" s="367">
        <f t="shared" si="8"/>
        <v>45757</v>
      </c>
      <c r="J551" s="364"/>
      <c r="K551" s="364"/>
      <c r="L551" s="364"/>
      <c r="M551" s="364"/>
      <c r="N551" s="364"/>
      <c r="O551" s="364" t="s">
        <v>7</v>
      </c>
      <c r="P551" s="364" t="s">
        <v>7</v>
      </c>
    </row>
    <row r="552" spans="1:16" x14ac:dyDescent="0.2">
      <c r="A552" s="364">
        <v>79269</v>
      </c>
      <c r="B552" s="364" t="s">
        <v>26</v>
      </c>
      <c r="C552" s="364" t="s">
        <v>253</v>
      </c>
      <c r="D552" s="364" t="s">
        <v>8</v>
      </c>
      <c r="E552" s="364" t="s">
        <v>7</v>
      </c>
      <c r="F552" s="364" t="s">
        <v>10</v>
      </c>
      <c r="G552" s="364" t="s">
        <v>7</v>
      </c>
      <c r="H552" s="364" t="s">
        <v>7</v>
      </c>
      <c r="I552" s="367">
        <f t="shared" si="8"/>
        <v>45758</v>
      </c>
      <c r="J552" s="364"/>
      <c r="K552" s="364"/>
      <c r="L552" s="364"/>
      <c r="M552" s="364"/>
      <c r="N552" s="364"/>
      <c r="O552" s="364" t="s">
        <v>7</v>
      </c>
      <c r="P552" s="364" t="s">
        <v>7</v>
      </c>
    </row>
    <row r="553" spans="1:16" x14ac:dyDescent="0.2">
      <c r="A553" s="364">
        <v>79269</v>
      </c>
      <c r="B553" s="364" t="s">
        <v>26</v>
      </c>
      <c r="C553" s="364" t="s">
        <v>254</v>
      </c>
      <c r="D553" s="364" t="s">
        <v>9</v>
      </c>
      <c r="E553" s="364" t="s">
        <v>7</v>
      </c>
      <c r="F553" s="364" t="s">
        <v>10</v>
      </c>
      <c r="G553" s="364" t="s">
        <v>7</v>
      </c>
      <c r="H553" s="364" t="s">
        <v>7</v>
      </c>
      <c r="I553" s="367">
        <f t="shared" si="8"/>
        <v>45759</v>
      </c>
      <c r="J553" s="364"/>
      <c r="K553" s="364"/>
      <c r="L553" s="364"/>
      <c r="M553" s="364"/>
      <c r="N553" s="364"/>
      <c r="O553" s="364" t="s">
        <v>7</v>
      </c>
      <c r="P553" s="364" t="s">
        <v>7</v>
      </c>
    </row>
    <row r="554" spans="1:16" x14ac:dyDescent="0.2">
      <c r="A554" s="364">
        <v>79269</v>
      </c>
      <c r="B554" s="364" t="s">
        <v>26</v>
      </c>
      <c r="C554" s="364" t="s">
        <v>255</v>
      </c>
      <c r="D554" s="364" t="s">
        <v>211</v>
      </c>
      <c r="E554" s="364" t="s">
        <v>7</v>
      </c>
      <c r="F554" s="364" t="s">
        <v>10</v>
      </c>
      <c r="G554" s="364" t="s">
        <v>7</v>
      </c>
      <c r="H554" s="364" t="s">
        <v>7</v>
      </c>
      <c r="I554" s="367">
        <f t="shared" si="8"/>
        <v>45760</v>
      </c>
      <c r="J554" s="364"/>
      <c r="K554" s="364"/>
      <c r="L554" s="364"/>
      <c r="M554" s="364"/>
      <c r="N554" s="364"/>
      <c r="O554" s="364" t="s">
        <v>7</v>
      </c>
      <c r="P554" s="364" t="s">
        <v>7</v>
      </c>
    </row>
    <row r="555" spans="1:16" x14ac:dyDescent="0.2">
      <c r="A555" s="364">
        <v>79269</v>
      </c>
      <c r="B555" s="364" t="s">
        <v>26</v>
      </c>
      <c r="C555" s="364" t="s">
        <v>256</v>
      </c>
      <c r="D555" s="364" t="s">
        <v>8</v>
      </c>
      <c r="E555" s="364" t="s">
        <v>7</v>
      </c>
      <c r="F555" s="364" t="s">
        <v>10</v>
      </c>
      <c r="G555" s="364" t="s">
        <v>7</v>
      </c>
      <c r="H555" s="364" t="s">
        <v>7</v>
      </c>
      <c r="I555" s="367">
        <f t="shared" si="8"/>
        <v>45761</v>
      </c>
      <c r="J555" s="364"/>
      <c r="K555" s="364"/>
      <c r="L555" s="364"/>
      <c r="M555" s="364"/>
      <c r="N555" s="364"/>
      <c r="O555" s="364" t="s">
        <v>7</v>
      </c>
      <c r="P555" s="364" t="s">
        <v>7</v>
      </c>
    </row>
    <row r="556" spans="1:16" x14ac:dyDescent="0.2">
      <c r="A556" s="364">
        <v>79269</v>
      </c>
      <c r="B556" s="364" t="s">
        <v>26</v>
      </c>
      <c r="C556" s="364" t="s">
        <v>257</v>
      </c>
      <c r="D556" s="364" t="s">
        <v>8</v>
      </c>
      <c r="E556" s="364" t="s">
        <v>7</v>
      </c>
      <c r="F556" s="364" t="s">
        <v>10</v>
      </c>
      <c r="G556" s="364" t="s">
        <v>7</v>
      </c>
      <c r="H556" s="364" t="s">
        <v>7</v>
      </c>
      <c r="I556" s="367">
        <f t="shared" si="8"/>
        <v>45762</v>
      </c>
      <c r="J556" s="364"/>
      <c r="K556" s="364"/>
      <c r="L556" s="364"/>
      <c r="M556" s="364"/>
      <c r="N556" s="364"/>
      <c r="O556" s="364" t="s">
        <v>7</v>
      </c>
      <c r="P556" s="364" t="s">
        <v>7</v>
      </c>
    </row>
    <row r="557" spans="1:16" x14ac:dyDescent="0.2">
      <c r="A557" s="364">
        <v>79269</v>
      </c>
      <c r="B557" s="364" t="s">
        <v>26</v>
      </c>
      <c r="C557" s="364" t="s">
        <v>258</v>
      </c>
      <c r="D557" s="364" t="s">
        <v>8</v>
      </c>
      <c r="E557" s="364" t="s">
        <v>7</v>
      </c>
      <c r="F557" s="364" t="s">
        <v>10</v>
      </c>
      <c r="G557" s="364" t="s">
        <v>7</v>
      </c>
      <c r="H557" s="364" t="s">
        <v>7</v>
      </c>
      <c r="I557" s="367">
        <f t="shared" si="8"/>
        <v>45763</v>
      </c>
      <c r="J557" s="364"/>
      <c r="K557" s="364"/>
      <c r="L557" s="364"/>
      <c r="M557" s="364"/>
      <c r="N557" s="364"/>
      <c r="O557" s="364" t="s">
        <v>7</v>
      </c>
      <c r="P557" s="364" t="s">
        <v>7</v>
      </c>
    </row>
    <row r="558" spans="1:16" x14ac:dyDescent="0.2">
      <c r="A558" s="364">
        <v>79269</v>
      </c>
      <c r="B558" s="364" t="s">
        <v>26</v>
      </c>
      <c r="C558" s="364" t="s">
        <v>259</v>
      </c>
      <c r="D558" s="364" t="s">
        <v>8</v>
      </c>
      <c r="E558" s="364" t="s">
        <v>7</v>
      </c>
      <c r="F558" s="364" t="s">
        <v>10</v>
      </c>
      <c r="G558" s="364" t="s">
        <v>7</v>
      </c>
      <c r="H558" s="364" t="s">
        <v>7</v>
      </c>
      <c r="I558" s="367">
        <f t="shared" si="8"/>
        <v>45764</v>
      </c>
      <c r="J558" s="364"/>
      <c r="K558" s="364"/>
      <c r="L558" s="364"/>
      <c r="M558" s="364"/>
      <c r="N558" s="364"/>
      <c r="O558" s="364" t="s">
        <v>7</v>
      </c>
      <c r="P558" s="364" t="s">
        <v>7</v>
      </c>
    </row>
    <row r="559" spans="1:16" x14ac:dyDescent="0.2">
      <c r="A559" s="364">
        <v>79269</v>
      </c>
      <c r="B559" s="364" t="s">
        <v>26</v>
      </c>
      <c r="C559" s="364" t="s">
        <v>260</v>
      </c>
      <c r="D559" s="364" t="s">
        <v>8</v>
      </c>
      <c r="E559" s="364" t="s">
        <v>7</v>
      </c>
      <c r="F559" s="364" t="s">
        <v>10</v>
      </c>
      <c r="G559" s="364" t="s">
        <v>7</v>
      </c>
      <c r="H559" s="364" t="s">
        <v>7</v>
      </c>
      <c r="I559" s="367">
        <f t="shared" si="8"/>
        <v>45765</v>
      </c>
      <c r="J559" s="364"/>
      <c r="K559" s="364"/>
      <c r="L559" s="364"/>
      <c r="M559" s="364"/>
      <c r="N559" s="364"/>
      <c r="O559" s="364" t="s">
        <v>7</v>
      </c>
      <c r="P559" s="364" t="s">
        <v>7</v>
      </c>
    </row>
    <row r="560" spans="1:16" x14ac:dyDescent="0.2">
      <c r="A560" s="364">
        <v>79269</v>
      </c>
      <c r="B560" s="364" t="s">
        <v>26</v>
      </c>
      <c r="C560" s="364" t="s">
        <v>261</v>
      </c>
      <c r="D560" s="364" t="s">
        <v>9</v>
      </c>
      <c r="E560" s="364" t="s">
        <v>7</v>
      </c>
      <c r="F560" s="364" t="s">
        <v>10</v>
      </c>
      <c r="G560" s="364" t="s">
        <v>7</v>
      </c>
      <c r="H560" s="364" t="s">
        <v>7</v>
      </c>
      <c r="I560" s="367">
        <f t="shared" si="8"/>
        <v>45766</v>
      </c>
      <c r="J560" s="364"/>
      <c r="K560" s="364"/>
      <c r="L560" s="364"/>
      <c r="M560" s="364"/>
      <c r="N560" s="364"/>
      <c r="O560" s="364" t="s">
        <v>7</v>
      </c>
      <c r="P560" s="364" t="s">
        <v>7</v>
      </c>
    </row>
    <row r="561" spans="1:16" x14ac:dyDescent="0.2">
      <c r="A561" s="364">
        <v>79269</v>
      </c>
      <c r="B561" s="364" t="s">
        <v>26</v>
      </c>
      <c r="C561" s="364" t="s">
        <v>262</v>
      </c>
      <c r="D561" s="364" t="s">
        <v>211</v>
      </c>
      <c r="E561" s="364" t="s">
        <v>7</v>
      </c>
      <c r="F561" s="364" t="s">
        <v>10</v>
      </c>
      <c r="G561" s="364" t="s">
        <v>7</v>
      </c>
      <c r="H561" s="364" t="s">
        <v>7</v>
      </c>
      <c r="I561" s="367">
        <f t="shared" si="8"/>
        <v>45767</v>
      </c>
      <c r="J561" s="364"/>
      <c r="K561" s="364"/>
      <c r="L561" s="364"/>
      <c r="M561" s="364"/>
      <c r="N561" s="364"/>
      <c r="O561" s="364" t="s">
        <v>7</v>
      </c>
      <c r="P561" s="364" t="s">
        <v>7</v>
      </c>
    </row>
    <row r="562" spans="1:16" x14ac:dyDescent="0.2">
      <c r="A562" s="364">
        <v>79269</v>
      </c>
      <c r="B562" s="364" t="s">
        <v>26</v>
      </c>
      <c r="C562" s="364" t="s">
        <v>263</v>
      </c>
      <c r="D562" s="364" t="s">
        <v>8</v>
      </c>
      <c r="E562" s="364" t="s">
        <v>7</v>
      </c>
      <c r="F562" s="364" t="s">
        <v>10</v>
      </c>
      <c r="G562" s="364" t="s">
        <v>7</v>
      </c>
      <c r="H562" s="364" t="s">
        <v>7</v>
      </c>
      <c r="I562" s="367">
        <f t="shared" si="8"/>
        <v>45768</v>
      </c>
      <c r="J562" s="364"/>
      <c r="K562" s="364"/>
      <c r="L562" s="364"/>
      <c r="M562" s="364"/>
      <c r="N562" s="364"/>
      <c r="O562" s="364" t="s">
        <v>7</v>
      </c>
      <c r="P562" s="364" t="s">
        <v>7</v>
      </c>
    </row>
    <row r="563" spans="1:16" x14ac:dyDescent="0.2">
      <c r="A563" s="364">
        <v>79269</v>
      </c>
      <c r="B563" s="364" t="s">
        <v>26</v>
      </c>
      <c r="C563" s="364" t="s">
        <v>264</v>
      </c>
      <c r="D563" s="364" t="s">
        <v>8</v>
      </c>
      <c r="E563" s="364" t="s">
        <v>7</v>
      </c>
      <c r="F563" s="364" t="s">
        <v>10</v>
      </c>
      <c r="G563" s="364" t="s">
        <v>7</v>
      </c>
      <c r="H563" s="364" t="s">
        <v>7</v>
      </c>
      <c r="I563" s="367">
        <f t="shared" si="8"/>
        <v>45769</v>
      </c>
      <c r="J563" s="364"/>
      <c r="K563" s="364"/>
      <c r="L563" s="364"/>
      <c r="M563" s="364"/>
      <c r="N563" s="364"/>
      <c r="O563" s="364" t="s">
        <v>7</v>
      </c>
      <c r="P563" s="364" t="s">
        <v>7</v>
      </c>
    </row>
    <row r="564" spans="1:16" x14ac:dyDescent="0.2">
      <c r="A564" s="364">
        <v>79269</v>
      </c>
      <c r="B564" s="364" t="s">
        <v>26</v>
      </c>
      <c r="C564" s="364" t="s">
        <v>265</v>
      </c>
      <c r="D564" s="364" t="s">
        <v>8</v>
      </c>
      <c r="E564" s="364" t="s">
        <v>7</v>
      </c>
      <c r="F564" s="364" t="s">
        <v>10</v>
      </c>
      <c r="G564" s="364" t="s">
        <v>7</v>
      </c>
      <c r="H564" s="364" t="s">
        <v>7</v>
      </c>
      <c r="I564" s="367">
        <f t="shared" si="8"/>
        <v>45770</v>
      </c>
      <c r="J564" s="364"/>
      <c r="K564" s="364"/>
      <c r="L564" s="364"/>
      <c r="M564" s="364"/>
      <c r="N564" s="364"/>
      <c r="O564" s="364" t="s">
        <v>7</v>
      </c>
      <c r="P564" s="364" t="s">
        <v>7</v>
      </c>
    </row>
    <row r="565" spans="1:16" x14ac:dyDescent="0.2">
      <c r="A565" s="364">
        <v>79269</v>
      </c>
      <c r="B565" s="364" t="s">
        <v>26</v>
      </c>
      <c r="C565" s="364" t="s">
        <v>266</v>
      </c>
      <c r="D565" s="364" t="s">
        <v>8</v>
      </c>
      <c r="E565" s="364" t="s">
        <v>7</v>
      </c>
      <c r="F565" s="364" t="s">
        <v>10</v>
      </c>
      <c r="G565" s="364" t="s">
        <v>7</v>
      </c>
      <c r="H565" s="364" t="s">
        <v>7</v>
      </c>
      <c r="I565" s="367">
        <f t="shared" si="8"/>
        <v>45771</v>
      </c>
      <c r="J565" s="364"/>
      <c r="K565" s="364"/>
      <c r="L565" s="364"/>
      <c r="M565" s="364"/>
      <c r="N565" s="364"/>
      <c r="O565" s="364" t="s">
        <v>7</v>
      </c>
      <c r="P565" s="364" t="s">
        <v>7</v>
      </c>
    </row>
    <row r="566" spans="1:16" x14ac:dyDescent="0.2">
      <c r="A566" s="364">
        <v>79269</v>
      </c>
      <c r="B566" s="364" t="s">
        <v>26</v>
      </c>
      <c r="C566" s="364" t="s">
        <v>267</v>
      </c>
      <c r="D566" s="364" t="s">
        <v>8</v>
      </c>
      <c r="E566" s="364" t="s">
        <v>7</v>
      </c>
      <c r="F566" s="364" t="s">
        <v>10</v>
      </c>
      <c r="G566" s="364" t="s">
        <v>7</v>
      </c>
      <c r="H566" s="364" t="s">
        <v>7</v>
      </c>
      <c r="I566" s="367">
        <f t="shared" si="8"/>
        <v>45772</v>
      </c>
      <c r="J566" s="364"/>
      <c r="K566" s="364"/>
      <c r="L566" s="364"/>
      <c r="M566" s="364"/>
      <c r="N566" s="364"/>
      <c r="O566" s="364" t="s">
        <v>7</v>
      </c>
      <c r="P566" s="364" t="s">
        <v>7</v>
      </c>
    </row>
    <row r="567" spans="1:16" x14ac:dyDescent="0.2">
      <c r="A567" s="364">
        <v>79269</v>
      </c>
      <c r="B567" s="364" t="s">
        <v>26</v>
      </c>
      <c r="C567" s="364" t="s">
        <v>268</v>
      </c>
      <c r="D567" s="364" t="s">
        <v>9</v>
      </c>
      <c r="E567" s="364" t="s">
        <v>7</v>
      </c>
      <c r="F567" s="364" t="s">
        <v>10</v>
      </c>
      <c r="G567" s="364" t="s">
        <v>7</v>
      </c>
      <c r="H567" s="364" t="s">
        <v>7</v>
      </c>
      <c r="I567" s="367">
        <f t="shared" si="8"/>
        <v>45773</v>
      </c>
      <c r="J567" s="364"/>
      <c r="K567" s="364"/>
      <c r="L567" s="364"/>
      <c r="M567" s="364"/>
      <c r="N567" s="364"/>
      <c r="O567" s="364" t="s">
        <v>7</v>
      </c>
      <c r="P567" s="364" t="s">
        <v>7</v>
      </c>
    </row>
    <row r="568" spans="1:16" x14ac:dyDescent="0.2">
      <c r="A568" s="364">
        <v>79269</v>
      </c>
      <c r="B568" s="364" t="s">
        <v>26</v>
      </c>
      <c r="C568" s="364" t="s">
        <v>269</v>
      </c>
      <c r="D568" s="364" t="s">
        <v>211</v>
      </c>
      <c r="E568" s="364" t="s">
        <v>7</v>
      </c>
      <c r="F568" s="364" t="s">
        <v>10</v>
      </c>
      <c r="G568" s="364" t="s">
        <v>7</v>
      </c>
      <c r="H568" s="364" t="s">
        <v>7</v>
      </c>
      <c r="I568" s="367">
        <f t="shared" si="8"/>
        <v>45774</v>
      </c>
      <c r="J568" s="364"/>
      <c r="K568" s="364"/>
      <c r="L568" s="364"/>
      <c r="M568" s="364"/>
      <c r="N568" s="364"/>
      <c r="O568" s="364" t="s">
        <v>7</v>
      </c>
      <c r="P568" s="364" t="s">
        <v>7</v>
      </c>
    </row>
    <row r="569" spans="1:16" x14ac:dyDescent="0.2">
      <c r="A569" s="364">
        <v>79269</v>
      </c>
      <c r="B569" s="364" t="s">
        <v>26</v>
      </c>
      <c r="C569" s="364" t="s">
        <v>270</v>
      </c>
      <c r="D569" s="364" t="s">
        <v>8</v>
      </c>
      <c r="E569" s="364" t="s">
        <v>7</v>
      </c>
      <c r="F569" s="364" t="s">
        <v>10</v>
      </c>
      <c r="G569" s="364" t="s">
        <v>7</v>
      </c>
      <c r="H569" s="364" t="s">
        <v>7</v>
      </c>
      <c r="I569" s="367">
        <f t="shared" si="8"/>
        <v>45775</v>
      </c>
      <c r="J569" s="364"/>
      <c r="K569" s="364"/>
      <c r="L569" s="364"/>
      <c r="M569" s="364"/>
      <c r="N569" s="364"/>
      <c r="O569" s="364" t="s">
        <v>7</v>
      </c>
      <c r="P569" s="364" t="s">
        <v>7</v>
      </c>
    </row>
    <row r="570" spans="1:16" x14ac:dyDescent="0.2">
      <c r="A570" s="364">
        <v>79269</v>
      </c>
      <c r="B570" s="364" t="s">
        <v>26</v>
      </c>
      <c r="C570" s="364" t="s">
        <v>271</v>
      </c>
      <c r="D570" s="364" t="s">
        <v>8</v>
      </c>
      <c r="E570" s="364" t="s">
        <v>7</v>
      </c>
      <c r="F570" s="364" t="s">
        <v>10</v>
      </c>
      <c r="G570" s="364" t="s">
        <v>7</v>
      </c>
      <c r="H570" s="364" t="s">
        <v>7</v>
      </c>
      <c r="I570" s="367">
        <f t="shared" si="8"/>
        <v>45776</v>
      </c>
      <c r="J570" s="364"/>
      <c r="K570" s="364"/>
      <c r="L570" s="364"/>
      <c r="M570" s="364"/>
      <c r="N570" s="364"/>
      <c r="O570" s="364" t="s">
        <v>7</v>
      </c>
      <c r="P570" s="364" t="s">
        <v>7</v>
      </c>
    </row>
    <row r="571" spans="1:16" x14ac:dyDescent="0.2">
      <c r="A571" s="364">
        <v>79269</v>
      </c>
      <c r="B571" s="364" t="s">
        <v>26</v>
      </c>
      <c r="C571" s="364" t="s">
        <v>272</v>
      </c>
      <c r="D571" s="364" t="s">
        <v>8</v>
      </c>
      <c r="E571" s="364" t="s">
        <v>7</v>
      </c>
      <c r="F571" s="364" t="s">
        <v>10</v>
      </c>
      <c r="G571" s="364" t="s">
        <v>7</v>
      </c>
      <c r="H571" s="364" t="s">
        <v>7</v>
      </c>
      <c r="I571" s="367">
        <f t="shared" si="8"/>
        <v>45777</v>
      </c>
      <c r="J571" s="364"/>
      <c r="K571" s="364"/>
      <c r="L571" s="364"/>
      <c r="M571" s="364"/>
      <c r="N571" s="364"/>
      <c r="O571" s="364" t="s">
        <v>7</v>
      </c>
      <c r="P571" s="364" t="s">
        <v>7</v>
      </c>
    </row>
    <row r="572" spans="1:16" x14ac:dyDescent="0.2">
      <c r="A572" s="364">
        <v>88777</v>
      </c>
      <c r="B572" s="364" t="s">
        <v>27</v>
      </c>
      <c r="C572" s="364" t="s">
        <v>243</v>
      </c>
      <c r="D572" s="364" t="s">
        <v>8</v>
      </c>
      <c r="E572" s="364" t="s">
        <v>7</v>
      </c>
      <c r="F572" s="364" t="s">
        <v>10</v>
      </c>
      <c r="G572" s="364" t="s">
        <v>7</v>
      </c>
      <c r="H572" s="364" t="s">
        <v>7</v>
      </c>
      <c r="I572" s="367">
        <f t="shared" si="8"/>
        <v>45748</v>
      </c>
      <c r="J572" s="364"/>
      <c r="K572" s="364"/>
      <c r="L572" s="364"/>
      <c r="M572" s="364"/>
      <c r="N572" s="364"/>
      <c r="O572" s="364" t="s">
        <v>7</v>
      </c>
      <c r="P572" s="364" t="s">
        <v>7</v>
      </c>
    </row>
    <row r="573" spans="1:16" x14ac:dyDescent="0.2">
      <c r="A573" s="364">
        <v>88777</v>
      </c>
      <c r="B573" s="364" t="s">
        <v>27</v>
      </c>
      <c r="C573" s="364" t="s">
        <v>244</v>
      </c>
      <c r="D573" s="364" t="s">
        <v>8</v>
      </c>
      <c r="E573" s="364" t="s">
        <v>7</v>
      </c>
      <c r="F573" s="364" t="s">
        <v>10</v>
      </c>
      <c r="G573" s="364" t="s">
        <v>7</v>
      </c>
      <c r="H573" s="364" t="s">
        <v>7</v>
      </c>
      <c r="I573" s="367">
        <f t="shared" si="8"/>
        <v>45749</v>
      </c>
      <c r="J573" s="364"/>
      <c r="K573" s="364"/>
      <c r="L573" s="364"/>
      <c r="M573" s="364"/>
      <c r="N573" s="364"/>
      <c r="O573" s="364" t="s">
        <v>7</v>
      </c>
      <c r="P573" s="364" t="s">
        <v>7</v>
      </c>
    </row>
    <row r="574" spans="1:16" x14ac:dyDescent="0.2">
      <c r="A574" s="364">
        <v>88777</v>
      </c>
      <c r="B574" s="364" t="s">
        <v>27</v>
      </c>
      <c r="C574" s="364" t="s">
        <v>245</v>
      </c>
      <c r="D574" s="364" t="s">
        <v>8</v>
      </c>
      <c r="E574" s="364" t="s">
        <v>7</v>
      </c>
      <c r="F574" s="364" t="s">
        <v>10</v>
      </c>
      <c r="G574" s="364" t="s">
        <v>7</v>
      </c>
      <c r="H574" s="364" t="s">
        <v>7</v>
      </c>
      <c r="I574" s="367">
        <f t="shared" si="8"/>
        <v>45750</v>
      </c>
      <c r="J574" s="364"/>
      <c r="K574" s="364"/>
      <c r="L574" s="364"/>
      <c r="M574" s="364"/>
      <c r="N574" s="364"/>
      <c r="O574" s="364" t="s">
        <v>7</v>
      </c>
      <c r="P574" s="364" t="s">
        <v>7</v>
      </c>
    </row>
    <row r="575" spans="1:16" x14ac:dyDescent="0.2">
      <c r="A575" s="364">
        <v>88777</v>
      </c>
      <c r="B575" s="364" t="s">
        <v>27</v>
      </c>
      <c r="C575" s="364" t="s">
        <v>246</v>
      </c>
      <c r="D575" s="364" t="s">
        <v>8</v>
      </c>
      <c r="E575" s="364" t="s">
        <v>7</v>
      </c>
      <c r="F575" s="364" t="s">
        <v>10</v>
      </c>
      <c r="G575" s="364" t="s">
        <v>7</v>
      </c>
      <c r="H575" s="364" t="s">
        <v>7</v>
      </c>
      <c r="I575" s="367">
        <f t="shared" si="8"/>
        <v>45751</v>
      </c>
      <c r="J575" s="364"/>
      <c r="K575" s="364"/>
      <c r="L575" s="364"/>
      <c r="M575" s="364"/>
      <c r="N575" s="364"/>
      <c r="O575" s="364" t="s">
        <v>7</v>
      </c>
      <c r="P575" s="364" t="s">
        <v>7</v>
      </c>
    </row>
    <row r="576" spans="1:16" x14ac:dyDescent="0.2">
      <c r="A576" s="364">
        <v>88777</v>
      </c>
      <c r="B576" s="364" t="s">
        <v>27</v>
      </c>
      <c r="C576" s="364" t="s">
        <v>247</v>
      </c>
      <c r="D576" s="364" t="s">
        <v>9</v>
      </c>
      <c r="E576" s="364" t="s">
        <v>7</v>
      </c>
      <c r="F576" s="364" t="s">
        <v>10</v>
      </c>
      <c r="G576" s="364" t="s">
        <v>7</v>
      </c>
      <c r="H576" s="364" t="s">
        <v>7</v>
      </c>
      <c r="I576" s="367">
        <f t="shared" si="8"/>
        <v>45752</v>
      </c>
      <c r="J576" s="364"/>
      <c r="K576" s="364"/>
      <c r="L576" s="364"/>
      <c r="M576" s="364"/>
      <c r="N576" s="364"/>
      <c r="O576" s="364" t="s">
        <v>7</v>
      </c>
      <c r="P576" s="364" t="s">
        <v>7</v>
      </c>
    </row>
    <row r="577" spans="1:16" x14ac:dyDescent="0.2">
      <c r="A577" s="364">
        <v>88777</v>
      </c>
      <c r="B577" s="364" t="s">
        <v>27</v>
      </c>
      <c r="C577" s="364" t="s">
        <v>248</v>
      </c>
      <c r="D577" s="364" t="s">
        <v>211</v>
      </c>
      <c r="E577" s="364" t="s">
        <v>7</v>
      </c>
      <c r="F577" s="364" t="s">
        <v>10</v>
      </c>
      <c r="G577" s="364" t="s">
        <v>7</v>
      </c>
      <c r="H577" s="364" t="s">
        <v>7</v>
      </c>
      <c r="I577" s="367">
        <f t="shared" si="8"/>
        <v>45753</v>
      </c>
      <c r="J577" s="364"/>
      <c r="K577" s="364"/>
      <c r="L577" s="364"/>
      <c r="M577" s="364"/>
      <c r="N577" s="364"/>
      <c r="O577" s="364" t="s">
        <v>7</v>
      </c>
      <c r="P577" s="364" t="s">
        <v>7</v>
      </c>
    </row>
    <row r="578" spans="1:16" x14ac:dyDescent="0.2">
      <c r="A578" s="364">
        <v>88777</v>
      </c>
      <c r="B578" s="364" t="s">
        <v>27</v>
      </c>
      <c r="C578" s="364" t="s">
        <v>249</v>
      </c>
      <c r="D578" s="364" t="s">
        <v>8</v>
      </c>
      <c r="E578" s="364" t="s">
        <v>7</v>
      </c>
      <c r="F578" s="364" t="s">
        <v>10</v>
      </c>
      <c r="G578" s="364" t="s">
        <v>7</v>
      </c>
      <c r="H578" s="364" t="s">
        <v>7</v>
      </c>
      <c r="I578" s="367">
        <f t="shared" si="8"/>
        <v>45754</v>
      </c>
      <c r="J578" s="364"/>
      <c r="K578" s="364"/>
      <c r="L578" s="364"/>
      <c r="M578" s="364"/>
      <c r="N578" s="364"/>
      <c r="O578" s="364" t="s">
        <v>7</v>
      </c>
      <c r="P578" s="364" t="s">
        <v>7</v>
      </c>
    </row>
    <row r="579" spans="1:16" x14ac:dyDescent="0.2">
      <c r="A579" s="364">
        <v>88777</v>
      </c>
      <c r="B579" s="364" t="s">
        <v>27</v>
      </c>
      <c r="C579" s="364" t="s">
        <v>250</v>
      </c>
      <c r="D579" s="364" t="s">
        <v>8</v>
      </c>
      <c r="E579" s="364" t="s">
        <v>7</v>
      </c>
      <c r="F579" s="364" t="s">
        <v>10</v>
      </c>
      <c r="G579" s="364" t="s">
        <v>7</v>
      </c>
      <c r="H579" s="364" t="s">
        <v>7</v>
      </c>
      <c r="I579" s="367">
        <f t="shared" ref="I579:I642" si="9">C579*1</f>
        <v>45755</v>
      </c>
      <c r="J579" s="364"/>
      <c r="K579" s="364"/>
      <c r="L579" s="364"/>
      <c r="M579" s="364"/>
      <c r="N579" s="364"/>
      <c r="O579" s="364" t="s">
        <v>7</v>
      </c>
      <c r="P579" s="364" t="s">
        <v>7</v>
      </c>
    </row>
    <row r="580" spans="1:16" x14ac:dyDescent="0.2">
      <c r="A580" s="364">
        <v>88777</v>
      </c>
      <c r="B580" s="364" t="s">
        <v>27</v>
      </c>
      <c r="C580" s="364" t="s">
        <v>251</v>
      </c>
      <c r="D580" s="364" t="s">
        <v>8</v>
      </c>
      <c r="E580" s="364" t="s">
        <v>7</v>
      </c>
      <c r="F580" s="364" t="s">
        <v>10</v>
      </c>
      <c r="G580" s="364" t="s">
        <v>7</v>
      </c>
      <c r="H580" s="364" t="s">
        <v>7</v>
      </c>
      <c r="I580" s="367">
        <f t="shared" si="9"/>
        <v>45756</v>
      </c>
      <c r="J580" s="364"/>
      <c r="K580" s="364"/>
      <c r="L580" s="364"/>
      <c r="M580" s="364"/>
      <c r="N580" s="364"/>
      <c r="O580" s="364" t="s">
        <v>7</v>
      </c>
      <c r="P580" s="364" t="s">
        <v>7</v>
      </c>
    </row>
    <row r="581" spans="1:16" x14ac:dyDescent="0.2">
      <c r="A581" s="364">
        <v>88777</v>
      </c>
      <c r="B581" s="364" t="s">
        <v>27</v>
      </c>
      <c r="C581" s="364" t="s">
        <v>252</v>
      </c>
      <c r="D581" s="364" t="s">
        <v>8</v>
      </c>
      <c r="E581" s="364" t="s">
        <v>7</v>
      </c>
      <c r="F581" s="364" t="s">
        <v>10</v>
      </c>
      <c r="G581" s="364" t="s">
        <v>7</v>
      </c>
      <c r="H581" s="364" t="s">
        <v>7</v>
      </c>
      <c r="I581" s="367">
        <f t="shared" si="9"/>
        <v>45757</v>
      </c>
      <c r="J581" s="364"/>
      <c r="K581" s="364"/>
      <c r="L581" s="364"/>
      <c r="M581" s="364"/>
      <c r="N581" s="364"/>
      <c r="O581" s="364" t="s">
        <v>7</v>
      </c>
      <c r="P581" s="364" t="s">
        <v>7</v>
      </c>
    </row>
    <row r="582" spans="1:16" x14ac:dyDescent="0.2">
      <c r="A582" s="364">
        <v>88777</v>
      </c>
      <c r="B582" s="364" t="s">
        <v>27</v>
      </c>
      <c r="C582" s="364" t="s">
        <v>253</v>
      </c>
      <c r="D582" s="364" t="s">
        <v>8</v>
      </c>
      <c r="E582" s="364" t="s">
        <v>7</v>
      </c>
      <c r="F582" s="364" t="s">
        <v>10</v>
      </c>
      <c r="G582" s="364" t="s">
        <v>7</v>
      </c>
      <c r="H582" s="364" t="s">
        <v>7</v>
      </c>
      <c r="I582" s="367">
        <f t="shared" si="9"/>
        <v>45758</v>
      </c>
      <c r="J582" s="364"/>
      <c r="K582" s="364"/>
      <c r="L582" s="364"/>
      <c r="M582" s="364"/>
      <c r="N582" s="364"/>
      <c r="O582" s="364" t="s">
        <v>7</v>
      </c>
      <c r="P582" s="364" t="s">
        <v>7</v>
      </c>
    </row>
    <row r="583" spans="1:16" x14ac:dyDescent="0.2">
      <c r="A583" s="364">
        <v>88777</v>
      </c>
      <c r="B583" s="364" t="s">
        <v>27</v>
      </c>
      <c r="C583" s="364" t="s">
        <v>254</v>
      </c>
      <c r="D583" s="364" t="s">
        <v>9</v>
      </c>
      <c r="E583" s="364" t="s">
        <v>7</v>
      </c>
      <c r="F583" s="364" t="s">
        <v>10</v>
      </c>
      <c r="G583" s="364" t="s">
        <v>7</v>
      </c>
      <c r="H583" s="364" t="s">
        <v>7</v>
      </c>
      <c r="I583" s="367">
        <f t="shared" si="9"/>
        <v>45759</v>
      </c>
      <c r="J583" s="364"/>
      <c r="K583" s="364"/>
      <c r="L583" s="364"/>
      <c r="M583" s="364"/>
      <c r="N583" s="364"/>
      <c r="O583" s="364" t="s">
        <v>7</v>
      </c>
      <c r="P583" s="364" t="s">
        <v>7</v>
      </c>
    </row>
    <row r="584" spans="1:16" x14ac:dyDescent="0.2">
      <c r="A584" s="364">
        <v>88777</v>
      </c>
      <c r="B584" s="364" t="s">
        <v>27</v>
      </c>
      <c r="C584" s="364" t="s">
        <v>255</v>
      </c>
      <c r="D584" s="364" t="s">
        <v>211</v>
      </c>
      <c r="E584" s="364" t="s">
        <v>7</v>
      </c>
      <c r="F584" s="364" t="s">
        <v>10</v>
      </c>
      <c r="G584" s="364" t="s">
        <v>7</v>
      </c>
      <c r="H584" s="364" t="s">
        <v>7</v>
      </c>
      <c r="I584" s="367">
        <f t="shared" si="9"/>
        <v>45760</v>
      </c>
      <c r="J584" s="364"/>
      <c r="K584" s="364"/>
      <c r="L584" s="364"/>
      <c r="M584" s="364"/>
      <c r="N584" s="364"/>
      <c r="O584" s="364" t="s">
        <v>7</v>
      </c>
      <c r="P584" s="364" t="s">
        <v>7</v>
      </c>
    </row>
    <row r="585" spans="1:16" x14ac:dyDescent="0.2">
      <c r="A585" s="364">
        <v>88777</v>
      </c>
      <c r="B585" s="364" t="s">
        <v>27</v>
      </c>
      <c r="C585" s="364" t="s">
        <v>256</v>
      </c>
      <c r="D585" s="364" t="s">
        <v>8</v>
      </c>
      <c r="E585" s="364" t="s">
        <v>7</v>
      </c>
      <c r="F585" s="364" t="s">
        <v>10</v>
      </c>
      <c r="G585" s="364" t="s">
        <v>7</v>
      </c>
      <c r="H585" s="364" t="s">
        <v>7</v>
      </c>
      <c r="I585" s="367">
        <f t="shared" si="9"/>
        <v>45761</v>
      </c>
      <c r="J585" s="364"/>
      <c r="K585" s="364"/>
      <c r="L585" s="364"/>
      <c r="M585" s="364"/>
      <c r="N585" s="364"/>
      <c r="O585" s="364" t="s">
        <v>7</v>
      </c>
      <c r="P585" s="364" t="s">
        <v>7</v>
      </c>
    </row>
    <row r="586" spans="1:16" x14ac:dyDescent="0.2">
      <c r="A586" s="364">
        <v>88777</v>
      </c>
      <c r="B586" s="364" t="s">
        <v>27</v>
      </c>
      <c r="C586" s="364" t="s">
        <v>257</v>
      </c>
      <c r="D586" s="364" t="s">
        <v>8</v>
      </c>
      <c r="E586" s="364" t="s">
        <v>7</v>
      </c>
      <c r="F586" s="364" t="s">
        <v>10</v>
      </c>
      <c r="G586" s="364" t="s">
        <v>7</v>
      </c>
      <c r="H586" s="364" t="s">
        <v>7</v>
      </c>
      <c r="I586" s="367">
        <f t="shared" si="9"/>
        <v>45762</v>
      </c>
      <c r="J586" s="364"/>
      <c r="K586" s="364"/>
      <c r="L586" s="364"/>
      <c r="M586" s="364"/>
      <c r="N586" s="364"/>
      <c r="O586" s="364" t="s">
        <v>7</v>
      </c>
      <c r="P586" s="364" t="s">
        <v>7</v>
      </c>
    </row>
    <row r="587" spans="1:16" x14ac:dyDescent="0.2">
      <c r="A587" s="364">
        <v>88777</v>
      </c>
      <c r="B587" s="364" t="s">
        <v>27</v>
      </c>
      <c r="C587" s="364" t="s">
        <v>258</v>
      </c>
      <c r="D587" s="364" t="s">
        <v>8</v>
      </c>
      <c r="E587" s="364" t="s">
        <v>7</v>
      </c>
      <c r="F587" s="364" t="s">
        <v>10</v>
      </c>
      <c r="G587" s="364" t="s">
        <v>7</v>
      </c>
      <c r="H587" s="364" t="s">
        <v>7</v>
      </c>
      <c r="I587" s="367">
        <f t="shared" si="9"/>
        <v>45763</v>
      </c>
      <c r="J587" s="364"/>
      <c r="K587" s="364"/>
      <c r="L587" s="364"/>
      <c r="M587" s="364"/>
      <c r="N587" s="364"/>
      <c r="O587" s="364" t="s">
        <v>7</v>
      </c>
      <c r="P587" s="364" t="s">
        <v>7</v>
      </c>
    </row>
    <row r="588" spans="1:16" x14ac:dyDescent="0.2">
      <c r="A588" s="364">
        <v>88777</v>
      </c>
      <c r="B588" s="364" t="s">
        <v>27</v>
      </c>
      <c r="C588" s="364" t="s">
        <v>259</v>
      </c>
      <c r="D588" s="364" t="s">
        <v>8</v>
      </c>
      <c r="E588" s="364" t="s">
        <v>7</v>
      </c>
      <c r="F588" s="364" t="s">
        <v>10</v>
      </c>
      <c r="G588" s="364" t="s">
        <v>7</v>
      </c>
      <c r="H588" s="364" t="s">
        <v>7</v>
      </c>
      <c r="I588" s="367">
        <f t="shared" si="9"/>
        <v>45764</v>
      </c>
      <c r="J588" s="364"/>
      <c r="K588" s="364"/>
      <c r="L588" s="364"/>
      <c r="M588" s="364"/>
      <c r="N588" s="364"/>
      <c r="O588" s="364" t="s">
        <v>7</v>
      </c>
      <c r="P588" s="364" t="s">
        <v>7</v>
      </c>
    </row>
    <row r="589" spans="1:16" x14ac:dyDescent="0.2">
      <c r="A589" s="364">
        <v>88777</v>
      </c>
      <c r="B589" s="364" t="s">
        <v>27</v>
      </c>
      <c r="C589" s="364" t="s">
        <v>260</v>
      </c>
      <c r="D589" s="364" t="s">
        <v>8</v>
      </c>
      <c r="E589" s="364" t="s">
        <v>7</v>
      </c>
      <c r="F589" s="364" t="s">
        <v>10</v>
      </c>
      <c r="G589" s="364" t="s">
        <v>7</v>
      </c>
      <c r="H589" s="364" t="s">
        <v>7</v>
      </c>
      <c r="I589" s="367">
        <f t="shared" si="9"/>
        <v>45765</v>
      </c>
      <c r="J589" s="364"/>
      <c r="K589" s="364"/>
      <c r="L589" s="364"/>
      <c r="M589" s="364"/>
      <c r="N589" s="364"/>
      <c r="O589" s="364" t="s">
        <v>7</v>
      </c>
      <c r="P589" s="364" t="s">
        <v>7</v>
      </c>
    </row>
    <row r="590" spans="1:16" x14ac:dyDescent="0.2">
      <c r="A590" s="364">
        <v>88777</v>
      </c>
      <c r="B590" s="364" t="s">
        <v>27</v>
      </c>
      <c r="C590" s="364" t="s">
        <v>261</v>
      </c>
      <c r="D590" s="364" t="s">
        <v>9</v>
      </c>
      <c r="E590" s="364" t="s">
        <v>7</v>
      </c>
      <c r="F590" s="364" t="s">
        <v>10</v>
      </c>
      <c r="G590" s="364" t="s">
        <v>7</v>
      </c>
      <c r="H590" s="364" t="s">
        <v>7</v>
      </c>
      <c r="I590" s="367">
        <f t="shared" si="9"/>
        <v>45766</v>
      </c>
      <c r="J590" s="364"/>
      <c r="K590" s="364"/>
      <c r="L590" s="364"/>
      <c r="M590" s="364"/>
      <c r="N590" s="364"/>
      <c r="O590" s="364" t="s">
        <v>7</v>
      </c>
      <c r="P590" s="364" t="s">
        <v>7</v>
      </c>
    </row>
    <row r="591" spans="1:16" x14ac:dyDescent="0.2">
      <c r="A591" s="364">
        <v>88777</v>
      </c>
      <c r="B591" s="364" t="s">
        <v>27</v>
      </c>
      <c r="C591" s="364" t="s">
        <v>262</v>
      </c>
      <c r="D591" s="364" t="s">
        <v>211</v>
      </c>
      <c r="E591" s="364" t="s">
        <v>7</v>
      </c>
      <c r="F591" s="364" t="s">
        <v>10</v>
      </c>
      <c r="G591" s="364" t="s">
        <v>7</v>
      </c>
      <c r="H591" s="364" t="s">
        <v>7</v>
      </c>
      <c r="I591" s="367">
        <f t="shared" si="9"/>
        <v>45767</v>
      </c>
      <c r="J591" s="364"/>
      <c r="K591" s="364"/>
      <c r="L591" s="364"/>
      <c r="M591" s="364"/>
      <c r="N591" s="364"/>
      <c r="O591" s="364" t="s">
        <v>7</v>
      </c>
      <c r="P591" s="364" t="s">
        <v>7</v>
      </c>
    </row>
    <row r="592" spans="1:16" x14ac:dyDescent="0.2">
      <c r="A592" s="364">
        <v>88777</v>
      </c>
      <c r="B592" s="364" t="s">
        <v>27</v>
      </c>
      <c r="C592" s="364" t="s">
        <v>263</v>
      </c>
      <c r="D592" s="364" t="s">
        <v>8</v>
      </c>
      <c r="E592" s="364" t="s">
        <v>7</v>
      </c>
      <c r="F592" s="364" t="s">
        <v>10</v>
      </c>
      <c r="G592" s="364" t="s">
        <v>7</v>
      </c>
      <c r="H592" s="364" t="s">
        <v>7</v>
      </c>
      <c r="I592" s="367">
        <f t="shared" si="9"/>
        <v>45768</v>
      </c>
      <c r="J592" s="364"/>
      <c r="K592" s="364"/>
      <c r="L592" s="364"/>
      <c r="M592" s="364"/>
      <c r="N592" s="364"/>
      <c r="O592" s="364" t="s">
        <v>7</v>
      </c>
      <c r="P592" s="364" t="s">
        <v>7</v>
      </c>
    </row>
    <row r="593" spans="1:16" x14ac:dyDescent="0.2">
      <c r="A593" s="364">
        <v>88777</v>
      </c>
      <c r="B593" s="364" t="s">
        <v>27</v>
      </c>
      <c r="C593" s="364" t="s">
        <v>264</v>
      </c>
      <c r="D593" s="364" t="s">
        <v>8</v>
      </c>
      <c r="E593" s="364" t="s">
        <v>7</v>
      </c>
      <c r="F593" s="364" t="s">
        <v>10</v>
      </c>
      <c r="G593" s="364" t="s">
        <v>7</v>
      </c>
      <c r="H593" s="364" t="s">
        <v>7</v>
      </c>
      <c r="I593" s="367">
        <f t="shared" si="9"/>
        <v>45769</v>
      </c>
      <c r="J593" s="364"/>
      <c r="K593" s="364"/>
      <c r="L593" s="364"/>
      <c r="M593" s="364"/>
      <c r="N593" s="364"/>
      <c r="O593" s="364" t="s">
        <v>7</v>
      </c>
      <c r="P593" s="364" t="s">
        <v>7</v>
      </c>
    </row>
    <row r="594" spans="1:16" x14ac:dyDescent="0.2">
      <c r="A594" s="364">
        <v>88777</v>
      </c>
      <c r="B594" s="364" t="s">
        <v>27</v>
      </c>
      <c r="C594" s="364" t="s">
        <v>265</v>
      </c>
      <c r="D594" s="364" t="s">
        <v>8</v>
      </c>
      <c r="E594" s="364" t="s">
        <v>7</v>
      </c>
      <c r="F594" s="364" t="s">
        <v>10</v>
      </c>
      <c r="G594" s="364" t="s">
        <v>7</v>
      </c>
      <c r="H594" s="364" t="s">
        <v>7</v>
      </c>
      <c r="I594" s="367">
        <f t="shared" si="9"/>
        <v>45770</v>
      </c>
      <c r="J594" s="364"/>
      <c r="K594" s="364"/>
      <c r="L594" s="364"/>
      <c r="M594" s="364"/>
      <c r="N594" s="364"/>
      <c r="O594" s="364" t="s">
        <v>7</v>
      </c>
      <c r="P594" s="364" t="s">
        <v>7</v>
      </c>
    </row>
    <row r="595" spans="1:16" x14ac:dyDescent="0.2">
      <c r="A595" s="364">
        <v>88777</v>
      </c>
      <c r="B595" s="364" t="s">
        <v>27</v>
      </c>
      <c r="C595" s="364" t="s">
        <v>266</v>
      </c>
      <c r="D595" s="364" t="s">
        <v>8</v>
      </c>
      <c r="E595" s="364" t="s">
        <v>7</v>
      </c>
      <c r="F595" s="364" t="s">
        <v>10</v>
      </c>
      <c r="G595" s="364" t="s">
        <v>7</v>
      </c>
      <c r="H595" s="364" t="s">
        <v>7</v>
      </c>
      <c r="I595" s="367">
        <f t="shared" si="9"/>
        <v>45771</v>
      </c>
      <c r="J595" s="364"/>
      <c r="K595" s="364"/>
      <c r="L595" s="364"/>
      <c r="M595" s="364"/>
      <c r="N595" s="364"/>
      <c r="O595" s="364" t="s">
        <v>7</v>
      </c>
      <c r="P595" s="364" t="s">
        <v>7</v>
      </c>
    </row>
    <row r="596" spans="1:16" x14ac:dyDescent="0.2">
      <c r="A596" s="364">
        <v>88777</v>
      </c>
      <c r="B596" s="364" t="s">
        <v>27</v>
      </c>
      <c r="C596" s="364" t="s">
        <v>267</v>
      </c>
      <c r="D596" s="364" t="s">
        <v>8</v>
      </c>
      <c r="E596" s="364" t="s">
        <v>7</v>
      </c>
      <c r="F596" s="364" t="s">
        <v>10</v>
      </c>
      <c r="G596" s="364" t="s">
        <v>7</v>
      </c>
      <c r="H596" s="364" t="s">
        <v>7</v>
      </c>
      <c r="I596" s="367">
        <f t="shared" si="9"/>
        <v>45772</v>
      </c>
      <c r="J596" s="364"/>
      <c r="K596" s="364"/>
      <c r="L596" s="364"/>
      <c r="M596" s="364"/>
      <c r="N596" s="364"/>
      <c r="O596" s="364" t="s">
        <v>7</v>
      </c>
      <c r="P596" s="364" t="s">
        <v>7</v>
      </c>
    </row>
    <row r="597" spans="1:16" x14ac:dyDescent="0.2">
      <c r="A597" s="364">
        <v>88777</v>
      </c>
      <c r="B597" s="364" t="s">
        <v>27</v>
      </c>
      <c r="C597" s="364" t="s">
        <v>268</v>
      </c>
      <c r="D597" s="364" t="s">
        <v>9</v>
      </c>
      <c r="E597" s="364" t="s">
        <v>7</v>
      </c>
      <c r="F597" s="364" t="s">
        <v>10</v>
      </c>
      <c r="G597" s="364" t="s">
        <v>7</v>
      </c>
      <c r="H597" s="364" t="s">
        <v>7</v>
      </c>
      <c r="I597" s="367">
        <f t="shared" si="9"/>
        <v>45773</v>
      </c>
      <c r="J597" s="364"/>
      <c r="K597" s="364"/>
      <c r="L597" s="364"/>
      <c r="M597" s="364"/>
      <c r="N597" s="364"/>
      <c r="O597" s="364" t="s">
        <v>7</v>
      </c>
      <c r="P597" s="364" t="s">
        <v>7</v>
      </c>
    </row>
    <row r="598" spans="1:16" x14ac:dyDescent="0.2">
      <c r="A598" s="364">
        <v>88777</v>
      </c>
      <c r="B598" s="364" t="s">
        <v>27</v>
      </c>
      <c r="C598" s="364" t="s">
        <v>269</v>
      </c>
      <c r="D598" s="364" t="s">
        <v>211</v>
      </c>
      <c r="E598" s="364" t="s">
        <v>7</v>
      </c>
      <c r="F598" s="364" t="s">
        <v>10</v>
      </c>
      <c r="G598" s="364" t="s">
        <v>7</v>
      </c>
      <c r="H598" s="364" t="s">
        <v>7</v>
      </c>
      <c r="I598" s="367">
        <f t="shared" si="9"/>
        <v>45774</v>
      </c>
      <c r="J598" s="364"/>
      <c r="K598" s="364"/>
      <c r="L598" s="364"/>
      <c r="M598" s="364"/>
      <c r="N598" s="364"/>
      <c r="O598" s="364" t="s">
        <v>7</v>
      </c>
      <c r="P598" s="364" t="s">
        <v>7</v>
      </c>
    </row>
    <row r="599" spans="1:16" x14ac:dyDescent="0.2">
      <c r="A599" s="364">
        <v>88777</v>
      </c>
      <c r="B599" s="364" t="s">
        <v>27</v>
      </c>
      <c r="C599" s="364" t="s">
        <v>270</v>
      </c>
      <c r="D599" s="364" t="s">
        <v>8</v>
      </c>
      <c r="E599" s="364" t="s">
        <v>7</v>
      </c>
      <c r="F599" s="364" t="s">
        <v>10</v>
      </c>
      <c r="G599" s="364" t="s">
        <v>7</v>
      </c>
      <c r="H599" s="364" t="s">
        <v>7</v>
      </c>
      <c r="I599" s="367">
        <f t="shared" si="9"/>
        <v>45775</v>
      </c>
      <c r="J599" s="364"/>
      <c r="K599" s="364"/>
      <c r="L599" s="364"/>
      <c r="M599" s="364"/>
      <c r="N599" s="364"/>
      <c r="O599" s="364" t="s">
        <v>7</v>
      </c>
      <c r="P599" s="364" t="s">
        <v>7</v>
      </c>
    </row>
    <row r="600" spans="1:16" x14ac:dyDescent="0.2">
      <c r="A600" s="364">
        <v>88777</v>
      </c>
      <c r="B600" s="364" t="s">
        <v>27</v>
      </c>
      <c r="C600" s="364" t="s">
        <v>271</v>
      </c>
      <c r="D600" s="364" t="s">
        <v>8</v>
      </c>
      <c r="E600" s="364" t="s">
        <v>7</v>
      </c>
      <c r="F600" s="364" t="s">
        <v>10</v>
      </c>
      <c r="G600" s="364" t="s">
        <v>7</v>
      </c>
      <c r="H600" s="364" t="s">
        <v>7</v>
      </c>
      <c r="I600" s="367">
        <f t="shared" si="9"/>
        <v>45776</v>
      </c>
      <c r="J600" s="364"/>
      <c r="K600" s="364"/>
      <c r="L600" s="364"/>
      <c r="M600" s="364"/>
      <c r="N600" s="364"/>
      <c r="O600" s="364" t="s">
        <v>7</v>
      </c>
      <c r="P600" s="364" t="s">
        <v>7</v>
      </c>
    </row>
    <row r="601" spans="1:16" x14ac:dyDescent="0.2">
      <c r="A601" s="364">
        <v>88777</v>
      </c>
      <c r="B601" s="364" t="s">
        <v>27</v>
      </c>
      <c r="C601" s="364" t="s">
        <v>272</v>
      </c>
      <c r="D601" s="364" t="s">
        <v>8</v>
      </c>
      <c r="E601" s="364" t="s">
        <v>7</v>
      </c>
      <c r="F601" s="364" t="s">
        <v>10</v>
      </c>
      <c r="G601" s="364" t="s">
        <v>7</v>
      </c>
      <c r="H601" s="364" t="s">
        <v>7</v>
      </c>
      <c r="I601" s="367">
        <f t="shared" si="9"/>
        <v>45777</v>
      </c>
      <c r="J601" s="364"/>
      <c r="K601" s="364"/>
      <c r="L601" s="364"/>
      <c r="M601" s="364"/>
      <c r="N601" s="364"/>
      <c r="O601" s="364" t="s">
        <v>7</v>
      </c>
      <c r="P601" s="364" t="s">
        <v>7</v>
      </c>
    </row>
    <row r="602" spans="1:16" x14ac:dyDescent="0.2">
      <c r="A602" s="364">
        <v>94908</v>
      </c>
      <c r="B602" s="364" t="s">
        <v>28</v>
      </c>
      <c r="C602" s="364" t="s">
        <v>243</v>
      </c>
      <c r="D602" s="364" t="s">
        <v>8</v>
      </c>
      <c r="E602" s="364" t="s">
        <v>7</v>
      </c>
      <c r="F602" s="364" t="s">
        <v>10</v>
      </c>
      <c r="G602" s="364" t="s">
        <v>7</v>
      </c>
      <c r="H602" s="364" t="s">
        <v>7</v>
      </c>
      <c r="I602" s="367">
        <f t="shared" si="9"/>
        <v>45748</v>
      </c>
      <c r="J602" s="364"/>
      <c r="K602" s="364"/>
      <c r="L602" s="364"/>
      <c r="M602" s="364"/>
      <c r="N602" s="364"/>
      <c r="O602" s="364" t="s">
        <v>7</v>
      </c>
      <c r="P602" s="364" t="s">
        <v>7</v>
      </c>
    </row>
    <row r="603" spans="1:16" x14ac:dyDescent="0.2">
      <c r="A603" s="364">
        <v>94908</v>
      </c>
      <c r="B603" s="364" t="s">
        <v>28</v>
      </c>
      <c r="C603" s="364" t="s">
        <v>244</v>
      </c>
      <c r="D603" s="364" t="s">
        <v>8</v>
      </c>
      <c r="E603" s="364" t="s">
        <v>7</v>
      </c>
      <c r="F603" s="364" t="s">
        <v>10</v>
      </c>
      <c r="G603" s="364" t="s">
        <v>7</v>
      </c>
      <c r="H603" s="364" t="s">
        <v>7</v>
      </c>
      <c r="I603" s="367">
        <f t="shared" si="9"/>
        <v>45749</v>
      </c>
      <c r="J603" s="364"/>
      <c r="K603" s="364"/>
      <c r="L603" s="364"/>
      <c r="M603" s="364"/>
      <c r="N603" s="364"/>
      <c r="O603" s="364" t="s">
        <v>7</v>
      </c>
      <c r="P603" s="364" t="s">
        <v>7</v>
      </c>
    </row>
    <row r="604" spans="1:16" x14ac:dyDescent="0.2">
      <c r="A604" s="364">
        <v>94908</v>
      </c>
      <c r="B604" s="364" t="s">
        <v>28</v>
      </c>
      <c r="C604" s="364" t="s">
        <v>245</v>
      </c>
      <c r="D604" s="364" t="s">
        <v>8</v>
      </c>
      <c r="E604" s="364" t="s">
        <v>7</v>
      </c>
      <c r="F604" s="364" t="s">
        <v>10</v>
      </c>
      <c r="G604" s="364" t="s">
        <v>7</v>
      </c>
      <c r="H604" s="364" t="s">
        <v>7</v>
      </c>
      <c r="I604" s="367">
        <f t="shared" si="9"/>
        <v>45750</v>
      </c>
      <c r="J604" s="364"/>
      <c r="K604" s="364"/>
      <c r="L604" s="364"/>
      <c r="M604" s="364"/>
      <c r="N604" s="364"/>
      <c r="O604" s="364" t="s">
        <v>7</v>
      </c>
      <c r="P604" s="364" t="s">
        <v>7</v>
      </c>
    </row>
    <row r="605" spans="1:16" x14ac:dyDescent="0.2">
      <c r="A605" s="364">
        <v>94908</v>
      </c>
      <c r="B605" s="364" t="s">
        <v>28</v>
      </c>
      <c r="C605" s="364" t="s">
        <v>246</v>
      </c>
      <c r="D605" s="364" t="s">
        <v>8</v>
      </c>
      <c r="E605" s="364" t="s">
        <v>7</v>
      </c>
      <c r="F605" s="364" t="s">
        <v>10</v>
      </c>
      <c r="G605" s="364" t="s">
        <v>7</v>
      </c>
      <c r="H605" s="364" t="s">
        <v>7</v>
      </c>
      <c r="I605" s="367">
        <f t="shared" si="9"/>
        <v>45751</v>
      </c>
      <c r="J605" s="364"/>
      <c r="K605" s="364"/>
      <c r="L605" s="364"/>
      <c r="M605" s="364"/>
      <c r="N605" s="364"/>
      <c r="O605" s="364" t="s">
        <v>7</v>
      </c>
      <c r="P605" s="364" t="s">
        <v>7</v>
      </c>
    </row>
    <row r="606" spans="1:16" x14ac:dyDescent="0.2">
      <c r="A606" s="364">
        <v>94908</v>
      </c>
      <c r="B606" s="364" t="s">
        <v>28</v>
      </c>
      <c r="C606" s="364" t="s">
        <v>247</v>
      </c>
      <c r="D606" s="364" t="s">
        <v>9</v>
      </c>
      <c r="E606" s="364" t="s">
        <v>7</v>
      </c>
      <c r="F606" s="364" t="s">
        <v>10</v>
      </c>
      <c r="G606" s="364" t="s">
        <v>7</v>
      </c>
      <c r="H606" s="364" t="s">
        <v>7</v>
      </c>
      <c r="I606" s="367">
        <f t="shared" si="9"/>
        <v>45752</v>
      </c>
      <c r="J606" s="364"/>
      <c r="K606" s="364"/>
      <c r="L606" s="364"/>
      <c r="M606" s="364"/>
      <c r="N606" s="364"/>
      <c r="O606" s="364" t="s">
        <v>7</v>
      </c>
      <c r="P606" s="364" t="s">
        <v>7</v>
      </c>
    </row>
    <row r="607" spans="1:16" x14ac:dyDescent="0.2">
      <c r="A607" s="364">
        <v>94908</v>
      </c>
      <c r="B607" s="364" t="s">
        <v>28</v>
      </c>
      <c r="C607" s="364" t="s">
        <v>248</v>
      </c>
      <c r="D607" s="364" t="s">
        <v>211</v>
      </c>
      <c r="E607" s="364" t="s">
        <v>7</v>
      </c>
      <c r="F607" s="364" t="s">
        <v>10</v>
      </c>
      <c r="G607" s="364" t="s">
        <v>7</v>
      </c>
      <c r="H607" s="364" t="s">
        <v>7</v>
      </c>
      <c r="I607" s="367">
        <f t="shared" si="9"/>
        <v>45753</v>
      </c>
      <c r="J607" s="364"/>
      <c r="K607" s="364"/>
      <c r="L607" s="364"/>
      <c r="M607" s="364"/>
      <c r="N607" s="364"/>
      <c r="O607" s="364" t="s">
        <v>7</v>
      </c>
      <c r="P607" s="364" t="s">
        <v>7</v>
      </c>
    </row>
    <row r="608" spans="1:16" x14ac:dyDescent="0.2">
      <c r="A608" s="364">
        <v>94908</v>
      </c>
      <c r="B608" s="364" t="s">
        <v>28</v>
      </c>
      <c r="C608" s="364" t="s">
        <v>249</v>
      </c>
      <c r="D608" s="364" t="s">
        <v>8</v>
      </c>
      <c r="E608" s="364" t="s">
        <v>7</v>
      </c>
      <c r="F608" s="364" t="s">
        <v>10</v>
      </c>
      <c r="G608" s="364" t="s">
        <v>7</v>
      </c>
      <c r="H608" s="364" t="s">
        <v>7</v>
      </c>
      <c r="I608" s="367">
        <f t="shared" si="9"/>
        <v>45754</v>
      </c>
      <c r="J608" s="364"/>
      <c r="K608" s="364"/>
      <c r="L608" s="364"/>
      <c r="M608" s="364"/>
      <c r="N608" s="364"/>
      <c r="O608" s="364" t="s">
        <v>7</v>
      </c>
      <c r="P608" s="364" t="s">
        <v>7</v>
      </c>
    </row>
    <row r="609" spans="1:16" x14ac:dyDescent="0.2">
      <c r="A609" s="364">
        <v>94908</v>
      </c>
      <c r="B609" s="364" t="s">
        <v>28</v>
      </c>
      <c r="C609" s="364" t="s">
        <v>250</v>
      </c>
      <c r="D609" s="364" t="s">
        <v>8</v>
      </c>
      <c r="E609" s="364" t="s">
        <v>7</v>
      </c>
      <c r="F609" s="364" t="s">
        <v>10</v>
      </c>
      <c r="G609" s="364" t="s">
        <v>7</v>
      </c>
      <c r="H609" s="364" t="s">
        <v>7</v>
      </c>
      <c r="I609" s="367">
        <f t="shared" si="9"/>
        <v>45755</v>
      </c>
      <c r="J609" s="364"/>
      <c r="K609" s="364"/>
      <c r="L609" s="364"/>
      <c r="M609" s="364"/>
      <c r="N609" s="364"/>
      <c r="O609" s="364" t="s">
        <v>7</v>
      </c>
      <c r="P609" s="364" t="s">
        <v>7</v>
      </c>
    </row>
    <row r="610" spans="1:16" x14ac:dyDescent="0.2">
      <c r="A610" s="364">
        <v>94908</v>
      </c>
      <c r="B610" s="364" t="s">
        <v>28</v>
      </c>
      <c r="C610" s="364" t="s">
        <v>251</v>
      </c>
      <c r="D610" s="364" t="s">
        <v>8</v>
      </c>
      <c r="E610" s="364" t="s">
        <v>7</v>
      </c>
      <c r="F610" s="364" t="s">
        <v>10</v>
      </c>
      <c r="G610" s="364" t="s">
        <v>7</v>
      </c>
      <c r="H610" s="364" t="s">
        <v>7</v>
      </c>
      <c r="I610" s="367">
        <f t="shared" si="9"/>
        <v>45756</v>
      </c>
      <c r="J610" s="364"/>
      <c r="K610" s="364"/>
      <c r="L610" s="364"/>
      <c r="M610" s="364"/>
      <c r="N610" s="364"/>
      <c r="O610" s="364" t="s">
        <v>7</v>
      </c>
      <c r="P610" s="364" t="s">
        <v>7</v>
      </c>
    </row>
    <row r="611" spans="1:16" x14ac:dyDescent="0.2">
      <c r="A611" s="364">
        <v>94908</v>
      </c>
      <c r="B611" s="364" t="s">
        <v>28</v>
      </c>
      <c r="C611" s="364" t="s">
        <v>252</v>
      </c>
      <c r="D611" s="364" t="s">
        <v>8</v>
      </c>
      <c r="E611" s="364" t="s">
        <v>7</v>
      </c>
      <c r="F611" s="364" t="s">
        <v>10</v>
      </c>
      <c r="G611" s="364" t="s">
        <v>7</v>
      </c>
      <c r="H611" s="364" t="s">
        <v>7</v>
      </c>
      <c r="I611" s="367">
        <f t="shared" si="9"/>
        <v>45757</v>
      </c>
      <c r="J611" s="364"/>
      <c r="K611" s="364"/>
      <c r="L611" s="364"/>
      <c r="M611" s="364"/>
      <c r="N611" s="364"/>
      <c r="O611" s="364" t="s">
        <v>7</v>
      </c>
      <c r="P611" s="364" t="s">
        <v>7</v>
      </c>
    </row>
    <row r="612" spans="1:16" x14ac:dyDescent="0.2">
      <c r="A612" s="364">
        <v>94908</v>
      </c>
      <c r="B612" s="364" t="s">
        <v>28</v>
      </c>
      <c r="C612" s="364" t="s">
        <v>253</v>
      </c>
      <c r="D612" s="364" t="s">
        <v>8</v>
      </c>
      <c r="E612" s="364" t="s">
        <v>7</v>
      </c>
      <c r="F612" s="364" t="s">
        <v>10</v>
      </c>
      <c r="G612" s="364" t="s">
        <v>7</v>
      </c>
      <c r="H612" s="364" t="s">
        <v>7</v>
      </c>
      <c r="I612" s="367">
        <f t="shared" si="9"/>
        <v>45758</v>
      </c>
      <c r="J612" s="364"/>
      <c r="K612" s="364"/>
      <c r="L612" s="364"/>
      <c r="M612" s="364"/>
      <c r="N612" s="364"/>
      <c r="O612" s="364" t="s">
        <v>7</v>
      </c>
      <c r="P612" s="364" t="s">
        <v>7</v>
      </c>
    </row>
    <row r="613" spans="1:16" x14ac:dyDescent="0.2">
      <c r="A613" s="364">
        <v>94908</v>
      </c>
      <c r="B613" s="364" t="s">
        <v>28</v>
      </c>
      <c r="C613" s="364" t="s">
        <v>254</v>
      </c>
      <c r="D613" s="364" t="s">
        <v>9</v>
      </c>
      <c r="E613" s="364" t="s">
        <v>7</v>
      </c>
      <c r="F613" s="364" t="s">
        <v>10</v>
      </c>
      <c r="G613" s="364" t="s">
        <v>7</v>
      </c>
      <c r="H613" s="364" t="s">
        <v>7</v>
      </c>
      <c r="I613" s="367">
        <f t="shared" si="9"/>
        <v>45759</v>
      </c>
      <c r="J613" s="364"/>
      <c r="K613" s="364"/>
      <c r="L613" s="364"/>
      <c r="M613" s="364"/>
      <c r="N613" s="364"/>
      <c r="O613" s="364" t="s">
        <v>7</v>
      </c>
      <c r="P613" s="364" t="s">
        <v>7</v>
      </c>
    </row>
    <row r="614" spans="1:16" x14ac:dyDescent="0.2">
      <c r="A614" s="364">
        <v>94908</v>
      </c>
      <c r="B614" s="364" t="s">
        <v>28</v>
      </c>
      <c r="C614" s="364" t="s">
        <v>255</v>
      </c>
      <c r="D614" s="364" t="s">
        <v>211</v>
      </c>
      <c r="E614" s="364" t="s">
        <v>7</v>
      </c>
      <c r="F614" s="364" t="s">
        <v>10</v>
      </c>
      <c r="G614" s="364" t="s">
        <v>7</v>
      </c>
      <c r="H614" s="364" t="s">
        <v>7</v>
      </c>
      <c r="I614" s="367">
        <f t="shared" si="9"/>
        <v>45760</v>
      </c>
      <c r="J614" s="364"/>
      <c r="K614" s="364"/>
      <c r="L614" s="364"/>
      <c r="M614" s="364"/>
      <c r="N614" s="364"/>
      <c r="O614" s="364" t="s">
        <v>7</v>
      </c>
      <c r="P614" s="364" t="s">
        <v>7</v>
      </c>
    </row>
    <row r="615" spans="1:16" x14ac:dyDescent="0.2">
      <c r="A615" s="364">
        <v>94908</v>
      </c>
      <c r="B615" s="364" t="s">
        <v>28</v>
      </c>
      <c r="C615" s="364" t="s">
        <v>256</v>
      </c>
      <c r="D615" s="364" t="s">
        <v>8</v>
      </c>
      <c r="E615" s="364" t="s">
        <v>7</v>
      </c>
      <c r="F615" s="364" t="s">
        <v>10</v>
      </c>
      <c r="G615" s="364" t="s">
        <v>7</v>
      </c>
      <c r="H615" s="364" t="s">
        <v>7</v>
      </c>
      <c r="I615" s="367">
        <f t="shared" si="9"/>
        <v>45761</v>
      </c>
      <c r="J615" s="364"/>
      <c r="K615" s="364"/>
      <c r="L615" s="364"/>
      <c r="M615" s="364"/>
      <c r="N615" s="364"/>
      <c r="O615" s="364" t="s">
        <v>7</v>
      </c>
      <c r="P615" s="364" t="s">
        <v>7</v>
      </c>
    </row>
    <row r="616" spans="1:16" x14ac:dyDescent="0.2">
      <c r="A616" s="364">
        <v>94908</v>
      </c>
      <c r="B616" s="364" t="s">
        <v>28</v>
      </c>
      <c r="C616" s="364" t="s">
        <v>257</v>
      </c>
      <c r="D616" s="364" t="s">
        <v>8</v>
      </c>
      <c r="E616" s="364" t="s">
        <v>7</v>
      </c>
      <c r="F616" s="364" t="s">
        <v>10</v>
      </c>
      <c r="G616" s="364" t="s">
        <v>7</v>
      </c>
      <c r="H616" s="364" t="s">
        <v>7</v>
      </c>
      <c r="I616" s="367">
        <f t="shared" si="9"/>
        <v>45762</v>
      </c>
      <c r="J616" s="364"/>
      <c r="K616" s="364"/>
      <c r="L616" s="364"/>
      <c r="M616" s="364"/>
      <c r="N616" s="364"/>
      <c r="O616" s="364" t="s">
        <v>7</v>
      </c>
      <c r="P616" s="364" t="s">
        <v>7</v>
      </c>
    </row>
    <row r="617" spans="1:16" x14ac:dyDescent="0.2">
      <c r="A617" s="364">
        <v>94908</v>
      </c>
      <c r="B617" s="364" t="s">
        <v>28</v>
      </c>
      <c r="C617" s="364" t="s">
        <v>258</v>
      </c>
      <c r="D617" s="364" t="s">
        <v>8</v>
      </c>
      <c r="E617" s="364" t="s">
        <v>7</v>
      </c>
      <c r="F617" s="364" t="s">
        <v>10</v>
      </c>
      <c r="G617" s="364" t="s">
        <v>7</v>
      </c>
      <c r="H617" s="364" t="s">
        <v>7</v>
      </c>
      <c r="I617" s="367">
        <f t="shared" si="9"/>
        <v>45763</v>
      </c>
      <c r="J617" s="364"/>
      <c r="K617" s="364"/>
      <c r="L617" s="364"/>
      <c r="M617" s="364"/>
      <c r="N617" s="364"/>
      <c r="O617" s="364" t="s">
        <v>7</v>
      </c>
      <c r="P617" s="364" t="s">
        <v>7</v>
      </c>
    </row>
    <row r="618" spans="1:16" x14ac:dyDescent="0.2">
      <c r="A618" s="364">
        <v>94908</v>
      </c>
      <c r="B618" s="364" t="s">
        <v>28</v>
      </c>
      <c r="C618" s="364" t="s">
        <v>259</v>
      </c>
      <c r="D618" s="364" t="s">
        <v>8</v>
      </c>
      <c r="E618" s="364" t="s">
        <v>7</v>
      </c>
      <c r="F618" s="364" t="s">
        <v>10</v>
      </c>
      <c r="G618" s="364" t="s">
        <v>7</v>
      </c>
      <c r="H618" s="364" t="s">
        <v>7</v>
      </c>
      <c r="I618" s="367">
        <f t="shared" si="9"/>
        <v>45764</v>
      </c>
      <c r="J618" s="364"/>
      <c r="K618" s="364"/>
      <c r="L618" s="364"/>
      <c r="M618" s="364"/>
      <c r="N618" s="364"/>
      <c r="O618" s="364" t="s">
        <v>7</v>
      </c>
      <c r="P618" s="364" t="s">
        <v>7</v>
      </c>
    </row>
    <row r="619" spans="1:16" x14ac:dyDescent="0.2">
      <c r="A619" s="364">
        <v>94908</v>
      </c>
      <c r="B619" s="364" t="s">
        <v>28</v>
      </c>
      <c r="C619" s="364" t="s">
        <v>260</v>
      </c>
      <c r="D619" s="364" t="s">
        <v>8</v>
      </c>
      <c r="E619" s="364" t="s">
        <v>7</v>
      </c>
      <c r="F619" s="364" t="s">
        <v>10</v>
      </c>
      <c r="G619" s="364" t="s">
        <v>7</v>
      </c>
      <c r="H619" s="364" t="s">
        <v>7</v>
      </c>
      <c r="I619" s="367">
        <f t="shared" si="9"/>
        <v>45765</v>
      </c>
      <c r="J619" s="364"/>
      <c r="K619" s="364"/>
      <c r="L619" s="364"/>
      <c r="M619" s="364"/>
      <c r="N619" s="364"/>
      <c r="O619" s="364" t="s">
        <v>7</v>
      </c>
      <c r="P619" s="364" t="s">
        <v>7</v>
      </c>
    </row>
    <row r="620" spans="1:16" x14ac:dyDescent="0.2">
      <c r="A620" s="364">
        <v>94908</v>
      </c>
      <c r="B620" s="364" t="s">
        <v>28</v>
      </c>
      <c r="C620" s="364" t="s">
        <v>261</v>
      </c>
      <c r="D620" s="364" t="s">
        <v>9</v>
      </c>
      <c r="E620" s="364" t="s">
        <v>7</v>
      </c>
      <c r="F620" s="364" t="s">
        <v>10</v>
      </c>
      <c r="G620" s="364" t="s">
        <v>7</v>
      </c>
      <c r="H620" s="364" t="s">
        <v>7</v>
      </c>
      <c r="I620" s="367">
        <f t="shared" si="9"/>
        <v>45766</v>
      </c>
      <c r="J620" s="364"/>
      <c r="K620" s="364"/>
      <c r="L620" s="364"/>
      <c r="M620" s="364"/>
      <c r="N620" s="364"/>
      <c r="O620" s="364" t="s">
        <v>7</v>
      </c>
      <c r="P620" s="364" t="s">
        <v>7</v>
      </c>
    </row>
    <row r="621" spans="1:16" x14ac:dyDescent="0.2">
      <c r="A621" s="364">
        <v>94908</v>
      </c>
      <c r="B621" s="364" t="s">
        <v>28</v>
      </c>
      <c r="C621" s="364" t="s">
        <v>262</v>
      </c>
      <c r="D621" s="364" t="s">
        <v>211</v>
      </c>
      <c r="E621" s="364" t="s">
        <v>7</v>
      </c>
      <c r="F621" s="364" t="s">
        <v>10</v>
      </c>
      <c r="G621" s="364" t="s">
        <v>7</v>
      </c>
      <c r="H621" s="364" t="s">
        <v>7</v>
      </c>
      <c r="I621" s="367">
        <f t="shared" si="9"/>
        <v>45767</v>
      </c>
      <c r="J621" s="364"/>
      <c r="K621" s="364"/>
      <c r="L621" s="364"/>
      <c r="M621" s="364"/>
      <c r="N621" s="364"/>
      <c r="O621" s="364" t="s">
        <v>7</v>
      </c>
      <c r="P621" s="364" t="s">
        <v>7</v>
      </c>
    </row>
    <row r="622" spans="1:16" x14ac:dyDescent="0.2">
      <c r="A622" s="364">
        <v>94908</v>
      </c>
      <c r="B622" s="364" t="s">
        <v>28</v>
      </c>
      <c r="C622" s="364" t="s">
        <v>263</v>
      </c>
      <c r="D622" s="364" t="s">
        <v>8</v>
      </c>
      <c r="E622" s="364" t="s">
        <v>7</v>
      </c>
      <c r="F622" s="364" t="s">
        <v>10</v>
      </c>
      <c r="G622" s="364" t="s">
        <v>7</v>
      </c>
      <c r="H622" s="364" t="s">
        <v>7</v>
      </c>
      <c r="I622" s="367">
        <f t="shared" si="9"/>
        <v>45768</v>
      </c>
      <c r="J622" s="364"/>
      <c r="K622" s="364"/>
      <c r="L622" s="364"/>
      <c r="M622" s="364"/>
      <c r="N622" s="364"/>
      <c r="O622" s="364" t="s">
        <v>7</v>
      </c>
      <c r="P622" s="364" t="s">
        <v>7</v>
      </c>
    </row>
    <row r="623" spans="1:16" x14ac:dyDescent="0.2">
      <c r="A623" s="364">
        <v>94908</v>
      </c>
      <c r="B623" s="364" t="s">
        <v>28</v>
      </c>
      <c r="C623" s="364" t="s">
        <v>264</v>
      </c>
      <c r="D623" s="364" t="s">
        <v>8</v>
      </c>
      <c r="E623" s="364" t="s">
        <v>7</v>
      </c>
      <c r="F623" s="364" t="s">
        <v>10</v>
      </c>
      <c r="G623" s="364" t="s">
        <v>7</v>
      </c>
      <c r="H623" s="364" t="s">
        <v>7</v>
      </c>
      <c r="I623" s="367">
        <f t="shared" si="9"/>
        <v>45769</v>
      </c>
      <c r="J623" s="364"/>
      <c r="K623" s="364"/>
      <c r="L623" s="364"/>
      <c r="M623" s="364"/>
      <c r="N623" s="364"/>
      <c r="O623" s="364" t="s">
        <v>7</v>
      </c>
      <c r="P623" s="364" t="s">
        <v>7</v>
      </c>
    </row>
    <row r="624" spans="1:16" x14ac:dyDescent="0.2">
      <c r="A624" s="364">
        <v>94908</v>
      </c>
      <c r="B624" s="364" t="s">
        <v>28</v>
      </c>
      <c r="C624" s="364" t="s">
        <v>265</v>
      </c>
      <c r="D624" s="364" t="s">
        <v>8</v>
      </c>
      <c r="E624" s="364" t="s">
        <v>7</v>
      </c>
      <c r="F624" s="364" t="s">
        <v>10</v>
      </c>
      <c r="G624" s="364" t="s">
        <v>7</v>
      </c>
      <c r="H624" s="364" t="s">
        <v>7</v>
      </c>
      <c r="I624" s="367">
        <f t="shared" si="9"/>
        <v>45770</v>
      </c>
      <c r="J624" s="364"/>
      <c r="K624" s="364"/>
      <c r="L624" s="364"/>
      <c r="M624" s="364"/>
      <c r="N624" s="364"/>
      <c r="O624" s="364" t="s">
        <v>7</v>
      </c>
      <c r="P624" s="364" t="s">
        <v>7</v>
      </c>
    </row>
    <row r="625" spans="1:16" x14ac:dyDescent="0.2">
      <c r="A625" s="364">
        <v>94908</v>
      </c>
      <c r="B625" s="364" t="s">
        <v>28</v>
      </c>
      <c r="C625" s="364" t="s">
        <v>266</v>
      </c>
      <c r="D625" s="364" t="s">
        <v>8</v>
      </c>
      <c r="E625" s="364" t="s">
        <v>7</v>
      </c>
      <c r="F625" s="364" t="s">
        <v>10</v>
      </c>
      <c r="G625" s="364" t="s">
        <v>7</v>
      </c>
      <c r="H625" s="364" t="s">
        <v>7</v>
      </c>
      <c r="I625" s="367">
        <f t="shared" si="9"/>
        <v>45771</v>
      </c>
      <c r="J625" s="364"/>
      <c r="K625" s="364"/>
      <c r="L625" s="364"/>
      <c r="M625" s="364"/>
      <c r="N625" s="364"/>
      <c r="O625" s="364" t="s">
        <v>7</v>
      </c>
      <c r="P625" s="364" t="s">
        <v>7</v>
      </c>
    </row>
    <row r="626" spans="1:16" x14ac:dyDescent="0.2">
      <c r="A626" s="364">
        <v>94908</v>
      </c>
      <c r="B626" s="364" t="s">
        <v>28</v>
      </c>
      <c r="C626" s="364" t="s">
        <v>267</v>
      </c>
      <c r="D626" s="364" t="s">
        <v>8</v>
      </c>
      <c r="E626" s="364" t="s">
        <v>7</v>
      </c>
      <c r="F626" s="364" t="s">
        <v>10</v>
      </c>
      <c r="G626" s="364" t="s">
        <v>7</v>
      </c>
      <c r="H626" s="364" t="s">
        <v>7</v>
      </c>
      <c r="I626" s="367">
        <f t="shared" si="9"/>
        <v>45772</v>
      </c>
      <c r="J626" s="364"/>
      <c r="K626" s="364"/>
      <c r="L626" s="364"/>
      <c r="M626" s="364"/>
      <c r="N626" s="364"/>
      <c r="O626" s="364" t="s">
        <v>7</v>
      </c>
      <c r="P626" s="364" t="s">
        <v>7</v>
      </c>
    </row>
    <row r="627" spans="1:16" x14ac:dyDescent="0.2">
      <c r="A627" s="364">
        <v>94908</v>
      </c>
      <c r="B627" s="364" t="s">
        <v>28</v>
      </c>
      <c r="C627" s="364" t="s">
        <v>268</v>
      </c>
      <c r="D627" s="364" t="s">
        <v>9</v>
      </c>
      <c r="E627" s="364" t="s">
        <v>7</v>
      </c>
      <c r="F627" s="364" t="s">
        <v>10</v>
      </c>
      <c r="G627" s="364" t="s">
        <v>7</v>
      </c>
      <c r="H627" s="364" t="s">
        <v>7</v>
      </c>
      <c r="I627" s="367">
        <f t="shared" si="9"/>
        <v>45773</v>
      </c>
      <c r="J627" s="364"/>
      <c r="K627" s="364"/>
      <c r="L627" s="364"/>
      <c r="M627" s="364"/>
      <c r="N627" s="364"/>
      <c r="O627" s="364" t="s">
        <v>7</v>
      </c>
      <c r="P627" s="364" t="s">
        <v>7</v>
      </c>
    </row>
    <row r="628" spans="1:16" x14ac:dyDescent="0.2">
      <c r="A628" s="364">
        <v>94908</v>
      </c>
      <c r="B628" s="364" t="s">
        <v>28</v>
      </c>
      <c r="C628" s="364" t="s">
        <v>269</v>
      </c>
      <c r="D628" s="364" t="s">
        <v>211</v>
      </c>
      <c r="E628" s="364" t="s">
        <v>7</v>
      </c>
      <c r="F628" s="364" t="s">
        <v>10</v>
      </c>
      <c r="G628" s="364" t="s">
        <v>7</v>
      </c>
      <c r="H628" s="364" t="s">
        <v>7</v>
      </c>
      <c r="I628" s="367">
        <f t="shared" si="9"/>
        <v>45774</v>
      </c>
      <c r="J628" s="364"/>
      <c r="K628" s="364"/>
      <c r="L628" s="364"/>
      <c r="M628" s="364"/>
      <c r="N628" s="364"/>
      <c r="O628" s="364" t="s">
        <v>7</v>
      </c>
      <c r="P628" s="364" t="s">
        <v>7</v>
      </c>
    </row>
    <row r="629" spans="1:16" x14ac:dyDescent="0.2">
      <c r="A629" s="364">
        <v>94908</v>
      </c>
      <c r="B629" s="364" t="s">
        <v>28</v>
      </c>
      <c r="C629" s="364" t="s">
        <v>270</v>
      </c>
      <c r="D629" s="364" t="s">
        <v>8</v>
      </c>
      <c r="E629" s="364" t="s">
        <v>7</v>
      </c>
      <c r="F629" s="364" t="s">
        <v>10</v>
      </c>
      <c r="G629" s="364" t="s">
        <v>7</v>
      </c>
      <c r="H629" s="364" t="s">
        <v>7</v>
      </c>
      <c r="I629" s="367">
        <f t="shared" si="9"/>
        <v>45775</v>
      </c>
      <c r="J629" s="364"/>
      <c r="K629" s="364"/>
      <c r="L629" s="364"/>
      <c r="M629" s="364"/>
      <c r="N629" s="364"/>
      <c r="O629" s="364" t="s">
        <v>7</v>
      </c>
      <c r="P629" s="364" t="s">
        <v>7</v>
      </c>
    </row>
    <row r="630" spans="1:16" x14ac:dyDescent="0.2">
      <c r="A630" s="364">
        <v>94908</v>
      </c>
      <c r="B630" s="364" t="s">
        <v>28</v>
      </c>
      <c r="C630" s="364" t="s">
        <v>271</v>
      </c>
      <c r="D630" s="364" t="s">
        <v>8</v>
      </c>
      <c r="E630" s="364" t="s">
        <v>7</v>
      </c>
      <c r="F630" s="364" t="s">
        <v>10</v>
      </c>
      <c r="G630" s="364" t="s">
        <v>7</v>
      </c>
      <c r="H630" s="364" t="s">
        <v>7</v>
      </c>
      <c r="I630" s="367">
        <f t="shared" si="9"/>
        <v>45776</v>
      </c>
      <c r="J630" s="364"/>
      <c r="K630" s="364"/>
      <c r="L630" s="364"/>
      <c r="M630" s="364"/>
      <c r="N630" s="364"/>
      <c r="O630" s="364" t="s">
        <v>7</v>
      </c>
      <c r="P630" s="364" t="s">
        <v>7</v>
      </c>
    </row>
    <row r="631" spans="1:16" x14ac:dyDescent="0.2">
      <c r="A631" s="364">
        <v>94908</v>
      </c>
      <c r="B631" s="364" t="s">
        <v>28</v>
      </c>
      <c r="C631" s="364" t="s">
        <v>272</v>
      </c>
      <c r="D631" s="364" t="s">
        <v>8</v>
      </c>
      <c r="E631" s="364" t="s">
        <v>7</v>
      </c>
      <c r="F631" s="364" t="s">
        <v>10</v>
      </c>
      <c r="G631" s="364" t="s">
        <v>7</v>
      </c>
      <c r="H631" s="364" t="s">
        <v>7</v>
      </c>
      <c r="I631" s="367">
        <f t="shared" si="9"/>
        <v>45777</v>
      </c>
      <c r="J631" s="364"/>
      <c r="K631" s="364"/>
      <c r="L631" s="364"/>
      <c r="M631" s="364"/>
      <c r="N631" s="364"/>
      <c r="O631" s="364" t="s">
        <v>7</v>
      </c>
      <c r="P631" s="364" t="s">
        <v>7</v>
      </c>
    </row>
    <row r="632" spans="1:16" x14ac:dyDescent="0.2">
      <c r="A632" s="364">
        <v>97974</v>
      </c>
      <c r="B632" s="364" t="s">
        <v>30</v>
      </c>
      <c r="C632" s="364" t="s">
        <v>243</v>
      </c>
      <c r="D632" s="364" t="s">
        <v>8</v>
      </c>
      <c r="E632" s="364" t="s">
        <v>7</v>
      </c>
      <c r="F632" s="364" t="s">
        <v>10</v>
      </c>
      <c r="G632" s="364" t="s">
        <v>7</v>
      </c>
      <c r="H632" s="364" t="s">
        <v>7</v>
      </c>
      <c r="I632" s="367">
        <f t="shared" si="9"/>
        <v>45748</v>
      </c>
      <c r="J632" s="364"/>
      <c r="K632" s="364"/>
      <c r="L632" s="364"/>
      <c r="M632" s="364"/>
      <c r="N632" s="364"/>
      <c r="O632" s="364" t="s">
        <v>7</v>
      </c>
      <c r="P632" s="364" t="s">
        <v>7</v>
      </c>
    </row>
    <row r="633" spans="1:16" x14ac:dyDescent="0.2">
      <c r="A633" s="364">
        <v>97974</v>
      </c>
      <c r="B633" s="364" t="s">
        <v>30</v>
      </c>
      <c r="C633" s="364" t="s">
        <v>244</v>
      </c>
      <c r="D633" s="364" t="s">
        <v>8</v>
      </c>
      <c r="E633" s="364" t="s">
        <v>7</v>
      </c>
      <c r="F633" s="364" t="s">
        <v>10</v>
      </c>
      <c r="G633" s="364" t="s">
        <v>7</v>
      </c>
      <c r="H633" s="364" t="s">
        <v>7</v>
      </c>
      <c r="I633" s="367">
        <f t="shared" si="9"/>
        <v>45749</v>
      </c>
      <c r="J633" s="364"/>
      <c r="K633" s="364"/>
      <c r="L633" s="364"/>
      <c r="M633" s="364"/>
      <c r="N633" s="364"/>
      <c r="O633" s="364" t="s">
        <v>7</v>
      </c>
      <c r="P633" s="364" t="s">
        <v>7</v>
      </c>
    </row>
    <row r="634" spans="1:16" x14ac:dyDescent="0.2">
      <c r="A634" s="364">
        <v>97974</v>
      </c>
      <c r="B634" s="364" t="s">
        <v>30</v>
      </c>
      <c r="C634" s="364" t="s">
        <v>245</v>
      </c>
      <c r="D634" s="364" t="s">
        <v>8</v>
      </c>
      <c r="E634" s="364" t="s">
        <v>7</v>
      </c>
      <c r="F634" s="364" t="s">
        <v>10</v>
      </c>
      <c r="G634" s="364" t="s">
        <v>7</v>
      </c>
      <c r="H634" s="364" t="s">
        <v>7</v>
      </c>
      <c r="I634" s="367">
        <f t="shared" si="9"/>
        <v>45750</v>
      </c>
      <c r="J634" s="364"/>
      <c r="K634" s="364"/>
      <c r="L634" s="364"/>
      <c r="M634" s="364"/>
      <c r="N634" s="364"/>
      <c r="O634" s="364" t="s">
        <v>7</v>
      </c>
      <c r="P634" s="364" t="s">
        <v>7</v>
      </c>
    </row>
    <row r="635" spans="1:16" x14ac:dyDescent="0.2">
      <c r="A635" s="364">
        <v>97974</v>
      </c>
      <c r="B635" s="364" t="s">
        <v>30</v>
      </c>
      <c r="C635" s="364" t="s">
        <v>246</v>
      </c>
      <c r="D635" s="364" t="s">
        <v>8</v>
      </c>
      <c r="E635" s="364" t="s">
        <v>7</v>
      </c>
      <c r="F635" s="364" t="s">
        <v>10</v>
      </c>
      <c r="G635" s="364" t="s">
        <v>7</v>
      </c>
      <c r="H635" s="364" t="s">
        <v>7</v>
      </c>
      <c r="I635" s="367">
        <f t="shared" si="9"/>
        <v>45751</v>
      </c>
      <c r="J635" s="364"/>
      <c r="K635" s="364"/>
      <c r="L635" s="364"/>
      <c r="M635" s="364"/>
      <c r="N635" s="364"/>
      <c r="O635" s="364" t="s">
        <v>7</v>
      </c>
      <c r="P635" s="364" t="s">
        <v>7</v>
      </c>
    </row>
    <row r="636" spans="1:16" x14ac:dyDescent="0.2">
      <c r="A636" s="364">
        <v>97974</v>
      </c>
      <c r="B636" s="364" t="s">
        <v>30</v>
      </c>
      <c r="C636" s="364" t="s">
        <v>247</v>
      </c>
      <c r="D636" s="364" t="s">
        <v>9</v>
      </c>
      <c r="E636" s="364" t="s">
        <v>7</v>
      </c>
      <c r="F636" s="364" t="s">
        <v>10</v>
      </c>
      <c r="G636" s="364" t="s">
        <v>7</v>
      </c>
      <c r="H636" s="364" t="s">
        <v>7</v>
      </c>
      <c r="I636" s="367">
        <f t="shared" si="9"/>
        <v>45752</v>
      </c>
      <c r="J636" s="364"/>
      <c r="K636" s="364"/>
      <c r="L636" s="364"/>
      <c r="M636" s="364"/>
      <c r="N636" s="364"/>
      <c r="O636" s="364" t="s">
        <v>7</v>
      </c>
      <c r="P636" s="364" t="s">
        <v>7</v>
      </c>
    </row>
    <row r="637" spans="1:16" x14ac:dyDescent="0.2">
      <c r="A637" s="364">
        <v>97974</v>
      </c>
      <c r="B637" s="364" t="s">
        <v>30</v>
      </c>
      <c r="C637" s="364" t="s">
        <v>248</v>
      </c>
      <c r="D637" s="364" t="s">
        <v>211</v>
      </c>
      <c r="E637" s="364" t="s">
        <v>7</v>
      </c>
      <c r="F637" s="364" t="s">
        <v>10</v>
      </c>
      <c r="G637" s="364" t="s">
        <v>7</v>
      </c>
      <c r="H637" s="364" t="s">
        <v>7</v>
      </c>
      <c r="I637" s="367">
        <f t="shared" si="9"/>
        <v>45753</v>
      </c>
      <c r="J637" s="364"/>
      <c r="K637" s="364"/>
      <c r="L637" s="364"/>
      <c r="M637" s="364"/>
      <c r="N637" s="364"/>
      <c r="O637" s="364" t="s">
        <v>7</v>
      </c>
      <c r="P637" s="364" t="s">
        <v>7</v>
      </c>
    </row>
    <row r="638" spans="1:16" x14ac:dyDescent="0.2">
      <c r="A638" s="364">
        <v>97974</v>
      </c>
      <c r="B638" s="364" t="s">
        <v>30</v>
      </c>
      <c r="C638" s="364" t="s">
        <v>249</v>
      </c>
      <c r="D638" s="364" t="s">
        <v>8</v>
      </c>
      <c r="E638" s="364" t="s">
        <v>7</v>
      </c>
      <c r="F638" s="364" t="s">
        <v>10</v>
      </c>
      <c r="G638" s="364" t="s">
        <v>7</v>
      </c>
      <c r="H638" s="364" t="s">
        <v>7</v>
      </c>
      <c r="I638" s="367">
        <f t="shared" si="9"/>
        <v>45754</v>
      </c>
      <c r="J638" s="364"/>
      <c r="K638" s="364"/>
      <c r="L638" s="364"/>
      <c r="M638" s="364"/>
      <c r="N638" s="364"/>
      <c r="O638" s="364" t="s">
        <v>7</v>
      </c>
      <c r="P638" s="364" t="s">
        <v>7</v>
      </c>
    </row>
    <row r="639" spans="1:16" x14ac:dyDescent="0.2">
      <c r="A639" s="364">
        <v>97974</v>
      </c>
      <c r="B639" s="364" t="s">
        <v>30</v>
      </c>
      <c r="C639" s="364" t="s">
        <v>250</v>
      </c>
      <c r="D639" s="364" t="s">
        <v>8</v>
      </c>
      <c r="E639" s="364" t="s">
        <v>7</v>
      </c>
      <c r="F639" s="364" t="s">
        <v>10</v>
      </c>
      <c r="G639" s="364" t="s">
        <v>7</v>
      </c>
      <c r="H639" s="364" t="s">
        <v>7</v>
      </c>
      <c r="I639" s="367">
        <f t="shared" si="9"/>
        <v>45755</v>
      </c>
      <c r="J639" s="364"/>
      <c r="K639" s="364"/>
      <c r="L639" s="364"/>
      <c r="M639" s="364"/>
      <c r="N639" s="364"/>
      <c r="O639" s="364" t="s">
        <v>7</v>
      </c>
      <c r="P639" s="364" t="s">
        <v>7</v>
      </c>
    </row>
    <row r="640" spans="1:16" x14ac:dyDescent="0.2">
      <c r="A640" s="364">
        <v>97974</v>
      </c>
      <c r="B640" s="364" t="s">
        <v>30</v>
      </c>
      <c r="C640" s="364" t="s">
        <v>251</v>
      </c>
      <c r="D640" s="364" t="s">
        <v>8</v>
      </c>
      <c r="E640" s="364" t="s">
        <v>7</v>
      </c>
      <c r="F640" s="364" t="s">
        <v>10</v>
      </c>
      <c r="G640" s="364" t="s">
        <v>7</v>
      </c>
      <c r="H640" s="364" t="s">
        <v>7</v>
      </c>
      <c r="I640" s="367">
        <f t="shared" si="9"/>
        <v>45756</v>
      </c>
      <c r="J640" s="364"/>
      <c r="K640" s="364"/>
      <c r="L640" s="364"/>
      <c r="M640" s="364"/>
      <c r="N640" s="364"/>
      <c r="O640" s="364" t="s">
        <v>7</v>
      </c>
      <c r="P640" s="364" t="s">
        <v>7</v>
      </c>
    </row>
    <row r="641" spans="1:16" x14ac:dyDescent="0.2">
      <c r="A641" s="364">
        <v>97974</v>
      </c>
      <c r="B641" s="364" t="s">
        <v>30</v>
      </c>
      <c r="C641" s="364" t="s">
        <v>252</v>
      </c>
      <c r="D641" s="364" t="s">
        <v>8</v>
      </c>
      <c r="E641" s="364" t="s">
        <v>7</v>
      </c>
      <c r="F641" s="364" t="s">
        <v>10</v>
      </c>
      <c r="G641" s="364" t="s">
        <v>7</v>
      </c>
      <c r="H641" s="364" t="s">
        <v>7</v>
      </c>
      <c r="I641" s="367">
        <f t="shared" si="9"/>
        <v>45757</v>
      </c>
      <c r="J641" s="364"/>
      <c r="K641" s="364"/>
      <c r="L641" s="364"/>
      <c r="M641" s="364"/>
      <c r="N641" s="364"/>
      <c r="O641" s="364" t="s">
        <v>7</v>
      </c>
      <c r="P641" s="364" t="s">
        <v>7</v>
      </c>
    </row>
    <row r="642" spans="1:16" x14ac:dyDescent="0.2">
      <c r="A642" s="364">
        <v>97974</v>
      </c>
      <c r="B642" s="364" t="s">
        <v>30</v>
      </c>
      <c r="C642" s="364" t="s">
        <v>253</v>
      </c>
      <c r="D642" s="364" t="s">
        <v>8</v>
      </c>
      <c r="E642" s="364" t="s">
        <v>7</v>
      </c>
      <c r="F642" s="364" t="s">
        <v>10</v>
      </c>
      <c r="G642" s="364" t="s">
        <v>7</v>
      </c>
      <c r="H642" s="364" t="s">
        <v>7</v>
      </c>
      <c r="I642" s="367">
        <f t="shared" si="9"/>
        <v>45758</v>
      </c>
      <c r="J642" s="364"/>
      <c r="K642" s="364"/>
      <c r="L642" s="364"/>
      <c r="M642" s="364"/>
      <c r="N642" s="364"/>
      <c r="O642" s="364" t="s">
        <v>7</v>
      </c>
      <c r="P642" s="364" t="s">
        <v>7</v>
      </c>
    </row>
    <row r="643" spans="1:16" x14ac:dyDescent="0.2">
      <c r="A643" s="364">
        <v>97974</v>
      </c>
      <c r="B643" s="364" t="s">
        <v>30</v>
      </c>
      <c r="C643" s="364" t="s">
        <v>254</v>
      </c>
      <c r="D643" s="364" t="s">
        <v>9</v>
      </c>
      <c r="E643" s="364" t="s">
        <v>7</v>
      </c>
      <c r="F643" s="364" t="s">
        <v>10</v>
      </c>
      <c r="G643" s="364" t="s">
        <v>7</v>
      </c>
      <c r="H643" s="364" t="s">
        <v>7</v>
      </c>
      <c r="I643" s="367">
        <f t="shared" ref="I643:I706" si="10">C643*1</f>
        <v>45759</v>
      </c>
      <c r="J643" s="364"/>
      <c r="K643" s="364"/>
      <c r="L643" s="364"/>
      <c r="M643" s="364"/>
      <c r="N643" s="364"/>
      <c r="O643" s="364" t="s">
        <v>7</v>
      </c>
      <c r="P643" s="364" t="s">
        <v>7</v>
      </c>
    </row>
    <row r="644" spans="1:16" x14ac:dyDescent="0.2">
      <c r="A644" s="364">
        <v>97974</v>
      </c>
      <c r="B644" s="364" t="s">
        <v>30</v>
      </c>
      <c r="C644" s="364" t="s">
        <v>255</v>
      </c>
      <c r="D644" s="364" t="s">
        <v>211</v>
      </c>
      <c r="E644" s="364" t="s">
        <v>7</v>
      </c>
      <c r="F644" s="364" t="s">
        <v>10</v>
      </c>
      <c r="G644" s="364" t="s">
        <v>7</v>
      </c>
      <c r="H644" s="364" t="s">
        <v>7</v>
      </c>
      <c r="I644" s="367">
        <f t="shared" si="10"/>
        <v>45760</v>
      </c>
      <c r="J644" s="364"/>
      <c r="K644" s="364"/>
      <c r="L644" s="364"/>
      <c r="M644" s="364"/>
      <c r="N644" s="364"/>
      <c r="O644" s="364" t="s">
        <v>7</v>
      </c>
      <c r="P644" s="364" t="s">
        <v>7</v>
      </c>
    </row>
    <row r="645" spans="1:16" x14ac:dyDescent="0.2">
      <c r="A645" s="364">
        <v>97974</v>
      </c>
      <c r="B645" s="364" t="s">
        <v>30</v>
      </c>
      <c r="C645" s="364" t="s">
        <v>256</v>
      </c>
      <c r="D645" s="364" t="s">
        <v>8</v>
      </c>
      <c r="E645" s="364" t="s">
        <v>7</v>
      </c>
      <c r="F645" s="364" t="s">
        <v>10</v>
      </c>
      <c r="G645" s="364" t="s">
        <v>7</v>
      </c>
      <c r="H645" s="364" t="s">
        <v>7</v>
      </c>
      <c r="I645" s="367">
        <f t="shared" si="10"/>
        <v>45761</v>
      </c>
      <c r="J645" s="364"/>
      <c r="K645" s="364"/>
      <c r="L645" s="364"/>
      <c r="M645" s="364"/>
      <c r="N645" s="364"/>
      <c r="O645" s="364" t="s">
        <v>7</v>
      </c>
      <c r="P645" s="364" t="s">
        <v>7</v>
      </c>
    </row>
    <row r="646" spans="1:16" x14ac:dyDescent="0.2">
      <c r="A646" s="364">
        <v>97974</v>
      </c>
      <c r="B646" s="364" t="s">
        <v>30</v>
      </c>
      <c r="C646" s="364" t="s">
        <v>257</v>
      </c>
      <c r="D646" s="364" t="s">
        <v>8</v>
      </c>
      <c r="E646" s="364" t="s">
        <v>7</v>
      </c>
      <c r="F646" s="364" t="s">
        <v>10</v>
      </c>
      <c r="G646" s="364" t="s">
        <v>7</v>
      </c>
      <c r="H646" s="364" t="s">
        <v>7</v>
      </c>
      <c r="I646" s="367">
        <f t="shared" si="10"/>
        <v>45762</v>
      </c>
      <c r="J646" s="364"/>
      <c r="K646" s="364"/>
      <c r="L646" s="364"/>
      <c r="M646" s="364"/>
      <c r="N646" s="364"/>
      <c r="O646" s="364" t="s">
        <v>7</v>
      </c>
      <c r="P646" s="364" t="s">
        <v>7</v>
      </c>
    </row>
    <row r="647" spans="1:16" x14ac:dyDescent="0.2">
      <c r="A647" s="364">
        <v>97974</v>
      </c>
      <c r="B647" s="364" t="s">
        <v>30</v>
      </c>
      <c r="C647" s="364" t="s">
        <v>258</v>
      </c>
      <c r="D647" s="364" t="s">
        <v>8</v>
      </c>
      <c r="E647" s="364" t="s">
        <v>7</v>
      </c>
      <c r="F647" s="364" t="s">
        <v>10</v>
      </c>
      <c r="G647" s="364" t="s">
        <v>7</v>
      </c>
      <c r="H647" s="364" t="s">
        <v>7</v>
      </c>
      <c r="I647" s="367">
        <f t="shared" si="10"/>
        <v>45763</v>
      </c>
      <c r="J647" s="364"/>
      <c r="K647" s="364"/>
      <c r="L647" s="364"/>
      <c r="M647" s="364"/>
      <c r="N647" s="364"/>
      <c r="O647" s="364" t="s">
        <v>7</v>
      </c>
      <c r="P647" s="364" t="s">
        <v>7</v>
      </c>
    </row>
    <row r="648" spans="1:16" x14ac:dyDescent="0.2">
      <c r="A648" s="364">
        <v>97974</v>
      </c>
      <c r="B648" s="364" t="s">
        <v>30</v>
      </c>
      <c r="C648" s="364" t="s">
        <v>259</v>
      </c>
      <c r="D648" s="364" t="s">
        <v>8</v>
      </c>
      <c r="E648" s="364" t="s">
        <v>7</v>
      </c>
      <c r="F648" s="364" t="s">
        <v>10</v>
      </c>
      <c r="G648" s="364" t="s">
        <v>7</v>
      </c>
      <c r="H648" s="364" t="s">
        <v>7</v>
      </c>
      <c r="I648" s="367">
        <f t="shared" si="10"/>
        <v>45764</v>
      </c>
      <c r="J648" s="364"/>
      <c r="K648" s="364"/>
      <c r="L648" s="364"/>
      <c r="M648" s="364"/>
      <c r="N648" s="364"/>
      <c r="O648" s="364" t="s">
        <v>7</v>
      </c>
      <c r="P648" s="364" t="s">
        <v>7</v>
      </c>
    </row>
    <row r="649" spans="1:16" x14ac:dyDescent="0.2">
      <c r="A649" s="364">
        <v>97974</v>
      </c>
      <c r="B649" s="364" t="s">
        <v>30</v>
      </c>
      <c r="C649" s="364" t="s">
        <v>260</v>
      </c>
      <c r="D649" s="364" t="s">
        <v>8</v>
      </c>
      <c r="E649" s="364" t="s">
        <v>7</v>
      </c>
      <c r="F649" s="364" t="s">
        <v>10</v>
      </c>
      <c r="G649" s="364" t="s">
        <v>7</v>
      </c>
      <c r="H649" s="364" t="s">
        <v>7</v>
      </c>
      <c r="I649" s="367">
        <f t="shared" si="10"/>
        <v>45765</v>
      </c>
      <c r="J649" s="364"/>
      <c r="K649" s="364"/>
      <c r="L649" s="364"/>
      <c r="M649" s="364"/>
      <c r="N649" s="364"/>
      <c r="O649" s="364" t="s">
        <v>7</v>
      </c>
      <c r="P649" s="364" t="s">
        <v>7</v>
      </c>
    </row>
    <row r="650" spans="1:16" x14ac:dyDescent="0.2">
      <c r="A650" s="364">
        <v>97974</v>
      </c>
      <c r="B650" s="364" t="s">
        <v>30</v>
      </c>
      <c r="C650" s="364" t="s">
        <v>261</v>
      </c>
      <c r="D650" s="364" t="s">
        <v>9</v>
      </c>
      <c r="E650" s="364" t="s">
        <v>7</v>
      </c>
      <c r="F650" s="364" t="s">
        <v>10</v>
      </c>
      <c r="G650" s="364" t="s">
        <v>7</v>
      </c>
      <c r="H650" s="364" t="s">
        <v>7</v>
      </c>
      <c r="I650" s="367">
        <f t="shared" si="10"/>
        <v>45766</v>
      </c>
      <c r="J650" s="364"/>
      <c r="K650" s="364"/>
      <c r="L650" s="364"/>
      <c r="M650" s="364"/>
      <c r="N650" s="364"/>
      <c r="O650" s="364" t="s">
        <v>7</v>
      </c>
      <c r="P650" s="364" t="s">
        <v>7</v>
      </c>
    </row>
    <row r="651" spans="1:16" x14ac:dyDescent="0.2">
      <c r="A651" s="364">
        <v>97974</v>
      </c>
      <c r="B651" s="364" t="s">
        <v>30</v>
      </c>
      <c r="C651" s="364" t="s">
        <v>262</v>
      </c>
      <c r="D651" s="364" t="s">
        <v>211</v>
      </c>
      <c r="E651" s="364" t="s">
        <v>7</v>
      </c>
      <c r="F651" s="364" t="s">
        <v>10</v>
      </c>
      <c r="G651" s="364" t="s">
        <v>7</v>
      </c>
      <c r="H651" s="364" t="s">
        <v>7</v>
      </c>
      <c r="I651" s="367">
        <f t="shared" si="10"/>
        <v>45767</v>
      </c>
      <c r="J651" s="364"/>
      <c r="K651" s="364"/>
      <c r="L651" s="364"/>
      <c r="M651" s="364"/>
      <c r="N651" s="364"/>
      <c r="O651" s="364" t="s">
        <v>7</v>
      </c>
      <c r="P651" s="364" t="s">
        <v>7</v>
      </c>
    </row>
    <row r="652" spans="1:16" x14ac:dyDescent="0.2">
      <c r="A652" s="364">
        <v>97974</v>
      </c>
      <c r="B652" s="364" t="s">
        <v>30</v>
      </c>
      <c r="C652" s="364" t="s">
        <v>263</v>
      </c>
      <c r="D652" s="364" t="s">
        <v>8</v>
      </c>
      <c r="E652" s="364" t="s">
        <v>7</v>
      </c>
      <c r="F652" s="364" t="s">
        <v>10</v>
      </c>
      <c r="G652" s="364" t="s">
        <v>7</v>
      </c>
      <c r="H652" s="364" t="s">
        <v>7</v>
      </c>
      <c r="I652" s="367">
        <f t="shared" si="10"/>
        <v>45768</v>
      </c>
      <c r="J652" s="364"/>
      <c r="K652" s="364"/>
      <c r="L652" s="364"/>
      <c r="M652" s="364"/>
      <c r="N652" s="364"/>
      <c r="O652" s="364" t="s">
        <v>7</v>
      </c>
      <c r="P652" s="364" t="s">
        <v>7</v>
      </c>
    </row>
    <row r="653" spans="1:16" x14ac:dyDescent="0.2">
      <c r="A653" s="364">
        <v>97974</v>
      </c>
      <c r="B653" s="364" t="s">
        <v>30</v>
      </c>
      <c r="C653" s="364" t="s">
        <v>264</v>
      </c>
      <c r="D653" s="364" t="s">
        <v>8</v>
      </c>
      <c r="E653" s="364" t="s">
        <v>7</v>
      </c>
      <c r="F653" s="364" t="s">
        <v>10</v>
      </c>
      <c r="G653" s="364" t="s">
        <v>7</v>
      </c>
      <c r="H653" s="364" t="s">
        <v>7</v>
      </c>
      <c r="I653" s="367">
        <f t="shared" si="10"/>
        <v>45769</v>
      </c>
      <c r="J653" s="364"/>
      <c r="K653" s="364"/>
      <c r="L653" s="364"/>
      <c r="M653" s="364"/>
      <c r="N653" s="364"/>
      <c r="O653" s="364" t="s">
        <v>7</v>
      </c>
      <c r="P653" s="364" t="s">
        <v>7</v>
      </c>
    </row>
    <row r="654" spans="1:16" x14ac:dyDescent="0.2">
      <c r="A654" s="364">
        <v>97974</v>
      </c>
      <c r="B654" s="364" t="s">
        <v>30</v>
      </c>
      <c r="C654" s="364" t="s">
        <v>265</v>
      </c>
      <c r="D654" s="364" t="s">
        <v>8</v>
      </c>
      <c r="E654" s="364" t="s">
        <v>7</v>
      </c>
      <c r="F654" s="364" t="s">
        <v>10</v>
      </c>
      <c r="G654" s="364" t="s">
        <v>7</v>
      </c>
      <c r="H654" s="364" t="s">
        <v>7</v>
      </c>
      <c r="I654" s="367">
        <f t="shared" si="10"/>
        <v>45770</v>
      </c>
      <c r="J654" s="364"/>
      <c r="K654" s="364"/>
      <c r="L654" s="364"/>
      <c r="M654" s="364"/>
      <c r="N654" s="364"/>
      <c r="O654" s="364" t="s">
        <v>7</v>
      </c>
      <c r="P654" s="364" t="s">
        <v>7</v>
      </c>
    </row>
    <row r="655" spans="1:16" x14ac:dyDescent="0.2">
      <c r="A655" s="364">
        <v>97974</v>
      </c>
      <c r="B655" s="364" t="s">
        <v>30</v>
      </c>
      <c r="C655" s="364" t="s">
        <v>266</v>
      </c>
      <c r="D655" s="364" t="s">
        <v>8</v>
      </c>
      <c r="E655" s="364" t="s">
        <v>7</v>
      </c>
      <c r="F655" s="364" t="s">
        <v>10</v>
      </c>
      <c r="G655" s="364" t="s">
        <v>7</v>
      </c>
      <c r="H655" s="364" t="s">
        <v>7</v>
      </c>
      <c r="I655" s="367">
        <f t="shared" si="10"/>
        <v>45771</v>
      </c>
      <c r="J655" s="364"/>
      <c r="K655" s="364"/>
      <c r="L655" s="364"/>
      <c r="M655" s="364"/>
      <c r="N655" s="364"/>
      <c r="O655" s="364" t="s">
        <v>7</v>
      </c>
      <c r="P655" s="364" t="s">
        <v>7</v>
      </c>
    </row>
    <row r="656" spans="1:16" x14ac:dyDescent="0.2">
      <c r="A656" s="364">
        <v>97974</v>
      </c>
      <c r="B656" s="364" t="s">
        <v>30</v>
      </c>
      <c r="C656" s="364" t="s">
        <v>267</v>
      </c>
      <c r="D656" s="364" t="s">
        <v>8</v>
      </c>
      <c r="E656" s="364" t="s">
        <v>7</v>
      </c>
      <c r="F656" s="364" t="s">
        <v>10</v>
      </c>
      <c r="G656" s="364" t="s">
        <v>7</v>
      </c>
      <c r="H656" s="364" t="s">
        <v>7</v>
      </c>
      <c r="I656" s="367">
        <f t="shared" si="10"/>
        <v>45772</v>
      </c>
      <c r="J656" s="364"/>
      <c r="K656" s="364"/>
      <c r="L656" s="364"/>
      <c r="M656" s="364"/>
      <c r="N656" s="364"/>
      <c r="O656" s="364" t="s">
        <v>7</v>
      </c>
      <c r="P656" s="364" t="s">
        <v>7</v>
      </c>
    </row>
    <row r="657" spans="1:16" x14ac:dyDescent="0.2">
      <c r="A657" s="364">
        <v>97974</v>
      </c>
      <c r="B657" s="364" t="s">
        <v>30</v>
      </c>
      <c r="C657" s="364" t="s">
        <v>268</v>
      </c>
      <c r="D657" s="364" t="s">
        <v>9</v>
      </c>
      <c r="E657" s="364" t="s">
        <v>7</v>
      </c>
      <c r="F657" s="364" t="s">
        <v>10</v>
      </c>
      <c r="G657" s="364" t="s">
        <v>7</v>
      </c>
      <c r="H657" s="364" t="s">
        <v>7</v>
      </c>
      <c r="I657" s="367">
        <f t="shared" si="10"/>
        <v>45773</v>
      </c>
      <c r="J657" s="364"/>
      <c r="K657" s="364"/>
      <c r="L657" s="364"/>
      <c r="M657" s="364"/>
      <c r="N657" s="364"/>
      <c r="O657" s="364" t="s">
        <v>7</v>
      </c>
      <c r="P657" s="364" t="s">
        <v>7</v>
      </c>
    </row>
    <row r="658" spans="1:16" x14ac:dyDescent="0.2">
      <c r="A658" s="364">
        <v>97974</v>
      </c>
      <c r="B658" s="364" t="s">
        <v>30</v>
      </c>
      <c r="C658" s="364" t="s">
        <v>269</v>
      </c>
      <c r="D658" s="364" t="s">
        <v>211</v>
      </c>
      <c r="E658" s="364" t="s">
        <v>7</v>
      </c>
      <c r="F658" s="364" t="s">
        <v>10</v>
      </c>
      <c r="G658" s="364" t="s">
        <v>7</v>
      </c>
      <c r="H658" s="364" t="s">
        <v>7</v>
      </c>
      <c r="I658" s="367">
        <f t="shared" si="10"/>
        <v>45774</v>
      </c>
      <c r="J658" s="364"/>
      <c r="K658" s="364"/>
      <c r="L658" s="364"/>
      <c r="M658" s="364"/>
      <c r="N658" s="364"/>
      <c r="O658" s="364" t="s">
        <v>7</v>
      </c>
      <c r="P658" s="364" t="s">
        <v>7</v>
      </c>
    </row>
    <row r="659" spans="1:16" x14ac:dyDescent="0.2">
      <c r="A659" s="364">
        <v>97974</v>
      </c>
      <c r="B659" s="364" t="s">
        <v>30</v>
      </c>
      <c r="C659" s="364" t="s">
        <v>270</v>
      </c>
      <c r="D659" s="364" t="s">
        <v>8</v>
      </c>
      <c r="E659" s="364" t="s">
        <v>7</v>
      </c>
      <c r="F659" s="364" t="s">
        <v>10</v>
      </c>
      <c r="G659" s="364" t="s">
        <v>7</v>
      </c>
      <c r="H659" s="364" t="s">
        <v>7</v>
      </c>
      <c r="I659" s="367">
        <f t="shared" si="10"/>
        <v>45775</v>
      </c>
      <c r="J659" s="364"/>
      <c r="K659" s="364"/>
      <c r="L659" s="364"/>
      <c r="M659" s="364"/>
      <c r="N659" s="364"/>
      <c r="O659" s="364" t="s">
        <v>7</v>
      </c>
      <c r="P659" s="364" t="s">
        <v>7</v>
      </c>
    </row>
    <row r="660" spans="1:16" x14ac:dyDescent="0.2">
      <c r="A660" s="364">
        <v>97974</v>
      </c>
      <c r="B660" s="364" t="s">
        <v>30</v>
      </c>
      <c r="C660" s="364" t="s">
        <v>271</v>
      </c>
      <c r="D660" s="364" t="s">
        <v>8</v>
      </c>
      <c r="E660" s="364" t="s">
        <v>7</v>
      </c>
      <c r="F660" s="364" t="s">
        <v>10</v>
      </c>
      <c r="G660" s="364" t="s">
        <v>7</v>
      </c>
      <c r="H660" s="364" t="s">
        <v>7</v>
      </c>
      <c r="I660" s="367">
        <f t="shared" si="10"/>
        <v>45776</v>
      </c>
      <c r="J660" s="364"/>
      <c r="K660" s="364"/>
      <c r="L660" s="364"/>
      <c r="M660" s="364"/>
      <c r="N660" s="364"/>
      <c r="O660" s="364" t="s">
        <v>7</v>
      </c>
      <c r="P660" s="364" t="s">
        <v>7</v>
      </c>
    </row>
    <row r="661" spans="1:16" x14ac:dyDescent="0.2">
      <c r="A661" s="364">
        <v>97974</v>
      </c>
      <c r="B661" s="364" t="s">
        <v>30</v>
      </c>
      <c r="C661" s="364" t="s">
        <v>272</v>
      </c>
      <c r="D661" s="364" t="s">
        <v>8</v>
      </c>
      <c r="E661" s="364" t="s">
        <v>7</v>
      </c>
      <c r="F661" s="364" t="s">
        <v>10</v>
      </c>
      <c r="G661" s="364" t="s">
        <v>7</v>
      </c>
      <c r="H661" s="364" t="s">
        <v>7</v>
      </c>
      <c r="I661" s="367">
        <f t="shared" si="10"/>
        <v>45777</v>
      </c>
      <c r="J661" s="364"/>
      <c r="K661" s="364"/>
      <c r="L661" s="364"/>
      <c r="M661" s="364"/>
      <c r="N661" s="364"/>
      <c r="O661" s="364" t="s">
        <v>7</v>
      </c>
      <c r="P661" s="364" t="s">
        <v>7</v>
      </c>
    </row>
    <row r="662" spans="1:16" x14ac:dyDescent="0.2">
      <c r="A662" s="364">
        <v>109272</v>
      </c>
      <c r="B662" s="364" t="s">
        <v>32</v>
      </c>
      <c r="C662" s="364" t="s">
        <v>243</v>
      </c>
      <c r="D662" s="364" t="s">
        <v>8</v>
      </c>
      <c r="E662" s="364" t="s">
        <v>7</v>
      </c>
      <c r="F662" s="364" t="s">
        <v>10</v>
      </c>
      <c r="G662" s="364" t="s">
        <v>7</v>
      </c>
      <c r="H662" s="364" t="s">
        <v>7</v>
      </c>
      <c r="I662" s="367">
        <f t="shared" si="10"/>
        <v>45748</v>
      </c>
      <c r="J662" s="364"/>
      <c r="K662" s="364"/>
      <c r="L662" s="364"/>
      <c r="M662" s="364"/>
      <c r="N662" s="364"/>
      <c r="O662" s="364" t="s">
        <v>7</v>
      </c>
      <c r="P662" s="364" t="s">
        <v>7</v>
      </c>
    </row>
    <row r="663" spans="1:16" x14ac:dyDescent="0.2">
      <c r="A663" s="364">
        <v>109272</v>
      </c>
      <c r="B663" s="364" t="s">
        <v>32</v>
      </c>
      <c r="C663" s="364" t="s">
        <v>244</v>
      </c>
      <c r="D663" s="364" t="s">
        <v>8</v>
      </c>
      <c r="E663" s="364" t="s">
        <v>7</v>
      </c>
      <c r="F663" s="364" t="s">
        <v>10</v>
      </c>
      <c r="G663" s="364" t="s">
        <v>7</v>
      </c>
      <c r="H663" s="364" t="s">
        <v>7</v>
      </c>
      <c r="I663" s="367">
        <f t="shared" si="10"/>
        <v>45749</v>
      </c>
      <c r="J663" s="364"/>
      <c r="K663" s="364"/>
      <c r="L663" s="364"/>
      <c r="M663" s="364"/>
      <c r="N663" s="364"/>
      <c r="O663" s="364" t="s">
        <v>7</v>
      </c>
      <c r="P663" s="364" t="s">
        <v>7</v>
      </c>
    </row>
    <row r="664" spans="1:16" x14ac:dyDescent="0.2">
      <c r="A664" s="364">
        <v>109272</v>
      </c>
      <c r="B664" s="364" t="s">
        <v>32</v>
      </c>
      <c r="C664" s="364" t="s">
        <v>245</v>
      </c>
      <c r="D664" s="364" t="s">
        <v>8</v>
      </c>
      <c r="E664" s="364" t="s">
        <v>7</v>
      </c>
      <c r="F664" s="364" t="s">
        <v>10</v>
      </c>
      <c r="G664" s="364" t="s">
        <v>7</v>
      </c>
      <c r="H664" s="364" t="s">
        <v>7</v>
      </c>
      <c r="I664" s="367">
        <f t="shared" si="10"/>
        <v>45750</v>
      </c>
      <c r="J664" s="364"/>
      <c r="K664" s="364"/>
      <c r="L664" s="364"/>
      <c r="M664" s="364"/>
      <c r="N664" s="364"/>
      <c r="O664" s="364" t="s">
        <v>7</v>
      </c>
      <c r="P664" s="364" t="s">
        <v>7</v>
      </c>
    </row>
    <row r="665" spans="1:16" x14ac:dyDescent="0.2">
      <c r="A665" s="364">
        <v>109272</v>
      </c>
      <c r="B665" s="364" t="s">
        <v>32</v>
      </c>
      <c r="C665" s="364" t="s">
        <v>246</v>
      </c>
      <c r="D665" s="364" t="s">
        <v>8</v>
      </c>
      <c r="E665" s="364" t="s">
        <v>7</v>
      </c>
      <c r="F665" s="364" t="s">
        <v>10</v>
      </c>
      <c r="G665" s="364" t="s">
        <v>7</v>
      </c>
      <c r="H665" s="364" t="s">
        <v>7</v>
      </c>
      <c r="I665" s="367">
        <f t="shared" si="10"/>
        <v>45751</v>
      </c>
      <c r="J665" s="364"/>
      <c r="K665" s="364"/>
      <c r="L665" s="364"/>
      <c r="M665" s="364"/>
      <c r="N665" s="364"/>
      <c r="O665" s="364" t="s">
        <v>7</v>
      </c>
      <c r="P665" s="364" t="s">
        <v>7</v>
      </c>
    </row>
    <row r="666" spans="1:16" x14ac:dyDescent="0.2">
      <c r="A666" s="364">
        <v>109272</v>
      </c>
      <c r="B666" s="364" t="s">
        <v>32</v>
      </c>
      <c r="C666" s="364" t="s">
        <v>247</v>
      </c>
      <c r="D666" s="364" t="s">
        <v>9</v>
      </c>
      <c r="E666" s="364" t="s">
        <v>7</v>
      </c>
      <c r="F666" s="364" t="s">
        <v>10</v>
      </c>
      <c r="G666" s="364" t="s">
        <v>7</v>
      </c>
      <c r="H666" s="364" t="s">
        <v>7</v>
      </c>
      <c r="I666" s="367">
        <f t="shared" si="10"/>
        <v>45752</v>
      </c>
      <c r="J666" s="364"/>
      <c r="K666" s="364"/>
      <c r="L666" s="364"/>
      <c r="M666" s="364"/>
      <c r="N666" s="364"/>
      <c r="O666" s="364" t="s">
        <v>7</v>
      </c>
      <c r="P666" s="364" t="s">
        <v>7</v>
      </c>
    </row>
    <row r="667" spans="1:16" x14ac:dyDescent="0.2">
      <c r="A667" s="364">
        <v>109272</v>
      </c>
      <c r="B667" s="364" t="s">
        <v>32</v>
      </c>
      <c r="C667" s="364" t="s">
        <v>248</v>
      </c>
      <c r="D667" s="364" t="s">
        <v>211</v>
      </c>
      <c r="E667" s="364" t="s">
        <v>7</v>
      </c>
      <c r="F667" s="364" t="s">
        <v>10</v>
      </c>
      <c r="G667" s="364" t="s">
        <v>7</v>
      </c>
      <c r="H667" s="364" t="s">
        <v>7</v>
      </c>
      <c r="I667" s="367">
        <f t="shared" si="10"/>
        <v>45753</v>
      </c>
      <c r="J667" s="364"/>
      <c r="K667" s="364"/>
      <c r="L667" s="364"/>
      <c r="M667" s="364"/>
      <c r="N667" s="364"/>
      <c r="O667" s="364" t="s">
        <v>7</v>
      </c>
      <c r="P667" s="364" t="s">
        <v>7</v>
      </c>
    </row>
    <row r="668" spans="1:16" x14ac:dyDescent="0.2">
      <c r="A668" s="364">
        <v>109272</v>
      </c>
      <c r="B668" s="364" t="s">
        <v>32</v>
      </c>
      <c r="C668" s="364" t="s">
        <v>249</v>
      </c>
      <c r="D668" s="364" t="s">
        <v>8</v>
      </c>
      <c r="E668" s="364" t="s">
        <v>7</v>
      </c>
      <c r="F668" s="364" t="s">
        <v>10</v>
      </c>
      <c r="G668" s="364" t="s">
        <v>7</v>
      </c>
      <c r="H668" s="364" t="s">
        <v>7</v>
      </c>
      <c r="I668" s="367">
        <f t="shared" si="10"/>
        <v>45754</v>
      </c>
      <c r="J668" s="364"/>
      <c r="K668" s="364"/>
      <c r="L668" s="364"/>
      <c r="M668" s="364"/>
      <c r="N668" s="364"/>
      <c r="O668" s="364" t="s">
        <v>7</v>
      </c>
      <c r="P668" s="364" t="s">
        <v>7</v>
      </c>
    </row>
    <row r="669" spans="1:16" x14ac:dyDescent="0.2">
      <c r="A669" s="364">
        <v>109272</v>
      </c>
      <c r="B669" s="364" t="s">
        <v>32</v>
      </c>
      <c r="C669" s="364" t="s">
        <v>250</v>
      </c>
      <c r="D669" s="364" t="s">
        <v>8</v>
      </c>
      <c r="E669" s="364" t="s">
        <v>7</v>
      </c>
      <c r="F669" s="364" t="s">
        <v>10</v>
      </c>
      <c r="G669" s="364" t="s">
        <v>7</v>
      </c>
      <c r="H669" s="364" t="s">
        <v>7</v>
      </c>
      <c r="I669" s="367">
        <f t="shared" si="10"/>
        <v>45755</v>
      </c>
      <c r="J669" s="364"/>
      <c r="K669" s="364"/>
      <c r="L669" s="364"/>
      <c r="M669" s="364"/>
      <c r="N669" s="364"/>
      <c r="O669" s="364" t="s">
        <v>7</v>
      </c>
      <c r="P669" s="364" t="s">
        <v>7</v>
      </c>
    </row>
    <row r="670" spans="1:16" x14ac:dyDescent="0.2">
      <c r="A670" s="364">
        <v>109272</v>
      </c>
      <c r="B670" s="364" t="s">
        <v>32</v>
      </c>
      <c r="C670" s="364" t="s">
        <v>251</v>
      </c>
      <c r="D670" s="364" t="s">
        <v>8</v>
      </c>
      <c r="E670" s="364" t="s">
        <v>7</v>
      </c>
      <c r="F670" s="364" t="s">
        <v>10</v>
      </c>
      <c r="G670" s="364" t="s">
        <v>7</v>
      </c>
      <c r="H670" s="364" t="s">
        <v>7</v>
      </c>
      <c r="I670" s="367">
        <f t="shared" si="10"/>
        <v>45756</v>
      </c>
      <c r="J670" s="364"/>
      <c r="K670" s="364"/>
      <c r="L670" s="364"/>
      <c r="M670" s="364"/>
      <c r="N670" s="364"/>
      <c r="O670" s="364" t="s">
        <v>7</v>
      </c>
      <c r="P670" s="364" t="s">
        <v>7</v>
      </c>
    </row>
    <row r="671" spans="1:16" x14ac:dyDescent="0.2">
      <c r="A671" s="364">
        <v>109272</v>
      </c>
      <c r="B671" s="364" t="s">
        <v>32</v>
      </c>
      <c r="C671" s="364" t="s">
        <v>252</v>
      </c>
      <c r="D671" s="364" t="s">
        <v>8</v>
      </c>
      <c r="E671" s="364" t="s">
        <v>7</v>
      </c>
      <c r="F671" s="364" t="s">
        <v>10</v>
      </c>
      <c r="G671" s="364" t="s">
        <v>7</v>
      </c>
      <c r="H671" s="364" t="s">
        <v>7</v>
      </c>
      <c r="I671" s="367">
        <f t="shared" si="10"/>
        <v>45757</v>
      </c>
      <c r="J671" s="364"/>
      <c r="K671" s="364"/>
      <c r="L671" s="364"/>
      <c r="M671" s="364"/>
      <c r="N671" s="364"/>
      <c r="O671" s="364" t="s">
        <v>7</v>
      </c>
      <c r="P671" s="364" t="s">
        <v>7</v>
      </c>
    </row>
    <row r="672" spans="1:16" x14ac:dyDescent="0.2">
      <c r="A672" s="364">
        <v>109272</v>
      </c>
      <c r="B672" s="364" t="s">
        <v>32</v>
      </c>
      <c r="C672" s="364" t="s">
        <v>253</v>
      </c>
      <c r="D672" s="364" t="s">
        <v>8</v>
      </c>
      <c r="E672" s="364" t="s">
        <v>7</v>
      </c>
      <c r="F672" s="364" t="s">
        <v>10</v>
      </c>
      <c r="G672" s="364" t="s">
        <v>7</v>
      </c>
      <c r="H672" s="364" t="s">
        <v>7</v>
      </c>
      <c r="I672" s="367">
        <f t="shared" si="10"/>
        <v>45758</v>
      </c>
      <c r="J672" s="364"/>
      <c r="K672" s="364"/>
      <c r="L672" s="364"/>
      <c r="M672" s="364"/>
      <c r="N672" s="364"/>
      <c r="O672" s="364" t="s">
        <v>7</v>
      </c>
      <c r="P672" s="364" t="s">
        <v>7</v>
      </c>
    </row>
    <row r="673" spans="1:16" x14ac:dyDescent="0.2">
      <c r="A673" s="364">
        <v>109272</v>
      </c>
      <c r="B673" s="364" t="s">
        <v>32</v>
      </c>
      <c r="C673" s="364" t="s">
        <v>254</v>
      </c>
      <c r="D673" s="364" t="s">
        <v>9</v>
      </c>
      <c r="E673" s="364" t="s">
        <v>7</v>
      </c>
      <c r="F673" s="364" t="s">
        <v>10</v>
      </c>
      <c r="G673" s="364" t="s">
        <v>7</v>
      </c>
      <c r="H673" s="364" t="s">
        <v>7</v>
      </c>
      <c r="I673" s="367">
        <f t="shared" si="10"/>
        <v>45759</v>
      </c>
      <c r="J673" s="364"/>
      <c r="K673" s="364"/>
      <c r="L673" s="364"/>
      <c r="M673" s="364"/>
      <c r="N673" s="364"/>
      <c r="O673" s="364" t="s">
        <v>7</v>
      </c>
      <c r="P673" s="364" t="s">
        <v>7</v>
      </c>
    </row>
    <row r="674" spans="1:16" x14ac:dyDescent="0.2">
      <c r="A674" s="364">
        <v>109272</v>
      </c>
      <c r="B674" s="364" t="s">
        <v>32</v>
      </c>
      <c r="C674" s="364" t="s">
        <v>255</v>
      </c>
      <c r="D674" s="364" t="s">
        <v>211</v>
      </c>
      <c r="E674" s="364" t="s">
        <v>7</v>
      </c>
      <c r="F674" s="364" t="s">
        <v>10</v>
      </c>
      <c r="G674" s="364" t="s">
        <v>7</v>
      </c>
      <c r="H674" s="364" t="s">
        <v>7</v>
      </c>
      <c r="I674" s="367">
        <f t="shared" si="10"/>
        <v>45760</v>
      </c>
      <c r="J674" s="364"/>
      <c r="K674" s="364"/>
      <c r="L674" s="364"/>
      <c r="M674" s="364"/>
      <c r="N674" s="364"/>
      <c r="O674" s="364" t="s">
        <v>7</v>
      </c>
      <c r="P674" s="364" t="s">
        <v>7</v>
      </c>
    </row>
    <row r="675" spans="1:16" x14ac:dyDescent="0.2">
      <c r="A675" s="364">
        <v>109272</v>
      </c>
      <c r="B675" s="364" t="s">
        <v>32</v>
      </c>
      <c r="C675" s="364" t="s">
        <v>256</v>
      </c>
      <c r="D675" s="364" t="s">
        <v>8</v>
      </c>
      <c r="E675" s="364" t="s">
        <v>7</v>
      </c>
      <c r="F675" s="364" t="s">
        <v>10</v>
      </c>
      <c r="G675" s="364" t="s">
        <v>7</v>
      </c>
      <c r="H675" s="364" t="s">
        <v>7</v>
      </c>
      <c r="I675" s="367">
        <f t="shared" si="10"/>
        <v>45761</v>
      </c>
      <c r="J675" s="364"/>
      <c r="K675" s="364"/>
      <c r="L675" s="364"/>
      <c r="M675" s="364"/>
      <c r="N675" s="364"/>
      <c r="O675" s="364" t="s">
        <v>7</v>
      </c>
      <c r="P675" s="364" t="s">
        <v>7</v>
      </c>
    </row>
    <row r="676" spans="1:16" x14ac:dyDescent="0.2">
      <c r="A676" s="364">
        <v>109272</v>
      </c>
      <c r="B676" s="364" t="s">
        <v>32</v>
      </c>
      <c r="C676" s="364" t="s">
        <v>257</v>
      </c>
      <c r="D676" s="364" t="s">
        <v>8</v>
      </c>
      <c r="E676" s="364" t="s">
        <v>7</v>
      </c>
      <c r="F676" s="364" t="s">
        <v>10</v>
      </c>
      <c r="G676" s="364" t="s">
        <v>7</v>
      </c>
      <c r="H676" s="364" t="s">
        <v>7</v>
      </c>
      <c r="I676" s="367">
        <f t="shared" si="10"/>
        <v>45762</v>
      </c>
      <c r="J676" s="364"/>
      <c r="K676" s="364"/>
      <c r="L676" s="364"/>
      <c r="M676" s="364"/>
      <c r="N676" s="364"/>
      <c r="O676" s="364" t="s">
        <v>7</v>
      </c>
      <c r="P676" s="364" t="s">
        <v>7</v>
      </c>
    </row>
    <row r="677" spans="1:16" x14ac:dyDescent="0.2">
      <c r="A677" s="364">
        <v>109272</v>
      </c>
      <c r="B677" s="364" t="s">
        <v>32</v>
      </c>
      <c r="C677" s="364" t="s">
        <v>258</v>
      </c>
      <c r="D677" s="364" t="s">
        <v>8</v>
      </c>
      <c r="E677" s="364" t="s">
        <v>7</v>
      </c>
      <c r="F677" s="364" t="s">
        <v>10</v>
      </c>
      <c r="G677" s="364" t="s">
        <v>7</v>
      </c>
      <c r="H677" s="364" t="s">
        <v>7</v>
      </c>
      <c r="I677" s="367">
        <f t="shared" si="10"/>
        <v>45763</v>
      </c>
      <c r="J677" s="364"/>
      <c r="K677" s="364"/>
      <c r="L677" s="364"/>
      <c r="M677" s="364"/>
      <c r="N677" s="364"/>
      <c r="O677" s="364" t="s">
        <v>7</v>
      </c>
      <c r="P677" s="364" t="s">
        <v>7</v>
      </c>
    </row>
    <row r="678" spans="1:16" x14ac:dyDescent="0.2">
      <c r="A678" s="364">
        <v>109272</v>
      </c>
      <c r="B678" s="364" t="s">
        <v>32</v>
      </c>
      <c r="C678" s="364" t="s">
        <v>259</v>
      </c>
      <c r="D678" s="364" t="s">
        <v>8</v>
      </c>
      <c r="E678" s="364" t="s">
        <v>7</v>
      </c>
      <c r="F678" s="364" t="s">
        <v>10</v>
      </c>
      <c r="G678" s="364" t="s">
        <v>7</v>
      </c>
      <c r="H678" s="364" t="s">
        <v>7</v>
      </c>
      <c r="I678" s="367">
        <f t="shared" si="10"/>
        <v>45764</v>
      </c>
      <c r="J678" s="364"/>
      <c r="K678" s="364"/>
      <c r="L678" s="364"/>
      <c r="M678" s="364"/>
      <c r="N678" s="364"/>
      <c r="O678" s="364" t="s">
        <v>7</v>
      </c>
      <c r="P678" s="364" t="s">
        <v>7</v>
      </c>
    </row>
    <row r="679" spans="1:16" x14ac:dyDescent="0.2">
      <c r="A679" s="364">
        <v>109272</v>
      </c>
      <c r="B679" s="364" t="s">
        <v>32</v>
      </c>
      <c r="C679" s="364" t="s">
        <v>260</v>
      </c>
      <c r="D679" s="364" t="s">
        <v>8</v>
      </c>
      <c r="E679" s="364" t="s">
        <v>7</v>
      </c>
      <c r="F679" s="364" t="s">
        <v>10</v>
      </c>
      <c r="G679" s="364" t="s">
        <v>7</v>
      </c>
      <c r="H679" s="364" t="s">
        <v>7</v>
      </c>
      <c r="I679" s="367">
        <f t="shared" si="10"/>
        <v>45765</v>
      </c>
      <c r="J679" s="364"/>
      <c r="K679" s="364"/>
      <c r="L679" s="364"/>
      <c r="M679" s="364"/>
      <c r="N679" s="364"/>
      <c r="O679" s="364" t="s">
        <v>7</v>
      </c>
      <c r="P679" s="364" t="s">
        <v>7</v>
      </c>
    </row>
    <row r="680" spans="1:16" x14ac:dyDescent="0.2">
      <c r="A680" s="364">
        <v>109272</v>
      </c>
      <c r="B680" s="364" t="s">
        <v>32</v>
      </c>
      <c r="C680" s="364" t="s">
        <v>261</v>
      </c>
      <c r="D680" s="364" t="s">
        <v>9</v>
      </c>
      <c r="E680" s="364" t="s">
        <v>7</v>
      </c>
      <c r="F680" s="364" t="s">
        <v>10</v>
      </c>
      <c r="G680" s="364" t="s">
        <v>7</v>
      </c>
      <c r="H680" s="364" t="s">
        <v>7</v>
      </c>
      <c r="I680" s="367">
        <f t="shared" si="10"/>
        <v>45766</v>
      </c>
      <c r="J680" s="364"/>
      <c r="K680" s="364"/>
      <c r="L680" s="364"/>
      <c r="M680" s="364"/>
      <c r="N680" s="364"/>
      <c r="O680" s="364" t="s">
        <v>7</v>
      </c>
      <c r="P680" s="364" t="s">
        <v>7</v>
      </c>
    </row>
    <row r="681" spans="1:16" x14ac:dyDescent="0.2">
      <c r="A681" s="364">
        <v>109272</v>
      </c>
      <c r="B681" s="364" t="s">
        <v>32</v>
      </c>
      <c r="C681" s="364" t="s">
        <v>262</v>
      </c>
      <c r="D681" s="364" t="s">
        <v>211</v>
      </c>
      <c r="E681" s="364" t="s">
        <v>7</v>
      </c>
      <c r="F681" s="364" t="s">
        <v>10</v>
      </c>
      <c r="G681" s="364" t="s">
        <v>7</v>
      </c>
      <c r="H681" s="364" t="s">
        <v>7</v>
      </c>
      <c r="I681" s="367">
        <f t="shared" si="10"/>
        <v>45767</v>
      </c>
      <c r="J681" s="364"/>
      <c r="K681" s="364"/>
      <c r="L681" s="364"/>
      <c r="M681" s="364"/>
      <c r="N681" s="364"/>
      <c r="O681" s="364" t="s">
        <v>7</v>
      </c>
      <c r="P681" s="364" t="s">
        <v>7</v>
      </c>
    </row>
    <row r="682" spans="1:16" x14ac:dyDescent="0.2">
      <c r="A682" s="364">
        <v>109272</v>
      </c>
      <c r="B682" s="364" t="s">
        <v>32</v>
      </c>
      <c r="C682" s="364" t="s">
        <v>263</v>
      </c>
      <c r="D682" s="364" t="s">
        <v>8</v>
      </c>
      <c r="E682" s="364" t="s">
        <v>7</v>
      </c>
      <c r="F682" s="364" t="s">
        <v>10</v>
      </c>
      <c r="G682" s="364" t="s">
        <v>7</v>
      </c>
      <c r="H682" s="364" t="s">
        <v>7</v>
      </c>
      <c r="I682" s="367">
        <f t="shared" si="10"/>
        <v>45768</v>
      </c>
      <c r="J682" s="364"/>
      <c r="K682" s="364"/>
      <c r="L682" s="364"/>
      <c r="M682" s="364"/>
      <c r="N682" s="364"/>
      <c r="O682" s="364" t="s">
        <v>7</v>
      </c>
      <c r="P682" s="364" t="s">
        <v>7</v>
      </c>
    </row>
    <row r="683" spans="1:16" x14ac:dyDescent="0.2">
      <c r="A683" s="364">
        <v>109272</v>
      </c>
      <c r="B683" s="364" t="s">
        <v>32</v>
      </c>
      <c r="C683" s="364" t="s">
        <v>264</v>
      </c>
      <c r="D683" s="364" t="s">
        <v>8</v>
      </c>
      <c r="E683" s="364" t="s">
        <v>7</v>
      </c>
      <c r="F683" s="364" t="s">
        <v>10</v>
      </c>
      <c r="G683" s="364" t="s">
        <v>7</v>
      </c>
      <c r="H683" s="364" t="s">
        <v>7</v>
      </c>
      <c r="I683" s="367">
        <f t="shared" si="10"/>
        <v>45769</v>
      </c>
      <c r="J683" s="364"/>
      <c r="K683" s="364"/>
      <c r="L683" s="364"/>
      <c r="M683" s="364"/>
      <c r="N683" s="364"/>
      <c r="O683" s="364" t="s">
        <v>7</v>
      </c>
      <c r="P683" s="364" t="s">
        <v>7</v>
      </c>
    </row>
    <row r="684" spans="1:16" x14ac:dyDescent="0.2">
      <c r="A684" s="364">
        <v>109272</v>
      </c>
      <c r="B684" s="364" t="s">
        <v>32</v>
      </c>
      <c r="C684" s="364" t="s">
        <v>265</v>
      </c>
      <c r="D684" s="364" t="s">
        <v>8</v>
      </c>
      <c r="E684" s="364" t="s">
        <v>7</v>
      </c>
      <c r="F684" s="364" t="s">
        <v>10</v>
      </c>
      <c r="G684" s="364" t="s">
        <v>7</v>
      </c>
      <c r="H684" s="364" t="s">
        <v>7</v>
      </c>
      <c r="I684" s="367">
        <f t="shared" si="10"/>
        <v>45770</v>
      </c>
      <c r="J684" s="364"/>
      <c r="K684" s="364"/>
      <c r="L684" s="364"/>
      <c r="M684" s="364"/>
      <c r="N684" s="364"/>
      <c r="O684" s="364" t="s">
        <v>7</v>
      </c>
      <c r="P684" s="364" t="s">
        <v>7</v>
      </c>
    </row>
    <row r="685" spans="1:16" x14ac:dyDescent="0.2">
      <c r="A685" s="364">
        <v>109272</v>
      </c>
      <c r="B685" s="364" t="s">
        <v>32</v>
      </c>
      <c r="C685" s="364" t="s">
        <v>266</v>
      </c>
      <c r="D685" s="364" t="s">
        <v>8</v>
      </c>
      <c r="E685" s="364" t="s">
        <v>7</v>
      </c>
      <c r="F685" s="364" t="s">
        <v>10</v>
      </c>
      <c r="G685" s="364" t="s">
        <v>7</v>
      </c>
      <c r="H685" s="364" t="s">
        <v>7</v>
      </c>
      <c r="I685" s="367">
        <f t="shared" si="10"/>
        <v>45771</v>
      </c>
      <c r="J685" s="364"/>
      <c r="K685" s="364"/>
      <c r="L685" s="364"/>
      <c r="M685" s="364"/>
      <c r="N685" s="364"/>
      <c r="O685" s="364" t="s">
        <v>7</v>
      </c>
      <c r="P685" s="364" t="s">
        <v>7</v>
      </c>
    </row>
    <row r="686" spans="1:16" x14ac:dyDescent="0.2">
      <c r="A686" s="364">
        <v>109272</v>
      </c>
      <c r="B686" s="364" t="s">
        <v>32</v>
      </c>
      <c r="C686" s="364" t="s">
        <v>267</v>
      </c>
      <c r="D686" s="364" t="s">
        <v>8</v>
      </c>
      <c r="E686" s="364" t="s">
        <v>7</v>
      </c>
      <c r="F686" s="364" t="s">
        <v>10</v>
      </c>
      <c r="G686" s="364" t="s">
        <v>7</v>
      </c>
      <c r="H686" s="364" t="s">
        <v>7</v>
      </c>
      <c r="I686" s="367">
        <f t="shared" si="10"/>
        <v>45772</v>
      </c>
      <c r="J686" s="364"/>
      <c r="K686" s="364"/>
      <c r="L686" s="364"/>
      <c r="M686" s="364"/>
      <c r="N686" s="364"/>
      <c r="O686" s="364" t="s">
        <v>7</v>
      </c>
      <c r="P686" s="364" t="s">
        <v>7</v>
      </c>
    </row>
    <row r="687" spans="1:16" x14ac:dyDescent="0.2">
      <c r="A687" s="364">
        <v>109272</v>
      </c>
      <c r="B687" s="364" t="s">
        <v>32</v>
      </c>
      <c r="C687" s="364" t="s">
        <v>268</v>
      </c>
      <c r="D687" s="364" t="s">
        <v>9</v>
      </c>
      <c r="E687" s="364" t="s">
        <v>7</v>
      </c>
      <c r="F687" s="364" t="s">
        <v>10</v>
      </c>
      <c r="G687" s="364" t="s">
        <v>7</v>
      </c>
      <c r="H687" s="364" t="s">
        <v>7</v>
      </c>
      <c r="I687" s="367">
        <f t="shared" si="10"/>
        <v>45773</v>
      </c>
      <c r="J687" s="364"/>
      <c r="K687" s="364"/>
      <c r="L687" s="364"/>
      <c r="M687" s="364"/>
      <c r="N687" s="364"/>
      <c r="O687" s="364" t="s">
        <v>7</v>
      </c>
      <c r="P687" s="364" t="s">
        <v>7</v>
      </c>
    </row>
    <row r="688" spans="1:16" x14ac:dyDescent="0.2">
      <c r="A688" s="364">
        <v>109272</v>
      </c>
      <c r="B688" s="364" t="s">
        <v>32</v>
      </c>
      <c r="C688" s="364" t="s">
        <v>269</v>
      </c>
      <c r="D688" s="364" t="s">
        <v>211</v>
      </c>
      <c r="E688" s="364" t="s">
        <v>7</v>
      </c>
      <c r="F688" s="364" t="s">
        <v>10</v>
      </c>
      <c r="G688" s="364" t="s">
        <v>7</v>
      </c>
      <c r="H688" s="364" t="s">
        <v>7</v>
      </c>
      <c r="I688" s="367">
        <f t="shared" si="10"/>
        <v>45774</v>
      </c>
      <c r="J688" s="364"/>
      <c r="K688" s="364"/>
      <c r="L688" s="364"/>
      <c r="M688" s="364"/>
      <c r="N688" s="364"/>
      <c r="O688" s="364" t="s">
        <v>7</v>
      </c>
      <c r="P688" s="364" t="s">
        <v>7</v>
      </c>
    </row>
    <row r="689" spans="1:16" x14ac:dyDescent="0.2">
      <c r="A689" s="364">
        <v>109272</v>
      </c>
      <c r="B689" s="364" t="s">
        <v>32</v>
      </c>
      <c r="C689" s="364" t="s">
        <v>270</v>
      </c>
      <c r="D689" s="364" t="s">
        <v>8</v>
      </c>
      <c r="E689" s="364" t="s">
        <v>7</v>
      </c>
      <c r="F689" s="364" t="s">
        <v>10</v>
      </c>
      <c r="G689" s="364" t="s">
        <v>7</v>
      </c>
      <c r="H689" s="364" t="s">
        <v>7</v>
      </c>
      <c r="I689" s="367">
        <f t="shared" si="10"/>
        <v>45775</v>
      </c>
      <c r="J689" s="364"/>
      <c r="K689" s="364"/>
      <c r="L689" s="364"/>
      <c r="M689" s="364"/>
      <c r="N689" s="364"/>
      <c r="O689" s="364" t="s">
        <v>7</v>
      </c>
      <c r="P689" s="364" t="s">
        <v>7</v>
      </c>
    </row>
    <row r="690" spans="1:16" x14ac:dyDescent="0.2">
      <c r="A690" s="364">
        <v>109272</v>
      </c>
      <c r="B690" s="364" t="s">
        <v>32</v>
      </c>
      <c r="C690" s="364" t="s">
        <v>271</v>
      </c>
      <c r="D690" s="364" t="s">
        <v>8</v>
      </c>
      <c r="E690" s="364" t="s">
        <v>7</v>
      </c>
      <c r="F690" s="364" t="s">
        <v>10</v>
      </c>
      <c r="G690" s="364" t="s">
        <v>7</v>
      </c>
      <c r="H690" s="364" t="s">
        <v>7</v>
      </c>
      <c r="I690" s="367">
        <f t="shared" si="10"/>
        <v>45776</v>
      </c>
      <c r="J690" s="364"/>
      <c r="K690" s="364"/>
      <c r="L690" s="364"/>
      <c r="M690" s="364"/>
      <c r="N690" s="364"/>
      <c r="O690" s="364" t="s">
        <v>7</v>
      </c>
      <c r="P690" s="364" t="s">
        <v>7</v>
      </c>
    </row>
    <row r="691" spans="1:16" x14ac:dyDescent="0.2">
      <c r="A691" s="364">
        <v>109272</v>
      </c>
      <c r="B691" s="364" t="s">
        <v>32</v>
      </c>
      <c r="C691" s="364" t="s">
        <v>272</v>
      </c>
      <c r="D691" s="364" t="s">
        <v>8</v>
      </c>
      <c r="E691" s="364" t="s">
        <v>7</v>
      </c>
      <c r="F691" s="364" t="s">
        <v>10</v>
      </c>
      <c r="G691" s="364" t="s">
        <v>7</v>
      </c>
      <c r="H691" s="364" t="s">
        <v>7</v>
      </c>
      <c r="I691" s="367">
        <f t="shared" si="10"/>
        <v>45777</v>
      </c>
      <c r="J691" s="364"/>
      <c r="K691" s="364"/>
      <c r="L691" s="364"/>
      <c r="M691" s="364"/>
      <c r="N691" s="364"/>
      <c r="O691" s="364" t="s">
        <v>7</v>
      </c>
      <c r="P691" s="364" t="s">
        <v>7</v>
      </c>
    </row>
    <row r="692" spans="1:16" x14ac:dyDescent="0.2">
      <c r="A692" s="364">
        <v>112499</v>
      </c>
      <c r="B692" s="364" t="s">
        <v>34</v>
      </c>
      <c r="C692" s="364" t="s">
        <v>243</v>
      </c>
      <c r="D692" s="364" t="s">
        <v>8</v>
      </c>
      <c r="E692" s="364" t="s">
        <v>7</v>
      </c>
      <c r="F692" s="364" t="s">
        <v>10</v>
      </c>
      <c r="G692" s="364" t="s">
        <v>7</v>
      </c>
      <c r="H692" s="364" t="s">
        <v>7</v>
      </c>
      <c r="I692" s="367">
        <f t="shared" si="10"/>
        <v>45748</v>
      </c>
      <c r="J692" s="364"/>
      <c r="K692" s="364"/>
      <c r="L692" s="364"/>
      <c r="M692" s="364"/>
      <c r="N692" s="364"/>
      <c r="O692" s="364" t="s">
        <v>7</v>
      </c>
      <c r="P692" s="364" t="s">
        <v>7</v>
      </c>
    </row>
    <row r="693" spans="1:16" x14ac:dyDescent="0.2">
      <c r="A693" s="364">
        <v>112499</v>
      </c>
      <c r="B693" s="364" t="s">
        <v>34</v>
      </c>
      <c r="C693" s="364" t="s">
        <v>244</v>
      </c>
      <c r="D693" s="364" t="s">
        <v>8</v>
      </c>
      <c r="E693" s="364" t="s">
        <v>7</v>
      </c>
      <c r="F693" s="364" t="s">
        <v>10</v>
      </c>
      <c r="G693" s="364" t="s">
        <v>7</v>
      </c>
      <c r="H693" s="364" t="s">
        <v>7</v>
      </c>
      <c r="I693" s="367">
        <f t="shared" si="10"/>
        <v>45749</v>
      </c>
      <c r="J693" s="364"/>
      <c r="K693" s="364"/>
      <c r="L693" s="364"/>
      <c r="M693" s="364"/>
      <c r="N693" s="364"/>
      <c r="O693" s="364" t="s">
        <v>7</v>
      </c>
      <c r="P693" s="364" t="s">
        <v>7</v>
      </c>
    </row>
    <row r="694" spans="1:16" x14ac:dyDescent="0.2">
      <c r="A694" s="364">
        <v>112499</v>
      </c>
      <c r="B694" s="364" t="s">
        <v>34</v>
      </c>
      <c r="C694" s="364" t="s">
        <v>245</v>
      </c>
      <c r="D694" s="364" t="s">
        <v>8</v>
      </c>
      <c r="E694" s="364" t="s">
        <v>7</v>
      </c>
      <c r="F694" s="364" t="s">
        <v>10</v>
      </c>
      <c r="G694" s="364" t="s">
        <v>7</v>
      </c>
      <c r="H694" s="364" t="s">
        <v>7</v>
      </c>
      <c r="I694" s="367">
        <f t="shared" si="10"/>
        <v>45750</v>
      </c>
      <c r="J694" s="364"/>
      <c r="K694" s="364"/>
      <c r="L694" s="364"/>
      <c r="M694" s="364"/>
      <c r="N694" s="364"/>
      <c r="O694" s="364" t="s">
        <v>7</v>
      </c>
      <c r="P694" s="364" t="s">
        <v>7</v>
      </c>
    </row>
    <row r="695" spans="1:16" x14ac:dyDescent="0.2">
      <c r="A695" s="364">
        <v>112499</v>
      </c>
      <c r="B695" s="364" t="s">
        <v>34</v>
      </c>
      <c r="C695" s="364" t="s">
        <v>246</v>
      </c>
      <c r="D695" s="364" t="s">
        <v>8</v>
      </c>
      <c r="E695" s="364" t="s">
        <v>7</v>
      </c>
      <c r="F695" s="364" t="s">
        <v>10</v>
      </c>
      <c r="G695" s="364" t="s">
        <v>7</v>
      </c>
      <c r="H695" s="364" t="s">
        <v>7</v>
      </c>
      <c r="I695" s="367">
        <f t="shared" si="10"/>
        <v>45751</v>
      </c>
      <c r="J695" s="364"/>
      <c r="K695" s="364"/>
      <c r="L695" s="364"/>
      <c r="M695" s="364"/>
      <c r="N695" s="364"/>
      <c r="O695" s="364" t="s">
        <v>7</v>
      </c>
      <c r="P695" s="364" t="s">
        <v>7</v>
      </c>
    </row>
    <row r="696" spans="1:16" x14ac:dyDescent="0.2">
      <c r="A696" s="364">
        <v>112499</v>
      </c>
      <c r="B696" s="364" t="s">
        <v>34</v>
      </c>
      <c r="C696" s="364" t="s">
        <v>247</v>
      </c>
      <c r="D696" s="364" t="s">
        <v>8</v>
      </c>
      <c r="E696" s="364" t="s">
        <v>7</v>
      </c>
      <c r="F696" s="364" t="s">
        <v>241</v>
      </c>
      <c r="G696" s="364" t="s">
        <v>7</v>
      </c>
      <c r="H696" s="364" t="s">
        <v>7</v>
      </c>
      <c r="I696" s="367">
        <f t="shared" si="10"/>
        <v>45752</v>
      </c>
      <c r="J696" s="364"/>
      <c r="K696" s="364"/>
      <c r="L696" s="364"/>
      <c r="M696" s="364"/>
      <c r="N696" s="364"/>
      <c r="O696" s="364" t="s">
        <v>7</v>
      </c>
      <c r="P696" s="364" t="s">
        <v>7</v>
      </c>
    </row>
    <row r="697" spans="1:16" x14ac:dyDescent="0.2">
      <c r="A697" s="364">
        <v>112499</v>
      </c>
      <c r="B697" s="364" t="s">
        <v>34</v>
      </c>
      <c r="C697" s="364" t="s">
        <v>248</v>
      </c>
      <c r="D697" s="364" t="s">
        <v>211</v>
      </c>
      <c r="E697" s="364" t="s">
        <v>7</v>
      </c>
      <c r="F697" s="364" t="s">
        <v>10</v>
      </c>
      <c r="G697" s="364" t="s">
        <v>7</v>
      </c>
      <c r="H697" s="364" t="s">
        <v>7</v>
      </c>
      <c r="I697" s="367">
        <f t="shared" si="10"/>
        <v>45753</v>
      </c>
      <c r="J697" s="364"/>
      <c r="K697" s="364"/>
      <c r="L697" s="364"/>
      <c r="M697" s="364"/>
      <c r="N697" s="364"/>
      <c r="O697" s="364" t="s">
        <v>7</v>
      </c>
      <c r="P697" s="364" t="s">
        <v>7</v>
      </c>
    </row>
    <row r="698" spans="1:16" x14ac:dyDescent="0.2">
      <c r="A698" s="364">
        <v>112499</v>
      </c>
      <c r="B698" s="364" t="s">
        <v>34</v>
      </c>
      <c r="C698" s="364" t="s">
        <v>249</v>
      </c>
      <c r="D698" s="364" t="s">
        <v>8</v>
      </c>
      <c r="E698" s="364" t="s">
        <v>7</v>
      </c>
      <c r="F698" s="364" t="s">
        <v>10</v>
      </c>
      <c r="G698" s="364" t="s">
        <v>7</v>
      </c>
      <c r="H698" s="364" t="s">
        <v>7</v>
      </c>
      <c r="I698" s="367">
        <f t="shared" si="10"/>
        <v>45754</v>
      </c>
      <c r="J698" s="364"/>
      <c r="K698" s="364"/>
      <c r="L698" s="364"/>
      <c r="M698" s="364"/>
      <c r="N698" s="364"/>
      <c r="O698" s="364" t="s">
        <v>7</v>
      </c>
      <c r="P698" s="364" t="s">
        <v>7</v>
      </c>
    </row>
    <row r="699" spans="1:16" x14ac:dyDescent="0.2">
      <c r="A699" s="364">
        <v>112499</v>
      </c>
      <c r="B699" s="364" t="s">
        <v>34</v>
      </c>
      <c r="C699" s="364" t="s">
        <v>250</v>
      </c>
      <c r="D699" s="364" t="s">
        <v>8</v>
      </c>
      <c r="E699" s="364" t="s">
        <v>7</v>
      </c>
      <c r="F699" s="364" t="s">
        <v>10</v>
      </c>
      <c r="G699" s="364" t="s">
        <v>7</v>
      </c>
      <c r="H699" s="364" t="s">
        <v>7</v>
      </c>
      <c r="I699" s="367">
        <f t="shared" si="10"/>
        <v>45755</v>
      </c>
      <c r="J699" s="364"/>
      <c r="K699" s="364"/>
      <c r="L699" s="364"/>
      <c r="M699" s="364"/>
      <c r="N699" s="364"/>
      <c r="O699" s="364" t="s">
        <v>7</v>
      </c>
      <c r="P699" s="364" t="s">
        <v>7</v>
      </c>
    </row>
    <row r="700" spans="1:16" x14ac:dyDescent="0.2">
      <c r="A700" s="364">
        <v>112499</v>
      </c>
      <c r="B700" s="364" t="s">
        <v>34</v>
      </c>
      <c r="C700" s="364" t="s">
        <v>251</v>
      </c>
      <c r="D700" s="364" t="s">
        <v>8</v>
      </c>
      <c r="E700" s="364" t="s">
        <v>7</v>
      </c>
      <c r="F700" s="364" t="s">
        <v>37</v>
      </c>
      <c r="G700" s="364" t="s">
        <v>7</v>
      </c>
      <c r="H700" s="364" t="s">
        <v>7</v>
      </c>
      <c r="I700" s="367">
        <f t="shared" si="10"/>
        <v>45756</v>
      </c>
      <c r="J700" s="364"/>
      <c r="K700" s="364"/>
      <c r="L700" s="364"/>
      <c r="M700" s="364"/>
      <c r="N700" s="364"/>
      <c r="O700" s="364" t="s">
        <v>7</v>
      </c>
      <c r="P700" s="364" t="s">
        <v>7</v>
      </c>
    </row>
    <row r="701" spans="1:16" x14ac:dyDescent="0.2">
      <c r="A701" s="364">
        <v>112499</v>
      </c>
      <c r="B701" s="364" t="s">
        <v>34</v>
      </c>
      <c r="C701" s="364" t="s">
        <v>252</v>
      </c>
      <c r="D701" s="364" t="s">
        <v>8</v>
      </c>
      <c r="E701" s="364" t="s">
        <v>7</v>
      </c>
      <c r="F701" s="364" t="s">
        <v>38</v>
      </c>
      <c r="G701" s="364" t="s">
        <v>7</v>
      </c>
      <c r="H701" s="364" t="s">
        <v>7</v>
      </c>
      <c r="I701" s="367">
        <f t="shared" si="10"/>
        <v>45757</v>
      </c>
      <c r="J701" s="364"/>
      <c r="K701" s="364"/>
      <c r="L701" s="364"/>
      <c r="M701" s="364"/>
      <c r="N701" s="364"/>
      <c r="O701" s="364" t="s">
        <v>7</v>
      </c>
      <c r="P701" s="364" t="s">
        <v>7</v>
      </c>
    </row>
    <row r="702" spans="1:16" x14ac:dyDescent="0.2">
      <c r="A702" s="364">
        <v>112499</v>
      </c>
      <c r="B702" s="364" t="s">
        <v>34</v>
      </c>
      <c r="C702" s="364" t="s">
        <v>253</v>
      </c>
      <c r="D702" s="364" t="s">
        <v>8</v>
      </c>
      <c r="E702" s="364" t="s">
        <v>7</v>
      </c>
      <c r="F702" s="364" t="s">
        <v>10</v>
      </c>
      <c r="G702" s="364" t="s">
        <v>7</v>
      </c>
      <c r="H702" s="364" t="s">
        <v>7</v>
      </c>
      <c r="I702" s="367">
        <f t="shared" si="10"/>
        <v>45758</v>
      </c>
      <c r="J702" s="364"/>
      <c r="K702" s="364"/>
      <c r="L702" s="364"/>
      <c r="M702" s="364"/>
      <c r="N702" s="364"/>
      <c r="O702" s="364" t="s">
        <v>7</v>
      </c>
      <c r="P702" s="364" t="s">
        <v>7</v>
      </c>
    </row>
    <row r="703" spans="1:16" x14ac:dyDescent="0.2">
      <c r="A703" s="364">
        <v>112499</v>
      </c>
      <c r="B703" s="364" t="s">
        <v>34</v>
      </c>
      <c r="C703" s="364" t="s">
        <v>254</v>
      </c>
      <c r="D703" s="364" t="s">
        <v>9</v>
      </c>
      <c r="E703" s="364" t="s">
        <v>7</v>
      </c>
      <c r="F703" s="364" t="s">
        <v>10</v>
      </c>
      <c r="G703" s="364" t="s">
        <v>7</v>
      </c>
      <c r="H703" s="364" t="s">
        <v>7</v>
      </c>
      <c r="I703" s="367">
        <f t="shared" si="10"/>
        <v>45759</v>
      </c>
      <c r="J703" s="364"/>
      <c r="K703" s="364"/>
      <c r="L703" s="364"/>
      <c r="M703" s="364"/>
      <c r="N703" s="364"/>
      <c r="O703" s="364" t="s">
        <v>7</v>
      </c>
      <c r="P703" s="364" t="s">
        <v>7</v>
      </c>
    </row>
    <row r="704" spans="1:16" x14ac:dyDescent="0.2">
      <c r="A704" s="364">
        <v>112499</v>
      </c>
      <c r="B704" s="364" t="s">
        <v>34</v>
      </c>
      <c r="C704" s="364" t="s">
        <v>255</v>
      </c>
      <c r="D704" s="364" t="s">
        <v>211</v>
      </c>
      <c r="E704" s="364" t="s">
        <v>7</v>
      </c>
      <c r="F704" s="364" t="s">
        <v>10</v>
      </c>
      <c r="G704" s="364" t="s">
        <v>7</v>
      </c>
      <c r="H704" s="364" t="s">
        <v>7</v>
      </c>
      <c r="I704" s="367">
        <f t="shared" si="10"/>
        <v>45760</v>
      </c>
      <c r="J704" s="364"/>
      <c r="K704" s="364"/>
      <c r="L704" s="364"/>
      <c r="M704" s="364"/>
      <c r="N704" s="364"/>
      <c r="O704" s="364" t="s">
        <v>7</v>
      </c>
      <c r="P704" s="364" t="s">
        <v>7</v>
      </c>
    </row>
    <row r="705" spans="1:16" x14ac:dyDescent="0.2">
      <c r="A705" s="364">
        <v>112499</v>
      </c>
      <c r="B705" s="364" t="s">
        <v>34</v>
      </c>
      <c r="C705" s="364" t="s">
        <v>256</v>
      </c>
      <c r="D705" s="364" t="s">
        <v>8</v>
      </c>
      <c r="E705" s="364" t="s">
        <v>7</v>
      </c>
      <c r="F705" s="364" t="s">
        <v>10</v>
      </c>
      <c r="G705" s="364" t="s">
        <v>7</v>
      </c>
      <c r="H705" s="364" t="s">
        <v>7</v>
      </c>
      <c r="I705" s="367">
        <f t="shared" si="10"/>
        <v>45761</v>
      </c>
      <c r="J705" s="364"/>
      <c r="K705" s="364"/>
      <c r="L705" s="364"/>
      <c r="M705" s="364"/>
      <c r="N705" s="364"/>
      <c r="O705" s="364" t="s">
        <v>7</v>
      </c>
      <c r="P705" s="364" t="s">
        <v>7</v>
      </c>
    </row>
    <row r="706" spans="1:16" x14ac:dyDescent="0.2">
      <c r="A706" s="364">
        <v>112499</v>
      </c>
      <c r="B706" s="364" t="s">
        <v>34</v>
      </c>
      <c r="C706" s="364" t="s">
        <v>257</v>
      </c>
      <c r="D706" s="364" t="s">
        <v>8</v>
      </c>
      <c r="E706" s="364" t="s">
        <v>7</v>
      </c>
      <c r="F706" s="364" t="s">
        <v>10</v>
      </c>
      <c r="G706" s="364" t="s">
        <v>7</v>
      </c>
      <c r="H706" s="364" t="s">
        <v>7</v>
      </c>
      <c r="I706" s="367">
        <f t="shared" si="10"/>
        <v>45762</v>
      </c>
      <c r="J706" s="364"/>
      <c r="K706" s="364"/>
      <c r="L706" s="364"/>
      <c r="M706" s="364"/>
      <c r="N706" s="364"/>
      <c r="O706" s="364" t="s">
        <v>7</v>
      </c>
      <c r="P706" s="364" t="s">
        <v>7</v>
      </c>
    </row>
    <row r="707" spans="1:16" x14ac:dyDescent="0.2">
      <c r="A707" s="364">
        <v>112499</v>
      </c>
      <c r="B707" s="364" t="s">
        <v>34</v>
      </c>
      <c r="C707" s="364" t="s">
        <v>258</v>
      </c>
      <c r="D707" s="364" t="s">
        <v>8</v>
      </c>
      <c r="E707" s="364" t="s">
        <v>7</v>
      </c>
      <c r="F707" s="364" t="s">
        <v>37</v>
      </c>
      <c r="G707" s="364" t="s">
        <v>7</v>
      </c>
      <c r="H707" s="364" t="s">
        <v>7</v>
      </c>
      <c r="I707" s="367">
        <f t="shared" ref="I707:I770" si="11">C707*1</f>
        <v>45763</v>
      </c>
      <c r="J707" s="364"/>
      <c r="K707" s="364"/>
      <c r="L707" s="364"/>
      <c r="M707" s="364"/>
      <c r="N707" s="364"/>
      <c r="O707" s="364" t="s">
        <v>7</v>
      </c>
      <c r="P707" s="364" t="s">
        <v>7</v>
      </c>
    </row>
    <row r="708" spans="1:16" x14ac:dyDescent="0.2">
      <c r="A708" s="364">
        <v>112499</v>
      </c>
      <c r="B708" s="364" t="s">
        <v>34</v>
      </c>
      <c r="C708" s="364" t="s">
        <v>259</v>
      </c>
      <c r="D708" s="364" t="s">
        <v>8</v>
      </c>
      <c r="E708" s="364" t="s">
        <v>7</v>
      </c>
      <c r="F708" s="364" t="s">
        <v>38</v>
      </c>
      <c r="G708" s="364" t="s">
        <v>7</v>
      </c>
      <c r="H708" s="364" t="s">
        <v>7</v>
      </c>
      <c r="I708" s="367">
        <f t="shared" si="11"/>
        <v>45764</v>
      </c>
      <c r="J708" s="364"/>
      <c r="K708" s="364"/>
      <c r="L708" s="364"/>
      <c r="M708" s="364"/>
      <c r="N708" s="364"/>
      <c r="O708" s="364" t="s">
        <v>7</v>
      </c>
      <c r="P708" s="364" t="s">
        <v>7</v>
      </c>
    </row>
    <row r="709" spans="1:16" x14ac:dyDescent="0.2">
      <c r="A709" s="364">
        <v>112499</v>
      </c>
      <c r="B709" s="364" t="s">
        <v>34</v>
      </c>
      <c r="C709" s="364" t="s">
        <v>260</v>
      </c>
      <c r="D709" s="364" t="s">
        <v>8</v>
      </c>
      <c r="E709" s="364" t="s">
        <v>7</v>
      </c>
      <c r="F709" s="364" t="s">
        <v>10</v>
      </c>
      <c r="G709" s="364" t="s">
        <v>7</v>
      </c>
      <c r="H709" s="364" t="s">
        <v>7</v>
      </c>
      <c r="I709" s="367">
        <f t="shared" si="11"/>
        <v>45765</v>
      </c>
      <c r="J709" s="364"/>
      <c r="K709" s="364"/>
      <c r="L709" s="364"/>
      <c r="M709" s="364"/>
      <c r="N709" s="364"/>
      <c r="O709" s="364" t="s">
        <v>7</v>
      </c>
      <c r="P709" s="364" t="s">
        <v>7</v>
      </c>
    </row>
    <row r="710" spans="1:16" x14ac:dyDescent="0.2">
      <c r="A710" s="364">
        <v>112499</v>
      </c>
      <c r="B710" s="364" t="s">
        <v>34</v>
      </c>
      <c r="C710" s="364" t="s">
        <v>261</v>
      </c>
      <c r="D710" s="364" t="s">
        <v>8</v>
      </c>
      <c r="E710" s="364" t="s">
        <v>7</v>
      </c>
      <c r="F710" s="364" t="s">
        <v>241</v>
      </c>
      <c r="G710" s="364" t="s">
        <v>7</v>
      </c>
      <c r="H710" s="364" t="s">
        <v>7</v>
      </c>
      <c r="I710" s="367">
        <f t="shared" si="11"/>
        <v>45766</v>
      </c>
      <c r="J710" s="364"/>
      <c r="K710" s="364"/>
      <c r="L710" s="364"/>
      <c r="M710" s="364"/>
      <c r="N710" s="364"/>
      <c r="O710" s="364" t="s">
        <v>7</v>
      </c>
      <c r="P710" s="364" t="s">
        <v>7</v>
      </c>
    </row>
    <row r="711" spans="1:16" x14ac:dyDescent="0.2">
      <c r="A711" s="364">
        <v>112499</v>
      </c>
      <c r="B711" s="364" t="s">
        <v>34</v>
      </c>
      <c r="C711" s="364" t="s">
        <v>262</v>
      </c>
      <c r="D711" s="364" t="s">
        <v>211</v>
      </c>
      <c r="E711" s="364" t="s">
        <v>7</v>
      </c>
      <c r="F711" s="364" t="s">
        <v>10</v>
      </c>
      <c r="G711" s="364" t="s">
        <v>7</v>
      </c>
      <c r="H711" s="364" t="s">
        <v>7</v>
      </c>
      <c r="I711" s="367">
        <f t="shared" si="11"/>
        <v>45767</v>
      </c>
      <c r="J711" s="364"/>
      <c r="K711" s="364"/>
      <c r="L711" s="364"/>
      <c r="M711" s="364"/>
      <c r="N711" s="364"/>
      <c r="O711" s="364" t="s">
        <v>7</v>
      </c>
      <c r="P711" s="364" t="s">
        <v>7</v>
      </c>
    </row>
    <row r="712" spans="1:16" x14ac:dyDescent="0.2">
      <c r="A712" s="364">
        <v>112499</v>
      </c>
      <c r="B712" s="364" t="s">
        <v>34</v>
      </c>
      <c r="C712" s="364" t="s">
        <v>263</v>
      </c>
      <c r="D712" s="364" t="s">
        <v>8</v>
      </c>
      <c r="E712" s="364" t="s">
        <v>7</v>
      </c>
      <c r="F712" s="364" t="s">
        <v>10</v>
      </c>
      <c r="G712" s="364" t="s">
        <v>7</v>
      </c>
      <c r="H712" s="364" t="s">
        <v>7</v>
      </c>
      <c r="I712" s="367">
        <f t="shared" si="11"/>
        <v>45768</v>
      </c>
      <c r="J712" s="364"/>
      <c r="K712" s="364"/>
      <c r="L712" s="364"/>
      <c r="M712" s="364"/>
      <c r="N712" s="364"/>
      <c r="O712" s="364" t="s">
        <v>7</v>
      </c>
      <c r="P712" s="364" t="s">
        <v>7</v>
      </c>
    </row>
    <row r="713" spans="1:16" x14ac:dyDescent="0.2">
      <c r="A713" s="364">
        <v>112499</v>
      </c>
      <c r="B713" s="364" t="s">
        <v>34</v>
      </c>
      <c r="C713" s="364" t="s">
        <v>264</v>
      </c>
      <c r="D713" s="364" t="s">
        <v>8</v>
      </c>
      <c r="E713" s="364" t="s">
        <v>7</v>
      </c>
      <c r="F713" s="364" t="s">
        <v>10</v>
      </c>
      <c r="G713" s="364" t="s">
        <v>7</v>
      </c>
      <c r="H713" s="364" t="s">
        <v>7</v>
      </c>
      <c r="I713" s="367">
        <f t="shared" si="11"/>
        <v>45769</v>
      </c>
      <c r="J713" s="364"/>
      <c r="K713" s="364"/>
      <c r="L713" s="364"/>
      <c r="M713" s="364"/>
      <c r="N713" s="364"/>
      <c r="O713" s="364" t="s">
        <v>7</v>
      </c>
      <c r="P713" s="364" t="s">
        <v>7</v>
      </c>
    </row>
    <row r="714" spans="1:16" x14ac:dyDescent="0.2">
      <c r="A714" s="364">
        <v>112499</v>
      </c>
      <c r="B714" s="364" t="s">
        <v>34</v>
      </c>
      <c r="C714" s="364" t="s">
        <v>265</v>
      </c>
      <c r="D714" s="364" t="s">
        <v>8</v>
      </c>
      <c r="E714" s="364" t="s">
        <v>7</v>
      </c>
      <c r="F714" s="364" t="s">
        <v>10</v>
      </c>
      <c r="G714" s="364" t="s">
        <v>7</v>
      </c>
      <c r="H714" s="364" t="s">
        <v>7</v>
      </c>
      <c r="I714" s="367">
        <f t="shared" si="11"/>
        <v>45770</v>
      </c>
      <c r="J714" s="364"/>
      <c r="K714" s="364"/>
      <c r="L714" s="364"/>
      <c r="M714" s="364"/>
      <c r="N714" s="364"/>
      <c r="O714" s="364" t="s">
        <v>7</v>
      </c>
      <c r="P714" s="364" t="s">
        <v>7</v>
      </c>
    </row>
    <row r="715" spans="1:16" x14ac:dyDescent="0.2">
      <c r="A715" s="364">
        <v>112499</v>
      </c>
      <c r="B715" s="364" t="s">
        <v>34</v>
      </c>
      <c r="C715" s="364" t="s">
        <v>266</v>
      </c>
      <c r="D715" s="364" t="s">
        <v>8</v>
      </c>
      <c r="E715" s="364" t="s">
        <v>7</v>
      </c>
      <c r="F715" s="364" t="s">
        <v>10</v>
      </c>
      <c r="G715" s="364" t="s">
        <v>7</v>
      </c>
      <c r="H715" s="364" t="s">
        <v>7</v>
      </c>
      <c r="I715" s="367">
        <f t="shared" si="11"/>
        <v>45771</v>
      </c>
      <c r="J715" s="364"/>
      <c r="K715" s="364"/>
      <c r="L715" s="364"/>
      <c r="M715" s="364"/>
      <c r="N715" s="364"/>
      <c r="O715" s="364" t="s">
        <v>7</v>
      </c>
      <c r="P715" s="364" t="s">
        <v>7</v>
      </c>
    </row>
    <row r="716" spans="1:16" x14ac:dyDescent="0.2">
      <c r="A716" s="364">
        <v>112499</v>
      </c>
      <c r="B716" s="364" t="s">
        <v>34</v>
      </c>
      <c r="C716" s="364" t="s">
        <v>267</v>
      </c>
      <c r="D716" s="364" t="s">
        <v>8</v>
      </c>
      <c r="E716" s="364" t="s">
        <v>7</v>
      </c>
      <c r="F716" s="364" t="s">
        <v>10</v>
      </c>
      <c r="G716" s="364" t="s">
        <v>7</v>
      </c>
      <c r="H716" s="364" t="s">
        <v>7</v>
      </c>
      <c r="I716" s="367">
        <f t="shared" si="11"/>
        <v>45772</v>
      </c>
      <c r="J716" s="364"/>
      <c r="K716" s="364"/>
      <c r="L716" s="364"/>
      <c r="M716" s="364"/>
      <c r="N716" s="364"/>
      <c r="O716" s="364" t="s">
        <v>7</v>
      </c>
      <c r="P716" s="364" t="s">
        <v>7</v>
      </c>
    </row>
    <row r="717" spans="1:16" x14ac:dyDescent="0.2">
      <c r="A717" s="364">
        <v>112499</v>
      </c>
      <c r="B717" s="364" t="s">
        <v>34</v>
      </c>
      <c r="C717" s="364" t="s">
        <v>268</v>
      </c>
      <c r="D717" s="364" t="s">
        <v>9</v>
      </c>
      <c r="E717" s="364" t="s">
        <v>7</v>
      </c>
      <c r="F717" s="364" t="s">
        <v>10</v>
      </c>
      <c r="G717" s="364" t="s">
        <v>7</v>
      </c>
      <c r="H717" s="364" t="s">
        <v>7</v>
      </c>
      <c r="I717" s="367">
        <f t="shared" si="11"/>
        <v>45773</v>
      </c>
      <c r="J717" s="364"/>
      <c r="K717" s="364"/>
      <c r="L717" s="364"/>
      <c r="M717" s="364"/>
      <c r="N717" s="364"/>
      <c r="O717" s="364" t="s">
        <v>7</v>
      </c>
      <c r="P717" s="364" t="s">
        <v>7</v>
      </c>
    </row>
    <row r="718" spans="1:16" x14ac:dyDescent="0.2">
      <c r="A718" s="364">
        <v>112499</v>
      </c>
      <c r="B718" s="364" t="s">
        <v>34</v>
      </c>
      <c r="C718" s="364" t="s">
        <v>269</v>
      </c>
      <c r="D718" s="364" t="s">
        <v>8</v>
      </c>
      <c r="E718" s="364" t="s">
        <v>7</v>
      </c>
      <c r="F718" s="364" t="s">
        <v>37</v>
      </c>
      <c r="G718" s="364" t="s">
        <v>7</v>
      </c>
      <c r="H718" s="364" t="s">
        <v>7</v>
      </c>
      <c r="I718" s="367">
        <f t="shared" si="11"/>
        <v>45774</v>
      </c>
      <c r="J718" s="364"/>
      <c r="K718" s="364"/>
      <c r="L718" s="364"/>
      <c r="M718" s="364"/>
      <c r="N718" s="364"/>
      <c r="O718" s="364" t="s">
        <v>7</v>
      </c>
      <c r="P718" s="364" t="s">
        <v>7</v>
      </c>
    </row>
    <row r="719" spans="1:16" x14ac:dyDescent="0.2">
      <c r="A719" s="364">
        <v>112499</v>
      </c>
      <c r="B719" s="364" t="s">
        <v>34</v>
      </c>
      <c r="C719" s="364" t="s">
        <v>270</v>
      </c>
      <c r="D719" s="364" t="s">
        <v>8</v>
      </c>
      <c r="E719" s="364" t="s">
        <v>7</v>
      </c>
      <c r="F719" s="364" t="s">
        <v>38</v>
      </c>
      <c r="G719" s="364" t="s">
        <v>7</v>
      </c>
      <c r="H719" s="364" t="s">
        <v>7</v>
      </c>
      <c r="I719" s="367">
        <f t="shared" si="11"/>
        <v>45775</v>
      </c>
      <c r="J719" s="364"/>
      <c r="K719" s="364"/>
      <c r="L719" s="364"/>
      <c r="M719" s="364"/>
      <c r="N719" s="364"/>
      <c r="O719" s="364" t="s">
        <v>7</v>
      </c>
      <c r="P719" s="364" t="s">
        <v>7</v>
      </c>
    </row>
    <row r="720" spans="1:16" x14ac:dyDescent="0.2">
      <c r="A720" s="364">
        <v>112499</v>
      </c>
      <c r="B720" s="364" t="s">
        <v>34</v>
      </c>
      <c r="C720" s="364" t="s">
        <v>271</v>
      </c>
      <c r="D720" s="364" t="s">
        <v>211</v>
      </c>
      <c r="E720" s="364" t="s">
        <v>7</v>
      </c>
      <c r="F720" s="364" t="s">
        <v>10</v>
      </c>
      <c r="G720" s="364" t="s">
        <v>7</v>
      </c>
      <c r="H720" s="364" t="s">
        <v>7</v>
      </c>
      <c r="I720" s="367">
        <f t="shared" si="11"/>
        <v>45776</v>
      </c>
      <c r="J720" s="364"/>
      <c r="K720" s="364"/>
      <c r="L720" s="364"/>
      <c r="M720" s="364"/>
      <c r="N720" s="364"/>
      <c r="O720" s="364" t="s">
        <v>7</v>
      </c>
      <c r="P720" s="364" t="s">
        <v>7</v>
      </c>
    </row>
    <row r="721" spans="1:16" x14ac:dyDescent="0.2">
      <c r="A721" s="364">
        <v>112499</v>
      </c>
      <c r="B721" s="364" t="s">
        <v>34</v>
      </c>
      <c r="C721" s="364" t="s">
        <v>272</v>
      </c>
      <c r="D721" s="364" t="s">
        <v>8</v>
      </c>
      <c r="E721" s="364" t="s">
        <v>7</v>
      </c>
      <c r="F721" s="364" t="s">
        <v>10</v>
      </c>
      <c r="G721" s="364" t="s">
        <v>7</v>
      </c>
      <c r="H721" s="364" t="s">
        <v>7</v>
      </c>
      <c r="I721" s="367">
        <f t="shared" si="11"/>
        <v>45777</v>
      </c>
      <c r="J721" s="364"/>
      <c r="K721" s="364"/>
      <c r="L721" s="364"/>
      <c r="M721" s="364"/>
      <c r="N721" s="364"/>
      <c r="O721" s="364" t="s">
        <v>7</v>
      </c>
      <c r="P721" s="364" t="s">
        <v>7</v>
      </c>
    </row>
    <row r="722" spans="1:16" x14ac:dyDescent="0.2">
      <c r="A722" s="364">
        <v>114863</v>
      </c>
      <c r="B722" s="364" t="s">
        <v>35</v>
      </c>
      <c r="C722" s="364" t="s">
        <v>243</v>
      </c>
      <c r="D722" s="364" t="s">
        <v>8</v>
      </c>
      <c r="E722" s="364" t="s">
        <v>7</v>
      </c>
      <c r="F722" s="364" t="s">
        <v>10</v>
      </c>
      <c r="G722" s="364" t="s">
        <v>7</v>
      </c>
      <c r="H722" s="364" t="s">
        <v>7</v>
      </c>
      <c r="I722" s="367">
        <f t="shared" si="11"/>
        <v>45748</v>
      </c>
      <c r="J722" s="364"/>
      <c r="K722" s="364"/>
      <c r="L722" s="364"/>
      <c r="M722" s="364"/>
      <c r="N722" s="364"/>
      <c r="O722" s="364" t="s">
        <v>7</v>
      </c>
      <c r="P722" s="364" t="s">
        <v>7</v>
      </c>
    </row>
    <row r="723" spans="1:16" x14ac:dyDescent="0.2">
      <c r="A723" s="364">
        <v>114863</v>
      </c>
      <c r="B723" s="364" t="s">
        <v>35</v>
      </c>
      <c r="C723" s="364" t="s">
        <v>244</v>
      </c>
      <c r="D723" s="364" t="s">
        <v>8</v>
      </c>
      <c r="E723" s="364" t="s">
        <v>7</v>
      </c>
      <c r="F723" s="364" t="s">
        <v>37</v>
      </c>
      <c r="G723" s="364" t="s">
        <v>7</v>
      </c>
      <c r="H723" s="364" t="s">
        <v>7</v>
      </c>
      <c r="I723" s="367">
        <f t="shared" si="11"/>
        <v>45749</v>
      </c>
      <c r="J723" s="364"/>
      <c r="K723" s="364"/>
      <c r="L723" s="364"/>
      <c r="M723" s="364"/>
      <c r="N723" s="364"/>
      <c r="O723" s="364" t="s">
        <v>7</v>
      </c>
      <c r="P723" s="364" t="s">
        <v>7</v>
      </c>
    </row>
    <row r="724" spans="1:16" x14ac:dyDescent="0.2">
      <c r="A724" s="364">
        <v>114863</v>
      </c>
      <c r="B724" s="364" t="s">
        <v>35</v>
      </c>
      <c r="C724" s="364" t="s">
        <v>245</v>
      </c>
      <c r="D724" s="364" t="s">
        <v>8</v>
      </c>
      <c r="E724" s="364" t="s">
        <v>7</v>
      </c>
      <c r="F724" s="364" t="s">
        <v>38</v>
      </c>
      <c r="G724" s="364" t="s">
        <v>7</v>
      </c>
      <c r="H724" s="364" t="s">
        <v>7</v>
      </c>
      <c r="I724" s="367">
        <f t="shared" si="11"/>
        <v>45750</v>
      </c>
      <c r="J724" s="364"/>
      <c r="K724" s="364"/>
      <c r="L724" s="364"/>
      <c r="M724" s="364"/>
      <c r="N724" s="364"/>
      <c r="O724" s="364" t="s">
        <v>7</v>
      </c>
      <c r="P724" s="364" t="s">
        <v>7</v>
      </c>
    </row>
    <row r="725" spans="1:16" x14ac:dyDescent="0.2">
      <c r="A725" s="364">
        <v>114863</v>
      </c>
      <c r="B725" s="364" t="s">
        <v>35</v>
      </c>
      <c r="C725" s="364" t="s">
        <v>246</v>
      </c>
      <c r="D725" s="364" t="s">
        <v>8</v>
      </c>
      <c r="E725" s="364" t="s">
        <v>7</v>
      </c>
      <c r="F725" s="364" t="s">
        <v>10</v>
      </c>
      <c r="G725" s="364" t="s">
        <v>7</v>
      </c>
      <c r="H725" s="364" t="s">
        <v>7</v>
      </c>
      <c r="I725" s="367">
        <f t="shared" si="11"/>
        <v>45751</v>
      </c>
      <c r="J725" s="364"/>
      <c r="K725" s="364"/>
      <c r="L725" s="364"/>
      <c r="M725" s="364"/>
      <c r="N725" s="364"/>
      <c r="O725" s="364" t="s">
        <v>7</v>
      </c>
      <c r="P725" s="364" t="s">
        <v>7</v>
      </c>
    </row>
    <row r="726" spans="1:16" x14ac:dyDescent="0.2">
      <c r="A726" s="364">
        <v>114863</v>
      </c>
      <c r="B726" s="364" t="s">
        <v>35</v>
      </c>
      <c r="C726" s="364" t="s">
        <v>247</v>
      </c>
      <c r="D726" s="364" t="s">
        <v>9</v>
      </c>
      <c r="E726" s="364" t="s">
        <v>7</v>
      </c>
      <c r="F726" s="364" t="s">
        <v>10</v>
      </c>
      <c r="G726" s="364" t="s">
        <v>7</v>
      </c>
      <c r="H726" s="364" t="s">
        <v>7</v>
      </c>
      <c r="I726" s="367">
        <f t="shared" si="11"/>
        <v>45752</v>
      </c>
      <c r="J726" s="364"/>
      <c r="K726" s="364"/>
      <c r="L726" s="364"/>
      <c r="M726" s="364"/>
      <c r="N726" s="364"/>
      <c r="O726" s="364" t="s">
        <v>7</v>
      </c>
      <c r="P726" s="364" t="s">
        <v>7</v>
      </c>
    </row>
    <row r="727" spans="1:16" x14ac:dyDescent="0.2">
      <c r="A727" s="364">
        <v>114863</v>
      </c>
      <c r="B727" s="364" t="s">
        <v>35</v>
      </c>
      <c r="C727" s="364" t="s">
        <v>248</v>
      </c>
      <c r="D727" s="364" t="s">
        <v>211</v>
      </c>
      <c r="E727" s="364" t="s">
        <v>7</v>
      </c>
      <c r="F727" s="364" t="s">
        <v>10</v>
      </c>
      <c r="G727" s="364" t="s">
        <v>7</v>
      </c>
      <c r="H727" s="364" t="s">
        <v>7</v>
      </c>
      <c r="I727" s="367">
        <f t="shared" si="11"/>
        <v>45753</v>
      </c>
      <c r="J727" s="364"/>
      <c r="K727" s="364"/>
      <c r="L727" s="364"/>
      <c r="M727" s="364"/>
      <c r="N727" s="364"/>
      <c r="O727" s="364" t="s">
        <v>7</v>
      </c>
      <c r="P727" s="364" t="s">
        <v>7</v>
      </c>
    </row>
    <row r="728" spans="1:16" x14ac:dyDescent="0.2">
      <c r="A728" s="364">
        <v>114863</v>
      </c>
      <c r="B728" s="364" t="s">
        <v>35</v>
      </c>
      <c r="C728" s="364" t="s">
        <v>249</v>
      </c>
      <c r="D728" s="364" t="s">
        <v>8</v>
      </c>
      <c r="E728" s="364" t="s">
        <v>7</v>
      </c>
      <c r="F728" s="364" t="s">
        <v>10</v>
      </c>
      <c r="G728" s="364" t="s">
        <v>7</v>
      </c>
      <c r="H728" s="364" t="s">
        <v>7</v>
      </c>
      <c r="I728" s="367">
        <f t="shared" si="11"/>
        <v>45754</v>
      </c>
      <c r="J728" s="364"/>
      <c r="K728" s="364"/>
      <c r="L728" s="364"/>
      <c r="M728" s="364"/>
      <c r="N728" s="364"/>
      <c r="O728" s="364" t="s">
        <v>7</v>
      </c>
      <c r="P728" s="364" t="s">
        <v>7</v>
      </c>
    </row>
    <row r="729" spans="1:16" x14ac:dyDescent="0.2">
      <c r="A729" s="364">
        <v>114863</v>
      </c>
      <c r="B729" s="364" t="s">
        <v>35</v>
      </c>
      <c r="C729" s="364" t="s">
        <v>250</v>
      </c>
      <c r="D729" s="364" t="s">
        <v>8</v>
      </c>
      <c r="E729" s="364" t="s">
        <v>7</v>
      </c>
      <c r="F729" s="364" t="s">
        <v>10</v>
      </c>
      <c r="G729" s="364" t="s">
        <v>7</v>
      </c>
      <c r="H729" s="364" t="s">
        <v>7</v>
      </c>
      <c r="I729" s="367">
        <f t="shared" si="11"/>
        <v>45755</v>
      </c>
      <c r="J729" s="364"/>
      <c r="K729" s="364"/>
      <c r="L729" s="364"/>
      <c r="M729" s="364"/>
      <c r="N729" s="364"/>
      <c r="O729" s="364" t="s">
        <v>7</v>
      </c>
      <c r="P729" s="364" t="s">
        <v>7</v>
      </c>
    </row>
    <row r="730" spans="1:16" x14ac:dyDescent="0.2">
      <c r="A730" s="364">
        <v>114863</v>
      </c>
      <c r="B730" s="364" t="s">
        <v>35</v>
      </c>
      <c r="C730" s="364" t="s">
        <v>251</v>
      </c>
      <c r="D730" s="364" t="s">
        <v>8</v>
      </c>
      <c r="E730" s="364" t="s">
        <v>7</v>
      </c>
      <c r="F730" s="364" t="s">
        <v>10</v>
      </c>
      <c r="G730" s="364" t="s">
        <v>7</v>
      </c>
      <c r="H730" s="364" t="s">
        <v>7</v>
      </c>
      <c r="I730" s="367">
        <f t="shared" si="11"/>
        <v>45756</v>
      </c>
      <c r="J730" s="364"/>
      <c r="K730" s="364"/>
      <c r="L730" s="364"/>
      <c r="M730" s="364"/>
      <c r="N730" s="364"/>
      <c r="O730" s="364" t="s">
        <v>7</v>
      </c>
      <c r="P730" s="364" t="s">
        <v>7</v>
      </c>
    </row>
    <row r="731" spans="1:16" x14ac:dyDescent="0.2">
      <c r="A731" s="364">
        <v>114863</v>
      </c>
      <c r="B731" s="364" t="s">
        <v>35</v>
      </c>
      <c r="C731" s="364" t="s">
        <v>252</v>
      </c>
      <c r="D731" s="364" t="s">
        <v>8</v>
      </c>
      <c r="E731" s="364" t="s">
        <v>7</v>
      </c>
      <c r="F731" s="364" t="s">
        <v>10</v>
      </c>
      <c r="G731" s="364" t="s">
        <v>7</v>
      </c>
      <c r="H731" s="364" t="s">
        <v>7</v>
      </c>
      <c r="I731" s="367">
        <f t="shared" si="11"/>
        <v>45757</v>
      </c>
      <c r="J731" s="364"/>
      <c r="K731" s="364"/>
      <c r="L731" s="364"/>
      <c r="M731" s="364"/>
      <c r="N731" s="364"/>
      <c r="O731" s="364" t="s">
        <v>7</v>
      </c>
      <c r="P731" s="364" t="s">
        <v>7</v>
      </c>
    </row>
    <row r="732" spans="1:16" x14ac:dyDescent="0.2">
      <c r="A732" s="364">
        <v>114863</v>
      </c>
      <c r="B732" s="364" t="s">
        <v>35</v>
      </c>
      <c r="C732" s="364" t="s">
        <v>253</v>
      </c>
      <c r="D732" s="364" t="s">
        <v>8</v>
      </c>
      <c r="E732" s="364" t="s">
        <v>7</v>
      </c>
      <c r="F732" s="364" t="s">
        <v>10</v>
      </c>
      <c r="G732" s="364" t="s">
        <v>7</v>
      </c>
      <c r="H732" s="364" t="s">
        <v>7</v>
      </c>
      <c r="I732" s="367">
        <f t="shared" si="11"/>
        <v>45758</v>
      </c>
      <c r="J732" s="364"/>
      <c r="K732" s="364"/>
      <c r="L732" s="364"/>
      <c r="M732" s="364"/>
      <c r="N732" s="364"/>
      <c r="O732" s="364" t="s">
        <v>7</v>
      </c>
      <c r="P732" s="364" t="s">
        <v>7</v>
      </c>
    </row>
    <row r="733" spans="1:16" x14ac:dyDescent="0.2">
      <c r="A733" s="364">
        <v>114863</v>
      </c>
      <c r="B733" s="364" t="s">
        <v>35</v>
      </c>
      <c r="C733" s="364" t="s">
        <v>254</v>
      </c>
      <c r="D733" s="364" t="s">
        <v>8</v>
      </c>
      <c r="E733" s="364" t="s">
        <v>7</v>
      </c>
      <c r="F733" s="364" t="s">
        <v>241</v>
      </c>
      <c r="G733" s="364" t="s">
        <v>7</v>
      </c>
      <c r="H733" s="364" t="s">
        <v>7</v>
      </c>
      <c r="I733" s="367">
        <f t="shared" si="11"/>
        <v>45759</v>
      </c>
      <c r="J733" s="364"/>
      <c r="K733" s="364"/>
      <c r="L733" s="364"/>
      <c r="M733" s="364"/>
      <c r="N733" s="364"/>
      <c r="O733" s="364" t="s">
        <v>7</v>
      </c>
      <c r="P733" s="364" t="s">
        <v>7</v>
      </c>
    </row>
    <row r="734" spans="1:16" x14ac:dyDescent="0.2">
      <c r="A734" s="364">
        <v>114863</v>
      </c>
      <c r="B734" s="364" t="s">
        <v>35</v>
      </c>
      <c r="C734" s="364" t="s">
        <v>255</v>
      </c>
      <c r="D734" s="364" t="s">
        <v>211</v>
      </c>
      <c r="E734" s="364" t="s">
        <v>7</v>
      </c>
      <c r="F734" s="364" t="s">
        <v>10</v>
      </c>
      <c r="G734" s="364" t="s">
        <v>7</v>
      </c>
      <c r="H734" s="364" t="s">
        <v>7</v>
      </c>
      <c r="I734" s="367">
        <f t="shared" si="11"/>
        <v>45760</v>
      </c>
      <c r="J734" s="364"/>
      <c r="K734" s="364"/>
      <c r="L734" s="364"/>
      <c r="M734" s="364"/>
      <c r="N734" s="364"/>
      <c r="O734" s="364" t="s">
        <v>7</v>
      </c>
      <c r="P734" s="364" t="s">
        <v>7</v>
      </c>
    </row>
    <row r="735" spans="1:16" x14ac:dyDescent="0.2">
      <c r="A735" s="364">
        <v>114863</v>
      </c>
      <c r="B735" s="364" t="s">
        <v>35</v>
      </c>
      <c r="C735" s="364" t="s">
        <v>256</v>
      </c>
      <c r="D735" s="364" t="s">
        <v>8</v>
      </c>
      <c r="E735" s="364" t="s">
        <v>7</v>
      </c>
      <c r="F735" s="364" t="s">
        <v>37</v>
      </c>
      <c r="G735" s="364" t="s">
        <v>7</v>
      </c>
      <c r="H735" s="364" t="s">
        <v>7</v>
      </c>
      <c r="I735" s="367">
        <f t="shared" si="11"/>
        <v>45761</v>
      </c>
      <c r="J735" s="364"/>
      <c r="K735" s="364"/>
      <c r="L735" s="364"/>
      <c r="M735" s="364"/>
      <c r="N735" s="364"/>
      <c r="O735" s="364" t="s">
        <v>7</v>
      </c>
      <c r="P735" s="364" t="s">
        <v>7</v>
      </c>
    </row>
    <row r="736" spans="1:16" x14ac:dyDescent="0.2">
      <c r="A736" s="364">
        <v>114863</v>
      </c>
      <c r="B736" s="364" t="s">
        <v>35</v>
      </c>
      <c r="C736" s="364" t="s">
        <v>257</v>
      </c>
      <c r="D736" s="364" t="s">
        <v>8</v>
      </c>
      <c r="E736" s="364" t="s">
        <v>7</v>
      </c>
      <c r="F736" s="364" t="s">
        <v>38</v>
      </c>
      <c r="G736" s="364" t="s">
        <v>7</v>
      </c>
      <c r="H736" s="364" t="s">
        <v>7</v>
      </c>
      <c r="I736" s="367">
        <f t="shared" si="11"/>
        <v>45762</v>
      </c>
      <c r="J736" s="364"/>
      <c r="K736" s="364"/>
      <c r="L736" s="364"/>
      <c r="M736" s="364"/>
      <c r="N736" s="364"/>
      <c r="O736" s="364" t="s">
        <v>7</v>
      </c>
      <c r="P736" s="364" t="s">
        <v>7</v>
      </c>
    </row>
    <row r="737" spans="1:16" x14ac:dyDescent="0.2">
      <c r="A737" s="364">
        <v>114863</v>
      </c>
      <c r="B737" s="364" t="s">
        <v>35</v>
      </c>
      <c r="C737" s="364" t="s">
        <v>258</v>
      </c>
      <c r="D737" s="364" t="s">
        <v>8</v>
      </c>
      <c r="E737" s="364" t="s">
        <v>7</v>
      </c>
      <c r="F737" s="364" t="s">
        <v>10</v>
      </c>
      <c r="G737" s="364" t="s">
        <v>7</v>
      </c>
      <c r="H737" s="364" t="s">
        <v>7</v>
      </c>
      <c r="I737" s="367">
        <f t="shared" si="11"/>
        <v>45763</v>
      </c>
      <c r="J737" s="364"/>
      <c r="K737" s="364"/>
      <c r="L737" s="364"/>
      <c r="M737" s="364"/>
      <c r="N737" s="364"/>
      <c r="O737" s="364" t="s">
        <v>7</v>
      </c>
      <c r="P737" s="364" t="s">
        <v>7</v>
      </c>
    </row>
    <row r="738" spans="1:16" x14ac:dyDescent="0.2">
      <c r="A738" s="364">
        <v>114863</v>
      </c>
      <c r="B738" s="364" t="s">
        <v>35</v>
      </c>
      <c r="C738" s="364" t="s">
        <v>259</v>
      </c>
      <c r="D738" s="364" t="s">
        <v>8</v>
      </c>
      <c r="E738" s="364" t="s">
        <v>7</v>
      </c>
      <c r="F738" s="364" t="s">
        <v>10</v>
      </c>
      <c r="G738" s="364" t="s">
        <v>7</v>
      </c>
      <c r="H738" s="364" t="s">
        <v>7</v>
      </c>
      <c r="I738" s="367">
        <f t="shared" si="11"/>
        <v>45764</v>
      </c>
      <c r="J738" s="364"/>
      <c r="K738" s="364"/>
      <c r="L738" s="364"/>
      <c r="M738" s="364"/>
      <c r="N738" s="364"/>
      <c r="O738" s="364" t="s">
        <v>7</v>
      </c>
      <c r="P738" s="364" t="s">
        <v>7</v>
      </c>
    </row>
    <row r="739" spans="1:16" x14ac:dyDescent="0.2">
      <c r="A739" s="364">
        <v>114863</v>
      </c>
      <c r="B739" s="364" t="s">
        <v>35</v>
      </c>
      <c r="C739" s="364" t="s">
        <v>260</v>
      </c>
      <c r="D739" s="364" t="s">
        <v>8</v>
      </c>
      <c r="E739" s="364" t="s">
        <v>7</v>
      </c>
      <c r="F739" s="364" t="s">
        <v>10</v>
      </c>
      <c r="G739" s="364" t="s">
        <v>7</v>
      </c>
      <c r="H739" s="364" t="s">
        <v>7</v>
      </c>
      <c r="I739" s="367">
        <f t="shared" si="11"/>
        <v>45765</v>
      </c>
      <c r="J739" s="364"/>
      <c r="K739" s="364"/>
      <c r="L739" s="364"/>
      <c r="M739" s="364"/>
      <c r="N739" s="364"/>
      <c r="O739" s="364" t="s">
        <v>7</v>
      </c>
      <c r="P739" s="364" t="s">
        <v>7</v>
      </c>
    </row>
    <row r="740" spans="1:16" x14ac:dyDescent="0.2">
      <c r="A740" s="364">
        <v>114863</v>
      </c>
      <c r="B740" s="364" t="s">
        <v>35</v>
      </c>
      <c r="C740" s="364" t="s">
        <v>261</v>
      </c>
      <c r="D740" s="364" t="s">
        <v>9</v>
      </c>
      <c r="E740" s="364" t="s">
        <v>7</v>
      </c>
      <c r="F740" s="364" t="s">
        <v>10</v>
      </c>
      <c r="G740" s="364" t="s">
        <v>7</v>
      </c>
      <c r="H740" s="364" t="s">
        <v>7</v>
      </c>
      <c r="I740" s="367">
        <f t="shared" si="11"/>
        <v>45766</v>
      </c>
      <c r="J740" s="364"/>
      <c r="K740" s="364"/>
      <c r="L740" s="364"/>
      <c r="M740" s="364"/>
      <c r="N740" s="364"/>
      <c r="O740" s="364" t="s">
        <v>7</v>
      </c>
      <c r="P740" s="364" t="s">
        <v>7</v>
      </c>
    </row>
    <row r="741" spans="1:16" x14ac:dyDescent="0.2">
      <c r="A741" s="364">
        <v>114863</v>
      </c>
      <c r="B741" s="364" t="s">
        <v>35</v>
      </c>
      <c r="C741" s="364" t="s">
        <v>262</v>
      </c>
      <c r="D741" s="364" t="s">
        <v>211</v>
      </c>
      <c r="E741" s="364" t="s">
        <v>7</v>
      </c>
      <c r="F741" s="364" t="s">
        <v>10</v>
      </c>
      <c r="G741" s="364" t="s">
        <v>7</v>
      </c>
      <c r="H741" s="364" t="s">
        <v>7</v>
      </c>
      <c r="I741" s="367">
        <f t="shared" si="11"/>
        <v>45767</v>
      </c>
      <c r="J741" s="364"/>
      <c r="K741" s="364"/>
      <c r="L741" s="364"/>
      <c r="M741" s="364"/>
      <c r="N741" s="364"/>
      <c r="O741" s="364" t="s">
        <v>7</v>
      </c>
      <c r="P741" s="364" t="s">
        <v>7</v>
      </c>
    </row>
    <row r="742" spans="1:16" x14ac:dyDescent="0.2">
      <c r="A742" s="364">
        <v>114863</v>
      </c>
      <c r="B742" s="364" t="s">
        <v>35</v>
      </c>
      <c r="C742" s="364" t="s">
        <v>263</v>
      </c>
      <c r="D742" s="364" t="s">
        <v>8</v>
      </c>
      <c r="E742" s="364" t="s">
        <v>7</v>
      </c>
      <c r="F742" s="364" t="s">
        <v>10</v>
      </c>
      <c r="G742" s="364" t="s">
        <v>7</v>
      </c>
      <c r="H742" s="364" t="s">
        <v>7</v>
      </c>
      <c r="I742" s="367">
        <f t="shared" si="11"/>
        <v>45768</v>
      </c>
      <c r="J742" s="364"/>
      <c r="K742" s="364"/>
      <c r="L742" s="364"/>
      <c r="M742" s="364"/>
      <c r="N742" s="364"/>
      <c r="O742" s="364" t="s">
        <v>7</v>
      </c>
      <c r="P742" s="364" t="s">
        <v>7</v>
      </c>
    </row>
    <row r="743" spans="1:16" x14ac:dyDescent="0.2">
      <c r="A743" s="364">
        <v>114863</v>
      </c>
      <c r="B743" s="364" t="s">
        <v>35</v>
      </c>
      <c r="C743" s="364" t="s">
        <v>264</v>
      </c>
      <c r="D743" s="364" t="s">
        <v>8</v>
      </c>
      <c r="E743" s="364" t="s">
        <v>7</v>
      </c>
      <c r="F743" s="364" t="s">
        <v>10</v>
      </c>
      <c r="G743" s="364" t="s">
        <v>7</v>
      </c>
      <c r="H743" s="364" t="s">
        <v>7</v>
      </c>
      <c r="I743" s="367">
        <f t="shared" si="11"/>
        <v>45769</v>
      </c>
      <c r="J743" s="364"/>
      <c r="K743" s="364"/>
      <c r="L743" s="364"/>
      <c r="M743" s="364"/>
      <c r="N743" s="364"/>
      <c r="O743" s="364" t="s">
        <v>7</v>
      </c>
      <c r="P743" s="364" t="s">
        <v>7</v>
      </c>
    </row>
    <row r="744" spans="1:16" x14ac:dyDescent="0.2">
      <c r="A744" s="364">
        <v>114863</v>
      </c>
      <c r="B744" s="364" t="s">
        <v>35</v>
      </c>
      <c r="C744" s="364" t="s">
        <v>265</v>
      </c>
      <c r="D744" s="364" t="s">
        <v>8</v>
      </c>
      <c r="E744" s="364" t="s">
        <v>7</v>
      </c>
      <c r="F744" s="364" t="s">
        <v>10</v>
      </c>
      <c r="G744" s="364" t="s">
        <v>7</v>
      </c>
      <c r="H744" s="364" t="s">
        <v>7</v>
      </c>
      <c r="I744" s="367">
        <f t="shared" si="11"/>
        <v>45770</v>
      </c>
      <c r="J744" s="364"/>
      <c r="K744" s="364"/>
      <c r="L744" s="364"/>
      <c r="M744" s="364"/>
      <c r="N744" s="364"/>
      <c r="O744" s="364" t="s">
        <v>7</v>
      </c>
      <c r="P744" s="364" t="s">
        <v>7</v>
      </c>
    </row>
    <row r="745" spans="1:16" x14ac:dyDescent="0.2">
      <c r="A745" s="364">
        <v>114863</v>
      </c>
      <c r="B745" s="364" t="s">
        <v>35</v>
      </c>
      <c r="C745" s="364" t="s">
        <v>266</v>
      </c>
      <c r="D745" s="364" t="s">
        <v>8</v>
      </c>
      <c r="E745" s="364" t="s">
        <v>7</v>
      </c>
      <c r="F745" s="364" t="s">
        <v>37</v>
      </c>
      <c r="G745" s="364" t="s">
        <v>7</v>
      </c>
      <c r="H745" s="364" t="s">
        <v>7</v>
      </c>
      <c r="I745" s="367">
        <f t="shared" si="11"/>
        <v>45771</v>
      </c>
      <c r="J745" s="364"/>
      <c r="K745" s="364"/>
      <c r="L745" s="364"/>
      <c r="M745" s="364"/>
      <c r="N745" s="364"/>
      <c r="O745" s="364" t="s">
        <v>7</v>
      </c>
      <c r="P745" s="364" t="s">
        <v>7</v>
      </c>
    </row>
    <row r="746" spans="1:16" x14ac:dyDescent="0.2">
      <c r="A746" s="364">
        <v>114863</v>
      </c>
      <c r="B746" s="364" t="s">
        <v>35</v>
      </c>
      <c r="C746" s="364" t="s">
        <v>267</v>
      </c>
      <c r="D746" s="364" t="s">
        <v>8</v>
      </c>
      <c r="E746" s="364" t="s">
        <v>7</v>
      </c>
      <c r="F746" s="364" t="s">
        <v>38</v>
      </c>
      <c r="G746" s="364" t="s">
        <v>7</v>
      </c>
      <c r="H746" s="364" t="s">
        <v>7</v>
      </c>
      <c r="I746" s="367">
        <f t="shared" si="11"/>
        <v>45772</v>
      </c>
      <c r="J746" s="364"/>
      <c r="K746" s="364"/>
      <c r="L746" s="364"/>
      <c r="M746" s="364"/>
      <c r="N746" s="364"/>
      <c r="O746" s="364" t="s">
        <v>7</v>
      </c>
      <c r="P746" s="364" t="s">
        <v>7</v>
      </c>
    </row>
    <row r="747" spans="1:16" x14ac:dyDescent="0.2">
      <c r="A747" s="364">
        <v>114863</v>
      </c>
      <c r="B747" s="364" t="s">
        <v>35</v>
      </c>
      <c r="C747" s="364" t="s">
        <v>268</v>
      </c>
      <c r="D747" s="364" t="s">
        <v>8</v>
      </c>
      <c r="E747" s="364" t="s">
        <v>7</v>
      </c>
      <c r="F747" s="364" t="s">
        <v>241</v>
      </c>
      <c r="G747" s="364" t="s">
        <v>7</v>
      </c>
      <c r="H747" s="364" t="s">
        <v>7</v>
      </c>
      <c r="I747" s="367">
        <f t="shared" si="11"/>
        <v>45773</v>
      </c>
      <c r="J747" s="364"/>
      <c r="K747" s="364"/>
      <c r="L747" s="364"/>
      <c r="M747" s="364"/>
      <c r="N747" s="364"/>
      <c r="O747" s="364" t="s">
        <v>7</v>
      </c>
      <c r="P747" s="364" t="s">
        <v>7</v>
      </c>
    </row>
    <row r="748" spans="1:16" x14ac:dyDescent="0.2">
      <c r="A748" s="364">
        <v>114863</v>
      </c>
      <c r="B748" s="364" t="s">
        <v>35</v>
      </c>
      <c r="C748" s="364" t="s">
        <v>269</v>
      </c>
      <c r="D748" s="364" t="s">
        <v>211</v>
      </c>
      <c r="E748" s="364" t="s">
        <v>7</v>
      </c>
      <c r="F748" s="364" t="s">
        <v>10</v>
      </c>
      <c r="G748" s="364" t="s">
        <v>7</v>
      </c>
      <c r="H748" s="364" t="s">
        <v>7</v>
      </c>
      <c r="I748" s="367">
        <f t="shared" si="11"/>
        <v>45774</v>
      </c>
      <c r="J748" s="364"/>
      <c r="K748" s="364"/>
      <c r="L748" s="364"/>
      <c r="M748" s="364"/>
      <c r="N748" s="364"/>
      <c r="O748" s="364" t="s">
        <v>7</v>
      </c>
      <c r="P748" s="364" t="s">
        <v>7</v>
      </c>
    </row>
    <row r="749" spans="1:16" x14ac:dyDescent="0.2">
      <c r="A749" s="364">
        <v>114863</v>
      </c>
      <c r="B749" s="364" t="s">
        <v>35</v>
      </c>
      <c r="C749" s="364" t="s">
        <v>270</v>
      </c>
      <c r="D749" s="364" t="s">
        <v>8</v>
      </c>
      <c r="E749" s="364" t="s">
        <v>7</v>
      </c>
      <c r="F749" s="364" t="s">
        <v>10</v>
      </c>
      <c r="G749" s="364" t="s">
        <v>7</v>
      </c>
      <c r="H749" s="364" t="s">
        <v>7</v>
      </c>
      <c r="I749" s="367">
        <f t="shared" si="11"/>
        <v>45775</v>
      </c>
      <c r="J749" s="364"/>
      <c r="K749" s="364"/>
      <c r="L749" s="364"/>
      <c r="M749" s="364"/>
      <c r="N749" s="364"/>
      <c r="O749" s="364" t="s">
        <v>7</v>
      </c>
      <c r="P749" s="364" t="s">
        <v>7</v>
      </c>
    </row>
    <row r="750" spans="1:16" x14ac:dyDescent="0.2">
      <c r="A750" s="364">
        <v>114863</v>
      </c>
      <c r="B750" s="364" t="s">
        <v>35</v>
      </c>
      <c r="C750" s="364" t="s">
        <v>271</v>
      </c>
      <c r="D750" s="364" t="s">
        <v>8</v>
      </c>
      <c r="E750" s="364" t="s">
        <v>7</v>
      </c>
      <c r="F750" s="364" t="s">
        <v>10</v>
      </c>
      <c r="G750" s="364" t="s">
        <v>7</v>
      </c>
      <c r="H750" s="364" t="s">
        <v>7</v>
      </c>
      <c r="I750" s="367">
        <f t="shared" si="11"/>
        <v>45776</v>
      </c>
      <c r="J750" s="364"/>
      <c r="K750" s="364"/>
      <c r="L750" s="364"/>
      <c r="M750" s="364"/>
      <c r="N750" s="364"/>
      <c r="O750" s="364" t="s">
        <v>7</v>
      </c>
      <c r="P750" s="364" t="s">
        <v>7</v>
      </c>
    </row>
    <row r="751" spans="1:16" x14ac:dyDescent="0.2">
      <c r="A751" s="364">
        <v>114863</v>
      </c>
      <c r="B751" s="364" t="s">
        <v>35</v>
      </c>
      <c r="C751" s="364" t="s">
        <v>272</v>
      </c>
      <c r="D751" s="364" t="s">
        <v>8</v>
      </c>
      <c r="E751" s="364" t="s">
        <v>7</v>
      </c>
      <c r="F751" s="364" t="s">
        <v>10</v>
      </c>
      <c r="G751" s="364" t="s">
        <v>7</v>
      </c>
      <c r="H751" s="364" t="s">
        <v>7</v>
      </c>
      <c r="I751" s="367">
        <f t="shared" si="11"/>
        <v>45777</v>
      </c>
      <c r="J751" s="364"/>
      <c r="K751" s="364"/>
      <c r="L751" s="364"/>
      <c r="M751" s="364"/>
      <c r="N751" s="364"/>
      <c r="O751" s="364" t="s">
        <v>7</v>
      </c>
      <c r="P751" s="364" t="s">
        <v>7</v>
      </c>
    </row>
    <row r="752" spans="1:16" x14ac:dyDescent="0.2">
      <c r="A752" s="364">
        <v>118857</v>
      </c>
      <c r="B752" s="364" t="s">
        <v>196</v>
      </c>
      <c r="C752" s="364" t="s">
        <v>243</v>
      </c>
      <c r="D752" s="364" t="s">
        <v>8</v>
      </c>
      <c r="E752" s="364" t="s">
        <v>7</v>
      </c>
      <c r="F752" s="364" t="s">
        <v>10</v>
      </c>
      <c r="G752" s="364" t="s">
        <v>7</v>
      </c>
      <c r="H752" s="364" t="s">
        <v>7</v>
      </c>
      <c r="I752" s="367">
        <f t="shared" si="11"/>
        <v>45748</v>
      </c>
      <c r="J752" s="364"/>
      <c r="K752" s="364"/>
      <c r="L752" s="364"/>
      <c r="M752" s="364"/>
      <c r="N752" s="364"/>
      <c r="O752" s="364" t="s">
        <v>7</v>
      </c>
      <c r="P752" s="364" t="s">
        <v>7</v>
      </c>
    </row>
    <row r="753" spans="1:16" x14ac:dyDescent="0.2">
      <c r="A753" s="364">
        <v>118857</v>
      </c>
      <c r="B753" s="364" t="s">
        <v>196</v>
      </c>
      <c r="C753" s="364" t="s">
        <v>244</v>
      </c>
      <c r="D753" s="364" t="s">
        <v>8</v>
      </c>
      <c r="E753" s="364" t="s">
        <v>7</v>
      </c>
      <c r="F753" s="364" t="s">
        <v>10</v>
      </c>
      <c r="G753" s="364" t="s">
        <v>7</v>
      </c>
      <c r="H753" s="364" t="s">
        <v>7</v>
      </c>
      <c r="I753" s="367">
        <f t="shared" si="11"/>
        <v>45749</v>
      </c>
      <c r="J753" s="364"/>
      <c r="K753" s="364"/>
      <c r="L753" s="364"/>
      <c r="M753" s="364"/>
      <c r="N753" s="364"/>
      <c r="O753" s="364" t="s">
        <v>7</v>
      </c>
      <c r="P753" s="364" t="s">
        <v>7</v>
      </c>
    </row>
    <row r="754" spans="1:16" x14ac:dyDescent="0.2">
      <c r="A754" s="364">
        <v>118857</v>
      </c>
      <c r="B754" s="364" t="s">
        <v>196</v>
      </c>
      <c r="C754" s="364" t="s">
        <v>245</v>
      </c>
      <c r="D754" s="364" t="s">
        <v>8</v>
      </c>
      <c r="E754" s="364" t="s">
        <v>7</v>
      </c>
      <c r="F754" s="364" t="s">
        <v>10</v>
      </c>
      <c r="G754" s="364" t="s">
        <v>7</v>
      </c>
      <c r="H754" s="364" t="s">
        <v>7</v>
      </c>
      <c r="I754" s="367">
        <f t="shared" si="11"/>
        <v>45750</v>
      </c>
      <c r="J754" s="364"/>
      <c r="K754" s="364"/>
      <c r="L754" s="364"/>
      <c r="M754" s="364"/>
      <c r="N754" s="364"/>
      <c r="O754" s="364" t="s">
        <v>7</v>
      </c>
      <c r="P754" s="364" t="s">
        <v>7</v>
      </c>
    </row>
    <row r="755" spans="1:16" x14ac:dyDescent="0.2">
      <c r="A755" s="364">
        <v>118857</v>
      </c>
      <c r="B755" s="364" t="s">
        <v>196</v>
      </c>
      <c r="C755" s="364" t="s">
        <v>246</v>
      </c>
      <c r="D755" s="364" t="s">
        <v>8</v>
      </c>
      <c r="E755" s="364" t="s">
        <v>7</v>
      </c>
      <c r="F755" s="364" t="s">
        <v>10</v>
      </c>
      <c r="G755" s="364" t="s">
        <v>7</v>
      </c>
      <c r="H755" s="364" t="s">
        <v>7</v>
      </c>
      <c r="I755" s="367">
        <f t="shared" si="11"/>
        <v>45751</v>
      </c>
      <c r="J755" s="364"/>
      <c r="K755" s="364"/>
      <c r="L755" s="364"/>
      <c r="M755" s="364"/>
      <c r="N755" s="364"/>
      <c r="O755" s="364" t="s">
        <v>7</v>
      </c>
      <c r="P755" s="364" t="s">
        <v>7</v>
      </c>
    </row>
    <row r="756" spans="1:16" x14ac:dyDescent="0.2">
      <c r="A756" s="364">
        <v>118857</v>
      </c>
      <c r="B756" s="364" t="s">
        <v>196</v>
      </c>
      <c r="C756" s="364" t="s">
        <v>247</v>
      </c>
      <c r="D756" s="364" t="s">
        <v>8</v>
      </c>
      <c r="E756" s="364" t="s">
        <v>7</v>
      </c>
      <c r="F756" s="364" t="s">
        <v>241</v>
      </c>
      <c r="G756" s="364" t="s">
        <v>7</v>
      </c>
      <c r="H756" s="364" t="s">
        <v>7</v>
      </c>
      <c r="I756" s="367">
        <f t="shared" si="11"/>
        <v>45752</v>
      </c>
      <c r="J756" s="364"/>
      <c r="K756" s="364"/>
      <c r="L756" s="364"/>
      <c r="M756" s="364"/>
      <c r="N756" s="364"/>
      <c r="O756" s="364" t="s">
        <v>7</v>
      </c>
      <c r="P756" s="364" t="s">
        <v>7</v>
      </c>
    </row>
    <row r="757" spans="1:16" x14ac:dyDescent="0.2">
      <c r="A757" s="364">
        <v>118857</v>
      </c>
      <c r="B757" s="364" t="s">
        <v>196</v>
      </c>
      <c r="C757" s="364" t="s">
        <v>248</v>
      </c>
      <c r="D757" s="364" t="s">
        <v>211</v>
      </c>
      <c r="E757" s="364" t="s">
        <v>7</v>
      </c>
      <c r="F757" s="364" t="s">
        <v>10</v>
      </c>
      <c r="G757" s="364" t="s">
        <v>7</v>
      </c>
      <c r="H757" s="364" t="s">
        <v>7</v>
      </c>
      <c r="I757" s="367">
        <f t="shared" si="11"/>
        <v>45753</v>
      </c>
      <c r="J757" s="364"/>
      <c r="K757" s="364"/>
      <c r="L757" s="364"/>
      <c r="M757" s="364"/>
      <c r="N757" s="364"/>
      <c r="O757" s="364" t="s">
        <v>7</v>
      </c>
      <c r="P757" s="364" t="s">
        <v>7</v>
      </c>
    </row>
    <row r="758" spans="1:16" x14ac:dyDescent="0.2">
      <c r="A758" s="364">
        <v>118857</v>
      </c>
      <c r="B758" s="364" t="s">
        <v>196</v>
      </c>
      <c r="C758" s="364" t="s">
        <v>249</v>
      </c>
      <c r="D758" s="364" t="s">
        <v>8</v>
      </c>
      <c r="E758" s="364" t="s">
        <v>7</v>
      </c>
      <c r="F758" s="364" t="s">
        <v>10</v>
      </c>
      <c r="G758" s="364" t="s">
        <v>7</v>
      </c>
      <c r="H758" s="364" t="s">
        <v>7</v>
      </c>
      <c r="I758" s="367">
        <f t="shared" si="11"/>
        <v>45754</v>
      </c>
      <c r="J758" s="364"/>
      <c r="K758" s="364"/>
      <c r="L758" s="364"/>
      <c r="M758" s="364"/>
      <c r="N758" s="364"/>
      <c r="O758" s="364" t="s">
        <v>7</v>
      </c>
      <c r="P758" s="364" t="s">
        <v>7</v>
      </c>
    </row>
    <row r="759" spans="1:16" x14ac:dyDescent="0.2">
      <c r="A759" s="364">
        <v>118857</v>
      </c>
      <c r="B759" s="364" t="s">
        <v>196</v>
      </c>
      <c r="C759" s="364" t="s">
        <v>250</v>
      </c>
      <c r="D759" s="364" t="s">
        <v>8</v>
      </c>
      <c r="E759" s="364" t="s">
        <v>7</v>
      </c>
      <c r="F759" s="364" t="s">
        <v>10</v>
      </c>
      <c r="G759" s="364" t="s">
        <v>7</v>
      </c>
      <c r="H759" s="364" t="s">
        <v>7</v>
      </c>
      <c r="I759" s="367">
        <f t="shared" si="11"/>
        <v>45755</v>
      </c>
      <c r="J759" s="364"/>
      <c r="K759" s="364"/>
      <c r="L759" s="364"/>
      <c r="M759" s="364"/>
      <c r="N759" s="364"/>
      <c r="O759" s="364" t="s">
        <v>7</v>
      </c>
      <c r="P759" s="364" t="s">
        <v>7</v>
      </c>
    </row>
    <row r="760" spans="1:16" x14ac:dyDescent="0.2">
      <c r="A760" s="364">
        <v>118857</v>
      </c>
      <c r="B760" s="364" t="s">
        <v>196</v>
      </c>
      <c r="C760" s="364" t="s">
        <v>251</v>
      </c>
      <c r="D760" s="364" t="s">
        <v>8</v>
      </c>
      <c r="E760" s="364" t="s">
        <v>7</v>
      </c>
      <c r="F760" s="364" t="s">
        <v>10</v>
      </c>
      <c r="G760" s="364" t="s">
        <v>7</v>
      </c>
      <c r="H760" s="364" t="s">
        <v>7</v>
      </c>
      <c r="I760" s="367">
        <f t="shared" si="11"/>
        <v>45756</v>
      </c>
      <c r="J760" s="364"/>
      <c r="K760" s="364"/>
      <c r="L760" s="364"/>
      <c r="M760" s="364"/>
      <c r="N760" s="364"/>
      <c r="O760" s="364" t="s">
        <v>7</v>
      </c>
      <c r="P760" s="364" t="s">
        <v>7</v>
      </c>
    </row>
    <row r="761" spans="1:16" x14ac:dyDescent="0.2">
      <c r="A761" s="364">
        <v>118857</v>
      </c>
      <c r="B761" s="364" t="s">
        <v>196</v>
      </c>
      <c r="C761" s="364" t="s">
        <v>252</v>
      </c>
      <c r="D761" s="364" t="s">
        <v>8</v>
      </c>
      <c r="E761" s="364" t="s">
        <v>7</v>
      </c>
      <c r="F761" s="364" t="s">
        <v>10</v>
      </c>
      <c r="G761" s="364" t="s">
        <v>7</v>
      </c>
      <c r="H761" s="364" t="s">
        <v>7</v>
      </c>
      <c r="I761" s="367">
        <f t="shared" si="11"/>
        <v>45757</v>
      </c>
      <c r="J761" s="364"/>
      <c r="K761" s="364"/>
      <c r="L761" s="364"/>
      <c r="M761" s="364"/>
      <c r="N761" s="364"/>
      <c r="O761" s="364" t="s">
        <v>7</v>
      </c>
      <c r="P761" s="364" t="s">
        <v>7</v>
      </c>
    </row>
    <row r="762" spans="1:16" x14ac:dyDescent="0.2">
      <c r="A762" s="364">
        <v>118857</v>
      </c>
      <c r="B762" s="364" t="s">
        <v>196</v>
      </c>
      <c r="C762" s="364" t="s">
        <v>253</v>
      </c>
      <c r="D762" s="364" t="s">
        <v>8</v>
      </c>
      <c r="E762" s="364" t="s">
        <v>7</v>
      </c>
      <c r="F762" s="364" t="s">
        <v>10</v>
      </c>
      <c r="G762" s="364" t="s">
        <v>7</v>
      </c>
      <c r="H762" s="364" t="s">
        <v>7</v>
      </c>
      <c r="I762" s="367">
        <f t="shared" si="11"/>
        <v>45758</v>
      </c>
      <c r="J762" s="364"/>
      <c r="K762" s="364"/>
      <c r="L762" s="364"/>
      <c r="M762" s="364"/>
      <c r="N762" s="364"/>
      <c r="O762" s="364" t="s">
        <v>7</v>
      </c>
      <c r="P762" s="364" t="s">
        <v>7</v>
      </c>
    </row>
    <row r="763" spans="1:16" x14ac:dyDescent="0.2">
      <c r="A763" s="364">
        <v>118857</v>
      </c>
      <c r="B763" s="364" t="s">
        <v>196</v>
      </c>
      <c r="C763" s="364" t="s">
        <v>254</v>
      </c>
      <c r="D763" s="364" t="s">
        <v>9</v>
      </c>
      <c r="E763" s="364" t="s">
        <v>7</v>
      </c>
      <c r="F763" s="364" t="s">
        <v>10</v>
      </c>
      <c r="G763" s="364" t="s">
        <v>7</v>
      </c>
      <c r="H763" s="364" t="s">
        <v>7</v>
      </c>
      <c r="I763" s="367">
        <f t="shared" si="11"/>
        <v>45759</v>
      </c>
      <c r="J763" s="364"/>
      <c r="K763" s="364"/>
      <c r="L763" s="364"/>
      <c r="M763" s="364"/>
      <c r="N763" s="364"/>
      <c r="O763" s="364" t="s">
        <v>7</v>
      </c>
      <c r="P763" s="364" t="s">
        <v>7</v>
      </c>
    </row>
    <row r="764" spans="1:16" x14ac:dyDescent="0.2">
      <c r="A764" s="364">
        <v>118857</v>
      </c>
      <c r="B764" s="364" t="s">
        <v>196</v>
      </c>
      <c r="C764" s="364" t="s">
        <v>255</v>
      </c>
      <c r="D764" s="364" t="s">
        <v>211</v>
      </c>
      <c r="E764" s="364" t="s">
        <v>7</v>
      </c>
      <c r="F764" s="364" t="s">
        <v>10</v>
      </c>
      <c r="G764" s="364" t="s">
        <v>7</v>
      </c>
      <c r="H764" s="364" t="s">
        <v>7</v>
      </c>
      <c r="I764" s="367">
        <f t="shared" si="11"/>
        <v>45760</v>
      </c>
      <c r="J764" s="364"/>
      <c r="K764" s="364"/>
      <c r="L764" s="364"/>
      <c r="M764" s="364"/>
      <c r="N764" s="364"/>
      <c r="O764" s="364" t="s">
        <v>7</v>
      </c>
      <c r="P764" s="364" t="s">
        <v>7</v>
      </c>
    </row>
    <row r="765" spans="1:16" x14ac:dyDescent="0.2">
      <c r="A765" s="364">
        <v>118857</v>
      </c>
      <c r="B765" s="364" t="s">
        <v>196</v>
      </c>
      <c r="C765" s="364" t="s">
        <v>256</v>
      </c>
      <c r="D765" s="364" t="s">
        <v>8</v>
      </c>
      <c r="E765" s="364" t="s">
        <v>7</v>
      </c>
      <c r="F765" s="364" t="s">
        <v>10</v>
      </c>
      <c r="G765" s="364" t="s">
        <v>7</v>
      </c>
      <c r="H765" s="364" t="s">
        <v>7</v>
      </c>
      <c r="I765" s="367">
        <f t="shared" si="11"/>
        <v>45761</v>
      </c>
      <c r="J765" s="364"/>
      <c r="K765" s="364"/>
      <c r="L765" s="364"/>
      <c r="M765" s="364"/>
      <c r="N765" s="364"/>
      <c r="O765" s="364" t="s">
        <v>7</v>
      </c>
      <c r="P765" s="364" t="s">
        <v>7</v>
      </c>
    </row>
    <row r="766" spans="1:16" x14ac:dyDescent="0.2">
      <c r="A766" s="364">
        <v>118857</v>
      </c>
      <c r="B766" s="364" t="s">
        <v>196</v>
      </c>
      <c r="C766" s="364" t="s">
        <v>257</v>
      </c>
      <c r="D766" s="364" t="s">
        <v>8</v>
      </c>
      <c r="E766" s="364" t="s">
        <v>7</v>
      </c>
      <c r="F766" s="364" t="s">
        <v>37</v>
      </c>
      <c r="G766" s="364" t="s">
        <v>7</v>
      </c>
      <c r="H766" s="364" t="s">
        <v>7</v>
      </c>
      <c r="I766" s="367">
        <f t="shared" si="11"/>
        <v>45762</v>
      </c>
      <c r="J766" s="364"/>
      <c r="K766" s="364"/>
      <c r="L766" s="364"/>
      <c r="M766" s="364"/>
      <c r="N766" s="364"/>
      <c r="O766" s="364" t="s">
        <v>7</v>
      </c>
      <c r="P766" s="364" t="s">
        <v>7</v>
      </c>
    </row>
    <row r="767" spans="1:16" x14ac:dyDescent="0.2">
      <c r="A767" s="364">
        <v>118857</v>
      </c>
      <c r="B767" s="364" t="s">
        <v>196</v>
      </c>
      <c r="C767" s="364" t="s">
        <v>258</v>
      </c>
      <c r="D767" s="364" t="s">
        <v>8</v>
      </c>
      <c r="E767" s="364" t="s">
        <v>7</v>
      </c>
      <c r="F767" s="364" t="s">
        <v>38</v>
      </c>
      <c r="G767" s="364" t="s">
        <v>7</v>
      </c>
      <c r="H767" s="364" t="s">
        <v>7</v>
      </c>
      <c r="I767" s="367">
        <f t="shared" si="11"/>
        <v>45763</v>
      </c>
      <c r="J767" s="364"/>
      <c r="K767" s="364"/>
      <c r="L767" s="364"/>
      <c r="M767" s="364"/>
      <c r="N767" s="364"/>
      <c r="O767" s="364" t="s">
        <v>7</v>
      </c>
      <c r="P767" s="364" t="s">
        <v>7</v>
      </c>
    </row>
    <row r="768" spans="1:16" x14ac:dyDescent="0.2">
      <c r="A768" s="364">
        <v>118857</v>
      </c>
      <c r="B768" s="364" t="s">
        <v>196</v>
      </c>
      <c r="C768" s="364" t="s">
        <v>259</v>
      </c>
      <c r="D768" s="364" t="s">
        <v>8</v>
      </c>
      <c r="E768" s="364" t="s">
        <v>7</v>
      </c>
      <c r="F768" s="364" t="s">
        <v>10</v>
      </c>
      <c r="G768" s="364" t="s">
        <v>7</v>
      </c>
      <c r="H768" s="364" t="s">
        <v>7</v>
      </c>
      <c r="I768" s="367">
        <f t="shared" si="11"/>
        <v>45764</v>
      </c>
      <c r="J768" s="364"/>
      <c r="K768" s="364"/>
      <c r="L768" s="364"/>
      <c r="M768" s="364"/>
      <c r="N768" s="364"/>
      <c r="O768" s="364" t="s">
        <v>7</v>
      </c>
      <c r="P768" s="364" t="s">
        <v>7</v>
      </c>
    </row>
    <row r="769" spans="1:16" x14ac:dyDescent="0.2">
      <c r="A769" s="364">
        <v>118857</v>
      </c>
      <c r="B769" s="364" t="s">
        <v>196</v>
      </c>
      <c r="C769" s="364" t="s">
        <v>260</v>
      </c>
      <c r="D769" s="364" t="s">
        <v>8</v>
      </c>
      <c r="E769" s="364" t="s">
        <v>7</v>
      </c>
      <c r="F769" s="364" t="s">
        <v>10</v>
      </c>
      <c r="G769" s="364" t="s">
        <v>7</v>
      </c>
      <c r="H769" s="364" t="s">
        <v>7</v>
      </c>
      <c r="I769" s="367">
        <f t="shared" si="11"/>
        <v>45765</v>
      </c>
      <c r="J769" s="364"/>
      <c r="K769" s="364"/>
      <c r="L769" s="364"/>
      <c r="M769" s="364"/>
      <c r="N769" s="364"/>
      <c r="O769" s="364" t="s">
        <v>7</v>
      </c>
      <c r="P769" s="364" t="s">
        <v>7</v>
      </c>
    </row>
    <row r="770" spans="1:16" x14ac:dyDescent="0.2">
      <c r="A770" s="364">
        <v>118857</v>
      </c>
      <c r="B770" s="364" t="s">
        <v>196</v>
      </c>
      <c r="C770" s="364" t="s">
        <v>261</v>
      </c>
      <c r="D770" s="364" t="s">
        <v>8</v>
      </c>
      <c r="E770" s="364" t="s">
        <v>7</v>
      </c>
      <c r="F770" s="364" t="s">
        <v>241</v>
      </c>
      <c r="G770" s="364" t="s">
        <v>7</v>
      </c>
      <c r="H770" s="364" t="s">
        <v>7</v>
      </c>
      <c r="I770" s="367">
        <f t="shared" si="11"/>
        <v>45766</v>
      </c>
      <c r="J770" s="364"/>
      <c r="K770" s="364"/>
      <c r="L770" s="364"/>
      <c r="M770" s="364"/>
      <c r="N770" s="364"/>
      <c r="O770" s="364" t="s">
        <v>7</v>
      </c>
      <c r="P770" s="364" t="s">
        <v>7</v>
      </c>
    </row>
    <row r="771" spans="1:16" x14ac:dyDescent="0.2">
      <c r="A771" s="364">
        <v>118857</v>
      </c>
      <c r="B771" s="364" t="s">
        <v>196</v>
      </c>
      <c r="C771" s="364" t="s">
        <v>262</v>
      </c>
      <c r="D771" s="364" t="s">
        <v>211</v>
      </c>
      <c r="E771" s="364" t="s">
        <v>7</v>
      </c>
      <c r="F771" s="364" t="s">
        <v>10</v>
      </c>
      <c r="G771" s="364" t="s">
        <v>7</v>
      </c>
      <c r="H771" s="364" t="s">
        <v>7</v>
      </c>
      <c r="I771" s="367">
        <f t="shared" ref="I771:I834" si="12">C771*1</f>
        <v>45767</v>
      </c>
      <c r="J771" s="364"/>
      <c r="K771" s="364"/>
      <c r="L771" s="364"/>
      <c r="M771" s="364"/>
      <c r="N771" s="364"/>
      <c r="O771" s="364" t="s">
        <v>7</v>
      </c>
      <c r="P771" s="364" t="s">
        <v>7</v>
      </c>
    </row>
    <row r="772" spans="1:16" x14ac:dyDescent="0.2">
      <c r="A772" s="364">
        <v>118857</v>
      </c>
      <c r="B772" s="364" t="s">
        <v>196</v>
      </c>
      <c r="C772" s="364" t="s">
        <v>263</v>
      </c>
      <c r="D772" s="364" t="s">
        <v>8</v>
      </c>
      <c r="E772" s="364" t="s">
        <v>7</v>
      </c>
      <c r="F772" s="364" t="s">
        <v>10</v>
      </c>
      <c r="G772" s="364" t="s">
        <v>7</v>
      </c>
      <c r="H772" s="364" t="s">
        <v>7</v>
      </c>
      <c r="I772" s="367">
        <f t="shared" si="12"/>
        <v>45768</v>
      </c>
      <c r="J772" s="364"/>
      <c r="K772" s="364"/>
      <c r="L772" s="364"/>
      <c r="M772" s="364"/>
      <c r="N772" s="364"/>
      <c r="O772" s="364" t="s">
        <v>7</v>
      </c>
      <c r="P772" s="364" t="s">
        <v>7</v>
      </c>
    </row>
    <row r="773" spans="1:16" x14ac:dyDescent="0.2">
      <c r="A773" s="364">
        <v>118857</v>
      </c>
      <c r="B773" s="364" t="s">
        <v>196</v>
      </c>
      <c r="C773" s="364" t="s">
        <v>264</v>
      </c>
      <c r="D773" s="364" t="s">
        <v>8</v>
      </c>
      <c r="E773" s="364" t="s">
        <v>7</v>
      </c>
      <c r="F773" s="364" t="s">
        <v>10</v>
      </c>
      <c r="G773" s="364" t="s">
        <v>7</v>
      </c>
      <c r="H773" s="364" t="s">
        <v>7</v>
      </c>
      <c r="I773" s="367">
        <f t="shared" si="12"/>
        <v>45769</v>
      </c>
      <c r="J773" s="364"/>
      <c r="K773" s="364"/>
      <c r="L773" s="364"/>
      <c r="M773" s="364"/>
      <c r="N773" s="364"/>
      <c r="O773" s="364" t="s">
        <v>7</v>
      </c>
      <c r="P773" s="364" t="s">
        <v>7</v>
      </c>
    </row>
    <row r="774" spans="1:16" x14ac:dyDescent="0.2">
      <c r="A774" s="364">
        <v>118857</v>
      </c>
      <c r="B774" s="364" t="s">
        <v>196</v>
      </c>
      <c r="C774" s="364" t="s">
        <v>265</v>
      </c>
      <c r="D774" s="364" t="s">
        <v>8</v>
      </c>
      <c r="E774" s="364" t="s">
        <v>7</v>
      </c>
      <c r="F774" s="364" t="s">
        <v>10</v>
      </c>
      <c r="G774" s="364" t="s">
        <v>7</v>
      </c>
      <c r="H774" s="364" t="s">
        <v>7</v>
      </c>
      <c r="I774" s="367">
        <f t="shared" si="12"/>
        <v>45770</v>
      </c>
      <c r="J774" s="364"/>
      <c r="K774" s="364"/>
      <c r="L774" s="364"/>
      <c r="M774" s="364"/>
      <c r="N774" s="364"/>
      <c r="O774" s="364" t="s">
        <v>7</v>
      </c>
      <c r="P774" s="364" t="s">
        <v>7</v>
      </c>
    </row>
    <row r="775" spans="1:16" x14ac:dyDescent="0.2">
      <c r="A775" s="364">
        <v>118857</v>
      </c>
      <c r="B775" s="364" t="s">
        <v>196</v>
      </c>
      <c r="C775" s="364" t="s">
        <v>266</v>
      </c>
      <c r="D775" s="364" t="s">
        <v>8</v>
      </c>
      <c r="E775" s="364" t="s">
        <v>7</v>
      </c>
      <c r="F775" s="364" t="s">
        <v>10</v>
      </c>
      <c r="G775" s="364" t="s">
        <v>7</v>
      </c>
      <c r="H775" s="364" t="s">
        <v>7</v>
      </c>
      <c r="I775" s="367">
        <f t="shared" si="12"/>
        <v>45771</v>
      </c>
      <c r="J775" s="364"/>
      <c r="K775" s="364"/>
      <c r="L775" s="364"/>
      <c r="M775" s="364"/>
      <c r="N775" s="364"/>
      <c r="O775" s="364" t="s">
        <v>7</v>
      </c>
      <c r="P775" s="364" t="s">
        <v>7</v>
      </c>
    </row>
    <row r="776" spans="1:16" x14ac:dyDescent="0.2">
      <c r="A776" s="364">
        <v>118857</v>
      </c>
      <c r="B776" s="364" t="s">
        <v>196</v>
      </c>
      <c r="C776" s="364" t="s">
        <v>267</v>
      </c>
      <c r="D776" s="364" t="s">
        <v>8</v>
      </c>
      <c r="E776" s="364" t="s">
        <v>7</v>
      </c>
      <c r="F776" s="364" t="s">
        <v>10</v>
      </c>
      <c r="G776" s="364" t="s">
        <v>7</v>
      </c>
      <c r="H776" s="364" t="s">
        <v>7</v>
      </c>
      <c r="I776" s="367">
        <f t="shared" si="12"/>
        <v>45772</v>
      </c>
      <c r="J776" s="364"/>
      <c r="K776" s="364"/>
      <c r="L776" s="364"/>
      <c r="M776" s="364"/>
      <c r="N776" s="364"/>
      <c r="O776" s="364" t="s">
        <v>7</v>
      </c>
      <c r="P776" s="364" t="s">
        <v>7</v>
      </c>
    </row>
    <row r="777" spans="1:16" x14ac:dyDescent="0.2">
      <c r="A777" s="364">
        <v>118857</v>
      </c>
      <c r="B777" s="364" t="s">
        <v>196</v>
      </c>
      <c r="C777" s="364" t="s">
        <v>268</v>
      </c>
      <c r="D777" s="364" t="s">
        <v>9</v>
      </c>
      <c r="E777" s="364" t="s">
        <v>7</v>
      </c>
      <c r="F777" s="364" t="s">
        <v>10</v>
      </c>
      <c r="G777" s="364" t="s">
        <v>7</v>
      </c>
      <c r="H777" s="364" t="s">
        <v>7</v>
      </c>
      <c r="I777" s="367">
        <f t="shared" si="12"/>
        <v>45773</v>
      </c>
      <c r="J777" s="364"/>
      <c r="K777" s="364"/>
      <c r="L777" s="364"/>
      <c r="M777" s="364"/>
      <c r="N777" s="364"/>
      <c r="O777" s="364" t="s">
        <v>7</v>
      </c>
      <c r="P777" s="364" t="s">
        <v>7</v>
      </c>
    </row>
    <row r="778" spans="1:16" x14ac:dyDescent="0.2">
      <c r="A778" s="364">
        <v>118857</v>
      </c>
      <c r="B778" s="364" t="s">
        <v>196</v>
      </c>
      <c r="C778" s="364" t="s">
        <v>269</v>
      </c>
      <c r="D778" s="364" t="s">
        <v>211</v>
      </c>
      <c r="E778" s="364" t="s">
        <v>7</v>
      </c>
      <c r="F778" s="364" t="s">
        <v>10</v>
      </c>
      <c r="G778" s="364" t="s">
        <v>7</v>
      </c>
      <c r="H778" s="364" t="s">
        <v>7</v>
      </c>
      <c r="I778" s="367">
        <f t="shared" si="12"/>
        <v>45774</v>
      </c>
      <c r="J778" s="364"/>
      <c r="K778" s="364"/>
      <c r="L778" s="364"/>
      <c r="M778" s="364"/>
      <c r="N778" s="364"/>
      <c r="O778" s="364" t="s">
        <v>7</v>
      </c>
      <c r="P778" s="364" t="s">
        <v>7</v>
      </c>
    </row>
    <row r="779" spans="1:16" x14ac:dyDescent="0.2">
      <c r="A779" s="364">
        <v>118857</v>
      </c>
      <c r="B779" s="364" t="s">
        <v>196</v>
      </c>
      <c r="C779" s="364" t="s">
        <v>270</v>
      </c>
      <c r="D779" s="364" t="s">
        <v>8</v>
      </c>
      <c r="E779" s="364" t="s">
        <v>7</v>
      </c>
      <c r="F779" s="364" t="s">
        <v>37</v>
      </c>
      <c r="G779" s="364" t="s">
        <v>7</v>
      </c>
      <c r="H779" s="364" t="s">
        <v>7</v>
      </c>
      <c r="I779" s="367">
        <f t="shared" si="12"/>
        <v>45775</v>
      </c>
      <c r="J779" s="364"/>
      <c r="K779" s="364"/>
      <c r="L779" s="364"/>
      <c r="M779" s="364"/>
      <c r="N779" s="364"/>
      <c r="O779" s="364" t="s">
        <v>7</v>
      </c>
      <c r="P779" s="364" t="s">
        <v>7</v>
      </c>
    </row>
    <row r="780" spans="1:16" x14ac:dyDescent="0.2">
      <c r="A780" s="364">
        <v>118857</v>
      </c>
      <c r="B780" s="364" t="s">
        <v>196</v>
      </c>
      <c r="C780" s="364" t="s">
        <v>271</v>
      </c>
      <c r="D780" s="364" t="s">
        <v>8</v>
      </c>
      <c r="E780" s="364" t="s">
        <v>7</v>
      </c>
      <c r="F780" s="364" t="s">
        <v>38</v>
      </c>
      <c r="G780" s="364" t="s">
        <v>7</v>
      </c>
      <c r="H780" s="364" t="s">
        <v>7</v>
      </c>
      <c r="I780" s="367">
        <f t="shared" si="12"/>
        <v>45776</v>
      </c>
      <c r="J780" s="364"/>
      <c r="K780" s="364"/>
      <c r="L780" s="364"/>
      <c r="M780" s="364"/>
      <c r="N780" s="364"/>
      <c r="O780" s="364" t="s">
        <v>7</v>
      </c>
      <c r="P780" s="364" t="s">
        <v>7</v>
      </c>
    </row>
    <row r="781" spans="1:16" x14ac:dyDescent="0.2">
      <c r="A781" s="364">
        <v>118857</v>
      </c>
      <c r="B781" s="364" t="s">
        <v>196</v>
      </c>
      <c r="C781" s="364" t="s">
        <v>272</v>
      </c>
      <c r="D781" s="364" t="s">
        <v>8</v>
      </c>
      <c r="E781" s="364" t="s">
        <v>7</v>
      </c>
      <c r="F781" s="364" t="s">
        <v>10</v>
      </c>
      <c r="G781" s="364" t="s">
        <v>7</v>
      </c>
      <c r="H781" s="364" t="s">
        <v>7</v>
      </c>
      <c r="I781" s="367">
        <f t="shared" si="12"/>
        <v>45777</v>
      </c>
      <c r="J781" s="364"/>
      <c r="K781" s="364"/>
      <c r="L781" s="364"/>
      <c r="M781" s="364"/>
      <c r="N781" s="364"/>
      <c r="O781" s="364" t="s">
        <v>7</v>
      </c>
      <c r="P781" s="364" t="s">
        <v>7</v>
      </c>
    </row>
    <row r="782" spans="1:16" x14ac:dyDescent="0.2">
      <c r="A782" s="364">
        <v>118869</v>
      </c>
      <c r="B782" s="364" t="s">
        <v>36</v>
      </c>
      <c r="C782" s="364" t="s">
        <v>243</v>
      </c>
      <c r="D782" s="364" t="s">
        <v>8</v>
      </c>
      <c r="E782" s="364" t="s">
        <v>7</v>
      </c>
      <c r="F782" s="364" t="s">
        <v>10</v>
      </c>
      <c r="G782" s="364" t="s">
        <v>7</v>
      </c>
      <c r="H782" s="364" t="s">
        <v>7</v>
      </c>
      <c r="I782" s="367">
        <f t="shared" si="12"/>
        <v>45748</v>
      </c>
      <c r="J782" s="364"/>
      <c r="K782" s="364"/>
      <c r="L782" s="364"/>
      <c r="M782" s="364"/>
      <c r="N782" s="364"/>
      <c r="O782" s="364" t="s">
        <v>7</v>
      </c>
      <c r="P782" s="364" t="s">
        <v>7</v>
      </c>
    </row>
    <row r="783" spans="1:16" x14ac:dyDescent="0.2">
      <c r="A783" s="364">
        <v>118869</v>
      </c>
      <c r="B783" s="364" t="s">
        <v>36</v>
      </c>
      <c r="C783" s="364" t="s">
        <v>244</v>
      </c>
      <c r="D783" s="364" t="s">
        <v>8</v>
      </c>
      <c r="E783" s="364" t="s">
        <v>7</v>
      </c>
      <c r="F783" s="364" t="s">
        <v>37</v>
      </c>
      <c r="G783" s="364" t="s">
        <v>7</v>
      </c>
      <c r="H783" s="364" t="s">
        <v>7</v>
      </c>
      <c r="I783" s="367">
        <f t="shared" si="12"/>
        <v>45749</v>
      </c>
      <c r="J783" s="364"/>
      <c r="K783" s="364"/>
      <c r="L783" s="364"/>
      <c r="M783" s="364"/>
      <c r="N783" s="364"/>
      <c r="O783" s="364" t="s">
        <v>7</v>
      </c>
      <c r="P783" s="364" t="s">
        <v>7</v>
      </c>
    </row>
    <row r="784" spans="1:16" x14ac:dyDescent="0.2">
      <c r="A784" s="364">
        <v>118869</v>
      </c>
      <c r="B784" s="364" t="s">
        <v>36</v>
      </c>
      <c r="C784" s="364" t="s">
        <v>245</v>
      </c>
      <c r="D784" s="364" t="s">
        <v>8</v>
      </c>
      <c r="E784" s="364" t="s">
        <v>7</v>
      </c>
      <c r="F784" s="364" t="s">
        <v>38</v>
      </c>
      <c r="G784" s="364" t="s">
        <v>7</v>
      </c>
      <c r="H784" s="364" t="s">
        <v>7</v>
      </c>
      <c r="I784" s="367">
        <f t="shared" si="12"/>
        <v>45750</v>
      </c>
      <c r="J784" s="364"/>
      <c r="K784" s="364"/>
      <c r="L784" s="364"/>
      <c r="M784" s="364"/>
      <c r="N784" s="364"/>
      <c r="O784" s="364" t="s">
        <v>7</v>
      </c>
      <c r="P784" s="364" t="s">
        <v>7</v>
      </c>
    </row>
    <row r="785" spans="1:16" x14ac:dyDescent="0.2">
      <c r="A785" s="364">
        <v>118869</v>
      </c>
      <c r="B785" s="364" t="s">
        <v>36</v>
      </c>
      <c r="C785" s="364" t="s">
        <v>246</v>
      </c>
      <c r="D785" s="364" t="s">
        <v>8</v>
      </c>
      <c r="E785" s="364" t="s">
        <v>7</v>
      </c>
      <c r="F785" s="364" t="s">
        <v>10</v>
      </c>
      <c r="G785" s="364" t="s">
        <v>7</v>
      </c>
      <c r="H785" s="364" t="s">
        <v>7</v>
      </c>
      <c r="I785" s="367">
        <f t="shared" si="12"/>
        <v>45751</v>
      </c>
      <c r="J785" s="364"/>
      <c r="K785" s="364"/>
      <c r="L785" s="364"/>
      <c r="M785" s="364"/>
      <c r="N785" s="364"/>
      <c r="O785" s="364" t="s">
        <v>7</v>
      </c>
      <c r="P785" s="364" t="s">
        <v>7</v>
      </c>
    </row>
    <row r="786" spans="1:16" x14ac:dyDescent="0.2">
      <c r="A786" s="364">
        <v>118869</v>
      </c>
      <c r="B786" s="364" t="s">
        <v>36</v>
      </c>
      <c r="C786" s="364" t="s">
        <v>247</v>
      </c>
      <c r="D786" s="364" t="s">
        <v>9</v>
      </c>
      <c r="E786" s="364" t="s">
        <v>7</v>
      </c>
      <c r="F786" s="364" t="s">
        <v>10</v>
      </c>
      <c r="G786" s="364" t="s">
        <v>7</v>
      </c>
      <c r="H786" s="364" t="s">
        <v>7</v>
      </c>
      <c r="I786" s="367">
        <f t="shared" si="12"/>
        <v>45752</v>
      </c>
      <c r="J786" s="364"/>
      <c r="K786" s="364"/>
      <c r="L786" s="364"/>
      <c r="M786" s="364"/>
      <c r="N786" s="364"/>
      <c r="O786" s="364" t="s">
        <v>7</v>
      </c>
      <c r="P786" s="364" t="s">
        <v>7</v>
      </c>
    </row>
    <row r="787" spans="1:16" x14ac:dyDescent="0.2">
      <c r="A787" s="364">
        <v>118869</v>
      </c>
      <c r="B787" s="364" t="s">
        <v>36</v>
      </c>
      <c r="C787" s="364" t="s">
        <v>248</v>
      </c>
      <c r="D787" s="364" t="s">
        <v>211</v>
      </c>
      <c r="E787" s="364" t="s">
        <v>7</v>
      </c>
      <c r="F787" s="364" t="s">
        <v>10</v>
      </c>
      <c r="G787" s="364" t="s">
        <v>7</v>
      </c>
      <c r="H787" s="364" t="s">
        <v>7</v>
      </c>
      <c r="I787" s="367">
        <f t="shared" si="12"/>
        <v>45753</v>
      </c>
      <c r="J787" s="364"/>
      <c r="K787" s="364"/>
      <c r="L787" s="364"/>
      <c r="M787" s="364"/>
      <c r="N787" s="364"/>
      <c r="O787" s="364" t="s">
        <v>7</v>
      </c>
      <c r="P787" s="364" t="s">
        <v>7</v>
      </c>
    </row>
    <row r="788" spans="1:16" x14ac:dyDescent="0.2">
      <c r="A788" s="364">
        <v>118869</v>
      </c>
      <c r="B788" s="364" t="s">
        <v>36</v>
      </c>
      <c r="C788" s="364" t="s">
        <v>249</v>
      </c>
      <c r="D788" s="364" t="s">
        <v>8</v>
      </c>
      <c r="E788" s="364" t="s">
        <v>7</v>
      </c>
      <c r="F788" s="364" t="s">
        <v>10</v>
      </c>
      <c r="G788" s="364" t="s">
        <v>7</v>
      </c>
      <c r="H788" s="364" t="s">
        <v>7</v>
      </c>
      <c r="I788" s="367">
        <f t="shared" si="12"/>
        <v>45754</v>
      </c>
      <c r="J788" s="364"/>
      <c r="K788" s="364"/>
      <c r="L788" s="364"/>
      <c r="M788" s="364"/>
      <c r="N788" s="364"/>
      <c r="O788" s="364" t="s">
        <v>7</v>
      </c>
      <c r="P788" s="364" t="s">
        <v>7</v>
      </c>
    </row>
    <row r="789" spans="1:16" x14ac:dyDescent="0.2">
      <c r="A789" s="364">
        <v>118869</v>
      </c>
      <c r="B789" s="364" t="s">
        <v>36</v>
      </c>
      <c r="C789" s="364" t="s">
        <v>250</v>
      </c>
      <c r="D789" s="364" t="s">
        <v>8</v>
      </c>
      <c r="E789" s="364" t="s">
        <v>7</v>
      </c>
      <c r="F789" s="364" t="s">
        <v>10</v>
      </c>
      <c r="G789" s="364" t="s">
        <v>7</v>
      </c>
      <c r="H789" s="364" t="s">
        <v>7</v>
      </c>
      <c r="I789" s="367">
        <f t="shared" si="12"/>
        <v>45755</v>
      </c>
      <c r="J789" s="364"/>
      <c r="K789" s="364"/>
      <c r="L789" s="364"/>
      <c r="M789" s="364"/>
      <c r="N789" s="364"/>
      <c r="O789" s="364" t="s">
        <v>7</v>
      </c>
      <c r="P789" s="364" t="s">
        <v>7</v>
      </c>
    </row>
    <row r="790" spans="1:16" x14ac:dyDescent="0.2">
      <c r="A790" s="364">
        <v>118869</v>
      </c>
      <c r="B790" s="364" t="s">
        <v>36</v>
      </c>
      <c r="C790" s="364" t="s">
        <v>251</v>
      </c>
      <c r="D790" s="364" t="s">
        <v>8</v>
      </c>
      <c r="E790" s="364" t="s">
        <v>7</v>
      </c>
      <c r="F790" s="364" t="s">
        <v>10</v>
      </c>
      <c r="G790" s="364" t="s">
        <v>7</v>
      </c>
      <c r="H790" s="364" t="s">
        <v>7</v>
      </c>
      <c r="I790" s="367">
        <f t="shared" si="12"/>
        <v>45756</v>
      </c>
      <c r="J790" s="364"/>
      <c r="K790" s="364"/>
      <c r="L790" s="364"/>
      <c r="M790" s="364"/>
      <c r="N790" s="364"/>
      <c r="O790" s="364" t="s">
        <v>7</v>
      </c>
      <c r="P790" s="364" t="s">
        <v>7</v>
      </c>
    </row>
    <row r="791" spans="1:16" x14ac:dyDescent="0.2">
      <c r="A791" s="364">
        <v>118869</v>
      </c>
      <c r="B791" s="364" t="s">
        <v>36</v>
      </c>
      <c r="C791" s="364" t="s">
        <v>252</v>
      </c>
      <c r="D791" s="364" t="s">
        <v>8</v>
      </c>
      <c r="E791" s="364" t="s">
        <v>7</v>
      </c>
      <c r="F791" s="364" t="s">
        <v>10</v>
      </c>
      <c r="G791" s="364" t="s">
        <v>7</v>
      </c>
      <c r="H791" s="364" t="s">
        <v>7</v>
      </c>
      <c r="I791" s="367">
        <f t="shared" si="12"/>
        <v>45757</v>
      </c>
      <c r="J791" s="364"/>
      <c r="K791" s="364"/>
      <c r="L791" s="364"/>
      <c r="M791" s="364"/>
      <c r="N791" s="364"/>
      <c r="O791" s="364" t="s">
        <v>7</v>
      </c>
      <c r="P791" s="364" t="s">
        <v>7</v>
      </c>
    </row>
    <row r="792" spans="1:16" x14ac:dyDescent="0.2">
      <c r="A792" s="364">
        <v>118869</v>
      </c>
      <c r="B792" s="364" t="s">
        <v>36</v>
      </c>
      <c r="C792" s="364" t="s">
        <v>253</v>
      </c>
      <c r="D792" s="364" t="s">
        <v>8</v>
      </c>
      <c r="E792" s="364" t="s">
        <v>7</v>
      </c>
      <c r="F792" s="364" t="s">
        <v>10</v>
      </c>
      <c r="G792" s="364" t="s">
        <v>7</v>
      </c>
      <c r="H792" s="364" t="s">
        <v>7</v>
      </c>
      <c r="I792" s="367">
        <f t="shared" si="12"/>
        <v>45758</v>
      </c>
      <c r="J792" s="364"/>
      <c r="K792" s="364"/>
      <c r="L792" s="364"/>
      <c r="M792" s="364"/>
      <c r="N792" s="364"/>
      <c r="O792" s="364" t="s">
        <v>7</v>
      </c>
      <c r="P792" s="364" t="s">
        <v>7</v>
      </c>
    </row>
    <row r="793" spans="1:16" x14ac:dyDescent="0.2">
      <c r="A793" s="364">
        <v>118869</v>
      </c>
      <c r="B793" s="364" t="s">
        <v>36</v>
      </c>
      <c r="C793" s="364" t="s">
        <v>254</v>
      </c>
      <c r="D793" s="364" t="s">
        <v>8</v>
      </c>
      <c r="E793" s="364" t="s">
        <v>7</v>
      </c>
      <c r="F793" s="364" t="s">
        <v>241</v>
      </c>
      <c r="G793" s="364" t="s">
        <v>7</v>
      </c>
      <c r="H793" s="364" t="s">
        <v>7</v>
      </c>
      <c r="I793" s="367">
        <f t="shared" si="12"/>
        <v>45759</v>
      </c>
      <c r="J793" s="364"/>
      <c r="K793" s="364"/>
      <c r="L793" s="364"/>
      <c r="M793" s="364"/>
      <c r="N793" s="364"/>
      <c r="O793" s="364" t="s">
        <v>7</v>
      </c>
      <c r="P793" s="364" t="s">
        <v>7</v>
      </c>
    </row>
    <row r="794" spans="1:16" x14ac:dyDescent="0.2">
      <c r="A794" s="364">
        <v>118869</v>
      </c>
      <c r="B794" s="364" t="s">
        <v>36</v>
      </c>
      <c r="C794" s="364" t="s">
        <v>255</v>
      </c>
      <c r="D794" s="364" t="s">
        <v>211</v>
      </c>
      <c r="E794" s="364" t="s">
        <v>7</v>
      </c>
      <c r="F794" s="364" t="s">
        <v>10</v>
      </c>
      <c r="G794" s="364" t="s">
        <v>7</v>
      </c>
      <c r="H794" s="364" t="s">
        <v>7</v>
      </c>
      <c r="I794" s="367">
        <f t="shared" si="12"/>
        <v>45760</v>
      </c>
      <c r="J794" s="364"/>
      <c r="K794" s="364"/>
      <c r="L794" s="364"/>
      <c r="M794" s="364"/>
      <c r="N794" s="364"/>
      <c r="O794" s="364" t="s">
        <v>7</v>
      </c>
      <c r="P794" s="364" t="s">
        <v>7</v>
      </c>
    </row>
    <row r="795" spans="1:16" x14ac:dyDescent="0.2">
      <c r="A795" s="364">
        <v>118869</v>
      </c>
      <c r="B795" s="364" t="s">
        <v>36</v>
      </c>
      <c r="C795" s="364" t="s">
        <v>256</v>
      </c>
      <c r="D795" s="364" t="s">
        <v>8</v>
      </c>
      <c r="E795" s="364" t="s">
        <v>7</v>
      </c>
      <c r="F795" s="364" t="s">
        <v>10</v>
      </c>
      <c r="G795" s="364" t="s">
        <v>7</v>
      </c>
      <c r="H795" s="364" t="s">
        <v>7</v>
      </c>
      <c r="I795" s="367">
        <f t="shared" si="12"/>
        <v>45761</v>
      </c>
      <c r="J795" s="364"/>
      <c r="K795" s="364"/>
      <c r="L795" s="364"/>
      <c r="M795" s="364"/>
      <c r="N795" s="364"/>
      <c r="O795" s="364" t="s">
        <v>7</v>
      </c>
      <c r="P795" s="364" t="s">
        <v>7</v>
      </c>
    </row>
    <row r="796" spans="1:16" x14ac:dyDescent="0.2">
      <c r="A796" s="364">
        <v>118869</v>
      </c>
      <c r="B796" s="364" t="s">
        <v>36</v>
      </c>
      <c r="C796" s="364" t="s">
        <v>257</v>
      </c>
      <c r="D796" s="364" t="s">
        <v>8</v>
      </c>
      <c r="E796" s="364" t="s">
        <v>7</v>
      </c>
      <c r="F796" s="364" t="s">
        <v>10</v>
      </c>
      <c r="G796" s="364" t="s">
        <v>7</v>
      </c>
      <c r="H796" s="364" t="s">
        <v>7</v>
      </c>
      <c r="I796" s="367">
        <f t="shared" si="12"/>
        <v>45762</v>
      </c>
      <c r="J796" s="364"/>
      <c r="K796" s="364"/>
      <c r="L796" s="364"/>
      <c r="M796" s="364"/>
      <c r="N796" s="364"/>
      <c r="O796" s="364" t="s">
        <v>7</v>
      </c>
      <c r="P796" s="364" t="s">
        <v>7</v>
      </c>
    </row>
    <row r="797" spans="1:16" x14ac:dyDescent="0.2">
      <c r="A797" s="364">
        <v>118869</v>
      </c>
      <c r="B797" s="364" t="s">
        <v>36</v>
      </c>
      <c r="C797" s="364" t="s">
        <v>258</v>
      </c>
      <c r="D797" s="364" t="s">
        <v>8</v>
      </c>
      <c r="E797" s="364" t="s">
        <v>7</v>
      </c>
      <c r="F797" s="364" t="s">
        <v>37</v>
      </c>
      <c r="G797" s="364" t="s">
        <v>7</v>
      </c>
      <c r="H797" s="364" t="s">
        <v>7</v>
      </c>
      <c r="I797" s="367">
        <f t="shared" si="12"/>
        <v>45763</v>
      </c>
      <c r="J797" s="364"/>
      <c r="K797" s="364"/>
      <c r="L797" s="364"/>
      <c r="M797" s="364"/>
      <c r="N797" s="364"/>
      <c r="O797" s="364" t="s">
        <v>7</v>
      </c>
      <c r="P797" s="364" t="s">
        <v>7</v>
      </c>
    </row>
    <row r="798" spans="1:16" x14ac:dyDescent="0.2">
      <c r="A798" s="364">
        <v>118869</v>
      </c>
      <c r="B798" s="364" t="s">
        <v>36</v>
      </c>
      <c r="C798" s="364" t="s">
        <v>259</v>
      </c>
      <c r="D798" s="364" t="s">
        <v>8</v>
      </c>
      <c r="E798" s="364" t="s">
        <v>7</v>
      </c>
      <c r="F798" s="364" t="s">
        <v>38</v>
      </c>
      <c r="G798" s="364" t="s">
        <v>7</v>
      </c>
      <c r="H798" s="364" t="s">
        <v>7</v>
      </c>
      <c r="I798" s="367">
        <f t="shared" si="12"/>
        <v>45764</v>
      </c>
      <c r="J798" s="364"/>
      <c r="K798" s="364"/>
      <c r="L798" s="364"/>
      <c r="M798" s="364"/>
      <c r="N798" s="364"/>
      <c r="O798" s="364" t="s">
        <v>7</v>
      </c>
      <c r="P798" s="364" t="s">
        <v>7</v>
      </c>
    </row>
    <row r="799" spans="1:16" x14ac:dyDescent="0.2">
      <c r="A799" s="364">
        <v>118869</v>
      </c>
      <c r="B799" s="364" t="s">
        <v>36</v>
      </c>
      <c r="C799" s="364" t="s">
        <v>260</v>
      </c>
      <c r="D799" s="364" t="s">
        <v>8</v>
      </c>
      <c r="E799" s="364" t="s">
        <v>7</v>
      </c>
      <c r="F799" s="364" t="s">
        <v>10</v>
      </c>
      <c r="G799" s="364" t="s">
        <v>7</v>
      </c>
      <c r="H799" s="364" t="s">
        <v>7</v>
      </c>
      <c r="I799" s="367">
        <f t="shared" si="12"/>
        <v>45765</v>
      </c>
      <c r="J799" s="364"/>
      <c r="K799" s="364"/>
      <c r="L799" s="364"/>
      <c r="M799" s="364"/>
      <c r="N799" s="364"/>
      <c r="O799" s="364" t="s">
        <v>7</v>
      </c>
      <c r="P799" s="364" t="s">
        <v>7</v>
      </c>
    </row>
    <row r="800" spans="1:16" x14ac:dyDescent="0.2">
      <c r="A800" s="364">
        <v>118869</v>
      </c>
      <c r="B800" s="364" t="s">
        <v>36</v>
      </c>
      <c r="C800" s="364" t="s">
        <v>261</v>
      </c>
      <c r="D800" s="364" t="s">
        <v>9</v>
      </c>
      <c r="E800" s="364" t="s">
        <v>7</v>
      </c>
      <c r="F800" s="364" t="s">
        <v>10</v>
      </c>
      <c r="G800" s="364" t="s">
        <v>7</v>
      </c>
      <c r="H800" s="364" t="s">
        <v>7</v>
      </c>
      <c r="I800" s="367">
        <f t="shared" si="12"/>
        <v>45766</v>
      </c>
      <c r="J800" s="364"/>
      <c r="K800" s="364"/>
      <c r="L800" s="364"/>
      <c r="M800" s="364"/>
      <c r="N800" s="364"/>
      <c r="O800" s="364" t="s">
        <v>7</v>
      </c>
      <c r="P800" s="364" t="s">
        <v>7</v>
      </c>
    </row>
    <row r="801" spans="1:16" x14ac:dyDescent="0.2">
      <c r="A801" s="364">
        <v>118869</v>
      </c>
      <c r="B801" s="364" t="s">
        <v>36</v>
      </c>
      <c r="C801" s="364" t="s">
        <v>262</v>
      </c>
      <c r="D801" s="364" t="s">
        <v>211</v>
      </c>
      <c r="E801" s="364" t="s">
        <v>7</v>
      </c>
      <c r="F801" s="364" t="s">
        <v>10</v>
      </c>
      <c r="G801" s="364" t="s">
        <v>7</v>
      </c>
      <c r="H801" s="364" t="s">
        <v>7</v>
      </c>
      <c r="I801" s="367">
        <f t="shared" si="12"/>
        <v>45767</v>
      </c>
      <c r="J801" s="364"/>
      <c r="K801" s="364"/>
      <c r="L801" s="364"/>
      <c r="M801" s="364"/>
      <c r="N801" s="364"/>
      <c r="O801" s="364" t="s">
        <v>7</v>
      </c>
      <c r="P801" s="364" t="s">
        <v>7</v>
      </c>
    </row>
    <row r="802" spans="1:16" x14ac:dyDescent="0.2">
      <c r="A802" s="364">
        <v>118869</v>
      </c>
      <c r="B802" s="364" t="s">
        <v>36</v>
      </c>
      <c r="C802" s="364" t="s">
        <v>263</v>
      </c>
      <c r="D802" s="364" t="s">
        <v>8</v>
      </c>
      <c r="E802" s="364" t="s">
        <v>7</v>
      </c>
      <c r="F802" s="364" t="s">
        <v>10</v>
      </c>
      <c r="G802" s="364" t="s">
        <v>7</v>
      </c>
      <c r="H802" s="364" t="s">
        <v>7</v>
      </c>
      <c r="I802" s="367">
        <f t="shared" si="12"/>
        <v>45768</v>
      </c>
      <c r="J802" s="364"/>
      <c r="K802" s="364"/>
      <c r="L802" s="364"/>
      <c r="M802" s="364"/>
      <c r="N802" s="364"/>
      <c r="O802" s="364" t="s">
        <v>7</v>
      </c>
      <c r="P802" s="364" t="s">
        <v>7</v>
      </c>
    </row>
    <row r="803" spans="1:16" x14ac:dyDescent="0.2">
      <c r="A803" s="364">
        <v>118869</v>
      </c>
      <c r="B803" s="364" t="s">
        <v>36</v>
      </c>
      <c r="C803" s="364" t="s">
        <v>264</v>
      </c>
      <c r="D803" s="364" t="s">
        <v>8</v>
      </c>
      <c r="E803" s="364" t="s">
        <v>7</v>
      </c>
      <c r="F803" s="364" t="s">
        <v>10</v>
      </c>
      <c r="G803" s="364" t="s">
        <v>7</v>
      </c>
      <c r="H803" s="364" t="s">
        <v>7</v>
      </c>
      <c r="I803" s="367">
        <f t="shared" si="12"/>
        <v>45769</v>
      </c>
      <c r="J803" s="364"/>
      <c r="K803" s="364"/>
      <c r="L803" s="364"/>
      <c r="M803" s="364"/>
      <c r="N803" s="364"/>
      <c r="O803" s="364" t="s">
        <v>7</v>
      </c>
      <c r="P803" s="364" t="s">
        <v>7</v>
      </c>
    </row>
    <row r="804" spans="1:16" x14ac:dyDescent="0.2">
      <c r="A804" s="364">
        <v>118869</v>
      </c>
      <c r="B804" s="364" t="s">
        <v>36</v>
      </c>
      <c r="C804" s="364" t="s">
        <v>265</v>
      </c>
      <c r="D804" s="364" t="s">
        <v>8</v>
      </c>
      <c r="E804" s="364" t="s">
        <v>7</v>
      </c>
      <c r="F804" s="364" t="s">
        <v>10</v>
      </c>
      <c r="G804" s="364" t="s">
        <v>7</v>
      </c>
      <c r="H804" s="364" t="s">
        <v>7</v>
      </c>
      <c r="I804" s="367">
        <f t="shared" si="12"/>
        <v>45770</v>
      </c>
      <c r="J804" s="364"/>
      <c r="K804" s="364"/>
      <c r="L804" s="364"/>
      <c r="M804" s="364"/>
      <c r="N804" s="364"/>
      <c r="O804" s="364" t="s">
        <v>7</v>
      </c>
      <c r="P804" s="364" t="s">
        <v>7</v>
      </c>
    </row>
    <row r="805" spans="1:16" x14ac:dyDescent="0.2">
      <c r="A805" s="364">
        <v>118869</v>
      </c>
      <c r="B805" s="364" t="s">
        <v>36</v>
      </c>
      <c r="C805" s="364" t="s">
        <v>266</v>
      </c>
      <c r="D805" s="364" t="s">
        <v>8</v>
      </c>
      <c r="E805" s="364" t="s">
        <v>7</v>
      </c>
      <c r="F805" s="364" t="s">
        <v>10</v>
      </c>
      <c r="G805" s="364" t="s">
        <v>7</v>
      </c>
      <c r="H805" s="364" t="s">
        <v>7</v>
      </c>
      <c r="I805" s="367">
        <f t="shared" si="12"/>
        <v>45771</v>
      </c>
      <c r="J805" s="364"/>
      <c r="K805" s="364"/>
      <c r="L805" s="364"/>
      <c r="M805" s="364"/>
      <c r="N805" s="364"/>
      <c r="O805" s="364" t="s">
        <v>7</v>
      </c>
      <c r="P805" s="364" t="s">
        <v>7</v>
      </c>
    </row>
    <row r="806" spans="1:16" x14ac:dyDescent="0.2">
      <c r="A806" s="364">
        <v>118869</v>
      </c>
      <c r="B806" s="364" t="s">
        <v>36</v>
      </c>
      <c r="C806" s="364" t="s">
        <v>267</v>
      </c>
      <c r="D806" s="364" t="s">
        <v>8</v>
      </c>
      <c r="E806" s="364" t="s">
        <v>7</v>
      </c>
      <c r="F806" s="364" t="s">
        <v>10</v>
      </c>
      <c r="G806" s="364" t="s">
        <v>7</v>
      </c>
      <c r="H806" s="364" t="s">
        <v>7</v>
      </c>
      <c r="I806" s="367">
        <f t="shared" si="12"/>
        <v>45772</v>
      </c>
      <c r="J806" s="364"/>
      <c r="K806" s="364"/>
      <c r="L806" s="364"/>
      <c r="M806" s="364"/>
      <c r="N806" s="364"/>
      <c r="O806" s="364" t="s">
        <v>7</v>
      </c>
      <c r="P806" s="364" t="s">
        <v>7</v>
      </c>
    </row>
    <row r="807" spans="1:16" x14ac:dyDescent="0.2">
      <c r="A807" s="364">
        <v>118869</v>
      </c>
      <c r="B807" s="364" t="s">
        <v>36</v>
      </c>
      <c r="C807" s="364" t="s">
        <v>268</v>
      </c>
      <c r="D807" s="364" t="s">
        <v>8</v>
      </c>
      <c r="E807" s="364" t="s">
        <v>7</v>
      </c>
      <c r="F807" s="364" t="s">
        <v>241</v>
      </c>
      <c r="G807" s="364" t="s">
        <v>7</v>
      </c>
      <c r="H807" s="364" t="s">
        <v>7</v>
      </c>
      <c r="I807" s="367">
        <f t="shared" si="12"/>
        <v>45773</v>
      </c>
      <c r="J807" s="364"/>
      <c r="K807" s="364"/>
      <c r="L807" s="364"/>
      <c r="M807" s="364"/>
      <c r="N807" s="364"/>
      <c r="O807" s="364" t="s">
        <v>7</v>
      </c>
      <c r="P807" s="364" t="s">
        <v>7</v>
      </c>
    </row>
    <row r="808" spans="1:16" x14ac:dyDescent="0.2">
      <c r="A808" s="364">
        <v>118869</v>
      </c>
      <c r="B808" s="364" t="s">
        <v>36</v>
      </c>
      <c r="C808" s="364" t="s">
        <v>269</v>
      </c>
      <c r="D808" s="364" t="s">
        <v>211</v>
      </c>
      <c r="E808" s="364" t="s">
        <v>7</v>
      </c>
      <c r="F808" s="364" t="s">
        <v>10</v>
      </c>
      <c r="G808" s="364" t="s">
        <v>7</v>
      </c>
      <c r="H808" s="364" t="s">
        <v>7</v>
      </c>
      <c r="I808" s="367">
        <f t="shared" si="12"/>
        <v>45774</v>
      </c>
      <c r="J808" s="364"/>
      <c r="K808" s="364"/>
      <c r="L808" s="364"/>
      <c r="M808" s="364"/>
      <c r="N808" s="364"/>
      <c r="O808" s="364" t="s">
        <v>7</v>
      </c>
      <c r="P808" s="364" t="s">
        <v>7</v>
      </c>
    </row>
    <row r="809" spans="1:16" x14ac:dyDescent="0.2">
      <c r="A809" s="364">
        <v>118869</v>
      </c>
      <c r="B809" s="364" t="s">
        <v>36</v>
      </c>
      <c r="C809" s="364" t="s">
        <v>270</v>
      </c>
      <c r="D809" s="364" t="s">
        <v>8</v>
      </c>
      <c r="E809" s="364" t="s">
        <v>7</v>
      </c>
      <c r="F809" s="364" t="s">
        <v>10</v>
      </c>
      <c r="G809" s="364" t="s">
        <v>7</v>
      </c>
      <c r="H809" s="364" t="s">
        <v>7</v>
      </c>
      <c r="I809" s="367">
        <f t="shared" si="12"/>
        <v>45775</v>
      </c>
      <c r="J809" s="364"/>
      <c r="K809" s="364"/>
      <c r="L809" s="364"/>
      <c r="M809" s="364"/>
      <c r="N809" s="364"/>
      <c r="O809" s="364" t="s">
        <v>7</v>
      </c>
      <c r="P809" s="364" t="s">
        <v>7</v>
      </c>
    </row>
    <row r="810" spans="1:16" x14ac:dyDescent="0.2">
      <c r="A810" s="364">
        <v>118869</v>
      </c>
      <c r="B810" s="364" t="s">
        <v>36</v>
      </c>
      <c r="C810" s="364" t="s">
        <v>271</v>
      </c>
      <c r="D810" s="364" t="s">
        <v>8</v>
      </c>
      <c r="E810" s="364" t="s">
        <v>7</v>
      </c>
      <c r="F810" s="364" t="s">
        <v>10</v>
      </c>
      <c r="G810" s="364" t="s">
        <v>7</v>
      </c>
      <c r="H810" s="364" t="s">
        <v>7</v>
      </c>
      <c r="I810" s="367">
        <f t="shared" si="12"/>
        <v>45776</v>
      </c>
      <c r="J810" s="364"/>
      <c r="K810" s="364"/>
      <c r="L810" s="364"/>
      <c r="M810" s="364"/>
      <c r="N810" s="364"/>
      <c r="O810" s="364" t="s">
        <v>7</v>
      </c>
      <c r="P810" s="364" t="s">
        <v>7</v>
      </c>
    </row>
    <row r="811" spans="1:16" x14ac:dyDescent="0.2">
      <c r="A811" s="364">
        <v>118869</v>
      </c>
      <c r="B811" s="364" t="s">
        <v>36</v>
      </c>
      <c r="C811" s="364" t="s">
        <v>272</v>
      </c>
      <c r="D811" s="364" t="s">
        <v>8</v>
      </c>
      <c r="E811" s="364" t="s">
        <v>7</v>
      </c>
      <c r="F811" s="364" t="s">
        <v>10</v>
      </c>
      <c r="G811" s="364" t="s">
        <v>7</v>
      </c>
      <c r="H811" s="364" t="s">
        <v>7</v>
      </c>
      <c r="I811" s="367">
        <f t="shared" si="12"/>
        <v>45777</v>
      </c>
      <c r="J811" s="364"/>
      <c r="K811" s="364"/>
      <c r="L811" s="364"/>
      <c r="M811" s="364"/>
      <c r="N811" s="364"/>
      <c r="O811" s="364" t="s">
        <v>7</v>
      </c>
      <c r="P811" s="364" t="s">
        <v>7</v>
      </c>
    </row>
    <row r="812" spans="1:16" x14ac:dyDescent="0.2">
      <c r="A812" s="364">
        <v>122339</v>
      </c>
      <c r="B812" s="364" t="s">
        <v>39</v>
      </c>
      <c r="C812" s="364" t="s">
        <v>243</v>
      </c>
      <c r="D812" s="364" t="s">
        <v>8</v>
      </c>
      <c r="E812" s="364" t="s">
        <v>7</v>
      </c>
      <c r="F812" s="364" t="s">
        <v>37</v>
      </c>
      <c r="G812" s="364" t="s">
        <v>7</v>
      </c>
      <c r="H812" s="364" t="s">
        <v>7</v>
      </c>
      <c r="I812" s="367">
        <f t="shared" si="12"/>
        <v>45748</v>
      </c>
      <c r="J812" s="364"/>
      <c r="K812" s="364"/>
      <c r="L812" s="364"/>
      <c r="M812" s="364"/>
      <c r="N812" s="364"/>
      <c r="O812" s="364" t="s">
        <v>7</v>
      </c>
      <c r="P812" s="364" t="s">
        <v>7</v>
      </c>
    </row>
    <row r="813" spans="1:16" x14ac:dyDescent="0.2">
      <c r="A813" s="364">
        <v>122339</v>
      </c>
      <c r="B813" s="364" t="s">
        <v>39</v>
      </c>
      <c r="C813" s="364" t="s">
        <v>244</v>
      </c>
      <c r="D813" s="364" t="s">
        <v>8</v>
      </c>
      <c r="E813" s="364" t="s">
        <v>7</v>
      </c>
      <c r="F813" s="364" t="s">
        <v>38</v>
      </c>
      <c r="G813" s="364" t="s">
        <v>7</v>
      </c>
      <c r="H813" s="364" t="s">
        <v>7</v>
      </c>
      <c r="I813" s="367">
        <f t="shared" si="12"/>
        <v>45749</v>
      </c>
      <c r="J813" s="364"/>
      <c r="K813" s="364"/>
      <c r="L813" s="364"/>
      <c r="M813" s="364"/>
      <c r="N813" s="364"/>
      <c r="O813" s="364" t="s">
        <v>7</v>
      </c>
      <c r="P813" s="364" t="s">
        <v>7</v>
      </c>
    </row>
    <row r="814" spans="1:16" x14ac:dyDescent="0.2">
      <c r="A814" s="364">
        <v>122339</v>
      </c>
      <c r="B814" s="364" t="s">
        <v>39</v>
      </c>
      <c r="C814" s="364" t="s">
        <v>245</v>
      </c>
      <c r="D814" s="364" t="s">
        <v>8</v>
      </c>
      <c r="E814" s="364" t="s">
        <v>7</v>
      </c>
      <c r="F814" s="364" t="s">
        <v>10</v>
      </c>
      <c r="G814" s="364" t="s">
        <v>7</v>
      </c>
      <c r="H814" s="364" t="s">
        <v>7</v>
      </c>
      <c r="I814" s="367">
        <f t="shared" si="12"/>
        <v>45750</v>
      </c>
      <c r="J814" s="364"/>
      <c r="K814" s="364"/>
      <c r="L814" s="364"/>
      <c r="M814" s="364"/>
      <c r="N814" s="364"/>
      <c r="O814" s="364" t="s">
        <v>7</v>
      </c>
      <c r="P814" s="364" t="s">
        <v>7</v>
      </c>
    </row>
    <row r="815" spans="1:16" x14ac:dyDescent="0.2">
      <c r="A815" s="364">
        <v>122339</v>
      </c>
      <c r="B815" s="364" t="s">
        <v>39</v>
      </c>
      <c r="C815" s="364" t="s">
        <v>246</v>
      </c>
      <c r="D815" s="364" t="s">
        <v>8</v>
      </c>
      <c r="E815" s="364" t="s">
        <v>7</v>
      </c>
      <c r="F815" s="364" t="s">
        <v>10</v>
      </c>
      <c r="G815" s="364" t="s">
        <v>7</v>
      </c>
      <c r="H815" s="364" t="s">
        <v>7</v>
      </c>
      <c r="I815" s="367">
        <f t="shared" si="12"/>
        <v>45751</v>
      </c>
      <c r="J815" s="364"/>
      <c r="K815" s="364"/>
      <c r="L815" s="364"/>
      <c r="M815" s="364"/>
      <c r="N815" s="364"/>
      <c r="O815" s="364" t="s">
        <v>7</v>
      </c>
      <c r="P815" s="364" t="s">
        <v>7</v>
      </c>
    </row>
    <row r="816" spans="1:16" x14ac:dyDescent="0.2">
      <c r="A816" s="364">
        <v>122339</v>
      </c>
      <c r="B816" s="364" t="s">
        <v>39</v>
      </c>
      <c r="C816" s="364" t="s">
        <v>247</v>
      </c>
      <c r="D816" s="364" t="s">
        <v>8</v>
      </c>
      <c r="E816" s="364" t="s">
        <v>7</v>
      </c>
      <c r="F816" s="364" t="s">
        <v>241</v>
      </c>
      <c r="G816" s="364" t="s">
        <v>7</v>
      </c>
      <c r="H816" s="364" t="s">
        <v>7</v>
      </c>
      <c r="I816" s="367">
        <f t="shared" si="12"/>
        <v>45752</v>
      </c>
      <c r="J816" s="364"/>
      <c r="K816" s="364"/>
      <c r="L816" s="364"/>
      <c r="M816" s="364"/>
      <c r="N816" s="364"/>
      <c r="O816" s="364" t="s">
        <v>7</v>
      </c>
      <c r="P816" s="364" t="s">
        <v>7</v>
      </c>
    </row>
    <row r="817" spans="1:16" x14ac:dyDescent="0.2">
      <c r="A817" s="364">
        <v>122339</v>
      </c>
      <c r="B817" s="364" t="s">
        <v>39</v>
      </c>
      <c r="C817" s="364" t="s">
        <v>248</v>
      </c>
      <c r="D817" s="364" t="s">
        <v>211</v>
      </c>
      <c r="E817" s="364" t="s">
        <v>7</v>
      </c>
      <c r="F817" s="364" t="s">
        <v>10</v>
      </c>
      <c r="G817" s="364" t="s">
        <v>7</v>
      </c>
      <c r="H817" s="364" t="s">
        <v>7</v>
      </c>
      <c r="I817" s="367">
        <f t="shared" si="12"/>
        <v>45753</v>
      </c>
      <c r="J817" s="364"/>
      <c r="K817" s="364"/>
      <c r="L817" s="364"/>
      <c r="M817" s="364"/>
      <c r="N817" s="364"/>
      <c r="O817" s="364" t="s">
        <v>7</v>
      </c>
      <c r="P817" s="364" t="s">
        <v>7</v>
      </c>
    </row>
    <row r="818" spans="1:16" x14ac:dyDescent="0.2">
      <c r="A818" s="364">
        <v>122339</v>
      </c>
      <c r="B818" s="364" t="s">
        <v>39</v>
      </c>
      <c r="C818" s="364" t="s">
        <v>249</v>
      </c>
      <c r="D818" s="364" t="s">
        <v>8</v>
      </c>
      <c r="E818" s="364" t="s">
        <v>7</v>
      </c>
      <c r="F818" s="364" t="s">
        <v>10</v>
      </c>
      <c r="G818" s="364" t="s">
        <v>7</v>
      </c>
      <c r="H818" s="364" t="s">
        <v>7</v>
      </c>
      <c r="I818" s="367">
        <f t="shared" si="12"/>
        <v>45754</v>
      </c>
      <c r="J818" s="364"/>
      <c r="K818" s="364"/>
      <c r="L818" s="364"/>
      <c r="M818" s="364"/>
      <c r="N818" s="364"/>
      <c r="O818" s="364" t="s">
        <v>7</v>
      </c>
      <c r="P818" s="364" t="s">
        <v>7</v>
      </c>
    </row>
    <row r="819" spans="1:16" x14ac:dyDescent="0.2">
      <c r="A819" s="364">
        <v>122339</v>
      </c>
      <c r="B819" s="364" t="s">
        <v>39</v>
      </c>
      <c r="C819" s="364" t="s">
        <v>250</v>
      </c>
      <c r="D819" s="364" t="s">
        <v>8</v>
      </c>
      <c r="E819" s="364" t="s">
        <v>7</v>
      </c>
      <c r="F819" s="364" t="s">
        <v>10</v>
      </c>
      <c r="G819" s="364" t="s">
        <v>7</v>
      </c>
      <c r="H819" s="364" t="s">
        <v>7</v>
      </c>
      <c r="I819" s="367">
        <f t="shared" si="12"/>
        <v>45755</v>
      </c>
      <c r="J819" s="364"/>
      <c r="K819" s="364"/>
      <c r="L819" s="364"/>
      <c r="M819" s="364"/>
      <c r="N819" s="364"/>
      <c r="O819" s="364" t="s">
        <v>7</v>
      </c>
      <c r="P819" s="364" t="s">
        <v>7</v>
      </c>
    </row>
    <row r="820" spans="1:16" x14ac:dyDescent="0.2">
      <c r="A820" s="364">
        <v>122339</v>
      </c>
      <c r="B820" s="364" t="s">
        <v>39</v>
      </c>
      <c r="C820" s="364" t="s">
        <v>251</v>
      </c>
      <c r="D820" s="364" t="s">
        <v>8</v>
      </c>
      <c r="E820" s="364" t="s">
        <v>7</v>
      </c>
      <c r="F820" s="364" t="s">
        <v>10</v>
      </c>
      <c r="G820" s="364" t="s">
        <v>7</v>
      </c>
      <c r="H820" s="364" t="s">
        <v>7</v>
      </c>
      <c r="I820" s="367">
        <f t="shared" si="12"/>
        <v>45756</v>
      </c>
      <c r="J820" s="364"/>
      <c r="K820" s="364"/>
      <c r="L820" s="364"/>
      <c r="M820" s="364"/>
      <c r="N820" s="364"/>
      <c r="O820" s="364" t="s">
        <v>7</v>
      </c>
      <c r="P820" s="364" t="s">
        <v>7</v>
      </c>
    </row>
    <row r="821" spans="1:16" x14ac:dyDescent="0.2">
      <c r="A821" s="364">
        <v>122339</v>
      </c>
      <c r="B821" s="364" t="s">
        <v>39</v>
      </c>
      <c r="C821" s="364" t="s">
        <v>252</v>
      </c>
      <c r="D821" s="364" t="s">
        <v>8</v>
      </c>
      <c r="E821" s="364" t="s">
        <v>7</v>
      </c>
      <c r="F821" s="364" t="s">
        <v>10</v>
      </c>
      <c r="G821" s="364" t="s">
        <v>7</v>
      </c>
      <c r="H821" s="364" t="s">
        <v>7</v>
      </c>
      <c r="I821" s="367">
        <f t="shared" si="12"/>
        <v>45757</v>
      </c>
      <c r="J821" s="364"/>
      <c r="K821" s="364"/>
      <c r="L821" s="364"/>
      <c r="M821" s="364"/>
      <c r="N821" s="364"/>
      <c r="O821" s="364" t="s">
        <v>7</v>
      </c>
      <c r="P821" s="364" t="s">
        <v>7</v>
      </c>
    </row>
    <row r="822" spans="1:16" x14ac:dyDescent="0.2">
      <c r="A822" s="364">
        <v>122339</v>
      </c>
      <c r="B822" s="364" t="s">
        <v>39</v>
      </c>
      <c r="C822" s="364" t="s">
        <v>253</v>
      </c>
      <c r="D822" s="364" t="s">
        <v>8</v>
      </c>
      <c r="E822" s="364" t="s">
        <v>7</v>
      </c>
      <c r="F822" s="364" t="s">
        <v>10</v>
      </c>
      <c r="G822" s="364" t="s">
        <v>7</v>
      </c>
      <c r="H822" s="364" t="s">
        <v>7</v>
      </c>
      <c r="I822" s="367">
        <f t="shared" si="12"/>
        <v>45758</v>
      </c>
      <c r="J822" s="364"/>
      <c r="K822" s="364"/>
      <c r="L822" s="364"/>
      <c r="M822" s="364"/>
      <c r="N822" s="364"/>
      <c r="O822" s="364" t="s">
        <v>7</v>
      </c>
      <c r="P822" s="364" t="s">
        <v>7</v>
      </c>
    </row>
    <row r="823" spans="1:16" x14ac:dyDescent="0.2">
      <c r="A823" s="364">
        <v>122339</v>
      </c>
      <c r="B823" s="364" t="s">
        <v>39</v>
      </c>
      <c r="C823" s="364" t="s">
        <v>254</v>
      </c>
      <c r="D823" s="364" t="s">
        <v>9</v>
      </c>
      <c r="E823" s="364" t="s">
        <v>7</v>
      </c>
      <c r="F823" s="364" t="s">
        <v>10</v>
      </c>
      <c r="G823" s="364" t="s">
        <v>7</v>
      </c>
      <c r="H823" s="364" t="s">
        <v>7</v>
      </c>
      <c r="I823" s="367">
        <f t="shared" si="12"/>
        <v>45759</v>
      </c>
      <c r="J823" s="364"/>
      <c r="K823" s="364"/>
      <c r="L823" s="364"/>
      <c r="M823" s="364"/>
      <c r="N823" s="364"/>
      <c r="O823" s="364" t="s">
        <v>7</v>
      </c>
      <c r="P823" s="364" t="s">
        <v>7</v>
      </c>
    </row>
    <row r="824" spans="1:16" x14ac:dyDescent="0.2">
      <c r="A824" s="364">
        <v>122339</v>
      </c>
      <c r="B824" s="364" t="s">
        <v>39</v>
      </c>
      <c r="C824" s="364" t="s">
        <v>255</v>
      </c>
      <c r="D824" s="364" t="s">
        <v>211</v>
      </c>
      <c r="E824" s="364" t="s">
        <v>7</v>
      </c>
      <c r="F824" s="364" t="s">
        <v>10</v>
      </c>
      <c r="G824" s="364" t="s">
        <v>7</v>
      </c>
      <c r="H824" s="364" t="s">
        <v>7</v>
      </c>
      <c r="I824" s="367">
        <f t="shared" si="12"/>
        <v>45760</v>
      </c>
      <c r="J824" s="364"/>
      <c r="K824" s="364"/>
      <c r="L824" s="364"/>
      <c r="M824" s="364"/>
      <c r="N824" s="364"/>
      <c r="O824" s="364" t="s">
        <v>7</v>
      </c>
      <c r="P824" s="364" t="s">
        <v>7</v>
      </c>
    </row>
    <row r="825" spans="1:16" x14ac:dyDescent="0.2">
      <c r="A825" s="364">
        <v>122339</v>
      </c>
      <c r="B825" s="364" t="s">
        <v>39</v>
      </c>
      <c r="C825" s="364" t="s">
        <v>256</v>
      </c>
      <c r="D825" s="364" t="s">
        <v>8</v>
      </c>
      <c r="E825" s="364" t="s">
        <v>7</v>
      </c>
      <c r="F825" s="364" t="s">
        <v>10</v>
      </c>
      <c r="G825" s="364" t="s">
        <v>7</v>
      </c>
      <c r="H825" s="364" t="s">
        <v>7</v>
      </c>
      <c r="I825" s="367">
        <f t="shared" si="12"/>
        <v>45761</v>
      </c>
      <c r="J825" s="364"/>
      <c r="K825" s="364"/>
      <c r="L825" s="364"/>
      <c r="M825" s="364"/>
      <c r="N825" s="364"/>
      <c r="O825" s="364" t="s">
        <v>7</v>
      </c>
      <c r="P825" s="364" t="s">
        <v>7</v>
      </c>
    </row>
    <row r="826" spans="1:16" x14ac:dyDescent="0.2">
      <c r="A826" s="364">
        <v>122339</v>
      </c>
      <c r="B826" s="364" t="s">
        <v>39</v>
      </c>
      <c r="C826" s="364" t="s">
        <v>257</v>
      </c>
      <c r="D826" s="364" t="s">
        <v>8</v>
      </c>
      <c r="E826" s="364" t="s">
        <v>7</v>
      </c>
      <c r="F826" s="364" t="s">
        <v>37</v>
      </c>
      <c r="G826" s="364" t="s">
        <v>7</v>
      </c>
      <c r="H826" s="364" t="s">
        <v>7</v>
      </c>
      <c r="I826" s="367">
        <f t="shared" si="12"/>
        <v>45762</v>
      </c>
      <c r="J826" s="364"/>
      <c r="K826" s="364"/>
      <c r="L826" s="364"/>
      <c r="M826" s="364"/>
      <c r="N826" s="364"/>
      <c r="O826" s="364" t="s">
        <v>7</v>
      </c>
      <c r="P826" s="364" t="s">
        <v>7</v>
      </c>
    </row>
    <row r="827" spans="1:16" x14ac:dyDescent="0.2">
      <c r="A827" s="364">
        <v>122339</v>
      </c>
      <c r="B827" s="364" t="s">
        <v>39</v>
      </c>
      <c r="C827" s="364" t="s">
        <v>258</v>
      </c>
      <c r="D827" s="364" t="s">
        <v>8</v>
      </c>
      <c r="E827" s="364" t="s">
        <v>7</v>
      </c>
      <c r="F827" s="364" t="s">
        <v>38</v>
      </c>
      <c r="G827" s="364" t="s">
        <v>7</v>
      </c>
      <c r="H827" s="364" t="s">
        <v>7</v>
      </c>
      <c r="I827" s="367">
        <f t="shared" si="12"/>
        <v>45763</v>
      </c>
      <c r="J827" s="364"/>
      <c r="K827" s="364"/>
      <c r="L827" s="364"/>
      <c r="M827" s="364"/>
      <c r="N827" s="364"/>
      <c r="O827" s="364" t="s">
        <v>7</v>
      </c>
      <c r="P827" s="364" t="s">
        <v>7</v>
      </c>
    </row>
    <row r="828" spans="1:16" x14ac:dyDescent="0.2">
      <c r="A828" s="364">
        <v>122339</v>
      </c>
      <c r="B828" s="364" t="s">
        <v>39</v>
      </c>
      <c r="C828" s="364" t="s">
        <v>259</v>
      </c>
      <c r="D828" s="364" t="s">
        <v>8</v>
      </c>
      <c r="E828" s="364" t="s">
        <v>7</v>
      </c>
      <c r="F828" s="364" t="s">
        <v>10</v>
      </c>
      <c r="G828" s="364" t="s">
        <v>7</v>
      </c>
      <c r="H828" s="364" t="s">
        <v>7</v>
      </c>
      <c r="I828" s="367">
        <f t="shared" si="12"/>
        <v>45764</v>
      </c>
      <c r="J828" s="364"/>
      <c r="K828" s="364"/>
      <c r="L828" s="364"/>
      <c r="M828" s="364"/>
      <c r="N828" s="364"/>
      <c r="O828" s="364" t="s">
        <v>7</v>
      </c>
      <c r="P828" s="364" t="s">
        <v>7</v>
      </c>
    </row>
    <row r="829" spans="1:16" x14ac:dyDescent="0.2">
      <c r="A829" s="364">
        <v>122339</v>
      </c>
      <c r="B829" s="364" t="s">
        <v>39</v>
      </c>
      <c r="C829" s="364" t="s">
        <v>260</v>
      </c>
      <c r="D829" s="364" t="s">
        <v>8</v>
      </c>
      <c r="E829" s="364" t="s">
        <v>7</v>
      </c>
      <c r="F829" s="364" t="s">
        <v>10</v>
      </c>
      <c r="G829" s="364" t="s">
        <v>7</v>
      </c>
      <c r="H829" s="364" t="s">
        <v>7</v>
      </c>
      <c r="I829" s="367">
        <f t="shared" si="12"/>
        <v>45765</v>
      </c>
      <c r="J829" s="364"/>
      <c r="K829" s="364"/>
      <c r="L829" s="364"/>
      <c r="M829" s="364"/>
      <c r="N829" s="364"/>
      <c r="O829" s="364" t="s">
        <v>7</v>
      </c>
      <c r="P829" s="364" t="s">
        <v>7</v>
      </c>
    </row>
    <row r="830" spans="1:16" x14ac:dyDescent="0.2">
      <c r="A830" s="364">
        <v>122339</v>
      </c>
      <c r="B830" s="364" t="s">
        <v>39</v>
      </c>
      <c r="C830" s="364" t="s">
        <v>261</v>
      </c>
      <c r="D830" s="364" t="s">
        <v>8</v>
      </c>
      <c r="E830" s="364" t="s">
        <v>7</v>
      </c>
      <c r="F830" s="364" t="s">
        <v>241</v>
      </c>
      <c r="G830" s="364" t="s">
        <v>7</v>
      </c>
      <c r="H830" s="364" t="s">
        <v>7</v>
      </c>
      <c r="I830" s="367">
        <f t="shared" si="12"/>
        <v>45766</v>
      </c>
      <c r="J830" s="364"/>
      <c r="K830" s="364"/>
      <c r="L830" s="364"/>
      <c r="M830" s="364"/>
      <c r="N830" s="364"/>
      <c r="O830" s="364" t="s">
        <v>7</v>
      </c>
      <c r="P830" s="364" t="s">
        <v>7</v>
      </c>
    </row>
    <row r="831" spans="1:16" x14ac:dyDescent="0.2">
      <c r="A831" s="364">
        <v>122339</v>
      </c>
      <c r="B831" s="364" t="s">
        <v>39</v>
      </c>
      <c r="C831" s="364" t="s">
        <v>262</v>
      </c>
      <c r="D831" s="364" t="s">
        <v>211</v>
      </c>
      <c r="E831" s="364" t="s">
        <v>7</v>
      </c>
      <c r="F831" s="364" t="s">
        <v>10</v>
      </c>
      <c r="G831" s="364" t="s">
        <v>7</v>
      </c>
      <c r="H831" s="364" t="s">
        <v>7</v>
      </c>
      <c r="I831" s="367">
        <f t="shared" si="12"/>
        <v>45767</v>
      </c>
      <c r="J831" s="364"/>
      <c r="K831" s="364"/>
      <c r="L831" s="364"/>
      <c r="M831" s="364"/>
      <c r="N831" s="364"/>
      <c r="O831" s="364" t="s">
        <v>7</v>
      </c>
      <c r="P831" s="364" t="s">
        <v>7</v>
      </c>
    </row>
    <row r="832" spans="1:16" x14ac:dyDescent="0.2">
      <c r="A832" s="364">
        <v>122339</v>
      </c>
      <c r="B832" s="364" t="s">
        <v>39</v>
      </c>
      <c r="C832" s="364" t="s">
        <v>263</v>
      </c>
      <c r="D832" s="364" t="s">
        <v>8</v>
      </c>
      <c r="E832" s="364" t="s">
        <v>7</v>
      </c>
      <c r="F832" s="364" t="s">
        <v>10</v>
      </c>
      <c r="G832" s="364" t="s">
        <v>7</v>
      </c>
      <c r="H832" s="364" t="s">
        <v>7</v>
      </c>
      <c r="I832" s="367">
        <f t="shared" si="12"/>
        <v>45768</v>
      </c>
      <c r="J832" s="364"/>
      <c r="K832" s="364"/>
      <c r="L832" s="364"/>
      <c r="M832" s="364"/>
      <c r="N832" s="364"/>
      <c r="O832" s="364" t="s">
        <v>7</v>
      </c>
      <c r="P832" s="364" t="s">
        <v>7</v>
      </c>
    </row>
    <row r="833" spans="1:16" x14ac:dyDescent="0.2">
      <c r="A833" s="364">
        <v>122339</v>
      </c>
      <c r="B833" s="364" t="s">
        <v>39</v>
      </c>
      <c r="C833" s="364" t="s">
        <v>264</v>
      </c>
      <c r="D833" s="364" t="s">
        <v>8</v>
      </c>
      <c r="E833" s="364" t="s">
        <v>7</v>
      </c>
      <c r="F833" s="364" t="s">
        <v>10</v>
      </c>
      <c r="G833" s="364" t="s">
        <v>7</v>
      </c>
      <c r="H833" s="364" t="s">
        <v>7</v>
      </c>
      <c r="I833" s="367">
        <f t="shared" si="12"/>
        <v>45769</v>
      </c>
      <c r="J833" s="364"/>
      <c r="K833" s="364"/>
      <c r="L833" s="364"/>
      <c r="M833" s="364"/>
      <c r="N833" s="364"/>
      <c r="O833" s="364" t="s">
        <v>7</v>
      </c>
      <c r="P833" s="364" t="s">
        <v>7</v>
      </c>
    </row>
    <row r="834" spans="1:16" x14ac:dyDescent="0.2">
      <c r="A834" s="364">
        <v>122339</v>
      </c>
      <c r="B834" s="364" t="s">
        <v>39</v>
      </c>
      <c r="C834" s="364" t="s">
        <v>265</v>
      </c>
      <c r="D834" s="364" t="s">
        <v>8</v>
      </c>
      <c r="E834" s="364" t="s">
        <v>7</v>
      </c>
      <c r="F834" s="364" t="s">
        <v>37</v>
      </c>
      <c r="G834" s="364" t="s">
        <v>7</v>
      </c>
      <c r="H834" s="364" t="s">
        <v>7</v>
      </c>
      <c r="I834" s="367">
        <f t="shared" si="12"/>
        <v>45770</v>
      </c>
      <c r="J834" s="364"/>
      <c r="K834" s="364"/>
      <c r="L834" s="364"/>
      <c r="M834" s="364"/>
      <c r="N834" s="364"/>
      <c r="O834" s="364" t="s">
        <v>7</v>
      </c>
      <c r="P834" s="364" t="s">
        <v>7</v>
      </c>
    </row>
    <row r="835" spans="1:16" x14ac:dyDescent="0.2">
      <c r="A835" s="364">
        <v>122339</v>
      </c>
      <c r="B835" s="364" t="s">
        <v>39</v>
      </c>
      <c r="C835" s="364" t="s">
        <v>266</v>
      </c>
      <c r="D835" s="364" t="s">
        <v>8</v>
      </c>
      <c r="E835" s="364" t="s">
        <v>7</v>
      </c>
      <c r="F835" s="364" t="s">
        <v>38</v>
      </c>
      <c r="G835" s="364" t="s">
        <v>7</v>
      </c>
      <c r="H835" s="364" t="s">
        <v>7</v>
      </c>
      <c r="I835" s="367">
        <f t="shared" ref="I835:I898" si="13">C835*1</f>
        <v>45771</v>
      </c>
      <c r="J835" s="364"/>
      <c r="K835" s="364"/>
      <c r="L835" s="364"/>
      <c r="M835" s="364"/>
      <c r="N835" s="364"/>
      <c r="O835" s="364" t="s">
        <v>7</v>
      </c>
      <c r="P835" s="364" t="s">
        <v>7</v>
      </c>
    </row>
    <row r="836" spans="1:16" x14ac:dyDescent="0.2">
      <c r="A836" s="364">
        <v>122339</v>
      </c>
      <c r="B836" s="364" t="s">
        <v>39</v>
      </c>
      <c r="C836" s="364" t="s">
        <v>267</v>
      </c>
      <c r="D836" s="364" t="s">
        <v>8</v>
      </c>
      <c r="E836" s="364" t="s">
        <v>7</v>
      </c>
      <c r="F836" s="364" t="s">
        <v>10</v>
      </c>
      <c r="G836" s="364" t="s">
        <v>7</v>
      </c>
      <c r="H836" s="364" t="s">
        <v>7</v>
      </c>
      <c r="I836" s="367">
        <f t="shared" si="13"/>
        <v>45772</v>
      </c>
      <c r="J836" s="364"/>
      <c r="K836" s="364"/>
      <c r="L836" s="364"/>
      <c r="M836" s="364"/>
      <c r="N836" s="364"/>
      <c r="O836" s="364" t="s">
        <v>7</v>
      </c>
      <c r="P836" s="364" t="s">
        <v>7</v>
      </c>
    </row>
    <row r="837" spans="1:16" x14ac:dyDescent="0.2">
      <c r="A837" s="364">
        <v>122339</v>
      </c>
      <c r="B837" s="364" t="s">
        <v>39</v>
      </c>
      <c r="C837" s="364" t="s">
        <v>268</v>
      </c>
      <c r="D837" s="364" t="s">
        <v>9</v>
      </c>
      <c r="E837" s="364" t="s">
        <v>7</v>
      </c>
      <c r="F837" s="364" t="s">
        <v>10</v>
      </c>
      <c r="G837" s="364" t="s">
        <v>7</v>
      </c>
      <c r="H837" s="364" t="s">
        <v>7</v>
      </c>
      <c r="I837" s="367">
        <f t="shared" si="13"/>
        <v>45773</v>
      </c>
      <c r="J837" s="364"/>
      <c r="K837" s="364"/>
      <c r="L837" s="364"/>
      <c r="M837" s="364"/>
      <c r="N837" s="364"/>
      <c r="O837" s="364" t="s">
        <v>7</v>
      </c>
      <c r="P837" s="364" t="s">
        <v>7</v>
      </c>
    </row>
    <row r="838" spans="1:16" x14ac:dyDescent="0.2">
      <c r="A838" s="364">
        <v>122339</v>
      </c>
      <c r="B838" s="364" t="s">
        <v>39</v>
      </c>
      <c r="C838" s="364" t="s">
        <v>269</v>
      </c>
      <c r="D838" s="364" t="s">
        <v>211</v>
      </c>
      <c r="E838" s="364" t="s">
        <v>7</v>
      </c>
      <c r="F838" s="364" t="s">
        <v>10</v>
      </c>
      <c r="G838" s="364" t="s">
        <v>7</v>
      </c>
      <c r="H838" s="364" t="s">
        <v>7</v>
      </c>
      <c r="I838" s="367">
        <f t="shared" si="13"/>
        <v>45774</v>
      </c>
      <c r="J838" s="364"/>
      <c r="K838" s="364"/>
      <c r="L838" s="364"/>
      <c r="M838" s="364"/>
      <c r="N838" s="364"/>
      <c r="O838" s="364" t="s">
        <v>7</v>
      </c>
      <c r="P838" s="364" t="s">
        <v>7</v>
      </c>
    </row>
    <row r="839" spans="1:16" x14ac:dyDescent="0.2">
      <c r="A839" s="364">
        <v>122339</v>
      </c>
      <c r="B839" s="364" t="s">
        <v>39</v>
      </c>
      <c r="C839" s="364" t="s">
        <v>270</v>
      </c>
      <c r="D839" s="364" t="s">
        <v>8</v>
      </c>
      <c r="E839" s="364" t="s">
        <v>7</v>
      </c>
      <c r="F839" s="364" t="s">
        <v>10</v>
      </c>
      <c r="G839" s="364" t="s">
        <v>7</v>
      </c>
      <c r="H839" s="364" t="s">
        <v>7</v>
      </c>
      <c r="I839" s="367">
        <f t="shared" si="13"/>
        <v>45775</v>
      </c>
      <c r="J839" s="364"/>
      <c r="K839" s="364"/>
      <c r="L839" s="364"/>
      <c r="M839" s="364"/>
      <c r="N839" s="364"/>
      <c r="O839" s="364" t="s">
        <v>7</v>
      </c>
      <c r="P839" s="364" t="s">
        <v>7</v>
      </c>
    </row>
    <row r="840" spans="1:16" x14ac:dyDescent="0.2">
      <c r="A840" s="364">
        <v>122339</v>
      </c>
      <c r="B840" s="364" t="s">
        <v>39</v>
      </c>
      <c r="C840" s="364" t="s">
        <v>271</v>
      </c>
      <c r="D840" s="364" t="s">
        <v>8</v>
      </c>
      <c r="E840" s="364" t="s">
        <v>7</v>
      </c>
      <c r="F840" s="364" t="s">
        <v>10</v>
      </c>
      <c r="G840" s="364" t="s">
        <v>7</v>
      </c>
      <c r="H840" s="364" t="s">
        <v>7</v>
      </c>
      <c r="I840" s="367">
        <f t="shared" si="13"/>
        <v>45776</v>
      </c>
      <c r="J840" s="364"/>
      <c r="K840" s="364"/>
      <c r="L840" s="364"/>
      <c r="M840" s="364"/>
      <c r="N840" s="364"/>
      <c r="O840" s="364" t="s">
        <v>7</v>
      </c>
      <c r="P840" s="364" t="s">
        <v>7</v>
      </c>
    </row>
    <row r="841" spans="1:16" x14ac:dyDescent="0.2">
      <c r="A841" s="364">
        <v>122339</v>
      </c>
      <c r="B841" s="364" t="s">
        <v>39</v>
      </c>
      <c r="C841" s="364" t="s">
        <v>272</v>
      </c>
      <c r="D841" s="364" t="s">
        <v>8</v>
      </c>
      <c r="E841" s="364" t="s">
        <v>7</v>
      </c>
      <c r="F841" s="364" t="s">
        <v>37</v>
      </c>
      <c r="G841" s="364" t="s">
        <v>7</v>
      </c>
      <c r="H841" s="364" t="s">
        <v>7</v>
      </c>
      <c r="I841" s="367">
        <f t="shared" si="13"/>
        <v>45777</v>
      </c>
      <c r="J841" s="364"/>
      <c r="K841" s="364"/>
      <c r="L841" s="364"/>
      <c r="M841" s="364"/>
      <c r="N841" s="364"/>
      <c r="O841" s="364" t="s">
        <v>7</v>
      </c>
      <c r="P841" s="364" t="s">
        <v>7</v>
      </c>
    </row>
    <row r="842" spans="1:16" x14ac:dyDescent="0.2">
      <c r="A842" s="364">
        <v>125630</v>
      </c>
      <c r="B842" s="364" t="s">
        <v>146</v>
      </c>
      <c r="C842" s="364" t="s">
        <v>243</v>
      </c>
      <c r="D842" s="364" t="s">
        <v>8</v>
      </c>
      <c r="E842" s="364" t="s">
        <v>7</v>
      </c>
      <c r="F842" s="364" t="s">
        <v>10</v>
      </c>
      <c r="G842" s="364" t="s">
        <v>7</v>
      </c>
      <c r="H842" s="364" t="s">
        <v>7</v>
      </c>
      <c r="I842" s="367">
        <f t="shared" si="13"/>
        <v>45748</v>
      </c>
      <c r="J842" s="364"/>
      <c r="K842" s="364"/>
      <c r="L842" s="364"/>
      <c r="M842" s="364"/>
      <c r="N842" s="364"/>
      <c r="O842" s="364" t="s">
        <v>7</v>
      </c>
      <c r="P842" s="364" t="s">
        <v>7</v>
      </c>
    </row>
    <row r="843" spans="1:16" x14ac:dyDescent="0.2">
      <c r="A843" s="364">
        <v>125630</v>
      </c>
      <c r="B843" s="364" t="s">
        <v>146</v>
      </c>
      <c r="C843" s="364" t="s">
        <v>244</v>
      </c>
      <c r="D843" s="364" t="s">
        <v>8</v>
      </c>
      <c r="E843" s="364" t="s">
        <v>7</v>
      </c>
      <c r="F843" s="364" t="s">
        <v>10</v>
      </c>
      <c r="G843" s="364" t="s">
        <v>7</v>
      </c>
      <c r="H843" s="364" t="s">
        <v>7</v>
      </c>
      <c r="I843" s="367">
        <f t="shared" si="13"/>
        <v>45749</v>
      </c>
      <c r="J843" s="364"/>
      <c r="K843" s="364"/>
      <c r="L843" s="364"/>
      <c r="M843" s="364"/>
      <c r="N843" s="364"/>
      <c r="O843" s="364" t="s">
        <v>7</v>
      </c>
      <c r="P843" s="364" t="s">
        <v>7</v>
      </c>
    </row>
    <row r="844" spans="1:16" x14ac:dyDescent="0.2">
      <c r="A844" s="364">
        <v>125630</v>
      </c>
      <c r="B844" s="364" t="s">
        <v>146</v>
      </c>
      <c r="C844" s="364" t="s">
        <v>245</v>
      </c>
      <c r="D844" s="364" t="s">
        <v>8</v>
      </c>
      <c r="E844" s="364" t="s">
        <v>7</v>
      </c>
      <c r="F844" s="364" t="s">
        <v>10</v>
      </c>
      <c r="G844" s="364" t="s">
        <v>7</v>
      </c>
      <c r="H844" s="364" t="s">
        <v>7</v>
      </c>
      <c r="I844" s="367">
        <f t="shared" si="13"/>
        <v>45750</v>
      </c>
      <c r="J844" s="364"/>
      <c r="K844" s="364"/>
      <c r="L844" s="364"/>
      <c r="M844" s="364"/>
      <c r="N844" s="364"/>
      <c r="O844" s="364" t="s">
        <v>7</v>
      </c>
      <c r="P844" s="364" t="s">
        <v>7</v>
      </c>
    </row>
    <row r="845" spans="1:16" x14ac:dyDescent="0.2">
      <c r="A845" s="364">
        <v>125630</v>
      </c>
      <c r="B845" s="364" t="s">
        <v>146</v>
      </c>
      <c r="C845" s="364" t="s">
        <v>246</v>
      </c>
      <c r="D845" s="364" t="s">
        <v>8</v>
      </c>
      <c r="E845" s="364" t="s">
        <v>7</v>
      </c>
      <c r="F845" s="364" t="s">
        <v>10</v>
      </c>
      <c r="G845" s="364" t="s">
        <v>7</v>
      </c>
      <c r="H845" s="364" t="s">
        <v>7</v>
      </c>
      <c r="I845" s="367">
        <f t="shared" si="13"/>
        <v>45751</v>
      </c>
      <c r="J845" s="364"/>
      <c r="K845" s="364"/>
      <c r="L845" s="364"/>
      <c r="M845" s="364"/>
      <c r="N845" s="364"/>
      <c r="O845" s="364" t="s">
        <v>7</v>
      </c>
      <c r="P845" s="364" t="s">
        <v>7</v>
      </c>
    </row>
    <row r="846" spans="1:16" x14ac:dyDescent="0.2">
      <c r="A846" s="364">
        <v>125630</v>
      </c>
      <c r="B846" s="364" t="s">
        <v>146</v>
      </c>
      <c r="C846" s="364" t="s">
        <v>247</v>
      </c>
      <c r="D846" s="364" t="s">
        <v>9</v>
      </c>
      <c r="E846" s="364" t="s">
        <v>7</v>
      </c>
      <c r="F846" s="364" t="s">
        <v>10</v>
      </c>
      <c r="G846" s="364" t="s">
        <v>7</v>
      </c>
      <c r="H846" s="364" t="s">
        <v>7</v>
      </c>
      <c r="I846" s="367">
        <f t="shared" si="13"/>
        <v>45752</v>
      </c>
      <c r="J846" s="364"/>
      <c r="K846" s="364"/>
      <c r="L846" s="364"/>
      <c r="M846" s="364"/>
      <c r="N846" s="364"/>
      <c r="O846" s="364" t="s">
        <v>7</v>
      </c>
      <c r="P846" s="364" t="s">
        <v>7</v>
      </c>
    </row>
    <row r="847" spans="1:16" x14ac:dyDescent="0.2">
      <c r="A847" s="364">
        <v>125630</v>
      </c>
      <c r="B847" s="364" t="s">
        <v>146</v>
      </c>
      <c r="C847" s="364" t="s">
        <v>248</v>
      </c>
      <c r="D847" s="364" t="s">
        <v>211</v>
      </c>
      <c r="E847" s="364" t="s">
        <v>7</v>
      </c>
      <c r="F847" s="364" t="s">
        <v>10</v>
      </c>
      <c r="G847" s="364" t="s">
        <v>7</v>
      </c>
      <c r="H847" s="364" t="s">
        <v>7</v>
      </c>
      <c r="I847" s="367">
        <f t="shared" si="13"/>
        <v>45753</v>
      </c>
      <c r="J847" s="364"/>
      <c r="K847" s="364"/>
      <c r="L847" s="364"/>
      <c r="M847" s="364"/>
      <c r="N847" s="364"/>
      <c r="O847" s="364" t="s">
        <v>7</v>
      </c>
      <c r="P847" s="364" t="s">
        <v>7</v>
      </c>
    </row>
    <row r="848" spans="1:16" x14ac:dyDescent="0.2">
      <c r="A848" s="364">
        <v>125630</v>
      </c>
      <c r="B848" s="364" t="s">
        <v>146</v>
      </c>
      <c r="C848" s="364" t="s">
        <v>249</v>
      </c>
      <c r="D848" s="364" t="s">
        <v>8</v>
      </c>
      <c r="E848" s="364" t="s">
        <v>7</v>
      </c>
      <c r="F848" s="364" t="s">
        <v>10</v>
      </c>
      <c r="G848" s="364" t="s">
        <v>7</v>
      </c>
      <c r="H848" s="364" t="s">
        <v>7</v>
      </c>
      <c r="I848" s="367">
        <f t="shared" si="13"/>
        <v>45754</v>
      </c>
      <c r="J848" s="364"/>
      <c r="K848" s="364"/>
      <c r="L848" s="364"/>
      <c r="M848" s="364"/>
      <c r="N848" s="364"/>
      <c r="O848" s="364" t="s">
        <v>7</v>
      </c>
      <c r="P848" s="364" t="s">
        <v>7</v>
      </c>
    </row>
    <row r="849" spans="1:16" x14ac:dyDescent="0.2">
      <c r="A849" s="364">
        <v>125630</v>
      </c>
      <c r="B849" s="364" t="s">
        <v>146</v>
      </c>
      <c r="C849" s="364" t="s">
        <v>250</v>
      </c>
      <c r="D849" s="364" t="s">
        <v>8</v>
      </c>
      <c r="E849" s="364" t="s">
        <v>7</v>
      </c>
      <c r="F849" s="364" t="s">
        <v>10</v>
      </c>
      <c r="G849" s="364" t="s">
        <v>7</v>
      </c>
      <c r="H849" s="364" t="s">
        <v>7</v>
      </c>
      <c r="I849" s="367">
        <f t="shared" si="13"/>
        <v>45755</v>
      </c>
      <c r="J849" s="364"/>
      <c r="K849" s="364"/>
      <c r="L849" s="364"/>
      <c r="M849" s="364"/>
      <c r="N849" s="364"/>
      <c r="O849" s="364" t="s">
        <v>7</v>
      </c>
      <c r="P849" s="364" t="s">
        <v>7</v>
      </c>
    </row>
    <row r="850" spans="1:16" x14ac:dyDescent="0.2">
      <c r="A850" s="364">
        <v>125630</v>
      </c>
      <c r="B850" s="364" t="s">
        <v>146</v>
      </c>
      <c r="C850" s="364" t="s">
        <v>251</v>
      </c>
      <c r="D850" s="364" t="s">
        <v>8</v>
      </c>
      <c r="E850" s="364" t="s">
        <v>7</v>
      </c>
      <c r="F850" s="364" t="s">
        <v>10</v>
      </c>
      <c r="G850" s="364" t="s">
        <v>7</v>
      </c>
      <c r="H850" s="364" t="s">
        <v>7</v>
      </c>
      <c r="I850" s="367">
        <f t="shared" si="13"/>
        <v>45756</v>
      </c>
      <c r="J850" s="364"/>
      <c r="K850" s="364"/>
      <c r="L850" s="364"/>
      <c r="M850" s="364"/>
      <c r="N850" s="364"/>
      <c r="O850" s="364" t="s">
        <v>7</v>
      </c>
      <c r="P850" s="364" t="s">
        <v>7</v>
      </c>
    </row>
    <row r="851" spans="1:16" x14ac:dyDescent="0.2">
      <c r="A851" s="364">
        <v>125630</v>
      </c>
      <c r="B851" s="364" t="s">
        <v>146</v>
      </c>
      <c r="C851" s="364" t="s">
        <v>252</v>
      </c>
      <c r="D851" s="364" t="s">
        <v>8</v>
      </c>
      <c r="E851" s="364" t="s">
        <v>7</v>
      </c>
      <c r="F851" s="364" t="s">
        <v>10</v>
      </c>
      <c r="G851" s="364" t="s">
        <v>7</v>
      </c>
      <c r="H851" s="364" t="s">
        <v>7</v>
      </c>
      <c r="I851" s="367">
        <f t="shared" si="13"/>
        <v>45757</v>
      </c>
      <c r="J851" s="364"/>
      <c r="K851" s="364"/>
      <c r="L851" s="364"/>
      <c r="M851" s="364"/>
      <c r="N851" s="364"/>
      <c r="O851" s="364" t="s">
        <v>7</v>
      </c>
      <c r="P851" s="364" t="s">
        <v>7</v>
      </c>
    </row>
    <row r="852" spans="1:16" x14ac:dyDescent="0.2">
      <c r="A852" s="364">
        <v>125630</v>
      </c>
      <c r="B852" s="364" t="s">
        <v>146</v>
      </c>
      <c r="C852" s="364" t="s">
        <v>253</v>
      </c>
      <c r="D852" s="364" t="s">
        <v>8</v>
      </c>
      <c r="E852" s="364" t="s">
        <v>7</v>
      </c>
      <c r="F852" s="364" t="s">
        <v>10</v>
      </c>
      <c r="G852" s="364" t="s">
        <v>7</v>
      </c>
      <c r="H852" s="364" t="s">
        <v>7</v>
      </c>
      <c r="I852" s="367">
        <f t="shared" si="13"/>
        <v>45758</v>
      </c>
      <c r="J852" s="364"/>
      <c r="K852" s="364"/>
      <c r="L852" s="364"/>
      <c r="M852" s="364"/>
      <c r="N852" s="364"/>
      <c r="O852" s="364" t="s">
        <v>7</v>
      </c>
      <c r="P852" s="364" t="s">
        <v>7</v>
      </c>
    </row>
    <row r="853" spans="1:16" x14ac:dyDescent="0.2">
      <c r="A853" s="364">
        <v>125630</v>
      </c>
      <c r="B853" s="364" t="s">
        <v>146</v>
      </c>
      <c r="C853" s="364" t="s">
        <v>254</v>
      </c>
      <c r="D853" s="364" t="s">
        <v>9</v>
      </c>
      <c r="E853" s="364" t="s">
        <v>7</v>
      </c>
      <c r="F853" s="364" t="s">
        <v>10</v>
      </c>
      <c r="G853" s="364" t="s">
        <v>7</v>
      </c>
      <c r="H853" s="364" t="s">
        <v>7</v>
      </c>
      <c r="I853" s="367">
        <f t="shared" si="13"/>
        <v>45759</v>
      </c>
      <c r="J853" s="364"/>
      <c r="K853" s="364"/>
      <c r="L853" s="364"/>
      <c r="M853" s="364"/>
      <c r="N853" s="364"/>
      <c r="O853" s="364" t="s">
        <v>7</v>
      </c>
      <c r="P853" s="364" t="s">
        <v>7</v>
      </c>
    </row>
    <row r="854" spans="1:16" x14ac:dyDescent="0.2">
      <c r="A854" s="364">
        <v>125630</v>
      </c>
      <c r="B854" s="364" t="s">
        <v>146</v>
      </c>
      <c r="C854" s="364" t="s">
        <v>255</v>
      </c>
      <c r="D854" s="364" t="s">
        <v>211</v>
      </c>
      <c r="E854" s="364" t="s">
        <v>7</v>
      </c>
      <c r="F854" s="364" t="s">
        <v>10</v>
      </c>
      <c r="G854" s="364" t="s">
        <v>7</v>
      </c>
      <c r="H854" s="364" t="s">
        <v>7</v>
      </c>
      <c r="I854" s="367">
        <f t="shared" si="13"/>
        <v>45760</v>
      </c>
      <c r="J854" s="364"/>
      <c r="K854" s="364"/>
      <c r="L854" s="364"/>
      <c r="M854" s="364"/>
      <c r="N854" s="364"/>
      <c r="O854" s="364" t="s">
        <v>7</v>
      </c>
      <c r="P854" s="364" t="s">
        <v>7</v>
      </c>
    </row>
    <row r="855" spans="1:16" x14ac:dyDescent="0.2">
      <c r="A855" s="364">
        <v>125630</v>
      </c>
      <c r="B855" s="364" t="s">
        <v>146</v>
      </c>
      <c r="C855" s="364" t="s">
        <v>256</v>
      </c>
      <c r="D855" s="364" t="s">
        <v>8</v>
      </c>
      <c r="E855" s="364" t="s">
        <v>7</v>
      </c>
      <c r="F855" s="364" t="s">
        <v>10</v>
      </c>
      <c r="G855" s="364" t="s">
        <v>7</v>
      </c>
      <c r="H855" s="364" t="s">
        <v>7</v>
      </c>
      <c r="I855" s="367">
        <f t="shared" si="13"/>
        <v>45761</v>
      </c>
      <c r="J855" s="364"/>
      <c r="K855" s="364"/>
      <c r="L855" s="364"/>
      <c r="M855" s="364"/>
      <c r="N855" s="364"/>
      <c r="O855" s="364" t="s">
        <v>7</v>
      </c>
      <c r="P855" s="364" t="s">
        <v>7</v>
      </c>
    </row>
    <row r="856" spans="1:16" x14ac:dyDescent="0.2">
      <c r="A856" s="364">
        <v>125630</v>
      </c>
      <c r="B856" s="364" t="s">
        <v>146</v>
      </c>
      <c r="C856" s="364" t="s">
        <v>257</v>
      </c>
      <c r="D856" s="364" t="s">
        <v>8</v>
      </c>
      <c r="E856" s="364" t="s">
        <v>7</v>
      </c>
      <c r="F856" s="364" t="s">
        <v>10</v>
      </c>
      <c r="G856" s="364" t="s">
        <v>7</v>
      </c>
      <c r="H856" s="364" t="s">
        <v>7</v>
      </c>
      <c r="I856" s="367">
        <f t="shared" si="13"/>
        <v>45762</v>
      </c>
      <c r="J856" s="364"/>
      <c r="K856" s="364"/>
      <c r="L856" s="364"/>
      <c r="M856" s="364"/>
      <c r="N856" s="364"/>
      <c r="O856" s="364" t="s">
        <v>7</v>
      </c>
      <c r="P856" s="364" t="s">
        <v>7</v>
      </c>
    </row>
    <row r="857" spans="1:16" x14ac:dyDescent="0.2">
      <c r="A857" s="364">
        <v>125630</v>
      </c>
      <c r="B857" s="364" t="s">
        <v>146</v>
      </c>
      <c r="C857" s="364" t="s">
        <v>258</v>
      </c>
      <c r="D857" s="364" t="s">
        <v>8</v>
      </c>
      <c r="E857" s="364" t="s">
        <v>7</v>
      </c>
      <c r="F857" s="364" t="s">
        <v>10</v>
      </c>
      <c r="G857" s="364" t="s">
        <v>7</v>
      </c>
      <c r="H857" s="364" t="s">
        <v>7</v>
      </c>
      <c r="I857" s="367">
        <f t="shared" si="13"/>
        <v>45763</v>
      </c>
      <c r="J857" s="364"/>
      <c r="K857" s="364"/>
      <c r="L857" s="364"/>
      <c r="M857" s="364"/>
      <c r="N857" s="364"/>
      <c r="O857" s="364" t="s">
        <v>7</v>
      </c>
      <c r="P857" s="364" t="s">
        <v>7</v>
      </c>
    </row>
    <row r="858" spans="1:16" x14ac:dyDescent="0.2">
      <c r="A858" s="364">
        <v>125630</v>
      </c>
      <c r="B858" s="364" t="s">
        <v>146</v>
      </c>
      <c r="C858" s="364" t="s">
        <v>259</v>
      </c>
      <c r="D858" s="364" t="s">
        <v>8</v>
      </c>
      <c r="E858" s="364" t="s">
        <v>7</v>
      </c>
      <c r="F858" s="364" t="s">
        <v>10</v>
      </c>
      <c r="G858" s="364" t="s">
        <v>7</v>
      </c>
      <c r="H858" s="364" t="s">
        <v>7</v>
      </c>
      <c r="I858" s="367">
        <f t="shared" si="13"/>
        <v>45764</v>
      </c>
      <c r="J858" s="364"/>
      <c r="K858" s="364"/>
      <c r="L858" s="364"/>
      <c r="M858" s="364"/>
      <c r="N858" s="364"/>
      <c r="O858" s="364" t="s">
        <v>7</v>
      </c>
      <c r="P858" s="364" t="s">
        <v>7</v>
      </c>
    </row>
    <row r="859" spans="1:16" x14ac:dyDescent="0.2">
      <c r="A859" s="364">
        <v>125630</v>
      </c>
      <c r="B859" s="364" t="s">
        <v>146</v>
      </c>
      <c r="C859" s="364" t="s">
        <v>260</v>
      </c>
      <c r="D859" s="364" t="s">
        <v>8</v>
      </c>
      <c r="E859" s="364" t="s">
        <v>7</v>
      </c>
      <c r="F859" s="364" t="s">
        <v>10</v>
      </c>
      <c r="G859" s="364" t="s">
        <v>7</v>
      </c>
      <c r="H859" s="364" t="s">
        <v>7</v>
      </c>
      <c r="I859" s="367">
        <f t="shared" si="13"/>
        <v>45765</v>
      </c>
      <c r="J859" s="364"/>
      <c r="K859" s="364"/>
      <c r="L859" s="364"/>
      <c r="M859" s="364"/>
      <c r="N859" s="364"/>
      <c r="O859" s="364" t="s">
        <v>7</v>
      </c>
      <c r="P859" s="364" t="s">
        <v>7</v>
      </c>
    </row>
    <row r="860" spans="1:16" x14ac:dyDescent="0.2">
      <c r="A860" s="364">
        <v>125630</v>
      </c>
      <c r="B860" s="364" t="s">
        <v>146</v>
      </c>
      <c r="C860" s="364" t="s">
        <v>261</v>
      </c>
      <c r="D860" s="364" t="s">
        <v>9</v>
      </c>
      <c r="E860" s="364" t="s">
        <v>7</v>
      </c>
      <c r="F860" s="364" t="s">
        <v>10</v>
      </c>
      <c r="G860" s="364" t="s">
        <v>7</v>
      </c>
      <c r="H860" s="364" t="s">
        <v>7</v>
      </c>
      <c r="I860" s="367">
        <f t="shared" si="13"/>
        <v>45766</v>
      </c>
      <c r="J860" s="364"/>
      <c r="K860" s="364"/>
      <c r="L860" s="364"/>
      <c r="M860" s="364"/>
      <c r="N860" s="364"/>
      <c r="O860" s="364" t="s">
        <v>7</v>
      </c>
      <c r="P860" s="364" t="s">
        <v>7</v>
      </c>
    </row>
    <row r="861" spans="1:16" x14ac:dyDescent="0.2">
      <c r="A861" s="364">
        <v>125630</v>
      </c>
      <c r="B861" s="364" t="s">
        <v>146</v>
      </c>
      <c r="C861" s="364" t="s">
        <v>262</v>
      </c>
      <c r="D861" s="364" t="s">
        <v>211</v>
      </c>
      <c r="E861" s="364" t="s">
        <v>7</v>
      </c>
      <c r="F861" s="364" t="s">
        <v>10</v>
      </c>
      <c r="G861" s="364" t="s">
        <v>7</v>
      </c>
      <c r="H861" s="364" t="s">
        <v>7</v>
      </c>
      <c r="I861" s="367">
        <f t="shared" si="13"/>
        <v>45767</v>
      </c>
      <c r="J861" s="364"/>
      <c r="K861" s="364"/>
      <c r="L861" s="364"/>
      <c r="M861" s="364"/>
      <c r="N861" s="364"/>
      <c r="O861" s="364" t="s">
        <v>7</v>
      </c>
      <c r="P861" s="364" t="s">
        <v>7</v>
      </c>
    </row>
    <row r="862" spans="1:16" x14ac:dyDescent="0.2">
      <c r="A862" s="364">
        <v>125630</v>
      </c>
      <c r="B862" s="364" t="s">
        <v>146</v>
      </c>
      <c r="C862" s="364" t="s">
        <v>263</v>
      </c>
      <c r="D862" s="364" t="s">
        <v>8</v>
      </c>
      <c r="E862" s="364" t="s">
        <v>7</v>
      </c>
      <c r="F862" s="364" t="s">
        <v>10</v>
      </c>
      <c r="G862" s="364" t="s">
        <v>7</v>
      </c>
      <c r="H862" s="364" t="s">
        <v>7</v>
      </c>
      <c r="I862" s="367">
        <f t="shared" si="13"/>
        <v>45768</v>
      </c>
      <c r="J862" s="364"/>
      <c r="K862" s="364"/>
      <c r="L862" s="364"/>
      <c r="M862" s="364"/>
      <c r="N862" s="364"/>
      <c r="O862" s="364" t="s">
        <v>7</v>
      </c>
      <c r="P862" s="364" t="s">
        <v>7</v>
      </c>
    </row>
    <row r="863" spans="1:16" x14ac:dyDescent="0.2">
      <c r="A863" s="364">
        <v>125630</v>
      </c>
      <c r="B863" s="364" t="s">
        <v>146</v>
      </c>
      <c r="C863" s="364" t="s">
        <v>264</v>
      </c>
      <c r="D863" s="364" t="s">
        <v>8</v>
      </c>
      <c r="E863" s="364" t="s">
        <v>7</v>
      </c>
      <c r="F863" s="364" t="s">
        <v>10</v>
      </c>
      <c r="G863" s="364" t="s">
        <v>7</v>
      </c>
      <c r="H863" s="364" t="s">
        <v>7</v>
      </c>
      <c r="I863" s="367">
        <f t="shared" si="13"/>
        <v>45769</v>
      </c>
      <c r="J863" s="364"/>
      <c r="K863" s="364"/>
      <c r="L863" s="364"/>
      <c r="M863" s="364"/>
      <c r="N863" s="364"/>
      <c r="O863" s="364" t="s">
        <v>7</v>
      </c>
      <c r="P863" s="364" t="s">
        <v>7</v>
      </c>
    </row>
    <row r="864" spans="1:16" x14ac:dyDescent="0.2">
      <c r="A864" s="364">
        <v>125630</v>
      </c>
      <c r="B864" s="364" t="s">
        <v>146</v>
      </c>
      <c r="C864" s="364" t="s">
        <v>265</v>
      </c>
      <c r="D864" s="364" t="s">
        <v>8</v>
      </c>
      <c r="E864" s="364" t="s">
        <v>7</v>
      </c>
      <c r="F864" s="364" t="s">
        <v>10</v>
      </c>
      <c r="G864" s="364" t="s">
        <v>7</v>
      </c>
      <c r="H864" s="364" t="s">
        <v>7</v>
      </c>
      <c r="I864" s="367">
        <f t="shared" si="13"/>
        <v>45770</v>
      </c>
      <c r="J864" s="364"/>
      <c r="K864" s="364"/>
      <c r="L864" s="364"/>
      <c r="M864" s="364"/>
      <c r="N864" s="364"/>
      <c r="O864" s="364" t="s">
        <v>7</v>
      </c>
      <c r="P864" s="364" t="s">
        <v>7</v>
      </c>
    </row>
    <row r="865" spans="1:16" x14ac:dyDescent="0.2">
      <c r="A865" s="364">
        <v>125630</v>
      </c>
      <c r="B865" s="364" t="s">
        <v>146</v>
      </c>
      <c r="C865" s="364" t="s">
        <v>266</v>
      </c>
      <c r="D865" s="364" t="s">
        <v>8</v>
      </c>
      <c r="E865" s="364" t="s">
        <v>7</v>
      </c>
      <c r="F865" s="364" t="s">
        <v>10</v>
      </c>
      <c r="G865" s="364" t="s">
        <v>7</v>
      </c>
      <c r="H865" s="364" t="s">
        <v>7</v>
      </c>
      <c r="I865" s="367">
        <f t="shared" si="13"/>
        <v>45771</v>
      </c>
      <c r="J865" s="364"/>
      <c r="K865" s="364"/>
      <c r="L865" s="364"/>
      <c r="M865" s="364"/>
      <c r="N865" s="364"/>
      <c r="O865" s="364" t="s">
        <v>7</v>
      </c>
      <c r="P865" s="364" t="s">
        <v>7</v>
      </c>
    </row>
    <row r="866" spans="1:16" x14ac:dyDescent="0.2">
      <c r="A866" s="364">
        <v>125630</v>
      </c>
      <c r="B866" s="364" t="s">
        <v>146</v>
      </c>
      <c r="C866" s="364" t="s">
        <v>267</v>
      </c>
      <c r="D866" s="364" t="s">
        <v>8</v>
      </c>
      <c r="E866" s="364" t="s">
        <v>7</v>
      </c>
      <c r="F866" s="364" t="s">
        <v>10</v>
      </c>
      <c r="G866" s="364" t="s">
        <v>7</v>
      </c>
      <c r="H866" s="364" t="s">
        <v>7</v>
      </c>
      <c r="I866" s="367">
        <f t="shared" si="13"/>
        <v>45772</v>
      </c>
      <c r="J866" s="364"/>
      <c r="K866" s="364"/>
      <c r="L866" s="364"/>
      <c r="M866" s="364"/>
      <c r="N866" s="364"/>
      <c r="O866" s="364" t="s">
        <v>7</v>
      </c>
      <c r="P866" s="364" t="s">
        <v>7</v>
      </c>
    </row>
    <row r="867" spans="1:16" x14ac:dyDescent="0.2">
      <c r="A867" s="364">
        <v>125630</v>
      </c>
      <c r="B867" s="364" t="s">
        <v>146</v>
      </c>
      <c r="C867" s="364" t="s">
        <v>268</v>
      </c>
      <c r="D867" s="364" t="s">
        <v>9</v>
      </c>
      <c r="E867" s="364" t="s">
        <v>7</v>
      </c>
      <c r="F867" s="364" t="s">
        <v>10</v>
      </c>
      <c r="G867" s="364" t="s">
        <v>7</v>
      </c>
      <c r="H867" s="364" t="s">
        <v>7</v>
      </c>
      <c r="I867" s="367">
        <f t="shared" si="13"/>
        <v>45773</v>
      </c>
      <c r="J867" s="364"/>
      <c r="K867" s="364"/>
      <c r="L867" s="364"/>
      <c r="M867" s="364"/>
      <c r="N867" s="364"/>
      <c r="O867" s="364" t="s">
        <v>7</v>
      </c>
      <c r="P867" s="364" t="s">
        <v>7</v>
      </c>
    </row>
    <row r="868" spans="1:16" x14ac:dyDescent="0.2">
      <c r="A868" s="364">
        <v>125630</v>
      </c>
      <c r="B868" s="364" t="s">
        <v>146</v>
      </c>
      <c r="C868" s="364" t="s">
        <v>269</v>
      </c>
      <c r="D868" s="364" t="s">
        <v>211</v>
      </c>
      <c r="E868" s="364" t="s">
        <v>7</v>
      </c>
      <c r="F868" s="364" t="s">
        <v>10</v>
      </c>
      <c r="G868" s="364" t="s">
        <v>7</v>
      </c>
      <c r="H868" s="364" t="s">
        <v>7</v>
      </c>
      <c r="I868" s="367">
        <f t="shared" si="13"/>
        <v>45774</v>
      </c>
      <c r="J868" s="364"/>
      <c r="K868" s="364"/>
      <c r="L868" s="364"/>
      <c r="M868" s="364"/>
      <c r="N868" s="364"/>
      <c r="O868" s="364" t="s">
        <v>7</v>
      </c>
      <c r="P868" s="364" t="s">
        <v>7</v>
      </c>
    </row>
    <row r="869" spans="1:16" x14ac:dyDescent="0.2">
      <c r="A869" s="364">
        <v>125630</v>
      </c>
      <c r="B869" s="364" t="s">
        <v>146</v>
      </c>
      <c r="C869" s="364" t="s">
        <v>270</v>
      </c>
      <c r="D869" s="364" t="s">
        <v>8</v>
      </c>
      <c r="E869" s="364" t="s">
        <v>7</v>
      </c>
      <c r="F869" s="364" t="s">
        <v>10</v>
      </c>
      <c r="G869" s="364" t="s">
        <v>7</v>
      </c>
      <c r="H869" s="364" t="s">
        <v>7</v>
      </c>
      <c r="I869" s="367">
        <f t="shared" si="13"/>
        <v>45775</v>
      </c>
      <c r="J869" s="364"/>
      <c r="K869" s="364"/>
      <c r="L869" s="364"/>
      <c r="M869" s="364"/>
      <c r="N869" s="364"/>
      <c r="O869" s="364" t="s">
        <v>7</v>
      </c>
      <c r="P869" s="364" t="s">
        <v>7</v>
      </c>
    </row>
    <row r="870" spans="1:16" x14ac:dyDescent="0.2">
      <c r="A870" s="364">
        <v>125630</v>
      </c>
      <c r="B870" s="364" t="s">
        <v>146</v>
      </c>
      <c r="C870" s="364" t="s">
        <v>271</v>
      </c>
      <c r="D870" s="364" t="s">
        <v>8</v>
      </c>
      <c r="E870" s="364" t="s">
        <v>7</v>
      </c>
      <c r="F870" s="364" t="s">
        <v>10</v>
      </c>
      <c r="G870" s="364" t="s">
        <v>7</v>
      </c>
      <c r="H870" s="364" t="s">
        <v>7</v>
      </c>
      <c r="I870" s="367">
        <f t="shared" si="13"/>
        <v>45776</v>
      </c>
      <c r="J870" s="364"/>
      <c r="K870" s="364"/>
      <c r="L870" s="364"/>
      <c r="M870" s="364"/>
      <c r="N870" s="364"/>
      <c r="O870" s="364" t="s">
        <v>7</v>
      </c>
      <c r="P870" s="364" t="s">
        <v>7</v>
      </c>
    </row>
    <row r="871" spans="1:16" x14ac:dyDescent="0.2">
      <c r="A871" s="364">
        <v>125630</v>
      </c>
      <c r="B871" s="364" t="s">
        <v>146</v>
      </c>
      <c r="C871" s="364" t="s">
        <v>272</v>
      </c>
      <c r="D871" s="364" t="s">
        <v>8</v>
      </c>
      <c r="E871" s="364" t="s">
        <v>7</v>
      </c>
      <c r="F871" s="364" t="s">
        <v>10</v>
      </c>
      <c r="G871" s="364" t="s">
        <v>7</v>
      </c>
      <c r="H871" s="364" t="s">
        <v>7</v>
      </c>
      <c r="I871" s="367">
        <f t="shared" si="13"/>
        <v>45777</v>
      </c>
      <c r="J871" s="364"/>
      <c r="K871" s="364"/>
      <c r="L871" s="364"/>
      <c r="M871" s="364"/>
      <c r="N871" s="364"/>
      <c r="O871" s="364" t="s">
        <v>7</v>
      </c>
      <c r="P871" s="364" t="s">
        <v>7</v>
      </c>
    </row>
    <row r="872" spans="1:16" x14ac:dyDescent="0.2">
      <c r="A872" s="364">
        <v>125642</v>
      </c>
      <c r="B872" s="364" t="s">
        <v>147</v>
      </c>
      <c r="C872" s="364" t="s">
        <v>243</v>
      </c>
      <c r="D872" s="364" t="s">
        <v>8</v>
      </c>
      <c r="E872" s="364" t="s">
        <v>7</v>
      </c>
      <c r="F872" s="364" t="s">
        <v>37</v>
      </c>
      <c r="G872" s="364" t="s">
        <v>7</v>
      </c>
      <c r="H872" s="364" t="s">
        <v>7</v>
      </c>
      <c r="I872" s="367">
        <f t="shared" si="13"/>
        <v>45748</v>
      </c>
      <c r="J872" s="364"/>
      <c r="K872" s="364"/>
      <c r="L872" s="364"/>
      <c r="M872" s="364"/>
      <c r="N872" s="364"/>
      <c r="O872" s="364" t="s">
        <v>7</v>
      </c>
      <c r="P872" s="364" t="s">
        <v>7</v>
      </c>
    </row>
    <row r="873" spans="1:16" x14ac:dyDescent="0.2">
      <c r="A873" s="364">
        <v>125642</v>
      </c>
      <c r="B873" s="364" t="s">
        <v>147</v>
      </c>
      <c r="C873" s="364" t="s">
        <v>244</v>
      </c>
      <c r="D873" s="364" t="s">
        <v>8</v>
      </c>
      <c r="E873" s="364" t="s">
        <v>7</v>
      </c>
      <c r="F873" s="364" t="s">
        <v>38</v>
      </c>
      <c r="G873" s="364" t="s">
        <v>7</v>
      </c>
      <c r="H873" s="364" t="s">
        <v>7</v>
      </c>
      <c r="I873" s="367">
        <f t="shared" si="13"/>
        <v>45749</v>
      </c>
      <c r="J873" s="364"/>
      <c r="K873" s="364"/>
      <c r="L873" s="364"/>
      <c r="M873" s="364"/>
      <c r="N873" s="364"/>
      <c r="O873" s="364" t="s">
        <v>7</v>
      </c>
      <c r="P873" s="364" t="s">
        <v>7</v>
      </c>
    </row>
    <row r="874" spans="1:16" x14ac:dyDescent="0.2">
      <c r="A874" s="364">
        <v>125642</v>
      </c>
      <c r="B874" s="364" t="s">
        <v>147</v>
      </c>
      <c r="C874" s="364" t="s">
        <v>245</v>
      </c>
      <c r="D874" s="364" t="s">
        <v>8</v>
      </c>
      <c r="E874" s="364" t="s">
        <v>7</v>
      </c>
      <c r="F874" s="364" t="s">
        <v>10</v>
      </c>
      <c r="G874" s="364" t="s">
        <v>7</v>
      </c>
      <c r="H874" s="364" t="s">
        <v>7</v>
      </c>
      <c r="I874" s="367">
        <f t="shared" si="13"/>
        <v>45750</v>
      </c>
      <c r="J874" s="364"/>
      <c r="K874" s="364"/>
      <c r="L874" s="364"/>
      <c r="M874" s="364"/>
      <c r="N874" s="364"/>
      <c r="O874" s="364" t="s">
        <v>7</v>
      </c>
      <c r="P874" s="364" t="s">
        <v>7</v>
      </c>
    </row>
    <row r="875" spans="1:16" x14ac:dyDescent="0.2">
      <c r="A875" s="364">
        <v>125642</v>
      </c>
      <c r="B875" s="364" t="s">
        <v>147</v>
      </c>
      <c r="C875" s="364" t="s">
        <v>246</v>
      </c>
      <c r="D875" s="364" t="s">
        <v>8</v>
      </c>
      <c r="E875" s="364" t="s">
        <v>7</v>
      </c>
      <c r="F875" s="364" t="s">
        <v>10</v>
      </c>
      <c r="G875" s="364" t="s">
        <v>7</v>
      </c>
      <c r="H875" s="364" t="s">
        <v>7</v>
      </c>
      <c r="I875" s="367">
        <f t="shared" si="13"/>
        <v>45751</v>
      </c>
      <c r="J875" s="364"/>
      <c r="K875" s="364"/>
      <c r="L875" s="364"/>
      <c r="M875" s="364"/>
      <c r="N875" s="364"/>
      <c r="O875" s="364" t="s">
        <v>7</v>
      </c>
      <c r="P875" s="364" t="s">
        <v>7</v>
      </c>
    </row>
    <row r="876" spans="1:16" x14ac:dyDescent="0.2">
      <c r="A876" s="364">
        <v>125642</v>
      </c>
      <c r="B876" s="364" t="s">
        <v>147</v>
      </c>
      <c r="C876" s="364" t="s">
        <v>247</v>
      </c>
      <c r="D876" s="364" t="s">
        <v>9</v>
      </c>
      <c r="E876" s="364" t="s">
        <v>7</v>
      </c>
      <c r="F876" s="364" t="s">
        <v>10</v>
      </c>
      <c r="G876" s="364" t="s">
        <v>7</v>
      </c>
      <c r="H876" s="364" t="s">
        <v>7</v>
      </c>
      <c r="I876" s="367">
        <f t="shared" si="13"/>
        <v>45752</v>
      </c>
      <c r="J876" s="364"/>
      <c r="K876" s="364"/>
      <c r="L876" s="364"/>
      <c r="M876" s="364"/>
      <c r="N876" s="364"/>
      <c r="O876" s="364" t="s">
        <v>7</v>
      </c>
      <c r="P876" s="364" t="s">
        <v>7</v>
      </c>
    </row>
    <row r="877" spans="1:16" x14ac:dyDescent="0.2">
      <c r="A877" s="364">
        <v>125642</v>
      </c>
      <c r="B877" s="364" t="s">
        <v>147</v>
      </c>
      <c r="C877" s="364" t="s">
        <v>248</v>
      </c>
      <c r="D877" s="364" t="s">
        <v>211</v>
      </c>
      <c r="E877" s="364" t="s">
        <v>7</v>
      </c>
      <c r="F877" s="364" t="s">
        <v>10</v>
      </c>
      <c r="G877" s="364" t="s">
        <v>7</v>
      </c>
      <c r="H877" s="364" t="s">
        <v>7</v>
      </c>
      <c r="I877" s="367">
        <f t="shared" si="13"/>
        <v>45753</v>
      </c>
      <c r="J877" s="364"/>
      <c r="K877" s="364"/>
      <c r="L877" s="364"/>
      <c r="M877" s="364"/>
      <c r="N877" s="364"/>
      <c r="O877" s="364" t="s">
        <v>7</v>
      </c>
      <c r="P877" s="364" t="s">
        <v>7</v>
      </c>
    </row>
    <row r="878" spans="1:16" x14ac:dyDescent="0.2">
      <c r="A878" s="364">
        <v>125642</v>
      </c>
      <c r="B878" s="364" t="s">
        <v>147</v>
      </c>
      <c r="C878" s="364" t="s">
        <v>249</v>
      </c>
      <c r="D878" s="364" t="s">
        <v>8</v>
      </c>
      <c r="E878" s="364" t="s">
        <v>7</v>
      </c>
      <c r="F878" s="364" t="s">
        <v>10</v>
      </c>
      <c r="G878" s="364" t="s">
        <v>7</v>
      </c>
      <c r="H878" s="364" t="s">
        <v>7</v>
      </c>
      <c r="I878" s="367">
        <f t="shared" si="13"/>
        <v>45754</v>
      </c>
      <c r="J878" s="364"/>
      <c r="K878" s="364"/>
      <c r="L878" s="364"/>
      <c r="M878" s="364"/>
      <c r="N878" s="364"/>
      <c r="O878" s="364" t="s">
        <v>7</v>
      </c>
      <c r="P878" s="364" t="s">
        <v>7</v>
      </c>
    </row>
    <row r="879" spans="1:16" x14ac:dyDescent="0.2">
      <c r="A879" s="364">
        <v>125642</v>
      </c>
      <c r="B879" s="364" t="s">
        <v>147</v>
      </c>
      <c r="C879" s="364" t="s">
        <v>250</v>
      </c>
      <c r="D879" s="364" t="s">
        <v>8</v>
      </c>
      <c r="E879" s="364" t="s">
        <v>7</v>
      </c>
      <c r="F879" s="364" t="s">
        <v>10</v>
      </c>
      <c r="G879" s="364" t="s">
        <v>7</v>
      </c>
      <c r="H879" s="364" t="s">
        <v>7</v>
      </c>
      <c r="I879" s="367">
        <f t="shared" si="13"/>
        <v>45755</v>
      </c>
      <c r="J879" s="364"/>
      <c r="K879" s="364"/>
      <c r="L879" s="364"/>
      <c r="M879" s="364"/>
      <c r="N879" s="364"/>
      <c r="O879" s="364" t="s">
        <v>7</v>
      </c>
      <c r="P879" s="364" t="s">
        <v>7</v>
      </c>
    </row>
    <row r="880" spans="1:16" x14ac:dyDescent="0.2">
      <c r="A880" s="364">
        <v>125642</v>
      </c>
      <c r="B880" s="364" t="s">
        <v>147</v>
      </c>
      <c r="C880" s="364" t="s">
        <v>251</v>
      </c>
      <c r="D880" s="364" t="s">
        <v>8</v>
      </c>
      <c r="E880" s="364" t="s">
        <v>7</v>
      </c>
      <c r="F880" s="364" t="s">
        <v>10</v>
      </c>
      <c r="G880" s="364" t="s">
        <v>7</v>
      </c>
      <c r="H880" s="364" t="s">
        <v>7</v>
      </c>
      <c r="I880" s="367">
        <f t="shared" si="13"/>
        <v>45756</v>
      </c>
      <c r="J880" s="364"/>
      <c r="K880" s="364"/>
      <c r="L880" s="364"/>
      <c r="M880" s="364"/>
      <c r="N880" s="364"/>
      <c r="O880" s="364" t="s">
        <v>7</v>
      </c>
      <c r="P880" s="364" t="s">
        <v>7</v>
      </c>
    </row>
    <row r="881" spans="1:16" x14ac:dyDescent="0.2">
      <c r="A881" s="364">
        <v>125642</v>
      </c>
      <c r="B881" s="364" t="s">
        <v>147</v>
      </c>
      <c r="C881" s="364" t="s">
        <v>252</v>
      </c>
      <c r="D881" s="364" t="s">
        <v>8</v>
      </c>
      <c r="E881" s="364" t="s">
        <v>7</v>
      </c>
      <c r="F881" s="364" t="s">
        <v>10</v>
      </c>
      <c r="G881" s="364" t="s">
        <v>7</v>
      </c>
      <c r="H881" s="364" t="s">
        <v>7</v>
      </c>
      <c r="I881" s="367">
        <f t="shared" si="13"/>
        <v>45757</v>
      </c>
      <c r="J881" s="364"/>
      <c r="K881" s="364"/>
      <c r="L881" s="364"/>
      <c r="M881" s="364"/>
      <c r="N881" s="364"/>
      <c r="O881" s="364" t="s">
        <v>7</v>
      </c>
      <c r="P881" s="364" t="s">
        <v>7</v>
      </c>
    </row>
    <row r="882" spans="1:16" x14ac:dyDescent="0.2">
      <c r="A882" s="364">
        <v>125642</v>
      </c>
      <c r="B882" s="364" t="s">
        <v>147</v>
      </c>
      <c r="C882" s="364" t="s">
        <v>253</v>
      </c>
      <c r="D882" s="364" t="s">
        <v>8</v>
      </c>
      <c r="E882" s="364" t="s">
        <v>7</v>
      </c>
      <c r="F882" s="364" t="s">
        <v>10</v>
      </c>
      <c r="G882" s="364" t="s">
        <v>7</v>
      </c>
      <c r="H882" s="364" t="s">
        <v>7</v>
      </c>
      <c r="I882" s="367">
        <f t="shared" si="13"/>
        <v>45758</v>
      </c>
      <c r="J882" s="364"/>
      <c r="K882" s="364"/>
      <c r="L882" s="364"/>
      <c r="M882" s="364"/>
      <c r="N882" s="364"/>
      <c r="O882" s="364" t="s">
        <v>7</v>
      </c>
      <c r="P882" s="364" t="s">
        <v>7</v>
      </c>
    </row>
    <row r="883" spans="1:16" x14ac:dyDescent="0.2">
      <c r="A883" s="364">
        <v>125642</v>
      </c>
      <c r="B883" s="364" t="s">
        <v>147</v>
      </c>
      <c r="C883" s="364" t="s">
        <v>254</v>
      </c>
      <c r="D883" s="364" t="s">
        <v>8</v>
      </c>
      <c r="E883" s="364" t="s">
        <v>7</v>
      </c>
      <c r="F883" s="364" t="s">
        <v>241</v>
      </c>
      <c r="G883" s="364" t="s">
        <v>7</v>
      </c>
      <c r="H883" s="364" t="s">
        <v>7</v>
      </c>
      <c r="I883" s="367">
        <f t="shared" si="13"/>
        <v>45759</v>
      </c>
      <c r="J883" s="364"/>
      <c r="K883" s="364"/>
      <c r="L883" s="364"/>
      <c r="M883" s="364"/>
      <c r="N883" s="364"/>
      <c r="O883" s="364" t="s">
        <v>7</v>
      </c>
      <c r="P883" s="364" t="s">
        <v>7</v>
      </c>
    </row>
    <row r="884" spans="1:16" x14ac:dyDescent="0.2">
      <c r="A884" s="364">
        <v>125642</v>
      </c>
      <c r="B884" s="364" t="s">
        <v>147</v>
      </c>
      <c r="C884" s="364" t="s">
        <v>255</v>
      </c>
      <c r="D884" s="364" t="s">
        <v>211</v>
      </c>
      <c r="E884" s="364" t="s">
        <v>7</v>
      </c>
      <c r="F884" s="364" t="s">
        <v>10</v>
      </c>
      <c r="G884" s="364" t="s">
        <v>7</v>
      </c>
      <c r="H884" s="364" t="s">
        <v>7</v>
      </c>
      <c r="I884" s="367">
        <f t="shared" si="13"/>
        <v>45760</v>
      </c>
      <c r="J884" s="364"/>
      <c r="K884" s="364"/>
      <c r="L884" s="364"/>
      <c r="M884" s="364"/>
      <c r="N884" s="364"/>
      <c r="O884" s="364" t="s">
        <v>7</v>
      </c>
      <c r="P884" s="364" t="s">
        <v>7</v>
      </c>
    </row>
    <row r="885" spans="1:16" x14ac:dyDescent="0.2">
      <c r="A885" s="364">
        <v>125642</v>
      </c>
      <c r="B885" s="364" t="s">
        <v>147</v>
      </c>
      <c r="C885" s="364" t="s">
        <v>256</v>
      </c>
      <c r="D885" s="364" t="s">
        <v>8</v>
      </c>
      <c r="E885" s="364" t="s">
        <v>7</v>
      </c>
      <c r="F885" s="364" t="s">
        <v>10</v>
      </c>
      <c r="G885" s="364" t="s">
        <v>7</v>
      </c>
      <c r="H885" s="364" t="s">
        <v>7</v>
      </c>
      <c r="I885" s="367">
        <f t="shared" si="13"/>
        <v>45761</v>
      </c>
      <c r="J885" s="364"/>
      <c r="K885" s="364"/>
      <c r="L885" s="364"/>
      <c r="M885" s="364"/>
      <c r="N885" s="364"/>
      <c r="O885" s="364" t="s">
        <v>7</v>
      </c>
      <c r="P885" s="364" t="s">
        <v>7</v>
      </c>
    </row>
    <row r="886" spans="1:16" x14ac:dyDescent="0.2">
      <c r="A886" s="364">
        <v>125642</v>
      </c>
      <c r="B886" s="364" t="s">
        <v>147</v>
      </c>
      <c r="C886" s="364" t="s">
        <v>257</v>
      </c>
      <c r="D886" s="364" t="s">
        <v>8</v>
      </c>
      <c r="E886" s="364" t="s">
        <v>7</v>
      </c>
      <c r="F886" s="364" t="s">
        <v>10</v>
      </c>
      <c r="G886" s="364" t="s">
        <v>7</v>
      </c>
      <c r="H886" s="364" t="s">
        <v>7</v>
      </c>
      <c r="I886" s="367">
        <f t="shared" si="13"/>
        <v>45762</v>
      </c>
      <c r="J886" s="364"/>
      <c r="K886" s="364"/>
      <c r="L886" s="364"/>
      <c r="M886" s="364"/>
      <c r="N886" s="364"/>
      <c r="O886" s="364" t="s">
        <v>7</v>
      </c>
      <c r="P886" s="364" t="s">
        <v>7</v>
      </c>
    </row>
    <row r="887" spans="1:16" x14ac:dyDescent="0.2">
      <c r="A887" s="364">
        <v>125642</v>
      </c>
      <c r="B887" s="364" t="s">
        <v>147</v>
      </c>
      <c r="C887" s="364" t="s">
        <v>258</v>
      </c>
      <c r="D887" s="364" t="s">
        <v>8</v>
      </c>
      <c r="E887" s="364" t="s">
        <v>7</v>
      </c>
      <c r="F887" s="364" t="s">
        <v>10</v>
      </c>
      <c r="G887" s="364" t="s">
        <v>7</v>
      </c>
      <c r="H887" s="364" t="s">
        <v>7</v>
      </c>
      <c r="I887" s="367">
        <f t="shared" si="13"/>
        <v>45763</v>
      </c>
      <c r="J887" s="364"/>
      <c r="K887" s="364"/>
      <c r="L887" s="364"/>
      <c r="M887" s="364"/>
      <c r="N887" s="364"/>
      <c r="O887" s="364" t="s">
        <v>7</v>
      </c>
      <c r="P887" s="364" t="s">
        <v>7</v>
      </c>
    </row>
    <row r="888" spans="1:16" x14ac:dyDescent="0.2">
      <c r="A888" s="364">
        <v>125642</v>
      </c>
      <c r="B888" s="364" t="s">
        <v>147</v>
      </c>
      <c r="C888" s="364" t="s">
        <v>259</v>
      </c>
      <c r="D888" s="364" t="s">
        <v>8</v>
      </c>
      <c r="E888" s="364" t="s">
        <v>7</v>
      </c>
      <c r="F888" s="364" t="s">
        <v>10</v>
      </c>
      <c r="G888" s="364" t="s">
        <v>7</v>
      </c>
      <c r="H888" s="364" t="s">
        <v>7</v>
      </c>
      <c r="I888" s="367">
        <f t="shared" si="13"/>
        <v>45764</v>
      </c>
      <c r="J888" s="364"/>
      <c r="K888" s="364"/>
      <c r="L888" s="364"/>
      <c r="M888" s="364"/>
      <c r="N888" s="364"/>
      <c r="O888" s="364" t="s">
        <v>7</v>
      </c>
      <c r="P888" s="364" t="s">
        <v>7</v>
      </c>
    </row>
    <row r="889" spans="1:16" x14ac:dyDescent="0.2">
      <c r="A889" s="364">
        <v>125642</v>
      </c>
      <c r="B889" s="364" t="s">
        <v>147</v>
      </c>
      <c r="C889" s="364" t="s">
        <v>260</v>
      </c>
      <c r="D889" s="364" t="s">
        <v>8</v>
      </c>
      <c r="E889" s="364" t="s">
        <v>7</v>
      </c>
      <c r="F889" s="364" t="s">
        <v>10</v>
      </c>
      <c r="G889" s="364" t="s">
        <v>7</v>
      </c>
      <c r="H889" s="364" t="s">
        <v>7</v>
      </c>
      <c r="I889" s="367">
        <f t="shared" si="13"/>
        <v>45765</v>
      </c>
      <c r="J889" s="364"/>
      <c r="K889" s="364"/>
      <c r="L889" s="364"/>
      <c r="M889" s="364"/>
      <c r="N889" s="364"/>
      <c r="O889" s="364" t="s">
        <v>7</v>
      </c>
      <c r="P889" s="364" t="s">
        <v>7</v>
      </c>
    </row>
    <row r="890" spans="1:16" x14ac:dyDescent="0.2">
      <c r="A890" s="364">
        <v>125642</v>
      </c>
      <c r="B890" s="364" t="s">
        <v>147</v>
      </c>
      <c r="C890" s="364" t="s">
        <v>261</v>
      </c>
      <c r="D890" s="364" t="s">
        <v>9</v>
      </c>
      <c r="E890" s="364" t="s">
        <v>7</v>
      </c>
      <c r="F890" s="364" t="s">
        <v>10</v>
      </c>
      <c r="G890" s="364" t="s">
        <v>7</v>
      </c>
      <c r="H890" s="364" t="s">
        <v>7</v>
      </c>
      <c r="I890" s="367">
        <f t="shared" si="13"/>
        <v>45766</v>
      </c>
      <c r="J890" s="364"/>
      <c r="K890" s="364"/>
      <c r="L890" s="364"/>
      <c r="M890" s="364"/>
      <c r="N890" s="364"/>
      <c r="O890" s="364" t="s">
        <v>7</v>
      </c>
      <c r="P890" s="364" t="s">
        <v>7</v>
      </c>
    </row>
    <row r="891" spans="1:16" x14ac:dyDescent="0.2">
      <c r="A891" s="364">
        <v>125642</v>
      </c>
      <c r="B891" s="364" t="s">
        <v>147</v>
      </c>
      <c r="C891" s="364" t="s">
        <v>262</v>
      </c>
      <c r="D891" s="364" t="s">
        <v>8</v>
      </c>
      <c r="E891" s="364" t="s">
        <v>7</v>
      </c>
      <c r="F891" s="364" t="s">
        <v>37</v>
      </c>
      <c r="G891" s="364" t="s">
        <v>7</v>
      </c>
      <c r="H891" s="364" t="s">
        <v>7</v>
      </c>
      <c r="I891" s="367">
        <f t="shared" si="13"/>
        <v>45767</v>
      </c>
      <c r="J891" s="364"/>
      <c r="K891" s="364"/>
      <c r="L891" s="364"/>
      <c r="M891" s="364"/>
      <c r="N891" s="364"/>
      <c r="O891" s="364" t="s">
        <v>7</v>
      </c>
      <c r="P891" s="364" t="s">
        <v>7</v>
      </c>
    </row>
    <row r="892" spans="1:16" x14ac:dyDescent="0.2">
      <c r="A892" s="364">
        <v>125642</v>
      </c>
      <c r="B892" s="364" t="s">
        <v>147</v>
      </c>
      <c r="C892" s="364" t="s">
        <v>263</v>
      </c>
      <c r="D892" s="364" t="s">
        <v>8</v>
      </c>
      <c r="E892" s="364" t="s">
        <v>7</v>
      </c>
      <c r="F892" s="364" t="s">
        <v>38</v>
      </c>
      <c r="G892" s="364" t="s">
        <v>7</v>
      </c>
      <c r="H892" s="364" t="s">
        <v>7</v>
      </c>
      <c r="I892" s="367">
        <f t="shared" si="13"/>
        <v>45768</v>
      </c>
      <c r="J892" s="364"/>
      <c r="K892" s="364"/>
      <c r="L892" s="364"/>
      <c r="M892" s="364"/>
      <c r="N892" s="364"/>
      <c r="O892" s="364" t="s">
        <v>7</v>
      </c>
      <c r="P892" s="364" t="s">
        <v>7</v>
      </c>
    </row>
    <row r="893" spans="1:16" x14ac:dyDescent="0.2">
      <c r="A893" s="364">
        <v>125642</v>
      </c>
      <c r="B893" s="364" t="s">
        <v>147</v>
      </c>
      <c r="C893" s="364" t="s">
        <v>264</v>
      </c>
      <c r="D893" s="364" t="s">
        <v>211</v>
      </c>
      <c r="E893" s="364" t="s">
        <v>7</v>
      </c>
      <c r="F893" s="364" t="s">
        <v>10</v>
      </c>
      <c r="G893" s="364" t="s">
        <v>7</v>
      </c>
      <c r="H893" s="364" t="s">
        <v>7</v>
      </c>
      <c r="I893" s="367">
        <f t="shared" si="13"/>
        <v>45769</v>
      </c>
      <c r="J893" s="364"/>
      <c r="K893" s="364"/>
      <c r="L893" s="364"/>
      <c r="M893" s="364"/>
      <c r="N893" s="364"/>
      <c r="O893" s="364" t="s">
        <v>7</v>
      </c>
      <c r="P893" s="364" t="s">
        <v>7</v>
      </c>
    </row>
    <row r="894" spans="1:16" x14ac:dyDescent="0.2">
      <c r="A894" s="364">
        <v>125642</v>
      </c>
      <c r="B894" s="364" t="s">
        <v>147</v>
      </c>
      <c r="C894" s="364" t="s">
        <v>265</v>
      </c>
      <c r="D894" s="364" t="s">
        <v>8</v>
      </c>
      <c r="E894" s="364" t="s">
        <v>7</v>
      </c>
      <c r="F894" s="364" t="s">
        <v>10</v>
      </c>
      <c r="G894" s="364" t="s">
        <v>7</v>
      </c>
      <c r="H894" s="364" t="s">
        <v>7</v>
      </c>
      <c r="I894" s="367">
        <f t="shared" si="13"/>
        <v>45770</v>
      </c>
      <c r="J894" s="364"/>
      <c r="K894" s="364"/>
      <c r="L894" s="364"/>
      <c r="M894" s="364"/>
      <c r="N894" s="364"/>
      <c r="O894" s="364" t="s">
        <v>7</v>
      </c>
      <c r="P894" s="364" t="s">
        <v>7</v>
      </c>
    </row>
    <row r="895" spans="1:16" x14ac:dyDescent="0.2">
      <c r="A895" s="364">
        <v>125642</v>
      </c>
      <c r="B895" s="364" t="s">
        <v>147</v>
      </c>
      <c r="C895" s="364" t="s">
        <v>266</v>
      </c>
      <c r="D895" s="364" t="s">
        <v>8</v>
      </c>
      <c r="E895" s="364" t="s">
        <v>7</v>
      </c>
      <c r="F895" s="364" t="s">
        <v>10</v>
      </c>
      <c r="G895" s="364" t="s">
        <v>7</v>
      </c>
      <c r="H895" s="364" t="s">
        <v>7</v>
      </c>
      <c r="I895" s="367">
        <f t="shared" si="13"/>
        <v>45771</v>
      </c>
      <c r="J895" s="364"/>
      <c r="K895" s="364"/>
      <c r="L895" s="364"/>
      <c r="M895" s="364"/>
      <c r="N895" s="364"/>
      <c r="O895" s="364" t="s">
        <v>7</v>
      </c>
      <c r="P895" s="364" t="s">
        <v>7</v>
      </c>
    </row>
    <row r="896" spans="1:16" x14ac:dyDescent="0.2">
      <c r="A896" s="364">
        <v>125642</v>
      </c>
      <c r="B896" s="364" t="s">
        <v>147</v>
      </c>
      <c r="C896" s="364" t="s">
        <v>267</v>
      </c>
      <c r="D896" s="364" t="s">
        <v>8</v>
      </c>
      <c r="E896" s="364" t="s">
        <v>7</v>
      </c>
      <c r="F896" s="364" t="s">
        <v>10</v>
      </c>
      <c r="G896" s="364" t="s">
        <v>7</v>
      </c>
      <c r="H896" s="364" t="s">
        <v>7</v>
      </c>
      <c r="I896" s="367">
        <f t="shared" si="13"/>
        <v>45772</v>
      </c>
      <c r="J896" s="364"/>
      <c r="K896" s="364"/>
      <c r="L896" s="364"/>
      <c r="M896" s="364"/>
      <c r="N896" s="364"/>
      <c r="O896" s="364" t="s">
        <v>7</v>
      </c>
      <c r="P896" s="364" t="s">
        <v>7</v>
      </c>
    </row>
    <row r="897" spans="1:16" x14ac:dyDescent="0.2">
      <c r="A897" s="364">
        <v>125642</v>
      </c>
      <c r="B897" s="364" t="s">
        <v>147</v>
      </c>
      <c r="C897" s="364" t="s">
        <v>268</v>
      </c>
      <c r="D897" s="364" t="s">
        <v>8</v>
      </c>
      <c r="E897" s="364" t="s">
        <v>7</v>
      </c>
      <c r="F897" s="364" t="s">
        <v>241</v>
      </c>
      <c r="G897" s="364" t="s">
        <v>7</v>
      </c>
      <c r="H897" s="364" t="s">
        <v>7</v>
      </c>
      <c r="I897" s="367">
        <f t="shared" si="13"/>
        <v>45773</v>
      </c>
      <c r="J897" s="364"/>
      <c r="K897" s="364"/>
      <c r="L897" s="364"/>
      <c r="M897" s="364"/>
      <c r="N897" s="364"/>
      <c r="O897" s="364" t="s">
        <v>7</v>
      </c>
      <c r="P897" s="364" t="s">
        <v>7</v>
      </c>
    </row>
    <row r="898" spans="1:16" x14ac:dyDescent="0.2">
      <c r="A898" s="364">
        <v>125642</v>
      </c>
      <c r="B898" s="364" t="s">
        <v>147</v>
      </c>
      <c r="C898" s="364" t="s">
        <v>269</v>
      </c>
      <c r="D898" s="364" t="s">
        <v>211</v>
      </c>
      <c r="E898" s="364" t="s">
        <v>7</v>
      </c>
      <c r="F898" s="364" t="s">
        <v>10</v>
      </c>
      <c r="G898" s="364" t="s">
        <v>7</v>
      </c>
      <c r="H898" s="364" t="s">
        <v>7</v>
      </c>
      <c r="I898" s="367">
        <f t="shared" si="13"/>
        <v>45774</v>
      </c>
      <c r="J898" s="364"/>
      <c r="K898" s="364"/>
      <c r="L898" s="364"/>
      <c r="M898" s="364"/>
      <c r="N898" s="364"/>
      <c r="O898" s="364" t="s">
        <v>7</v>
      </c>
      <c r="P898" s="364" t="s">
        <v>7</v>
      </c>
    </row>
    <row r="899" spans="1:16" x14ac:dyDescent="0.2">
      <c r="A899" s="364">
        <v>125642</v>
      </c>
      <c r="B899" s="364" t="s">
        <v>147</v>
      </c>
      <c r="C899" s="364" t="s">
        <v>270</v>
      </c>
      <c r="D899" s="364" t="s">
        <v>8</v>
      </c>
      <c r="E899" s="364" t="s">
        <v>7</v>
      </c>
      <c r="F899" s="364" t="s">
        <v>10</v>
      </c>
      <c r="G899" s="364" t="s">
        <v>7</v>
      </c>
      <c r="H899" s="364" t="s">
        <v>7</v>
      </c>
      <c r="I899" s="367">
        <f t="shared" ref="I899:I962" si="14">C899*1</f>
        <v>45775</v>
      </c>
      <c r="J899" s="364"/>
      <c r="K899" s="364"/>
      <c r="L899" s="364"/>
      <c r="M899" s="364"/>
      <c r="N899" s="364"/>
      <c r="O899" s="364" t="s">
        <v>7</v>
      </c>
      <c r="P899" s="364" t="s">
        <v>7</v>
      </c>
    </row>
    <row r="900" spans="1:16" x14ac:dyDescent="0.2">
      <c r="A900" s="364">
        <v>125642</v>
      </c>
      <c r="B900" s="364" t="s">
        <v>147</v>
      </c>
      <c r="C900" s="364" t="s">
        <v>271</v>
      </c>
      <c r="D900" s="364" t="s">
        <v>8</v>
      </c>
      <c r="E900" s="364" t="s">
        <v>7</v>
      </c>
      <c r="F900" s="364" t="s">
        <v>10</v>
      </c>
      <c r="G900" s="364" t="s">
        <v>7</v>
      </c>
      <c r="H900" s="364" t="s">
        <v>7</v>
      </c>
      <c r="I900" s="367">
        <f t="shared" si="14"/>
        <v>45776</v>
      </c>
      <c r="J900" s="364"/>
      <c r="K900" s="364"/>
      <c r="L900" s="364"/>
      <c r="M900" s="364"/>
      <c r="N900" s="364"/>
      <c r="O900" s="364" t="s">
        <v>7</v>
      </c>
      <c r="P900" s="364" t="s">
        <v>7</v>
      </c>
    </row>
    <row r="901" spans="1:16" x14ac:dyDescent="0.2">
      <c r="A901" s="364">
        <v>125642</v>
      </c>
      <c r="B901" s="364" t="s">
        <v>147</v>
      </c>
      <c r="C901" s="364" t="s">
        <v>272</v>
      </c>
      <c r="D901" s="364" t="s">
        <v>8</v>
      </c>
      <c r="E901" s="364" t="s">
        <v>7</v>
      </c>
      <c r="F901" s="364" t="s">
        <v>10</v>
      </c>
      <c r="G901" s="364" t="s">
        <v>7</v>
      </c>
      <c r="H901" s="364" t="s">
        <v>7</v>
      </c>
      <c r="I901" s="367">
        <f t="shared" si="14"/>
        <v>45777</v>
      </c>
      <c r="J901" s="364"/>
      <c r="K901" s="364"/>
      <c r="L901" s="364"/>
      <c r="M901" s="364"/>
      <c r="N901" s="364"/>
      <c r="O901" s="364" t="s">
        <v>7</v>
      </c>
      <c r="P901" s="364" t="s">
        <v>7</v>
      </c>
    </row>
    <row r="902" spans="1:16" x14ac:dyDescent="0.2">
      <c r="A902" s="364">
        <v>130415</v>
      </c>
      <c r="B902" s="364" t="s">
        <v>151</v>
      </c>
      <c r="C902" s="364" t="s">
        <v>243</v>
      </c>
      <c r="D902" s="364" t="s">
        <v>8</v>
      </c>
      <c r="E902" s="364" t="s">
        <v>7</v>
      </c>
      <c r="F902" s="364" t="s">
        <v>10</v>
      </c>
      <c r="G902" s="364" t="s">
        <v>7</v>
      </c>
      <c r="H902" s="364" t="s">
        <v>7</v>
      </c>
      <c r="I902" s="367">
        <f t="shared" si="14"/>
        <v>45748</v>
      </c>
      <c r="J902" s="364"/>
      <c r="K902" s="364"/>
      <c r="L902" s="364"/>
      <c r="M902" s="364"/>
      <c r="N902" s="364"/>
      <c r="O902" s="364" t="s">
        <v>7</v>
      </c>
      <c r="P902" s="364" t="s">
        <v>7</v>
      </c>
    </row>
    <row r="903" spans="1:16" x14ac:dyDescent="0.2">
      <c r="A903" s="364">
        <v>130415</v>
      </c>
      <c r="B903" s="364" t="s">
        <v>151</v>
      </c>
      <c r="C903" s="364" t="s">
        <v>244</v>
      </c>
      <c r="D903" s="364" t="s">
        <v>8</v>
      </c>
      <c r="E903" s="364" t="s">
        <v>7</v>
      </c>
      <c r="F903" s="364" t="s">
        <v>10</v>
      </c>
      <c r="G903" s="364" t="s">
        <v>7</v>
      </c>
      <c r="H903" s="364" t="s">
        <v>7</v>
      </c>
      <c r="I903" s="367">
        <f t="shared" si="14"/>
        <v>45749</v>
      </c>
      <c r="J903" s="364"/>
      <c r="K903" s="364"/>
      <c r="L903" s="364"/>
      <c r="M903" s="364"/>
      <c r="N903" s="364"/>
      <c r="O903" s="364" t="s">
        <v>7</v>
      </c>
      <c r="P903" s="364" t="s">
        <v>7</v>
      </c>
    </row>
    <row r="904" spans="1:16" x14ac:dyDescent="0.2">
      <c r="A904" s="364">
        <v>130415</v>
      </c>
      <c r="B904" s="364" t="s">
        <v>151</v>
      </c>
      <c r="C904" s="364" t="s">
        <v>245</v>
      </c>
      <c r="D904" s="364" t="s">
        <v>8</v>
      </c>
      <c r="E904" s="364" t="s">
        <v>7</v>
      </c>
      <c r="F904" s="364" t="s">
        <v>10</v>
      </c>
      <c r="G904" s="364" t="s">
        <v>7</v>
      </c>
      <c r="H904" s="364" t="s">
        <v>7</v>
      </c>
      <c r="I904" s="367">
        <f t="shared" si="14"/>
        <v>45750</v>
      </c>
      <c r="J904" s="364"/>
      <c r="K904" s="364"/>
      <c r="L904" s="364"/>
      <c r="M904" s="364"/>
      <c r="N904" s="364"/>
      <c r="O904" s="364" t="s">
        <v>7</v>
      </c>
      <c r="P904" s="364" t="s">
        <v>7</v>
      </c>
    </row>
    <row r="905" spans="1:16" x14ac:dyDescent="0.2">
      <c r="A905" s="364">
        <v>130415</v>
      </c>
      <c r="B905" s="364" t="s">
        <v>151</v>
      </c>
      <c r="C905" s="364" t="s">
        <v>246</v>
      </c>
      <c r="D905" s="364" t="s">
        <v>8</v>
      </c>
      <c r="E905" s="364" t="s">
        <v>7</v>
      </c>
      <c r="F905" s="364" t="s">
        <v>10</v>
      </c>
      <c r="G905" s="364" t="s">
        <v>7</v>
      </c>
      <c r="H905" s="364" t="s">
        <v>7</v>
      </c>
      <c r="I905" s="367">
        <f t="shared" si="14"/>
        <v>45751</v>
      </c>
      <c r="J905" s="364"/>
      <c r="K905" s="364"/>
      <c r="L905" s="364"/>
      <c r="M905" s="364"/>
      <c r="N905" s="364"/>
      <c r="O905" s="364" t="s">
        <v>7</v>
      </c>
      <c r="P905" s="364" t="s">
        <v>7</v>
      </c>
    </row>
    <row r="906" spans="1:16" x14ac:dyDescent="0.2">
      <c r="A906" s="364">
        <v>130415</v>
      </c>
      <c r="B906" s="364" t="s">
        <v>151</v>
      </c>
      <c r="C906" s="364" t="s">
        <v>247</v>
      </c>
      <c r="D906" s="364" t="s">
        <v>9</v>
      </c>
      <c r="E906" s="364" t="s">
        <v>7</v>
      </c>
      <c r="F906" s="364" t="s">
        <v>10</v>
      </c>
      <c r="G906" s="364" t="s">
        <v>7</v>
      </c>
      <c r="H906" s="364" t="s">
        <v>7</v>
      </c>
      <c r="I906" s="367">
        <f t="shared" si="14"/>
        <v>45752</v>
      </c>
      <c r="J906" s="364"/>
      <c r="K906" s="364"/>
      <c r="L906" s="364"/>
      <c r="M906" s="364"/>
      <c r="N906" s="364"/>
      <c r="O906" s="364" t="s">
        <v>7</v>
      </c>
      <c r="P906" s="364" t="s">
        <v>7</v>
      </c>
    </row>
    <row r="907" spans="1:16" x14ac:dyDescent="0.2">
      <c r="A907" s="364">
        <v>130415</v>
      </c>
      <c r="B907" s="364" t="s">
        <v>151</v>
      </c>
      <c r="C907" s="364" t="s">
        <v>248</v>
      </c>
      <c r="D907" s="364" t="s">
        <v>211</v>
      </c>
      <c r="E907" s="364" t="s">
        <v>7</v>
      </c>
      <c r="F907" s="364" t="s">
        <v>10</v>
      </c>
      <c r="G907" s="364" t="s">
        <v>7</v>
      </c>
      <c r="H907" s="364" t="s">
        <v>7</v>
      </c>
      <c r="I907" s="367">
        <f t="shared" si="14"/>
        <v>45753</v>
      </c>
      <c r="J907" s="364"/>
      <c r="K907" s="364"/>
      <c r="L907" s="364"/>
      <c r="M907" s="364"/>
      <c r="N907" s="364"/>
      <c r="O907" s="364" t="s">
        <v>7</v>
      </c>
      <c r="P907" s="364" t="s">
        <v>7</v>
      </c>
    </row>
    <row r="908" spans="1:16" x14ac:dyDescent="0.2">
      <c r="A908" s="364">
        <v>130415</v>
      </c>
      <c r="B908" s="364" t="s">
        <v>151</v>
      </c>
      <c r="C908" s="364" t="s">
        <v>249</v>
      </c>
      <c r="D908" s="364" t="s">
        <v>8</v>
      </c>
      <c r="E908" s="364" t="s">
        <v>7</v>
      </c>
      <c r="F908" s="364" t="s">
        <v>10</v>
      </c>
      <c r="G908" s="364" t="s">
        <v>7</v>
      </c>
      <c r="H908" s="364" t="s">
        <v>7</v>
      </c>
      <c r="I908" s="367">
        <f t="shared" si="14"/>
        <v>45754</v>
      </c>
      <c r="J908" s="364"/>
      <c r="K908" s="364"/>
      <c r="L908" s="364"/>
      <c r="M908" s="364"/>
      <c r="N908" s="364"/>
      <c r="O908" s="364" t="s">
        <v>7</v>
      </c>
      <c r="P908" s="364" t="s">
        <v>7</v>
      </c>
    </row>
    <row r="909" spans="1:16" x14ac:dyDescent="0.2">
      <c r="A909" s="364">
        <v>130415</v>
      </c>
      <c r="B909" s="364" t="s">
        <v>151</v>
      </c>
      <c r="C909" s="364" t="s">
        <v>250</v>
      </c>
      <c r="D909" s="364" t="s">
        <v>8</v>
      </c>
      <c r="E909" s="364" t="s">
        <v>7</v>
      </c>
      <c r="F909" s="364" t="s">
        <v>10</v>
      </c>
      <c r="G909" s="364" t="s">
        <v>7</v>
      </c>
      <c r="H909" s="364" t="s">
        <v>7</v>
      </c>
      <c r="I909" s="367">
        <f t="shared" si="14"/>
        <v>45755</v>
      </c>
      <c r="J909" s="364"/>
      <c r="K909" s="364"/>
      <c r="L909" s="364"/>
      <c r="M909" s="364"/>
      <c r="N909" s="364"/>
      <c r="O909" s="364" t="s">
        <v>7</v>
      </c>
      <c r="P909" s="364" t="s">
        <v>7</v>
      </c>
    </row>
    <row r="910" spans="1:16" x14ac:dyDescent="0.2">
      <c r="A910" s="364">
        <v>130415</v>
      </c>
      <c r="B910" s="364" t="s">
        <v>151</v>
      </c>
      <c r="C910" s="364" t="s">
        <v>251</v>
      </c>
      <c r="D910" s="364" t="s">
        <v>8</v>
      </c>
      <c r="E910" s="364" t="s">
        <v>7</v>
      </c>
      <c r="F910" s="364" t="s">
        <v>10</v>
      </c>
      <c r="G910" s="364" t="s">
        <v>7</v>
      </c>
      <c r="H910" s="364" t="s">
        <v>7</v>
      </c>
      <c r="I910" s="367">
        <f t="shared" si="14"/>
        <v>45756</v>
      </c>
      <c r="J910" s="364"/>
      <c r="K910" s="364"/>
      <c r="L910" s="364"/>
      <c r="M910" s="364"/>
      <c r="N910" s="364"/>
      <c r="O910" s="364" t="s">
        <v>7</v>
      </c>
      <c r="P910" s="364" t="s">
        <v>7</v>
      </c>
    </row>
    <row r="911" spans="1:16" x14ac:dyDescent="0.2">
      <c r="A911" s="364">
        <v>130415</v>
      </c>
      <c r="B911" s="364" t="s">
        <v>151</v>
      </c>
      <c r="C911" s="364" t="s">
        <v>252</v>
      </c>
      <c r="D911" s="364" t="s">
        <v>8</v>
      </c>
      <c r="E911" s="364" t="s">
        <v>7</v>
      </c>
      <c r="F911" s="364" t="s">
        <v>10</v>
      </c>
      <c r="G911" s="364" t="s">
        <v>7</v>
      </c>
      <c r="H911" s="364" t="s">
        <v>7</v>
      </c>
      <c r="I911" s="367">
        <f t="shared" si="14"/>
        <v>45757</v>
      </c>
      <c r="J911" s="364"/>
      <c r="K911" s="364"/>
      <c r="L911" s="364"/>
      <c r="M911" s="364"/>
      <c r="N911" s="364"/>
      <c r="O911" s="364" t="s">
        <v>7</v>
      </c>
      <c r="P911" s="364" t="s">
        <v>7</v>
      </c>
    </row>
    <row r="912" spans="1:16" x14ac:dyDescent="0.2">
      <c r="A912" s="364">
        <v>130415</v>
      </c>
      <c r="B912" s="364" t="s">
        <v>151</v>
      </c>
      <c r="C912" s="364" t="s">
        <v>253</v>
      </c>
      <c r="D912" s="364" t="s">
        <v>8</v>
      </c>
      <c r="E912" s="364" t="s">
        <v>7</v>
      </c>
      <c r="F912" s="364" t="s">
        <v>37</v>
      </c>
      <c r="G912" s="364" t="s">
        <v>7</v>
      </c>
      <c r="H912" s="364" t="s">
        <v>7</v>
      </c>
      <c r="I912" s="367">
        <f t="shared" si="14"/>
        <v>45758</v>
      </c>
      <c r="J912" s="364"/>
      <c r="K912" s="364"/>
      <c r="L912" s="364"/>
      <c r="M912" s="364"/>
      <c r="N912" s="364"/>
      <c r="O912" s="364" t="s">
        <v>7</v>
      </c>
      <c r="P912" s="364" t="s">
        <v>7</v>
      </c>
    </row>
    <row r="913" spans="1:16" x14ac:dyDescent="0.2">
      <c r="A913" s="364">
        <v>130415</v>
      </c>
      <c r="B913" s="364" t="s">
        <v>151</v>
      </c>
      <c r="C913" s="364" t="s">
        <v>254</v>
      </c>
      <c r="D913" s="364" t="s">
        <v>8</v>
      </c>
      <c r="E913" s="364" t="s">
        <v>7</v>
      </c>
      <c r="F913" s="364" t="s">
        <v>38</v>
      </c>
      <c r="G913" s="364" t="s">
        <v>7</v>
      </c>
      <c r="H913" s="364" t="s">
        <v>7</v>
      </c>
      <c r="I913" s="367">
        <f t="shared" si="14"/>
        <v>45759</v>
      </c>
      <c r="J913" s="364"/>
      <c r="K913" s="364"/>
      <c r="L913" s="364"/>
      <c r="M913" s="364"/>
      <c r="N913" s="364"/>
      <c r="O913" s="364" t="s">
        <v>7</v>
      </c>
      <c r="P913" s="364" t="s">
        <v>7</v>
      </c>
    </row>
    <row r="914" spans="1:16" x14ac:dyDescent="0.2">
      <c r="A914" s="364">
        <v>130415</v>
      </c>
      <c r="B914" s="364" t="s">
        <v>151</v>
      </c>
      <c r="C914" s="364" t="s">
        <v>255</v>
      </c>
      <c r="D914" s="364" t="s">
        <v>211</v>
      </c>
      <c r="E914" s="364" t="s">
        <v>7</v>
      </c>
      <c r="F914" s="364" t="s">
        <v>10</v>
      </c>
      <c r="G914" s="364" t="s">
        <v>7</v>
      </c>
      <c r="H914" s="364" t="s">
        <v>7</v>
      </c>
      <c r="I914" s="367">
        <f t="shared" si="14"/>
        <v>45760</v>
      </c>
      <c r="J914" s="364"/>
      <c r="K914" s="364"/>
      <c r="L914" s="364"/>
      <c r="M914" s="364"/>
      <c r="N914" s="364"/>
      <c r="O914" s="364" t="s">
        <v>7</v>
      </c>
      <c r="P914" s="364" t="s">
        <v>7</v>
      </c>
    </row>
    <row r="915" spans="1:16" x14ac:dyDescent="0.2">
      <c r="A915" s="364">
        <v>130415</v>
      </c>
      <c r="B915" s="364" t="s">
        <v>151</v>
      </c>
      <c r="C915" s="364" t="s">
        <v>256</v>
      </c>
      <c r="D915" s="364" t="s">
        <v>8</v>
      </c>
      <c r="E915" s="364" t="s">
        <v>7</v>
      </c>
      <c r="F915" s="364" t="s">
        <v>10</v>
      </c>
      <c r="G915" s="364" t="s">
        <v>7</v>
      </c>
      <c r="H915" s="364" t="s">
        <v>7</v>
      </c>
      <c r="I915" s="367">
        <f t="shared" si="14"/>
        <v>45761</v>
      </c>
      <c r="J915" s="364"/>
      <c r="K915" s="364"/>
      <c r="L915" s="364"/>
      <c r="M915" s="364"/>
      <c r="N915" s="364"/>
      <c r="O915" s="364" t="s">
        <v>7</v>
      </c>
      <c r="P915" s="364" t="s">
        <v>7</v>
      </c>
    </row>
    <row r="916" spans="1:16" x14ac:dyDescent="0.2">
      <c r="A916" s="364">
        <v>130415</v>
      </c>
      <c r="B916" s="364" t="s">
        <v>151</v>
      </c>
      <c r="C916" s="364" t="s">
        <v>257</v>
      </c>
      <c r="D916" s="364" t="s">
        <v>8</v>
      </c>
      <c r="E916" s="364" t="s">
        <v>7</v>
      </c>
      <c r="F916" s="364" t="s">
        <v>10</v>
      </c>
      <c r="G916" s="364" t="s">
        <v>7</v>
      </c>
      <c r="H916" s="364" t="s">
        <v>7</v>
      </c>
      <c r="I916" s="367">
        <f t="shared" si="14"/>
        <v>45762</v>
      </c>
      <c r="J916" s="364"/>
      <c r="K916" s="364"/>
      <c r="L916" s="364"/>
      <c r="M916" s="364"/>
      <c r="N916" s="364"/>
      <c r="O916" s="364" t="s">
        <v>7</v>
      </c>
      <c r="P916" s="364" t="s">
        <v>7</v>
      </c>
    </row>
    <row r="917" spans="1:16" x14ac:dyDescent="0.2">
      <c r="A917" s="364">
        <v>130415</v>
      </c>
      <c r="B917" s="364" t="s">
        <v>151</v>
      </c>
      <c r="C917" s="364" t="s">
        <v>258</v>
      </c>
      <c r="D917" s="364" t="s">
        <v>8</v>
      </c>
      <c r="E917" s="364" t="s">
        <v>7</v>
      </c>
      <c r="F917" s="364" t="s">
        <v>10</v>
      </c>
      <c r="G917" s="364" t="s">
        <v>7</v>
      </c>
      <c r="H917" s="364" t="s">
        <v>7</v>
      </c>
      <c r="I917" s="367">
        <f t="shared" si="14"/>
        <v>45763</v>
      </c>
      <c r="J917" s="364"/>
      <c r="K917" s="364"/>
      <c r="L917" s="364"/>
      <c r="M917" s="364"/>
      <c r="N917" s="364"/>
      <c r="O917" s="364" t="s">
        <v>7</v>
      </c>
      <c r="P917" s="364" t="s">
        <v>7</v>
      </c>
    </row>
    <row r="918" spans="1:16" x14ac:dyDescent="0.2">
      <c r="A918" s="364">
        <v>130415</v>
      </c>
      <c r="B918" s="364" t="s">
        <v>151</v>
      </c>
      <c r="C918" s="364" t="s">
        <v>259</v>
      </c>
      <c r="D918" s="364" t="s">
        <v>8</v>
      </c>
      <c r="E918" s="364" t="s">
        <v>7</v>
      </c>
      <c r="F918" s="364" t="s">
        <v>10</v>
      </c>
      <c r="G918" s="364" t="s">
        <v>7</v>
      </c>
      <c r="H918" s="364" t="s">
        <v>7</v>
      </c>
      <c r="I918" s="367">
        <f t="shared" si="14"/>
        <v>45764</v>
      </c>
      <c r="J918" s="364"/>
      <c r="K918" s="364"/>
      <c r="L918" s="364"/>
      <c r="M918" s="364"/>
      <c r="N918" s="364"/>
      <c r="O918" s="364" t="s">
        <v>7</v>
      </c>
      <c r="P918" s="364" t="s">
        <v>7</v>
      </c>
    </row>
    <row r="919" spans="1:16" x14ac:dyDescent="0.2">
      <c r="A919" s="364">
        <v>130415</v>
      </c>
      <c r="B919" s="364" t="s">
        <v>151</v>
      </c>
      <c r="C919" s="364" t="s">
        <v>260</v>
      </c>
      <c r="D919" s="364" t="s">
        <v>8</v>
      </c>
      <c r="E919" s="364" t="s">
        <v>7</v>
      </c>
      <c r="F919" s="364" t="s">
        <v>10</v>
      </c>
      <c r="G919" s="364" t="s">
        <v>7</v>
      </c>
      <c r="H919" s="364" t="s">
        <v>7</v>
      </c>
      <c r="I919" s="367">
        <f t="shared" si="14"/>
        <v>45765</v>
      </c>
      <c r="J919" s="364"/>
      <c r="K919" s="364"/>
      <c r="L919" s="364"/>
      <c r="M919" s="364"/>
      <c r="N919" s="364"/>
      <c r="O919" s="364" t="s">
        <v>7</v>
      </c>
      <c r="P919" s="364" t="s">
        <v>7</v>
      </c>
    </row>
    <row r="920" spans="1:16" x14ac:dyDescent="0.2">
      <c r="A920" s="364">
        <v>130415</v>
      </c>
      <c r="B920" s="364" t="s">
        <v>151</v>
      </c>
      <c r="C920" s="364" t="s">
        <v>261</v>
      </c>
      <c r="D920" s="364" t="s">
        <v>9</v>
      </c>
      <c r="E920" s="364" t="s">
        <v>7</v>
      </c>
      <c r="F920" s="364" t="s">
        <v>10</v>
      </c>
      <c r="G920" s="364" t="s">
        <v>7</v>
      </c>
      <c r="H920" s="364" t="s">
        <v>7</v>
      </c>
      <c r="I920" s="367">
        <f t="shared" si="14"/>
        <v>45766</v>
      </c>
      <c r="J920" s="364"/>
      <c r="K920" s="364"/>
      <c r="L920" s="364"/>
      <c r="M920" s="364"/>
      <c r="N920" s="364"/>
      <c r="O920" s="364" t="s">
        <v>7</v>
      </c>
      <c r="P920" s="364" t="s">
        <v>7</v>
      </c>
    </row>
    <row r="921" spans="1:16" x14ac:dyDescent="0.2">
      <c r="A921" s="364">
        <v>130415</v>
      </c>
      <c r="B921" s="364" t="s">
        <v>151</v>
      </c>
      <c r="C921" s="364" t="s">
        <v>262</v>
      </c>
      <c r="D921" s="364" t="s">
        <v>8</v>
      </c>
      <c r="E921" s="364" t="s">
        <v>7</v>
      </c>
      <c r="F921" s="364" t="s">
        <v>10</v>
      </c>
      <c r="G921" s="364" t="s">
        <v>7</v>
      </c>
      <c r="H921" s="364" t="s">
        <v>7</v>
      </c>
      <c r="I921" s="367">
        <f t="shared" si="14"/>
        <v>45767</v>
      </c>
      <c r="J921" s="364"/>
      <c r="K921" s="364"/>
      <c r="L921" s="364"/>
      <c r="M921" s="364"/>
      <c r="N921" s="364"/>
      <c r="O921" s="364" t="s">
        <v>7</v>
      </c>
      <c r="P921" s="364" t="s">
        <v>7</v>
      </c>
    </row>
    <row r="922" spans="1:16" x14ac:dyDescent="0.2">
      <c r="A922" s="364">
        <v>130415</v>
      </c>
      <c r="B922" s="364" t="s">
        <v>151</v>
      </c>
      <c r="C922" s="364" t="s">
        <v>263</v>
      </c>
      <c r="D922" s="364" t="s">
        <v>8</v>
      </c>
      <c r="E922" s="364" t="s">
        <v>7</v>
      </c>
      <c r="F922" s="364" t="s">
        <v>10</v>
      </c>
      <c r="G922" s="364" t="s">
        <v>7</v>
      </c>
      <c r="H922" s="364" t="s">
        <v>7</v>
      </c>
      <c r="I922" s="367">
        <f t="shared" si="14"/>
        <v>45768</v>
      </c>
      <c r="J922" s="364"/>
      <c r="K922" s="364"/>
      <c r="L922" s="364"/>
      <c r="M922" s="364"/>
      <c r="N922" s="364"/>
      <c r="O922" s="364" t="s">
        <v>7</v>
      </c>
      <c r="P922" s="364" t="s">
        <v>7</v>
      </c>
    </row>
    <row r="923" spans="1:16" x14ac:dyDescent="0.2">
      <c r="A923" s="364">
        <v>130415</v>
      </c>
      <c r="B923" s="364" t="s">
        <v>151</v>
      </c>
      <c r="C923" s="364" t="s">
        <v>264</v>
      </c>
      <c r="D923" s="364" t="s">
        <v>8</v>
      </c>
      <c r="E923" s="364" t="s">
        <v>7</v>
      </c>
      <c r="F923" s="364" t="s">
        <v>10</v>
      </c>
      <c r="G923" s="364" t="s">
        <v>7</v>
      </c>
      <c r="H923" s="364" t="s">
        <v>7</v>
      </c>
      <c r="I923" s="367">
        <f t="shared" si="14"/>
        <v>45769</v>
      </c>
      <c r="J923" s="364"/>
      <c r="K923" s="364"/>
      <c r="L923" s="364"/>
      <c r="M923" s="364"/>
      <c r="N923" s="364"/>
      <c r="O923" s="364" t="s">
        <v>7</v>
      </c>
      <c r="P923" s="364" t="s">
        <v>7</v>
      </c>
    </row>
    <row r="924" spans="1:16" x14ac:dyDescent="0.2">
      <c r="A924" s="364">
        <v>130415</v>
      </c>
      <c r="B924" s="364" t="s">
        <v>151</v>
      </c>
      <c r="C924" s="364" t="s">
        <v>265</v>
      </c>
      <c r="D924" s="364" t="s">
        <v>8</v>
      </c>
      <c r="E924" s="364" t="s">
        <v>7</v>
      </c>
      <c r="F924" s="364" t="s">
        <v>10</v>
      </c>
      <c r="G924" s="364" t="s">
        <v>7</v>
      </c>
      <c r="H924" s="364" t="s">
        <v>7</v>
      </c>
      <c r="I924" s="367">
        <f t="shared" si="14"/>
        <v>45770</v>
      </c>
      <c r="J924" s="364"/>
      <c r="K924" s="364"/>
      <c r="L924" s="364"/>
      <c r="M924" s="364"/>
      <c r="N924" s="364"/>
      <c r="O924" s="364" t="s">
        <v>7</v>
      </c>
      <c r="P924" s="364" t="s">
        <v>7</v>
      </c>
    </row>
    <row r="925" spans="1:16" x14ac:dyDescent="0.2">
      <c r="A925" s="364">
        <v>130415</v>
      </c>
      <c r="B925" s="364" t="s">
        <v>151</v>
      </c>
      <c r="C925" s="364" t="s">
        <v>266</v>
      </c>
      <c r="D925" s="364" t="s">
        <v>8</v>
      </c>
      <c r="E925" s="364" t="s">
        <v>7</v>
      </c>
      <c r="F925" s="364" t="s">
        <v>10</v>
      </c>
      <c r="G925" s="364" t="s">
        <v>7</v>
      </c>
      <c r="H925" s="364" t="s">
        <v>7</v>
      </c>
      <c r="I925" s="367">
        <f t="shared" si="14"/>
        <v>45771</v>
      </c>
      <c r="J925" s="364"/>
      <c r="K925" s="364"/>
      <c r="L925" s="364"/>
      <c r="M925" s="364"/>
      <c r="N925" s="364"/>
      <c r="O925" s="364" t="s">
        <v>7</v>
      </c>
      <c r="P925" s="364" t="s">
        <v>7</v>
      </c>
    </row>
    <row r="926" spans="1:16" x14ac:dyDescent="0.2">
      <c r="A926" s="364">
        <v>130415</v>
      </c>
      <c r="B926" s="364" t="s">
        <v>151</v>
      </c>
      <c r="C926" s="364" t="s">
        <v>267</v>
      </c>
      <c r="D926" s="364" t="s">
        <v>8</v>
      </c>
      <c r="E926" s="364" t="s">
        <v>7</v>
      </c>
      <c r="F926" s="364" t="s">
        <v>10</v>
      </c>
      <c r="G926" s="364" t="s">
        <v>7</v>
      </c>
      <c r="H926" s="364" t="s">
        <v>7</v>
      </c>
      <c r="I926" s="367">
        <f t="shared" si="14"/>
        <v>45772</v>
      </c>
      <c r="J926" s="364"/>
      <c r="K926" s="364"/>
      <c r="L926" s="364"/>
      <c r="M926" s="364"/>
      <c r="N926" s="364"/>
      <c r="O926" s="364" t="s">
        <v>7</v>
      </c>
      <c r="P926" s="364" t="s">
        <v>7</v>
      </c>
    </row>
    <row r="927" spans="1:16" x14ac:dyDescent="0.2">
      <c r="A927" s="364">
        <v>130415</v>
      </c>
      <c r="B927" s="364" t="s">
        <v>151</v>
      </c>
      <c r="C927" s="364" t="s">
        <v>268</v>
      </c>
      <c r="D927" s="364" t="s">
        <v>8</v>
      </c>
      <c r="E927" s="364" t="s">
        <v>7</v>
      </c>
      <c r="F927" s="364" t="s">
        <v>37</v>
      </c>
      <c r="G927" s="364" t="s">
        <v>7</v>
      </c>
      <c r="H927" s="364" t="s">
        <v>7</v>
      </c>
      <c r="I927" s="367">
        <f t="shared" si="14"/>
        <v>45773</v>
      </c>
      <c r="J927" s="364"/>
      <c r="K927" s="364"/>
      <c r="L927" s="364"/>
      <c r="M927" s="364"/>
      <c r="N927" s="364"/>
      <c r="O927" s="364" t="s">
        <v>7</v>
      </c>
      <c r="P927" s="364" t="s">
        <v>7</v>
      </c>
    </row>
    <row r="928" spans="1:16" x14ac:dyDescent="0.2">
      <c r="A928" s="364">
        <v>130415</v>
      </c>
      <c r="B928" s="364" t="s">
        <v>151</v>
      </c>
      <c r="C928" s="364" t="s">
        <v>269</v>
      </c>
      <c r="D928" s="364" t="s">
        <v>8</v>
      </c>
      <c r="E928" s="364" t="s">
        <v>7</v>
      </c>
      <c r="F928" s="364" t="s">
        <v>38</v>
      </c>
      <c r="G928" s="364" t="s">
        <v>7</v>
      </c>
      <c r="H928" s="364" t="s">
        <v>7</v>
      </c>
      <c r="I928" s="367">
        <f t="shared" si="14"/>
        <v>45774</v>
      </c>
      <c r="J928" s="364"/>
      <c r="K928" s="364"/>
      <c r="L928" s="364"/>
      <c r="M928" s="364"/>
      <c r="N928" s="364"/>
      <c r="O928" s="364" t="s">
        <v>7</v>
      </c>
      <c r="P928" s="364" t="s">
        <v>7</v>
      </c>
    </row>
    <row r="929" spans="1:16" x14ac:dyDescent="0.2">
      <c r="A929" s="364">
        <v>130415</v>
      </c>
      <c r="B929" s="364" t="s">
        <v>151</v>
      </c>
      <c r="C929" s="364" t="s">
        <v>270</v>
      </c>
      <c r="D929" s="364" t="s">
        <v>211</v>
      </c>
      <c r="E929" s="364" t="s">
        <v>7</v>
      </c>
      <c r="F929" s="364" t="s">
        <v>10</v>
      </c>
      <c r="G929" s="364" t="s">
        <v>7</v>
      </c>
      <c r="H929" s="364" t="s">
        <v>7</v>
      </c>
      <c r="I929" s="367">
        <f t="shared" si="14"/>
        <v>45775</v>
      </c>
      <c r="J929" s="364"/>
      <c r="K929" s="364"/>
      <c r="L929" s="364"/>
      <c r="M929" s="364"/>
      <c r="N929" s="364"/>
      <c r="O929" s="364" t="s">
        <v>7</v>
      </c>
      <c r="P929" s="364" t="s">
        <v>7</v>
      </c>
    </row>
    <row r="930" spans="1:16" x14ac:dyDescent="0.2">
      <c r="A930" s="364">
        <v>130415</v>
      </c>
      <c r="B930" s="364" t="s">
        <v>151</v>
      </c>
      <c r="C930" s="364" t="s">
        <v>271</v>
      </c>
      <c r="D930" s="364" t="s">
        <v>8</v>
      </c>
      <c r="E930" s="364" t="s">
        <v>7</v>
      </c>
      <c r="F930" s="364" t="s">
        <v>10</v>
      </c>
      <c r="G930" s="364" t="s">
        <v>7</v>
      </c>
      <c r="H930" s="364" t="s">
        <v>7</v>
      </c>
      <c r="I930" s="367">
        <f t="shared" si="14"/>
        <v>45776</v>
      </c>
      <c r="J930" s="364"/>
      <c r="K930" s="364"/>
      <c r="L930" s="364"/>
      <c r="M930" s="364"/>
      <c r="N930" s="364"/>
      <c r="O930" s="364" t="s">
        <v>7</v>
      </c>
      <c r="P930" s="364" t="s">
        <v>7</v>
      </c>
    </row>
    <row r="931" spans="1:16" x14ac:dyDescent="0.2">
      <c r="A931" s="364">
        <v>130415</v>
      </c>
      <c r="B931" s="364" t="s">
        <v>151</v>
      </c>
      <c r="C931" s="364" t="s">
        <v>272</v>
      </c>
      <c r="D931" s="364" t="s">
        <v>8</v>
      </c>
      <c r="E931" s="364" t="s">
        <v>7</v>
      </c>
      <c r="F931" s="364" t="s">
        <v>10</v>
      </c>
      <c r="G931" s="364" t="s">
        <v>7</v>
      </c>
      <c r="H931" s="364" t="s">
        <v>7</v>
      </c>
      <c r="I931" s="367">
        <f t="shared" si="14"/>
        <v>45777</v>
      </c>
      <c r="J931" s="364"/>
      <c r="K931" s="364"/>
      <c r="L931" s="364"/>
      <c r="M931" s="364"/>
      <c r="N931" s="364"/>
      <c r="O931" s="364" t="s">
        <v>7</v>
      </c>
      <c r="P931" s="364" t="s">
        <v>7</v>
      </c>
    </row>
    <row r="932" spans="1:16" x14ac:dyDescent="0.2">
      <c r="A932" s="364">
        <v>130427</v>
      </c>
      <c r="B932" s="364" t="s">
        <v>152</v>
      </c>
      <c r="C932" s="364" t="s">
        <v>243</v>
      </c>
      <c r="D932" s="364" t="s">
        <v>8</v>
      </c>
      <c r="E932" s="364" t="s">
        <v>7</v>
      </c>
      <c r="F932" s="364" t="s">
        <v>10</v>
      </c>
      <c r="G932" s="364" t="s">
        <v>7</v>
      </c>
      <c r="H932" s="364" t="s">
        <v>7</v>
      </c>
      <c r="I932" s="367">
        <f t="shared" si="14"/>
        <v>45748</v>
      </c>
      <c r="J932" s="364"/>
      <c r="K932" s="364"/>
      <c r="L932" s="364"/>
      <c r="M932" s="364"/>
      <c r="N932" s="364"/>
      <c r="O932" s="364" t="s">
        <v>7</v>
      </c>
      <c r="P932" s="364" t="s">
        <v>7</v>
      </c>
    </row>
    <row r="933" spans="1:16" x14ac:dyDescent="0.2">
      <c r="A933" s="364">
        <v>130427</v>
      </c>
      <c r="B933" s="364" t="s">
        <v>152</v>
      </c>
      <c r="C933" s="364" t="s">
        <v>244</v>
      </c>
      <c r="D933" s="364" t="s">
        <v>8</v>
      </c>
      <c r="E933" s="364" t="s">
        <v>7</v>
      </c>
      <c r="F933" s="364" t="s">
        <v>10</v>
      </c>
      <c r="G933" s="364" t="s">
        <v>7</v>
      </c>
      <c r="H933" s="364" t="s">
        <v>7</v>
      </c>
      <c r="I933" s="367">
        <f t="shared" si="14"/>
        <v>45749</v>
      </c>
      <c r="J933" s="364"/>
      <c r="K933" s="364"/>
      <c r="L933" s="364"/>
      <c r="M933" s="364"/>
      <c r="N933" s="364"/>
      <c r="O933" s="364" t="s">
        <v>7</v>
      </c>
      <c r="P933" s="364" t="s">
        <v>7</v>
      </c>
    </row>
    <row r="934" spans="1:16" x14ac:dyDescent="0.2">
      <c r="A934" s="364">
        <v>130427</v>
      </c>
      <c r="B934" s="364" t="s">
        <v>152</v>
      </c>
      <c r="C934" s="364" t="s">
        <v>245</v>
      </c>
      <c r="D934" s="364" t="s">
        <v>8</v>
      </c>
      <c r="E934" s="364" t="s">
        <v>7</v>
      </c>
      <c r="F934" s="364" t="s">
        <v>10</v>
      </c>
      <c r="G934" s="364" t="s">
        <v>7</v>
      </c>
      <c r="H934" s="364" t="s">
        <v>7</v>
      </c>
      <c r="I934" s="367">
        <f t="shared" si="14"/>
        <v>45750</v>
      </c>
      <c r="J934" s="364"/>
      <c r="K934" s="364"/>
      <c r="L934" s="364"/>
      <c r="M934" s="364"/>
      <c r="N934" s="364"/>
      <c r="O934" s="364" t="s">
        <v>7</v>
      </c>
      <c r="P934" s="364" t="s">
        <v>7</v>
      </c>
    </row>
    <row r="935" spans="1:16" x14ac:dyDescent="0.2">
      <c r="A935" s="364">
        <v>130427</v>
      </c>
      <c r="B935" s="364" t="s">
        <v>152</v>
      </c>
      <c r="C935" s="364" t="s">
        <v>246</v>
      </c>
      <c r="D935" s="364" t="s">
        <v>8</v>
      </c>
      <c r="E935" s="364" t="s">
        <v>7</v>
      </c>
      <c r="F935" s="364" t="s">
        <v>10</v>
      </c>
      <c r="G935" s="364" t="s">
        <v>7</v>
      </c>
      <c r="H935" s="364" t="s">
        <v>7</v>
      </c>
      <c r="I935" s="367">
        <f t="shared" si="14"/>
        <v>45751</v>
      </c>
      <c r="J935" s="364"/>
      <c r="K935" s="364"/>
      <c r="L935" s="364"/>
      <c r="M935" s="364"/>
      <c r="N935" s="364"/>
      <c r="O935" s="364" t="s">
        <v>7</v>
      </c>
      <c r="P935" s="364" t="s">
        <v>7</v>
      </c>
    </row>
    <row r="936" spans="1:16" x14ac:dyDescent="0.2">
      <c r="A936" s="364">
        <v>130427</v>
      </c>
      <c r="B936" s="364" t="s">
        <v>152</v>
      </c>
      <c r="C936" s="364" t="s">
        <v>247</v>
      </c>
      <c r="D936" s="364" t="s">
        <v>9</v>
      </c>
      <c r="E936" s="364" t="s">
        <v>7</v>
      </c>
      <c r="F936" s="364" t="s">
        <v>10</v>
      </c>
      <c r="G936" s="364" t="s">
        <v>7</v>
      </c>
      <c r="H936" s="364" t="s">
        <v>7</v>
      </c>
      <c r="I936" s="367">
        <f t="shared" si="14"/>
        <v>45752</v>
      </c>
      <c r="J936" s="364"/>
      <c r="K936" s="364"/>
      <c r="L936" s="364"/>
      <c r="M936" s="364"/>
      <c r="N936" s="364"/>
      <c r="O936" s="364" t="s">
        <v>7</v>
      </c>
      <c r="P936" s="364" t="s">
        <v>7</v>
      </c>
    </row>
    <row r="937" spans="1:16" x14ac:dyDescent="0.2">
      <c r="A937" s="364">
        <v>130427</v>
      </c>
      <c r="B937" s="364" t="s">
        <v>152</v>
      </c>
      <c r="C937" s="364" t="s">
        <v>248</v>
      </c>
      <c r="D937" s="364" t="s">
        <v>211</v>
      </c>
      <c r="E937" s="364" t="s">
        <v>7</v>
      </c>
      <c r="F937" s="364" t="s">
        <v>10</v>
      </c>
      <c r="G937" s="364" t="s">
        <v>7</v>
      </c>
      <c r="H937" s="364" t="s">
        <v>7</v>
      </c>
      <c r="I937" s="367">
        <f t="shared" si="14"/>
        <v>45753</v>
      </c>
      <c r="J937" s="364"/>
      <c r="K937" s="364"/>
      <c r="L937" s="364"/>
      <c r="M937" s="364"/>
      <c r="N937" s="364"/>
      <c r="O937" s="364" t="s">
        <v>7</v>
      </c>
      <c r="P937" s="364" t="s">
        <v>7</v>
      </c>
    </row>
    <row r="938" spans="1:16" x14ac:dyDescent="0.2">
      <c r="A938" s="364">
        <v>130427</v>
      </c>
      <c r="B938" s="364" t="s">
        <v>152</v>
      </c>
      <c r="C938" s="364" t="s">
        <v>249</v>
      </c>
      <c r="D938" s="364" t="s">
        <v>8</v>
      </c>
      <c r="E938" s="364" t="s">
        <v>7</v>
      </c>
      <c r="F938" s="364" t="s">
        <v>10</v>
      </c>
      <c r="G938" s="364" t="s">
        <v>7</v>
      </c>
      <c r="H938" s="364" t="s">
        <v>7</v>
      </c>
      <c r="I938" s="367">
        <f t="shared" si="14"/>
        <v>45754</v>
      </c>
      <c r="J938" s="364"/>
      <c r="K938" s="364"/>
      <c r="L938" s="364"/>
      <c r="M938" s="364"/>
      <c r="N938" s="364"/>
      <c r="O938" s="364" t="s">
        <v>7</v>
      </c>
      <c r="P938" s="364" t="s">
        <v>7</v>
      </c>
    </row>
    <row r="939" spans="1:16" x14ac:dyDescent="0.2">
      <c r="A939" s="364">
        <v>130427</v>
      </c>
      <c r="B939" s="364" t="s">
        <v>152</v>
      </c>
      <c r="C939" s="364" t="s">
        <v>250</v>
      </c>
      <c r="D939" s="364" t="s">
        <v>8</v>
      </c>
      <c r="E939" s="364" t="s">
        <v>7</v>
      </c>
      <c r="F939" s="364" t="s">
        <v>10</v>
      </c>
      <c r="G939" s="364" t="s">
        <v>7</v>
      </c>
      <c r="H939" s="364" t="s">
        <v>7</v>
      </c>
      <c r="I939" s="367">
        <f t="shared" si="14"/>
        <v>45755</v>
      </c>
      <c r="J939" s="364"/>
      <c r="K939" s="364"/>
      <c r="L939" s="364"/>
      <c r="M939" s="364"/>
      <c r="N939" s="364"/>
      <c r="O939" s="364" t="s">
        <v>7</v>
      </c>
      <c r="P939" s="364" t="s">
        <v>7</v>
      </c>
    </row>
    <row r="940" spans="1:16" x14ac:dyDescent="0.2">
      <c r="A940" s="364">
        <v>130427</v>
      </c>
      <c r="B940" s="364" t="s">
        <v>152</v>
      </c>
      <c r="C940" s="364" t="s">
        <v>251</v>
      </c>
      <c r="D940" s="364" t="s">
        <v>8</v>
      </c>
      <c r="E940" s="364" t="s">
        <v>7</v>
      </c>
      <c r="F940" s="364" t="s">
        <v>10</v>
      </c>
      <c r="G940" s="364" t="s">
        <v>7</v>
      </c>
      <c r="H940" s="364" t="s">
        <v>7</v>
      </c>
      <c r="I940" s="367">
        <f t="shared" si="14"/>
        <v>45756</v>
      </c>
      <c r="J940" s="364"/>
      <c r="K940" s="364"/>
      <c r="L940" s="364"/>
      <c r="M940" s="364"/>
      <c r="N940" s="364"/>
      <c r="O940" s="364" t="s">
        <v>7</v>
      </c>
      <c r="P940" s="364" t="s">
        <v>7</v>
      </c>
    </row>
    <row r="941" spans="1:16" x14ac:dyDescent="0.2">
      <c r="A941" s="364">
        <v>130427</v>
      </c>
      <c r="B941" s="364" t="s">
        <v>152</v>
      </c>
      <c r="C941" s="364" t="s">
        <v>252</v>
      </c>
      <c r="D941" s="364" t="s">
        <v>8</v>
      </c>
      <c r="E941" s="364" t="s">
        <v>7</v>
      </c>
      <c r="F941" s="364" t="s">
        <v>10</v>
      </c>
      <c r="G941" s="364" t="s">
        <v>7</v>
      </c>
      <c r="H941" s="364" t="s">
        <v>7</v>
      </c>
      <c r="I941" s="367">
        <f t="shared" si="14"/>
        <v>45757</v>
      </c>
      <c r="J941" s="364"/>
      <c r="K941" s="364"/>
      <c r="L941" s="364"/>
      <c r="M941" s="364"/>
      <c r="N941" s="364"/>
      <c r="O941" s="364" t="s">
        <v>7</v>
      </c>
      <c r="P941" s="364" t="s">
        <v>7</v>
      </c>
    </row>
    <row r="942" spans="1:16" x14ac:dyDescent="0.2">
      <c r="A942" s="364">
        <v>130427</v>
      </c>
      <c r="B942" s="364" t="s">
        <v>152</v>
      </c>
      <c r="C942" s="364" t="s">
        <v>253</v>
      </c>
      <c r="D942" s="364" t="s">
        <v>8</v>
      </c>
      <c r="E942" s="364" t="s">
        <v>7</v>
      </c>
      <c r="F942" s="364" t="s">
        <v>10</v>
      </c>
      <c r="G942" s="364" t="s">
        <v>7</v>
      </c>
      <c r="H942" s="364" t="s">
        <v>7</v>
      </c>
      <c r="I942" s="367">
        <f t="shared" si="14"/>
        <v>45758</v>
      </c>
      <c r="J942" s="364"/>
      <c r="K942" s="364"/>
      <c r="L942" s="364"/>
      <c r="M942" s="364"/>
      <c r="N942" s="364"/>
      <c r="O942" s="364" t="s">
        <v>7</v>
      </c>
      <c r="P942" s="364" t="s">
        <v>7</v>
      </c>
    </row>
    <row r="943" spans="1:16" x14ac:dyDescent="0.2">
      <c r="A943" s="364">
        <v>130427</v>
      </c>
      <c r="B943" s="364" t="s">
        <v>152</v>
      </c>
      <c r="C943" s="364" t="s">
        <v>254</v>
      </c>
      <c r="D943" s="364" t="s">
        <v>9</v>
      </c>
      <c r="E943" s="364" t="s">
        <v>7</v>
      </c>
      <c r="F943" s="364" t="s">
        <v>10</v>
      </c>
      <c r="G943" s="364" t="s">
        <v>7</v>
      </c>
      <c r="H943" s="364" t="s">
        <v>7</v>
      </c>
      <c r="I943" s="367">
        <f t="shared" si="14"/>
        <v>45759</v>
      </c>
      <c r="J943" s="364"/>
      <c r="K943" s="364"/>
      <c r="L943" s="364"/>
      <c r="M943" s="364"/>
      <c r="N943" s="364"/>
      <c r="O943" s="364" t="s">
        <v>7</v>
      </c>
      <c r="P943" s="364" t="s">
        <v>7</v>
      </c>
    </row>
    <row r="944" spans="1:16" x14ac:dyDescent="0.2">
      <c r="A944" s="364">
        <v>130427</v>
      </c>
      <c r="B944" s="364" t="s">
        <v>152</v>
      </c>
      <c r="C944" s="364" t="s">
        <v>255</v>
      </c>
      <c r="D944" s="364" t="s">
        <v>211</v>
      </c>
      <c r="E944" s="364" t="s">
        <v>7</v>
      </c>
      <c r="F944" s="364" t="s">
        <v>10</v>
      </c>
      <c r="G944" s="364" t="s">
        <v>7</v>
      </c>
      <c r="H944" s="364" t="s">
        <v>7</v>
      </c>
      <c r="I944" s="367">
        <f t="shared" si="14"/>
        <v>45760</v>
      </c>
      <c r="J944" s="364"/>
      <c r="K944" s="364"/>
      <c r="L944" s="364"/>
      <c r="M944" s="364"/>
      <c r="N944" s="364"/>
      <c r="O944" s="364" t="s">
        <v>7</v>
      </c>
      <c r="P944" s="364" t="s">
        <v>7</v>
      </c>
    </row>
    <row r="945" spans="1:16" x14ac:dyDescent="0.2">
      <c r="A945" s="364">
        <v>130427</v>
      </c>
      <c r="B945" s="364" t="s">
        <v>152</v>
      </c>
      <c r="C945" s="364" t="s">
        <v>256</v>
      </c>
      <c r="D945" s="364" t="s">
        <v>8</v>
      </c>
      <c r="E945" s="364" t="s">
        <v>7</v>
      </c>
      <c r="F945" s="364" t="s">
        <v>10</v>
      </c>
      <c r="G945" s="364" t="s">
        <v>7</v>
      </c>
      <c r="H945" s="364" t="s">
        <v>7</v>
      </c>
      <c r="I945" s="367">
        <f t="shared" si="14"/>
        <v>45761</v>
      </c>
      <c r="J945" s="364"/>
      <c r="K945" s="364"/>
      <c r="L945" s="364"/>
      <c r="M945" s="364"/>
      <c r="N945" s="364"/>
      <c r="O945" s="364" t="s">
        <v>7</v>
      </c>
      <c r="P945" s="364" t="s">
        <v>7</v>
      </c>
    </row>
    <row r="946" spans="1:16" x14ac:dyDescent="0.2">
      <c r="A946" s="364">
        <v>130427</v>
      </c>
      <c r="B946" s="364" t="s">
        <v>152</v>
      </c>
      <c r="C946" s="364" t="s">
        <v>257</v>
      </c>
      <c r="D946" s="364" t="s">
        <v>8</v>
      </c>
      <c r="E946" s="364" t="s">
        <v>7</v>
      </c>
      <c r="F946" s="364" t="s">
        <v>10</v>
      </c>
      <c r="G946" s="364" t="s">
        <v>7</v>
      </c>
      <c r="H946" s="364" t="s">
        <v>7</v>
      </c>
      <c r="I946" s="367">
        <f t="shared" si="14"/>
        <v>45762</v>
      </c>
      <c r="J946" s="364"/>
      <c r="K946" s="364"/>
      <c r="L946" s="364"/>
      <c r="M946" s="364"/>
      <c r="N946" s="364"/>
      <c r="O946" s="364" t="s">
        <v>7</v>
      </c>
      <c r="P946" s="364" t="s">
        <v>7</v>
      </c>
    </row>
    <row r="947" spans="1:16" x14ac:dyDescent="0.2">
      <c r="A947" s="364">
        <v>130427</v>
      </c>
      <c r="B947" s="364" t="s">
        <v>152</v>
      </c>
      <c r="C947" s="364" t="s">
        <v>258</v>
      </c>
      <c r="D947" s="364" t="s">
        <v>8</v>
      </c>
      <c r="E947" s="364" t="s">
        <v>7</v>
      </c>
      <c r="F947" s="364" t="s">
        <v>10</v>
      </c>
      <c r="G947" s="364" t="s">
        <v>7</v>
      </c>
      <c r="H947" s="364" t="s">
        <v>7</v>
      </c>
      <c r="I947" s="367">
        <f t="shared" si="14"/>
        <v>45763</v>
      </c>
      <c r="J947" s="364"/>
      <c r="K947" s="364"/>
      <c r="L947" s="364"/>
      <c r="M947" s="364"/>
      <c r="N947" s="364"/>
      <c r="O947" s="364" t="s">
        <v>7</v>
      </c>
      <c r="P947" s="364" t="s">
        <v>7</v>
      </c>
    </row>
    <row r="948" spans="1:16" x14ac:dyDescent="0.2">
      <c r="A948" s="364">
        <v>130427</v>
      </c>
      <c r="B948" s="364" t="s">
        <v>152</v>
      </c>
      <c r="C948" s="364" t="s">
        <v>259</v>
      </c>
      <c r="D948" s="364" t="s">
        <v>8</v>
      </c>
      <c r="E948" s="364" t="s">
        <v>7</v>
      </c>
      <c r="F948" s="364" t="s">
        <v>10</v>
      </c>
      <c r="G948" s="364" t="s">
        <v>7</v>
      </c>
      <c r="H948" s="364" t="s">
        <v>7</v>
      </c>
      <c r="I948" s="367">
        <f t="shared" si="14"/>
        <v>45764</v>
      </c>
      <c r="J948" s="364"/>
      <c r="K948" s="364"/>
      <c r="L948" s="364"/>
      <c r="M948" s="364"/>
      <c r="N948" s="364"/>
      <c r="O948" s="364" t="s">
        <v>7</v>
      </c>
      <c r="P948" s="364" t="s">
        <v>7</v>
      </c>
    </row>
    <row r="949" spans="1:16" x14ac:dyDescent="0.2">
      <c r="A949" s="364">
        <v>130427</v>
      </c>
      <c r="B949" s="364" t="s">
        <v>152</v>
      </c>
      <c r="C949" s="364" t="s">
        <v>260</v>
      </c>
      <c r="D949" s="364" t="s">
        <v>8</v>
      </c>
      <c r="E949" s="364" t="s">
        <v>7</v>
      </c>
      <c r="F949" s="364" t="s">
        <v>10</v>
      </c>
      <c r="G949" s="364" t="s">
        <v>7</v>
      </c>
      <c r="H949" s="364" t="s">
        <v>7</v>
      </c>
      <c r="I949" s="367">
        <f t="shared" si="14"/>
        <v>45765</v>
      </c>
      <c r="J949" s="364"/>
      <c r="K949" s="364"/>
      <c r="L949" s="364"/>
      <c r="M949" s="364"/>
      <c r="N949" s="364"/>
      <c r="O949" s="364" t="s">
        <v>7</v>
      </c>
      <c r="P949" s="364" t="s">
        <v>7</v>
      </c>
    </row>
    <row r="950" spans="1:16" x14ac:dyDescent="0.2">
      <c r="A950" s="364">
        <v>130427</v>
      </c>
      <c r="B950" s="364" t="s">
        <v>152</v>
      </c>
      <c r="C950" s="364" t="s">
        <v>261</v>
      </c>
      <c r="D950" s="364" t="s">
        <v>9</v>
      </c>
      <c r="E950" s="364" t="s">
        <v>7</v>
      </c>
      <c r="F950" s="364" t="s">
        <v>10</v>
      </c>
      <c r="G950" s="364" t="s">
        <v>7</v>
      </c>
      <c r="H950" s="364" t="s">
        <v>7</v>
      </c>
      <c r="I950" s="367">
        <f t="shared" si="14"/>
        <v>45766</v>
      </c>
      <c r="J950" s="364"/>
      <c r="K950" s="364"/>
      <c r="L950" s="364"/>
      <c r="M950" s="364"/>
      <c r="N950" s="364"/>
      <c r="O950" s="364" t="s">
        <v>7</v>
      </c>
      <c r="P950" s="364" t="s">
        <v>7</v>
      </c>
    </row>
    <row r="951" spans="1:16" x14ac:dyDescent="0.2">
      <c r="A951" s="364">
        <v>130427</v>
      </c>
      <c r="B951" s="364" t="s">
        <v>152</v>
      </c>
      <c r="C951" s="364" t="s">
        <v>262</v>
      </c>
      <c r="D951" s="364" t="s">
        <v>211</v>
      </c>
      <c r="E951" s="364" t="s">
        <v>7</v>
      </c>
      <c r="F951" s="364" t="s">
        <v>10</v>
      </c>
      <c r="G951" s="364" t="s">
        <v>7</v>
      </c>
      <c r="H951" s="364" t="s">
        <v>7</v>
      </c>
      <c r="I951" s="367">
        <f t="shared" si="14"/>
        <v>45767</v>
      </c>
      <c r="J951" s="364"/>
      <c r="K951" s="364"/>
      <c r="L951" s="364"/>
      <c r="M951" s="364"/>
      <c r="N951" s="364"/>
      <c r="O951" s="364" t="s">
        <v>7</v>
      </c>
      <c r="P951" s="364" t="s">
        <v>7</v>
      </c>
    </row>
    <row r="952" spans="1:16" x14ac:dyDescent="0.2">
      <c r="A952" s="364">
        <v>130427</v>
      </c>
      <c r="B952" s="364" t="s">
        <v>152</v>
      </c>
      <c r="C952" s="364" t="s">
        <v>263</v>
      </c>
      <c r="D952" s="364" t="s">
        <v>8</v>
      </c>
      <c r="E952" s="364" t="s">
        <v>7</v>
      </c>
      <c r="F952" s="364" t="s">
        <v>10</v>
      </c>
      <c r="G952" s="364" t="s">
        <v>7</v>
      </c>
      <c r="H952" s="364" t="s">
        <v>7</v>
      </c>
      <c r="I952" s="367">
        <f t="shared" si="14"/>
        <v>45768</v>
      </c>
      <c r="J952" s="364"/>
      <c r="K952" s="364"/>
      <c r="L952" s="364"/>
      <c r="M952" s="364"/>
      <c r="N952" s="364"/>
      <c r="O952" s="364" t="s">
        <v>7</v>
      </c>
      <c r="P952" s="364" t="s">
        <v>7</v>
      </c>
    </row>
    <row r="953" spans="1:16" x14ac:dyDescent="0.2">
      <c r="A953" s="364">
        <v>130427</v>
      </c>
      <c r="B953" s="364" t="s">
        <v>152</v>
      </c>
      <c r="C953" s="364" t="s">
        <v>264</v>
      </c>
      <c r="D953" s="364" t="s">
        <v>8</v>
      </c>
      <c r="E953" s="364" t="s">
        <v>7</v>
      </c>
      <c r="F953" s="364" t="s">
        <v>10</v>
      </c>
      <c r="G953" s="364" t="s">
        <v>7</v>
      </c>
      <c r="H953" s="364" t="s">
        <v>7</v>
      </c>
      <c r="I953" s="367">
        <f t="shared" si="14"/>
        <v>45769</v>
      </c>
      <c r="J953" s="364"/>
      <c r="K953" s="364"/>
      <c r="L953" s="364"/>
      <c r="M953" s="364"/>
      <c r="N953" s="364"/>
      <c r="O953" s="364" t="s">
        <v>7</v>
      </c>
      <c r="P953" s="364" t="s">
        <v>7</v>
      </c>
    </row>
    <row r="954" spans="1:16" x14ac:dyDescent="0.2">
      <c r="A954" s="364">
        <v>130427</v>
      </c>
      <c r="B954" s="364" t="s">
        <v>152</v>
      </c>
      <c r="C954" s="364" t="s">
        <v>265</v>
      </c>
      <c r="D954" s="364" t="s">
        <v>8</v>
      </c>
      <c r="E954" s="364" t="s">
        <v>7</v>
      </c>
      <c r="F954" s="364" t="s">
        <v>10</v>
      </c>
      <c r="G954" s="364" t="s">
        <v>7</v>
      </c>
      <c r="H954" s="364" t="s">
        <v>7</v>
      </c>
      <c r="I954" s="367">
        <f t="shared" si="14"/>
        <v>45770</v>
      </c>
      <c r="J954" s="364"/>
      <c r="K954" s="364"/>
      <c r="L954" s="364"/>
      <c r="M954" s="364"/>
      <c r="N954" s="364"/>
      <c r="O954" s="364" t="s">
        <v>7</v>
      </c>
      <c r="P954" s="364" t="s">
        <v>7</v>
      </c>
    </row>
    <row r="955" spans="1:16" x14ac:dyDescent="0.2">
      <c r="A955" s="364">
        <v>130427</v>
      </c>
      <c r="B955" s="364" t="s">
        <v>152</v>
      </c>
      <c r="C955" s="364" t="s">
        <v>266</v>
      </c>
      <c r="D955" s="364" t="s">
        <v>8</v>
      </c>
      <c r="E955" s="364" t="s">
        <v>7</v>
      </c>
      <c r="F955" s="364" t="s">
        <v>10</v>
      </c>
      <c r="G955" s="364" t="s">
        <v>7</v>
      </c>
      <c r="H955" s="364" t="s">
        <v>7</v>
      </c>
      <c r="I955" s="367">
        <f t="shared" si="14"/>
        <v>45771</v>
      </c>
      <c r="J955" s="364"/>
      <c r="K955" s="364"/>
      <c r="L955" s="364"/>
      <c r="M955" s="364"/>
      <c r="N955" s="364"/>
      <c r="O955" s="364" t="s">
        <v>7</v>
      </c>
      <c r="P955" s="364" t="s">
        <v>7</v>
      </c>
    </row>
    <row r="956" spans="1:16" x14ac:dyDescent="0.2">
      <c r="A956" s="364">
        <v>130427</v>
      </c>
      <c r="B956" s="364" t="s">
        <v>152</v>
      </c>
      <c r="C956" s="364" t="s">
        <v>267</v>
      </c>
      <c r="D956" s="364" t="s">
        <v>8</v>
      </c>
      <c r="E956" s="364" t="s">
        <v>7</v>
      </c>
      <c r="F956" s="364" t="s">
        <v>10</v>
      </c>
      <c r="G956" s="364" t="s">
        <v>7</v>
      </c>
      <c r="H956" s="364" t="s">
        <v>7</v>
      </c>
      <c r="I956" s="367">
        <f t="shared" si="14"/>
        <v>45772</v>
      </c>
      <c r="J956" s="364"/>
      <c r="K956" s="364"/>
      <c r="L956" s="364"/>
      <c r="M956" s="364"/>
      <c r="N956" s="364"/>
      <c r="O956" s="364" t="s">
        <v>7</v>
      </c>
      <c r="P956" s="364" t="s">
        <v>7</v>
      </c>
    </row>
    <row r="957" spans="1:16" x14ac:dyDescent="0.2">
      <c r="A957" s="364">
        <v>130427</v>
      </c>
      <c r="B957" s="364" t="s">
        <v>152</v>
      </c>
      <c r="C957" s="364" t="s">
        <v>268</v>
      </c>
      <c r="D957" s="364" t="s">
        <v>9</v>
      </c>
      <c r="E957" s="364" t="s">
        <v>7</v>
      </c>
      <c r="F957" s="364" t="s">
        <v>10</v>
      </c>
      <c r="G957" s="364" t="s">
        <v>7</v>
      </c>
      <c r="H957" s="364" t="s">
        <v>7</v>
      </c>
      <c r="I957" s="367">
        <f t="shared" si="14"/>
        <v>45773</v>
      </c>
      <c r="J957" s="364"/>
      <c r="K957" s="364"/>
      <c r="L957" s="364"/>
      <c r="M957" s="364"/>
      <c r="N957" s="364"/>
      <c r="O957" s="364" t="s">
        <v>7</v>
      </c>
      <c r="P957" s="364" t="s">
        <v>7</v>
      </c>
    </row>
    <row r="958" spans="1:16" x14ac:dyDescent="0.2">
      <c r="A958" s="364">
        <v>130427</v>
      </c>
      <c r="B958" s="364" t="s">
        <v>152</v>
      </c>
      <c r="C958" s="364" t="s">
        <v>269</v>
      </c>
      <c r="D958" s="364" t="s">
        <v>211</v>
      </c>
      <c r="E958" s="364" t="s">
        <v>7</v>
      </c>
      <c r="F958" s="364" t="s">
        <v>10</v>
      </c>
      <c r="G958" s="364" t="s">
        <v>7</v>
      </c>
      <c r="H958" s="364" t="s">
        <v>7</v>
      </c>
      <c r="I958" s="367">
        <f t="shared" si="14"/>
        <v>45774</v>
      </c>
      <c r="J958" s="364"/>
      <c r="K958" s="364"/>
      <c r="L958" s="364"/>
      <c r="M958" s="364"/>
      <c r="N958" s="364"/>
      <c r="O958" s="364" t="s">
        <v>7</v>
      </c>
      <c r="P958" s="364" t="s">
        <v>7</v>
      </c>
    </row>
    <row r="959" spans="1:16" x14ac:dyDescent="0.2">
      <c r="A959" s="364">
        <v>130427</v>
      </c>
      <c r="B959" s="364" t="s">
        <v>152</v>
      </c>
      <c r="C959" s="364" t="s">
        <v>270</v>
      </c>
      <c r="D959" s="364" t="s">
        <v>8</v>
      </c>
      <c r="E959" s="364" t="s">
        <v>7</v>
      </c>
      <c r="F959" s="364" t="s">
        <v>10</v>
      </c>
      <c r="G959" s="364" t="s">
        <v>7</v>
      </c>
      <c r="H959" s="364" t="s">
        <v>7</v>
      </c>
      <c r="I959" s="367">
        <f t="shared" si="14"/>
        <v>45775</v>
      </c>
      <c r="J959" s="364"/>
      <c r="K959" s="364"/>
      <c r="L959" s="364"/>
      <c r="M959" s="364"/>
      <c r="N959" s="364"/>
      <c r="O959" s="364" t="s">
        <v>7</v>
      </c>
      <c r="P959" s="364" t="s">
        <v>7</v>
      </c>
    </row>
    <row r="960" spans="1:16" x14ac:dyDescent="0.2">
      <c r="A960" s="364">
        <v>130427</v>
      </c>
      <c r="B960" s="364" t="s">
        <v>152</v>
      </c>
      <c r="C960" s="364" t="s">
        <v>271</v>
      </c>
      <c r="D960" s="364" t="s">
        <v>8</v>
      </c>
      <c r="E960" s="364" t="s">
        <v>7</v>
      </c>
      <c r="F960" s="364" t="s">
        <v>10</v>
      </c>
      <c r="G960" s="364" t="s">
        <v>7</v>
      </c>
      <c r="H960" s="364" t="s">
        <v>7</v>
      </c>
      <c r="I960" s="367">
        <f t="shared" si="14"/>
        <v>45776</v>
      </c>
      <c r="J960" s="364"/>
      <c r="K960" s="364"/>
      <c r="L960" s="364"/>
      <c r="M960" s="364"/>
      <c r="N960" s="364"/>
      <c r="O960" s="364" t="s">
        <v>7</v>
      </c>
      <c r="P960" s="364" t="s">
        <v>7</v>
      </c>
    </row>
    <row r="961" spans="1:16" x14ac:dyDescent="0.2">
      <c r="A961" s="364">
        <v>130427</v>
      </c>
      <c r="B961" s="364" t="s">
        <v>152</v>
      </c>
      <c r="C961" s="364" t="s">
        <v>272</v>
      </c>
      <c r="D961" s="364" t="s">
        <v>8</v>
      </c>
      <c r="E961" s="364" t="s">
        <v>7</v>
      </c>
      <c r="F961" s="364" t="s">
        <v>10</v>
      </c>
      <c r="G961" s="364" t="s">
        <v>7</v>
      </c>
      <c r="H961" s="364" t="s">
        <v>7</v>
      </c>
      <c r="I961" s="367">
        <f t="shared" si="14"/>
        <v>45777</v>
      </c>
      <c r="J961" s="364"/>
      <c r="K961" s="364"/>
      <c r="L961" s="364"/>
      <c r="M961" s="364"/>
      <c r="N961" s="364"/>
      <c r="O961" s="364" t="s">
        <v>7</v>
      </c>
      <c r="P961" s="364" t="s">
        <v>7</v>
      </c>
    </row>
    <row r="962" spans="1:16" x14ac:dyDescent="0.2">
      <c r="A962" s="364">
        <v>130439</v>
      </c>
      <c r="B962" s="364" t="s">
        <v>153</v>
      </c>
      <c r="C962" s="364" t="s">
        <v>243</v>
      </c>
      <c r="D962" s="364" t="s">
        <v>8</v>
      </c>
      <c r="E962" s="364" t="s">
        <v>7</v>
      </c>
      <c r="F962" s="364" t="s">
        <v>10</v>
      </c>
      <c r="G962" s="364" t="s">
        <v>7</v>
      </c>
      <c r="H962" s="364" t="s">
        <v>7</v>
      </c>
      <c r="I962" s="367">
        <f t="shared" si="14"/>
        <v>45748</v>
      </c>
      <c r="J962" s="364"/>
      <c r="K962" s="364"/>
      <c r="L962" s="364"/>
      <c r="M962" s="364"/>
      <c r="N962" s="364"/>
      <c r="O962" s="364" t="s">
        <v>7</v>
      </c>
      <c r="P962" s="364" t="s">
        <v>7</v>
      </c>
    </row>
    <row r="963" spans="1:16" x14ac:dyDescent="0.2">
      <c r="A963" s="364">
        <v>130439</v>
      </c>
      <c r="B963" s="364" t="s">
        <v>153</v>
      </c>
      <c r="C963" s="364" t="s">
        <v>244</v>
      </c>
      <c r="D963" s="364" t="s">
        <v>8</v>
      </c>
      <c r="E963" s="364" t="s">
        <v>7</v>
      </c>
      <c r="F963" s="364" t="s">
        <v>10</v>
      </c>
      <c r="G963" s="364" t="s">
        <v>7</v>
      </c>
      <c r="H963" s="364" t="s">
        <v>7</v>
      </c>
      <c r="I963" s="367">
        <f t="shared" ref="I963:I1026" si="15">C963*1</f>
        <v>45749</v>
      </c>
      <c r="J963" s="364"/>
      <c r="K963" s="364"/>
      <c r="L963" s="364"/>
      <c r="M963" s="364"/>
      <c r="N963" s="364"/>
      <c r="O963" s="364" t="s">
        <v>7</v>
      </c>
      <c r="P963" s="364" t="s">
        <v>7</v>
      </c>
    </row>
    <row r="964" spans="1:16" x14ac:dyDescent="0.2">
      <c r="A964" s="364">
        <v>130439</v>
      </c>
      <c r="B964" s="364" t="s">
        <v>153</v>
      </c>
      <c r="C964" s="364" t="s">
        <v>245</v>
      </c>
      <c r="D964" s="364" t="s">
        <v>8</v>
      </c>
      <c r="E964" s="364" t="s">
        <v>7</v>
      </c>
      <c r="F964" s="364" t="s">
        <v>10</v>
      </c>
      <c r="G964" s="364" t="s">
        <v>7</v>
      </c>
      <c r="H964" s="364" t="s">
        <v>7</v>
      </c>
      <c r="I964" s="367">
        <f t="shared" si="15"/>
        <v>45750</v>
      </c>
      <c r="J964" s="364"/>
      <c r="K964" s="364"/>
      <c r="L964" s="364"/>
      <c r="M964" s="364"/>
      <c r="N964" s="364"/>
      <c r="O964" s="364" t="s">
        <v>7</v>
      </c>
      <c r="P964" s="364" t="s">
        <v>7</v>
      </c>
    </row>
    <row r="965" spans="1:16" x14ac:dyDescent="0.2">
      <c r="A965" s="364">
        <v>130439</v>
      </c>
      <c r="B965" s="364" t="s">
        <v>153</v>
      </c>
      <c r="C965" s="364" t="s">
        <v>246</v>
      </c>
      <c r="D965" s="364" t="s">
        <v>8</v>
      </c>
      <c r="E965" s="364" t="s">
        <v>7</v>
      </c>
      <c r="F965" s="364" t="s">
        <v>10</v>
      </c>
      <c r="G965" s="364" t="s">
        <v>7</v>
      </c>
      <c r="H965" s="364" t="s">
        <v>7</v>
      </c>
      <c r="I965" s="367">
        <f t="shared" si="15"/>
        <v>45751</v>
      </c>
      <c r="J965" s="364"/>
      <c r="K965" s="364"/>
      <c r="L965" s="364"/>
      <c r="M965" s="364"/>
      <c r="N965" s="364"/>
      <c r="O965" s="364" t="s">
        <v>7</v>
      </c>
      <c r="P965" s="364" t="s">
        <v>7</v>
      </c>
    </row>
    <row r="966" spans="1:16" x14ac:dyDescent="0.2">
      <c r="A966" s="364">
        <v>130439</v>
      </c>
      <c r="B966" s="364" t="s">
        <v>153</v>
      </c>
      <c r="C966" s="364" t="s">
        <v>247</v>
      </c>
      <c r="D966" s="364" t="s">
        <v>9</v>
      </c>
      <c r="E966" s="364" t="s">
        <v>7</v>
      </c>
      <c r="F966" s="364" t="s">
        <v>10</v>
      </c>
      <c r="G966" s="364" t="s">
        <v>7</v>
      </c>
      <c r="H966" s="364" t="s">
        <v>7</v>
      </c>
      <c r="I966" s="367">
        <f t="shared" si="15"/>
        <v>45752</v>
      </c>
      <c r="J966" s="364"/>
      <c r="K966" s="364"/>
      <c r="L966" s="364"/>
      <c r="M966" s="364"/>
      <c r="N966" s="364"/>
      <c r="O966" s="364" t="s">
        <v>7</v>
      </c>
      <c r="P966" s="364" t="s">
        <v>7</v>
      </c>
    </row>
    <row r="967" spans="1:16" x14ac:dyDescent="0.2">
      <c r="A967" s="364">
        <v>130439</v>
      </c>
      <c r="B967" s="364" t="s">
        <v>153</v>
      </c>
      <c r="C967" s="364" t="s">
        <v>248</v>
      </c>
      <c r="D967" s="364" t="s">
        <v>8</v>
      </c>
      <c r="E967" s="364" t="s">
        <v>7</v>
      </c>
      <c r="F967" s="364" t="s">
        <v>37</v>
      </c>
      <c r="G967" s="364" t="s">
        <v>7</v>
      </c>
      <c r="H967" s="364" t="s">
        <v>7</v>
      </c>
      <c r="I967" s="367">
        <f t="shared" si="15"/>
        <v>45753</v>
      </c>
      <c r="J967" s="364"/>
      <c r="K967" s="364"/>
      <c r="L967" s="364"/>
      <c r="M967" s="364"/>
      <c r="N967" s="364"/>
      <c r="O967" s="364" t="s">
        <v>7</v>
      </c>
      <c r="P967" s="364" t="s">
        <v>7</v>
      </c>
    </row>
    <row r="968" spans="1:16" x14ac:dyDescent="0.2">
      <c r="A968" s="364">
        <v>130439</v>
      </c>
      <c r="B968" s="364" t="s">
        <v>153</v>
      </c>
      <c r="C968" s="364" t="s">
        <v>249</v>
      </c>
      <c r="D968" s="364" t="s">
        <v>8</v>
      </c>
      <c r="E968" s="364" t="s">
        <v>7</v>
      </c>
      <c r="F968" s="364" t="s">
        <v>38</v>
      </c>
      <c r="G968" s="364" t="s">
        <v>7</v>
      </c>
      <c r="H968" s="364" t="s">
        <v>7</v>
      </c>
      <c r="I968" s="367">
        <f t="shared" si="15"/>
        <v>45754</v>
      </c>
      <c r="J968" s="364"/>
      <c r="K968" s="364"/>
      <c r="L968" s="364"/>
      <c r="M968" s="364"/>
      <c r="N968" s="364"/>
      <c r="O968" s="364" t="s">
        <v>7</v>
      </c>
      <c r="P968" s="364" t="s">
        <v>7</v>
      </c>
    </row>
    <row r="969" spans="1:16" x14ac:dyDescent="0.2">
      <c r="A969" s="364">
        <v>130439</v>
      </c>
      <c r="B969" s="364" t="s">
        <v>153</v>
      </c>
      <c r="C969" s="364" t="s">
        <v>250</v>
      </c>
      <c r="D969" s="364" t="s">
        <v>211</v>
      </c>
      <c r="E969" s="364" t="s">
        <v>7</v>
      </c>
      <c r="F969" s="364" t="s">
        <v>10</v>
      </c>
      <c r="G969" s="364" t="s">
        <v>7</v>
      </c>
      <c r="H969" s="364" t="s">
        <v>7</v>
      </c>
      <c r="I969" s="367">
        <f t="shared" si="15"/>
        <v>45755</v>
      </c>
      <c r="J969" s="364"/>
      <c r="K969" s="364"/>
      <c r="L969" s="364"/>
      <c r="M969" s="364"/>
      <c r="N969" s="364"/>
      <c r="O969" s="364" t="s">
        <v>7</v>
      </c>
      <c r="P969" s="364" t="s">
        <v>7</v>
      </c>
    </row>
    <row r="970" spans="1:16" x14ac:dyDescent="0.2">
      <c r="A970" s="364">
        <v>130439</v>
      </c>
      <c r="B970" s="364" t="s">
        <v>153</v>
      </c>
      <c r="C970" s="364" t="s">
        <v>251</v>
      </c>
      <c r="D970" s="364" t="s">
        <v>8</v>
      </c>
      <c r="E970" s="364" t="s">
        <v>7</v>
      </c>
      <c r="F970" s="364" t="s">
        <v>10</v>
      </c>
      <c r="G970" s="364" t="s">
        <v>7</v>
      </c>
      <c r="H970" s="364" t="s">
        <v>7</v>
      </c>
      <c r="I970" s="367">
        <f t="shared" si="15"/>
        <v>45756</v>
      </c>
      <c r="J970" s="364"/>
      <c r="K970" s="364"/>
      <c r="L970" s="364"/>
      <c r="M970" s="364"/>
      <c r="N970" s="364"/>
      <c r="O970" s="364" t="s">
        <v>7</v>
      </c>
      <c r="P970" s="364" t="s">
        <v>7</v>
      </c>
    </row>
    <row r="971" spans="1:16" x14ac:dyDescent="0.2">
      <c r="A971" s="364">
        <v>130439</v>
      </c>
      <c r="B971" s="364" t="s">
        <v>153</v>
      </c>
      <c r="C971" s="364" t="s">
        <v>252</v>
      </c>
      <c r="D971" s="364" t="s">
        <v>8</v>
      </c>
      <c r="E971" s="364" t="s">
        <v>7</v>
      </c>
      <c r="F971" s="364" t="s">
        <v>10</v>
      </c>
      <c r="G971" s="364" t="s">
        <v>7</v>
      </c>
      <c r="H971" s="364" t="s">
        <v>7</v>
      </c>
      <c r="I971" s="367">
        <f t="shared" si="15"/>
        <v>45757</v>
      </c>
      <c r="J971" s="364"/>
      <c r="K971" s="364"/>
      <c r="L971" s="364"/>
      <c r="M971" s="364"/>
      <c r="N971" s="364"/>
      <c r="O971" s="364" t="s">
        <v>7</v>
      </c>
      <c r="P971" s="364" t="s">
        <v>7</v>
      </c>
    </row>
    <row r="972" spans="1:16" x14ac:dyDescent="0.2">
      <c r="A972" s="364">
        <v>130439</v>
      </c>
      <c r="B972" s="364" t="s">
        <v>153</v>
      </c>
      <c r="C972" s="364" t="s">
        <v>253</v>
      </c>
      <c r="D972" s="364" t="s">
        <v>8</v>
      </c>
      <c r="E972" s="364" t="s">
        <v>7</v>
      </c>
      <c r="F972" s="364" t="s">
        <v>10</v>
      </c>
      <c r="G972" s="364" t="s">
        <v>7</v>
      </c>
      <c r="H972" s="364" t="s">
        <v>7</v>
      </c>
      <c r="I972" s="367">
        <f t="shared" si="15"/>
        <v>45758</v>
      </c>
      <c r="J972" s="364"/>
      <c r="K972" s="364"/>
      <c r="L972" s="364"/>
      <c r="M972" s="364"/>
      <c r="N972" s="364"/>
      <c r="O972" s="364" t="s">
        <v>7</v>
      </c>
      <c r="P972" s="364" t="s">
        <v>7</v>
      </c>
    </row>
    <row r="973" spans="1:16" x14ac:dyDescent="0.2">
      <c r="A973" s="364">
        <v>130439</v>
      </c>
      <c r="B973" s="364" t="s">
        <v>153</v>
      </c>
      <c r="C973" s="364" t="s">
        <v>254</v>
      </c>
      <c r="D973" s="364" t="s">
        <v>8</v>
      </c>
      <c r="E973" s="364" t="s">
        <v>7</v>
      </c>
      <c r="F973" s="364" t="s">
        <v>241</v>
      </c>
      <c r="G973" s="364" t="s">
        <v>7</v>
      </c>
      <c r="H973" s="364" t="s">
        <v>7</v>
      </c>
      <c r="I973" s="367">
        <f t="shared" si="15"/>
        <v>45759</v>
      </c>
      <c r="J973" s="364"/>
      <c r="K973" s="364"/>
      <c r="L973" s="364"/>
      <c r="M973" s="364"/>
      <c r="N973" s="364"/>
      <c r="O973" s="364" t="s">
        <v>7</v>
      </c>
      <c r="P973" s="364" t="s">
        <v>7</v>
      </c>
    </row>
    <row r="974" spans="1:16" x14ac:dyDescent="0.2">
      <c r="A974" s="364">
        <v>130439</v>
      </c>
      <c r="B974" s="364" t="s">
        <v>153</v>
      </c>
      <c r="C974" s="364" t="s">
        <v>255</v>
      </c>
      <c r="D974" s="364" t="s">
        <v>211</v>
      </c>
      <c r="E974" s="364" t="s">
        <v>7</v>
      </c>
      <c r="F974" s="364" t="s">
        <v>10</v>
      </c>
      <c r="G974" s="364" t="s">
        <v>7</v>
      </c>
      <c r="H974" s="364" t="s">
        <v>7</v>
      </c>
      <c r="I974" s="367">
        <f t="shared" si="15"/>
        <v>45760</v>
      </c>
      <c r="J974" s="364"/>
      <c r="K974" s="364"/>
      <c r="L974" s="364"/>
      <c r="M974" s="364"/>
      <c r="N974" s="364"/>
      <c r="O974" s="364" t="s">
        <v>7</v>
      </c>
      <c r="P974" s="364" t="s">
        <v>7</v>
      </c>
    </row>
    <row r="975" spans="1:16" x14ac:dyDescent="0.2">
      <c r="A975" s="364">
        <v>130439</v>
      </c>
      <c r="B975" s="364" t="s">
        <v>153</v>
      </c>
      <c r="C975" s="364" t="s">
        <v>256</v>
      </c>
      <c r="D975" s="364" t="s">
        <v>8</v>
      </c>
      <c r="E975" s="364" t="s">
        <v>7</v>
      </c>
      <c r="F975" s="364" t="s">
        <v>10</v>
      </c>
      <c r="G975" s="364" t="s">
        <v>7</v>
      </c>
      <c r="H975" s="364" t="s">
        <v>7</v>
      </c>
      <c r="I975" s="367">
        <f t="shared" si="15"/>
        <v>45761</v>
      </c>
      <c r="J975" s="364"/>
      <c r="K975" s="364"/>
      <c r="L975" s="364"/>
      <c r="M975" s="364"/>
      <c r="N975" s="364"/>
      <c r="O975" s="364" t="s">
        <v>7</v>
      </c>
      <c r="P975" s="364" t="s">
        <v>7</v>
      </c>
    </row>
    <row r="976" spans="1:16" x14ac:dyDescent="0.2">
      <c r="A976" s="364">
        <v>130439</v>
      </c>
      <c r="B976" s="364" t="s">
        <v>153</v>
      </c>
      <c r="C976" s="364" t="s">
        <v>257</v>
      </c>
      <c r="D976" s="364" t="s">
        <v>8</v>
      </c>
      <c r="E976" s="364" t="s">
        <v>7</v>
      </c>
      <c r="F976" s="364" t="s">
        <v>10</v>
      </c>
      <c r="G976" s="364" t="s">
        <v>7</v>
      </c>
      <c r="H976" s="364" t="s">
        <v>7</v>
      </c>
      <c r="I976" s="367">
        <f t="shared" si="15"/>
        <v>45762</v>
      </c>
      <c r="J976" s="364"/>
      <c r="K976" s="364"/>
      <c r="L976" s="364"/>
      <c r="M976" s="364"/>
      <c r="N976" s="364"/>
      <c r="O976" s="364" t="s">
        <v>7</v>
      </c>
      <c r="P976" s="364" t="s">
        <v>7</v>
      </c>
    </row>
    <row r="977" spans="1:16" x14ac:dyDescent="0.2">
      <c r="A977" s="364">
        <v>130439</v>
      </c>
      <c r="B977" s="364" t="s">
        <v>153</v>
      </c>
      <c r="C977" s="364" t="s">
        <v>258</v>
      </c>
      <c r="D977" s="364" t="s">
        <v>8</v>
      </c>
      <c r="E977" s="364" t="s">
        <v>7</v>
      </c>
      <c r="F977" s="364" t="s">
        <v>10</v>
      </c>
      <c r="G977" s="364" t="s">
        <v>7</v>
      </c>
      <c r="H977" s="364" t="s">
        <v>7</v>
      </c>
      <c r="I977" s="367">
        <f t="shared" si="15"/>
        <v>45763</v>
      </c>
      <c r="J977" s="364"/>
      <c r="K977" s="364"/>
      <c r="L977" s="364"/>
      <c r="M977" s="364"/>
      <c r="N977" s="364"/>
      <c r="O977" s="364" t="s">
        <v>7</v>
      </c>
      <c r="P977" s="364" t="s">
        <v>7</v>
      </c>
    </row>
    <row r="978" spans="1:16" x14ac:dyDescent="0.2">
      <c r="A978" s="364">
        <v>130439</v>
      </c>
      <c r="B978" s="364" t="s">
        <v>153</v>
      </c>
      <c r="C978" s="364" t="s">
        <v>259</v>
      </c>
      <c r="D978" s="364" t="s">
        <v>8</v>
      </c>
      <c r="E978" s="364" t="s">
        <v>7</v>
      </c>
      <c r="F978" s="364" t="s">
        <v>10</v>
      </c>
      <c r="G978" s="364" t="s">
        <v>7</v>
      </c>
      <c r="H978" s="364" t="s">
        <v>7</v>
      </c>
      <c r="I978" s="367">
        <f t="shared" si="15"/>
        <v>45764</v>
      </c>
      <c r="J978" s="364"/>
      <c r="K978" s="364"/>
      <c r="L978" s="364"/>
      <c r="M978" s="364"/>
      <c r="N978" s="364"/>
      <c r="O978" s="364" t="s">
        <v>7</v>
      </c>
      <c r="P978" s="364" t="s">
        <v>7</v>
      </c>
    </row>
    <row r="979" spans="1:16" x14ac:dyDescent="0.2">
      <c r="A979" s="364">
        <v>130439</v>
      </c>
      <c r="B979" s="364" t="s">
        <v>153</v>
      </c>
      <c r="C979" s="364" t="s">
        <v>260</v>
      </c>
      <c r="D979" s="364" t="s">
        <v>8</v>
      </c>
      <c r="E979" s="364" t="s">
        <v>7</v>
      </c>
      <c r="F979" s="364" t="s">
        <v>10</v>
      </c>
      <c r="G979" s="364" t="s">
        <v>7</v>
      </c>
      <c r="H979" s="364" t="s">
        <v>7</v>
      </c>
      <c r="I979" s="367">
        <f t="shared" si="15"/>
        <v>45765</v>
      </c>
      <c r="J979" s="364"/>
      <c r="K979" s="364"/>
      <c r="L979" s="364"/>
      <c r="M979" s="364"/>
      <c r="N979" s="364"/>
      <c r="O979" s="364" t="s">
        <v>7</v>
      </c>
      <c r="P979" s="364" t="s">
        <v>7</v>
      </c>
    </row>
    <row r="980" spans="1:16" x14ac:dyDescent="0.2">
      <c r="A980" s="364">
        <v>130439</v>
      </c>
      <c r="B980" s="364" t="s">
        <v>153</v>
      </c>
      <c r="C980" s="364" t="s">
        <v>261</v>
      </c>
      <c r="D980" s="364" t="s">
        <v>9</v>
      </c>
      <c r="E980" s="364" t="s">
        <v>7</v>
      </c>
      <c r="F980" s="364" t="s">
        <v>10</v>
      </c>
      <c r="G980" s="364" t="s">
        <v>7</v>
      </c>
      <c r="H980" s="364" t="s">
        <v>7</v>
      </c>
      <c r="I980" s="367">
        <f t="shared" si="15"/>
        <v>45766</v>
      </c>
      <c r="J980" s="364"/>
      <c r="K980" s="364"/>
      <c r="L980" s="364"/>
      <c r="M980" s="364"/>
      <c r="N980" s="364"/>
      <c r="O980" s="364" t="s">
        <v>7</v>
      </c>
      <c r="P980" s="364" t="s">
        <v>7</v>
      </c>
    </row>
    <row r="981" spans="1:16" x14ac:dyDescent="0.2">
      <c r="A981" s="364">
        <v>130439</v>
      </c>
      <c r="B981" s="364" t="s">
        <v>153</v>
      </c>
      <c r="C981" s="364" t="s">
        <v>262</v>
      </c>
      <c r="D981" s="364" t="s">
        <v>211</v>
      </c>
      <c r="E981" s="364" t="s">
        <v>7</v>
      </c>
      <c r="F981" s="364" t="s">
        <v>10</v>
      </c>
      <c r="G981" s="364" t="s">
        <v>7</v>
      </c>
      <c r="H981" s="364" t="s">
        <v>7</v>
      </c>
      <c r="I981" s="367">
        <f t="shared" si="15"/>
        <v>45767</v>
      </c>
      <c r="J981" s="364"/>
      <c r="K981" s="364"/>
      <c r="L981" s="364"/>
      <c r="M981" s="364"/>
      <c r="N981" s="364"/>
      <c r="O981" s="364" t="s">
        <v>7</v>
      </c>
      <c r="P981" s="364" t="s">
        <v>7</v>
      </c>
    </row>
    <row r="982" spans="1:16" x14ac:dyDescent="0.2">
      <c r="A982" s="364">
        <v>130439</v>
      </c>
      <c r="B982" s="364" t="s">
        <v>153</v>
      </c>
      <c r="C982" s="364" t="s">
        <v>263</v>
      </c>
      <c r="D982" s="364" t="s">
        <v>8</v>
      </c>
      <c r="E982" s="364" t="s">
        <v>7</v>
      </c>
      <c r="F982" s="364" t="s">
        <v>10</v>
      </c>
      <c r="G982" s="364" t="s">
        <v>7</v>
      </c>
      <c r="H982" s="364" t="s">
        <v>7</v>
      </c>
      <c r="I982" s="367">
        <f t="shared" si="15"/>
        <v>45768</v>
      </c>
      <c r="J982" s="364"/>
      <c r="K982" s="364"/>
      <c r="L982" s="364"/>
      <c r="M982" s="364"/>
      <c r="N982" s="364"/>
      <c r="O982" s="364" t="s">
        <v>7</v>
      </c>
      <c r="P982" s="364" t="s">
        <v>7</v>
      </c>
    </row>
    <row r="983" spans="1:16" x14ac:dyDescent="0.2">
      <c r="A983" s="364">
        <v>130439</v>
      </c>
      <c r="B983" s="364" t="s">
        <v>153</v>
      </c>
      <c r="C983" s="364" t="s">
        <v>264</v>
      </c>
      <c r="D983" s="364" t="s">
        <v>8</v>
      </c>
      <c r="E983" s="364" t="s">
        <v>7</v>
      </c>
      <c r="F983" s="364" t="s">
        <v>10</v>
      </c>
      <c r="G983" s="364" t="s">
        <v>7</v>
      </c>
      <c r="H983" s="364" t="s">
        <v>7</v>
      </c>
      <c r="I983" s="367">
        <f t="shared" si="15"/>
        <v>45769</v>
      </c>
      <c r="J983" s="364"/>
      <c r="K983" s="364"/>
      <c r="L983" s="364"/>
      <c r="M983" s="364"/>
      <c r="N983" s="364"/>
      <c r="O983" s="364" t="s">
        <v>7</v>
      </c>
      <c r="P983" s="364" t="s">
        <v>7</v>
      </c>
    </row>
    <row r="984" spans="1:16" x14ac:dyDescent="0.2">
      <c r="A984" s="364">
        <v>130439</v>
      </c>
      <c r="B984" s="364" t="s">
        <v>153</v>
      </c>
      <c r="C984" s="364" t="s">
        <v>265</v>
      </c>
      <c r="D984" s="364" t="s">
        <v>8</v>
      </c>
      <c r="E984" s="364" t="s">
        <v>7</v>
      </c>
      <c r="F984" s="364" t="s">
        <v>10</v>
      </c>
      <c r="G984" s="364" t="s">
        <v>7</v>
      </c>
      <c r="H984" s="364" t="s">
        <v>7</v>
      </c>
      <c r="I984" s="367">
        <f t="shared" si="15"/>
        <v>45770</v>
      </c>
      <c r="J984" s="364"/>
      <c r="K984" s="364"/>
      <c r="L984" s="364"/>
      <c r="M984" s="364"/>
      <c r="N984" s="364"/>
      <c r="O984" s="364" t="s">
        <v>7</v>
      </c>
      <c r="P984" s="364" t="s">
        <v>7</v>
      </c>
    </row>
    <row r="985" spans="1:16" x14ac:dyDescent="0.2">
      <c r="A985" s="364">
        <v>130439</v>
      </c>
      <c r="B985" s="364" t="s">
        <v>153</v>
      </c>
      <c r="C985" s="364" t="s">
        <v>266</v>
      </c>
      <c r="D985" s="364" t="s">
        <v>8</v>
      </c>
      <c r="E985" s="364" t="s">
        <v>7</v>
      </c>
      <c r="F985" s="364" t="s">
        <v>10</v>
      </c>
      <c r="G985" s="364" t="s">
        <v>7</v>
      </c>
      <c r="H985" s="364" t="s">
        <v>7</v>
      </c>
      <c r="I985" s="367">
        <f t="shared" si="15"/>
        <v>45771</v>
      </c>
      <c r="J985" s="364"/>
      <c r="K985" s="364"/>
      <c r="L985" s="364"/>
      <c r="M985" s="364"/>
      <c r="N985" s="364"/>
      <c r="O985" s="364" t="s">
        <v>7</v>
      </c>
      <c r="P985" s="364" t="s">
        <v>7</v>
      </c>
    </row>
    <row r="986" spans="1:16" x14ac:dyDescent="0.2">
      <c r="A986" s="364">
        <v>130439</v>
      </c>
      <c r="B986" s="364" t="s">
        <v>153</v>
      </c>
      <c r="C986" s="364" t="s">
        <v>267</v>
      </c>
      <c r="D986" s="364" t="s">
        <v>8</v>
      </c>
      <c r="E986" s="364" t="s">
        <v>7</v>
      </c>
      <c r="F986" s="364" t="s">
        <v>37</v>
      </c>
      <c r="G986" s="364" t="s">
        <v>7</v>
      </c>
      <c r="H986" s="364" t="s">
        <v>7</v>
      </c>
      <c r="I986" s="367">
        <f t="shared" si="15"/>
        <v>45772</v>
      </c>
      <c r="J986" s="364"/>
      <c r="K986" s="364"/>
      <c r="L986" s="364"/>
      <c r="M986" s="364"/>
      <c r="N986" s="364"/>
      <c r="O986" s="364" t="s">
        <v>7</v>
      </c>
      <c r="P986" s="364" t="s">
        <v>7</v>
      </c>
    </row>
    <row r="987" spans="1:16" x14ac:dyDescent="0.2">
      <c r="A987" s="364">
        <v>130439</v>
      </c>
      <c r="B987" s="364" t="s">
        <v>153</v>
      </c>
      <c r="C987" s="364" t="s">
        <v>268</v>
      </c>
      <c r="D987" s="364" t="s">
        <v>8</v>
      </c>
      <c r="E987" s="364" t="s">
        <v>7</v>
      </c>
      <c r="F987" s="364" t="s">
        <v>38</v>
      </c>
      <c r="G987" s="364" t="s">
        <v>7</v>
      </c>
      <c r="H987" s="364" t="s">
        <v>7</v>
      </c>
      <c r="I987" s="367">
        <f t="shared" si="15"/>
        <v>45773</v>
      </c>
      <c r="J987" s="364"/>
      <c r="K987" s="364"/>
      <c r="L987" s="364"/>
      <c r="M987" s="364"/>
      <c r="N987" s="364"/>
      <c r="O987" s="364" t="s">
        <v>7</v>
      </c>
      <c r="P987" s="364" t="s">
        <v>7</v>
      </c>
    </row>
    <row r="988" spans="1:16" x14ac:dyDescent="0.2">
      <c r="A988" s="364">
        <v>130439</v>
      </c>
      <c r="B988" s="364" t="s">
        <v>153</v>
      </c>
      <c r="C988" s="364" t="s">
        <v>269</v>
      </c>
      <c r="D988" s="364" t="s">
        <v>211</v>
      </c>
      <c r="E988" s="364" t="s">
        <v>7</v>
      </c>
      <c r="F988" s="364" t="s">
        <v>10</v>
      </c>
      <c r="G988" s="364" t="s">
        <v>7</v>
      </c>
      <c r="H988" s="364" t="s">
        <v>7</v>
      </c>
      <c r="I988" s="367">
        <f t="shared" si="15"/>
        <v>45774</v>
      </c>
      <c r="J988" s="364"/>
      <c r="K988" s="364"/>
      <c r="L988" s="364"/>
      <c r="M988" s="364"/>
      <c r="N988" s="364"/>
      <c r="O988" s="364" t="s">
        <v>7</v>
      </c>
      <c r="P988" s="364" t="s">
        <v>7</v>
      </c>
    </row>
    <row r="989" spans="1:16" x14ac:dyDescent="0.2">
      <c r="A989" s="364">
        <v>130439</v>
      </c>
      <c r="B989" s="364" t="s">
        <v>153</v>
      </c>
      <c r="C989" s="364" t="s">
        <v>270</v>
      </c>
      <c r="D989" s="364" t="s">
        <v>8</v>
      </c>
      <c r="E989" s="364" t="s">
        <v>7</v>
      </c>
      <c r="F989" s="364" t="s">
        <v>10</v>
      </c>
      <c r="G989" s="364" t="s">
        <v>7</v>
      </c>
      <c r="H989" s="364" t="s">
        <v>7</v>
      </c>
      <c r="I989" s="367">
        <f t="shared" si="15"/>
        <v>45775</v>
      </c>
      <c r="J989" s="364"/>
      <c r="K989" s="364"/>
      <c r="L989" s="364"/>
      <c r="M989" s="364"/>
      <c r="N989" s="364"/>
      <c r="O989" s="364" t="s">
        <v>7</v>
      </c>
      <c r="P989" s="364" t="s">
        <v>7</v>
      </c>
    </row>
    <row r="990" spans="1:16" x14ac:dyDescent="0.2">
      <c r="A990" s="364">
        <v>130439</v>
      </c>
      <c r="B990" s="364" t="s">
        <v>153</v>
      </c>
      <c r="C990" s="364" t="s">
        <v>271</v>
      </c>
      <c r="D990" s="364" t="s">
        <v>8</v>
      </c>
      <c r="E990" s="364" t="s">
        <v>7</v>
      </c>
      <c r="F990" s="364" t="s">
        <v>10</v>
      </c>
      <c r="G990" s="364" t="s">
        <v>7</v>
      </c>
      <c r="H990" s="364" t="s">
        <v>7</v>
      </c>
      <c r="I990" s="367">
        <f t="shared" si="15"/>
        <v>45776</v>
      </c>
      <c r="J990" s="364"/>
      <c r="K990" s="364"/>
      <c r="L990" s="364"/>
      <c r="M990" s="364"/>
      <c r="N990" s="364"/>
      <c r="O990" s="364" t="s">
        <v>7</v>
      </c>
      <c r="P990" s="364" t="s">
        <v>7</v>
      </c>
    </row>
    <row r="991" spans="1:16" x14ac:dyDescent="0.2">
      <c r="A991" s="364">
        <v>130439</v>
      </c>
      <c r="B991" s="364" t="s">
        <v>153</v>
      </c>
      <c r="C991" s="364" t="s">
        <v>272</v>
      </c>
      <c r="D991" s="364" t="s">
        <v>8</v>
      </c>
      <c r="E991" s="364" t="s">
        <v>7</v>
      </c>
      <c r="F991" s="364" t="s">
        <v>10</v>
      </c>
      <c r="G991" s="364" t="s">
        <v>7</v>
      </c>
      <c r="H991" s="364" t="s">
        <v>7</v>
      </c>
      <c r="I991" s="367">
        <f t="shared" si="15"/>
        <v>45777</v>
      </c>
      <c r="J991" s="364"/>
      <c r="K991" s="364"/>
      <c r="L991" s="364"/>
      <c r="M991" s="364"/>
      <c r="N991" s="364"/>
      <c r="O991" s="364" t="s">
        <v>7</v>
      </c>
      <c r="P991" s="364" t="s">
        <v>7</v>
      </c>
    </row>
    <row r="992" spans="1:16" x14ac:dyDescent="0.2">
      <c r="A992" s="364">
        <v>130441</v>
      </c>
      <c r="B992" s="364" t="s">
        <v>154</v>
      </c>
      <c r="C992" s="364" t="s">
        <v>243</v>
      </c>
      <c r="D992" s="364" t="s">
        <v>8</v>
      </c>
      <c r="E992" s="364" t="s">
        <v>7</v>
      </c>
      <c r="F992" s="364" t="s">
        <v>10</v>
      </c>
      <c r="G992" s="364" t="s">
        <v>7</v>
      </c>
      <c r="H992" s="364" t="s">
        <v>7</v>
      </c>
      <c r="I992" s="367">
        <f t="shared" si="15"/>
        <v>45748</v>
      </c>
      <c r="J992" s="364"/>
      <c r="K992" s="364"/>
      <c r="L992" s="364"/>
      <c r="M992" s="364"/>
      <c r="N992" s="364"/>
      <c r="O992" s="364" t="s">
        <v>7</v>
      </c>
      <c r="P992" s="364" t="s">
        <v>7</v>
      </c>
    </row>
    <row r="993" spans="1:16" x14ac:dyDescent="0.2">
      <c r="A993" s="364">
        <v>130441</v>
      </c>
      <c r="B993" s="364" t="s">
        <v>154</v>
      </c>
      <c r="C993" s="364" t="s">
        <v>244</v>
      </c>
      <c r="D993" s="364" t="s">
        <v>8</v>
      </c>
      <c r="E993" s="364" t="s">
        <v>7</v>
      </c>
      <c r="F993" s="364" t="s">
        <v>10</v>
      </c>
      <c r="G993" s="364" t="s">
        <v>7</v>
      </c>
      <c r="H993" s="364" t="s">
        <v>7</v>
      </c>
      <c r="I993" s="367">
        <f t="shared" si="15"/>
        <v>45749</v>
      </c>
      <c r="J993" s="364"/>
      <c r="K993" s="364"/>
      <c r="L993" s="364"/>
      <c r="M993" s="364"/>
      <c r="N993" s="364"/>
      <c r="O993" s="364" t="s">
        <v>7</v>
      </c>
      <c r="P993" s="364" t="s">
        <v>7</v>
      </c>
    </row>
    <row r="994" spans="1:16" x14ac:dyDescent="0.2">
      <c r="A994" s="364">
        <v>130441</v>
      </c>
      <c r="B994" s="364" t="s">
        <v>154</v>
      </c>
      <c r="C994" s="364" t="s">
        <v>245</v>
      </c>
      <c r="D994" s="364" t="s">
        <v>8</v>
      </c>
      <c r="E994" s="364" t="s">
        <v>7</v>
      </c>
      <c r="F994" s="364" t="s">
        <v>10</v>
      </c>
      <c r="G994" s="364" t="s">
        <v>7</v>
      </c>
      <c r="H994" s="364" t="s">
        <v>7</v>
      </c>
      <c r="I994" s="367">
        <f t="shared" si="15"/>
        <v>45750</v>
      </c>
      <c r="J994" s="364"/>
      <c r="K994" s="364"/>
      <c r="L994" s="364"/>
      <c r="M994" s="364"/>
      <c r="N994" s="364"/>
      <c r="O994" s="364" t="s">
        <v>7</v>
      </c>
      <c r="P994" s="364" t="s">
        <v>7</v>
      </c>
    </row>
    <row r="995" spans="1:16" x14ac:dyDescent="0.2">
      <c r="A995" s="364">
        <v>130441</v>
      </c>
      <c r="B995" s="364" t="s">
        <v>154</v>
      </c>
      <c r="C995" s="364" t="s">
        <v>246</v>
      </c>
      <c r="D995" s="364" t="s">
        <v>8</v>
      </c>
      <c r="E995" s="364" t="s">
        <v>7</v>
      </c>
      <c r="F995" s="364" t="s">
        <v>37</v>
      </c>
      <c r="G995" s="364" t="s">
        <v>7</v>
      </c>
      <c r="H995" s="364" t="s">
        <v>7</v>
      </c>
      <c r="I995" s="367">
        <f t="shared" si="15"/>
        <v>45751</v>
      </c>
      <c r="J995" s="364"/>
      <c r="K995" s="364"/>
      <c r="L995" s="364"/>
      <c r="M995" s="364"/>
      <c r="N995" s="364"/>
      <c r="O995" s="364" t="s">
        <v>7</v>
      </c>
      <c r="P995" s="364" t="s">
        <v>7</v>
      </c>
    </row>
    <row r="996" spans="1:16" x14ac:dyDescent="0.2">
      <c r="A996" s="364">
        <v>130441</v>
      </c>
      <c r="B996" s="364" t="s">
        <v>154</v>
      </c>
      <c r="C996" s="364" t="s">
        <v>247</v>
      </c>
      <c r="D996" s="364" t="s">
        <v>8</v>
      </c>
      <c r="E996" s="364" t="s">
        <v>7</v>
      </c>
      <c r="F996" s="364" t="s">
        <v>38</v>
      </c>
      <c r="G996" s="364" t="s">
        <v>7</v>
      </c>
      <c r="H996" s="364" t="s">
        <v>7</v>
      </c>
      <c r="I996" s="367">
        <f t="shared" si="15"/>
        <v>45752</v>
      </c>
      <c r="J996" s="364"/>
      <c r="K996" s="364"/>
      <c r="L996" s="364"/>
      <c r="M996" s="364"/>
      <c r="N996" s="364"/>
      <c r="O996" s="364" t="s">
        <v>7</v>
      </c>
      <c r="P996" s="364" t="s">
        <v>7</v>
      </c>
    </row>
    <row r="997" spans="1:16" x14ac:dyDescent="0.2">
      <c r="A997" s="364">
        <v>130441</v>
      </c>
      <c r="B997" s="364" t="s">
        <v>154</v>
      </c>
      <c r="C997" s="364" t="s">
        <v>248</v>
      </c>
      <c r="D997" s="364" t="s">
        <v>211</v>
      </c>
      <c r="E997" s="364" t="s">
        <v>7</v>
      </c>
      <c r="F997" s="364" t="s">
        <v>10</v>
      </c>
      <c r="G997" s="364" t="s">
        <v>7</v>
      </c>
      <c r="H997" s="364" t="s">
        <v>7</v>
      </c>
      <c r="I997" s="367">
        <f t="shared" si="15"/>
        <v>45753</v>
      </c>
      <c r="J997" s="364"/>
      <c r="K997" s="364"/>
      <c r="L997" s="364"/>
      <c r="M997" s="364"/>
      <c r="N997" s="364"/>
      <c r="O997" s="364" t="s">
        <v>7</v>
      </c>
      <c r="P997" s="364" t="s">
        <v>7</v>
      </c>
    </row>
    <row r="998" spans="1:16" x14ac:dyDescent="0.2">
      <c r="A998" s="364">
        <v>130441</v>
      </c>
      <c r="B998" s="364" t="s">
        <v>154</v>
      </c>
      <c r="C998" s="364" t="s">
        <v>249</v>
      </c>
      <c r="D998" s="364" t="s">
        <v>8</v>
      </c>
      <c r="E998" s="364" t="s">
        <v>7</v>
      </c>
      <c r="F998" s="364" t="s">
        <v>10</v>
      </c>
      <c r="G998" s="364" t="s">
        <v>7</v>
      </c>
      <c r="H998" s="364" t="s">
        <v>7</v>
      </c>
      <c r="I998" s="367">
        <f t="shared" si="15"/>
        <v>45754</v>
      </c>
      <c r="J998" s="364"/>
      <c r="K998" s="364"/>
      <c r="L998" s="364"/>
      <c r="M998" s="364"/>
      <c r="N998" s="364"/>
      <c r="O998" s="364" t="s">
        <v>7</v>
      </c>
      <c r="P998" s="364" t="s">
        <v>7</v>
      </c>
    </row>
    <row r="999" spans="1:16" x14ac:dyDescent="0.2">
      <c r="A999" s="364">
        <v>130441</v>
      </c>
      <c r="B999" s="364" t="s">
        <v>154</v>
      </c>
      <c r="C999" s="364" t="s">
        <v>250</v>
      </c>
      <c r="D999" s="364" t="s">
        <v>8</v>
      </c>
      <c r="E999" s="364" t="s">
        <v>7</v>
      </c>
      <c r="F999" s="364" t="s">
        <v>10</v>
      </c>
      <c r="G999" s="364" t="s">
        <v>7</v>
      </c>
      <c r="H999" s="364" t="s">
        <v>7</v>
      </c>
      <c r="I999" s="367">
        <f t="shared" si="15"/>
        <v>45755</v>
      </c>
      <c r="J999" s="364"/>
      <c r="K999" s="364"/>
      <c r="L999" s="364"/>
      <c r="M999" s="364"/>
      <c r="N999" s="364"/>
      <c r="O999" s="364" t="s">
        <v>7</v>
      </c>
      <c r="P999" s="364" t="s">
        <v>7</v>
      </c>
    </row>
    <row r="1000" spans="1:16" x14ac:dyDescent="0.2">
      <c r="A1000" s="364">
        <v>130441</v>
      </c>
      <c r="B1000" s="364" t="s">
        <v>154</v>
      </c>
      <c r="C1000" s="364" t="s">
        <v>251</v>
      </c>
      <c r="D1000" s="364" t="s">
        <v>8</v>
      </c>
      <c r="E1000" s="364" t="s">
        <v>7</v>
      </c>
      <c r="F1000" s="364" t="s">
        <v>10</v>
      </c>
      <c r="G1000" s="364" t="s">
        <v>7</v>
      </c>
      <c r="H1000" s="364" t="s">
        <v>7</v>
      </c>
      <c r="I1000" s="367">
        <f t="shared" si="15"/>
        <v>45756</v>
      </c>
      <c r="J1000" s="364"/>
      <c r="K1000" s="364"/>
      <c r="L1000" s="364"/>
      <c r="M1000" s="364"/>
      <c r="N1000" s="364"/>
      <c r="O1000" s="364" t="s">
        <v>7</v>
      </c>
      <c r="P1000" s="364" t="s">
        <v>7</v>
      </c>
    </row>
    <row r="1001" spans="1:16" x14ac:dyDescent="0.2">
      <c r="A1001" s="364">
        <v>130441</v>
      </c>
      <c r="B1001" s="364" t="s">
        <v>154</v>
      </c>
      <c r="C1001" s="364" t="s">
        <v>252</v>
      </c>
      <c r="D1001" s="364" t="s">
        <v>8</v>
      </c>
      <c r="E1001" s="364" t="s">
        <v>7</v>
      </c>
      <c r="F1001" s="364" t="s">
        <v>10</v>
      </c>
      <c r="G1001" s="364" t="s">
        <v>7</v>
      </c>
      <c r="H1001" s="364" t="s">
        <v>7</v>
      </c>
      <c r="I1001" s="367">
        <f t="shared" si="15"/>
        <v>45757</v>
      </c>
      <c r="J1001" s="364"/>
      <c r="K1001" s="364"/>
      <c r="L1001" s="364"/>
      <c r="M1001" s="364"/>
      <c r="N1001" s="364"/>
      <c r="O1001" s="364" t="s">
        <v>7</v>
      </c>
      <c r="P1001" s="364" t="s">
        <v>7</v>
      </c>
    </row>
    <row r="1002" spans="1:16" x14ac:dyDescent="0.2">
      <c r="A1002" s="364">
        <v>130441</v>
      </c>
      <c r="B1002" s="364" t="s">
        <v>154</v>
      </c>
      <c r="C1002" s="364" t="s">
        <v>253</v>
      </c>
      <c r="D1002" s="364" t="s">
        <v>8</v>
      </c>
      <c r="E1002" s="364" t="s">
        <v>7</v>
      </c>
      <c r="F1002" s="364" t="s">
        <v>10</v>
      </c>
      <c r="G1002" s="364" t="s">
        <v>7</v>
      </c>
      <c r="H1002" s="364" t="s">
        <v>7</v>
      </c>
      <c r="I1002" s="367">
        <f t="shared" si="15"/>
        <v>45758</v>
      </c>
      <c r="J1002" s="364"/>
      <c r="K1002" s="364"/>
      <c r="L1002" s="364"/>
      <c r="M1002" s="364"/>
      <c r="N1002" s="364"/>
      <c r="O1002" s="364" t="s">
        <v>7</v>
      </c>
      <c r="P1002" s="364" t="s">
        <v>7</v>
      </c>
    </row>
    <row r="1003" spans="1:16" x14ac:dyDescent="0.2">
      <c r="A1003" s="364">
        <v>130441</v>
      </c>
      <c r="B1003" s="364" t="s">
        <v>154</v>
      </c>
      <c r="C1003" s="364" t="s">
        <v>254</v>
      </c>
      <c r="D1003" s="364" t="s">
        <v>9</v>
      </c>
      <c r="E1003" s="364" t="s">
        <v>7</v>
      </c>
      <c r="F1003" s="364" t="s">
        <v>10</v>
      </c>
      <c r="G1003" s="364" t="s">
        <v>7</v>
      </c>
      <c r="H1003" s="364" t="s">
        <v>7</v>
      </c>
      <c r="I1003" s="367">
        <f t="shared" si="15"/>
        <v>45759</v>
      </c>
      <c r="J1003" s="364"/>
      <c r="K1003" s="364"/>
      <c r="L1003" s="364"/>
      <c r="M1003" s="364"/>
      <c r="N1003" s="364"/>
      <c r="O1003" s="364" t="s">
        <v>7</v>
      </c>
      <c r="P1003" s="364" t="s">
        <v>7</v>
      </c>
    </row>
    <row r="1004" spans="1:16" x14ac:dyDescent="0.2">
      <c r="A1004" s="364">
        <v>130441</v>
      </c>
      <c r="B1004" s="364" t="s">
        <v>154</v>
      </c>
      <c r="C1004" s="364" t="s">
        <v>255</v>
      </c>
      <c r="D1004" s="364" t="s">
        <v>211</v>
      </c>
      <c r="E1004" s="364" t="s">
        <v>7</v>
      </c>
      <c r="F1004" s="364" t="s">
        <v>10</v>
      </c>
      <c r="G1004" s="364" t="s">
        <v>7</v>
      </c>
      <c r="H1004" s="364" t="s">
        <v>7</v>
      </c>
      <c r="I1004" s="367">
        <f t="shared" si="15"/>
        <v>45760</v>
      </c>
      <c r="J1004" s="364"/>
      <c r="K1004" s="364"/>
      <c r="L1004" s="364"/>
      <c r="M1004" s="364"/>
      <c r="N1004" s="364"/>
      <c r="O1004" s="364" t="s">
        <v>7</v>
      </c>
      <c r="P1004" s="364" t="s">
        <v>7</v>
      </c>
    </row>
    <row r="1005" spans="1:16" x14ac:dyDescent="0.2">
      <c r="A1005" s="364">
        <v>130441</v>
      </c>
      <c r="B1005" s="364" t="s">
        <v>154</v>
      </c>
      <c r="C1005" s="364" t="s">
        <v>256</v>
      </c>
      <c r="D1005" s="364" t="s">
        <v>8</v>
      </c>
      <c r="E1005" s="364" t="s">
        <v>7</v>
      </c>
      <c r="F1005" s="364" t="s">
        <v>10</v>
      </c>
      <c r="G1005" s="364" t="s">
        <v>7</v>
      </c>
      <c r="H1005" s="364" t="s">
        <v>7</v>
      </c>
      <c r="I1005" s="367">
        <f t="shared" si="15"/>
        <v>45761</v>
      </c>
      <c r="J1005" s="364"/>
      <c r="K1005" s="364"/>
      <c r="L1005" s="364"/>
      <c r="M1005" s="364"/>
      <c r="N1005" s="364"/>
      <c r="O1005" s="364" t="s">
        <v>7</v>
      </c>
      <c r="P1005" s="364" t="s">
        <v>7</v>
      </c>
    </row>
    <row r="1006" spans="1:16" x14ac:dyDescent="0.2">
      <c r="A1006" s="364">
        <v>130441</v>
      </c>
      <c r="B1006" s="364" t="s">
        <v>154</v>
      </c>
      <c r="C1006" s="364" t="s">
        <v>257</v>
      </c>
      <c r="D1006" s="364" t="s">
        <v>8</v>
      </c>
      <c r="E1006" s="364" t="s">
        <v>7</v>
      </c>
      <c r="F1006" s="364" t="s">
        <v>10</v>
      </c>
      <c r="G1006" s="364" t="s">
        <v>7</v>
      </c>
      <c r="H1006" s="364" t="s">
        <v>7</v>
      </c>
      <c r="I1006" s="367">
        <f t="shared" si="15"/>
        <v>45762</v>
      </c>
      <c r="J1006" s="364"/>
      <c r="K1006" s="364"/>
      <c r="L1006" s="364"/>
      <c r="M1006" s="364"/>
      <c r="N1006" s="364"/>
      <c r="O1006" s="364" t="s">
        <v>7</v>
      </c>
      <c r="P1006" s="364" t="s">
        <v>7</v>
      </c>
    </row>
    <row r="1007" spans="1:16" x14ac:dyDescent="0.2">
      <c r="A1007" s="364">
        <v>130441</v>
      </c>
      <c r="B1007" s="364" t="s">
        <v>154</v>
      </c>
      <c r="C1007" s="364" t="s">
        <v>258</v>
      </c>
      <c r="D1007" s="364" t="s">
        <v>8</v>
      </c>
      <c r="E1007" s="364" t="s">
        <v>7</v>
      </c>
      <c r="F1007" s="364" t="s">
        <v>10</v>
      </c>
      <c r="G1007" s="364" t="s">
        <v>7</v>
      </c>
      <c r="H1007" s="364" t="s">
        <v>7</v>
      </c>
      <c r="I1007" s="367">
        <f t="shared" si="15"/>
        <v>45763</v>
      </c>
      <c r="J1007" s="364"/>
      <c r="K1007" s="364"/>
      <c r="L1007" s="364"/>
      <c r="M1007" s="364"/>
      <c r="N1007" s="364"/>
      <c r="O1007" s="364" t="s">
        <v>7</v>
      </c>
      <c r="P1007" s="364" t="s">
        <v>7</v>
      </c>
    </row>
    <row r="1008" spans="1:16" x14ac:dyDescent="0.2">
      <c r="A1008" s="364">
        <v>130441</v>
      </c>
      <c r="B1008" s="364" t="s">
        <v>154</v>
      </c>
      <c r="C1008" s="364" t="s">
        <v>259</v>
      </c>
      <c r="D1008" s="364" t="s">
        <v>8</v>
      </c>
      <c r="E1008" s="364" t="s">
        <v>7</v>
      </c>
      <c r="F1008" s="364" t="s">
        <v>37</v>
      </c>
      <c r="G1008" s="364" t="s">
        <v>7</v>
      </c>
      <c r="H1008" s="364" t="s">
        <v>7</v>
      </c>
      <c r="I1008" s="367">
        <f t="shared" si="15"/>
        <v>45764</v>
      </c>
      <c r="J1008" s="364"/>
      <c r="K1008" s="364"/>
      <c r="L1008" s="364"/>
      <c r="M1008" s="364"/>
      <c r="N1008" s="364"/>
      <c r="O1008" s="364" t="s">
        <v>7</v>
      </c>
      <c r="P1008" s="364" t="s">
        <v>7</v>
      </c>
    </row>
    <row r="1009" spans="1:16" x14ac:dyDescent="0.2">
      <c r="A1009" s="364">
        <v>130441</v>
      </c>
      <c r="B1009" s="364" t="s">
        <v>154</v>
      </c>
      <c r="C1009" s="364" t="s">
        <v>260</v>
      </c>
      <c r="D1009" s="364" t="s">
        <v>8</v>
      </c>
      <c r="E1009" s="364" t="s">
        <v>7</v>
      </c>
      <c r="F1009" s="364" t="s">
        <v>38</v>
      </c>
      <c r="G1009" s="364" t="s">
        <v>7</v>
      </c>
      <c r="H1009" s="364" t="s">
        <v>7</v>
      </c>
      <c r="I1009" s="367">
        <f t="shared" si="15"/>
        <v>45765</v>
      </c>
      <c r="J1009" s="364"/>
      <c r="K1009" s="364"/>
      <c r="L1009" s="364"/>
      <c r="M1009" s="364"/>
      <c r="N1009" s="364"/>
      <c r="O1009" s="364" t="s">
        <v>7</v>
      </c>
      <c r="P1009" s="364" t="s">
        <v>7</v>
      </c>
    </row>
    <row r="1010" spans="1:16" x14ac:dyDescent="0.2">
      <c r="A1010" s="364">
        <v>130441</v>
      </c>
      <c r="B1010" s="364" t="s">
        <v>154</v>
      </c>
      <c r="C1010" s="364" t="s">
        <v>261</v>
      </c>
      <c r="D1010" s="364" t="s">
        <v>8</v>
      </c>
      <c r="E1010" s="364" t="s">
        <v>7</v>
      </c>
      <c r="F1010" s="364" t="s">
        <v>241</v>
      </c>
      <c r="G1010" s="364" t="s">
        <v>7</v>
      </c>
      <c r="H1010" s="364" t="s">
        <v>7</v>
      </c>
      <c r="I1010" s="367">
        <f t="shared" si="15"/>
        <v>45766</v>
      </c>
      <c r="J1010" s="364"/>
      <c r="K1010" s="364"/>
      <c r="L1010" s="364"/>
      <c r="M1010" s="364"/>
      <c r="N1010" s="364"/>
      <c r="O1010" s="364" t="s">
        <v>7</v>
      </c>
      <c r="P1010" s="364" t="s">
        <v>7</v>
      </c>
    </row>
    <row r="1011" spans="1:16" x14ac:dyDescent="0.2">
      <c r="A1011" s="364">
        <v>130441</v>
      </c>
      <c r="B1011" s="364" t="s">
        <v>154</v>
      </c>
      <c r="C1011" s="364" t="s">
        <v>262</v>
      </c>
      <c r="D1011" s="364" t="s">
        <v>211</v>
      </c>
      <c r="E1011" s="364" t="s">
        <v>7</v>
      </c>
      <c r="F1011" s="364" t="s">
        <v>10</v>
      </c>
      <c r="G1011" s="364" t="s">
        <v>7</v>
      </c>
      <c r="H1011" s="364" t="s">
        <v>7</v>
      </c>
      <c r="I1011" s="367">
        <f t="shared" si="15"/>
        <v>45767</v>
      </c>
      <c r="J1011" s="364"/>
      <c r="K1011" s="364"/>
      <c r="L1011" s="364"/>
      <c r="M1011" s="364"/>
      <c r="N1011" s="364"/>
      <c r="O1011" s="364" t="s">
        <v>7</v>
      </c>
      <c r="P1011" s="364" t="s">
        <v>7</v>
      </c>
    </row>
    <row r="1012" spans="1:16" x14ac:dyDescent="0.2">
      <c r="A1012" s="364">
        <v>130441</v>
      </c>
      <c r="B1012" s="364" t="s">
        <v>154</v>
      </c>
      <c r="C1012" s="364" t="s">
        <v>263</v>
      </c>
      <c r="D1012" s="364" t="s">
        <v>8</v>
      </c>
      <c r="E1012" s="364" t="s">
        <v>7</v>
      </c>
      <c r="F1012" s="364" t="s">
        <v>10</v>
      </c>
      <c r="G1012" s="364" t="s">
        <v>7</v>
      </c>
      <c r="H1012" s="364" t="s">
        <v>7</v>
      </c>
      <c r="I1012" s="367">
        <f t="shared" si="15"/>
        <v>45768</v>
      </c>
      <c r="J1012" s="364"/>
      <c r="K1012" s="364"/>
      <c r="L1012" s="364"/>
      <c r="M1012" s="364"/>
      <c r="N1012" s="364"/>
      <c r="O1012" s="364" t="s">
        <v>7</v>
      </c>
      <c r="P1012" s="364" t="s">
        <v>7</v>
      </c>
    </row>
    <row r="1013" spans="1:16" x14ac:dyDescent="0.2">
      <c r="A1013" s="364">
        <v>130441</v>
      </c>
      <c r="B1013" s="364" t="s">
        <v>154</v>
      </c>
      <c r="C1013" s="364" t="s">
        <v>264</v>
      </c>
      <c r="D1013" s="364" t="s">
        <v>8</v>
      </c>
      <c r="E1013" s="364" t="s">
        <v>7</v>
      </c>
      <c r="F1013" s="364" t="s">
        <v>37</v>
      </c>
      <c r="G1013" s="364" t="s">
        <v>7</v>
      </c>
      <c r="H1013" s="364" t="s">
        <v>7</v>
      </c>
      <c r="I1013" s="367">
        <f t="shared" si="15"/>
        <v>45769</v>
      </c>
      <c r="J1013" s="364"/>
      <c r="K1013" s="364"/>
      <c r="L1013" s="364"/>
      <c r="M1013" s="364"/>
      <c r="N1013" s="364"/>
      <c r="O1013" s="364" t="s">
        <v>7</v>
      </c>
      <c r="P1013" s="364" t="s">
        <v>7</v>
      </c>
    </row>
    <row r="1014" spans="1:16" x14ac:dyDescent="0.2">
      <c r="A1014" s="364">
        <v>130441</v>
      </c>
      <c r="B1014" s="364" t="s">
        <v>154</v>
      </c>
      <c r="C1014" s="364" t="s">
        <v>265</v>
      </c>
      <c r="D1014" s="364" t="s">
        <v>8</v>
      </c>
      <c r="E1014" s="364" t="s">
        <v>7</v>
      </c>
      <c r="F1014" s="364" t="s">
        <v>38</v>
      </c>
      <c r="G1014" s="364" t="s">
        <v>7</v>
      </c>
      <c r="H1014" s="364" t="s">
        <v>7</v>
      </c>
      <c r="I1014" s="367">
        <f t="shared" si="15"/>
        <v>45770</v>
      </c>
      <c r="J1014" s="364"/>
      <c r="K1014" s="364"/>
      <c r="L1014" s="364"/>
      <c r="M1014" s="364"/>
      <c r="N1014" s="364"/>
      <c r="O1014" s="364" t="s">
        <v>7</v>
      </c>
      <c r="P1014" s="364" t="s">
        <v>7</v>
      </c>
    </row>
    <row r="1015" spans="1:16" x14ac:dyDescent="0.2">
      <c r="A1015" s="364">
        <v>130441</v>
      </c>
      <c r="B1015" s="364" t="s">
        <v>154</v>
      </c>
      <c r="C1015" s="364" t="s">
        <v>266</v>
      </c>
      <c r="D1015" s="364" t="s">
        <v>8</v>
      </c>
      <c r="E1015" s="364" t="s">
        <v>7</v>
      </c>
      <c r="F1015" s="364" t="s">
        <v>10</v>
      </c>
      <c r="G1015" s="364" t="s">
        <v>7</v>
      </c>
      <c r="H1015" s="364" t="s">
        <v>7</v>
      </c>
      <c r="I1015" s="367">
        <f t="shared" si="15"/>
        <v>45771</v>
      </c>
      <c r="J1015" s="364"/>
      <c r="K1015" s="364"/>
      <c r="L1015" s="364"/>
      <c r="M1015" s="364"/>
      <c r="N1015" s="364"/>
      <c r="O1015" s="364" t="s">
        <v>7</v>
      </c>
      <c r="P1015" s="364" t="s">
        <v>7</v>
      </c>
    </row>
    <row r="1016" spans="1:16" x14ac:dyDescent="0.2">
      <c r="A1016" s="364">
        <v>130441</v>
      </c>
      <c r="B1016" s="364" t="s">
        <v>154</v>
      </c>
      <c r="C1016" s="364" t="s">
        <v>267</v>
      </c>
      <c r="D1016" s="364" t="s">
        <v>8</v>
      </c>
      <c r="E1016" s="364" t="s">
        <v>7</v>
      </c>
      <c r="F1016" s="364" t="s">
        <v>10</v>
      </c>
      <c r="G1016" s="364" t="s">
        <v>7</v>
      </c>
      <c r="H1016" s="364" t="s">
        <v>7</v>
      </c>
      <c r="I1016" s="367">
        <f t="shared" si="15"/>
        <v>45772</v>
      </c>
      <c r="J1016" s="364"/>
      <c r="K1016" s="364"/>
      <c r="L1016" s="364"/>
      <c r="M1016" s="364"/>
      <c r="N1016" s="364"/>
      <c r="O1016" s="364" t="s">
        <v>7</v>
      </c>
      <c r="P1016" s="364" t="s">
        <v>7</v>
      </c>
    </row>
    <row r="1017" spans="1:16" x14ac:dyDescent="0.2">
      <c r="A1017" s="364">
        <v>130441</v>
      </c>
      <c r="B1017" s="364" t="s">
        <v>154</v>
      </c>
      <c r="C1017" s="364" t="s">
        <v>268</v>
      </c>
      <c r="D1017" s="364" t="s">
        <v>9</v>
      </c>
      <c r="E1017" s="364" t="s">
        <v>7</v>
      </c>
      <c r="F1017" s="364" t="s">
        <v>10</v>
      </c>
      <c r="G1017" s="364" t="s">
        <v>7</v>
      </c>
      <c r="H1017" s="364" t="s">
        <v>7</v>
      </c>
      <c r="I1017" s="367">
        <f t="shared" si="15"/>
        <v>45773</v>
      </c>
      <c r="J1017" s="364"/>
      <c r="K1017" s="364"/>
      <c r="L1017" s="364"/>
      <c r="M1017" s="364"/>
      <c r="N1017" s="364"/>
      <c r="O1017" s="364" t="s">
        <v>7</v>
      </c>
      <c r="P1017" s="364" t="s">
        <v>7</v>
      </c>
    </row>
    <row r="1018" spans="1:16" x14ac:dyDescent="0.2">
      <c r="A1018" s="364">
        <v>130441</v>
      </c>
      <c r="B1018" s="364" t="s">
        <v>154</v>
      </c>
      <c r="C1018" s="364" t="s">
        <v>269</v>
      </c>
      <c r="D1018" s="364" t="s">
        <v>211</v>
      </c>
      <c r="E1018" s="364" t="s">
        <v>7</v>
      </c>
      <c r="F1018" s="364" t="s">
        <v>10</v>
      </c>
      <c r="G1018" s="364" t="s">
        <v>7</v>
      </c>
      <c r="H1018" s="364" t="s">
        <v>7</v>
      </c>
      <c r="I1018" s="367">
        <f t="shared" si="15"/>
        <v>45774</v>
      </c>
      <c r="J1018" s="364"/>
      <c r="K1018" s="364"/>
      <c r="L1018" s="364"/>
      <c r="M1018" s="364"/>
      <c r="N1018" s="364"/>
      <c r="O1018" s="364" t="s">
        <v>7</v>
      </c>
      <c r="P1018" s="364" t="s">
        <v>7</v>
      </c>
    </row>
    <row r="1019" spans="1:16" x14ac:dyDescent="0.2">
      <c r="A1019" s="364">
        <v>130441</v>
      </c>
      <c r="B1019" s="364" t="s">
        <v>154</v>
      </c>
      <c r="C1019" s="364" t="s">
        <v>270</v>
      </c>
      <c r="D1019" s="364" t="s">
        <v>8</v>
      </c>
      <c r="E1019" s="364" t="s">
        <v>7</v>
      </c>
      <c r="F1019" s="364" t="s">
        <v>10</v>
      </c>
      <c r="G1019" s="364" t="s">
        <v>7</v>
      </c>
      <c r="H1019" s="364" t="s">
        <v>7</v>
      </c>
      <c r="I1019" s="367">
        <f t="shared" si="15"/>
        <v>45775</v>
      </c>
      <c r="J1019" s="364"/>
      <c r="K1019" s="364"/>
      <c r="L1019" s="364"/>
      <c r="M1019" s="364"/>
      <c r="N1019" s="364"/>
      <c r="O1019" s="364" t="s">
        <v>7</v>
      </c>
      <c r="P1019" s="364" t="s">
        <v>7</v>
      </c>
    </row>
    <row r="1020" spans="1:16" x14ac:dyDescent="0.2">
      <c r="A1020" s="364">
        <v>130441</v>
      </c>
      <c r="B1020" s="364" t="s">
        <v>154</v>
      </c>
      <c r="C1020" s="364" t="s">
        <v>271</v>
      </c>
      <c r="D1020" s="364" t="s">
        <v>8</v>
      </c>
      <c r="E1020" s="364" t="s">
        <v>7</v>
      </c>
      <c r="F1020" s="364" t="s">
        <v>10</v>
      </c>
      <c r="G1020" s="364" t="s">
        <v>7</v>
      </c>
      <c r="H1020" s="364" t="s">
        <v>7</v>
      </c>
      <c r="I1020" s="367">
        <f t="shared" si="15"/>
        <v>45776</v>
      </c>
      <c r="J1020" s="364"/>
      <c r="K1020" s="364"/>
      <c r="L1020" s="364"/>
      <c r="M1020" s="364"/>
      <c r="N1020" s="364"/>
      <c r="O1020" s="364" t="s">
        <v>7</v>
      </c>
      <c r="P1020" s="364" t="s">
        <v>7</v>
      </c>
    </row>
    <row r="1021" spans="1:16" x14ac:dyDescent="0.2">
      <c r="A1021" s="364">
        <v>130441</v>
      </c>
      <c r="B1021" s="364" t="s">
        <v>154</v>
      </c>
      <c r="C1021" s="364" t="s">
        <v>272</v>
      </c>
      <c r="D1021" s="364" t="s">
        <v>8</v>
      </c>
      <c r="E1021" s="364" t="s">
        <v>7</v>
      </c>
      <c r="F1021" s="364" t="s">
        <v>10</v>
      </c>
      <c r="G1021" s="364" t="s">
        <v>7</v>
      </c>
      <c r="H1021" s="364" t="s">
        <v>7</v>
      </c>
      <c r="I1021" s="367">
        <f t="shared" si="15"/>
        <v>45777</v>
      </c>
      <c r="J1021" s="364"/>
      <c r="K1021" s="364"/>
      <c r="L1021" s="364"/>
      <c r="M1021" s="364"/>
      <c r="N1021" s="364"/>
      <c r="O1021" s="364" t="s">
        <v>7</v>
      </c>
      <c r="P1021" s="364" t="s">
        <v>7</v>
      </c>
    </row>
    <row r="1022" spans="1:16" x14ac:dyDescent="0.2">
      <c r="A1022" s="364">
        <v>130831</v>
      </c>
      <c r="B1022" s="364" t="s">
        <v>155</v>
      </c>
      <c r="C1022" s="364" t="s">
        <v>243</v>
      </c>
      <c r="D1022" s="364" t="s">
        <v>8</v>
      </c>
      <c r="E1022" s="364" t="s">
        <v>7</v>
      </c>
      <c r="F1022" s="364" t="s">
        <v>10</v>
      </c>
      <c r="G1022" s="364" t="s">
        <v>7</v>
      </c>
      <c r="H1022" s="364" t="s">
        <v>7</v>
      </c>
      <c r="I1022" s="367">
        <f t="shared" si="15"/>
        <v>45748</v>
      </c>
      <c r="J1022" s="364"/>
      <c r="K1022" s="364"/>
      <c r="L1022" s="364"/>
      <c r="M1022" s="364"/>
      <c r="N1022" s="364"/>
      <c r="O1022" s="364" t="s">
        <v>7</v>
      </c>
      <c r="P1022" s="364" t="s">
        <v>7</v>
      </c>
    </row>
    <row r="1023" spans="1:16" x14ac:dyDescent="0.2">
      <c r="A1023" s="364">
        <v>130831</v>
      </c>
      <c r="B1023" s="364" t="s">
        <v>155</v>
      </c>
      <c r="C1023" s="364" t="s">
        <v>244</v>
      </c>
      <c r="D1023" s="364" t="s">
        <v>8</v>
      </c>
      <c r="E1023" s="364" t="s">
        <v>7</v>
      </c>
      <c r="F1023" s="364" t="s">
        <v>10</v>
      </c>
      <c r="G1023" s="364" t="s">
        <v>7</v>
      </c>
      <c r="H1023" s="364" t="s">
        <v>7</v>
      </c>
      <c r="I1023" s="367">
        <f t="shared" si="15"/>
        <v>45749</v>
      </c>
      <c r="J1023" s="364"/>
      <c r="K1023" s="364"/>
      <c r="L1023" s="364"/>
      <c r="M1023" s="364"/>
      <c r="N1023" s="364"/>
      <c r="O1023" s="364" t="s">
        <v>7</v>
      </c>
      <c r="P1023" s="364" t="s">
        <v>7</v>
      </c>
    </row>
    <row r="1024" spans="1:16" x14ac:dyDescent="0.2">
      <c r="A1024" s="364">
        <v>130831</v>
      </c>
      <c r="B1024" s="364" t="s">
        <v>155</v>
      </c>
      <c r="C1024" s="364" t="s">
        <v>245</v>
      </c>
      <c r="D1024" s="364" t="s">
        <v>8</v>
      </c>
      <c r="E1024" s="364" t="s">
        <v>7</v>
      </c>
      <c r="F1024" s="364" t="s">
        <v>10</v>
      </c>
      <c r="G1024" s="364" t="s">
        <v>7</v>
      </c>
      <c r="H1024" s="364" t="s">
        <v>7</v>
      </c>
      <c r="I1024" s="367">
        <f t="shared" si="15"/>
        <v>45750</v>
      </c>
      <c r="J1024" s="364"/>
      <c r="K1024" s="364"/>
      <c r="L1024" s="364"/>
      <c r="M1024" s="364"/>
      <c r="N1024" s="364"/>
      <c r="O1024" s="364" t="s">
        <v>7</v>
      </c>
      <c r="P1024" s="364" t="s">
        <v>7</v>
      </c>
    </row>
    <row r="1025" spans="1:16" x14ac:dyDescent="0.2">
      <c r="A1025" s="364">
        <v>130831</v>
      </c>
      <c r="B1025" s="364" t="s">
        <v>155</v>
      </c>
      <c r="C1025" s="364" t="s">
        <v>246</v>
      </c>
      <c r="D1025" s="364" t="s">
        <v>8</v>
      </c>
      <c r="E1025" s="364" t="s">
        <v>7</v>
      </c>
      <c r="F1025" s="364" t="s">
        <v>10</v>
      </c>
      <c r="G1025" s="364" t="s">
        <v>7</v>
      </c>
      <c r="H1025" s="364" t="s">
        <v>7</v>
      </c>
      <c r="I1025" s="367">
        <f t="shared" si="15"/>
        <v>45751</v>
      </c>
      <c r="J1025" s="364"/>
      <c r="K1025" s="364"/>
      <c r="L1025" s="364"/>
      <c r="M1025" s="364"/>
      <c r="N1025" s="364"/>
      <c r="O1025" s="364" t="s">
        <v>7</v>
      </c>
      <c r="P1025" s="364" t="s">
        <v>7</v>
      </c>
    </row>
    <row r="1026" spans="1:16" x14ac:dyDescent="0.2">
      <c r="A1026" s="364">
        <v>130831</v>
      </c>
      <c r="B1026" s="364" t="s">
        <v>155</v>
      </c>
      <c r="C1026" s="364" t="s">
        <v>247</v>
      </c>
      <c r="D1026" s="364" t="s">
        <v>9</v>
      </c>
      <c r="E1026" s="364" t="s">
        <v>7</v>
      </c>
      <c r="F1026" s="364" t="s">
        <v>10</v>
      </c>
      <c r="G1026" s="364" t="s">
        <v>7</v>
      </c>
      <c r="H1026" s="364" t="s">
        <v>7</v>
      </c>
      <c r="I1026" s="367">
        <f t="shared" si="15"/>
        <v>45752</v>
      </c>
      <c r="J1026" s="364"/>
      <c r="K1026" s="364"/>
      <c r="L1026" s="364"/>
      <c r="M1026" s="364"/>
      <c r="N1026" s="364"/>
      <c r="O1026" s="364" t="s">
        <v>7</v>
      </c>
      <c r="P1026" s="364" t="s">
        <v>7</v>
      </c>
    </row>
    <row r="1027" spans="1:16" x14ac:dyDescent="0.2">
      <c r="A1027" s="364">
        <v>130831</v>
      </c>
      <c r="B1027" s="364" t="s">
        <v>155</v>
      </c>
      <c r="C1027" s="364" t="s">
        <v>248</v>
      </c>
      <c r="D1027" s="364" t="s">
        <v>211</v>
      </c>
      <c r="E1027" s="364" t="s">
        <v>7</v>
      </c>
      <c r="F1027" s="364" t="s">
        <v>10</v>
      </c>
      <c r="G1027" s="364" t="s">
        <v>7</v>
      </c>
      <c r="H1027" s="364" t="s">
        <v>7</v>
      </c>
      <c r="I1027" s="367">
        <f t="shared" ref="I1027:I1090" si="16">C1027*1</f>
        <v>45753</v>
      </c>
      <c r="J1027" s="364"/>
      <c r="K1027" s="364"/>
      <c r="L1027" s="364"/>
      <c r="M1027" s="364"/>
      <c r="N1027" s="364"/>
      <c r="O1027" s="364" t="s">
        <v>7</v>
      </c>
      <c r="P1027" s="364" t="s">
        <v>7</v>
      </c>
    </row>
    <row r="1028" spans="1:16" x14ac:dyDescent="0.2">
      <c r="A1028" s="364">
        <v>130831</v>
      </c>
      <c r="B1028" s="364" t="s">
        <v>155</v>
      </c>
      <c r="C1028" s="364" t="s">
        <v>249</v>
      </c>
      <c r="D1028" s="364" t="s">
        <v>8</v>
      </c>
      <c r="E1028" s="364" t="s">
        <v>7</v>
      </c>
      <c r="F1028" s="364" t="s">
        <v>10</v>
      </c>
      <c r="G1028" s="364" t="s">
        <v>7</v>
      </c>
      <c r="H1028" s="364" t="s">
        <v>7</v>
      </c>
      <c r="I1028" s="367">
        <f t="shared" si="16"/>
        <v>45754</v>
      </c>
      <c r="J1028" s="364"/>
      <c r="K1028" s="364"/>
      <c r="L1028" s="364"/>
      <c r="M1028" s="364"/>
      <c r="N1028" s="364"/>
      <c r="O1028" s="364" t="s">
        <v>7</v>
      </c>
      <c r="P1028" s="364" t="s">
        <v>7</v>
      </c>
    </row>
    <row r="1029" spans="1:16" x14ac:dyDescent="0.2">
      <c r="A1029" s="364">
        <v>130831</v>
      </c>
      <c r="B1029" s="364" t="s">
        <v>155</v>
      </c>
      <c r="C1029" s="364" t="s">
        <v>250</v>
      </c>
      <c r="D1029" s="364" t="s">
        <v>8</v>
      </c>
      <c r="E1029" s="364" t="s">
        <v>7</v>
      </c>
      <c r="F1029" s="364" t="s">
        <v>37</v>
      </c>
      <c r="G1029" s="364" t="s">
        <v>7</v>
      </c>
      <c r="H1029" s="364" t="s">
        <v>7</v>
      </c>
      <c r="I1029" s="367">
        <f t="shared" si="16"/>
        <v>45755</v>
      </c>
      <c r="J1029" s="364"/>
      <c r="K1029" s="364"/>
      <c r="L1029" s="364"/>
      <c r="M1029" s="364"/>
      <c r="N1029" s="364"/>
      <c r="O1029" s="364" t="s">
        <v>7</v>
      </c>
      <c r="P1029" s="364" t="s">
        <v>7</v>
      </c>
    </row>
    <row r="1030" spans="1:16" x14ac:dyDescent="0.2">
      <c r="A1030" s="364">
        <v>130831</v>
      </c>
      <c r="B1030" s="364" t="s">
        <v>155</v>
      </c>
      <c r="C1030" s="364" t="s">
        <v>251</v>
      </c>
      <c r="D1030" s="364" t="s">
        <v>8</v>
      </c>
      <c r="E1030" s="364" t="s">
        <v>7</v>
      </c>
      <c r="F1030" s="364" t="s">
        <v>38</v>
      </c>
      <c r="G1030" s="364" t="s">
        <v>7</v>
      </c>
      <c r="H1030" s="364" t="s">
        <v>7</v>
      </c>
      <c r="I1030" s="367">
        <f t="shared" si="16"/>
        <v>45756</v>
      </c>
      <c r="J1030" s="364"/>
      <c r="K1030" s="364"/>
      <c r="L1030" s="364"/>
      <c r="M1030" s="364"/>
      <c r="N1030" s="364"/>
      <c r="O1030" s="364" t="s">
        <v>7</v>
      </c>
      <c r="P1030" s="364" t="s">
        <v>7</v>
      </c>
    </row>
    <row r="1031" spans="1:16" x14ac:dyDescent="0.2">
      <c r="A1031" s="364">
        <v>130831</v>
      </c>
      <c r="B1031" s="364" t="s">
        <v>155</v>
      </c>
      <c r="C1031" s="364" t="s">
        <v>252</v>
      </c>
      <c r="D1031" s="364" t="s">
        <v>8</v>
      </c>
      <c r="E1031" s="364" t="s">
        <v>7</v>
      </c>
      <c r="F1031" s="364" t="s">
        <v>10</v>
      </c>
      <c r="G1031" s="364" t="s">
        <v>7</v>
      </c>
      <c r="H1031" s="364" t="s">
        <v>7</v>
      </c>
      <c r="I1031" s="367">
        <f t="shared" si="16"/>
        <v>45757</v>
      </c>
      <c r="J1031" s="364"/>
      <c r="K1031" s="364"/>
      <c r="L1031" s="364"/>
      <c r="M1031" s="364"/>
      <c r="N1031" s="364"/>
      <c r="O1031" s="364" t="s">
        <v>7</v>
      </c>
      <c r="P1031" s="364" t="s">
        <v>7</v>
      </c>
    </row>
    <row r="1032" spans="1:16" x14ac:dyDescent="0.2">
      <c r="A1032" s="364">
        <v>130831</v>
      </c>
      <c r="B1032" s="364" t="s">
        <v>155</v>
      </c>
      <c r="C1032" s="364" t="s">
        <v>253</v>
      </c>
      <c r="D1032" s="364" t="s">
        <v>8</v>
      </c>
      <c r="E1032" s="364" t="s">
        <v>7</v>
      </c>
      <c r="F1032" s="364" t="s">
        <v>10</v>
      </c>
      <c r="G1032" s="364" t="s">
        <v>7</v>
      </c>
      <c r="H1032" s="364" t="s">
        <v>7</v>
      </c>
      <c r="I1032" s="367">
        <f t="shared" si="16"/>
        <v>45758</v>
      </c>
      <c r="J1032" s="364"/>
      <c r="K1032" s="364"/>
      <c r="L1032" s="364"/>
      <c r="M1032" s="364"/>
      <c r="N1032" s="364"/>
      <c r="O1032" s="364" t="s">
        <v>7</v>
      </c>
      <c r="P1032" s="364" t="s">
        <v>7</v>
      </c>
    </row>
    <row r="1033" spans="1:16" x14ac:dyDescent="0.2">
      <c r="A1033" s="364">
        <v>130831</v>
      </c>
      <c r="B1033" s="364" t="s">
        <v>155</v>
      </c>
      <c r="C1033" s="364" t="s">
        <v>254</v>
      </c>
      <c r="D1033" s="364" t="s">
        <v>8</v>
      </c>
      <c r="E1033" s="364" t="s">
        <v>7</v>
      </c>
      <c r="F1033" s="364" t="s">
        <v>241</v>
      </c>
      <c r="G1033" s="364" t="s">
        <v>7</v>
      </c>
      <c r="H1033" s="364" t="s">
        <v>7</v>
      </c>
      <c r="I1033" s="367">
        <f t="shared" si="16"/>
        <v>45759</v>
      </c>
      <c r="J1033" s="364"/>
      <c r="K1033" s="364"/>
      <c r="L1033" s="364"/>
      <c r="M1033" s="364"/>
      <c r="N1033" s="364"/>
      <c r="O1033" s="364" t="s">
        <v>7</v>
      </c>
      <c r="P1033" s="364" t="s">
        <v>7</v>
      </c>
    </row>
    <row r="1034" spans="1:16" x14ac:dyDescent="0.2">
      <c r="A1034" s="364">
        <v>130831</v>
      </c>
      <c r="B1034" s="364" t="s">
        <v>155</v>
      </c>
      <c r="C1034" s="364" t="s">
        <v>255</v>
      </c>
      <c r="D1034" s="364" t="s">
        <v>211</v>
      </c>
      <c r="E1034" s="364" t="s">
        <v>7</v>
      </c>
      <c r="F1034" s="364" t="s">
        <v>10</v>
      </c>
      <c r="G1034" s="364" t="s">
        <v>7</v>
      </c>
      <c r="H1034" s="364" t="s">
        <v>7</v>
      </c>
      <c r="I1034" s="367">
        <f t="shared" si="16"/>
        <v>45760</v>
      </c>
      <c r="J1034" s="364"/>
      <c r="K1034" s="364"/>
      <c r="L1034" s="364"/>
      <c r="M1034" s="364"/>
      <c r="N1034" s="364"/>
      <c r="O1034" s="364" t="s">
        <v>7</v>
      </c>
      <c r="P1034" s="364" t="s">
        <v>7</v>
      </c>
    </row>
    <row r="1035" spans="1:16" x14ac:dyDescent="0.2">
      <c r="A1035" s="364">
        <v>130831</v>
      </c>
      <c r="B1035" s="364" t="s">
        <v>155</v>
      </c>
      <c r="C1035" s="364" t="s">
        <v>256</v>
      </c>
      <c r="D1035" s="364" t="s">
        <v>8</v>
      </c>
      <c r="E1035" s="364" t="s">
        <v>7</v>
      </c>
      <c r="F1035" s="364" t="s">
        <v>10</v>
      </c>
      <c r="G1035" s="364" t="s">
        <v>7</v>
      </c>
      <c r="H1035" s="364" t="s">
        <v>7</v>
      </c>
      <c r="I1035" s="367">
        <f t="shared" si="16"/>
        <v>45761</v>
      </c>
      <c r="J1035" s="364"/>
      <c r="K1035" s="364"/>
      <c r="L1035" s="364"/>
      <c r="M1035" s="364"/>
      <c r="N1035" s="364"/>
      <c r="O1035" s="364" t="s">
        <v>7</v>
      </c>
      <c r="P1035" s="364" t="s">
        <v>7</v>
      </c>
    </row>
    <row r="1036" spans="1:16" x14ac:dyDescent="0.2">
      <c r="A1036" s="364">
        <v>130831</v>
      </c>
      <c r="B1036" s="364" t="s">
        <v>155</v>
      </c>
      <c r="C1036" s="364" t="s">
        <v>257</v>
      </c>
      <c r="D1036" s="364" t="s">
        <v>8</v>
      </c>
      <c r="E1036" s="364" t="s">
        <v>7</v>
      </c>
      <c r="F1036" s="364" t="s">
        <v>10</v>
      </c>
      <c r="G1036" s="364" t="s">
        <v>7</v>
      </c>
      <c r="H1036" s="364" t="s">
        <v>7</v>
      </c>
      <c r="I1036" s="367">
        <f t="shared" si="16"/>
        <v>45762</v>
      </c>
      <c r="J1036" s="364"/>
      <c r="K1036" s="364"/>
      <c r="L1036" s="364"/>
      <c r="M1036" s="364"/>
      <c r="N1036" s="364"/>
      <c r="O1036" s="364" t="s">
        <v>7</v>
      </c>
      <c r="P1036" s="364" t="s">
        <v>7</v>
      </c>
    </row>
    <row r="1037" spans="1:16" x14ac:dyDescent="0.2">
      <c r="A1037" s="364">
        <v>130831</v>
      </c>
      <c r="B1037" s="364" t="s">
        <v>155</v>
      </c>
      <c r="C1037" s="364" t="s">
        <v>258</v>
      </c>
      <c r="D1037" s="364" t="s">
        <v>8</v>
      </c>
      <c r="E1037" s="364" t="s">
        <v>7</v>
      </c>
      <c r="F1037" s="364" t="s">
        <v>10</v>
      </c>
      <c r="G1037" s="364" t="s">
        <v>7</v>
      </c>
      <c r="H1037" s="364" t="s">
        <v>7</v>
      </c>
      <c r="I1037" s="367">
        <f t="shared" si="16"/>
        <v>45763</v>
      </c>
      <c r="J1037" s="364"/>
      <c r="K1037" s="364"/>
      <c r="L1037" s="364"/>
      <c r="M1037" s="364"/>
      <c r="N1037" s="364"/>
      <c r="O1037" s="364" t="s">
        <v>7</v>
      </c>
      <c r="P1037" s="364" t="s">
        <v>7</v>
      </c>
    </row>
    <row r="1038" spans="1:16" x14ac:dyDescent="0.2">
      <c r="A1038" s="364">
        <v>130831</v>
      </c>
      <c r="B1038" s="364" t="s">
        <v>155</v>
      </c>
      <c r="C1038" s="364" t="s">
        <v>259</v>
      </c>
      <c r="D1038" s="364" t="s">
        <v>8</v>
      </c>
      <c r="E1038" s="364" t="s">
        <v>7</v>
      </c>
      <c r="F1038" s="364" t="s">
        <v>10</v>
      </c>
      <c r="G1038" s="364" t="s">
        <v>7</v>
      </c>
      <c r="H1038" s="364" t="s">
        <v>7</v>
      </c>
      <c r="I1038" s="367">
        <f t="shared" si="16"/>
        <v>45764</v>
      </c>
      <c r="J1038" s="364"/>
      <c r="K1038" s="364"/>
      <c r="L1038" s="364"/>
      <c r="M1038" s="364"/>
      <c r="N1038" s="364"/>
      <c r="O1038" s="364" t="s">
        <v>7</v>
      </c>
      <c r="P1038" s="364" t="s">
        <v>7</v>
      </c>
    </row>
    <row r="1039" spans="1:16" x14ac:dyDescent="0.2">
      <c r="A1039" s="364">
        <v>130831</v>
      </c>
      <c r="B1039" s="364" t="s">
        <v>155</v>
      </c>
      <c r="C1039" s="364" t="s">
        <v>260</v>
      </c>
      <c r="D1039" s="364" t="s">
        <v>8</v>
      </c>
      <c r="E1039" s="364" t="s">
        <v>7</v>
      </c>
      <c r="F1039" s="364" t="s">
        <v>10</v>
      </c>
      <c r="G1039" s="364" t="s">
        <v>7</v>
      </c>
      <c r="H1039" s="364" t="s">
        <v>7</v>
      </c>
      <c r="I1039" s="367">
        <f t="shared" si="16"/>
        <v>45765</v>
      </c>
      <c r="J1039" s="364"/>
      <c r="K1039" s="364"/>
      <c r="L1039" s="364"/>
      <c r="M1039" s="364"/>
      <c r="N1039" s="364"/>
      <c r="O1039" s="364" t="s">
        <v>7</v>
      </c>
      <c r="P1039" s="364" t="s">
        <v>7</v>
      </c>
    </row>
    <row r="1040" spans="1:16" x14ac:dyDescent="0.2">
      <c r="A1040" s="364">
        <v>130831</v>
      </c>
      <c r="B1040" s="364" t="s">
        <v>155</v>
      </c>
      <c r="C1040" s="364" t="s">
        <v>261</v>
      </c>
      <c r="D1040" s="364" t="s">
        <v>9</v>
      </c>
      <c r="E1040" s="364" t="s">
        <v>7</v>
      </c>
      <c r="F1040" s="364" t="s">
        <v>10</v>
      </c>
      <c r="G1040" s="364" t="s">
        <v>7</v>
      </c>
      <c r="H1040" s="364" t="s">
        <v>7</v>
      </c>
      <c r="I1040" s="367">
        <f t="shared" si="16"/>
        <v>45766</v>
      </c>
      <c r="J1040" s="364"/>
      <c r="K1040" s="364"/>
      <c r="L1040" s="364"/>
      <c r="M1040" s="364"/>
      <c r="N1040" s="364"/>
      <c r="O1040" s="364" t="s">
        <v>7</v>
      </c>
      <c r="P1040" s="364" t="s">
        <v>7</v>
      </c>
    </row>
    <row r="1041" spans="1:16" x14ac:dyDescent="0.2">
      <c r="A1041" s="364">
        <v>130831</v>
      </c>
      <c r="B1041" s="364" t="s">
        <v>155</v>
      </c>
      <c r="C1041" s="364" t="s">
        <v>262</v>
      </c>
      <c r="D1041" s="364" t="s">
        <v>8</v>
      </c>
      <c r="E1041" s="364" t="s">
        <v>7</v>
      </c>
      <c r="F1041" s="364" t="s">
        <v>37</v>
      </c>
      <c r="G1041" s="364" t="s">
        <v>7</v>
      </c>
      <c r="H1041" s="364" t="s">
        <v>7</v>
      </c>
      <c r="I1041" s="367">
        <f t="shared" si="16"/>
        <v>45767</v>
      </c>
      <c r="J1041" s="364"/>
      <c r="K1041" s="364"/>
      <c r="L1041" s="364"/>
      <c r="M1041" s="364"/>
      <c r="N1041" s="364"/>
      <c r="O1041" s="364" t="s">
        <v>7</v>
      </c>
      <c r="P1041" s="364" t="s">
        <v>7</v>
      </c>
    </row>
    <row r="1042" spans="1:16" x14ac:dyDescent="0.2">
      <c r="A1042" s="364">
        <v>130831</v>
      </c>
      <c r="B1042" s="364" t="s">
        <v>155</v>
      </c>
      <c r="C1042" s="364" t="s">
        <v>263</v>
      </c>
      <c r="D1042" s="364" t="s">
        <v>8</v>
      </c>
      <c r="E1042" s="364" t="s">
        <v>7</v>
      </c>
      <c r="F1042" s="364" t="s">
        <v>38</v>
      </c>
      <c r="G1042" s="364" t="s">
        <v>7</v>
      </c>
      <c r="H1042" s="364" t="s">
        <v>7</v>
      </c>
      <c r="I1042" s="367">
        <f t="shared" si="16"/>
        <v>45768</v>
      </c>
      <c r="J1042" s="364"/>
      <c r="K1042" s="364"/>
      <c r="L1042" s="364"/>
      <c r="M1042" s="364"/>
      <c r="N1042" s="364"/>
      <c r="O1042" s="364" t="s">
        <v>7</v>
      </c>
      <c r="P1042" s="364" t="s">
        <v>7</v>
      </c>
    </row>
    <row r="1043" spans="1:16" x14ac:dyDescent="0.2">
      <c r="A1043" s="364">
        <v>130831</v>
      </c>
      <c r="B1043" s="364" t="s">
        <v>155</v>
      </c>
      <c r="C1043" s="364" t="s">
        <v>264</v>
      </c>
      <c r="D1043" s="364" t="s">
        <v>211</v>
      </c>
      <c r="E1043" s="364" t="s">
        <v>7</v>
      </c>
      <c r="F1043" s="364" t="s">
        <v>10</v>
      </c>
      <c r="G1043" s="364" t="s">
        <v>7</v>
      </c>
      <c r="H1043" s="364" t="s">
        <v>7</v>
      </c>
      <c r="I1043" s="367">
        <f t="shared" si="16"/>
        <v>45769</v>
      </c>
      <c r="J1043" s="364"/>
      <c r="K1043" s="364"/>
      <c r="L1043" s="364"/>
      <c r="M1043" s="364"/>
      <c r="N1043" s="364"/>
      <c r="O1043" s="364" t="s">
        <v>7</v>
      </c>
      <c r="P1043" s="364" t="s">
        <v>7</v>
      </c>
    </row>
    <row r="1044" spans="1:16" x14ac:dyDescent="0.2">
      <c r="A1044" s="364">
        <v>130831</v>
      </c>
      <c r="B1044" s="364" t="s">
        <v>155</v>
      </c>
      <c r="C1044" s="364" t="s">
        <v>265</v>
      </c>
      <c r="D1044" s="364" t="s">
        <v>8</v>
      </c>
      <c r="E1044" s="364" t="s">
        <v>7</v>
      </c>
      <c r="F1044" s="364" t="s">
        <v>10</v>
      </c>
      <c r="G1044" s="364" t="s">
        <v>7</v>
      </c>
      <c r="H1044" s="364" t="s">
        <v>7</v>
      </c>
      <c r="I1044" s="367">
        <f t="shared" si="16"/>
        <v>45770</v>
      </c>
      <c r="J1044" s="364"/>
      <c r="K1044" s="364"/>
      <c r="L1044" s="364"/>
      <c r="M1044" s="364"/>
      <c r="N1044" s="364"/>
      <c r="O1044" s="364" t="s">
        <v>7</v>
      </c>
      <c r="P1044" s="364" t="s">
        <v>7</v>
      </c>
    </row>
    <row r="1045" spans="1:16" x14ac:dyDescent="0.2">
      <c r="A1045" s="364">
        <v>130831</v>
      </c>
      <c r="B1045" s="364" t="s">
        <v>155</v>
      </c>
      <c r="C1045" s="364" t="s">
        <v>266</v>
      </c>
      <c r="D1045" s="364" t="s">
        <v>8</v>
      </c>
      <c r="E1045" s="364" t="s">
        <v>7</v>
      </c>
      <c r="F1045" s="364" t="s">
        <v>10</v>
      </c>
      <c r="G1045" s="364" t="s">
        <v>7</v>
      </c>
      <c r="H1045" s="364" t="s">
        <v>7</v>
      </c>
      <c r="I1045" s="367">
        <f t="shared" si="16"/>
        <v>45771</v>
      </c>
      <c r="J1045" s="364"/>
      <c r="K1045" s="364"/>
      <c r="L1045" s="364"/>
      <c r="M1045" s="364"/>
      <c r="N1045" s="364"/>
      <c r="O1045" s="364" t="s">
        <v>7</v>
      </c>
      <c r="P1045" s="364" t="s">
        <v>7</v>
      </c>
    </row>
    <row r="1046" spans="1:16" x14ac:dyDescent="0.2">
      <c r="A1046" s="364">
        <v>130831</v>
      </c>
      <c r="B1046" s="364" t="s">
        <v>155</v>
      </c>
      <c r="C1046" s="364" t="s">
        <v>267</v>
      </c>
      <c r="D1046" s="364" t="s">
        <v>8</v>
      </c>
      <c r="E1046" s="364" t="s">
        <v>7</v>
      </c>
      <c r="F1046" s="364" t="s">
        <v>10</v>
      </c>
      <c r="G1046" s="364" t="s">
        <v>7</v>
      </c>
      <c r="H1046" s="364" t="s">
        <v>7</v>
      </c>
      <c r="I1046" s="367">
        <f t="shared" si="16"/>
        <v>45772</v>
      </c>
      <c r="J1046" s="364"/>
      <c r="K1046" s="364"/>
      <c r="L1046" s="364"/>
      <c r="M1046" s="364"/>
      <c r="N1046" s="364"/>
      <c r="O1046" s="364" t="s">
        <v>7</v>
      </c>
      <c r="P1046" s="364" t="s">
        <v>7</v>
      </c>
    </row>
    <row r="1047" spans="1:16" x14ac:dyDescent="0.2">
      <c r="A1047" s="364">
        <v>130831</v>
      </c>
      <c r="B1047" s="364" t="s">
        <v>155</v>
      </c>
      <c r="C1047" s="364" t="s">
        <v>268</v>
      </c>
      <c r="D1047" s="364" t="s">
        <v>8</v>
      </c>
      <c r="E1047" s="364" t="s">
        <v>7</v>
      </c>
      <c r="F1047" s="364" t="s">
        <v>37</v>
      </c>
      <c r="G1047" s="364" t="s">
        <v>7</v>
      </c>
      <c r="H1047" s="364" t="s">
        <v>7</v>
      </c>
      <c r="I1047" s="367">
        <f t="shared" si="16"/>
        <v>45773</v>
      </c>
      <c r="J1047" s="364"/>
      <c r="K1047" s="364"/>
      <c r="L1047" s="364"/>
      <c r="M1047" s="364"/>
      <c r="N1047" s="364"/>
      <c r="O1047" s="364" t="s">
        <v>7</v>
      </c>
      <c r="P1047" s="364" t="s">
        <v>7</v>
      </c>
    </row>
    <row r="1048" spans="1:16" x14ac:dyDescent="0.2">
      <c r="A1048" s="364">
        <v>130831</v>
      </c>
      <c r="B1048" s="364" t="s">
        <v>155</v>
      </c>
      <c r="C1048" s="364" t="s">
        <v>269</v>
      </c>
      <c r="D1048" s="364" t="s">
        <v>8</v>
      </c>
      <c r="E1048" s="364" t="s">
        <v>7</v>
      </c>
      <c r="F1048" s="364" t="s">
        <v>38</v>
      </c>
      <c r="G1048" s="364" t="s">
        <v>7</v>
      </c>
      <c r="H1048" s="364" t="s">
        <v>7</v>
      </c>
      <c r="I1048" s="367">
        <f t="shared" si="16"/>
        <v>45774</v>
      </c>
      <c r="J1048" s="364"/>
      <c r="K1048" s="364"/>
      <c r="L1048" s="364"/>
      <c r="M1048" s="364"/>
      <c r="N1048" s="364"/>
      <c r="O1048" s="364" t="s">
        <v>7</v>
      </c>
      <c r="P1048" s="364" t="s">
        <v>7</v>
      </c>
    </row>
    <row r="1049" spans="1:16" x14ac:dyDescent="0.2">
      <c r="A1049" s="364">
        <v>130831</v>
      </c>
      <c r="B1049" s="364" t="s">
        <v>155</v>
      </c>
      <c r="C1049" s="364" t="s">
        <v>270</v>
      </c>
      <c r="D1049" s="364" t="s">
        <v>211</v>
      </c>
      <c r="E1049" s="364" t="s">
        <v>7</v>
      </c>
      <c r="F1049" s="364" t="s">
        <v>10</v>
      </c>
      <c r="G1049" s="364" t="s">
        <v>7</v>
      </c>
      <c r="H1049" s="364" t="s">
        <v>7</v>
      </c>
      <c r="I1049" s="367">
        <f t="shared" si="16"/>
        <v>45775</v>
      </c>
      <c r="J1049" s="364"/>
      <c r="K1049" s="364"/>
      <c r="L1049" s="364"/>
      <c r="M1049" s="364"/>
      <c r="N1049" s="364"/>
      <c r="O1049" s="364" t="s">
        <v>7</v>
      </c>
      <c r="P1049" s="364" t="s">
        <v>7</v>
      </c>
    </row>
    <row r="1050" spans="1:16" x14ac:dyDescent="0.2">
      <c r="A1050" s="364">
        <v>130831</v>
      </c>
      <c r="B1050" s="364" t="s">
        <v>155</v>
      </c>
      <c r="C1050" s="364" t="s">
        <v>271</v>
      </c>
      <c r="D1050" s="364" t="s">
        <v>8</v>
      </c>
      <c r="E1050" s="364" t="s">
        <v>7</v>
      </c>
      <c r="F1050" s="364" t="s">
        <v>10</v>
      </c>
      <c r="G1050" s="364" t="s">
        <v>7</v>
      </c>
      <c r="H1050" s="364" t="s">
        <v>7</v>
      </c>
      <c r="I1050" s="367">
        <f t="shared" si="16"/>
        <v>45776</v>
      </c>
      <c r="J1050" s="364"/>
      <c r="K1050" s="364"/>
      <c r="L1050" s="364"/>
      <c r="M1050" s="364"/>
      <c r="N1050" s="364"/>
      <c r="O1050" s="364" t="s">
        <v>7</v>
      </c>
      <c r="P1050" s="364" t="s">
        <v>7</v>
      </c>
    </row>
    <row r="1051" spans="1:16" x14ac:dyDescent="0.2">
      <c r="A1051" s="364">
        <v>130831</v>
      </c>
      <c r="B1051" s="364" t="s">
        <v>155</v>
      </c>
      <c r="C1051" s="364" t="s">
        <v>272</v>
      </c>
      <c r="D1051" s="364" t="s">
        <v>8</v>
      </c>
      <c r="E1051" s="364" t="s">
        <v>7</v>
      </c>
      <c r="F1051" s="364" t="s">
        <v>10</v>
      </c>
      <c r="G1051" s="364" t="s">
        <v>7</v>
      </c>
      <c r="H1051" s="364" t="s">
        <v>7</v>
      </c>
      <c r="I1051" s="367">
        <f t="shared" si="16"/>
        <v>45777</v>
      </c>
      <c r="J1051" s="364"/>
      <c r="K1051" s="364"/>
      <c r="L1051" s="364"/>
      <c r="M1051" s="364"/>
      <c r="N1051" s="364"/>
      <c r="O1051" s="364" t="s">
        <v>7</v>
      </c>
      <c r="P1051" s="364" t="s">
        <v>7</v>
      </c>
    </row>
    <row r="1052" spans="1:16" x14ac:dyDescent="0.2">
      <c r="A1052" s="364">
        <v>131603</v>
      </c>
      <c r="B1052" s="364" t="s">
        <v>157</v>
      </c>
      <c r="C1052" s="364" t="s">
        <v>243</v>
      </c>
      <c r="D1052" s="364" t="s">
        <v>8</v>
      </c>
      <c r="E1052" s="364" t="s">
        <v>7</v>
      </c>
      <c r="F1052" s="364" t="s">
        <v>10</v>
      </c>
      <c r="G1052" s="364" t="s">
        <v>7</v>
      </c>
      <c r="H1052" s="364" t="s">
        <v>7</v>
      </c>
      <c r="I1052" s="367">
        <f t="shared" si="16"/>
        <v>45748</v>
      </c>
      <c r="J1052" s="364"/>
      <c r="K1052" s="364"/>
      <c r="L1052" s="364"/>
      <c r="M1052" s="364"/>
      <c r="N1052" s="364"/>
      <c r="O1052" s="364" t="s">
        <v>7</v>
      </c>
      <c r="P1052" s="364" t="s">
        <v>7</v>
      </c>
    </row>
    <row r="1053" spans="1:16" x14ac:dyDescent="0.2">
      <c r="A1053" s="364">
        <v>131603</v>
      </c>
      <c r="B1053" s="364" t="s">
        <v>157</v>
      </c>
      <c r="C1053" s="364" t="s">
        <v>244</v>
      </c>
      <c r="D1053" s="364" t="s">
        <v>8</v>
      </c>
      <c r="E1053" s="364" t="s">
        <v>7</v>
      </c>
      <c r="F1053" s="364" t="s">
        <v>10</v>
      </c>
      <c r="G1053" s="364" t="s">
        <v>7</v>
      </c>
      <c r="H1053" s="364" t="s">
        <v>7</v>
      </c>
      <c r="I1053" s="367">
        <f t="shared" si="16"/>
        <v>45749</v>
      </c>
      <c r="J1053" s="364"/>
      <c r="K1053" s="364"/>
      <c r="L1053" s="364"/>
      <c r="M1053" s="364"/>
      <c r="N1053" s="364"/>
      <c r="O1053" s="364" t="s">
        <v>7</v>
      </c>
      <c r="P1053" s="364" t="s">
        <v>7</v>
      </c>
    </row>
    <row r="1054" spans="1:16" x14ac:dyDescent="0.2">
      <c r="A1054" s="364">
        <v>131603</v>
      </c>
      <c r="B1054" s="364" t="s">
        <v>157</v>
      </c>
      <c r="C1054" s="364" t="s">
        <v>245</v>
      </c>
      <c r="D1054" s="364" t="s">
        <v>8</v>
      </c>
      <c r="E1054" s="364" t="s">
        <v>7</v>
      </c>
      <c r="F1054" s="364" t="s">
        <v>10</v>
      </c>
      <c r="G1054" s="364" t="s">
        <v>7</v>
      </c>
      <c r="H1054" s="364" t="s">
        <v>7</v>
      </c>
      <c r="I1054" s="367">
        <f t="shared" si="16"/>
        <v>45750</v>
      </c>
      <c r="J1054" s="364"/>
      <c r="K1054" s="364"/>
      <c r="L1054" s="364"/>
      <c r="M1054" s="364"/>
      <c r="N1054" s="364"/>
      <c r="O1054" s="364" t="s">
        <v>7</v>
      </c>
      <c r="P1054" s="364" t="s">
        <v>7</v>
      </c>
    </row>
    <row r="1055" spans="1:16" x14ac:dyDescent="0.2">
      <c r="A1055" s="364">
        <v>131603</v>
      </c>
      <c r="B1055" s="364" t="s">
        <v>157</v>
      </c>
      <c r="C1055" s="364" t="s">
        <v>246</v>
      </c>
      <c r="D1055" s="364" t="s">
        <v>8</v>
      </c>
      <c r="E1055" s="364" t="s">
        <v>7</v>
      </c>
      <c r="F1055" s="364" t="s">
        <v>10</v>
      </c>
      <c r="G1055" s="364" t="s">
        <v>7</v>
      </c>
      <c r="H1055" s="364" t="s">
        <v>7</v>
      </c>
      <c r="I1055" s="367">
        <f t="shared" si="16"/>
        <v>45751</v>
      </c>
      <c r="J1055" s="364"/>
      <c r="K1055" s="364"/>
      <c r="L1055" s="364"/>
      <c r="M1055" s="364"/>
      <c r="N1055" s="364"/>
      <c r="O1055" s="364" t="s">
        <v>7</v>
      </c>
      <c r="P1055" s="364" t="s">
        <v>7</v>
      </c>
    </row>
    <row r="1056" spans="1:16" x14ac:dyDescent="0.2">
      <c r="A1056" s="364">
        <v>131603</v>
      </c>
      <c r="B1056" s="364" t="s">
        <v>157</v>
      </c>
      <c r="C1056" s="364" t="s">
        <v>247</v>
      </c>
      <c r="D1056" s="364" t="s">
        <v>9</v>
      </c>
      <c r="E1056" s="364" t="s">
        <v>7</v>
      </c>
      <c r="F1056" s="364" t="s">
        <v>10</v>
      </c>
      <c r="G1056" s="364" t="s">
        <v>7</v>
      </c>
      <c r="H1056" s="364" t="s">
        <v>7</v>
      </c>
      <c r="I1056" s="367">
        <f t="shared" si="16"/>
        <v>45752</v>
      </c>
      <c r="J1056" s="364"/>
      <c r="K1056" s="364"/>
      <c r="L1056" s="364"/>
      <c r="M1056" s="364"/>
      <c r="N1056" s="364"/>
      <c r="O1056" s="364" t="s">
        <v>7</v>
      </c>
      <c r="P1056" s="364" t="s">
        <v>7</v>
      </c>
    </row>
    <row r="1057" spans="1:16" x14ac:dyDescent="0.2">
      <c r="A1057" s="364">
        <v>131603</v>
      </c>
      <c r="B1057" s="364" t="s">
        <v>157</v>
      </c>
      <c r="C1057" s="364" t="s">
        <v>248</v>
      </c>
      <c r="D1057" s="364" t="s">
        <v>211</v>
      </c>
      <c r="E1057" s="364" t="s">
        <v>7</v>
      </c>
      <c r="F1057" s="364" t="s">
        <v>10</v>
      </c>
      <c r="G1057" s="364" t="s">
        <v>7</v>
      </c>
      <c r="H1057" s="364" t="s">
        <v>7</v>
      </c>
      <c r="I1057" s="367">
        <f t="shared" si="16"/>
        <v>45753</v>
      </c>
      <c r="J1057" s="364"/>
      <c r="K1057" s="364"/>
      <c r="L1057" s="364"/>
      <c r="M1057" s="364"/>
      <c r="N1057" s="364"/>
      <c r="O1057" s="364" t="s">
        <v>7</v>
      </c>
      <c r="P1057" s="364" t="s">
        <v>7</v>
      </c>
    </row>
    <row r="1058" spans="1:16" x14ac:dyDescent="0.2">
      <c r="A1058" s="364">
        <v>131603</v>
      </c>
      <c r="B1058" s="364" t="s">
        <v>157</v>
      </c>
      <c r="C1058" s="364" t="s">
        <v>249</v>
      </c>
      <c r="D1058" s="364" t="s">
        <v>8</v>
      </c>
      <c r="E1058" s="364" t="s">
        <v>7</v>
      </c>
      <c r="F1058" s="364" t="s">
        <v>10</v>
      </c>
      <c r="G1058" s="364" t="s">
        <v>7</v>
      </c>
      <c r="H1058" s="364" t="s">
        <v>7</v>
      </c>
      <c r="I1058" s="367">
        <f t="shared" si="16"/>
        <v>45754</v>
      </c>
      <c r="J1058" s="364"/>
      <c r="K1058" s="364"/>
      <c r="L1058" s="364"/>
      <c r="M1058" s="364"/>
      <c r="N1058" s="364"/>
      <c r="O1058" s="364" t="s">
        <v>7</v>
      </c>
      <c r="P1058" s="364" t="s">
        <v>7</v>
      </c>
    </row>
    <row r="1059" spans="1:16" x14ac:dyDescent="0.2">
      <c r="A1059" s="364">
        <v>131603</v>
      </c>
      <c r="B1059" s="364" t="s">
        <v>157</v>
      </c>
      <c r="C1059" s="364" t="s">
        <v>250</v>
      </c>
      <c r="D1059" s="364" t="s">
        <v>8</v>
      </c>
      <c r="E1059" s="364" t="s">
        <v>7</v>
      </c>
      <c r="F1059" s="364" t="s">
        <v>10</v>
      </c>
      <c r="G1059" s="364" t="s">
        <v>7</v>
      </c>
      <c r="H1059" s="364" t="s">
        <v>7</v>
      </c>
      <c r="I1059" s="367">
        <f t="shared" si="16"/>
        <v>45755</v>
      </c>
      <c r="J1059" s="364"/>
      <c r="K1059" s="364"/>
      <c r="L1059" s="364"/>
      <c r="M1059" s="364"/>
      <c r="N1059" s="364"/>
      <c r="O1059" s="364" t="s">
        <v>7</v>
      </c>
      <c r="P1059" s="364" t="s">
        <v>7</v>
      </c>
    </row>
    <row r="1060" spans="1:16" x14ac:dyDescent="0.2">
      <c r="A1060" s="364">
        <v>131603</v>
      </c>
      <c r="B1060" s="364" t="s">
        <v>157</v>
      </c>
      <c r="C1060" s="364" t="s">
        <v>251</v>
      </c>
      <c r="D1060" s="364" t="s">
        <v>8</v>
      </c>
      <c r="E1060" s="364" t="s">
        <v>7</v>
      </c>
      <c r="F1060" s="364" t="s">
        <v>10</v>
      </c>
      <c r="G1060" s="364" t="s">
        <v>7</v>
      </c>
      <c r="H1060" s="364" t="s">
        <v>7</v>
      </c>
      <c r="I1060" s="367">
        <f t="shared" si="16"/>
        <v>45756</v>
      </c>
      <c r="J1060" s="364"/>
      <c r="K1060" s="364"/>
      <c r="L1060" s="364"/>
      <c r="M1060" s="364"/>
      <c r="N1060" s="364"/>
      <c r="O1060" s="364" t="s">
        <v>7</v>
      </c>
      <c r="P1060" s="364" t="s">
        <v>7</v>
      </c>
    </row>
    <row r="1061" spans="1:16" x14ac:dyDescent="0.2">
      <c r="A1061" s="364">
        <v>131603</v>
      </c>
      <c r="B1061" s="364" t="s">
        <v>157</v>
      </c>
      <c r="C1061" s="364" t="s">
        <v>252</v>
      </c>
      <c r="D1061" s="364" t="s">
        <v>8</v>
      </c>
      <c r="E1061" s="364" t="s">
        <v>7</v>
      </c>
      <c r="F1061" s="364" t="s">
        <v>10</v>
      </c>
      <c r="G1061" s="364" t="s">
        <v>7</v>
      </c>
      <c r="H1061" s="364" t="s">
        <v>7</v>
      </c>
      <c r="I1061" s="367">
        <f t="shared" si="16"/>
        <v>45757</v>
      </c>
      <c r="J1061" s="364"/>
      <c r="K1061" s="364"/>
      <c r="L1061" s="364"/>
      <c r="M1061" s="364"/>
      <c r="N1061" s="364"/>
      <c r="O1061" s="364" t="s">
        <v>7</v>
      </c>
      <c r="P1061" s="364" t="s">
        <v>7</v>
      </c>
    </row>
    <row r="1062" spans="1:16" x14ac:dyDescent="0.2">
      <c r="A1062" s="364">
        <v>131603</v>
      </c>
      <c r="B1062" s="364" t="s">
        <v>157</v>
      </c>
      <c r="C1062" s="364" t="s">
        <v>253</v>
      </c>
      <c r="D1062" s="364" t="s">
        <v>8</v>
      </c>
      <c r="E1062" s="364" t="s">
        <v>7</v>
      </c>
      <c r="F1062" s="364" t="s">
        <v>10</v>
      </c>
      <c r="G1062" s="364" t="s">
        <v>7</v>
      </c>
      <c r="H1062" s="364" t="s">
        <v>7</v>
      </c>
      <c r="I1062" s="367">
        <f t="shared" si="16"/>
        <v>45758</v>
      </c>
      <c r="J1062" s="364"/>
      <c r="K1062" s="364"/>
      <c r="L1062" s="364"/>
      <c r="M1062" s="364"/>
      <c r="N1062" s="364"/>
      <c r="O1062" s="364" t="s">
        <v>7</v>
      </c>
      <c r="P1062" s="364" t="s">
        <v>7</v>
      </c>
    </row>
    <row r="1063" spans="1:16" x14ac:dyDescent="0.2">
      <c r="A1063" s="364">
        <v>131603</v>
      </c>
      <c r="B1063" s="364" t="s">
        <v>157</v>
      </c>
      <c r="C1063" s="364" t="s">
        <v>254</v>
      </c>
      <c r="D1063" s="364" t="s">
        <v>9</v>
      </c>
      <c r="E1063" s="364" t="s">
        <v>7</v>
      </c>
      <c r="F1063" s="364" t="s">
        <v>10</v>
      </c>
      <c r="G1063" s="364" t="s">
        <v>7</v>
      </c>
      <c r="H1063" s="364" t="s">
        <v>7</v>
      </c>
      <c r="I1063" s="367">
        <f t="shared" si="16"/>
        <v>45759</v>
      </c>
      <c r="J1063" s="364"/>
      <c r="K1063" s="364"/>
      <c r="L1063" s="364"/>
      <c r="M1063" s="364"/>
      <c r="N1063" s="364"/>
      <c r="O1063" s="364" t="s">
        <v>7</v>
      </c>
      <c r="P1063" s="364" t="s">
        <v>7</v>
      </c>
    </row>
    <row r="1064" spans="1:16" x14ac:dyDescent="0.2">
      <c r="A1064" s="364">
        <v>131603</v>
      </c>
      <c r="B1064" s="364" t="s">
        <v>157</v>
      </c>
      <c r="C1064" s="364" t="s">
        <v>255</v>
      </c>
      <c r="D1064" s="364" t="s">
        <v>211</v>
      </c>
      <c r="E1064" s="364" t="s">
        <v>7</v>
      </c>
      <c r="F1064" s="364" t="s">
        <v>10</v>
      </c>
      <c r="G1064" s="364" t="s">
        <v>7</v>
      </c>
      <c r="H1064" s="364" t="s">
        <v>7</v>
      </c>
      <c r="I1064" s="367">
        <f t="shared" si="16"/>
        <v>45760</v>
      </c>
      <c r="J1064" s="364"/>
      <c r="K1064" s="364"/>
      <c r="L1064" s="364"/>
      <c r="M1064" s="364"/>
      <c r="N1064" s="364"/>
      <c r="O1064" s="364" t="s">
        <v>7</v>
      </c>
      <c r="P1064" s="364" t="s">
        <v>7</v>
      </c>
    </row>
    <row r="1065" spans="1:16" x14ac:dyDescent="0.2">
      <c r="A1065" s="364">
        <v>131603</v>
      </c>
      <c r="B1065" s="364" t="s">
        <v>157</v>
      </c>
      <c r="C1065" s="364" t="s">
        <v>256</v>
      </c>
      <c r="D1065" s="364" t="s">
        <v>8</v>
      </c>
      <c r="E1065" s="364" t="s">
        <v>7</v>
      </c>
      <c r="F1065" s="364" t="s">
        <v>10</v>
      </c>
      <c r="G1065" s="364" t="s">
        <v>7</v>
      </c>
      <c r="H1065" s="364" t="s">
        <v>7</v>
      </c>
      <c r="I1065" s="367">
        <f t="shared" si="16"/>
        <v>45761</v>
      </c>
      <c r="J1065" s="364"/>
      <c r="K1065" s="364"/>
      <c r="L1065" s="364"/>
      <c r="M1065" s="364"/>
      <c r="N1065" s="364"/>
      <c r="O1065" s="364" t="s">
        <v>7</v>
      </c>
      <c r="P1065" s="364" t="s">
        <v>7</v>
      </c>
    </row>
    <row r="1066" spans="1:16" x14ac:dyDescent="0.2">
      <c r="A1066" s="364">
        <v>131603</v>
      </c>
      <c r="B1066" s="364" t="s">
        <v>157</v>
      </c>
      <c r="C1066" s="364" t="s">
        <v>257</v>
      </c>
      <c r="D1066" s="364" t="s">
        <v>8</v>
      </c>
      <c r="E1066" s="364" t="s">
        <v>7</v>
      </c>
      <c r="F1066" s="364" t="s">
        <v>10</v>
      </c>
      <c r="G1066" s="364" t="s">
        <v>7</v>
      </c>
      <c r="H1066" s="364" t="s">
        <v>7</v>
      </c>
      <c r="I1066" s="367">
        <f t="shared" si="16"/>
        <v>45762</v>
      </c>
      <c r="J1066" s="364"/>
      <c r="K1066" s="364"/>
      <c r="L1066" s="364"/>
      <c r="M1066" s="364"/>
      <c r="N1066" s="364"/>
      <c r="O1066" s="364" t="s">
        <v>7</v>
      </c>
      <c r="P1066" s="364" t="s">
        <v>7</v>
      </c>
    </row>
    <row r="1067" spans="1:16" x14ac:dyDescent="0.2">
      <c r="A1067" s="364">
        <v>131603</v>
      </c>
      <c r="B1067" s="364" t="s">
        <v>157</v>
      </c>
      <c r="C1067" s="364" t="s">
        <v>258</v>
      </c>
      <c r="D1067" s="364" t="s">
        <v>8</v>
      </c>
      <c r="E1067" s="364" t="s">
        <v>7</v>
      </c>
      <c r="F1067" s="364" t="s">
        <v>10</v>
      </c>
      <c r="G1067" s="364" t="s">
        <v>7</v>
      </c>
      <c r="H1067" s="364" t="s">
        <v>7</v>
      </c>
      <c r="I1067" s="367">
        <f t="shared" si="16"/>
        <v>45763</v>
      </c>
      <c r="J1067" s="364"/>
      <c r="K1067" s="364"/>
      <c r="L1067" s="364"/>
      <c r="M1067" s="364"/>
      <c r="N1067" s="364"/>
      <c r="O1067" s="364" t="s">
        <v>7</v>
      </c>
      <c r="P1067" s="364" t="s">
        <v>7</v>
      </c>
    </row>
    <row r="1068" spans="1:16" x14ac:dyDescent="0.2">
      <c r="A1068" s="364">
        <v>131603</v>
      </c>
      <c r="B1068" s="364" t="s">
        <v>157</v>
      </c>
      <c r="C1068" s="364" t="s">
        <v>259</v>
      </c>
      <c r="D1068" s="364" t="s">
        <v>8</v>
      </c>
      <c r="E1068" s="364" t="s">
        <v>7</v>
      </c>
      <c r="F1068" s="364" t="s">
        <v>10</v>
      </c>
      <c r="G1068" s="364" t="s">
        <v>7</v>
      </c>
      <c r="H1068" s="364" t="s">
        <v>7</v>
      </c>
      <c r="I1068" s="367">
        <f t="shared" si="16"/>
        <v>45764</v>
      </c>
      <c r="J1068" s="364"/>
      <c r="K1068" s="364"/>
      <c r="L1068" s="364"/>
      <c r="M1068" s="364"/>
      <c r="N1068" s="364"/>
      <c r="O1068" s="364" t="s">
        <v>7</v>
      </c>
      <c r="P1068" s="364" t="s">
        <v>7</v>
      </c>
    </row>
    <row r="1069" spans="1:16" x14ac:dyDescent="0.2">
      <c r="A1069" s="364">
        <v>131603</v>
      </c>
      <c r="B1069" s="364" t="s">
        <v>157</v>
      </c>
      <c r="C1069" s="364" t="s">
        <v>260</v>
      </c>
      <c r="D1069" s="364" t="s">
        <v>8</v>
      </c>
      <c r="E1069" s="364" t="s">
        <v>7</v>
      </c>
      <c r="F1069" s="364" t="s">
        <v>10</v>
      </c>
      <c r="G1069" s="364" t="s">
        <v>7</v>
      </c>
      <c r="H1069" s="364" t="s">
        <v>7</v>
      </c>
      <c r="I1069" s="367">
        <f t="shared" si="16"/>
        <v>45765</v>
      </c>
      <c r="J1069" s="364"/>
      <c r="K1069" s="364"/>
      <c r="L1069" s="364"/>
      <c r="M1069" s="364"/>
      <c r="N1069" s="364"/>
      <c r="O1069" s="364" t="s">
        <v>7</v>
      </c>
      <c r="P1069" s="364" t="s">
        <v>7</v>
      </c>
    </row>
    <row r="1070" spans="1:16" x14ac:dyDescent="0.2">
      <c r="A1070" s="364">
        <v>131603</v>
      </c>
      <c r="B1070" s="364" t="s">
        <v>157</v>
      </c>
      <c r="C1070" s="364" t="s">
        <v>261</v>
      </c>
      <c r="D1070" s="364" t="s">
        <v>9</v>
      </c>
      <c r="E1070" s="364" t="s">
        <v>7</v>
      </c>
      <c r="F1070" s="364" t="s">
        <v>10</v>
      </c>
      <c r="G1070" s="364" t="s">
        <v>7</v>
      </c>
      <c r="H1070" s="364" t="s">
        <v>7</v>
      </c>
      <c r="I1070" s="367">
        <f t="shared" si="16"/>
        <v>45766</v>
      </c>
      <c r="J1070" s="364"/>
      <c r="K1070" s="364"/>
      <c r="L1070" s="364"/>
      <c r="M1070" s="364"/>
      <c r="N1070" s="364"/>
      <c r="O1070" s="364" t="s">
        <v>7</v>
      </c>
      <c r="P1070" s="364" t="s">
        <v>7</v>
      </c>
    </row>
    <row r="1071" spans="1:16" x14ac:dyDescent="0.2">
      <c r="A1071" s="364">
        <v>131603</v>
      </c>
      <c r="B1071" s="364" t="s">
        <v>157</v>
      </c>
      <c r="C1071" s="364" t="s">
        <v>262</v>
      </c>
      <c r="D1071" s="364" t="s">
        <v>211</v>
      </c>
      <c r="E1071" s="364" t="s">
        <v>7</v>
      </c>
      <c r="F1071" s="364" t="s">
        <v>10</v>
      </c>
      <c r="G1071" s="364" t="s">
        <v>7</v>
      </c>
      <c r="H1071" s="364" t="s">
        <v>7</v>
      </c>
      <c r="I1071" s="367">
        <f t="shared" si="16"/>
        <v>45767</v>
      </c>
      <c r="J1071" s="364"/>
      <c r="K1071" s="364"/>
      <c r="L1071" s="364"/>
      <c r="M1071" s="364"/>
      <c r="N1071" s="364"/>
      <c r="O1071" s="364" t="s">
        <v>7</v>
      </c>
      <c r="P1071" s="364" t="s">
        <v>7</v>
      </c>
    </row>
    <row r="1072" spans="1:16" x14ac:dyDescent="0.2">
      <c r="A1072" s="364">
        <v>131603</v>
      </c>
      <c r="B1072" s="364" t="s">
        <v>157</v>
      </c>
      <c r="C1072" s="364" t="s">
        <v>263</v>
      </c>
      <c r="D1072" s="364" t="s">
        <v>8</v>
      </c>
      <c r="E1072" s="364" t="s">
        <v>7</v>
      </c>
      <c r="F1072" s="364" t="s">
        <v>10</v>
      </c>
      <c r="G1072" s="364" t="s">
        <v>7</v>
      </c>
      <c r="H1072" s="364" t="s">
        <v>7</v>
      </c>
      <c r="I1072" s="367">
        <f t="shared" si="16"/>
        <v>45768</v>
      </c>
      <c r="J1072" s="364"/>
      <c r="K1072" s="364"/>
      <c r="L1072" s="364"/>
      <c r="M1072" s="364"/>
      <c r="N1072" s="364"/>
      <c r="O1072" s="364" t="s">
        <v>7</v>
      </c>
      <c r="P1072" s="364" t="s">
        <v>7</v>
      </c>
    </row>
    <row r="1073" spans="1:16" x14ac:dyDescent="0.2">
      <c r="A1073" s="364">
        <v>131603</v>
      </c>
      <c r="B1073" s="364" t="s">
        <v>157</v>
      </c>
      <c r="C1073" s="364" t="s">
        <v>264</v>
      </c>
      <c r="D1073" s="364" t="s">
        <v>8</v>
      </c>
      <c r="E1073" s="364" t="s">
        <v>7</v>
      </c>
      <c r="F1073" s="364" t="s">
        <v>10</v>
      </c>
      <c r="G1073" s="364" t="s">
        <v>7</v>
      </c>
      <c r="H1073" s="364" t="s">
        <v>7</v>
      </c>
      <c r="I1073" s="367">
        <f t="shared" si="16"/>
        <v>45769</v>
      </c>
      <c r="J1073" s="364"/>
      <c r="K1073" s="364"/>
      <c r="L1073" s="364"/>
      <c r="M1073" s="364"/>
      <c r="N1073" s="364"/>
      <c r="O1073" s="364" t="s">
        <v>7</v>
      </c>
      <c r="P1073" s="364" t="s">
        <v>7</v>
      </c>
    </row>
    <row r="1074" spans="1:16" x14ac:dyDescent="0.2">
      <c r="A1074" s="364">
        <v>131603</v>
      </c>
      <c r="B1074" s="364" t="s">
        <v>157</v>
      </c>
      <c r="C1074" s="364" t="s">
        <v>265</v>
      </c>
      <c r="D1074" s="364" t="s">
        <v>8</v>
      </c>
      <c r="E1074" s="364" t="s">
        <v>7</v>
      </c>
      <c r="F1074" s="364" t="s">
        <v>10</v>
      </c>
      <c r="G1074" s="364" t="s">
        <v>7</v>
      </c>
      <c r="H1074" s="364" t="s">
        <v>7</v>
      </c>
      <c r="I1074" s="367">
        <f t="shared" si="16"/>
        <v>45770</v>
      </c>
      <c r="J1074" s="364"/>
      <c r="K1074" s="364"/>
      <c r="L1074" s="364"/>
      <c r="M1074" s="364"/>
      <c r="N1074" s="364"/>
      <c r="O1074" s="364" t="s">
        <v>7</v>
      </c>
      <c r="P1074" s="364" t="s">
        <v>7</v>
      </c>
    </row>
    <row r="1075" spans="1:16" x14ac:dyDescent="0.2">
      <c r="A1075" s="364">
        <v>131603</v>
      </c>
      <c r="B1075" s="364" t="s">
        <v>157</v>
      </c>
      <c r="C1075" s="364" t="s">
        <v>266</v>
      </c>
      <c r="D1075" s="364" t="s">
        <v>8</v>
      </c>
      <c r="E1075" s="364" t="s">
        <v>7</v>
      </c>
      <c r="F1075" s="364" t="s">
        <v>10</v>
      </c>
      <c r="G1075" s="364" t="s">
        <v>7</v>
      </c>
      <c r="H1075" s="364" t="s">
        <v>7</v>
      </c>
      <c r="I1075" s="367">
        <f t="shared" si="16"/>
        <v>45771</v>
      </c>
      <c r="J1075" s="364"/>
      <c r="K1075" s="364"/>
      <c r="L1075" s="364"/>
      <c r="M1075" s="364"/>
      <c r="N1075" s="364"/>
      <c r="O1075" s="364" t="s">
        <v>7</v>
      </c>
      <c r="P1075" s="364" t="s">
        <v>7</v>
      </c>
    </row>
    <row r="1076" spans="1:16" x14ac:dyDescent="0.2">
      <c r="A1076" s="364">
        <v>131603</v>
      </c>
      <c r="B1076" s="364" t="s">
        <v>157</v>
      </c>
      <c r="C1076" s="364" t="s">
        <v>267</v>
      </c>
      <c r="D1076" s="364" t="s">
        <v>8</v>
      </c>
      <c r="E1076" s="364" t="s">
        <v>7</v>
      </c>
      <c r="F1076" s="364" t="s">
        <v>10</v>
      </c>
      <c r="G1076" s="364" t="s">
        <v>7</v>
      </c>
      <c r="H1076" s="364" t="s">
        <v>7</v>
      </c>
      <c r="I1076" s="367">
        <f t="shared" si="16"/>
        <v>45772</v>
      </c>
      <c r="J1076" s="364"/>
      <c r="K1076" s="364"/>
      <c r="L1076" s="364"/>
      <c r="M1076" s="364"/>
      <c r="N1076" s="364"/>
      <c r="O1076" s="364" t="s">
        <v>7</v>
      </c>
      <c r="P1076" s="364" t="s">
        <v>7</v>
      </c>
    </row>
    <row r="1077" spans="1:16" x14ac:dyDescent="0.2">
      <c r="A1077" s="364">
        <v>131603</v>
      </c>
      <c r="B1077" s="364" t="s">
        <v>157</v>
      </c>
      <c r="C1077" s="364" t="s">
        <v>268</v>
      </c>
      <c r="D1077" s="364" t="s">
        <v>9</v>
      </c>
      <c r="E1077" s="364" t="s">
        <v>7</v>
      </c>
      <c r="F1077" s="364" t="s">
        <v>10</v>
      </c>
      <c r="G1077" s="364" t="s">
        <v>7</v>
      </c>
      <c r="H1077" s="364" t="s">
        <v>7</v>
      </c>
      <c r="I1077" s="367">
        <f t="shared" si="16"/>
        <v>45773</v>
      </c>
      <c r="J1077" s="364"/>
      <c r="K1077" s="364"/>
      <c r="L1077" s="364"/>
      <c r="M1077" s="364"/>
      <c r="N1077" s="364"/>
      <c r="O1077" s="364" t="s">
        <v>7</v>
      </c>
      <c r="P1077" s="364" t="s">
        <v>7</v>
      </c>
    </row>
    <row r="1078" spans="1:16" x14ac:dyDescent="0.2">
      <c r="A1078" s="364">
        <v>131603</v>
      </c>
      <c r="B1078" s="364" t="s">
        <v>157</v>
      </c>
      <c r="C1078" s="364" t="s">
        <v>269</v>
      </c>
      <c r="D1078" s="364" t="s">
        <v>211</v>
      </c>
      <c r="E1078" s="364" t="s">
        <v>7</v>
      </c>
      <c r="F1078" s="364" t="s">
        <v>10</v>
      </c>
      <c r="G1078" s="364" t="s">
        <v>7</v>
      </c>
      <c r="H1078" s="364" t="s">
        <v>7</v>
      </c>
      <c r="I1078" s="367">
        <f t="shared" si="16"/>
        <v>45774</v>
      </c>
      <c r="J1078" s="364"/>
      <c r="K1078" s="364"/>
      <c r="L1078" s="364"/>
      <c r="M1078" s="364"/>
      <c r="N1078" s="364"/>
      <c r="O1078" s="364" t="s">
        <v>7</v>
      </c>
      <c r="P1078" s="364" t="s">
        <v>7</v>
      </c>
    </row>
    <row r="1079" spans="1:16" x14ac:dyDescent="0.2">
      <c r="A1079" s="364">
        <v>131603</v>
      </c>
      <c r="B1079" s="364" t="s">
        <v>157</v>
      </c>
      <c r="C1079" s="364" t="s">
        <v>270</v>
      </c>
      <c r="D1079" s="364" t="s">
        <v>8</v>
      </c>
      <c r="E1079" s="364" t="s">
        <v>7</v>
      </c>
      <c r="F1079" s="364" t="s">
        <v>10</v>
      </c>
      <c r="G1079" s="364" t="s">
        <v>7</v>
      </c>
      <c r="H1079" s="364" t="s">
        <v>7</v>
      </c>
      <c r="I1079" s="367">
        <f t="shared" si="16"/>
        <v>45775</v>
      </c>
      <c r="J1079" s="364"/>
      <c r="K1079" s="364"/>
      <c r="L1079" s="364"/>
      <c r="M1079" s="364"/>
      <c r="N1079" s="364"/>
      <c r="O1079" s="364" t="s">
        <v>7</v>
      </c>
      <c r="P1079" s="364" t="s">
        <v>7</v>
      </c>
    </row>
    <row r="1080" spans="1:16" x14ac:dyDescent="0.2">
      <c r="A1080" s="364">
        <v>131603</v>
      </c>
      <c r="B1080" s="364" t="s">
        <v>157</v>
      </c>
      <c r="C1080" s="364" t="s">
        <v>271</v>
      </c>
      <c r="D1080" s="364" t="s">
        <v>8</v>
      </c>
      <c r="E1080" s="364" t="s">
        <v>7</v>
      </c>
      <c r="F1080" s="364" t="s">
        <v>10</v>
      </c>
      <c r="G1080" s="364" t="s">
        <v>7</v>
      </c>
      <c r="H1080" s="364" t="s">
        <v>7</v>
      </c>
      <c r="I1080" s="367">
        <f t="shared" si="16"/>
        <v>45776</v>
      </c>
      <c r="J1080" s="364"/>
      <c r="K1080" s="364"/>
      <c r="L1080" s="364"/>
      <c r="M1080" s="364"/>
      <c r="N1080" s="364"/>
      <c r="O1080" s="364" t="s">
        <v>7</v>
      </c>
      <c r="P1080" s="364" t="s">
        <v>7</v>
      </c>
    </row>
    <row r="1081" spans="1:16" x14ac:dyDescent="0.2">
      <c r="A1081" s="364">
        <v>131603</v>
      </c>
      <c r="B1081" s="364" t="s">
        <v>157</v>
      </c>
      <c r="C1081" s="364" t="s">
        <v>272</v>
      </c>
      <c r="D1081" s="364" t="s">
        <v>8</v>
      </c>
      <c r="E1081" s="364" t="s">
        <v>7</v>
      </c>
      <c r="F1081" s="364" t="s">
        <v>10</v>
      </c>
      <c r="G1081" s="364" t="s">
        <v>7</v>
      </c>
      <c r="H1081" s="364" t="s">
        <v>7</v>
      </c>
      <c r="I1081" s="367">
        <f t="shared" si="16"/>
        <v>45777</v>
      </c>
      <c r="J1081" s="364"/>
      <c r="K1081" s="364"/>
      <c r="L1081" s="364"/>
      <c r="M1081" s="364"/>
      <c r="N1081" s="364"/>
      <c r="O1081" s="364" t="s">
        <v>7</v>
      </c>
      <c r="P1081" s="364" t="s">
        <v>7</v>
      </c>
    </row>
    <row r="1082" spans="1:16" x14ac:dyDescent="0.2">
      <c r="A1082" s="364">
        <v>138041</v>
      </c>
      <c r="B1082" s="364" t="s">
        <v>191</v>
      </c>
      <c r="C1082" s="364" t="s">
        <v>243</v>
      </c>
      <c r="D1082" s="364" t="s">
        <v>8</v>
      </c>
      <c r="E1082" s="364" t="s">
        <v>7</v>
      </c>
      <c r="F1082" s="364" t="s">
        <v>10</v>
      </c>
      <c r="G1082" s="364" t="s">
        <v>7</v>
      </c>
      <c r="H1082" s="364" t="s">
        <v>7</v>
      </c>
      <c r="I1082" s="367">
        <f t="shared" si="16"/>
        <v>45748</v>
      </c>
      <c r="J1082" s="364"/>
      <c r="K1082" s="364"/>
      <c r="L1082" s="364"/>
      <c r="M1082" s="364"/>
      <c r="N1082" s="364"/>
      <c r="O1082" s="364" t="s">
        <v>7</v>
      </c>
      <c r="P1082" s="364" t="s">
        <v>7</v>
      </c>
    </row>
    <row r="1083" spans="1:16" x14ac:dyDescent="0.2">
      <c r="A1083" s="364">
        <v>138041</v>
      </c>
      <c r="B1083" s="364" t="s">
        <v>191</v>
      </c>
      <c r="C1083" s="364" t="s">
        <v>244</v>
      </c>
      <c r="D1083" s="364" t="s">
        <v>8</v>
      </c>
      <c r="E1083" s="364" t="s">
        <v>7</v>
      </c>
      <c r="F1083" s="364" t="s">
        <v>10</v>
      </c>
      <c r="G1083" s="364" t="s">
        <v>7</v>
      </c>
      <c r="H1083" s="364" t="s">
        <v>7</v>
      </c>
      <c r="I1083" s="367">
        <f t="shared" si="16"/>
        <v>45749</v>
      </c>
      <c r="J1083" s="364"/>
      <c r="K1083" s="364"/>
      <c r="L1083" s="364"/>
      <c r="M1083" s="364"/>
      <c r="N1083" s="364"/>
      <c r="O1083" s="364" t="s">
        <v>7</v>
      </c>
      <c r="P1083" s="364" t="s">
        <v>7</v>
      </c>
    </row>
    <row r="1084" spans="1:16" x14ac:dyDescent="0.2">
      <c r="A1084" s="364">
        <v>138041</v>
      </c>
      <c r="B1084" s="364" t="s">
        <v>191</v>
      </c>
      <c r="C1084" s="364" t="s">
        <v>245</v>
      </c>
      <c r="D1084" s="364" t="s">
        <v>8</v>
      </c>
      <c r="E1084" s="364" t="s">
        <v>7</v>
      </c>
      <c r="F1084" s="364" t="s">
        <v>10</v>
      </c>
      <c r="G1084" s="364" t="s">
        <v>7</v>
      </c>
      <c r="H1084" s="364" t="s">
        <v>7</v>
      </c>
      <c r="I1084" s="367">
        <f t="shared" si="16"/>
        <v>45750</v>
      </c>
      <c r="J1084" s="364"/>
      <c r="K1084" s="364"/>
      <c r="L1084" s="364"/>
      <c r="M1084" s="364"/>
      <c r="N1084" s="364"/>
      <c r="O1084" s="364" t="s">
        <v>7</v>
      </c>
      <c r="P1084" s="364" t="s">
        <v>7</v>
      </c>
    </row>
    <row r="1085" spans="1:16" x14ac:dyDescent="0.2">
      <c r="A1085" s="364">
        <v>138041</v>
      </c>
      <c r="B1085" s="364" t="s">
        <v>191</v>
      </c>
      <c r="C1085" s="364" t="s">
        <v>246</v>
      </c>
      <c r="D1085" s="364" t="s">
        <v>8</v>
      </c>
      <c r="E1085" s="364" t="s">
        <v>7</v>
      </c>
      <c r="F1085" s="364" t="s">
        <v>37</v>
      </c>
      <c r="G1085" s="364" t="s">
        <v>7</v>
      </c>
      <c r="H1085" s="364" t="s">
        <v>7</v>
      </c>
      <c r="I1085" s="367">
        <f t="shared" si="16"/>
        <v>45751</v>
      </c>
      <c r="J1085" s="364"/>
      <c r="K1085" s="364"/>
      <c r="L1085" s="364"/>
      <c r="M1085" s="364"/>
      <c r="N1085" s="364"/>
      <c r="O1085" s="364" t="s">
        <v>7</v>
      </c>
      <c r="P1085" s="364" t="s">
        <v>7</v>
      </c>
    </row>
    <row r="1086" spans="1:16" x14ac:dyDescent="0.2">
      <c r="A1086" s="364">
        <v>138041</v>
      </c>
      <c r="B1086" s="364" t="s">
        <v>191</v>
      </c>
      <c r="C1086" s="364" t="s">
        <v>247</v>
      </c>
      <c r="D1086" s="364" t="s">
        <v>8</v>
      </c>
      <c r="E1086" s="364" t="s">
        <v>7</v>
      </c>
      <c r="F1086" s="364" t="s">
        <v>38</v>
      </c>
      <c r="G1086" s="364" t="s">
        <v>7</v>
      </c>
      <c r="H1086" s="364" t="s">
        <v>7</v>
      </c>
      <c r="I1086" s="367">
        <f t="shared" si="16"/>
        <v>45752</v>
      </c>
      <c r="J1086" s="364"/>
      <c r="K1086" s="364"/>
      <c r="L1086" s="364"/>
      <c r="M1086" s="364"/>
      <c r="N1086" s="364"/>
      <c r="O1086" s="364" t="s">
        <v>7</v>
      </c>
      <c r="P1086" s="364" t="s">
        <v>7</v>
      </c>
    </row>
    <row r="1087" spans="1:16" x14ac:dyDescent="0.2">
      <c r="A1087" s="364">
        <v>138041</v>
      </c>
      <c r="B1087" s="364" t="s">
        <v>191</v>
      </c>
      <c r="C1087" s="364" t="s">
        <v>248</v>
      </c>
      <c r="D1087" s="364" t="s">
        <v>211</v>
      </c>
      <c r="E1087" s="364" t="s">
        <v>7</v>
      </c>
      <c r="F1087" s="364" t="s">
        <v>10</v>
      </c>
      <c r="G1087" s="364" t="s">
        <v>7</v>
      </c>
      <c r="H1087" s="364" t="s">
        <v>7</v>
      </c>
      <c r="I1087" s="367">
        <f t="shared" si="16"/>
        <v>45753</v>
      </c>
      <c r="J1087" s="364"/>
      <c r="K1087" s="364"/>
      <c r="L1087" s="364"/>
      <c r="M1087" s="364"/>
      <c r="N1087" s="364"/>
      <c r="O1087" s="364" t="s">
        <v>7</v>
      </c>
      <c r="P1087" s="364" t="s">
        <v>7</v>
      </c>
    </row>
    <row r="1088" spans="1:16" x14ac:dyDescent="0.2">
      <c r="A1088" s="364">
        <v>138041</v>
      </c>
      <c r="B1088" s="364" t="s">
        <v>191</v>
      </c>
      <c r="C1088" s="364" t="s">
        <v>249</v>
      </c>
      <c r="D1088" s="364" t="s">
        <v>8</v>
      </c>
      <c r="E1088" s="364" t="s">
        <v>7</v>
      </c>
      <c r="F1088" s="364" t="s">
        <v>10</v>
      </c>
      <c r="G1088" s="364" t="s">
        <v>7</v>
      </c>
      <c r="H1088" s="364" t="s">
        <v>7</v>
      </c>
      <c r="I1088" s="367">
        <f t="shared" si="16"/>
        <v>45754</v>
      </c>
      <c r="J1088" s="364"/>
      <c r="K1088" s="364"/>
      <c r="L1088" s="364"/>
      <c r="M1088" s="364"/>
      <c r="N1088" s="364"/>
      <c r="O1088" s="364" t="s">
        <v>7</v>
      </c>
      <c r="P1088" s="364" t="s">
        <v>7</v>
      </c>
    </row>
    <row r="1089" spans="1:16" x14ac:dyDescent="0.2">
      <c r="A1089" s="364">
        <v>138041</v>
      </c>
      <c r="B1089" s="364" t="s">
        <v>191</v>
      </c>
      <c r="C1089" s="364" t="s">
        <v>250</v>
      </c>
      <c r="D1089" s="364" t="s">
        <v>8</v>
      </c>
      <c r="E1089" s="364" t="s">
        <v>7</v>
      </c>
      <c r="F1089" s="364" t="s">
        <v>10</v>
      </c>
      <c r="G1089" s="364" t="s">
        <v>7</v>
      </c>
      <c r="H1089" s="364" t="s">
        <v>7</v>
      </c>
      <c r="I1089" s="367">
        <f t="shared" si="16"/>
        <v>45755</v>
      </c>
      <c r="J1089" s="364"/>
      <c r="K1089" s="364"/>
      <c r="L1089" s="364"/>
      <c r="M1089" s="364"/>
      <c r="N1089" s="364"/>
      <c r="O1089" s="364" t="s">
        <v>7</v>
      </c>
      <c r="P1089" s="364" t="s">
        <v>7</v>
      </c>
    </row>
    <row r="1090" spans="1:16" x14ac:dyDescent="0.2">
      <c r="A1090" s="364">
        <v>138041</v>
      </c>
      <c r="B1090" s="364" t="s">
        <v>191</v>
      </c>
      <c r="C1090" s="364" t="s">
        <v>251</v>
      </c>
      <c r="D1090" s="364" t="s">
        <v>8</v>
      </c>
      <c r="E1090" s="364" t="s">
        <v>7</v>
      </c>
      <c r="F1090" s="364" t="s">
        <v>10</v>
      </c>
      <c r="G1090" s="364" t="s">
        <v>7</v>
      </c>
      <c r="H1090" s="364" t="s">
        <v>7</v>
      </c>
      <c r="I1090" s="367">
        <f t="shared" si="16"/>
        <v>45756</v>
      </c>
      <c r="J1090" s="364"/>
      <c r="K1090" s="364"/>
      <c r="L1090" s="364"/>
      <c r="M1090" s="364"/>
      <c r="N1090" s="364"/>
      <c r="O1090" s="364" t="s">
        <v>7</v>
      </c>
      <c r="P1090" s="364" t="s">
        <v>7</v>
      </c>
    </row>
    <row r="1091" spans="1:16" x14ac:dyDescent="0.2">
      <c r="A1091" s="364">
        <v>138041</v>
      </c>
      <c r="B1091" s="364" t="s">
        <v>191</v>
      </c>
      <c r="C1091" s="364" t="s">
        <v>252</v>
      </c>
      <c r="D1091" s="364" t="s">
        <v>8</v>
      </c>
      <c r="E1091" s="364" t="s">
        <v>7</v>
      </c>
      <c r="F1091" s="364" t="s">
        <v>10</v>
      </c>
      <c r="G1091" s="364" t="s">
        <v>7</v>
      </c>
      <c r="H1091" s="364" t="s">
        <v>7</v>
      </c>
      <c r="I1091" s="367">
        <f t="shared" ref="I1091:I1154" si="17">C1091*1</f>
        <v>45757</v>
      </c>
      <c r="J1091" s="364"/>
      <c r="K1091" s="364"/>
      <c r="L1091" s="364"/>
      <c r="M1091" s="364"/>
      <c r="N1091" s="364"/>
      <c r="O1091" s="364" t="s">
        <v>7</v>
      </c>
      <c r="P1091" s="364" t="s">
        <v>7</v>
      </c>
    </row>
    <row r="1092" spans="1:16" x14ac:dyDescent="0.2">
      <c r="A1092" s="364">
        <v>138041</v>
      </c>
      <c r="B1092" s="364" t="s">
        <v>191</v>
      </c>
      <c r="C1092" s="364" t="s">
        <v>253</v>
      </c>
      <c r="D1092" s="364" t="s">
        <v>8</v>
      </c>
      <c r="E1092" s="364" t="s">
        <v>7</v>
      </c>
      <c r="F1092" s="364" t="s">
        <v>10</v>
      </c>
      <c r="G1092" s="364" t="s">
        <v>7</v>
      </c>
      <c r="H1092" s="364" t="s">
        <v>7</v>
      </c>
      <c r="I1092" s="367">
        <f t="shared" si="17"/>
        <v>45758</v>
      </c>
      <c r="J1092" s="364"/>
      <c r="K1092" s="364"/>
      <c r="L1092" s="364"/>
      <c r="M1092" s="364"/>
      <c r="N1092" s="364"/>
      <c r="O1092" s="364" t="s">
        <v>7</v>
      </c>
      <c r="P1092" s="364" t="s">
        <v>7</v>
      </c>
    </row>
    <row r="1093" spans="1:16" x14ac:dyDescent="0.2">
      <c r="A1093" s="364">
        <v>138041</v>
      </c>
      <c r="B1093" s="364" t="s">
        <v>191</v>
      </c>
      <c r="C1093" s="364" t="s">
        <v>254</v>
      </c>
      <c r="D1093" s="364" t="s">
        <v>9</v>
      </c>
      <c r="E1093" s="364" t="s">
        <v>7</v>
      </c>
      <c r="F1093" s="364" t="s">
        <v>10</v>
      </c>
      <c r="G1093" s="364" t="s">
        <v>7</v>
      </c>
      <c r="H1093" s="364" t="s">
        <v>7</v>
      </c>
      <c r="I1093" s="367">
        <f t="shared" si="17"/>
        <v>45759</v>
      </c>
      <c r="J1093" s="364"/>
      <c r="K1093" s="364"/>
      <c r="L1093" s="364"/>
      <c r="M1093" s="364"/>
      <c r="N1093" s="364"/>
      <c r="O1093" s="364" t="s">
        <v>7</v>
      </c>
      <c r="P1093" s="364" t="s">
        <v>7</v>
      </c>
    </row>
    <row r="1094" spans="1:16" x14ac:dyDescent="0.2">
      <c r="A1094" s="364">
        <v>138041</v>
      </c>
      <c r="B1094" s="364" t="s">
        <v>191</v>
      </c>
      <c r="C1094" s="364" t="s">
        <v>255</v>
      </c>
      <c r="D1094" s="364" t="s">
        <v>211</v>
      </c>
      <c r="E1094" s="364" t="s">
        <v>7</v>
      </c>
      <c r="F1094" s="364" t="s">
        <v>10</v>
      </c>
      <c r="G1094" s="364" t="s">
        <v>7</v>
      </c>
      <c r="H1094" s="364" t="s">
        <v>7</v>
      </c>
      <c r="I1094" s="367">
        <f t="shared" si="17"/>
        <v>45760</v>
      </c>
      <c r="J1094" s="364"/>
      <c r="K1094" s="364"/>
      <c r="L1094" s="364"/>
      <c r="M1094" s="364"/>
      <c r="N1094" s="364"/>
      <c r="O1094" s="364" t="s">
        <v>7</v>
      </c>
      <c r="P1094" s="364" t="s">
        <v>7</v>
      </c>
    </row>
    <row r="1095" spans="1:16" x14ac:dyDescent="0.2">
      <c r="A1095" s="364">
        <v>138041</v>
      </c>
      <c r="B1095" s="364" t="s">
        <v>191</v>
      </c>
      <c r="C1095" s="364" t="s">
        <v>256</v>
      </c>
      <c r="D1095" s="364" t="s">
        <v>8</v>
      </c>
      <c r="E1095" s="364" t="s">
        <v>7</v>
      </c>
      <c r="F1095" s="364" t="s">
        <v>10</v>
      </c>
      <c r="G1095" s="364" t="s">
        <v>7</v>
      </c>
      <c r="H1095" s="364" t="s">
        <v>7</v>
      </c>
      <c r="I1095" s="367">
        <f t="shared" si="17"/>
        <v>45761</v>
      </c>
      <c r="J1095" s="364"/>
      <c r="K1095" s="364"/>
      <c r="L1095" s="364"/>
      <c r="M1095" s="364"/>
      <c r="N1095" s="364"/>
      <c r="O1095" s="364" t="s">
        <v>7</v>
      </c>
      <c r="P1095" s="364" t="s">
        <v>7</v>
      </c>
    </row>
    <row r="1096" spans="1:16" x14ac:dyDescent="0.2">
      <c r="A1096" s="364">
        <v>138041</v>
      </c>
      <c r="B1096" s="364" t="s">
        <v>191</v>
      </c>
      <c r="C1096" s="364" t="s">
        <v>257</v>
      </c>
      <c r="D1096" s="364" t="s">
        <v>8</v>
      </c>
      <c r="E1096" s="364" t="s">
        <v>7</v>
      </c>
      <c r="F1096" s="364" t="s">
        <v>10</v>
      </c>
      <c r="G1096" s="364" t="s">
        <v>7</v>
      </c>
      <c r="H1096" s="364" t="s">
        <v>7</v>
      </c>
      <c r="I1096" s="367">
        <f t="shared" si="17"/>
        <v>45762</v>
      </c>
      <c r="J1096" s="364"/>
      <c r="K1096" s="364"/>
      <c r="L1096" s="364"/>
      <c r="M1096" s="364"/>
      <c r="N1096" s="364"/>
      <c r="O1096" s="364" t="s">
        <v>7</v>
      </c>
      <c r="P1096" s="364" t="s">
        <v>7</v>
      </c>
    </row>
    <row r="1097" spans="1:16" x14ac:dyDescent="0.2">
      <c r="A1097" s="364">
        <v>138041</v>
      </c>
      <c r="B1097" s="364" t="s">
        <v>191</v>
      </c>
      <c r="C1097" s="364" t="s">
        <v>258</v>
      </c>
      <c r="D1097" s="364" t="s">
        <v>8</v>
      </c>
      <c r="E1097" s="364" t="s">
        <v>7</v>
      </c>
      <c r="F1097" s="364" t="s">
        <v>10</v>
      </c>
      <c r="G1097" s="364" t="s">
        <v>7</v>
      </c>
      <c r="H1097" s="364" t="s">
        <v>7</v>
      </c>
      <c r="I1097" s="367">
        <f t="shared" si="17"/>
        <v>45763</v>
      </c>
      <c r="J1097" s="364"/>
      <c r="K1097" s="364"/>
      <c r="L1097" s="364"/>
      <c r="M1097" s="364"/>
      <c r="N1097" s="364"/>
      <c r="O1097" s="364" t="s">
        <v>7</v>
      </c>
      <c r="P1097" s="364" t="s">
        <v>7</v>
      </c>
    </row>
    <row r="1098" spans="1:16" x14ac:dyDescent="0.2">
      <c r="A1098" s="364">
        <v>138041</v>
      </c>
      <c r="B1098" s="364" t="s">
        <v>191</v>
      </c>
      <c r="C1098" s="364" t="s">
        <v>259</v>
      </c>
      <c r="D1098" s="364" t="s">
        <v>8</v>
      </c>
      <c r="E1098" s="364" t="s">
        <v>7</v>
      </c>
      <c r="F1098" s="364" t="s">
        <v>10</v>
      </c>
      <c r="G1098" s="364" t="s">
        <v>7</v>
      </c>
      <c r="H1098" s="364" t="s">
        <v>7</v>
      </c>
      <c r="I1098" s="367">
        <f t="shared" si="17"/>
        <v>45764</v>
      </c>
      <c r="J1098" s="364"/>
      <c r="K1098" s="364"/>
      <c r="L1098" s="364"/>
      <c r="M1098" s="364"/>
      <c r="N1098" s="364"/>
      <c r="O1098" s="364" t="s">
        <v>7</v>
      </c>
      <c r="P1098" s="364" t="s">
        <v>7</v>
      </c>
    </row>
    <row r="1099" spans="1:16" x14ac:dyDescent="0.2">
      <c r="A1099" s="364">
        <v>138041</v>
      </c>
      <c r="B1099" s="364" t="s">
        <v>191</v>
      </c>
      <c r="C1099" s="364" t="s">
        <v>260</v>
      </c>
      <c r="D1099" s="364" t="s">
        <v>8</v>
      </c>
      <c r="E1099" s="364" t="s">
        <v>7</v>
      </c>
      <c r="F1099" s="364" t="s">
        <v>10</v>
      </c>
      <c r="G1099" s="364" t="s">
        <v>7</v>
      </c>
      <c r="H1099" s="364" t="s">
        <v>7</v>
      </c>
      <c r="I1099" s="367">
        <f t="shared" si="17"/>
        <v>45765</v>
      </c>
      <c r="J1099" s="364"/>
      <c r="K1099" s="364"/>
      <c r="L1099" s="364"/>
      <c r="M1099" s="364"/>
      <c r="N1099" s="364"/>
      <c r="O1099" s="364" t="s">
        <v>7</v>
      </c>
      <c r="P1099" s="364" t="s">
        <v>7</v>
      </c>
    </row>
    <row r="1100" spans="1:16" x14ac:dyDescent="0.2">
      <c r="A1100" s="364">
        <v>138041</v>
      </c>
      <c r="B1100" s="364" t="s">
        <v>191</v>
      </c>
      <c r="C1100" s="364" t="s">
        <v>261</v>
      </c>
      <c r="D1100" s="364" t="s">
        <v>8</v>
      </c>
      <c r="E1100" s="364" t="s">
        <v>7</v>
      </c>
      <c r="F1100" s="364" t="s">
        <v>241</v>
      </c>
      <c r="G1100" s="364" t="s">
        <v>7</v>
      </c>
      <c r="H1100" s="364" t="s">
        <v>7</v>
      </c>
      <c r="I1100" s="367">
        <f t="shared" si="17"/>
        <v>45766</v>
      </c>
      <c r="J1100" s="364"/>
      <c r="K1100" s="364"/>
      <c r="L1100" s="364"/>
      <c r="M1100" s="364"/>
      <c r="N1100" s="364"/>
      <c r="O1100" s="364" t="s">
        <v>7</v>
      </c>
      <c r="P1100" s="364" t="s">
        <v>7</v>
      </c>
    </row>
    <row r="1101" spans="1:16" x14ac:dyDescent="0.2">
      <c r="A1101" s="364">
        <v>138041</v>
      </c>
      <c r="B1101" s="364" t="s">
        <v>191</v>
      </c>
      <c r="C1101" s="364" t="s">
        <v>262</v>
      </c>
      <c r="D1101" s="364" t="s">
        <v>211</v>
      </c>
      <c r="E1101" s="364" t="s">
        <v>7</v>
      </c>
      <c r="F1101" s="364" t="s">
        <v>10</v>
      </c>
      <c r="G1101" s="364" t="s">
        <v>7</v>
      </c>
      <c r="H1101" s="364" t="s">
        <v>7</v>
      </c>
      <c r="I1101" s="367">
        <f t="shared" si="17"/>
        <v>45767</v>
      </c>
      <c r="J1101" s="364"/>
      <c r="K1101" s="364"/>
      <c r="L1101" s="364"/>
      <c r="M1101" s="364"/>
      <c r="N1101" s="364"/>
      <c r="O1101" s="364" t="s">
        <v>7</v>
      </c>
      <c r="P1101" s="364" t="s">
        <v>7</v>
      </c>
    </row>
    <row r="1102" spans="1:16" x14ac:dyDescent="0.2">
      <c r="A1102" s="364">
        <v>138041</v>
      </c>
      <c r="B1102" s="364" t="s">
        <v>191</v>
      </c>
      <c r="C1102" s="364" t="s">
        <v>263</v>
      </c>
      <c r="D1102" s="364" t="s">
        <v>8</v>
      </c>
      <c r="E1102" s="364" t="s">
        <v>7</v>
      </c>
      <c r="F1102" s="364" t="s">
        <v>10</v>
      </c>
      <c r="G1102" s="364" t="s">
        <v>7</v>
      </c>
      <c r="H1102" s="364" t="s">
        <v>7</v>
      </c>
      <c r="I1102" s="367">
        <f t="shared" si="17"/>
        <v>45768</v>
      </c>
      <c r="J1102" s="364"/>
      <c r="K1102" s="364"/>
      <c r="L1102" s="364"/>
      <c r="M1102" s="364"/>
      <c r="N1102" s="364"/>
      <c r="O1102" s="364" t="s">
        <v>7</v>
      </c>
      <c r="P1102" s="364" t="s">
        <v>7</v>
      </c>
    </row>
    <row r="1103" spans="1:16" x14ac:dyDescent="0.2">
      <c r="A1103" s="364">
        <v>138041</v>
      </c>
      <c r="B1103" s="364" t="s">
        <v>191</v>
      </c>
      <c r="C1103" s="364" t="s">
        <v>264</v>
      </c>
      <c r="D1103" s="364" t="s">
        <v>8</v>
      </c>
      <c r="E1103" s="364" t="s">
        <v>7</v>
      </c>
      <c r="F1103" s="364" t="s">
        <v>10</v>
      </c>
      <c r="G1103" s="364" t="s">
        <v>7</v>
      </c>
      <c r="H1103" s="364" t="s">
        <v>7</v>
      </c>
      <c r="I1103" s="367">
        <f t="shared" si="17"/>
        <v>45769</v>
      </c>
      <c r="J1103" s="364"/>
      <c r="K1103" s="364"/>
      <c r="L1103" s="364"/>
      <c r="M1103" s="364"/>
      <c r="N1103" s="364"/>
      <c r="O1103" s="364" t="s">
        <v>7</v>
      </c>
      <c r="P1103" s="364" t="s">
        <v>7</v>
      </c>
    </row>
    <row r="1104" spans="1:16" x14ac:dyDescent="0.2">
      <c r="A1104" s="364">
        <v>138041</v>
      </c>
      <c r="B1104" s="364" t="s">
        <v>191</v>
      </c>
      <c r="C1104" s="364" t="s">
        <v>265</v>
      </c>
      <c r="D1104" s="364" t="s">
        <v>8</v>
      </c>
      <c r="E1104" s="364" t="s">
        <v>7</v>
      </c>
      <c r="F1104" s="364" t="s">
        <v>10</v>
      </c>
      <c r="G1104" s="364" t="s">
        <v>7</v>
      </c>
      <c r="H1104" s="364" t="s">
        <v>7</v>
      </c>
      <c r="I1104" s="367">
        <f t="shared" si="17"/>
        <v>45770</v>
      </c>
      <c r="J1104" s="364"/>
      <c r="K1104" s="364"/>
      <c r="L1104" s="364"/>
      <c r="M1104" s="364"/>
      <c r="N1104" s="364"/>
      <c r="O1104" s="364" t="s">
        <v>7</v>
      </c>
      <c r="P1104" s="364" t="s">
        <v>7</v>
      </c>
    </row>
    <row r="1105" spans="1:16" x14ac:dyDescent="0.2">
      <c r="A1105" s="364">
        <v>138041</v>
      </c>
      <c r="B1105" s="364" t="s">
        <v>191</v>
      </c>
      <c r="C1105" s="364" t="s">
        <v>266</v>
      </c>
      <c r="D1105" s="364" t="s">
        <v>8</v>
      </c>
      <c r="E1105" s="364" t="s">
        <v>7</v>
      </c>
      <c r="F1105" s="364" t="s">
        <v>37</v>
      </c>
      <c r="G1105" s="364" t="s">
        <v>7</v>
      </c>
      <c r="H1105" s="364" t="s">
        <v>7</v>
      </c>
      <c r="I1105" s="367">
        <f t="shared" si="17"/>
        <v>45771</v>
      </c>
      <c r="J1105" s="364"/>
      <c r="K1105" s="364"/>
      <c r="L1105" s="364"/>
      <c r="M1105" s="364"/>
      <c r="N1105" s="364"/>
      <c r="O1105" s="364" t="s">
        <v>7</v>
      </c>
      <c r="P1105" s="364" t="s">
        <v>7</v>
      </c>
    </row>
    <row r="1106" spans="1:16" x14ac:dyDescent="0.2">
      <c r="A1106" s="364">
        <v>138041</v>
      </c>
      <c r="B1106" s="364" t="s">
        <v>191</v>
      </c>
      <c r="C1106" s="364" t="s">
        <v>267</v>
      </c>
      <c r="D1106" s="364" t="s">
        <v>8</v>
      </c>
      <c r="E1106" s="364" t="s">
        <v>7</v>
      </c>
      <c r="F1106" s="364" t="s">
        <v>38</v>
      </c>
      <c r="G1106" s="364" t="s">
        <v>7</v>
      </c>
      <c r="H1106" s="364" t="s">
        <v>7</v>
      </c>
      <c r="I1106" s="367">
        <f t="shared" si="17"/>
        <v>45772</v>
      </c>
      <c r="J1106" s="364"/>
      <c r="K1106" s="364"/>
      <c r="L1106" s="364"/>
      <c r="M1106" s="364"/>
      <c r="N1106" s="364"/>
      <c r="O1106" s="364" t="s">
        <v>7</v>
      </c>
      <c r="P1106" s="364" t="s">
        <v>7</v>
      </c>
    </row>
    <row r="1107" spans="1:16" x14ac:dyDescent="0.2">
      <c r="A1107" s="364">
        <v>138041</v>
      </c>
      <c r="B1107" s="364" t="s">
        <v>191</v>
      </c>
      <c r="C1107" s="364" t="s">
        <v>268</v>
      </c>
      <c r="D1107" s="364" t="s">
        <v>9</v>
      </c>
      <c r="E1107" s="364" t="s">
        <v>7</v>
      </c>
      <c r="F1107" s="364" t="s">
        <v>10</v>
      </c>
      <c r="G1107" s="364" t="s">
        <v>7</v>
      </c>
      <c r="H1107" s="364" t="s">
        <v>7</v>
      </c>
      <c r="I1107" s="367">
        <f t="shared" si="17"/>
        <v>45773</v>
      </c>
      <c r="J1107" s="364"/>
      <c r="K1107" s="364"/>
      <c r="L1107" s="364"/>
      <c r="M1107" s="364"/>
      <c r="N1107" s="364"/>
      <c r="O1107" s="364" t="s">
        <v>7</v>
      </c>
      <c r="P1107" s="364" t="s">
        <v>7</v>
      </c>
    </row>
    <row r="1108" spans="1:16" x14ac:dyDescent="0.2">
      <c r="A1108" s="364">
        <v>138041</v>
      </c>
      <c r="B1108" s="364" t="s">
        <v>191</v>
      </c>
      <c r="C1108" s="364" t="s">
        <v>269</v>
      </c>
      <c r="D1108" s="364" t="s">
        <v>211</v>
      </c>
      <c r="E1108" s="364" t="s">
        <v>7</v>
      </c>
      <c r="F1108" s="364" t="s">
        <v>10</v>
      </c>
      <c r="G1108" s="364" t="s">
        <v>7</v>
      </c>
      <c r="H1108" s="364" t="s">
        <v>7</v>
      </c>
      <c r="I1108" s="367">
        <f t="shared" si="17"/>
        <v>45774</v>
      </c>
      <c r="J1108" s="364"/>
      <c r="K1108" s="364"/>
      <c r="L1108" s="364"/>
      <c r="M1108" s="364"/>
      <c r="N1108" s="364"/>
      <c r="O1108" s="364" t="s">
        <v>7</v>
      </c>
      <c r="P1108" s="364" t="s">
        <v>7</v>
      </c>
    </row>
    <row r="1109" spans="1:16" x14ac:dyDescent="0.2">
      <c r="A1109" s="364">
        <v>138041</v>
      </c>
      <c r="B1109" s="364" t="s">
        <v>191</v>
      </c>
      <c r="C1109" s="364" t="s">
        <v>270</v>
      </c>
      <c r="D1109" s="364" t="s">
        <v>8</v>
      </c>
      <c r="E1109" s="364" t="s">
        <v>7</v>
      </c>
      <c r="F1109" s="364" t="s">
        <v>10</v>
      </c>
      <c r="G1109" s="364" t="s">
        <v>7</v>
      </c>
      <c r="H1109" s="364" t="s">
        <v>7</v>
      </c>
      <c r="I1109" s="367">
        <f t="shared" si="17"/>
        <v>45775</v>
      </c>
      <c r="J1109" s="364"/>
      <c r="K1109" s="364"/>
      <c r="L1109" s="364"/>
      <c r="M1109" s="364"/>
      <c r="N1109" s="364"/>
      <c r="O1109" s="364" t="s">
        <v>7</v>
      </c>
      <c r="P1109" s="364" t="s">
        <v>7</v>
      </c>
    </row>
    <row r="1110" spans="1:16" x14ac:dyDescent="0.2">
      <c r="A1110" s="364">
        <v>138041</v>
      </c>
      <c r="B1110" s="364" t="s">
        <v>191</v>
      </c>
      <c r="C1110" s="364" t="s">
        <v>271</v>
      </c>
      <c r="D1110" s="364" t="s">
        <v>8</v>
      </c>
      <c r="E1110" s="364" t="s">
        <v>7</v>
      </c>
      <c r="F1110" s="364" t="s">
        <v>10</v>
      </c>
      <c r="G1110" s="364" t="s">
        <v>7</v>
      </c>
      <c r="H1110" s="364" t="s">
        <v>7</v>
      </c>
      <c r="I1110" s="367">
        <f t="shared" si="17"/>
        <v>45776</v>
      </c>
      <c r="J1110" s="364"/>
      <c r="K1110" s="364"/>
      <c r="L1110" s="364"/>
      <c r="M1110" s="364"/>
      <c r="N1110" s="364"/>
      <c r="O1110" s="364" t="s">
        <v>7</v>
      </c>
      <c r="P1110" s="364" t="s">
        <v>7</v>
      </c>
    </row>
    <row r="1111" spans="1:16" x14ac:dyDescent="0.2">
      <c r="A1111" s="364">
        <v>138041</v>
      </c>
      <c r="B1111" s="364" t="s">
        <v>191</v>
      </c>
      <c r="C1111" s="364" t="s">
        <v>272</v>
      </c>
      <c r="D1111" s="364" t="s">
        <v>8</v>
      </c>
      <c r="E1111" s="364" t="s">
        <v>7</v>
      </c>
      <c r="F1111" s="364" t="s">
        <v>10</v>
      </c>
      <c r="G1111" s="364" t="s">
        <v>7</v>
      </c>
      <c r="H1111" s="364" t="s">
        <v>7</v>
      </c>
      <c r="I1111" s="367">
        <f t="shared" si="17"/>
        <v>45777</v>
      </c>
      <c r="J1111" s="364"/>
      <c r="K1111" s="364"/>
      <c r="L1111" s="364"/>
      <c r="M1111" s="364"/>
      <c r="N1111" s="364"/>
      <c r="O1111" s="364" t="s">
        <v>7</v>
      </c>
      <c r="P1111" s="364" t="s">
        <v>7</v>
      </c>
    </row>
    <row r="1112" spans="1:16" x14ac:dyDescent="0.2">
      <c r="A1112" s="364">
        <v>138053</v>
      </c>
      <c r="B1112" s="364" t="s">
        <v>192</v>
      </c>
      <c r="C1112" s="364" t="s">
        <v>243</v>
      </c>
      <c r="D1112" s="364" t="s">
        <v>8</v>
      </c>
      <c r="E1112" s="364" t="s">
        <v>7</v>
      </c>
      <c r="F1112" s="364" t="s">
        <v>10</v>
      </c>
      <c r="G1112" s="364" t="s">
        <v>7</v>
      </c>
      <c r="H1112" s="364" t="s">
        <v>7</v>
      </c>
      <c r="I1112" s="367">
        <f t="shared" si="17"/>
        <v>45748</v>
      </c>
      <c r="J1112" s="364"/>
      <c r="K1112" s="364"/>
      <c r="L1112" s="364"/>
      <c r="M1112" s="364"/>
      <c r="N1112" s="364"/>
      <c r="O1112" s="364" t="s">
        <v>7</v>
      </c>
      <c r="P1112" s="364" t="s">
        <v>7</v>
      </c>
    </row>
    <row r="1113" spans="1:16" x14ac:dyDescent="0.2">
      <c r="A1113" s="364">
        <v>138053</v>
      </c>
      <c r="B1113" s="364" t="s">
        <v>192</v>
      </c>
      <c r="C1113" s="364" t="s">
        <v>244</v>
      </c>
      <c r="D1113" s="364" t="s">
        <v>8</v>
      </c>
      <c r="E1113" s="364" t="s">
        <v>7</v>
      </c>
      <c r="F1113" s="364" t="s">
        <v>10</v>
      </c>
      <c r="G1113" s="364" t="s">
        <v>7</v>
      </c>
      <c r="H1113" s="364" t="s">
        <v>7</v>
      </c>
      <c r="I1113" s="367">
        <f t="shared" si="17"/>
        <v>45749</v>
      </c>
      <c r="J1113" s="364"/>
      <c r="K1113" s="364"/>
      <c r="L1113" s="364"/>
      <c r="M1113" s="364"/>
      <c r="N1113" s="364"/>
      <c r="O1113" s="364" t="s">
        <v>7</v>
      </c>
      <c r="P1113" s="364" t="s">
        <v>7</v>
      </c>
    </row>
    <row r="1114" spans="1:16" x14ac:dyDescent="0.2">
      <c r="A1114" s="364">
        <v>138053</v>
      </c>
      <c r="B1114" s="364" t="s">
        <v>192</v>
      </c>
      <c r="C1114" s="364" t="s">
        <v>245</v>
      </c>
      <c r="D1114" s="364" t="s">
        <v>8</v>
      </c>
      <c r="E1114" s="364" t="s">
        <v>7</v>
      </c>
      <c r="F1114" s="364" t="s">
        <v>10</v>
      </c>
      <c r="G1114" s="364" t="s">
        <v>7</v>
      </c>
      <c r="H1114" s="364" t="s">
        <v>7</v>
      </c>
      <c r="I1114" s="367">
        <f t="shared" si="17"/>
        <v>45750</v>
      </c>
      <c r="J1114" s="364"/>
      <c r="K1114" s="364"/>
      <c r="L1114" s="364"/>
      <c r="M1114" s="364"/>
      <c r="N1114" s="364"/>
      <c r="O1114" s="364" t="s">
        <v>7</v>
      </c>
      <c r="P1114" s="364" t="s">
        <v>7</v>
      </c>
    </row>
    <row r="1115" spans="1:16" x14ac:dyDescent="0.2">
      <c r="A1115" s="364">
        <v>138053</v>
      </c>
      <c r="B1115" s="364" t="s">
        <v>192</v>
      </c>
      <c r="C1115" s="364" t="s">
        <v>246</v>
      </c>
      <c r="D1115" s="364" t="s">
        <v>8</v>
      </c>
      <c r="E1115" s="364" t="s">
        <v>7</v>
      </c>
      <c r="F1115" s="364" t="s">
        <v>10</v>
      </c>
      <c r="G1115" s="364" t="s">
        <v>7</v>
      </c>
      <c r="H1115" s="364" t="s">
        <v>7</v>
      </c>
      <c r="I1115" s="367">
        <f t="shared" si="17"/>
        <v>45751</v>
      </c>
      <c r="J1115" s="364"/>
      <c r="K1115" s="364"/>
      <c r="L1115" s="364"/>
      <c r="M1115" s="364"/>
      <c r="N1115" s="364"/>
      <c r="O1115" s="364" t="s">
        <v>7</v>
      </c>
      <c r="P1115" s="364" t="s">
        <v>7</v>
      </c>
    </row>
    <row r="1116" spans="1:16" x14ac:dyDescent="0.2">
      <c r="A1116" s="364">
        <v>138053</v>
      </c>
      <c r="B1116" s="364" t="s">
        <v>192</v>
      </c>
      <c r="C1116" s="364" t="s">
        <v>247</v>
      </c>
      <c r="D1116" s="364" t="s">
        <v>9</v>
      </c>
      <c r="E1116" s="364" t="s">
        <v>7</v>
      </c>
      <c r="F1116" s="364" t="s">
        <v>10</v>
      </c>
      <c r="G1116" s="364" t="s">
        <v>7</v>
      </c>
      <c r="H1116" s="364" t="s">
        <v>7</v>
      </c>
      <c r="I1116" s="367">
        <f t="shared" si="17"/>
        <v>45752</v>
      </c>
      <c r="J1116" s="364"/>
      <c r="K1116" s="364"/>
      <c r="L1116" s="364"/>
      <c r="M1116" s="364"/>
      <c r="N1116" s="364"/>
      <c r="O1116" s="364" t="s">
        <v>7</v>
      </c>
      <c r="P1116" s="364" t="s">
        <v>7</v>
      </c>
    </row>
    <row r="1117" spans="1:16" x14ac:dyDescent="0.2">
      <c r="A1117" s="364">
        <v>138053</v>
      </c>
      <c r="B1117" s="364" t="s">
        <v>192</v>
      </c>
      <c r="C1117" s="364" t="s">
        <v>248</v>
      </c>
      <c r="D1117" s="364" t="s">
        <v>8</v>
      </c>
      <c r="E1117" s="364" t="s">
        <v>7</v>
      </c>
      <c r="F1117" s="364" t="s">
        <v>10</v>
      </c>
      <c r="G1117" s="364" t="s">
        <v>7</v>
      </c>
      <c r="H1117" s="364" t="s">
        <v>7</v>
      </c>
      <c r="I1117" s="367">
        <f t="shared" si="17"/>
        <v>45753</v>
      </c>
      <c r="J1117" s="364"/>
      <c r="K1117" s="364"/>
      <c r="L1117" s="364"/>
      <c r="M1117" s="364"/>
      <c r="N1117" s="364"/>
      <c r="O1117" s="364" t="s">
        <v>7</v>
      </c>
      <c r="P1117" s="364" t="s">
        <v>7</v>
      </c>
    </row>
    <row r="1118" spans="1:16" x14ac:dyDescent="0.2">
      <c r="A1118" s="364">
        <v>138053</v>
      </c>
      <c r="B1118" s="364" t="s">
        <v>192</v>
      </c>
      <c r="C1118" s="364" t="s">
        <v>249</v>
      </c>
      <c r="D1118" s="364" t="s">
        <v>8</v>
      </c>
      <c r="E1118" s="364" t="s">
        <v>7</v>
      </c>
      <c r="F1118" s="364" t="s">
        <v>10</v>
      </c>
      <c r="G1118" s="364" t="s">
        <v>7</v>
      </c>
      <c r="H1118" s="364" t="s">
        <v>7</v>
      </c>
      <c r="I1118" s="367">
        <f t="shared" si="17"/>
        <v>45754</v>
      </c>
      <c r="J1118" s="364"/>
      <c r="K1118" s="364"/>
      <c r="L1118" s="364"/>
      <c r="M1118" s="364"/>
      <c r="N1118" s="364"/>
      <c r="O1118" s="364" t="s">
        <v>7</v>
      </c>
      <c r="P1118" s="364" t="s">
        <v>7</v>
      </c>
    </row>
    <row r="1119" spans="1:16" x14ac:dyDescent="0.2">
      <c r="A1119" s="364">
        <v>138053</v>
      </c>
      <c r="B1119" s="364" t="s">
        <v>192</v>
      </c>
      <c r="C1119" s="364" t="s">
        <v>250</v>
      </c>
      <c r="D1119" s="364" t="s">
        <v>8</v>
      </c>
      <c r="E1119" s="364" t="s">
        <v>7</v>
      </c>
      <c r="F1119" s="364" t="s">
        <v>10</v>
      </c>
      <c r="G1119" s="364" t="s">
        <v>7</v>
      </c>
      <c r="H1119" s="364" t="s">
        <v>7</v>
      </c>
      <c r="I1119" s="367">
        <f t="shared" si="17"/>
        <v>45755</v>
      </c>
      <c r="J1119" s="364"/>
      <c r="K1119" s="364"/>
      <c r="L1119" s="364"/>
      <c r="M1119" s="364"/>
      <c r="N1119" s="364"/>
      <c r="O1119" s="364" t="s">
        <v>7</v>
      </c>
      <c r="P1119" s="364" t="s">
        <v>7</v>
      </c>
    </row>
    <row r="1120" spans="1:16" x14ac:dyDescent="0.2">
      <c r="A1120" s="364">
        <v>138053</v>
      </c>
      <c r="B1120" s="364" t="s">
        <v>192</v>
      </c>
      <c r="C1120" s="364" t="s">
        <v>251</v>
      </c>
      <c r="D1120" s="364" t="s">
        <v>8</v>
      </c>
      <c r="E1120" s="364" t="s">
        <v>7</v>
      </c>
      <c r="F1120" s="364" t="s">
        <v>10</v>
      </c>
      <c r="G1120" s="364" t="s">
        <v>7</v>
      </c>
      <c r="H1120" s="364" t="s">
        <v>7</v>
      </c>
      <c r="I1120" s="367">
        <f t="shared" si="17"/>
        <v>45756</v>
      </c>
      <c r="J1120" s="364"/>
      <c r="K1120" s="364"/>
      <c r="L1120" s="364"/>
      <c r="M1120" s="364"/>
      <c r="N1120" s="364"/>
      <c r="O1120" s="364" t="s">
        <v>7</v>
      </c>
      <c r="P1120" s="364" t="s">
        <v>7</v>
      </c>
    </row>
    <row r="1121" spans="1:16" x14ac:dyDescent="0.2">
      <c r="A1121" s="364">
        <v>138053</v>
      </c>
      <c r="B1121" s="364" t="s">
        <v>192</v>
      </c>
      <c r="C1121" s="364" t="s">
        <v>252</v>
      </c>
      <c r="D1121" s="364" t="s">
        <v>8</v>
      </c>
      <c r="E1121" s="364" t="s">
        <v>7</v>
      </c>
      <c r="F1121" s="364" t="s">
        <v>10</v>
      </c>
      <c r="G1121" s="364" t="s">
        <v>7</v>
      </c>
      <c r="H1121" s="364" t="s">
        <v>7</v>
      </c>
      <c r="I1121" s="367">
        <f t="shared" si="17"/>
        <v>45757</v>
      </c>
      <c r="J1121" s="364"/>
      <c r="K1121" s="364"/>
      <c r="L1121" s="364"/>
      <c r="M1121" s="364"/>
      <c r="N1121" s="364"/>
      <c r="O1121" s="364" t="s">
        <v>7</v>
      </c>
      <c r="P1121" s="364" t="s">
        <v>7</v>
      </c>
    </row>
    <row r="1122" spans="1:16" x14ac:dyDescent="0.2">
      <c r="A1122" s="364">
        <v>138053</v>
      </c>
      <c r="B1122" s="364" t="s">
        <v>192</v>
      </c>
      <c r="C1122" s="364" t="s">
        <v>253</v>
      </c>
      <c r="D1122" s="364" t="s">
        <v>8</v>
      </c>
      <c r="E1122" s="364" t="s">
        <v>7</v>
      </c>
      <c r="F1122" s="364" t="s">
        <v>10</v>
      </c>
      <c r="G1122" s="364" t="s">
        <v>7</v>
      </c>
      <c r="H1122" s="364" t="s">
        <v>7</v>
      </c>
      <c r="I1122" s="367">
        <f t="shared" si="17"/>
        <v>45758</v>
      </c>
      <c r="J1122" s="364"/>
      <c r="K1122" s="364"/>
      <c r="L1122" s="364"/>
      <c r="M1122" s="364"/>
      <c r="N1122" s="364"/>
      <c r="O1122" s="364" t="s">
        <v>7</v>
      </c>
      <c r="P1122" s="364" t="s">
        <v>7</v>
      </c>
    </row>
    <row r="1123" spans="1:16" x14ac:dyDescent="0.2">
      <c r="A1123" s="364">
        <v>138053</v>
      </c>
      <c r="B1123" s="364" t="s">
        <v>192</v>
      </c>
      <c r="C1123" s="364" t="s">
        <v>254</v>
      </c>
      <c r="D1123" s="364" t="s">
        <v>8</v>
      </c>
      <c r="E1123" s="364" t="s">
        <v>7</v>
      </c>
      <c r="F1123" s="364" t="s">
        <v>37</v>
      </c>
      <c r="G1123" s="364" t="s">
        <v>7</v>
      </c>
      <c r="H1123" s="364" t="s">
        <v>7</v>
      </c>
      <c r="I1123" s="367">
        <f t="shared" si="17"/>
        <v>45759</v>
      </c>
      <c r="J1123" s="364"/>
      <c r="K1123" s="364"/>
      <c r="L1123" s="364"/>
      <c r="M1123" s="364"/>
      <c r="N1123" s="364"/>
      <c r="O1123" s="364" t="s">
        <v>7</v>
      </c>
      <c r="P1123" s="364" t="s">
        <v>7</v>
      </c>
    </row>
    <row r="1124" spans="1:16" x14ac:dyDescent="0.2">
      <c r="A1124" s="364">
        <v>138053</v>
      </c>
      <c r="B1124" s="364" t="s">
        <v>192</v>
      </c>
      <c r="C1124" s="364" t="s">
        <v>255</v>
      </c>
      <c r="D1124" s="364" t="s">
        <v>8</v>
      </c>
      <c r="E1124" s="364" t="s">
        <v>7</v>
      </c>
      <c r="F1124" s="364" t="s">
        <v>38</v>
      </c>
      <c r="G1124" s="364" t="s">
        <v>7</v>
      </c>
      <c r="H1124" s="364" t="s">
        <v>7</v>
      </c>
      <c r="I1124" s="367">
        <f t="shared" si="17"/>
        <v>45760</v>
      </c>
      <c r="J1124" s="364"/>
      <c r="K1124" s="364"/>
      <c r="L1124" s="364"/>
      <c r="M1124" s="364"/>
      <c r="N1124" s="364"/>
      <c r="O1124" s="364" t="s">
        <v>7</v>
      </c>
      <c r="P1124" s="364" t="s">
        <v>7</v>
      </c>
    </row>
    <row r="1125" spans="1:16" x14ac:dyDescent="0.2">
      <c r="A1125" s="364">
        <v>138053</v>
      </c>
      <c r="B1125" s="364" t="s">
        <v>192</v>
      </c>
      <c r="C1125" s="364" t="s">
        <v>256</v>
      </c>
      <c r="D1125" s="364" t="s">
        <v>211</v>
      </c>
      <c r="E1125" s="364" t="s">
        <v>7</v>
      </c>
      <c r="F1125" s="364" t="s">
        <v>10</v>
      </c>
      <c r="G1125" s="364" t="s">
        <v>7</v>
      </c>
      <c r="H1125" s="364" t="s">
        <v>7</v>
      </c>
      <c r="I1125" s="367">
        <f t="shared" si="17"/>
        <v>45761</v>
      </c>
      <c r="J1125" s="364"/>
      <c r="K1125" s="364"/>
      <c r="L1125" s="364"/>
      <c r="M1125" s="364"/>
      <c r="N1125" s="364"/>
      <c r="O1125" s="364" t="s">
        <v>7</v>
      </c>
      <c r="P1125" s="364" t="s">
        <v>7</v>
      </c>
    </row>
    <row r="1126" spans="1:16" x14ac:dyDescent="0.2">
      <c r="A1126" s="364">
        <v>138053</v>
      </c>
      <c r="B1126" s="364" t="s">
        <v>192</v>
      </c>
      <c r="C1126" s="364" t="s">
        <v>257</v>
      </c>
      <c r="D1126" s="364" t="s">
        <v>8</v>
      </c>
      <c r="E1126" s="364" t="s">
        <v>7</v>
      </c>
      <c r="F1126" s="364" t="s">
        <v>10</v>
      </c>
      <c r="G1126" s="364" t="s">
        <v>7</v>
      </c>
      <c r="H1126" s="364" t="s">
        <v>7</v>
      </c>
      <c r="I1126" s="367">
        <f t="shared" si="17"/>
        <v>45762</v>
      </c>
      <c r="J1126" s="364"/>
      <c r="K1126" s="364"/>
      <c r="L1126" s="364"/>
      <c r="M1126" s="364"/>
      <c r="N1126" s="364"/>
      <c r="O1126" s="364" t="s">
        <v>7</v>
      </c>
      <c r="P1126" s="364" t="s">
        <v>7</v>
      </c>
    </row>
    <row r="1127" spans="1:16" x14ac:dyDescent="0.2">
      <c r="A1127" s="364">
        <v>138053</v>
      </c>
      <c r="B1127" s="364" t="s">
        <v>192</v>
      </c>
      <c r="C1127" s="364" t="s">
        <v>258</v>
      </c>
      <c r="D1127" s="364" t="s">
        <v>8</v>
      </c>
      <c r="E1127" s="364" t="s">
        <v>7</v>
      </c>
      <c r="F1127" s="364" t="s">
        <v>10</v>
      </c>
      <c r="G1127" s="364" t="s">
        <v>7</v>
      </c>
      <c r="H1127" s="364" t="s">
        <v>7</v>
      </c>
      <c r="I1127" s="367">
        <f t="shared" si="17"/>
        <v>45763</v>
      </c>
      <c r="J1127" s="364"/>
      <c r="K1127" s="364"/>
      <c r="L1127" s="364"/>
      <c r="M1127" s="364"/>
      <c r="N1127" s="364"/>
      <c r="O1127" s="364" t="s">
        <v>7</v>
      </c>
      <c r="P1127" s="364" t="s">
        <v>7</v>
      </c>
    </row>
    <row r="1128" spans="1:16" x14ac:dyDescent="0.2">
      <c r="A1128" s="364">
        <v>138053</v>
      </c>
      <c r="B1128" s="364" t="s">
        <v>192</v>
      </c>
      <c r="C1128" s="364" t="s">
        <v>259</v>
      </c>
      <c r="D1128" s="364" t="s">
        <v>8</v>
      </c>
      <c r="E1128" s="364" t="s">
        <v>7</v>
      </c>
      <c r="F1128" s="364" t="s">
        <v>37</v>
      </c>
      <c r="G1128" s="364" t="s">
        <v>7</v>
      </c>
      <c r="H1128" s="364" t="s">
        <v>7</v>
      </c>
      <c r="I1128" s="367">
        <f t="shared" si="17"/>
        <v>45764</v>
      </c>
      <c r="J1128" s="364"/>
      <c r="K1128" s="364"/>
      <c r="L1128" s="364"/>
      <c r="M1128" s="364"/>
      <c r="N1128" s="364"/>
      <c r="O1128" s="364" t="s">
        <v>7</v>
      </c>
      <c r="P1128" s="364" t="s">
        <v>7</v>
      </c>
    </row>
    <row r="1129" spans="1:16" x14ac:dyDescent="0.2">
      <c r="A1129" s="364">
        <v>138053</v>
      </c>
      <c r="B1129" s="364" t="s">
        <v>192</v>
      </c>
      <c r="C1129" s="364" t="s">
        <v>260</v>
      </c>
      <c r="D1129" s="364" t="s">
        <v>8</v>
      </c>
      <c r="E1129" s="364" t="s">
        <v>7</v>
      </c>
      <c r="F1129" s="364" t="s">
        <v>38</v>
      </c>
      <c r="G1129" s="364" t="s">
        <v>7</v>
      </c>
      <c r="H1129" s="364" t="s">
        <v>7</v>
      </c>
      <c r="I1129" s="367">
        <f t="shared" si="17"/>
        <v>45765</v>
      </c>
      <c r="J1129" s="364"/>
      <c r="K1129" s="364"/>
      <c r="L1129" s="364"/>
      <c r="M1129" s="364"/>
      <c r="N1129" s="364"/>
      <c r="O1129" s="364" t="s">
        <v>7</v>
      </c>
      <c r="P1129" s="364" t="s">
        <v>7</v>
      </c>
    </row>
    <row r="1130" spans="1:16" x14ac:dyDescent="0.2">
      <c r="A1130" s="364">
        <v>138053</v>
      </c>
      <c r="B1130" s="364" t="s">
        <v>192</v>
      </c>
      <c r="C1130" s="364" t="s">
        <v>261</v>
      </c>
      <c r="D1130" s="364" t="s">
        <v>9</v>
      </c>
      <c r="E1130" s="364" t="s">
        <v>7</v>
      </c>
      <c r="F1130" s="364" t="s">
        <v>10</v>
      </c>
      <c r="G1130" s="364" t="s">
        <v>7</v>
      </c>
      <c r="H1130" s="364" t="s">
        <v>7</v>
      </c>
      <c r="I1130" s="367">
        <f t="shared" si="17"/>
        <v>45766</v>
      </c>
      <c r="J1130" s="364"/>
      <c r="K1130" s="364"/>
      <c r="L1130" s="364"/>
      <c r="M1130" s="364"/>
      <c r="N1130" s="364"/>
      <c r="O1130" s="364" t="s">
        <v>7</v>
      </c>
      <c r="P1130" s="364" t="s">
        <v>7</v>
      </c>
    </row>
    <row r="1131" spans="1:16" x14ac:dyDescent="0.2">
      <c r="A1131" s="364">
        <v>138053</v>
      </c>
      <c r="B1131" s="364" t="s">
        <v>192</v>
      </c>
      <c r="C1131" s="364" t="s">
        <v>262</v>
      </c>
      <c r="D1131" s="364" t="s">
        <v>211</v>
      </c>
      <c r="E1131" s="364" t="s">
        <v>7</v>
      </c>
      <c r="F1131" s="364" t="s">
        <v>10</v>
      </c>
      <c r="G1131" s="364" t="s">
        <v>7</v>
      </c>
      <c r="H1131" s="364" t="s">
        <v>7</v>
      </c>
      <c r="I1131" s="367">
        <f t="shared" si="17"/>
        <v>45767</v>
      </c>
      <c r="J1131" s="364"/>
      <c r="K1131" s="364"/>
      <c r="L1131" s="364"/>
      <c r="M1131" s="364"/>
      <c r="N1131" s="364"/>
      <c r="O1131" s="364" t="s">
        <v>7</v>
      </c>
      <c r="P1131" s="364" t="s">
        <v>7</v>
      </c>
    </row>
    <row r="1132" spans="1:16" x14ac:dyDescent="0.2">
      <c r="A1132" s="364">
        <v>138053</v>
      </c>
      <c r="B1132" s="364" t="s">
        <v>192</v>
      </c>
      <c r="C1132" s="364" t="s">
        <v>263</v>
      </c>
      <c r="D1132" s="364" t="s">
        <v>8</v>
      </c>
      <c r="E1132" s="364" t="s">
        <v>7</v>
      </c>
      <c r="F1132" s="364" t="s">
        <v>10</v>
      </c>
      <c r="G1132" s="364" t="s">
        <v>7</v>
      </c>
      <c r="H1132" s="364" t="s">
        <v>7</v>
      </c>
      <c r="I1132" s="367">
        <f t="shared" si="17"/>
        <v>45768</v>
      </c>
      <c r="J1132" s="364"/>
      <c r="K1132" s="364"/>
      <c r="L1132" s="364"/>
      <c r="M1132" s="364"/>
      <c r="N1132" s="364"/>
      <c r="O1132" s="364" t="s">
        <v>7</v>
      </c>
      <c r="P1132" s="364" t="s">
        <v>7</v>
      </c>
    </row>
    <row r="1133" spans="1:16" x14ac:dyDescent="0.2">
      <c r="A1133" s="364">
        <v>138053</v>
      </c>
      <c r="B1133" s="364" t="s">
        <v>192</v>
      </c>
      <c r="C1133" s="364" t="s">
        <v>264</v>
      </c>
      <c r="D1133" s="364" t="s">
        <v>8</v>
      </c>
      <c r="E1133" s="364" t="s">
        <v>7</v>
      </c>
      <c r="F1133" s="364" t="s">
        <v>10</v>
      </c>
      <c r="G1133" s="364" t="s">
        <v>7</v>
      </c>
      <c r="H1133" s="364" t="s">
        <v>7</v>
      </c>
      <c r="I1133" s="367">
        <f t="shared" si="17"/>
        <v>45769</v>
      </c>
      <c r="J1133" s="364"/>
      <c r="K1133" s="364"/>
      <c r="L1133" s="364"/>
      <c r="M1133" s="364"/>
      <c r="N1133" s="364"/>
      <c r="O1133" s="364" t="s">
        <v>7</v>
      </c>
      <c r="P1133" s="364" t="s">
        <v>7</v>
      </c>
    </row>
    <row r="1134" spans="1:16" x14ac:dyDescent="0.2">
      <c r="A1134" s="364">
        <v>138053</v>
      </c>
      <c r="B1134" s="364" t="s">
        <v>192</v>
      </c>
      <c r="C1134" s="364" t="s">
        <v>265</v>
      </c>
      <c r="D1134" s="364" t="s">
        <v>8</v>
      </c>
      <c r="E1134" s="364" t="s">
        <v>7</v>
      </c>
      <c r="F1134" s="364" t="s">
        <v>10</v>
      </c>
      <c r="G1134" s="364" t="s">
        <v>7</v>
      </c>
      <c r="H1134" s="364" t="s">
        <v>7</v>
      </c>
      <c r="I1134" s="367">
        <f t="shared" si="17"/>
        <v>45770</v>
      </c>
      <c r="J1134" s="364"/>
      <c r="K1134" s="364"/>
      <c r="L1134" s="364"/>
      <c r="M1134" s="364"/>
      <c r="N1134" s="364"/>
      <c r="O1134" s="364" t="s">
        <v>7</v>
      </c>
      <c r="P1134" s="364" t="s">
        <v>7</v>
      </c>
    </row>
    <row r="1135" spans="1:16" x14ac:dyDescent="0.2">
      <c r="A1135" s="364">
        <v>138053</v>
      </c>
      <c r="B1135" s="364" t="s">
        <v>192</v>
      </c>
      <c r="C1135" s="364" t="s">
        <v>266</v>
      </c>
      <c r="D1135" s="364" t="s">
        <v>8</v>
      </c>
      <c r="E1135" s="364" t="s">
        <v>7</v>
      </c>
      <c r="F1135" s="364" t="s">
        <v>10</v>
      </c>
      <c r="G1135" s="364" t="s">
        <v>7</v>
      </c>
      <c r="H1135" s="364" t="s">
        <v>7</v>
      </c>
      <c r="I1135" s="367">
        <f t="shared" si="17"/>
        <v>45771</v>
      </c>
      <c r="J1135" s="364"/>
      <c r="K1135" s="364"/>
      <c r="L1135" s="364"/>
      <c r="M1135" s="364"/>
      <c r="N1135" s="364"/>
      <c r="O1135" s="364" t="s">
        <v>7</v>
      </c>
      <c r="P1135" s="364" t="s">
        <v>7</v>
      </c>
    </row>
    <row r="1136" spans="1:16" x14ac:dyDescent="0.2">
      <c r="A1136" s="364">
        <v>138053</v>
      </c>
      <c r="B1136" s="364" t="s">
        <v>192</v>
      </c>
      <c r="C1136" s="364" t="s">
        <v>267</v>
      </c>
      <c r="D1136" s="364" t="s">
        <v>8</v>
      </c>
      <c r="E1136" s="364" t="s">
        <v>7</v>
      </c>
      <c r="F1136" s="364" t="s">
        <v>10</v>
      </c>
      <c r="G1136" s="364" t="s">
        <v>7</v>
      </c>
      <c r="H1136" s="364" t="s">
        <v>7</v>
      </c>
      <c r="I1136" s="367">
        <f t="shared" si="17"/>
        <v>45772</v>
      </c>
      <c r="J1136" s="364"/>
      <c r="K1136" s="364"/>
      <c r="L1136" s="364"/>
      <c r="M1136" s="364"/>
      <c r="N1136" s="364"/>
      <c r="O1136" s="364" t="s">
        <v>7</v>
      </c>
      <c r="P1136" s="364" t="s">
        <v>7</v>
      </c>
    </row>
    <row r="1137" spans="1:16" x14ac:dyDescent="0.2">
      <c r="A1137" s="364">
        <v>138053</v>
      </c>
      <c r="B1137" s="364" t="s">
        <v>192</v>
      </c>
      <c r="C1137" s="364" t="s">
        <v>268</v>
      </c>
      <c r="D1137" s="364" t="s">
        <v>8</v>
      </c>
      <c r="E1137" s="364" t="s">
        <v>7</v>
      </c>
      <c r="F1137" s="364" t="s">
        <v>241</v>
      </c>
      <c r="G1137" s="364" t="s">
        <v>7</v>
      </c>
      <c r="H1137" s="364" t="s">
        <v>7</v>
      </c>
      <c r="I1137" s="367">
        <f t="shared" si="17"/>
        <v>45773</v>
      </c>
      <c r="J1137" s="364"/>
      <c r="K1137" s="364"/>
      <c r="L1137" s="364"/>
      <c r="M1137" s="364"/>
      <c r="N1137" s="364"/>
      <c r="O1137" s="364" t="s">
        <v>7</v>
      </c>
      <c r="P1137" s="364" t="s">
        <v>7</v>
      </c>
    </row>
    <row r="1138" spans="1:16" x14ac:dyDescent="0.2">
      <c r="A1138" s="364">
        <v>138053</v>
      </c>
      <c r="B1138" s="364" t="s">
        <v>192</v>
      </c>
      <c r="C1138" s="364" t="s">
        <v>269</v>
      </c>
      <c r="D1138" s="364" t="s">
        <v>211</v>
      </c>
      <c r="E1138" s="364" t="s">
        <v>7</v>
      </c>
      <c r="F1138" s="364" t="s">
        <v>10</v>
      </c>
      <c r="G1138" s="364" t="s">
        <v>7</v>
      </c>
      <c r="H1138" s="364" t="s">
        <v>7</v>
      </c>
      <c r="I1138" s="367">
        <f t="shared" si="17"/>
        <v>45774</v>
      </c>
      <c r="J1138" s="364"/>
      <c r="K1138" s="364"/>
      <c r="L1138" s="364"/>
      <c r="M1138" s="364"/>
      <c r="N1138" s="364"/>
      <c r="O1138" s="364" t="s">
        <v>7</v>
      </c>
      <c r="P1138" s="364" t="s">
        <v>7</v>
      </c>
    </row>
    <row r="1139" spans="1:16" x14ac:dyDescent="0.2">
      <c r="A1139" s="364">
        <v>138053</v>
      </c>
      <c r="B1139" s="364" t="s">
        <v>192</v>
      </c>
      <c r="C1139" s="364" t="s">
        <v>270</v>
      </c>
      <c r="D1139" s="364" t="s">
        <v>8</v>
      </c>
      <c r="E1139" s="364" t="s">
        <v>7</v>
      </c>
      <c r="F1139" s="364" t="s">
        <v>10</v>
      </c>
      <c r="G1139" s="364" t="s">
        <v>7</v>
      </c>
      <c r="H1139" s="364" t="s">
        <v>7</v>
      </c>
      <c r="I1139" s="367">
        <f t="shared" si="17"/>
        <v>45775</v>
      </c>
      <c r="J1139" s="364"/>
      <c r="K1139" s="364"/>
      <c r="L1139" s="364"/>
      <c r="M1139" s="364"/>
      <c r="N1139" s="364"/>
      <c r="O1139" s="364" t="s">
        <v>7</v>
      </c>
      <c r="P1139" s="364" t="s">
        <v>7</v>
      </c>
    </row>
    <row r="1140" spans="1:16" x14ac:dyDescent="0.2">
      <c r="A1140" s="364">
        <v>138053</v>
      </c>
      <c r="B1140" s="364" t="s">
        <v>192</v>
      </c>
      <c r="C1140" s="364" t="s">
        <v>271</v>
      </c>
      <c r="D1140" s="364" t="s">
        <v>8</v>
      </c>
      <c r="E1140" s="364" t="s">
        <v>7</v>
      </c>
      <c r="F1140" s="364" t="s">
        <v>10</v>
      </c>
      <c r="G1140" s="364" t="s">
        <v>7</v>
      </c>
      <c r="H1140" s="364" t="s">
        <v>7</v>
      </c>
      <c r="I1140" s="367">
        <f t="shared" si="17"/>
        <v>45776</v>
      </c>
      <c r="J1140" s="364"/>
      <c r="K1140" s="364"/>
      <c r="L1140" s="364"/>
      <c r="M1140" s="364"/>
      <c r="N1140" s="364"/>
      <c r="O1140" s="364" t="s">
        <v>7</v>
      </c>
      <c r="P1140" s="364" t="s">
        <v>7</v>
      </c>
    </row>
    <row r="1141" spans="1:16" x14ac:dyDescent="0.2">
      <c r="A1141" s="364">
        <v>138053</v>
      </c>
      <c r="B1141" s="364" t="s">
        <v>192</v>
      </c>
      <c r="C1141" s="364" t="s">
        <v>272</v>
      </c>
      <c r="D1141" s="364" t="s">
        <v>8</v>
      </c>
      <c r="E1141" s="364" t="s">
        <v>7</v>
      </c>
      <c r="F1141" s="364" t="s">
        <v>10</v>
      </c>
      <c r="G1141" s="364" t="s">
        <v>7</v>
      </c>
      <c r="H1141" s="364" t="s">
        <v>7</v>
      </c>
      <c r="I1141" s="367">
        <f t="shared" si="17"/>
        <v>45777</v>
      </c>
      <c r="J1141" s="364"/>
      <c r="K1141" s="364"/>
      <c r="L1141" s="364"/>
      <c r="M1141" s="364"/>
      <c r="N1141" s="364"/>
      <c r="O1141" s="364" t="s">
        <v>7</v>
      </c>
      <c r="P1141" s="364" t="s">
        <v>7</v>
      </c>
    </row>
    <row r="1142" spans="1:16" x14ac:dyDescent="0.2">
      <c r="A1142" s="364">
        <v>142042</v>
      </c>
      <c r="B1142" s="364" t="s">
        <v>195</v>
      </c>
      <c r="C1142" s="364" t="s">
        <v>243</v>
      </c>
      <c r="D1142" s="364" t="s">
        <v>8</v>
      </c>
      <c r="E1142" s="364" t="s">
        <v>7</v>
      </c>
      <c r="F1142" s="364" t="s">
        <v>10</v>
      </c>
      <c r="G1142" s="364" t="s">
        <v>7</v>
      </c>
      <c r="H1142" s="364" t="s">
        <v>7</v>
      </c>
      <c r="I1142" s="367">
        <f t="shared" si="17"/>
        <v>45748</v>
      </c>
      <c r="J1142" s="364"/>
      <c r="K1142" s="364"/>
      <c r="L1142" s="364"/>
      <c r="M1142" s="364"/>
      <c r="N1142" s="364"/>
      <c r="O1142" s="364" t="s">
        <v>7</v>
      </c>
      <c r="P1142" s="364" t="s">
        <v>7</v>
      </c>
    </row>
    <row r="1143" spans="1:16" x14ac:dyDescent="0.2">
      <c r="A1143" s="364">
        <v>142042</v>
      </c>
      <c r="B1143" s="364" t="s">
        <v>195</v>
      </c>
      <c r="C1143" s="364" t="s">
        <v>244</v>
      </c>
      <c r="D1143" s="364" t="s">
        <v>8</v>
      </c>
      <c r="E1143" s="364" t="s">
        <v>7</v>
      </c>
      <c r="F1143" s="364" t="s">
        <v>10</v>
      </c>
      <c r="G1143" s="364" t="s">
        <v>7</v>
      </c>
      <c r="H1143" s="364" t="s">
        <v>7</v>
      </c>
      <c r="I1143" s="367">
        <f t="shared" si="17"/>
        <v>45749</v>
      </c>
      <c r="J1143" s="364"/>
      <c r="K1143" s="364"/>
      <c r="L1143" s="364"/>
      <c r="M1143" s="364"/>
      <c r="N1143" s="364"/>
      <c r="O1143" s="364" t="s">
        <v>7</v>
      </c>
      <c r="P1143" s="364" t="s">
        <v>7</v>
      </c>
    </row>
    <row r="1144" spans="1:16" x14ac:dyDescent="0.2">
      <c r="A1144" s="364">
        <v>142042</v>
      </c>
      <c r="B1144" s="364" t="s">
        <v>195</v>
      </c>
      <c r="C1144" s="364" t="s">
        <v>245</v>
      </c>
      <c r="D1144" s="364" t="s">
        <v>8</v>
      </c>
      <c r="E1144" s="364" t="s">
        <v>7</v>
      </c>
      <c r="F1144" s="364" t="s">
        <v>37</v>
      </c>
      <c r="G1144" s="364" t="s">
        <v>7</v>
      </c>
      <c r="H1144" s="364" t="s">
        <v>7</v>
      </c>
      <c r="I1144" s="367">
        <f t="shared" si="17"/>
        <v>45750</v>
      </c>
      <c r="J1144" s="364"/>
      <c r="K1144" s="364"/>
      <c r="L1144" s="364"/>
      <c r="M1144" s="364"/>
      <c r="N1144" s="364"/>
      <c r="O1144" s="364" t="s">
        <v>7</v>
      </c>
      <c r="P1144" s="364" t="s">
        <v>7</v>
      </c>
    </row>
    <row r="1145" spans="1:16" x14ac:dyDescent="0.2">
      <c r="A1145" s="364">
        <v>142042</v>
      </c>
      <c r="B1145" s="364" t="s">
        <v>195</v>
      </c>
      <c r="C1145" s="364" t="s">
        <v>246</v>
      </c>
      <c r="D1145" s="364" t="s">
        <v>8</v>
      </c>
      <c r="E1145" s="364" t="s">
        <v>7</v>
      </c>
      <c r="F1145" s="364" t="s">
        <v>38</v>
      </c>
      <c r="G1145" s="364" t="s">
        <v>7</v>
      </c>
      <c r="H1145" s="364" t="s">
        <v>7</v>
      </c>
      <c r="I1145" s="367">
        <f t="shared" si="17"/>
        <v>45751</v>
      </c>
      <c r="J1145" s="364"/>
      <c r="K1145" s="364"/>
      <c r="L1145" s="364"/>
      <c r="M1145" s="364"/>
      <c r="N1145" s="364"/>
      <c r="O1145" s="364" t="s">
        <v>7</v>
      </c>
      <c r="P1145" s="364" t="s">
        <v>7</v>
      </c>
    </row>
    <row r="1146" spans="1:16" x14ac:dyDescent="0.2">
      <c r="A1146" s="364">
        <v>142042</v>
      </c>
      <c r="B1146" s="364" t="s">
        <v>195</v>
      </c>
      <c r="C1146" s="364" t="s">
        <v>247</v>
      </c>
      <c r="D1146" s="364" t="s">
        <v>8</v>
      </c>
      <c r="E1146" s="364" t="s">
        <v>7</v>
      </c>
      <c r="F1146" s="364" t="s">
        <v>241</v>
      </c>
      <c r="G1146" s="364" t="s">
        <v>7</v>
      </c>
      <c r="H1146" s="364" t="s">
        <v>7</v>
      </c>
      <c r="I1146" s="367">
        <f t="shared" si="17"/>
        <v>45752</v>
      </c>
      <c r="J1146" s="364"/>
      <c r="K1146" s="364"/>
      <c r="L1146" s="364"/>
      <c r="M1146" s="364"/>
      <c r="N1146" s="364"/>
      <c r="O1146" s="364" t="s">
        <v>7</v>
      </c>
      <c r="P1146" s="364" t="s">
        <v>7</v>
      </c>
    </row>
    <row r="1147" spans="1:16" x14ac:dyDescent="0.2">
      <c r="A1147" s="364">
        <v>142042</v>
      </c>
      <c r="B1147" s="364" t="s">
        <v>195</v>
      </c>
      <c r="C1147" s="364" t="s">
        <v>248</v>
      </c>
      <c r="D1147" s="364" t="s">
        <v>211</v>
      </c>
      <c r="E1147" s="364" t="s">
        <v>7</v>
      </c>
      <c r="F1147" s="364" t="s">
        <v>10</v>
      </c>
      <c r="G1147" s="364" t="s">
        <v>7</v>
      </c>
      <c r="H1147" s="364" t="s">
        <v>7</v>
      </c>
      <c r="I1147" s="367">
        <f t="shared" si="17"/>
        <v>45753</v>
      </c>
      <c r="J1147" s="364"/>
      <c r="K1147" s="364"/>
      <c r="L1147" s="364"/>
      <c r="M1147" s="364"/>
      <c r="N1147" s="364"/>
      <c r="O1147" s="364" t="s">
        <v>7</v>
      </c>
      <c r="P1147" s="364" t="s">
        <v>7</v>
      </c>
    </row>
    <row r="1148" spans="1:16" x14ac:dyDescent="0.2">
      <c r="A1148" s="364">
        <v>142042</v>
      </c>
      <c r="B1148" s="364" t="s">
        <v>195</v>
      </c>
      <c r="C1148" s="364" t="s">
        <v>249</v>
      </c>
      <c r="D1148" s="364" t="s">
        <v>8</v>
      </c>
      <c r="E1148" s="364" t="s">
        <v>7</v>
      </c>
      <c r="F1148" s="364" t="s">
        <v>10</v>
      </c>
      <c r="G1148" s="364" t="s">
        <v>7</v>
      </c>
      <c r="H1148" s="364" t="s">
        <v>7</v>
      </c>
      <c r="I1148" s="367">
        <f t="shared" si="17"/>
        <v>45754</v>
      </c>
      <c r="J1148" s="364"/>
      <c r="K1148" s="364"/>
      <c r="L1148" s="364"/>
      <c r="M1148" s="364"/>
      <c r="N1148" s="364"/>
      <c r="O1148" s="364" t="s">
        <v>7</v>
      </c>
      <c r="P1148" s="364" t="s">
        <v>7</v>
      </c>
    </row>
    <row r="1149" spans="1:16" x14ac:dyDescent="0.2">
      <c r="A1149" s="364">
        <v>142042</v>
      </c>
      <c r="B1149" s="364" t="s">
        <v>195</v>
      </c>
      <c r="C1149" s="364" t="s">
        <v>250</v>
      </c>
      <c r="D1149" s="364" t="s">
        <v>8</v>
      </c>
      <c r="E1149" s="364" t="s">
        <v>7</v>
      </c>
      <c r="F1149" s="364" t="s">
        <v>10</v>
      </c>
      <c r="G1149" s="364" t="s">
        <v>7</v>
      </c>
      <c r="H1149" s="364" t="s">
        <v>7</v>
      </c>
      <c r="I1149" s="367">
        <f t="shared" si="17"/>
        <v>45755</v>
      </c>
      <c r="J1149" s="364"/>
      <c r="K1149" s="364"/>
      <c r="L1149" s="364"/>
      <c r="M1149" s="364"/>
      <c r="N1149" s="364"/>
      <c r="O1149" s="364" t="s">
        <v>7</v>
      </c>
      <c r="P1149" s="364" t="s">
        <v>7</v>
      </c>
    </row>
    <row r="1150" spans="1:16" x14ac:dyDescent="0.2">
      <c r="A1150" s="364">
        <v>142042</v>
      </c>
      <c r="B1150" s="364" t="s">
        <v>195</v>
      </c>
      <c r="C1150" s="364" t="s">
        <v>251</v>
      </c>
      <c r="D1150" s="364" t="s">
        <v>8</v>
      </c>
      <c r="E1150" s="364" t="s">
        <v>7</v>
      </c>
      <c r="F1150" s="364" t="s">
        <v>10</v>
      </c>
      <c r="G1150" s="364" t="s">
        <v>7</v>
      </c>
      <c r="H1150" s="364" t="s">
        <v>7</v>
      </c>
      <c r="I1150" s="367">
        <f t="shared" si="17"/>
        <v>45756</v>
      </c>
      <c r="J1150" s="364"/>
      <c r="K1150" s="364"/>
      <c r="L1150" s="364"/>
      <c r="M1150" s="364"/>
      <c r="N1150" s="364"/>
      <c r="O1150" s="364" t="s">
        <v>7</v>
      </c>
      <c r="P1150" s="364" t="s">
        <v>7</v>
      </c>
    </row>
    <row r="1151" spans="1:16" x14ac:dyDescent="0.2">
      <c r="A1151" s="364">
        <v>142042</v>
      </c>
      <c r="B1151" s="364" t="s">
        <v>195</v>
      </c>
      <c r="C1151" s="364" t="s">
        <v>252</v>
      </c>
      <c r="D1151" s="364" t="s">
        <v>8</v>
      </c>
      <c r="E1151" s="364" t="s">
        <v>7</v>
      </c>
      <c r="F1151" s="364" t="s">
        <v>10</v>
      </c>
      <c r="G1151" s="364" t="s">
        <v>7</v>
      </c>
      <c r="H1151" s="364" t="s">
        <v>7</v>
      </c>
      <c r="I1151" s="367">
        <f t="shared" si="17"/>
        <v>45757</v>
      </c>
      <c r="J1151" s="364"/>
      <c r="K1151" s="364"/>
      <c r="L1151" s="364"/>
      <c r="M1151" s="364"/>
      <c r="N1151" s="364"/>
      <c r="O1151" s="364" t="s">
        <v>7</v>
      </c>
      <c r="P1151" s="364" t="s">
        <v>7</v>
      </c>
    </row>
    <row r="1152" spans="1:16" x14ac:dyDescent="0.2">
      <c r="A1152" s="364">
        <v>142042</v>
      </c>
      <c r="B1152" s="364" t="s">
        <v>195</v>
      </c>
      <c r="C1152" s="364" t="s">
        <v>253</v>
      </c>
      <c r="D1152" s="364" t="s">
        <v>8</v>
      </c>
      <c r="E1152" s="364" t="s">
        <v>7</v>
      </c>
      <c r="F1152" s="364" t="s">
        <v>10</v>
      </c>
      <c r="G1152" s="364" t="s">
        <v>7</v>
      </c>
      <c r="H1152" s="364" t="s">
        <v>7</v>
      </c>
      <c r="I1152" s="367">
        <f t="shared" si="17"/>
        <v>45758</v>
      </c>
      <c r="J1152" s="364"/>
      <c r="K1152" s="364"/>
      <c r="L1152" s="364"/>
      <c r="M1152" s="364"/>
      <c r="N1152" s="364"/>
      <c r="O1152" s="364" t="s">
        <v>7</v>
      </c>
      <c r="P1152" s="364" t="s">
        <v>7</v>
      </c>
    </row>
    <row r="1153" spans="1:16" x14ac:dyDescent="0.2">
      <c r="A1153" s="364">
        <v>142042</v>
      </c>
      <c r="B1153" s="364" t="s">
        <v>195</v>
      </c>
      <c r="C1153" s="364" t="s">
        <v>254</v>
      </c>
      <c r="D1153" s="364" t="s">
        <v>9</v>
      </c>
      <c r="E1153" s="364" t="s">
        <v>7</v>
      </c>
      <c r="F1153" s="364" t="s">
        <v>10</v>
      </c>
      <c r="G1153" s="364" t="s">
        <v>7</v>
      </c>
      <c r="H1153" s="364" t="s">
        <v>7</v>
      </c>
      <c r="I1153" s="367">
        <f t="shared" si="17"/>
        <v>45759</v>
      </c>
      <c r="J1153" s="364"/>
      <c r="K1153" s="364"/>
      <c r="L1153" s="364"/>
      <c r="M1153" s="364"/>
      <c r="N1153" s="364"/>
      <c r="O1153" s="364" t="s">
        <v>7</v>
      </c>
      <c r="P1153" s="364" t="s">
        <v>7</v>
      </c>
    </row>
    <row r="1154" spans="1:16" x14ac:dyDescent="0.2">
      <c r="A1154" s="364">
        <v>142042</v>
      </c>
      <c r="B1154" s="364" t="s">
        <v>195</v>
      </c>
      <c r="C1154" s="364" t="s">
        <v>255</v>
      </c>
      <c r="D1154" s="364" t="s">
        <v>8</v>
      </c>
      <c r="E1154" s="364" t="s">
        <v>7</v>
      </c>
      <c r="F1154" s="364" t="s">
        <v>37</v>
      </c>
      <c r="G1154" s="364" t="s">
        <v>7</v>
      </c>
      <c r="H1154" s="364" t="s">
        <v>7</v>
      </c>
      <c r="I1154" s="367">
        <f t="shared" si="17"/>
        <v>45760</v>
      </c>
      <c r="J1154" s="364"/>
      <c r="K1154" s="364"/>
      <c r="L1154" s="364"/>
      <c r="M1154" s="364"/>
      <c r="N1154" s="364"/>
      <c r="O1154" s="364" t="s">
        <v>7</v>
      </c>
      <c r="P1154" s="364" t="s">
        <v>7</v>
      </c>
    </row>
    <row r="1155" spans="1:16" x14ac:dyDescent="0.2">
      <c r="A1155" s="364">
        <v>142042</v>
      </c>
      <c r="B1155" s="364" t="s">
        <v>195</v>
      </c>
      <c r="C1155" s="364" t="s">
        <v>256</v>
      </c>
      <c r="D1155" s="364" t="s">
        <v>8</v>
      </c>
      <c r="E1155" s="364" t="s">
        <v>7</v>
      </c>
      <c r="F1155" s="364" t="s">
        <v>38</v>
      </c>
      <c r="G1155" s="364" t="s">
        <v>7</v>
      </c>
      <c r="H1155" s="364" t="s">
        <v>7</v>
      </c>
      <c r="I1155" s="367">
        <f t="shared" ref="I1155:I1218" si="18">C1155*1</f>
        <v>45761</v>
      </c>
      <c r="J1155" s="364"/>
      <c r="K1155" s="364"/>
      <c r="L1155" s="364"/>
      <c r="M1155" s="364"/>
      <c r="N1155" s="364"/>
      <c r="O1155" s="364" t="s">
        <v>7</v>
      </c>
      <c r="P1155" s="364" t="s">
        <v>7</v>
      </c>
    </row>
    <row r="1156" spans="1:16" x14ac:dyDescent="0.2">
      <c r="A1156" s="364">
        <v>142042</v>
      </c>
      <c r="B1156" s="364" t="s">
        <v>195</v>
      </c>
      <c r="C1156" s="364" t="s">
        <v>257</v>
      </c>
      <c r="D1156" s="364" t="s">
        <v>211</v>
      </c>
      <c r="E1156" s="364" t="s">
        <v>7</v>
      </c>
      <c r="F1156" s="364" t="s">
        <v>10</v>
      </c>
      <c r="G1156" s="364" t="s">
        <v>7</v>
      </c>
      <c r="H1156" s="364" t="s">
        <v>7</v>
      </c>
      <c r="I1156" s="367">
        <f t="shared" si="18"/>
        <v>45762</v>
      </c>
      <c r="J1156" s="364"/>
      <c r="K1156" s="364"/>
      <c r="L1156" s="364"/>
      <c r="M1156" s="364"/>
      <c r="N1156" s="364"/>
      <c r="O1156" s="364" t="s">
        <v>7</v>
      </c>
      <c r="P1156" s="364" t="s">
        <v>7</v>
      </c>
    </row>
    <row r="1157" spans="1:16" x14ac:dyDescent="0.2">
      <c r="A1157" s="364">
        <v>142042</v>
      </c>
      <c r="B1157" s="364" t="s">
        <v>195</v>
      </c>
      <c r="C1157" s="364" t="s">
        <v>258</v>
      </c>
      <c r="D1157" s="364" t="s">
        <v>8</v>
      </c>
      <c r="E1157" s="364" t="s">
        <v>7</v>
      </c>
      <c r="F1157" s="364" t="s">
        <v>10</v>
      </c>
      <c r="G1157" s="364" t="s">
        <v>7</v>
      </c>
      <c r="H1157" s="364" t="s">
        <v>7</v>
      </c>
      <c r="I1157" s="367">
        <f t="shared" si="18"/>
        <v>45763</v>
      </c>
      <c r="J1157" s="364"/>
      <c r="K1157" s="364"/>
      <c r="L1157" s="364"/>
      <c r="M1157" s="364"/>
      <c r="N1157" s="364"/>
      <c r="O1157" s="364" t="s">
        <v>7</v>
      </c>
      <c r="P1157" s="364" t="s">
        <v>7</v>
      </c>
    </row>
    <row r="1158" spans="1:16" x14ac:dyDescent="0.2">
      <c r="A1158" s="364">
        <v>142042</v>
      </c>
      <c r="B1158" s="364" t="s">
        <v>195</v>
      </c>
      <c r="C1158" s="364" t="s">
        <v>259</v>
      </c>
      <c r="D1158" s="364" t="s">
        <v>8</v>
      </c>
      <c r="E1158" s="364" t="s">
        <v>7</v>
      </c>
      <c r="F1158" s="364" t="s">
        <v>10</v>
      </c>
      <c r="G1158" s="364" t="s">
        <v>7</v>
      </c>
      <c r="H1158" s="364" t="s">
        <v>7</v>
      </c>
      <c r="I1158" s="367">
        <f t="shared" si="18"/>
        <v>45764</v>
      </c>
      <c r="J1158" s="364"/>
      <c r="K1158" s="364"/>
      <c r="L1158" s="364"/>
      <c r="M1158" s="364"/>
      <c r="N1158" s="364"/>
      <c r="O1158" s="364" t="s">
        <v>7</v>
      </c>
      <c r="P1158" s="364" t="s">
        <v>7</v>
      </c>
    </row>
    <row r="1159" spans="1:16" x14ac:dyDescent="0.2">
      <c r="A1159" s="364">
        <v>142042</v>
      </c>
      <c r="B1159" s="364" t="s">
        <v>195</v>
      </c>
      <c r="C1159" s="364" t="s">
        <v>260</v>
      </c>
      <c r="D1159" s="364" t="s">
        <v>8</v>
      </c>
      <c r="E1159" s="364" t="s">
        <v>7</v>
      </c>
      <c r="F1159" s="364" t="s">
        <v>10</v>
      </c>
      <c r="G1159" s="364" t="s">
        <v>7</v>
      </c>
      <c r="H1159" s="364" t="s">
        <v>7</v>
      </c>
      <c r="I1159" s="367">
        <f t="shared" si="18"/>
        <v>45765</v>
      </c>
      <c r="J1159" s="364"/>
      <c r="K1159" s="364"/>
      <c r="L1159" s="364"/>
      <c r="M1159" s="364"/>
      <c r="N1159" s="364"/>
      <c r="O1159" s="364" t="s">
        <v>7</v>
      </c>
      <c r="P1159" s="364" t="s">
        <v>7</v>
      </c>
    </row>
    <row r="1160" spans="1:16" x14ac:dyDescent="0.2">
      <c r="A1160" s="364">
        <v>142042</v>
      </c>
      <c r="B1160" s="364" t="s">
        <v>195</v>
      </c>
      <c r="C1160" s="364" t="s">
        <v>261</v>
      </c>
      <c r="D1160" s="364" t="s">
        <v>8</v>
      </c>
      <c r="E1160" s="364" t="s">
        <v>7</v>
      </c>
      <c r="F1160" s="364" t="s">
        <v>37</v>
      </c>
      <c r="G1160" s="364" t="s">
        <v>7</v>
      </c>
      <c r="H1160" s="364" t="s">
        <v>7</v>
      </c>
      <c r="I1160" s="367">
        <f t="shared" si="18"/>
        <v>45766</v>
      </c>
      <c r="J1160" s="364"/>
      <c r="K1160" s="364"/>
      <c r="L1160" s="364"/>
      <c r="M1160" s="364"/>
      <c r="N1160" s="364"/>
      <c r="O1160" s="364" t="s">
        <v>7</v>
      </c>
      <c r="P1160" s="364" t="s">
        <v>7</v>
      </c>
    </row>
    <row r="1161" spans="1:16" x14ac:dyDescent="0.2">
      <c r="A1161" s="364">
        <v>142042</v>
      </c>
      <c r="B1161" s="364" t="s">
        <v>195</v>
      </c>
      <c r="C1161" s="364" t="s">
        <v>262</v>
      </c>
      <c r="D1161" s="364" t="s">
        <v>8</v>
      </c>
      <c r="E1161" s="364" t="s">
        <v>7</v>
      </c>
      <c r="F1161" s="364" t="s">
        <v>38</v>
      </c>
      <c r="G1161" s="364" t="s">
        <v>7</v>
      </c>
      <c r="H1161" s="364" t="s">
        <v>7</v>
      </c>
      <c r="I1161" s="367">
        <f t="shared" si="18"/>
        <v>45767</v>
      </c>
      <c r="J1161" s="364"/>
      <c r="K1161" s="364"/>
      <c r="L1161" s="364"/>
      <c r="M1161" s="364"/>
      <c r="N1161" s="364"/>
      <c r="O1161" s="364" t="s">
        <v>7</v>
      </c>
      <c r="P1161" s="364" t="s">
        <v>7</v>
      </c>
    </row>
    <row r="1162" spans="1:16" x14ac:dyDescent="0.2">
      <c r="A1162" s="364">
        <v>142042</v>
      </c>
      <c r="B1162" s="364" t="s">
        <v>195</v>
      </c>
      <c r="C1162" s="364" t="s">
        <v>263</v>
      </c>
      <c r="D1162" s="364" t="s">
        <v>211</v>
      </c>
      <c r="E1162" s="364" t="s">
        <v>7</v>
      </c>
      <c r="F1162" s="364" t="s">
        <v>10</v>
      </c>
      <c r="G1162" s="364" t="s">
        <v>7</v>
      </c>
      <c r="H1162" s="364" t="s">
        <v>7</v>
      </c>
      <c r="I1162" s="367">
        <f t="shared" si="18"/>
        <v>45768</v>
      </c>
      <c r="J1162" s="364"/>
      <c r="K1162" s="364"/>
      <c r="L1162" s="364"/>
      <c r="M1162" s="364"/>
      <c r="N1162" s="364"/>
      <c r="O1162" s="364" t="s">
        <v>7</v>
      </c>
      <c r="P1162" s="364" t="s">
        <v>7</v>
      </c>
    </row>
    <row r="1163" spans="1:16" x14ac:dyDescent="0.2">
      <c r="A1163" s="364">
        <v>142042</v>
      </c>
      <c r="B1163" s="364" t="s">
        <v>195</v>
      </c>
      <c r="C1163" s="364" t="s">
        <v>264</v>
      </c>
      <c r="D1163" s="364" t="s">
        <v>8</v>
      </c>
      <c r="E1163" s="364" t="s">
        <v>7</v>
      </c>
      <c r="F1163" s="364" t="s">
        <v>10</v>
      </c>
      <c r="G1163" s="364" t="s">
        <v>7</v>
      </c>
      <c r="H1163" s="364" t="s">
        <v>7</v>
      </c>
      <c r="I1163" s="367">
        <f t="shared" si="18"/>
        <v>45769</v>
      </c>
      <c r="J1163" s="364"/>
      <c r="K1163" s="364"/>
      <c r="L1163" s="364"/>
      <c r="M1163" s="364"/>
      <c r="N1163" s="364"/>
      <c r="O1163" s="364" t="s">
        <v>7</v>
      </c>
      <c r="P1163" s="364" t="s">
        <v>7</v>
      </c>
    </row>
    <row r="1164" spans="1:16" x14ac:dyDescent="0.2">
      <c r="A1164" s="364">
        <v>142042</v>
      </c>
      <c r="B1164" s="364" t="s">
        <v>195</v>
      </c>
      <c r="C1164" s="364" t="s">
        <v>265</v>
      </c>
      <c r="D1164" s="364" t="s">
        <v>8</v>
      </c>
      <c r="E1164" s="364" t="s">
        <v>7</v>
      </c>
      <c r="F1164" s="364" t="s">
        <v>10</v>
      </c>
      <c r="G1164" s="364" t="s">
        <v>7</v>
      </c>
      <c r="H1164" s="364" t="s">
        <v>7</v>
      </c>
      <c r="I1164" s="367">
        <f t="shared" si="18"/>
        <v>45770</v>
      </c>
      <c r="J1164" s="364"/>
      <c r="K1164" s="364"/>
      <c r="L1164" s="364"/>
      <c r="M1164" s="364"/>
      <c r="N1164" s="364"/>
      <c r="O1164" s="364" t="s">
        <v>7</v>
      </c>
      <c r="P1164" s="364" t="s">
        <v>7</v>
      </c>
    </row>
    <row r="1165" spans="1:16" x14ac:dyDescent="0.2">
      <c r="A1165" s="364">
        <v>142042</v>
      </c>
      <c r="B1165" s="364" t="s">
        <v>195</v>
      </c>
      <c r="C1165" s="364" t="s">
        <v>266</v>
      </c>
      <c r="D1165" s="364" t="s">
        <v>8</v>
      </c>
      <c r="E1165" s="364" t="s">
        <v>7</v>
      </c>
      <c r="F1165" s="364" t="s">
        <v>10</v>
      </c>
      <c r="G1165" s="364" t="s">
        <v>7</v>
      </c>
      <c r="H1165" s="364" t="s">
        <v>7</v>
      </c>
      <c r="I1165" s="367">
        <f t="shared" si="18"/>
        <v>45771</v>
      </c>
      <c r="J1165" s="364"/>
      <c r="K1165" s="364"/>
      <c r="L1165" s="364"/>
      <c r="M1165" s="364"/>
      <c r="N1165" s="364"/>
      <c r="O1165" s="364" t="s">
        <v>7</v>
      </c>
      <c r="P1165" s="364" t="s">
        <v>7</v>
      </c>
    </row>
    <row r="1166" spans="1:16" x14ac:dyDescent="0.2">
      <c r="A1166" s="364">
        <v>142042</v>
      </c>
      <c r="B1166" s="364" t="s">
        <v>195</v>
      </c>
      <c r="C1166" s="364" t="s">
        <v>267</v>
      </c>
      <c r="D1166" s="364" t="s">
        <v>8</v>
      </c>
      <c r="E1166" s="364" t="s">
        <v>7</v>
      </c>
      <c r="F1166" s="364" t="s">
        <v>10</v>
      </c>
      <c r="G1166" s="364" t="s">
        <v>7</v>
      </c>
      <c r="H1166" s="364" t="s">
        <v>7</v>
      </c>
      <c r="I1166" s="367">
        <f t="shared" si="18"/>
        <v>45772</v>
      </c>
      <c r="J1166" s="364"/>
      <c r="K1166" s="364"/>
      <c r="L1166" s="364"/>
      <c r="M1166" s="364"/>
      <c r="N1166" s="364"/>
      <c r="O1166" s="364" t="s">
        <v>7</v>
      </c>
      <c r="P1166" s="364" t="s">
        <v>7</v>
      </c>
    </row>
    <row r="1167" spans="1:16" x14ac:dyDescent="0.2">
      <c r="A1167" s="364">
        <v>142042</v>
      </c>
      <c r="B1167" s="364" t="s">
        <v>195</v>
      </c>
      <c r="C1167" s="364" t="s">
        <v>268</v>
      </c>
      <c r="D1167" s="364" t="s">
        <v>9</v>
      </c>
      <c r="E1167" s="364" t="s">
        <v>7</v>
      </c>
      <c r="F1167" s="364" t="s">
        <v>10</v>
      </c>
      <c r="G1167" s="364" t="s">
        <v>7</v>
      </c>
      <c r="H1167" s="364" t="s">
        <v>7</v>
      </c>
      <c r="I1167" s="367">
        <f t="shared" si="18"/>
        <v>45773</v>
      </c>
      <c r="J1167" s="364"/>
      <c r="K1167" s="364"/>
      <c r="L1167" s="364"/>
      <c r="M1167" s="364"/>
      <c r="N1167" s="364"/>
      <c r="O1167" s="364" t="s">
        <v>7</v>
      </c>
      <c r="P1167" s="364" t="s">
        <v>7</v>
      </c>
    </row>
    <row r="1168" spans="1:16" x14ac:dyDescent="0.2">
      <c r="A1168" s="364">
        <v>142042</v>
      </c>
      <c r="B1168" s="364" t="s">
        <v>195</v>
      </c>
      <c r="C1168" s="364" t="s">
        <v>269</v>
      </c>
      <c r="D1168" s="364" t="s">
        <v>211</v>
      </c>
      <c r="E1168" s="364" t="s">
        <v>7</v>
      </c>
      <c r="F1168" s="364" t="s">
        <v>10</v>
      </c>
      <c r="G1168" s="364" t="s">
        <v>7</v>
      </c>
      <c r="H1168" s="364" t="s">
        <v>7</v>
      </c>
      <c r="I1168" s="367">
        <f t="shared" si="18"/>
        <v>45774</v>
      </c>
      <c r="J1168" s="364"/>
      <c r="K1168" s="364"/>
      <c r="L1168" s="364"/>
      <c r="M1168" s="364"/>
      <c r="N1168" s="364"/>
      <c r="O1168" s="364" t="s">
        <v>7</v>
      </c>
      <c r="P1168" s="364" t="s">
        <v>7</v>
      </c>
    </row>
    <row r="1169" spans="1:16" x14ac:dyDescent="0.2">
      <c r="A1169" s="364">
        <v>142042</v>
      </c>
      <c r="B1169" s="364" t="s">
        <v>195</v>
      </c>
      <c r="C1169" s="364" t="s">
        <v>270</v>
      </c>
      <c r="D1169" s="364" t="s">
        <v>8</v>
      </c>
      <c r="E1169" s="364" t="s">
        <v>7</v>
      </c>
      <c r="F1169" s="364" t="s">
        <v>37</v>
      </c>
      <c r="G1169" s="364" t="s">
        <v>7</v>
      </c>
      <c r="H1169" s="364" t="s">
        <v>7</v>
      </c>
      <c r="I1169" s="367">
        <f t="shared" si="18"/>
        <v>45775</v>
      </c>
      <c r="J1169" s="364"/>
      <c r="K1169" s="364"/>
      <c r="L1169" s="364"/>
      <c r="M1169" s="364"/>
      <c r="N1169" s="364"/>
      <c r="O1169" s="364" t="s">
        <v>7</v>
      </c>
      <c r="P1169" s="364" t="s">
        <v>7</v>
      </c>
    </row>
    <row r="1170" spans="1:16" x14ac:dyDescent="0.2">
      <c r="A1170" s="364">
        <v>142042</v>
      </c>
      <c r="B1170" s="364" t="s">
        <v>195</v>
      </c>
      <c r="C1170" s="364" t="s">
        <v>271</v>
      </c>
      <c r="D1170" s="364" t="s">
        <v>8</v>
      </c>
      <c r="E1170" s="364" t="s">
        <v>7</v>
      </c>
      <c r="F1170" s="364" t="s">
        <v>38</v>
      </c>
      <c r="G1170" s="364" t="s">
        <v>7</v>
      </c>
      <c r="H1170" s="364" t="s">
        <v>7</v>
      </c>
      <c r="I1170" s="367">
        <f t="shared" si="18"/>
        <v>45776</v>
      </c>
      <c r="J1170" s="364"/>
      <c r="K1170" s="364"/>
      <c r="L1170" s="364"/>
      <c r="M1170" s="364"/>
      <c r="N1170" s="364"/>
      <c r="O1170" s="364" t="s">
        <v>7</v>
      </c>
      <c r="P1170" s="364" t="s">
        <v>7</v>
      </c>
    </row>
    <row r="1171" spans="1:16" x14ac:dyDescent="0.2">
      <c r="A1171" s="364">
        <v>142042</v>
      </c>
      <c r="B1171" s="364" t="s">
        <v>195</v>
      </c>
      <c r="C1171" s="364" t="s">
        <v>272</v>
      </c>
      <c r="D1171" s="364" t="s">
        <v>8</v>
      </c>
      <c r="E1171" s="364" t="s">
        <v>7</v>
      </c>
      <c r="F1171" s="364" t="s">
        <v>10</v>
      </c>
      <c r="G1171" s="364" t="s">
        <v>7</v>
      </c>
      <c r="H1171" s="364" t="s">
        <v>7</v>
      </c>
      <c r="I1171" s="367">
        <f t="shared" si="18"/>
        <v>45777</v>
      </c>
      <c r="J1171" s="364"/>
      <c r="K1171" s="364"/>
      <c r="L1171" s="364"/>
      <c r="M1171" s="364"/>
      <c r="N1171" s="364"/>
      <c r="O1171" s="364" t="s">
        <v>7</v>
      </c>
      <c r="P1171" s="364" t="s">
        <v>7</v>
      </c>
    </row>
    <row r="1172" spans="1:16" x14ac:dyDescent="0.2">
      <c r="A1172" s="364">
        <v>145410</v>
      </c>
      <c r="B1172" s="364" t="s">
        <v>242</v>
      </c>
      <c r="C1172" s="364" t="s">
        <v>243</v>
      </c>
      <c r="D1172" s="364" t="s">
        <v>8</v>
      </c>
      <c r="E1172" s="364" t="s">
        <v>7</v>
      </c>
      <c r="F1172" s="364" t="s">
        <v>10</v>
      </c>
      <c r="G1172" s="364" t="s">
        <v>7</v>
      </c>
      <c r="H1172" s="364" t="s">
        <v>7</v>
      </c>
      <c r="I1172" s="367">
        <f t="shared" si="18"/>
        <v>45748</v>
      </c>
      <c r="J1172" s="364"/>
      <c r="K1172" s="364"/>
      <c r="L1172" s="364"/>
      <c r="M1172" s="364"/>
      <c r="N1172" s="364"/>
      <c r="O1172" s="364" t="s">
        <v>7</v>
      </c>
      <c r="P1172" s="364" t="s">
        <v>7</v>
      </c>
    </row>
    <row r="1173" spans="1:16" x14ac:dyDescent="0.2">
      <c r="A1173" s="364">
        <v>145410</v>
      </c>
      <c r="B1173" s="364" t="s">
        <v>242</v>
      </c>
      <c r="C1173" s="364" t="s">
        <v>244</v>
      </c>
      <c r="D1173" s="364" t="s">
        <v>8</v>
      </c>
      <c r="E1173" s="364" t="s">
        <v>7</v>
      </c>
      <c r="F1173" s="364" t="s">
        <v>10</v>
      </c>
      <c r="G1173" s="364" t="s">
        <v>7</v>
      </c>
      <c r="H1173" s="364" t="s">
        <v>7</v>
      </c>
      <c r="I1173" s="367">
        <f t="shared" si="18"/>
        <v>45749</v>
      </c>
      <c r="J1173" s="364"/>
      <c r="K1173" s="364"/>
      <c r="L1173" s="364"/>
      <c r="M1173" s="364"/>
      <c r="N1173" s="364"/>
      <c r="O1173" s="364" t="s">
        <v>7</v>
      </c>
      <c r="P1173" s="364" t="s">
        <v>7</v>
      </c>
    </row>
    <row r="1174" spans="1:16" x14ac:dyDescent="0.2">
      <c r="A1174" s="364">
        <v>145410</v>
      </c>
      <c r="B1174" s="364" t="s">
        <v>242</v>
      </c>
      <c r="C1174" s="364" t="s">
        <v>245</v>
      </c>
      <c r="D1174" s="364" t="s">
        <v>8</v>
      </c>
      <c r="E1174" s="364" t="s">
        <v>7</v>
      </c>
      <c r="F1174" s="364" t="s">
        <v>10</v>
      </c>
      <c r="G1174" s="364" t="s">
        <v>7</v>
      </c>
      <c r="H1174" s="364" t="s">
        <v>7</v>
      </c>
      <c r="I1174" s="367">
        <f t="shared" si="18"/>
        <v>45750</v>
      </c>
      <c r="J1174" s="364"/>
      <c r="K1174" s="364"/>
      <c r="L1174" s="364"/>
      <c r="M1174" s="364"/>
      <c r="N1174" s="364"/>
      <c r="O1174" s="364" t="s">
        <v>7</v>
      </c>
      <c r="P1174" s="364" t="s">
        <v>7</v>
      </c>
    </row>
    <row r="1175" spans="1:16" x14ac:dyDescent="0.2">
      <c r="A1175" s="364">
        <v>145410</v>
      </c>
      <c r="B1175" s="364" t="s">
        <v>242</v>
      </c>
      <c r="C1175" s="364" t="s">
        <v>246</v>
      </c>
      <c r="D1175" s="364" t="s">
        <v>8</v>
      </c>
      <c r="E1175" s="364" t="s">
        <v>7</v>
      </c>
      <c r="F1175" s="364" t="s">
        <v>10</v>
      </c>
      <c r="G1175" s="364" t="s">
        <v>7</v>
      </c>
      <c r="H1175" s="364" t="s">
        <v>7</v>
      </c>
      <c r="I1175" s="367">
        <f t="shared" si="18"/>
        <v>45751</v>
      </c>
      <c r="J1175" s="364"/>
      <c r="K1175" s="364"/>
      <c r="L1175" s="364"/>
      <c r="M1175" s="364"/>
      <c r="N1175" s="364"/>
      <c r="O1175" s="364" t="s">
        <v>7</v>
      </c>
      <c r="P1175" s="364" t="s">
        <v>7</v>
      </c>
    </row>
    <row r="1176" spans="1:16" x14ac:dyDescent="0.2">
      <c r="A1176" s="364">
        <v>145410</v>
      </c>
      <c r="B1176" s="364" t="s">
        <v>242</v>
      </c>
      <c r="C1176" s="364" t="s">
        <v>247</v>
      </c>
      <c r="D1176" s="364" t="s">
        <v>8</v>
      </c>
      <c r="E1176" s="364" t="s">
        <v>7</v>
      </c>
      <c r="F1176" s="364" t="s">
        <v>241</v>
      </c>
      <c r="G1176" s="364" t="s">
        <v>7</v>
      </c>
      <c r="H1176" s="364" t="s">
        <v>7</v>
      </c>
      <c r="I1176" s="367">
        <f t="shared" si="18"/>
        <v>45752</v>
      </c>
      <c r="J1176" s="364"/>
      <c r="K1176" s="364"/>
      <c r="L1176" s="364"/>
      <c r="M1176" s="364"/>
      <c r="N1176" s="364"/>
      <c r="O1176" s="364" t="s">
        <v>7</v>
      </c>
      <c r="P1176" s="364" t="s">
        <v>7</v>
      </c>
    </row>
    <row r="1177" spans="1:16" x14ac:dyDescent="0.2">
      <c r="A1177" s="364">
        <v>145410</v>
      </c>
      <c r="B1177" s="364" t="s">
        <v>242</v>
      </c>
      <c r="C1177" s="364" t="s">
        <v>248</v>
      </c>
      <c r="D1177" s="364" t="s">
        <v>211</v>
      </c>
      <c r="E1177" s="364" t="s">
        <v>7</v>
      </c>
      <c r="F1177" s="364" t="s">
        <v>10</v>
      </c>
      <c r="G1177" s="364" t="s">
        <v>7</v>
      </c>
      <c r="H1177" s="364" t="s">
        <v>7</v>
      </c>
      <c r="I1177" s="367">
        <f t="shared" si="18"/>
        <v>45753</v>
      </c>
      <c r="J1177" s="364"/>
      <c r="K1177" s="364"/>
      <c r="L1177" s="364"/>
      <c r="M1177" s="364"/>
      <c r="N1177" s="364"/>
      <c r="O1177" s="364" t="s">
        <v>7</v>
      </c>
      <c r="P1177" s="364" t="s">
        <v>7</v>
      </c>
    </row>
    <row r="1178" spans="1:16" x14ac:dyDescent="0.2">
      <c r="A1178" s="364">
        <v>145410</v>
      </c>
      <c r="B1178" s="364" t="s">
        <v>242</v>
      </c>
      <c r="C1178" s="364" t="s">
        <v>249</v>
      </c>
      <c r="D1178" s="364" t="s">
        <v>8</v>
      </c>
      <c r="E1178" s="364" t="s">
        <v>7</v>
      </c>
      <c r="F1178" s="364" t="s">
        <v>37</v>
      </c>
      <c r="G1178" s="364" t="s">
        <v>7</v>
      </c>
      <c r="H1178" s="364" t="s">
        <v>7</v>
      </c>
      <c r="I1178" s="367">
        <f t="shared" si="18"/>
        <v>45754</v>
      </c>
      <c r="J1178" s="364"/>
      <c r="K1178" s="364"/>
      <c r="L1178" s="364"/>
      <c r="M1178" s="364"/>
      <c r="N1178" s="364"/>
      <c r="O1178" s="364" t="s">
        <v>7</v>
      </c>
      <c r="P1178" s="364" t="s">
        <v>7</v>
      </c>
    </row>
    <row r="1179" spans="1:16" x14ac:dyDescent="0.2">
      <c r="A1179" s="364">
        <v>145410</v>
      </c>
      <c r="B1179" s="364" t="s">
        <v>242</v>
      </c>
      <c r="C1179" s="364" t="s">
        <v>250</v>
      </c>
      <c r="D1179" s="364" t="s">
        <v>8</v>
      </c>
      <c r="E1179" s="364" t="s">
        <v>7</v>
      </c>
      <c r="F1179" s="364" t="s">
        <v>38</v>
      </c>
      <c r="G1179" s="364" t="s">
        <v>7</v>
      </c>
      <c r="H1179" s="364" t="s">
        <v>7</v>
      </c>
      <c r="I1179" s="367">
        <f t="shared" si="18"/>
        <v>45755</v>
      </c>
      <c r="J1179" s="364"/>
      <c r="K1179" s="364"/>
      <c r="L1179" s="364"/>
      <c r="M1179" s="364"/>
      <c r="N1179" s="364"/>
      <c r="O1179" s="364" t="s">
        <v>7</v>
      </c>
      <c r="P1179" s="364" t="s">
        <v>7</v>
      </c>
    </row>
    <row r="1180" spans="1:16" x14ac:dyDescent="0.2">
      <c r="A1180" s="364">
        <v>145410</v>
      </c>
      <c r="B1180" s="364" t="s">
        <v>242</v>
      </c>
      <c r="C1180" s="364" t="s">
        <v>251</v>
      </c>
      <c r="D1180" s="364" t="s">
        <v>8</v>
      </c>
      <c r="E1180" s="364" t="s">
        <v>7</v>
      </c>
      <c r="F1180" s="364" t="s">
        <v>10</v>
      </c>
      <c r="G1180" s="364" t="s">
        <v>7</v>
      </c>
      <c r="H1180" s="364" t="s">
        <v>7</v>
      </c>
      <c r="I1180" s="367">
        <f t="shared" si="18"/>
        <v>45756</v>
      </c>
      <c r="J1180" s="364"/>
      <c r="K1180" s="364"/>
      <c r="L1180" s="364"/>
      <c r="M1180" s="364"/>
      <c r="N1180" s="364"/>
      <c r="O1180" s="364" t="s">
        <v>7</v>
      </c>
      <c r="P1180" s="364" t="s">
        <v>7</v>
      </c>
    </row>
    <row r="1181" spans="1:16" x14ac:dyDescent="0.2">
      <c r="A1181" s="364">
        <v>145410</v>
      </c>
      <c r="B1181" s="364" t="s">
        <v>242</v>
      </c>
      <c r="C1181" s="364" t="s">
        <v>252</v>
      </c>
      <c r="D1181" s="364" t="s">
        <v>8</v>
      </c>
      <c r="E1181" s="364" t="s">
        <v>7</v>
      </c>
      <c r="F1181" s="364" t="s">
        <v>10</v>
      </c>
      <c r="G1181" s="364" t="s">
        <v>7</v>
      </c>
      <c r="H1181" s="364" t="s">
        <v>7</v>
      </c>
      <c r="I1181" s="367">
        <f t="shared" si="18"/>
        <v>45757</v>
      </c>
      <c r="J1181" s="364"/>
      <c r="K1181" s="364"/>
      <c r="L1181" s="364"/>
      <c r="M1181" s="364"/>
      <c r="N1181" s="364"/>
      <c r="O1181" s="364" t="s">
        <v>7</v>
      </c>
      <c r="P1181" s="364" t="s">
        <v>7</v>
      </c>
    </row>
    <row r="1182" spans="1:16" x14ac:dyDescent="0.2">
      <c r="A1182" s="364">
        <v>145410</v>
      </c>
      <c r="B1182" s="364" t="s">
        <v>242</v>
      </c>
      <c r="C1182" s="364" t="s">
        <v>253</v>
      </c>
      <c r="D1182" s="364" t="s">
        <v>8</v>
      </c>
      <c r="E1182" s="364" t="s">
        <v>7</v>
      </c>
      <c r="F1182" s="364" t="s">
        <v>10</v>
      </c>
      <c r="G1182" s="364" t="s">
        <v>7</v>
      </c>
      <c r="H1182" s="364" t="s">
        <v>7</v>
      </c>
      <c r="I1182" s="367">
        <f t="shared" si="18"/>
        <v>45758</v>
      </c>
      <c r="J1182" s="364"/>
      <c r="K1182" s="364"/>
      <c r="L1182" s="364"/>
      <c r="M1182" s="364"/>
      <c r="N1182" s="364"/>
      <c r="O1182" s="364" t="s">
        <v>7</v>
      </c>
      <c r="P1182" s="364" t="s">
        <v>7</v>
      </c>
    </row>
    <row r="1183" spans="1:16" x14ac:dyDescent="0.2">
      <c r="A1183" s="364">
        <v>145410</v>
      </c>
      <c r="B1183" s="364" t="s">
        <v>242</v>
      </c>
      <c r="C1183" s="364" t="s">
        <v>254</v>
      </c>
      <c r="D1183" s="364" t="s">
        <v>9</v>
      </c>
      <c r="E1183" s="364" t="s">
        <v>7</v>
      </c>
      <c r="F1183" s="364" t="s">
        <v>10</v>
      </c>
      <c r="G1183" s="364" t="s">
        <v>7</v>
      </c>
      <c r="H1183" s="364" t="s">
        <v>7</v>
      </c>
      <c r="I1183" s="367">
        <f t="shared" si="18"/>
        <v>45759</v>
      </c>
      <c r="J1183" s="364"/>
      <c r="K1183" s="364"/>
      <c r="L1183" s="364"/>
      <c r="M1183" s="364"/>
      <c r="N1183" s="364"/>
      <c r="O1183" s="364" t="s">
        <v>7</v>
      </c>
      <c r="P1183" s="364" t="s">
        <v>7</v>
      </c>
    </row>
    <row r="1184" spans="1:16" x14ac:dyDescent="0.2">
      <c r="A1184" s="364">
        <v>145410</v>
      </c>
      <c r="B1184" s="364" t="s">
        <v>242</v>
      </c>
      <c r="C1184" s="364" t="s">
        <v>255</v>
      </c>
      <c r="D1184" s="364" t="s">
        <v>211</v>
      </c>
      <c r="E1184" s="364" t="s">
        <v>7</v>
      </c>
      <c r="F1184" s="364" t="s">
        <v>10</v>
      </c>
      <c r="G1184" s="364" t="s">
        <v>7</v>
      </c>
      <c r="H1184" s="364" t="s">
        <v>7</v>
      </c>
      <c r="I1184" s="367">
        <f t="shared" si="18"/>
        <v>45760</v>
      </c>
      <c r="J1184" s="364"/>
      <c r="K1184" s="364"/>
      <c r="L1184" s="364"/>
      <c r="M1184" s="364"/>
      <c r="N1184" s="364"/>
      <c r="O1184" s="364" t="s">
        <v>7</v>
      </c>
      <c r="P1184" s="364" t="s">
        <v>7</v>
      </c>
    </row>
    <row r="1185" spans="1:16" x14ac:dyDescent="0.2">
      <c r="A1185" s="364">
        <v>145410</v>
      </c>
      <c r="B1185" s="364" t="s">
        <v>242</v>
      </c>
      <c r="C1185" s="364" t="s">
        <v>256</v>
      </c>
      <c r="D1185" s="364" t="s">
        <v>8</v>
      </c>
      <c r="E1185" s="364" t="s">
        <v>7</v>
      </c>
      <c r="F1185" s="364" t="s">
        <v>10</v>
      </c>
      <c r="G1185" s="364" t="s">
        <v>7</v>
      </c>
      <c r="H1185" s="364" t="s">
        <v>7</v>
      </c>
      <c r="I1185" s="367">
        <f t="shared" si="18"/>
        <v>45761</v>
      </c>
      <c r="J1185" s="364"/>
      <c r="K1185" s="364"/>
      <c r="L1185" s="364"/>
      <c r="M1185" s="364"/>
      <c r="N1185" s="364"/>
      <c r="O1185" s="364" t="s">
        <v>7</v>
      </c>
      <c r="P1185" s="364" t="s">
        <v>7</v>
      </c>
    </row>
    <row r="1186" spans="1:16" x14ac:dyDescent="0.2">
      <c r="A1186" s="364">
        <v>145410</v>
      </c>
      <c r="B1186" s="364" t="s">
        <v>242</v>
      </c>
      <c r="C1186" s="364" t="s">
        <v>257</v>
      </c>
      <c r="D1186" s="364" t="s">
        <v>8</v>
      </c>
      <c r="E1186" s="364" t="s">
        <v>7</v>
      </c>
      <c r="F1186" s="364" t="s">
        <v>10</v>
      </c>
      <c r="G1186" s="364" t="s">
        <v>7</v>
      </c>
      <c r="H1186" s="364" t="s">
        <v>7</v>
      </c>
      <c r="I1186" s="367">
        <f t="shared" si="18"/>
        <v>45762</v>
      </c>
      <c r="J1186" s="364"/>
      <c r="K1186" s="364"/>
      <c r="L1186" s="364"/>
      <c r="M1186" s="364"/>
      <c r="N1186" s="364"/>
      <c r="O1186" s="364" t="s">
        <v>7</v>
      </c>
      <c r="P1186" s="364" t="s">
        <v>7</v>
      </c>
    </row>
    <row r="1187" spans="1:16" x14ac:dyDescent="0.2">
      <c r="A1187" s="364">
        <v>145410</v>
      </c>
      <c r="B1187" s="364" t="s">
        <v>242</v>
      </c>
      <c r="C1187" s="364" t="s">
        <v>258</v>
      </c>
      <c r="D1187" s="364" t="s">
        <v>8</v>
      </c>
      <c r="E1187" s="364" t="s">
        <v>7</v>
      </c>
      <c r="F1187" s="364" t="s">
        <v>10</v>
      </c>
      <c r="G1187" s="364" t="s">
        <v>7</v>
      </c>
      <c r="H1187" s="364" t="s">
        <v>7</v>
      </c>
      <c r="I1187" s="367">
        <f t="shared" si="18"/>
        <v>45763</v>
      </c>
      <c r="J1187" s="364"/>
      <c r="K1187" s="364"/>
      <c r="L1187" s="364"/>
      <c r="M1187" s="364"/>
      <c r="N1187" s="364"/>
      <c r="O1187" s="364" t="s">
        <v>7</v>
      </c>
      <c r="P1187" s="364" t="s">
        <v>7</v>
      </c>
    </row>
    <row r="1188" spans="1:16" x14ac:dyDescent="0.2">
      <c r="A1188" s="364">
        <v>145410</v>
      </c>
      <c r="B1188" s="364" t="s">
        <v>242</v>
      </c>
      <c r="C1188" s="364" t="s">
        <v>259</v>
      </c>
      <c r="D1188" s="364" t="s">
        <v>8</v>
      </c>
      <c r="E1188" s="364" t="s">
        <v>7</v>
      </c>
      <c r="F1188" s="364" t="s">
        <v>10</v>
      </c>
      <c r="G1188" s="364" t="s">
        <v>7</v>
      </c>
      <c r="H1188" s="364" t="s">
        <v>7</v>
      </c>
      <c r="I1188" s="367">
        <f t="shared" si="18"/>
        <v>45764</v>
      </c>
      <c r="J1188" s="364"/>
      <c r="K1188" s="364"/>
      <c r="L1188" s="364"/>
      <c r="M1188" s="364"/>
      <c r="N1188" s="364"/>
      <c r="O1188" s="364" t="s">
        <v>7</v>
      </c>
      <c r="P1188" s="364" t="s">
        <v>7</v>
      </c>
    </row>
    <row r="1189" spans="1:16" x14ac:dyDescent="0.2">
      <c r="A1189" s="364">
        <v>145410</v>
      </c>
      <c r="B1189" s="364" t="s">
        <v>242</v>
      </c>
      <c r="C1189" s="364" t="s">
        <v>260</v>
      </c>
      <c r="D1189" s="364" t="s">
        <v>8</v>
      </c>
      <c r="E1189" s="364" t="s">
        <v>7</v>
      </c>
      <c r="F1189" s="364" t="s">
        <v>37</v>
      </c>
      <c r="G1189" s="364" t="s">
        <v>7</v>
      </c>
      <c r="H1189" s="364" t="s">
        <v>7</v>
      </c>
      <c r="I1189" s="367">
        <f t="shared" si="18"/>
        <v>45765</v>
      </c>
      <c r="J1189" s="364"/>
      <c r="K1189" s="364"/>
      <c r="L1189" s="364"/>
      <c r="M1189" s="364"/>
      <c r="N1189" s="364"/>
      <c r="O1189" s="364" t="s">
        <v>7</v>
      </c>
      <c r="P1189" s="364" t="s">
        <v>7</v>
      </c>
    </row>
    <row r="1190" spans="1:16" x14ac:dyDescent="0.2">
      <c r="A1190" s="364">
        <v>145410</v>
      </c>
      <c r="B1190" s="364" t="s">
        <v>242</v>
      </c>
      <c r="C1190" s="364" t="s">
        <v>261</v>
      </c>
      <c r="D1190" s="364" t="s">
        <v>8</v>
      </c>
      <c r="E1190" s="364" t="s">
        <v>7</v>
      </c>
      <c r="F1190" s="364" t="s">
        <v>38</v>
      </c>
      <c r="G1190" s="364" t="s">
        <v>7</v>
      </c>
      <c r="H1190" s="364" t="s">
        <v>7</v>
      </c>
      <c r="I1190" s="367">
        <f t="shared" si="18"/>
        <v>45766</v>
      </c>
      <c r="J1190" s="364"/>
      <c r="K1190" s="364"/>
      <c r="L1190" s="364"/>
      <c r="M1190" s="364"/>
      <c r="N1190" s="364"/>
      <c r="O1190" s="364" t="s">
        <v>7</v>
      </c>
      <c r="P1190" s="364" t="s">
        <v>7</v>
      </c>
    </row>
    <row r="1191" spans="1:16" x14ac:dyDescent="0.2">
      <c r="A1191" s="364">
        <v>145410</v>
      </c>
      <c r="B1191" s="364" t="s">
        <v>242</v>
      </c>
      <c r="C1191" s="364" t="s">
        <v>262</v>
      </c>
      <c r="D1191" s="364" t="s">
        <v>211</v>
      </c>
      <c r="E1191" s="364" t="s">
        <v>7</v>
      </c>
      <c r="F1191" s="364" t="s">
        <v>10</v>
      </c>
      <c r="G1191" s="364" t="s">
        <v>7</v>
      </c>
      <c r="H1191" s="364" t="s">
        <v>7</v>
      </c>
      <c r="I1191" s="367">
        <f t="shared" si="18"/>
        <v>45767</v>
      </c>
      <c r="J1191" s="364"/>
      <c r="K1191" s="364"/>
      <c r="L1191" s="364"/>
      <c r="M1191" s="364"/>
      <c r="N1191" s="364"/>
      <c r="O1191" s="364" t="s">
        <v>7</v>
      </c>
      <c r="P1191" s="364" t="s">
        <v>7</v>
      </c>
    </row>
    <row r="1192" spans="1:16" x14ac:dyDescent="0.2">
      <c r="A1192" s="364">
        <v>145410</v>
      </c>
      <c r="B1192" s="364" t="s">
        <v>242</v>
      </c>
      <c r="C1192" s="364" t="s">
        <v>263</v>
      </c>
      <c r="D1192" s="364" t="s">
        <v>8</v>
      </c>
      <c r="E1192" s="364" t="s">
        <v>7</v>
      </c>
      <c r="F1192" s="364" t="s">
        <v>10</v>
      </c>
      <c r="G1192" s="364" t="s">
        <v>7</v>
      </c>
      <c r="H1192" s="364" t="s">
        <v>7</v>
      </c>
      <c r="I1192" s="367">
        <f t="shared" si="18"/>
        <v>45768</v>
      </c>
      <c r="J1192" s="364"/>
      <c r="K1192" s="364"/>
      <c r="L1192" s="364"/>
      <c r="M1192" s="364"/>
      <c r="N1192" s="364"/>
      <c r="O1192" s="364" t="s">
        <v>7</v>
      </c>
      <c r="P1192" s="364" t="s">
        <v>7</v>
      </c>
    </row>
    <row r="1193" spans="1:16" x14ac:dyDescent="0.2">
      <c r="A1193" s="364">
        <v>145410</v>
      </c>
      <c r="B1193" s="364" t="s">
        <v>242</v>
      </c>
      <c r="C1193" s="364" t="s">
        <v>264</v>
      </c>
      <c r="D1193" s="364" t="s">
        <v>8</v>
      </c>
      <c r="E1193" s="364" t="s">
        <v>7</v>
      </c>
      <c r="F1193" s="364" t="s">
        <v>10</v>
      </c>
      <c r="G1193" s="364" t="s">
        <v>7</v>
      </c>
      <c r="H1193" s="364" t="s">
        <v>7</v>
      </c>
      <c r="I1193" s="367">
        <f t="shared" si="18"/>
        <v>45769</v>
      </c>
      <c r="J1193" s="364"/>
      <c r="K1193" s="364"/>
      <c r="L1193" s="364"/>
      <c r="M1193" s="364"/>
      <c r="N1193" s="364"/>
      <c r="O1193" s="364" t="s">
        <v>7</v>
      </c>
      <c r="P1193" s="364" t="s">
        <v>7</v>
      </c>
    </row>
    <row r="1194" spans="1:16" x14ac:dyDescent="0.2">
      <c r="A1194" s="364">
        <v>145410</v>
      </c>
      <c r="B1194" s="364" t="s">
        <v>242</v>
      </c>
      <c r="C1194" s="364" t="s">
        <v>265</v>
      </c>
      <c r="D1194" s="364" t="s">
        <v>8</v>
      </c>
      <c r="E1194" s="364" t="s">
        <v>7</v>
      </c>
      <c r="F1194" s="364" t="s">
        <v>10</v>
      </c>
      <c r="G1194" s="364" t="s">
        <v>7</v>
      </c>
      <c r="H1194" s="364" t="s">
        <v>7</v>
      </c>
      <c r="I1194" s="367">
        <f t="shared" si="18"/>
        <v>45770</v>
      </c>
      <c r="J1194" s="364"/>
      <c r="K1194" s="364"/>
      <c r="L1194" s="364"/>
      <c r="M1194" s="364"/>
      <c r="N1194" s="364"/>
      <c r="O1194" s="364" t="s">
        <v>7</v>
      </c>
      <c r="P1194" s="364" t="s">
        <v>7</v>
      </c>
    </row>
    <row r="1195" spans="1:16" x14ac:dyDescent="0.2">
      <c r="A1195" s="364">
        <v>145410</v>
      </c>
      <c r="B1195" s="364" t="s">
        <v>242</v>
      </c>
      <c r="C1195" s="364" t="s">
        <v>266</v>
      </c>
      <c r="D1195" s="364" t="s">
        <v>8</v>
      </c>
      <c r="E1195" s="364" t="s">
        <v>7</v>
      </c>
      <c r="F1195" s="364" t="s">
        <v>10</v>
      </c>
      <c r="G1195" s="364" t="s">
        <v>7</v>
      </c>
      <c r="H1195" s="364" t="s">
        <v>7</v>
      </c>
      <c r="I1195" s="367">
        <f t="shared" si="18"/>
        <v>45771</v>
      </c>
      <c r="J1195" s="364"/>
      <c r="K1195" s="364"/>
      <c r="L1195" s="364"/>
      <c r="M1195" s="364"/>
      <c r="N1195" s="364"/>
      <c r="O1195" s="364" t="s">
        <v>7</v>
      </c>
      <c r="P1195" s="364" t="s">
        <v>7</v>
      </c>
    </row>
    <row r="1196" spans="1:16" x14ac:dyDescent="0.2">
      <c r="A1196" s="364">
        <v>145410</v>
      </c>
      <c r="B1196" s="364" t="s">
        <v>242</v>
      </c>
      <c r="C1196" s="364" t="s">
        <v>267</v>
      </c>
      <c r="D1196" s="364" t="s">
        <v>8</v>
      </c>
      <c r="E1196" s="364" t="s">
        <v>7</v>
      </c>
      <c r="F1196" s="364" t="s">
        <v>10</v>
      </c>
      <c r="G1196" s="364" t="s">
        <v>7</v>
      </c>
      <c r="H1196" s="364" t="s">
        <v>7</v>
      </c>
      <c r="I1196" s="367">
        <f t="shared" si="18"/>
        <v>45772</v>
      </c>
      <c r="J1196" s="364"/>
      <c r="K1196" s="364"/>
      <c r="L1196" s="364"/>
      <c r="M1196" s="364"/>
      <c r="N1196" s="364"/>
      <c r="O1196" s="364" t="s">
        <v>7</v>
      </c>
      <c r="P1196" s="364" t="s">
        <v>7</v>
      </c>
    </row>
    <row r="1197" spans="1:16" x14ac:dyDescent="0.2">
      <c r="A1197" s="364">
        <v>145410</v>
      </c>
      <c r="B1197" s="364" t="s">
        <v>242</v>
      </c>
      <c r="C1197" s="364" t="s">
        <v>268</v>
      </c>
      <c r="D1197" s="364" t="s">
        <v>9</v>
      </c>
      <c r="E1197" s="364" t="s">
        <v>7</v>
      </c>
      <c r="F1197" s="364" t="s">
        <v>10</v>
      </c>
      <c r="G1197" s="364" t="s">
        <v>7</v>
      </c>
      <c r="H1197" s="364" t="s">
        <v>7</v>
      </c>
      <c r="I1197" s="367">
        <f t="shared" si="18"/>
        <v>45773</v>
      </c>
      <c r="J1197" s="364"/>
      <c r="K1197" s="364"/>
      <c r="L1197" s="364"/>
      <c r="M1197" s="364"/>
      <c r="N1197" s="364"/>
      <c r="O1197" s="364" t="s">
        <v>7</v>
      </c>
      <c r="P1197" s="364" t="s">
        <v>7</v>
      </c>
    </row>
    <row r="1198" spans="1:16" x14ac:dyDescent="0.2">
      <c r="A1198" s="364">
        <v>145410</v>
      </c>
      <c r="B1198" s="364" t="s">
        <v>242</v>
      </c>
      <c r="C1198" s="364" t="s">
        <v>269</v>
      </c>
      <c r="D1198" s="364" t="s">
        <v>211</v>
      </c>
      <c r="E1198" s="364" t="s">
        <v>7</v>
      </c>
      <c r="F1198" s="364" t="s">
        <v>10</v>
      </c>
      <c r="G1198" s="364" t="s">
        <v>7</v>
      </c>
      <c r="H1198" s="364" t="s">
        <v>7</v>
      </c>
      <c r="I1198" s="367">
        <f t="shared" si="18"/>
        <v>45774</v>
      </c>
      <c r="J1198" s="364"/>
      <c r="K1198" s="364"/>
      <c r="L1198" s="364"/>
      <c r="M1198" s="364"/>
      <c r="N1198" s="364"/>
      <c r="O1198" s="364" t="s">
        <v>7</v>
      </c>
      <c r="P1198" s="364" t="s">
        <v>7</v>
      </c>
    </row>
    <row r="1199" spans="1:16" x14ac:dyDescent="0.2">
      <c r="A1199" s="364">
        <v>145410</v>
      </c>
      <c r="B1199" s="364" t="s">
        <v>242</v>
      </c>
      <c r="C1199" s="364" t="s">
        <v>270</v>
      </c>
      <c r="D1199" s="364" t="s">
        <v>8</v>
      </c>
      <c r="E1199" s="364" t="s">
        <v>7</v>
      </c>
      <c r="F1199" s="364" t="s">
        <v>10</v>
      </c>
      <c r="G1199" s="364" t="s">
        <v>7</v>
      </c>
      <c r="H1199" s="364" t="s">
        <v>7</v>
      </c>
      <c r="I1199" s="367">
        <f t="shared" si="18"/>
        <v>45775</v>
      </c>
      <c r="J1199" s="364"/>
      <c r="K1199" s="364"/>
      <c r="L1199" s="364"/>
      <c r="M1199" s="364"/>
      <c r="N1199" s="364"/>
      <c r="O1199" s="364" t="s">
        <v>7</v>
      </c>
      <c r="P1199" s="364" t="s">
        <v>7</v>
      </c>
    </row>
    <row r="1200" spans="1:16" x14ac:dyDescent="0.2">
      <c r="A1200" s="364">
        <v>145410</v>
      </c>
      <c r="B1200" s="364" t="s">
        <v>242</v>
      </c>
      <c r="C1200" s="364" t="s">
        <v>271</v>
      </c>
      <c r="D1200" s="364" t="s">
        <v>8</v>
      </c>
      <c r="E1200" s="364" t="s">
        <v>7</v>
      </c>
      <c r="F1200" s="364" t="s">
        <v>10</v>
      </c>
      <c r="G1200" s="364" t="s">
        <v>7</v>
      </c>
      <c r="H1200" s="364" t="s">
        <v>7</v>
      </c>
      <c r="I1200" s="367">
        <f t="shared" si="18"/>
        <v>45776</v>
      </c>
      <c r="J1200" s="364"/>
      <c r="K1200" s="364"/>
      <c r="L1200" s="364"/>
      <c r="M1200" s="364"/>
      <c r="N1200" s="364"/>
      <c r="O1200" s="364" t="s">
        <v>7</v>
      </c>
      <c r="P1200" s="364" t="s">
        <v>7</v>
      </c>
    </row>
    <row r="1201" spans="1:16" x14ac:dyDescent="0.2">
      <c r="A1201" s="364">
        <v>145410</v>
      </c>
      <c r="B1201" s="364" t="s">
        <v>242</v>
      </c>
      <c r="C1201" s="364" t="s">
        <v>272</v>
      </c>
      <c r="D1201" s="364" t="s">
        <v>8</v>
      </c>
      <c r="E1201" s="364" t="s">
        <v>7</v>
      </c>
      <c r="F1201" s="364" t="s">
        <v>10</v>
      </c>
      <c r="G1201" s="364" t="s">
        <v>7</v>
      </c>
      <c r="H1201" s="364" t="s">
        <v>7</v>
      </c>
      <c r="I1201" s="367">
        <f t="shared" si="18"/>
        <v>45777</v>
      </c>
      <c r="J1201" s="364"/>
      <c r="K1201" s="364"/>
      <c r="L1201" s="364"/>
      <c r="M1201" s="364"/>
      <c r="N1201" s="364"/>
      <c r="O1201" s="364" t="s">
        <v>7</v>
      </c>
      <c r="P1201" s="364" t="s">
        <v>7</v>
      </c>
    </row>
    <row r="1202" spans="1:16" x14ac:dyDescent="0.2">
      <c r="A1202" s="364">
        <v>142042</v>
      </c>
      <c r="B1202" s="364" t="s">
        <v>195</v>
      </c>
      <c r="C1202" s="364" t="s">
        <v>232</v>
      </c>
      <c r="D1202" s="364" t="s">
        <v>211</v>
      </c>
      <c r="E1202" s="364" t="s">
        <v>7</v>
      </c>
      <c r="F1202" s="364" t="s">
        <v>10</v>
      </c>
      <c r="G1202" s="364" t="s">
        <v>7</v>
      </c>
      <c r="H1202" s="364" t="s">
        <v>7</v>
      </c>
      <c r="I1202" s="367">
        <f t="shared" si="18"/>
        <v>45739</v>
      </c>
      <c r="J1202" s="364"/>
      <c r="K1202" s="364"/>
      <c r="L1202" s="364"/>
      <c r="M1202" s="364"/>
      <c r="N1202" s="364"/>
      <c r="O1202" s="364" t="s">
        <v>7</v>
      </c>
      <c r="P1202" s="364" t="s">
        <v>7</v>
      </c>
    </row>
    <row r="1203" spans="1:16" x14ac:dyDescent="0.2">
      <c r="A1203" s="364">
        <v>142042</v>
      </c>
      <c r="B1203" s="364" t="s">
        <v>195</v>
      </c>
      <c r="C1203" s="364" t="s">
        <v>233</v>
      </c>
      <c r="D1203" s="364" t="s">
        <v>8</v>
      </c>
      <c r="E1203" s="364" t="s">
        <v>7</v>
      </c>
      <c r="F1203" s="364" t="s">
        <v>10</v>
      </c>
      <c r="G1203" s="364" t="s">
        <v>7</v>
      </c>
      <c r="H1203" s="364" t="s">
        <v>7</v>
      </c>
      <c r="I1203" s="367">
        <f t="shared" si="18"/>
        <v>45740</v>
      </c>
      <c r="J1203" s="364"/>
      <c r="K1203" s="364"/>
      <c r="L1203" s="364"/>
      <c r="M1203" s="364"/>
      <c r="N1203" s="364"/>
      <c r="O1203" s="364" t="s">
        <v>7</v>
      </c>
      <c r="P1203" s="364" t="s">
        <v>7</v>
      </c>
    </row>
    <row r="1204" spans="1:16" x14ac:dyDescent="0.2">
      <c r="A1204" s="364">
        <v>142042</v>
      </c>
      <c r="B1204" s="364" t="s">
        <v>195</v>
      </c>
      <c r="C1204" s="364" t="s">
        <v>234</v>
      </c>
      <c r="D1204" s="364" t="s">
        <v>8</v>
      </c>
      <c r="E1204" s="364" t="s">
        <v>7</v>
      </c>
      <c r="F1204" s="364" t="s">
        <v>10</v>
      </c>
      <c r="G1204" s="364" t="s">
        <v>7</v>
      </c>
      <c r="H1204" s="364" t="s">
        <v>7</v>
      </c>
      <c r="I1204" s="367">
        <f t="shared" si="18"/>
        <v>45741</v>
      </c>
      <c r="J1204" s="364"/>
      <c r="K1204" s="364"/>
      <c r="L1204" s="364"/>
      <c r="M1204" s="364"/>
      <c r="N1204" s="364"/>
      <c r="O1204" s="364" t="s">
        <v>7</v>
      </c>
      <c r="P1204" s="364" t="s">
        <v>7</v>
      </c>
    </row>
    <row r="1205" spans="1:16" x14ac:dyDescent="0.2">
      <c r="A1205" s="364">
        <v>142042</v>
      </c>
      <c r="B1205" s="364" t="s">
        <v>195</v>
      </c>
      <c r="C1205" s="364" t="s">
        <v>235</v>
      </c>
      <c r="D1205" s="364" t="s">
        <v>8</v>
      </c>
      <c r="E1205" s="364" t="s">
        <v>7</v>
      </c>
      <c r="F1205" s="364" t="s">
        <v>10</v>
      </c>
      <c r="G1205" s="364" t="s">
        <v>7</v>
      </c>
      <c r="H1205" s="364" t="s">
        <v>7</v>
      </c>
      <c r="I1205" s="367">
        <f t="shared" si="18"/>
        <v>45742</v>
      </c>
      <c r="J1205" s="364"/>
      <c r="K1205" s="364"/>
      <c r="L1205" s="364"/>
      <c r="M1205" s="364"/>
      <c r="N1205" s="364"/>
      <c r="O1205" s="364" t="s">
        <v>7</v>
      </c>
      <c r="P1205" s="364" t="s">
        <v>7</v>
      </c>
    </row>
    <row r="1206" spans="1:16" x14ac:dyDescent="0.2">
      <c r="A1206" s="364">
        <v>142042</v>
      </c>
      <c r="B1206" s="364" t="s">
        <v>195</v>
      </c>
      <c r="C1206" s="364" t="s">
        <v>236</v>
      </c>
      <c r="D1206" s="364" t="s">
        <v>8</v>
      </c>
      <c r="E1206" s="364" t="s">
        <v>7</v>
      </c>
      <c r="F1206" s="364" t="s">
        <v>10</v>
      </c>
      <c r="G1206" s="364" t="s">
        <v>7</v>
      </c>
      <c r="H1206" s="364" t="s">
        <v>7</v>
      </c>
      <c r="I1206" s="367">
        <f t="shared" si="18"/>
        <v>45743</v>
      </c>
      <c r="J1206" s="364"/>
      <c r="K1206" s="364"/>
      <c r="L1206" s="364"/>
      <c r="M1206" s="364"/>
      <c r="N1206" s="364"/>
      <c r="O1206" s="364" t="s">
        <v>7</v>
      </c>
      <c r="P1206" s="364" t="s">
        <v>7</v>
      </c>
    </row>
    <row r="1207" spans="1:16" x14ac:dyDescent="0.2">
      <c r="A1207" s="364">
        <v>142042</v>
      </c>
      <c r="B1207" s="364" t="s">
        <v>195</v>
      </c>
      <c r="C1207" s="364" t="s">
        <v>237</v>
      </c>
      <c r="D1207" s="364" t="s">
        <v>8</v>
      </c>
      <c r="E1207" s="364" t="s">
        <v>7</v>
      </c>
      <c r="F1207" s="364" t="s">
        <v>10</v>
      </c>
      <c r="G1207" s="364" t="s">
        <v>7</v>
      </c>
      <c r="H1207" s="364" t="s">
        <v>7</v>
      </c>
      <c r="I1207" s="367">
        <f t="shared" si="18"/>
        <v>45744</v>
      </c>
      <c r="J1207" s="364"/>
      <c r="K1207" s="364"/>
      <c r="L1207" s="364"/>
      <c r="M1207" s="364"/>
      <c r="N1207" s="364"/>
      <c r="O1207" s="364" t="s">
        <v>7</v>
      </c>
      <c r="P1207" s="364" t="s">
        <v>7</v>
      </c>
    </row>
    <row r="1208" spans="1:16" x14ac:dyDescent="0.2">
      <c r="A1208" s="364">
        <v>142042</v>
      </c>
      <c r="B1208" s="364" t="s">
        <v>195</v>
      </c>
      <c r="C1208" s="364" t="s">
        <v>238</v>
      </c>
      <c r="D1208" s="364" t="s">
        <v>9</v>
      </c>
      <c r="E1208" s="364" t="s">
        <v>7</v>
      </c>
      <c r="F1208" s="364" t="s">
        <v>10</v>
      </c>
      <c r="G1208" s="364" t="s">
        <v>7</v>
      </c>
      <c r="H1208" s="364" t="s">
        <v>7</v>
      </c>
      <c r="I1208" s="367">
        <f t="shared" si="18"/>
        <v>45745</v>
      </c>
      <c r="J1208" s="364"/>
      <c r="K1208" s="364"/>
      <c r="L1208" s="364"/>
      <c r="M1208" s="364"/>
      <c r="N1208" s="364"/>
      <c r="O1208" s="364" t="s">
        <v>7</v>
      </c>
      <c r="P1208" s="364" t="s">
        <v>7</v>
      </c>
    </row>
    <row r="1209" spans="1:16" x14ac:dyDescent="0.2">
      <c r="A1209" s="364">
        <v>142042</v>
      </c>
      <c r="B1209" s="364" t="s">
        <v>195</v>
      </c>
      <c r="C1209" s="364" t="s">
        <v>239</v>
      </c>
      <c r="D1209" s="364" t="s">
        <v>211</v>
      </c>
      <c r="E1209" s="364" t="s">
        <v>7</v>
      </c>
      <c r="F1209" s="364" t="s">
        <v>10</v>
      </c>
      <c r="G1209" s="364" t="s">
        <v>7</v>
      </c>
      <c r="H1209" s="364" t="s">
        <v>7</v>
      </c>
      <c r="I1209" s="367">
        <f t="shared" si="18"/>
        <v>45746</v>
      </c>
      <c r="J1209" s="364"/>
      <c r="K1209" s="364"/>
      <c r="L1209" s="364"/>
      <c r="M1209" s="364"/>
      <c r="N1209" s="364"/>
      <c r="O1209" s="364" t="s">
        <v>7</v>
      </c>
      <c r="P1209" s="364" t="s">
        <v>7</v>
      </c>
    </row>
    <row r="1210" spans="1:16" x14ac:dyDescent="0.2">
      <c r="A1210" s="364">
        <v>142042</v>
      </c>
      <c r="B1210" s="364" t="s">
        <v>195</v>
      </c>
      <c r="C1210" s="364" t="s">
        <v>240</v>
      </c>
      <c r="D1210" s="364" t="s">
        <v>8</v>
      </c>
      <c r="E1210" s="364" t="s">
        <v>7</v>
      </c>
      <c r="F1210" s="364" t="s">
        <v>10</v>
      </c>
      <c r="G1210" s="364" t="s">
        <v>7</v>
      </c>
      <c r="H1210" s="364" t="s">
        <v>7</v>
      </c>
      <c r="I1210" s="367">
        <f t="shared" si="18"/>
        <v>45747</v>
      </c>
      <c r="J1210" s="364"/>
      <c r="K1210" s="364"/>
      <c r="L1210" s="364"/>
      <c r="M1210" s="364"/>
      <c r="N1210" s="364"/>
      <c r="O1210" s="364" t="s">
        <v>7</v>
      </c>
      <c r="P1210" s="364" t="s">
        <v>7</v>
      </c>
    </row>
    <row r="1211" spans="1:16" x14ac:dyDescent="0.2">
      <c r="A1211" s="364">
        <v>145410</v>
      </c>
      <c r="B1211" s="364" t="s">
        <v>242</v>
      </c>
      <c r="C1211" s="364" t="s">
        <v>209</v>
      </c>
      <c r="D1211" s="364" t="s">
        <v>9</v>
      </c>
      <c r="E1211" s="364" t="s">
        <v>7</v>
      </c>
      <c r="F1211" s="364" t="s">
        <v>10</v>
      </c>
      <c r="G1211" s="364" t="s">
        <v>7</v>
      </c>
      <c r="H1211" s="364" t="s">
        <v>7</v>
      </c>
      <c r="I1211" s="367">
        <f t="shared" si="18"/>
        <v>45717</v>
      </c>
      <c r="J1211" s="364"/>
      <c r="K1211" s="364"/>
      <c r="L1211" s="364"/>
      <c r="M1211" s="364"/>
      <c r="N1211" s="364"/>
      <c r="O1211" s="364" t="s">
        <v>7</v>
      </c>
      <c r="P1211" s="364" t="s">
        <v>7</v>
      </c>
    </row>
    <row r="1212" spans="1:16" x14ac:dyDescent="0.2">
      <c r="A1212" s="364">
        <v>145410</v>
      </c>
      <c r="B1212" s="364" t="s">
        <v>242</v>
      </c>
      <c r="C1212" s="364" t="s">
        <v>210</v>
      </c>
      <c r="D1212" s="364" t="s">
        <v>8</v>
      </c>
      <c r="E1212" s="364" t="s">
        <v>7</v>
      </c>
      <c r="F1212" s="364" t="s">
        <v>37</v>
      </c>
      <c r="G1212" s="364" t="s">
        <v>7</v>
      </c>
      <c r="H1212" s="364" t="s">
        <v>7</v>
      </c>
      <c r="I1212" s="367">
        <f t="shared" si="18"/>
        <v>45718</v>
      </c>
    </row>
    <row r="1213" spans="1:16" x14ac:dyDescent="0.2">
      <c r="A1213" s="364">
        <v>145410</v>
      </c>
      <c r="B1213" s="364" t="s">
        <v>242</v>
      </c>
      <c r="C1213" s="364" t="s">
        <v>212</v>
      </c>
      <c r="D1213" s="364" t="s">
        <v>8</v>
      </c>
      <c r="E1213" s="364" t="s">
        <v>7</v>
      </c>
      <c r="F1213" s="364" t="s">
        <v>38</v>
      </c>
      <c r="G1213" s="364" t="s">
        <v>7</v>
      </c>
      <c r="H1213" s="364" t="s">
        <v>7</v>
      </c>
      <c r="I1213" s="367">
        <f t="shared" si="18"/>
        <v>45719</v>
      </c>
    </row>
    <row r="1214" spans="1:16" x14ac:dyDescent="0.2">
      <c r="A1214" s="364">
        <v>145410</v>
      </c>
      <c r="B1214" s="364" t="s">
        <v>242</v>
      </c>
      <c r="C1214" s="364" t="s">
        <v>213</v>
      </c>
      <c r="D1214" s="364" t="s">
        <v>211</v>
      </c>
      <c r="E1214" s="364" t="s">
        <v>7</v>
      </c>
      <c r="F1214" s="364" t="s">
        <v>10</v>
      </c>
      <c r="G1214" s="364" t="s">
        <v>7</v>
      </c>
      <c r="H1214" s="364" t="s">
        <v>7</v>
      </c>
      <c r="I1214" s="367">
        <f t="shared" si="18"/>
        <v>45720</v>
      </c>
    </row>
    <row r="1215" spans="1:16" x14ac:dyDescent="0.2">
      <c r="A1215" s="364">
        <v>145410</v>
      </c>
      <c r="B1215" s="364" t="s">
        <v>242</v>
      </c>
      <c r="C1215" s="364" t="s">
        <v>214</v>
      </c>
      <c r="D1215" s="364" t="s">
        <v>8</v>
      </c>
      <c r="E1215" s="364" t="s">
        <v>7</v>
      </c>
      <c r="F1215" s="364" t="s">
        <v>10</v>
      </c>
      <c r="G1215" s="364" t="s">
        <v>7</v>
      </c>
      <c r="H1215" s="364" t="s">
        <v>7</v>
      </c>
      <c r="I1215" s="367">
        <f t="shared" si="18"/>
        <v>45721</v>
      </c>
    </row>
    <row r="1216" spans="1:16" x14ac:dyDescent="0.2">
      <c r="A1216" s="364">
        <v>145410</v>
      </c>
      <c r="B1216" s="364" t="s">
        <v>242</v>
      </c>
      <c r="C1216" s="364" t="s">
        <v>215</v>
      </c>
      <c r="D1216" s="364" t="s">
        <v>8</v>
      </c>
      <c r="E1216" s="364" t="s">
        <v>7</v>
      </c>
      <c r="F1216" s="364" t="s">
        <v>10</v>
      </c>
      <c r="G1216" s="364" t="s">
        <v>7</v>
      </c>
      <c r="H1216" s="364" t="s">
        <v>7</v>
      </c>
      <c r="I1216" s="367">
        <f t="shared" si="18"/>
        <v>45722</v>
      </c>
    </row>
    <row r="1217" spans="1:9" x14ac:dyDescent="0.2">
      <c r="A1217" s="364">
        <v>145410</v>
      </c>
      <c r="B1217" s="364" t="s">
        <v>242</v>
      </c>
      <c r="C1217" s="364" t="s">
        <v>216</v>
      </c>
      <c r="D1217" s="364" t="s">
        <v>8</v>
      </c>
      <c r="E1217" s="364" t="s">
        <v>7</v>
      </c>
      <c r="F1217" s="364" t="s">
        <v>10</v>
      </c>
      <c r="G1217" s="364" t="s">
        <v>7</v>
      </c>
      <c r="H1217" s="364" t="s">
        <v>7</v>
      </c>
      <c r="I1217" s="367">
        <f t="shared" si="18"/>
        <v>45723</v>
      </c>
    </row>
    <row r="1218" spans="1:9" x14ac:dyDescent="0.2">
      <c r="A1218" s="364">
        <v>145410</v>
      </c>
      <c r="B1218" s="364" t="s">
        <v>242</v>
      </c>
      <c r="C1218" s="364" t="s">
        <v>217</v>
      </c>
      <c r="D1218" s="364" t="s">
        <v>8</v>
      </c>
      <c r="E1218" s="364" t="s">
        <v>7</v>
      </c>
      <c r="F1218" s="364" t="s">
        <v>241</v>
      </c>
      <c r="G1218" s="364" t="s">
        <v>7</v>
      </c>
      <c r="H1218" s="364" t="s">
        <v>7</v>
      </c>
      <c r="I1218" s="367">
        <f t="shared" si="18"/>
        <v>45724</v>
      </c>
    </row>
    <row r="1219" spans="1:9" x14ac:dyDescent="0.2">
      <c r="A1219" s="364">
        <v>145410</v>
      </c>
      <c r="B1219" s="364" t="s">
        <v>242</v>
      </c>
      <c r="C1219" s="364" t="s">
        <v>218</v>
      </c>
      <c r="D1219" s="364" t="s">
        <v>211</v>
      </c>
      <c r="E1219" s="364" t="s">
        <v>7</v>
      </c>
      <c r="F1219" s="364" t="s">
        <v>10</v>
      </c>
      <c r="G1219" s="364" t="s">
        <v>7</v>
      </c>
      <c r="H1219" s="364" t="s">
        <v>7</v>
      </c>
      <c r="I1219" s="367">
        <f t="shared" ref="I1219:I1241" si="19">C1219*1</f>
        <v>45725</v>
      </c>
    </row>
    <row r="1220" spans="1:9" x14ac:dyDescent="0.2">
      <c r="A1220" s="364">
        <v>145410</v>
      </c>
      <c r="B1220" s="364" t="s">
        <v>242</v>
      </c>
      <c r="C1220" s="364" t="s">
        <v>219</v>
      </c>
      <c r="D1220" s="364" t="s">
        <v>8</v>
      </c>
      <c r="E1220" s="364" t="s">
        <v>7</v>
      </c>
      <c r="F1220" s="364" t="s">
        <v>10</v>
      </c>
      <c r="G1220" s="364" t="s">
        <v>7</v>
      </c>
      <c r="H1220" s="364" t="s">
        <v>7</v>
      </c>
      <c r="I1220" s="367">
        <f t="shared" si="19"/>
        <v>45726</v>
      </c>
    </row>
    <row r="1221" spans="1:9" x14ac:dyDescent="0.2">
      <c r="A1221" s="364">
        <v>145410</v>
      </c>
      <c r="B1221" s="364" t="s">
        <v>242</v>
      </c>
      <c r="C1221" s="364" t="s">
        <v>220</v>
      </c>
      <c r="D1221" s="364" t="s">
        <v>8</v>
      </c>
      <c r="E1221" s="364" t="s">
        <v>7</v>
      </c>
      <c r="F1221" s="364" t="s">
        <v>10</v>
      </c>
      <c r="G1221" s="364" t="s">
        <v>7</v>
      </c>
      <c r="H1221" s="364" t="s">
        <v>7</v>
      </c>
      <c r="I1221" s="367">
        <f t="shared" si="19"/>
        <v>45727</v>
      </c>
    </row>
    <row r="1222" spans="1:9" x14ac:dyDescent="0.2">
      <c r="A1222" s="364">
        <v>145410</v>
      </c>
      <c r="B1222" s="364" t="s">
        <v>242</v>
      </c>
      <c r="C1222" s="364" t="s">
        <v>221</v>
      </c>
      <c r="D1222" s="364" t="s">
        <v>8</v>
      </c>
      <c r="E1222" s="364" t="s">
        <v>7</v>
      </c>
      <c r="F1222" s="364" t="s">
        <v>10</v>
      </c>
      <c r="G1222" s="364" t="s">
        <v>7</v>
      </c>
      <c r="H1222" s="364" t="s">
        <v>7</v>
      </c>
      <c r="I1222" s="367">
        <f t="shared" si="19"/>
        <v>45728</v>
      </c>
    </row>
    <row r="1223" spans="1:9" x14ac:dyDescent="0.2">
      <c r="A1223" s="364">
        <v>145410</v>
      </c>
      <c r="B1223" s="364" t="s">
        <v>242</v>
      </c>
      <c r="C1223" s="364" t="s">
        <v>222</v>
      </c>
      <c r="D1223" s="364" t="s">
        <v>8</v>
      </c>
      <c r="E1223" s="364" t="s">
        <v>7</v>
      </c>
      <c r="F1223" s="364" t="s">
        <v>10</v>
      </c>
      <c r="G1223" s="364" t="s">
        <v>7</v>
      </c>
      <c r="H1223" s="364" t="s">
        <v>7</v>
      </c>
      <c r="I1223" s="367">
        <f t="shared" si="19"/>
        <v>45729</v>
      </c>
    </row>
    <row r="1224" spans="1:9" x14ac:dyDescent="0.2">
      <c r="A1224" s="364">
        <v>145410</v>
      </c>
      <c r="B1224" s="364" t="s">
        <v>242</v>
      </c>
      <c r="C1224" s="364" t="s">
        <v>223</v>
      </c>
      <c r="D1224" s="364" t="s">
        <v>8</v>
      </c>
      <c r="E1224" s="364" t="s">
        <v>7</v>
      </c>
      <c r="F1224" s="364" t="s">
        <v>10</v>
      </c>
      <c r="G1224" s="364" t="s">
        <v>7</v>
      </c>
      <c r="H1224" s="364" t="s">
        <v>7</v>
      </c>
      <c r="I1224" s="367">
        <f t="shared" si="19"/>
        <v>45730</v>
      </c>
    </row>
    <row r="1225" spans="1:9" x14ac:dyDescent="0.2">
      <c r="A1225" s="364">
        <v>145410</v>
      </c>
      <c r="B1225" s="364" t="s">
        <v>242</v>
      </c>
      <c r="C1225" s="364" t="s">
        <v>224</v>
      </c>
      <c r="D1225" s="364" t="s">
        <v>9</v>
      </c>
      <c r="E1225" s="364" t="s">
        <v>7</v>
      </c>
      <c r="F1225" s="364" t="s">
        <v>10</v>
      </c>
      <c r="G1225" s="364" t="s">
        <v>7</v>
      </c>
      <c r="H1225" s="364" t="s">
        <v>7</v>
      </c>
      <c r="I1225" s="367">
        <f t="shared" si="19"/>
        <v>45731</v>
      </c>
    </row>
    <row r="1226" spans="1:9" x14ac:dyDescent="0.2">
      <c r="A1226" s="364">
        <v>145410</v>
      </c>
      <c r="B1226" s="364" t="s">
        <v>242</v>
      </c>
      <c r="C1226" s="364" t="s">
        <v>225</v>
      </c>
      <c r="D1226" s="364" t="s">
        <v>211</v>
      </c>
      <c r="E1226" s="364" t="s">
        <v>7</v>
      </c>
      <c r="F1226" s="364" t="s">
        <v>10</v>
      </c>
      <c r="G1226" s="364" t="s">
        <v>7</v>
      </c>
      <c r="H1226" s="364" t="s">
        <v>7</v>
      </c>
      <c r="I1226" s="367">
        <f t="shared" si="19"/>
        <v>45732</v>
      </c>
    </row>
    <row r="1227" spans="1:9" x14ac:dyDescent="0.2">
      <c r="A1227" s="364">
        <v>145410</v>
      </c>
      <c r="B1227" s="364" t="s">
        <v>242</v>
      </c>
      <c r="C1227" s="364" t="s">
        <v>226</v>
      </c>
      <c r="D1227" s="364" t="s">
        <v>8</v>
      </c>
      <c r="E1227" s="364" t="s">
        <v>7</v>
      </c>
      <c r="F1227" s="364" t="s">
        <v>10</v>
      </c>
      <c r="G1227" s="364" t="s">
        <v>7</v>
      </c>
      <c r="H1227" s="364" t="s">
        <v>7</v>
      </c>
      <c r="I1227" s="367">
        <f t="shared" si="19"/>
        <v>45733</v>
      </c>
    </row>
    <row r="1228" spans="1:9" x14ac:dyDescent="0.2">
      <c r="A1228" s="364">
        <v>145410</v>
      </c>
      <c r="B1228" s="364" t="s">
        <v>242</v>
      </c>
      <c r="C1228" s="364" t="s">
        <v>227</v>
      </c>
      <c r="D1228" s="364" t="s">
        <v>8</v>
      </c>
      <c r="E1228" s="364" t="s">
        <v>7</v>
      </c>
      <c r="F1228" s="364" t="s">
        <v>10</v>
      </c>
      <c r="G1228" s="364" t="s">
        <v>7</v>
      </c>
      <c r="H1228" s="364" t="s">
        <v>7</v>
      </c>
      <c r="I1228" s="367">
        <f t="shared" si="19"/>
        <v>45734</v>
      </c>
    </row>
    <row r="1229" spans="1:9" x14ac:dyDescent="0.2">
      <c r="A1229" s="364">
        <v>145410</v>
      </c>
      <c r="B1229" s="364" t="s">
        <v>242</v>
      </c>
      <c r="C1229" s="364" t="s">
        <v>228</v>
      </c>
      <c r="D1229" s="364" t="s">
        <v>8</v>
      </c>
      <c r="E1229" s="364" t="s">
        <v>7</v>
      </c>
      <c r="F1229" s="364" t="s">
        <v>10</v>
      </c>
      <c r="G1229" s="364" t="s">
        <v>7</v>
      </c>
      <c r="H1229" s="364" t="s">
        <v>7</v>
      </c>
      <c r="I1229" s="367">
        <f t="shared" si="19"/>
        <v>45735</v>
      </c>
    </row>
    <row r="1230" spans="1:9" x14ac:dyDescent="0.2">
      <c r="A1230" s="364">
        <v>145410</v>
      </c>
      <c r="B1230" s="364" t="s">
        <v>242</v>
      </c>
      <c r="C1230" s="364" t="s">
        <v>229</v>
      </c>
      <c r="D1230" s="364" t="s">
        <v>8</v>
      </c>
      <c r="E1230" s="364" t="s">
        <v>7</v>
      </c>
      <c r="F1230" s="364" t="s">
        <v>10</v>
      </c>
      <c r="G1230" s="364" t="s">
        <v>7</v>
      </c>
      <c r="H1230" s="364" t="s">
        <v>7</v>
      </c>
      <c r="I1230" s="367">
        <f t="shared" si="19"/>
        <v>45736</v>
      </c>
    </row>
    <row r="1231" spans="1:9" x14ac:dyDescent="0.2">
      <c r="A1231" s="364">
        <v>145410</v>
      </c>
      <c r="B1231" s="364" t="s">
        <v>242</v>
      </c>
      <c r="C1231" s="364" t="s">
        <v>230</v>
      </c>
      <c r="D1231" s="364" t="s">
        <v>8</v>
      </c>
      <c r="E1231" s="364" t="s">
        <v>7</v>
      </c>
      <c r="F1231" s="364" t="s">
        <v>10</v>
      </c>
      <c r="G1231" s="364" t="s">
        <v>7</v>
      </c>
      <c r="H1231" s="364" t="s">
        <v>7</v>
      </c>
      <c r="I1231" s="367">
        <f t="shared" si="19"/>
        <v>45737</v>
      </c>
    </row>
    <row r="1232" spans="1:9" x14ac:dyDescent="0.2">
      <c r="A1232" s="364">
        <v>145410</v>
      </c>
      <c r="B1232" s="364" t="s">
        <v>242</v>
      </c>
      <c r="C1232" s="364" t="s">
        <v>231</v>
      </c>
      <c r="D1232" s="364" t="s">
        <v>8</v>
      </c>
      <c r="E1232" s="364" t="s">
        <v>7</v>
      </c>
      <c r="F1232" s="364" t="s">
        <v>241</v>
      </c>
      <c r="G1232" s="364" t="s">
        <v>7</v>
      </c>
      <c r="H1232" s="364" t="s">
        <v>7</v>
      </c>
      <c r="I1232" s="367">
        <f t="shared" si="19"/>
        <v>45738</v>
      </c>
    </row>
    <row r="1233" spans="1:9" x14ac:dyDescent="0.2">
      <c r="A1233" s="364">
        <v>145410</v>
      </c>
      <c r="B1233" s="364" t="s">
        <v>242</v>
      </c>
      <c r="C1233" s="364" t="s">
        <v>232</v>
      </c>
      <c r="D1233" s="364" t="s">
        <v>211</v>
      </c>
      <c r="E1233" s="364" t="s">
        <v>7</v>
      </c>
      <c r="F1233" s="364" t="s">
        <v>10</v>
      </c>
      <c r="G1233" s="364" t="s">
        <v>7</v>
      </c>
      <c r="H1233" s="364" t="s">
        <v>7</v>
      </c>
      <c r="I1233" s="367">
        <f t="shared" si="19"/>
        <v>45739</v>
      </c>
    </row>
    <row r="1234" spans="1:9" x14ac:dyDescent="0.2">
      <c r="A1234" s="364">
        <v>145410</v>
      </c>
      <c r="B1234" s="364" t="s">
        <v>242</v>
      </c>
      <c r="C1234" s="364" t="s">
        <v>233</v>
      </c>
      <c r="D1234" s="364" t="s">
        <v>8</v>
      </c>
      <c r="E1234" s="364" t="s">
        <v>7</v>
      </c>
      <c r="F1234" s="364" t="s">
        <v>37</v>
      </c>
      <c r="G1234" s="364" t="s">
        <v>7</v>
      </c>
      <c r="H1234" s="364" t="s">
        <v>7</v>
      </c>
      <c r="I1234" s="367">
        <f t="shared" si="19"/>
        <v>45740</v>
      </c>
    </row>
    <row r="1235" spans="1:9" x14ac:dyDescent="0.2">
      <c r="A1235" s="364">
        <v>145410</v>
      </c>
      <c r="B1235" s="364" t="s">
        <v>242</v>
      </c>
      <c r="C1235" s="364" t="s">
        <v>234</v>
      </c>
      <c r="D1235" s="364" t="s">
        <v>8</v>
      </c>
      <c r="E1235" s="364" t="s">
        <v>7</v>
      </c>
      <c r="F1235" s="364" t="s">
        <v>38</v>
      </c>
      <c r="G1235" s="364" t="s">
        <v>7</v>
      </c>
      <c r="H1235" s="364" t="s">
        <v>7</v>
      </c>
      <c r="I1235" s="367">
        <f t="shared" si="19"/>
        <v>45741</v>
      </c>
    </row>
    <row r="1236" spans="1:9" x14ac:dyDescent="0.2">
      <c r="A1236" s="364">
        <v>145410</v>
      </c>
      <c r="B1236" s="364" t="s">
        <v>242</v>
      </c>
      <c r="C1236" s="364" t="s">
        <v>235</v>
      </c>
      <c r="D1236" s="364" t="s">
        <v>8</v>
      </c>
      <c r="E1236" s="364" t="s">
        <v>7</v>
      </c>
      <c r="F1236" s="364" t="s">
        <v>10</v>
      </c>
      <c r="G1236" s="364" t="s">
        <v>7</v>
      </c>
      <c r="H1236" s="364" t="s">
        <v>7</v>
      </c>
      <c r="I1236" s="367">
        <f t="shared" si="19"/>
        <v>45742</v>
      </c>
    </row>
    <row r="1237" spans="1:9" x14ac:dyDescent="0.2">
      <c r="A1237" s="364">
        <v>145410</v>
      </c>
      <c r="B1237" s="364" t="s">
        <v>242</v>
      </c>
      <c r="C1237" s="364" t="s">
        <v>236</v>
      </c>
      <c r="D1237" s="364" t="s">
        <v>8</v>
      </c>
      <c r="E1237" s="364" t="s">
        <v>7</v>
      </c>
      <c r="F1237" s="364" t="s">
        <v>10</v>
      </c>
      <c r="G1237" s="364" t="s">
        <v>7</v>
      </c>
      <c r="H1237" s="364" t="s">
        <v>7</v>
      </c>
      <c r="I1237" s="367">
        <f t="shared" si="19"/>
        <v>45743</v>
      </c>
    </row>
    <row r="1238" spans="1:9" x14ac:dyDescent="0.2">
      <c r="A1238" s="364">
        <v>145410</v>
      </c>
      <c r="B1238" s="364" t="s">
        <v>242</v>
      </c>
      <c r="C1238" s="364" t="s">
        <v>237</v>
      </c>
      <c r="D1238" s="364" t="s">
        <v>8</v>
      </c>
      <c r="E1238" s="364" t="s">
        <v>7</v>
      </c>
      <c r="F1238" s="364" t="s">
        <v>10</v>
      </c>
      <c r="G1238" s="364" t="s">
        <v>7</v>
      </c>
      <c r="H1238" s="364" t="s">
        <v>7</v>
      </c>
      <c r="I1238" s="367">
        <f t="shared" si="19"/>
        <v>45744</v>
      </c>
    </row>
    <row r="1239" spans="1:9" x14ac:dyDescent="0.2">
      <c r="A1239" s="364">
        <v>145410</v>
      </c>
      <c r="B1239" s="364" t="s">
        <v>242</v>
      </c>
      <c r="C1239" s="364" t="s">
        <v>238</v>
      </c>
      <c r="D1239" s="364" t="s">
        <v>9</v>
      </c>
      <c r="E1239" s="364" t="s">
        <v>7</v>
      </c>
      <c r="F1239" s="364" t="s">
        <v>10</v>
      </c>
      <c r="G1239" s="364" t="s">
        <v>7</v>
      </c>
      <c r="H1239" s="364" t="s">
        <v>7</v>
      </c>
      <c r="I1239" s="367">
        <f t="shared" si="19"/>
        <v>45745</v>
      </c>
    </row>
    <row r="1240" spans="1:9" x14ac:dyDescent="0.2">
      <c r="A1240" s="364">
        <v>145410</v>
      </c>
      <c r="B1240" s="364" t="s">
        <v>242</v>
      </c>
      <c r="C1240" s="364" t="s">
        <v>239</v>
      </c>
      <c r="D1240" s="364" t="s">
        <v>211</v>
      </c>
      <c r="E1240" s="364" t="s">
        <v>7</v>
      </c>
      <c r="F1240" s="364" t="s">
        <v>10</v>
      </c>
      <c r="G1240" s="364" t="s">
        <v>7</v>
      </c>
      <c r="H1240" s="364" t="s">
        <v>7</v>
      </c>
      <c r="I1240" s="367">
        <f t="shared" si="19"/>
        <v>45746</v>
      </c>
    </row>
    <row r="1241" spans="1:9" x14ac:dyDescent="0.2">
      <c r="A1241" s="364">
        <v>145410</v>
      </c>
      <c r="B1241" s="364" t="s">
        <v>242</v>
      </c>
      <c r="C1241" s="364" t="s">
        <v>240</v>
      </c>
      <c r="D1241" s="364" t="s">
        <v>8</v>
      </c>
      <c r="E1241" s="364" t="s">
        <v>7</v>
      </c>
      <c r="F1241" s="364" t="s">
        <v>10</v>
      </c>
      <c r="G1241" s="364" t="s">
        <v>7</v>
      </c>
      <c r="H1241" s="364" t="s">
        <v>7</v>
      </c>
      <c r="I1241" s="367">
        <f t="shared" si="19"/>
        <v>45747</v>
      </c>
    </row>
  </sheetData>
  <sheetProtection selectLockedCells="1" selectUnlockedCells="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H101"/>
  <sheetViews>
    <sheetView showGridLines="0" zoomScaleNormal="100" workbookViewId="0">
      <pane xSplit="3" ySplit="2" topLeftCell="D6" activePane="bottomRight" state="frozen"/>
      <selection activeCell="AG11" sqref="AG11"/>
      <selection pane="topRight" activeCell="AG11" sqref="AG11"/>
      <selection pane="bottomLeft" activeCell="AG11" sqref="AG11"/>
      <selection pane="bottomRight" activeCell="AI46" sqref="AI46"/>
    </sheetView>
  </sheetViews>
  <sheetFormatPr defaultColWidth="9" defaultRowHeight="13.15" customHeight="1" x14ac:dyDescent="0.2"/>
  <cols>
    <col min="1" max="1" width="3.26953125" style="139" customWidth="1"/>
    <col min="2" max="2" width="6.08984375" style="139" customWidth="1"/>
    <col min="3" max="3" width="9.7265625" style="138" customWidth="1"/>
    <col min="4" max="34" width="3.90625" style="138" customWidth="1"/>
    <col min="35" max="16384" width="9" style="138"/>
  </cols>
  <sheetData>
    <row r="1" spans="1:34" s="134" customFormat="1" ht="13.15" customHeight="1" x14ac:dyDescent="0.2">
      <c r="A1" s="420" t="s">
        <v>48</v>
      </c>
      <c r="B1" s="421"/>
      <c r="C1" s="424">
        <f>MONTH('デイリーデータ (2)'!D2)</f>
        <v>4</v>
      </c>
      <c r="D1" s="130">
        <f>DATE(YEAR('デイリーデータ (2)'!D2),MONTH('デイリーデータ (2)'!D2),1)</f>
        <v>45748</v>
      </c>
      <c r="E1" s="131">
        <f>IF(MONTH(D1+1)=$C1,D1+1,"")</f>
        <v>45749</v>
      </c>
      <c r="F1" s="131">
        <f t="shared" ref="F1:AG1" si="0">IF(MONTH(E1+1)=$C1,E1+1,"")</f>
        <v>45750</v>
      </c>
      <c r="G1" s="131">
        <f t="shared" si="0"/>
        <v>45751</v>
      </c>
      <c r="H1" s="131">
        <f t="shared" si="0"/>
        <v>45752</v>
      </c>
      <c r="I1" s="131">
        <f t="shared" si="0"/>
        <v>45753</v>
      </c>
      <c r="J1" s="131">
        <f t="shared" si="0"/>
        <v>45754</v>
      </c>
      <c r="K1" s="131">
        <f t="shared" si="0"/>
        <v>45755</v>
      </c>
      <c r="L1" s="131">
        <f t="shared" si="0"/>
        <v>45756</v>
      </c>
      <c r="M1" s="131">
        <f t="shared" si="0"/>
        <v>45757</v>
      </c>
      <c r="N1" s="131">
        <f t="shared" si="0"/>
        <v>45758</v>
      </c>
      <c r="O1" s="131">
        <f t="shared" si="0"/>
        <v>45759</v>
      </c>
      <c r="P1" s="131">
        <f t="shared" si="0"/>
        <v>45760</v>
      </c>
      <c r="Q1" s="131">
        <f t="shared" si="0"/>
        <v>45761</v>
      </c>
      <c r="R1" s="131">
        <f t="shared" si="0"/>
        <v>45762</v>
      </c>
      <c r="S1" s="131">
        <f t="shared" si="0"/>
        <v>45763</v>
      </c>
      <c r="T1" s="131">
        <f t="shared" si="0"/>
        <v>45764</v>
      </c>
      <c r="U1" s="131">
        <f t="shared" si="0"/>
        <v>45765</v>
      </c>
      <c r="V1" s="131">
        <f t="shared" si="0"/>
        <v>45766</v>
      </c>
      <c r="W1" s="131">
        <f t="shared" si="0"/>
        <v>45767</v>
      </c>
      <c r="X1" s="131">
        <f t="shared" si="0"/>
        <v>45768</v>
      </c>
      <c r="Y1" s="131">
        <f t="shared" si="0"/>
        <v>45769</v>
      </c>
      <c r="Z1" s="131">
        <f t="shared" si="0"/>
        <v>45770</v>
      </c>
      <c r="AA1" s="131">
        <f t="shared" si="0"/>
        <v>45771</v>
      </c>
      <c r="AB1" s="131">
        <f t="shared" si="0"/>
        <v>45772</v>
      </c>
      <c r="AC1" s="131">
        <f t="shared" si="0"/>
        <v>45773</v>
      </c>
      <c r="AD1" s="131">
        <f t="shared" si="0"/>
        <v>45774</v>
      </c>
      <c r="AE1" s="131">
        <f t="shared" si="0"/>
        <v>45775</v>
      </c>
      <c r="AF1" s="131">
        <f t="shared" si="0"/>
        <v>45776</v>
      </c>
      <c r="AG1" s="132">
        <f t="shared" si="0"/>
        <v>45777</v>
      </c>
      <c r="AH1" s="133" t="str">
        <f>IF(MONTH(AG1+1)=$C1,AG1+1,"")</f>
        <v/>
      </c>
    </row>
    <row r="2" spans="1:34" s="19" customFormat="1" ht="13.15" customHeight="1" x14ac:dyDescent="0.2">
      <c r="A2" s="426"/>
      <c r="B2" s="427"/>
      <c r="C2" s="428"/>
      <c r="D2" s="23">
        <f>D1</f>
        <v>45748</v>
      </c>
      <c r="E2" s="24">
        <f>E1</f>
        <v>45749</v>
      </c>
      <c r="F2" s="24">
        <f>F1</f>
        <v>45750</v>
      </c>
      <c r="G2" s="24">
        <f t="shared" ref="G2:AH2" si="1">G1</f>
        <v>45751</v>
      </c>
      <c r="H2" s="24">
        <f t="shared" si="1"/>
        <v>45752</v>
      </c>
      <c r="I2" s="24">
        <f t="shared" si="1"/>
        <v>45753</v>
      </c>
      <c r="J2" s="24">
        <f t="shared" si="1"/>
        <v>45754</v>
      </c>
      <c r="K2" s="24">
        <f t="shared" si="1"/>
        <v>45755</v>
      </c>
      <c r="L2" s="24">
        <f t="shared" si="1"/>
        <v>45756</v>
      </c>
      <c r="M2" s="24">
        <f t="shared" si="1"/>
        <v>45757</v>
      </c>
      <c r="N2" s="24">
        <f t="shared" si="1"/>
        <v>45758</v>
      </c>
      <c r="O2" s="24">
        <f t="shared" si="1"/>
        <v>45759</v>
      </c>
      <c r="P2" s="24">
        <f t="shared" si="1"/>
        <v>45760</v>
      </c>
      <c r="Q2" s="24">
        <f t="shared" si="1"/>
        <v>45761</v>
      </c>
      <c r="R2" s="24">
        <f t="shared" si="1"/>
        <v>45762</v>
      </c>
      <c r="S2" s="24">
        <f t="shared" si="1"/>
        <v>45763</v>
      </c>
      <c r="T2" s="24">
        <f t="shared" si="1"/>
        <v>45764</v>
      </c>
      <c r="U2" s="24">
        <f t="shared" si="1"/>
        <v>45765</v>
      </c>
      <c r="V2" s="24">
        <f t="shared" si="1"/>
        <v>45766</v>
      </c>
      <c r="W2" s="24">
        <f t="shared" si="1"/>
        <v>45767</v>
      </c>
      <c r="X2" s="24">
        <f t="shared" si="1"/>
        <v>45768</v>
      </c>
      <c r="Y2" s="24">
        <f t="shared" si="1"/>
        <v>45769</v>
      </c>
      <c r="Z2" s="24">
        <f t="shared" si="1"/>
        <v>45770</v>
      </c>
      <c r="AA2" s="24">
        <f t="shared" si="1"/>
        <v>45771</v>
      </c>
      <c r="AB2" s="24">
        <f t="shared" si="1"/>
        <v>45772</v>
      </c>
      <c r="AC2" s="24">
        <f t="shared" si="1"/>
        <v>45773</v>
      </c>
      <c r="AD2" s="24">
        <f t="shared" si="1"/>
        <v>45774</v>
      </c>
      <c r="AE2" s="24">
        <f t="shared" si="1"/>
        <v>45775</v>
      </c>
      <c r="AF2" s="24">
        <f t="shared" si="1"/>
        <v>45776</v>
      </c>
      <c r="AG2" s="27">
        <f t="shared" si="1"/>
        <v>45777</v>
      </c>
      <c r="AH2" s="25" t="str">
        <f t="shared" si="1"/>
        <v/>
      </c>
    </row>
    <row r="3" spans="1:34" s="19" customFormat="1" ht="13.15" customHeight="1" x14ac:dyDescent="0.2">
      <c r="A3" s="152"/>
      <c r="B3" s="153"/>
      <c r="C3" s="154">
        <v>1</v>
      </c>
      <c r="D3" s="155" t="str">
        <f t="shared" ref="D3:M12" si="2">IFERROR(VLOOKUP(MATCH($C3,D$53:D$101,0),stuff,6),"")</f>
        <v/>
      </c>
      <c r="E3" s="156" t="str">
        <f t="shared" si="2"/>
        <v/>
      </c>
      <c r="F3" s="156" t="str">
        <f t="shared" si="2"/>
        <v/>
      </c>
      <c r="G3" s="156" t="str">
        <f t="shared" si="2"/>
        <v/>
      </c>
      <c r="H3" s="156" t="str">
        <f t="shared" si="2"/>
        <v/>
      </c>
      <c r="I3" s="156" t="str">
        <f t="shared" si="2"/>
        <v>山村</v>
      </c>
      <c r="J3" s="156" t="str">
        <f t="shared" si="2"/>
        <v>南</v>
      </c>
      <c r="K3" s="156" t="str">
        <f t="shared" si="2"/>
        <v>大橋</v>
      </c>
      <c r="L3" s="156" t="str">
        <f t="shared" si="2"/>
        <v/>
      </c>
      <c r="M3" s="156" t="str">
        <f t="shared" si="2"/>
        <v/>
      </c>
      <c r="N3" s="156" t="str">
        <f t="shared" ref="N3:W12" si="3">IFERROR(VLOOKUP(MATCH($C3,N$53:N$101,0),stuff,6),"")</f>
        <v/>
      </c>
      <c r="O3" s="156" t="str">
        <f t="shared" si="3"/>
        <v/>
      </c>
      <c r="P3" s="156" t="str">
        <f t="shared" si="3"/>
        <v>山村</v>
      </c>
      <c r="Q3" s="156" t="str">
        <f t="shared" si="3"/>
        <v>庵</v>
      </c>
      <c r="R3" s="156" t="str">
        <f t="shared" si="3"/>
        <v>山田</v>
      </c>
      <c r="S3" s="156" t="str">
        <f t="shared" si="3"/>
        <v/>
      </c>
      <c r="T3" s="156" t="str">
        <f t="shared" si="3"/>
        <v/>
      </c>
      <c r="U3" s="156" t="str">
        <f t="shared" si="3"/>
        <v/>
      </c>
      <c r="V3" s="156" t="str">
        <f t="shared" si="3"/>
        <v/>
      </c>
      <c r="W3" s="156" t="str">
        <f t="shared" si="3"/>
        <v>山村</v>
      </c>
      <c r="X3" s="156" t="str">
        <f t="shared" ref="X3:AH12" si="4">IFERROR(VLOOKUP(MATCH($C3,X$53:X$101,0),stuff,6),"")</f>
        <v>澤野</v>
      </c>
      <c r="Y3" s="156" t="str">
        <f t="shared" si="4"/>
        <v>諸田</v>
      </c>
      <c r="Z3" s="156" t="str">
        <f t="shared" si="4"/>
        <v/>
      </c>
      <c r="AA3" s="156" t="str">
        <f t="shared" si="4"/>
        <v/>
      </c>
      <c r="AB3" s="156" t="str">
        <f t="shared" si="4"/>
        <v/>
      </c>
      <c r="AC3" s="156" t="str">
        <f t="shared" si="4"/>
        <v/>
      </c>
      <c r="AD3" s="156" t="str">
        <f t="shared" si="4"/>
        <v>山村</v>
      </c>
      <c r="AE3" s="156" t="str">
        <f t="shared" si="4"/>
        <v>樫田</v>
      </c>
      <c r="AF3" s="156" t="str">
        <f t="shared" si="4"/>
        <v>山田</v>
      </c>
      <c r="AG3" s="157" t="str">
        <f t="shared" si="4"/>
        <v/>
      </c>
      <c r="AH3" s="158" t="str">
        <f t="shared" si="4"/>
        <v/>
      </c>
    </row>
    <row r="4" spans="1:34" s="19" customFormat="1" ht="13.15" customHeight="1" x14ac:dyDescent="0.2">
      <c r="A4" s="152"/>
      <c r="B4" s="153"/>
      <c r="C4" s="154">
        <v>2</v>
      </c>
      <c r="D4" s="159" t="str">
        <f t="shared" si="2"/>
        <v/>
      </c>
      <c r="E4" s="160" t="str">
        <f t="shared" si="2"/>
        <v/>
      </c>
      <c r="F4" s="160" t="str">
        <f t="shared" si="2"/>
        <v/>
      </c>
      <c r="G4" s="160" t="str">
        <f t="shared" si="2"/>
        <v/>
      </c>
      <c r="H4" s="160" t="str">
        <f t="shared" si="2"/>
        <v/>
      </c>
      <c r="I4" s="160" t="str">
        <f t="shared" si="2"/>
        <v>山下</v>
      </c>
      <c r="J4" s="160" t="str">
        <f t="shared" si="2"/>
        <v>田村</v>
      </c>
      <c r="K4" s="160" t="str">
        <f t="shared" si="2"/>
        <v>福知</v>
      </c>
      <c r="L4" s="160" t="str">
        <f t="shared" si="2"/>
        <v/>
      </c>
      <c r="M4" s="160" t="str">
        <f t="shared" si="2"/>
        <v/>
      </c>
      <c r="N4" s="160" t="str">
        <f t="shared" si="3"/>
        <v/>
      </c>
      <c r="O4" s="160" t="str">
        <f t="shared" si="3"/>
        <v/>
      </c>
      <c r="P4" s="160" t="str">
        <f t="shared" si="3"/>
        <v>山下</v>
      </c>
      <c r="Q4" s="160" t="str">
        <f t="shared" si="3"/>
        <v>菅野</v>
      </c>
      <c r="R4" s="160" t="str">
        <f t="shared" si="3"/>
        <v>別所</v>
      </c>
      <c r="S4" s="160" t="str">
        <f t="shared" si="3"/>
        <v/>
      </c>
      <c r="T4" s="160" t="str">
        <f t="shared" si="3"/>
        <v/>
      </c>
      <c r="U4" s="160" t="str">
        <f t="shared" si="3"/>
        <v/>
      </c>
      <c r="V4" s="160" t="str">
        <f t="shared" si="3"/>
        <v/>
      </c>
      <c r="W4" s="160" t="str">
        <f t="shared" si="3"/>
        <v>山下</v>
      </c>
      <c r="X4" s="160" t="str">
        <f t="shared" si="4"/>
        <v>別所</v>
      </c>
      <c r="Y4" s="160" t="str">
        <f t="shared" si="4"/>
        <v>雨池</v>
      </c>
      <c r="Z4" s="160" t="str">
        <f t="shared" si="4"/>
        <v/>
      </c>
      <c r="AA4" s="160" t="str">
        <f t="shared" si="4"/>
        <v/>
      </c>
      <c r="AB4" s="160" t="str">
        <f t="shared" si="4"/>
        <v/>
      </c>
      <c r="AC4" s="160" t="str">
        <f t="shared" si="4"/>
        <v/>
      </c>
      <c r="AD4" s="160" t="str">
        <f t="shared" si="4"/>
        <v>山下</v>
      </c>
      <c r="AE4" s="160" t="str">
        <f t="shared" si="4"/>
        <v>雨池</v>
      </c>
      <c r="AF4" s="160" t="str">
        <f t="shared" si="4"/>
        <v>佐藤</v>
      </c>
      <c r="AG4" s="161" t="str">
        <f t="shared" si="4"/>
        <v/>
      </c>
      <c r="AH4" s="162" t="str">
        <f t="shared" si="4"/>
        <v/>
      </c>
    </row>
    <row r="5" spans="1:34" s="19" customFormat="1" ht="13.15" customHeight="1" x14ac:dyDescent="0.2">
      <c r="A5" s="152"/>
      <c r="B5" s="153"/>
      <c r="C5" s="154">
        <v>3</v>
      </c>
      <c r="D5" s="159" t="str">
        <f t="shared" si="2"/>
        <v/>
      </c>
      <c r="E5" s="160" t="str">
        <f t="shared" si="2"/>
        <v/>
      </c>
      <c r="F5" s="160" t="str">
        <f t="shared" si="2"/>
        <v/>
      </c>
      <c r="G5" s="160" t="str">
        <f t="shared" si="2"/>
        <v/>
      </c>
      <c r="H5" s="160" t="str">
        <f t="shared" si="2"/>
        <v/>
      </c>
      <c r="I5" s="160" t="str">
        <f t="shared" si="2"/>
        <v>平田恵</v>
      </c>
      <c r="J5" s="160" t="str">
        <f t="shared" si="2"/>
        <v/>
      </c>
      <c r="K5" s="160" t="str">
        <f t="shared" si="2"/>
        <v/>
      </c>
      <c r="L5" s="160" t="str">
        <f t="shared" si="2"/>
        <v/>
      </c>
      <c r="M5" s="160" t="str">
        <f t="shared" si="2"/>
        <v/>
      </c>
      <c r="N5" s="160" t="str">
        <f t="shared" si="3"/>
        <v/>
      </c>
      <c r="O5" s="160" t="str">
        <f t="shared" si="3"/>
        <v/>
      </c>
      <c r="P5" s="160" t="str">
        <f t="shared" si="3"/>
        <v>平田恵</v>
      </c>
      <c r="Q5" s="160" t="str">
        <f t="shared" si="3"/>
        <v/>
      </c>
      <c r="R5" s="160" t="str">
        <f t="shared" si="3"/>
        <v/>
      </c>
      <c r="S5" s="160" t="str">
        <f t="shared" si="3"/>
        <v/>
      </c>
      <c r="T5" s="160" t="str">
        <f t="shared" si="3"/>
        <v/>
      </c>
      <c r="U5" s="160" t="str">
        <f t="shared" si="3"/>
        <v/>
      </c>
      <c r="V5" s="160" t="str">
        <f t="shared" si="3"/>
        <v/>
      </c>
      <c r="W5" s="160" t="str">
        <f t="shared" si="3"/>
        <v>平田恵</v>
      </c>
      <c r="X5" s="160" t="str">
        <f t="shared" si="4"/>
        <v/>
      </c>
      <c r="Y5" s="160" t="str">
        <f t="shared" si="4"/>
        <v/>
      </c>
      <c r="Z5" s="160" t="str">
        <f t="shared" si="4"/>
        <v/>
      </c>
      <c r="AA5" s="160" t="str">
        <f t="shared" si="4"/>
        <v/>
      </c>
      <c r="AB5" s="160" t="str">
        <f t="shared" si="4"/>
        <v/>
      </c>
      <c r="AC5" s="160" t="str">
        <f t="shared" si="4"/>
        <v/>
      </c>
      <c r="AD5" s="160" t="str">
        <f t="shared" si="4"/>
        <v>長田</v>
      </c>
      <c r="AE5" s="160" t="str">
        <f t="shared" si="4"/>
        <v/>
      </c>
      <c r="AF5" s="160" t="str">
        <f t="shared" si="4"/>
        <v/>
      </c>
      <c r="AG5" s="161" t="str">
        <f t="shared" si="4"/>
        <v/>
      </c>
      <c r="AH5" s="162" t="str">
        <f t="shared" si="4"/>
        <v/>
      </c>
    </row>
    <row r="6" spans="1:34" s="19" customFormat="1" ht="13.15" customHeight="1" x14ac:dyDescent="0.2">
      <c r="A6" s="152"/>
      <c r="B6" s="153"/>
      <c r="C6" s="154">
        <v>4</v>
      </c>
      <c r="D6" s="159" t="str">
        <f t="shared" si="2"/>
        <v/>
      </c>
      <c r="E6" s="160" t="str">
        <f t="shared" si="2"/>
        <v/>
      </c>
      <c r="F6" s="160" t="str">
        <f t="shared" si="2"/>
        <v/>
      </c>
      <c r="G6" s="160" t="str">
        <f t="shared" si="2"/>
        <v/>
      </c>
      <c r="H6" s="160" t="str">
        <f t="shared" si="2"/>
        <v/>
      </c>
      <c r="I6" s="160" t="str">
        <f t="shared" si="2"/>
        <v>長田</v>
      </c>
      <c r="J6" s="160" t="str">
        <f t="shared" si="2"/>
        <v/>
      </c>
      <c r="K6" s="160" t="str">
        <f t="shared" si="2"/>
        <v/>
      </c>
      <c r="L6" s="160" t="str">
        <f t="shared" si="2"/>
        <v/>
      </c>
      <c r="M6" s="160" t="str">
        <f t="shared" si="2"/>
        <v/>
      </c>
      <c r="N6" s="160" t="str">
        <f t="shared" si="3"/>
        <v/>
      </c>
      <c r="O6" s="160" t="str">
        <f t="shared" si="3"/>
        <v/>
      </c>
      <c r="P6" s="160" t="str">
        <f t="shared" si="3"/>
        <v>長田</v>
      </c>
      <c r="Q6" s="160" t="str">
        <f t="shared" si="3"/>
        <v/>
      </c>
      <c r="R6" s="160" t="str">
        <f t="shared" si="3"/>
        <v/>
      </c>
      <c r="S6" s="160" t="str">
        <f t="shared" si="3"/>
        <v/>
      </c>
      <c r="T6" s="160" t="str">
        <f t="shared" si="3"/>
        <v/>
      </c>
      <c r="U6" s="160" t="str">
        <f t="shared" si="3"/>
        <v/>
      </c>
      <c r="V6" s="160" t="str">
        <f t="shared" si="3"/>
        <v/>
      </c>
      <c r="W6" s="160" t="str">
        <f t="shared" si="3"/>
        <v>長田</v>
      </c>
      <c r="X6" s="160" t="str">
        <f t="shared" si="4"/>
        <v/>
      </c>
      <c r="Y6" s="160" t="str">
        <f t="shared" si="4"/>
        <v/>
      </c>
      <c r="Z6" s="160" t="str">
        <f t="shared" si="4"/>
        <v/>
      </c>
      <c r="AA6" s="160" t="str">
        <f t="shared" si="4"/>
        <v/>
      </c>
      <c r="AB6" s="160" t="str">
        <f t="shared" si="4"/>
        <v/>
      </c>
      <c r="AC6" s="160" t="str">
        <f t="shared" si="4"/>
        <v/>
      </c>
      <c r="AD6" s="160" t="str">
        <f t="shared" si="4"/>
        <v>中井</v>
      </c>
      <c r="AE6" s="160" t="str">
        <f t="shared" si="4"/>
        <v/>
      </c>
      <c r="AF6" s="160" t="str">
        <f t="shared" si="4"/>
        <v/>
      </c>
      <c r="AG6" s="161" t="str">
        <f t="shared" si="4"/>
        <v/>
      </c>
      <c r="AH6" s="162" t="str">
        <f t="shared" si="4"/>
        <v/>
      </c>
    </row>
    <row r="7" spans="1:34" s="19" customFormat="1" ht="13.15" customHeight="1" x14ac:dyDescent="0.2">
      <c r="A7" s="152"/>
      <c r="B7" s="153"/>
      <c r="C7" s="154">
        <v>5</v>
      </c>
      <c r="D7" s="159" t="str">
        <f t="shared" si="2"/>
        <v/>
      </c>
      <c r="E7" s="160" t="str">
        <f t="shared" si="2"/>
        <v/>
      </c>
      <c r="F7" s="160" t="str">
        <f t="shared" si="2"/>
        <v/>
      </c>
      <c r="G7" s="160" t="str">
        <f t="shared" si="2"/>
        <v/>
      </c>
      <c r="H7" s="160" t="str">
        <f t="shared" si="2"/>
        <v/>
      </c>
      <c r="I7" s="160" t="str">
        <f t="shared" si="2"/>
        <v>中井</v>
      </c>
      <c r="J7" s="160" t="str">
        <f t="shared" si="2"/>
        <v/>
      </c>
      <c r="K7" s="160" t="str">
        <f t="shared" si="2"/>
        <v/>
      </c>
      <c r="L7" s="160" t="str">
        <f t="shared" si="2"/>
        <v/>
      </c>
      <c r="M7" s="160" t="str">
        <f t="shared" si="2"/>
        <v/>
      </c>
      <c r="N7" s="160" t="str">
        <f t="shared" si="3"/>
        <v/>
      </c>
      <c r="O7" s="160" t="str">
        <f t="shared" si="3"/>
        <v/>
      </c>
      <c r="P7" s="160" t="str">
        <f t="shared" si="3"/>
        <v>中井</v>
      </c>
      <c r="Q7" s="160" t="str">
        <f t="shared" si="3"/>
        <v/>
      </c>
      <c r="R7" s="160" t="str">
        <f t="shared" si="3"/>
        <v/>
      </c>
      <c r="S7" s="160" t="str">
        <f t="shared" si="3"/>
        <v/>
      </c>
      <c r="T7" s="160" t="str">
        <f t="shared" si="3"/>
        <v/>
      </c>
      <c r="U7" s="160" t="str">
        <f t="shared" si="3"/>
        <v/>
      </c>
      <c r="V7" s="160" t="str">
        <f t="shared" si="3"/>
        <v/>
      </c>
      <c r="W7" s="160" t="str">
        <f t="shared" si="3"/>
        <v>中井</v>
      </c>
      <c r="X7" s="160" t="str">
        <f t="shared" si="4"/>
        <v/>
      </c>
      <c r="Y7" s="160" t="str">
        <f t="shared" si="4"/>
        <v/>
      </c>
      <c r="Z7" s="160" t="str">
        <f t="shared" si="4"/>
        <v/>
      </c>
      <c r="AA7" s="160" t="str">
        <f t="shared" si="4"/>
        <v/>
      </c>
      <c r="AB7" s="160" t="str">
        <f t="shared" si="4"/>
        <v/>
      </c>
      <c r="AC7" s="160" t="str">
        <f t="shared" si="4"/>
        <v/>
      </c>
      <c r="AD7" s="160" t="str">
        <f t="shared" si="4"/>
        <v>北</v>
      </c>
      <c r="AE7" s="160" t="str">
        <f t="shared" si="4"/>
        <v/>
      </c>
      <c r="AF7" s="160" t="str">
        <f t="shared" si="4"/>
        <v/>
      </c>
      <c r="AG7" s="161" t="str">
        <f t="shared" si="4"/>
        <v/>
      </c>
      <c r="AH7" s="162" t="str">
        <f t="shared" si="4"/>
        <v/>
      </c>
    </row>
    <row r="8" spans="1:34" s="19" customFormat="1" ht="13.15" customHeight="1" x14ac:dyDescent="0.2">
      <c r="A8" s="152"/>
      <c r="B8" s="153"/>
      <c r="C8" s="154">
        <v>6</v>
      </c>
      <c r="D8" s="159" t="str">
        <f t="shared" si="2"/>
        <v/>
      </c>
      <c r="E8" s="160" t="str">
        <f t="shared" si="2"/>
        <v/>
      </c>
      <c r="F8" s="160" t="str">
        <f t="shared" si="2"/>
        <v/>
      </c>
      <c r="G8" s="160" t="str">
        <f t="shared" si="2"/>
        <v/>
      </c>
      <c r="H8" s="160" t="str">
        <f t="shared" si="2"/>
        <v/>
      </c>
      <c r="I8" s="160" t="str">
        <f t="shared" si="2"/>
        <v>北</v>
      </c>
      <c r="J8" s="160" t="str">
        <f t="shared" si="2"/>
        <v/>
      </c>
      <c r="K8" s="160" t="str">
        <f t="shared" si="2"/>
        <v/>
      </c>
      <c r="L8" s="160" t="str">
        <f t="shared" si="2"/>
        <v/>
      </c>
      <c r="M8" s="160" t="str">
        <f t="shared" si="2"/>
        <v/>
      </c>
      <c r="N8" s="160" t="str">
        <f t="shared" si="3"/>
        <v/>
      </c>
      <c r="O8" s="160" t="str">
        <f t="shared" si="3"/>
        <v/>
      </c>
      <c r="P8" s="160" t="str">
        <f t="shared" si="3"/>
        <v>北</v>
      </c>
      <c r="Q8" s="160" t="str">
        <f t="shared" si="3"/>
        <v/>
      </c>
      <c r="R8" s="160" t="str">
        <f t="shared" si="3"/>
        <v/>
      </c>
      <c r="S8" s="160" t="str">
        <f t="shared" si="3"/>
        <v/>
      </c>
      <c r="T8" s="160" t="str">
        <f t="shared" si="3"/>
        <v/>
      </c>
      <c r="U8" s="160" t="str">
        <f t="shared" si="3"/>
        <v/>
      </c>
      <c r="V8" s="160" t="str">
        <f t="shared" si="3"/>
        <v/>
      </c>
      <c r="W8" s="160" t="str">
        <f t="shared" si="3"/>
        <v>北</v>
      </c>
      <c r="X8" s="160" t="str">
        <f t="shared" si="4"/>
        <v/>
      </c>
      <c r="Y8" s="160" t="str">
        <f t="shared" si="4"/>
        <v/>
      </c>
      <c r="Z8" s="160" t="str">
        <f t="shared" si="4"/>
        <v/>
      </c>
      <c r="AA8" s="160" t="str">
        <f t="shared" si="4"/>
        <v/>
      </c>
      <c r="AB8" s="160" t="str">
        <f t="shared" si="4"/>
        <v/>
      </c>
      <c r="AC8" s="160" t="str">
        <f t="shared" si="4"/>
        <v/>
      </c>
      <c r="AD8" s="160" t="str">
        <f t="shared" si="4"/>
        <v>中村映</v>
      </c>
      <c r="AE8" s="160" t="str">
        <f t="shared" si="4"/>
        <v/>
      </c>
      <c r="AF8" s="160" t="str">
        <f t="shared" si="4"/>
        <v/>
      </c>
      <c r="AG8" s="161" t="str">
        <f t="shared" si="4"/>
        <v/>
      </c>
      <c r="AH8" s="162" t="str">
        <f t="shared" si="4"/>
        <v/>
      </c>
    </row>
    <row r="9" spans="1:34" s="19" customFormat="1" ht="13.15" customHeight="1" x14ac:dyDescent="0.2">
      <c r="A9" s="152"/>
      <c r="B9" s="153"/>
      <c r="C9" s="154">
        <v>7</v>
      </c>
      <c r="D9" s="159" t="str">
        <f t="shared" si="2"/>
        <v/>
      </c>
      <c r="E9" s="160" t="str">
        <f t="shared" si="2"/>
        <v/>
      </c>
      <c r="F9" s="160" t="str">
        <f t="shared" si="2"/>
        <v/>
      </c>
      <c r="G9" s="160" t="str">
        <f t="shared" si="2"/>
        <v/>
      </c>
      <c r="H9" s="160" t="str">
        <f t="shared" si="2"/>
        <v/>
      </c>
      <c r="I9" s="160" t="str">
        <f t="shared" si="2"/>
        <v>中村映</v>
      </c>
      <c r="J9" s="160" t="str">
        <f t="shared" si="2"/>
        <v/>
      </c>
      <c r="K9" s="160" t="str">
        <f t="shared" si="2"/>
        <v/>
      </c>
      <c r="L9" s="160" t="str">
        <f t="shared" si="2"/>
        <v/>
      </c>
      <c r="M9" s="160" t="str">
        <f t="shared" si="2"/>
        <v/>
      </c>
      <c r="N9" s="160" t="str">
        <f t="shared" si="3"/>
        <v/>
      </c>
      <c r="O9" s="160" t="str">
        <f t="shared" si="3"/>
        <v/>
      </c>
      <c r="P9" s="160" t="str">
        <f t="shared" si="3"/>
        <v>中村映</v>
      </c>
      <c r="Q9" s="160" t="str">
        <f t="shared" si="3"/>
        <v/>
      </c>
      <c r="R9" s="160" t="str">
        <f t="shared" si="3"/>
        <v/>
      </c>
      <c r="S9" s="160" t="str">
        <f t="shared" si="3"/>
        <v/>
      </c>
      <c r="T9" s="160" t="str">
        <f t="shared" si="3"/>
        <v/>
      </c>
      <c r="U9" s="160" t="str">
        <f t="shared" si="3"/>
        <v/>
      </c>
      <c r="V9" s="160" t="str">
        <f t="shared" si="3"/>
        <v/>
      </c>
      <c r="W9" s="160" t="str">
        <f t="shared" si="3"/>
        <v>中村映</v>
      </c>
      <c r="X9" s="160" t="str">
        <f t="shared" si="4"/>
        <v/>
      </c>
      <c r="Y9" s="160" t="str">
        <f t="shared" si="4"/>
        <v/>
      </c>
      <c r="Z9" s="160" t="str">
        <f t="shared" si="4"/>
        <v/>
      </c>
      <c r="AA9" s="160" t="str">
        <f t="shared" si="4"/>
        <v/>
      </c>
      <c r="AB9" s="160" t="str">
        <f t="shared" si="4"/>
        <v/>
      </c>
      <c r="AC9" s="160" t="str">
        <f t="shared" si="4"/>
        <v/>
      </c>
      <c r="AD9" s="160" t="str">
        <f t="shared" si="4"/>
        <v>平田真</v>
      </c>
      <c r="AE9" s="160" t="str">
        <f t="shared" si="4"/>
        <v/>
      </c>
      <c r="AF9" s="160" t="str">
        <f t="shared" si="4"/>
        <v/>
      </c>
      <c r="AG9" s="161" t="str">
        <f t="shared" si="4"/>
        <v/>
      </c>
      <c r="AH9" s="162" t="str">
        <f t="shared" si="4"/>
        <v/>
      </c>
    </row>
    <row r="10" spans="1:34" s="19" customFormat="1" ht="13.15" customHeight="1" x14ac:dyDescent="0.2">
      <c r="A10" s="152"/>
      <c r="B10" s="153"/>
      <c r="C10" s="154">
        <v>8</v>
      </c>
      <c r="D10" s="159" t="str">
        <f t="shared" si="2"/>
        <v/>
      </c>
      <c r="E10" s="160" t="str">
        <f t="shared" si="2"/>
        <v/>
      </c>
      <c r="F10" s="160" t="str">
        <f t="shared" si="2"/>
        <v/>
      </c>
      <c r="G10" s="160" t="str">
        <f t="shared" si="2"/>
        <v/>
      </c>
      <c r="H10" s="160" t="str">
        <f t="shared" si="2"/>
        <v/>
      </c>
      <c r="I10" s="160" t="str">
        <f t="shared" si="2"/>
        <v>平田真</v>
      </c>
      <c r="J10" s="160" t="str">
        <f t="shared" si="2"/>
        <v/>
      </c>
      <c r="K10" s="160" t="str">
        <f t="shared" si="2"/>
        <v/>
      </c>
      <c r="L10" s="160" t="str">
        <f t="shared" si="2"/>
        <v/>
      </c>
      <c r="M10" s="160" t="str">
        <f t="shared" si="2"/>
        <v/>
      </c>
      <c r="N10" s="160" t="str">
        <f t="shared" si="3"/>
        <v/>
      </c>
      <c r="O10" s="160" t="str">
        <f t="shared" si="3"/>
        <v/>
      </c>
      <c r="P10" s="160" t="str">
        <f t="shared" si="3"/>
        <v>平田真</v>
      </c>
      <c r="Q10" s="160" t="str">
        <f t="shared" si="3"/>
        <v/>
      </c>
      <c r="R10" s="160" t="str">
        <f t="shared" si="3"/>
        <v/>
      </c>
      <c r="S10" s="160" t="str">
        <f t="shared" si="3"/>
        <v/>
      </c>
      <c r="T10" s="160" t="str">
        <f t="shared" si="3"/>
        <v/>
      </c>
      <c r="U10" s="160" t="str">
        <f t="shared" si="3"/>
        <v/>
      </c>
      <c r="V10" s="160" t="str">
        <f t="shared" si="3"/>
        <v/>
      </c>
      <c r="W10" s="160" t="str">
        <f t="shared" si="3"/>
        <v>平田真</v>
      </c>
      <c r="X10" s="160" t="str">
        <f t="shared" si="4"/>
        <v/>
      </c>
      <c r="Y10" s="160" t="str">
        <f t="shared" si="4"/>
        <v/>
      </c>
      <c r="Z10" s="160" t="str">
        <f t="shared" si="4"/>
        <v/>
      </c>
      <c r="AA10" s="160" t="str">
        <f t="shared" si="4"/>
        <v/>
      </c>
      <c r="AB10" s="160" t="str">
        <f t="shared" si="4"/>
        <v/>
      </c>
      <c r="AC10" s="160" t="str">
        <f t="shared" si="4"/>
        <v/>
      </c>
      <c r="AD10" s="160" t="str">
        <f t="shared" si="4"/>
        <v>大橋</v>
      </c>
      <c r="AE10" s="160" t="str">
        <f t="shared" si="4"/>
        <v/>
      </c>
      <c r="AF10" s="160" t="str">
        <f t="shared" si="4"/>
        <v/>
      </c>
      <c r="AG10" s="161" t="str">
        <f t="shared" si="4"/>
        <v/>
      </c>
      <c r="AH10" s="162" t="str">
        <f t="shared" si="4"/>
        <v/>
      </c>
    </row>
    <row r="11" spans="1:34" s="19" customFormat="1" ht="13.15" customHeight="1" x14ac:dyDescent="0.2">
      <c r="A11" s="152"/>
      <c r="B11" s="153"/>
      <c r="C11" s="154">
        <v>9</v>
      </c>
      <c r="D11" s="159" t="str">
        <f t="shared" si="2"/>
        <v/>
      </c>
      <c r="E11" s="160" t="str">
        <f t="shared" si="2"/>
        <v/>
      </c>
      <c r="F11" s="160" t="str">
        <f t="shared" si="2"/>
        <v/>
      </c>
      <c r="G11" s="160" t="str">
        <f t="shared" si="2"/>
        <v/>
      </c>
      <c r="H11" s="160" t="str">
        <f t="shared" si="2"/>
        <v/>
      </c>
      <c r="I11" s="160" t="str">
        <f t="shared" si="2"/>
        <v>山本</v>
      </c>
      <c r="J11" s="160" t="str">
        <f t="shared" si="2"/>
        <v/>
      </c>
      <c r="K11" s="160" t="str">
        <f t="shared" si="2"/>
        <v/>
      </c>
      <c r="L11" s="160" t="str">
        <f t="shared" si="2"/>
        <v/>
      </c>
      <c r="M11" s="160" t="str">
        <f t="shared" si="2"/>
        <v/>
      </c>
      <c r="N11" s="160" t="str">
        <f t="shared" si="3"/>
        <v/>
      </c>
      <c r="O11" s="160" t="str">
        <f t="shared" si="3"/>
        <v/>
      </c>
      <c r="P11" s="160" t="str">
        <f t="shared" si="3"/>
        <v>大橋</v>
      </c>
      <c r="Q11" s="160" t="str">
        <f t="shared" si="3"/>
        <v/>
      </c>
      <c r="R11" s="160" t="str">
        <f t="shared" si="3"/>
        <v/>
      </c>
      <c r="S11" s="160" t="str">
        <f t="shared" si="3"/>
        <v/>
      </c>
      <c r="T11" s="160" t="str">
        <f t="shared" si="3"/>
        <v/>
      </c>
      <c r="U11" s="160" t="str">
        <f t="shared" si="3"/>
        <v/>
      </c>
      <c r="V11" s="160" t="str">
        <f t="shared" si="3"/>
        <v/>
      </c>
      <c r="W11" s="160" t="str">
        <f t="shared" si="3"/>
        <v>大橋</v>
      </c>
      <c r="X11" s="160" t="str">
        <f t="shared" si="4"/>
        <v/>
      </c>
      <c r="Y11" s="160" t="str">
        <f t="shared" si="4"/>
        <v/>
      </c>
      <c r="Z11" s="160" t="str">
        <f t="shared" si="4"/>
        <v/>
      </c>
      <c r="AA11" s="160" t="str">
        <f t="shared" si="4"/>
        <v/>
      </c>
      <c r="AB11" s="160" t="str">
        <f t="shared" si="4"/>
        <v/>
      </c>
      <c r="AC11" s="160" t="str">
        <f t="shared" si="4"/>
        <v/>
      </c>
      <c r="AD11" s="160" t="str">
        <f t="shared" si="4"/>
        <v>山本</v>
      </c>
      <c r="AE11" s="160" t="str">
        <f t="shared" si="4"/>
        <v/>
      </c>
      <c r="AF11" s="160" t="str">
        <f t="shared" si="4"/>
        <v/>
      </c>
      <c r="AG11" s="161" t="str">
        <f t="shared" si="4"/>
        <v/>
      </c>
      <c r="AH11" s="162" t="str">
        <f t="shared" si="4"/>
        <v/>
      </c>
    </row>
    <row r="12" spans="1:34" s="19" customFormat="1" ht="13.15" customHeight="1" x14ac:dyDescent="0.2">
      <c r="A12" s="152"/>
      <c r="B12" s="153"/>
      <c r="C12" s="154">
        <v>10</v>
      </c>
      <c r="D12" s="159" t="str">
        <f t="shared" si="2"/>
        <v/>
      </c>
      <c r="E12" s="160" t="str">
        <f t="shared" si="2"/>
        <v/>
      </c>
      <c r="F12" s="160" t="str">
        <f t="shared" si="2"/>
        <v/>
      </c>
      <c r="G12" s="160" t="str">
        <f t="shared" si="2"/>
        <v/>
      </c>
      <c r="H12" s="160" t="str">
        <f t="shared" si="2"/>
        <v/>
      </c>
      <c r="I12" s="160" t="str">
        <f t="shared" si="2"/>
        <v>澤野</v>
      </c>
      <c r="J12" s="160" t="str">
        <f t="shared" si="2"/>
        <v/>
      </c>
      <c r="K12" s="160" t="str">
        <f t="shared" si="2"/>
        <v/>
      </c>
      <c r="L12" s="160" t="str">
        <f t="shared" si="2"/>
        <v/>
      </c>
      <c r="M12" s="160" t="str">
        <f t="shared" si="2"/>
        <v/>
      </c>
      <c r="N12" s="160" t="str">
        <f t="shared" si="3"/>
        <v/>
      </c>
      <c r="O12" s="160" t="str">
        <f t="shared" si="3"/>
        <v/>
      </c>
      <c r="P12" s="160" t="str">
        <f t="shared" si="3"/>
        <v>山本</v>
      </c>
      <c r="Q12" s="160" t="str">
        <f t="shared" si="3"/>
        <v/>
      </c>
      <c r="R12" s="160" t="str">
        <f t="shared" si="3"/>
        <v/>
      </c>
      <c r="S12" s="160" t="str">
        <f t="shared" si="3"/>
        <v/>
      </c>
      <c r="T12" s="160" t="str">
        <f t="shared" si="3"/>
        <v/>
      </c>
      <c r="U12" s="160" t="str">
        <f t="shared" si="3"/>
        <v/>
      </c>
      <c r="V12" s="160" t="str">
        <f t="shared" si="3"/>
        <v/>
      </c>
      <c r="W12" s="160" t="str">
        <f t="shared" si="3"/>
        <v>山本</v>
      </c>
      <c r="X12" s="160" t="str">
        <f t="shared" si="4"/>
        <v/>
      </c>
      <c r="Y12" s="160" t="str">
        <f t="shared" si="4"/>
        <v/>
      </c>
      <c r="Z12" s="160" t="str">
        <f t="shared" si="4"/>
        <v/>
      </c>
      <c r="AA12" s="160" t="str">
        <f t="shared" si="4"/>
        <v/>
      </c>
      <c r="AB12" s="160" t="str">
        <f t="shared" si="4"/>
        <v/>
      </c>
      <c r="AC12" s="160" t="str">
        <f t="shared" si="4"/>
        <v/>
      </c>
      <c r="AD12" s="160" t="str">
        <f t="shared" si="4"/>
        <v>南</v>
      </c>
      <c r="AE12" s="160" t="str">
        <f t="shared" si="4"/>
        <v/>
      </c>
      <c r="AF12" s="160" t="str">
        <f t="shared" si="4"/>
        <v/>
      </c>
      <c r="AG12" s="161" t="str">
        <f t="shared" si="4"/>
        <v/>
      </c>
      <c r="AH12" s="162" t="str">
        <f t="shared" si="4"/>
        <v/>
      </c>
    </row>
    <row r="13" spans="1:34" s="19" customFormat="1" ht="13.15" customHeight="1" x14ac:dyDescent="0.2">
      <c r="A13" s="152"/>
      <c r="B13" s="153"/>
      <c r="C13" s="154">
        <v>11</v>
      </c>
      <c r="D13" s="159" t="str">
        <f t="shared" ref="D13:M22" si="5">IFERROR(VLOOKUP(MATCH($C13,D$53:D$101,0),stuff,6),"")</f>
        <v/>
      </c>
      <c r="E13" s="160" t="str">
        <f t="shared" si="5"/>
        <v/>
      </c>
      <c r="F13" s="160" t="str">
        <f t="shared" si="5"/>
        <v/>
      </c>
      <c r="G13" s="160" t="str">
        <f t="shared" si="5"/>
        <v/>
      </c>
      <c r="H13" s="160" t="str">
        <f t="shared" si="5"/>
        <v/>
      </c>
      <c r="I13" s="160" t="str">
        <f t="shared" si="5"/>
        <v>清水和</v>
      </c>
      <c r="J13" s="160" t="str">
        <f t="shared" si="5"/>
        <v/>
      </c>
      <c r="K13" s="160" t="str">
        <f t="shared" si="5"/>
        <v/>
      </c>
      <c r="L13" s="160" t="str">
        <f t="shared" si="5"/>
        <v/>
      </c>
      <c r="M13" s="160" t="str">
        <f t="shared" si="5"/>
        <v/>
      </c>
      <c r="N13" s="160" t="str">
        <f t="shared" ref="N13:W22" si="6">IFERROR(VLOOKUP(MATCH($C13,N$53:N$101,0),stuff,6),"")</f>
        <v/>
      </c>
      <c r="O13" s="160" t="str">
        <f t="shared" si="6"/>
        <v/>
      </c>
      <c r="P13" s="160" t="str">
        <f t="shared" si="6"/>
        <v>南</v>
      </c>
      <c r="Q13" s="160" t="str">
        <f t="shared" si="6"/>
        <v/>
      </c>
      <c r="R13" s="160" t="str">
        <f t="shared" si="6"/>
        <v/>
      </c>
      <c r="S13" s="160" t="str">
        <f t="shared" si="6"/>
        <v/>
      </c>
      <c r="T13" s="160" t="str">
        <f t="shared" si="6"/>
        <v/>
      </c>
      <c r="U13" s="160" t="str">
        <f t="shared" si="6"/>
        <v/>
      </c>
      <c r="V13" s="160" t="str">
        <f t="shared" si="6"/>
        <v/>
      </c>
      <c r="W13" s="160" t="str">
        <f t="shared" si="6"/>
        <v>南</v>
      </c>
      <c r="X13" s="160" t="str">
        <f t="shared" ref="X13:AH22" si="7">IFERROR(VLOOKUP(MATCH($C13,X$53:X$101,0),stuff,6),"")</f>
        <v/>
      </c>
      <c r="Y13" s="160" t="str">
        <f t="shared" si="7"/>
        <v/>
      </c>
      <c r="Z13" s="160" t="str">
        <f t="shared" si="7"/>
        <v/>
      </c>
      <c r="AA13" s="160" t="str">
        <f t="shared" si="7"/>
        <v/>
      </c>
      <c r="AB13" s="160" t="str">
        <f t="shared" si="7"/>
        <v/>
      </c>
      <c r="AC13" s="160" t="str">
        <f t="shared" si="7"/>
        <v/>
      </c>
      <c r="AD13" s="160" t="str">
        <f t="shared" si="7"/>
        <v>澤野</v>
      </c>
      <c r="AE13" s="160" t="str">
        <f t="shared" si="7"/>
        <v/>
      </c>
      <c r="AF13" s="160" t="str">
        <f t="shared" si="7"/>
        <v/>
      </c>
      <c r="AG13" s="161" t="str">
        <f t="shared" si="7"/>
        <v/>
      </c>
      <c r="AH13" s="162" t="str">
        <f t="shared" si="7"/>
        <v/>
      </c>
    </row>
    <row r="14" spans="1:34" s="19" customFormat="1" ht="13.15" customHeight="1" x14ac:dyDescent="0.2">
      <c r="A14" s="152"/>
      <c r="B14" s="153"/>
      <c r="C14" s="154">
        <v>12</v>
      </c>
      <c r="D14" s="159" t="str">
        <f t="shared" si="5"/>
        <v/>
      </c>
      <c r="E14" s="160" t="str">
        <f t="shared" si="5"/>
        <v/>
      </c>
      <c r="F14" s="160" t="str">
        <f t="shared" si="5"/>
        <v/>
      </c>
      <c r="G14" s="160" t="str">
        <f t="shared" si="5"/>
        <v/>
      </c>
      <c r="H14" s="160" t="str">
        <f t="shared" si="5"/>
        <v/>
      </c>
      <c r="I14" s="160" t="str">
        <f t="shared" si="5"/>
        <v>坪野</v>
      </c>
      <c r="J14" s="160" t="str">
        <f t="shared" si="5"/>
        <v/>
      </c>
      <c r="K14" s="160" t="str">
        <f t="shared" si="5"/>
        <v/>
      </c>
      <c r="L14" s="160" t="str">
        <f t="shared" si="5"/>
        <v/>
      </c>
      <c r="M14" s="160" t="str">
        <f t="shared" si="5"/>
        <v/>
      </c>
      <c r="N14" s="160" t="str">
        <f t="shared" si="6"/>
        <v/>
      </c>
      <c r="O14" s="160" t="str">
        <f t="shared" si="6"/>
        <v/>
      </c>
      <c r="P14" s="160" t="str">
        <f t="shared" si="6"/>
        <v>清水和</v>
      </c>
      <c r="Q14" s="160" t="str">
        <f t="shared" si="6"/>
        <v/>
      </c>
      <c r="R14" s="160" t="str">
        <f t="shared" si="6"/>
        <v/>
      </c>
      <c r="S14" s="160" t="str">
        <f t="shared" si="6"/>
        <v/>
      </c>
      <c r="T14" s="160" t="str">
        <f t="shared" si="6"/>
        <v/>
      </c>
      <c r="U14" s="160" t="str">
        <f t="shared" si="6"/>
        <v/>
      </c>
      <c r="V14" s="160" t="str">
        <f t="shared" si="6"/>
        <v/>
      </c>
      <c r="W14" s="160" t="str">
        <f t="shared" si="6"/>
        <v>清水和</v>
      </c>
      <c r="X14" s="160" t="str">
        <f t="shared" si="7"/>
        <v/>
      </c>
      <c r="Y14" s="160" t="str">
        <f t="shared" si="7"/>
        <v/>
      </c>
      <c r="Z14" s="160" t="str">
        <f t="shared" si="7"/>
        <v/>
      </c>
      <c r="AA14" s="160" t="str">
        <f t="shared" si="7"/>
        <v/>
      </c>
      <c r="AB14" s="160" t="str">
        <f t="shared" si="7"/>
        <v/>
      </c>
      <c r="AC14" s="160" t="str">
        <f t="shared" si="7"/>
        <v/>
      </c>
      <c r="AD14" s="160" t="str">
        <f t="shared" si="7"/>
        <v>清水和</v>
      </c>
      <c r="AE14" s="160" t="str">
        <f t="shared" si="7"/>
        <v/>
      </c>
      <c r="AF14" s="160" t="str">
        <f t="shared" si="7"/>
        <v/>
      </c>
      <c r="AG14" s="161" t="str">
        <f t="shared" si="7"/>
        <v/>
      </c>
      <c r="AH14" s="162" t="str">
        <f t="shared" si="7"/>
        <v/>
      </c>
    </row>
    <row r="15" spans="1:34" s="19" customFormat="1" ht="13.15" customHeight="1" x14ac:dyDescent="0.2">
      <c r="A15" s="152"/>
      <c r="B15" s="153"/>
      <c r="C15" s="154">
        <v>13</v>
      </c>
      <c r="D15" s="159" t="str">
        <f t="shared" si="5"/>
        <v/>
      </c>
      <c r="E15" s="160" t="str">
        <f t="shared" si="5"/>
        <v/>
      </c>
      <c r="F15" s="160" t="str">
        <f t="shared" si="5"/>
        <v/>
      </c>
      <c r="G15" s="160" t="str">
        <f t="shared" si="5"/>
        <v/>
      </c>
      <c r="H15" s="160" t="str">
        <f t="shared" si="5"/>
        <v/>
      </c>
      <c r="I15" s="160" t="str">
        <f t="shared" si="5"/>
        <v>山田</v>
      </c>
      <c r="J15" s="160" t="str">
        <f t="shared" si="5"/>
        <v/>
      </c>
      <c r="K15" s="160" t="str">
        <f t="shared" si="5"/>
        <v/>
      </c>
      <c r="L15" s="160" t="str">
        <f t="shared" si="5"/>
        <v/>
      </c>
      <c r="M15" s="160" t="str">
        <f t="shared" si="5"/>
        <v/>
      </c>
      <c r="N15" s="160" t="str">
        <f t="shared" si="6"/>
        <v/>
      </c>
      <c r="O15" s="160" t="str">
        <f t="shared" si="6"/>
        <v/>
      </c>
      <c r="P15" s="160" t="str">
        <f t="shared" si="6"/>
        <v>坪野</v>
      </c>
      <c r="Q15" s="160" t="str">
        <f t="shared" si="6"/>
        <v/>
      </c>
      <c r="R15" s="160" t="str">
        <f t="shared" si="6"/>
        <v/>
      </c>
      <c r="S15" s="160" t="str">
        <f t="shared" si="6"/>
        <v/>
      </c>
      <c r="T15" s="160" t="str">
        <f t="shared" si="6"/>
        <v/>
      </c>
      <c r="U15" s="160" t="str">
        <f t="shared" si="6"/>
        <v/>
      </c>
      <c r="V15" s="160" t="str">
        <f t="shared" si="6"/>
        <v/>
      </c>
      <c r="W15" s="160" t="str">
        <f t="shared" si="6"/>
        <v>坪野</v>
      </c>
      <c r="X15" s="160" t="str">
        <f t="shared" si="7"/>
        <v/>
      </c>
      <c r="Y15" s="160" t="str">
        <f t="shared" si="7"/>
        <v/>
      </c>
      <c r="Z15" s="160" t="str">
        <f t="shared" si="7"/>
        <v/>
      </c>
      <c r="AA15" s="160" t="str">
        <f t="shared" si="7"/>
        <v/>
      </c>
      <c r="AB15" s="160" t="str">
        <f t="shared" si="7"/>
        <v/>
      </c>
      <c r="AC15" s="160" t="str">
        <f t="shared" si="7"/>
        <v/>
      </c>
      <c r="AD15" s="160" t="str">
        <f t="shared" si="7"/>
        <v>坪野</v>
      </c>
      <c r="AE15" s="160" t="str">
        <f t="shared" si="7"/>
        <v/>
      </c>
      <c r="AF15" s="160" t="str">
        <f t="shared" si="7"/>
        <v/>
      </c>
      <c r="AG15" s="161" t="str">
        <f t="shared" si="7"/>
        <v/>
      </c>
      <c r="AH15" s="162" t="str">
        <f t="shared" si="7"/>
        <v/>
      </c>
    </row>
    <row r="16" spans="1:34" s="19" customFormat="1" ht="13.15" customHeight="1" x14ac:dyDescent="0.2">
      <c r="A16" s="152"/>
      <c r="B16" s="153"/>
      <c r="C16" s="154">
        <v>14</v>
      </c>
      <c r="D16" s="159" t="str">
        <f t="shared" si="5"/>
        <v/>
      </c>
      <c r="E16" s="160" t="str">
        <f t="shared" si="5"/>
        <v/>
      </c>
      <c r="F16" s="160" t="str">
        <f t="shared" si="5"/>
        <v/>
      </c>
      <c r="G16" s="160" t="str">
        <f t="shared" si="5"/>
        <v/>
      </c>
      <c r="H16" s="160" t="str">
        <f t="shared" si="5"/>
        <v/>
      </c>
      <c r="I16" s="160" t="str">
        <f t="shared" si="5"/>
        <v>林</v>
      </c>
      <c r="J16" s="160" t="str">
        <f t="shared" si="5"/>
        <v/>
      </c>
      <c r="K16" s="160" t="str">
        <f t="shared" si="5"/>
        <v/>
      </c>
      <c r="L16" s="160" t="str">
        <f t="shared" si="5"/>
        <v/>
      </c>
      <c r="M16" s="160" t="str">
        <f t="shared" si="5"/>
        <v/>
      </c>
      <c r="N16" s="160" t="str">
        <f t="shared" si="6"/>
        <v/>
      </c>
      <c r="O16" s="160" t="str">
        <f t="shared" si="6"/>
        <v/>
      </c>
      <c r="P16" s="160" t="str">
        <f t="shared" si="6"/>
        <v>林</v>
      </c>
      <c r="Q16" s="160" t="str">
        <f t="shared" si="6"/>
        <v/>
      </c>
      <c r="R16" s="160" t="str">
        <f t="shared" si="6"/>
        <v/>
      </c>
      <c r="S16" s="160" t="str">
        <f t="shared" si="6"/>
        <v/>
      </c>
      <c r="T16" s="160" t="str">
        <f t="shared" si="6"/>
        <v/>
      </c>
      <c r="U16" s="160" t="str">
        <f t="shared" si="6"/>
        <v/>
      </c>
      <c r="V16" s="160" t="str">
        <f t="shared" si="6"/>
        <v/>
      </c>
      <c r="W16" s="160" t="str">
        <f t="shared" si="6"/>
        <v>山田</v>
      </c>
      <c r="X16" s="160" t="str">
        <f t="shared" si="7"/>
        <v/>
      </c>
      <c r="Y16" s="160" t="str">
        <f t="shared" si="7"/>
        <v/>
      </c>
      <c r="Z16" s="160" t="str">
        <f t="shared" si="7"/>
        <v/>
      </c>
      <c r="AA16" s="160" t="str">
        <f t="shared" si="7"/>
        <v/>
      </c>
      <c r="AB16" s="160" t="str">
        <f t="shared" si="7"/>
        <v/>
      </c>
      <c r="AC16" s="160" t="str">
        <f t="shared" si="7"/>
        <v/>
      </c>
      <c r="AD16" s="160" t="str">
        <f t="shared" si="7"/>
        <v>林</v>
      </c>
      <c r="AE16" s="160" t="str">
        <f t="shared" si="7"/>
        <v/>
      </c>
      <c r="AF16" s="160" t="str">
        <f t="shared" si="7"/>
        <v/>
      </c>
      <c r="AG16" s="161" t="str">
        <f t="shared" si="7"/>
        <v/>
      </c>
      <c r="AH16" s="162" t="str">
        <f t="shared" si="7"/>
        <v/>
      </c>
    </row>
    <row r="17" spans="1:34" s="19" customFormat="1" ht="13.15" customHeight="1" x14ac:dyDescent="0.2">
      <c r="A17" s="152"/>
      <c r="B17" s="153"/>
      <c r="C17" s="154">
        <v>15</v>
      </c>
      <c r="D17" s="159" t="str">
        <f t="shared" si="5"/>
        <v/>
      </c>
      <c r="E17" s="160" t="str">
        <f t="shared" si="5"/>
        <v/>
      </c>
      <c r="F17" s="160" t="str">
        <f t="shared" si="5"/>
        <v/>
      </c>
      <c r="G17" s="160" t="str">
        <f t="shared" si="5"/>
        <v/>
      </c>
      <c r="H17" s="160" t="str">
        <f t="shared" si="5"/>
        <v/>
      </c>
      <c r="I17" s="160" t="str">
        <f t="shared" si="5"/>
        <v>庵</v>
      </c>
      <c r="J17" s="160" t="str">
        <f t="shared" si="5"/>
        <v/>
      </c>
      <c r="K17" s="160" t="str">
        <f t="shared" si="5"/>
        <v/>
      </c>
      <c r="L17" s="160" t="str">
        <f t="shared" si="5"/>
        <v/>
      </c>
      <c r="M17" s="160" t="str">
        <f t="shared" si="5"/>
        <v/>
      </c>
      <c r="N17" s="160" t="str">
        <f t="shared" si="6"/>
        <v/>
      </c>
      <c r="O17" s="160" t="str">
        <f t="shared" si="6"/>
        <v/>
      </c>
      <c r="P17" s="160" t="str">
        <f t="shared" si="6"/>
        <v>田村</v>
      </c>
      <c r="Q17" s="160" t="str">
        <f t="shared" si="6"/>
        <v/>
      </c>
      <c r="R17" s="160" t="str">
        <f t="shared" si="6"/>
        <v/>
      </c>
      <c r="S17" s="160" t="str">
        <f t="shared" si="6"/>
        <v/>
      </c>
      <c r="T17" s="160" t="str">
        <f t="shared" si="6"/>
        <v/>
      </c>
      <c r="U17" s="160" t="str">
        <f t="shared" si="6"/>
        <v/>
      </c>
      <c r="V17" s="160" t="str">
        <f t="shared" si="6"/>
        <v/>
      </c>
      <c r="W17" s="160" t="str">
        <f t="shared" si="6"/>
        <v>林</v>
      </c>
      <c r="X17" s="160" t="str">
        <f t="shared" si="7"/>
        <v/>
      </c>
      <c r="Y17" s="160" t="str">
        <f t="shared" si="7"/>
        <v/>
      </c>
      <c r="Z17" s="160" t="str">
        <f t="shared" si="7"/>
        <v/>
      </c>
      <c r="AA17" s="160" t="str">
        <f t="shared" si="7"/>
        <v/>
      </c>
      <c r="AB17" s="160" t="str">
        <f t="shared" si="7"/>
        <v/>
      </c>
      <c r="AC17" s="160" t="str">
        <f t="shared" si="7"/>
        <v/>
      </c>
      <c r="AD17" s="160" t="str">
        <f t="shared" si="7"/>
        <v>田村</v>
      </c>
      <c r="AE17" s="160" t="str">
        <f t="shared" si="7"/>
        <v/>
      </c>
      <c r="AF17" s="160" t="str">
        <f t="shared" si="7"/>
        <v/>
      </c>
      <c r="AG17" s="161" t="str">
        <f t="shared" si="7"/>
        <v/>
      </c>
      <c r="AH17" s="162" t="str">
        <f t="shared" si="7"/>
        <v/>
      </c>
    </row>
    <row r="18" spans="1:34" s="19" customFormat="1" ht="13.15" customHeight="1" x14ac:dyDescent="0.2">
      <c r="A18" s="152"/>
      <c r="B18" s="153"/>
      <c r="C18" s="154">
        <v>16</v>
      </c>
      <c r="D18" s="159" t="str">
        <f t="shared" si="5"/>
        <v/>
      </c>
      <c r="E18" s="160" t="str">
        <f t="shared" si="5"/>
        <v/>
      </c>
      <c r="F18" s="160" t="str">
        <f t="shared" si="5"/>
        <v/>
      </c>
      <c r="G18" s="160" t="str">
        <f t="shared" si="5"/>
        <v/>
      </c>
      <c r="H18" s="160" t="str">
        <f t="shared" si="5"/>
        <v/>
      </c>
      <c r="I18" s="160" t="str">
        <f t="shared" si="5"/>
        <v>冨田</v>
      </c>
      <c r="J18" s="160" t="str">
        <f t="shared" si="5"/>
        <v/>
      </c>
      <c r="K18" s="160" t="str">
        <f t="shared" si="5"/>
        <v/>
      </c>
      <c r="L18" s="160" t="str">
        <f t="shared" si="5"/>
        <v/>
      </c>
      <c r="M18" s="160" t="str">
        <f t="shared" si="5"/>
        <v/>
      </c>
      <c r="N18" s="160" t="str">
        <f t="shared" si="6"/>
        <v/>
      </c>
      <c r="O18" s="160" t="str">
        <f t="shared" si="6"/>
        <v/>
      </c>
      <c r="P18" s="160" t="str">
        <f t="shared" si="6"/>
        <v>冨田</v>
      </c>
      <c r="Q18" s="160" t="str">
        <f t="shared" si="6"/>
        <v/>
      </c>
      <c r="R18" s="160" t="str">
        <f t="shared" si="6"/>
        <v/>
      </c>
      <c r="S18" s="160" t="str">
        <f t="shared" si="6"/>
        <v/>
      </c>
      <c r="T18" s="160" t="str">
        <f t="shared" si="6"/>
        <v/>
      </c>
      <c r="U18" s="160" t="str">
        <f t="shared" si="6"/>
        <v/>
      </c>
      <c r="V18" s="160" t="str">
        <f t="shared" si="6"/>
        <v/>
      </c>
      <c r="W18" s="160" t="str">
        <f t="shared" si="6"/>
        <v>田村</v>
      </c>
      <c r="X18" s="160" t="str">
        <f t="shared" si="7"/>
        <v/>
      </c>
      <c r="Y18" s="160" t="str">
        <f t="shared" si="7"/>
        <v/>
      </c>
      <c r="Z18" s="160" t="str">
        <f t="shared" si="7"/>
        <v/>
      </c>
      <c r="AA18" s="160" t="str">
        <f t="shared" si="7"/>
        <v/>
      </c>
      <c r="AB18" s="160" t="str">
        <f t="shared" si="7"/>
        <v/>
      </c>
      <c r="AC18" s="160" t="str">
        <f t="shared" si="7"/>
        <v/>
      </c>
      <c r="AD18" s="160" t="str">
        <f t="shared" si="7"/>
        <v>庵</v>
      </c>
      <c r="AE18" s="160" t="str">
        <f t="shared" si="7"/>
        <v/>
      </c>
      <c r="AF18" s="160" t="str">
        <f t="shared" si="7"/>
        <v/>
      </c>
      <c r="AG18" s="161" t="str">
        <f t="shared" si="7"/>
        <v/>
      </c>
      <c r="AH18" s="162" t="str">
        <f t="shared" si="7"/>
        <v/>
      </c>
    </row>
    <row r="19" spans="1:34" s="19" customFormat="1" ht="13.15" customHeight="1" x14ac:dyDescent="0.2">
      <c r="A19" s="152"/>
      <c r="B19" s="153"/>
      <c r="C19" s="154">
        <v>17</v>
      </c>
      <c r="D19" s="159" t="str">
        <f t="shared" si="5"/>
        <v/>
      </c>
      <c r="E19" s="160" t="str">
        <f t="shared" si="5"/>
        <v/>
      </c>
      <c r="F19" s="160" t="str">
        <f t="shared" si="5"/>
        <v/>
      </c>
      <c r="G19" s="160" t="str">
        <f t="shared" si="5"/>
        <v/>
      </c>
      <c r="H19" s="160" t="str">
        <f t="shared" si="5"/>
        <v/>
      </c>
      <c r="I19" s="160" t="str">
        <f t="shared" si="5"/>
        <v>黒田</v>
      </c>
      <c r="J19" s="160" t="str">
        <f t="shared" si="5"/>
        <v/>
      </c>
      <c r="K19" s="160" t="str">
        <f t="shared" si="5"/>
        <v/>
      </c>
      <c r="L19" s="160" t="str">
        <f t="shared" si="5"/>
        <v/>
      </c>
      <c r="M19" s="160" t="str">
        <f t="shared" si="5"/>
        <v/>
      </c>
      <c r="N19" s="160" t="str">
        <f t="shared" si="6"/>
        <v/>
      </c>
      <c r="O19" s="160" t="str">
        <f t="shared" si="6"/>
        <v/>
      </c>
      <c r="P19" s="160" t="str">
        <f t="shared" si="6"/>
        <v>黒田</v>
      </c>
      <c r="Q19" s="160" t="str">
        <f t="shared" si="6"/>
        <v/>
      </c>
      <c r="R19" s="160" t="str">
        <f t="shared" si="6"/>
        <v/>
      </c>
      <c r="S19" s="160" t="str">
        <f t="shared" si="6"/>
        <v/>
      </c>
      <c r="T19" s="160" t="str">
        <f t="shared" si="6"/>
        <v/>
      </c>
      <c r="U19" s="160" t="str">
        <f t="shared" si="6"/>
        <v/>
      </c>
      <c r="V19" s="160" t="str">
        <f t="shared" si="6"/>
        <v/>
      </c>
      <c r="W19" s="160" t="str">
        <f t="shared" si="6"/>
        <v>庵</v>
      </c>
      <c r="X19" s="160" t="str">
        <f t="shared" si="7"/>
        <v/>
      </c>
      <c r="Y19" s="160" t="str">
        <f t="shared" si="7"/>
        <v/>
      </c>
      <c r="Z19" s="160" t="str">
        <f t="shared" si="7"/>
        <v/>
      </c>
      <c r="AA19" s="160" t="str">
        <f t="shared" si="7"/>
        <v/>
      </c>
      <c r="AB19" s="160" t="str">
        <f t="shared" si="7"/>
        <v/>
      </c>
      <c r="AC19" s="160" t="str">
        <f t="shared" si="7"/>
        <v/>
      </c>
      <c r="AD19" s="160" t="str">
        <f t="shared" si="7"/>
        <v>冨田</v>
      </c>
      <c r="AE19" s="160" t="str">
        <f t="shared" si="7"/>
        <v/>
      </c>
      <c r="AF19" s="160" t="str">
        <f t="shared" si="7"/>
        <v/>
      </c>
      <c r="AG19" s="161" t="str">
        <f t="shared" si="7"/>
        <v/>
      </c>
      <c r="AH19" s="162" t="str">
        <f t="shared" si="7"/>
        <v/>
      </c>
    </row>
    <row r="20" spans="1:34" s="19" customFormat="1" ht="13.15" customHeight="1" x14ac:dyDescent="0.2">
      <c r="A20" s="152"/>
      <c r="B20" s="153"/>
      <c r="C20" s="154">
        <v>18</v>
      </c>
      <c r="D20" s="159" t="str">
        <f t="shared" si="5"/>
        <v/>
      </c>
      <c r="E20" s="160" t="str">
        <f t="shared" si="5"/>
        <v/>
      </c>
      <c r="F20" s="160" t="str">
        <f t="shared" si="5"/>
        <v/>
      </c>
      <c r="G20" s="160" t="str">
        <f t="shared" si="5"/>
        <v/>
      </c>
      <c r="H20" s="160" t="str">
        <f t="shared" si="5"/>
        <v/>
      </c>
      <c r="I20" s="160" t="str">
        <f t="shared" si="5"/>
        <v>長迫</v>
      </c>
      <c r="J20" s="160" t="str">
        <f t="shared" si="5"/>
        <v/>
      </c>
      <c r="K20" s="160" t="str">
        <f t="shared" si="5"/>
        <v/>
      </c>
      <c r="L20" s="160" t="str">
        <f t="shared" si="5"/>
        <v/>
      </c>
      <c r="M20" s="160" t="str">
        <f t="shared" si="5"/>
        <v/>
      </c>
      <c r="N20" s="160" t="str">
        <f t="shared" si="6"/>
        <v/>
      </c>
      <c r="O20" s="160" t="str">
        <f t="shared" si="6"/>
        <v/>
      </c>
      <c r="P20" s="160" t="str">
        <f t="shared" si="6"/>
        <v>長迫</v>
      </c>
      <c r="Q20" s="160" t="str">
        <f t="shared" si="6"/>
        <v/>
      </c>
      <c r="R20" s="160" t="str">
        <f t="shared" si="6"/>
        <v/>
      </c>
      <c r="S20" s="160" t="str">
        <f t="shared" si="6"/>
        <v/>
      </c>
      <c r="T20" s="160" t="str">
        <f t="shared" si="6"/>
        <v/>
      </c>
      <c r="U20" s="160" t="str">
        <f t="shared" si="6"/>
        <v/>
      </c>
      <c r="V20" s="160" t="str">
        <f t="shared" si="6"/>
        <v/>
      </c>
      <c r="W20" s="160" t="str">
        <f t="shared" si="6"/>
        <v>冨田</v>
      </c>
      <c r="X20" s="160" t="str">
        <f t="shared" si="7"/>
        <v/>
      </c>
      <c r="Y20" s="160" t="str">
        <f t="shared" si="7"/>
        <v/>
      </c>
      <c r="Z20" s="160" t="str">
        <f t="shared" si="7"/>
        <v/>
      </c>
      <c r="AA20" s="160" t="str">
        <f t="shared" si="7"/>
        <v/>
      </c>
      <c r="AB20" s="160" t="str">
        <f t="shared" si="7"/>
        <v/>
      </c>
      <c r="AC20" s="160" t="str">
        <f t="shared" si="7"/>
        <v/>
      </c>
      <c r="AD20" s="160" t="str">
        <f t="shared" si="7"/>
        <v>黒田</v>
      </c>
      <c r="AE20" s="160" t="str">
        <f t="shared" si="7"/>
        <v/>
      </c>
      <c r="AF20" s="160" t="str">
        <f t="shared" si="7"/>
        <v/>
      </c>
      <c r="AG20" s="160" t="str">
        <f t="shared" si="7"/>
        <v/>
      </c>
      <c r="AH20" s="162" t="str">
        <f t="shared" si="7"/>
        <v/>
      </c>
    </row>
    <row r="21" spans="1:34" s="19" customFormat="1" ht="13.15" customHeight="1" x14ac:dyDescent="0.2">
      <c r="A21" s="152"/>
      <c r="B21" s="153"/>
      <c r="C21" s="154">
        <v>19</v>
      </c>
      <c r="D21" s="159" t="str">
        <f t="shared" si="5"/>
        <v/>
      </c>
      <c r="E21" s="160" t="str">
        <f t="shared" si="5"/>
        <v/>
      </c>
      <c r="F21" s="160" t="str">
        <f t="shared" si="5"/>
        <v/>
      </c>
      <c r="G21" s="160" t="str">
        <f t="shared" si="5"/>
        <v/>
      </c>
      <c r="H21" s="160" t="str">
        <f t="shared" si="5"/>
        <v/>
      </c>
      <c r="I21" s="160" t="str">
        <f t="shared" si="5"/>
        <v>吉田</v>
      </c>
      <c r="J21" s="160" t="str">
        <f t="shared" si="5"/>
        <v/>
      </c>
      <c r="K21" s="160" t="str">
        <f t="shared" si="5"/>
        <v/>
      </c>
      <c r="L21" s="160" t="str">
        <f t="shared" si="5"/>
        <v/>
      </c>
      <c r="M21" s="160" t="str">
        <f t="shared" si="5"/>
        <v/>
      </c>
      <c r="N21" s="160" t="str">
        <f t="shared" si="6"/>
        <v/>
      </c>
      <c r="O21" s="160" t="str">
        <f t="shared" si="6"/>
        <v/>
      </c>
      <c r="P21" s="160" t="str">
        <f t="shared" si="6"/>
        <v>吉田</v>
      </c>
      <c r="Q21" s="160" t="str">
        <f t="shared" si="6"/>
        <v/>
      </c>
      <c r="R21" s="160" t="str">
        <f t="shared" si="6"/>
        <v/>
      </c>
      <c r="S21" s="160" t="str">
        <f t="shared" si="6"/>
        <v/>
      </c>
      <c r="T21" s="160" t="str">
        <f t="shared" si="6"/>
        <v/>
      </c>
      <c r="U21" s="160" t="str">
        <f t="shared" si="6"/>
        <v/>
      </c>
      <c r="V21" s="160" t="str">
        <f t="shared" si="6"/>
        <v/>
      </c>
      <c r="W21" s="160" t="str">
        <f t="shared" si="6"/>
        <v>黒田</v>
      </c>
      <c r="X21" s="160" t="str">
        <f t="shared" si="7"/>
        <v/>
      </c>
      <c r="Y21" s="160" t="str">
        <f t="shared" si="7"/>
        <v/>
      </c>
      <c r="Z21" s="160" t="str">
        <f t="shared" si="7"/>
        <v/>
      </c>
      <c r="AA21" s="160" t="str">
        <f t="shared" si="7"/>
        <v/>
      </c>
      <c r="AB21" s="160" t="str">
        <f t="shared" si="7"/>
        <v/>
      </c>
      <c r="AC21" s="160" t="str">
        <f t="shared" si="7"/>
        <v/>
      </c>
      <c r="AD21" s="160" t="str">
        <f t="shared" si="7"/>
        <v>長迫</v>
      </c>
      <c r="AE21" s="160" t="str">
        <f t="shared" si="7"/>
        <v/>
      </c>
      <c r="AF21" s="160" t="str">
        <f t="shared" si="7"/>
        <v/>
      </c>
      <c r="AG21" s="160" t="str">
        <f t="shared" si="7"/>
        <v/>
      </c>
      <c r="AH21" s="162" t="str">
        <f t="shared" si="7"/>
        <v/>
      </c>
    </row>
    <row r="22" spans="1:34" s="19" customFormat="1" ht="13.15" customHeight="1" x14ac:dyDescent="0.2">
      <c r="A22" s="152"/>
      <c r="B22" s="153"/>
      <c r="C22" s="154">
        <v>20</v>
      </c>
      <c r="D22" s="159" t="str">
        <f t="shared" si="5"/>
        <v/>
      </c>
      <c r="E22" s="160" t="str">
        <f t="shared" si="5"/>
        <v/>
      </c>
      <c r="F22" s="160" t="str">
        <f t="shared" si="5"/>
        <v/>
      </c>
      <c r="G22" s="160" t="str">
        <f t="shared" si="5"/>
        <v/>
      </c>
      <c r="H22" s="160" t="str">
        <f t="shared" si="5"/>
        <v/>
      </c>
      <c r="I22" s="160" t="str">
        <f t="shared" si="5"/>
        <v>齊藤</v>
      </c>
      <c r="J22" s="160" t="str">
        <f t="shared" si="5"/>
        <v/>
      </c>
      <c r="K22" s="160" t="str">
        <f t="shared" si="5"/>
        <v/>
      </c>
      <c r="L22" s="160" t="str">
        <f t="shared" si="5"/>
        <v/>
      </c>
      <c r="M22" s="160" t="str">
        <f t="shared" si="5"/>
        <v/>
      </c>
      <c r="N22" s="160" t="str">
        <f t="shared" si="6"/>
        <v/>
      </c>
      <c r="O22" s="160" t="str">
        <f t="shared" si="6"/>
        <v/>
      </c>
      <c r="P22" s="160" t="str">
        <f t="shared" si="6"/>
        <v>齊藤</v>
      </c>
      <c r="Q22" s="160" t="str">
        <f t="shared" si="6"/>
        <v/>
      </c>
      <c r="R22" s="160" t="str">
        <f t="shared" si="6"/>
        <v/>
      </c>
      <c r="S22" s="160" t="str">
        <f t="shared" si="6"/>
        <v/>
      </c>
      <c r="T22" s="160" t="str">
        <f t="shared" si="6"/>
        <v/>
      </c>
      <c r="U22" s="160" t="str">
        <f t="shared" si="6"/>
        <v/>
      </c>
      <c r="V22" s="160" t="str">
        <f t="shared" si="6"/>
        <v/>
      </c>
      <c r="W22" s="160" t="str">
        <f t="shared" si="6"/>
        <v>長迫</v>
      </c>
      <c r="X22" s="160" t="str">
        <f t="shared" si="7"/>
        <v/>
      </c>
      <c r="Y22" s="160" t="str">
        <f t="shared" si="7"/>
        <v/>
      </c>
      <c r="Z22" s="160" t="str">
        <f t="shared" si="7"/>
        <v/>
      </c>
      <c r="AA22" s="160" t="str">
        <f t="shared" si="7"/>
        <v/>
      </c>
      <c r="AB22" s="160" t="str">
        <f t="shared" si="7"/>
        <v/>
      </c>
      <c r="AC22" s="160" t="str">
        <f t="shared" si="7"/>
        <v/>
      </c>
      <c r="AD22" s="160" t="str">
        <f t="shared" si="7"/>
        <v>吉田</v>
      </c>
      <c r="AE22" s="160" t="str">
        <f t="shared" si="7"/>
        <v/>
      </c>
      <c r="AF22" s="160" t="str">
        <f t="shared" si="7"/>
        <v/>
      </c>
      <c r="AG22" s="160" t="str">
        <f t="shared" si="7"/>
        <v/>
      </c>
      <c r="AH22" s="162" t="str">
        <f t="shared" si="7"/>
        <v/>
      </c>
    </row>
    <row r="23" spans="1:34" s="19" customFormat="1" ht="13.15" customHeight="1" x14ac:dyDescent="0.2">
      <c r="A23" s="152"/>
      <c r="B23" s="153"/>
      <c r="C23" s="154">
        <v>21</v>
      </c>
      <c r="D23" s="159" t="str">
        <f t="shared" ref="D23:M32" si="8">IFERROR(VLOOKUP(MATCH($C23,D$53:D$101,0),stuff,6),"")</f>
        <v/>
      </c>
      <c r="E23" s="160" t="str">
        <f t="shared" si="8"/>
        <v/>
      </c>
      <c r="F23" s="160" t="str">
        <f t="shared" si="8"/>
        <v/>
      </c>
      <c r="G23" s="160" t="str">
        <f t="shared" si="8"/>
        <v/>
      </c>
      <c r="H23" s="160" t="str">
        <f t="shared" si="8"/>
        <v/>
      </c>
      <c r="I23" s="160" t="str">
        <f t="shared" si="8"/>
        <v>佐藤</v>
      </c>
      <c r="J23" s="160" t="str">
        <f t="shared" si="8"/>
        <v/>
      </c>
      <c r="K23" s="160" t="str">
        <f t="shared" si="8"/>
        <v/>
      </c>
      <c r="L23" s="160" t="str">
        <f t="shared" si="8"/>
        <v/>
      </c>
      <c r="M23" s="160" t="str">
        <f t="shared" si="8"/>
        <v/>
      </c>
      <c r="N23" s="160" t="str">
        <f t="shared" ref="N23:W32" si="9">IFERROR(VLOOKUP(MATCH($C23,N$53:N$101,0),stuff,6),"")</f>
        <v/>
      </c>
      <c r="O23" s="160" t="str">
        <f t="shared" si="9"/>
        <v/>
      </c>
      <c r="P23" s="160" t="str">
        <f t="shared" si="9"/>
        <v>佐藤</v>
      </c>
      <c r="Q23" s="160" t="str">
        <f t="shared" si="9"/>
        <v/>
      </c>
      <c r="R23" s="160" t="str">
        <f t="shared" si="9"/>
        <v/>
      </c>
      <c r="S23" s="160" t="str">
        <f t="shared" si="9"/>
        <v/>
      </c>
      <c r="T23" s="160" t="str">
        <f t="shared" si="9"/>
        <v/>
      </c>
      <c r="U23" s="160" t="str">
        <f t="shared" si="9"/>
        <v/>
      </c>
      <c r="V23" s="160" t="str">
        <f t="shared" si="9"/>
        <v/>
      </c>
      <c r="W23" s="160" t="str">
        <f t="shared" si="9"/>
        <v>吉田</v>
      </c>
      <c r="X23" s="160" t="str">
        <f t="shared" ref="X23:AH32" si="10">IFERROR(VLOOKUP(MATCH($C23,X$53:X$101,0),stuff,6),"")</f>
        <v/>
      </c>
      <c r="Y23" s="160" t="str">
        <f t="shared" si="10"/>
        <v/>
      </c>
      <c r="Z23" s="160" t="str">
        <f t="shared" si="10"/>
        <v/>
      </c>
      <c r="AA23" s="160" t="str">
        <f t="shared" si="10"/>
        <v/>
      </c>
      <c r="AB23" s="160" t="str">
        <f t="shared" si="10"/>
        <v/>
      </c>
      <c r="AC23" s="160" t="str">
        <f t="shared" si="10"/>
        <v/>
      </c>
      <c r="AD23" s="160" t="str">
        <f t="shared" si="10"/>
        <v>齊藤</v>
      </c>
      <c r="AE23" s="160" t="str">
        <f t="shared" si="10"/>
        <v/>
      </c>
      <c r="AF23" s="160" t="str">
        <f t="shared" si="10"/>
        <v/>
      </c>
      <c r="AG23" s="160" t="str">
        <f t="shared" si="10"/>
        <v/>
      </c>
      <c r="AH23" s="162" t="str">
        <f t="shared" si="10"/>
        <v/>
      </c>
    </row>
    <row r="24" spans="1:34" s="19" customFormat="1" ht="13.15" customHeight="1" x14ac:dyDescent="0.2">
      <c r="A24" s="152"/>
      <c r="B24" s="153"/>
      <c r="C24" s="154">
        <v>22</v>
      </c>
      <c r="D24" s="159" t="str">
        <f t="shared" si="8"/>
        <v/>
      </c>
      <c r="E24" s="160" t="str">
        <f t="shared" si="8"/>
        <v/>
      </c>
      <c r="F24" s="160" t="str">
        <f t="shared" si="8"/>
        <v/>
      </c>
      <c r="G24" s="160" t="str">
        <f t="shared" si="8"/>
        <v/>
      </c>
      <c r="H24" s="160" t="str">
        <f t="shared" si="8"/>
        <v/>
      </c>
      <c r="I24" s="160" t="str">
        <f t="shared" si="8"/>
        <v>加藤</v>
      </c>
      <c r="J24" s="160" t="str">
        <f t="shared" si="8"/>
        <v/>
      </c>
      <c r="K24" s="160" t="str">
        <f t="shared" si="8"/>
        <v/>
      </c>
      <c r="L24" s="160" t="str">
        <f t="shared" si="8"/>
        <v/>
      </c>
      <c r="M24" s="160" t="str">
        <f t="shared" si="8"/>
        <v/>
      </c>
      <c r="N24" s="160" t="str">
        <f t="shared" si="9"/>
        <v/>
      </c>
      <c r="O24" s="160" t="str">
        <f t="shared" si="9"/>
        <v/>
      </c>
      <c r="P24" s="160" t="str">
        <f t="shared" si="9"/>
        <v>加藤</v>
      </c>
      <c r="Q24" s="160" t="str">
        <f t="shared" si="9"/>
        <v/>
      </c>
      <c r="R24" s="160" t="str">
        <f t="shared" si="9"/>
        <v/>
      </c>
      <c r="S24" s="160" t="str">
        <f t="shared" si="9"/>
        <v/>
      </c>
      <c r="T24" s="160" t="str">
        <f t="shared" si="9"/>
        <v/>
      </c>
      <c r="U24" s="160" t="str">
        <f t="shared" si="9"/>
        <v/>
      </c>
      <c r="V24" s="160" t="str">
        <f t="shared" si="9"/>
        <v/>
      </c>
      <c r="W24" s="160" t="str">
        <f t="shared" si="9"/>
        <v>齊藤</v>
      </c>
      <c r="X24" s="160" t="str">
        <f t="shared" si="10"/>
        <v/>
      </c>
      <c r="Y24" s="160" t="str">
        <f t="shared" si="10"/>
        <v/>
      </c>
      <c r="Z24" s="160" t="str">
        <f t="shared" si="10"/>
        <v/>
      </c>
      <c r="AA24" s="160" t="str">
        <f t="shared" si="10"/>
        <v/>
      </c>
      <c r="AB24" s="160" t="str">
        <f t="shared" si="10"/>
        <v/>
      </c>
      <c r="AC24" s="160" t="str">
        <f t="shared" si="10"/>
        <v/>
      </c>
      <c r="AD24" s="160" t="str">
        <f t="shared" si="10"/>
        <v>加藤</v>
      </c>
      <c r="AE24" s="160" t="str">
        <f t="shared" si="10"/>
        <v/>
      </c>
      <c r="AF24" s="160" t="str">
        <f t="shared" si="10"/>
        <v/>
      </c>
      <c r="AG24" s="160" t="str">
        <f t="shared" si="10"/>
        <v/>
      </c>
      <c r="AH24" s="162" t="str">
        <f t="shared" si="10"/>
        <v/>
      </c>
    </row>
    <row r="25" spans="1:34" s="19" customFormat="1" ht="13.15" customHeight="1" x14ac:dyDescent="0.2">
      <c r="A25" s="152"/>
      <c r="B25" s="153"/>
      <c r="C25" s="154">
        <v>23</v>
      </c>
      <c r="D25" s="159" t="str">
        <f t="shared" si="8"/>
        <v/>
      </c>
      <c r="E25" s="160" t="str">
        <f t="shared" si="8"/>
        <v/>
      </c>
      <c r="F25" s="160" t="str">
        <f t="shared" si="8"/>
        <v/>
      </c>
      <c r="G25" s="160" t="str">
        <f t="shared" si="8"/>
        <v/>
      </c>
      <c r="H25" s="160" t="str">
        <f t="shared" si="8"/>
        <v/>
      </c>
      <c r="I25" s="160" t="str">
        <f t="shared" si="8"/>
        <v>小川</v>
      </c>
      <c r="J25" s="160" t="str">
        <f t="shared" si="8"/>
        <v/>
      </c>
      <c r="K25" s="160" t="str">
        <f t="shared" si="8"/>
        <v/>
      </c>
      <c r="L25" s="160" t="str">
        <f t="shared" si="8"/>
        <v/>
      </c>
      <c r="M25" s="160" t="str">
        <f t="shared" si="8"/>
        <v/>
      </c>
      <c r="N25" s="160" t="str">
        <f t="shared" si="9"/>
        <v/>
      </c>
      <c r="O25" s="160" t="str">
        <f t="shared" si="9"/>
        <v/>
      </c>
      <c r="P25" s="160" t="str">
        <f t="shared" si="9"/>
        <v>小川</v>
      </c>
      <c r="Q25" s="160" t="str">
        <f t="shared" si="9"/>
        <v/>
      </c>
      <c r="R25" s="160" t="str">
        <f t="shared" si="9"/>
        <v/>
      </c>
      <c r="S25" s="160" t="str">
        <f t="shared" si="9"/>
        <v/>
      </c>
      <c r="T25" s="160" t="str">
        <f t="shared" si="9"/>
        <v/>
      </c>
      <c r="U25" s="160" t="str">
        <f t="shared" si="9"/>
        <v/>
      </c>
      <c r="V25" s="160" t="str">
        <f t="shared" si="9"/>
        <v/>
      </c>
      <c r="W25" s="160" t="str">
        <f t="shared" si="9"/>
        <v>佐藤</v>
      </c>
      <c r="X25" s="160" t="str">
        <f t="shared" si="10"/>
        <v/>
      </c>
      <c r="Y25" s="160" t="str">
        <f t="shared" si="10"/>
        <v/>
      </c>
      <c r="Z25" s="160" t="str">
        <f t="shared" si="10"/>
        <v/>
      </c>
      <c r="AA25" s="160" t="str">
        <f t="shared" si="10"/>
        <v/>
      </c>
      <c r="AB25" s="160" t="str">
        <f t="shared" si="10"/>
        <v/>
      </c>
      <c r="AC25" s="160" t="str">
        <f t="shared" si="10"/>
        <v/>
      </c>
      <c r="AD25" s="160" t="str">
        <f t="shared" si="10"/>
        <v>小川</v>
      </c>
      <c r="AE25" s="160" t="str">
        <f t="shared" si="10"/>
        <v/>
      </c>
      <c r="AF25" s="160" t="str">
        <f t="shared" si="10"/>
        <v/>
      </c>
      <c r="AG25" s="160" t="str">
        <f t="shared" si="10"/>
        <v/>
      </c>
      <c r="AH25" s="162" t="str">
        <f t="shared" si="10"/>
        <v/>
      </c>
    </row>
    <row r="26" spans="1:34" s="19" customFormat="1" ht="13.15" customHeight="1" x14ac:dyDescent="0.2">
      <c r="A26" s="152"/>
      <c r="B26" s="153"/>
      <c r="C26" s="154">
        <v>24</v>
      </c>
      <c r="D26" s="159" t="str">
        <f t="shared" si="8"/>
        <v/>
      </c>
      <c r="E26" s="160" t="str">
        <f t="shared" si="8"/>
        <v/>
      </c>
      <c r="F26" s="160" t="str">
        <f t="shared" si="8"/>
        <v/>
      </c>
      <c r="G26" s="160" t="str">
        <f t="shared" si="8"/>
        <v/>
      </c>
      <c r="H26" s="160" t="str">
        <f t="shared" si="8"/>
        <v/>
      </c>
      <c r="I26" s="160" t="str">
        <f t="shared" si="8"/>
        <v>薬司</v>
      </c>
      <c r="J26" s="160" t="str">
        <f t="shared" si="8"/>
        <v/>
      </c>
      <c r="K26" s="160" t="str">
        <f t="shared" si="8"/>
        <v/>
      </c>
      <c r="L26" s="160" t="str">
        <f t="shared" si="8"/>
        <v/>
      </c>
      <c r="M26" s="160" t="str">
        <f t="shared" si="8"/>
        <v/>
      </c>
      <c r="N26" s="160" t="str">
        <f t="shared" si="9"/>
        <v/>
      </c>
      <c r="O26" s="160" t="str">
        <f t="shared" si="9"/>
        <v/>
      </c>
      <c r="P26" s="160" t="str">
        <f t="shared" si="9"/>
        <v>薬司</v>
      </c>
      <c r="Q26" s="160" t="str">
        <f t="shared" si="9"/>
        <v/>
      </c>
      <c r="R26" s="160" t="str">
        <f t="shared" si="9"/>
        <v/>
      </c>
      <c r="S26" s="160" t="str">
        <f t="shared" si="9"/>
        <v/>
      </c>
      <c r="T26" s="160" t="str">
        <f t="shared" si="9"/>
        <v/>
      </c>
      <c r="U26" s="160" t="str">
        <f t="shared" si="9"/>
        <v/>
      </c>
      <c r="V26" s="160" t="str">
        <f t="shared" si="9"/>
        <v/>
      </c>
      <c r="W26" s="160" t="str">
        <f t="shared" si="9"/>
        <v>加藤</v>
      </c>
      <c r="X26" s="160" t="str">
        <f t="shared" si="10"/>
        <v/>
      </c>
      <c r="Y26" s="160" t="str">
        <f t="shared" si="10"/>
        <v/>
      </c>
      <c r="Z26" s="160" t="str">
        <f t="shared" si="10"/>
        <v/>
      </c>
      <c r="AA26" s="160" t="str">
        <f t="shared" si="10"/>
        <v/>
      </c>
      <c r="AB26" s="160" t="str">
        <f t="shared" si="10"/>
        <v/>
      </c>
      <c r="AC26" s="160" t="str">
        <f t="shared" si="10"/>
        <v/>
      </c>
      <c r="AD26" s="160" t="str">
        <f t="shared" si="10"/>
        <v>薬司</v>
      </c>
      <c r="AE26" s="160" t="str">
        <f t="shared" si="10"/>
        <v/>
      </c>
      <c r="AF26" s="160" t="str">
        <f t="shared" si="10"/>
        <v/>
      </c>
      <c r="AG26" s="160" t="str">
        <f t="shared" si="10"/>
        <v/>
      </c>
      <c r="AH26" s="162" t="str">
        <f t="shared" si="10"/>
        <v/>
      </c>
    </row>
    <row r="27" spans="1:34" s="19" customFormat="1" ht="13.15" customHeight="1" x14ac:dyDescent="0.2">
      <c r="A27" s="152"/>
      <c r="B27" s="153"/>
      <c r="C27" s="154">
        <v>25</v>
      </c>
      <c r="D27" s="159" t="str">
        <f t="shared" si="8"/>
        <v/>
      </c>
      <c r="E27" s="160" t="str">
        <f t="shared" si="8"/>
        <v/>
      </c>
      <c r="F27" s="160" t="str">
        <f t="shared" si="8"/>
        <v/>
      </c>
      <c r="G27" s="160" t="str">
        <f t="shared" si="8"/>
        <v/>
      </c>
      <c r="H27" s="160" t="str">
        <f t="shared" si="8"/>
        <v/>
      </c>
      <c r="I27" s="160" t="str">
        <f t="shared" si="8"/>
        <v>西郡</v>
      </c>
      <c r="J27" s="160" t="str">
        <f t="shared" si="8"/>
        <v/>
      </c>
      <c r="K27" s="160" t="str">
        <f t="shared" si="8"/>
        <v/>
      </c>
      <c r="L27" s="160" t="str">
        <f t="shared" si="8"/>
        <v/>
      </c>
      <c r="M27" s="160" t="str">
        <f t="shared" si="8"/>
        <v/>
      </c>
      <c r="N27" s="160" t="str">
        <f t="shared" si="9"/>
        <v/>
      </c>
      <c r="O27" s="160" t="str">
        <f t="shared" si="9"/>
        <v/>
      </c>
      <c r="P27" s="160" t="str">
        <f t="shared" si="9"/>
        <v>西郡</v>
      </c>
      <c r="Q27" s="160" t="str">
        <f t="shared" si="9"/>
        <v/>
      </c>
      <c r="R27" s="160" t="str">
        <f t="shared" si="9"/>
        <v/>
      </c>
      <c r="S27" s="160" t="str">
        <f t="shared" si="9"/>
        <v/>
      </c>
      <c r="T27" s="160" t="str">
        <f t="shared" si="9"/>
        <v/>
      </c>
      <c r="U27" s="160" t="str">
        <f t="shared" si="9"/>
        <v/>
      </c>
      <c r="V27" s="160" t="str">
        <f t="shared" si="9"/>
        <v/>
      </c>
      <c r="W27" s="160" t="str">
        <f t="shared" si="9"/>
        <v>小川</v>
      </c>
      <c r="X27" s="160" t="str">
        <f t="shared" si="10"/>
        <v/>
      </c>
      <c r="Y27" s="160" t="str">
        <f t="shared" si="10"/>
        <v/>
      </c>
      <c r="Z27" s="160" t="str">
        <f t="shared" si="10"/>
        <v/>
      </c>
      <c r="AA27" s="160" t="str">
        <f t="shared" si="10"/>
        <v/>
      </c>
      <c r="AB27" s="160" t="str">
        <f t="shared" si="10"/>
        <v/>
      </c>
      <c r="AC27" s="160" t="str">
        <f t="shared" si="10"/>
        <v/>
      </c>
      <c r="AD27" s="160" t="str">
        <f t="shared" si="10"/>
        <v>西郡</v>
      </c>
      <c r="AE27" s="160" t="str">
        <f t="shared" si="10"/>
        <v/>
      </c>
      <c r="AF27" s="160" t="str">
        <f t="shared" si="10"/>
        <v/>
      </c>
      <c r="AG27" s="160" t="str">
        <f t="shared" si="10"/>
        <v/>
      </c>
      <c r="AH27" s="162" t="str">
        <f t="shared" si="10"/>
        <v/>
      </c>
    </row>
    <row r="28" spans="1:34" s="19" customFormat="1" ht="13.15" customHeight="1" x14ac:dyDescent="0.2">
      <c r="A28" s="152"/>
      <c r="B28" s="153"/>
      <c r="C28" s="154">
        <v>26</v>
      </c>
      <c r="D28" s="159" t="str">
        <f t="shared" si="8"/>
        <v/>
      </c>
      <c r="E28" s="160" t="str">
        <f t="shared" si="8"/>
        <v/>
      </c>
      <c r="F28" s="160" t="str">
        <f t="shared" si="8"/>
        <v/>
      </c>
      <c r="G28" s="160" t="str">
        <f t="shared" si="8"/>
        <v/>
      </c>
      <c r="H28" s="160" t="str">
        <f t="shared" si="8"/>
        <v/>
      </c>
      <c r="I28" s="160" t="str">
        <f t="shared" si="8"/>
        <v>松木</v>
      </c>
      <c r="J28" s="160" t="str">
        <f t="shared" si="8"/>
        <v/>
      </c>
      <c r="K28" s="160" t="str">
        <f t="shared" si="8"/>
        <v/>
      </c>
      <c r="L28" s="160" t="str">
        <f t="shared" si="8"/>
        <v/>
      </c>
      <c r="M28" s="160" t="str">
        <f t="shared" si="8"/>
        <v/>
      </c>
      <c r="N28" s="160" t="str">
        <f t="shared" si="9"/>
        <v/>
      </c>
      <c r="O28" s="160" t="str">
        <f t="shared" si="9"/>
        <v/>
      </c>
      <c r="P28" s="160" t="str">
        <f t="shared" si="9"/>
        <v>松木</v>
      </c>
      <c r="Q28" s="160" t="str">
        <f t="shared" si="9"/>
        <v/>
      </c>
      <c r="R28" s="160" t="str">
        <f t="shared" si="9"/>
        <v/>
      </c>
      <c r="S28" s="160" t="str">
        <f t="shared" si="9"/>
        <v/>
      </c>
      <c r="T28" s="160" t="str">
        <f t="shared" si="9"/>
        <v/>
      </c>
      <c r="U28" s="160" t="str">
        <f t="shared" si="9"/>
        <v/>
      </c>
      <c r="V28" s="160" t="str">
        <f t="shared" si="9"/>
        <v/>
      </c>
      <c r="W28" s="160" t="str">
        <f t="shared" si="9"/>
        <v>薬司</v>
      </c>
      <c r="X28" s="160" t="str">
        <f t="shared" si="10"/>
        <v/>
      </c>
      <c r="Y28" s="160" t="str">
        <f t="shared" si="10"/>
        <v/>
      </c>
      <c r="Z28" s="160" t="str">
        <f t="shared" si="10"/>
        <v/>
      </c>
      <c r="AA28" s="160" t="str">
        <f t="shared" si="10"/>
        <v/>
      </c>
      <c r="AB28" s="160" t="str">
        <f t="shared" si="10"/>
        <v/>
      </c>
      <c r="AC28" s="160" t="str">
        <f t="shared" si="10"/>
        <v/>
      </c>
      <c r="AD28" s="160" t="str">
        <f t="shared" si="10"/>
        <v>松木</v>
      </c>
      <c r="AE28" s="160" t="str">
        <f t="shared" si="10"/>
        <v/>
      </c>
      <c r="AF28" s="160" t="str">
        <f t="shared" si="10"/>
        <v/>
      </c>
      <c r="AG28" s="160" t="str">
        <f t="shared" si="10"/>
        <v/>
      </c>
      <c r="AH28" s="162" t="str">
        <f t="shared" si="10"/>
        <v/>
      </c>
    </row>
    <row r="29" spans="1:34" s="19" customFormat="1" ht="13.15" customHeight="1" x14ac:dyDescent="0.2">
      <c r="A29" s="152"/>
      <c r="B29" s="153"/>
      <c r="C29" s="154">
        <v>27</v>
      </c>
      <c r="D29" s="159" t="str">
        <f t="shared" si="8"/>
        <v/>
      </c>
      <c r="E29" s="160" t="str">
        <f t="shared" si="8"/>
        <v/>
      </c>
      <c r="F29" s="160" t="str">
        <f t="shared" si="8"/>
        <v/>
      </c>
      <c r="G29" s="160" t="str">
        <f t="shared" si="8"/>
        <v/>
      </c>
      <c r="H29" s="160" t="str">
        <f t="shared" si="8"/>
        <v/>
      </c>
      <c r="I29" s="160" t="str">
        <f t="shared" si="8"/>
        <v>諸田</v>
      </c>
      <c r="J29" s="160" t="str">
        <f t="shared" si="8"/>
        <v/>
      </c>
      <c r="K29" s="160" t="str">
        <f t="shared" si="8"/>
        <v/>
      </c>
      <c r="L29" s="160" t="str">
        <f t="shared" si="8"/>
        <v/>
      </c>
      <c r="M29" s="160" t="str">
        <f t="shared" si="8"/>
        <v/>
      </c>
      <c r="N29" s="160" t="str">
        <f t="shared" si="9"/>
        <v/>
      </c>
      <c r="O29" s="160" t="str">
        <f t="shared" si="9"/>
        <v/>
      </c>
      <c r="P29" s="160" t="str">
        <f t="shared" si="9"/>
        <v>諸田</v>
      </c>
      <c r="Q29" s="160" t="str">
        <f t="shared" si="9"/>
        <v/>
      </c>
      <c r="R29" s="160" t="str">
        <f t="shared" si="9"/>
        <v/>
      </c>
      <c r="S29" s="160" t="str">
        <f t="shared" si="9"/>
        <v/>
      </c>
      <c r="T29" s="160" t="str">
        <f t="shared" si="9"/>
        <v/>
      </c>
      <c r="U29" s="160" t="str">
        <f t="shared" si="9"/>
        <v/>
      </c>
      <c r="V29" s="160" t="str">
        <f t="shared" si="9"/>
        <v/>
      </c>
      <c r="W29" s="160" t="str">
        <f t="shared" si="9"/>
        <v>西郡</v>
      </c>
      <c r="X29" s="160" t="str">
        <f t="shared" si="10"/>
        <v/>
      </c>
      <c r="Y29" s="160" t="str">
        <f t="shared" si="10"/>
        <v/>
      </c>
      <c r="Z29" s="160" t="str">
        <f t="shared" si="10"/>
        <v/>
      </c>
      <c r="AA29" s="160" t="str">
        <f t="shared" si="10"/>
        <v/>
      </c>
      <c r="AB29" s="160" t="str">
        <f t="shared" si="10"/>
        <v/>
      </c>
      <c r="AC29" s="160" t="str">
        <f t="shared" si="10"/>
        <v/>
      </c>
      <c r="AD29" s="160" t="str">
        <f t="shared" si="10"/>
        <v>諸田</v>
      </c>
      <c r="AE29" s="160" t="str">
        <f t="shared" si="10"/>
        <v/>
      </c>
      <c r="AF29" s="160" t="str">
        <f t="shared" si="10"/>
        <v/>
      </c>
      <c r="AG29" s="160" t="str">
        <f t="shared" si="10"/>
        <v/>
      </c>
      <c r="AH29" s="162" t="str">
        <f t="shared" si="10"/>
        <v/>
      </c>
    </row>
    <row r="30" spans="1:34" s="19" customFormat="1" ht="13.15" customHeight="1" x14ac:dyDescent="0.2">
      <c r="A30" s="152"/>
      <c r="B30" s="153"/>
      <c r="C30" s="154">
        <v>28</v>
      </c>
      <c r="D30" s="159" t="str">
        <f t="shared" si="8"/>
        <v/>
      </c>
      <c r="E30" s="160" t="str">
        <f t="shared" si="8"/>
        <v/>
      </c>
      <c r="F30" s="160" t="str">
        <f t="shared" si="8"/>
        <v/>
      </c>
      <c r="G30" s="160" t="str">
        <f t="shared" si="8"/>
        <v/>
      </c>
      <c r="H30" s="160" t="str">
        <f t="shared" si="8"/>
        <v/>
      </c>
      <c r="I30" s="160" t="str">
        <f t="shared" si="8"/>
        <v>樫田</v>
      </c>
      <c r="J30" s="160" t="str">
        <f t="shared" si="8"/>
        <v/>
      </c>
      <c r="K30" s="160" t="str">
        <f t="shared" si="8"/>
        <v/>
      </c>
      <c r="L30" s="160" t="str">
        <f t="shared" si="8"/>
        <v/>
      </c>
      <c r="M30" s="160" t="str">
        <f t="shared" si="8"/>
        <v/>
      </c>
      <c r="N30" s="160" t="str">
        <f t="shared" si="9"/>
        <v/>
      </c>
      <c r="O30" s="160" t="str">
        <f t="shared" si="9"/>
        <v/>
      </c>
      <c r="P30" s="160" t="str">
        <f t="shared" si="9"/>
        <v>樫田</v>
      </c>
      <c r="Q30" s="160" t="str">
        <f t="shared" si="9"/>
        <v/>
      </c>
      <c r="R30" s="160" t="str">
        <f t="shared" si="9"/>
        <v/>
      </c>
      <c r="S30" s="160" t="str">
        <f t="shared" si="9"/>
        <v/>
      </c>
      <c r="T30" s="160" t="str">
        <f t="shared" si="9"/>
        <v/>
      </c>
      <c r="U30" s="160" t="str">
        <f t="shared" si="9"/>
        <v/>
      </c>
      <c r="V30" s="160" t="str">
        <f t="shared" si="9"/>
        <v/>
      </c>
      <c r="W30" s="160" t="str">
        <f t="shared" si="9"/>
        <v>松木</v>
      </c>
      <c r="X30" s="160" t="str">
        <f t="shared" si="10"/>
        <v/>
      </c>
      <c r="Y30" s="160" t="str">
        <f t="shared" si="10"/>
        <v/>
      </c>
      <c r="Z30" s="160" t="str">
        <f t="shared" si="10"/>
        <v/>
      </c>
      <c r="AA30" s="160" t="str">
        <f t="shared" si="10"/>
        <v/>
      </c>
      <c r="AB30" s="160" t="str">
        <f t="shared" si="10"/>
        <v/>
      </c>
      <c r="AC30" s="160" t="str">
        <f t="shared" si="10"/>
        <v/>
      </c>
      <c r="AD30" s="160" t="str">
        <f t="shared" si="10"/>
        <v>中村公</v>
      </c>
      <c r="AE30" s="160" t="str">
        <f t="shared" si="10"/>
        <v/>
      </c>
      <c r="AF30" s="160" t="str">
        <f t="shared" si="10"/>
        <v/>
      </c>
      <c r="AG30" s="160" t="str">
        <f t="shared" si="10"/>
        <v/>
      </c>
      <c r="AH30" s="162" t="str">
        <f t="shared" si="10"/>
        <v/>
      </c>
    </row>
    <row r="31" spans="1:34" s="19" customFormat="1" ht="13.15" customHeight="1" x14ac:dyDescent="0.2">
      <c r="A31" s="152"/>
      <c r="B31" s="153"/>
      <c r="C31" s="154">
        <v>29</v>
      </c>
      <c r="D31" s="159" t="str">
        <f t="shared" si="8"/>
        <v/>
      </c>
      <c r="E31" s="160" t="str">
        <f t="shared" si="8"/>
        <v/>
      </c>
      <c r="F31" s="160" t="str">
        <f t="shared" si="8"/>
        <v/>
      </c>
      <c r="G31" s="160" t="str">
        <f t="shared" si="8"/>
        <v/>
      </c>
      <c r="H31" s="160" t="str">
        <f t="shared" si="8"/>
        <v/>
      </c>
      <c r="I31" s="160" t="str">
        <f t="shared" si="8"/>
        <v>中村公</v>
      </c>
      <c r="J31" s="160" t="str">
        <f t="shared" si="8"/>
        <v/>
      </c>
      <c r="K31" s="160" t="str">
        <f t="shared" si="8"/>
        <v/>
      </c>
      <c r="L31" s="160" t="str">
        <f t="shared" si="8"/>
        <v/>
      </c>
      <c r="M31" s="160" t="str">
        <f t="shared" si="8"/>
        <v/>
      </c>
      <c r="N31" s="160" t="str">
        <f t="shared" si="9"/>
        <v/>
      </c>
      <c r="O31" s="160" t="str">
        <f t="shared" si="9"/>
        <v/>
      </c>
      <c r="P31" s="160" t="str">
        <f t="shared" si="9"/>
        <v>中村公</v>
      </c>
      <c r="Q31" s="160" t="str">
        <f t="shared" si="9"/>
        <v/>
      </c>
      <c r="R31" s="160" t="str">
        <f t="shared" si="9"/>
        <v/>
      </c>
      <c r="S31" s="160" t="str">
        <f t="shared" si="9"/>
        <v/>
      </c>
      <c r="T31" s="160" t="str">
        <f t="shared" si="9"/>
        <v/>
      </c>
      <c r="U31" s="160" t="str">
        <f t="shared" si="9"/>
        <v/>
      </c>
      <c r="V31" s="160" t="str">
        <f t="shared" si="9"/>
        <v/>
      </c>
      <c r="W31" s="160" t="str">
        <f t="shared" si="9"/>
        <v>中村公</v>
      </c>
      <c r="X31" s="160" t="str">
        <f t="shared" si="10"/>
        <v/>
      </c>
      <c r="Y31" s="160" t="str">
        <f t="shared" si="10"/>
        <v/>
      </c>
      <c r="Z31" s="160" t="str">
        <f t="shared" si="10"/>
        <v/>
      </c>
      <c r="AA31" s="160" t="str">
        <f t="shared" si="10"/>
        <v/>
      </c>
      <c r="AB31" s="160" t="str">
        <f t="shared" si="10"/>
        <v/>
      </c>
      <c r="AC31" s="160" t="str">
        <f t="shared" si="10"/>
        <v/>
      </c>
      <c r="AD31" s="160" t="str">
        <f t="shared" si="10"/>
        <v>福知</v>
      </c>
      <c r="AE31" s="160" t="str">
        <f t="shared" si="10"/>
        <v/>
      </c>
      <c r="AF31" s="160" t="str">
        <f t="shared" si="10"/>
        <v/>
      </c>
      <c r="AG31" s="160" t="str">
        <f t="shared" si="10"/>
        <v/>
      </c>
      <c r="AH31" s="162" t="str">
        <f t="shared" si="10"/>
        <v/>
      </c>
    </row>
    <row r="32" spans="1:34" s="19" customFormat="1" ht="13.15" customHeight="1" x14ac:dyDescent="0.2">
      <c r="A32" s="152"/>
      <c r="B32" s="153"/>
      <c r="C32" s="154">
        <v>30</v>
      </c>
      <c r="D32" s="159" t="str">
        <f t="shared" si="8"/>
        <v/>
      </c>
      <c r="E32" s="160" t="str">
        <f t="shared" si="8"/>
        <v/>
      </c>
      <c r="F32" s="160" t="str">
        <f t="shared" si="8"/>
        <v/>
      </c>
      <c r="G32" s="160" t="str">
        <f t="shared" si="8"/>
        <v/>
      </c>
      <c r="H32" s="160" t="str">
        <f t="shared" si="8"/>
        <v/>
      </c>
      <c r="I32" s="160" t="str">
        <f t="shared" si="8"/>
        <v>袋</v>
      </c>
      <c r="J32" s="160" t="str">
        <f t="shared" si="8"/>
        <v/>
      </c>
      <c r="K32" s="160" t="str">
        <f t="shared" si="8"/>
        <v/>
      </c>
      <c r="L32" s="160" t="str">
        <f t="shared" si="8"/>
        <v/>
      </c>
      <c r="M32" s="160" t="str">
        <f t="shared" si="8"/>
        <v/>
      </c>
      <c r="N32" s="160" t="str">
        <f t="shared" si="9"/>
        <v/>
      </c>
      <c r="O32" s="160" t="str">
        <f t="shared" si="9"/>
        <v/>
      </c>
      <c r="P32" s="160" t="str">
        <f t="shared" si="9"/>
        <v>福知</v>
      </c>
      <c r="Q32" s="160" t="str">
        <f t="shared" si="9"/>
        <v/>
      </c>
      <c r="R32" s="160" t="str">
        <f t="shared" si="9"/>
        <v/>
      </c>
      <c r="S32" s="160" t="str">
        <f t="shared" si="9"/>
        <v/>
      </c>
      <c r="T32" s="160" t="str">
        <f t="shared" si="9"/>
        <v/>
      </c>
      <c r="U32" s="160" t="str">
        <f t="shared" si="9"/>
        <v/>
      </c>
      <c r="V32" s="160" t="str">
        <f t="shared" si="9"/>
        <v/>
      </c>
      <c r="W32" s="160" t="str">
        <f t="shared" si="9"/>
        <v>福知</v>
      </c>
      <c r="X32" s="160" t="str">
        <f t="shared" si="10"/>
        <v/>
      </c>
      <c r="Y32" s="160" t="str">
        <f t="shared" si="10"/>
        <v/>
      </c>
      <c r="Z32" s="160" t="str">
        <f t="shared" si="10"/>
        <v/>
      </c>
      <c r="AA32" s="160" t="str">
        <f t="shared" si="10"/>
        <v/>
      </c>
      <c r="AB32" s="160" t="str">
        <f t="shared" si="10"/>
        <v/>
      </c>
      <c r="AC32" s="160" t="str">
        <f t="shared" si="10"/>
        <v/>
      </c>
      <c r="AD32" s="160" t="str">
        <f t="shared" si="10"/>
        <v>袋</v>
      </c>
      <c r="AE32" s="160" t="str">
        <f t="shared" si="10"/>
        <v/>
      </c>
      <c r="AF32" s="160" t="str">
        <f t="shared" si="10"/>
        <v/>
      </c>
      <c r="AG32" s="160" t="str">
        <f t="shared" si="10"/>
        <v/>
      </c>
      <c r="AH32" s="162" t="str">
        <f t="shared" si="10"/>
        <v/>
      </c>
    </row>
    <row r="33" spans="1:34" s="19" customFormat="1" ht="13.15" customHeight="1" x14ac:dyDescent="0.2">
      <c r="A33" s="152"/>
      <c r="B33" s="153"/>
      <c r="C33" s="154">
        <v>31</v>
      </c>
      <c r="D33" s="159" t="str">
        <f t="shared" ref="D33:M42" si="11">IFERROR(VLOOKUP(MATCH($C33,D$53:D$101,0),stuff,6),"")</f>
        <v/>
      </c>
      <c r="E33" s="160" t="str">
        <f t="shared" si="11"/>
        <v/>
      </c>
      <c r="F33" s="160" t="str">
        <f t="shared" si="11"/>
        <v/>
      </c>
      <c r="G33" s="160" t="str">
        <f t="shared" si="11"/>
        <v/>
      </c>
      <c r="H33" s="160" t="str">
        <f t="shared" si="11"/>
        <v/>
      </c>
      <c r="I33" s="160" t="str">
        <f t="shared" si="11"/>
        <v>雨池</v>
      </c>
      <c r="J33" s="160" t="str">
        <f t="shared" si="11"/>
        <v/>
      </c>
      <c r="K33" s="160" t="str">
        <f t="shared" si="11"/>
        <v/>
      </c>
      <c r="L33" s="160" t="str">
        <f t="shared" si="11"/>
        <v/>
      </c>
      <c r="M33" s="160" t="str">
        <f t="shared" si="11"/>
        <v/>
      </c>
      <c r="N33" s="160" t="str">
        <f t="shared" ref="N33:W42" si="12">IFERROR(VLOOKUP(MATCH($C33,N$53:N$101,0),stuff,6),"")</f>
        <v/>
      </c>
      <c r="O33" s="160" t="str">
        <f t="shared" si="12"/>
        <v/>
      </c>
      <c r="P33" s="160" t="str">
        <f t="shared" si="12"/>
        <v>袋</v>
      </c>
      <c r="Q33" s="160" t="str">
        <f t="shared" si="12"/>
        <v/>
      </c>
      <c r="R33" s="160" t="str">
        <f t="shared" si="12"/>
        <v/>
      </c>
      <c r="S33" s="160" t="str">
        <f t="shared" si="12"/>
        <v/>
      </c>
      <c r="T33" s="160" t="str">
        <f t="shared" si="12"/>
        <v/>
      </c>
      <c r="U33" s="160" t="str">
        <f t="shared" si="12"/>
        <v/>
      </c>
      <c r="V33" s="160" t="str">
        <f t="shared" si="12"/>
        <v/>
      </c>
      <c r="W33" s="160" t="str">
        <f t="shared" si="12"/>
        <v>袋</v>
      </c>
      <c r="X33" s="160" t="str">
        <f t="shared" ref="X33:AH42" si="13">IFERROR(VLOOKUP(MATCH($C33,X$53:X$101,0),stuff,6),"")</f>
        <v/>
      </c>
      <c r="Y33" s="160" t="str">
        <f t="shared" si="13"/>
        <v/>
      </c>
      <c r="Z33" s="160" t="str">
        <f t="shared" si="13"/>
        <v/>
      </c>
      <c r="AA33" s="160" t="str">
        <f t="shared" si="13"/>
        <v/>
      </c>
      <c r="AB33" s="160" t="str">
        <f t="shared" si="13"/>
        <v/>
      </c>
      <c r="AC33" s="160" t="str">
        <f t="shared" si="13"/>
        <v/>
      </c>
      <c r="AD33" s="160" t="str">
        <f t="shared" si="13"/>
        <v>中川</v>
      </c>
      <c r="AE33" s="160" t="str">
        <f t="shared" si="13"/>
        <v/>
      </c>
      <c r="AF33" s="160" t="str">
        <f t="shared" si="13"/>
        <v/>
      </c>
      <c r="AG33" s="160" t="str">
        <f t="shared" si="13"/>
        <v/>
      </c>
      <c r="AH33" s="162" t="str">
        <f t="shared" si="13"/>
        <v/>
      </c>
    </row>
    <row r="34" spans="1:34" s="19" customFormat="1" ht="13.15" customHeight="1" x14ac:dyDescent="0.2">
      <c r="A34" s="152"/>
      <c r="B34" s="153"/>
      <c r="C34" s="154">
        <v>32</v>
      </c>
      <c r="D34" s="159" t="str">
        <f t="shared" si="11"/>
        <v/>
      </c>
      <c r="E34" s="160" t="str">
        <f t="shared" si="11"/>
        <v/>
      </c>
      <c r="F34" s="160" t="str">
        <f t="shared" si="11"/>
        <v/>
      </c>
      <c r="G34" s="160" t="str">
        <f t="shared" si="11"/>
        <v/>
      </c>
      <c r="H34" s="160" t="str">
        <f t="shared" si="11"/>
        <v/>
      </c>
      <c r="I34" s="160" t="str">
        <f t="shared" si="11"/>
        <v>中川</v>
      </c>
      <c r="J34" s="160" t="str">
        <f t="shared" si="11"/>
        <v/>
      </c>
      <c r="K34" s="160" t="str">
        <f t="shared" si="11"/>
        <v/>
      </c>
      <c r="L34" s="160" t="str">
        <f t="shared" si="11"/>
        <v/>
      </c>
      <c r="M34" s="160" t="str">
        <f t="shared" si="11"/>
        <v/>
      </c>
      <c r="N34" s="160" t="str">
        <f t="shared" si="12"/>
        <v/>
      </c>
      <c r="O34" s="160" t="str">
        <f t="shared" si="12"/>
        <v/>
      </c>
      <c r="P34" s="160" t="str">
        <f t="shared" si="12"/>
        <v>雨池</v>
      </c>
      <c r="Q34" s="160" t="str">
        <f t="shared" si="12"/>
        <v/>
      </c>
      <c r="R34" s="160" t="str">
        <f t="shared" si="12"/>
        <v/>
      </c>
      <c r="S34" s="160" t="str">
        <f t="shared" si="12"/>
        <v/>
      </c>
      <c r="T34" s="160" t="str">
        <f t="shared" si="12"/>
        <v/>
      </c>
      <c r="U34" s="160" t="str">
        <f t="shared" si="12"/>
        <v/>
      </c>
      <c r="V34" s="160" t="str">
        <f t="shared" si="12"/>
        <v/>
      </c>
      <c r="W34" s="160" t="str">
        <f t="shared" si="12"/>
        <v>中川</v>
      </c>
      <c r="X34" s="160" t="str">
        <f t="shared" si="13"/>
        <v/>
      </c>
      <c r="Y34" s="160" t="str">
        <f t="shared" si="13"/>
        <v/>
      </c>
      <c r="Z34" s="160" t="str">
        <f t="shared" si="13"/>
        <v/>
      </c>
      <c r="AA34" s="160" t="str">
        <f t="shared" si="13"/>
        <v/>
      </c>
      <c r="AB34" s="160" t="str">
        <f t="shared" si="13"/>
        <v/>
      </c>
      <c r="AC34" s="160" t="str">
        <f t="shared" si="13"/>
        <v/>
      </c>
      <c r="AD34" s="160" t="str">
        <f t="shared" si="13"/>
        <v/>
      </c>
      <c r="AE34" s="160" t="str">
        <f t="shared" si="13"/>
        <v/>
      </c>
      <c r="AF34" s="160" t="str">
        <f t="shared" si="13"/>
        <v/>
      </c>
      <c r="AG34" s="160" t="str">
        <f t="shared" si="13"/>
        <v/>
      </c>
      <c r="AH34" s="162" t="str">
        <f t="shared" si="13"/>
        <v/>
      </c>
    </row>
    <row r="35" spans="1:34" s="19" customFormat="1" ht="13.15" customHeight="1" x14ac:dyDescent="0.2">
      <c r="A35" s="152"/>
      <c r="B35" s="153"/>
      <c r="C35" s="154">
        <v>33</v>
      </c>
      <c r="D35" s="159" t="str">
        <f t="shared" si="11"/>
        <v/>
      </c>
      <c r="E35" s="160" t="str">
        <f t="shared" si="11"/>
        <v/>
      </c>
      <c r="F35" s="160" t="str">
        <f t="shared" si="11"/>
        <v/>
      </c>
      <c r="G35" s="160" t="str">
        <f t="shared" si="11"/>
        <v/>
      </c>
      <c r="H35" s="160" t="str">
        <f t="shared" si="11"/>
        <v/>
      </c>
      <c r="I35" s="160" t="str">
        <f t="shared" si="11"/>
        <v/>
      </c>
      <c r="J35" s="160" t="str">
        <f t="shared" si="11"/>
        <v/>
      </c>
      <c r="K35" s="160" t="str">
        <f t="shared" si="11"/>
        <v/>
      </c>
      <c r="L35" s="160" t="str">
        <f t="shared" si="11"/>
        <v/>
      </c>
      <c r="M35" s="160" t="str">
        <f t="shared" si="11"/>
        <v/>
      </c>
      <c r="N35" s="160" t="str">
        <f t="shared" si="12"/>
        <v/>
      </c>
      <c r="O35" s="160" t="str">
        <f t="shared" si="12"/>
        <v/>
      </c>
      <c r="P35" s="160" t="str">
        <f t="shared" si="12"/>
        <v>中川</v>
      </c>
      <c r="Q35" s="160" t="str">
        <f t="shared" si="12"/>
        <v/>
      </c>
      <c r="R35" s="160" t="str">
        <f t="shared" si="12"/>
        <v/>
      </c>
      <c r="S35" s="160" t="str">
        <f t="shared" si="12"/>
        <v/>
      </c>
      <c r="T35" s="160" t="str">
        <f t="shared" si="12"/>
        <v/>
      </c>
      <c r="U35" s="160" t="str">
        <f t="shared" si="12"/>
        <v/>
      </c>
      <c r="V35" s="160" t="str">
        <f t="shared" si="12"/>
        <v/>
      </c>
      <c r="W35" s="160" t="str">
        <f t="shared" si="12"/>
        <v/>
      </c>
      <c r="X35" s="160" t="str">
        <f t="shared" si="13"/>
        <v/>
      </c>
      <c r="Y35" s="160" t="str">
        <f t="shared" si="13"/>
        <v/>
      </c>
      <c r="Z35" s="160" t="str">
        <f t="shared" si="13"/>
        <v/>
      </c>
      <c r="AA35" s="160" t="str">
        <f t="shared" si="13"/>
        <v/>
      </c>
      <c r="AB35" s="160" t="str">
        <f t="shared" si="13"/>
        <v/>
      </c>
      <c r="AC35" s="160" t="str">
        <f t="shared" si="13"/>
        <v/>
      </c>
      <c r="AD35" s="160" t="str">
        <f t="shared" si="13"/>
        <v>菅野</v>
      </c>
      <c r="AE35" s="160" t="str">
        <f t="shared" si="13"/>
        <v/>
      </c>
      <c r="AF35" s="160" t="str">
        <f t="shared" si="13"/>
        <v/>
      </c>
      <c r="AG35" s="160" t="str">
        <f t="shared" si="13"/>
        <v/>
      </c>
      <c r="AH35" s="162" t="str">
        <f t="shared" si="13"/>
        <v/>
      </c>
    </row>
    <row r="36" spans="1:34" s="19" customFormat="1" ht="13.15" customHeight="1" x14ac:dyDescent="0.2">
      <c r="A36" s="152"/>
      <c r="B36" s="153"/>
      <c r="C36" s="154">
        <v>34</v>
      </c>
      <c r="D36" s="159" t="str">
        <f t="shared" si="11"/>
        <v/>
      </c>
      <c r="E36" s="160" t="str">
        <f t="shared" si="11"/>
        <v/>
      </c>
      <c r="F36" s="160" t="str">
        <f t="shared" si="11"/>
        <v/>
      </c>
      <c r="G36" s="160" t="str">
        <f t="shared" si="11"/>
        <v/>
      </c>
      <c r="H36" s="160" t="str">
        <f t="shared" si="11"/>
        <v/>
      </c>
      <c r="I36" s="160" t="str">
        <f t="shared" si="11"/>
        <v>別所</v>
      </c>
      <c r="J36" s="160" t="str">
        <f t="shared" si="11"/>
        <v/>
      </c>
      <c r="K36" s="160" t="str">
        <f t="shared" si="11"/>
        <v/>
      </c>
      <c r="L36" s="160" t="str">
        <f t="shared" si="11"/>
        <v/>
      </c>
      <c r="M36" s="160" t="str">
        <f t="shared" si="11"/>
        <v/>
      </c>
      <c r="N36" s="160" t="str">
        <f t="shared" si="12"/>
        <v/>
      </c>
      <c r="O36" s="160" t="str">
        <f t="shared" si="12"/>
        <v/>
      </c>
      <c r="P36" s="160" t="str">
        <f t="shared" si="12"/>
        <v/>
      </c>
      <c r="Q36" s="160" t="str">
        <f t="shared" si="12"/>
        <v/>
      </c>
      <c r="R36" s="160" t="str">
        <f t="shared" si="12"/>
        <v/>
      </c>
      <c r="S36" s="160" t="str">
        <f t="shared" si="12"/>
        <v/>
      </c>
      <c r="T36" s="160" t="str">
        <f t="shared" si="12"/>
        <v/>
      </c>
      <c r="U36" s="160" t="str">
        <f t="shared" si="12"/>
        <v/>
      </c>
      <c r="V36" s="160" t="str">
        <f t="shared" si="12"/>
        <v/>
      </c>
      <c r="W36" s="160" t="str">
        <f t="shared" si="12"/>
        <v>菅野</v>
      </c>
      <c r="X36" s="160" t="str">
        <f t="shared" si="13"/>
        <v/>
      </c>
      <c r="Y36" s="160" t="str">
        <f t="shared" si="13"/>
        <v/>
      </c>
      <c r="Z36" s="160" t="str">
        <f t="shared" si="13"/>
        <v/>
      </c>
      <c r="AA36" s="160" t="str">
        <f t="shared" si="13"/>
        <v/>
      </c>
      <c r="AB36" s="160" t="str">
        <f t="shared" si="13"/>
        <v/>
      </c>
      <c r="AC36" s="160" t="str">
        <f t="shared" si="13"/>
        <v/>
      </c>
      <c r="AD36" s="160" t="str">
        <f t="shared" si="13"/>
        <v>別所</v>
      </c>
      <c r="AE36" s="160" t="str">
        <f t="shared" si="13"/>
        <v/>
      </c>
      <c r="AF36" s="160" t="str">
        <f t="shared" si="13"/>
        <v/>
      </c>
      <c r="AG36" s="160" t="str">
        <f t="shared" si="13"/>
        <v/>
      </c>
      <c r="AH36" s="162" t="str">
        <f t="shared" si="13"/>
        <v/>
      </c>
    </row>
    <row r="37" spans="1:34" s="19" customFormat="1" ht="13.15" customHeight="1" x14ac:dyDescent="0.2">
      <c r="A37" s="152"/>
      <c r="B37" s="153"/>
      <c r="C37" s="154">
        <v>35</v>
      </c>
      <c r="D37" s="159" t="str">
        <f t="shared" si="11"/>
        <v/>
      </c>
      <c r="E37" s="160" t="str">
        <f t="shared" si="11"/>
        <v/>
      </c>
      <c r="F37" s="160" t="str">
        <f t="shared" si="11"/>
        <v/>
      </c>
      <c r="G37" s="160" t="str">
        <f t="shared" si="11"/>
        <v/>
      </c>
      <c r="H37" s="160" t="str">
        <f t="shared" si="11"/>
        <v/>
      </c>
      <c r="I37" s="160" t="str">
        <f t="shared" si="11"/>
        <v>坂下</v>
      </c>
      <c r="J37" s="160" t="str">
        <f t="shared" si="11"/>
        <v/>
      </c>
      <c r="K37" s="160" t="str">
        <f t="shared" si="11"/>
        <v/>
      </c>
      <c r="L37" s="160" t="str">
        <f t="shared" si="11"/>
        <v/>
      </c>
      <c r="M37" s="160" t="str">
        <f t="shared" si="11"/>
        <v/>
      </c>
      <c r="N37" s="160" t="str">
        <f t="shared" si="12"/>
        <v/>
      </c>
      <c r="O37" s="160" t="str">
        <f t="shared" si="12"/>
        <v/>
      </c>
      <c r="P37" s="160" t="str">
        <f t="shared" si="12"/>
        <v>坂下</v>
      </c>
      <c r="Q37" s="160" t="str">
        <f t="shared" si="12"/>
        <v/>
      </c>
      <c r="R37" s="160" t="str">
        <f t="shared" si="12"/>
        <v/>
      </c>
      <c r="S37" s="160" t="str">
        <f t="shared" si="12"/>
        <v/>
      </c>
      <c r="T37" s="160" t="str">
        <f t="shared" si="12"/>
        <v/>
      </c>
      <c r="U37" s="160" t="str">
        <f t="shared" si="12"/>
        <v/>
      </c>
      <c r="V37" s="160" t="str">
        <f t="shared" si="12"/>
        <v/>
      </c>
      <c r="W37" s="160" t="str">
        <f t="shared" si="12"/>
        <v>坂下</v>
      </c>
      <c r="X37" s="160" t="str">
        <f t="shared" si="13"/>
        <v/>
      </c>
      <c r="Y37" s="160" t="str">
        <f t="shared" si="13"/>
        <v/>
      </c>
      <c r="Z37" s="160" t="str">
        <f t="shared" si="13"/>
        <v/>
      </c>
      <c r="AA37" s="160" t="str">
        <f t="shared" si="13"/>
        <v/>
      </c>
      <c r="AB37" s="160" t="str">
        <f t="shared" si="13"/>
        <v/>
      </c>
      <c r="AC37" s="160" t="str">
        <f t="shared" si="13"/>
        <v/>
      </c>
      <c r="AD37" s="160" t="str">
        <f t="shared" si="13"/>
        <v>坂下</v>
      </c>
      <c r="AE37" s="160" t="str">
        <f t="shared" si="13"/>
        <v/>
      </c>
      <c r="AF37" s="160" t="str">
        <f t="shared" si="13"/>
        <v/>
      </c>
      <c r="AG37" s="160" t="str">
        <f t="shared" si="13"/>
        <v/>
      </c>
      <c r="AH37" s="162" t="str">
        <f t="shared" si="13"/>
        <v/>
      </c>
    </row>
    <row r="38" spans="1:34" s="19" customFormat="1" ht="13.15" customHeight="1" x14ac:dyDescent="0.2">
      <c r="A38" s="152"/>
      <c r="B38" s="153"/>
      <c r="C38" s="154">
        <v>36</v>
      </c>
      <c r="D38" s="159" t="str">
        <f t="shared" si="11"/>
        <v/>
      </c>
      <c r="E38" s="160" t="str">
        <f t="shared" si="11"/>
        <v/>
      </c>
      <c r="F38" s="160" t="str">
        <f t="shared" si="11"/>
        <v/>
      </c>
      <c r="G38" s="160" t="str">
        <f t="shared" si="11"/>
        <v/>
      </c>
      <c r="H38" s="160" t="str">
        <f t="shared" si="11"/>
        <v/>
      </c>
      <c r="I38" s="160" t="str">
        <f t="shared" si="11"/>
        <v/>
      </c>
      <c r="J38" s="160" t="str">
        <f t="shared" si="11"/>
        <v/>
      </c>
      <c r="K38" s="160" t="str">
        <f t="shared" si="11"/>
        <v/>
      </c>
      <c r="L38" s="160" t="str">
        <f t="shared" si="11"/>
        <v/>
      </c>
      <c r="M38" s="160" t="str">
        <f t="shared" si="11"/>
        <v/>
      </c>
      <c r="N38" s="160" t="str">
        <f t="shared" si="12"/>
        <v/>
      </c>
      <c r="O38" s="160" t="str">
        <f t="shared" si="12"/>
        <v/>
      </c>
      <c r="P38" s="160" t="str">
        <f t="shared" si="12"/>
        <v/>
      </c>
      <c r="Q38" s="160" t="str">
        <f t="shared" si="12"/>
        <v/>
      </c>
      <c r="R38" s="160" t="str">
        <f t="shared" si="12"/>
        <v/>
      </c>
      <c r="S38" s="160" t="str">
        <f t="shared" si="12"/>
        <v/>
      </c>
      <c r="T38" s="160" t="str">
        <f t="shared" si="12"/>
        <v/>
      </c>
      <c r="U38" s="160" t="str">
        <f t="shared" si="12"/>
        <v/>
      </c>
      <c r="V38" s="160" t="str">
        <f t="shared" si="12"/>
        <v/>
      </c>
      <c r="W38" s="160" t="str">
        <f t="shared" si="12"/>
        <v/>
      </c>
      <c r="X38" s="160" t="str">
        <f t="shared" si="13"/>
        <v/>
      </c>
      <c r="Y38" s="160" t="str">
        <f t="shared" si="13"/>
        <v/>
      </c>
      <c r="Z38" s="160" t="str">
        <f t="shared" si="13"/>
        <v/>
      </c>
      <c r="AA38" s="160" t="str">
        <f t="shared" si="13"/>
        <v/>
      </c>
      <c r="AB38" s="160" t="str">
        <f t="shared" si="13"/>
        <v/>
      </c>
      <c r="AC38" s="160" t="str">
        <f t="shared" si="13"/>
        <v/>
      </c>
      <c r="AD38" s="160" t="str">
        <f t="shared" si="13"/>
        <v/>
      </c>
      <c r="AE38" s="160" t="str">
        <f t="shared" si="13"/>
        <v/>
      </c>
      <c r="AF38" s="160" t="str">
        <f t="shared" si="13"/>
        <v/>
      </c>
      <c r="AG38" s="160" t="str">
        <f t="shared" si="13"/>
        <v/>
      </c>
      <c r="AH38" s="162" t="str">
        <f t="shared" si="13"/>
        <v/>
      </c>
    </row>
    <row r="39" spans="1:34" s="19" customFormat="1" ht="13.15" customHeight="1" x14ac:dyDescent="0.2">
      <c r="A39" s="152"/>
      <c r="B39" s="153"/>
      <c r="C39" s="154">
        <v>37</v>
      </c>
      <c r="D39" s="159" t="str">
        <f t="shared" si="11"/>
        <v/>
      </c>
      <c r="E39" s="160" t="str">
        <f t="shared" si="11"/>
        <v/>
      </c>
      <c r="F39" s="160" t="str">
        <f t="shared" si="11"/>
        <v/>
      </c>
      <c r="G39" s="160" t="str">
        <f t="shared" si="11"/>
        <v/>
      </c>
      <c r="H39" s="160" t="str">
        <f t="shared" si="11"/>
        <v/>
      </c>
      <c r="I39" s="160" t="str">
        <f t="shared" si="11"/>
        <v/>
      </c>
      <c r="J39" s="160" t="str">
        <f t="shared" si="11"/>
        <v/>
      </c>
      <c r="K39" s="160" t="str">
        <f t="shared" si="11"/>
        <v/>
      </c>
      <c r="L39" s="160" t="str">
        <f t="shared" si="11"/>
        <v/>
      </c>
      <c r="M39" s="160" t="str">
        <f t="shared" si="11"/>
        <v/>
      </c>
      <c r="N39" s="160" t="str">
        <f t="shared" si="12"/>
        <v/>
      </c>
      <c r="O39" s="160" t="str">
        <f t="shared" si="12"/>
        <v/>
      </c>
      <c r="P39" s="160" t="str">
        <f t="shared" si="12"/>
        <v/>
      </c>
      <c r="Q39" s="160" t="str">
        <f t="shared" si="12"/>
        <v/>
      </c>
      <c r="R39" s="160" t="str">
        <f t="shared" si="12"/>
        <v/>
      </c>
      <c r="S39" s="160" t="str">
        <f t="shared" si="12"/>
        <v/>
      </c>
      <c r="T39" s="160" t="str">
        <f t="shared" si="12"/>
        <v/>
      </c>
      <c r="U39" s="160" t="str">
        <f t="shared" si="12"/>
        <v/>
      </c>
      <c r="V39" s="160" t="str">
        <f t="shared" si="12"/>
        <v/>
      </c>
      <c r="W39" s="160" t="str">
        <f t="shared" si="12"/>
        <v/>
      </c>
      <c r="X39" s="160" t="str">
        <f t="shared" si="13"/>
        <v/>
      </c>
      <c r="Y39" s="160" t="str">
        <f t="shared" si="13"/>
        <v/>
      </c>
      <c r="Z39" s="160" t="str">
        <f t="shared" si="13"/>
        <v/>
      </c>
      <c r="AA39" s="160" t="str">
        <f t="shared" si="13"/>
        <v/>
      </c>
      <c r="AB39" s="160" t="str">
        <f t="shared" si="13"/>
        <v/>
      </c>
      <c r="AC39" s="160" t="str">
        <f t="shared" si="13"/>
        <v/>
      </c>
      <c r="AD39" s="160" t="str">
        <f t="shared" si="13"/>
        <v/>
      </c>
      <c r="AE39" s="160" t="str">
        <f t="shared" si="13"/>
        <v/>
      </c>
      <c r="AF39" s="160" t="str">
        <f t="shared" si="13"/>
        <v/>
      </c>
      <c r="AG39" s="160" t="str">
        <f t="shared" si="13"/>
        <v/>
      </c>
      <c r="AH39" s="162" t="str">
        <f t="shared" si="13"/>
        <v/>
      </c>
    </row>
    <row r="40" spans="1:34" s="19" customFormat="1" ht="13.15" customHeight="1" x14ac:dyDescent="0.2">
      <c r="A40" s="152"/>
      <c r="B40" s="153"/>
      <c r="C40" s="154">
        <v>38</v>
      </c>
      <c r="D40" s="159" t="str">
        <f t="shared" si="11"/>
        <v/>
      </c>
      <c r="E40" s="160" t="str">
        <f t="shared" si="11"/>
        <v/>
      </c>
      <c r="F40" s="160" t="str">
        <f t="shared" si="11"/>
        <v/>
      </c>
      <c r="G40" s="160" t="str">
        <f t="shared" si="11"/>
        <v/>
      </c>
      <c r="H40" s="160" t="str">
        <f t="shared" si="11"/>
        <v/>
      </c>
      <c r="I40" s="160" t="str">
        <f t="shared" si="11"/>
        <v/>
      </c>
      <c r="J40" s="160" t="str">
        <f t="shared" si="11"/>
        <v/>
      </c>
      <c r="K40" s="160" t="str">
        <f t="shared" si="11"/>
        <v/>
      </c>
      <c r="L40" s="160" t="str">
        <f t="shared" si="11"/>
        <v/>
      </c>
      <c r="M40" s="160" t="str">
        <f t="shared" si="11"/>
        <v/>
      </c>
      <c r="N40" s="160" t="str">
        <f t="shared" si="12"/>
        <v/>
      </c>
      <c r="O40" s="160" t="str">
        <f t="shared" si="12"/>
        <v/>
      </c>
      <c r="P40" s="160" t="str">
        <f t="shared" si="12"/>
        <v/>
      </c>
      <c r="Q40" s="160" t="str">
        <f t="shared" si="12"/>
        <v/>
      </c>
      <c r="R40" s="160" t="str">
        <f t="shared" si="12"/>
        <v/>
      </c>
      <c r="S40" s="160" t="str">
        <f t="shared" si="12"/>
        <v/>
      </c>
      <c r="T40" s="160" t="str">
        <f t="shared" si="12"/>
        <v/>
      </c>
      <c r="U40" s="160" t="str">
        <f t="shared" si="12"/>
        <v/>
      </c>
      <c r="V40" s="160" t="str">
        <f t="shared" si="12"/>
        <v/>
      </c>
      <c r="W40" s="160" t="str">
        <f t="shared" si="12"/>
        <v/>
      </c>
      <c r="X40" s="160" t="str">
        <f t="shared" si="13"/>
        <v/>
      </c>
      <c r="Y40" s="160" t="str">
        <f t="shared" si="13"/>
        <v/>
      </c>
      <c r="Z40" s="160" t="str">
        <f t="shared" si="13"/>
        <v/>
      </c>
      <c r="AA40" s="160" t="str">
        <f t="shared" si="13"/>
        <v/>
      </c>
      <c r="AB40" s="160" t="str">
        <f t="shared" si="13"/>
        <v/>
      </c>
      <c r="AC40" s="160" t="str">
        <f t="shared" si="13"/>
        <v/>
      </c>
      <c r="AD40" s="160" t="str">
        <f t="shared" si="13"/>
        <v/>
      </c>
      <c r="AE40" s="160" t="str">
        <f t="shared" si="13"/>
        <v/>
      </c>
      <c r="AF40" s="160" t="str">
        <f t="shared" si="13"/>
        <v/>
      </c>
      <c r="AG40" s="160" t="str">
        <f t="shared" si="13"/>
        <v/>
      </c>
      <c r="AH40" s="162" t="str">
        <f t="shared" si="13"/>
        <v/>
      </c>
    </row>
    <row r="41" spans="1:34" s="19" customFormat="1" ht="13.15" customHeight="1" x14ac:dyDescent="0.2">
      <c r="A41" s="152"/>
      <c r="B41" s="153"/>
      <c r="C41" s="154">
        <v>39</v>
      </c>
      <c r="D41" s="159" t="str">
        <f t="shared" si="11"/>
        <v/>
      </c>
      <c r="E41" s="160" t="str">
        <f t="shared" si="11"/>
        <v/>
      </c>
      <c r="F41" s="160" t="str">
        <f t="shared" si="11"/>
        <v/>
      </c>
      <c r="G41" s="160" t="str">
        <f t="shared" si="11"/>
        <v/>
      </c>
      <c r="H41" s="160" t="str">
        <f t="shared" si="11"/>
        <v/>
      </c>
      <c r="I41" s="160" t="str">
        <f t="shared" si="11"/>
        <v/>
      </c>
      <c r="J41" s="160" t="str">
        <f t="shared" si="11"/>
        <v/>
      </c>
      <c r="K41" s="160" t="str">
        <f t="shared" si="11"/>
        <v/>
      </c>
      <c r="L41" s="160" t="str">
        <f t="shared" si="11"/>
        <v/>
      </c>
      <c r="M41" s="160" t="str">
        <f t="shared" si="11"/>
        <v/>
      </c>
      <c r="N41" s="160" t="str">
        <f t="shared" si="12"/>
        <v/>
      </c>
      <c r="O41" s="160" t="str">
        <f t="shared" si="12"/>
        <v/>
      </c>
      <c r="P41" s="160" t="str">
        <f t="shared" si="12"/>
        <v/>
      </c>
      <c r="Q41" s="160" t="str">
        <f t="shared" si="12"/>
        <v/>
      </c>
      <c r="R41" s="160" t="str">
        <f t="shared" si="12"/>
        <v/>
      </c>
      <c r="S41" s="160" t="str">
        <f t="shared" si="12"/>
        <v/>
      </c>
      <c r="T41" s="160" t="str">
        <f t="shared" si="12"/>
        <v/>
      </c>
      <c r="U41" s="160" t="str">
        <f t="shared" si="12"/>
        <v/>
      </c>
      <c r="V41" s="160" t="str">
        <f t="shared" si="12"/>
        <v/>
      </c>
      <c r="W41" s="160" t="str">
        <f t="shared" si="12"/>
        <v/>
      </c>
      <c r="X41" s="160" t="str">
        <f t="shared" si="13"/>
        <v/>
      </c>
      <c r="Y41" s="160" t="str">
        <f t="shared" si="13"/>
        <v/>
      </c>
      <c r="Z41" s="160" t="str">
        <f t="shared" si="13"/>
        <v/>
      </c>
      <c r="AA41" s="160" t="str">
        <f t="shared" si="13"/>
        <v/>
      </c>
      <c r="AB41" s="160" t="str">
        <f t="shared" si="13"/>
        <v/>
      </c>
      <c r="AC41" s="160" t="str">
        <f t="shared" si="13"/>
        <v/>
      </c>
      <c r="AD41" s="160" t="str">
        <f t="shared" si="13"/>
        <v/>
      </c>
      <c r="AE41" s="160" t="str">
        <f t="shared" si="13"/>
        <v/>
      </c>
      <c r="AF41" s="160" t="str">
        <f t="shared" si="13"/>
        <v/>
      </c>
      <c r="AG41" s="160" t="str">
        <f t="shared" si="13"/>
        <v/>
      </c>
      <c r="AH41" s="162" t="str">
        <f t="shared" si="13"/>
        <v/>
      </c>
    </row>
    <row r="42" spans="1:34" s="19" customFormat="1" ht="13.15" customHeight="1" x14ac:dyDescent="0.2">
      <c r="A42" s="152"/>
      <c r="B42" s="153"/>
      <c r="C42" s="154">
        <v>40</v>
      </c>
      <c r="D42" s="159" t="str">
        <f t="shared" si="11"/>
        <v/>
      </c>
      <c r="E42" s="160" t="str">
        <f t="shared" si="11"/>
        <v/>
      </c>
      <c r="F42" s="160" t="str">
        <f t="shared" si="11"/>
        <v/>
      </c>
      <c r="G42" s="160" t="str">
        <f t="shared" si="11"/>
        <v/>
      </c>
      <c r="H42" s="160" t="str">
        <f t="shared" si="11"/>
        <v/>
      </c>
      <c r="I42" s="160" t="str">
        <f t="shared" si="11"/>
        <v/>
      </c>
      <c r="J42" s="160" t="str">
        <f t="shared" si="11"/>
        <v/>
      </c>
      <c r="K42" s="160" t="str">
        <f t="shared" si="11"/>
        <v/>
      </c>
      <c r="L42" s="160" t="str">
        <f t="shared" si="11"/>
        <v/>
      </c>
      <c r="M42" s="160" t="str">
        <f t="shared" si="11"/>
        <v/>
      </c>
      <c r="N42" s="160" t="str">
        <f t="shared" si="12"/>
        <v/>
      </c>
      <c r="O42" s="160" t="str">
        <f t="shared" si="12"/>
        <v/>
      </c>
      <c r="P42" s="160" t="str">
        <f t="shared" si="12"/>
        <v/>
      </c>
      <c r="Q42" s="160" t="str">
        <f t="shared" si="12"/>
        <v/>
      </c>
      <c r="R42" s="160" t="str">
        <f t="shared" si="12"/>
        <v/>
      </c>
      <c r="S42" s="160" t="str">
        <f t="shared" si="12"/>
        <v/>
      </c>
      <c r="T42" s="160" t="str">
        <f t="shared" si="12"/>
        <v/>
      </c>
      <c r="U42" s="160" t="str">
        <f t="shared" si="12"/>
        <v/>
      </c>
      <c r="V42" s="160" t="str">
        <f t="shared" si="12"/>
        <v/>
      </c>
      <c r="W42" s="160" t="str">
        <f t="shared" si="12"/>
        <v/>
      </c>
      <c r="X42" s="160" t="str">
        <f t="shared" si="13"/>
        <v/>
      </c>
      <c r="Y42" s="160" t="str">
        <f t="shared" si="13"/>
        <v/>
      </c>
      <c r="Z42" s="160" t="str">
        <f t="shared" si="13"/>
        <v/>
      </c>
      <c r="AA42" s="160" t="str">
        <f t="shared" si="13"/>
        <v/>
      </c>
      <c r="AB42" s="160" t="str">
        <f t="shared" si="13"/>
        <v/>
      </c>
      <c r="AC42" s="160" t="str">
        <f t="shared" si="13"/>
        <v/>
      </c>
      <c r="AD42" s="160" t="str">
        <f t="shared" si="13"/>
        <v/>
      </c>
      <c r="AE42" s="160" t="str">
        <f t="shared" si="13"/>
        <v/>
      </c>
      <c r="AF42" s="160" t="str">
        <f t="shared" si="13"/>
        <v/>
      </c>
      <c r="AG42" s="160" t="str">
        <f t="shared" si="13"/>
        <v/>
      </c>
      <c r="AH42" s="162" t="str">
        <f t="shared" si="13"/>
        <v/>
      </c>
    </row>
    <row r="43" spans="1:34" s="19" customFormat="1" ht="13.15" customHeight="1" x14ac:dyDescent="0.2">
      <c r="A43" s="152"/>
      <c r="B43" s="153"/>
      <c r="C43" s="154">
        <v>41</v>
      </c>
      <c r="D43" s="159" t="str">
        <f t="shared" ref="D43:M52" si="14">IFERROR(VLOOKUP(MATCH($C43,D$53:D$101,0),stuff,6),"")</f>
        <v/>
      </c>
      <c r="E43" s="160" t="str">
        <f t="shared" si="14"/>
        <v/>
      </c>
      <c r="F43" s="160" t="str">
        <f t="shared" si="14"/>
        <v/>
      </c>
      <c r="G43" s="160" t="str">
        <f t="shared" si="14"/>
        <v/>
      </c>
      <c r="H43" s="160" t="str">
        <f t="shared" si="14"/>
        <v/>
      </c>
      <c r="I43" s="160" t="str">
        <f t="shared" si="14"/>
        <v/>
      </c>
      <c r="J43" s="160" t="str">
        <f t="shared" si="14"/>
        <v/>
      </c>
      <c r="K43" s="160" t="str">
        <f t="shared" si="14"/>
        <v/>
      </c>
      <c r="L43" s="160" t="str">
        <f t="shared" si="14"/>
        <v/>
      </c>
      <c r="M43" s="160" t="str">
        <f t="shared" si="14"/>
        <v/>
      </c>
      <c r="N43" s="160" t="str">
        <f t="shared" ref="N43:W52" si="15">IFERROR(VLOOKUP(MATCH($C43,N$53:N$101,0),stuff,6),"")</f>
        <v/>
      </c>
      <c r="O43" s="160" t="str">
        <f t="shared" si="15"/>
        <v/>
      </c>
      <c r="P43" s="160" t="str">
        <f t="shared" si="15"/>
        <v/>
      </c>
      <c r="Q43" s="160" t="str">
        <f t="shared" si="15"/>
        <v/>
      </c>
      <c r="R43" s="160" t="str">
        <f t="shared" si="15"/>
        <v/>
      </c>
      <c r="S43" s="160" t="str">
        <f t="shared" si="15"/>
        <v/>
      </c>
      <c r="T43" s="160" t="str">
        <f t="shared" si="15"/>
        <v/>
      </c>
      <c r="U43" s="160" t="str">
        <f t="shared" si="15"/>
        <v/>
      </c>
      <c r="V43" s="160" t="str">
        <f t="shared" si="15"/>
        <v/>
      </c>
      <c r="W43" s="160" t="str">
        <f t="shared" si="15"/>
        <v/>
      </c>
      <c r="X43" s="160" t="str">
        <f t="shared" ref="X43:AH52" si="16">IFERROR(VLOOKUP(MATCH($C43,X$53:X$101,0),stuff,6),"")</f>
        <v/>
      </c>
      <c r="Y43" s="160" t="str">
        <f t="shared" si="16"/>
        <v/>
      </c>
      <c r="Z43" s="160" t="str">
        <f t="shared" si="16"/>
        <v/>
      </c>
      <c r="AA43" s="160" t="str">
        <f t="shared" si="16"/>
        <v/>
      </c>
      <c r="AB43" s="160" t="str">
        <f t="shared" si="16"/>
        <v/>
      </c>
      <c r="AC43" s="160" t="str">
        <f t="shared" si="16"/>
        <v/>
      </c>
      <c r="AD43" s="160" t="str">
        <f t="shared" si="16"/>
        <v/>
      </c>
      <c r="AE43" s="160" t="str">
        <f t="shared" si="16"/>
        <v/>
      </c>
      <c r="AF43" s="160" t="str">
        <f t="shared" si="16"/>
        <v/>
      </c>
      <c r="AG43" s="160" t="str">
        <f t="shared" si="16"/>
        <v/>
      </c>
      <c r="AH43" s="162" t="str">
        <f t="shared" si="16"/>
        <v/>
      </c>
    </row>
    <row r="44" spans="1:34" s="19" customFormat="1" ht="13.15" customHeight="1" x14ac:dyDescent="0.2">
      <c r="A44" s="152"/>
      <c r="B44" s="153"/>
      <c r="C44" s="154">
        <v>42</v>
      </c>
      <c r="D44" s="159" t="str">
        <f t="shared" si="14"/>
        <v/>
      </c>
      <c r="E44" s="160" t="str">
        <f t="shared" si="14"/>
        <v/>
      </c>
      <c r="F44" s="160" t="str">
        <f t="shared" si="14"/>
        <v/>
      </c>
      <c r="G44" s="160" t="str">
        <f t="shared" si="14"/>
        <v/>
      </c>
      <c r="H44" s="160" t="str">
        <f t="shared" si="14"/>
        <v/>
      </c>
      <c r="I44" s="160" t="str">
        <f t="shared" si="14"/>
        <v/>
      </c>
      <c r="J44" s="160" t="str">
        <f t="shared" si="14"/>
        <v/>
      </c>
      <c r="K44" s="160" t="str">
        <f t="shared" si="14"/>
        <v/>
      </c>
      <c r="L44" s="160" t="str">
        <f t="shared" si="14"/>
        <v/>
      </c>
      <c r="M44" s="160" t="str">
        <f t="shared" si="14"/>
        <v/>
      </c>
      <c r="N44" s="160" t="str">
        <f t="shared" si="15"/>
        <v/>
      </c>
      <c r="O44" s="160" t="str">
        <f t="shared" si="15"/>
        <v/>
      </c>
      <c r="P44" s="160" t="str">
        <f t="shared" si="15"/>
        <v/>
      </c>
      <c r="Q44" s="160" t="str">
        <f t="shared" si="15"/>
        <v/>
      </c>
      <c r="R44" s="160" t="str">
        <f t="shared" si="15"/>
        <v/>
      </c>
      <c r="S44" s="160" t="str">
        <f t="shared" si="15"/>
        <v/>
      </c>
      <c r="T44" s="160" t="str">
        <f t="shared" si="15"/>
        <v/>
      </c>
      <c r="U44" s="160" t="str">
        <f t="shared" si="15"/>
        <v/>
      </c>
      <c r="V44" s="160" t="str">
        <f t="shared" si="15"/>
        <v/>
      </c>
      <c r="W44" s="160" t="str">
        <f t="shared" si="15"/>
        <v/>
      </c>
      <c r="X44" s="160" t="str">
        <f t="shared" si="16"/>
        <v/>
      </c>
      <c r="Y44" s="160" t="str">
        <f t="shared" si="16"/>
        <v/>
      </c>
      <c r="Z44" s="160" t="str">
        <f t="shared" si="16"/>
        <v/>
      </c>
      <c r="AA44" s="160" t="str">
        <f t="shared" si="16"/>
        <v/>
      </c>
      <c r="AB44" s="160" t="str">
        <f t="shared" si="16"/>
        <v/>
      </c>
      <c r="AC44" s="160" t="str">
        <f t="shared" si="16"/>
        <v/>
      </c>
      <c r="AD44" s="160" t="str">
        <f t="shared" si="16"/>
        <v/>
      </c>
      <c r="AE44" s="160" t="str">
        <f t="shared" si="16"/>
        <v/>
      </c>
      <c r="AF44" s="160" t="str">
        <f t="shared" si="16"/>
        <v/>
      </c>
      <c r="AG44" s="160" t="str">
        <f t="shared" si="16"/>
        <v/>
      </c>
      <c r="AH44" s="162" t="str">
        <f t="shared" si="16"/>
        <v/>
      </c>
    </row>
    <row r="45" spans="1:34" s="19" customFormat="1" ht="13.15" customHeight="1" x14ac:dyDescent="0.2">
      <c r="A45" s="152"/>
      <c r="B45" s="153"/>
      <c r="C45" s="154">
        <v>43</v>
      </c>
      <c r="D45" s="159" t="str">
        <f t="shared" si="14"/>
        <v/>
      </c>
      <c r="E45" s="160" t="str">
        <f t="shared" si="14"/>
        <v/>
      </c>
      <c r="F45" s="160" t="str">
        <f t="shared" si="14"/>
        <v/>
      </c>
      <c r="G45" s="160" t="str">
        <f t="shared" si="14"/>
        <v/>
      </c>
      <c r="H45" s="160" t="str">
        <f t="shared" si="14"/>
        <v/>
      </c>
      <c r="I45" s="160" t="str">
        <f t="shared" si="14"/>
        <v/>
      </c>
      <c r="J45" s="160" t="str">
        <f t="shared" si="14"/>
        <v/>
      </c>
      <c r="K45" s="160" t="str">
        <f t="shared" si="14"/>
        <v/>
      </c>
      <c r="L45" s="160" t="str">
        <f t="shared" si="14"/>
        <v/>
      </c>
      <c r="M45" s="160" t="str">
        <f t="shared" si="14"/>
        <v/>
      </c>
      <c r="N45" s="160" t="str">
        <f t="shared" si="15"/>
        <v/>
      </c>
      <c r="O45" s="160" t="str">
        <f t="shared" si="15"/>
        <v/>
      </c>
      <c r="P45" s="160" t="str">
        <f t="shared" si="15"/>
        <v/>
      </c>
      <c r="Q45" s="160" t="str">
        <f t="shared" si="15"/>
        <v/>
      </c>
      <c r="R45" s="160" t="str">
        <f t="shared" si="15"/>
        <v/>
      </c>
      <c r="S45" s="160" t="str">
        <f t="shared" si="15"/>
        <v/>
      </c>
      <c r="T45" s="160" t="str">
        <f t="shared" si="15"/>
        <v/>
      </c>
      <c r="U45" s="160" t="str">
        <f t="shared" si="15"/>
        <v/>
      </c>
      <c r="V45" s="160" t="str">
        <f t="shared" si="15"/>
        <v/>
      </c>
      <c r="W45" s="160" t="str">
        <f t="shared" si="15"/>
        <v/>
      </c>
      <c r="X45" s="160" t="str">
        <f t="shared" si="16"/>
        <v/>
      </c>
      <c r="Y45" s="160" t="str">
        <f t="shared" si="16"/>
        <v/>
      </c>
      <c r="Z45" s="160" t="str">
        <f t="shared" si="16"/>
        <v/>
      </c>
      <c r="AA45" s="160" t="str">
        <f t="shared" si="16"/>
        <v/>
      </c>
      <c r="AB45" s="160" t="str">
        <f t="shared" si="16"/>
        <v/>
      </c>
      <c r="AC45" s="160" t="str">
        <f t="shared" si="16"/>
        <v/>
      </c>
      <c r="AD45" s="160" t="str">
        <f t="shared" si="16"/>
        <v/>
      </c>
      <c r="AE45" s="160" t="str">
        <f t="shared" si="16"/>
        <v/>
      </c>
      <c r="AF45" s="160" t="str">
        <f t="shared" si="16"/>
        <v/>
      </c>
      <c r="AG45" s="160" t="str">
        <f t="shared" si="16"/>
        <v/>
      </c>
      <c r="AH45" s="162" t="str">
        <f t="shared" si="16"/>
        <v/>
      </c>
    </row>
    <row r="46" spans="1:34" s="19" customFormat="1" ht="13.15" customHeight="1" x14ac:dyDescent="0.2">
      <c r="A46" s="152"/>
      <c r="B46" s="153"/>
      <c r="C46" s="154">
        <v>44</v>
      </c>
      <c r="D46" s="159" t="str">
        <f t="shared" si="14"/>
        <v/>
      </c>
      <c r="E46" s="160" t="str">
        <f t="shared" si="14"/>
        <v/>
      </c>
      <c r="F46" s="160" t="str">
        <f t="shared" si="14"/>
        <v/>
      </c>
      <c r="G46" s="160" t="str">
        <f t="shared" si="14"/>
        <v/>
      </c>
      <c r="H46" s="160" t="str">
        <f t="shared" si="14"/>
        <v/>
      </c>
      <c r="I46" s="160" t="str">
        <f t="shared" si="14"/>
        <v/>
      </c>
      <c r="J46" s="160" t="str">
        <f t="shared" si="14"/>
        <v/>
      </c>
      <c r="K46" s="160" t="str">
        <f t="shared" si="14"/>
        <v/>
      </c>
      <c r="L46" s="160" t="str">
        <f t="shared" si="14"/>
        <v/>
      </c>
      <c r="M46" s="160" t="str">
        <f t="shared" si="14"/>
        <v/>
      </c>
      <c r="N46" s="160" t="str">
        <f t="shared" si="15"/>
        <v/>
      </c>
      <c r="O46" s="160" t="str">
        <f t="shared" si="15"/>
        <v/>
      </c>
      <c r="P46" s="160" t="str">
        <f t="shared" si="15"/>
        <v/>
      </c>
      <c r="Q46" s="160" t="str">
        <f t="shared" si="15"/>
        <v/>
      </c>
      <c r="R46" s="160" t="str">
        <f t="shared" si="15"/>
        <v/>
      </c>
      <c r="S46" s="160" t="str">
        <f t="shared" si="15"/>
        <v/>
      </c>
      <c r="T46" s="160" t="str">
        <f t="shared" si="15"/>
        <v/>
      </c>
      <c r="U46" s="160" t="str">
        <f t="shared" si="15"/>
        <v/>
      </c>
      <c r="V46" s="160" t="str">
        <f t="shared" si="15"/>
        <v/>
      </c>
      <c r="W46" s="160" t="str">
        <f t="shared" si="15"/>
        <v/>
      </c>
      <c r="X46" s="160" t="str">
        <f t="shared" si="16"/>
        <v/>
      </c>
      <c r="Y46" s="160" t="str">
        <f t="shared" si="16"/>
        <v/>
      </c>
      <c r="Z46" s="160" t="str">
        <f t="shared" si="16"/>
        <v/>
      </c>
      <c r="AA46" s="160" t="str">
        <f t="shared" si="16"/>
        <v/>
      </c>
      <c r="AB46" s="160" t="str">
        <f t="shared" si="16"/>
        <v/>
      </c>
      <c r="AC46" s="160" t="str">
        <f t="shared" si="16"/>
        <v/>
      </c>
      <c r="AD46" s="160" t="str">
        <f t="shared" si="16"/>
        <v/>
      </c>
      <c r="AE46" s="160" t="str">
        <f t="shared" si="16"/>
        <v/>
      </c>
      <c r="AF46" s="160" t="str">
        <f t="shared" si="16"/>
        <v/>
      </c>
      <c r="AG46" s="160" t="str">
        <f t="shared" si="16"/>
        <v/>
      </c>
      <c r="AH46" s="162" t="str">
        <f t="shared" si="16"/>
        <v/>
      </c>
    </row>
    <row r="47" spans="1:34" s="19" customFormat="1" ht="13.15" customHeight="1" x14ac:dyDescent="0.2">
      <c r="A47" s="152"/>
      <c r="B47" s="153"/>
      <c r="C47" s="154">
        <v>45</v>
      </c>
      <c r="D47" s="159" t="str">
        <f t="shared" si="14"/>
        <v/>
      </c>
      <c r="E47" s="160" t="str">
        <f t="shared" si="14"/>
        <v/>
      </c>
      <c r="F47" s="160" t="str">
        <f t="shared" si="14"/>
        <v/>
      </c>
      <c r="G47" s="160" t="str">
        <f t="shared" si="14"/>
        <v/>
      </c>
      <c r="H47" s="160" t="str">
        <f t="shared" si="14"/>
        <v/>
      </c>
      <c r="I47" s="160" t="str">
        <f t="shared" si="14"/>
        <v/>
      </c>
      <c r="J47" s="160" t="str">
        <f t="shared" si="14"/>
        <v/>
      </c>
      <c r="K47" s="160" t="str">
        <f t="shared" si="14"/>
        <v/>
      </c>
      <c r="L47" s="160" t="str">
        <f t="shared" si="14"/>
        <v/>
      </c>
      <c r="M47" s="160" t="str">
        <f t="shared" si="14"/>
        <v/>
      </c>
      <c r="N47" s="160" t="str">
        <f t="shared" si="15"/>
        <v/>
      </c>
      <c r="O47" s="160" t="str">
        <f t="shared" si="15"/>
        <v/>
      </c>
      <c r="P47" s="160" t="str">
        <f t="shared" si="15"/>
        <v/>
      </c>
      <c r="Q47" s="160" t="str">
        <f t="shared" si="15"/>
        <v/>
      </c>
      <c r="R47" s="160" t="str">
        <f t="shared" si="15"/>
        <v/>
      </c>
      <c r="S47" s="160" t="str">
        <f t="shared" si="15"/>
        <v/>
      </c>
      <c r="T47" s="160" t="str">
        <f t="shared" si="15"/>
        <v/>
      </c>
      <c r="U47" s="160" t="str">
        <f t="shared" si="15"/>
        <v/>
      </c>
      <c r="V47" s="160" t="str">
        <f t="shared" si="15"/>
        <v/>
      </c>
      <c r="W47" s="160" t="str">
        <f t="shared" si="15"/>
        <v/>
      </c>
      <c r="X47" s="160" t="str">
        <f t="shared" si="16"/>
        <v/>
      </c>
      <c r="Y47" s="160" t="str">
        <f t="shared" si="16"/>
        <v/>
      </c>
      <c r="Z47" s="160" t="str">
        <f t="shared" si="16"/>
        <v/>
      </c>
      <c r="AA47" s="160" t="str">
        <f t="shared" si="16"/>
        <v/>
      </c>
      <c r="AB47" s="160" t="str">
        <f t="shared" si="16"/>
        <v/>
      </c>
      <c r="AC47" s="160" t="str">
        <f t="shared" si="16"/>
        <v/>
      </c>
      <c r="AD47" s="160" t="str">
        <f t="shared" si="16"/>
        <v/>
      </c>
      <c r="AE47" s="160" t="str">
        <f t="shared" si="16"/>
        <v/>
      </c>
      <c r="AF47" s="160" t="str">
        <f t="shared" si="16"/>
        <v/>
      </c>
      <c r="AG47" s="160" t="str">
        <f t="shared" si="16"/>
        <v/>
      </c>
      <c r="AH47" s="162" t="str">
        <f t="shared" si="16"/>
        <v/>
      </c>
    </row>
    <row r="48" spans="1:34" s="19" customFormat="1" ht="13.15" customHeight="1" x14ac:dyDescent="0.2">
      <c r="A48" s="152"/>
      <c r="B48" s="153"/>
      <c r="C48" s="154">
        <v>46</v>
      </c>
      <c r="D48" s="159" t="str">
        <f t="shared" si="14"/>
        <v/>
      </c>
      <c r="E48" s="160" t="str">
        <f t="shared" si="14"/>
        <v/>
      </c>
      <c r="F48" s="160" t="str">
        <f t="shared" si="14"/>
        <v/>
      </c>
      <c r="G48" s="160" t="str">
        <f t="shared" si="14"/>
        <v/>
      </c>
      <c r="H48" s="160" t="str">
        <f t="shared" si="14"/>
        <v/>
      </c>
      <c r="I48" s="160" t="str">
        <f t="shared" si="14"/>
        <v/>
      </c>
      <c r="J48" s="160" t="str">
        <f t="shared" si="14"/>
        <v/>
      </c>
      <c r="K48" s="160" t="str">
        <f t="shared" si="14"/>
        <v/>
      </c>
      <c r="L48" s="160" t="str">
        <f t="shared" si="14"/>
        <v/>
      </c>
      <c r="M48" s="160" t="str">
        <f t="shared" si="14"/>
        <v/>
      </c>
      <c r="N48" s="160" t="str">
        <f t="shared" si="15"/>
        <v/>
      </c>
      <c r="O48" s="160" t="str">
        <f t="shared" si="15"/>
        <v/>
      </c>
      <c r="P48" s="160" t="str">
        <f t="shared" si="15"/>
        <v/>
      </c>
      <c r="Q48" s="160" t="str">
        <f t="shared" si="15"/>
        <v/>
      </c>
      <c r="R48" s="160" t="str">
        <f t="shared" si="15"/>
        <v/>
      </c>
      <c r="S48" s="160" t="str">
        <f t="shared" si="15"/>
        <v/>
      </c>
      <c r="T48" s="160" t="str">
        <f t="shared" si="15"/>
        <v/>
      </c>
      <c r="U48" s="160" t="str">
        <f t="shared" si="15"/>
        <v/>
      </c>
      <c r="V48" s="160" t="str">
        <f t="shared" si="15"/>
        <v/>
      </c>
      <c r="W48" s="160" t="str">
        <f t="shared" si="15"/>
        <v/>
      </c>
      <c r="X48" s="160" t="str">
        <f t="shared" si="16"/>
        <v/>
      </c>
      <c r="Y48" s="160" t="str">
        <f t="shared" si="16"/>
        <v/>
      </c>
      <c r="Z48" s="160" t="str">
        <f t="shared" si="16"/>
        <v/>
      </c>
      <c r="AA48" s="160" t="str">
        <f t="shared" si="16"/>
        <v/>
      </c>
      <c r="AB48" s="160" t="str">
        <f t="shared" si="16"/>
        <v/>
      </c>
      <c r="AC48" s="160" t="str">
        <f t="shared" si="16"/>
        <v/>
      </c>
      <c r="AD48" s="160" t="str">
        <f t="shared" si="16"/>
        <v/>
      </c>
      <c r="AE48" s="160" t="str">
        <f t="shared" si="16"/>
        <v/>
      </c>
      <c r="AF48" s="160" t="str">
        <f t="shared" si="16"/>
        <v/>
      </c>
      <c r="AG48" s="160" t="str">
        <f t="shared" si="16"/>
        <v/>
      </c>
      <c r="AH48" s="162" t="str">
        <f t="shared" si="16"/>
        <v/>
      </c>
    </row>
    <row r="49" spans="1:34" s="19" customFormat="1" ht="13.15" customHeight="1" x14ac:dyDescent="0.2">
      <c r="A49" s="152"/>
      <c r="B49" s="153"/>
      <c r="C49" s="154">
        <v>47</v>
      </c>
      <c r="D49" s="159" t="str">
        <f t="shared" si="14"/>
        <v/>
      </c>
      <c r="E49" s="160" t="str">
        <f t="shared" si="14"/>
        <v/>
      </c>
      <c r="F49" s="160" t="str">
        <f t="shared" si="14"/>
        <v/>
      </c>
      <c r="G49" s="160" t="str">
        <f t="shared" si="14"/>
        <v/>
      </c>
      <c r="H49" s="160" t="str">
        <f t="shared" si="14"/>
        <v/>
      </c>
      <c r="I49" s="160" t="str">
        <f t="shared" si="14"/>
        <v/>
      </c>
      <c r="J49" s="160" t="str">
        <f t="shared" si="14"/>
        <v/>
      </c>
      <c r="K49" s="160" t="str">
        <f t="shared" si="14"/>
        <v/>
      </c>
      <c r="L49" s="160" t="str">
        <f t="shared" si="14"/>
        <v/>
      </c>
      <c r="M49" s="160" t="str">
        <f t="shared" si="14"/>
        <v/>
      </c>
      <c r="N49" s="160" t="str">
        <f t="shared" si="15"/>
        <v/>
      </c>
      <c r="O49" s="160" t="str">
        <f t="shared" si="15"/>
        <v/>
      </c>
      <c r="P49" s="160" t="str">
        <f t="shared" si="15"/>
        <v/>
      </c>
      <c r="Q49" s="160" t="str">
        <f t="shared" si="15"/>
        <v/>
      </c>
      <c r="R49" s="160" t="str">
        <f t="shared" si="15"/>
        <v/>
      </c>
      <c r="S49" s="160" t="str">
        <f t="shared" si="15"/>
        <v/>
      </c>
      <c r="T49" s="160" t="str">
        <f t="shared" si="15"/>
        <v/>
      </c>
      <c r="U49" s="160" t="str">
        <f t="shared" si="15"/>
        <v/>
      </c>
      <c r="V49" s="160" t="str">
        <f t="shared" si="15"/>
        <v/>
      </c>
      <c r="W49" s="160" t="str">
        <f t="shared" si="15"/>
        <v/>
      </c>
      <c r="X49" s="160" t="str">
        <f t="shared" si="16"/>
        <v/>
      </c>
      <c r="Y49" s="160" t="str">
        <f t="shared" si="16"/>
        <v/>
      </c>
      <c r="Z49" s="160" t="str">
        <f t="shared" si="16"/>
        <v/>
      </c>
      <c r="AA49" s="160" t="str">
        <f t="shared" si="16"/>
        <v/>
      </c>
      <c r="AB49" s="160" t="str">
        <f t="shared" si="16"/>
        <v/>
      </c>
      <c r="AC49" s="160" t="str">
        <f t="shared" si="16"/>
        <v/>
      </c>
      <c r="AD49" s="160" t="str">
        <f t="shared" si="16"/>
        <v/>
      </c>
      <c r="AE49" s="160" t="str">
        <f t="shared" si="16"/>
        <v/>
      </c>
      <c r="AF49" s="160" t="str">
        <f t="shared" si="16"/>
        <v/>
      </c>
      <c r="AG49" s="160" t="str">
        <f t="shared" si="16"/>
        <v/>
      </c>
      <c r="AH49" s="162" t="str">
        <f t="shared" si="16"/>
        <v/>
      </c>
    </row>
    <row r="50" spans="1:34" s="19" customFormat="1" ht="13.15" customHeight="1" x14ac:dyDescent="0.2">
      <c r="A50" s="152"/>
      <c r="B50" s="153"/>
      <c r="C50" s="154">
        <v>48</v>
      </c>
      <c r="D50" s="159" t="str">
        <f t="shared" si="14"/>
        <v/>
      </c>
      <c r="E50" s="160" t="str">
        <f t="shared" si="14"/>
        <v/>
      </c>
      <c r="F50" s="160" t="str">
        <f t="shared" si="14"/>
        <v/>
      </c>
      <c r="G50" s="160" t="str">
        <f t="shared" si="14"/>
        <v/>
      </c>
      <c r="H50" s="160" t="str">
        <f t="shared" si="14"/>
        <v/>
      </c>
      <c r="I50" s="160" t="str">
        <f t="shared" si="14"/>
        <v/>
      </c>
      <c r="J50" s="160" t="str">
        <f t="shared" si="14"/>
        <v/>
      </c>
      <c r="K50" s="160" t="str">
        <f t="shared" si="14"/>
        <v/>
      </c>
      <c r="L50" s="160" t="str">
        <f t="shared" si="14"/>
        <v/>
      </c>
      <c r="M50" s="160" t="str">
        <f t="shared" si="14"/>
        <v/>
      </c>
      <c r="N50" s="160" t="str">
        <f t="shared" si="15"/>
        <v/>
      </c>
      <c r="O50" s="160" t="str">
        <f t="shared" si="15"/>
        <v/>
      </c>
      <c r="P50" s="160" t="str">
        <f t="shared" si="15"/>
        <v/>
      </c>
      <c r="Q50" s="160" t="str">
        <f t="shared" si="15"/>
        <v/>
      </c>
      <c r="R50" s="160" t="str">
        <f t="shared" si="15"/>
        <v/>
      </c>
      <c r="S50" s="160" t="str">
        <f t="shared" si="15"/>
        <v/>
      </c>
      <c r="T50" s="160" t="str">
        <f t="shared" si="15"/>
        <v/>
      </c>
      <c r="U50" s="160" t="str">
        <f t="shared" si="15"/>
        <v/>
      </c>
      <c r="V50" s="160" t="str">
        <f t="shared" si="15"/>
        <v/>
      </c>
      <c r="W50" s="160" t="str">
        <f t="shared" si="15"/>
        <v/>
      </c>
      <c r="X50" s="160" t="str">
        <f t="shared" si="16"/>
        <v/>
      </c>
      <c r="Y50" s="160" t="str">
        <f t="shared" si="16"/>
        <v/>
      </c>
      <c r="Z50" s="160" t="str">
        <f t="shared" si="16"/>
        <v/>
      </c>
      <c r="AA50" s="160" t="str">
        <f t="shared" si="16"/>
        <v/>
      </c>
      <c r="AB50" s="160" t="str">
        <f t="shared" si="16"/>
        <v/>
      </c>
      <c r="AC50" s="160" t="str">
        <f t="shared" si="16"/>
        <v/>
      </c>
      <c r="AD50" s="160" t="str">
        <f t="shared" si="16"/>
        <v/>
      </c>
      <c r="AE50" s="160" t="str">
        <f t="shared" si="16"/>
        <v/>
      </c>
      <c r="AF50" s="160" t="str">
        <f t="shared" si="16"/>
        <v/>
      </c>
      <c r="AG50" s="160" t="str">
        <f t="shared" si="16"/>
        <v/>
      </c>
      <c r="AH50" s="162" t="str">
        <f t="shared" si="16"/>
        <v/>
      </c>
    </row>
    <row r="51" spans="1:34" s="19" customFormat="1" ht="13.15" customHeight="1" x14ac:dyDescent="0.2">
      <c r="A51" s="152"/>
      <c r="B51" s="153"/>
      <c r="C51" s="154">
        <v>49</v>
      </c>
      <c r="D51" s="159" t="str">
        <f t="shared" si="14"/>
        <v/>
      </c>
      <c r="E51" s="160" t="str">
        <f t="shared" si="14"/>
        <v/>
      </c>
      <c r="F51" s="160" t="str">
        <f t="shared" si="14"/>
        <v/>
      </c>
      <c r="G51" s="160" t="str">
        <f t="shared" si="14"/>
        <v/>
      </c>
      <c r="H51" s="160" t="str">
        <f t="shared" si="14"/>
        <v/>
      </c>
      <c r="I51" s="160" t="str">
        <f t="shared" si="14"/>
        <v/>
      </c>
      <c r="J51" s="160" t="str">
        <f t="shared" si="14"/>
        <v/>
      </c>
      <c r="K51" s="160" t="str">
        <f t="shared" si="14"/>
        <v/>
      </c>
      <c r="L51" s="160" t="str">
        <f t="shared" si="14"/>
        <v/>
      </c>
      <c r="M51" s="160" t="str">
        <f t="shared" si="14"/>
        <v/>
      </c>
      <c r="N51" s="160" t="str">
        <f t="shared" si="15"/>
        <v/>
      </c>
      <c r="O51" s="160" t="str">
        <f t="shared" si="15"/>
        <v/>
      </c>
      <c r="P51" s="160" t="str">
        <f t="shared" si="15"/>
        <v/>
      </c>
      <c r="Q51" s="160" t="str">
        <f t="shared" si="15"/>
        <v/>
      </c>
      <c r="R51" s="160" t="str">
        <f t="shared" si="15"/>
        <v/>
      </c>
      <c r="S51" s="160" t="str">
        <f t="shared" si="15"/>
        <v/>
      </c>
      <c r="T51" s="160" t="str">
        <f t="shared" si="15"/>
        <v/>
      </c>
      <c r="U51" s="160" t="str">
        <f t="shared" si="15"/>
        <v/>
      </c>
      <c r="V51" s="160" t="str">
        <f t="shared" si="15"/>
        <v/>
      </c>
      <c r="W51" s="160" t="str">
        <f t="shared" si="15"/>
        <v/>
      </c>
      <c r="X51" s="160" t="str">
        <f t="shared" si="16"/>
        <v/>
      </c>
      <c r="Y51" s="160" t="str">
        <f t="shared" si="16"/>
        <v/>
      </c>
      <c r="Z51" s="160" t="str">
        <f t="shared" si="16"/>
        <v/>
      </c>
      <c r="AA51" s="160" t="str">
        <f t="shared" si="16"/>
        <v/>
      </c>
      <c r="AB51" s="160" t="str">
        <f t="shared" si="16"/>
        <v/>
      </c>
      <c r="AC51" s="160" t="str">
        <f t="shared" si="16"/>
        <v/>
      </c>
      <c r="AD51" s="160" t="str">
        <f t="shared" si="16"/>
        <v/>
      </c>
      <c r="AE51" s="160" t="str">
        <f t="shared" si="16"/>
        <v/>
      </c>
      <c r="AF51" s="160" t="str">
        <f t="shared" si="16"/>
        <v/>
      </c>
      <c r="AG51" s="160" t="str">
        <f t="shared" si="16"/>
        <v/>
      </c>
      <c r="AH51" s="162" t="str">
        <f t="shared" si="16"/>
        <v/>
      </c>
    </row>
    <row r="52" spans="1:34" s="19" customFormat="1" ht="13.15" customHeight="1" x14ac:dyDescent="0.2">
      <c r="A52" s="152"/>
      <c r="B52" s="153"/>
      <c r="C52" s="154">
        <v>50</v>
      </c>
      <c r="D52" s="159" t="str">
        <f t="shared" si="14"/>
        <v/>
      </c>
      <c r="E52" s="160" t="str">
        <f t="shared" si="14"/>
        <v/>
      </c>
      <c r="F52" s="160" t="str">
        <f t="shared" si="14"/>
        <v/>
      </c>
      <c r="G52" s="160" t="str">
        <f t="shared" si="14"/>
        <v/>
      </c>
      <c r="H52" s="160" t="str">
        <f t="shared" si="14"/>
        <v/>
      </c>
      <c r="I52" s="160" t="str">
        <f t="shared" si="14"/>
        <v/>
      </c>
      <c r="J52" s="160" t="str">
        <f t="shared" si="14"/>
        <v/>
      </c>
      <c r="K52" s="160" t="str">
        <f t="shared" si="14"/>
        <v/>
      </c>
      <c r="L52" s="160" t="str">
        <f t="shared" si="14"/>
        <v/>
      </c>
      <c r="M52" s="160" t="str">
        <f t="shared" si="14"/>
        <v/>
      </c>
      <c r="N52" s="160" t="str">
        <f t="shared" si="15"/>
        <v/>
      </c>
      <c r="O52" s="160" t="str">
        <f t="shared" si="15"/>
        <v/>
      </c>
      <c r="P52" s="160" t="str">
        <f t="shared" si="15"/>
        <v/>
      </c>
      <c r="Q52" s="160" t="str">
        <f t="shared" si="15"/>
        <v/>
      </c>
      <c r="R52" s="160" t="str">
        <f t="shared" si="15"/>
        <v/>
      </c>
      <c r="S52" s="160" t="str">
        <f t="shared" si="15"/>
        <v/>
      </c>
      <c r="T52" s="160" t="str">
        <f t="shared" si="15"/>
        <v/>
      </c>
      <c r="U52" s="160" t="str">
        <f t="shared" si="15"/>
        <v/>
      </c>
      <c r="V52" s="160" t="str">
        <f t="shared" si="15"/>
        <v/>
      </c>
      <c r="W52" s="160" t="str">
        <f t="shared" si="15"/>
        <v/>
      </c>
      <c r="X52" s="160" t="str">
        <f t="shared" si="16"/>
        <v/>
      </c>
      <c r="Y52" s="160" t="str">
        <f t="shared" si="16"/>
        <v/>
      </c>
      <c r="Z52" s="160" t="str">
        <f t="shared" si="16"/>
        <v/>
      </c>
      <c r="AA52" s="160" t="str">
        <f t="shared" si="16"/>
        <v/>
      </c>
      <c r="AB52" s="160" t="str">
        <f t="shared" si="16"/>
        <v/>
      </c>
      <c r="AC52" s="160" t="str">
        <f t="shared" si="16"/>
        <v/>
      </c>
      <c r="AD52" s="160" t="str">
        <f t="shared" si="16"/>
        <v/>
      </c>
      <c r="AE52" s="160" t="str">
        <f t="shared" si="16"/>
        <v/>
      </c>
      <c r="AF52" s="160" t="str">
        <f t="shared" si="16"/>
        <v/>
      </c>
      <c r="AG52" s="160" t="str">
        <f t="shared" si="16"/>
        <v/>
      </c>
      <c r="AH52" s="162" t="str">
        <f t="shared" si="16"/>
        <v/>
      </c>
    </row>
    <row r="53" spans="1:34" ht="13.15" customHeight="1" x14ac:dyDescent="0.2">
      <c r="A53" s="140">
        <v>1</v>
      </c>
      <c r="B53" s="141" t="str">
        <f t="shared" ref="B53:B84" si="17">IFERROR(VLOOKUP(A53,stuff,2,FALSE),"")</f>
        <v>51774</v>
      </c>
      <c r="C53" s="137" t="str">
        <f t="shared" ref="C53:C84" si="18">IFERROR(VLOOKUP(A53,stuff,3,FALSE),"")</f>
        <v>山村 博</v>
      </c>
      <c r="D53" s="135" t="str">
        <f>IF(COUNTIF('勤務表 (2)'!D$3:D3,$A$1)=1,1,"")</f>
        <v/>
      </c>
      <c r="E53" s="136" t="str">
        <f>IF(COUNTIF('勤務表 (2)'!E$3:E3,$A$1)=1,1,"")</f>
        <v/>
      </c>
      <c r="F53" s="136" t="str">
        <f>IF(COUNTIF('勤務表 (2)'!F$3:F3,$A$1)=1,1,"")</f>
        <v/>
      </c>
      <c r="G53" s="136" t="str">
        <f>IF(COUNTIF('勤務表 (2)'!G$3:G3,$A$1)=1,1,"")</f>
        <v/>
      </c>
      <c r="H53" s="136" t="str">
        <f>IF(COUNTIF('勤務表 (2)'!H$3:H3,$A$1)=1,1,"")</f>
        <v/>
      </c>
      <c r="I53" s="136">
        <f>IF(COUNTIF('勤務表 (2)'!I$3:I3,$A$1)=1,1,"")</f>
        <v>1</v>
      </c>
      <c r="J53" s="136" t="str">
        <f>IF(COUNTIF('勤務表 (2)'!J$3:J3,$A$1)=1,1,"")</f>
        <v/>
      </c>
      <c r="K53" s="136" t="str">
        <f>IF(COUNTIF('勤務表 (2)'!K$3:K3,$A$1)=1,1,"")</f>
        <v/>
      </c>
      <c r="L53" s="136" t="str">
        <f>IF(COUNTIF('勤務表 (2)'!L$3:L3,$A$1)=1,1,"")</f>
        <v/>
      </c>
      <c r="M53" s="136" t="str">
        <f>IF(COUNTIF('勤務表 (2)'!M$3:M3,$A$1)=1,1,"")</f>
        <v/>
      </c>
      <c r="N53" s="136" t="str">
        <f>IF(COUNTIF('勤務表 (2)'!N$3:N3,$A$1)=1,1,"")</f>
        <v/>
      </c>
      <c r="O53" s="136" t="str">
        <f>IF(COUNTIF('勤務表 (2)'!O$3:O3,$A$1)=1,1,"")</f>
        <v/>
      </c>
      <c r="P53" s="136">
        <f>IF(COUNTIF('勤務表 (2)'!P$3:P3,$A$1)=1,1,"")</f>
        <v>1</v>
      </c>
      <c r="Q53" s="136" t="str">
        <f>IF(COUNTIF('勤務表 (2)'!Q$3:Q3,$A$1)=1,1,"")</f>
        <v/>
      </c>
      <c r="R53" s="136" t="str">
        <f>IF(COUNTIF('勤務表 (2)'!R$3:R3,$A$1)=1,1,"")</f>
        <v/>
      </c>
      <c r="S53" s="136" t="str">
        <f>IF(COUNTIF('勤務表 (2)'!S$3:S3,$A$1)=1,1,"")</f>
        <v/>
      </c>
      <c r="T53" s="136" t="str">
        <f>IF(COUNTIF('勤務表 (2)'!T$3:T3,$A$1)=1,1,"")</f>
        <v/>
      </c>
      <c r="U53" s="136" t="str">
        <f>IF(COUNTIF('勤務表 (2)'!U$3:U3,$A$1)=1,1,"")</f>
        <v/>
      </c>
      <c r="V53" s="136" t="str">
        <f>IF(COUNTIF('勤務表 (2)'!V$3:V3,$A$1)=1,1,"")</f>
        <v/>
      </c>
      <c r="W53" s="136">
        <f>IF(COUNTIF('勤務表 (2)'!W$3:W3,$A$1)=1,1,"")</f>
        <v>1</v>
      </c>
      <c r="X53" s="136" t="str">
        <f>IF(COUNTIF('勤務表 (2)'!X$3:X3,$A$1)=1,1,"")</f>
        <v/>
      </c>
      <c r="Y53" s="136" t="str">
        <f>IF(COUNTIF('勤務表 (2)'!Y$3:Y3,$A$1)=1,1,"")</f>
        <v/>
      </c>
      <c r="Z53" s="136" t="str">
        <f>IF(COUNTIF('勤務表 (2)'!Z$3:Z3,$A$1)=1,1,"")</f>
        <v/>
      </c>
      <c r="AA53" s="136" t="str">
        <f>IF(COUNTIF('勤務表 (2)'!AA$3:AA3,$A$1)=1,1,"")</f>
        <v/>
      </c>
      <c r="AB53" s="136" t="str">
        <f>IF(COUNTIF('勤務表 (2)'!AB$3:AB3,$A$1)=1,1,"")</f>
        <v/>
      </c>
      <c r="AC53" s="136" t="str">
        <f>IF(COUNTIF('勤務表 (2)'!AC$3:AC3,$A$1)=1,1,"")</f>
        <v/>
      </c>
      <c r="AD53" s="136">
        <f>IF(COUNTIF('勤務表 (2)'!AD$3:AD3,$A$1)=1,1,"")</f>
        <v>1</v>
      </c>
      <c r="AE53" s="136" t="str">
        <f>IF(COUNTIF('勤務表 (2)'!AE$3:AE3,$A$1)=1,1,"")</f>
        <v/>
      </c>
      <c r="AF53" s="136" t="str">
        <f>IF(COUNTIF('勤務表 (2)'!AF$3:AF3,$A$1)=1,1,"")</f>
        <v/>
      </c>
      <c r="AG53" s="136" t="str">
        <f>IF(COUNTIF('勤務表 (2)'!AG$3:AG3,$A$1)=1,1,"")</f>
        <v/>
      </c>
      <c r="AH53" s="137" t="str">
        <f>IF(COUNTIF('勤務表 (2)'!AH$3:AH3,$A$1)=1,1,"")</f>
        <v/>
      </c>
    </row>
    <row r="54" spans="1:34" ht="13.15" customHeight="1" x14ac:dyDescent="0.2">
      <c r="A54" s="142">
        <f>IFERROR(IF(A53+1&lt;=MAX('デイリーデータ (2)'!G:G),A53+1,""),"")</f>
        <v>2</v>
      </c>
      <c r="B54" s="143" t="str">
        <f t="shared" si="17"/>
        <v>35665</v>
      </c>
      <c r="C54" s="144" t="str">
        <f t="shared" si="18"/>
        <v>山下 修</v>
      </c>
      <c r="D54" s="145" t="str">
        <f>IF(COUNTIF('勤務表 (2)'!D$3:D4,●!$A$1)=COUNTIF('勤務表 (2)'!D$3:D3,●!$A$1),"",COUNTIF('勤務表 (2)'!D$3:D4,●!$A$1))</f>
        <v/>
      </c>
      <c r="E54" s="146" t="str">
        <f>IF(COUNTIF('勤務表 (2)'!E$3:E4,●!$A$1)=COUNTIF('勤務表 (2)'!E$3:E3,●!$A$1),"",COUNTIF('勤務表 (2)'!E$3:E4,●!$A$1))</f>
        <v/>
      </c>
      <c r="F54" s="146" t="str">
        <f>IF(COUNTIF('勤務表 (2)'!F$3:F4,●!$A$1)=COUNTIF('勤務表 (2)'!F$3:F3,●!$A$1),"",COUNTIF('勤務表 (2)'!F$3:F4,●!$A$1))</f>
        <v/>
      </c>
      <c r="G54" s="146" t="str">
        <f>IF(COUNTIF('勤務表 (2)'!G$3:G4,●!$A$1)=COUNTIF('勤務表 (2)'!G$3:G3,●!$A$1),"",COUNTIF('勤務表 (2)'!G$3:G4,●!$A$1))</f>
        <v/>
      </c>
      <c r="H54" s="146" t="str">
        <f>IF(COUNTIF('勤務表 (2)'!H$3:H4,●!$A$1)=COUNTIF('勤務表 (2)'!H$3:H3,●!$A$1),"",COUNTIF('勤務表 (2)'!H$3:H4,●!$A$1))</f>
        <v/>
      </c>
      <c r="I54" s="146">
        <f>IF(COUNTIF('勤務表 (2)'!I$3:I4,●!$A$1)=COUNTIF('勤務表 (2)'!I$3:I3,●!$A$1),"",COUNTIF('勤務表 (2)'!I$3:I4,●!$A$1))</f>
        <v>2</v>
      </c>
      <c r="J54" s="146" t="str">
        <f>IF(COUNTIF('勤務表 (2)'!J$3:J4,●!$A$1)=COUNTIF('勤務表 (2)'!J$3:J3,●!$A$1),"",COUNTIF('勤務表 (2)'!J$3:J4,●!$A$1))</f>
        <v/>
      </c>
      <c r="K54" s="146" t="str">
        <f>IF(COUNTIF('勤務表 (2)'!K$3:K4,●!$A$1)=COUNTIF('勤務表 (2)'!K$3:K3,●!$A$1),"",COUNTIF('勤務表 (2)'!K$3:K4,●!$A$1))</f>
        <v/>
      </c>
      <c r="L54" s="146" t="str">
        <f>IF(COUNTIF('勤務表 (2)'!L$3:L4,●!$A$1)=COUNTIF('勤務表 (2)'!L$3:L3,●!$A$1),"",COUNTIF('勤務表 (2)'!L$3:L4,●!$A$1))</f>
        <v/>
      </c>
      <c r="M54" s="146" t="str">
        <f>IF(COUNTIF('勤務表 (2)'!M$3:M4,●!$A$1)=COUNTIF('勤務表 (2)'!M$3:M3,●!$A$1),"",COUNTIF('勤務表 (2)'!M$3:M4,●!$A$1))</f>
        <v/>
      </c>
      <c r="N54" s="146" t="str">
        <f>IF(COUNTIF('勤務表 (2)'!N$3:N4,●!$A$1)=COUNTIF('勤務表 (2)'!N$3:N3,●!$A$1),"",COUNTIF('勤務表 (2)'!N$3:N4,●!$A$1))</f>
        <v/>
      </c>
      <c r="O54" s="146" t="str">
        <f>IF(COUNTIF('勤務表 (2)'!O$3:O4,●!$A$1)=COUNTIF('勤務表 (2)'!O$3:O3,●!$A$1),"",COUNTIF('勤務表 (2)'!O$3:O4,●!$A$1))</f>
        <v/>
      </c>
      <c r="P54" s="146">
        <f>IF(COUNTIF('勤務表 (2)'!P$3:P4,●!$A$1)=COUNTIF('勤務表 (2)'!P$3:P3,●!$A$1),"",COUNTIF('勤務表 (2)'!P$3:P4,●!$A$1))</f>
        <v>2</v>
      </c>
      <c r="Q54" s="146" t="str">
        <f>IF(COUNTIF('勤務表 (2)'!Q$3:Q4,●!$A$1)=COUNTIF('勤務表 (2)'!Q$3:Q3,●!$A$1),"",COUNTIF('勤務表 (2)'!Q$3:Q4,●!$A$1))</f>
        <v/>
      </c>
      <c r="R54" s="146" t="str">
        <f>IF(COUNTIF('勤務表 (2)'!R$3:R4,●!$A$1)=COUNTIF('勤務表 (2)'!R$3:R3,●!$A$1),"",COUNTIF('勤務表 (2)'!R$3:R4,●!$A$1))</f>
        <v/>
      </c>
      <c r="S54" s="146" t="str">
        <f>IF(COUNTIF('勤務表 (2)'!S$3:S4,●!$A$1)=COUNTIF('勤務表 (2)'!S$3:S3,●!$A$1),"",COUNTIF('勤務表 (2)'!S$3:S4,●!$A$1))</f>
        <v/>
      </c>
      <c r="T54" s="146" t="str">
        <f>IF(COUNTIF('勤務表 (2)'!T$3:T4,●!$A$1)=COUNTIF('勤務表 (2)'!T$3:T3,●!$A$1),"",COUNTIF('勤務表 (2)'!T$3:T4,●!$A$1))</f>
        <v/>
      </c>
      <c r="U54" s="146" t="str">
        <f>IF(COUNTIF('勤務表 (2)'!U$3:U4,●!$A$1)=COUNTIF('勤務表 (2)'!U$3:U3,●!$A$1),"",COUNTIF('勤務表 (2)'!U$3:U4,●!$A$1))</f>
        <v/>
      </c>
      <c r="V54" s="146" t="str">
        <f>IF(COUNTIF('勤務表 (2)'!V$3:V4,●!$A$1)=COUNTIF('勤務表 (2)'!V$3:V3,●!$A$1),"",COUNTIF('勤務表 (2)'!V$3:V4,●!$A$1))</f>
        <v/>
      </c>
      <c r="W54" s="146">
        <f>IF(COUNTIF('勤務表 (2)'!W$3:W4,●!$A$1)=COUNTIF('勤務表 (2)'!W$3:W3,●!$A$1),"",COUNTIF('勤務表 (2)'!W$3:W4,●!$A$1))</f>
        <v>2</v>
      </c>
      <c r="X54" s="146" t="str">
        <f>IF(COUNTIF('勤務表 (2)'!X$3:X4,●!$A$1)=COUNTIF('勤務表 (2)'!X$3:X3,●!$A$1),"",COUNTIF('勤務表 (2)'!X$3:X4,●!$A$1))</f>
        <v/>
      </c>
      <c r="Y54" s="146" t="str">
        <f>IF(COUNTIF('勤務表 (2)'!Y$3:Y4,●!$A$1)=COUNTIF('勤務表 (2)'!Y$3:Y3,●!$A$1),"",COUNTIF('勤務表 (2)'!Y$3:Y4,●!$A$1))</f>
        <v/>
      </c>
      <c r="Z54" s="146" t="str">
        <f>IF(COUNTIF('勤務表 (2)'!Z$3:Z4,●!$A$1)=COUNTIF('勤務表 (2)'!Z$3:Z3,●!$A$1),"",COUNTIF('勤務表 (2)'!Z$3:Z4,●!$A$1))</f>
        <v/>
      </c>
      <c r="AA54" s="146" t="str">
        <f>IF(COUNTIF('勤務表 (2)'!AA$3:AA4,●!$A$1)=COUNTIF('勤務表 (2)'!AA$3:AA3,●!$A$1),"",COUNTIF('勤務表 (2)'!AA$3:AA4,●!$A$1))</f>
        <v/>
      </c>
      <c r="AB54" s="146" t="str">
        <f>IF(COUNTIF('勤務表 (2)'!AB$3:AB4,●!$A$1)=COUNTIF('勤務表 (2)'!AB$3:AB3,●!$A$1),"",COUNTIF('勤務表 (2)'!AB$3:AB4,●!$A$1))</f>
        <v/>
      </c>
      <c r="AC54" s="146" t="str">
        <f>IF(COUNTIF('勤務表 (2)'!AC$3:AC4,●!$A$1)=COUNTIF('勤務表 (2)'!AC$3:AC3,●!$A$1),"",COUNTIF('勤務表 (2)'!AC$3:AC4,●!$A$1))</f>
        <v/>
      </c>
      <c r="AD54" s="146">
        <f>IF(COUNTIF('勤務表 (2)'!AD$3:AD4,●!$A$1)=COUNTIF('勤務表 (2)'!AD$3:AD3,●!$A$1),"",COUNTIF('勤務表 (2)'!AD$3:AD4,●!$A$1))</f>
        <v>2</v>
      </c>
      <c r="AE54" s="146" t="str">
        <f>IF(COUNTIF('勤務表 (2)'!AE$3:AE4,●!$A$1)=COUNTIF('勤務表 (2)'!AE$3:AE3,●!$A$1),"",COUNTIF('勤務表 (2)'!AE$3:AE4,●!$A$1))</f>
        <v/>
      </c>
      <c r="AF54" s="146" t="str">
        <f>IF(COUNTIF('勤務表 (2)'!AF$3:AF4,●!$A$1)=COUNTIF('勤務表 (2)'!AF$3:AF3,●!$A$1),"",COUNTIF('勤務表 (2)'!AF$3:AF4,●!$A$1))</f>
        <v/>
      </c>
      <c r="AG54" s="146" t="str">
        <f>IF(COUNTIF('勤務表 (2)'!AG$3:AG4,●!$A$1)=COUNTIF('勤務表 (2)'!AG$3:AG3,●!$A$1),"",COUNTIF('勤務表 (2)'!AG$3:AG4,●!$A$1))</f>
        <v/>
      </c>
      <c r="AH54" s="144" t="str">
        <f>IF(COUNTIF('勤務表 (2)'!AH$3:AH4,●!$A$1)=COUNTIF('勤務表 (2)'!AH$3:AH3,●!$A$1),"",COUNTIF('勤務表 (2)'!AH$3:AH4,●!$A$1))</f>
        <v/>
      </c>
    </row>
    <row r="55" spans="1:34" ht="13.15" customHeight="1" x14ac:dyDescent="0.2">
      <c r="A55" s="142">
        <f>IFERROR(IF(A54+1&lt;=MAX('デイリーデータ (2)'!G:G),A54+1,""),"")</f>
        <v>3</v>
      </c>
      <c r="B55" s="143" t="str">
        <f t="shared" si="17"/>
        <v>62993</v>
      </c>
      <c r="C55" s="144" t="str">
        <f t="shared" si="18"/>
        <v>平田 恵哉</v>
      </c>
      <c r="D55" s="145" t="str">
        <f>IF(COUNTIF('勤務表 (2)'!D$3:D5,●!$A$1)=COUNTIF('勤務表 (2)'!D$3:D4,●!$A$1),"",COUNTIF('勤務表 (2)'!D$3:D5,●!$A$1))</f>
        <v/>
      </c>
      <c r="E55" s="146" t="str">
        <f>IF(COUNTIF('勤務表 (2)'!E$3:E5,●!$A$1)=COUNTIF('勤務表 (2)'!E$3:E4,●!$A$1),"",COUNTIF('勤務表 (2)'!E$3:E5,●!$A$1))</f>
        <v/>
      </c>
      <c r="F55" s="146" t="str">
        <f>IF(COUNTIF('勤務表 (2)'!F$3:F5,●!$A$1)=COUNTIF('勤務表 (2)'!F$3:F4,●!$A$1),"",COUNTIF('勤務表 (2)'!F$3:F5,●!$A$1))</f>
        <v/>
      </c>
      <c r="G55" s="146" t="str">
        <f>IF(COUNTIF('勤務表 (2)'!G$3:G5,●!$A$1)=COUNTIF('勤務表 (2)'!G$3:G4,●!$A$1),"",COUNTIF('勤務表 (2)'!G$3:G5,●!$A$1))</f>
        <v/>
      </c>
      <c r="H55" s="146" t="str">
        <f>IF(COUNTIF('勤務表 (2)'!H$3:H5,●!$A$1)=COUNTIF('勤務表 (2)'!H$3:H4,●!$A$1),"",COUNTIF('勤務表 (2)'!H$3:H5,●!$A$1))</f>
        <v/>
      </c>
      <c r="I55" s="146">
        <f>IF(COUNTIF('勤務表 (2)'!I$3:I5,●!$A$1)=COUNTIF('勤務表 (2)'!I$3:I4,●!$A$1),"",COUNTIF('勤務表 (2)'!I$3:I5,●!$A$1))</f>
        <v>3</v>
      </c>
      <c r="J55" s="146" t="str">
        <f>IF(COUNTIF('勤務表 (2)'!J$3:J5,●!$A$1)=COUNTIF('勤務表 (2)'!J$3:J4,●!$A$1),"",COUNTIF('勤務表 (2)'!J$3:J5,●!$A$1))</f>
        <v/>
      </c>
      <c r="K55" s="146" t="str">
        <f>IF(COUNTIF('勤務表 (2)'!K$3:K5,●!$A$1)=COUNTIF('勤務表 (2)'!K$3:K4,●!$A$1),"",COUNTIF('勤務表 (2)'!K$3:K5,●!$A$1))</f>
        <v/>
      </c>
      <c r="L55" s="146" t="str">
        <f>IF(COUNTIF('勤務表 (2)'!L$3:L5,●!$A$1)=COUNTIF('勤務表 (2)'!L$3:L4,●!$A$1),"",COUNTIF('勤務表 (2)'!L$3:L5,●!$A$1))</f>
        <v/>
      </c>
      <c r="M55" s="146" t="str">
        <f>IF(COUNTIF('勤務表 (2)'!M$3:M5,●!$A$1)=COUNTIF('勤務表 (2)'!M$3:M4,●!$A$1),"",COUNTIF('勤務表 (2)'!M$3:M5,●!$A$1))</f>
        <v/>
      </c>
      <c r="N55" s="146" t="str">
        <f>IF(COUNTIF('勤務表 (2)'!N$3:N5,●!$A$1)=COUNTIF('勤務表 (2)'!N$3:N4,●!$A$1),"",COUNTIF('勤務表 (2)'!N$3:N5,●!$A$1))</f>
        <v/>
      </c>
      <c r="O55" s="146" t="str">
        <f>IF(COUNTIF('勤務表 (2)'!O$3:O5,●!$A$1)=COUNTIF('勤務表 (2)'!O$3:O4,●!$A$1),"",COUNTIF('勤務表 (2)'!O$3:O5,●!$A$1))</f>
        <v/>
      </c>
      <c r="P55" s="146">
        <f>IF(COUNTIF('勤務表 (2)'!P$3:P5,●!$A$1)=COUNTIF('勤務表 (2)'!P$3:P4,●!$A$1),"",COUNTIF('勤務表 (2)'!P$3:P5,●!$A$1))</f>
        <v>3</v>
      </c>
      <c r="Q55" s="146" t="str">
        <f>IF(COUNTIF('勤務表 (2)'!Q$3:Q5,●!$A$1)=COUNTIF('勤務表 (2)'!Q$3:Q4,●!$A$1),"",COUNTIF('勤務表 (2)'!Q$3:Q5,●!$A$1))</f>
        <v/>
      </c>
      <c r="R55" s="146" t="str">
        <f>IF(COUNTIF('勤務表 (2)'!R$3:R5,●!$A$1)=COUNTIF('勤務表 (2)'!R$3:R4,●!$A$1),"",COUNTIF('勤務表 (2)'!R$3:R5,●!$A$1))</f>
        <v/>
      </c>
      <c r="S55" s="146" t="str">
        <f>IF(COUNTIF('勤務表 (2)'!S$3:S5,●!$A$1)=COUNTIF('勤務表 (2)'!S$3:S4,●!$A$1),"",COUNTIF('勤務表 (2)'!S$3:S5,●!$A$1))</f>
        <v/>
      </c>
      <c r="T55" s="146" t="str">
        <f>IF(COUNTIF('勤務表 (2)'!T$3:T5,●!$A$1)=COUNTIF('勤務表 (2)'!T$3:T4,●!$A$1),"",COUNTIF('勤務表 (2)'!T$3:T5,●!$A$1))</f>
        <v/>
      </c>
      <c r="U55" s="146" t="str">
        <f>IF(COUNTIF('勤務表 (2)'!U$3:U5,●!$A$1)=COUNTIF('勤務表 (2)'!U$3:U4,●!$A$1),"",COUNTIF('勤務表 (2)'!U$3:U5,●!$A$1))</f>
        <v/>
      </c>
      <c r="V55" s="146" t="str">
        <f>IF(COUNTIF('勤務表 (2)'!V$3:V5,●!$A$1)=COUNTIF('勤務表 (2)'!V$3:V4,●!$A$1),"",COUNTIF('勤務表 (2)'!V$3:V5,●!$A$1))</f>
        <v/>
      </c>
      <c r="W55" s="146">
        <f>IF(COUNTIF('勤務表 (2)'!W$3:W5,●!$A$1)=COUNTIF('勤務表 (2)'!W$3:W4,●!$A$1),"",COUNTIF('勤務表 (2)'!W$3:W5,●!$A$1))</f>
        <v>3</v>
      </c>
      <c r="X55" s="146" t="str">
        <f>IF(COUNTIF('勤務表 (2)'!X$3:X5,●!$A$1)=COUNTIF('勤務表 (2)'!X$3:X4,●!$A$1),"",COUNTIF('勤務表 (2)'!X$3:X5,●!$A$1))</f>
        <v/>
      </c>
      <c r="Y55" s="146" t="str">
        <f>IF(COUNTIF('勤務表 (2)'!Y$3:Y5,●!$A$1)=COUNTIF('勤務表 (2)'!Y$3:Y4,●!$A$1),"",COUNTIF('勤務表 (2)'!Y$3:Y5,●!$A$1))</f>
        <v/>
      </c>
      <c r="Z55" s="146" t="str">
        <f>IF(COUNTIF('勤務表 (2)'!Z$3:Z5,●!$A$1)=COUNTIF('勤務表 (2)'!Z$3:Z4,●!$A$1),"",COUNTIF('勤務表 (2)'!Z$3:Z5,●!$A$1))</f>
        <v/>
      </c>
      <c r="AA55" s="146" t="str">
        <f>IF(COUNTIF('勤務表 (2)'!AA$3:AA5,●!$A$1)=COUNTIF('勤務表 (2)'!AA$3:AA4,●!$A$1),"",COUNTIF('勤務表 (2)'!AA$3:AA5,●!$A$1))</f>
        <v/>
      </c>
      <c r="AB55" s="146" t="str">
        <f>IF(COUNTIF('勤務表 (2)'!AB$3:AB5,●!$A$1)=COUNTIF('勤務表 (2)'!AB$3:AB4,●!$A$1),"",COUNTIF('勤務表 (2)'!AB$3:AB5,●!$A$1))</f>
        <v/>
      </c>
      <c r="AC55" s="146" t="str">
        <f>IF(COUNTIF('勤務表 (2)'!AC$3:AC5,●!$A$1)=COUNTIF('勤務表 (2)'!AC$3:AC4,●!$A$1),"",COUNTIF('勤務表 (2)'!AC$3:AC5,●!$A$1))</f>
        <v/>
      </c>
      <c r="AD55" s="146" t="str">
        <f>IF(COUNTIF('勤務表 (2)'!AD$3:AD5,●!$A$1)=COUNTIF('勤務表 (2)'!AD$3:AD4,●!$A$1),"",COUNTIF('勤務表 (2)'!AD$3:AD5,●!$A$1))</f>
        <v/>
      </c>
      <c r="AE55" s="146" t="str">
        <f>IF(COUNTIF('勤務表 (2)'!AE$3:AE5,●!$A$1)=COUNTIF('勤務表 (2)'!AE$3:AE4,●!$A$1),"",COUNTIF('勤務表 (2)'!AE$3:AE5,●!$A$1))</f>
        <v/>
      </c>
      <c r="AF55" s="146" t="str">
        <f>IF(COUNTIF('勤務表 (2)'!AF$3:AF5,●!$A$1)=COUNTIF('勤務表 (2)'!AF$3:AF4,●!$A$1),"",COUNTIF('勤務表 (2)'!AF$3:AF5,●!$A$1))</f>
        <v/>
      </c>
      <c r="AG55" s="146" t="str">
        <f>IF(COUNTIF('勤務表 (2)'!AG$3:AG5,●!$A$1)=COUNTIF('勤務表 (2)'!AG$3:AG4,●!$A$1),"",COUNTIF('勤務表 (2)'!AG$3:AG5,●!$A$1))</f>
        <v/>
      </c>
      <c r="AH55" s="144" t="str">
        <f>IF(COUNTIF('勤務表 (2)'!AH$3:AH5,●!$A$1)=COUNTIF('勤務表 (2)'!AH$3:AH4,●!$A$1),"",COUNTIF('勤務表 (2)'!AH$3:AH5,●!$A$1))</f>
        <v/>
      </c>
    </row>
    <row r="56" spans="1:34" s="37" customFormat="1" ht="13.15" customHeight="1" x14ac:dyDescent="0.2">
      <c r="A56" s="142">
        <f>IFERROR(IF(A55+1&lt;=MAX('デイリーデータ (2)'!G:G),A55+1,""),"")</f>
        <v>4</v>
      </c>
      <c r="B56" s="143" t="str">
        <f t="shared" si="17"/>
        <v>88014</v>
      </c>
      <c r="C56" s="144" t="str">
        <f t="shared" si="18"/>
        <v>長田 弘二</v>
      </c>
      <c r="D56" s="145" t="str">
        <f>IF(COUNTIF('勤務表 (2)'!D$3:D6,●!$A$1)=COUNTIF('勤務表 (2)'!D$3:D5,●!$A$1),"",COUNTIF('勤務表 (2)'!D$3:D6,●!$A$1))</f>
        <v/>
      </c>
      <c r="E56" s="146" t="str">
        <f>IF(COUNTIF('勤務表 (2)'!E$3:E6,●!$A$1)=COUNTIF('勤務表 (2)'!E$3:E5,●!$A$1),"",COUNTIF('勤務表 (2)'!E$3:E6,●!$A$1))</f>
        <v/>
      </c>
      <c r="F56" s="146" t="str">
        <f>IF(COUNTIF('勤務表 (2)'!F$3:F6,●!$A$1)=COUNTIF('勤務表 (2)'!F$3:F5,●!$A$1),"",COUNTIF('勤務表 (2)'!F$3:F6,●!$A$1))</f>
        <v/>
      </c>
      <c r="G56" s="146" t="str">
        <f>IF(COUNTIF('勤務表 (2)'!G$3:G6,●!$A$1)=COUNTIF('勤務表 (2)'!G$3:G5,●!$A$1),"",COUNTIF('勤務表 (2)'!G$3:G6,●!$A$1))</f>
        <v/>
      </c>
      <c r="H56" s="146" t="str">
        <f>IF(COUNTIF('勤務表 (2)'!H$3:H6,●!$A$1)=COUNTIF('勤務表 (2)'!H$3:H5,●!$A$1),"",COUNTIF('勤務表 (2)'!H$3:H6,●!$A$1))</f>
        <v/>
      </c>
      <c r="I56" s="146">
        <f>IF(COUNTIF('勤務表 (2)'!I$3:I6,●!$A$1)=COUNTIF('勤務表 (2)'!I$3:I5,●!$A$1),"",COUNTIF('勤務表 (2)'!I$3:I6,●!$A$1))</f>
        <v>4</v>
      </c>
      <c r="J56" s="146" t="str">
        <f>IF(COUNTIF('勤務表 (2)'!J$3:J6,●!$A$1)=COUNTIF('勤務表 (2)'!J$3:J5,●!$A$1),"",COUNTIF('勤務表 (2)'!J$3:J6,●!$A$1))</f>
        <v/>
      </c>
      <c r="K56" s="146" t="str">
        <f>IF(COUNTIF('勤務表 (2)'!K$3:K6,●!$A$1)=COUNTIF('勤務表 (2)'!K$3:K5,●!$A$1),"",COUNTIF('勤務表 (2)'!K$3:K6,●!$A$1))</f>
        <v/>
      </c>
      <c r="L56" s="146" t="str">
        <f>IF(COUNTIF('勤務表 (2)'!L$3:L6,●!$A$1)=COUNTIF('勤務表 (2)'!L$3:L5,●!$A$1),"",COUNTIF('勤務表 (2)'!L$3:L6,●!$A$1))</f>
        <v/>
      </c>
      <c r="M56" s="146" t="str">
        <f>IF(COUNTIF('勤務表 (2)'!M$3:M6,●!$A$1)=COUNTIF('勤務表 (2)'!M$3:M5,●!$A$1),"",COUNTIF('勤務表 (2)'!M$3:M6,●!$A$1))</f>
        <v/>
      </c>
      <c r="N56" s="146" t="str">
        <f>IF(COUNTIF('勤務表 (2)'!N$3:N6,●!$A$1)=COUNTIF('勤務表 (2)'!N$3:N5,●!$A$1),"",COUNTIF('勤務表 (2)'!N$3:N6,●!$A$1))</f>
        <v/>
      </c>
      <c r="O56" s="146" t="str">
        <f>IF(COUNTIF('勤務表 (2)'!O$3:O6,●!$A$1)=COUNTIF('勤務表 (2)'!O$3:O5,●!$A$1),"",COUNTIF('勤務表 (2)'!O$3:O6,●!$A$1))</f>
        <v/>
      </c>
      <c r="P56" s="146">
        <f>IF(COUNTIF('勤務表 (2)'!P$3:P6,●!$A$1)=COUNTIF('勤務表 (2)'!P$3:P5,●!$A$1),"",COUNTIF('勤務表 (2)'!P$3:P6,●!$A$1))</f>
        <v>4</v>
      </c>
      <c r="Q56" s="146" t="str">
        <f>IF(COUNTIF('勤務表 (2)'!Q$3:Q6,●!$A$1)=COUNTIF('勤務表 (2)'!Q$3:Q5,●!$A$1),"",COUNTIF('勤務表 (2)'!Q$3:Q6,●!$A$1))</f>
        <v/>
      </c>
      <c r="R56" s="146" t="str">
        <f>IF(COUNTIF('勤務表 (2)'!R$3:R6,●!$A$1)=COUNTIF('勤務表 (2)'!R$3:R5,●!$A$1),"",COUNTIF('勤務表 (2)'!R$3:R6,●!$A$1))</f>
        <v/>
      </c>
      <c r="S56" s="146" t="str">
        <f>IF(COUNTIF('勤務表 (2)'!S$3:S6,●!$A$1)=COUNTIF('勤務表 (2)'!S$3:S5,●!$A$1),"",COUNTIF('勤務表 (2)'!S$3:S6,●!$A$1))</f>
        <v/>
      </c>
      <c r="T56" s="146" t="str">
        <f>IF(COUNTIF('勤務表 (2)'!T$3:T6,●!$A$1)=COUNTIF('勤務表 (2)'!T$3:T5,●!$A$1),"",COUNTIF('勤務表 (2)'!T$3:T6,●!$A$1))</f>
        <v/>
      </c>
      <c r="U56" s="146" t="str">
        <f>IF(COUNTIF('勤務表 (2)'!U$3:U6,●!$A$1)=COUNTIF('勤務表 (2)'!U$3:U5,●!$A$1),"",COUNTIF('勤務表 (2)'!U$3:U6,●!$A$1))</f>
        <v/>
      </c>
      <c r="V56" s="146" t="str">
        <f>IF(COUNTIF('勤務表 (2)'!V$3:V6,●!$A$1)=COUNTIF('勤務表 (2)'!V$3:V5,●!$A$1),"",COUNTIF('勤務表 (2)'!V$3:V6,●!$A$1))</f>
        <v/>
      </c>
      <c r="W56" s="146">
        <f>IF(COUNTIF('勤務表 (2)'!W$3:W6,●!$A$1)=COUNTIF('勤務表 (2)'!W$3:W5,●!$A$1),"",COUNTIF('勤務表 (2)'!W$3:W6,●!$A$1))</f>
        <v>4</v>
      </c>
      <c r="X56" s="146" t="str">
        <f>IF(COUNTIF('勤務表 (2)'!X$3:X6,●!$A$1)=COUNTIF('勤務表 (2)'!X$3:X5,●!$A$1),"",COUNTIF('勤務表 (2)'!X$3:X6,●!$A$1))</f>
        <v/>
      </c>
      <c r="Y56" s="146" t="str">
        <f>IF(COUNTIF('勤務表 (2)'!Y$3:Y6,●!$A$1)=COUNTIF('勤務表 (2)'!Y$3:Y5,●!$A$1),"",COUNTIF('勤務表 (2)'!Y$3:Y6,●!$A$1))</f>
        <v/>
      </c>
      <c r="Z56" s="146" t="str">
        <f>IF(COUNTIF('勤務表 (2)'!Z$3:Z6,●!$A$1)=COUNTIF('勤務表 (2)'!Z$3:Z5,●!$A$1),"",COUNTIF('勤務表 (2)'!Z$3:Z6,●!$A$1))</f>
        <v/>
      </c>
      <c r="AA56" s="146" t="str">
        <f>IF(COUNTIF('勤務表 (2)'!AA$3:AA6,●!$A$1)=COUNTIF('勤務表 (2)'!AA$3:AA5,●!$A$1),"",COUNTIF('勤務表 (2)'!AA$3:AA6,●!$A$1))</f>
        <v/>
      </c>
      <c r="AB56" s="146" t="str">
        <f>IF(COUNTIF('勤務表 (2)'!AB$3:AB6,●!$A$1)=COUNTIF('勤務表 (2)'!AB$3:AB5,●!$A$1),"",COUNTIF('勤務表 (2)'!AB$3:AB6,●!$A$1))</f>
        <v/>
      </c>
      <c r="AC56" s="146" t="str">
        <f>IF(COUNTIF('勤務表 (2)'!AC$3:AC6,●!$A$1)=COUNTIF('勤務表 (2)'!AC$3:AC5,●!$A$1),"",COUNTIF('勤務表 (2)'!AC$3:AC6,●!$A$1))</f>
        <v/>
      </c>
      <c r="AD56" s="146">
        <f>IF(COUNTIF('勤務表 (2)'!AD$3:AD6,●!$A$1)=COUNTIF('勤務表 (2)'!AD$3:AD5,●!$A$1),"",COUNTIF('勤務表 (2)'!AD$3:AD6,●!$A$1))</f>
        <v>3</v>
      </c>
      <c r="AE56" s="146" t="str">
        <f>IF(COUNTIF('勤務表 (2)'!AE$3:AE6,●!$A$1)=COUNTIF('勤務表 (2)'!AE$3:AE5,●!$A$1),"",COUNTIF('勤務表 (2)'!AE$3:AE6,●!$A$1))</f>
        <v/>
      </c>
      <c r="AF56" s="146" t="str">
        <f>IF(COUNTIF('勤務表 (2)'!AF$3:AF6,●!$A$1)=COUNTIF('勤務表 (2)'!AF$3:AF5,●!$A$1),"",COUNTIF('勤務表 (2)'!AF$3:AF6,●!$A$1))</f>
        <v/>
      </c>
      <c r="AG56" s="146" t="str">
        <f>IF(COUNTIF('勤務表 (2)'!AG$3:AG6,●!$A$1)=COUNTIF('勤務表 (2)'!AG$3:AG5,●!$A$1),"",COUNTIF('勤務表 (2)'!AG$3:AG6,●!$A$1))</f>
        <v/>
      </c>
      <c r="AH56" s="144" t="str">
        <f>IF(COUNTIF('勤務表 (2)'!AH$3:AH6,●!$A$1)=COUNTIF('勤務表 (2)'!AH$3:AH5,●!$A$1),"",COUNTIF('勤務表 (2)'!AH$3:AH6,●!$A$1))</f>
        <v/>
      </c>
    </row>
    <row r="57" spans="1:34" s="37" customFormat="1" ht="13.15" customHeight="1" x14ac:dyDescent="0.2">
      <c r="A57" s="142">
        <f>IFERROR(IF(A56+1&lt;=MAX('デイリーデータ (2)'!G:G),A56+1,""),"")</f>
        <v>5</v>
      </c>
      <c r="B57" s="143" t="str">
        <f t="shared" si="17"/>
        <v>29056</v>
      </c>
      <c r="C57" s="144" t="str">
        <f t="shared" si="18"/>
        <v>中井 士郎</v>
      </c>
      <c r="D57" s="145" t="str">
        <f>IF(COUNTIF('勤務表 (2)'!D$3:D7,●!$A$1)=COUNTIF('勤務表 (2)'!D$3:D6,●!$A$1),"",COUNTIF('勤務表 (2)'!D$3:D7,●!$A$1))</f>
        <v/>
      </c>
      <c r="E57" s="146" t="str">
        <f>IF(COUNTIF('勤務表 (2)'!E$3:E7,●!$A$1)=COUNTIF('勤務表 (2)'!E$3:E6,●!$A$1),"",COUNTIF('勤務表 (2)'!E$3:E7,●!$A$1))</f>
        <v/>
      </c>
      <c r="F57" s="146" t="str">
        <f>IF(COUNTIF('勤務表 (2)'!F$3:F7,●!$A$1)=COUNTIF('勤務表 (2)'!F$3:F6,●!$A$1),"",COUNTIF('勤務表 (2)'!F$3:F7,●!$A$1))</f>
        <v/>
      </c>
      <c r="G57" s="146" t="str">
        <f>IF(COUNTIF('勤務表 (2)'!G$3:G7,●!$A$1)=COUNTIF('勤務表 (2)'!G$3:G6,●!$A$1),"",COUNTIF('勤務表 (2)'!G$3:G7,●!$A$1))</f>
        <v/>
      </c>
      <c r="H57" s="146" t="str">
        <f>IF(COUNTIF('勤務表 (2)'!H$3:H7,●!$A$1)=COUNTIF('勤務表 (2)'!H$3:H6,●!$A$1),"",COUNTIF('勤務表 (2)'!H$3:H7,●!$A$1))</f>
        <v/>
      </c>
      <c r="I57" s="146">
        <f>IF(COUNTIF('勤務表 (2)'!I$3:I7,●!$A$1)=COUNTIF('勤務表 (2)'!I$3:I6,●!$A$1),"",COUNTIF('勤務表 (2)'!I$3:I7,●!$A$1))</f>
        <v>5</v>
      </c>
      <c r="J57" s="146" t="str">
        <f>IF(COUNTIF('勤務表 (2)'!J$3:J7,●!$A$1)=COUNTIF('勤務表 (2)'!J$3:J6,●!$A$1),"",COUNTIF('勤務表 (2)'!J$3:J7,●!$A$1))</f>
        <v/>
      </c>
      <c r="K57" s="146" t="str">
        <f>IF(COUNTIF('勤務表 (2)'!K$3:K7,●!$A$1)=COUNTIF('勤務表 (2)'!K$3:K6,●!$A$1),"",COUNTIF('勤務表 (2)'!K$3:K7,●!$A$1))</f>
        <v/>
      </c>
      <c r="L57" s="146" t="str">
        <f>IF(COUNTIF('勤務表 (2)'!L$3:L7,●!$A$1)=COUNTIF('勤務表 (2)'!L$3:L6,●!$A$1),"",COUNTIF('勤務表 (2)'!L$3:L7,●!$A$1))</f>
        <v/>
      </c>
      <c r="M57" s="146" t="str">
        <f>IF(COUNTIF('勤務表 (2)'!M$3:M7,●!$A$1)=COUNTIF('勤務表 (2)'!M$3:M6,●!$A$1),"",COUNTIF('勤務表 (2)'!M$3:M7,●!$A$1))</f>
        <v/>
      </c>
      <c r="N57" s="146" t="str">
        <f>IF(COUNTIF('勤務表 (2)'!N$3:N7,●!$A$1)=COUNTIF('勤務表 (2)'!N$3:N6,●!$A$1),"",COUNTIF('勤務表 (2)'!N$3:N7,●!$A$1))</f>
        <v/>
      </c>
      <c r="O57" s="146" t="str">
        <f>IF(COUNTIF('勤務表 (2)'!O$3:O7,●!$A$1)=COUNTIF('勤務表 (2)'!O$3:O6,●!$A$1),"",COUNTIF('勤務表 (2)'!O$3:O7,●!$A$1))</f>
        <v/>
      </c>
      <c r="P57" s="146">
        <f>IF(COUNTIF('勤務表 (2)'!P$3:P7,●!$A$1)=COUNTIF('勤務表 (2)'!P$3:P6,●!$A$1),"",COUNTIF('勤務表 (2)'!P$3:P7,●!$A$1))</f>
        <v>5</v>
      </c>
      <c r="Q57" s="146" t="str">
        <f>IF(COUNTIF('勤務表 (2)'!Q$3:Q7,●!$A$1)=COUNTIF('勤務表 (2)'!Q$3:Q6,●!$A$1),"",COUNTIF('勤務表 (2)'!Q$3:Q7,●!$A$1))</f>
        <v/>
      </c>
      <c r="R57" s="146" t="str">
        <f>IF(COUNTIF('勤務表 (2)'!R$3:R7,●!$A$1)=COUNTIF('勤務表 (2)'!R$3:R6,●!$A$1),"",COUNTIF('勤務表 (2)'!R$3:R7,●!$A$1))</f>
        <v/>
      </c>
      <c r="S57" s="146" t="str">
        <f>IF(COUNTIF('勤務表 (2)'!S$3:S7,●!$A$1)=COUNTIF('勤務表 (2)'!S$3:S6,●!$A$1),"",COUNTIF('勤務表 (2)'!S$3:S7,●!$A$1))</f>
        <v/>
      </c>
      <c r="T57" s="146" t="str">
        <f>IF(COUNTIF('勤務表 (2)'!T$3:T7,●!$A$1)=COUNTIF('勤務表 (2)'!T$3:T6,●!$A$1),"",COUNTIF('勤務表 (2)'!T$3:T7,●!$A$1))</f>
        <v/>
      </c>
      <c r="U57" s="146" t="str">
        <f>IF(COUNTIF('勤務表 (2)'!U$3:U7,●!$A$1)=COUNTIF('勤務表 (2)'!U$3:U6,●!$A$1),"",COUNTIF('勤務表 (2)'!U$3:U7,●!$A$1))</f>
        <v/>
      </c>
      <c r="V57" s="146" t="str">
        <f>IF(COUNTIF('勤務表 (2)'!V$3:V7,●!$A$1)=COUNTIF('勤務表 (2)'!V$3:V6,●!$A$1),"",COUNTIF('勤務表 (2)'!V$3:V7,●!$A$1))</f>
        <v/>
      </c>
      <c r="W57" s="146">
        <f>IF(COUNTIF('勤務表 (2)'!W$3:W7,●!$A$1)=COUNTIF('勤務表 (2)'!W$3:W6,●!$A$1),"",COUNTIF('勤務表 (2)'!W$3:W7,●!$A$1))</f>
        <v>5</v>
      </c>
      <c r="X57" s="146" t="str">
        <f>IF(COUNTIF('勤務表 (2)'!X$3:X7,●!$A$1)=COUNTIF('勤務表 (2)'!X$3:X6,●!$A$1),"",COUNTIF('勤務表 (2)'!X$3:X7,●!$A$1))</f>
        <v/>
      </c>
      <c r="Y57" s="146" t="str">
        <f>IF(COUNTIF('勤務表 (2)'!Y$3:Y7,●!$A$1)=COUNTIF('勤務表 (2)'!Y$3:Y6,●!$A$1),"",COUNTIF('勤務表 (2)'!Y$3:Y7,●!$A$1))</f>
        <v/>
      </c>
      <c r="Z57" s="146" t="str">
        <f>IF(COUNTIF('勤務表 (2)'!Z$3:Z7,●!$A$1)=COUNTIF('勤務表 (2)'!Z$3:Z6,●!$A$1),"",COUNTIF('勤務表 (2)'!Z$3:Z7,●!$A$1))</f>
        <v/>
      </c>
      <c r="AA57" s="146" t="str">
        <f>IF(COUNTIF('勤務表 (2)'!AA$3:AA7,●!$A$1)=COUNTIF('勤務表 (2)'!AA$3:AA6,●!$A$1),"",COUNTIF('勤務表 (2)'!AA$3:AA7,●!$A$1))</f>
        <v/>
      </c>
      <c r="AB57" s="146" t="str">
        <f>IF(COUNTIF('勤務表 (2)'!AB$3:AB7,●!$A$1)=COUNTIF('勤務表 (2)'!AB$3:AB6,●!$A$1),"",COUNTIF('勤務表 (2)'!AB$3:AB7,●!$A$1))</f>
        <v/>
      </c>
      <c r="AC57" s="146" t="str">
        <f>IF(COUNTIF('勤務表 (2)'!AC$3:AC7,●!$A$1)=COUNTIF('勤務表 (2)'!AC$3:AC6,●!$A$1),"",COUNTIF('勤務表 (2)'!AC$3:AC7,●!$A$1))</f>
        <v/>
      </c>
      <c r="AD57" s="146">
        <f>IF(COUNTIF('勤務表 (2)'!AD$3:AD7,●!$A$1)=COUNTIF('勤務表 (2)'!AD$3:AD6,●!$A$1),"",COUNTIF('勤務表 (2)'!AD$3:AD7,●!$A$1))</f>
        <v>4</v>
      </c>
      <c r="AE57" s="146" t="str">
        <f>IF(COUNTIF('勤務表 (2)'!AE$3:AE7,●!$A$1)=COUNTIF('勤務表 (2)'!AE$3:AE6,●!$A$1),"",COUNTIF('勤務表 (2)'!AE$3:AE7,●!$A$1))</f>
        <v/>
      </c>
      <c r="AF57" s="146" t="str">
        <f>IF(COUNTIF('勤務表 (2)'!AF$3:AF7,●!$A$1)=COUNTIF('勤務表 (2)'!AF$3:AF6,●!$A$1),"",COUNTIF('勤務表 (2)'!AF$3:AF7,●!$A$1))</f>
        <v/>
      </c>
      <c r="AG57" s="146" t="str">
        <f>IF(COUNTIF('勤務表 (2)'!AG$3:AG7,●!$A$1)=COUNTIF('勤務表 (2)'!AG$3:AG6,●!$A$1),"",COUNTIF('勤務表 (2)'!AG$3:AG7,●!$A$1))</f>
        <v/>
      </c>
      <c r="AH57" s="144" t="str">
        <f>IF(COUNTIF('勤務表 (2)'!AH$3:AH7,●!$A$1)=COUNTIF('勤務表 (2)'!AH$3:AH6,●!$A$1),"",COUNTIF('勤務表 (2)'!AH$3:AH7,●!$A$1))</f>
        <v/>
      </c>
    </row>
    <row r="58" spans="1:34" s="37" customFormat="1" ht="13.15" customHeight="1" x14ac:dyDescent="0.2">
      <c r="A58" s="142">
        <f>IFERROR(IF(A57+1&lt;=MAX('デイリーデータ (2)'!G:G),A57+1,""),"")</f>
        <v>6</v>
      </c>
      <c r="B58" s="143" t="str">
        <f t="shared" si="17"/>
        <v>31176</v>
      </c>
      <c r="C58" s="144" t="str">
        <f t="shared" si="18"/>
        <v>北 洋一</v>
      </c>
      <c r="D58" s="145" t="str">
        <f>IF(COUNTIF('勤務表 (2)'!D$3:D8,●!$A$1)=COUNTIF('勤務表 (2)'!D$3:D7,●!$A$1),"",COUNTIF('勤務表 (2)'!D$3:D8,●!$A$1))</f>
        <v/>
      </c>
      <c r="E58" s="146" t="str">
        <f>IF(COUNTIF('勤務表 (2)'!E$3:E8,●!$A$1)=COUNTIF('勤務表 (2)'!E$3:E7,●!$A$1),"",COUNTIF('勤務表 (2)'!E$3:E8,●!$A$1))</f>
        <v/>
      </c>
      <c r="F58" s="146" t="str">
        <f>IF(COUNTIF('勤務表 (2)'!F$3:F8,●!$A$1)=COUNTIF('勤務表 (2)'!F$3:F7,●!$A$1),"",COUNTIF('勤務表 (2)'!F$3:F8,●!$A$1))</f>
        <v/>
      </c>
      <c r="G58" s="146" t="str">
        <f>IF(COUNTIF('勤務表 (2)'!G$3:G8,●!$A$1)=COUNTIF('勤務表 (2)'!G$3:G7,●!$A$1),"",COUNTIF('勤務表 (2)'!G$3:G8,●!$A$1))</f>
        <v/>
      </c>
      <c r="H58" s="146" t="str">
        <f>IF(COUNTIF('勤務表 (2)'!H$3:H8,●!$A$1)=COUNTIF('勤務表 (2)'!H$3:H7,●!$A$1),"",COUNTIF('勤務表 (2)'!H$3:H8,●!$A$1))</f>
        <v/>
      </c>
      <c r="I58" s="146">
        <f>IF(COUNTIF('勤務表 (2)'!I$3:I8,●!$A$1)=COUNTIF('勤務表 (2)'!I$3:I7,●!$A$1),"",COUNTIF('勤務表 (2)'!I$3:I8,●!$A$1))</f>
        <v>6</v>
      </c>
      <c r="J58" s="146" t="str">
        <f>IF(COUNTIF('勤務表 (2)'!J$3:J8,●!$A$1)=COUNTIF('勤務表 (2)'!J$3:J7,●!$A$1),"",COUNTIF('勤務表 (2)'!J$3:J8,●!$A$1))</f>
        <v/>
      </c>
      <c r="K58" s="146" t="str">
        <f>IF(COUNTIF('勤務表 (2)'!K$3:K8,●!$A$1)=COUNTIF('勤務表 (2)'!K$3:K7,●!$A$1),"",COUNTIF('勤務表 (2)'!K$3:K8,●!$A$1))</f>
        <v/>
      </c>
      <c r="L58" s="146" t="str">
        <f>IF(COUNTIF('勤務表 (2)'!L$3:L8,●!$A$1)=COUNTIF('勤務表 (2)'!L$3:L7,●!$A$1),"",COUNTIF('勤務表 (2)'!L$3:L8,●!$A$1))</f>
        <v/>
      </c>
      <c r="M58" s="146" t="str">
        <f>IF(COUNTIF('勤務表 (2)'!M$3:M8,●!$A$1)=COUNTIF('勤務表 (2)'!M$3:M7,●!$A$1),"",COUNTIF('勤務表 (2)'!M$3:M8,●!$A$1))</f>
        <v/>
      </c>
      <c r="N58" s="146" t="str">
        <f>IF(COUNTIF('勤務表 (2)'!N$3:N8,●!$A$1)=COUNTIF('勤務表 (2)'!N$3:N7,●!$A$1),"",COUNTIF('勤務表 (2)'!N$3:N8,●!$A$1))</f>
        <v/>
      </c>
      <c r="O58" s="146" t="str">
        <f>IF(COUNTIF('勤務表 (2)'!O$3:O8,●!$A$1)=COUNTIF('勤務表 (2)'!O$3:O7,●!$A$1),"",COUNTIF('勤務表 (2)'!O$3:O8,●!$A$1))</f>
        <v/>
      </c>
      <c r="P58" s="146">
        <f>IF(COUNTIF('勤務表 (2)'!P$3:P8,●!$A$1)=COUNTIF('勤務表 (2)'!P$3:P7,●!$A$1),"",COUNTIF('勤務表 (2)'!P$3:P8,●!$A$1))</f>
        <v>6</v>
      </c>
      <c r="Q58" s="146" t="str">
        <f>IF(COUNTIF('勤務表 (2)'!Q$3:Q8,●!$A$1)=COUNTIF('勤務表 (2)'!Q$3:Q7,●!$A$1),"",COUNTIF('勤務表 (2)'!Q$3:Q8,●!$A$1))</f>
        <v/>
      </c>
      <c r="R58" s="146" t="str">
        <f>IF(COUNTIF('勤務表 (2)'!R$3:R8,●!$A$1)=COUNTIF('勤務表 (2)'!R$3:R7,●!$A$1),"",COUNTIF('勤務表 (2)'!R$3:R8,●!$A$1))</f>
        <v/>
      </c>
      <c r="S58" s="146" t="str">
        <f>IF(COUNTIF('勤務表 (2)'!S$3:S8,●!$A$1)=COUNTIF('勤務表 (2)'!S$3:S7,●!$A$1),"",COUNTIF('勤務表 (2)'!S$3:S8,●!$A$1))</f>
        <v/>
      </c>
      <c r="T58" s="146" t="str">
        <f>IF(COUNTIF('勤務表 (2)'!T$3:T8,●!$A$1)=COUNTIF('勤務表 (2)'!T$3:T7,●!$A$1),"",COUNTIF('勤務表 (2)'!T$3:T8,●!$A$1))</f>
        <v/>
      </c>
      <c r="U58" s="146" t="str">
        <f>IF(COUNTIF('勤務表 (2)'!U$3:U8,●!$A$1)=COUNTIF('勤務表 (2)'!U$3:U7,●!$A$1),"",COUNTIF('勤務表 (2)'!U$3:U8,●!$A$1))</f>
        <v/>
      </c>
      <c r="V58" s="146" t="str">
        <f>IF(COUNTIF('勤務表 (2)'!V$3:V8,●!$A$1)=COUNTIF('勤務表 (2)'!V$3:V7,●!$A$1),"",COUNTIF('勤務表 (2)'!V$3:V8,●!$A$1))</f>
        <v/>
      </c>
      <c r="W58" s="146">
        <f>IF(COUNTIF('勤務表 (2)'!W$3:W8,●!$A$1)=COUNTIF('勤務表 (2)'!W$3:W7,●!$A$1),"",COUNTIF('勤務表 (2)'!W$3:W8,●!$A$1))</f>
        <v>6</v>
      </c>
      <c r="X58" s="146" t="str">
        <f>IF(COUNTIF('勤務表 (2)'!X$3:X8,●!$A$1)=COUNTIF('勤務表 (2)'!X$3:X7,●!$A$1),"",COUNTIF('勤務表 (2)'!X$3:X8,●!$A$1))</f>
        <v/>
      </c>
      <c r="Y58" s="146" t="str">
        <f>IF(COUNTIF('勤務表 (2)'!Y$3:Y8,●!$A$1)=COUNTIF('勤務表 (2)'!Y$3:Y7,●!$A$1),"",COUNTIF('勤務表 (2)'!Y$3:Y8,●!$A$1))</f>
        <v/>
      </c>
      <c r="Z58" s="146" t="str">
        <f>IF(COUNTIF('勤務表 (2)'!Z$3:Z8,●!$A$1)=COUNTIF('勤務表 (2)'!Z$3:Z7,●!$A$1),"",COUNTIF('勤務表 (2)'!Z$3:Z8,●!$A$1))</f>
        <v/>
      </c>
      <c r="AA58" s="146" t="str">
        <f>IF(COUNTIF('勤務表 (2)'!AA$3:AA8,●!$A$1)=COUNTIF('勤務表 (2)'!AA$3:AA7,●!$A$1),"",COUNTIF('勤務表 (2)'!AA$3:AA8,●!$A$1))</f>
        <v/>
      </c>
      <c r="AB58" s="146" t="str">
        <f>IF(COUNTIF('勤務表 (2)'!AB$3:AB8,●!$A$1)=COUNTIF('勤務表 (2)'!AB$3:AB7,●!$A$1),"",COUNTIF('勤務表 (2)'!AB$3:AB8,●!$A$1))</f>
        <v/>
      </c>
      <c r="AC58" s="146" t="str">
        <f>IF(COUNTIF('勤務表 (2)'!AC$3:AC8,●!$A$1)=COUNTIF('勤務表 (2)'!AC$3:AC7,●!$A$1),"",COUNTIF('勤務表 (2)'!AC$3:AC8,●!$A$1))</f>
        <v/>
      </c>
      <c r="AD58" s="146">
        <f>IF(COUNTIF('勤務表 (2)'!AD$3:AD8,●!$A$1)=COUNTIF('勤務表 (2)'!AD$3:AD7,●!$A$1),"",COUNTIF('勤務表 (2)'!AD$3:AD8,●!$A$1))</f>
        <v>5</v>
      </c>
      <c r="AE58" s="146" t="str">
        <f>IF(COUNTIF('勤務表 (2)'!AE$3:AE8,●!$A$1)=COUNTIF('勤務表 (2)'!AE$3:AE7,●!$A$1),"",COUNTIF('勤務表 (2)'!AE$3:AE8,●!$A$1))</f>
        <v/>
      </c>
      <c r="AF58" s="146" t="str">
        <f>IF(COUNTIF('勤務表 (2)'!AF$3:AF8,●!$A$1)=COUNTIF('勤務表 (2)'!AF$3:AF7,●!$A$1),"",COUNTIF('勤務表 (2)'!AF$3:AF8,●!$A$1))</f>
        <v/>
      </c>
      <c r="AG58" s="146" t="str">
        <f>IF(COUNTIF('勤務表 (2)'!AG$3:AG8,●!$A$1)=COUNTIF('勤務表 (2)'!AG$3:AG7,●!$A$1),"",COUNTIF('勤務表 (2)'!AG$3:AG8,●!$A$1))</f>
        <v/>
      </c>
      <c r="AH58" s="144" t="str">
        <f>IF(COUNTIF('勤務表 (2)'!AH$3:AH8,●!$A$1)=COUNTIF('勤務表 (2)'!AH$3:AH7,●!$A$1),"",COUNTIF('勤務表 (2)'!AH$3:AH8,●!$A$1))</f>
        <v/>
      </c>
    </row>
    <row r="59" spans="1:34" s="37" customFormat="1" ht="13.15" customHeight="1" x14ac:dyDescent="0.2">
      <c r="A59" s="142">
        <f>IFERROR(IF(A58+1&lt;=MAX('デイリーデータ (2)'!G:G),A58+1,""),"")</f>
        <v>7</v>
      </c>
      <c r="B59" s="143" t="str">
        <f t="shared" si="17"/>
        <v>33473</v>
      </c>
      <c r="C59" s="144" t="str">
        <f t="shared" si="18"/>
        <v>中村 映水</v>
      </c>
      <c r="D59" s="145" t="str">
        <f>IF(COUNTIF('勤務表 (2)'!D$3:D9,●!$A$1)=COUNTIF('勤務表 (2)'!D$3:D8,●!$A$1),"",COUNTIF('勤務表 (2)'!D$3:D9,●!$A$1))</f>
        <v/>
      </c>
      <c r="E59" s="146" t="str">
        <f>IF(COUNTIF('勤務表 (2)'!E$3:E9,●!$A$1)=COUNTIF('勤務表 (2)'!E$3:E8,●!$A$1),"",COUNTIF('勤務表 (2)'!E$3:E9,●!$A$1))</f>
        <v/>
      </c>
      <c r="F59" s="146" t="str">
        <f>IF(COUNTIF('勤務表 (2)'!F$3:F9,●!$A$1)=COUNTIF('勤務表 (2)'!F$3:F8,●!$A$1),"",COUNTIF('勤務表 (2)'!F$3:F9,●!$A$1))</f>
        <v/>
      </c>
      <c r="G59" s="146" t="str">
        <f>IF(COUNTIF('勤務表 (2)'!G$3:G9,●!$A$1)=COUNTIF('勤務表 (2)'!G$3:G8,●!$A$1),"",COUNTIF('勤務表 (2)'!G$3:G9,●!$A$1))</f>
        <v/>
      </c>
      <c r="H59" s="146" t="str">
        <f>IF(COUNTIF('勤務表 (2)'!H$3:H9,●!$A$1)=COUNTIF('勤務表 (2)'!H$3:H8,●!$A$1),"",COUNTIF('勤務表 (2)'!H$3:H9,●!$A$1))</f>
        <v/>
      </c>
      <c r="I59" s="146">
        <f>IF(COUNTIF('勤務表 (2)'!I$3:I9,●!$A$1)=COUNTIF('勤務表 (2)'!I$3:I8,●!$A$1),"",COUNTIF('勤務表 (2)'!I$3:I9,●!$A$1))</f>
        <v>7</v>
      </c>
      <c r="J59" s="146" t="str">
        <f>IF(COUNTIF('勤務表 (2)'!J$3:J9,●!$A$1)=COUNTIF('勤務表 (2)'!J$3:J8,●!$A$1),"",COUNTIF('勤務表 (2)'!J$3:J9,●!$A$1))</f>
        <v/>
      </c>
      <c r="K59" s="146" t="str">
        <f>IF(COUNTIF('勤務表 (2)'!K$3:K9,●!$A$1)=COUNTIF('勤務表 (2)'!K$3:K8,●!$A$1),"",COUNTIF('勤務表 (2)'!K$3:K9,●!$A$1))</f>
        <v/>
      </c>
      <c r="L59" s="146" t="str">
        <f>IF(COUNTIF('勤務表 (2)'!L$3:L9,●!$A$1)=COUNTIF('勤務表 (2)'!L$3:L8,●!$A$1),"",COUNTIF('勤務表 (2)'!L$3:L9,●!$A$1))</f>
        <v/>
      </c>
      <c r="M59" s="146" t="str">
        <f>IF(COUNTIF('勤務表 (2)'!M$3:M9,●!$A$1)=COUNTIF('勤務表 (2)'!M$3:M8,●!$A$1),"",COUNTIF('勤務表 (2)'!M$3:M9,●!$A$1))</f>
        <v/>
      </c>
      <c r="N59" s="146" t="str">
        <f>IF(COUNTIF('勤務表 (2)'!N$3:N9,●!$A$1)=COUNTIF('勤務表 (2)'!N$3:N8,●!$A$1),"",COUNTIF('勤務表 (2)'!N$3:N9,●!$A$1))</f>
        <v/>
      </c>
      <c r="O59" s="146" t="str">
        <f>IF(COUNTIF('勤務表 (2)'!O$3:O9,●!$A$1)=COUNTIF('勤務表 (2)'!O$3:O8,●!$A$1),"",COUNTIF('勤務表 (2)'!O$3:O9,●!$A$1))</f>
        <v/>
      </c>
      <c r="P59" s="146">
        <f>IF(COUNTIF('勤務表 (2)'!P$3:P9,●!$A$1)=COUNTIF('勤務表 (2)'!P$3:P8,●!$A$1),"",COUNTIF('勤務表 (2)'!P$3:P9,●!$A$1))</f>
        <v>7</v>
      </c>
      <c r="Q59" s="146" t="str">
        <f>IF(COUNTIF('勤務表 (2)'!Q$3:Q9,●!$A$1)=COUNTIF('勤務表 (2)'!Q$3:Q8,●!$A$1),"",COUNTIF('勤務表 (2)'!Q$3:Q9,●!$A$1))</f>
        <v/>
      </c>
      <c r="R59" s="146" t="str">
        <f>IF(COUNTIF('勤務表 (2)'!R$3:R9,●!$A$1)=COUNTIF('勤務表 (2)'!R$3:R8,●!$A$1),"",COUNTIF('勤務表 (2)'!R$3:R9,●!$A$1))</f>
        <v/>
      </c>
      <c r="S59" s="146" t="str">
        <f>IF(COUNTIF('勤務表 (2)'!S$3:S9,●!$A$1)=COUNTIF('勤務表 (2)'!S$3:S8,●!$A$1),"",COUNTIF('勤務表 (2)'!S$3:S9,●!$A$1))</f>
        <v/>
      </c>
      <c r="T59" s="146" t="str">
        <f>IF(COUNTIF('勤務表 (2)'!T$3:T9,●!$A$1)=COUNTIF('勤務表 (2)'!T$3:T8,●!$A$1),"",COUNTIF('勤務表 (2)'!T$3:T9,●!$A$1))</f>
        <v/>
      </c>
      <c r="U59" s="146" t="str">
        <f>IF(COUNTIF('勤務表 (2)'!U$3:U9,●!$A$1)=COUNTIF('勤務表 (2)'!U$3:U8,●!$A$1),"",COUNTIF('勤務表 (2)'!U$3:U9,●!$A$1))</f>
        <v/>
      </c>
      <c r="V59" s="146" t="str">
        <f>IF(COUNTIF('勤務表 (2)'!V$3:V9,●!$A$1)=COUNTIF('勤務表 (2)'!V$3:V8,●!$A$1),"",COUNTIF('勤務表 (2)'!V$3:V9,●!$A$1))</f>
        <v/>
      </c>
      <c r="W59" s="146">
        <f>IF(COUNTIF('勤務表 (2)'!W$3:W9,●!$A$1)=COUNTIF('勤務表 (2)'!W$3:W8,●!$A$1),"",COUNTIF('勤務表 (2)'!W$3:W9,●!$A$1))</f>
        <v>7</v>
      </c>
      <c r="X59" s="146" t="str">
        <f>IF(COUNTIF('勤務表 (2)'!X$3:X9,●!$A$1)=COUNTIF('勤務表 (2)'!X$3:X8,●!$A$1),"",COUNTIF('勤務表 (2)'!X$3:X9,●!$A$1))</f>
        <v/>
      </c>
      <c r="Y59" s="146" t="str">
        <f>IF(COUNTIF('勤務表 (2)'!Y$3:Y9,●!$A$1)=COUNTIF('勤務表 (2)'!Y$3:Y8,●!$A$1),"",COUNTIF('勤務表 (2)'!Y$3:Y9,●!$A$1))</f>
        <v/>
      </c>
      <c r="Z59" s="146" t="str">
        <f>IF(COUNTIF('勤務表 (2)'!Z$3:Z9,●!$A$1)=COUNTIF('勤務表 (2)'!Z$3:Z8,●!$A$1),"",COUNTIF('勤務表 (2)'!Z$3:Z9,●!$A$1))</f>
        <v/>
      </c>
      <c r="AA59" s="146" t="str">
        <f>IF(COUNTIF('勤務表 (2)'!AA$3:AA9,●!$A$1)=COUNTIF('勤務表 (2)'!AA$3:AA8,●!$A$1),"",COUNTIF('勤務表 (2)'!AA$3:AA9,●!$A$1))</f>
        <v/>
      </c>
      <c r="AB59" s="146" t="str">
        <f>IF(COUNTIF('勤務表 (2)'!AB$3:AB9,●!$A$1)=COUNTIF('勤務表 (2)'!AB$3:AB8,●!$A$1),"",COUNTIF('勤務表 (2)'!AB$3:AB9,●!$A$1))</f>
        <v/>
      </c>
      <c r="AC59" s="146" t="str">
        <f>IF(COUNTIF('勤務表 (2)'!AC$3:AC9,●!$A$1)=COUNTIF('勤務表 (2)'!AC$3:AC8,●!$A$1),"",COUNTIF('勤務表 (2)'!AC$3:AC9,●!$A$1))</f>
        <v/>
      </c>
      <c r="AD59" s="146">
        <f>IF(COUNTIF('勤務表 (2)'!AD$3:AD9,●!$A$1)=COUNTIF('勤務表 (2)'!AD$3:AD8,●!$A$1),"",COUNTIF('勤務表 (2)'!AD$3:AD9,●!$A$1))</f>
        <v>6</v>
      </c>
      <c r="AE59" s="146" t="str">
        <f>IF(COUNTIF('勤務表 (2)'!AE$3:AE9,●!$A$1)=COUNTIF('勤務表 (2)'!AE$3:AE8,●!$A$1),"",COUNTIF('勤務表 (2)'!AE$3:AE9,●!$A$1))</f>
        <v/>
      </c>
      <c r="AF59" s="146" t="str">
        <f>IF(COUNTIF('勤務表 (2)'!AF$3:AF9,●!$A$1)=COUNTIF('勤務表 (2)'!AF$3:AF8,●!$A$1),"",COUNTIF('勤務表 (2)'!AF$3:AF9,●!$A$1))</f>
        <v/>
      </c>
      <c r="AG59" s="146" t="str">
        <f>IF(COUNTIF('勤務表 (2)'!AG$3:AG9,●!$A$1)=COUNTIF('勤務表 (2)'!AG$3:AG8,●!$A$1),"",COUNTIF('勤務表 (2)'!AG$3:AG9,●!$A$1))</f>
        <v/>
      </c>
      <c r="AH59" s="144" t="str">
        <f>IF(COUNTIF('勤務表 (2)'!AH$3:AH9,●!$A$1)=COUNTIF('勤務表 (2)'!AH$3:AH8,●!$A$1),"",COUNTIF('勤務表 (2)'!AH$3:AH9,●!$A$1))</f>
        <v/>
      </c>
    </row>
    <row r="60" spans="1:34" s="37" customFormat="1" ht="13.15" customHeight="1" x14ac:dyDescent="0.2">
      <c r="A60" s="142">
        <f>IFERROR(IF(A59+1&lt;=MAX('デイリーデータ (2)'!G:G),A59+1,""),"")</f>
        <v>8</v>
      </c>
      <c r="B60" s="143" t="str">
        <f t="shared" si="17"/>
        <v>33485</v>
      </c>
      <c r="C60" s="144" t="str">
        <f t="shared" si="18"/>
        <v>平田 真奈美</v>
      </c>
      <c r="D60" s="145" t="str">
        <f>IF(COUNTIF('勤務表 (2)'!D$3:D10,●!$A$1)=COUNTIF('勤務表 (2)'!D$3:D9,●!$A$1),"",COUNTIF('勤務表 (2)'!D$3:D10,●!$A$1))</f>
        <v/>
      </c>
      <c r="E60" s="146" t="str">
        <f>IF(COUNTIF('勤務表 (2)'!E$3:E10,●!$A$1)=COUNTIF('勤務表 (2)'!E$3:E9,●!$A$1),"",COUNTIF('勤務表 (2)'!E$3:E10,●!$A$1))</f>
        <v/>
      </c>
      <c r="F60" s="146" t="str">
        <f>IF(COUNTIF('勤務表 (2)'!F$3:F10,●!$A$1)=COUNTIF('勤務表 (2)'!F$3:F9,●!$A$1),"",COUNTIF('勤務表 (2)'!F$3:F10,●!$A$1))</f>
        <v/>
      </c>
      <c r="G60" s="146" t="str">
        <f>IF(COUNTIF('勤務表 (2)'!G$3:G10,●!$A$1)=COUNTIF('勤務表 (2)'!G$3:G9,●!$A$1),"",COUNTIF('勤務表 (2)'!G$3:G10,●!$A$1))</f>
        <v/>
      </c>
      <c r="H60" s="146" t="str">
        <f>IF(COUNTIF('勤務表 (2)'!H$3:H10,●!$A$1)=COUNTIF('勤務表 (2)'!H$3:H9,●!$A$1),"",COUNTIF('勤務表 (2)'!H$3:H10,●!$A$1))</f>
        <v/>
      </c>
      <c r="I60" s="146">
        <f>IF(COUNTIF('勤務表 (2)'!I$3:I10,●!$A$1)=COUNTIF('勤務表 (2)'!I$3:I9,●!$A$1),"",COUNTIF('勤務表 (2)'!I$3:I10,●!$A$1))</f>
        <v>8</v>
      </c>
      <c r="J60" s="146" t="str">
        <f>IF(COUNTIF('勤務表 (2)'!J$3:J10,●!$A$1)=COUNTIF('勤務表 (2)'!J$3:J9,●!$A$1),"",COUNTIF('勤務表 (2)'!J$3:J10,●!$A$1))</f>
        <v/>
      </c>
      <c r="K60" s="146" t="str">
        <f>IF(COUNTIF('勤務表 (2)'!K$3:K10,●!$A$1)=COUNTIF('勤務表 (2)'!K$3:K9,●!$A$1),"",COUNTIF('勤務表 (2)'!K$3:K10,●!$A$1))</f>
        <v/>
      </c>
      <c r="L60" s="146" t="str">
        <f>IF(COUNTIF('勤務表 (2)'!L$3:L10,●!$A$1)=COUNTIF('勤務表 (2)'!L$3:L9,●!$A$1),"",COUNTIF('勤務表 (2)'!L$3:L10,●!$A$1))</f>
        <v/>
      </c>
      <c r="M60" s="146" t="str">
        <f>IF(COUNTIF('勤務表 (2)'!M$3:M10,●!$A$1)=COUNTIF('勤務表 (2)'!M$3:M9,●!$A$1),"",COUNTIF('勤務表 (2)'!M$3:M10,●!$A$1))</f>
        <v/>
      </c>
      <c r="N60" s="146" t="str">
        <f>IF(COUNTIF('勤務表 (2)'!N$3:N10,●!$A$1)=COUNTIF('勤務表 (2)'!N$3:N9,●!$A$1),"",COUNTIF('勤務表 (2)'!N$3:N10,●!$A$1))</f>
        <v/>
      </c>
      <c r="O60" s="146" t="str">
        <f>IF(COUNTIF('勤務表 (2)'!O$3:O10,●!$A$1)=COUNTIF('勤務表 (2)'!O$3:O9,●!$A$1),"",COUNTIF('勤務表 (2)'!O$3:O10,●!$A$1))</f>
        <v/>
      </c>
      <c r="P60" s="146">
        <f>IF(COUNTIF('勤務表 (2)'!P$3:P10,●!$A$1)=COUNTIF('勤務表 (2)'!P$3:P9,●!$A$1),"",COUNTIF('勤務表 (2)'!P$3:P10,●!$A$1))</f>
        <v>8</v>
      </c>
      <c r="Q60" s="146" t="str">
        <f>IF(COUNTIF('勤務表 (2)'!Q$3:Q10,●!$A$1)=COUNTIF('勤務表 (2)'!Q$3:Q9,●!$A$1),"",COUNTIF('勤務表 (2)'!Q$3:Q10,●!$A$1))</f>
        <v/>
      </c>
      <c r="R60" s="146" t="str">
        <f>IF(COUNTIF('勤務表 (2)'!R$3:R10,●!$A$1)=COUNTIF('勤務表 (2)'!R$3:R9,●!$A$1),"",COUNTIF('勤務表 (2)'!R$3:R10,●!$A$1))</f>
        <v/>
      </c>
      <c r="S60" s="146" t="str">
        <f>IF(COUNTIF('勤務表 (2)'!S$3:S10,●!$A$1)=COUNTIF('勤務表 (2)'!S$3:S9,●!$A$1),"",COUNTIF('勤務表 (2)'!S$3:S10,●!$A$1))</f>
        <v/>
      </c>
      <c r="T60" s="146" t="str">
        <f>IF(COUNTIF('勤務表 (2)'!T$3:T10,●!$A$1)=COUNTIF('勤務表 (2)'!T$3:T9,●!$A$1),"",COUNTIF('勤務表 (2)'!T$3:T10,●!$A$1))</f>
        <v/>
      </c>
      <c r="U60" s="146" t="str">
        <f>IF(COUNTIF('勤務表 (2)'!U$3:U10,●!$A$1)=COUNTIF('勤務表 (2)'!U$3:U9,●!$A$1),"",COUNTIF('勤務表 (2)'!U$3:U10,●!$A$1))</f>
        <v/>
      </c>
      <c r="V60" s="146" t="str">
        <f>IF(COUNTIF('勤務表 (2)'!V$3:V10,●!$A$1)=COUNTIF('勤務表 (2)'!V$3:V9,●!$A$1),"",COUNTIF('勤務表 (2)'!V$3:V10,●!$A$1))</f>
        <v/>
      </c>
      <c r="W60" s="146">
        <f>IF(COUNTIF('勤務表 (2)'!W$3:W10,●!$A$1)=COUNTIF('勤務表 (2)'!W$3:W9,●!$A$1),"",COUNTIF('勤務表 (2)'!W$3:W10,●!$A$1))</f>
        <v>8</v>
      </c>
      <c r="X60" s="146" t="str">
        <f>IF(COUNTIF('勤務表 (2)'!X$3:X10,●!$A$1)=COUNTIF('勤務表 (2)'!X$3:X9,●!$A$1),"",COUNTIF('勤務表 (2)'!X$3:X10,●!$A$1))</f>
        <v/>
      </c>
      <c r="Y60" s="146" t="str">
        <f>IF(COUNTIF('勤務表 (2)'!Y$3:Y10,●!$A$1)=COUNTIF('勤務表 (2)'!Y$3:Y9,●!$A$1),"",COUNTIF('勤務表 (2)'!Y$3:Y10,●!$A$1))</f>
        <v/>
      </c>
      <c r="Z60" s="146" t="str">
        <f>IF(COUNTIF('勤務表 (2)'!Z$3:Z10,●!$A$1)=COUNTIF('勤務表 (2)'!Z$3:Z9,●!$A$1),"",COUNTIF('勤務表 (2)'!Z$3:Z10,●!$A$1))</f>
        <v/>
      </c>
      <c r="AA60" s="146" t="str">
        <f>IF(COUNTIF('勤務表 (2)'!AA$3:AA10,●!$A$1)=COUNTIF('勤務表 (2)'!AA$3:AA9,●!$A$1),"",COUNTIF('勤務表 (2)'!AA$3:AA10,●!$A$1))</f>
        <v/>
      </c>
      <c r="AB60" s="146" t="str">
        <f>IF(COUNTIF('勤務表 (2)'!AB$3:AB10,●!$A$1)=COUNTIF('勤務表 (2)'!AB$3:AB9,●!$A$1),"",COUNTIF('勤務表 (2)'!AB$3:AB10,●!$A$1))</f>
        <v/>
      </c>
      <c r="AC60" s="146" t="str">
        <f>IF(COUNTIF('勤務表 (2)'!AC$3:AC10,●!$A$1)=COUNTIF('勤務表 (2)'!AC$3:AC9,●!$A$1),"",COUNTIF('勤務表 (2)'!AC$3:AC10,●!$A$1))</f>
        <v/>
      </c>
      <c r="AD60" s="146">
        <f>IF(COUNTIF('勤務表 (2)'!AD$3:AD10,●!$A$1)=COUNTIF('勤務表 (2)'!AD$3:AD9,●!$A$1),"",COUNTIF('勤務表 (2)'!AD$3:AD10,●!$A$1))</f>
        <v>7</v>
      </c>
      <c r="AE60" s="146" t="str">
        <f>IF(COUNTIF('勤務表 (2)'!AE$3:AE10,●!$A$1)=COUNTIF('勤務表 (2)'!AE$3:AE9,●!$A$1),"",COUNTIF('勤務表 (2)'!AE$3:AE10,●!$A$1))</f>
        <v/>
      </c>
      <c r="AF60" s="146" t="str">
        <f>IF(COUNTIF('勤務表 (2)'!AF$3:AF10,●!$A$1)=COUNTIF('勤務表 (2)'!AF$3:AF9,●!$A$1),"",COUNTIF('勤務表 (2)'!AF$3:AF10,●!$A$1))</f>
        <v/>
      </c>
      <c r="AG60" s="146" t="str">
        <f>IF(COUNTIF('勤務表 (2)'!AG$3:AG10,●!$A$1)=COUNTIF('勤務表 (2)'!AG$3:AG9,●!$A$1),"",COUNTIF('勤務表 (2)'!AG$3:AG10,●!$A$1))</f>
        <v/>
      </c>
      <c r="AH60" s="144" t="str">
        <f>IF(COUNTIF('勤務表 (2)'!AH$3:AH10,●!$A$1)=COUNTIF('勤務表 (2)'!AH$3:AH9,●!$A$1),"",COUNTIF('勤務表 (2)'!AH$3:AH10,●!$A$1))</f>
        <v/>
      </c>
    </row>
    <row r="61" spans="1:34" s="37" customFormat="1" ht="13.15" customHeight="1" x14ac:dyDescent="0.2">
      <c r="A61" s="142">
        <f>IFERROR(IF(A60+1&lt;=MAX('デイリーデータ (2)'!G:G),A60+1,""),"")</f>
        <v>9</v>
      </c>
      <c r="B61" s="143" t="str">
        <f t="shared" si="17"/>
        <v>37584</v>
      </c>
      <c r="C61" s="144" t="str">
        <f t="shared" si="18"/>
        <v>大橋 効</v>
      </c>
      <c r="D61" s="145" t="str">
        <f>IF(COUNTIF('勤務表 (2)'!D$3:D11,●!$A$1)=COUNTIF('勤務表 (2)'!D$3:D10,●!$A$1),"",COUNTIF('勤務表 (2)'!D$3:D11,●!$A$1))</f>
        <v/>
      </c>
      <c r="E61" s="146" t="str">
        <f>IF(COUNTIF('勤務表 (2)'!E$3:E11,●!$A$1)=COUNTIF('勤務表 (2)'!E$3:E10,●!$A$1),"",COUNTIF('勤務表 (2)'!E$3:E11,●!$A$1))</f>
        <v/>
      </c>
      <c r="F61" s="146" t="str">
        <f>IF(COUNTIF('勤務表 (2)'!F$3:F11,●!$A$1)=COUNTIF('勤務表 (2)'!F$3:F10,●!$A$1),"",COUNTIF('勤務表 (2)'!F$3:F11,●!$A$1))</f>
        <v/>
      </c>
      <c r="G61" s="146" t="str">
        <f>IF(COUNTIF('勤務表 (2)'!G$3:G11,●!$A$1)=COUNTIF('勤務表 (2)'!G$3:G10,●!$A$1),"",COUNTIF('勤務表 (2)'!G$3:G11,●!$A$1))</f>
        <v/>
      </c>
      <c r="H61" s="146" t="str">
        <f>IF(COUNTIF('勤務表 (2)'!H$3:H11,●!$A$1)=COUNTIF('勤務表 (2)'!H$3:H10,●!$A$1),"",COUNTIF('勤務表 (2)'!H$3:H11,●!$A$1))</f>
        <v/>
      </c>
      <c r="I61" s="146" t="str">
        <f>IF(COUNTIF('勤務表 (2)'!I$3:I11,●!$A$1)=COUNTIF('勤務表 (2)'!I$3:I10,●!$A$1),"",COUNTIF('勤務表 (2)'!I$3:I11,●!$A$1))</f>
        <v/>
      </c>
      <c r="J61" s="146" t="str">
        <f>IF(COUNTIF('勤務表 (2)'!J$3:J11,●!$A$1)=COUNTIF('勤務表 (2)'!J$3:J10,●!$A$1),"",COUNTIF('勤務表 (2)'!J$3:J11,●!$A$1))</f>
        <v/>
      </c>
      <c r="K61" s="146">
        <f>IF(COUNTIF('勤務表 (2)'!K$3:K11,●!$A$1)=COUNTIF('勤務表 (2)'!K$3:K10,●!$A$1),"",COUNTIF('勤務表 (2)'!K$3:K11,●!$A$1))</f>
        <v>1</v>
      </c>
      <c r="L61" s="146" t="str">
        <f>IF(COUNTIF('勤務表 (2)'!L$3:L11,●!$A$1)=COUNTIF('勤務表 (2)'!L$3:L10,●!$A$1),"",COUNTIF('勤務表 (2)'!L$3:L11,●!$A$1))</f>
        <v/>
      </c>
      <c r="M61" s="146" t="str">
        <f>IF(COUNTIF('勤務表 (2)'!M$3:M11,●!$A$1)=COUNTIF('勤務表 (2)'!M$3:M10,●!$A$1),"",COUNTIF('勤務表 (2)'!M$3:M11,●!$A$1))</f>
        <v/>
      </c>
      <c r="N61" s="146" t="str">
        <f>IF(COUNTIF('勤務表 (2)'!N$3:N11,●!$A$1)=COUNTIF('勤務表 (2)'!N$3:N10,●!$A$1),"",COUNTIF('勤務表 (2)'!N$3:N11,●!$A$1))</f>
        <v/>
      </c>
      <c r="O61" s="146" t="str">
        <f>IF(COUNTIF('勤務表 (2)'!O$3:O11,●!$A$1)=COUNTIF('勤務表 (2)'!O$3:O10,●!$A$1),"",COUNTIF('勤務表 (2)'!O$3:O11,●!$A$1))</f>
        <v/>
      </c>
      <c r="P61" s="146">
        <f>IF(COUNTIF('勤務表 (2)'!P$3:P11,●!$A$1)=COUNTIF('勤務表 (2)'!P$3:P10,●!$A$1),"",COUNTIF('勤務表 (2)'!P$3:P11,●!$A$1))</f>
        <v>9</v>
      </c>
      <c r="Q61" s="146" t="str">
        <f>IF(COUNTIF('勤務表 (2)'!Q$3:Q11,●!$A$1)=COUNTIF('勤務表 (2)'!Q$3:Q10,●!$A$1),"",COUNTIF('勤務表 (2)'!Q$3:Q11,●!$A$1))</f>
        <v/>
      </c>
      <c r="R61" s="146" t="str">
        <f>IF(COUNTIF('勤務表 (2)'!R$3:R11,●!$A$1)=COUNTIF('勤務表 (2)'!R$3:R10,●!$A$1),"",COUNTIF('勤務表 (2)'!R$3:R11,●!$A$1))</f>
        <v/>
      </c>
      <c r="S61" s="146" t="str">
        <f>IF(COUNTIF('勤務表 (2)'!S$3:S11,●!$A$1)=COUNTIF('勤務表 (2)'!S$3:S10,●!$A$1),"",COUNTIF('勤務表 (2)'!S$3:S11,●!$A$1))</f>
        <v/>
      </c>
      <c r="T61" s="146" t="str">
        <f>IF(COUNTIF('勤務表 (2)'!T$3:T11,●!$A$1)=COUNTIF('勤務表 (2)'!T$3:T10,●!$A$1),"",COUNTIF('勤務表 (2)'!T$3:T11,●!$A$1))</f>
        <v/>
      </c>
      <c r="U61" s="146" t="str">
        <f>IF(COUNTIF('勤務表 (2)'!U$3:U11,●!$A$1)=COUNTIF('勤務表 (2)'!U$3:U10,●!$A$1),"",COUNTIF('勤務表 (2)'!U$3:U11,●!$A$1))</f>
        <v/>
      </c>
      <c r="V61" s="146" t="str">
        <f>IF(COUNTIF('勤務表 (2)'!V$3:V11,●!$A$1)=COUNTIF('勤務表 (2)'!V$3:V10,●!$A$1),"",COUNTIF('勤務表 (2)'!V$3:V11,●!$A$1))</f>
        <v/>
      </c>
      <c r="W61" s="146">
        <f>IF(COUNTIF('勤務表 (2)'!W$3:W11,●!$A$1)=COUNTIF('勤務表 (2)'!W$3:W10,●!$A$1),"",COUNTIF('勤務表 (2)'!W$3:W11,●!$A$1))</f>
        <v>9</v>
      </c>
      <c r="X61" s="146" t="str">
        <f>IF(COUNTIF('勤務表 (2)'!X$3:X11,●!$A$1)=COUNTIF('勤務表 (2)'!X$3:X10,●!$A$1),"",COUNTIF('勤務表 (2)'!X$3:X11,●!$A$1))</f>
        <v/>
      </c>
      <c r="Y61" s="146" t="str">
        <f>IF(COUNTIF('勤務表 (2)'!Y$3:Y11,●!$A$1)=COUNTIF('勤務表 (2)'!Y$3:Y10,●!$A$1),"",COUNTIF('勤務表 (2)'!Y$3:Y11,●!$A$1))</f>
        <v/>
      </c>
      <c r="Z61" s="146" t="str">
        <f>IF(COUNTIF('勤務表 (2)'!Z$3:Z11,●!$A$1)=COUNTIF('勤務表 (2)'!Z$3:Z10,●!$A$1),"",COUNTIF('勤務表 (2)'!Z$3:Z11,●!$A$1))</f>
        <v/>
      </c>
      <c r="AA61" s="146" t="str">
        <f>IF(COUNTIF('勤務表 (2)'!AA$3:AA11,●!$A$1)=COUNTIF('勤務表 (2)'!AA$3:AA10,●!$A$1),"",COUNTIF('勤務表 (2)'!AA$3:AA11,●!$A$1))</f>
        <v/>
      </c>
      <c r="AB61" s="146" t="str">
        <f>IF(COUNTIF('勤務表 (2)'!AB$3:AB11,●!$A$1)=COUNTIF('勤務表 (2)'!AB$3:AB10,●!$A$1),"",COUNTIF('勤務表 (2)'!AB$3:AB11,●!$A$1))</f>
        <v/>
      </c>
      <c r="AC61" s="146" t="str">
        <f>IF(COUNTIF('勤務表 (2)'!AC$3:AC11,●!$A$1)=COUNTIF('勤務表 (2)'!AC$3:AC10,●!$A$1),"",COUNTIF('勤務表 (2)'!AC$3:AC11,●!$A$1))</f>
        <v/>
      </c>
      <c r="AD61" s="146">
        <f>IF(COUNTIF('勤務表 (2)'!AD$3:AD11,●!$A$1)=COUNTIF('勤務表 (2)'!AD$3:AD10,●!$A$1),"",COUNTIF('勤務表 (2)'!AD$3:AD11,●!$A$1))</f>
        <v>8</v>
      </c>
      <c r="AE61" s="146" t="str">
        <f>IF(COUNTIF('勤務表 (2)'!AE$3:AE11,●!$A$1)=COUNTIF('勤務表 (2)'!AE$3:AE10,●!$A$1),"",COUNTIF('勤務表 (2)'!AE$3:AE11,●!$A$1))</f>
        <v/>
      </c>
      <c r="AF61" s="146" t="str">
        <f>IF(COUNTIF('勤務表 (2)'!AF$3:AF11,●!$A$1)=COUNTIF('勤務表 (2)'!AF$3:AF10,●!$A$1),"",COUNTIF('勤務表 (2)'!AF$3:AF11,●!$A$1))</f>
        <v/>
      </c>
      <c r="AG61" s="146" t="str">
        <f>IF(COUNTIF('勤務表 (2)'!AG$3:AG11,●!$A$1)=COUNTIF('勤務表 (2)'!AG$3:AG10,●!$A$1),"",COUNTIF('勤務表 (2)'!AG$3:AG11,●!$A$1))</f>
        <v/>
      </c>
      <c r="AH61" s="144" t="str">
        <f>IF(COUNTIF('勤務表 (2)'!AH$3:AH11,●!$A$1)=COUNTIF('勤務表 (2)'!AH$3:AH10,●!$A$1),"",COUNTIF('勤務表 (2)'!AH$3:AH11,●!$A$1))</f>
        <v/>
      </c>
    </row>
    <row r="62" spans="1:34" s="37" customFormat="1" ht="13.15" customHeight="1" x14ac:dyDescent="0.2">
      <c r="A62" s="142">
        <f>IFERROR(IF(A61+1&lt;=MAX('デイリーデータ (2)'!G:G),A61+1,""),"")</f>
        <v>10</v>
      </c>
      <c r="B62" s="143" t="str">
        <f t="shared" si="17"/>
        <v>37601</v>
      </c>
      <c r="C62" s="144" t="str">
        <f t="shared" si="18"/>
        <v>山本 浩之</v>
      </c>
      <c r="D62" s="145" t="str">
        <f>IF(COUNTIF('勤務表 (2)'!D$3:D12,●!$A$1)=COUNTIF('勤務表 (2)'!D$3:D11,●!$A$1),"",COUNTIF('勤務表 (2)'!D$3:D12,●!$A$1))</f>
        <v/>
      </c>
      <c r="E62" s="146" t="str">
        <f>IF(COUNTIF('勤務表 (2)'!E$3:E12,●!$A$1)=COUNTIF('勤務表 (2)'!E$3:E11,●!$A$1),"",COUNTIF('勤務表 (2)'!E$3:E12,●!$A$1))</f>
        <v/>
      </c>
      <c r="F62" s="146" t="str">
        <f>IF(COUNTIF('勤務表 (2)'!F$3:F12,●!$A$1)=COUNTIF('勤務表 (2)'!F$3:F11,●!$A$1),"",COUNTIF('勤務表 (2)'!F$3:F12,●!$A$1))</f>
        <v/>
      </c>
      <c r="G62" s="146" t="str">
        <f>IF(COUNTIF('勤務表 (2)'!G$3:G12,●!$A$1)=COUNTIF('勤務表 (2)'!G$3:G11,●!$A$1),"",COUNTIF('勤務表 (2)'!G$3:G12,●!$A$1))</f>
        <v/>
      </c>
      <c r="H62" s="146" t="str">
        <f>IF(COUNTIF('勤務表 (2)'!H$3:H12,●!$A$1)=COUNTIF('勤務表 (2)'!H$3:H11,●!$A$1),"",COUNTIF('勤務表 (2)'!H$3:H12,●!$A$1))</f>
        <v/>
      </c>
      <c r="I62" s="146">
        <f>IF(COUNTIF('勤務表 (2)'!I$3:I12,●!$A$1)=COUNTIF('勤務表 (2)'!I$3:I11,●!$A$1),"",COUNTIF('勤務表 (2)'!I$3:I12,●!$A$1))</f>
        <v>9</v>
      </c>
      <c r="J62" s="146" t="str">
        <f>IF(COUNTIF('勤務表 (2)'!J$3:J12,●!$A$1)=COUNTIF('勤務表 (2)'!J$3:J11,●!$A$1),"",COUNTIF('勤務表 (2)'!J$3:J12,●!$A$1))</f>
        <v/>
      </c>
      <c r="K62" s="146" t="str">
        <f>IF(COUNTIF('勤務表 (2)'!K$3:K12,●!$A$1)=COUNTIF('勤務表 (2)'!K$3:K11,●!$A$1),"",COUNTIF('勤務表 (2)'!K$3:K12,●!$A$1))</f>
        <v/>
      </c>
      <c r="L62" s="146" t="str">
        <f>IF(COUNTIF('勤務表 (2)'!L$3:L12,●!$A$1)=COUNTIF('勤務表 (2)'!L$3:L11,●!$A$1),"",COUNTIF('勤務表 (2)'!L$3:L12,●!$A$1))</f>
        <v/>
      </c>
      <c r="M62" s="146" t="str">
        <f>IF(COUNTIF('勤務表 (2)'!M$3:M12,●!$A$1)=COUNTIF('勤務表 (2)'!M$3:M11,●!$A$1),"",COUNTIF('勤務表 (2)'!M$3:M12,●!$A$1))</f>
        <v/>
      </c>
      <c r="N62" s="146" t="str">
        <f>IF(COUNTIF('勤務表 (2)'!N$3:N12,●!$A$1)=COUNTIF('勤務表 (2)'!N$3:N11,●!$A$1),"",COUNTIF('勤務表 (2)'!N$3:N12,●!$A$1))</f>
        <v/>
      </c>
      <c r="O62" s="146" t="str">
        <f>IF(COUNTIF('勤務表 (2)'!O$3:O12,●!$A$1)=COUNTIF('勤務表 (2)'!O$3:O11,●!$A$1),"",COUNTIF('勤務表 (2)'!O$3:O12,●!$A$1))</f>
        <v/>
      </c>
      <c r="P62" s="146">
        <f>IF(COUNTIF('勤務表 (2)'!P$3:P12,●!$A$1)=COUNTIF('勤務表 (2)'!P$3:P11,●!$A$1),"",COUNTIF('勤務表 (2)'!P$3:P12,●!$A$1))</f>
        <v>10</v>
      </c>
      <c r="Q62" s="146" t="str">
        <f>IF(COUNTIF('勤務表 (2)'!Q$3:Q12,●!$A$1)=COUNTIF('勤務表 (2)'!Q$3:Q11,●!$A$1),"",COUNTIF('勤務表 (2)'!Q$3:Q12,●!$A$1))</f>
        <v/>
      </c>
      <c r="R62" s="146" t="str">
        <f>IF(COUNTIF('勤務表 (2)'!R$3:R12,●!$A$1)=COUNTIF('勤務表 (2)'!R$3:R11,●!$A$1),"",COUNTIF('勤務表 (2)'!R$3:R12,●!$A$1))</f>
        <v/>
      </c>
      <c r="S62" s="146" t="str">
        <f>IF(COUNTIF('勤務表 (2)'!S$3:S12,●!$A$1)=COUNTIF('勤務表 (2)'!S$3:S11,●!$A$1),"",COUNTIF('勤務表 (2)'!S$3:S12,●!$A$1))</f>
        <v/>
      </c>
      <c r="T62" s="146" t="str">
        <f>IF(COUNTIF('勤務表 (2)'!T$3:T12,●!$A$1)=COUNTIF('勤務表 (2)'!T$3:T11,●!$A$1),"",COUNTIF('勤務表 (2)'!T$3:T12,●!$A$1))</f>
        <v/>
      </c>
      <c r="U62" s="146" t="str">
        <f>IF(COUNTIF('勤務表 (2)'!U$3:U12,●!$A$1)=COUNTIF('勤務表 (2)'!U$3:U11,●!$A$1),"",COUNTIF('勤務表 (2)'!U$3:U12,●!$A$1))</f>
        <v/>
      </c>
      <c r="V62" s="146" t="str">
        <f>IF(COUNTIF('勤務表 (2)'!V$3:V12,●!$A$1)=COUNTIF('勤務表 (2)'!V$3:V11,●!$A$1),"",COUNTIF('勤務表 (2)'!V$3:V12,●!$A$1))</f>
        <v/>
      </c>
      <c r="W62" s="146">
        <f>IF(COUNTIF('勤務表 (2)'!W$3:W12,●!$A$1)=COUNTIF('勤務表 (2)'!W$3:W11,●!$A$1),"",COUNTIF('勤務表 (2)'!W$3:W12,●!$A$1))</f>
        <v>10</v>
      </c>
      <c r="X62" s="146" t="str">
        <f>IF(COUNTIF('勤務表 (2)'!X$3:X12,●!$A$1)=COUNTIF('勤務表 (2)'!X$3:X11,●!$A$1),"",COUNTIF('勤務表 (2)'!X$3:X12,●!$A$1))</f>
        <v/>
      </c>
      <c r="Y62" s="146" t="str">
        <f>IF(COUNTIF('勤務表 (2)'!Y$3:Y12,●!$A$1)=COUNTIF('勤務表 (2)'!Y$3:Y11,●!$A$1),"",COUNTIF('勤務表 (2)'!Y$3:Y12,●!$A$1))</f>
        <v/>
      </c>
      <c r="Z62" s="146" t="str">
        <f>IF(COUNTIF('勤務表 (2)'!Z$3:Z12,●!$A$1)=COUNTIF('勤務表 (2)'!Z$3:Z11,●!$A$1),"",COUNTIF('勤務表 (2)'!Z$3:Z12,●!$A$1))</f>
        <v/>
      </c>
      <c r="AA62" s="146" t="str">
        <f>IF(COUNTIF('勤務表 (2)'!AA$3:AA12,●!$A$1)=COUNTIF('勤務表 (2)'!AA$3:AA11,●!$A$1),"",COUNTIF('勤務表 (2)'!AA$3:AA12,●!$A$1))</f>
        <v/>
      </c>
      <c r="AB62" s="146" t="str">
        <f>IF(COUNTIF('勤務表 (2)'!AB$3:AB12,●!$A$1)=COUNTIF('勤務表 (2)'!AB$3:AB11,●!$A$1),"",COUNTIF('勤務表 (2)'!AB$3:AB12,●!$A$1))</f>
        <v/>
      </c>
      <c r="AC62" s="146" t="str">
        <f>IF(COUNTIF('勤務表 (2)'!AC$3:AC12,●!$A$1)=COUNTIF('勤務表 (2)'!AC$3:AC11,●!$A$1),"",COUNTIF('勤務表 (2)'!AC$3:AC12,●!$A$1))</f>
        <v/>
      </c>
      <c r="AD62" s="146">
        <f>IF(COUNTIF('勤務表 (2)'!AD$3:AD12,●!$A$1)=COUNTIF('勤務表 (2)'!AD$3:AD11,●!$A$1),"",COUNTIF('勤務表 (2)'!AD$3:AD12,●!$A$1))</f>
        <v>9</v>
      </c>
      <c r="AE62" s="146" t="str">
        <f>IF(COUNTIF('勤務表 (2)'!AE$3:AE12,●!$A$1)=COUNTIF('勤務表 (2)'!AE$3:AE11,●!$A$1),"",COUNTIF('勤務表 (2)'!AE$3:AE12,●!$A$1))</f>
        <v/>
      </c>
      <c r="AF62" s="146" t="str">
        <f>IF(COUNTIF('勤務表 (2)'!AF$3:AF12,●!$A$1)=COUNTIF('勤務表 (2)'!AF$3:AF11,●!$A$1),"",COUNTIF('勤務表 (2)'!AF$3:AF12,●!$A$1))</f>
        <v/>
      </c>
      <c r="AG62" s="146" t="str">
        <f>IF(COUNTIF('勤務表 (2)'!AG$3:AG12,●!$A$1)=COUNTIF('勤務表 (2)'!AG$3:AG11,●!$A$1),"",COUNTIF('勤務表 (2)'!AG$3:AG12,●!$A$1))</f>
        <v/>
      </c>
      <c r="AH62" s="144" t="str">
        <f>IF(COUNTIF('勤務表 (2)'!AH$3:AH12,●!$A$1)=COUNTIF('勤務表 (2)'!AH$3:AH11,●!$A$1),"",COUNTIF('勤務表 (2)'!AH$3:AH12,●!$A$1))</f>
        <v/>
      </c>
    </row>
    <row r="63" spans="1:34" s="37" customFormat="1" ht="13.15" customHeight="1" x14ac:dyDescent="0.2">
      <c r="A63" s="142">
        <f>IFERROR(IF(A62+1&lt;=MAX('デイリーデータ (2)'!G:G),A62+1,""),"")</f>
        <v>11</v>
      </c>
      <c r="B63" s="143" t="str">
        <f t="shared" si="17"/>
        <v>39805</v>
      </c>
      <c r="C63" s="144" t="str">
        <f t="shared" si="18"/>
        <v>南 博之</v>
      </c>
      <c r="D63" s="145" t="str">
        <f>IF(COUNTIF('勤務表 (2)'!D$3:D13,●!$A$1)=COUNTIF('勤務表 (2)'!D$3:D12,●!$A$1),"",COUNTIF('勤務表 (2)'!D$3:D13,●!$A$1))</f>
        <v/>
      </c>
      <c r="E63" s="146" t="str">
        <f>IF(COUNTIF('勤務表 (2)'!E$3:E13,●!$A$1)=COUNTIF('勤務表 (2)'!E$3:E12,●!$A$1),"",COUNTIF('勤務表 (2)'!E$3:E13,●!$A$1))</f>
        <v/>
      </c>
      <c r="F63" s="146" t="str">
        <f>IF(COUNTIF('勤務表 (2)'!F$3:F13,●!$A$1)=COUNTIF('勤務表 (2)'!F$3:F12,●!$A$1),"",COUNTIF('勤務表 (2)'!F$3:F13,●!$A$1))</f>
        <v/>
      </c>
      <c r="G63" s="146" t="str">
        <f>IF(COUNTIF('勤務表 (2)'!G$3:G13,●!$A$1)=COUNTIF('勤務表 (2)'!G$3:G12,●!$A$1),"",COUNTIF('勤務表 (2)'!G$3:G13,●!$A$1))</f>
        <v/>
      </c>
      <c r="H63" s="146" t="str">
        <f>IF(COUNTIF('勤務表 (2)'!H$3:H13,●!$A$1)=COUNTIF('勤務表 (2)'!H$3:H12,●!$A$1),"",COUNTIF('勤務表 (2)'!H$3:H13,●!$A$1))</f>
        <v/>
      </c>
      <c r="I63" s="146" t="str">
        <f>IF(COUNTIF('勤務表 (2)'!I$3:I13,●!$A$1)=COUNTIF('勤務表 (2)'!I$3:I12,●!$A$1),"",COUNTIF('勤務表 (2)'!I$3:I13,●!$A$1))</f>
        <v/>
      </c>
      <c r="J63" s="146">
        <f>IF(COUNTIF('勤務表 (2)'!J$3:J13,●!$A$1)=COUNTIF('勤務表 (2)'!J$3:J12,●!$A$1),"",COUNTIF('勤務表 (2)'!J$3:J13,●!$A$1))</f>
        <v>1</v>
      </c>
      <c r="K63" s="146" t="str">
        <f>IF(COUNTIF('勤務表 (2)'!K$3:K13,●!$A$1)=COUNTIF('勤務表 (2)'!K$3:K12,●!$A$1),"",COUNTIF('勤務表 (2)'!K$3:K13,●!$A$1))</f>
        <v/>
      </c>
      <c r="L63" s="146" t="str">
        <f>IF(COUNTIF('勤務表 (2)'!L$3:L13,●!$A$1)=COUNTIF('勤務表 (2)'!L$3:L12,●!$A$1),"",COUNTIF('勤務表 (2)'!L$3:L13,●!$A$1))</f>
        <v/>
      </c>
      <c r="M63" s="146" t="str">
        <f>IF(COUNTIF('勤務表 (2)'!M$3:M13,●!$A$1)=COUNTIF('勤務表 (2)'!M$3:M12,●!$A$1),"",COUNTIF('勤務表 (2)'!M$3:M13,●!$A$1))</f>
        <v/>
      </c>
      <c r="N63" s="146" t="str">
        <f>IF(COUNTIF('勤務表 (2)'!N$3:N13,●!$A$1)=COUNTIF('勤務表 (2)'!N$3:N12,●!$A$1),"",COUNTIF('勤務表 (2)'!N$3:N13,●!$A$1))</f>
        <v/>
      </c>
      <c r="O63" s="146" t="str">
        <f>IF(COUNTIF('勤務表 (2)'!O$3:O13,●!$A$1)=COUNTIF('勤務表 (2)'!O$3:O12,●!$A$1),"",COUNTIF('勤務表 (2)'!O$3:O13,●!$A$1))</f>
        <v/>
      </c>
      <c r="P63" s="146">
        <f>IF(COUNTIF('勤務表 (2)'!P$3:P13,●!$A$1)=COUNTIF('勤務表 (2)'!P$3:P12,●!$A$1),"",COUNTIF('勤務表 (2)'!P$3:P13,●!$A$1))</f>
        <v>11</v>
      </c>
      <c r="Q63" s="146" t="str">
        <f>IF(COUNTIF('勤務表 (2)'!Q$3:Q13,●!$A$1)=COUNTIF('勤務表 (2)'!Q$3:Q12,●!$A$1),"",COUNTIF('勤務表 (2)'!Q$3:Q13,●!$A$1))</f>
        <v/>
      </c>
      <c r="R63" s="146" t="str">
        <f>IF(COUNTIF('勤務表 (2)'!R$3:R13,●!$A$1)=COUNTIF('勤務表 (2)'!R$3:R12,●!$A$1),"",COUNTIF('勤務表 (2)'!R$3:R13,●!$A$1))</f>
        <v/>
      </c>
      <c r="S63" s="146" t="str">
        <f>IF(COUNTIF('勤務表 (2)'!S$3:S13,●!$A$1)=COUNTIF('勤務表 (2)'!S$3:S12,●!$A$1),"",COUNTIF('勤務表 (2)'!S$3:S13,●!$A$1))</f>
        <v/>
      </c>
      <c r="T63" s="146" t="str">
        <f>IF(COUNTIF('勤務表 (2)'!T$3:T13,●!$A$1)=COUNTIF('勤務表 (2)'!T$3:T12,●!$A$1),"",COUNTIF('勤務表 (2)'!T$3:T13,●!$A$1))</f>
        <v/>
      </c>
      <c r="U63" s="146" t="str">
        <f>IF(COUNTIF('勤務表 (2)'!U$3:U13,●!$A$1)=COUNTIF('勤務表 (2)'!U$3:U12,●!$A$1),"",COUNTIF('勤務表 (2)'!U$3:U13,●!$A$1))</f>
        <v/>
      </c>
      <c r="V63" s="146" t="str">
        <f>IF(COUNTIF('勤務表 (2)'!V$3:V13,●!$A$1)=COUNTIF('勤務表 (2)'!V$3:V12,●!$A$1),"",COUNTIF('勤務表 (2)'!V$3:V13,●!$A$1))</f>
        <v/>
      </c>
      <c r="W63" s="146">
        <f>IF(COUNTIF('勤務表 (2)'!W$3:W13,●!$A$1)=COUNTIF('勤務表 (2)'!W$3:W12,●!$A$1),"",COUNTIF('勤務表 (2)'!W$3:W13,●!$A$1))</f>
        <v>11</v>
      </c>
      <c r="X63" s="146" t="str">
        <f>IF(COUNTIF('勤務表 (2)'!X$3:X13,●!$A$1)=COUNTIF('勤務表 (2)'!X$3:X12,●!$A$1),"",COUNTIF('勤務表 (2)'!X$3:X13,●!$A$1))</f>
        <v/>
      </c>
      <c r="Y63" s="146" t="str">
        <f>IF(COUNTIF('勤務表 (2)'!Y$3:Y13,●!$A$1)=COUNTIF('勤務表 (2)'!Y$3:Y12,●!$A$1),"",COUNTIF('勤務表 (2)'!Y$3:Y13,●!$A$1))</f>
        <v/>
      </c>
      <c r="Z63" s="146" t="str">
        <f>IF(COUNTIF('勤務表 (2)'!Z$3:Z13,●!$A$1)=COUNTIF('勤務表 (2)'!Z$3:Z12,●!$A$1),"",COUNTIF('勤務表 (2)'!Z$3:Z13,●!$A$1))</f>
        <v/>
      </c>
      <c r="AA63" s="146" t="str">
        <f>IF(COUNTIF('勤務表 (2)'!AA$3:AA13,●!$A$1)=COUNTIF('勤務表 (2)'!AA$3:AA12,●!$A$1),"",COUNTIF('勤務表 (2)'!AA$3:AA13,●!$A$1))</f>
        <v/>
      </c>
      <c r="AB63" s="146" t="str">
        <f>IF(COUNTIF('勤務表 (2)'!AB$3:AB13,●!$A$1)=COUNTIF('勤務表 (2)'!AB$3:AB12,●!$A$1),"",COUNTIF('勤務表 (2)'!AB$3:AB13,●!$A$1))</f>
        <v/>
      </c>
      <c r="AC63" s="146" t="str">
        <f>IF(COUNTIF('勤務表 (2)'!AC$3:AC13,●!$A$1)=COUNTIF('勤務表 (2)'!AC$3:AC12,●!$A$1),"",COUNTIF('勤務表 (2)'!AC$3:AC13,●!$A$1))</f>
        <v/>
      </c>
      <c r="AD63" s="146">
        <f>IF(COUNTIF('勤務表 (2)'!AD$3:AD13,●!$A$1)=COUNTIF('勤務表 (2)'!AD$3:AD12,●!$A$1),"",COUNTIF('勤務表 (2)'!AD$3:AD13,●!$A$1))</f>
        <v>10</v>
      </c>
      <c r="AE63" s="146" t="str">
        <f>IF(COUNTIF('勤務表 (2)'!AE$3:AE13,●!$A$1)=COUNTIF('勤務表 (2)'!AE$3:AE12,●!$A$1),"",COUNTIF('勤務表 (2)'!AE$3:AE13,●!$A$1))</f>
        <v/>
      </c>
      <c r="AF63" s="146" t="str">
        <f>IF(COUNTIF('勤務表 (2)'!AF$3:AF13,●!$A$1)=COUNTIF('勤務表 (2)'!AF$3:AF12,●!$A$1),"",COUNTIF('勤務表 (2)'!AF$3:AF13,●!$A$1))</f>
        <v/>
      </c>
      <c r="AG63" s="146" t="str">
        <f>IF(COUNTIF('勤務表 (2)'!AG$3:AG13,●!$A$1)=COUNTIF('勤務表 (2)'!AG$3:AG12,●!$A$1),"",COUNTIF('勤務表 (2)'!AG$3:AG13,●!$A$1))</f>
        <v/>
      </c>
      <c r="AH63" s="144" t="str">
        <f>IF(COUNTIF('勤務表 (2)'!AH$3:AH13,●!$A$1)=COUNTIF('勤務表 (2)'!AH$3:AH12,●!$A$1),"",COUNTIF('勤務表 (2)'!AH$3:AH13,●!$A$1))</f>
        <v/>
      </c>
    </row>
    <row r="64" spans="1:34" s="37" customFormat="1" ht="13.15" customHeight="1" x14ac:dyDescent="0.2">
      <c r="A64" s="142">
        <f>IFERROR(IF(A63+1&lt;=MAX('デイリーデータ (2)'!G:G),A63+1,""),"")</f>
        <v>12</v>
      </c>
      <c r="B64" s="143" t="str">
        <f t="shared" si="17"/>
        <v>42503</v>
      </c>
      <c r="C64" s="144" t="str">
        <f t="shared" si="18"/>
        <v>澤野 正樹</v>
      </c>
      <c r="D64" s="145" t="str">
        <f>IF(COUNTIF('勤務表 (2)'!D$3:D14,●!$A$1)=COUNTIF('勤務表 (2)'!D$3:D13,●!$A$1),"",COUNTIF('勤務表 (2)'!D$3:D14,●!$A$1))</f>
        <v/>
      </c>
      <c r="E64" s="146" t="str">
        <f>IF(COUNTIF('勤務表 (2)'!E$3:E14,●!$A$1)=COUNTIF('勤務表 (2)'!E$3:E13,●!$A$1),"",COUNTIF('勤務表 (2)'!E$3:E14,●!$A$1))</f>
        <v/>
      </c>
      <c r="F64" s="146" t="str">
        <f>IF(COUNTIF('勤務表 (2)'!F$3:F14,●!$A$1)=COUNTIF('勤務表 (2)'!F$3:F13,●!$A$1),"",COUNTIF('勤務表 (2)'!F$3:F14,●!$A$1))</f>
        <v/>
      </c>
      <c r="G64" s="146" t="str">
        <f>IF(COUNTIF('勤務表 (2)'!G$3:G14,●!$A$1)=COUNTIF('勤務表 (2)'!G$3:G13,●!$A$1),"",COUNTIF('勤務表 (2)'!G$3:G14,●!$A$1))</f>
        <v/>
      </c>
      <c r="H64" s="146" t="str">
        <f>IF(COUNTIF('勤務表 (2)'!H$3:H14,●!$A$1)=COUNTIF('勤務表 (2)'!H$3:H13,●!$A$1),"",COUNTIF('勤務表 (2)'!H$3:H14,●!$A$1))</f>
        <v/>
      </c>
      <c r="I64" s="146">
        <f>IF(COUNTIF('勤務表 (2)'!I$3:I14,●!$A$1)=COUNTIF('勤務表 (2)'!I$3:I13,●!$A$1),"",COUNTIF('勤務表 (2)'!I$3:I14,●!$A$1))</f>
        <v>10</v>
      </c>
      <c r="J64" s="146" t="str">
        <f>IF(COUNTIF('勤務表 (2)'!J$3:J14,●!$A$1)=COUNTIF('勤務表 (2)'!J$3:J13,●!$A$1),"",COUNTIF('勤務表 (2)'!J$3:J14,●!$A$1))</f>
        <v/>
      </c>
      <c r="K64" s="146" t="str">
        <f>IF(COUNTIF('勤務表 (2)'!K$3:K14,●!$A$1)=COUNTIF('勤務表 (2)'!K$3:K13,●!$A$1),"",COUNTIF('勤務表 (2)'!K$3:K14,●!$A$1))</f>
        <v/>
      </c>
      <c r="L64" s="146" t="str">
        <f>IF(COUNTIF('勤務表 (2)'!L$3:L14,●!$A$1)=COUNTIF('勤務表 (2)'!L$3:L13,●!$A$1),"",COUNTIF('勤務表 (2)'!L$3:L14,●!$A$1))</f>
        <v/>
      </c>
      <c r="M64" s="146" t="str">
        <f>IF(COUNTIF('勤務表 (2)'!M$3:M14,●!$A$1)=COUNTIF('勤務表 (2)'!M$3:M13,●!$A$1),"",COUNTIF('勤務表 (2)'!M$3:M14,●!$A$1))</f>
        <v/>
      </c>
      <c r="N64" s="146" t="str">
        <f>IF(COUNTIF('勤務表 (2)'!N$3:N14,●!$A$1)=COUNTIF('勤務表 (2)'!N$3:N13,●!$A$1),"",COUNTIF('勤務表 (2)'!N$3:N14,●!$A$1))</f>
        <v/>
      </c>
      <c r="O64" s="146" t="str">
        <f>IF(COUNTIF('勤務表 (2)'!O$3:O14,●!$A$1)=COUNTIF('勤務表 (2)'!O$3:O13,●!$A$1),"",COUNTIF('勤務表 (2)'!O$3:O14,●!$A$1))</f>
        <v/>
      </c>
      <c r="P64" s="146" t="str">
        <f>IF(COUNTIF('勤務表 (2)'!P$3:P14,●!$A$1)=COUNTIF('勤務表 (2)'!P$3:P13,●!$A$1),"",COUNTIF('勤務表 (2)'!P$3:P14,●!$A$1))</f>
        <v/>
      </c>
      <c r="Q64" s="146" t="str">
        <f>IF(COUNTIF('勤務表 (2)'!Q$3:Q14,●!$A$1)=COUNTIF('勤務表 (2)'!Q$3:Q13,●!$A$1),"",COUNTIF('勤務表 (2)'!Q$3:Q14,●!$A$1))</f>
        <v/>
      </c>
      <c r="R64" s="146" t="str">
        <f>IF(COUNTIF('勤務表 (2)'!R$3:R14,●!$A$1)=COUNTIF('勤務表 (2)'!R$3:R13,●!$A$1),"",COUNTIF('勤務表 (2)'!R$3:R14,●!$A$1))</f>
        <v/>
      </c>
      <c r="S64" s="146" t="str">
        <f>IF(COUNTIF('勤務表 (2)'!S$3:S14,●!$A$1)=COUNTIF('勤務表 (2)'!S$3:S13,●!$A$1),"",COUNTIF('勤務表 (2)'!S$3:S14,●!$A$1))</f>
        <v/>
      </c>
      <c r="T64" s="146" t="str">
        <f>IF(COUNTIF('勤務表 (2)'!T$3:T14,●!$A$1)=COUNTIF('勤務表 (2)'!T$3:T13,●!$A$1),"",COUNTIF('勤務表 (2)'!T$3:T14,●!$A$1))</f>
        <v/>
      </c>
      <c r="U64" s="146" t="str">
        <f>IF(COUNTIF('勤務表 (2)'!U$3:U14,●!$A$1)=COUNTIF('勤務表 (2)'!U$3:U13,●!$A$1),"",COUNTIF('勤務表 (2)'!U$3:U14,●!$A$1))</f>
        <v/>
      </c>
      <c r="V64" s="146" t="str">
        <f>IF(COUNTIF('勤務表 (2)'!V$3:V14,●!$A$1)=COUNTIF('勤務表 (2)'!V$3:V13,●!$A$1),"",COUNTIF('勤務表 (2)'!V$3:V14,●!$A$1))</f>
        <v/>
      </c>
      <c r="W64" s="146" t="str">
        <f>IF(COUNTIF('勤務表 (2)'!W$3:W14,●!$A$1)=COUNTIF('勤務表 (2)'!W$3:W13,●!$A$1),"",COUNTIF('勤務表 (2)'!W$3:W14,●!$A$1))</f>
        <v/>
      </c>
      <c r="X64" s="146">
        <f>IF(COUNTIF('勤務表 (2)'!X$3:X14,●!$A$1)=COUNTIF('勤務表 (2)'!X$3:X13,●!$A$1),"",COUNTIF('勤務表 (2)'!X$3:X14,●!$A$1))</f>
        <v>1</v>
      </c>
      <c r="Y64" s="146" t="str">
        <f>IF(COUNTIF('勤務表 (2)'!Y$3:Y14,●!$A$1)=COUNTIF('勤務表 (2)'!Y$3:Y13,●!$A$1),"",COUNTIF('勤務表 (2)'!Y$3:Y14,●!$A$1))</f>
        <v/>
      </c>
      <c r="Z64" s="146" t="str">
        <f>IF(COUNTIF('勤務表 (2)'!Z$3:Z14,●!$A$1)=COUNTIF('勤務表 (2)'!Z$3:Z13,●!$A$1),"",COUNTIF('勤務表 (2)'!Z$3:Z14,●!$A$1))</f>
        <v/>
      </c>
      <c r="AA64" s="146" t="str">
        <f>IF(COUNTIF('勤務表 (2)'!AA$3:AA14,●!$A$1)=COUNTIF('勤務表 (2)'!AA$3:AA13,●!$A$1),"",COUNTIF('勤務表 (2)'!AA$3:AA14,●!$A$1))</f>
        <v/>
      </c>
      <c r="AB64" s="146" t="str">
        <f>IF(COUNTIF('勤務表 (2)'!AB$3:AB14,●!$A$1)=COUNTIF('勤務表 (2)'!AB$3:AB13,●!$A$1),"",COUNTIF('勤務表 (2)'!AB$3:AB14,●!$A$1))</f>
        <v/>
      </c>
      <c r="AC64" s="146" t="str">
        <f>IF(COUNTIF('勤務表 (2)'!AC$3:AC14,●!$A$1)=COUNTIF('勤務表 (2)'!AC$3:AC13,●!$A$1),"",COUNTIF('勤務表 (2)'!AC$3:AC14,●!$A$1))</f>
        <v/>
      </c>
      <c r="AD64" s="146">
        <f>IF(COUNTIF('勤務表 (2)'!AD$3:AD14,●!$A$1)=COUNTIF('勤務表 (2)'!AD$3:AD13,●!$A$1),"",COUNTIF('勤務表 (2)'!AD$3:AD14,●!$A$1))</f>
        <v>11</v>
      </c>
      <c r="AE64" s="146" t="str">
        <f>IF(COUNTIF('勤務表 (2)'!AE$3:AE14,●!$A$1)=COUNTIF('勤務表 (2)'!AE$3:AE13,●!$A$1),"",COUNTIF('勤務表 (2)'!AE$3:AE14,●!$A$1))</f>
        <v/>
      </c>
      <c r="AF64" s="146" t="str">
        <f>IF(COUNTIF('勤務表 (2)'!AF$3:AF14,●!$A$1)=COUNTIF('勤務表 (2)'!AF$3:AF13,●!$A$1),"",COUNTIF('勤務表 (2)'!AF$3:AF14,●!$A$1))</f>
        <v/>
      </c>
      <c r="AG64" s="146" t="str">
        <f>IF(COUNTIF('勤務表 (2)'!AG$3:AG14,●!$A$1)=COUNTIF('勤務表 (2)'!AG$3:AG13,●!$A$1),"",COUNTIF('勤務表 (2)'!AG$3:AG14,●!$A$1))</f>
        <v/>
      </c>
      <c r="AH64" s="144" t="str">
        <f>IF(COUNTIF('勤務表 (2)'!AH$3:AH14,●!$A$1)=COUNTIF('勤務表 (2)'!AH$3:AH13,●!$A$1),"",COUNTIF('勤務表 (2)'!AH$3:AH14,●!$A$1))</f>
        <v/>
      </c>
    </row>
    <row r="65" spans="1:34" s="37" customFormat="1" ht="13.15" customHeight="1" x14ac:dyDescent="0.2">
      <c r="A65" s="142">
        <f>IFERROR(IF(A64+1&lt;=MAX('デイリーデータ (2)'!G:G),A64+1,""),"")</f>
        <v>13</v>
      </c>
      <c r="B65" s="143" t="str">
        <f t="shared" si="17"/>
        <v>46963</v>
      </c>
      <c r="C65" s="144" t="str">
        <f t="shared" si="18"/>
        <v>清水 和弥</v>
      </c>
      <c r="D65" s="145" t="str">
        <f>IF(COUNTIF('勤務表 (2)'!D$3:D15,●!$A$1)=COUNTIF('勤務表 (2)'!D$3:D14,●!$A$1),"",COUNTIF('勤務表 (2)'!D$3:D15,●!$A$1))</f>
        <v/>
      </c>
      <c r="E65" s="146" t="str">
        <f>IF(COUNTIF('勤務表 (2)'!E$3:E15,●!$A$1)=COUNTIF('勤務表 (2)'!E$3:E14,●!$A$1),"",COUNTIF('勤務表 (2)'!E$3:E15,●!$A$1))</f>
        <v/>
      </c>
      <c r="F65" s="146" t="str">
        <f>IF(COUNTIF('勤務表 (2)'!F$3:F15,●!$A$1)=COUNTIF('勤務表 (2)'!F$3:F14,●!$A$1),"",COUNTIF('勤務表 (2)'!F$3:F15,●!$A$1))</f>
        <v/>
      </c>
      <c r="G65" s="146" t="str">
        <f>IF(COUNTIF('勤務表 (2)'!G$3:G15,●!$A$1)=COUNTIF('勤務表 (2)'!G$3:G14,●!$A$1),"",COUNTIF('勤務表 (2)'!G$3:G15,●!$A$1))</f>
        <v/>
      </c>
      <c r="H65" s="146" t="str">
        <f>IF(COUNTIF('勤務表 (2)'!H$3:H15,●!$A$1)=COUNTIF('勤務表 (2)'!H$3:H14,●!$A$1),"",COUNTIF('勤務表 (2)'!H$3:H15,●!$A$1))</f>
        <v/>
      </c>
      <c r="I65" s="146">
        <f>IF(COUNTIF('勤務表 (2)'!I$3:I15,●!$A$1)=COUNTIF('勤務表 (2)'!I$3:I14,●!$A$1),"",COUNTIF('勤務表 (2)'!I$3:I15,●!$A$1))</f>
        <v>11</v>
      </c>
      <c r="J65" s="146" t="str">
        <f>IF(COUNTIF('勤務表 (2)'!J$3:J15,●!$A$1)=COUNTIF('勤務表 (2)'!J$3:J14,●!$A$1),"",COUNTIF('勤務表 (2)'!J$3:J15,●!$A$1))</f>
        <v/>
      </c>
      <c r="K65" s="146" t="str">
        <f>IF(COUNTIF('勤務表 (2)'!K$3:K15,●!$A$1)=COUNTIF('勤務表 (2)'!K$3:K14,●!$A$1),"",COUNTIF('勤務表 (2)'!K$3:K15,●!$A$1))</f>
        <v/>
      </c>
      <c r="L65" s="146" t="str">
        <f>IF(COUNTIF('勤務表 (2)'!L$3:L15,●!$A$1)=COUNTIF('勤務表 (2)'!L$3:L14,●!$A$1),"",COUNTIF('勤務表 (2)'!L$3:L15,●!$A$1))</f>
        <v/>
      </c>
      <c r="M65" s="146" t="str">
        <f>IF(COUNTIF('勤務表 (2)'!M$3:M15,●!$A$1)=COUNTIF('勤務表 (2)'!M$3:M14,●!$A$1),"",COUNTIF('勤務表 (2)'!M$3:M15,●!$A$1))</f>
        <v/>
      </c>
      <c r="N65" s="146" t="str">
        <f>IF(COUNTIF('勤務表 (2)'!N$3:N15,●!$A$1)=COUNTIF('勤務表 (2)'!N$3:N14,●!$A$1),"",COUNTIF('勤務表 (2)'!N$3:N15,●!$A$1))</f>
        <v/>
      </c>
      <c r="O65" s="146" t="str">
        <f>IF(COUNTIF('勤務表 (2)'!O$3:O15,●!$A$1)=COUNTIF('勤務表 (2)'!O$3:O14,●!$A$1),"",COUNTIF('勤務表 (2)'!O$3:O15,●!$A$1))</f>
        <v/>
      </c>
      <c r="P65" s="146">
        <f>IF(COUNTIF('勤務表 (2)'!P$3:P15,●!$A$1)=COUNTIF('勤務表 (2)'!P$3:P14,●!$A$1),"",COUNTIF('勤務表 (2)'!P$3:P15,●!$A$1))</f>
        <v>12</v>
      </c>
      <c r="Q65" s="146" t="str">
        <f>IF(COUNTIF('勤務表 (2)'!Q$3:Q15,●!$A$1)=COUNTIF('勤務表 (2)'!Q$3:Q14,●!$A$1),"",COUNTIF('勤務表 (2)'!Q$3:Q15,●!$A$1))</f>
        <v/>
      </c>
      <c r="R65" s="146" t="str">
        <f>IF(COUNTIF('勤務表 (2)'!R$3:R15,●!$A$1)=COUNTIF('勤務表 (2)'!R$3:R14,●!$A$1),"",COUNTIF('勤務表 (2)'!R$3:R15,●!$A$1))</f>
        <v/>
      </c>
      <c r="S65" s="146" t="str">
        <f>IF(COUNTIF('勤務表 (2)'!S$3:S15,●!$A$1)=COUNTIF('勤務表 (2)'!S$3:S14,●!$A$1),"",COUNTIF('勤務表 (2)'!S$3:S15,●!$A$1))</f>
        <v/>
      </c>
      <c r="T65" s="146" t="str">
        <f>IF(COUNTIF('勤務表 (2)'!T$3:T15,●!$A$1)=COUNTIF('勤務表 (2)'!T$3:T14,●!$A$1),"",COUNTIF('勤務表 (2)'!T$3:T15,●!$A$1))</f>
        <v/>
      </c>
      <c r="U65" s="146" t="str">
        <f>IF(COUNTIF('勤務表 (2)'!U$3:U15,●!$A$1)=COUNTIF('勤務表 (2)'!U$3:U14,●!$A$1),"",COUNTIF('勤務表 (2)'!U$3:U15,●!$A$1))</f>
        <v/>
      </c>
      <c r="V65" s="146" t="str">
        <f>IF(COUNTIF('勤務表 (2)'!V$3:V15,●!$A$1)=COUNTIF('勤務表 (2)'!V$3:V14,●!$A$1),"",COUNTIF('勤務表 (2)'!V$3:V15,●!$A$1))</f>
        <v/>
      </c>
      <c r="W65" s="146">
        <f>IF(COUNTIF('勤務表 (2)'!W$3:W15,●!$A$1)=COUNTIF('勤務表 (2)'!W$3:W14,●!$A$1),"",COUNTIF('勤務表 (2)'!W$3:W15,●!$A$1))</f>
        <v>12</v>
      </c>
      <c r="X65" s="146" t="str">
        <f>IF(COUNTIF('勤務表 (2)'!X$3:X15,●!$A$1)=COUNTIF('勤務表 (2)'!X$3:X14,●!$A$1),"",COUNTIF('勤務表 (2)'!X$3:X15,●!$A$1))</f>
        <v/>
      </c>
      <c r="Y65" s="146" t="str">
        <f>IF(COUNTIF('勤務表 (2)'!Y$3:Y15,●!$A$1)=COUNTIF('勤務表 (2)'!Y$3:Y14,●!$A$1),"",COUNTIF('勤務表 (2)'!Y$3:Y15,●!$A$1))</f>
        <v/>
      </c>
      <c r="Z65" s="146" t="str">
        <f>IF(COUNTIF('勤務表 (2)'!Z$3:Z15,●!$A$1)=COUNTIF('勤務表 (2)'!Z$3:Z14,●!$A$1),"",COUNTIF('勤務表 (2)'!Z$3:Z15,●!$A$1))</f>
        <v/>
      </c>
      <c r="AA65" s="146" t="str">
        <f>IF(COUNTIF('勤務表 (2)'!AA$3:AA15,●!$A$1)=COUNTIF('勤務表 (2)'!AA$3:AA14,●!$A$1),"",COUNTIF('勤務表 (2)'!AA$3:AA15,●!$A$1))</f>
        <v/>
      </c>
      <c r="AB65" s="146" t="str">
        <f>IF(COUNTIF('勤務表 (2)'!AB$3:AB15,●!$A$1)=COUNTIF('勤務表 (2)'!AB$3:AB14,●!$A$1),"",COUNTIF('勤務表 (2)'!AB$3:AB15,●!$A$1))</f>
        <v/>
      </c>
      <c r="AC65" s="146" t="str">
        <f>IF(COUNTIF('勤務表 (2)'!AC$3:AC15,●!$A$1)=COUNTIF('勤務表 (2)'!AC$3:AC14,●!$A$1),"",COUNTIF('勤務表 (2)'!AC$3:AC15,●!$A$1))</f>
        <v/>
      </c>
      <c r="AD65" s="146">
        <f>IF(COUNTIF('勤務表 (2)'!AD$3:AD15,●!$A$1)=COUNTIF('勤務表 (2)'!AD$3:AD14,●!$A$1),"",COUNTIF('勤務表 (2)'!AD$3:AD15,●!$A$1))</f>
        <v>12</v>
      </c>
      <c r="AE65" s="146" t="str">
        <f>IF(COUNTIF('勤務表 (2)'!AE$3:AE15,●!$A$1)=COUNTIF('勤務表 (2)'!AE$3:AE14,●!$A$1),"",COUNTIF('勤務表 (2)'!AE$3:AE15,●!$A$1))</f>
        <v/>
      </c>
      <c r="AF65" s="146" t="str">
        <f>IF(COUNTIF('勤務表 (2)'!AF$3:AF15,●!$A$1)=COUNTIF('勤務表 (2)'!AF$3:AF14,●!$A$1),"",COUNTIF('勤務表 (2)'!AF$3:AF15,●!$A$1))</f>
        <v/>
      </c>
      <c r="AG65" s="146" t="str">
        <f>IF(COUNTIF('勤務表 (2)'!AG$3:AG15,●!$A$1)=COUNTIF('勤務表 (2)'!AG$3:AG14,●!$A$1),"",COUNTIF('勤務表 (2)'!AG$3:AG15,●!$A$1))</f>
        <v/>
      </c>
      <c r="AH65" s="144" t="str">
        <f>IF(COUNTIF('勤務表 (2)'!AH$3:AH15,●!$A$1)=COUNTIF('勤務表 (2)'!AH$3:AH14,●!$A$1),"",COUNTIF('勤務表 (2)'!AH$3:AH15,●!$A$1))</f>
        <v/>
      </c>
    </row>
    <row r="66" spans="1:34" s="37" customFormat="1" ht="13.15" customHeight="1" x14ac:dyDescent="0.2">
      <c r="A66" s="142">
        <f>IFERROR(IF(A65+1&lt;=MAX('デイリーデータ (2)'!G:G),A65+1,""),"")</f>
        <v>14</v>
      </c>
      <c r="B66" s="143" t="str">
        <f t="shared" si="17"/>
        <v>52687</v>
      </c>
      <c r="C66" s="144" t="str">
        <f t="shared" si="18"/>
        <v>坪野 寿恵</v>
      </c>
      <c r="D66" s="145" t="str">
        <f>IF(COUNTIF('勤務表 (2)'!D$3:D16,●!$A$1)=COUNTIF('勤務表 (2)'!D$3:D15,●!$A$1),"",COUNTIF('勤務表 (2)'!D$3:D16,●!$A$1))</f>
        <v/>
      </c>
      <c r="E66" s="146" t="str">
        <f>IF(COUNTIF('勤務表 (2)'!E$3:E16,●!$A$1)=COUNTIF('勤務表 (2)'!E$3:E15,●!$A$1),"",COUNTIF('勤務表 (2)'!E$3:E16,●!$A$1))</f>
        <v/>
      </c>
      <c r="F66" s="146" t="str">
        <f>IF(COUNTIF('勤務表 (2)'!F$3:F16,●!$A$1)=COUNTIF('勤務表 (2)'!F$3:F15,●!$A$1),"",COUNTIF('勤務表 (2)'!F$3:F16,●!$A$1))</f>
        <v/>
      </c>
      <c r="G66" s="146" t="str">
        <f>IF(COUNTIF('勤務表 (2)'!G$3:G16,●!$A$1)=COUNTIF('勤務表 (2)'!G$3:G15,●!$A$1),"",COUNTIF('勤務表 (2)'!G$3:G16,●!$A$1))</f>
        <v/>
      </c>
      <c r="H66" s="146" t="str">
        <f>IF(COUNTIF('勤務表 (2)'!H$3:H16,●!$A$1)=COUNTIF('勤務表 (2)'!H$3:H15,●!$A$1),"",COUNTIF('勤務表 (2)'!H$3:H16,●!$A$1))</f>
        <v/>
      </c>
      <c r="I66" s="146">
        <f>IF(COUNTIF('勤務表 (2)'!I$3:I16,●!$A$1)=COUNTIF('勤務表 (2)'!I$3:I15,●!$A$1),"",COUNTIF('勤務表 (2)'!I$3:I16,●!$A$1))</f>
        <v>12</v>
      </c>
      <c r="J66" s="146" t="str">
        <f>IF(COUNTIF('勤務表 (2)'!J$3:J16,●!$A$1)=COUNTIF('勤務表 (2)'!J$3:J15,●!$A$1),"",COUNTIF('勤務表 (2)'!J$3:J16,●!$A$1))</f>
        <v/>
      </c>
      <c r="K66" s="146" t="str">
        <f>IF(COUNTIF('勤務表 (2)'!K$3:K16,●!$A$1)=COUNTIF('勤務表 (2)'!K$3:K15,●!$A$1),"",COUNTIF('勤務表 (2)'!K$3:K16,●!$A$1))</f>
        <v/>
      </c>
      <c r="L66" s="146" t="str">
        <f>IF(COUNTIF('勤務表 (2)'!L$3:L16,●!$A$1)=COUNTIF('勤務表 (2)'!L$3:L15,●!$A$1),"",COUNTIF('勤務表 (2)'!L$3:L16,●!$A$1))</f>
        <v/>
      </c>
      <c r="M66" s="146" t="str">
        <f>IF(COUNTIF('勤務表 (2)'!M$3:M16,●!$A$1)=COUNTIF('勤務表 (2)'!M$3:M15,●!$A$1),"",COUNTIF('勤務表 (2)'!M$3:M16,●!$A$1))</f>
        <v/>
      </c>
      <c r="N66" s="146" t="str">
        <f>IF(COUNTIF('勤務表 (2)'!N$3:N16,●!$A$1)=COUNTIF('勤務表 (2)'!N$3:N15,●!$A$1),"",COUNTIF('勤務表 (2)'!N$3:N16,●!$A$1))</f>
        <v/>
      </c>
      <c r="O66" s="146" t="str">
        <f>IF(COUNTIF('勤務表 (2)'!O$3:O16,●!$A$1)=COUNTIF('勤務表 (2)'!O$3:O15,●!$A$1),"",COUNTIF('勤務表 (2)'!O$3:O16,●!$A$1))</f>
        <v/>
      </c>
      <c r="P66" s="146">
        <f>IF(COUNTIF('勤務表 (2)'!P$3:P16,●!$A$1)=COUNTIF('勤務表 (2)'!P$3:P15,●!$A$1),"",COUNTIF('勤務表 (2)'!P$3:P16,●!$A$1))</f>
        <v>13</v>
      </c>
      <c r="Q66" s="146" t="str">
        <f>IF(COUNTIF('勤務表 (2)'!Q$3:Q16,●!$A$1)=COUNTIF('勤務表 (2)'!Q$3:Q15,●!$A$1),"",COUNTIF('勤務表 (2)'!Q$3:Q16,●!$A$1))</f>
        <v/>
      </c>
      <c r="R66" s="146" t="str">
        <f>IF(COUNTIF('勤務表 (2)'!R$3:R16,●!$A$1)=COUNTIF('勤務表 (2)'!R$3:R15,●!$A$1),"",COUNTIF('勤務表 (2)'!R$3:R16,●!$A$1))</f>
        <v/>
      </c>
      <c r="S66" s="146" t="str">
        <f>IF(COUNTIF('勤務表 (2)'!S$3:S16,●!$A$1)=COUNTIF('勤務表 (2)'!S$3:S15,●!$A$1),"",COUNTIF('勤務表 (2)'!S$3:S16,●!$A$1))</f>
        <v/>
      </c>
      <c r="T66" s="146" t="str">
        <f>IF(COUNTIF('勤務表 (2)'!T$3:T16,●!$A$1)=COUNTIF('勤務表 (2)'!T$3:T15,●!$A$1),"",COUNTIF('勤務表 (2)'!T$3:T16,●!$A$1))</f>
        <v/>
      </c>
      <c r="U66" s="146" t="str">
        <f>IF(COUNTIF('勤務表 (2)'!U$3:U16,●!$A$1)=COUNTIF('勤務表 (2)'!U$3:U15,●!$A$1),"",COUNTIF('勤務表 (2)'!U$3:U16,●!$A$1))</f>
        <v/>
      </c>
      <c r="V66" s="146" t="str">
        <f>IF(COUNTIF('勤務表 (2)'!V$3:V16,●!$A$1)=COUNTIF('勤務表 (2)'!V$3:V15,●!$A$1),"",COUNTIF('勤務表 (2)'!V$3:V16,●!$A$1))</f>
        <v/>
      </c>
      <c r="W66" s="146">
        <f>IF(COUNTIF('勤務表 (2)'!W$3:W16,●!$A$1)=COUNTIF('勤務表 (2)'!W$3:W15,●!$A$1),"",COUNTIF('勤務表 (2)'!W$3:W16,●!$A$1))</f>
        <v>13</v>
      </c>
      <c r="X66" s="146" t="str">
        <f>IF(COUNTIF('勤務表 (2)'!X$3:X16,●!$A$1)=COUNTIF('勤務表 (2)'!X$3:X15,●!$A$1),"",COUNTIF('勤務表 (2)'!X$3:X16,●!$A$1))</f>
        <v/>
      </c>
      <c r="Y66" s="146" t="str">
        <f>IF(COUNTIF('勤務表 (2)'!Y$3:Y16,●!$A$1)=COUNTIF('勤務表 (2)'!Y$3:Y15,●!$A$1),"",COUNTIF('勤務表 (2)'!Y$3:Y16,●!$A$1))</f>
        <v/>
      </c>
      <c r="Z66" s="146" t="str">
        <f>IF(COUNTIF('勤務表 (2)'!Z$3:Z16,●!$A$1)=COUNTIF('勤務表 (2)'!Z$3:Z15,●!$A$1),"",COUNTIF('勤務表 (2)'!Z$3:Z16,●!$A$1))</f>
        <v/>
      </c>
      <c r="AA66" s="146" t="str">
        <f>IF(COUNTIF('勤務表 (2)'!AA$3:AA16,●!$A$1)=COUNTIF('勤務表 (2)'!AA$3:AA15,●!$A$1),"",COUNTIF('勤務表 (2)'!AA$3:AA16,●!$A$1))</f>
        <v/>
      </c>
      <c r="AB66" s="146" t="str">
        <f>IF(COUNTIF('勤務表 (2)'!AB$3:AB16,●!$A$1)=COUNTIF('勤務表 (2)'!AB$3:AB15,●!$A$1),"",COUNTIF('勤務表 (2)'!AB$3:AB16,●!$A$1))</f>
        <v/>
      </c>
      <c r="AC66" s="146" t="str">
        <f>IF(COUNTIF('勤務表 (2)'!AC$3:AC16,●!$A$1)=COUNTIF('勤務表 (2)'!AC$3:AC15,●!$A$1),"",COUNTIF('勤務表 (2)'!AC$3:AC16,●!$A$1))</f>
        <v/>
      </c>
      <c r="AD66" s="146">
        <f>IF(COUNTIF('勤務表 (2)'!AD$3:AD16,●!$A$1)=COUNTIF('勤務表 (2)'!AD$3:AD15,●!$A$1),"",COUNTIF('勤務表 (2)'!AD$3:AD16,●!$A$1))</f>
        <v>13</v>
      </c>
      <c r="AE66" s="146" t="str">
        <f>IF(COUNTIF('勤務表 (2)'!AE$3:AE16,●!$A$1)=COUNTIF('勤務表 (2)'!AE$3:AE15,●!$A$1),"",COUNTIF('勤務表 (2)'!AE$3:AE16,●!$A$1))</f>
        <v/>
      </c>
      <c r="AF66" s="146" t="str">
        <f>IF(COUNTIF('勤務表 (2)'!AF$3:AF16,●!$A$1)=COUNTIF('勤務表 (2)'!AF$3:AF15,●!$A$1),"",COUNTIF('勤務表 (2)'!AF$3:AF16,●!$A$1))</f>
        <v/>
      </c>
      <c r="AG66" s="146" t="str">
        <f>IF(COUNTIF('勤務表 (2)'!AG$3:AG16,●!$A$1)=COUNTIF('勤務表 (2)'!AG$3:AG15,●!$A$1),"",COUNTIF('勤務表 (2)'!AG$3:AG16,●!$A$1))</f>
        <v/>
      </c>
      <c r="AH66" s="144" t="str">
        <f>IF(COUNTIF('勤務表 (2)'!AH$3:AH16,●!$A$1)=COUNTIF('勤務表 (2)'!AH$3:AH15,●!$A$1),"",COUNTIF('勤務表 (2)'!AH$3:AH16,●!$A$1))</f>
        <v/>
      </c>
    </row>
    <row r="67" spans="1:34" s="37" customFormat="1" ht="13.15" customHeight="1" x14ac:dyDescent="0.2">
      <c r="A67" s="142">
        <f>IFERROR(IF(A66+1&lt;=MAX('デイリーデータ (2)'!G:G),A66+1,""),"")</f>
        <v>15</v>
      </c>
      <c r="B67" s="143" t="str">
        <f t="shared" si="17"/>
        <v>56712</v>
      </c>
      <c r="C67" s="144" t="str">
        <f t="shared" si="18"/>
        <v>山田 正則</v>
      </c>
      <c r="D67" s="145" t="str">
        <f>IF(COUNTIF('勤務表 (2)'!D$3:D17,●!$A$1)=COUNTIF('勤務表 (2)'!D$3:D16,●!$A$1),"",COUNTIF('勤務表 (2)'!D$3:D17,●!$A$1))</f>
        <v/>
      </c>
      <c r="E67" s="146" t="str">
        <f>IF(COUNTIF('勤務表 (2)'!E$3:E17,●!$A$1)=COUNTIF('勤務表 (2)'!E$3:E16,●!$A$1),"",COUNTIF('勤務表 (2)'!E$3:E17,●!$A$1))</f>
        <v/>
      </c>
      <c r="F67" s="146" t="str">
        <f>IF(COUNTIF('勤務表 (2)'!F$3:F17,●!$A$1)=COUNTIF('勤務表 (2)'!F$3:F16,●!$A$1),"",COUNTIF('勤務表 (2)'!F$3:F17,●!$A$1))</f>
        <v/>
      </c>
      <c r="G67" s="146" t="str">
        <f>IF(COUNTIF('勤務表 (2)'!G$3:G17,●!$A$1)=COUNTIF('勤務表 (2)'!G$3:G16,●!$A$1),"",COUNTIF('勤務表 (2)'!G$3:G17,●!$A$1))</f>
        <v/>
      </c>
      <c r="H67" s="146" t="str">
        <f>IF(COUNTIF('勤務表 (2)'!H$3:H17,●!$A$1)=COUNTIF('勤務表 (2)'!H$3:H16,●!$A$1),"",COUNTIF('勤務表 (2)'!H$3:H17,●!$A$1))</f>
        <v/>
      </c>
      <c r="I67" s="146">
        <f>IF(COUNTIF('勤務表 (2)'!I$3:I17,●!$A$1)=COUNTIF('勤務表 (2)'!I$3:I16,●!$A$1),"",COUNTIF('勤務表 (2)'!I$3:I17,●!$A$1))</f>
        <v>13</v>
      </c>
      <c r="J67" s="146" t="str">
        <f>IF(COUNTIF('勤務表 (2)'!J$3:J17,●!$A$1)=COUNTIF('勤務表 (2)'!J$3:J16,●!$A$1),"",COUNTIF('勤務表 (2)'!J$3:J17,●!$A$1))</f>
        <v/>
      </c>
      <c r="K67" s="146" t="str">
        <f>IF(COUNTIF('勤務表 (2)'!K$3:K17,●!$A$1)=COUNTIF('勤務表 (2)'!K$3:K16,●!$A$1),"",COUNTIF('勤務表 (2)'!K$3:K17,●!$A$1))</f>
        <v/>
      </c>
      <c r="L67" s="146" t="str">
        <f>IF(COUNTIF('勤務表 (2)'!L$3:L17,●!$A$1)=COUNTIF('勤務表 (2)'!L$3:L16,●!$A$1),"",COUNTIF('勤務表 (2)'!L$3:L17,●!$A$1))</f>
        <v/>
      </c>
      <c r="M67" s="146" t="str">
        <f>IF(COUNTIF('勤務表 (2)'!M$3:M17,●!$A$1)=COUNTIF('勤務表 (2)'!M$3:M16,●!$A$1),"",COUNTIF('勤務表 (2)'!M$3:M17,●!$A$1))</f>
        <v/>
      </c>
      <c r="N67" s="146" t="str">
        <f>IF(COUNTIF('勤務表 (2)'!N$3:N17,●!$A$1)=COUNTIF('勤務表 (2)'!N$3:N16,●!$A$1),"",COUNTIF('勤務表 (2)'!N$3:N17,●!$A$1))</f>
        <v/>
      </c>
      <c r="O67" s="146" t="str">
        <f>IF(COUNTIF('勤務表 (2)'!O$3:O17,●!$A$1)=COUNTIF('勤務表 (2)'!O$3:O16,●!$A$1),"",COUNTIF('勤務表 (2)'!O$3:O17,●!$A$1))</f>
        <v/>
      </c>
      <c r="P67" s="146" t="str">
        <f>IF(COUNTIF('勤務表 (2)'!P$3:P17,●!$A$1)=COUNTIF('勤務表 (2)'!P$3:P16,●!$A$1),"",COUNTIF('勤務表 (2)'!P$3:P17,●!$A$1))</f>
        <v/>
      </c>
      <c r="Q67" s="146" t="str">
        <f>IF(COUNTIF('勤務表 (2)'!Q$3:Q17,●!$A$1)=COUNTIF('勤務表 (2)'!Q$3:Q16,●!$A$1),"",COUNTIF('勤務表 (2)'!Q$3:Q17,●!$A$1))</f>
        <v/>
      </c>
      <c r="R67" s="146">
        <f>IF(COUNTIF('勤務表 (2)'!R$3:R17,●!$A$1)=COUNTIF('勤務表 (2)'!R$3:R16,●!$A$1),"",COUNTIF('勤務表 (2)'!R$3:R17,●!$A$1))</f>
        <v>1</v>
      </c>
      <c r="S67" s="146" t="str">
        <f>IF(COUNTIF('勤務表 (2)'!S$3:S17,●!$A$1)=COUNTIF('勤務表 (2)'!S$3:S16,●!$A$1),"",COUNTIF('勤務表 (2)'!S$3:S17,●!$A$1))</f>
        <v/>
      </c>
      <c r="T67" s="146" t="str">
        <f>IF(COUNTIF('勤務表 (2)'!T$3:T17,●!$A$1)=COUNTIF('勤務表 (2)'!T$3:T16,●!$A$1),"",COUNTIF('勤務表 (2)'!T$3:T17,●!$A$1))</f>
        <v/>
      </c>
      <c r="U67" s="146" t="str">
        <f>IF(COUNTIF('勤務表 (2)'!U$3:U17,●!$A$1)=COUNTIF('勤務表 (2)'!U$3:U16,●!$A$1),"",COUNTIF('勤務表 (2)'!U$3:U17,●!$A$1))</f>
        <v/>
      </c>
      <c r="V67" s="146" t="str">
        <f>IF(COUNTIF('勤務表 (2)'!V$3:V17,●!$A$1)=COUNTIF('勤務表 (2)'!V$3:V16,●!$A$1),"",COUNTIF('勤務表 (2)'!V$3:V17,●!$A$1))</f>
        <v/>
      </c>
      <c r="W67" s="146">
        <f>IF(COUNTIF('勤務表 (2)'!W$3:W17,●!$A$1)=COUNTIF('勤務表 (2)'!W$3:W16,●!$A$1),"",COUNTIF('勤務表 (2)'!W$3:W17,●!$A$1))</f>
        <v>14</v>
      </c>
      <c r="X67" s="146" t="str">
        <f>IF(COUNTIF('勤務表 (2)'!X$3:X17,●!$A$1)=COUNTIF('勤務表 (2)'!X$3:X16,●!$A$1),"",COUNTIF('勤務表 (2)'!X$3:X17,●!$A$1))</f>
        <v/>
      </c>
      <c r="Y67" s="146" t="str">
        <f>IF(COUNTIF('勤務表 (2)'!Y$3:Y17,●!$A$1)=COUNTIF('勤務表 (2)'!Y$3:Y16,●!$A$1),"",COUNTIF('勤務表 (2)'!Y$3:Y17,●!$A$1))</f>
        <v/>
      </c>
      <c r="Z67" s="146" t="str">
        <f>IF(COUNTIF('勤務表 (2)'!Z$3:Z17,●!$A$1)=COUNTIF('勤務表 (2)'!Z$3:Z16,●!$A$1),"",COUNTIF('勤務表 (2)'!Z$3:Z17,●!$A$1))</f>
        <v/>
      </c>
      <c r="AA67" s="146" t="str">
        <f>IF(COUNTIF('勤務表 (2)'!AA$3:AA17,●!$A$1)=COUNTIF('勤務表 (2)'!AA$3:AA16,●!$A$1),"",COUNTIF('勤務表 (2)'!AA$3:AA17,●!$A$1))</f>
        <v/>
      </c>
      <c r="AB67" s="146" t="str">
        <f>IF(COUNTIF('勤務表 (2)'!AB$3:AB17,●!$A$1)=COUNTIF('勤務表 (2)'!AB$3:AB16,●!$A$1),"",COUNTIF('勤務表 (2)'!AB$3:AB17,●!$A$1))</f>
        <v/>
      </c>
      <c r="AC67" s="146" t="str">
        <f>IF(COUNTIF('勤務表 (2)'!AC$3:AC17,●!$A$1)=COUNTIF('勤務表 (2)'!AC$3:AC16,●!$A$1),"",COUNTIF('勤務表 (2)'!AC$3:AC17,●!$A$1))</f>
        <v/>
      </c>
      <c r="AD67" s="146" t="str">
        <f>IF(COUNTIF('勤務表 (2)'!AD$3:AD17,●!$A$1)=COUNTIF('勤務表 (2)'!AD$3:AD16,●!$A$1),"",COUNTIF('勤務表 (2)'!AD$3:AD17,●!$A$1))</f>
        <v/>
      </c>
      <c r="AE67" s="146" t="str">
        <f>IF(COUNTIF('勤務表 (2)'!AE$3:AE17,●!$A$1)=COUNTIF('勤務表 (2)'!AE$3:AE16,●!$A$1),"",COUNTIF('勤務表 (2)'!AE$3:AE17,●!$A$1))</f>
        <v/>
      </c>
      <c r="AF67" s="146">
        <f>IF(COUNTIF('勤務表 (2)'!AF$3:AF17,●!$A$1)=COUNTIF('勤務表 (2)'!AF$3:AF16,●!$A$1),"",COUNTIF('勤務表 (2)'!AF$3:AF17,●!$A$1))</f>
        <v>1</v>
      </c>
      <c r="AG67" s="146" t="str">
        <f>IF(COUNTIF('勤務表 (2)'!AG$3:AG17,●!$A$1)=COUNTIF('勤務表 (2)'!AG$3:AG16,●!$A$1),"",COUNTIF('勤務表 (2)'!AG$3:AG17,●!$A$1))</f>
        <v/>
      </c>
      <c r="AH67" s="144" t="str">
        <f>IF(COUNTIF('勤務表 (2)'!AH$3:AH17,●!$A$1)=COUNTIF('勤務表 (2)'!AH$3:AH16,●!$A$1),"",COUNTIF('勤務表 (2)'!AH$3:AH17,●!$A$1))</f>
        <v/>
      </c>
    </row>
    <row r="68" spans="1:34" s="37" customFormat="1" ht="13.15" customHeight="1" x14ac:dyDescent="0.2">
      <c r="A68" s="142">
        <f>IFERROR(IF(A67+1&lt;=MAX('デイリーデータ (2)'!G:G),A67+1,""),"")</f>
        <v>16</v>
      </c>
      <c r="B68" s="143" t="str">
        <f t="shared" si="17"/>
        <v>97962</v>
      </c>
      <c r="C68" s="144" t="str">
        <f t="shared" si="18"/>
        <v>林 亮子</v>
      </c>
      <c r="D68" s="145" t="str">
        <f>IF(COUNTIF('勤務表 (2)'!D$3:D18,●!$A$1)=COUNTIF('勤務表 (2)'!D$3:D17,●!$A$1),"",COUNTIF('勤務表 (2)'!D$3:D18,●!$A$1))</f>
        <v/>
      </c>
      <c r="E68" s="146" t="str">
        <f>IF(COUNTIF('勤務表 (2)'!E$3:E18,●!$A$1)=COUNTIF('勤務表 (2)'!E$3:E17,●!$A$1),"",COUNTIF('勤務表 (2)'!E$3:E18,●!$A$1))</f>
        <v/>
      </c>
      <c r="F68" s="146" t="str">
        <f>IF(COUNTIF('勤務表 (2)'!F$3:F18,●!$A$1)=COUNTIF('勤務表 (2)'!F$3:F17,●!$A$1),"",COUNTIF('勤務表 (2)'!F$3:F18,●!$A$1))</f>
        <v/>
      </c>
      <c r="G68" s="146" t="str">
        <f>IF(COUNTIF('勤務表 (2)'!G$3:G18,●!$A$1)=COUNTIF('勤務表 (2)'!G$3:G17,●!$A$1),"",COUNTIF('勤務表 (2)'!G$3:G18,●!$A$1))</f>
        <v/>
      </c>
      <c r="H68" s="146" t="str">
        <f>IF(COUNTIF('勤務表 (2)'!H$3:H18,●!$A$1)=COUNTIF('勤務表 (2)'!H$3:H17,●!$A$1),"",COUNTIF('勤務表 (2)'!H$3:H18,●!$A$1))</f>
        <v/>
      </c>
      <c r="I68" s="146">
        <f>IF(COUNTIF('勤務表 (2)'!I$3:I18,●!$A$1)=COUNTIF('勤務表 (2)'!I$3:I17,●!$A$1),"",COUNTIF('勤務表 (2)'!I$3:I18,●!$A$1))</f>
        <v>14</v>
      </c>
      <c r="J68" s="146" t="str">
        <f>IF(COUNTIF('勤務表 (2)'!J$3:J18,●!$A$1)=COUNTIF('勤務表 (2)'!J$3:J17,●!$A$1),"",COUNTIF('勤務表 (2)'!J$3:J18,●!$A$1))</f>
        <v/>
      </c>
      <c r="K68" s="146" t="str">
        <f>IF(COUNTIF('勤務表 (2)'!K$3:K18,●!$A$1)=COUNTIF('勤務表 (2)'!K$3:K17,●!$A$1),"",COUNTIF('勤務表 (2)'!K$3:K18,●!$A$1))</f>
        <v/>
      </c>
      <c r="L68" s="146" t="str">
        <f>IF(COUNTIF('勤務表 (2)'!L$3:L18,●!$A$1)=COUNTIF('勤務表 (2)'!L$3:L17,●!$A$1),"",COUNTIF('勤務表 (2)'!L$3:L18,●!$A$1))</f>
        <v/>
      </c>
      <c r="M68" s="146" t="str">
        <f>IF(COUNTIF('勤務表 (2)'!M$3:M18,●!$A$1)=COUNTIF('勤務表 (2)'!M$3:M17,●!$A$1),"",COUNTIF('勤務表 (2)'!M$3:M18,●!$A$1))</f>
        <v/>
      </c>
      <c r="N68" s="146" t="str">
        <f>IF(COUNTIF('勤務表 (2)'!N$3:N18,●!$A$1)=COUNTIF('勤務表 (2)'!N$3:N17,●!$A$1),"",COUNTIF('勤務表 (2)'!N$3:N18,●!$A$1))</f>
        <v/>
      </c>
      <c r="O68" s="146" t="str">
        <f>IF(COUNTIF('勤務表 (2)'!O$3:O18,●!$A$1)=COUNTIF('勤務表 (2)'!O$3:O17,●!$A$1),"",COUNTIF('勤務表 (2)'!O$3:O18,●!$A$1))</f>
        <v/>
      </c>
      <c r="P68" s="146">
        <f>IF(COUNTIF('勤務表 (2)'!P$3:P18,●!$A$1)=COUNTIF('勤務表 (2)'!P$3:P17,●!$A$1),"",COUNTIF('勤務表 (2)'!P$3:P18,●!$A$1))</f>
        <v>14</v>
      </c>
      <c r="Q68" s="146" t="str">
        <f>IF(COUNTIF('勤務表 (2)'!Q$3:Q18,●!$A$1)=COUNTIF('勤務表 (2)'!Q$3:Q17,●!$A$1),"",COUNTIF('勤務表 (2)'!Q$3:Q18,●!$A$1))</f>
        <v/>
      </c>
      <c r="R68" s="146" t="str">
        <f>IF(COUNTIF('勤務表 (2)'!R$3:R18,●!$A$1)=COUNTIF('勤務表 (2)'!R$3:R17,●!$A$1),"",COUNTIF('勤務表 (2)'!R$3:R18,●!$A$1))</f>
        <v/>
      </c>
      <c r="S68" s="146" t="str">
        <f>IF(COUNTIF('勤務表 (2)'!S$3:S18,●!$A$1)=COUNTIF('勤務表 (2)'!S$3:S17,●!$A$1),"",COUNTIF('勤務表 (2)'!S$3:S18,●!$A$1))</f>
        <v/>
      </c>
      <c r="T68" s="146" t="str">
        <f>IF(COUNTIF('勤務表 (2)'!T$3:T18,●!$A$1)=COUNTIF('勤務表 (2)'!T$3:T17,●!$A$1),"",COUNTIF('勤務表 (2)'!T$3:T18,●!$A$1))</f>
        <v/>
      </c>
      <c r="U68" s="146" t="str">
        <f>IF(COUNTIF('勤務表 (2)'!U$3:U18,●!$A$1)=COUNTIF('勤務表 (2)'!U$3:U17,●!$A$1),"",COUNTIF('勤務表 (2)'!U$3:U18,●!$A$1))</f>
        <v/>
      </c>
      <c r="V68" s="146" t="str">
        <f>IF(COUNTIF('勤務表 (2)'!V$3:V18,●!$A$1)=COUNTIF('勤務表 (2)'!V$3:V17,●!$A$1),"",COUNTIF('勤務表 (2)'!V$3:V18,●!$A$1))</f>
        <v/>
      </c>
      <c r="W68" s="146">
        <f>IF(COUNTIF('勤務表 (2)'!W$3:W18,●!$A$1)=COUNTIF('勤務表 (2)'!W$3:W17,●!$A$1),"",COUNTIF('勤務表 (2)'!W$3:W18,●!$A$1))</f>
        <v>15</v>
      </c>
      <c r="X68" s="146" t="str">
        <f>IF(COUNTIF('勤務表 (2)'!X$3:X18,●!$A$1)=COUNTIF('勤務表 (2)'!X$3:X17,●!$A$1),"",COUNTIF('勤務表 (2)'!X$3:X18,●!$A$1))</f>
        <v/>
      </c>
      <c r="Y68" s="146" t="str">
        <f>IF(COUNTIF('勤務表 (2)'!Y$3:Y18,●!$A$1)=COUNTIF('勤務表 (2)'!Y$3:Y17,●!$A$1),"",COUNTIF('勤務表 (2)'!Y$3:Y18,●!$A$1))</f>
        <v/>
      </c>
      <c r="Z68" s="146" t="str">
        <f>IF(COUNTIF('勤務表 (2)'!Z$3:Z18,●!$A$1)=COUNTIF('勤務表 (2)'!Z$3:Z17,●!$A$1),"",COUNTIF('勤務表 (2)'!Z$3:Z18,●!$A$1))</f>
        <v/>
      </c>
      <c r="AA68" s="146" t="str">
        <f>IF(COUNTIF('勤務表 (2)'!AA$3:AA18,●!$A$1)=COUNTIF('勤務表 (2)'!AA$3:AA17,●!$A$1),"",COUNTIF('勤務表 (2)'!AA$3:AA18,●!$A$1))</f>
        <v/>
      </c>
      <c r="AB68" s="146" t="str">
        <f>IF(COUNTIF('勤務表 (2)'!AB$3:AB18,●!$A$1)=COUNTIF('勤務表 (2)'!AB$3:AB17,●!$A$1),"",COUNTIF('勤務表 (2)'!AB$3:AB18,●!$A$1))</f>
        <v/>
      </c>
      <c r="AC68" s="146" t="str">
        <f>IF(COUNTIF('勤務表 (2)'!AC$3:AC18,●!$A$1)=COUNTIF('勤務表 (2)'!AC$3:AC17,●!$A$1),"",COUNTIF('勤務表 (2)'!AC$3:AC18,●!$A$1))</f>
        <v/>
      </c>
      <c r="AD68" s="146">
        <f>IF(COUNTIF('勤務表 (2)'!AD$3:AD18,●!$A$1)=COUNTIF('勤務表 (2)'!AD$3:AD17,●!$A$1),"",COUNTIF('勤務表 (2)'!AD$3:AD18,●!$A$1))</f>
        <v>14</v>
      </c>
      <c r="AE68" s="146" t="str">
        <f>IF(COUNTIF('勤務表 (2)'!AE$3:AE18,●!$A$1)=COUNTIF('勤務表 (2)'!AE$3:AE17,●!$A$1),"",COUNTIF('勤務表 (2)'!AE$3:AE18,●!$A$1))</f>
        <v/>
      </c>
      <c r="AF68" s="146" t="str">
        <f>IF(COUNTIF('勤務表 (2)'!AF$3:AF18,●!$A$1)=COUNTIF('勤務表 (2)'!AF$3:AF17,●!$A$1),"",COUNTIF('勤務表 (2)'!AF$3:AF18,●!$A$1))</f>
        <v/>
      </c>
      <c r="AG68" s="146" t="str">
        <f>IF(COUNTIF('勤務表 (2)'!AG$3:AG18,●!$A$1)=COUNTIF('勤務表 (2)'!AG$3:AG17,●!$A$1),"",COUNTIF('勤務表 (2)'!AG$3:AG18,●!$A$1))</f>
        <v/>
      </c>
      <c r="AH68" s="144" t="str">
        <f>IF(COUNTIF('勤務表 (2)'!AH$3:AH18,●!$A$1)=COUNTIF('勤務表 (2)'!AH$3:AH17,●!$A$1),"",COUNTIF('勤務表 (2)'!AH$3:AH18,●!$A$1))</f>
        <v/>
      </c>
    </row>
    <row r="69" spans="1:34" s="37" customFormat="1" ht="13.15" customHeight="1" x14ac:dyDescent="0.2">
      <c r="A69" s="142">
        <f>IFERROR(IF(A68+1&lt;=MAX('デイリーデータ (2)'!G:G),A68+1,""),"")</f>
        <v>17</v>
      </c>
      <c r="B69" s="143" t="str">
        <f t="shared" si="17"/>
        <v>103814</v>
      </c>
      <c r="C69" s="144" t="str">
        <f t="shared" si="18"/>
        <v>田村 能之</v>
      </c>
      <c r="D69" s="145" t="str">
        <f>IF(COUNTIF('勤務表 (2)'!D$3:D19,●!$A$1)=COUNTIF('勤務表 (2)'!D$3:D18,●!$A$1),"",COUNTIF('勤務表 (2)'!D$3:D19,●!$A$1))</f>
        <v/>
      </c>
      <c r="E69" s="146" t="str">
        <f>IF(COUNTIF('勤務表 (2)'!E$3:E19,●!$A$1)=COUNTIF('勤務表 (2)'!E$3:E18,●!$A$1),"",COUNTIF('勤務表 (2)'!E$3:E19,●!$A$1))</f>
        <v/>
      </c>
      <c r="F69" s="146" t="str">
        <f>IF(COUNTIF('勤務表 (2)'!F$3:F19,●!$A$1)=COUNTIF('勤務表 (2)'!F$3:F18,●!$A$1),"",COUNTIF('勤務表 (2)'!F$3:F19,●!$A$1))</f>
        <v/>
      </c>
      <c r="G69" s="146" t="str">
        <f>IF(COUNTIF('勤務表 (2)'!G$3:G19,●!$A$1)=COUNTIF('勤務表 (2)'!G$3:G18,●!$A$1),"",COUNTIF('勤務表 (2)'!G$3:G19,●!$A$1))</f>
        <v/>
      </c>
      <c r="H69" s="146" t="str">
        <f>IF(COUNTIF('勤務表 (2)'!H$3:H19,●!$A$1)=COUNTIF('勤務表 (2)'!H$3:H18,●!$A$1),"",COUNTIF('勤務表 (2)'!H$3:H19,●!$A$1))</f>
        <v/>
      </c>
      <c r="I69" s="146" t="str">
        <f>IF(COUNTIF('勤務表 (2)'!I$3:I19,●!$A$1)=COUNTIF('勤務表 (2)'!I$3:I18,●!$A$1),"",COUNTIF('勤務表 (2)'!I$3:I19,●!$A$1))</f>
        <v/>
      </c>
      <c r="J69" s="146">
        <f>IF(COUNTIF('勤務表 (2)'!J$3:J19,●!$A$1)=COUNTIF('勤務表 (2)'!J$3:J18,●!$A$1),"",COUNTIF('勤務表 (2)'!J$3:J19,●!$A$1))</f>
        <v>2</v>
      </c>
      <c r="K69" s="146" t="str">
        <f>IF(COUNTIF('勤務表 (2)'!K$3:K19,●!$A$1)=COUNTIF('勤務表 (2)'!K$3:K18,●!$A$1),"",COUNTIF('勤務表 (2)'!K$3:K19,●!$A$1))</f>
        <v/>
      </c>
      <c r="L69" s="146" t="str">
        <f>IF(COUNTIF('勤務表 (2)'!L$3:L19,●!$A$1)=COUNTIF('勤務表 (2)'!L$3:L18,●!$A$1),"",COUNTIF('勤務表 (2)'!L$3:L19,●!$A$1))</f>
        <v/>
      </c>
      <c r="M69" s="146" t="str">
        <f>IF(COUNTIF('勤務表 (2)'!M$3:M19,●!$A$1)=COUNTIF('勤務表 (2)'!M$3:M18,●!$A$1),"",COUNTIF('勤務表 (2)'!M$3:M19,●!$A$1))</f>
        <v/>
      </c>
      <c r="N69" s="146" t="str">
        <f>IF(COUNTIF('勤務表 (2)'!N$3:N19,●!$A$1)=COUNTIF('勤務表 (2)'!N$3:N18,●!$A$1),"",COUNTIF('勤務表 (2)'!N$3:N19,●!$A$1))</f>
        <v/>
      </c>
      <c r="O69" s="146" t="str">
        <f>IF(COUNTIF('勤務表 (2)'!O$3:O19,●!$A$1)=COUNTIF('勤務表 (2)'!O$3:O18,●!$A$1),"",COUNTIF('勤務表 (2)'!O$3:O19,●!$A$1))</f>
        <v/>
      </c>
      <c r="P69" s="146">
        <f>IF(COUNTIF('勤務表 (2)'!P$3:P19,●!$A$1)=COUNTIF('勤務表 (2)'!P$3:P18,●!$A$1),"",COUNTIF('勤務表 (2)'!P$3:P19,●!$A$1))</f>
        <v>15</v>
      </c>
      <c r="Q69" s="146" t="str">
        <f>IF(COUNTIF('勤務表 (2)'!Q$3:Q19,●!$A$1)=COUNTIF('勤務表 (2)'!Q$3:Q18,●!$A$1),"",COUNTIF('勤務表 (2)'!Q$3:Q19,●!$A$1))</f>
        <v/>
      </c>
      <c r="R69" s="146" t="str">
        <f>IF(COUNTIF('勤務表 (2)'!R$3:R19,●!$A$1)=COUNTIF('勤務表 (2)'!R$3:R18,●!$A$1),"",COUNTIF('勤務表 (2)'!R$3:R19,●!$A$1))</f>
        <v/>
      </c>
      <c r="S69" s="146" t="str">
        <f>IF(COUNTIF('勤務表 (2)'!S$3:S19,●!$A$1)=COUNTIF('勤務表 (2)'!S$3:S18,●!$A$1),"",COUNTIF('勤務表 (2)'!S$3:S19,●!$A$1))</f>
        <v/>
      </c>
      <c r="T69" s="146" t="str">
        <f>IF(COUNTIF('勤務表 (2)'!T$3:T19,●!$A$1)=COUNTIF('勤務表 (2)'!T$3:T18,●!$A$1),"",COUNTIF('勤務表 (2)'!T$3:T19,●!$A$1))</f>
        <v/>
      </c>
      <c r="U69" s="146" t="str">
        <f>IF(COUNTIF('勤務表 (2)'!U$3:U19,●!$A$1)=COUNTIF('勤務表 (2)'!U$3:U18,●!$A$1),"",COUNTIF('勤務表 (2)'!U$3:U19,●!$A$1))</f>
        <v/>
      </c>
      <c r="V69" s="146" t="str">
        <f>IF(COUNTIF('勤務表 (2)'!V$3:V19,●!$A$1)=COUNTIF('勤務表 (2)'!V$3:V18,●!$A$1),"",COUNTIF('勤務表 (2)'!V$3:V19,●!$A$1))</f>
        <v/>
      </c>
      <c r="W69" s="146">
        <f>IF(COUNTIF('勤務表 (2)'!W$3:W19,●!$A$1)=COUNTIF('勤務表 (2)'!W$3:W18,●!$A$1),"",COUNTIF('勤務表 (2)'!W$3:W19,●!$A$1))</f>
        <v>16</v>
      </c>
      <c r="X69" s="146" t="str">
        <f>IF(COUNTIF('勤務表 (2)'!X$3:X19,●!$A$1)=COUNTIF('勤務表 (2)'!X$3:X18,●!$A$1),"",COUNTIF('勤務表 (2)'!X$3:X19,●!$A$1))</f>
        <v/>
      </c>
      <c r="Y69" s="146" t="str">
        <f>IF(COUNTIF('勤務表 (2)'!Y$3:Y19,●!$A$1)=COUNTIF('勤務表 (2)'!Y$3:Y18,●!$A$1),"",COUNTIF('勤務表 (2)'!Y$3:Y19,●!$A$1))</f>
        <v/>
      </c>
      <c r="Z69" s="146" t="str">
        <f>IF(COUNTIF('勤務表 (2)'!Z$3:Z19,●!$A$1)=COUNTIF('勤務表 (2)'!Z$3:Z18,●!$A$1),"",COUNTIF('勤務表 (2)'!Z$3:Z19,●!$A$1))</f>
        <v/>
      </c>
      <c r="AA69" s="146" t="str">
        <f>IF(COUNTIF('勤務表 (2)'!AA$3:AA19,●!$A$1)=COUNTIF('勤務表 (2)'!AA$3:AA18,●!$A$1),"",COUNTIF('勤務表 (2)'!AA$3:AA19,●!$A$1))</f>
        <v/>
      </c>
      <c r="AB69" s="146" t="str">
        <f>IF(COUNTIF('勤務表 (2)'!AB$3:AB19,●!$A$1)=COUNTIF('勤務表 (2)'!AB$3:AB18,●!$A$1),"",COUNTIF('勤務表 (2)'!AB$3:AB19,●!$A$1))</f>
        <v/>
      </c>
      <c r="AC69" s="146" t="str">
        <f>IF(COUNTIF('勤務表 (2)'!AC$3:AC19,●!$A$1)=COUNTIF('勤務表 (2)'!AC$3:AC18,●!$A$1),"",COUNTIF('勤務表 (2)'!AC$3:AC19,●!$A$1))</f>
        <v/>
      </c>
      <c r="AD69" s="146">
        <f>IF(COUNTIF('勤務表 (2)'!AD$3:AD19,●!$A$1)=COUNTIF('勤務表 (2)'!AD$3:AD18,●!$A$1),"",COUNTIF('勤務表 (2)'!AD$3:AD19,●!$A$1))</f>
        <v>15</v>
      </c>
      <c r="AE69" s="146" t="str">
        <f>IF(COUNTIF('勤務表 (2)'!AE$3:AE19,●!$A$1)=COUNTIF('勤務表 (2)'!AE$3:AE18,●!$A$1),"",COUNTIF('勤務表 (2)'!AE$3:AE19,●!$A$1))</f>
        <v/>
      </c>
      <c r="AF69" s="146" t="str">
        <f>IF(COUNTIF('勤務表 (2)'!AF$3:AF19,●!$A$1)=COUNTIF('勤務表 (2)'!AF$3:AF18,●!$A$1),"",COUNTIF('勤務表 (2)'!AF$3:AF19,●!$A$1))</f>
        <v/>
      </c>
      <c r="AG69" s="146" t="str">
        <f>IF(COUNTIF('勤務表 (2)'!AG$3:AG19,●!$A$1)=COUNTIF('勤務表 (2)'!AG$3:AG18,●!$A$1),"",COUNTIF('勤務表 (2)'!AG$3:AG19,●!$A$1))</f>
        <v/>
      </c>
      <c r="AH69" s="144" t="str">
        <f>IF(COUNTIF('勤務表 (2)'!AH$3:AH19,●!$A$1)=COUNTIF('勤務表 (2)'!AH$3:AH18,●!$A$1),"",COUNTIF('勤務表 (2)'!AH$3:AH19,●!$A$1))</f>
        <v/>
      </c>
    </row>
    <row r="70" spans="1:34" s="37" customFormat="1" ht="13.15" customHeight="1" x14ac:dyDescent="0.2">
      <c r="A70" s="142">
        <f>IFERROR(IF(A69+1&lt;=MAX('デイリーデータ (2)'!G:G),A69+1,""),"")</f>
        <v>18</v>
      </c>
      <c r="B70" s="143" t="str">
        <f t="shared" si="17"/>
        <v>109997</v>
      </c>
      <c r="C70" s="144" t="str">
        <f t="shared" si="18"/>
        <v>庵 緋沙子</v>
      </c>
      <c r="D70" s="145" t="str">
        <f>IF(COUNTIF('勤務表 (2)'!D$3:D20,●!$A$1)=COUNTIF('勤務表 (2)'!D$3:D19,●!$A$1),"",COUNTIF('勤務表 (2)'!D$3:D20,●!$A$1))</f>
        <v/>
      </c>
      <c r="E70" s="146" t="str">
        <f>IF(COUNTIF('勤務表 (2)'!E$3:E20,●!$A$1)=COUNTIF('勤務表 (2)'!E$3:E19,●!$A$1),"",COUNTIF('勤務表 (2)'!E$3:E20,●!$A$1))</f>
        <v/>
      </c>
      <c r="F70" s="146" t="str">
        <f>IF(COUNTIF('勤務表 (2)'!F$3:F20,●!$A$1)=COUNTIF('勤務表 (2)'!F$3:F19,●!$A$1),"",COUNTIF('勤務表 (2)'!F$3:F20,●!$A$1))</f>
        <v/>
      </c>
      <c r="G70" s="146" t="str">
        <f>IF(COUNTIF('勤務表 (2)'!G$3:G20,●!$A$1)=COUNTIF('勤務表 (2)'!G$3:G19,●!$A$1),"",COUNTIF('勤務表 (2)'!G$3:G20,●!$A$1))</f>
        <v/>
      </c>
      <c r="H70" s="146" t="str">
        <f>IF(COUNTIF('勤務表 (2)'!H$3:H20,●!$A$1)=COUNTIF('勤務表 (2)'!H$3:H19,●!$A$1),"",COUNTIF('勤務表 (2)'!H$3:H20,●!$A$1))</f>
        <v/>
      </c>
      <c r="I70" s="146">
        <f>IF(COUNTIF('勤務表 (2)'!I$3:I20,●!$A$1)=COUNTIF('勤務表 (2)'!I$3:I19,●!$A$1),"",COUNTIF('勤務表 (2)'!I$3:I20,●!$A$1))</f>
        <v>15</v>
      </c>
      <c r="J70" s="146" t="str">
        <f>IF(COUNTIF('勤務表 (2)'!J$3:J20,●!$A$1)=COUNTIF('勤務表 (2)'!J$3:J19,●!$A$1),"",COUNTIF('勤務表 (2)'!J$3:J20,●!$A$1))</f>
        <v/>
      </c>
      <c r="K70" s="146" t="str">
        <f>IF(COUNTIF('勤務表 (2)'!K$3:K20,●!$A$1)=COUNTIF('勤務表 (2)'!K$3:K19,●!$A$1),"",COUNTIF('勤務表 (2)'!K$3:K20,●!$A$1))</f>
        <v/>
      </c>
      <c r="L70" s="146" t="str">
        <f>IF(COUNTIF('勤務表 (2)'!L$3:L20,●!$A$1)=COUNTIF('勤務表 (2)'!L$3:L19,●!$A$1),"",COUNTIF('勤務表 (2)'!L$3:L20,●!$A$1))</f>
        <v/>
      </c>
      <c r="M70" s="146" t="str">
        <f>IF(COUNTIF('勤務表 (2)'!M$3:M20,●!$A$1)=COUNTIF('勤務表 (2)'!M$3:M19,●!$A$1),"",COUNTIF('勤務表 (2)'!M$3:M20,●!$A$1))</f>
        <v/>
      </c>
      <c r="N70" s="146" t="str">
        <f>IF(COUNTIF('勤務表 (2)'!N$3:N20,●!$A$1)=COUNTIF('勤務表 (2)'!N$3:N19,●!$A$1),"",COUNTIF('勤務表 (2)'!N$3:N20,●!$A$1))</f>
        <v/>
      </c>
      <c r="O70" s="146" t="str">
        <f>IF(COUNTIF('勤務表 (2)'!O$3:O20,●!$A$1)=COUNTIF('勤務表 (2)'!O$3:O19,●!$A$1),"",COUNTIF('勤務表 (2)'!O$3:O20,●!$A$1))</f>
        <v/>
      </c>
      <c r="P70" s="146" t="str">
        <f>IF(COUNTIF('勤務表 (2)'!P$3:P20,●!$A$1)=COUNTIF('勤務表 (2)'!P$3:P19,●!$A$1),"",COUNTIF('勤務表 (2)'!P$3:P20,●!$A$1))</f>
        <v/>
      </c>
      <c r="Q70" s="146">
        <f>IF(COUNTIF('勤務表 (2)'!Q$3:Q20,●!$A$1)=COUNTIF('勤務表 (2)'!Q$3:Q19,●!$A$1),"",COUNTIF('勤務表 (2)'!Q$3:Q20,●!$A$1))</f>
        <v>1</v>
      </c>
      <c r="R70" s="146" t="str">
        <f>IF(COUNTIF('勤務表 (2)'!R$3:R20,●!$A$1)=COUNTIF('勤務表 (2)'!R$3:R19,●!$A$1),"",COUNTIF('勤務表 (2)'!R$3:R20,●!$A$1))</f>
        <v/>
      </c>
      <c r="S70" s="146" t="str">
        <f>IF(COUNTIF('勤務表 (2)'!S$3:S20,●!$A$1)=COUNTIF('勤務表 (2)'!S$3:S19,●!$A$1),"",COUNTIF('勤務表 (2)'!S$3:S20,●!$A$1))</f>
        <v/>
      </c>
      <c r="T70" s="146" t="str">
        <f>IF(COUNTIF('勤務表 (2)'!T$3:T20,●!$A$1)=COUNTIF('勤務表 (2)'!T$3:T19,●!$A$1),"",COUNTIF('勤務表 (2)'!T$3:T20,●!$A$1))</f>
        <v/>
      </c>
      <c r="U70" s="146" t="str">
        <f>IF(COUNTIF('勤務表 (2)'!U$3:U20,●!$A$1)=COUNTIF('勤務表 (2)'!U$3:U19,●!$A$1),"",COUNTIF('勤務表 (2)'!U$3:U20,●!$A$1))</f>
        <v/>
      </c>
      <c r="V70" s="146" t="str">
        <f>IF(COUNTIF('勤務表 (2)'!V$3:V20,●!$A$1)=COUNTIF('勤務表 (2)'!V$3:V19,●!$A$1),"",COUNTIF('勤務表 (2)'!V$3:V20,●!$A$1))</f>
        <v/>
      </c>
      <c r="W70" s="146">
        <f>IF(COUNTIF('勤務表 (2)'!W$3:W20,●!$A$1)=COUNTIF('勤務表 (2)'!W$3:W19,●!$A$1),"",COUNTIF('勤務表 (2)'!W$3:W20,●!$A$1))</f>
        <v>17</v>
      </c>
      <c r="X70" s="146" t="str">
        <f>IF(COUNTIF('勤務表 (2)'!X$3:X20,●!$A$1)=COUNTIF('勤務表 (2)'!X$3:X19,●!$A$1),"",COUNTIF('勤務表 (2)'!X$3:X20,●!$A$1))</f>
        <v/>
      </c>
      <c r="Y70" s="146" t="str">
        <f>IF(COUNTIF('勤務表 (2)'!Y$3:Y20,●!$A$1)=COUNTIF('勤務表 (2)'!Y$3:Y19,●!$A$1),"",COUNTIF('勤務表 (2)'!Y$3:Y20,●!$A$1))</f>
        <v/>
      </c>
      <c r="Z70" s="146" t="str">
        <f>IF(COUNTIF('勤務表 (2)'!Z$3:Z20,●!$A$1)=COUNTIF('勤務表 (2)'!Z$3:Z19,●!$A$1),"",COUNTIF('勤務表 (2)'!Z$3:Z20,●!$A$1))</f>
        <v/>
      </c>
      <c r="AA70" s="146" t="str">
        <f>IF(COUNTIF('勤務表 (2)'!AA$3:AA20,●!$A$1)=COUNTIF('勤務表 (2)'!AA$3:AA19,●!$A$1),"",COUNTIF('勤務表 (2)'!AA$3:AA20,●!$A$1))</f>
        <v/>
      </c>
      <c r="AB70" s="146" t="str">
        <f>IF(COUNTIF('勤務表 (2)'!AB$3:AB20,●!$A$1)=COUNTIF('勤務表 (2)'!AB$3:AB19,●!$A$1),"",COUNTIF('勤務表 (2)'!AB$3:AB20,●!$A$1))</f>
        <v/>
      </c>
      <c r="AC70" s="146" t="str">
        <f>IF(COUNTIF('勤務表 (2)'!AC$3:AC20,●!$A$1)=COUNTIF('勤務表 (2)'!AC$3:AC19,●!$A$1),"",COUNTIF('勤務表 (2)'!AC$3:AC20,●!$A$1))</f>
        <v/>
      </c>
      <c r="AD70" s="146">
        <f>IF(COUNTIF('勤務表 (2)'!AD$3:AD20,●!$A$1)=COUNTIF('勤務表 (2)'!AD$3:AD19,●!$A$1),"",COUNTIF('勤務表 (2)'!AD$3:AD20,●!$A$1))</f>
        <v>16</v>
      </c>
      <c r="AE70" s="146" t="str">
        <f>IF(COUNTIF('勤務表 (2)'!AE$3:AE20,●!$A$1)=COUNTIF('勤務表 (2)'!AE$3:AE19,●!$A$1),"",COUNTIF('勤務表 (2)'!AE$3:AE20,●!$A$1))</f>
        <v/>
      </c>
      <c r="AF70" s="146" t="str">
        <f>IF(COUNTIF('勤務表 (2)'!AF$3:AF20,●!$A$1)=COUNTIF('勤務表 (2)'!AF$3:AF19,●!$A$1),"",COUNTIF('勤務表 (2)'!AF$3:AF20,●!$A$1))</f>
        <v/>
      </c>
      <c r="AG70" s="146" t="str">
        <f>IF(COUNTIF('勤務表 (2)'!AG$3:AG20,●!$A$1)=COUNTIF('勤務表 (2)'!AG$3:AG19,●!$A$1),"",COUNTIF('勤務表 (2)'!AG$3:AG20,●!$A$1))</f>
        <v/>
      </c>
      <c r="AH70" s="144" t="str">
        <f>IF(COUNTIF('勤務表 (2)'!AH$3:AH20,●!$A$1)=COUNTIF('勤務表 (2)'!AH$3:AH19,●!$A$1),"",COUNTIF('勤務表 (2)'!AH$3:AH20,●!$A$1))</f>
        <v/>
      </c>
    </row>
    <row r="71" spans="1:34" s="37" customFormat="1" ht="13.15" customHeight="1" x14ac:dyDescent="0.2">
      <c r="A71" s="142">
        <f>IFERROR(IF(A70+1&lt;=MAX('デイリーデータ (2)'!G:G),A70+1,""),"")</f>
        <v>19</v>
      </c>
      <c r="B71" s="143" t="str">
        <f t="shared" si="17"/>
        <v>79269</v>
      </c>
      <c r="C71" s="144" t="str">
        <f t="shared" si="18"/>
        <v>冨田 紗詠子</v>
      </c>
      <c r="D71" s="145" t="str">
        <f>IF(COUNTIF('勤務表 (2)'!D$3:D21,●!$A$1)=COUNTIF('勤務表 (2)'!D$3:D20,●!$A$1),"",COUNTIF('勤務表 (2)'!D$3:D21,●!$A$1))</f>
        <v/>
      </c>
      <c r="E71" s="146" t="str">
        <f>IF(COUNTIF('勤務表 (2)'!E$3:E21,●!$A$1)=COUNTIF('勤務表 (2)'!E$3:E20,●!$A$1),"",COUNTIF('勤務表 (2)'!E$3:E21,●!$A$1))</f>
        <v/>
      </c>
      <c r="F71" s="146" t="str">
        <f>IF(COUNTIF('勤務表 (2)'!F$3:F21,●!$A$1)=COUNTIF('勤務表 (2)'!F$3:F20,●!$A$1),"",COUNTIF('勤務表 (2)'!F$3:F21,●!$A$1))</f>
        <v/>
      </c>
      <c r="G71" s="146" t="str">
        <f>IF(COUNTIF('勤務表 (2)'!G$3:G21,●!$A$1)=COUNTIF('勤務表 (2)'!G$3:G20,●!$A$1),"",COUNTIF('勤務表 (2)'!G$3:G21,●!$A$1))</f>
        <v/>
      </c>
      <c r="H71" s="146" t="str">
        <f>IF(COUNTIF('勤務表 (2)'!H$3:H21,●!$A$1)=COUNTIF('勤務表 (2)'!H$3:H20,●!$A$1),"",COUNTIF('勤務表 (2)'!H$3:H21,●!$A$1))</f>
        <v/>
      </c>
      <c r="I71" s="146">
        <f>IF(COUNTIF('勤務表 (2)'!I$3:I21,●!$A$1)=COUNTIF('勤務表 (2)'!I$3:I20,●!$A$1),"",COUNTIF('勤務表 (2)'!I$3:I21,●!$A$1))</f>
        <v>16</v>
      </c>
      <c r="J71" s="146" t="str">
        <f>IF(COUNTIF('勤務表 (2)'!J$3:J21,●!$A$1)=COUNTIF('勤務表 (2)'!J$3:J20,●!$A$1),"",COUNTIF('勤務表 (2)'!J$3:J21,●!$A$1))</f>
        <v/>
      </c>
      <c r="K71" s="146" t="str">
        <f>IF(COUNTIF('勤務表 (2)'!K$3:K21,●!$A$1)=COUNTIF('勤務表 (2)'!K$3:K20,●!$A$1),"",COUNTIF('勤務表 (2)'!K$3:K21,●!$A$1))</f>
        <v/>
      </c>
      <c r="L71" s="146" t="str">
        <f>IF(COUNTIF('勤務表 (2)'!L$3:L21,●!$A$1)=COUNTIF('勤務表 (2)'!L$3:L20,●!$A$1),"",COUNTIF('勤務表 (2)'!L$3:L21,●!$A$1))</f>
        <v/>
      </c>
      <c r="M71" s="146" t="str">
        <f>IF(COUNTIF('勤務表 (2)'!M$3:M21,●!$A$1)=COUNTIF('勤務表 (2)'!M$3:M20,●!$A$1),"",COUNTIF('勤務表 (2)'!M$3:M21,●!$A$1))</f>
        <v/>
      </c>
      <c r="N71" s="146" t="str">
        <f>IF(COUNTIF('勤務表 (2)'!N$3:N21,●!$A$1)=COUNTIF('勤務表 (2)'!N$3:N20,●!$A$1),"",COUNTIF('勤務表 (2)'!N$3:N21,●!$A$1))</f>
        <v/>
      </c>
      <c r="O71" s="146" t="str">
        <f>IF(COUNTIF('勤務表 (2)'!O$3:O21,●!$A$1)=COUNTIF('勤務表 (2)'!O$3:O20,●!$A$1),"",COUNTIF('勤務表 (2)'!O$3:O21,●!$A$1))</f>
        <v/>
      </c>
      <c r="P71" s="146">
        <f>IF(COUNTIF('勤務表 (2)'!P$3:P21,●!$A$1)=COUNTIF('勤務表 (2)'!P$3:P20,●!$A$1),"",COUNTIF('勤務表 (2)'!P$3:P21,●!$A$1))</f>
        <v>16</v>
      </c>
      <c r="Q71" s="146" t="str">
        <f>IF(COUNTIF('勤務表 (2)'!Q$3:Q21,●!$A$1)=COUNTIF('勤務表 (2)'!Q$3:Q20,●!$A$1),"",COUNTIF('勤務表 (2)'!Q$3:Q21,●!$A$1))</f>
        <v/>
      </c>
      <c r="R71" s="146" t="str">
        <f>IF(COUNTIF('勤務表 (2)'!R$3:R21,●!$A$1)=COUNTIF('勤務表 (2)'!R$3:R20,●!$A$1),"",COUNTIF('勤務表 (2)'!R$3:R21,●!$A$1))</f>
        <v/>
      </c>
      <c r="S71" s="146" t="str">
        <f>IF(COUNTIF('勤務表 (2)'!S$3:S21,●!$A$1)=COUNTIF('勤務表 (2)'!S$3:S20,●!$A$1),"",COUNTIF('勤務表 (2)'!S$3:S21,●!$A$1))</f>
        <v/>
      </c>
      <c r="T71" s="146" t="str">
        <f>IF(COUNTIF('勤務表 (2)'!T$3:T21,●!$A$1)=COUNTIF('勤務表 (2)'!T$3:T20,●!$A$1),"",COUNTIF('勤務表 (2)'!T$3:T21,●!$A$1))</f>
        <v/>
      </c>
      <c r="U71" s="146" t="str">
        <f>IF(COUNTIF('勤務表 (2)'!U$3:U21,●!$A$1)=COUNTIF('勤務表 (2)'!U$3:U20,●!$A$1),"",COUNTIF('勤務表 (2)'!U$3:U21,●!$A$1))</f>
        <v/>
      </c>
      <c r="V71" s="146" t="str">
        <f>IF(COUNTIF('勤務表 (2)'!V$3:V21,●!$A$1)=COUNTIF('勤務表 (2)'!V$3:V20,●!$A$1),"",COUNTIF('勤務表 (2)'!V$3:V21,●!$A$1))</f>
        <v/>
      </c>
      <c r="W71" s="146">
        <f>IF(COUNTIF('勤務表 (2)'!W$3:W21,●!$A$1)=COUNTIF('勤務表 (2)'!W$3:W20,●!$A$1),"",COUNTIF('勤務表 (2)'!W$3:W21,●!$A$1))</f>
        <v>18</v>
      </c>
      <c r="X71" s="146" t="str">
        <f>IF(COUNTIF('勤務表 (2)'!X$3:X21,●!$A$1)=COUNTIF('勤務表 (2)'!X$3:X20,●!$A$1),"",COUNTIF('勤務表 (2)'!X$3:X21,●!$A$1))</f>
        <v/>
      </c>
      <c r="Y71" s="146" t="str">
        <f>IF(COUNTIF('勤務表 (2)'!Y$3:Y21,●!$A$1)=COUNTIF('勤務表 (2)'!Y$3:Y20,●!$A$1),"",COUNTIF('勤務表 (2)'!Y$3:Y21,●!$A$1))</f>
        <v/>
      </c>
      <c r="Z71" s="146" t="str">
        <f>IF(COUNTIF('勤務表 (2)'!Z$3:Z21,●!$A$1)=COUNTIF('勤務表 (2)'!Z$3:Z20,●!$A$1),"",COUNTIF('勤務表 (2)'!Z$3:Z21,●!$A$1))</f>
        <v/>
      </c>
      <c r="AA71" s="146" t="str">
        <f>IF(COUNTIF('勤務表 (2)'!AA$3:AA21,●!$A$1)=COUNTIF('勤務表 (2)'!AA$3:AA20,●!$A$1),"",COUNTIF('勤務表 (2)'!AA$3:AA21,●!$A$1))</f>
        <v/>
      </c>
      <c r="AB71" s="146" t="str">
        <f>IF(COUNTIF('勤務表 (2)'!AB$3:AB21,●!$A$1)=COUNTIF('勤務表 (2)'!AB$3:AB20,●!$A$1),"",COUNTIF('勤務表 (2)'!AB$3:AB21,●!$A$1))</f>
        <v/>
      </c>
      <c r="AC71" s="146" t="str">
        <f>IF(COUNTIF('勤務表 (2)'!AC$3:AC21,●!$A$1)=COUNTIF('勤務表 (2)'!AC$3:AC20,●!$A$1),"",COUNTIF('勤務表 (2)'!AC$3:AC21,●!$A$1))</f>
        <v/>
      </c>
      <c r="AD71" s="146">
        <f>IF(COUNTIF('勤務表 (2)'!AD$3:AD21,●!$A$1)=COUNTIF('勤務表 (2)'!AD$3:AD20,●!$A$1),"",COUNTIF('勤務表 (2)'!AD$3:AD21,●!$A$1))</f>
        <v>17</v>
      </c>
      <c r="AE71" s="146" t="str">
        <f>IF(COUNTIF('勤務表 (2)'!AE$3:AE21,●!$A$1)=COUNTIF('勤務表 (2)'!AE$3:AE20,●!$A$1),"",COUNTIF('勤務表 (2)'!AE$3:AE21,●!$A$1))</f>
        <v/>
      </c>
      <c r="AF71" s="146" t="str">
        <f>IF(COUNTIF('勤務表 (2)'!AF$3:AF21,●!$A$1)=COUNTIF('勤務表 (2)'!AF$3:AF20,●!$A$1),"",COUNTIF('勤務表 (2)'!AF$3:AF21,●!$A$1))</f>
        <v/>
      </c>
      <c r="AG71" s="146" t="str">
        <f>IF(COUNTIF('勤務表 (2)'!AG$3:AG21,●!$A$1)=COUNTIF('勤務表 (2)'!AG$3:AG20,●!$A$1),"",COUNTIF('勤務表 (2)'!AG$3:AG21,●!$A$1))</f>
        <v/>
      </c>
      <c r="AH71" s="144" t="str">
        <f>IF(COUNTIF('勤務表 (2)'!AH$3:AH21,●!$A$1)=COUNTIF('勤務表 (2)'!AH$3:AH20,●!$A$1),"",COUNTIF('勤務表 (2)'!AH$3:AH21,●!$A$1))</f>
        <v/>
      </c>
    </row>
    <row r="72" spans="1:34" s="37" customFormat="1" ht="13.15" customHeight="1" x14ac:dyDescent="0.2">
      <c r="A72" s="142">
        <f>IFERROR(IF(A71+1&lt;=MAX('デイリーデータ (2)'!G:G),A71+1,""),"")</f>
        <v>20</v>
      </c>
      <c r="B72" s="143" t="str">
        <f t="shared" si="17"/>
        <v>88777</v>
      </c>
      <c r="C72" s="144" t="str">
        <f t="shared" si="18"/>
        <v>黒田 奈菜子</v>
      </c>
      <c r="D72" s="145" t="str">
        <f>IF(COUNTIF('勤務表 (2)'!D$3:D22,●!$A$1)=COUNTIF('勤務表 (2)'!D$3:D21,●!$A$1),"",COUNTIF('勤務表 (2)'!D$3:D22,●!$A$1))</f>
        <v/>
      </c>
      <c r="E72" s="146" t="str">
        <f>IF(COUNTIF('勤務表 (2)'!E$3:E22,●!$A$1)=COUNTIF('勤務表 (2)'!E$3:E21,●!$A$1),"",COUNTIF('勤務表 (2)'!E$3:E22,●!$A$1))</f>
        <v/>
      </c>
      <c r="F72" s="146" t="str">
        <f>IF(COUNTIF('勤務表 (2)'!F$3:F22,●!$A$1)=COUNTIF('勤務表 (2)'!F$3:F21,●!$A$1),"",COUNTIF('勤務表 (2)'!F$3:F22,●!$A$1))</f>
        <v/>
      </c>
      <c r="G72" s="146" t="str">
        <f>IF(COUNTIF('勤務表 (2)'!G$3:G22,●!$A$1)=COUNTIF('勤務表 (2)'!G$3:G21,●!$A$1),"",COUNTIF('勤務表 (2)'!G$3:G22,●!$A$1))</f>
        <v/>
      </c>
      <c r="H72" s="146" t="str">
        <f>IF(COUNTIF('勤務表 (2)'!H$3:H22,●!$A$1)=COUNTIF('勤務表 (2)'!H$3:H21,●!$A$1),"",COUNTIF('勤務表 (2)'!H$3:H22,●!$A$1))</f>
        <v/>
      </c>
      <c r="I72" s="146">
        <f>IF(COUNTIF('勤務表 (2)'!I$3:I22,●!$A$1)=COUNTIF('勤務表 (2)'!I$3:I21,●!$A$1),"",COUNTIF('勤務表 (2)'!I$3:I22,●!$A$1))</f>
        <v>17</v>
      </c>
      <c r="J72" s="146" t="str">
        <f>IF(COUNTIF('勤務表 (2)'!J$3:J22,●!$A$1)=COUNTIF('勤務表 (2)'!J$3:J21,●!$A$1),"",COUNTIF('勤務表 (2)'!J$3:J22,●!$A$1))</f>
        <v/>
      </c>
      <c r="K72" s="146" t="str">
        <f>IF(COUNTIF('勤務表 (2)'!K$3:K22,●!$A$1)=COUNTIF('勤務表 (2)'!K$3:K21,●!$A$1),"",COUNTIF('勤務表 (2)'!K$3:K22,●!$A$1))</f>
        <v/>
      </c>
      <c r="L72" s="146" t="str">
        <f>IF(COUNTIF('勤務表 (2)'!L$3:L22,●!$A$1)=COUNTIF('勤務表 (2)'!L$3:L21,●!$A$1),"",COUNTIF('勤務表 (2)'!L$3:L22,●!$A$1))</f>
        <v/>
      </c>
      <c r="M72" s="146" t="str">
        <f>IF(COUNTIF('勤務表 (2)'!M$3:M22,●!$A$1)=COUNTIF('勤務表 (2)'!M$3:M21,●!$A$1),"",COUNTIF('勤務表 (2)'!M$3:M22,●!$A$1))</f>
        <v/>
      </c>
      <c r="N72" s="146" t="str">
        <f>IF(COUNTIF('勤務表 (2)'!N$3:N22,●!$A$1)=COUNTIF('勤務表 (2)'!N$3:N21,●!$A$1),"",COUNTIF('勤務表 (2)'!N$3:N22,●!$A$1))</f>
        <v/>
      </c>
      <c r="O72" s="146" t="str">
        <f>IF(COUNTIF('勤務表 (2)'!O$3:O22,●!$A$1)=COUNTIF('勤務表 (2)'!O$3:O21,●!$A$1),"",COUNTIF('勤務表 (2)'!O$3:O22,●!$A$1))</f>
        <v/>
      </c>
      <c r="P72" s="146">
        <f>IF(COUNTIF('勤務表 (2)'!P$3:P22,●!$A$1)=COUNTIF('勤務表 (2)'!P$3:P21,●!$A$1),"",COUNTIF('勤務表 (2)'!P$3:P22,●!$A$1))</f>
        <v>17</v>
      </c>
      <c r="Q72" s="146" t="str">
        <f>IF(COUNTIF('勤務表 (2)'!Q$3:Q22,●!$A$1)=COUNTIF('勤務表 (2)'!Q$3:Q21,●!$A$1),"",COUNTIF('勤務表 (2)'!Q$3:Q22,●!$A$1))</f>
        <v/>
      </c>
      <c r="R72" s="146" t="str">
        <f>IF(COUNTIF('勤務表 (2)'!R$3:R22,●!$A$1)=COUNTIF('勤務表 (2)'!R$3:R21,●!$A$1),"",COUNTIF('勤務表 (2)'!R$3:R22,●!$A$1))</f>
        <v/>
      </c>
      <c r="S72" s="146" t="str">
        <f>IF(COUNTIF('勤務表 (2)'!S$3:S22,●!$A$1)=COUNTIF('勤務表 (2)'!S$3:S21,●!$A$1),"",COUNTIF('勤務表 (2)'!S$3:S22,●!$A$1))</f>
        <v/>
      </c>
      <c r="T72" s="146" t="str">
        <f>IF(COUNTIF('勤務表 (2)'!T$3:T22,●!$A$1)=COUNTIF('勤務表 (2)'!T$3:T21,●!$A$1),"",COUNTIF('勤務表 (2)'!T$3:T22,●!$A$1))</f>
        <v/>
      </c>
      <c r="U72" s="146" t="str">
        <f>IF(COUNTIF('勤務表 (2)'!U$3:U22,●!$A$1)=COUNTIF('勤務表 (2)'!U$3:U21,●!$A$1),"",COUNTIF('勤務表 (2)'!U$3:U22,●!$A$1))</f>
        <v/>
      </c>
      <c r="V72" s="146" t="str">
        <f>IF(COUNTIF('勤務表 (2)'!V$3:V22,●!$A$1)=COUNTIF('勤務表 (2)'!V$3:V21,●!$A$1),"",COUNTIF('勤務表 (2)'!V$3:V22,●!$A$1))</f>
        <v/>
      </c>
      <c r="W72" s="146">
        <f>IF(COUNTIF('勤務表 (2)'!W$3:W22,●!$A$1)=COUNTIF('勤務表 (2)'!W$3:W21,●!$A$1),"",COUNTIF('勤務表 (2)'!W$3:W22,●!$A$1))</f>
        <v>19</v>
      </c>
      <c r="X72" s="146" t="str">
        <f>IF(COUNTIF('勤務表 (2)'!X$3:X22,●!$A$1)=COUNTIF('勤務表 (2)'!X$3:X21,●!$A$1),"",COUNTIF('勤務表 (2)'!X$3:X22,●!$A$1))</f>
        <v/>
      </c>
      <c r="Y72" s="146" t="str">
        <f>IF(COUNTIF('勤務表 (2)'!Y$3:Y22,●!$A$1)=COUNTIF('勤務表 (2)'!Y$3:Y21,●!$A$1),"",COUNTIF('勤務表 (2)'!Y$3:Y22,●!$A$1))</f>
        <v/>
      </c>
      <c r="Z72" s="146" t="str">
        <f>IF(COUNTIF('勤務表 (2)'!Z$3:Z22,●!$A$1)=COUNTIF('勤務表 (2)'!Z$3:Z21,●!$A$1),"",COUNTIF('勤務表 (2)'!Z$3:Z22,●!$A$1))</f>
        <v/>
      </c>
      <c r="AA72" s="146" t="str">
        <f>IF(COUNTIF('勤務表 (2)'!AA$3:AA22,●!$A$1)=COUNTIF('勤務表 (2)'!AA$3:AA21,●!$A$1),"",COUNTIF('勤務表 (2)'!AA$3:AA22,●!$A$1))</f>
        <v/>
      </c>
      <c r="AB72" s="146" t="str">
        <f>IF(COUNTIF('勤務表 (2)'!AB$3:AB22,●!$A$1)=COUNTIF('勤務表 (2)'!AB$3:AB21,●!$A$1),"",COUNTIF('勤務表 (2)'!AB$3:AB22,●!$A$1))</f>
        <v/>
      </c>
      <c r="AC72" s="146" t="str">
        <f>IF(COUNTIF('勤務表 (2)'!AC$3:AC22,●!$A$1)=COUNTIF('勤務表 (2)'!AC$3:AC21,●!$A$1),"",COUNTIF('勤務表 (2)'!AC$3:AC22,●!$A$1))</f>
        <v/>
      </c>
      <c r="AD72" s="146">
        <f>IF(COUNTIF('勤務表 (2)'!AD$3:AD22,●!$A$1)=COUNTIF('勤務表 (2)'!AD$3:AD21,●!$A$1),"",COUNTIF('勤務表 (2)'!AD$3:AD22,●!$A$1))</f>
        <v>18</v>
      </c>
      <c r="AE72" s="146" t="str">
        <f>IF(COUNTIF('勤務表 (2)'!AE$3:AE22,●!$A$1)=COUNTIF('勤務表 (2)'!AE$3:AE21,●!$A$1),"",COUNTIF('勤務表 (2)'!AE$3:AE22,●!$A$1))</f>
        <v/>
      </c>
      <c r="AF72" s="146" t="str">
        <f>IF(COUNTIF('勤務表 (2)'!AF$3:AF22,●!$A$1)=COUNTIF('勤務表 (2)'!AF$3:AF21,●!$A$1),"",COUNTIF('勤務表 (2)'!AF$3:AF22,●!$A$1))</f>
        <v/>
      </c>
      <c r="AG72" s="146" t="str">
        <f>IF(COUNTIF('勤務表 (2)'!AG$3:AG22,●!$A$1)=COUNTIF('勤務表 (2)'!AG$3:AG21,●!$A$1),"",COUNTIF('勤務表 (2)'!AG$3:AG22,●!$A$1))</f>
        <v/>
      </c>
      <c r="AH72" s="144" t="str">
        <f>IF(COUNTIF('勤務表 (2)'!AH$3:AH22,●!$A$1)=COUNTIF('勤務表 (2)'!AH$3:AH21,●!$A$1),"",COUNTIF('勤務表 (2)'!AH$3:AH22,●!$A$1))</f>
        <v/>
      </c>
    </row>
    <row r="73" spans="1:34" s="37" customFormat="1" ht="13.15" customHeight="1" x14ac:dyDescent="0.2">
      <c r="A73" s="142">
        <f>IFERROR(IF(A72+1&lt;=MAX('デイリーデータ (2)'!G:G),A72+1,""),"")</f>
        <v>21</v>
      </c>
      <c r="B73" s="143" t="str">
        <f t="shared" si="17"/>
        <v>94908</v>
      </c>
      <c r="C73" s="144" t="str">
        <f t="shared" si="18"/>
        <v>長迫 千寛</v>
      </c>
      <c r="D73" s="145" t="str">
        <f>IF(COUNTIF('勤務表 (2)'!D$3:D23,●!$A$1)=COUNTIF('勤務表 (2)'!D$3:D22,●!$A$1),"",COUNTIF('勤務表 (2)'!D$3:D23,●!$A$1))</f>
        <v/>
      </c>
      <c r="E73" s="146" t="str">
        <f>IF(COUNTIF('勤務表 (2)'!E$3:E23,●!$A$1)=COUNTIF('勤務表 (2)'!E$3:E22,●!$A$1),"",COUNTIF('勤務表 (2)'!E$3:E23,●!$A$1))</f>
        <v/>
      </c>
      <c r="F73" s="146" t="str">
        <f>IF(COUNTIF('勤務表 (2)'!F$3:F23,●!$A$1)=COUNTIF('勤務表 (2)'!F$3:F22,●!$A$1),"",COUNTIF('勤務表 (2)'!F$3:F23,●!$A$1))</f>
        <v/>
      </c>
      <c r="G73" s="146" t="str">
        <f>IF(COUNTIF('勤務表 (2)'!G$3:G23,●!$A$1)=COUNTIF('勤務表 (2)'!G$3:G22,●!$A$1),"",COUNTIF('勤務表 (2)'!G$3:G23,●!$A$1))</f>
        <v/>
      </c>
      <c r="H73" s="146" t="str">
        <f>IF(COUNTIF('勤務表 (2)'!H$3:H23,●!$A$1)=COUNTIF('勤務表 (2)'!H$3:H22,●!$A$1),"",COUNTIF('勤務表 (2)'!H$3:H23,●!$A$1))</f>
        <v/>
      </c>
      <c r="I73" s="146">
        <f>IF(COUNTIF('勤務表 (2)'!I$3:I23,●!$A$1)=COUNTIF('勤務表 (2)'!I$3:I22,●!$A$1),"",COUNTIF('勤務表 (2)'!I$3:I23,●!$A$1))</f>
        <v>18</v>
      </c>
      <c r="J73" s="146" t="str">
        <f>IF(COUNTIF('勤務表 (2)'!J$3:J23,●!$A$1)=COUNTIF('勤務表 (2)'!J$3:J22,●!$A$1),"",COUNTIF('勤務表 (2)'!J$3:J23,●!$A$1))</f>
        <v/>
      </c>
      <c r="K73" s="146" t="str">
        <f>IF(COUNTIF('勤務表 (2)'!K$3:K23,●!$A$1)=COUNTIF('勤務表 (2)'!K$3:K22,●!$A$1),"",COUNTIF('勤務表 (2)'!K$3:K23,●!$A$1))</f>
        <v/>
      </c>
      <c r="L73" s="146" t="str">
        <f>IF(COUNTIF('勤務表 (2)'!L$3:L23,●!$A$1)=COUNTIF('勤務表 (2)'!L$3:L22,●!$A$1),"",COUNTIF('勤務表 (2)'!L$3:L23,●!$A$1))</f>
        <v/>
      </c>
      <c r="M73" s="146" t="str">
        <f>IF(COUNTIF('勤務表 (2)'!M$3:M23,●!$A$1)=COUNTIF('勤務表 (2)'!M$3:M22,●!$A$1),"",COUNTIF('勤務表 (2)'!M$3:M23,●!$A$1))</f>
        <v/>
      </c>
      <c r="N73" s="146" t="str">
        <f>IF(COUNTIF('勤務表 (2)'!N$3:N23,●!$A$1)=COUNTIF('勤務表 (2)'!N$3:N22,●!$A$1),"",COUNTIF('勤務表 (2)'!N$3:N23,●!$A$1))</f>
        <v/>
      </c>
      <c r="O73" s="146" t="str">
        <f>IF(COUNTIF('勤務表 (2)'!O$3:O23,●!$A$1)=COUNTIF('勤務表 (2)'!O$3:O22,●!$A$1),"",COUNTIF('勤務表 (2)'!O$3:O23,●!$A$1))</f>
        <v/>
      </c>
      <c r="P73" s="146">
        <f>IF(COUNTIF('勤務表 (2)'!P$3:P23,●!$A$1)=COUNTIF('勤務表 (2)'!P$3:P22,●!$A$1),"",COUNTIF('勤務表 (2)'!P$3:P23,●!$A$1))</f>
        <v>18</v>
      </c>
      <c r="Q73" s="146" t="str">
        <f>IF(COUNTIF('勤務表 (2)'!Q$3:Q23,●!$A$1)=COUNTIF('勤務表 (2)'!Q$3:Q22,●!$A$1),"",COUNTIF('勤務表 (2)'!Q$3:Q23,●!$A$1))</f>
        <v/>
      </c>
      <c r="R73" s="146" t="str">
        <f>IF(COUNTIF('勤務表 (2)'!R$3:R23,●!$A$1)=COUNTIF('勤務表 (2)'!R$3:R22,●!$A$1),"",COUNTIF('勤務表 (2)'!R$3:R23,●!$A$1))</f>
        <v/>
      </c>
      <c r="S73" s="146" t="str">
        <f>IF(COUNTIF('勤務表 (2)'!S$3:S23,●!$A$1)=COUNTIF('勤務表 (2)'!S$3:S22,●!$A$1),"",COUNTIF('勤務表 (2)'!S$3:S23,●!$A$1))</f>
        <v/>
      </c>
      <c r="T73" s="146" t="str">
        <f>IF(COUNTIF('勤務表 (2)'!T$3:T23,●!$A$1)=COUNTIF('勤務表 (2)'!T$3:T22,●!$A$1),"",COUNTIF('勤務表 (2)'!T$3:T23,●!$A$1))</f>
        <v/>
      </c>
      <c r="U73" s="146" t="str">
        <f>IF(COUNTIF('勤務表 (2)'!U$3:U23,●!$A$1)=COUNTIF('勤務表 (2)'!U$3:U22,●!$A$1),"",COUNTIF('勤務表 (2)'!U$3:U23,●!$A$1))</f>
        <v/>
      </c>
      <c r="V73" s="146" t="str">
        <f>IF(COUNTIF('勤務表 (2)'!V$3:V23,●!$A$1)=COUNTIF('勤務表 (2)'!V$3:V22,●!$A$1),"",COUNTIF('勤務表 (2)'!V$3:V23,●!$A$1))</f>
        <v/>
      </c>
      <c r="W73" s="146">
        <f>IF(COUNTIF('勤務表 (2)'!W$3:W23,●!$A$1)=COUNTIF('勤務表 (2)'!W$3:W22,●!$A$1),"",COUNTIF('勤務表 (2)'!W$3:W23,●!$A$1))</f>
        <v>20</v>
      </c>
      <c r="X73" s="146" t="str">
        <f>IF(COUNTIF('勤務表 (2)'!X$3:X23,●!$A$1)=COUNTIF('勤務表 (2)'!X$3:X22,●!$A$1),"",COUNTIF('勤務表 (2)'!X$3:X23,●!$A$1))</f>
        <v/>
      </c>
      <c r="Y73" s="146" t="str">
        <f>IF(COUNTIF('勤務表 (2)'!Y$3:Y23,●!$A$1)=COUNTIF('勤務表 (2)'!Y$3:Y22,●!$A$1),"",COUNTIF('勤務表 (2)'!Y$3:Y23,●!$A$1))</f>
        <v/>
      </c>
      <c r="Z73" s="146" t="str">
        <f>IF(COUNTIF('勤務表 (2)'!Z$3:Z23,●!$A$1)=COUNTIF('勤務表 (2)'!Z$3:Z22,●!$A$1),"",COUNTIF('勤務表 (2)'!Z$3:Z23,●!$A$1))</f>
        <v/>
      </c>
      <c r="AA73" s="146" t="str">
        <f>IF(COUNTIF('勤務表 (2)'!AA$3:AA23,●!$A$1)=COUNTIF('勤務表 (2)'!AA$3:AA22,●!$A$1),"",COUNTIF('勤務表 (2)'!AA$3:AA23,●!$A$1))</f>
        <v/>
      </c>
      <c r="AB73" s="146" t="str">
        <f>IF(COUNTIF('勤務表 (2)'!AB$3:AB23,●!$A$1)=COUNTIF('勤務表 (2)'!AB$3:AB22,●!$A$1),"",COUNTIF('勤務表 (2)'!AB$3:AB23,●!$A$1))</f>
        <v/>
      </c>
      <c r="AC73" s="146" t="str">
        <f>IF(COUNTIF('勤務表 (2)'!AC$3:AC23,●!$A$1)=COUNTIF('勤務表 (2)'!AC$3:AC22,●!$A$1),"",COUNTIF('勤務表 (2)'!AC$3:AC23,●!$A$1))</f>
        <v/>
      </c>
      <c r="AD73" s="146">
        <f>IF(COUNTIF('勤務表 (2)'!AD$3:AD23,●!$A$1)=COUNTIF('勤務表 (2)'!AD$3:AD22,●!$A$1),"",COUNTIF('勤務表 (2)'!AD$3:AD23,●!$A$1))</f>
        <v>19</v>
      </c>
      <c r="AE73" s="146" t="str">
        <f>IF(COUNTIF('勤務表 (2)'!AE$3:AE23,●!$A$1)=COUNTIF('勤務表 (2)'!AE$3:AE22,●!$A$1),"",COUNTIF('勤務表 (2)'!AE$3:AE23,●!$A$1))</f>
        <v/>
      </c>
      <c r="AF73" s="146" t="str">
        <f>IF(COUNTIF('勤務表 (2)'!AF$3:AF23,●!$A$1)=COUNTIF('勤務表 (2)'!AF$3:AF22,●!$A$1),"",COUNTIF('勤務表 (2)'!AF$3:AF23,●!$A$1))</f>
        <v/>
      </c>
      <c r="AG73" s="146" t="str">
        <f>IF(COUNTIF('勤務表 (2)'!AG$3:AG23,●!$A$1)=COUNTIF('勤務表 (2)'!AG$3:AG22,●!$A$1),"",COUNTIF('勤務表 (2)'!AG$3:AG23,●!$A$1))</f>
        <v/>
      </c>
      <c r="AH73" s="144" t="str">
        <f>IF(COUNTIF('勤務表 (2)'!AH$3:AH23,●!$A$1)=COUNTIF('勤務表 (2)'!AH$3:AH22,●!$A$1),"",COUNTIF('勤務表 (2)'!AH$3:AH23,●!$A$1))</f>
        <v/>
      </c>
    </row>
    <row r="74" spans="1:34" s="37" customFormat="1" ht="13.15" customHeight="1" x14ac:dyDescent="0.2">
      <c r="A74" s="142">
        <f>IFERROR(IF(A73+1&lt;=MAX('デイリーデータ (2)'!G:G),A73+1,""),"")</f>
        <v>22</v>
      </c>
      <c r="B74" s="143" t="str">
        <f t="shared" si="17"/>
        <v>97974</v>
      </c>
      <c r="C74" s="144" t="str">
        <f t="shared" si="18"/>
        <v>吉田 汐里</v>
      </c>
      <c r="D74" s="145" t="str">
        <f>IF(COUNTIF('勤務表 (2)'!D$3:D24,●!$A$1)=COUNTIF('勤務表 (2)'!D$3:D23,●!$A$1),"",COUNTIF('勤務表 (2)'!D$3:D24,●!$A$1))</f>
        <v/>
      </c>
      <c r="E74" s="146" t="str">
        <f>IF(COUNTIF('勤務表 (2)'!E$3:E24,●!$A$1)=COUNTIF('勤務表 (2)'!E$3:E23,●!$A$1),"",COUNTIF('勤務表 (2)'!E$3:E24,●!$A$1))</f>
        <v/>
      </c>
      <c r="F74" s="146" t="str">
        <f>IF(COUNTIF('勤務表 (2)'!F$3:F24,●!$A$1)=COUNTIF('勤務表 (2)'!F$3:F23,●!$A$1),"",COUNTIF('勤務表 (2)'!F$3:F24,●!$A$1))</f>
        <v/>
      </c>
      <c r="G74" s="146" t="str">
        <f>IF(COUNTIF('勤務表 (2)'!G$3:G24,●!$A$1)=COUNTIF('勤務表 (2)'!G$3:G23,●!$A$1),"",COUNTIF('勤務表 (2)'!G$3:G24,●!$A$1))</f>
        <v/>
      </c>
      <c r="H74" s="146" t="str">
        <f>IF(COUNTIF('勤務表 (2)'!H$3:H24,●!$A$1)=COUNTIF('勤務表 (2)'!H$3:H23,●!$A$1),"",COUNTIF('勤務表 (2)'!H$3:H24,●!$A$1))</f>
        <v/>
      </c>
      <c r="I74" s="146">
        <f>IF(COUNTIF('勤務表 (2)'!I$3:I24,●!$A$1)=COUNTIF('勤務表 (2)'!I$3:I23,●!$A$1),"",COUNTIF('勤務表 (2)'!I$3:I24,●!$A$1))</f>
        <v>19</v>
      </c>
      <c r="J74" s="146" t="str">
        <f>IF(COUNTIF('勤務表 (2)'!J$3:J24,●!$A$1)=COUNTIF('勤務表 (2)'!J$3:J23,●!$A$1),"",COUNTIF('勤務表 (2)'!J$3:J24,●!$A$1))</f>
        <v/>
      </c>
      <c r="K74" s="146" t="str">
        <f>IF(COUNTIF('勤務表 (2)'!K$3:K24,●!$A$1)=COUNTIF('勤務表 (2)'!K$3:K23,●!$A$1),"",COUNTIF('勤務表 (2)'!K$3:K24,●!$A$1))</f>
        <v/>
      </c>
      <c r="L74" s="146" t="str">
        <f>IF(COUNTIF('勤務表 (2)'!L$3:L24,●!$A$1)=COUNTIF('勤務表 (2)'!L$3:L23,●!$A$1),"",COUNTIF('勤務表 (2)'!L$3:L24,●!$A$1))</f>
        <v/>
      </c>
      <c r="M74" s="146" t="str">
        <f>IF(COUNTIF('勤務表 (2)'!M$3:M24,●!$A$1)=COUNTIF('勤務表 (2)'!M$3:M23,●!$A$1),"",COUNTIF('勤務表 (2)'!M$3:M24,●!$A$1))</f>
        <v/>
      </c>
      <c r="N74" s="146" t="str">
        <f>IF(COUNTIF('勤務表 (2)'!N$3:N24,●!$A$1)=COUNTIF('勤務表 (2)'!N$3:N23,●!$A$1),"",COUNTIF('勤務表 (2)'!N$3:N24,●!$A$1))</f>
        <v/>
      </c>
      <c r="O74" s="146" t="str">
        <f>IF(COUNTIF('勤務表 (2)'!O$3:O24,●!$A$1)=COUNTIF('勤務表 (2)'!O$3:O23,●!$A$1),"",COUNTIF('勤務表 (2)'!O$3:O24,●!$A$1))</f>
        <v/>
      </c>
      <c r="P74" s="146">
        <f>IF(COUNTIF('勤務表 (2)'!P$3:P24,●!$A$1)=COUNTIF('勤務表 (2)'!P$3:P23,●!$A$1),"",COUNTIF('勤務表 (2)'!P$3:P24,●!$A$1))</f>
        <v>19</v>
      </c>
      <c r="Q74" s="146" t="str">
        <f>IF(COUNTIF('勤務表 (2)'!Q$3:Q24,●!$A$1)=COUNTIF('勤務表 (2)'!Q$3:Q23,●!$A$1),"",COUNTIF('勤務表 (2)'!Q$3:Q24,●!$A$1))</f>
        <v/>
      </c>
      <c r="R74" s="146" t="str">
        <f>IF(COUNTIF('勤務表 (2)'!R$3:R24,●!$A$1)=COUNTIF('勤務表 (2)'!R$3:R23,●!$A$1),"",COUNTIF('勤務表 (2)'!R$3:R24,●!$A$1))</f>
        <v/>
      </c>
      <c r="S74" s="146" t="str">
        <f>IF(COUNTIF('勤務表 (2)'!S$3:S24,●!$A$1)=COUNTIF('勤務表 (2)'!S$3:S23,●!$A$1),"",COUNTIF('勤務表 (2)'!S$3:S24,●!$A$1))</f>
        <v/>
      </c>
      <c r="T74" s="146" t="str">
        <f>IF(COUNTIF('勤務表 (2)'!T$3:T24,●!$A$1)=COUNTIF('勤務表 (2)'!T$3:T23,●!$A$1),"",COUNTIF('勤務表 (2)'!T$3:T24,●!$A$1))</f>
        <v/>
      </c>
      <c r="U74" s="146" t="str">
        <f>IF(COUNTIF('勤務表 (2)'!U$3:U24,●!$A$1)=COUNTIF('勤務表 (2)'!U$3:U23,●!$A$1),"",COUNTIF('勤務表 (2)'!U$3:U24,●!$A$1))</f>
        <v/>
      </c>
      <c r="V74" s="146" t="str">
        <f>IF(COUNTIF('勤務表 (2)'!V$3:V24,●!$A$1)=COUNTIF('勤務表 (2)'!V$3:V23,●!$A$1),"",COUNTIF('勤務表 (2)'!V$3:V24,●!$A$1))</f>
        <v/>
      </c>
      <c r="W74" s="146">
        <f>IF(COUNTIF('勤務表 (2)'!W$3:W24,●!$A$1)=COUNTIF('勤務表 (2)'!W$3:W23,●!$A$1),"",COUNTIF('勤務表 (2)'!W$3:W24,●!$A$1))</f>
        <v>21</v>
      </c>
      <c r="X74" s="146" t="str">
        <f>IF(COUNTIF('勤務表 (2)'!X$3:X24,●!$A$1)=COUNTIF('勤務表 (2)'!X$3:X23,●!$A$1),"",COUNTIF('勤務表 (2)'!X$3:X24,●!$A$1))</f>
        <v/>
      </c>
      <c r="Y74" s="146" t="str">
        <f>IF(COUNTIF('勤務表 (2)'!Y$3:Y24,●!$A$1)=COUNTIF('勤務表 (2)'!Y$3:Y23,●!$A$1),"",COUNTIF('勤務表 (2)'!Y$3:Y24,●!$A$1))</f>
        <v/>
      </c>
      <c r="Z74" s="146" t="str">
        <f>IF(COUNTIF('勤務表 (2)'!Z$3:Z24,●!$A$1)=COUNTIF('勤務表 (2)'!Z$3:Z23,●!$A$1),"",COUNTIF('勤務表 (2)'!Z$3:Z24,●!$A$1))</f>
        <v/>
      </c>
      <c r="AA74" s="146" t="str">
        <f>IF(COUNTIF('勤務表 (2)'!AA$3:AA24,●!$A$1)=COUNTIF('勤務表 (2)'!AA$3:AA23,●!$A$1),"",COUNTIF('勤務表 (2)'!AA$3:AA24,●!$A$1))</f>
        <v/>
      </c>
      <c r="AB74" s="146" t="str">
        <f>IF(COUNTIF('勤務表 (2)'!AB$3:AB24,●!$A$1)=COUNTIF('勤務表 (2)'!AB$3:AB23,●!$A$1),"",COUNTIF('勤務表 (2)'!AB$3:AB24,●!$A$1))</f>
        <v/>
      </c>
      <c r="AC74" s="146" t="str">
        <f>IF(COUNTIF('勤務表 (2)'!AC$3:AC24,●!$A$1)=COUNTIF('勤務表 (2)'!AC$3:AC23,●!$A$1),"",COUNTIF('勤務表 (2)'!AC$3:AC24,●!$A$1))</f>
        <v/>
      </c>
      <c r="AD74" s="146">
        <f>IF(COUNTIF('勤務表 (2)'!AD$3:AD24,●!$A$1)=COUNTIF('勤務表 (2)'!AD$3:AD23,●!$A$1),"",COUNTIF('勤務表 (2)'!AD$3:AD24,●!$A$1))</f>
        <v>20</v>
      </c>
      <c r="AE74" s="146" t="str">
        <f>IF(COUNTIF('勤務表 (2)'!AE$3:AE24,●!$A$1)=COUNTIF('勤務表 (2)'!AE$3:AE23,●!$A$1),"",COUNTIF('勤務表 (2)'!AE$3:AE24,●!$A$1))</f>
        <v/>
      </c>
      <c r="AF74" s="146" t="str">
        <f>IF(COUNTIF('勤務表 (2)'!AF$3:AF24,●!$A$1)=COUNTIF('勤務表 (2)'!AF$3:AF23,●!$A$1),"",COUNTIF('勤務表 (2)'!AF$3:AF24,●!$A$1))</f>
        <v/>
      </c>
      <c r="AG74" s="146" t="str">
        <f>IF(COUNTIF('勤務表 (2)'!AG$3:AG24,●!$A$1)=COUNTIF('勤務表 (2)'!AG$3:AG23,●!$A$1),"",COUNTIF('勤務表 (2)'!AG$3:AG24,●!$A$1))</f>
        <v/>
      </c>
      <c r="AH74" s="144" t="str">
        <f>IF(COUNTIF('勤務表 (2)'!AH$3:AH24,●!$A$1)=COUNTIF('勤務表 (2)'!AH$3:AH23,●!$A$1),"",COUNTIF('勤務表 (2)'!AH$3:AH24,●!$A$1))</f>
        <v/>
      </c>
    </row>
    <row r="75" spans="1:34" s="37" customFormat="1" ht="13.15" customHeight="1" x14ac:dyDescent="0.2">
      <c r="A75" s="142">
        <f>IFERROR(IF(A74+1&lt;=MAX('デイリーデータ (2)'!G:G),A74+1,""),"")</f>
        <v>23</v>
      </c>
      <c r="B75" s="143" t="str">
        <f t="shared" si="17"/>
        <v>109272</v>
      </c>
      <c r="C75" s="144" t="str">
        <f t="shared" si="18"/>
        <v>齊藤 久紘</v>
      </c>
      <c r="D75" s="145" t="str">
        <f>IF(COUNTIF('勤務表 (2)'!D$3:D25,●!$A$1)=COUNTIF('勤務表 (2)'!D$3:D24,●!$A$1),"",COUNTIF('勤務表 (2)'!D$3:D25,●!$A$1))</f>
        <v/>
      </c>
      <c r="E75" s="146" t="str">
        <f>IF(COUNTIF('勤務表 (2)'!E$3:E25,●!$A$1)=COUNTIF('勤務表 (2)'!E$3:E24,●!$A$1),"",COUNTIF('勤務表 (2)'!E$3:E25,●!$A$1))</f>
        <v/>
      </c>
      <c r="F75" s="146" t="str">
        <f>IF(COUNTIF('勤務表 (2)'!F$3:F25,●!$A$1)=COUNTIF('勤務表 (2)'!F$3:F24,●!$A$1),"",COUNTIF('勤務表 (2)'!F$3:F25,●!$A$1))</f>
        <v/>
      </c>
      <c r="G75" s="146" t="str">
        <f>IF(COUNTIF('勤務表 (2)'!G$3:G25,●!$A$1)=COUNTIF('勤務表 (2)'!G$3:G24,●!$A$1),"",COUNTIF('勤務表 (2)'!G$3:G25,●!$A$1))</f>
        <v/>
      </c>
      <c r="H75" s="146" t="str">
        <f>IF(COUNTIF('勤務表 (2)'!H$3:H25,●!$A$1)=COUNTIF('勤務表 (2)'!H$3:H24,●!$A$1),"",COUNTIF('勤務表 (2)'!H$3:H25,●!$A$1))</f>
        <v/>
      </c>
      <c r="I75" s="146">
        <f>IF(COUNTIF('勤務表 (2)'!I$3:I25,●!$A$1)=COUNTIF('勤務表 (2)'!I$3:I24,●!$A$1),"",COUNTIF('勤務表 (2)'!I$3:I25,●!$A$1))</f>
        <v>20</v>
      </c>
      <c r="J75" s="146" t="str">
        <f>IF(COUNTIF('勤務表 (2)'!J$3:J25,●!$A$1)=COUNTIF('勤務表 (2)'!J$3:J24,●!$A$1),"",COUNTIF('勤務表 (2)'!J$3:J25,●!$A$1))</f>
        <v/>
      </c>
      <c r="K75" s="146" t="str">
        <f>IF(COUNTIF('勤務表 (2)'!K$3:K25,●!$A$1)=COUNTIF('勤務表 (2)'!K$3:K24,●!$A$1),"",COUNTIF('勤務表 (2)'!K$3:K25,●!$A$1))</f>
        <v/>
      </c>
      <c r="L75" s="146" t="str">
        <f>IF(COUNTIF('勤務表 (2)'!L$3:L25,●!$A$1)=COUNTIF('勤務表 (2)'!L$3:L24,●!$A$1),"",COUNTIF('勤務表 (2)'!L$3:L25,●!$A$1))</f>
        <v/>
      </c>
      <c r="M75" s="146" t="str">
        <f>IF(COUNTIF('勤務表 (2)'!M$3:M25,●!$A$1)=COUNTIF('勤務表 (2)'!M$3:M24,●!$A$1),"",COUNTIF('勤務表 (2)'!M$3:M25,●!$A$1))</f>
        <v/>
      </c>
      <c r="N75" s="146" t="str">
        <f>IF(COUNTIF('勤務表 (2)'!N$3:N25,●!$A$1)=COUNTIF('勤務表 (2)'!N$3:N24,●!$A$1),"",COUNTIF('勤務表 (2)'!N$3:N25,●!$A$1))</f>
        <v/>
      </c>
      <c r="O75" s="146" t="str">
        <f>IF(COUNTIF('勤務表 (2)'!O$3:O25,●!$A$1)=COUNTIF('勤務表 (2)'!O$3:O24,●!$A$1),"",COUNTIF('勤務表 (2)'!O$3:O25,●!$A$1))</f>
        <v/>
      </c>
      <c r="P75" s="146">
        <f>IF(COUNTIF('勤務表 (2)'!P$3:P25,●!$A$1)=COUNTIF('勤務表 (2)'!P$3:P24,●!$A$1),"",COUNTIF('勤務表 (2)'!P$3:P25,●!$A$1))</f>
        <v>20</v>
      </c>
      <c r="Q75" s="146" t="str">
        <f>IF(COUNTIF('勤務表 (2)'!Q$3:Q25,●!$A$1)=COUNTIF('勤務表 (2)'!Q$3:Q24,●!$A$1),"",COUNTIF('勤務表 (2)'!Q$3:Q25,●!$A$1))</f>
        <v/>
      </c>
      <c r="R75" s="146" t="str">
        <f>IF(COUNTIF('勤務表 (2)'!R$3:R25,●!$A$1)=COUNTIF('勤務表 (2)'!R$3:R24,●!$A$1),"",COUNTIF('勤務表 (2)'!R$3:R25,●!$A$1))</f>
        <v/>
      </c>
      <c r="S75" s="146" t="str">
        <f>IF(COUNTIF('勤務表 (2)'!S$3:S25,●!$A$1)=COUNTIF('勤務表 (2)'!S$3:S24,●!$A$1),"",COUNTIF('勤務表 (2)'!S$3:S25,●!$A$1))</f>
        <v/>
      </c>
      <c r="T75" s="146" t="str">
        <f>IF(COUNTIF('勤務表 (2)'!T$3:T25,●!$A$1)=COUNTIF('勤務表 (2)'!T$3:T24,●!$A$1),"",COUNTIF('勤務表 (2)'!T$3:T25,●!$A$1))</f>
        <v/>
      </c>
      <c r="U75" s="146" t="str">
        <f>IF(COUNTIF('勤務表 (2)'!U$3:U25,●!$A$1)=COUNTIF('勤務表 (2)'!U$3:U24,●!$A$1),"",COUNTIF('勤務表 (2)'!U$3:U25,●!$A$1))</f>
        <v/>
      </c>
      <c r="V75" s="146" t="str">
        <f>IF(COUNTIF('勤務表 (2)'!V$3:V25,●!$A$1)=COUNTIF('勤務表 (2)'!V$3:V24,●!$A$1),"",COUNTIF('勤務表 (2)'!V$3:V25,●!$A$1))</f>
        <v/>
      </c>
      <c r="W75" s="146">
        <f>IF(COUNTIF('勤務表 (2)'!W$3:W25,●!$A$1)=COUNTIF('勤務表 (2)'!W$3:W24,●!$A$1),"",COUNTIF('勤務表 (2)'!W$3:W25,●!$A$1))</f>
        <v>22</v>
      </c>
      <c r="X75" s="146" t="str">
        <f>IF(COUNTIF('勤務表 (2)'!X$3:X25,●!$A$1)=COUNTIF('勤務表 (2)'!X$3:X24,●!$A$1),"",COUNTIF('勤務表 (2)'!X$3:X25,●!$A$1))</f>
        <v/>
      </c>
      <c r="Y75" s="146" t="str">
        <f>IF(COUNTIF('勤務表 (2)'!Y$3:Y25,●!$A$1)=COUNTIF('勤務表 (2)'!Y$3:Y24,●!$A$1),"",COUNTIF('勤務表 (2)'!Y$3:Y25,●!$A$1))</f>
        <v/>
      </c>
      <c r="Z75" s="146" t="str">
        <f>IF(COUNTIF('勤務表 (2)'!Z$3:Z25,●!$A$1)=COUNTIF('勤務表 (2)'!Z$3:Z24,●!$A$1),"",COUNTIF('勤務表 (2)'!Z$3:Z25,●!$A$1))</f>
        <v/>
      </c>
      <c r="AA75" s="146" t="str">
        <f>IF(COUNTIF('勤務表 (2)'!AA$3:AA25,●!$A$1)=COUNTIF('勤務表 (2)'!AA$3:AA24,●!$A$1),"",COUNTIF('勤務表 (2)'!AA$3:AA25,●!$A$1))</f>
        <v/>
      </c>
      <c r="AB75" s="146" t="str">
        <f>IF(COUNTIF('勤務表 (2)'!AB$3:AB25,●!$A$1)=COUNTIF('勤務表 (2)'!AB$3:AB24,●!$A$1),"",COUNTIF('勤務表 (2)'!AB$3:AB25,●!$A$1))</f>
        <v/>
      </c>
      <c r="AC75" s="146" t="str">
        <f>IF(COUNTIF('勤務表 (2)'!AC$3:AC25,●!$A$1)=COUNTIF('勤務表 (2)'!AC$3:AC24,●!$A$1),"",COUNTIF('勤務表 (2)'!AC$3:AC25,●!$A$1))</f>
        <v/>
      </c>
      <c r="AD75" s="146">
        <f>IF(COUNTIF('勤務表 (2)'!AD$3:AD25,●!$A$1)=COUNTIF('勤務表 (2)'!AD$3:AD24,●!$A$1),"",COUNTIF('勤務表 (2)'!AD$3:AD25,●!$A$1))</f>
        <v>21</v>
      </c>
      <c r="AE75" s="146" t="str">
        <f>IF(COUNTIF('勤務表 (2)'!AE$3:AE25,●!$A$1)=COUNTIF('勤務表 (2)'!AE$3:AE24,●!$A$1),"",COUNTIF('勤務表 (2)'!AE$3:AE25,●!$A$1))</f>
        <v/>
      </c>
      <c r="AF75" s="146" t="str">
        <f>IF(COUNTIF('勤務表 (2)'!AF$3:AF25,●!$A$1)=COUNTIF('勤務表 (2)'!AF$3:AF24,●!$A$1),"",COUNTIF('勤務表 (2)'!AF$3:AF25,●!$A$1))</f>
        <v/>
      </c>
      <c r="AG75" s="146" t="str">
        <f>IF(COUNTIF('勤務表 (2)'!AG$3:AG25,●!$A$1)=COUNTIF('勤務表 (2)'!AG$3:AG24,●!$A$1),"",COUNTIF('勤務表 (2)'!AG$3:AG25,●!$A$1))</f>
        <v/>
      </c>
      <c r="AH75" s="144" t="str">
        <f>IF(COUNTIF('勤務表 (2)'!AH$3:AH25,●!$A$1)=COUNTIF('勤務表 (2)'!AH$3:AH24,●!$A$1),"",COUNTIF('勤務表 (2)'!AH$3:AH25,●!$A$1))</f>
        <v/>
      </c>
    </row>
    <row r="76" spans="1:34" s="37" customFormat="1" ht="13.15" customHeight="1" x14ac:dyDescent="0.2">
      <c r="A76" s="142">
        <f>IFERROR(IF(A75+1&lt;=MAX('デイリーデータ (2)'!G:G),A75+1,""),"")</f>
        <v>24</v>
      </c>
      <c r="B76" s="143" t="str">
        <f t="shared" si="17"/>
        <v>112499</v>
      </c>
      <c r="C76" s="144" t="str">
        <f t="shared" si="18"/>
        <v>佐藤 恵梨子</v>
      </c>
      <c r="D76" s="145" t="str">
        <f>IF(COUNTIF('勤務表 (2)'!D$3:D26,●!$A$1)=COUNTIF('勤務表 (2)'!D$3:D25,●!$A$1),"",COUNTIF('勤務表 (2)'!D$3:D26,●!$A$1))</f>
        <v/>
      </c>
      <c r="E76" s="146" t="str">
        <f>IF(COUNTIF('勤務表 (2)'!E$3:E26,●!$A$1)=COUNTIF('勤務表 (2)'!E$3:E25,●!$A$1),"",COUNTIF('勤務表 (2)'!E$3:E26,●!$A$1))</f>
        <v/>
      </c>
      <c r="F76" s="146" t="str">
        <f>IF(COUNTIF('勤務表 (2)'!F$3:F26,●!$A$1)=COUNTIF('勤務表 (2)'!F$3:F25,●!$A$1),"",COUNTIF('勤務表 (2)'!F$3:F26,●!$A$1))</f>
        <v/>
      </c>
      <c r="G76" s="146" t="str">
        <f>IF(COUNTIF('勤務表 (2)'!G$3:G26,●!$A$1)=COUNTIF('勤務表 (2)'!G$3:G25,●!$A$1),"",COUNTIF('勤務表 (2)'!G$3:G26,●!$A$1))</f>
        <v/>
      </c>
      <c r="H76" s="146" t="str">
        <f>IF(COUNTIF('勤務表 (2)'!H$3:H26,●!$A$1)=COUNTIF('勤務表 (2)'!H$3:H25,●!$A$1),"",COUNTIF('勤務表 (2)'!H$3:H26,●!$A$1))</f>
        <v/>
      </c>
      <c r="I76" s="146">
        <f>IF(COUNTIF('勤務表 (2)'!I$3:I26,●!$A$1)=COUNTIF('勤務表 (2)'!I$3:I25,●!$A$1),"",COUNTIF('勤務表 (2)'!I$3:I26,●!$A$1))</f>
        <v>21</v>
      </c>
      <c r="J76" s="146" t="str">
        <f>IF(COUNTIF('勤務表 (2)'!J$3:J26,●!$A$1)=COUNTIF('勤務表 (2)'!J$3:J25,●!$A$1),"",COUNTIF('勤務表 (2)'!J$3:J26,●!$A$1))</f>
        <v/>
      </c>
      <c r="K76" s="146" t="str">
        <f>IF(COUNTIF('勤務表 (2)'!K$3:K26,●!$A$1)=COUNTIF('勤務表 (2)'!K$3:K25,●!$A$1),"",COUNTIF('勤務表 (2)'!K$3:K26,●!$A$1))</f>
        <v/>
      </c>
      <c r="L76" s="146" t="str">
        <f>IF(COUNTIF('勤務表 (2)'!L$3:L26,●!$A$1)=COUNTIF('勤務表 (2)'!L$3:L25,●!$A$1),"",COUNTIF('勤務表 (2)'!L$3:L26,●!$A$1))</f>
        <v/>
      </c>
      <c r="M76" s="146" t="str">
        <f>IF(COUNTIF('勤務表 (2)'!M$3:M26,●!$A$1)=COUNTIF('勤務表 (2)'!M$3:M25,●!$A$1),"",COUNTIF('勤務表 (2)'!M$3:M26,●!$A$1))</f>
        <v/>
      </c>
      <c r="N76" s="146" t="str">
        <f>IF(COUNTIF('勤務表 (2)'!N$3:N26,●!$A$1)=COUNTIF('勤務表 (2)'!N$3:N25,●!$A$1),"",COUNTIF('勤務表 (2)'!N$3:N26,●!$A$1))</f>
        <v/>
      </c>
      <c r="O76" s="146" t="str">
        <f>IF(COUNTIF('勤務表 (2)'!O$3:O26,●!$A$1)=COUNTIF('勤務表 (2)'!O$3:O25,●!$A$1),"",COUNTIF('勤務表 (2)'!O$3:O26,●!$A$1))</f>
        <v/>
      </c>
      <c r="P76" s="146">
        <f>IF(COUNTIF('勤務表 (2)'!P$3:P26,●!$A$1)=COUNTIF('勤務表 (2)'!P$3:P25,●!$A$1),"",COUNTIF('勤務表 (2)'!P$3:P26,●!$A$1))</f>
        <v>21</v>
      </c>
      <c r="Q76" s="146" t="str">
        <f>IF(COUNTIF('勤務表 (2)'!Q$3:Q26,●!$A$1)=COUNTIF('勤務表 (2)'!Q$3:Q25,●!$A$1),"",COUNTIF('勤務表 (2)'!Q$3:Q26,●!$A$1))</f>
        <v/>
      </c>
      <c r="R76" s="146" t="str">
        <f>IF(COUNTIF('勤務表 (2)'!R$3:R26,●!$A$1)=COUNTIF('勤務表 (2)'!R$3:R25,●!$A$1),"",COUNTIF('勤務表 (2)'!R$3:R26,●!$A$1))</f>
        <v/>
      </c>
      <c r="S76" s="146" t="str">
        <f>IF(COUNTIF('勤務表 (2)'!S$3:S26,●!$A$1)=COUNTIF('勤務表 (2)'!S$3:S25,●!$A$1),"",COUNTIF('勤務表 (2)'!S$3:S26,●!$A$1))</f>
        <v/>
      </c>
      <c r="T76" s="146" t="str">
        <f>IF(COUNTIF('勤務表 (2)'!T$3:T26,●!$A$1)=COUNTIF('勤務表 (2)'!T$3:T25,●!$A$1),"",COUNTIF('勤務表 (2)'!T$3:T26,●!$A$1))</f>
        <v/>
      </c>
      <c r="U76" s="146" t="str">
        <f>IF(COUNTIF('勤務表 (2)'!U$3:U26,●!$A$1)=COUNTIF('勤務表 (2)'!U$3:U25,●!$A$1),"",COUNTIF('勤務表 (2)'!U$3:U26,●!$A$1))</f>
        <v/>
      </c>
      <c r="V76" s="146" t="str">
        <f>IF(COUNTIF('勤務表 (2)'!V$3:V26,●!$A$1)=COUNTIF('勤務表 (2)'!V$3:V25,●!$A$1),"",COUNTIF('勤務表 (2)'!V$3:V26,●!$A$1))</f>
        <v/>
      </c>
      <c r="W76" s="146">
        <f>IF(COUNTIF('勤務表 (2)'!W$3:W26,●!$A$1)=COUNTIF('勤務表 (2)'!W$3:W25,●!$A$1),"",COUNTIF('勤務表 (2)'!W$3:W26,●!$A$1))</f>
        <v>23</v>
      </c>
      <c r="X76" s="146" t="str">
        <f>IF(COUNTIF('勤務表 (2)'!X$3:X26,●!$A$1)=COUNTIF('勤務表 (2)'!X$3:X25,●!$A$1),"",COUNTIF('勤務表 (2)'!X$3:X26,●!$A$1))</f>
        <v/>
      </c>
      <c r="Y76" s="146" t="str">
        <f>IF(COUNTIF('勤務表 (2)'!Y$3:Y26,●!$A$1)=COUNTIF('勤務表 (2)'!Y$3:Y25,●!$A$1),"",COUNTIF('勤務表 (2)'!Y$3:Y26,●!$A$1))</f>
        <v/>
      </c>
      <c r="Z76" s="146" t="str">
        <f>IF(COUNTIF('勤務表 (2)'!Z$3:Z26,●!$A$1)=COUNTIF('勤務表 (2)'!Z$3:Z25,●!$A$1),"",COUNTIF('勤務表 (2)'!Z$3:Z26,●!$A$1))</f>
        <v/>
      </c>
      <c r="AA76" s="146" t="str">
        <f>IF(COUNTIF('勤務表 (2)'!AA$3:AA26,●!$A$1)=COUNTIF('勤務表 (2)'!AA$3:AA25,●!$A$1),"",COUNTIF('勤務表 (2)'!AA$3:AA26,●!$A$1))</f>
        <v/>
      </c>
      <c r="AB76" s="146" t="str">
        <f>IF(COUNTIF('勤務表 (2)'!AB$3:AB26,●!$A$1)=COUNTIF('勤務表 (2)'!AB$3:AB25,●!$A$1),"",COUNTIF('勤務表 (2)'!AB$3:AB26,●!$A$1))</f>
        <v/>
      </c>
      <c r="AC76" s="146" t="str">
        <f>IF(COUNTIF('勤務表 (2)'!AC$3:AC26,●!$A$1)=COUNTIF('勤務表 (2)'!AC$3:AC25,●!$A$1),"",COUNTIF('勤務表 (2)'!AC$3:AC26,●!$A$1))</f>
        <v/>
      </c>
      <c r="AD76" s="146" t="str">
        <f>IF(COUNTIF('勤務表 (2)'!AD$3:AD26,●!$A$1)=COUNTIF('勤務表 (2)'!AD$3:AD25,●!$A$1),"",COUNTIF('勤務表 (2)'!AD$3:AD26,●!$A$1))</f>
        <v/>
      </c>
      <c r="AE76" s="146" t="str">
        <f>IF(COUNTIF('勤務表 (2)'!AE$3:AE26,●!$A$1)=COUNTIF('勤務表 (2)'!AE$3:AE25,●!$A$1),"",COUNTIF('勤務表 (2)'!AE$3:AE26,●!$A$1))</f>
        <v/>
      </c>
      <c r="AF76" s="146">
        <f>IF(COUNTIF('勤務表 (2)'!AF$3:AF26,●!$A$1)=COUNTIF('勤務表 (2)'!AF$3:AF25,●!$A$1),"",COUNTIF('勤務表 (2)'!AF$3:AF26,●!$A$1))</f>
        <v>2</v>
      </c>
      <c r="AG76" s="146" t="str">
        <f>IF(COUNTIF('勤務表 (2)'!AG$3:AG26,●!$A$1)=COUNTIF('勤務表 (2)'!AG$3:AG25,●!$A$1),"",COUNTIF('勤務表 (2)'!AG$3:AG26,●!$A$1))</f>
        <v/>
      </c>
      <c r="AH76" s="144" t="str">
        <f>IF(COUNTIF('勤務表 (2)'!AH$3:AH26,●!$A$1)=COUNTIF('勤務表 (2)'!AH$3:AH25,●!$A$1),"",COUNTIF('勤務表 (2)'!AH$3:AH26,●!$A$1))</f>
        <v/>
      </c>
    </row>
    <row r="77" spans="1:34" s="37" customFormat="1" ht="13.15" customHeight="1" x14ac:dyDescent="0.2">
      <c r="A77" s="142">
        <f>IFERROR(IF(A76+1&lt;=MAX('デイリーデータ (2)'!G:G),A76+1,""),"")</f>
        <v>25</v>
      </c>
      <c r="B77" s="143" t="str">
        <f t="shared" si="17"/>
        <v>114863</v>
      </c>
      <c r="C77" s="144" t="str">
        <f t="shared" si="18"/>
        <v>加藤 靖博</v>
      </c>
      <c r="D77" s="145" t="str">
        <f>IF(COUNTIF('勤務表 (2)'!D$3:D27,●!$A$1)=COUNTIF('勤務表 (2)'!D$3:D26,●!$A$1),"",COUNTIF('勤務表 (2)'!D$3:D27,●!$A$1))</f>
        <v/>
      </c>
      <c r="E77" s="146" t="str">
        <f>IF(COUNTIF('勤務表 (2)'!E$3:E27,●!$A$1)=COUNTIF('勤務表 (2)'!E$3:E26,●!$A$1),"",COUNTIF('勤務表 (2)'!E$3:E27,●!$A$1))</f>
        <v/>
      </c>
      <c r="F77" s="146" t="str">
        <f>IF(COUNTIF('勤務表 (2)'!F$3:F27,●!$A$1)=COUNTIF('勤務表 (2)'!F$3:F26,●!$A$1),"",COUNTIF('勤務表 (2)'!F$3:F27,●!$A$1))</f>
        <v/>
      </c>
      <c r="G77" s="146" t="str">
        <f>IF(COUNTIF('勤務表 (2)'!G$3:G27,●!$A$1)=COUNTIF('勤務表 (2)'!G$3:G26,●!$A$1),"",COUNTIF('勤務表 (2)'!G$3:G27,●!$A$1))</f>
        <v/>
      </c>
      <c r="H77" s="146" t="str">
        <f>IF(COUNTIF('勤務表 (2)'!H$3:H27,●!$A$1)=COUNTIF('勤務表 (2)'!H$3:H26,●!$A$1),"",COUNTIF('勤務表 (2)'!H$3:H27,●!$A$1))</f>
        <v/>
      </c>
      <c r="I77" s="146">
        <f>IF(COUNTIF('勤務表 (2)'!I$3:I27,●!$A$1)=COUNTIF('勤務表 (2)'!I$3:I26,●!$A$1),"",COUNTIF('勤務表 (2)'!I$3:I27,●!$A$1))</f>
        <v>22</v>
      </c>
      <c r="J77" s="146" t="str">
        <f>IF(COUNTIF('勤務表 (2)'!J$3:J27,●!$A$1)=COUNTIF('勤務表 (2)'!J$3:J26,●!$A$1),"",COUNTIF('勤務表 (2)'!J$3:J27,●!$A$1))</f>
        <v/>
      </c>
      <c r="K77" s="146" t="str">
        <f>IF(COUNTIF('勤務表 (2)'!K$3:K27,●!$A$1)=COUNTIF('勤務表 (2)'!K$3:K26,●!$A$1),"",COUNTIF('勤務表 (2)'!K$3:K27,●!$A$1))</f>
        <v/>
      </c>
      <c r="L77" s="146" t="str">
        <f>IF(COUNTIF('勤務表 (2)'!L$3:L27,●!$A$1)=COUNTIF('勤務表 (2)'!L$3:L26,●!$A$1),"",COUNTIF('勤務表 (2)'!L$3:L27,●!$A$1))</f>
        <v/>
      </c>
      <c r="M77" s="146" t="str">
        <f>IF(COUNTIF('勤務表 (2)'!M$3:M27,●!$A$1)=COUNTIF('勤務表 (2)'!M$3:M26,●!$A$1),"",COUNTIF('勤務表 (2)'!M$3:M27,●!$A$1))</f>
        <v/>
      </c>
      <c r="N77" s="146" t="str">
        <f>IF(COUNTIF('勤務表 (2)'!N$3:N27,●!$A$1)=COUNTIF('勤務表 (2)'!N$3:N26,●!$A$1),"",COUNTIF('勤務表 (2)'!N$3:N27,●!$A$1))</f>
        <v/>
      </c>
      <c r="O77" s="146" t="str">
        <f>IF(COUNTIF('勤務表 (2)'!O$3:O27,●!$A$1)=COUNTIF('勤務表 (2)'!O$3:O26,●!$A$1),"",COUNTIF('勤務表 (2)'!O$3:O27,●!$A$1))</f>
        <v/>
      </c>
      <c r="P77" s="146">
        <f>IF(COUNTIF('勤務表 (2)'!P$3:P27,●!$A$1)=COUNTIF('勤務表 (2)'!P$3:P26,●!$A$1),"",COUNTIF('勤務表 (2)'!P$3:P27,●!$A$1))</f>
        <v>22</v>
      </c>
      <c r="Q77" s="146" t="str">
        <f>IF(COUNTIF('勤務表 (2)'!Q$3:Q27,●!$A$1)=COUNTIF('勤務表 (2)'!Q$3:Q26,●!$A$1),"",COUNTIF('勤務表 (2)'!Q$3:Q27,●!$A$1))</f>
        <v/>
      </c>
      <c r="R77" s="146" t="str">
        <f>IF(COUNTIF('勤務表 (2)'!R$3:R27,●!$A$1)=COUNTIF('勤務表 (2)'!R$3:R26,●!$A$1),"",COUNTIF('勤務表 (2)'!R$3:R27,●!$A$1))</f>
        <v/>
      </c>
      <c r="S77" s="146" t="str">
        <f>IF(COUNTIF('勤務表 (2)'!S$3:S27,●!$A$1)=COUNTIF('勤務表 (2)'!S$3:S26,●!$A$1),"",COUNTIF('勤務表 (2)'!S$3:S27,●!$A$1))</f>
        <v/>
      </c>
      <c r="T77" s="146" t="str">
        <f>IF(COUNTIF('勤務表 (2)'!T$3:T27,●!$A$1)=COUNTIF('勤務表 (2)'!T$3:T26,●!$A$1),"",COUNTIF('勤務表 (2)'!T$3:T27,●!$A$1))</f>
        <v/>
      </c>
      <c r="U77" s="146" t="str">
        <f>IF(COUNTIF('勤務表 (2)'!U$3:U27,●!$A$1)=COUNTIF('勤務表 (2)'!U$3:U26,●!$A$1),"",COUNTIF('勤務表 (2)'!U$3:U27,●!$A$1))</f>
        <v/>
      </c>
      <c r="V77" s="146" t="str">
        <f>IF(COUNTIF('勤務表 (2)'!V$3:V27,●!$A$1)=COUNTIF('勤務表 (2)'!V$3:V26,●!$A$1),"",COUNTIF('勤務表 (2)'!V$3:V27,●!$A$1))</f>
        <v/>
      </c>
      <c r="W77" s="146">
        <f>IF(COUNTIF('勤務表 (2)'!W$3:W27,●!$A$1)=COUNTIF('勤務表 (2)'!W$3:W26,●!$A$1),"",COUNTIF('勤務表 (2)'!W$3:W27,●!$A$1))</f>
        <v>24</v>
      </c>
      <c r="X77" s="146" t="str">
        <f>IF(COUNTIF('勤務表 (2)'!X$3:X27,●!$A$1)=COUNTIF('勤務表 (2)'!X$3:X26,●!$A$1),"",COUNTIF('勤務表 (2)'!X$3:X27,●!$A$1))</f>
        <v/>
      </c>
      <c r="Y77" s="146" t="str">
        <f>IF(COUNTIF('勤務表 (2)'!Y$3:Y27,●!$A$1)=COUNTIF('勤務表 (2)'!Y$3:Y26,●!$A$1),"",COUNTIF('勤務表 (2)'!Y$3:Y27,●!$A$1))</f>
        <v/>
      </c>
      <c r="Z77" s="146" t="str">
        <f>IF(COUNTIF('勤務表 (2)'!Z$3:Z27,●!$A$1)=COUNTIF('勤務表 (2)'!Z$3:Z26,●!$A$1),"",COUNTIF('勤務表 (2)'!Z$3:Z27,●!$A$1))</f>
        <v/>
      </c>
      <c r="AA77" s="146" t="str">
        <f>IF(COUNTIF('勤務表 (2)'!AA$3:AA27,●!$A$1)=COUNTIF('勤務表 (2)'!AA$3:AA26,●!$A$1),"",COUNTIF('勤務表 (2)'!AA$3:AA27,●!$A$1))</f>
        <v/>
      </c>
      <c r="AB77" s="146" t="str">
        <f>IF(COUNTIF('勤務表 (2)'!AB$3:AB27,●!$A$1)=COUNTIF('勤務表 (2)'!AB$3:AB26,●!$A$1),"",COUNTIF('勤務表 (2)'!AB$3:AB27,●!$A$1))</f>
        <v/>
      </c>
      <c r="AC77" s="146" t="str">
        <f>IF(COUNTIF('勤務表 (2)'!AC$3:AC27,●!$A$1)=COUNTIF('勤務表 (2)'!AC$3:AC26,●!$A$1),"",COUNTIF('勤務表 (2)'!AC$3:AC27,●!$A$1))</f>
        <v/>
      </c>
      <c r="AD77" s="146">
        <f>IF(COUNTIF('勤務表 (2)'!AD$3:AD27,●!$A$1)=COUNTIF('勤務表 (2)'!AD$3:AD26,●!$A$1),"",COUNTIF('勤務表 (2)'!AD$3:AD27,●!$A$1))</f>
        <v>22</v>
      </c>
      <c r="AE77" s="146" t="str">
        <f>IF(COUNTIF('勤務表 (2)'!AE$3:AE27,●!$A$1)=COUNTIF('勤務表 (2)'!AE$3:AE26,●!$A$1),"",COUNTIF('勤務表 (2)'!AE$3:AE27,●!$A$1))</f>
        <v/>
      </c>
      <c r="AF77" s="146" t="str">
        <f>IF(COUNTIF('勤務表 (2)'!AF$3:AF27,●!$A$1)=COUNTIF('勤務表 (2)'!AF$3:AF26,●!$A$1),"",COUNTIF('勤務表 (2)'!AF$3:AF27,●!$A$1))</f>
        <v/>
      </c>
      <c r="AG77" s="146" t="str">
        <f>IF(COUNTIF('勤務表 (2)'!AG$3:AG27,●!$A$1)=COUNTIF('勤務表 (2)'!AG$3:AG26,●!$A$1),"",COUNTIF('勤務表 (2)'!AG$3:AG27,●!$A$1))</f>
        <v/>
      </c>
      <c r="AH77" s="144" t="str">
        <f>IF(COUNTIF('勤務表 (2)'!AH$3:AH27,●!$A$1)=COUNTIF('勤務表 (2)'!AH$3:AH26,●!$A$1),"",COUNTIF('勤務表 (2)'!AH$3:AH27,●!$A$1))</f>
        <v/>
      </c>
    </row>
    <row r="78" spans="1:34" s="37" customFormat="1" ht="13.15" customHeight="1" x14ac:dyDescent="0.2">
      <c r="A78" s="142">
        <f>IFERROR(IF(A77+1&lt;=MAX('デイリーデータ (2)'!G:G),A77+1,""),"")</f>
        <v>26</v>
      </c>
      <c r="B78" s="143" t="str">
        <f t="shared" si="17"/>
        <v>118857</v>
      </c>
      <c r="C78" s="144" t="str">
        <f t="shared" si="18"/>
        <v>小川 穂波</v>
      </c>
      <c r="D78" s="145" t="str">
        <f>IF(COUNTIF('勤務表 (2)'!D$3:D28,●!$A$1)=COUNTIF('勤務表 (2)'!D$3:D27,●!$A$1),"",COUNTIF('勤務表 (2)'!D$3:D28,●!$A$1))</f>
        <v/>
      </c>
      <c r="E78" s="146" t="str">
        <f>IF(COUNTIF('勤務表 (2)'!E$3:E28,●!$A$1)=COUNTIF('勤務表 (2)'!E$3:E27,●!$A$1),"",COUNTIF('勤務表 (2)'!E$3:E28,●!$A$1))</f>
        <v/>
      </c>
      <c r="F78" s="146" t="str">
        <f>IF(COUNTIF('勤務表 (2)'!F$3:F28,●!$A$1)=COUNTIF('勤務表 (2)'!F$3:F27,●!$A$1),"",COUNTIF('勤務表 (2)'!F$3:F28,●!$A$1))</f>
        <v/>
      </c>
      <c r="G78" s="146" t="str">
        <f>IF(COUNTIF('勤務表 (2)'!G$3:G28,●!$A$1)=COUNTIF('勤務表 (2)'!G$3:G27,●!$A$1),"",COUNTIF('勤務表 (2)'!G$3:G28,●!$A$1))</f>
        <v/>
      </c>
      <c r="H78" s="146" t="str">
        <f>IF(COUNTIF('勤務表 (2)'!H$3:H28,●!$A$1)=COUNTIF('勤務表 (2)'!H$3:H27,●!$A$1),"",COUNTIF('勤務表 (2)'!H$3:H28,●!$A$1))</f>
        <v/>
      </c>
      <c r="I78" s="146">
        <f>IF(COUNTIF('勤務表 (2)'!I$3:I28,●!$A$1)=COUNTIF('勤務表 (2)'!I$3:I27,●!$A$1),"",COUNTIF('勤務表 (2)'!I$3:I28,●!$A$1))</f>
        <v>23</v>
      </c>
      <c r="J78" s="146" t="str">
        <f>IF(COUNTIF('勤務表 (2)'!J$3:J28,●!$A$1)=COUNTIF('勤務表 (2)'!J$3:J27,●!$A$1),"",COUNTIF('勤務表 (2)'!J$3:J28,●!$A$1))</f>
        <v/>
      </c>
      <c r="K78" s="146" t="str">
        <f>IF(COUNTIF('勤務表 (2)'!K$3:K28,●!$A$1)=COUNTIF('勤務表 (2)'!K$3:K27,●!$A$1),"",COUNTIF('勤務表 (2)'!K$3:K28,●!$A$1))</f>
        <v/>
      </c>
      <c r="L78" s="146" t="str">
        <f>IF(COUNTIF('勤務表 (2)'!L$3:L28,●!$A$1)=COUNTIF('勤務表 (2)'!L$3:L27,●!$A$1),"",COUNTIF('勤務表 (2)'!L$3:L28,●!$A$1))</f>
        <v/>
      </c>
      <c r="M78" s="146" t="str">
        <f>IF(COUNTIF('勤務表 (2)'!M$3:M28,●!$A$1)=COUNTIF('勤務表 (2)'!M$3:M27,●!$A$1),"",COUNTIF('勤務表 (2)'!M$3:M28,●!$A$1))</f>
        <v/>
      </c>
      <c r="N78" s="146" t="str">
        <f>IF(COUNTIF('勤務表 (2)'!N$3:N28,●!$A$1)=COUNTIF('勤務表 (2)'!N$3:N27,●!$A$1),"",COUNTIF('勤務表 (2)'!N$3:N28,●!$A$1))</f>
        <v/>
      </c>
      <c r="O78" s="146" t="str">
        <f>IF(COUNTIF('勤務表 (2)'!O$3:O28,●!$A$1)=COUNTIF('勤務表 (2)'!O$3:O27,●!$A$1),"",COUNTIF('勤務表 (2)'!O$3:O28,●!$A$1))</f>
        <v/>
      </c>
      <c r="P78" s="146">
        <f>IF(COUNTIF('勤務表 (2)'!P$3:P28,●!$A$1)=COUNTIF('勤務表 (2)'!P$3:P27,●!$A$1),"",COUNTIF('勤務表 (2)'!P$3:P28,●!$A$1))</f>
        <v>23</v>
      </c>
      <c r="Q78" s="146" t="str">
        <f>IF(COUNTIF('勤務表 (2)'!Q$3:Q28,●!$A$1)=COUNTIF('勤務表 (2)'!Q$3:Q27,●!$A$1),"",COUNTIF('勤務表 (2)'!Q$3:Q28,●!$A$1))</f>
        <v/>
      </c>
      <c r="R78" s="146" t="str">
        <f>IF(COUNTIF('勤務表 (2)'!R$3:R28,●!$A$1)=COUNTIF('勤務表 (2)'!R$3:R27,●!$A$1),"",COUNTIF('勤務表 (2)'!R$3:R28,●!$A$1))</f>
        <v/>
      </c>
      <c r="S78" s="146" t="str">
        <f>IF(COUNTIF('勤務表 (2)'!S$3:S28,●!$A$1)=COUNTIF('勤務表 (2)'!S$3:S27,●!$A$1),"",COUNTIF('勤務表 (2)'!S$3:S28,●!$A$1))</f>
        <v/>
      </c>
      <c r="T78" s="146" t="str">
        <f>IF(COUNTIF('勤務表 (2)'!T$3:T28,●!$A$1)=COUNTIF('勤務表 (2)'!T$3:T27,●!$A$1),"",COUNTIF('勤務表 (2)'!T$3:T28,●!$A$1))</f>
        <v/>
      </c>
      <c r="U78" s="146" t="str">
        <f>IF(COUNTIF('勤務表 (2)'!U$3:U28,●!$A$1)=COUNTIF('勤務表 (2)'!U$3:U27,●!$A$1),"",COUNTIF('勤務表 (2)'!U$3:U28,●!$A$1))</f>
        <v/>
      </c>
      <c r="V78" s="146" t="str">
        <f>IF(COUNTIF('勤務表 (2)'!V$3:V28,●!$A$1)=COUNTIF('勤務表 (2)'!V$3:V27,●!$A$1),"",COUNTIF('勤務表 (2)'!V$3:V28,●!$A$1))</f>
        <v/>
      </c>
      <c r="W78" s="146">
        <f>IF(COUNTIF('勤務表 (2)'!W$3:W28,●!$A$1)=COUNTIF('勤務表 (2)'!W$3:W27,●!$A$1),"",COUNTIF('勤務表 (2)'!W$3:W28,●!$A$1))</f>
        <v>25</v>
      </c>
      <c r="X78" s="146" t="str">
        <f>IF(COUNTIF('勤務表 (2)'!X$3:X28,●!$A$1)=COUNTIF('勤務表 (2)'!X$3:X27,●!$A$1),"",COUNTIF('勤務表 (2)'!X$3:X28,●!$A$1))</f>
        <v/>
      </c>
      <c r="Y78" s="146" t="str">
        <f>IF(COUNTIF('勤務表 (2)'!Y$3:Y28,●!$A$1)=COUNTIF('勤務表 (2)'!Y$3:Y27,●!$A$1),"",COUNTIF('勤務表 (2)'!Y$3:Y28,●!$A$1))</f>
        <v/>
      </c>
      <c r="Z78" s="146" t="str">
        <f>IF(COUNTIF('勤務表 (2)'!Z$3:Z28,●!$A$1)=COUNTIF('勤務表 (2)'!Z$3:Z27,●!$A$1),"",COUNTIF('勤務表 (2)'!Z$3:Z28,●!$A$1))</f>
        <v/>
      </c>
      <c r="AA78" s="146" t="str">
        <f>IF(COUNTIF('勤務表 (2)'!AA$3:AA28,●!$A$1)=COUNTIF('勤務表 (2)'!AA$3:AA27,●!$A$1),"",COUNTIF('勤務表 (2)'!AA$3:AA28,●!$A$1))</f>
        <v/>
      </c>
      <c r="AB78" s="146" t="str">
        <f>IF(COUNTIF('勤務表 (2)'!AB$3:AB28,●!$A$1)=COUNTIF('勤務表 (2)'!AB$3:AB27,●!$A$1),"",COUNTIF('勤務表 (2)'!AB$3:AB28,●!$A$1))</f>
        <v/>
      </c>
      <c r="AC78" s="146" t="str">
        <f>IF(COUNTIF('勤務表 (2)'!AC$3:AC28,●!$A$1)=COUNTIF('勤務表 (2)'!AC$3:AC27,●!$A$1),"",COUNTIF('勤務表 (2)'!AC$3:AC28,●!$A$1))</f>
        <v/>
      </c>
      <c r="AD78" s="146">
        <f>IF(COUNTIF('勤務表 (2)'!AD$3:AD28,●!$A$1)=COUNTIF('勤務表 (2)'!AD$3:AD27,●!$A$1),"",COUNTIF('勤務表 (2)'!AD$3:AD28,●!$A$1))</f>
        <v>23</v>
      </c>
      <c r="AE78" s="146" t="str">
        <f>IF(COUNTIF('勤務表 (2)'!AE$3:AE28,●!$A$1)=COUNTIF('勤務表 (2)'!AE$3:AE27,●!$A$1),"",COUNTIF('勤務表 (2)'!AE$3:AE28,●!$A$1))</f>
        <v/>
      </c>
      <c r="AF78" s="146" t="str">
        <f>IF(COUNTIF('勤務表 (2)'!AF$3:AF28,●!$A$1)=COUNTIF('勤務表 (2)'!AF$3:AF27,●!$A$1),"",COUNTIF('勤務表 (2)'!AF$3:AF28,●!$A$1))</f>
        <v/>
      </c>
      <c r="AG78" s="146" t="str">
        <f>IF(COUNTIF('勤務表 (2)'!AG$3:AG28,●!$A$1)=COUNTIF('勤務表 (2)'!AG$3:AG27,●!$A$1),"",COUNTIF('勤務表 (2)'!AG$3:AG28,●!$A$1))</f>
        <v/>
      </c>
      <c r="AH78" s="144" t="str">
        <f>IF(COUNTIF('勤務表 (2)'!AH$3:AH28,●!$A$1)=COUNTIF('勤務表 (2)'!AH$3:AH27,●!$A$1),"",COUNTIF('勤務表 (2)'!AH$3:AH28,●!$A$1))</f>
        <v/>
      </c>
    </row>
    <row r="79" spans="1:34" s="37" customFormat="1" ht="13.15" customHeight="1" x14ac:dyDescent="0.2">
      <c r="A79" s="142">
        <f>IFERROR(IF(A78+1&lt;=MAX('デイリーデータ (2)'!G:G),A78+1,""),"")</f>
        <v>27</v>
      </c>
      <c r="B79" s="143" t="str">
        <f t="shared" si="17"/>
        <v>118869</v>
      </c>
      <c r="C79" s="144" t="str">
        <f t="shared" si="18"/>
        <v>薬司 康平</v>
      </c>
      <c r="D79" s="145" t="str">
        <f>IF(COUNTIF('勤務表 (2)'!D$3:D29,●!$A$1)=COUNTIF('勤務表 (2)'!D$3:D28,●!$A$1),"",COUNTIF('勤務表 (2)'!D$3:D29,●!$A$1))</f>
        <v/>
      </c>
      <c r="E79" s="146" t="str">
        <f>IF(COUNTIF('勤務表 (2)'!E$3:E29,●!$A$1)=COUNTIF('勤務表 (2)'!E$3:E28,●!$A$1),"",COUNTIF('勤務表 (2)'!E$3:E29,●!$A$1))</f>
        <v/>
      </c>
      <c r="F79" s="146" t="str">
        <f>IF(COUNTIF('勤務表 (2)'!F$3:F29,●!$A$1)=COUNTIF('勤務表 (2)'!F$3:F28,●!$A$1),"",COUNTIF('勤務表 (2)'!F$3:F29,●!$A$1))</f>
        <v/>
      </c>
      <c r="G79" s="146" t="str">
        <f>IF(COUNTIF('勤務表 (2)'!G$3:G29,●!$A$1)=COUNTIF('勤務表 (2)'!G$3:G28,●!$A$1),"",COUNTIF('勤務表 (2)'!G$3:G29,●!$A$1))</f>
        <v/>
      </c>
      <c r="H79" s="146" t="str">
        <f>IF(COUNTIF('勤務表 (2)'!H$3:H29,●!$A$1)=COUNTIF('勤務表 (2)'!H$3:H28,●!$A$1),"",COUNTIF('勤務表 (2)'!H$3:H29,●!$A$1))</f>
        <v/>
      </c>
      <c r="I79" s="146">
        <f>IF(COUNTIF('勤務表 (2)'!I$3:I29,●!$A$1)=COUNTIF('勤務表 (2)'!I$3:I28,●!$A$1),"",COUNTIF('勤務表 (2)'!I$3:I29,●!$A$1))</f>
        <v>24</v>
      </c>
      <c r="J79" s="146" t="str">
        <f>IF(COUNTIF('勤務表 (2)'!J$3:J29,●!$A$1)=COUNTIF('勤務表 (2)'!J$3:J28,●!$A$1),"",COUNTIF('勤務表 (2)'!J$3:J29,●!$A$1))</f>
        <v/>
      </c>
      <c r="K79" s="146" t="str">
        <f>IF(COUNTIF('勤務表 (2)'!K$3:K29,●!$A$1)=COUNTIF('勤務表 (2)'!K$3:K28,●!$A$1),"",COUNTIF('勤務表 (2)'!K$3:K29,●!$A$1))</f>
        <v/>
      </c>
      <c r="L79" s="146" t="str">
        <f>IF(COUNTIF('勤務表 (2)'!L$3:L29,●!$A$1)=COUNTIF('勤務表 (2)'!L$3:L28,●!$A$1),"",COUNTIF('勤務表 (2)'!L$3:L29,●!$A$1))</f>
        <v/>
      </c>
      <c r="M79" s="146" t="str">
        <f>IF(COUNTIF('勤務表 (2)'!M$3:M29,●!$A$1)=COUNTIF('勤務表 (2)'!M$3:M28,●!$A$1),"",COUNTIF('勤務表 (2)'!M$3:M29,●!$A$1))</f>
        <v/>
      </c>
      <c r="N79" s="146" t="str">
        <f>IF(COUNTIF('勤務表 (2)'!N$3:N29,●!$A$1)=COUNTIF('勤務表 (2)'!N$3:N28,●!$A$1),"",COUNTIF('勤務表 (2)'!N$3:N29,●!$A$1))</f>
        <v/>
      </c>
      <c r="O79" s="146" t="str">
        <f>IF(COUNTIF('勤務表 (2)'!O$3:O29,●!$A$1)=COUNTIF('勤務表 (2)'!O$3:O28,●!$A$1),"",COUNTIF('勤務表 (2)'!O$3:O29,●!$A$1))</f>
        <v/>
      </c>
      <c r="P79" s="146">
        <f>IF(COUNTIF('勤務表 (2)'!P$3:P29,●!$A$1)=COUNTIF('勤務表 (2)'!P$3:P28,●!$A$1),"",COUNTIF('勤務表 (2)'!P$3:P29,●!$A$1))</f>
        <v>24</v>
      </c>
      <c r="Q79" s="146" t="str">
        <f>IF(COUNTIF('勤務表 (2)'!Q$3:Q29,●!$A$1)=COUNTIF('勤務表 (2)'!Q$3:Q28,●!$A$1),"",COUNTIF('勤務表 (2)'!Q$3:Q29,●!$A$1))</f>
        <v/>
      </c>
      <c r="R79" s="146" t="str">
        <f>IF(COUNTIF('勤務表 (2)'!R$3:R29,●!$A$1)=COUNTIF('勤務表 (2)'!R$3:R28,●!$A$1),"",COUNTIF('勤務表 (2)'!R$3:R29,●!$A$1))</f>
        <v/>
      </c>
      <c r="S79" s="146" t="str">
        <f>IF(COUNTIF('勤務表 (2)'!S$3:S29,●!$A$1)=COUNTIF('勤務表 (2)'!S$3:S28,●!$A$1),"",COUNTIF('勤務表 (2)'!S$3:S29,●!$A$1))</f>
        <v/>
      </c>
      <c r="T79" s="146" t="str">
        <f>IF(COUNTIF('勤務表 (2)'!T$3:T29,●!$A$1)=COUNTIF('勤務表 (2)'!T$3:T28,●!$A$1),"",COUNTIF('勤務表 (2)'!T$3:T29,●!$A$1))</f>
        <v/>
      </c>
      <c r="U79" s="146" t="str">
        <f>IF(COUNTIF('勤務表 (2)'!U$3:U29,●!$A$1)=COUNTIF('勤務表 (2)'!U$3:U28,●!$A$1),"",COUNTIF('勤務表 (2)'!U$3:U29,●!$A$1))</f>
        <v/>
      </c>
      <c r="V79" s="146" t="str">
        <f>IF(COUNTIF('勤務表 (2)'!V$3:V29,●!$A$1)=COUNTIF('勤務表 (2)'!V$3:V28,●!$A$1),"",COUNTIF('勤務表 (2)'!V$3:V29,●!$A$1))</f>
        <v/>
      </c>
      <c r="W79" s="146">
        <f>IF(COUNTIF('勤務表 (2)'!W$3:W29,●!$A$1)=COUNTIF('勤務表 (2)'!W$3:W28,●!$A$1),"",COUNTIF('勤務表 (2)'!W$3:W29,●!$A$1))</f>
        <v>26</v>
      </c>
      <c r="X79" s="146" t="str">
        <f>IF(COUNTIF('勤務表 (2)'!X$3:X29,●!$A$1)=COUNTIF('勤務表 (2)'!X$3:X28,●!$A$1),"",COUNTIF('勤務表 (2)'!X$3:X29,●!$A$1))</f>
        <v/>
      </c>
      <c r="Y79" s="146" t="str">
        <f>IF(COUNTIF('勤務表 (2)'!Y$3:Y29,●!$A$1)=COUNTIF('勤務表 (2)'!Y$3:Y28,●!$A$1),"",COUNTIF('勤務表 (2)'!Y$3:Y29,●!$A$1))</f>
        <v/>
      </c>
      <c r="Z79" s="146" t="str">
        <f>IF(COUNTIF('勤務表 (2)'!Z$3:Z29,●!$A$1)=COUNTIF('勤務表 (2)'!Z$3:Z28,●!$A$1),"",COUNTIF('勤務表 (2)'!Z$3:Z29,●!$A$1))</f>
        <v/>
      </c>
      <c r="AA79" s="146" t="str">
        <f>IF(COUNTIF('勤務表 (2)'!AA$3:AA29,●!$A$1)=COUNTIF('勤務表 (2)'!AA$3:AA28,●!$A$1),"",COUNTIF('勤務表 (2)'!AA$3:AA29,●!$A$1))</f>
        <v/>
      </c>
      <c r="AB79" s="146" t="str">
        <f>IF(COUNTIF('勤務表 (2)'!AB$3:AB29,●!$A$1)=COUNTIF('勤務表 (2)'!AB$3:AB28,●!$A$1),"",COUNTIF('勤務表 (2)'!AB$3:AB29,●!$A$1))</f>
        <v/>
      </c>
      <c r="AC79" s="146" t="str">
        <f>IF(COUNTIF('勤務表 (2)'!AC$3:AC29,●!$A$1)=COUNTIF('勤務表 (2)'!AC$3:AC28,●!$A$1),"",COUNTIF('勤務表 (2)'!AC$3:AC29,●!$A$1))</f>
        <v/>
      </c>
      <c r="AD79" s="146">
        <f>IF(COUNTIF('勤務表 (2)'!AD$3:AD29,●!$A$1)=COUNTIF('勤務表 (2)'!AD$3:AD28,●!$A$1),"",COUNTIF('勤務表 (2)'!AD$3:AD29,●!$A$1))</f>
        <v>24</v>
      </c>
      <c r="AE79" s="146" t="str">
        <f>IF(COUNTIF('勤務表 (2)'!AE$3:AE29,●!$A$1)=COUNTIF('勤務表 (2)'!AE$3:AE28,●!$A$1),"",COUNTIF('勤務表 (2)'!AE$3:AE29,●!$A$1))</f>
        <v/>
      </c>
      <c r="AF79" s="146" t="str">
        <f>IF(COUNTIF('勤務表 (2)'!AF$3:AF29,●!$A$1)=COUNTIF('勤務表 (2)'!AF$3:AF28,●!$A$1),"",COUNTIF('勤務表 (2)'!AF$3:AF29,●!$A$1))</f>
        <v/>
      </c>
      <c r="AG79" s="146" t="str">
        <f>IF(COUNTIF('勤務表 (2)'!AG$3:AG29,●!$A$1)=COUNTIF('勤務表 (2)'!AG$3:AG28,●!$A$1),"",COUNTIF('勤務表 (2)'!AG$3:AG29,●!$A$1))</f>
        <v/>
      </c>
      <c r="AH79" s="144" t="str">
        <f>IF(COUNTIF('勤務表 (2)'!AH$3:AH29,●!$A$1)=COUNTIF('勤務表 (2)'!AH$3:AH28,●!$A$1),"",COUNTIF('勤務表 (2)'!AH$3:AH29,●!$A$1))</f>
        <v/>
      </c>
    </row>
    <row r="80" spans="1:34" s="37" customFormat="1" ht="13.15" customHeight="1" x14ac:dyDescent="0.2">
      <c r="A80" s="142">
        <f>IFERROR(IF(A79+1&lt;=MAX('デイリーデータ (2)'!G:G),A79+1,""),"")</f>
        <v>28</v>
      </c>
      <c r="B80" s="143" t="str">
        <f t="shared" si="17"/>
        <v>122339</v>
      </c>
      <c r="C80" s="144" t="str">
        <f t="shared" si="18"/>
        <v>西郡 健太</v>
      </c>
      <c r="D80" s="145" t="str">
        <f>IF(COUNTIF('勤務表 (2)'!D$3:D30,●!$A$1)=COUNTIF('勤務表 (2)'!D$3:D29,●!$A$1),"",COUNTIF('勤務表 (2)'!D$3:D30,●!$A$1))</f>
        <v/>
      </c>
      <c r="E80" s="146" t="str">
        <f>IF(COUNTIF('勤務表 (2)'!E$3:E30,●!$A$1)=COUNTIF('勤務表 (2)'!E$3:E29,●!$A$1),"",COUNTIF('勤務表 (2)'!E$3:E30,●!$A$1))</f>
        <v/>
      </c>
      <c r="F80" s="146" t="str">
        <f>IF(COUNTIF('勤務表 (2)'!F$3:F30,●!$A$1)=COUNTIF('勤務表 (2)'!F$3:F29,●!$A$1),"",COUNTIF('勤務表 (2)'!F$3:F30,●!$A$1))</f>
        <v/>
      </c>
      <c r="G80" s="146" t="str">
        <f>IF(COUNTIF('勤務表 (2)'!G$3:G30,●!$A$1)=COUNTIF('勤務表 (2)'!G$3:G29,●!$A$1),"",COUNTIF('勤務表 (2)'!G$3:G30,●!$A$1))</f>
        <v/>
      </c>
      <c r="H80" s="146" t="str">
        <f>IF(COUNTIF('勤務表 (2)'!H$3:H30,●!$A$1)=COUNTIF('勤務表 (2)'!H$3:H29,●!$A$1),"",COUNTIF('勤務表 (2)'!H$3:H30,●!$A$1))</f>
        <v/>
      </c>
      <c r="I80" s="146">
        <f>IF(COUNTIF('勤務表 (2)'!I$3:I30,●!$A$1)=COUNTIF('勤務表 (2)'!I$3:I29,●!$A$1),"",COUNTIF('勤務表 (2)'!I$3:I30,●!$A$1))</f>
        <v>25</v>
      </c>
      <c r="J80" s="146" t="str">
        <f>IF(COUNTIF('勤務表 (2)'!J$3:J30,●!$A$1)=COUNTIF('勤務表 (2)'!J$3:J29,●!$A$1),"",COUNTIF('勤務表 (2)'!J$3:J30,●!$A$1))</f>
        <v/>
      </c>
      <c r="K80" s="146" t="str">
        <f>IF(COUNTIF('勤務表 (2)'!K$3:K30,●!$A$1)=COUNTIF('勤務表 (2)'!K$3:K29,●!$A$1),"",COUNTIF('勤務表 (2)'!K$3:K30,●!$A$1))</f>
        <v/>
      </c>
      <c r="L80" s="146" t="str">
        <f>IF(COUNTIF('勤務表 (2)'!L$3:L30,●!$A$1)=COUNTIF('勤務表 (2)'!L$3:L29,●!$A$1),"",COUNTIF('勤務表 (2)'!L$3:L30,●!$A$1))</f>
        <v/>
      </c>
      <c r="M80" s="146" t="str">
        <f>IF(COUNTIF('勤務表 (2)'!M$3:M30,●!$A$1)=COUNTIF('勤務表 (2)'!M$3:M29,●!$A$1),"",COUNTIF('勤務表 (2)'!M$3:M30,●!$A$1))</f>
        <v/>
      </c>
      <c r="N80" s="146" t="str">
        <f>IF(COUNTIF('勤務表 (2)'!N$3:N30,●!$A$1)=COUNTIF('勤務表 (2)'!N$3:N29,●!$A$1),"",COUNTIF('勤務表 (2)'!N$3:N30,●!$A$1))</f>
        <v/>
      </c>
      <c r="O80" s="146" t="str">
        <f>IF(COUNTIF('勤務表 (2)'!O$3:O30,●!$A$1)=COUNTIF('勤務表 (2)'!O$3:O29,●!$A$1),"",COUNTIF('勤務表 (2)'!O$3:O30,●!$A$1))</f>
        <v/>
      </c>
      <c r="P80" s="146">
        <f>IF(COUNTIF('勤務表 (2)'!P$3:P30,●!$A$1)=COUNTIF('勤務表 (2)'!P$3:P29,●!$A$1),"",COUNTIF('勤務表 (2)'!P$3:P30,●!$A$1))</f>
        <v>25</v>
      </c>
      <c r="Q80" s="146" t="str">
        <f>IF(COUNTIF('勤務表 (2)'!Q$3:Q30,●!$A$1)=COUNTIF('勤務表 (2)'!Q$3:Q29,●!$A$1),"",COUNTIF('勤務表 (2)'!Q$3:Q30,●!$A$1))</f>
        <v/>
      </c>
      <c r="R80" s="146" t="str">
        <f>IF(COUNTIF('勤務表 (2)'!R$3:R30,●!$A$1)=COUNTIF('勤務表 (2)'!R$3:R29,●!$A$1),"",COUNTIF('勤務表 (2)'!R$3:R30,●!$A$1))</f>
        <v/>
      </c>
      <c r="S80" s="146" t="str">
        <f>IF(COUNTIF('勤務表 (2)'!S$3:S30,●!$A$1)=COUNTIF('勤務表 (2)'!S$3:S29,●!$A$1),"",COUNTIF('勤務表 (2)'!S$3:S30,●!$A$1))</f>
        <v/>
      </c>
      <c r="T80" s="146" t="str">
        <f>IF(COUNTIF('勤務表 (2)'!T$3:T30,●!$A$1)=COUNTIF('勤務表 (2)'!T$3:T29,●!$A$1),"",COUNTIF('勤務表 (2)'!T$3:T30,●!$A$1))</f>
        <v/>
      </c>
      <c r="U80" s="146" t="str">
        <f>IF(COUNTIF('勤務表 (2)'!U$3:U30,●!$A$1)=COUNTIF('勤務表 (2)'!U$3:U29,●!$A$1),"",COUNTIF('勤務表 (2)'!U$3:U30,●!$A$1))</f>
        <v/>
      </c>
      <c r="V80" s="146" t="str">
        <f>IF(COUNTIF('勤務表 (2)'!V$3:V30,●!$A$1)=COUNTIF('勤務表 (2)'!V$3:V29,●!$A$1),"",COUNTIF('勤務表 (2)'!V$3:V30,●!$A$1))</f>
        <v/>
      </c>
      <c r="W80" s="146">
        <f>IF(COUNTIF('勤務表 (2)'!W$3:W30,●!$A$1)=COUNTIF('勤務表 (2)'!W$3:W29,●!$A$1),"",COUNTIF('勤務表 (2)'!W$3:W30,●!$A$1))</f>
        <v>27</v>
      </c>
      <c r="X80" s="146" t="str">
        <f>IF(COUNTIF('勤務表 (2)'!X$3:X30,●!$A$1)=COUNTIF('勤務表 (2)'!X$3:X29,●!$A$1),"",COUNTIF('勤務表 (2)'!X$3:X30,●!$A$1))</f>
        <v/>
      </c>
      <c r="Y80" s="146" t="str">
        <f>IF(COUNTIF('勤務表 (2)'!Y$3:Y30,●!$A$1)=COUNTIF('勤務表 (2)'!Y$3:Y29,●!$A$1),"",COUNTIF('勤務表 (2)'!Y$3:Y30,●!$A$1))</f>
        <v/>
      </c>
      <c r="Z80" s="146" t="str">
        <f>IF(COUNTIF('勤務表 (2)'!Z$3:Z30,●!$A$1)=COUNTIF('勤務表 (2)'!Z$3:Z29,●!$A$1),"",COUNTIF('勤務表 (2)'!Z$3:Z30,●!$A$1))</f>
        <v/>
      </c>
      <c r="AA80" s="146" t="str">
        <f>IF(COUNTIF('勤務表 (2)'!AA$3:AA30,●!$A$1)=COUNTIF('勤務表 (2)'!AA$3:AA29,●!$A$1),"",COUNTIF('勤務表 (2)'!AA$3:AA30,●!$A$1))</f>
        <v/>
      </c>
      <c r="AB80" s="146" t="str">
        <f>IF(COUNTIF('勤務表 (2)'!AB$3:AB30,●!$A$1)=COUNTIF('勤務表 (2)'!AB$3:AB29,●!$A$1),"",COUNTIF('勤務表 (2)'!AB$3:AB30,●!$A$1))</f>
        <v/>
      </c>
      <c r="AC80" s="146" t="str">
        <f>IF(COUNTIF('勤務表 (2)'!AC$3:AC30,●!$A$1)=COUNTIF('勤務表 (2)'!AC$3:AC29,●!$A$1),"",COUNTIF('勤務表 (2)'!AC$3:AC30,●!$A$1))</f>
        <v/>
      </c>
      <c r="AD80" s="146">
        <f>IF(COUNTIF('勤務表 (2)'!AD$3:AD30,●!$A$1)=COUNTIF('勤務表 (2)'!AD$3:AD29,●!$A$1),"",COUNTIF('勤務表 (2)'!AD$3:AD30,●!$A$1))</f>
        <v>25</v>
      </c>
      <c r="AE80" s="146" t="str">
        <f>IF(COUNTIF('勤務表 (2)'!AE$3:AE30,●!$A$1)=COUNTIF('勤務表 (2)'!AE$3:AE29,●!$A$1),"",COUNTIF('勤務表 (2)'!AE$3:AE30,●!$A$1))</f>
        <v/>
      </c>
      <c r="AF80" s="146" t="str">
        <f>IF(COUNTIF('勤務表 (2)'!AF$3:AF30,●!$A$1)=COUNTIF('勤務表 (2)'!AF$3:AF29,●!$A$1),"",COUNTIF('勤務表 (2)'!AF$3:AF30,●!$A$1))</f>
        <v/>
      </c>
      <c r="AG80" s="146" t="str">
        <f>IF(COUNTIF('勤務表 (2)'!AG$3:AG30,●!$A$1)=COUNTIF('勤務表 (2)'!AG$3:AG29,●!$A$1),"",COUNTIF('勤務表 (2)'!AG$3:AG30,●!$A$1))</f>
        <v/>
      </c>
      <c r="AH80" s="144" t="str">
        <f>IF(COUNTIF('勤務表 (2)'!AH$3:AH30,●!$A$1)=COUNTIF('勤務表 (2)'!AH$3:AH29,●!$A$1),"",COUNTIF('勤務表 (2)'!AH$3:AH30,●!$A$1))</f>
        <v/>
      </c>
    </row>
    <row r="81" spans="1:34" s="37" customFormat="1" ht="13.15" customHeight="1" x14ac:dyDescent="0.2">
      <c r="A81" s="142">
        <f>IFERROR(IF(A80+1&lt;=MAX('デイリーデータ (2)'!G:G),A80+1,""),"")</f>
        <v>29</v>
      </c>
      <c r="B81" s="143" t="str">
        <f t="shared" si="17"/>
        <v>125630</v>
      </c>
      <c r="C81" s="144" t="str">
        <f t="shared" si="18"/>
        <v>松木 こころ</v>
      </c>
      <c r="D81" s="145" t="str">
        <f>IF(COUNTIF('勤務表 (2)'!D$3:D31,●!$A$1)=COUNTIF('勤務表 (2)'!D$3:D30,●!$A$1),"",COUNTIF('勤務表 (2)'!D$3:D31,●!$A$1))</f>
        <v/>
      </c>
      <c r="E81" s="146" t="str">
        <f>IF(COUNTIF('勤務表 (2)'!E$3:E31,●!$A$1)=COUNTIF('勤務表 (2)'!E$3:E30,●!$A$1),"",COUNTIF('勤務表 (2)'!E$3:E31,●!$A$1))</f>
        <v/>
      </c>
      <c r="F81" s="146" t="str">
        <f>IF(COUNTIF('勤務表 (2)'!F$3:F31,●!$A$1)=COUNTIF('勤務表 (2)'!F$3:F30,●!$A$1),"",COUNTIF('勤務表 (2)'!F$3:F31,●!$A$1))</f>
        <v/>
      </c>
      <c r="G81" s="146" t="str">
        <f>IF(COUNTIF('勤務表 (2)'!G$3:G31,●!$A$1)=COUNTIF('勤務表 (2)'!G$3:G30,●!$A$1),"",COUNTIF('勤務表 (2)'!G$3:G31,●!$A$1))</f>
        <v/>
      </c>
      <c r="H81" s="146" t="str">
        <f>IF(COUNTIF('勤務表 (2)'!H$3:H31,●!$A$1)=COUNTIF('勤務表 (2)'!H$3:H30,●!$A$1),"",COUNTIF('勤務表 (2)'!H$3:H31,●!$A$1))</f>
        <v/>
      </c>
      <c r="I81" s="146">
        <f>IF(COUNTIF('勤務表 (2)'!I$3:I31,●!$A$1)=COUNTIF('勤務表 (2)'!I$3:I30,●!$A$1),"",COUNTIF('勤務表 (2)'!I$3:I31,●!$A$1))</f>
        <v>26</v>
      </c>
      <c r="J81" s="146" t="str">
        <f>IF(COUNTIF('勤務表 (2)'!J$3:J31,●!$A$1)=COUNTIF('勤務表 (2)'!J$3:J30,●!$A$1),"",COUNTIF('勤務表 (2)'!J$3:J31,●!$A$1))</f>
        <v/>
      </c>
      <c r="K81" s="146" t="str">
        <f>IF(COUNTIF('勤務表 (2)'!K$3:K31,●!$A$1)=COUNTIF('勤務表 (2)'!K$3:K30,●!$A$1),"",COUNTIF('勤務表 (2)'!K$3:K31,●!$A$1))</f>
        <v/>
      </c>
      <c r="L81" s="146" t="str">
        <f>IF(COUNTIF('勤務表 (2)'!L$3:L31,●!$A$1)=COUNTIF('勤務表 (2)'!L$3:L30,●!$A$1),"",COUNTIF('勤務表 (2)'!L$3:L31,●!$A$1))</f>
        <v/>
      </c>
      <c r="M81" s="146" t="str">
        <f>IF(COUNTIF('勤務表 (2)'!M$3:M31,●!$A$1)=COUNTIF('勤務表 (2)'!M$3:M30,●!$A$1),"",COUNTIF('勤務表 (2)'!M$3:M31,●!$A$1))</f>
        <v/>
      </c>
      <c r="N81" s="146" t="str">
        <f>IF(COUNTIF('勤務表 (2)'!N$3:N31,●!$A$1)=COUNTIF('勤務表 (2)'!N$3:N30,●!$A$1),"",COUNTIF('勤務表 (2)'!N$3:N31,●!$A$1))</f>
        <v/>
      </c>
      <c r="O81" s="146" t="str">
        <f>IF(COUNTIF('勤務表 (2)'!O$3:O31,●!$A$1)=COUNTIF('勤務表 (2)'!O$3:O30,●!$A$1),"",COUNTIF('勤務表 (2)'!O$3:O31,●!$A$1))</f>
        <v/>
      </c>
      <c r="P81" s="146">
        <f>IF(COUNTIF('勤務表 (2)'!P$3:P31,●!$A$1)=COUNTIF('勤務表 (2)'!P$3:P30,●!$A$1),"",COUNTIF('勤務表 (2)'!P$3:P31,●!$A$1))</f>
        <v>26</v>
      </c>
      <c r="Q81" s="146" t="str">
        <f>IF(COUNTIF('勤務表 (2)'!Q$3:Q31,●!$A$1)=COUNTIF('勤務表 (2)'!Q$3:Q30,●!$A$1),"",COUNTIF('勤務表 (2)'!Q$3:Q31,●!$A$1))</f>
        <v/>
      </c>
      <c r="R81" s="146" t="str">
        <f>IF(COUNTIF('勤務表 (2)'!R$3:R31,●!$A$1)=COUNTIF('勤務表 (2)'!R$3:R30,●!$A$1),"",COUNTIF('勤務表 (2)'!R$3:R31,●!$A$1))</f>
        <v/>
      </c>
      <c r="S81" s="146" t="str">
        <f>IF(COUNTIF('勤務表 (2)'!S$3:S31,●!$A$1)=COUNTIF('勤務表 (2)'!S$3:S30,●!$A$1),"",COUNTIF('勤務表 (2)'!S$3:S31,●!$A$1))</f>
        <v/>
      </c>
      <c r="T81" s="146" t="str">
        <f>IF(COUNTIF('勤務表 (2)'!T$3:T31,●!$A$1)=COUNTIF('勤務表 (2)'!T$3:T30,●!$A$1),"",COUNTIF('勤務表 (2)'!T$3:T31,●!$A$1))</f>
        <v/>
      </c>
      <c r="U81" s="146" t="str">
        <f>IF(COUNTIF('勤務表 (2)'!U$3:U31,●!$A$1)=COUNTIF('勤務表 (2)'!U$3:U30,●!$A$1),"",COUNTIF('勤務表 (2)'!U$3:U31,●!$A$1))</f>
        <v/>
      </c>
      <c r="V81" s="146" t="str">
        <f>IF(COUNTIF('勤務表 (2)'!V$3:V31,●!$A$1)=COUNTIF('勤務表 (2)'!V$3:V30,●!$A$1),"",COUNTIF('勤務表 (2)'!V$3:V31,●!$A$1))</f>
        <v/>
      </c>
      <c r="W81" s="146">
        <f>IF(COUNTIF('勤務表 (2)'!W$3:W31,●!$A$1)=COUNTIF('勤務表 (2)'!W$3:W30,●!$A$1),"",COUNTIF('勤務表 (2)'!W$3:W31,●!$A$1))</f>
        <v>28</v>
      </c>
      <c r="X81" s="146" t="str">
        <f>IF(COUNTIF('勤務表 (2)'!X$3:X31,●!$A$1)=COUNTIF('勤務表 (2)'!X$3:X30,●!$A$1),"",COUNTIF('勤務表 (2)'!X$3:X31,●!$A$1))</f>
        <v/>
      </c>
      <c r="Y81" s="146" t="str">
        <f>IF(COUNTIF('勤務表 (2)'!Y$3:Y31,●!$A$1)=COUNTIF('勤務表 (2)'!Y$3:Y30,●!$A$1),"",COUNTIF('勤務表 (2)'!Y$3:Y31,●!$A$1))</f>
        <v/>
      </c>
      <c r="Z81" s="146" t="str">
        <f>IF(COUNTIF('勤務表 (2)'!Z$3:Z31,●!$A$1)=COUNTIF('勤務表 (2)'!Z$3:Z30,●!$A$1),"",COUNTIF('勤務表 (2)'!Z$3:Z31,●!$A$1))</f>
        <v/>
      </c>
      <c r="AA81" s="146" t="str">
        <f>IF(COUNTIF('勤務表 (2)'!AA$3:AA31,●!$A$1)=COUNTIF('勤務表 (2)'!AA$3:AA30,●!$A$1),"",COUNTIF('勤務表 (2)'!AA$3:AA31,●!$A$1))</f>
        <v/>
      </c>
      <c r="AB81" s="146" t="str">
        <f>IF(COUNTIF('勤務表 (2)'!AB$3:AB31,●!$A$1)=COUNTIF('勤務表 (2)'!AB$3:AB30,●!$A$1),"",COUNTIF('勤務表 (2)'!AB$3:AB31,●!$A$1))</f>
        <v/>
      </c>
      <c r="AC81" s="146" t="str">
        <f>IF(COUNTIF('勤務表 (2)'!AC$3:AC31,●!$A$1)=COUNTIF('勤務表 (2)'!AC$3:AC30,●!$A$1),"",COUNTIF('勤務表 (2)'!AC$3:AC31,●!$A$1))</f>
        <v/>
      </c>
      <c r="AD81" s="146">
        <f>IF(COUNTIF('勤務表 (2)'!AD$3:AD31,●!$A$1)=COUNTIF('勤務表 (2)'!AD$3:AD30,●!$A$1),"",COUNTIF('勤務表 (2)'!AD$3:AD31,●!$A$1))</f>
        <v>26</v>
      </c>
      <c r="AE81" s="146" t="str">
        <f>IF(COUNTIF('勤務表 (2)'!AE$3:AE31,●!$A$1)=COUNTIF('勤務表 (2)'!AE$3:AE30,●!$A$1),"",COUNTIF('勤務表 (2)'!AE$3:AE31,●!$A$1))</f>
        <v/>
      </c>
      <c r="AF81" s="146" t="str">
        <f>IF(COUNTIF('勤務表 (2)'!AF$3:AF31,●!$A$1)=COUNTIF('勤務表 (2)'!AF$3:AF30,●!$A$1),"",COUNTIF('勤務表 (2)'!AF$3:AF31,●!$A$1))</f>
        <v/>
      </c>
      <c r="AG81" s="146" t="str">
        <f>IF(COUNTIF('勤務表 (2)'!AG$3:AG31,●!$A$1)=COUNTIF('勤務表 (2)'!AG$3:AG30,●!$A$1),"",COUNTIF('勤務表 (2)'!AG$3:AG31,●!$A$1))</f>
        <v/>
      </c>
      <c r="AH81" s="144" t="str">
        <f>IF(COUNTIF('勤務表 (2)'!AH$3:AH31,●!$A$1)=COUNTIF('勤務表 (2)'!AH$3:AH30,●!$A$1),"",COUNTIF('勤務表 (2)'!AH$3:AH31,●!$A$1))</f>
        <v/>
      </c>
    </row>
    <row r="82" spans="1:34" s="37" customFormat="1" ht="13.15" customHeight="1" x14ac:dyDescent="0.2">
      <c r="A82" s="142">
        <f>IFERROR(IF(A81+1&lt;=MAX('デイリーデータ (2)'!G:G),A81+1,""),"")</f>
        <v>30</v>
      </c>
      <c r="B82" s="143" t="str">
        <f t="shared" si="17"/>
        <v>125642</v>
      </c>
      <c r="C82" s="144" t="str">
        <f t="shared" si="18"/>
        <v>諸田 悠也</v>
      </c>
      <c r="D82" s="145" t="str">
        <f>IF(COUNTIF('勤務表 (2)'!D$3:D32,●!$A$1)=COUNTIF('勤務表 (2)'!D$3:D31,●!$A$1),"",COUNTIF('勤務表 (2)'!D$3:D32,●!$A$1))</f>
        <v/>
      </c>
      <c r="E82" s="146" t="str">
        <f>IF(COUNTIF('勤務表 (2)'!E$3:E32,●!$A$1)=COUNTIF('勤務表 (2)'!E$3:E31,●!$A$1),"",COUNTIF('勤務表 (2)'!E$3:E32,●!$A$1))</f>
        <v/>
      </c>
      <c r="F82" s="146" t="str">
        <f>IF(COUNTIF('勤務表 (2)'!F$3:F32,●!$A$1)=COUNTIF('勤務表 (2)'!F$3:F31,●!$A$1),"",COUNTIF('勤務表 (2)'!F$3:F32,●!$A$1))</f>
        <v/>
      </c>
      <c r="G82" s="146" t="str">
        <f>IF(COUNTIF('勤務表 (2)'!G$3:G32,●!$A$1)=COUNTIF('勤務表 (2)'!G$3:G31,●!$A$1),"",COUNTIF('勤務表 (2)'!G$3:G32,●!$A$1))</f>
        <v/>
      </c>
      <c r="H82" s="146" t="str">
        <f>IF(COUNTIF('勤務表 (2)'!H$3:H32,●!$A$1)=COUNTIF('勤務表 (2)'!H$3:H31,●!$A$1),"",COUNTIF('勤務表 (2)'!H$3:H32,●!$A$1))</f>
        <v/>
      </c>
      <c r="I82" s="146">
        <f>IF(COUNTIF('勤務表 (2)'!I$3:I32,●!$A$1)=COUNTIF('勤務表 (2)'!I$3:I31,●!$A$1),"",COUNTIF('勤務表 (2)'!I$3:I32,●!$A$1))</f>
        <v>27</v>
      </c>
      <c r="J82" s="146" t="str">
        <f>IF(COUNTIF('勤務表 (2)'!J$3:J32,●!$A$1)=COUNTIF('勤務表 (2)'!J$3:J31,●!$A$1),"",COUNTIF('勤務表 (2)'!J$3:J32,●!$A$1))</f>
        <v/>
      </c>
      <c r="K82" s="146" t="str">
        <f>IF(COUNTIF('勤務表 (2)'!K$3:K32,●!$A$1)=COUNTIF('勤務表 (2)'!K$3:K31,●!$A$1),"",COUNTIF('勤務表 (2)'!K$3:K32,●!$A$1))</f>
        <v/>
      </c>
      <c r="L82" s="146" t="str">
        <f>IF(COUNTIF('勤務表 (2)'!L$3:L32,●!$A$1)=COUNTIF('勤務表 (2)'!L$3:L31,●!$A$1),"",COUNTIF('勤務表 (2)'!L$3:L32,●!$A$1))</f>
        <v/>
      </c>
      <c r="M82" s="146" t="str">
        <f>IF(COUNTIF('勤務表 (2)'!M$3:M32,●!$A$1)=COUNTIF('勤務表 (2)'!M$3:M31,●!$A$1),"",COUNTIF('勤務表 (2)'!M$3:M32,●!$A$1))</f>
        <v/>
      </c>
      <c r="N82" s="146" t="str">
        <f>IF(COUNTIF('勤務表 (2)'!N$3:N32,●!$A$1)=COUNTIF('勤務表 (2)'!N$3:N31,●!$A$1),"",COUNTIF('勤務表 (2)'!N$3:N32,●!$A$1))</f>
        <v/>
      </c>
      <c r="O82" s="146" t="str">
        <f>IF(COUNTIF('勤務表 (2)'!O$3:O32,●!$A$1)=COUNTIF('勤務表 (2)'!O$3:O31,●!$A$1),"",COUNTIF('勤務表 (2)'!O$3:O32,●!$A$1))</f>
        <v/>
      </c>
      <c r="P82" s="146">
        <f>IF(COUNTIF('勤務表 (2)'!P$3:P32,●!$A$1)=COUNTIF('勤務表 (2)'!P$3:P31,●!$A$1),"",COUNTIF('勤務表 (2)'!P$3:P32,●!$A$1))</f>
        <v>27</v>
      </c>
      <c r="Q82" s="146" t="str">
        <f>IF(COUNTIF('勤務表 (2)'!Q$3:Q32,●!$A$1)=COUNTIF('勤務表 (2)'!Q$3:Q31,●!$A$1),"",COUNTIF('勤務表 (2)'!Q$3:Q32,●!$A$1))</f>
        <v/>
      </c>
      <c r="R82" s="146" t="str">
        <f>IF(COUNTIF('勤務表 (2)'!R$3:R32,●!$A$1)=COUNTIF('勤務表 (2)'!R$3:R31,●!$A$1),"",COUNTIF('勤務表 (2)'!R$3:R32,●!$A$1))</f>
        <v/>
      </c>
      <c r="S82" s="146" t="str">
        <f>IF(COUNTIF('勤務表 (2)'!S$3:S32,●!$A$1)=COUNTIF('勤務表 (2)'!S$3:S31,●!$A$1),"",COUNTIF('勤務表 (2)'!S$3:S32,●!$A$1))</f>
        <v/>
      </c>
      <c r="T82" s="146" t="str">
        <f>IF(COUNTIF('勤務表 (2)'!T$3:T32,●!$A$1)=COUNTIF('勤務表 (2)'!T$3:T31,●!$A$1),"",COUNTIF('勤務表 (2)'!T$3:T32,●!$A$1))</f>
        <v/>
      </c>
      <c r="U82" s="146" t="str">
        <f>IF(COUNTIF('勤務表 (2)'!U$3:U32,●!$A$1)=COUNTIF('勤務表 (2)'!U$3:U31,●!$A$1),"",COUNTIF('勤務表 (2)'!U$3:U32,●!$A$1))</f>
        <v/>
      </c>
      <c r="V82" s="146" t="str">
        <f>IF(COUNTIF('勤務表 (2)'!V$3:V32,●!$A$1)=COUNTIF('勤務表 (2)'!V$3:V31,●!$A$1),"",COUNTIF('勤務表 (2)'!V$3:V32,●!$A$1))</f>
        <v/>
      </c>
      <c r="W82" s="146" t="str">
        <f>IF(COUNTIF('勤務表 (2)'!W$3:W32,●!$A$1)=COUNTIF('勤務表 (2)'!W$3:W31,●!$A$1),"",COUNTIF('勤務表 (2)'!W$3:W32,●!$A$1))</f>
        <v/>
      </c>
      <c r="X82" s="146" t="str">
        <f>IF(COUNTIF('勤務表 (2)'!X$3:X32,●!$A$1)=COUNTIF('勤務表 (2)'!X$3:X31,●!$A$1),"",COUNTIF('勤務表 (2)'!X$3:X32,●!$A$1))</f>
        <v/>
      </c>
      <c r="Y82" s="146">
        <f>IF(COUNTIF('勤務表 (2)'!Y$3:Y32,●!$A$1)=COUNTIF('勤務表 (2)'!Y$3:Y31,●!$A$1),"",COUNTIF('勤務表 (2)'!Y$3:Y32,●!$A$1))</f>
        <v>1</v>
      </c>
      <c r="Z82" s="146" t="str">
        <f>IF(COUNTIF('勤務表 (2)'!Z$3:Z32,●!$A$1)=COUNTIF('勤務表 (2)'!Z$3:Z31,●!$A$1),"",COUNTIF('勤務表 (2)'!Z$3:Z32,●!$A$1))</f>
        <v/>
      </c>
      <c r="AA82" s="146" t="str">
        <f>IF(COUNTIF('勤務表 (2)'!AA$3:AA32,●!$A$1)=COUNTIF('勤務表 (2)'!AA$3:AA31,●!$A$1),"",COUNTIF('勤務表 (2)'!AA$3:AA32,●!$A$1))</f>
        <v/>
      </c>
      <c r="AB82" s="146" t="str">
        <f>IF(COUNTIF('勤務表 (2)'!AB$3:AB32,●!$A$1)=COUNTIF('勤務表 (2)'!AB$3:AB31,●!$A$1),"",COUNTIF('勤務表 (2)'!AB$3:AB32,●!$A$1))</f>
        <v/>
      </c>
      <c r="AC82" s="146" t="str">
        <f>IF(COUNTIF('勤務表 (2)'!AC$3:AC32,●!$A$1)=COUNTIF('勤務表 (2)'!AC$3:AC31,●!$A$1),"",COUNTIF('勤務表 (2)'!AC$3:AC32,●!$A$1))</f>
        <v/>
      </c>
      <c r="AD82" s="146">
        <f>IF(COUNTIF('勤務表 (2)'!AD$3:AD32,●!$A$1)=COUNTIF('勤務表 (2)'!AD$3:AD31,●!$A$1),"",COUNTIF('勤務表 (2)'!AD$3:AD32,●!$A$1))</f>
        <v>27</v>
      </c>
      <c r="AE82" s="146" t="str">
        <f>IF(COUNTIF('勤務表 (2)'!AE$3:AE32,●!$A$1)=COUNTIF('勤務表 (2)'!AE$3:AE31,●!$A$1),"",COUNTIF('勤務表 (2)'!AE$3:AE32,●!$A$1))</f>
        <v/>
      </c>
      <c r="AF82" s="146" t="str">
        <f>IF(COUNTIF('勤務表 (2)'!AF$3:AF32,●!$A$1)=COUNTIF('勤務表 (2)'!AF$3:AF31,●!$A$1),"",COUNTIF('勤務表 (2)'!AF$3:AF32,●!$A$1))</f>
        <v/>
      </c>
      <c r="AG82" s="146" t="str">
        <f>IF(COUNTIF('勤務表 (2)'!AG$3:AG32,●!$A$1)=COUNTIF('勤務表 (2)'!AG$3:AG31,●!$A$1),"",COUNTIF('勤務表 (2)'!AG$3:AG32,●!$A$1))</f>
        <v/>
      </c>
      <c r="AH82" s="144" t="str">
        <f>IF(COUNTIF('勤務表 (2)'!AH$3:AH32,●!$A$1)=COUNTIF('勤務表 (2)'!AH$3:AH31,●!$A$1),"",COUNTIF('勤務表 (2)'!AH$3:AH32,●!$A$1))</f>
        <v/>
      </c>
    </row>
    <row r="83" spans="1:34" s="37" customFormat="1" ht="13.15" customHeight="1" x14ac:dyDescent="0.2">
      <c r="A83" s="142">
        <f>IFERROR(IF(A82+1&lt;=MAX('デイリーデータ (2)'!G:G),A82+1,""),"")</f>
        <v>31</v>
      </c>
      <c r="B83" s="143" t="str">
        <f t="shared" si="17"/>
        <v>130415</v>
      </c>
      <c r="C83" s="144" t="str">
        <f t="shared" si="18"/>
        <v>樫田 尚</v>
      </c>
      <c r="D83" s="145" t="str">
        <f>IF(COUNTIF('勤務表 (2)'!D$3:D33,●!$A$1)=COUNTIF('勤務表 (2)'!D$3:D32,●!$A$1),"",COUNTIF('勤務表 (2)'!D$3:D33,●!$A$1))</f>
        <v/>
      </c>
      <c r="E83" s="146" t="str">
        <f>IF(COUNTIF('勤務表 (2)'!E$3:E33,●!$A$1)=COUNTIF('勤務表 (2)'!E$3:E32,●!$A$1),"",COUNTIF('勤務表 (2)'!E$3:E33,●!$A$1))</f>
        <v/>
      </c>
      <c r="F83" s="146" t="str">
        <f>IF(COUNTIF('勤務表 (2)'!F$3:F33,●!$A$1)=COUNTIF('勤務表 (2)'!F$3:F32,●!$A$1),"",COUNTIF('勤務表 (2)'!F$3:F33,●!$A$1))</f>
        <v/>
      </c>
      <c r="G83" s="146" t="str">
        <f>IF(COUNTIF('勤務表 (2)'!G$3:G33,●!$A$1)=COUNTIF('勤務表 (2)'!G$3:G32,●!$A$1),"",COUNTIF('勤務表 (2)'!G$3:G33,●!$A$1))</f>
        <v/>
      </c>
      <c r="H83" s="146" t="str">
        <f>IF(COUNTIF('勤務表 (2)'!H$3:H33,●!$A$1)=COUNTIF('勤務表 (2)'!H$3:H32,●!$A$1),"",COUNTIF('勤務表 (2)'!H$3:H33,●!$A$1))</f>
        <v/>
      </c>
      <c r="I83" s="146">
        <f>IF(COUNTIF('勤務表 (2)'!I$3:I33,●!$A$1)=COUNTIF('勤務表 (2)'!I$3:I32,●!$A$1),"",COUNTIF('勤務表 (2)'!I$3:I33,●!$A$1))</f>
        <v>28</v>
      </c>
      <c r="J83" s="146" t="str">
        <f>IF(COUNTIF('勤務表 (2)'!J$3:J33,●!$A$1)=COUNTIF('勤務表 (2)'!J$3:J32,●!$A$1),"",COUNTIF('勤務表 (2)'!J$3:J33,●!$A$1))</f>
        <v/>
      </c>
      <c r="K83" s="146" t="str">
        <f>IF(COUNTIF('勤務表 (2)'!K$3:K33,●!$A$1)=COUNTIF('勤務表 (2)'!K$3:K32,●!$A$1),"",COUNTIF('勤務表 (2)'!K$3:K33,●!$A$1))</f>
        <v/>
      </c>
      <c r="L83" s="146" t="str">
        <f>IF(COUNTIF('勤務表 (2)'!L$3:L33,●!$A$1)=COUNTIF('勤務表 (2)'!L$3:L32,●!$A$1),"",COUNTIF('勤務表 (2)'!L$3:L33,●!$A$1))</f>
        <v/>
      </c>
      <c r="M83" s="146" t="str">
        <f>IF(COUNTIF('勤務表 (2)'!M$3:M33,●!$A$1)=COUNTIF('勤務表 (2)'!M$3:M32,●!$A$1),"",COUNTIF('勤務表 (2)'!M$3:M33,●!$A$1))</f>
        <v/>
      </c>
      <c r="N83" s="146" t="str">
        <f>IF(COUNTIF('勤務表 (2)'!N$3:N33,●!$A$1)=COUNTIF('勤務表 (2)'!N$3:N32,●!$A$1),"",COUNTIF('勤務表 (2)'!N$3:N33,●!$A$1))</f>
        <v/>
      </c>
      <c r="O83" s="146" t="str">
        <f>IF(COUNTIF('勤務表 (2)'!O$3:O33,●!$A$1)=COUNTIF('勤務表 (2)'!O$3:O32,●!$A$1),"",COUNTIF('勤務表 (2)'!O$3:O33,●!$A$1))</f>
        <v/>
      </c>
      <c r="P83" s="146">
        <f>IF(COUNTIF('勤務表 (2)'!P$3:P33,●!$A$1)=COUNTIF('勤務表 (2)'!P$3:P32,●!$A$1),"",COUNTIF('勤務表 (2)'!P$3:P33,●!$A$1))</f>
        <v>28</v>
      </c>
      <c r="Q83" s="146" t="str">
        <f>IF(COUNTIF('勤務表 (2)'!Q$3:Q33,●!$A$1)=COUNTIF('勤務表 (2)'!Q$3:Q32,●!$A$1),"",COUNTIF('勤務表 (2)'!Q$3:Q33,●!$A$1))</f>
        <v/>
      </c>
      <c r="R83" s="146" t="str">
        <f>IF(COUNTIF('勤務表 (2)'!R$3:R33,●!$A$1)=COUNTIF('勤務表 (2)'!R$3:R32,●!$A$1),"",COUNTIF('勤務表 (2)'!R$3:R33,●!$A$1))</f>
        <v/>
      </c>
      <c r="S83" s="146" t="str">
        <f>IF(COUNTIF('勤務表 (2)'!S$3:S33,●!$A$1)=COUNTIF('勤務表 (2)'!S$3:S32,●!$A$1),"",COUNTIF('勤務表 (2)'!S$3:S33,●!$A$1))</f>
        <v/>
      </c>
      <c r="T83" s="146" t="str">
        <f>IF(COUNTIF('勤務表 (2)'!T$3:T33,●!$A$1)=COUNTIF('勤務表 (2)'!T$3:T32,●!$A$1),"",COUNTIF('勤務表 (2)'!T$3:T33,●!$A$1))</f>
        <v/>
      </c>
      <c r="U83" s="146" t="str">
        <f>IF(COUNTIF('勤務表 (2)'!U$3:U33,●!$A$1)=COUNTIF('勤務表 (2)'!U$3:U32,●!$A$1),"",COUNTIF('勤務表 (2)'!U$3:U33,●!$A$1))</f>
        <v/>
      </c>
      <c r="V83" s="146" t="str">
        <f>IF(COUNTIF('勤務表 (2)'!V$3:V33,●!$A$1)=COUNTIF('勤務表 (2)'!V$3:V32,●!$A$1),"",COUNTIF('勤務表 (2)'!V$3:V33,●!$A$1))</f>
        <v/>
      </c>
      <c r="W83" s="146" t="str">
        <f>IF(COUNTIF('勤務表 (2)'!W$3:W33,●!$A$1)=COUNTIF('勤務表 (2)'!W$3:W32,●!$A$1),"",COUNTIF('勤務表 (2)'!W$3:W33,●!$A$1))</f>
        <v/>
      </c>
      <c r="X83" s="146" t="str">
        <f>IF(COUNTIF('勤務表 (2)'!X$3:X33,●!$A$1)=COUNTIF('勤務表 (2)'!X$3:X32,●!$A$1),"",COUNTIF('勤務表 (2)'!X$3:X33,●!$A$1))</f>
        <v/>
      </c>
      <c r="Y83" s="146" t="str">
        <f>IF(COUNTIF('勤務表 (2)'!Y$3:Y33,●!$A$1)=COUNTIF('勤務表 (2)'!Y$3:Y32,●!$A$1),"",COUNTIF('勤務表 (2)'!Y$3:Y33,●!$A$1))</f>
        <v/>
      </c>
      <c r="Z83" s="146" t="str">
        <f>IF(COUNTIF('勤務表 (2)'!Z$3:Z33,●!$A$1)=COUNTIF('勤務表 (2)'!Z$3:Z32,●!$A$1),"",COUNTIF('勤務表 (2)'!Z$3:Z33,●!$A$1))</f>
        <v/>
      </c>
      <c r="AA83" s="146" t="str">
        <f>IF(COUNTIF('勤務表 (2)'!AA$3:AA33,●!$A$1)=COUNTIF('勤務表 (2)'!AA$3:AA32,●!$A$1),"",COUNTIF('勤務表 (2)'!AA$3:AA33,●!$A$1))</f>
        <v/>
      </c>
      <c r="AB83" s="146" t="str">
        <f>IF(COUNTIF('勤務表 (2)'!AB$3:AB33,●!$A$1)=COUNTIF('勤務表 (2)'!AB$3:AB32,●!$A$1),"",COUNTIF('勤務表 (2)'!AB$3:AB33,●!$A$1))</f>
        <v/>
      </c>
      <c r="AC83" s="146" t="str">
        <f>IF(COUNTIF('勤務表 (2)'!AC$3:AC33,●!$A$1)=COUNTIF('勤務表 (2)'!AC$3:AC32,●!$A$1),"",COUNTIF('勤務表 (2)'!AC$3:AC33,●!$A$1))</f>
        <v/>
      </c>
      <c r="AD83" s="146" t="str">
        <f>IF(COUNTIF('勤務表 (2)'!AD$3:AD33,●!$A$1)=COUNTIF('勤務表 (2)'!AD$3:AD32,●!$A$1),"",COUNTIF('勤務表 (2)'!AD$3:AD33,●!$A$1))</f>
        <v/>
      </c>
      <c r="AE83" s="146">
        <f>IF(COUNTIF('勤務表 (2)'!AE$3:AE33,●!$A$1)=COUNTIF('勤務表 (2)'!AE$3:AE32,●!$A$1),"",COUNTIF('勤務表 (2)'!AE$3:AE33,●!$A$1))</f>
        <v>1</v>
      </c>
      <c r="AF83" s="146" t="str">
        <f>IF(COUNTIF('勤務表 (2)'!AF$3:AF33,●!$A$1)=COUNTIF('勤務表 (2)'!AF$3:AF32,●!$A$1),"",COUNTIF('勤務表 (2)'!AF$3:AF33,●!$A$1))</f>
        <v/>
      </c>
      <c r="AG83" s="146" t="str">
        <f>IF(COUNTIF('勤務表 (2)'!AG$3:AG33,●!$A$1)=COUNTIF('勤務表 (2)'!AG$3:AG32,●!$A$1),"",COUNTIF('勤務表 (2)'!AG$3:AG33,●!$A$1))</f>
        <v/>
      </c>
      <c r="AH83" s="144" t="str">
        <f>IF(COUNTIF('勤務表 (2)'!AH$3:AH33,●!$A$1)=COUNTIF('勤務表 (2)'!AH$3:AH32,●!$A$1),"",COUNTIF('勤務表 (2)'!AH$3:AH33,●!$A$1))</f>
        <v/>
      </c>
    </row>
    <row r="84" spans="1:34" s="37" customFormat="1" ht="13.15" customHeight="1" x14ac:dyDescent="0.2">
      <c r="A84" s="142">
        <f>IFERROR(IF(A83+1&lt;=MAX('デイリーデータ (2)'!G:G),A83+1,""),"")</f>
        <v>32</v>
      </c>
      <c r="B84" s="143" t="str">
        <f t="shared" si="17"/>
        <v>130427</v>
      </c>
      <c r="C84" s="144" t="str">
        <f t="shared" si="18"/>
        <v>中村 公亮</v>
      </c>
      <c r="D84" s="145" t="str">
        <f>IF(COUNTIF('勤務表 (2)'!D$3:D34,●!$A$1)=COUNTIF('勤務表 (2)'!D$3:D33,●!$A$1),"",COUNTIF('勤務表 (2)'!D$3:D34,●!$A$1))</f>
        <v/>
      </c>
      <c r="E84" s="146" t="str">
        <f>IF(COUNTIF('勤務表 (2)'!E$3:E34,●!$A$1)=COUNTIF('勤務表 (2)'!E$3:E33,●!$A$1),"",COUNTIF('勤務表 (2)'!E$3:E34,●!$A$1))</f>
        <v/>
      </c>
      <c r="F84" s="146" t="str">
        <f>IF(COUNTIF('勤務表 (2)'!F$3:F34,●!$A$1)=COUNTIF('勤務表 (2)'!F$3:F33,●!$A$1),"",COUNTIF('勤務表 (2)'!F$3:F34,●!$A$1))</f>
        <v/>
      </c>
      <c r="G84" s="146" t="str">
        <f>IF(COUNTIF('勤務表 (2)'!G$3:G34,●!$A$1)=COUNTIF('勤務表 (2)'!G$3:G33,●!$A$1),"",COUNTIF('勤務表 (2)'!G$3:G34,●!$A$1))</f>
        <v/>
      </c>
      <c r="H84" s="146" t="str">
        <f>IF(COUNTIF('勤務表 (2)'!H$3:H34,●!$A$1)=COUNTIF('勤務表 (2)'!H$3:H33,●!$A$1),"",COUNTIF('勤務表 (2)'!H$3:H34,●!$A$1))</f>
        <v/>
      </c>
      <c r="I84" s="146">
        <f>IF(COUNTIF('勤務表 (2)'!I$3:I34,●!$A$1)=COUNTIF('勤務表 (2)'!I$3:I33,●!$A$1),"",COUNTIF('勤務表 (2)'!I$3:I34,●!$A$1))</f>
        <v>29</v>
      </c>
      <c r="J84" s="146" t="str">
        <f>IF(COUNTIF('勤務表 (2)'!J$3:J34,●!$A$1)=COUNTIF('勤務表 (2)'!J$3:J33,●!$A$1),"",COUNTIF('勤務表 (2)'!J$3:J34,●!$A$1))</f>
        <v/>
      </c>
      <c r="K84" s="146" t="str">
        <f>IF(COUNTIF('勤務表 (2)'!K$3:K34,●!$A$1)=COUNTIF('勤務表 (2)'!K$3:K33,●!$A$1),"",COUNTIF('勤務表 (2)'!K$3:K34,●!$A$1))</f>
        <v/>
      </c>
      <c r="L84" s="146" t="str">
        <f>IF(COUNTIF('勤務表 (2)'!L$3:L34,●!$A$1)=COUNTIF('勤務表 (2)'!L$3:L33,●!$A$1),"",COUNTIF('勤務表 (2)'!L$3:L34,●!$A$1))</f>
        <v/>
      </c>
      <c r="M84" s="146" t="str">
        <f>IF(COUNTIF('勤務表 (2)'!M$3:M34,●!$A$1)=COUNTIF('勤務表 (2)'!M$3:M33,●!$A$1),"",COUNTIF('勤務表 (2)'!M$3:M34,●!$A$1))</f>
        <v/>
      </c>
      <c r="N84" s="146" t="str">
        <f>IF(COUNTIF('勤務表 (2)'!N$3:N34,●!$A$1)=COUNTIF('勤務表 (2)'!N$3:N33,●!$A$1),"",COUNTIF('勤務表 (2)'!N$3:N34,●!$A$1))</f>
        <v/>
      </c>
      <c r="O84" s="146" t="str">
        <f>IF(COUNTIF('勤務表 (2)'!O$3:O34,●!$A$1)=COUNTIF('勤務表 (2)'!O$3:O33,●!$A$1),"",COUNTIF('勤務表 (2)'!O$3:O34,●!$A$1))</f>
        <v/>
      </c>
      <c r="P84" s="146">
        <f>IF(COUNTIF('勤務表 (2)'!P$3:P34,●!$A$1)=COUNTIF('勤務表 (2)'!P$3:P33,●!$A$1),"",COUNTIF('勤務表 (2)'!P$3:P34,●!$A$1))</f>
        <v>29</v>
      </c>
      <c r="Q84" s="146" t="str">
        <f>IF(COUNTIF('勤務表 (2)'!Q$3:Q34,●!$A$1)=COUNTIF('勤務表 (2)'!Q$3:Q33,●!$A$1),"",COUNTIF('勤務表 (2)'!Q$3:Q34,●!$A$1))</f>
        <v/>
      </c>
      <c r="R84" s="146" t="str">
        <f>IF(COUNTIF('勤務表 (2)'!R$3:R34,●!$A$1)=COUNTIF('勤務表 (2)'!R$3:R33,●!$A$1),"",COUNTIF('勤務表 (2)'!R$3:R34,●!$A$1))</f>
        <v/>
      </c>
      <c r="S84" s="146" t="str">
        <f>IF(COUNTIF('勤務表 (2)'!S$3:S34,●!$A$1)=COUNTIF('勤務表 (2)'!S$3:S33,●!$A$1),"",COUNTIF('勤務表 (2)'!S$3:S34,●!$A$1))</f>
        <v/>
      </c>
      <c r="T84" s="146" t="str">
        <f>IF(COUNTIF('勤務表 (2)'!T$3:T34,●!$A$1)=COUNTIF('勤務表 (2)'!T$3:T33,●!$A$1),"",COUNTIF('勤務表 (2)'!T$3:T34,●!$A$1))</f>
        <v/>
      </c>
      <c r="U84" s="146" t="str">
        <f>IF(COUNTIF('勤務表 (2)'!U$3:U34,●!$A$1)=COUNTIF('勤務表 (2)'!U$3:U33,●!$A$1),"",COUNTIF('勤務表 (2)'!U$3:U34,●!$A$1))</f>
        <v/>
      </c>
      <c r="V84" s="146" t="str">
        <f>IF(COUNTIF('勤務表 (2)'!V$3:V34,●!$A$1)=COUNTIF('勤務表 (2)'!V$3:V33,●!$A$1),"",COUNTIF('勤務表 (2)'!V$3:V34,●!$A$1))</f>
        <v/>
      </c>
      <c r="W84" s="146">
        <f>IF(COUNTIF('勤務表 (2)'!W$3:W34,●!$A$1)=COUNTIF('勤務表 (2)'!W$3:W33,●!$A$1),"",COUNTIF('勤務表 (2)'!W$3:W34,●!$A$1))</f>
        <v>29</v>
      </c>
      <c r="X84" s="146" t="str">
        <f>IF(COUNTIF('勤務表 (2)'!X$3:X34,●!$A$1)=COUNTIF('勤務表 (2)'!X$3:X33,●!$A$1),"",COUNTIF('勤務表 (2)'!X$3:X34,●!$A$1))</f>
        <v/>
      </c>
      <c r="Y84" s="146" t="str">
        <f>IF(COUNTIF('勤務表 (2)'!Y$3:Y34,●!$A$1)=COUNTIF('勤務表 (2)'!Y$3:Y33,●!$A$1),"",COUNTIF('勤務表 (2)'!Y$3:Y34,●!$A$1))</f>
        <v/>
      </c>
      <c r="Z84" s="146" t="str">
        <f>IF(COUNTIF('勤務表 (2)'!Z$3:Z34,●!$A$1)=COUNTIF('勤務表 (2)'!Z$3:Z33,●!$A$1),"",COUNTIF('勤務表 (2)'!Z$3:Z34,●!$A$1))</f>
        <v/>
      </c>
      <c r="AA84" s="146" t="str">
        <f>IF(COUNTIF('勤務表 (2)'!AA$3:AA34,●!$A$1)=COUNTIF('勤務表 (2)'!AA$3:AA33,●!$A$1),"",COUNTIF('勤務表 (2)'!AA$3:AA34,●!$A$1))</f>
        <v/>
      </c>
      <c r="AB84" s="146" t="str">
        <f>IF(COUNTIF('勤務表 (2)'!AB$3:AB34,●!$A$1)=COUNTIF('勤務表 (2)'!AB$3:AB33,●!$A$1),"",COUNTIF('勤務表 (2)'!AB$3:AB34,●!$A$1))</f>
        <v/>
      </c>
      <c r="AC84" s="146" t="str">
        <f>IF(COUNTIF('勤務表 (2)'!AC$3:AC34,●!$A$1)=COUNTIF('勤務表 (2)'!AC$3:AC33,●!$A$1),"",COUNTIF('勤務表 (2)'!AC$3:AC34,●!$A$1))</f>
        <v/>
      </c>
      <c r="AD84" s="146">
        <f>IF(COUNTIF('勤務表 (2)'!AD$3:AD34,●!$A$1)=COUNTIF('勤務表 (2)'!AD$3:AD33,●!$A$1),"",COUNTIF('勤務表 (2)'!AD$3:AD34,●!$A$1))</f>
        <v>28</v>
      </c>
      <c r="AE84" s="146" t="str">
        <f>IF(COUNTIF('勤務表 (2)'!AE$3:AE34,●!$A$1)=COUNTIF('勤務表 (2)'!AE$3:AE33,●!$A$1),"",COUNTIF('勤務表 (2)'!AE$3:AE34,●!$A$1))</f>
        <v/>
      </c>
      <c r="AF84" s="146" t="str">
        <f>IF(COUNTIF('勤務表 (2)'!AF$3:AF34,●!$A$1)=COUNTIF('勤務表 (2)'!AF$3:AF33,●!$A$1),"",COUNTIF('勤務表 (2)'!AF$3:AF34,●!$A$1))</f>
        <v/>
      </c>
      <c r="AG84" s="146" t="str">
        <f>IF(COUNTIF('勤務表 (2)'!AG$3:AG34,●!$A$1)=COUNTIF('勤務表 (2)'!AG$3:AG33,●!$A$1),"",COUNTIF('勤務表 (2)'!AG$3:AG34,●!$A$1))</f>
        <v/>
      </c>
      <c r="AH84" s="144" t="str">
        <f>IF(COUNTIF('勤務表 (2)'!AH$3:AH34,●!$A$1)=COUNTIF('勤務表 (2)'!AH$3:AH33,●!$A$1),"",COUNTIF('勤務表 (2)'!AH$3:AH34,●!$A$1))</f>
        <v/>
      </c>
    </row>
    <row r="85" spans="1:34" s="37" customFormat="1" ht="13.15" customHeight="1" x14ac:dyDescent="0.2">
      <c r="A85" s="142">
        <f>IFERROR(IF(A84+1&lt;=MAX('デイリーデータ (2)'!G:G),A84+1,""),"")</f>
        <v>33</v>
      </c>
      <c r="B85" s="143" t="str">
        <f t="shared" ref="B85:B101" si="19">IFERROR(VLOOKUP(A85,stuff,2,FALSE),"")</f>
        <v>130439</v>
      </c>
      <c r="C85" s="144" t="str">
        <f t="shared" ref="C85:C101" si="20">IFERROR(VLOOKUP(A85,stuff,3,FALSE),"")</f>
        <v>福知 千佳</v>
      </c>
      <c r="D85" s="145" t="str">
        <f>IF(COUNTIF('勤務表 (2)'!D$3:D35,●!$A$1)=COUNTIF('勤務表 (2)'!D$3:D34,●!$A$1),"",COUNTIF('勤務表 (2)'!D$3:D35,●!$A$1))</f>
        <v/>
      </c>
      <c r="E85" s="146" t="str">
        <f>IF(COUNTIF('勤務表 (2)'!E$3:E35,●!$A$1)=COUNTIF('勤務表 (2)'!E$3:E34,●!$A$1),"",COUNTIF('勤務表 (2)'!E$3:E35,●!$A$1))</f>
        <v/>
      </c>
      <c r="F85" s="146" t="str">
        <f>IF(COUNTIF('勤務表 (2)'!F$3:F35,●!$A$1)=COUNTIF('勤務表 (2)'!F$3:F34,●!$A$1),"",COUNTIF('勤務表 (2)'!F$3:F35,●!$A$1))</f>
        <v/>
      </c>
      <c r="G85" s="146" t="str">
        <f>IF(COUNTIF('勤務表 (2)'!G$3:G35,●!$A$1)=COUNTIF('勤務表 (2)'!G$3:G34,●!$A$1),"",COUNTIF('勤務表 (2)'!G$3:G35,●!$A$1))</f>
        <v/>
      </c>
      <c r="H85" s="146" t="str">
        <f>IF(COUNTIF('勤務表 (2)'!H$3:H35,●!$A$1)=COUNTIF('勤務表 (2)'!H$3:H34,●!$A$1),"",COUNTIF('勤務表 (2)'!H$3:H35,●!$A$1))</f>
        <v/>
      </c>
      <c r="I85" s="146" t="str">
        <f>IF(COUNTIF('勤務表 (2)'!I$3:I35,●!$A$1)=COUNTIF('勤務表 (2)'!I$3:I34,●!$A$1),"",COUNTIF('勤務表 (2)'!I$3:I35,●!$A$1))</f>
        <v/>
      </c>
      <c r="J85" s="146" t="str">
        <f>IF(COUNTIF('勤務表 (2)'!J$3:J35,●!$A$1)=COUNTIF('勤務表 (2)'!J$3:J34,●!$A$1),"",COUNTIF('勤務表 (2)'!J$3:J35,●!$A$1))</f>
        <v/>
      </c>
      <c r="K85" s="146">
        <f>IF(COUNTIF('勤務表 (2)'!K$3:K35,●!$A$1)=COUNTIF('勤務表 (2)'!K$3:K34,●!$A$1),"",COUNTIF('勤務表 (2)'!K$3:K35,●!$A$1))</f>
        <v>2</v>
      </c>
      <c r="L85" s="146" t="str">
        <f>IF(COUNTIF('勤務表 (2)'!L$3:L35,●!$A$1)=COUNTIF('勤務表 (2)'!L$3:L34,●!$A$1),"",COUNTIF('勤務表 (2)'!L$3:L35,●!$A$1))</f>
        <v/>
      </c>
      <c r="M85" s="146" t="str">
        <f>IF(COUNTIF('勤務表 (2)'!M$3:M35,●!$A$1)=COUNTIF('勤務表 (2)'!M$3:M34,●!$A$1),"",COUNTIF('勤務表 (2)'!M$3:M35,●!$A$1))</f>
        <v/>
      </c>
      <c r="N85" s="146" t="str">
        <f>IF(COUNTIF('勤務表 (2)'!N$3:N35,●!$A$1)=COUNTIF('勤務表 (2)'!N$3:N34,●!$A$1),"",COUNTIF('勤務表 (2)'!N$3:N35,●!$A$1))</f>
        <v/>
      </c>
      <c r="O85" s="146" t="str">
        <f>IF(COUNTIF('勤務表 (2)'!O$3:O35,●!$A$1)=COUNTIF('勤務表 (2)'!O$3:O34,●!$A$1),"",COUNTIF('勤務表 (2)'!O$3:O35,●!$A$1))</f>
        <v/>
      </c>
      <c r="P85" s="146">
        <f>IF(COUNTIF('勤務表 (2)'!P$3:P35,●!$A$1)=COUNTIF('勤務表 (2)'!P$3:P34,●!$A$1),"",COUNTIF('勤務表 (2)'!P$3:P35,●!$A$1))</f>
        <v>30</v>
      </c>
      <c r="Q85" s="146" t="str">
        <f>IF(COUNTIF('勤務表 (2)'!Q$3:Q35,●!$A$1)=COUNTIF('勤務表 (2)'!Q$3:Q34,●!$A$1),"",COUNTIF('勤務表 (2)'!Q$3:Q35,●!$A$1))</f>
        <v/>
      </c>
      <c r="R85" s="146" t="str">
        <f>IF(COUNTIF('勤務表 (2)'!R$3:R35,●!$A$1)=COUNTIF('勤務表 (2)'!R$3:R34,●!$A$1),"",COUNTIF('勤務表 (2)'!R$3:R35,●!$A$1))</f>
        <v/>
      </c>
      <c r="S85" s="146" t="str">
        <f>IF(COUNTIF('勤務表 (2)'!S$3:S35,●!$A$1)=COUNTIF('勤務表 (2)'!S$3:S34,●!$A$1),"",COUNTIF('勤務表 (2)'!S$3:S35,●!$A$1))</f>
        <v/>
      </c>
      <c r="T85" s="146" t="str">
        <f>IF(COUNTIF('勤務表 (2)'!T$3:T35,●!$A$1)=COUNTIF('勤務表 (2)'!T$3:T34,●!$A$1),"",COUNTIF('勤務表 (2)'!T$3:T35,●!$A$1))</f>
        <v/>
      </c>
      <c r="U85" s="146" t="str">
        <f>IF(COUNTIF('勤務表 (2)'!U$3:U35,●!$A$1)=COUNTIF('勤務表 (2)'!U$3:U34,●!$A$1),"",COUNTIF('勤務表 (2)'!U$3:U35,●!$A$1))</f>
        <v/>
      </c>
      <c r="V85" s="146" t="str">
        <f>IF(COUNTIF('勤務表 (2)'!V$3:V35,●!$A$1)=COUNTIF('勤務表 (2)'!V$3:V34,●!$A$1),"",COUNTIF('勤務表 (2)'!V$3:V35,●!$A$1))</f>
        <v/>
      </c>
      <c r="W85" s="146">
        <f>IF(COUNTIF('勤務表 (2)'!W$3:W35,●!$A$1)=COUNTIF('勤務表 (2)'!W$3:W34,●!$A$1),"",COUNTIF('勤務表 (2)'!W$3:W35,●!$A$1))</f>
        <v>30</v>
      </c>
      <c r="X85" s="146" t="str">
        <f>IF(COUNTIF('勤務表 (2)'!X$3:X35,●!$A$1)=COUNTIF('勤務表 (2)'!X$3:X34,●!$A$1),"",COUNTIF('勤務表 (2)'!X$3:X35,●!$A$1))</f>
        <v/>
      </c>
      <c r="Y85" s="146" t="str">
        <f>IF(COUNTIF('勤務表 (2)'!Y$3:Y35,●!$A$1)=COUNTIF('勤務表 (2)'!Y$3:Y34,●!$A$1),"",COUNTIF('勤務表 (2)'!Y$3:Y35,●!$A$1))</f>
        <v/>
      </c>
      <c r="Z85" s="146" t="str">
        <f>IF(COUNTIF('勤務表 (2)'!Z$3:Z35,●!$A$1)=COUNTIF('勤務表 (2)'!Z$3:Z34,●!$A$1),"",COUNTIF('勤務表 (2)'!Z$3:Z35,●!$A$1))</f>
        <v/>
      </c>
      <c r="AA85" s="146" t="str">
        <f>IF(COUNTIF('勤務表 (2)'!AA$3:AA35,●!$A$1)=COUNTIF('勤務表 (2)'!AA$3:AA34,●!$A$1),"",COUNTIF('勤務表 (2)'!AA$3:AA35,●!$A$1))</f>
        <v/>
      </c>
      <c r="AB85" s="146" t="str">
        <f>IF(COUNTIF('勤務表 (2)'!AB$3:AB35,●!$A$1)=COUNTIF('勤務表 (2)'!AB$3:AB34,●!$A$1),"",COUNTIF('勤務表 (2)'!AB$3:AB35,●!$A$1))</f>
        <v/>
      </c>
      <c r="AC85" s="146" t="str">
        <f>IF(COUNTIF('勤務表 (2)'!AC$3:AC35,●!$A$1)=COUNTIF('勤務表 (2)'!AC$3:AC34,●!$A$1),"",COUNTIF('勤務表 (2)'!AC$3:AC35,●!$A$1))</f>
        <v/>
      </c>
      <c r="AD85" s="146">
        <f>IF(COUNTIF('勤務表 (2)'!AD$3:AD35,●!$A$1)=COUNTIF('勤務表 (2)'!AD$3:AD34,●!$A$1),"",COUNTIF('勤務表 (2)'!AD$3:AD35,●!$A$1))</f>
        <v>29</v>
      </c>
      <c r="AE85" s="146" t="str">
        <f>IF(COUNTIF('勤務表 (2)'!AE$3:AE35,●!$A$1)=COUNTIF('勤務表 (2)'!AE$3:AE34,●!$A$1),"",COUNTIF('勤務表 (2)'!AE$3:AE35,●!$A$1))</f>
        <v/>
      </c>
      <c r="AF85" s="146" t="str">
        <f>IF(COUNTIF('勤務表 (2)'!AF$3:AF35,●!$A$1)=COUNTIF('勤務表 (2)'!AF$3:AF34,●!$A$1),"",COUNTIF('勤務表 (2)'!AF$3:AF35,●!$A$1))</f>
        <v/>
      </c>
      <c r="AG85" s="146" t="str">
        <f>IF(COUNTIF('勤務表 (2)'!AG$3:AG35,●!$A$1)=COUNTIF('勤務表 (2)'!AG$3:AG34,●!$A$1),"",COUNTIF('勤務表 (2)'!AG$3:AG35,●!$A$1))</f>
        <v/>
      </c>
      <c r="AH85" s="144" t="str">
        <f>IF(COUNTIF('勤務表 (2)'!AH$3:AH35,●!$A$1)=COUNTIF('勤務表 (2)'!AH$3:AH34,●!$A$1),"",COUNTIF('勤務表 (2)'!AH$3:AH35,●!$A$1))</f>
        <v/>
      </c>
    </row>
    <row r="86" spans="1:34" s="37" customFormat="1" ht="13.15" customHeight="1" x14ac:dyDescent="0.2">
      <c r="A86" s="142">
        <f>IFERROR(IF(A85+1&lt;=MAX('デイリーデータ (2)'!G:G),A85+1,""),"")</f>
        <v>34</v>
      </c>
      <c r="B86" s="143" t="str">
        <f t="shared" si="19"/>
        <v>130441</v>
      </c>
      <c r="C86" s="144" t="str">
        <f t="shared" si="20"/>
        <v>袋 隼哉</v>
      </c>
      <c r="D86" s="145" t="str">
        <f>IF(COUNTIF('勤務表 (2)'!D$3:D36,●!$A$1)=COUNTIF('勤務表 (2)'!D$3:D35,●!$A$1),"",COUNTIF('勤務表 (2)'!D$3:D36,●!$A$1))</f>
        <v/>
      </c>
      <c r="E86" s="146" t="str">
        <f>IF(COUNTIF('勤務表 (2)'!E$3:E36,●!$A$1)=COUNTIF('勤務表 (2)'!E$3:E35,●!$A$1),"",COUNTIF('勤務表 (2)'!E$3:E36,●!$A$1))</f>
        <v/>
      </c>
      <c r="F86" s="146" t="str">
        <f>IF(COUNTIF('勤務表 (2)'!F$3:F36,●!$A$1)=COUNTIF('勤務表 (2)'!F$3:F35,●!$A$1),"",COUNTIF('勤務表 (2)'!F$3:F36,●!$A$1))</f>
        <v/>
      </c>
      <c r="G86" s="146" t="str">
        <f>IF(COUNTIF('勤務表 (2)'!G$3:G36,●!$A$1)=COUNTIF('勤務表 (2)'!G$3:G35,●!$A$1),"",COUNTIF('勤務表 (2)'!G$3:G36,●!$A$1))</f>
        <v/>
      </c>
      <c r="H86" s="146" t="str">
        <f>IF(COUNTIF('勤務表 (2)'!H$3:H36,●!$A$1)=COUNTIF('勤務表 (2)'!H$3:H35,●!$A$1),"",COUNTIF('勤務表 (2)'!H$3:H36,●!$A$1))</f>
        <v/>
      </c>
      <c r="I86" s="146">
        <f>IF(COUNTIF('勤務表 (2)'!I$3:I36,●!$A$1)=COUNTIF('勤務表 (2)'!I$3:I35,●!$A$1),"",COUNTIF('勤務表 (2)'!I$3:I36,●!$A$1))</f>
        <v>30</v>
      </c>
      <c r="J86" s="146" t="str">
        <f>IF(COUNTIF('勤務表 (2)'!J$3:J36,●!$A$1)=COUNTIF('勤務表 (2)'!J$3:J35,●!$A$1),"",COUNTIF('勤務表 (2)'!J$3:J36,●!$A$1))</f>
        <v/>
      </c>
      <c r="K86" s="146" t="str">
        <f>IF(COUNTIF('勤務表 (2)'!K$3:K36,●!$A$1)=COUNTIF('勤務表 (2)'!K$3:K35,●!$A$1),"",COUNTIF('勤務表 (2)'!K$3:K36,●!$A$1))</f>
        <v/>
      </c>
      <c r="L86" s="146" t="str">
        <f>IF(COUNTIF('勤務表 (2)'!L$3:L36,●!$A$1)=COUNTIF('勤務表 (2)'!L$3:L35,●!$A$1),"",COUNTIF('勤務表 (2)'!L$3:L36,●!$A$1))</f>
        <v/>
      </c>
      <c r="M86" s="146" t="str">
        <f>IF(COUNTIF('勤務表 (2)'!M$3:M36,●!$A$1)=COUNTIF('勤務表 (2)'!M$3:M35,●!$A$1),"",COUNTIF('勤務表 (2)'!M$3:M36,●!$A$1))</f>
        <v/>
      </c>
      <c r="N86" s="146" t="str">
        <f>IF(COUNTIF('勤務表 (2)'!N$3:N36,●!$A$1)=COUNTIF('勤務表 (2)'!N$3:N35,●!$A$1),"",COUNTIF('勤務表 (2)'!N$3:N36,●!$A$1))</f>
        <v/>
      </c>
      <c r="O86" s="146" t="str">
        <f>IF(COUNTIF('勤務表 (2)'!O$3:O36,●!$A$1)=COUNTIF('勤務表 (2)'!O$3:O35,●!$A$1),"",COUNTIF('勤務表 (2)'!O$3:O36,●!$A$1))</f>
        <v/>
      </c>
      <c r="P86" s="146">
        <f>IF(COUNTIF('勤務表 (2)'!P$3:P36,●!$A$1)=COUNTIF('勤務表 (2)'!P$3:P35,●!$A$1),"",COUNTIF('勤務表 (2)'!P$3:P36,●!$A$1))</f>
        <v>31</v>
      </c>
      <c r="Q86" s="146" t="str">
        <f>IF(COUNTIF('勤務表 (2)'!Q$3:Q36,●!$A$1)=COUNTIF('勤務表 (2)'!Q$3:Q35,●!$A$1),"",COUNTIF('勤務表 (2)'!Q$3:Q36,●!$A$1))</f>
        <v/>
      </c>
      <c r="R86" s="146" t="str">
        <f>IF(COUNTIF('勤務表 (2)'!R$3:R36,●!$A$1)=COUNTIF('勤務表 (2)'!R$3:R35,●!$A$1),"",COUNTIF('勤務表 (2)'!R$3:R36,●!$A$1))</f>
        <v/>
      </c>
      <c r="S86" s="146" t="str">
        <f>IF(COUNTIF('勤務表 (2)'!S$3:S36,●!$A$1)=COUNTIF('勤務表 (2)'!S$3:S35,●!$A$1),"",COUNTIF('勤務表 (2)'!S$3:S36,●!$A$1))</f>
        <v/>
      </c>
      <c r="T86" s="146" t="str">
        <f>IF(COUNTIF('勤務表 (2)'!T$3:T36,●!$A$1)=COUNTIF('勤務表 (2)'!T$3:T35,●!$A$1),"",COUNTIF('勤務表 (2)'!T$3:T36,●!$A$1))</f>
        <v/>
      </c>
      <c r="U86" s="146" t="str">
        <f>IF(COUNTIF('勤務表 (2)'!U$3:U36,●!$A$1)=COUNTIF('勤務表 (2)'!U$3:U35,●!$A$1),"",COUNTIF('勤務表 (2)'!U$3:U36,●!$A$1))</f>
        <v/>
      </c>
      <c r="V86" s="146" t="str">
        <f>IF(COUNTIF('勤務表 (2)'!V$3:V36,●!$A$1)=COUNTIF('勤務表 (2)'!V$3:V35,●!$A$1),"",COUNTIF('勤務表 (2)'!V$3:V36,●!$A$1))</f>
        <v/>
      </c>
      <c r="W86" s="146">
        <f>IF(COUNTIF('勤務表 (2)'!W$3:W36,●!$A$1)=COUNTIF('勤務表 (2)'!W$3:W35,●!$A$1),"",COUNTIF('勤務表 (2)'!W$3:W36,●!$A$1))</f>
        <v>31</v>
      </c>
      <c r="X86" s="146" t="str">
        <f>IF(COUNTIF('勤務表 (2)'!X$3:X36,●!$A$1)=COUNTIF('勤務表 (2)'!X$3:X35,●!$A$1),"",COUNTIF('勤務表 (2)'!X$3:X36,●!$A$1))</f>
        <v/>
      </c>
      <c r="Y86" s="146" t="str">
        <f>IF(COUNTIF('勤務表 (2)'!Y$3:Y36,●!$A$1)=COUNTIF('勤務表 (2)'!Y$3:Y35,●!$A$1),"",COUNTIF('勤務表 (2)'!Y$3:Y36,●!$A$1))</f>
        <v/>
      </c>
      <c r="Z86" s="146" t="str">
        <f>IF(COUNTIF('勤務表 (2)'!Z$3:Z36,●!$A$1)=COUNTIF('勤務表 (2)'!Z$3:Z35,●!$A$1),"",COUNTIF('勤務表 (2)'!Z$3:Z36,●!$A$1))</f>
        <v/>
      </c>
      <c r="AA86" s="146" t="str">
        <f>IF(COUNTIF('勤務表 (2)'!AA$3:AA36,●!$A$1)=COUNTIF('勤務表 (2)'!AA$3:AA35,●!$A$1),"",COUNTIF('勤務表 (2)'!AA$3:AA36,●!$A$1))</f>
        <v/>
      </c>
      <c r="AB86" s="146" t="str">
        <f>IF(COUNTIF('勤務表 (2)'!AB$3:AB36,●!$A$1)=COUNTIF('勤務表 (2)'!AB$3:AB35,●!$A$1),"",COUNTIF('勤務表 (2)'!AB$3:AB36,●!$A$1))</f>
        <v/>
      </c>
      <c r="AC86" s="146" t="str">
        <f>IF(COUNTIF('勤務表 (2)'!AC$3:AC36,●!$A$1)=COUNTIF('勤務表 (2)'!AC$3:AC35,●!$A$1),"",COUNTIF('勤務表 (2)'!AC$3:AC36,●!$A$1))</f>
        <v/>
      </c>
      <c r="AD86" s="146">
        <f>IF(COUNTIF('勤務表 (2)'!AD$3:AD36,●!$A$1)=COUNTIF('勤務表 (2)'!AD$3:AD35,●!$A$1),"",COUNTIF('勤務表 (2)'!AD$3:AD36,●!$A$1))</f>
        <v>30</v>
      </c>
      <c r="AE86" s="146" t="str">
        <f>IF(COUNTIF('勤務表 (2)'!AE$3:AE36,●!$A$1)=COUNTIF('勤務表 (2)'!AE$3:AE35,●!$A$1),"",COUNTIF('勤務表 (2)'!AE$3:AE36,●!$A$1))</f>
        <v/>
      </c>
      <c r="AF86" s="146" t="str">
        <f>IF(COUNTIF('勤務表 (2)'!AF$3:AF36,●!$A$1)=COUNTIF('勤務表 (2)'!AF$3:AF35,●!$A$1),"",COUNTIF('勤務表 (2)'!AF$3:AF36,●!$A$1))</f>
        <v/>
      </c>
      <c r="AG86" s="146" t="str">
        <f>IF(COUNTIF('勤務表 (2)'!AG$3:AG36,●!$A$1)=COUNTIF('勤務表 (2)'!AG$3:AG35,●!$A$1),"",COUNTIF('勤務表 (2)'!AG$3:AG36,●!$A$1))</f>
        <v/>
      </c>
      <c r="AH86" s="144" t="str">
        <f>IF(COUNTIF('勤務表 (2)'!AH$3:AH36,●!$A$1)=COUNTIF('勤務表 (2)'!AH$3:AH35,●!$A$1),"",COUNTIF('勤務表 (2)'!AH$3:AH36,●!$A$1))</f>
        <v/>
      </c>
    </row>
    <row r="87" spans="1:34" s="37" customFormat="1" ht="13.15" customHeight="1" x14ac:dyDescent="0.2">
      <c r="A87" s="142">
        <f>IFERROR(IF(A86+1&lt;=MAX('デイリーデータ (2)'!G:G),A86+1,""),"")</f>
        <v>35</v>
      </c>
      <c r="B87" s="143" t="str">
        <f t="shared" si="19"/>
        <v>130831</v>
      </c>
      <c r="C87" s="144" t="str">
        <f t="shared" si="20"/>
        <v>雨池 凌也</v>
      </c>
      <c r="D87" s="145" t="str">
        <f>IF(COUNTIF('勤務表 (2)'!D$3:D37,●!$A$1)=COUNTIF('勤務表 (2)'!D$3:D36,●!$A$1),"",COUNTIF('勤務表 (2)'!D$3:D37,●!$A$1))</f>
        <v/>
      </c>
      <c r="E87" s="146" t="str">
        <f>IF(COUNTIF('勤務表 (2)'!E$3:E37,●!$A$1)=COUNTIF('勤務表 (2)'!E$3:E36,●!$A$1),"",COUNTIF('勤務表 (2)'!E$3:E37,●!$A$1))</f>
        <v/>
      </c>
      <c r="F87" s="146" t="str">
        <f>IF(COUNTIF('勤務表 (2)'!F$3:F37,●!$A$1)=COUNTIF('勤務表 (2)'!F$3:F36,●!$A$1),"",COUNTIF('勤務表 (2)'!F$3:F37,●!$A$1))</f>
        <v/>
      </c>
      <c r="G87" s="146" t="str">
        <f>IF(COUNTIF('勤務表 (2)'!G$3:G37,●!$A$1)=COUNTIF('勤務表 (2)'!G$3:G36,●!$A$1),"",COUNTIF('勤務表 (2)'!G$3:G37,●!$A$1))</f>
        <v/>
      </c>
      <c r="H87" s="146" t="str">
        <f>IF(COUNTIF('勤務表 (2)'!H$3:H37,●!$A$1)=COUNTIF('勤務表 (2)'!H$3:H36,●!$A$1),"",COUNTIF('勤務表 (2)'!H$3:H37,●!$A$1))</f>
        <v/>
      </c>
      <c r="I87" s="146">
        <f>IF(COUNTIF('勤務表 (2)'!I$3:I37,●!$A$1)=COUNTIF('勤務表 (2)'!I$3:I36,●!$A$1),"",COUNTIF('勤務表 (2)'!I$3:I37,●!$A$1))</f>
        <v>31</v>
      </c>
      <c r="J87" s="146" t="str">
        <f>IF(COUNTIF('勤務表 (2)'!J$3:J37,●!$A$1)=COUNTIF('勤務表 (2)'!J$3:J36,●!$A$1),"",COUNTIF('勤務表 (2)'!J$3:J37,●!$A$1))</f>
        <v/>
      </c>
      <c r="K87" s="146" t="str">
        <f>IF(COUNTIF('勤務表 (2)'!K$3:K37,●!$A$1)=COUNTIF('勤務表 (2)'!K$3:K36,●!$A$1),"",COUNTIF('勤務表 (2)'!K$3:K37,●!$A$1))</f>
        <v/>
      </c>
      <c r="L87" s="146" t="str">
        <f>IF(COUNTIF('勤務表 (2)'!L$3:L37,●!$A$1)=COUNTIF('勤務表 (2)'!L$3:L36,●!$A$1),"",COUNTIF('勤務表 (2)'!L$3:L37,●!$A$1))</f>
        <v/>
      </c>
      <c r="M87" s="146" t="str">
        <f>IF(COUNTIF('勤務表 (2)'!M$3:M37,●!$A$1)=COUNTIF('勤務表 (2)'!M$3:M36,●!$A$1),"",COUNTIF('勤務表 (2)'!M$3:M37,●!$A$1))</f>
        <v/>
      </c>
      <c r="N87" s="146" t="str">
        <f>IF(COUNTIF('勤務表 (2)'!N$3:N37,●!$A$1)=COUNTIF('勤務表 (2)'!N$3:N36,●!$A$1),"",COUNTIF('勤務表 (2)'!N$3:N37,●!$A$1))</f>
        <v/>
      </c>
      <c r="O87" s="146" t="str">
        <f>IF(COUNTIF('勤務表 (2)'!O$3:O37,●!$A$1)=COUNTIF('勤務表 (2)'!O$3:O36,●!$A$1),"",COUNTIF('勤務表 (2)'!O$3:O37,●!$A$1))</f>
        <v/>
      </c>
      <c r="P87" s="146">
        <f>IF(COUNTIF('勤務表 (2)'!P$3:P37,●!$A$1)=COUNTIF('勤務表 (2)'!P$3:P36,●!$A$1),"",COUNTIF('勤務表 (2)'!P$3:P37,●!$A$1))</f>
        <v>32</v>
      </c>
      <c r="Q87" s="146" t="str">
        <f>IF(COUNTIF('勤務表 (2)'!Q$3:Q37,●!$A$1)=COUNTIF('勤務表 (2)'!Q$3:Q36,●!$A$1),"",COUNTIF('勤務表 (2)'!Q$3:Q37,●!$A$1))</f>
        <v/>
      </c>
      <c r="R87" s="146" t="str">
        <f>IF(COUNTIF('勤務表 (2)'!R$3:R37,●!$A$1)=COUNTIF('勤務表 (2)'!R$3:R36,●!$A$1),"",COUNTIF('勤務表 (2)'!R$3:R37,●!$A$1))</f>
        <v/>
      </c>
      <c r="S87" s="146" t="str">
        <f>IF(COUNTIF('勤務表 (2)'!S$3:S37,●!$A$1)=COUNTIF('勤務表 (2)'!S$3:S36,●!$A$1),"",COUNTIF('勤務表 (2)'!S$3:S37,●!$A$1))</f>
        <v/>
      </c>
      <c r="T87" s="146" t="str">
        <f>IF(COUNTIF('勤務表 (2)'!T$3:T37,●!$A$1)=COUNTIF('勤務表 (2)'!T$3:T36,●!$A$1),"",COUNTIF('勤務表 (2)'!T$3:T37,●!$A$1))</f>
        <v/>
      </c>
      <c r="U87" s="146" t="str">
        <f>IF(COUNTIF('勤務表 (2)'!U$3:U37,●!$A$1)=COUNTIF('勤務表 (2)'!U$3:U36,●!$A$1),"",COUNTIF('勤務表 (2)'!U$3:U37,●!$A$1))</f>
        <v/>
      </c>
      <c r="V87" s="146" t="str">
        <f>IF(COUNTIF('勤務表 (2)'!V$3:V37,●!$A$1)=COUNTIF('勤務表 (2)'!V$3:V36,●!$A$1),"",COUNTIF('勤務表 (2)'!V$3:V37,●!$A$1))</f>
        <v/>
      </c>
      <c r="W87" s="146" t="str">
        <f>IF(COUNTIF('勤務表 (2)'!W$3:W37,●!$A$1)=COUNTIF('勤務表 (2)'!W$3:W36,●!$A$1),"",COUNTIF('勤務表 (2)'!W$3:W37,●!$A$1))</f>
        <v/>
      </c>
      <c r="X87" s="146" t="str">
        <f>IF(COUNTIF('勤務表 (2)'!X$3:X37,●!$A$1)=COUNTIF('勤務表 (2)'!X$3:X36,●!$A$1),"",COUNTIF('勤務表 (2)'!X$3:X37,●!$A$1))</f>
        <v/>
      </c>
      <c r="Y87" s="146">
        <f>IF(COUNTIF('勤務表 (2)'!Y$3:Y37,●!$A$1)=COUNTIF('勤務表 (2)'!Y$3:Y36,●!$A$1),"",COUNTIF('勤務表 (2)'!Y$3:Y37,●!$A$1))</f>
        <v>2</v>
      </c>
      <c r="Z87" s="146" t="str">
        <f>IF(COUNTIF('勤務表 (2)'!Z$3:Z37,●!$A$1)=COUNTIF('勤務表 (2)'!Z$3:Z36,●!$A$1),"",COUNTIF('勤務表 (2)'!Z$3:Z37,●!$A$1))</f>
        <v/>
      </c>
      <c r="AA87" s="146" t="str">
        <f>IF(COUNTIF('勤務表 (2)'!AA$3:AA37,●!$A$1)=COUNTIF('勤務表 (2)'!AA$3:AA36,●!$A$1),"",COUNTIF('勤務表 (2)'!AA$3:AA37,●!$A$1))</f>
        <v/>
      </c>
      <c r="AB87" s="146" t="str">
        <f>IF(COUNTIF('勤務表 (2)'!AB$3:AB37,●!$A$1)=COUNTIF('勤務表 (2)'!AB$3:AB36,●!$A$1),"",COUNTIF('勤務表 (2)'!AB$3:AB37,●!$A$1))</f>
        <v/>
      </c>
      <c r="AC87" s="146" t="str">
        <f>IF(COUNTIF('勤務表 (2)'!AC$3:AC37,●!$A$1)=COUNTIF('勤務表 (2)'!AC$3:AC36,●!$A$1),"",COUNTIF('勤務表 (2)'!AC$3:AC37,●!$A$1))</f>
        <v/>
      </c>
      <c r="AD87" s="146" t="str">
        <f>IF(COUNTIF('勤務表 (2)'!AD$3:AD37,●!$A$1)=COUNTIF('勤務表 (2)'!AD$3:AD36,●!$A$1),"",COUNTIF('勤務表 (2)'!AD$3:AD37,●!$A$1))</f>
        <v/>
      </c>
      <c r="AE87" s="146">
        <f>IF(COUNTIF('勤務表 (2)'!AE$3:AE37,●!$A$1)=COUNTIF('勤務表 (2)'!AE$3:AE36,●!$A$1),"",COUNTIF('勤務表 (2)'!AE$3:AE37,●!$A$1))</f>
        <v>2</v>
      </c>
      <c r="AF87" s="146" t="str">
        <f>IF(COUNTIF('勤務表 (2)'!AF$3:AF37,●!$A$1)=COUNTIF('勤務表 (2)'!AF$3:AF36,●!$A$1),"",COUNTIF('勤務表 (2)'!AF$3:AF37,●!$A$1))</f>
        <v/>
      </c>
      <c r="AG87" s="146" t="str">
        <f>IF(COUNTIF('勤務表 (2)'!AG$3:AG37,●!$A$1)=COUNTIF('勤務表 (2)'!AG$3:AG36,●!$A$1),"",COUNTIF('勤務表 (2)'!AG$3:AG37,●!$A$1))</f>
        <v/>
      </c>
      <c r="AH87" s="144" t="str">
        <f>IF(COUNTIF('勤務表 (2)'!AH$3:AH37,●!$A$1)=COUNTIF('勤務表 (2)'!AH$3:AH36,●!$A$1),"",COUNTIF('勤務表 (2)'!AH$3:AH37,●!$A$1))</f>
        <v/>
      </c>
    </row>
    <row r="88" spans="1:34" s="37" customFormat="1" ht="13.15" customHeight="1" x14ac:dyDescent="0.2">
      <c r="A88" s="142">
        <f>IFERROR(IF(A87+1&lt;=MAX('デイリーデータ (2)'!G:G),A87+1,""),"")</f>
        <v>36</v>
      </c>
      <c r="B88" s="143" t="str">
        <f t="shared" si="19"/>
        <v>131603</v>
      </c>
      <c r="C88" s="144" t="str">
        <f t="shared" si="20"/>
        <v>中川 大誠</v>
      </c>
      <c r="D88" s="145" t="str">
        <f>IF(COUNTIF('勤務表 (2)'!D$3:D38,●!$A$1)=COUNTIF('勤務表 (2)'!D$3:D37,●!$A$1),"",COUNTIF('勤務表 (2)'!D$3:D38,●!$A$1))</f>
        <v/>
      </c>
      <c r="E88" s="146" t="str">
        <f>IF(COUNTIF('勤務表 (2)'!E$3:E38,●!$A$1)=COUNTIF('勤務表 (2)'!E$3:E37,●!$A$1),"",COUNTIF('勤務表 (2)'!E$3:E38,●!$A$1))</f>
        <v/>
      </c>
      <c r="F88" s="146" t="str">
        <f>IF(COUNTIF('勤務表 (2)'!F$3:F38,●!$A$1)=COUNTIF('勤務表 (2)'!F$3:F37,●!$A$1),"",COUNTIF('勤務表 (2)'!F$3:F38,●!$A$1))</f>
        <v/>
      </c>
      <c r="G88" s="146" t="str">
        <f>IF(COUNTIF('勤務表 (2)'!G$3:G38,●!$A$1)=COUNTIF('勤務表 (2)'!G$3:G37,●!$A$1),"",COUNTIF('勤務表 (2)'!G$3:G38,●!$A$1))</f>
        <v/>
      </c>
      <c r="H88" s="146" t="str">
        <f>IF(COUNTIF('勤務表 (2)'!H$3:H38,●!$A$1)=COUNTIF('勤務表 (2)'!H$3:H37,●!$A$1),"",COUNTIF('勤務表 (2)'!H$3:H38,●!$A$1))</f>
        <v/>
      </c>
      <c r="I88" s="146">
        <f>IF(COUNTIF('勤務表 (2)'!I$3:I38,●!$A$1)=COUNTIF('勤務表 (2)'!I$3:I37,●!$A$1),"",COUNTIF('勤務表 (2)'!I$3:I38,●!$A$1))</f>
        <v>32</v>
      </c>
      <c r="J88" s="146" t="str">
        <f>IF(COUNTIF('勤務表 (2)'!J$3:J38,●!$A$1)=COUNTIF('勤務表 (2)'!J$3:J37,●!$A$1),"",COUNTIF('勤務表 (2)'!J$3:J38,●!$A$1))</f>
        <v/>
      </c>
      <c r="K88" s="146" t="str">
        <f>IF(COUNTIF('勤務表 (2)'!K$3:K38,●!$A$1)=COUNTIF('勤務表 (2)'!K$3:K37,●!$A$1),"",COUNTIF('勤務表 (2)'!K$3:K38,●!$A$1))</f>
        <v/>
      </c>
      <c r="L88" s="146" t="str">
        <f>IF(COUNTIF('勤務表 (2)'!L$3:L38,●!$A$1)=COUNTIF('勤務表 (2)'!L$3:L37,●!$A$1),"",COUNTIF('勤務表 (2)'!L$3:L38,●!$A$1))</f>
        <v/>
      </c>
      <c r="M88" s="146" t="str">
        <f>IF(COUNTIF('勤務表 (2)'!M$3:M38,●!$A$1)=COUNTIF('勤務表 (2)'!M$3:M37,●!$A$1),"",COUNTIF('勤務表 (2)'!M$3:M38,●!$A$1))</f>
        <v/>
      </c>
      <c r="N88" s="146" t="str">
        <f>IF(COUNTIF('勤務表 (2)'!N$3:N38,●!$A$1)=COUNTIF('勤務表 (2)'!N$3:N37,●!$A$1),"",COUNTIF('勤務表 (2)'!N$3:N38,●!$A$1))</f>
        <v/>
      </c>
      <c r="O88" s="146" t="str">
        <f>IF(COUNTIF('勤務表 (2)'!O$3:O38,●!$A$1)=COUNTIF('勤務表 (2)'!O$3:O37,●!$A$1),"",COUNTIF('勤務表 (2)'!O$3:O38,●!$A$1))</f>
        <v/>
      </c>
      <c r="P88" s="146">
        <f>IF(COUNTIF('勤務表 (2)'!P$3:P38,●!$A$1)=COUNTIF('勤務表 (2)'!P$3:P37,●!$A$1),"",COUNTIF('勤務表 (2)'!P$3:P38,●!$A$1))</f>
        <v>33</v>
      </c>
      <c r="Q88" s="146" t="str">
        <f>IF(COUNTIF('勤務表 (2)'!Q$3:Q38,●!$A$1)=COUNTIF('勤務表 (2)'!Q$3:Q37,●!$A$1),"",COUNTIF('勤務表 (2)'!Q$3:Q38,●!$A$1))</f>
        <v/>
      </c>
      <c r="R88" s="146" t="str">
        <f>IF(COUNTIF('勤務表 (2)'!R$3:R38,●!$A$1)=COUNTIF('勤務表 (2)'!R$3:R37,●!$A$1),"",COUNTIF('勤務表 (2)'!R$3:R38,●!$A$1))</f>
        <v/>
      </c>
      <c r="S88" s="146" t="str">
        <f>IF(COUNTIF('勤務表 (2)'!S$3:S38,●!$A$1)=COUNTIF('勤務表 (2)'!S$3:S37,●!$A$1),"",COUNTIF('勤務表 (2)'!S$3:S38,●!$A$1))</f>
        <v/>
      </c>
      <c r="T88" s="146" t="str">
        <f>IF(COUNTIF('勤務表 (2)'!T$3:T38,●!$A$1)=COUNTIF('勤務表 (2)'!T$3:T37,●!$A$1),"",COUNTIF('勤務表 (2)'!T$3:T38,●!$A$1))</f>
        <v/>
      </c>
      <c r="U88" s="146" t="str">
        <f>IF(COUNTIF('勤務表 (2)'!U$3:U38,●!$A$1)=COUNTIF('勤務表 (2)'!U$3:U37,●!$A$1),"",COUNTIF('勤務表 (2)'!U$3:U38,●!$A$1))</f>
        <v/>
      </c>
      <c r="V88" s="146" t="str">
        <f>IF(COUNTIF('勤務表 (2)'!V$3:V38,●!$A$1)=COUNTIF('勤務表 (2)'!V$3:V37,●!$A$1),"",COUNTIF('勤務表 (2)'!V$3:V38,●!$A$1))</f>
        <v/>
      </c>
      <c r="W88" s="146">
        <f>IF(COUNTIF('勤務表 (2)'!W$3:W38,●!$A$1)=COUNTIF('勤務表 (2)'!W$3:W37,●!$A$1),"",COUNTIF('勤務表 (2)'!W$3:W38,●!$A$1))</f>
        <v>32</v>
      </c>
      <c r="X88" s="146" t="str">
        <f>IF(COUNTIF('勤務表 (2)'!X$3:X38,●!$A$1)=COUNTIF('勤務表 (2)'!X$3:X37,●!$A$1),"",COUNTIF('勤務表 (2)'!X$3:X38,●!$A$1))</f>
        <v/>
      </c>
      <c r="Y88" s="146" t="str">
        <f>IF(COUNTIF('勤務表 (2)'!Y$3:Y38,●!$A$1)=COUNTIF('勤務表 (2)'!Y$3:Y37,●!$A$1),"",COUNTIF('勤務表 (2)'!Y$3:Y38,●!$A$1))</f>
        <v/>
      </c>
      <c r="Z88" s="146" t="str">
        <f>IF(COUNTIF('勤務表 (2)'!Z$3:Z38,●!$A$1)=COUNTIF('勤務表 (2)'!Z$3:Z37,●!$A$1),"",COUNTIF('勤務表 (2)'!Z$3:Z38,●!$A$1))</f>
        <v/>
      </c>
      <c r="AA88" s="146" t="str">
        <f>IF(COUNTIF('勤務表 (2)'!AA$3:AA38,●!$A$1)=COUNTIF('勤務表 (2)'!AA$3:AA37,●!$A$1),"",COUNTIF('勤務表 (2)'!AA$3:AA38,●!$A$1))</f>
        <v/>
      </c>
      <c r="AB88" s="146" t="str">
        <f>IF(COUNTIF('勤務表 (2)'!AB$3:AB38,●!$A$1)=COUNTIF('勤務表 (2)'!AB$3:AB37,●!$A$1),"",COUNTIF('勤務表 (2)'!AB$3:AB38,●!$A$1))</f>
        <v/>
      </c>
      <c r="AC88" s="146" t="str">
        <f>IF(COUNTIF('勤務表 (2)'!AC$3:AC38,●!$A$1)=COUNTIF('勤務表 (2)'!AC$3:AC37,●!$A$1),"",COUNTIF('勤務表 (2)'!AC$3:AC38,●!$A$1))</f>
        <v/>
      </c>
      <c r="AD88" s="146">
        <f>IF(COUNTIF('勤務表 (2)'!AD$3:AD38,●!$A$1)=COUNTIF('勤務表 (2)'!AD$3:AD37,●!$A$1),"",COUNTIF('勤務表 (2)'!AD$3:AD38,●!$A$1))</f>
        <v>31</v>
      </c>
      <c r="AE88" s="146" t="str">
        <f>IF(COUNTIF('勤務表 (2)'!AE$3:AE38,●!$A$1)=COUNTIF('勤務表 (2)'!AE$3:AE37,●!$A$1),"",COUNTIF('勤務表 (2)'!AE$3:AE38,●!$A$1))</f>
        <v/>
      </c>
      <c r="AF88" s="146" t="str">
        <f>IF(COUNTIF('勤務表 (2)'!AF$3:AF38,●!$A$1)=COUNTIF('勤務表 (2)'!AF$3:AF37,●!$A$1),"",COUNTIF('勤務表 (2)'!AF$3:AF38,●!$A$1))</f>
        <v/>
      </c>
      <c r="AG88" s="146" t="str">
        <f>IF(COUNTIF('勤務表 (2)'!AG$3:AG38,●!$A$1)=COUNTIF('勤務表 (2)'!AG$3:AG37,●!$A$1),"",COUNTIF('勤務表 (2)'!AG$3:AG38,●!$A$1))</f>
        <v/>
      </c>
      <c r="AH88" s="144" t="str">
        <f>IF(COUNTIF('勤務表 (2)'!AH$3:AH38,●!$A$1)=COUNTIF('勤務表 (2)'!AH$3:AH37,●!$A$1),"",COUNTIF('勤務表 (2)'!AH$3:AH38,●!$A$1))</f>
        <v/>
      </c>
    </row>
    <row r="89" spans="1:34" s="37" customFormat="1" ht="13.15" customHeight="1" x14ac:dyDescent="0.2">
      <c r="A89" s="142">
        <f>IFERROR(IF(A88+1&lt;=MAX('デイリーデータ (2)'!G:G),A88+1,""),"")</f>
        <v>37</v>
      </c>
      <c r="B89" s="143" t="str">
        <f t="shared" si="19"/>
        <v>138041</v>
      </c>
      <c r="C89" s="144" t="str">
        <f t="shared" si="20"/>
        <v>清水 正生</v>
      </c>
      <c r="D89" s="145" t="str">
        <f>IF(COUNTIF('勤務表 (2)'!D$3:D39,●!$A$1)=COUNTIF('勤務表 (2)'!D$3:D38,●!$A$1),"",COUNTIF('勤務表 (2)'!D$3:D39,●!$A$1))</f>
        <v/>
      </c>
      <c r="E89" s="146" t="str">
        <f>IF(COUNTIF('勤務表 (2)'!E$3:E39,●!$A$1)=COUNTIF('勤務表 (2)'!E$3:E38,●!$A$1),"",COUNTIF('勤務表 (2)'!E$3:E39,●!$A$1))</f>
        <v/>
      </c>
      <c r="F89" s="146" t="str">
        <f>IF(COUNTIF('勤務表 (2)'!F$3:F39,●!$A$1)=COUNTIF('勤務表 (2)'!F$3:F38,●!$A$1),"",COUNTIF('勤務表 (2)'!F$3:F39,●!$A$1))</f>
        <v/>
      </c>
      <c r="G89" s="146" t="str">
        <f>IF(COUNTIF('勤務表 (2)'!G$3:G39,●!$A$1)=COUNTIF('勤務表 (2)'!G$3:G38,●!$A$1),"",COUNTIF('勤務表 (2)'!G$3:G39,●!$A$1))</f>
        <v/>
      </c>
      <c r="H89" s="146" t="str">
        <f>IF(COUNTIF('勤務表 (2)'!H$3:H39,●!$A$1)=COUNTIF('勤務表 (2)'!H$3:H38,●!$A$1),"",COUNTIF('勤務表 (2)'!H$3:H39,●!$A$1))</f>
        <v/>
      </c>
      <c r="I89" s="146">
        <f>IF(COUNTIF('勤務表 (2)'!I$3:I39,●!$A$1)=COUNTIF('勤務表 (2)'!I$3:I38,●!$A$1),"",COUNTIF('勤務表 (2)'!I$3:I39,●!$A$1))</f>
        <v>33</v>
      </c>
      <c r="J89" s="146" t="str">
        <f>IF(COUNTIF('勤務表 (2)'!J$3:J39,●!$A$1)=COUNTIF('勤務表 (2)'!J$3:J38,●!$A$1),"",COUNTIF('勤務表 (2)'!J$3:J39,●!$A$1))</f>
        <v/>
      </c>
      <c r="K89" s="146" t="str">
        <f>IF(COUNTIF('勤務表 (2)'!K$3:K39,●!$A$1)=COUNTIF('勤務表 (2)'!K$3:K38,●!$A$1),"",COUNTIF('勤務表 (2)'!K$3:K39,●!$A$1))</f>
        <v/>
      </c>
      <c r="L89" s="146" t="str">
        <f>IF(COUNTIF('勤務表 (2)'!L$3:L39,●!$A$1)=COUNTIF('勤務表 (2)'!L$3:L38,●!$A$1),"",COUNTIF('勤務表 (2)'!L$3:L39,●!$A$1))</f>
        <v/>
      </c>
      <c r="M89" s="146" t="str">
        <f>IF(COUNTIF('勤務表 (2)'!M$3:M39,●!$A$1)=COUNTIF('勤務表 (2)'!M$3:M38,●!$A$1),"",COUNTIF('勤務表 (2)'!M$3:M39,●!$A$1))</f>
        <v/>
      </c>
      <c r="N89" s="146" t="str">
        <f>IF(COUNTIF('勤務表 (2)'!N$3:N39,●!$A$1)=COUNTIF('勤務表 (2)'!N$3:N38,●!$A$1),"",COUNTIF('勤務表 (2)'!N$3:N39,●!$A$1))</f>
        <v/>
      </c>
      <c r="O89" s="146" t="str">
        <f>IF(COUNTIF('勤務表 (2)'!O$3:O39,●!$A$1)=COUNTIF('勤務表 (2)'!O$3:O38,●!$A$1),"",COUNTIF('勤務表 (2)'!O$3:O39,●!$A$1))</f>
        <v/>
      </c>
      <c r="P89" s="146">
        <f>IF(COUNTIF('勤務表 (2)'!P$3:P39,●!$A$1)=COUNTIF('勤務表 (2)'!P$3:P38,●!$A$1),"",COUNTIF('勤務表 (2)'!P$3:P39,●!$A$1))</f>
        <v>34</v>
      </c>
      <c r="Q89" s="146" t="str">
        <f>IF(COUNTIF('勤務表 (2)'!Q$3:Q39,●!$A$1)=COUNTIF('勤務表 (2)'!Q$3:Q38,●!$A$1),"",COUNTIF('勤務表 (2)'!Q$3:Q39,●!$A$1))</f>
        <v/>
      </c>
      <c r="R89" s="146" t="str">
        <f>IF(COUNTIF('勤務表 (2)'!R$3:R39,●!$A$1)=COUNTIF('勤務表 (2)'!R$3:R38,●!$A$1),"",COUNTIF('勤務表 (2)'!R$3:R39,●!$A$1))</f>
        <v/>
      </c>
      <c r="S89" s="146" t="str">
        <f>IF(COUNTIF('勤務表 (2)'!S$3:S39,●!$A$1)=COUNTIF('勤務表 (2)'!S$3:S38,●!$A$1),"",COUNTIF('勤務表 (2)'!S$3:S39,●!$A$1))</f>
        <v/>
      </c>
      <c r="T89" s="146" t="str">
        <f>IF(COUNTIF('勤務表 (2)'!T$3:T39,●!$A$1)=COUNTIF('勤務表 (2)'!T$3:T38,●!$A$1),"",COUNTIF('勤務表 (2)'!T$3:T39,●!$A$1))</f>
        <v/>
      </c>
      <c r="U89" s="146" t="str">
        <f>IF(COUNTIF('勤務表 (2)'!U$3:U39,●!$A$1)=COUNTIF('勤務表 (2)'!U$3:U38,●!$A$1),"",COUNTIF('勤務表 (2)'!U$3:U39,●!$A$1))</f>
        <v/>
      </c>
      <c r="V89" s="146" t="str">
        <f>IF(COUNTIF('勤務表 (2)'!V$3:V39,●!$A$1)=COUNTIF('勤務表 (2)'!V$3:V38,●!$A$1),"",COUNTIF('勤務表 (2)'!V$3:V39,●!$A$1))</f>
        <v/>
      </c>
      <c r="W89" s="146">
        <f>IF(COUNTIF('勤務表 (2)'!W$3:W39,●!$A$1)=COUNTIF('勤務表 (2)'!W$3:W38,●!$A$1),"",COUNTIF('勤務表 (2)'!W$3:W39,●!$A$1))</f>
        <v>33</v>
      </c>
      <c r="X89" s="146" t="str">
        <f>IF(COUNTIF('勤務表 (2)'!X$3:X39,●!$A$1)=COUNTIF('勤務表 (2)'!X$3:X38,●!$A$1),"",COUNTIF('勤務表 (2)'!X$3:X39,●!$A$1))</f>
        <v/>
      </c>
      <c r="Y89" s="146" t="str">
        <f>IF(COUNTIF('勤務表 (2)'!Y$3:Y39,●!$A$1)=COUNTIF('勤務表 (2)'!Y$3:Y38,●!$A$1),"",COUNTIF('勤務表 (2)'!Y$3:Y39,●!$A$1))</f>
        <v/>
      </c>
      <c r="Z89" s="146" t="str">
        <f>IF(COUNTIF('勤務表 (2)'!Z$3:Z39,●!$A$1)=COUNTIF('勤務表 (2)'!Z$3:Z38,●!$A$1),"",COUNTIF('勤務表 (2)'!Z$3:Z39,●!$A$1))</f>
        <v/>
      </c>
      <c r="AA89" s="146" t="str">
        <f>IF(COUNTIF('勤務表 (2)'!AA$3:AA39,●!$A$1)=COUNTIF('勤務表 (2)'!AA$3:AA38,●!$A$1),"",COUNTIF('勤務表 (2)'!AA$3:AA39,●!$A$1))</f>
        <v/>
      </c>
      <c r="AB89" s="146" t="str">
        <f>IF(COUNTIF('勤務表 (2)'!AB$3:AB39,●!$A$1)=COUNTIF('勤務表 (2)'!AB$3:AB38,●!$A$1),"",COUNTIF('勤務表 (2)'!AB$3:AB39,●!$A$1))</f>
        <v/>
      </c>
      <c r="AC89" s="146" t="str">
        <f>IF(COUNTIF('勤務表 (2)'!AC$3:AC39,●!$A$1)=COUNTIF('勤務表 (2)'!AC$3:AC38,●!$A$1),"",COUNTIF('勤務表 (2)'!AC$3:AC39,●!$A$1))</f>
        <v/>
      </c>
      <c r="AD89" s="146">
        <f>IF(COUNTIF('勤務表 (2)'!AD$3:AD39,●!$A$1)=COUNTIF('勤務表 (2)'!AD$3:AD38,●!$A$1),"",COUNTIF('勤務表 (2)'!AD$3:AD39,●!$A$1))</f>
        <v>32</v>
      </c>
      <c r="AE89" s="146" t="str">
        <f>IF(COUNTIF('勤務表 (2)'!AE$3:AE39,●!$A$1)=COUNTIF('勤務表 (2)'!AE$3:AE38,●!$A$1),"",COUNTIF('勤務表 (2)'!AE$3:AE39,●!$A$1))</f>
        <v/>
      </c>
      <c r="AF89" s="146" t="str">
        <f>IF(COUNTIF('勤務表 (2)'!AF$3:AF39,●!$A$1)=COUNTIF('勤務表 (2)'!AF$3:AF38,●!$A$1),"",COUNTIF('勤務表 (2)'!AF$3:AF39,●!$A$1))</f>
        <v/>
      </c>
      <c r="AG89" s="146" t="str">
        <f>IF(COUNTIF('勤務表 (2)'!AG$3:AG39,●!$A$1)=COUNTIF('勤務表 (2)'!AG$3:AG38,●!$A$1),"",COUNTIF('勤務表 (2)'!AG$3:AG39,●!$A$1))</f>
        <v/>
      </c>
      <c r="AH89" s="144" t="str">
        <f>IF(COUNTIF('勤務表 (2)'!AH$3:AH39,●!$A$1)=COUNTIF('勤務表 (2)'!AH$3:AH38,●!$A$1),"",COUNTIF('勤務表 (2)'!AH$3:AH39,●!$A$1))</f>
        <v/>
      </c>
    </row>
    <row r="90" spans="1:34" s="37" customFormat="1" ht="13.15" customHeight="1" x14ac:dyDescent="0.2">
      <c r="A90" s="142">
        <f>IFERROR(IF(A89+1&lt;=MAX('デイリーデータ (2)'!G:G),A89+1,""),"")</f>
        <v>38</v>
      </c>
      <c r="B90" s="143" t="str">
        <f t="shared" si="19"/>
        <v>138053</v>
      </c>
      <c r="C90" s="144" t="str">
        <f t="shared" si="20"/>
        <v>菅野 祐萌</v>
      </c>
      <c r="D90" s="145" t="str">
        <f>IF(COUNTIF('勤務表 (2)'!D$3:D40,●!$A$1)=COUNTIF('勤務表 (2)'!D$3:D39,●!$A$1),"",COUNTIF('勤務表 (2)'!D$3:D40,●!$A$1))</f>
        <v/>
      </c>
      <c r="E90" s="146" t="str">
        <f>IF(COUNTIF('勤務表 (2)'!E$3:E40,●!$A$1)=COUNTIF('勤務表 (2)'!E$3:E39,●!$A$1),"",COUNTIF('勤務表 (2)'!E$3:E40,●!$A$1))</f>
        <v/>
      </c>
      <c r="F90" s="146" t="str">
        <f>IF(COUNTIF('勤務表 (2)'!F$3:F40,●!$A$1)=COUNTIF('勤務表 (2)'!F$3:F39,●!$A$1),"",COUNTIF('勤務表 (2)'!F$3:F40,●!$A$1))</f>
        <v/>
      </c>
      <c r="G90" s="146" t="str">
        <f>IF(COUNTIF('勤務表 (2)'!G$3:G40,●!$A$1)=COUNTIF('勤務表 (2)'!G$3:G39,●!$A$1),"",COUNTIF('勤務表 (2)'!G$3:G40,●!$A$1))</f>
        <v/>
      </c>
      <c r="H90" s="146" t="str">
        <f>IF(COUNTIF('勤務表 (2)'!H$3:H40,●!$A$1)=COUNTIF('勤務表 (2)'!H$3:H39,●!$A$1),"",COUNTIF('勤務表 (2)'!H$3:H40,●!$A$1))</f>
        <v/>
      </c>
      <c r="I90" s="146" t="str">
        <f>IF(COUNTIF('勤務表 (2)'!I$3:I40,●!$A$1)=COUNTIF('勤務表 (2)'!I$3:I39,●!$A$1),"",COUNTIF('勤務表 (2)'!I$3:I40,●!$A$1))</f>
        <v/>
      </c>
      <c r="J90" s="146" t="str">
        <f>IF(COUNTIF('勤務表 (2)'!J$3:J40,●!$A$1)=COUNTIF('勤務表 (2)'!J$3:J39,●!$A$1),"",COUNTIF('勤務表 (2)'!J$3:J40,●!$A$1))</f>
        <v/>
      </c>
      <c r="K90" s="146" t="str">
        <f>IF(COUNTIF('勤務表 (2)'!K$3:K40,●!$A$1)=COUNTIF('勤務表 (2)'!K$3:K39,●!$A$1),"",COUNTIF('勤務表 (2)'!K$3:K40,●!$A$1))</f>
        <v/>
      </c>
      <c r="L90" s="146" t="str">
        <f>IF(COUNTIF('勤務表 (2)'!L$3:L40,●!$A$1)=COUNTIF('勤務表 (2)'!L$3:L39,●!$A$1),"",COUNTIF('勤務表 (2)'!L$3:L40,●!$A$1))</f>
        <v/>
      </c>
      <c r="M90" s="146" t="str">
        <f>IF(COUNTIF('勤務表 (2)'!M$3:M40,●!$A$1)=COUNTIF('勤務表 (2)'!M$3:M39,●!$A$1),"",COUNTIF('勤務表 (2)'!M$3:M40,●!$A$1))</f>
        <v/>
      </c>
      <c r="N90" s="146" t="str">
        <f>IF(COUNTIF('勤務表 (2)'!N$3:N40,●!$A$1)=COUNTIF('勤務表 (2)'!N$3:N39,●!$A$1),"",COUNTIF('勤務表 (2)'!N$3:N40,●!$A$1))</f>
        <v/>
      </c>
      <c r="O90" s="146" t="str">
        <f>IF(COUNTIF('勤務表 (2)'!O$3:O40,●!$A$1)=COUNTIF('勤務表 (2)'!O$3:O39,●!$A$1),"",COUNTIF('勤務表 (2)'!O$3:O40,●!$A$1))</f>
        <v/>
      </c>
      <c r="P90" s="146" t="str">
        <f>IF(COUNTIF('勤務表 (2)'!P$3:P40,●!$A$1)=COUNTIF('勤務表 (2)'!P$3:P39,●!$A$1),"",COUNTIF('勤務表 (2)'!P$3:P40,●!$A$1))</f>
        <v/>
      </c>
      <c r="Q90" s="146">
        <f>IF(COUNTIF('勤務表 (2)'!Q$3:Q40,●!$A$1)=COUNTIF('勤務表 (2)'!Q$3:Q39,●!$A$1),"",COUNTIF('勤務表 (2)'!Q$3:Q40,●!$A$1))</f>
        <v>2</v>
      </c>
      <c r="R90" s="146" t="str">
        <f>IF(COUNTIF('勤務表 (2)'!R$3:R40,●!$A$1)=COUNTIF('勤務表 (2)'!R$3:R39,●!$A$1),"",COUNTIF('勤務表 (2)'!R$3:R40,●!$A$1))</f>
        <v/>
      </c>
      <c r="S90" s="146" t="str">
        <f>IF(COUNTIF('勤務表 (2)'!S$3:S40,●!$A$1)=COUNTIF('勤務表 (2)'!S$3:S39,●!$A$1),"",COUNTIF('勤務表 (2)'!S$3:S40,●!$A$1))</f>
        <v/>
      </c>
      <c r="T90" s="146" t="str">
        <f>IF(COUNTIF('勤務表 (2)'!T$3:T40,●!$A$1)=COUNTIF('勤務表 (2)'!T$3:T39,●!$A$1),"",COUNTIF('勤務表 (2)'!T$3:T40,●!$A$1))</f>
        <v/>
      </c>
      <c r="U90" s="146" t="str">
        <f>IF(COUNTIF('勤務表 (2)'!U$3:U40,●!$A$1)=COUNTIF('勤務表 (2)'!U$3:U39,●!$A$1),"",COUNTIF('勤務表 (2)'!U$3:U40,●!$A$1))</f>
        <v/>
      </c>
      <c r="V90" s="146" t="str">
        <f>IF(COUNTIF('勤務表 (2)'!V$3:V40,●!$A$1)=COUNTIF('勤務表 (2)'!V$3:V39,●!$A$1),"",COUNTIF('勤務表 (2)'!V$3:V40,●!$A$1))</f>
        <v/>
      </c>
      <c r="W90" s="146">
        <f>IF(COUNTIF('勤務表 (2)'!W$3:W40,●!$A$1)=COUNTIF('勤務表 (2)'!W$3:W39,●!$A$1),"",COUNTIF('勤務表 (2)'!W$3:W40,●!$A$1))</f>
        <v>34</v>
      </c>
      <c r="X90" s="146" t="str">
        <f>IF(COUNTIF('勤務表 (2)'!X$3:X40,●!$A$1)=COUNTIF('勤務表 (2)'!X$3:X39,●!$A$1),"",COUNTIF('勤務表 (2)'!X$3:X40,●!$A$1))</f>
        <v/>
      </c>
      <c r="Y90" s="146" t="str">
        <f>IF(COUNTIF('勤務表 (2)'!Y$3:Y40,●!$A$1)=COUNTIF('勤務表 (2)'!Y$3:Y39,●!$A$1),"",COUNTIF('勤務表 (2)'!Y$3:Y40,●!$A$1))</f>
        <v/>
      </c>
      <c r="Z90" s="146" t="str">
        <f>IF(COUNTIF('勤務表 (2)'!Z$3:Z40,●!$A$1)=COUNTIF('勤務表 (2)'!Z$3:Z39,●!$A$1),"",COUNTIF('勤務表 (2)'!Z$3:Z40,●!$A$1))</f>
        <v/>
      </c>
      <c r="AA90" s="146" t="str">
        <f>IF(COUNTIF('勤務表 (2)'!AA$3:AA40,●!$A$1)=COUNTIF('勤務表 (2)'!AA$3:AA39,●!$A$1),"",COUNTIF('勤務表 (2)'!AA$3:AA40,●!$A$1))</f>
        <v/>
      </c>
      <c r="AB90" s="146" t="str">
        <f>IF(COUNTIF('勤務表 (2)'!AB$3:AB40,●!$A$1)=COUNTIF('勤務表 (2)'!AB$3:AB39,●!$A$1),"",COUNTIF('勤務表 (2)'!AB$3:AB40,●!$A$1))</f>
        <v/>
      </c>
      <c r="AC90" s="146" t="str">
        <f>IF(COUNTIF('勤務表 (2)'!AC$3:AC40,●!$A$1)=COUNTIF('勤務表 (2)'!AC$3:AC39,●!$A$1),"",COUNTIF('勤務表 (2)'!AC$3:AC40,●!$A$1))</f>
        <v/>
      </c>
      <c r="AD90" s="146">
        <f>IF(COUNTIF('勤務表 (2)'!AD$3:AD40,●!$A$1)=COUNTIF('勤務表 (2)'!AD$3:AD39,●!$A$1),"",COUNTIF('勤務表 (2)'!AD$3:AD40,●!$A$1))</f>
        <v>33</v>
      </c>
      <c r="AE90" s="146" t="str">
        <f>IF(COUNTIF('勤務表 (2)'!AE$3:AE40,●!$A$1)=COUNTIF('勤務表 (2)'!AE$3:AE39,●!$A$1),"",COUNTIF('勤務表 (2)'!AE$3:AE40,●!$A$1))</f>
        <v/>
      </c>
      <c r="AF90" s="146" t="str">
        <f>IF(COUNTIF('勤務表 (2)'!AF$3:AF40,●!$A$1)=COUNTIF('勤務表 (2)'!AF$3:AF39,●!$A$1),"",COUNTIF('勤務表 (2)'!AF$3:AF40,●!$A$1))</f>
        <v/>
      </c>
      <c r="AG90" s="146" t="str">
        <f>IF(COUNTIF('勤務表 (2)'!AG$3:AG40,●!$A$1)=COUNTIF('勤務表 (2)'!AG$3:AG39,●!$A$1),"",COUNTIF('勤務表 (2)'!AG$3:AG40,●!$A$1))</f>
        <v/>
      </c>
      <c r="AH90" s="144" t="str">
        <f>IF(COUNTIF('勤務表 (2)'!AH$3:AH40,●!$A$1)=COUNTIF('勤務表 (2)'!AH$3:AH39,●!$A$1),"",COUNTIF('勤務表 (2)'!AH$3:AH40,●!$A$1))</f>
        <v/>
      </c>
    </row>
    <row r="91" spans="1:34" s="37" customFormat="1" ht="13.15" customHeight="1" x14ac:dyDescent="0.2">
      <c r="A91" s="142">
        <f>IFERROR(IF(A90+1&lt;=MAX('デイリーデータ (2)'!G:G),A90+1,""),"")</f>
        <v>39</v>
      </c>
      <c r="B91" s="143">
        <f t="shared" si="19"/>
        <v>142042</v>
      </c>
      <c r="C91" s="144" t="str">
        <f t="shared" si="20"/>
        <v>別所 貴仁</v>
      </c>
      <c r="D91" s="145" t="str">
        <f>IF(COUNTIF('勤務表 (2)'!D$3:D41,●!$A$1)=COUNTIF('勤務表 (2)'!D$3:D40,●!$A$1),"",COUNTIF('勤務表 (2)'!D$3:D41,●!$A$1))</f>
        <v/>
      </c>
      <c r="E91" s="146" t="str">
        <f>IF(COUNTIF('勤務表 (2)'!E$3:E41,●!$A$1)=COUNTIF('勤務表 (2)'!E$3:E40,●!$A$1),"",COUNTIF('勤務表 (2)'!E$3:E41,●!$A$1))</f>
        <v/>
      </c>
      <c r="F91" s="146" t="str">
        <f>IF(COUNTIF('勤務表 (2)'!F$3:F41,●!$A$1)=COUNTIF('勤務表 (2)'!F$3:F40,●!$A$1),"",COUNTIF('勤務表 (2)'!F$3:F41,●!$A$1))</f>
        <v/>
      </c>
      <c r="G91" s="146" t="str">
        <f>IF(COUNTIF('勤務表 (2)'!G$3:G41,●!$A$1)=COUNTIF('勤務表 (2)'!G$3:G40,●!$A$1),"",COUNTIF('勤務表 (2)'!G$3:G41,●!$A$1))</f>
        <v/>
      </c>
      <c r="H91" s="146" t="str">
        <f>IF(COUNTIF('勤務表 (2)'!H$3:H41,●!$A$1)=COUNTIF('勤務表 (2)'!H$3:H40,●!$A$1),"",COUNTIF('勤務表 (2)'!H$3:H41,●!$A$1))</f>
        <v/>
      </c>
      <c r="I91" s="146">
        <f>IF(COUNTIF('勤務表 (2)'!I$3:I41,●!$A$1)=COUNTIF('勤務表 (2)'!I$3:I40,●!$A$1),"",COUNTIF('勤務表 (2)'!I$3:I41,●!$A$1))</f>
        <v>34</v>
      </c>
      <c r="J91" s="146" t="str">
        <f>IF(COUNTIF('勤務表 (2)'!J$3:J41,●!$A$1)=COUNTIF('勤務表 (2)'!J$3:J40,●!$A$1),"",COUNTIF('勤務表 (2)'!J$3:J41,●!$A$1))</f>
        <v/>
      </c>
      <c r="K91" s="146" t="str">
        <f>IF(COUNTIF('勤務表 (2)'!K$3:K41,●!$A$1)=COUNTIF('勤務表 (2)'!K$3:K40,●!$A$1),"",COUNTIF('勤務表 (2)'!K$3:K41,●!$A$1))</f>
        <v/>
      </c>
      <c r="L91" s="146" t="str">
        <f>IF(COUNTIF('勤務表 (2)'!L$3:L41,●!$A$1)=COUNTIF('勤務表 (2)'!L$3:L40,●!$A$1),"",COUNTIF('勤務表 (2)'!L$3:L41,●!$A$1))</f>
        <v/>
      </c>
      <c r="M91" s="146" t="str">
        <f>IF(COUNTIF('勤務表 (2)'!M$3:M41,●!$A$1)=COUNTIF('勤務表 (2)'!M$3:M40,●!$A$1),"",COUNTIF('勤務表 (2)'!M$3:M41,●!$A$1))</f>
        <v/>
      </c>
      <c r="N91" s="146" t="str">
        <f>IF(COUNTIF('勤務表 (2)'!N$3:N41,●!$A$1)=COUNTIF('勤務表 (2)'!N$3:N40,●!$A$1),"",COUNTIF('勤務表 (2)'!N$3:N41,●!$A$1))</f>
        <v/>
      </c>
      <c r="O91" s="146" t="str">
        <f>IF(COUNTIF('勤務表 (2)'!O$3:O41,●!$A$1)=COUNTIF('勤務表 (2)'!O$3:O40,●!$A$1),"",COUNTIF('勤務表 (2)'!O$3:O41,●!$A$1))</f>
        <v/>
      </c>
      <c r="P91" s="146" t="str">
        <f>IF(COUNTIF('勤務表 (2)'!P$3:P41,●!$A$1)=COUNTIF('勤務表 (2)'!P$3:P40,●!$A$1),"",COUNTIF('勤務表 (2)'!P$3:P41,●!$A$1))</f>
        <v/>
      </c>
      <c r="Q91" s="146" t="str">
        <f>IF(COUNTIF('勤務表 (2)'!Q$3:Q41,●!$A$1)=COUNTIF('勤務表 (2)'!Q$3:Q40,●!$A$1),"",COUNTIF('勤務表 (2)'!Q$3:Q41,●!$A$1))</f>
        <v/>
      </c>
      <c r="R91" s="146">
        <f>IF(COUNTIF('勤務表 (2)'!R$3:R41,●!$A$1)=COUNTIF('勤務表 (2)'!R$3:R40,●!$A$1),"",COUNTIF('勤務表 (2)'!R$3:R41,●!$A$1))</f>
        <v>2</v>
      </c>
      <c r="S91" s="146" t="str">
        <f>IF(COUNTIF('勤務表 (2)'!S$3:S41,●!$A$1)=COUNTIF('勤務表 (2)'!S$3:S40,●!$A$1),"",COUNTIF('勤務表 (2)'!S$3:S41,●!$A$1))</f>
        <v/>
      </c>
      <c r="T91" s="146" t="str">
        <f>IF(COUNTIF('勤務表 (2)'!T$3:T41,●!$A$1)=COUNTIF('勤務表 (2)'!T$3:T40,●!$A$1),"",COUNTIF('勤務表 (2)'!T$3:T41,●!$A$1))</f>
        <v/>
      </c>
      <c r="U91" s="146" t="str">
        <f>IF(COUNTIF('勤務表 (2)'!U$3:U41,●!$A$1)=COUNTIF('勤務表 (2)'!U$3:U40,●!$A$1),"",COUNTIF('勤務表 (2)'!U$3:U41,●!$A$1))</f>
        <v/>
      </c>
      <c r="V91" s="146" t="str">
        <f>IF(COUNTIF('勤務表 (2)'!V$3:V41,●!$A$1)=COUNTIF('勤務表 (2)'!V$3:V40,●!$A$1),"",COUNTIF('勤務表 (2)'!V$3:V41,●!$A$1))</f>
        <v/>
      </c>
      <c r="W91" s="146" t="str">
        <f>IF(COUNTIF('勤務表 (2)'!W$3:W41,●!$A$1)=COUNTIF('勤務表 (2)'!W$3:W40,●!$A$1),"",COUNTIF('勤務表 (2)'!W$3:W41,●!$A$1))</f>
        <v/>
      </c>
      <c r="X91" s="146">
        <f>IF(COUNTIF('勤務表 (2)'!X$3:X41,●!$A$1)=COUNTIF('勤務表 (2)'!X$3:X40,●!$A$1),"",COUNTIF('勤務表 (2)'!X$3:X41,●!$A$1))</f>
        <v>2</v>
      </c>
      <c r="Y91" s="146" t="str">
        <f>IF(COUNTIF('勤務表 (2)'!Y$3:Y41,●!$A$1)=COUNTIF('勤務表 (2)'!Y$3:Y40,●!$A$1),"",COUNTIF('勤務表 (2)'!Y$3:Y41,●!$A$1))</f>
        <v/>
      </c>
      <c r="Z91" s="146" t="str">
        <f>IF(COUNTIF('勤務表 (2)'!Z$3:Z41,●!$A$1)=COUNTIF('勤務表 (2)'!Z$3:Z40,●!$A$1),"",COUNTIF('勤務表 (2)'!Z$3:Z41,●!$A$1))</f>
        <v/>
      </c>
      <c r="AA91" s="146" t="str">
        <f>IF(COUNTIF('勤務表 (2)'!AA$3:AA41,●!$A$1)=COUNTIF('勤務表 (2)'!AA$3:AA40,●!$A$1),"",COUNTIF('勤務表 (2)'!AA$3:AA41,●!$A$1))</f>
        <v/>
      </c>
      <c r="AB91" s="146" t="str">
        <f>IF(COUNTIF('勤務表 (2)'!AB$3:AB41,●!$A$1)=COUNTIF('勤務表 (2)'!AB$3:AB40,●!$A$1),"",COUNTIF('勤務表 (2)'!AB$3:AB41,●!$A$1))</f>
        <v/>
      </c>
      <c r="AC91" s="146" t="str">
        <f>IF(COUNTIF('勤務表 (2)'!AC$3:AC41,●!$A$1)=COUNTIF('勤務表 (2)'!AC$3:AC40,●!$A$1),"",COUNTIF('勤務表 (2)'!AC$3:AC41,●!$A$1))</f>
        <v/>
      </c>
      <c r="AD91" s="146">
        <f>IF(COUNTIF('勤務表 (2)'!AD$3:AD41,●!$A$1)=COUNTIF('勤務表 (2)'!AD$3:AD40,●!$A$1),"",COUNTIF('勤務表 (2)'!AD$3:AD41,●!$A$1))</f>
        <v>34</v>
      </c>
      <c r="AE91" s="146" t="str">
        <f>IF(COUNTIF('勤務表 (2)'!AE$3:AE41,●!$A$1)=COUNTIF('勤務表 (2)'!AE$3:AE40,●!$A$1),"",COUNTIF('勤務表 (2)'!AE$3:AE41,●!$A$1))</f>
        <v/>
      </c>
      <c r="AF91" s="146" t="str">
        <f>IF(COUNTIF('勤務表 (2)'!AF$3:AF41,●!$A$1)=COUNTIF('勤務表 (2)'!AF$3:AF40,●!$A$1),"",COUNTIF('勤務表 (2)'!AF$3:AF41,●!$A$1))</f>
        <v/>
      </c>
      <c r="AG91" s="146" t="str">
        <f>IF(COUNTIF('勤務表 (2)'!AG$3:AG41,●!$A$1)=COUNTIF('勤務表 (2)'!AG$3:AG40,●!$A$1),"",COUNTIF('勤務表 (2)'!AG$3:AG41,●!$A$1))</f>
        <v/>
      </c>
      <c r="AH91" s="144" t="str">
        <f>IF(COUNTIF('勤務表 (2)'!AH$3:AH41,●!$A$1)=COUNTIF('勤務表 (2)'!AH$3:AH40,●!$A$1),"",COUNTIF('勤務表 (2)'!AH$3:AH41,●!$A$1))</f>
        <v/>
      </c>
    </row>
    <row r="92" spans="1:34" s="37" customFormat="1" ht="13.15" customHeight="1" x14ac:dyDescent="0.2">
      <c r="A92" s="142">
        <f>IFERROR(IF(A91+1&lt;=MAX('デイリーデータ (2)'!G:G),A91+1,""),"")</f>
        <v>40</v>
      </c>
      <c r="B92" s="143">
        <f t="shared" si="19"/>
        <v>145410</v>
      </c>
      <c r="C92" s="144" t="str">
        <f t="shared" si="20"/>
        <v>坂下 大知</v>
      </c>
      <c r="D92" s="145" t="str">
        <f>IF(COUNTIF('勤務表 (2)'!D$3:D42,●!$A$1)=COUNTIF('勤務表 (2)'!D$3:D41,●!$A$1),"",COUNTIF('勤務表 (2)'!D$3:D42,●!$A$1))</f>
        <v/>
      </c>
      <c r="E92" s="146" t="str">
        <f>IF(COUNTIF('勤務表 (2)'!E$3:E42,●!$A$1)=COUNTIF('勤務表 (2)'!E$3:E41,●!$A$1),"",COUNTIF('勤務表 (2)'!E$3:E42,●!$A$1))</f>
        <v/>
      </c>
      <c r="F92" s="146" t="str">
        <f>IF(COUNTIF('勤務表 (2)'!F$3:F42,●!$A$1)=COUNTIF('勤務表 (2)'!F$3:F41,●!$A$1),"",COUNTIF('勤務表 (2)'!F$3:F42,●!$A$1))</f>
        <v/>
      </c>
      <c r="G92" s="146" t="str">
        <f>IF(COUNTIF('勤務表 (2)'!G$3:G42,●!$A$1)=COUNTIF('勤務表 (2)'!G$3:G41,●!$A$1),"",COUNTIF('勤務表 (2)'!G$3:G42,●!$A$1))</f>
        <v/>
      </c>
      <c r="H92" s="146" t="str">
        <f>IF(COUNTIF('勤務表 (2)'!H$3:H42,●!$A$1)=COUNTIF('勤務表 (2)'!H$3:H41,●!$A$1),"",COUNTIF('勤務表 (2)'!H$3:H42,●!$A$1))</f>
        <v/>
      </c>
      <c r="I92" s="146">
        <f>IF(COUNTIF('勤務表 (2)'!I$3:I42,●!$A$1)=COUNTIF('勤務表 (2)'!I$3:I41,●!$A$1),"",COUNTIF('勤務表 (2)'!I$3:I42,●!$A$1))</f>
        <v>35</v>
      </c>
      <c r="J92" s="146" t="str">
        <f>IF(COUNTIF('勤務表 (2)'!J$3:J42,●!$A$1)=COUNTIF('勤務表 (2)'!J$3:J41,●!$A$1),"",COUNTIF('勤務表 (2)'!J$3:J42,●!$A$1))</f>
        <v/>
      </c>
      <c r="K92" s="146" t="str">
        <f>IF(COUNTIF('勤務表 (2)'!K$3:K42,●!$A$1)=COUNTIF('勤務表 (2)'!K$3:K41,●!$A$1),"",COUNTIF('勤務表 (2)'!K$3:K42,●!$A$1))</f>
        <v/>
      </c>
      <c r="L92" s="146" t="str">
        <f>IF(COUNTIF('勤務表 (2)'!L$3:L42,●!$A$1)=COUNTIF('勤務表 (2)'!L$3:L41,●!$A$1),"",COUNTIF('勤務表 (2)'!L$3:L42,●!$A$1))</f>
        <v/>
      </c>
      <c r="M92" s="146" t="str">
        <f>IF(COUNTIF('勤務表 (2)'!M$3:M42,●!$A$1)=COUNTIF('勤務表 (2)'!M$3:M41,●!$A$1),"",COUNTIF('勤務表 (2)'!M$3:M42,●!$A$1))</f>
        <v/>
      </c>
      <c r="N92" s="146" t="str">
        <f>IF(COUNTIF('勤務表 (2)'!N$3:N42,●!$A$1)=COUNTIF('勤務表 (2)'!N$3:N41,●!$A$1),"",COUNTIF('勤務表 (2)'!N$3:N42,●!$A$1))</f>
        <v/>
      </c>
      <c r="O92" s="146" t="str">
        <f>IF(COUNTIF('勤務表 (2)'!O$3:O42,●!$A$1)=COUNTIF('勤務表 (2)'!O$3:O41,●!$A$1),"",COUNTIF('勤務表 (2)'!O$3:O42,●!$A$1))</f>
        <v/>
      </c>
      <c r="P92" s="146">
        <f>IF(COUNTIF('勤務表 (2)'!P$3:P42,●!$A$1)=COUNTIF('勤務表 (2)'!P$3:P41,●!$A$1),"",COUNTIF('勤務表 (2)'!P$3:P42,●!$A$1))</f>
        <v>35</v>
      </c>
      <c r="Q92" s="146" t="str">
        <f>IF(COUNTIF('勤務表 (2)'!Q$3:Q42,●!$A$1)=COUNTIF('勤務表 (2)'!Q$3:Q41,●!$A$1),"",COUNTIF('勤務表 (2)'!Q$3:Q42,●!$A$1))</f>
        <v/>
      </c>
      <c r="R92" s="146" t="str">
        <f>IF(COUNTIF('勤務表 (2)'!R$3:R42,●!$A$1)=COUNTIF('勤務表 (2)'!R$3:R41,●!$A$1),"",COUNTIF('勤務表 (2)'!R$3:R42,●!$A$1))</f>
        <v/>
      </c>
      <c r="S92" s="146" t="str">
        <f>IF(COUNTIF('勤務表 (2)'!S$3:S42,●!$A$1)=COUNTIF('勤務表 (2)'!S$3:S41,●!$A$1),"",COUNTIF('勤務表 (2)'!S$3:S42,●!$A$1))</f>
        <v/>
      </c>
      <c r="T92" s="146" t="str">
        <f>IF(COUNTIF('勤務表 (2)'!T$3:T42,●!$A$1)=COUNTIF('勤務表 (2)'!T$3:T41,●!$A$1),"",COUNTIF('勤務表 (2)'!T$3:T42,●!$A$1))</f>
        <v/>
      </c>
      <c r="U92" s="146" t="str">
        <f>IF(COUNTIF('勤務表 (2)'!U$3:U42,●!$A$1)=COUNTIF('勤務表 (2)'!U$3:U41,●!$A$1),"",COUNTIF('勤務表 (2)'!U$3:U42,●!$A$1))</f>
        <v/>
      </c>
      <c r="V92" s="146" t="str">
        <f>IF(COUNTIF('勤務表 (2)'!V$3:V42,●!$A$1)=COUNTIF('勤務表 (2)'!V$3:V41,●!$A$1),"",COUNTIF('勤務表 (2)'!V$3:V42,●!$A$1))</f>
        <v/>
      </c>
      <c r="W92" s="146">
        <f>IF(COUNTIF('勤務表 (2)'!W$3:W42,●!$A$1)=COUNTIF('勤務表 (2)'!W$3:W41,●!$A$1),"",COUNTIF('勤務表 (2)'!W$3:W42,●!$A$1))</f>
        <v>35</v>
      </c>
      <c r="X92" s="146" t="str">
        <f>IF(COUNTIF('勤務表 (2)'!X$3:X42,●!$A$1)=COUNTIF('勤務表 (2)'!X$3:X41,●!$A$1),"",COUNTIF('勤務表 (2)'!X$3:X42,●!$A$1))</f>
        <v/>
      </c>
      <c r="Y92" s="146" t="str">
        <f>IF(COUNTIF('勤務表 (2)'!Y$3:Y42,●!$A$1)=COUNTIF('勤務表 (2)'!Y$3:Y41,●!$A$1),"",COUNTIF('勤務表 (2)'!Y$3:Y42,●!$A$1))</f>
        <v/>
      </c>
      <c r="Z92" s="146" t="str">
        <f>IF(COUNTIF('勤務表 (2)'!Z$3:Z42,●!$A$1)=COUNTIF('勤務表 (2)'!Z$3:Z41,●!$A$1),"",COUNTIF('勤務表 (2)'!Z$3:Z42,●!$A$1))</f>
        <v/>
      </c>
      <c r="AA92" s="146" t="str">
        <f>IF(COUNTIF('勤務表 (2)'!AA$3:AA42,●!$A$1)=COUNTIF('勤務表 (2)'!AA$3:AA41,●!$A$1),"",COUNTIF('勤務表 (2)'!AA$3:AA42,●!$A$1))</f>
        <v/>
      </c>
      <c r="AB92" s="146" t="str">
        <f>IF(COUNTIF('勤務表 (2)'!AB$3:AB42,●!$A$1)=COUNTIF('勤務表 (2)'!AB$3:AB41,●!$A$1),"",COUNTIF('勤務表 (2)'!AB$3:AB42,●!$A$1))</f>
        <v/>
      </c>
      <c r="AC92" s="146" t="str">
        <f>IF(COUNTIF('勤務表 (2)'!AC$3:AC42,●!$A$1)=COUNTIF('勤務表 (2)'!AC$3:AC41,●!$A$1),"",COUNTIF('勤務表 (2)'!AC$3:AC42,●!$A$1))</f>
        <v/>
      </c>
      <c r="AD92" s="146">
        <f>IF(COUNTIF('勤務表 (2)'!AD$3:AD42,●!$A$1)=COUNTIF('勤務表 (2)'!AD$3:AD41,●!$A$1),"",COUNTIF('勤務表 (2)'!AD$3:AD42,●!$A$1))</f>
        <v>35</v>
      </c>
      <c r="AE92" s="146" t="str">
        <f>IF(COUNTIF('勤務表 (2)'!AE$3:AE42,●!$A$1)=COUNTIF('勤務表 (2)'!AE$3:AE41,●!$A$1),"",COUNTIF('勤務表 (2)'!AE$3:AE42,●!$A$1))</f>
        <v/>
      </c>
      <c r="AF92" s="146" t="str">
        <f>IF(COUNTIF('勤務表 (2)'!AF$3:AF42,●!$A$1)=COUNTIF('勤務表 (2)'!AF$3:AF41,●!$A$1),"",COUNTIF('勤務表 (2)'!AF$3:AF42,●!$A$1))</f>
        <v/>
      </c>
      <c r="AG92" s="146" t="str">
        <f>IF(COUNTIF('勤務表 (2)'!AG$3:AG42,●!$A$1)=COUNTIF('勤務表 (2)'!AG$3:AG41,●!$A$1),"",COUNTIF('勤務表 (2)'!AG$3:AG42,●!$A$1))</f>
        <v/>
      </c>
      <c r="AH92" s="144" t="str">
        <f>IF(COUNTIF('勤務表 (2)'!AH$3:AH42,●!$A$1)=COUNTIF('勤務表 (2)'!AH$3:AH41,●!$A$1),"",COUNTIF('勤務表 (2)'!AH$3:AH42,●!$A$1))</f>
        <v/>
      </c>
    </row>
    <row r="93" spans="1:34" s="37" customFormat="1" ht="13.15" customHeight="1" x14ac:dyDescent="0.2">
      <c r="A93" s="142" t="str">
        <f>IFERROR(IF(A92+1&lt;=MAX('デイリーデータ (2)'!G:G),A92+1,""),"")</f>
        <v/>
      </c>
      <c r="B93" s="143">
        <f t="shared" si="19"/>
        <v>0</v>
      </c>
      <c r="C93" s="144">
        <f t="shared" si="20"/>
        <v>0</v>
      </c>
      <c r="D93" s="145" t="str">
        <f>IF(COUNTIF('勤務表 (2)'!D$3:D43,●!$A$1)=COUNTIF('勤務表 (2)'!D$3:D42,●!$A$1),"",COUNTIF('勤務表 (2)'!D$3:D43,●!$A$1))</f>
        <v/>
      </c>
      <c r="E93" s="146" t="str">
        <f>IF(COUNTIF('勤務表 (2)'!E$3:E43,●!$A$1)=COUNTIF('勤務表 (2)'!E$3:E42,●!$A$1),"",COUNTIF('勤務表 (2)'!E$3:E43,●!$A$1))</f>
        <v/>
      </c>
      <c r="F93" s="146" t="str">
        <f>IF(COUNTIF('勤務表 (2)'!F$3:F43,●!$A$1)=COUNTIF('勤務表 (2)'!F$3:F42,●!$A$1),"",COUNTIF('勤務表 (2)'!F$3:F43,●!$A$1))</f>
        <v/>
      </c>
      <c r="G93" s="146" t="str">
        <f>IF(COUNTIF('勤務表 (2)'!G$3:G43,●!$A$1)=COUNTIF('勤務表 (2)'!G$3:G42,●!$A$1),"",COUNTIF('勤務表 (2)'!G$3:G43,●!$A$1))</f>
        <v/>
      </c>
      <c r="H93" s="146" t="str">
        <f>IF(COUNTIF('勤務表 (2)'!H$3:H43,●!$A$1)=COUNTIF('勤務表 (2)'!H$3:H42,●!$A$1),"",COUNTIF('勤務表 (2)'!H$3:H43,●!$A$1))</f>
        <v/>
      </c>
      <c r="I93" s="146" t="str">
        <f>IF(COUNTIF('勤務表 (2)'!I$3:I43,●!$A$1)=COUNTIF('勤務表 (2)'!I$3:I42,●!$A$1),"",COUNTIF('勤務表 (2)'!I$3:I43,●!$A$1))</f>
        <v/>
      </c>
      <c r="J93" s="146" t="str">
        <f>IF(COUNTIF('勤務表 (2)'!J$3:J43,●!$A$1)=COUNTIF('勤務表 (2)'!J$3:J42,●!$A$1),"",COUNTIF('勤務表 (2)'!J$3:J43,●!$A$1))</f>
        <v/>
      </c>
      <c r="K93" s="146" t="str">
        <f>IF(COUNTIF('勤務表 (2)'!K$3:K43,●!$A$1)=COUNTIF('勤務表 (2)'!K$3:K42,●!$A$1),"",COUNTIF('勤務表 (2)'!K$3:K43,●!$A$1))</f>
        <v/>
      </c>
      <c r="L93" s="146" t="str">
        <f>IF(COUNTIF('勤務表 (2)'!L$3:L43,●!$A$1)=COUNTIF('勤務表 (2)'!L$3:L42,●!$A$1),"",COUNTIF('勤務表 (2)'!L$3:L43,●!$A$1))</f>
        <v/>
      </c>
      <c r="M93" s="146" t="str">
        <f>IF(COUNTIF('勤務表 (2)'!M$3:M43,●!$A$1)=COUNTIF('勤務表 (2)'!M$3:M42,●!$A$1),"",COUNTIF('勤務表 (2)'!M$3:M43,●!$A$1))</f>
        <v/>
      </c>
      <c r="N93" s="146" t="str">
        <f>IF(COUNTIF('勤務表 (2)'!N$3:N43,●!$A$1)=COUNTIF('勤務表 (2)'!N$3:N42,●!$A$1),"",COUNTIF('勤務表 (2)'!N$3:N43,●!$A$1))</f>
        <v/>
      </c>
      <c r="O93" s="146" t="str">
        <f>IF(COUNTIF('勤務表 (2)'!O$3:O43,●!$A$1)=COUNTIF('勤務表 (2)'!O$3:O42,●!$A$1),"",COUNTIF('勤務表 (2)'!O$3:O43,●!$A$1))</f>
        <v/>
      </c>
      <c r="P93" s="146" t="str">
        <f>IF(COUNTIF('勤務表 (2)'!P$3:P43,●!$A$1)=COUNTIF('勤務表 (2)'!P$3:P42,●!$A$1),"",COUNTIF('勤務表 (2)'!P$3:P43,●!$A$1))</f>
        <v/>
      </c>
      <c r="Q93" s="146" t="str">
        <f>IF(COUNTIF('勤務表 (2)'!Q$3:Q43,●!$A$1)=COUNTIF('勤務表 (2)'!Q$3:Q42,●!$A$1),"",COUNTIF('勤務表 (2)'!Q$3:Q43,●!$A$1))</f>
        <v/>
      </c>
      <c r="R93" s="146" t="str">
        <f>IF(COUNTIF('勤務表 (2)'!R$3:R43,●!$A$1)=COUNTIF('勤務表 (2)'!R$3:R42,●!$A$1),"",COUNTIF('勤務表 (2)'!R$3:R43,●!$A$1))</f>
        <v/>
      </c>
      <c r="S93" s="146" t="str">
        <f>IF(COUNTIF('勤務表 (2)'!S$3:S43,●!$A$1)=COUNTIF('勤務表 (2)'!S$3:S42,●!$A$1),"",COUNTIF('勤務表 (2)'!S$3:S43,●!$A$1))</f>
        <v/>
      </c>
      <c r="T93" s="146" t="str">
        <f>IF(COUNTIF('勤務表 (2)'!T$3:T43,●!$A$1)=COUNTIF('勤務表 (2)'!T$3:T42,●!$A$1),"",COUNTIF('勤務表 (2)'!T$3:T43,●!$A$1))</f>
        <v/>
      </c>
      <c r="U93" s="146" t="str">
        <f>IF(COUNTIF('勤務表 (2)'!U$3:U43,●!$A$1)=COUNTIF('勤務表 (2)'!U$3:U42,●!$A$1),"",COUNTIF('勤務表 (2)'!U$3:U43,●!$A$1))</f>
        <v/>
      </c>
      <c r="V93" s="146" t="str">
        <f>IF(COUNTIF('勤務表 (2)'!V$3:V43,●!$A$1)=COUNTIF('勤務表 (2)'!V$3:V42,●!$A$1),"",COUNTIF('勤務表 (2)'!V$3:V43,●!$A$1))</f>
        <v/>
      </c>
      <c r="W93" s="146" t="str">
        <f>IF(COUNTIF('勤務表 (2)'!W$3:W43,●!$A$1)=COUNTIF('勤務表 (2)'!W$3:W42,●!$A$1),"",COUNTIF('勤務表 (2)'!W$3:W43,●!$A$1))</f>
        <v/>
      </c>
      <c r="X93" s="146" t="str">
        <f>IF(COUNTIF('勤務表 (2)'!X$3:X43,●!$A$1)=COUNTIF('勤務表 (2)'!X$3:X42,●!$A$1),"",COUNTIF('勤務表 (2)'!X$3:X43,●!$A$1))</f>
        <v/>
      </c>
      <c r="Y93" s="146" t="str">
        <f>IF(COUNTIF('勤務表 (2)'!Y$3:Y43,●!$A$1)=COUNTIF('勤務表 (2)'!Y$3:Y42,●!$A$1),"",COUNTIF('勤務表 (2)'!Y$3:Y43,●!$A$1))</f>
        <v/>
      </c>
      <c r="Z93" s="146" t="str">
        <f>IF(COUNTIF('勤務表 (2)'!Z$3:Z43,●!$A$1)=COUNTIF('勤務表 (2)'!Z$3:Z42,●!$A$1),"",COUNTIF('勤務表 (2)'!Z$3:Z43,●!$A$1))</f>
        <v/>
      </c>
      <c r="AA93" s="146" t="str">
        <f>IF(COUNTIF('勤務表 (2)'!AA$3:AA43,●!$A$1)=COUNTIF('勤務表 (2)'!AA$3:AA42,●!$A$1),"",COUNTIF('勤務表 (2)'!AA$3:AA43,●!$A$1))</f>
        <v/>
      </c>
      <c r="AB93" s="146" t="str">
        <f>IF(COUNTIF('勤務表 (2)'!AB$3:AB43,●!$A$1)=COUNTIF('勤務表 (2)'!AB$3:AB42,●!$A$1),"",COUNTIF('勤務表 (2)'!AB$3:AB43,●!$A$1))</f>
        <v/>
      </c>
      <c r="AC93" s="146" t="str">
        <f>IF(COUNTIF('勤務表 (2)'!AC$3:AC43,●!$A$1)=COUNTIF('勤務表 (2)'!AC$3:AC42,●!$A$1),"",COUNTIF('勤務表 (2)'!AC$3:AC43,●!$A$1))</f>
        <v/>
      </c>
      <c r="AD93" s="146" t="str">
        <f>IF(COUNTIF('勤務表 (2)'!AD$3:AD43,●!$A$1)=COUNTIF('勤務表 (2)'!AD$3:AD42,●!$A$1),"",COUNTIF('勤務表 (2)'!AD$3:AD43,●!$A$1))</f>
        <v/>
      </c>
      <c r="AE93" s="146" t="str">
        <f>IF(COUNTIF('勤務表 (2)'!AE$3:AE43,●!$A$1)=COUNTIF('勤務表 (2)'!AE$3:AE42,●!$A$1),"",COUNTIF('勤務表 (2)'!AE$3:AE43,●!$A$1))</f>
        <v/>
      </c>
      <c r="AF93" s="146" t="str">
        <f>IF(COUNTIF('勤務表 (2)'!AF$3:AF43,●!$A$1)=COUNTIF('勤務表 (2)'!AF$3:AF42,●!$A$1),"",COUNTIF('勤務表 (2)'!AF$3:AF43,●!$A$1))</f>
        <v/>
      </c>
      <c r="AG93" s="146" t="str">
        <f>IF(COUNTIF('勤務表 (2)'!AG$3:AG43,●!$A$1)=COUNTIF('勤務表 (2)'!AG$3:AG42,●!$A$1),"",COUNTIF('勤務表 (2)'!AG$3:AG43,●!$A$1))</f>
        <v/>
      </c>
      <c r="AH93" s="144" t="str">
        <f>IF(COUNTIF('勤務表 (2)'!AH$3:AH43,●!$A$1)=COUNTIF('勤務表 (2)'!AH$3:AH42,●!$A$1),"",COUNTIF('勤務表 (2)'!AH$3:AH43,●!$A$1))</f>
        <v/>
      </c>
    </row>
    <row r="94" spans="1:34" s="37" customFormat="1" ht="13.15" customHeight="1" x14ac:dyDescent="0.2">
      <c r="A94" s="142" t="str">
        <f>IFERROR(IF(A93+1&lt;=MAX('デイリーデータ (2)'!G:G),A93+1,""),"")</f>
        <v/>
      </c>
      <c r="B94" s="143">
        <f t="shared" si="19"/>
        <v>0</v>
      </c>
      <c r="C94" s="144">
        <f t="shared" si="20"/>
        <v>0</v>
      </c>
      <c r="D94" s="145" t="str">
        <f>IF(COUNTIF('勤務表 (2)'!D$3:D44,●!$A$1)=COUNTIF('勤務表 (2)'!D$3:D43,●!$A$1),"",COUNTIF('勤務表 (2)'!D$3:D44,●!$A$1))</f>
        <v/>
      </c>
      <c r="E94" s="146" t="str">
        <f>IF(COUNTIF('勤務表 (2)'!E$3:E44,●!$A$1)=COUNTIF('勤務表 (2)'!E$3:E43,●!$A$1),"",COUNTIF('勤務表 (2)'!E$3:E44,●!$A$1))</f>
        <v/>
      </c>
      <c r="F94" s="146" t="str">
        <f>IF(COUNTIF('勤務表 (2)'!F$3:F44,●!$A$1)=COUNTIF('勤務表 (2)'!F$3:F43,●!$A$1),"",COUNTIF('勤務表 (2)'!F$3:F44,●!$A$1))</f>
        <v/>
      </c>
      <c r="G94" s="146" t="str">
        <f>IF(COUNTIF('勤務表 (2)'!G$3:G44,●!$A$1)=COUNTIF('勤務表 (2)'!G$3:G43,●!$A$1),"",COUNTIF('勤務表 (2)'!G$3:G44,●!$A$1))</f>
        <v/>
      </c>
      <c r="H94" s="146" t="str">
        <f>IF(COUNTIF('勤務表 (2)'!H$3:H44,●!$A$1)=COUNTIF('勤務表 (2)'!H$3:H43,●!$A$1),"",COUNTIF('勤務表 (2)'!H$3:H44,●!$A$1))</f>
        <v/>
      </c>
      <c r="I94" s="146" t="str">
        <f>IF(COUNTIF('勤務表 (2)'!I$3:I44,●!$A$1)=COUNTIF('勤務表 (2)'!I$3:I43,●!$A$1),"",COUNTIF('勤務表 (2)'!I$3:I44,●!$A$1))</f>
        <v/>
      </c>
      <c r="J94" s="146" t="str">
        <f>IF(COUNTIF('勤務表 (2)'!J$3:J44,●!$A$1)=COUNTIF('勤務表 (2)'!J$3:J43,●!$A$1),"",COUNTIF('勤務表 (2)'!J$3:J44,●!$A$1))</f>
        <v/>
      </c>
      <c r="K94" s="146" t="str">
        <f>IF(COUNTIF('勤務表 (2)'!K$3:K44,●!$A$1)=COUNTIF('勤務表 (2)'!K$3:K43,●!$A$1),"",COUNTIF('勤務表 (2)'!K$3:K44,●!$A$1))</f>
        <v/>
      </c>
      <c r="L94" s="146" t="str">
        <f>IF(COUNTIF('勤務表 (2)'!L$3:L44,●!$A$1)=COUNTIF('勤務表 (2)'!L$3:L43,●!$A$1),"",COUNTIF('勤務表 (2)'!L$3:L44,●!$A$1))</f>
        <v/>
      </c>
      <c r="M94" s="146" t="str">
        <f>IF(COUNTIF('勤務表 (2)'!M$3:M44,●!$A$1)=COUNTIF('勤務表 (2)'!M$3:M43,●!$A$1),"",COUNTIF('勤務表 (2)'!M$3:M44,●!$A$1))</f>
        <v/>
      </c>
      <c r="N94" s="146" t="str">
        <f>IF(COUNTIF('勤務表 (2)'!N$3:N44,●!$A$1)=COUNTIF('勤務表 (2)'!N$3:N43,●!$A$1),"",COUNTIF('勤務表 (2)'!N$3:N44,●!$A$1))</f>
        <v/>
      </c>
      <c r="O94" s="146" t="str">
        <f>IF(COUNTIF('勤務表 (2)'!O$3:O44,●!$A$1)=COUNTIF('勤務表 (2)'!O$3:O43,●!$A$1),"",COUNTIF('勤務表 (2)'!O$3:O44,●!$A$1))</f>
        <v/>
      </c>
      <c r="P94" s="146" t="str">
        <f>IF(COUNTIF('勤務表 (2)'!P$3:P44,●!$A$1)=COUNTIF('勤務表 (2)'!P$3:P43,●!$A$1),"",COUNTIF('勤務表 (2)'!P$3:P44,●!$A$1))</f>
        <v/>
      </c>
      <c r="Q94" s="146" t="str">
        <f>IF(COUNTIF('勤務表 (2)'!Q$3:Q44,●!$A$1)=COUNTIF('勤務表 (2)'!Q$3:Q43,●!$A$1),"",COUNTIF('勤務表 (2)'!Q$3:Q44,●!$A$1))</f>
        <v/>
      </c>
      <c r="R94" s="146" t="str">
        <f>IF(COUNTIF('勤務表 (2)'!R$3:R44,●!$A$1)=COUNTIF('勤務表 (2)'!R$3:R43,●!$A$1),"",COUNTIF('勤務表 (2)'!R$3:R44,●!$A$1))</f>
        <v/>
      </c>
      <c r="S94" s="146" t="str">
        <f>IF(COUNTIF('勤務表 (2)'!S$3:S44,●!$A$1)=COUNTIF('勤務表 (2)'!S$3:S43,●!$A$1),"",COUNTIF('勤務表 (2)'!S$3:S44,●!$A$1))</f>
        <v/>
      </c>
      <c r="T94" s="146" t="str">
        <f>IF(COUNTIF('勤務表 (2)'!T$3:T44,●!$A$1)=COUNTIF('勤務表 (2)'!T$3:T43,●!$A$1),"",COUNTIF('勤務表 (2)'!T$3:T44,●!$A$1))</f>
        <v/>
      </c>
      <c r="U94" s="146" t="str">
        <f>IF(COUNTIF('勤務表 (2)'!U$3:U44,●!$A$1)=COUNTIF('勤務表 (2)'!U$3:U43,●!$A$1),"",COUNTIF('勤務表 (2)'!U$3:U44,●!$A$1))</f>
        <v/>
      </c>
      <c r="V94" s="146" t="str">
        <f>IF(COUNTIF('勤務表 (2)'!V$3:V44,●!$A$1)=COUNTIF('勤務表 (2)'!V$3:V43,●!$A$1),"",COUNTIF('勤務表 (2)'!V$3:V44,●!$A$1))</f>
        <v/>
      </c>
      <c r="W94" s="146" t="str">
        <f>IF(COUNTIF('勤務表 (2)'!W$3:W44,●!$A$1)=COUNTIF('勤務表 (2)'!W$3:W43,●!$A$1),"",COUNTIF('勤務表 (2)'!W$3:W44,●!$A$1))</f>
        <v/>
      </c>
      <c r="X94" s="146" t="str">
        <f>IF(COUNTIF('勤務表 (2)'!X$3:X44,●!$A$1)=COUNTIF('勤務表 (2)'!X$3:X43,●!$A$1),"",COUNTIF('勤務表 (2)'!X$3:X44,●!$A$1))</f>
        <v/>
      </c>
      <c r="Y94" s="146" t="str">
        <f>IF(COUNTIF('勤務表 (2)'!Y$3:Y44,●!$A$1)=COUNTIF('勤務表 (2)'!Y$3:Y43,●!$A$1),"",COUNTIF('勤務表 (2)'!Y$3:Y44,●!$A$1))</f>
        <v/>
      </c>
      <c r="Z94" s="146" t="str">
        <f>IF(COUNTIF('勤務表 (2)'!Z$3:Z44,●!$A$1)=COUNTIF('勤務表 (2)'!Z$3:Z43,●!$A$1),"",COUNTIF('勤務表 (2)'!Z$3:Z44,●!$A$1))</f>
        <v/>
      </c>
      <c r="AA94" s="146" t="str">
        <f>IF(COUNTIF('勤務表 (2)'!AA$3:AA44,●!$A$1)=COUNTIF('勤務表 (2)'!AA$3:AA43,●!$A$1),"",COUNTIF('勤務表 (2)'!AA$3:AA44,●!$A$1))</f>
        <v/>
      </c>
      <c r="AB94" s="146" t="str">
        <f>IF(COUNTIF('勤務表 (2)'!AB$3:AB44,●!$A$1)=COUNTIF('勤務表 (2)'!AB$3:AB43,●!$A$1),"",COUNTIF('勤務表 (2)'!AB$3:AB44,●!$A$1))</f>
        <v/>
      </c>
      <c r="AC94" s="146" t="str">
        <f>IF(COUNTIF('勤務表 (2)'!AC$3:AC44,●!$A$1)=COUNTIF('勤務表 (2)'!AC$3:AC43,●!$A$1),"",COUNTIF('勤務表 (2)'!AC$3:AC44,●!$A$1))</f>
        <v/>
      </c>
      <c r="AD94" s="146" t="str">
        <f>IF(COUNTIF('勤務表 (2)'!AD$3:AD44,●!$A$1)=COUNTIF('勤務表 (2)'!AD$3:AD43,●!$A$1),"",COUNTIF('勤務表 (2)'!AD$3:AD44,●!$A$1))</f>
        <v/>
      </c>
      <c r="AE94" s="146" t="str">
        <f>IF(COUNTIF('勤務表 (2)'!AE$3:AE44,●!$A$1)=COUNTIF('勤務表 (2)'!AE$3:AE43,●!$A$1),"",COUNTIF('勤務表 (2)'!AE$3:AE44,●!$A$1))</f>
        <v/>
      </c>
      <c r="AF94" s="146" t="str">
        <f>IF(COUNTIF('勤務表 (2)'!AF$3:AF44,●!$A$1)=COUNTIF('勤務表 (2)'!AF$3:AF43,●!$A$1),"",COUNTIF('勤務表 (2)'!AF$3:AF44,●!$A$1))</f>
        <v/>
      </c>
      <c r="AG94" s="146" t="str">
        <f>IF(COUNTIF('勤務表 (2)'!AG$3:AG44,●!$A$1)=COUNTIF('勤務表 (2)'!AG$3:AG43,●!$A$1),"",COUNTIF('勤務表 (2)'!AG$3:AG44,●!$A$1))</f>
        <v/>
      </c>
      <c r="AH94" s="144" t="str">
        <f>IF(COUNTIF('勤務表 (2)'!AH$3:AH44,●!$A$1)=COUNTIF('勤務表 (2)'!AH$3:AH43,●!$A$1),"",COUNTIF('勤務表 (2)'!AH$3:AH44,●!$A$1))</f>
        <v/>
      </c>
    </row>
    <row r="95" spans="1:34" s="37" customFormat="1" ht="13.15" customHeight="1" x14ac:dyDescent="0.2">
      <c r="A95" s="142" t="str">
        <f>IFERROR(IF(A94+1&lt;=MAX('デイリーデータ (2)'!G:G),A94+1,""),"")</f>
        <v/>
      </c>
      <c r="B95" s="143">
        <f t="shared" si="19"/>
        <v>0</v>
      </c>
      <c r="C95" s="144">
        <f t="shared" si="20"/>
        <v>0</v>
      </c>
      <c r="D95" s="145" t="str">
        <f>IF(COUNTIF('勤務表 (2)'!D$3:D45,●!$A$1)=COUNTIF('勤務表 (2)'!D$3:D44,●!$A$1),"",COUNTIF('勤務表 (2)'!D$3:D45,●!$A$1))</f>
        <v/>
      </c>
      <c r="E95" s="146" t="str">
        <f>IF(COUNTIF('勤務表 (2)'!E$3:E45,●!$A$1)=COUNTIF('勤務表 (2)'!E$3:E44,●!$A$1),"",COUNTIF('勤務表 (2)'!E$3:E45,●!$A$1))</f>
        <v/>
      </c>
      <c r="F95" s="146" t="str">
        <f>IF(COUNTIF('勤務表 (2)'!F$3:F45,●!$A$1)=COUNTIF('勤務表 (2)'!F$3:F44,●!$A$1),"",COUNTIF('勤務表 (2)'!F$3:F45,●!$A$1))</f>
        <v/>
      </c>
      <c r="G95" s="146" t="str">
        <f>IF(COUNTIF('勤務表 (2)'!G$3:G45,●!$A$1)=COUNTIF('勤務表 (2)'!G$3:G44,●!$A$1),"",COUNTIF('勤務表 (2)'!G$3:G45,●!$A$1))</f>
        <v/>
      </c>
      <c r="H95" s="146" t="str">
        <f>IF(COUNTIF('勤務表 (2)'!H$3:H45,●!$A$1)=COUNTIF('勤務表 (2)'!H$3:H44,●!$A$1),"",COUNTIF('勤務表 (2)'!H$3:H45,●!$A$1))</f>
        <v/>
      </c>
      <c r="I95" s="146" t="str">
        <f>IF(COUNTIF('勤務表 (2)'!I$3:I45,●!$A$1)=COUNTIF('勤務表 (2)'!I$3:I44,●!$A$1),"",COUNTIF('勤務表 (2)'!I$3:I45,●!$A$1))</f>
        <v/>
      </c>
      <c r="J95" s="146" t="str">
        <f>IF(COUNTIF('勤務表 (2)'!J$3:J45,●!$A$1)=COUNTIF('勤務表 (2)'!J$3:J44,●!$A$1),"",COUNTIF('勤務表 (2)'!J$3:J45,●!$A$1))</f>
        <v/>
      </c>
      <c r="K95" s="146" t="str">
        <f>IF(COUNTIF('勤務表 (2)'!K$3:K45,●!$A$1)=COUNTIF('勤務表 (2)'!K$3:K44,●!$A$1),"",COUNTIF('勤務表 (2)'!K$3:K45,●!$A$1))</f>
        <v/>
      </c>
      <c r="L95" s="146" t="str">
        <f>IF(COUNTIF('勤務表 (2)'!L$3:L45,●!$A$1)=COUNTIF('勤務表 (2)'!L$3:L44,●!$A$1),"",COUNTIF('勤務表 (2)'!L$3:L45,●!$A$1))</f>
        <v/>
      </c>
      <c r="M95" s="146" t="str">
        <f>IF(COUNTIF('勤務表 (2)'!M$3:M45,●!$A$1)=COUNTIF('勤務表 (2)'!M$3:M44,●!$A$1),"",COUNTIF('勤務表 (2)'!M$3:M45,●!$A$1))</f>
        <v/>
      </c>
      <c r="N95" s="146" t="str">
        <f>IF(COUNTIF('勤務表 (2)'!N$3:N45,●!$A$1)=COUNTIF('勤務表 (2)'!N$3:N44,●!$A$1),"",COUNTIF('勤務表 (2)'!N$3:N45,●!$A$1))</f>
        <v/>
      </c>
      <c r="O95" s="146" t="str">
        <f>IF(COUNTIF('勤務表 (2)'!O$3:O45,●!$A$1)=COUNTIF('勤務表 (2)'!O$3:O44,●!$A$1),"",COUNTIF('勤務表 (2)'!O$3:O45,●!$A$1))</f>
        <v/>
      </c>
      <c r="P95" s="146" t="str">
        <f>IF(COUNTIF('勤務表 (2)'!P$3:P45,●!$A$1)=COUNTIF('勤務表 (2)'!P$3:P44,●!$A$1),"",COUNTIF('勤務表 (2)'!P$3:P45,●!$A$1))</f>
        <v/>
      </c>
      <c r="Q95" s="146" t="str">
        <f>IF(COUNTIF('勤務表 (2)'!Q$3:Q45,●!$A$1)=COUNTIF('勤務表 (2)'!Q$3:Q44,●!$A$1),"",COUNTIF('勤務表 (2)'!Q$3:Q45,●!$A$1))</f>
        <v/>
      </c>
      <c r="R95" s="146" t="str">
        <f>IF(COUNTIF('勤務表 (2)'!R$3:R45,●!$A$1)=COUNTIF('勤務表 (2)'!R$3:R44,●!$A$1),"",COUNTIF('勤務表 (2)'!R$3:R45,●!$A$1))</f>
        <v/>
      </c>
      <c r="S95" s="146" t="str">
        <f>IF(COUNTIF('勤務表 (2)'!S$3:S45,●!$A$1)=COUNTIF('勤務表 (2)'!S$3:S44,●!$A$1),"",COUNTIF('勤務表 (2)'!S$3:S45,●!$A$1))</f>
        <v/>
      </c>
      <c r="T95" s="146" t="str">
        <f>IF(COUNTIF('勤務表 (2)'!T$3:T45,●!$A$1)=COUNTIF('勤務表 (2)'!T$3:T44,●!$A$1),"",COUNTIF('勤務表 (2)'!T$3:T45,●!$A$1))</f>
        <v/>
      </c>
      <c r="U95" s="146" t="str">
        <f>IF(COUNTIF('勤務表 (2)'!U$3:U45,●!$A$1)=COUNTIF('勤務表 (2)'!U$3:U44,●!$A$1),"",COUNTIF('勤務表 (2)'!U$3:U45,●!$A$1))</f>
        <v/>
      </c>
      <c r="V95" s="146" t="str">
        <f>IF(COUNTIF('勤務表 (2)'!V$3:V45,●!$A$1)=COUNTIF('勤務表 (2)'!V$3:V44,●!$A$1),"",COUNTIF('勤務表 (2)'!V$3:V45,●!$A$1))</f>
        <v/>
      </c>
      <c r="W95" s="146" t="str">
        <f>IF(COUNTIF('勤務表 (2)'!W$3:W45,●!$A$1)=COUNTIF('勤務表 (2)'!W$3:W44,●!$A$1),"",COUNTIF('勤務表 (2)'!W$3:W45,●!$A$1))</f>
        <v/>
      </c>
      <c r="X95" s="146" t="str">
        <f>IF(COUNTIF('勤務表 (2)'!X$3:X45,●!$A$1)=COUNTIF('勤務表 (2)'!X$3:X44,●!$A$1),"",COUNTIF('勤務表 (2)'!X$3:X45,●!$A$1))</f>
        <v/>
      </c>
      <c r="Y95" s="146" t="str">
        <f>IF(COUNTIF('勤務表 (2)'!Y$3:Y45,●!$A$1)=COUNTIF('勤務表 (2)'!Y$3:Y44,●!$A$1),"",COUNTIF('勤務表 (2)'!Y$3:Y45,●!$A$1))</f>
        <v/>
      </c>
      <c r="Z95" s="146" t="str">
        <f>IF(COUNTIF('勤務表 (2)'!Z$3:Z45,●!$A$1)=COUNTIF('勤務表 (2)'!Z$3:Z44,●!$A$1),"",COUNTIF('勤務表 (2)'!Z$3:Z45,●!$A$1))</f>
        <v/>
      </c>
      <c r="AA95" s="146" t="str">
        <f>IF(COUNTIF('勤務表 (2)'!AA$3:AA45,●!$A$1)=COUNTIF('勤務表 (2)'!AA$3:AA44,●!$A$1),"",COUNTIF('勤務表 (2)'!AA$3:AA45,●!$A$1))</f>
        <v/>
      </c>
      <c r="AB95" s="146" t="str">
        <f>IF(COUNTIF('勤務表 (2)'!AB$3:AB45,●!$A$1)=COUNTIF('勤務表 (2)'!AB$3:AB44,●!$A$1),"",COUNTIF('勤務表 (2)'!AB$3:AB45,●!$A$1))</f>
        <v/>
      </c>
      <c r="AC95" s="146" t="str">
        <f>IF(COUNTIF('勤務表 (2)'!AC$3:AC45,●!$A$1)=COUNTIF('勤務表 (2)'!AC$3:AC44,●!$A$1),"",COUNTIF('勤務表 (2)'!AC$3:AC45,●!$A$1))</f>
        <v/>
      </c>
      <c r="AD95" s="146" t="str">
        <f>IF(COUNTIF('勤務表 (2)'!AD$3:AD45,●!$A$1)=COUNTIF('勤務表 (2)'!AD$3:AD44,●!$A$1),"",COUNTIF('勤務表 (2)'!AD$3:AD45,●!$A$1))</f>
        <v/>
      </c>
      <c r="AE95" s="146" t="str">
        <f>IF(COUNTIF('勤務表 (2)'!AE$3:AE45,●!$A$1)=COUNTIF('勤務表 (2)'!AE$3:AE44,●!$A$1),"",COUNTIF('勤務表 (2)'!AE$3:AE45,●!$A$1))</f>
        <v/>
      </c>
      <c r="AF95" s="146" t="str">
        <f>IF(COUNTIF('勤務表 (2)'!AF$3:AF45,●!$A$1)=COUNTIF('勤務表 (2)'!AF$3:AF44,●!$A$1),"",COUNTIF('勤務表 (2)'!AF$3:AF45,●!$A$1))</f>
        <v/>
      </c>
      <c r="AG95" s="146" t="str">
        <f>IF(COUNTIF('勤務表 (2)'!AG$3:AG45,●!$A$1)=COUNTIF('勤務表 (2)'!AG$3:AG44,●!$A$1),"",COUNTIF('勤務表 (2)'!AG$3:AG45,●!$A$1))</f>
        <v/>
      </c>
      <c r="AH95" s="144" t="str">
        <f>IF(COUNTIF('勤務表 (2)'!AH$3:AH45,●!$A$1)=COUNTIF('勤務表 (2)'!AH$3:AH44,●!$A$1),"",COUNTIF('勤務表 (2)'!AH$3:AH45,●!$A$1))</f>
        <v/>
      </c>
    </row>
    <row r="96" spans="1:34" s="37" customFormat="1" ht="13.15" customHeight="1" x14ac:dyDescent="0.2">
      <c r="A96" s="142" t="str">
        <f>IFERROR(IF(A95+1&lt;=MAX('デイリーデータ (2)'!G:G),A95+1,""),"")</f>
        <v/>
      </c>
      <c r="B96" s="143">
        <f t="shared" si="19"/>
        <v>0</v>
      </c>
      <c r="C96" s="144">
        <f t="shared" si="20"/>
        <v>0</v>
      </c>
      <c r="D96" s="145" t="str">
        <f>IF(COUNTIF('勤務表 (2)'!D$3:D46,●!$A$1)=COUNTIF('勤務表 (2)'!D$3:D45,●!$A$1),"",COUNTIF('勤務表 (2)'!D$3:D46,●!$A$1))</f>
        <v/>
      </c>
      <c r="E96" s="146" t="str">
        <f>IF(COUNTIF('勤務表 (2)'!E$3:E46,●!$A$1)=COUNTIF('勤務表 (2)'!E$3:E45,●!$A$1),"",COUNTIF('勤務表 (2)'!E$3:E46,●!$A$1))</f>
        <v/>
      </c>
      <c r="F96" s="146" t="str">
        <f>IF(COUNTIF('勤務表 (2)'!F$3:F46,●!$A$1)=COUNTIF('勤務表 (2)'!F$3:F45,●!$A$1),"",COUNTIF('勤務表 (2)'!F$3:F46,●!$A$1))</f>
        <v/>
      </c>
      <c r="G96" s="146" t="str">
        <f>IF(COUNTIF('勤務表 (2)'!G$3:G46,●!$A$1)=COUNTIF('勤務表 (2)'!G$3:G45,●!$A$1),"",COUNTIF('勤務表 (2)'!G$3:G46,●!$A$1))</f>
        <v/>
      </c>
      <c r="H96" s="146" t="str">
        <f>IF(COUNTIF('勤務表 (2)'!H$3:H46,●!$A$1)=COUNTIF('勤務表 (2)'!H$3:H45,●!$A$1),"",COUNTIF('勤務表 (2)'!H$3:H46,●!$A$1))</f>
        <v/>
      </c>
      <c r="I96" s="146" t="str">
        <f>IF(COUNTIF('勤務表 (2)'!I$3:I46,●!$A$1)=COUNTIF('勤務表 (2)'!I$3:I45,●!$A$1),"",COUNTIF('勤務表 (2)'!I$3:I46,●!$A$1))</f>
        <v/>
      </c>
      <c r="J96" s="146" t="str">
        <f>IF(COUNTIF('勤務表 (2)'!J$3:J46,●!$A$1)=COUNTIF('勤務表 (2)'!J$3:J45,●!$A$1),"",COUNTIF('勤務表 (2)'!J$3:J46,●!$A$1))</f>
        <v/>
      </c>
      <c r="K96" s="146" t="str">
        <f>IF(COUNTIF('勤務表 (2)'!K$3:K46,●!$A$1)=COUNTIF('勤務表 (2)'!K$3:K45,●!$A$1),"",COUNTIF('勤務表 (2)'!K$3:K46,●!$A$1))</f>
        <v/>
      </c>
      <c r="L96" s="146" t="str">
        <f>IF(COUNTIF('勤務表 (2)'!L$3:L46,●!$A$1)=COUNTIF('勤務表 (2)'!L$3:L45,●!$A$1),"",COUNTIF('勤務表 (2)'!L$3:L46,●!$A$1))</f>
        <v/>
      </c>
      <c r="M96" s="146" t="str">
        <f>IF(COUNTIF('勤務表 (2)'!M$3:M46,●!$A$1)=COUNTIF('勤務表 (2)'!M$3:M45,●!$A$1),"",COUNTIF('勤務表 (2)'!M$3:M46,●!$A$1))</f>
        <v/>
      </c>
      <c r="N96" s="146" t="str">
        <f>IF(COUNTIF('勤務表 (2)'!N$3:N46,●!$A$1)=COUNTIF('勤務表 (2)'!N$3:N45,●!$A$1),"",COUNTIF('勤務表 (2)'!N$3:N46,●!$A$1))</f>
        <v/>
      </c>
      <c r="O96" s="146" t="str">
        <f>IF(COUNTIF('勤務表 (2)'!O$3:O46,●!$A$1)=COUNTIF('勤務表 (2)'!O$3:O45,●!$A$1),"",COUNTIF('勤務表 (2)'!O$3:O46,●!$A$1))</f>
        <v/>
      </c>
      <c r="P96" s="146" t="str">
        <f>IF(COUNTIF('勤務表 (2)'!P$3:P46,●!$A$1)=COUNTIF('勤務表 (2)'!P$3:P45,●!$A$1),"",COUNTIF('勤務表 (2)'!P$3:P46,●!$A$1))</f>
        <v/>
      </c>
      <c r="Q96" s="146" t="str">
        <f>IF(COUNTIF('勤務表 (2)'!Q$3:Q46,●!$A$1)=COUNTIF('勤務表 (2)'!Q$3:Q45,●!$A$1),"",COUNTIF('勤務表 (2)'!Q$3:Q46,●!$A$1))</f>
        <v/>
      </c>
      <c r="R96" s="146" t="str">
        <f>IF(COUNTIF('勤務表 (2)'!R$3:R46,●!$A$1)=COUNTIF('勤務表 (2)'!R$3:R45,●!$A$1),"",COUNTIF('勤務表 (2)'!R$3:R46,●!$A$1))</f>
        <v/>
      </c>
      <c r="S96" s="146" t="str">
        <f>IF(COUNTIF('勤務表 (2)'!S$3:S46,●!$A$1)=COUNTIF('勤務表 (2)'!S$3:S45,●!$A$1),"",COUNTIF('勤務表 (2)'!S$3:S46,●!$A$1))</f>
        <v/>
      </c>
      <c r="T96" s="146" t="str">
        <f>IF(COUNTIF('勤務表 (2)'!T$3:T46,●!$A$1)=COUNTIF('勤務表 (2)'!T$3:T45,●!$A$1),"",COUNTIF('勤務表 (2)'!T$3:T46,●!$A$1))</f>
        <v/>
      </c>
      <c r="U96" s="146" t="str">
        <f>IF(COUNTIF('勤務表 (2)'!U$3:U46,●!$A$1)=COUNTIF('勤務表 (2)'!U$3:U45,●!$A$1),"",COUNTIF('勤務表 (2)'!U$3:U46,●!$A$1))</f>
        <v/>
      </c>
      <c r="V96" s="146" t="str">
        <f>IF(COUNTIF('勤務表 (2)'!V$3:V46,●!$A$1)=COUNTIF('勤務表 (2)'!V$3:V45,●!$A$1),"",COUNTIF('勤務表 (2)'!V$3:V46,●!$A$1))</f>
        <v/>
      </c>
      <c r="W96" s="146" t="str">
        <f>IF(COUNTIF('勤務表 (2)'!W$3:W46,●!$A$1)=COUNTIF('勤務表 (2)'!W$3:W45,●!$A$1),"",COUNTIF('勤務表 (2)'!W$3:W46,●!$A$1))</f>
        <v/>
      </c>
      <c r="X96" s="146" t="str">
        <f>IF(COUNTIF('勤務表 (2)'!X$3:X46,●!$A$1)=COUNTIF('勤務表 (2)'!X$3:X45,●!$A$1),"",COUNTIF('勤務表 (2)'!X$3:X46,●!$A$1))</f>
        <v/>
      </c>
      <c r="Y96" s="146" t="str">
        <f>IF(COUNTIF('勤務表 (2)'!Y$3:Y46,●!$A$1)=COUNTIF('勤務表 (2)'!Y$3:Y45,●!$A$1),"",COUNTIF('勤務表 (2)'!Y$3:Y46,●!$A$1))</f>
        <v/>
      </c>
      <c r="Z96" s="146" t="str">
        <f>IF(COUNTIF('勤務表 (2)'!Z$3:Z46,●!$A$1)=COUNTIF('勤務表 (2)'!Z$3:Z45,●!$A$1),"",COUNTIF('勤務表 (2)'!Z$3:Z46,●!$A$1))</f>
        <v/>
      </c>
      <c r="AA96" s="146" t="str">
        <f>IF(COUNTIF('勤務表 (2)'!AA$3:AA46,●!$A$1)=COUNTIF('勤務表 (2)'!AA$3:AA45,●!$A$1),"",COUNTIF('勤務表 (2)'!AA$3:AA46,●!$A$1))</f>
        <v/>
      </c>
      <c r="AB96" s="146" t="str">
        <f>IF(COUNTIF('勤務表 (2)'!AB$3:AB46,●!$A$1)=COUNTIF('勤務表 (2)'!AB$3:AB45,●!$A$1),"",COUNTIF('勤務表 (2)'!AB$3:AB46,●!$A$1))</f>
        <v/>
      </c>
      <c r="AC96" s="146" t="str">
        <f>IF(COUNTIF('勤務表 (2)'!AC$3:AC46,●!$A$1)=COUNTIF('勤務表 (2)'!AC$3:AC45,●!$A$1),"",COUNTIF('勤務表 (2)'!AC$3:AC46,●!$A$1))</f>
        <v/>
      </c>
      <c r="AD96" s="146" t="str">
        <f>IF(COUNTIF('勤務表 (2)'!AD$3:AD46,●!$A$1)=COUNTIF('勤務表 (2)'!AD$3:AD45,●!$A$1),"",COUNTIF('勤務表 (2)'!AD$3:AD46,●!$A$1))</f>
        <v/>
      </c>
      <c r="AE96" s="146" t="str">
        <f>IF(COUNTIF('勤務表 (2)'!AE$3:AE46,●!$A$1)=COUNTIF('勤務表 (2)'!AE$3:AE45,●!$A$1),"",COUNTIF('勤務表 (2)'!AE$3:AE46,●!$A$1))</f>
        <v/>
      </c>
      <c r="AF96" s="146" t="str">
        <f>IF(COUNTIF('勤務表 (2)'!AF$3:AF46,●!$A$1)=COUNTIF('勤務表 (2)'!AF$3:AF45,●!$A$1),"",COUNTIF('勤務表 (2)'!AF$3:AF46,●!$A$1))</f>
        <v/>
      </c>
      <c r="AG96" s="146" t="str">
        <f>IF(COUNTIF('勤務表 (2)'!AG$3:AG46,●!$A$1)=COUNTIF('勤務表 (2)'!AG$3:AG45,●!$A$1),"",COUNTIF('勤務表 (2)'!AG$3:AG46,●!$A$1))</f>
        <v/>
      </c>
      <c r="AH96" s="144" t="str">
        <f>IF(COUNTIF('勤務表 (2)'!AH$3:AH46,●!$A$1)=COUNTIF('勤務表 (2)'!AH$3:AH45,●!$A$1),"",COUNTIF('勤務表 (2)'!AH$3:AH46,●!$A$1))</f>
        <v/>
      </c>
    </row>
    <row r="97" spans="1:34" s="37" customFormat="1" ht="13.15" customHeight="1" x14ac:dyDescent="0.2">
      <c r="A97" s="142" t="str">
        <f>IFERROR(IF(A96+1&lt;=MAX('デイリーデータ (2)'!G:G),A96+1,""),"")</f>
        <v/>
      </c>
      <c r="B97" s="143">
        <f t="shared" si="19"/>
        <v>0</v>
      </c>
      <c r="C97" s="144">
        <f t="shared" si="20"/>
        <v>0</v>
      </c>
      <c r="D97" s="145" t="str">
        <f>IF(COUNTIF('勤務表 (2)'!D$3:D47,●!$A$1)=COUNTIF('勤務表 (2)'!D$3:D46,●!$A$1),"",COUNTIF('勤務表 (2)'!D$3:D47,●!$A$1))</f>
        <v/>
      </c>
      <c r="E97" s="146" t="str">
        <f>IF(COUNTIF('勤務表 (2)'!E$3:E47,●!$A$1)=COUNTIF('勤務表 (2)'!E$3:E46,●!$A$1),"",COUNTIF('勤務表 (2)'!E$3:E47,●!$A$1))</f>
        <v/>
      </c>
      <c r="F97" s="146" t="str">
        <f>IF(COUNTIF('勤務表 (2)'!F$3:F47,●!$A$1)=COUNTIF('勤務表 (2)'!F$3:F46,●!$A$1),"",COUNTIF('勤務表 (2)'!F$3:F47,●!$A$1))</f>
        <v/>
      </c>
      <c r="G97" s="146" t="str">
        <f>IF(COUNTIF('勤務表 (2)'!G$3:G47,●!$A$1)=COUNTIF('勤務表 (2)'!G$3:G46,●!$A$1),"",COUNTIF('勤務表 (2)'!G$3:G47,●!$A$1))</f>
        <v/>
      </c>
      <c r="H97" s="146" t="str">
        <f>IF(COUNTIF('勤務表 (2)'!H$3:H47,●!$A$1)=COUNTIF('勤務表 (2)'!H$3:H46,●!$A$1),"",COUNTIF('勤務表 (2)'!H$3:H47,●!$A$1))</f>
        <v/>
      </c>
      <c r="I97" s="146" t="str">
        <f>IF(COUNTIF('勤務表 (2)'!I$3:I47,●!$A$1)=COUNTIF('勤務表 (2)'!I$3:I46,●!$A$1),"",COUNTIF('勤務表 (2)'!I$3:I47,●!$A$1))</f>
        <v/>
      </c>
      <c r="J97" s="146" t="str">
        <f>IF(COUNTIF('勤務表 (2)'!J$3:J47,●!$A$1)=COUNTIF('勤務表 (2)'!J$3:J46,●!$A$1),"",COUNTIF('勤務表 (2)'!J$3:J47,●!$A$1))</f>
        <v/>
      </c>
      <c r="K97" s="146" t="str">
        <f>IF(COUNTIF('勤務表 (2)'!K$3:K47,●!$A$1)=COUNTIF('勤務表 (2)'!K$3:K46,●!$A$1),"",COUNTIF('勤務表 (2)'!K$3:K47,●!$A$1))</f>
        <v/>
      </c>
      <c r="L97" s="146" t="str">
        <f>IF(COUNTIF('勤務表 (2)'!L$3:L47,●!$A$1)=COUNTIF('勤務表 (2)'!L$3:L46,●!$A$1),"",COUNTIF('勤務表 (2)'!L$3:L47,●!$A$1))</f>
        <v/>
      </c>
      <c r="M97" s="146" t="str">
        <f>IF(COUNTIF('勤務表 (2)'!M$3:M47,●!$A$1)=COUNTIF('勤務表 (2)'!M$3:M46,●!$A$1),"",COUNTIF('勤務表 (2)'!M$3:M47,●!$A$1))</f>
        <v/>
      </c>
      <c r="N97" s="146" t="str">
        <f>IF(COUNTIF('勤務表 (2)'!N$3:N47,●!$A$1)=COUNTIF('勤務表 (2)'!N$3:N46,●!$A$1),"",COUNTIF('勤務表 (2)'!N$3:N47,●!$A$1))</f>
        <v/>
      </c>
      <c r="O97" s="146" t="str">
        <f>IF(COUNTIF('勤務表 (2)'!O$3:O47,●!$A$1)=COUNTIF('勤務表 (2)'!O$3:O46,●!$A$1),"",COUNTIF('勤務表 (2)'!O$3:O47,●!$A$1))</f>
        <v/>
      </c>
      <c r="P97" s="146" t="str">
        <f>IF(COUNTIF('勤務表 (2)'!P$3:P47,●!$A$1)=COUNTIF('勤務表 (2)'!P$3:P46,●!$A$1),"",COUNTIF('勤務表 (2)'!P$3:P47,●!$A$1))</f>
        <v/>
      </c>
      <c r="Q97" s="146" t="str">
        <f>IF(COUNTIF('勤務表 (2)'!Q$3:Q47,●!$A$1)=COUNTIF('勤務表 (2)'!Q$3:Q46,●!$A$1),"",COUNTIF('勤務表 (2)'!Q$3:Q47,●!$A$1))</f>
        <v/>
      </c>
      <c r="R97" s="146" t="str">
        <f>IF(COUNTIF('勤務表 (2)'!R$3:R47,●!$A$1)=COUNTIF('勤務表 (2)'!R$3:R46,●!$A$1),"",COUNTIF('勤務表 (2)'!R$3:R47,●!$A$1))</f>
        <v/>
      </c>
      <c r="S97" s="146" t="str">
        <f>IF(COUNTIF('勤務表 (2)'!S$3:S47,●!$A$1)=COUNTIF('勤務表 (2)'!S$3:S46,●!$A$1),"",COUNTIF('勤務表 (2)'!S$3:S47,●!$A$1))</f>
        <v/>
      </c>
      <c r="T97" s="146" t="str">
        <f>IF(COUNTIF('勤務表 (2)'!T$3:T47,●!$A$1)=COUNTIF('勤務表 (2)'!T$3:T46,●!$A$1),"",COUNTIF('勤務表 (2)'!T$3:T47,●!$A$1))</f>
        <v/>
      </c>
      <c r="U97" s="146" t="str">
        <f>IF(COUNTIF('勤務表 (2)'!U$3:U47,●!$A$1)=COUNTIF('勤務表 (2)'!U$3:U46,●!$A$1),"",COUNTIF('勤務表 (2)'!U$3:U47,●!$A$1))</f>
        <v/>
      </c>
      <c r="V97" s="146" t="str">
        <f>IF(COUNTIF('勤務表 (2)'!V$3:V47,●!$A$1)=COUNTIF('勤務表 (2)'!V$3:V46,●!$A$1),"",COUNTIF('勤務表 (2)'!V$3:V47,●!$A$1))</f>
        <v/>
      </c>
      <c r="W97" s="146" t="str">
        <f>IF(COUNTIF('勤務表 (2)'!W$3:W47,●!$A$1)=COUNTIF('勤務表 (2)'!W$3:W46,●!$A$1),"",COUNTIF('勤務表 (2)'!W$3:W47,●!$A$1))</f>
        <v/>
      </c>
      <c r="X97" s="146" t="str">
        <f>IF(COUNTIF('勤務表 (2)'!X$3:X47,●!$A$1)=COUNTIF('勤務表 (2)'!X$3:X46,●!$A$1),"",COUNTIF('勤務表 (2)'!X$3:X47,●!$A$1))</f>
        <v/>
      </c>
      <c r="Y97" s="146" t="str">
        <f>IF(COUNTIF('勤務表 (2)'!Y$3:Y47,●!$A$1)=COUNTIF('勤務表 (2)'!Y$3:Y46,●!$A$1),"",COUNTIF('勤務表 (2)'!Y$3:Y47,●!$A$1))</f>
        <v/>
      </c>
      <c r="Z97" s="146" t="str">
        <f>IF(COUNTIF('勤務表 (2)'!Z$3:Z47,●!$A$1)=COUNTIF('勤務表 (2)'!Z$3:Z46,●!$A$1),"",COUNTIF('勤務表 (2)'!Z$3:Z47,●!$A$1))</f>
        <v/>
      </c>
      <c r="AA97" s="146" t="str">
        <f>IF(COUNTIF('勤務表 (2)'!AA$3:AA47,●!$A$1)=COUNTIF('勤務表 (2)'!AA$3:AA46,●!$A$1),"",COUNTIF('勤務表 (2)'!AA$3:AA47,●!$A$1))</f>
        <v/>
      </c>
      <c r="AB97" s="146" t="str">
        <f>IF(COUNTIF('勤務表 (2)'!AB$3:AB47,●!$A$1)=COUNTIF('勤務表 (2)'!AB$3:AB46,●!$A$1),"",COUNTIF('勤務表 (2)'!AB$3:AB47,●!$A$1))</f>
        <v/>
      </c>
      <c r="AC97" s="146" t="str">
        <f>IF(COUNTIF('勤務表 (2)'!AC$3:AC47,●!$A$1)=COUNTIF('勤務表 (2)'!AC$3:AC46,●!$A$1),"",COUNTIF('勤務表 (2)'!AC$3:AC47,●!$A$1))</f>
        <v/>
      </c>
      <c r="AD97" s="146" t="str">
        <f>IF(COUNTIF('勤務表 (2)'!AD$3:AD47,●!$A$1)=COUNTIF('勤務表 (2)'!AD$3:AD46,●!$A$1),"",COUNTIF('勤務表 (2)'!AD$3:AD47,●!$A$1))</f>
        <v/>
      </c>
      <c r="AE97" s="146" t="str">
        <f>IF(COUNTIF('勤務表 (2)'!AE$3:AE47,●!$A$1)=COUNTIF('勤務表 (2)'!AE$3:AE46,●!$A$1),"",COUNTIF('勤務表 (2)'!AE$3:AE47,●!$A$1))</f>
        <v/>
      </c>
      <c r="AF97" s="146" t="str">
        <f>IF(COUNTIF('勤務表 (2)'!AF$3:AF47,●!$A$1)=COUNTIF('勤務表 (2)'!AF$3:AF46,●!$A$1),"",COUNTIF('勤務表 (2)'!AF$3:AF47,●!$A$1))</f>
        <v/>
      </c>
      <c r="AG97" s="146" t="str">
        <f>IF(COUNTIF('勤務表 (2)'!AG$3:AG47,●!$A$1)=COUNTIF('勤務表 (2)'!AG$3:AG46,●!$A$1),"",COUNTIF('勤務表 (2)'!AG$3:AG47,●!$A$1))</f>
        <v/>
      </c>
      <c r="AH97" s="144" t="str">
        <f>IF(COUNTIF('勤務表 (2)'!AH$3:AH47,●!$A$1)=COUNTIF('勤務表 (2)'!AH$3:AH46,●!$A$1),"",COUNTIF('勤務表 (2)'!AH$3:AH47,●!$A$1))</f>
        <v/>
      </c>
    </row>
    <row r="98" spans="1:34" s="37" customFormat="1" ht="13.15" customHeight="1" x14ac:dyDescent="0.2">
      <c r="A98" s="142" t="str">
        <f>IFERROR(IF(A97+1&lt;=MAX('デイリーデータ (2)'!G:G),A97+1,""),"")</f>
        <v/>
      </c>
      <c r="B98" s="143">
        <f t="shared" si="19"/>
        <v>0</v>
      </c>
      <c r="C98" s="144">
        <f t="shared" si="20"/>
        <v>0</v>
      </c>
      <c r="D98" s="145" t="str">
        <f>IF(COUNTIF('勤務表 (2)'!D$3:D48,●!$A$1)=COUNTIF('勤務表 (2)'!D$3:D47,●!$A$1),"",COUNTIF('勤務表 (2)'!D$3:D48,●!$A$1))</f>
        <v/>
      </c>
      <c r="E98" s="146" t="str">
        <f>IF(COUNTIF('勤務表 (2)'!E$3:E48,●!$A$1)=COUNTIF('勤務表 (2)'!E$3:E47,●!$A$1),"",COUNTIF('勤務表 (2)'!E$3:E48,●!$A$1))</f>
        <v/>
      </c>
      <c r="F98" s="146" t="str">
        <f>IF(COUNTIF('勤務表 (2)'!F$3:F48,●!$A$1)=COUNTIF('勤務表 (2)'!F$3:F47,●!$A$1),"",COUNTIF('勤務表 (2)'!F$3:F48,●!$A$1))</f>
        <v/>
      </c>
      <c r="G98" s="146" t="str">
        <f>IF(COUNTIF('勤務表 (2)'!G$3:G48,●!$A$1)=COUNTIF('勤務表 (2)'!G$3:G47,●!$A$1),"",COUNTIF('勤務表 (2)'!G$3:G48,●!$A$1))</f>
        <v/>
      </c>
      <c r="H98" s="146" t="str">
        <f>IF(COUNTIF('勤務表 (2)'!H$3:H48,●!$A$1)=COUNTIF('勤務表 (2)'!H$3:H47,●!$A$1),"",COUNTIF('勤務表 (2)'!H$3:H48,●!$A$1))</f>
        <v/>
      </c>
      <c r="I98" s="146" t="str">
        <f>IF(COUNTIF('勤務表 (2)'!I$3:I48,●!$A$1)=COUNTIF('勤務表 (2)'!I$3:I47,●!$A$1),"",COUNTIF('勤務表 (2)'!I$3:I48,●!$A$1))</f>
        <v/>
      </c>
      <c r="J98" s="146" t="str">
        <f>IF(COUNTIF('勤務表 (2)'!J$3:J48,●!$A$1)=COUNTIF('勤務表 (2)'!J$3:J47,●!$A$1),"",COUNTIF('勤務表 (2)'!J$3:J48,●!$A$1))</f>
        <v/>
      </c>
      <c r="K98" s="146" t="str">
        <f>IF(COUNTIF('勤務表 (2)'!K$3:K48,●!$A$1)=COUNTIF('勤務表 (2)'!K$3:K47,●!$A$1),"",COUNTIF('勤務表 (2)'!K$3:K48,●!$A$1))</f>
        <v/>
      </c>
      <c r="L98" s="146" t="str">
        <f>IF(COUNTIF('勤務表 (2)'!L$3:L48,●!$A$1)=COUNTIF('勤務表 (2)'!L$3:L47,●!$A$1),"",COUNTIF('勤務表 (2)'!L$3:L48,●!$A$1))</f>
        <v/>
      </c>
      <c r="M98" s="146" t="str">
        <f>IF(COUNTIF('勤務表 (2)'!M$3:M48,●!$A$1)=COUNTIF('勤務表 (2)'!M$3:M47,●!$A$1),"",COUNTIF('勤務表 (2)'!M$3:M48,●!$A$1))</f>
        <v/>
      </c>
      <c r="N98" s="146" t="str">
        <f>IF(COUNTIF('勤務表 (2)'!N$3:N48,●!$A$1)=COUNTIF('勤務表 (2)'!N$3:N47,●!$A$1),"",COUNTIF('勤務表 (2)'!N$3:N48,●!$A$1))</f>
        <v/>
      </c>
      <c r="O98" s="146" t="str">
        <f>IF(COUNTIF('勤務表 (2)'!O$3:O48,●!$A$1)=COUNTIF('勤務表 (2)'!O$3:O47,●!$A$1),"",COUNTIF('勤務表 (2)'!O$3:O48,●!$A$1))</f>
        <v/>
      </c>
      <c r="P98" s="146" t="str">
        <f>IF(COUNTIF('勤務表 (2)'!P$3:P48,●!$A$1)=COUNTIF('勤務表 (2)'!P$3:P47,●!$A$1),"",COUNTIF('勤務表 (2)'!P$3:P48,●!$A$1))</f>
        <v/>
      </c>
      <c r="Q98" s="146" t="str">
        <f>IF(COUNTIF('勤務表 (2)'!Q$3:Q48,●!$A$1)=COUNTIF('勤務表 (2)'!Q$3:Q47,●!$A$1),"",COUNTIF('勤務表 (2)'!Q$3:Q48,●!$A$1))</f>
        <v/>
      </c>
      <c r="R98" s="146" t="str">
        <f>IF(COUNTIF('勤務表 (2)'!R$3:R48,●!$A$1)=COUNTIF('勤務表 (2)'!R$3:R47,●!$A$1),"",COUNTIF('勤務表 (2)'!R$3:R48,●!$A$1))</f>
        <v/>
      </c>
      <c r="S98" s="146" t="str">
        <f>IF(COUNTIF('勤務表 (2)'!S$3:S48,●!$A$1)=COUNTIF('勤務表 (2)'!S$3:S47,●!$A$1),"",COUNTIF('勤務表 (2)'!S$3:S48,●!$A$1))</f>
        <v/>
      </c>
      <c r="T98" s="146" t="str">
        <f>IF(COUNTIF('勤務表 (2)'!T$3:T48,●!$A$1)=COUNTIF('勤務表 (2)'!T$3:T47,●!$A$1),"",COUNTIF('勤務表 (2)'!T$3:T48,●!$A$1))</f>
        <v/>
      </c>
      <c r="U98" s="146" t="str">
        <f>IF(COUNTIF('勤務表 (2)'!U$3:U48,●!$A$1)=COUNTIF('勤務表 (2)'!U$3:U47,●!$A$1),"",COUNTIF('勤務表 (2)'!U$3:U48,●!$A$1))</f>
        <v/>
      </c>
      <c r="V98" s="146" t="str">
        <f>IF(COUNTIF('勤務表 (2)'!V$3:V48,●!$A$1)=COUNTIF('勤務表 (2)'!V$3:V47,●!$A$1),"",COUNTIF('勤務表 (2)'!V$3:V48,●!$A$1))</f>
        <v/>
      </c>
      <c r="W98" s="146" t="str">
        <f>IF(COUNTIF('勤務表 (2)'!W$3:W48,●!$A$1)=COUNTIF('勤務表 (2)'!W$3:W47,●!$A$1),"",COUNTIF('勤務表 (2)'!W$3:W48,●!$A$1))</f>
        <v/>
      </c>
      <c r="X98" s="146" t="str">
        <f>IF(COUNTIF('勤務表 (2)'!X$3:X48,●!$A$1)=COUNTIF('勤務表 (2)'!X$3:X47,●!$A$1),"",COUNTIF('勤務表 (2)'!X$3:X48,●!$A$1))</f>
        <v/>
      </c>
      <c r="Y98" s="146" t="str">
        <f>IF(COUNTIF('勤務表 (2)'!Y$3:Y48,●!$A$1)=COUNTIF('勤務表 (2)'!Y$3:Y47,●!$A$1),"",COUNTIF('勤務表 (2)'!Y$3:Y48,●!$A$1))</f>
        <v/>
      </c>
      <c r="Z98" s="146" t="str">
        <f>IF(COUNTIF('勤務表 (2)'!Z$3:Z48,●!$A$1)=COUNTIF('勤務表 (2)'!Z$3:Z47,●!$A$1),"",COUNTIF('勤務表 (2)'!Z$3:Z48,●!$A$1))</f>
        <v/>
      </c>
      <c r="AA98" s="146" t="str">
        <f>IF(COUNTIF('勤務表 (2)'!AA$3:AA48,●!$A$1)=COUNTIF('勤務表 (2)'!AA$3:AA47,●!$A$1),"",COUNTIF('勤務表 (2)'!AA$3:AA48,●!$A$1))</f>
        <v/>
      </c>
      <c r="AB98" s="146" t="str">
        <f>IF(COUNTIF('勤務表 (2)'!AB$3:AB48,●!$A$1)=COUNTIF('勤務表 (2)'!AB$3:AB47,●!$A$1),"",COUNTIF('勤務表 (2)'!AB$3:AB48,●!$A$1))</f>
        <v/>
      </c>
      <c r="AC98" s="146" t="str">
        <f>IF(COUNTIF('勤務表 (2)'!AC$3:AC48,●!$A$1)=COUNTIF('勤務表 (2)'!AC$3:AC47,●!$A$1),"",COUNTIF('勤務表 (2)'!AC$3:AC48,●!$A$1))</f>
        <v/>
      </c>
      <c r="AD98" s="146" t="str">
        <f>IF(COUNTIF('勤務表 (2)'!AD$3:AD48,●!$A$1)=COUNTIF('勤務表 (2)'!AD$3:AD47,●!$A$1),"",COUNTIF('勤務表 (2)'!AD$3:AD48,●!$A$1))</f>
        <v/>
      </c>
      <c r="AE98" s="146" t="str">
        <f>IF(COUNTIF('勤務表 (2)'!AE$3:AE48,●!$A$1)=COUNTIF('勤務表 (2)'!AE$3:AE47,●!$A$1),"",COUNTIF('勤務表 (2)'!AE$3:AE48,●!$A$1))</f>
        <v/>
      </c>
      <c r="AF98" s="146" t="str">
        <f>IF(COUNTIF('勤務表 (2)'!AF$3:AF48,●!$A$1)=COUNTIF('勤務表 (2)'!AF$3:AF47,●!$A$1),"",COUNTIF('勤務表 (2)'!AF$3:AF48,●!$A$1))</f>
        <v/>
      </c>
      <c r="AG98" s="146" t="str">
        <f>IF(COUNTIF('勤務表 (2)'!AG$3:AG48,●!$A$1)=COUNTIF('勤務表 (2)'!AG$3:AG47,●!$A$1),"",COUNTIF('勤務表 (2)'!AG$3:AG48,●!$A$1))</f>
        <v/>
      </c>
      <c r="AH98" s="144" t="str">
        <f>IF(COUNTIF('勤務表 (2)'!AH$3:AH48,●!$A$1)=COUNTIF('勤務表 (2)'!AH$3:AH47,●!$A$1),"",COUNTIF('勤務表 (2)'!AH$3:AH48,●!$A$1))</f>
        <v/>
      </c>
    </row>
    <row r="99" spans="1:34" s="37" customFormat="1" ht="13.15" customHeight="1" x14ac:dyDescent="0.2">
      <c r="A99" s="142" t="str">
        <f>IFERROR(IF(A98+1&lt;=MAX('デイリーデータ (2)'!G:G),A98+1,""),"")</f>
        <v/>
      </c>
      <c r="B99" s="143">
        <f t="shared" si="19"/>
        <v>0</v>
      </c>
      <c r="C99" s="144">
        <f t="shared" si="20"/>
        <v>0</v>
      </c>
      <c r="D99" s="145" t="str">
        <f>IF(COUNTIF('勤務表 (2)'!D$3:D49,●!$A$1)=COUNTIF('勤務表 (2)'!D$3:D48,●!$A$1),"",COUNTIF('勤務表 (2)'!D$3:D49,●!$A$1))</f>
        <v/>
      </c>
      <c r="E99" s="146" t="str">
        <f>IF(COUNTIF('勤務表 (2)'!E$3:E49,●!$A$1)=COUNTIF('勤務表 (2)'!E$3:E48,●!$A$1),"",COUNTIF('勤務表 (2)'!E$3:E49,●!$A$1))</f>
        <v/>
      </c>
      <c r="F99" s="146" t="str">
        <f>IF(COUNTIF('勤務表 (2)'!F$3:F49,●!$A$1)=COUNTIF('勤務表 (2)'!F$3:F48,●!$A$1),"",COUNTIF('勤務表 (2)'!F$3:F49,●!$A$1))</f>
        <v/>
      </c>
      <c r="G99" s="146" t="str">
        <f>IF(COUNTIF('勤務表 (2)'!G$3:G49,●!$A$1)=COUNTIF('勤務表 (2)'!G$3:G48,●!$A$1),"",COUNTIF('勤務表 (2)'!G$3:G49,●!$A$1))</f>
        <v/>
      </c>
      <c r="H99" s="146" t="str">
        <f>IF(COUNTIF('勤務表 (2)'!H$3:H49,●!$A$1)=COUNTIF('勤務表 (2)'!H$3:H48,●!$A$1),"",COUNTIF('勤務表 (2)'!H$3:H49,●!$A$1))</f>
        <v/>
      </c>
      <c r="I99" s="146" t="str">
        <f>IF(COUNTIF('勤務表 (2)'!I$3:I49,●!$A$1)=COUNTIF('勤務表 (2)'!I$3:I48,●!$A$1),"",COUNTIF('勤務表 (2)'!I$3:I49,●!$A$1))</f>
        <v/>
      </c>
      <c r="J99" s="146" t="str">
        <f>IF(COUNTIF('勤務表 (2)'!J$3:J49,●!$A$1)=COUNTIF('勤務表 (2)'!J$3:J48,●!$A$1),"",COUNTIF('勤務表 (2)'!J$3:J49,●!$A$1))</f>
        <v/>
      </c>
      <c r="K99" s="146" t="str">
        <f>IF(COUNTIF('勤務表 (2)'!K$3:K49,●!$A$1)=COUNTIF('勤務表 (2)'!K$3:K48,●!$A$1),"",COUNTIF('勤務表 (2)'!K$3:K49,●!$A$1))</f>
        <v/>
      </c>
      <c r="L99" s="146" t="str">
        <f>IF(COUNTIF('勤務表 (2)'!L$3:L49,●!$A$1)=COUNTIF('勤務表 (2)'!L$3:L48,●!$A$1),"",COUNTIF('勤務表 (2)'!L$3:L49,●!$A$1))</f>
        <v/>
      </c>
      <c r="M99" s="146" t="str">
        <f>IF(COUNTIF('勤務表 (2)'!M$3:M49,●!$A$1)=COUNTIF('勤務表 (2)'!M$3:M48,●!$A$1),"",COUNTIF('勤務表 (2)'!M$3:M49,●!$A$1))</f>
        <v/>
      </c>
      <c r="N99" s="146" t="str">
        <f>IF(COUNTIF('勤務表 (2)'!N$3:N49,●!$A$1)=COUNTIF('勤務表 (2)'!N$3:N48,●!$A$1),"",COUNTIF('勤務表 (2)'!N$3:N49,●!$A$1))</f>
        <v/>
      </c>
      <c r="O99" s="146" t="str">
        <f>IF(COUNTIF('勤務表 (2)'!O$3:O49,●!$A$1)=COUNTIF('勤務表 (2)'!O$3:O48,●!$A$1),"",COUNTIF('勤務表 (2)'!O$3:O49,●!$A$1))</f>
        <v/>
      </c>
      <c r="P99" s="146" t="str">
        <f>IF(COUNTIF('勤務表 (2)'!P$3:P49,●!$A$1)=COUNTIF('勤務表 (2)'!P$3:P48,●!$A$1),"",COUNTIF('勤務表 (2)'!P$3:P49,●!$A$1))</f>
        <v/>
      </c>
      <c r="Q99" s="146" t="str">
        <f>IF(COUNTIF('勤務表 (2)'!Q$3:Q49,●!$A$1)=COUNTIF('勤務表 (2)'!Q$3:Q48,●!$A$1),"",COUNTIF('勤務表 (2)'!Q$3:Q49,●!$A$1))</f>
        <v/>
      </c>
      <c r="R99" s="146" t="str">
        <f>IF(COUNTIF('勤務表 (2)'!R$3:R49,●!$A$1)=COUNTIF('勤務表 (2)'!R$3:R48,●!$A$1),"",COUNTIF('勤務表 (2)'!R$3:R49,●!$A$1))</f>
        <v/>
      </c>
      <c r="S99" s="146" t="str">
        <f>IF(COUNTIF('勤務表 (2)'!S$3:S49,●!$A$1)=COUNTIF('勤務表 (2)'!S$3:S48,●!$A$1),"",COUNTIF('勤務表 (2)'!S$3:S49,●!$A$1))</f>
        <v/>
      </c>
      <c r="T99" s="146" t="str">
        <f>IF(COUNTIF('勤務表 (2)'!T$3:T49,●!$A$1)=COUNTIF('勤務表 (2)'!T$3:T48,●!$A$1),"",COUNTIF('勤務表 (2)'!T$3:T49,●!$A$1))</f>
        <v/>
      </c>
      <c r="U99" s="146" t="str">
        <f>IF(COUNTIF('勤務表 (2)'!U$3:U49,●!$A$1)=COUNTIF('勤務表 (2)'!U$3:U48,●!$A$1),"",COUNTIF('勤務表 (2)'!U$3:U49,●!$A$1))</f>
        <v/>
      </c>
      <c r="V99" s="146" t="str">
        <f>IF(COUNTIF('勤務表 (2)'!V$3:V49,●!$A$1)=COUNTIF('勤務表 (2)'!V$3:V48,●!$A$1),"",COUNTIF('勤務表 (2)'!V$3:V49,●!$A$1))</f>
        <v/>
      </c>
      <c r="W99" s="146" t="str">
        <f>IF(COUNTIF('勤務表 (2)'!W$3:W49,●!$A$1)=COUNTIF('勤務表 (2)'!W$3:W48,●!$A$1),"",COUNTIF('勤務表 (2)'!W$3:W49,●!$A$1))</f>
        <v/>
      </c>
      <c r="X99" s="146" t="str">
        <f>IF(COUNTIF('勤務表 (2)'!X$3:X49,●!$A$1)=COUNTIF('勤務表 (2)'!X$3:X48,●!$A$1),"",COUNTIF('勤務表 (2)'!X$3:X49,●!$A$1))</f>
        <v/>
      </c>
      <c r="Y99" s="146" t="str">
        <f>IF(COUNTIF('勤務表 (2)'!Y$3:Y49,●!$A$1)=COUNTIF('勤務表 (2)'!Y$3:Y48,●!$A$1),"",COUNTIF('勤務表 (2)'!Y$3:Y49,●!$A$1))</f>
        <v/>
      </c>
      <c r="Z99" s="146" t="str">
        <f>IF(COUNTIF('勤務表 (2)'!Z$3:Z49,●!$A$1)=COUNTIF('勤務表 (2)'!Z$3:Z48,●!$A$1),"",COUNTIF('勤務表 (2)'!Z$3:Z49,●!$A$1))</f>
        <v/>
      </c>
      <c r="AA99" s="146" t="str">
        <f>IF(COUNTIF('勤務表 (2)'!AA$3:AA49,●!$A$1)=COUNTIF('勤務表 (2)'!AA$3:AA48,●!$A$1),"",COUNTIF('勤務表 (2)'!AA$3:AA49,●!$A$1))</f>
        <v/>
      </c>
      <c r="AB99" s="146" t="str">
        <f>IF(COUNTIF('勤務表 (2)'!AB$3:AB49,●!$A$1)=COUNTIF('勤務表 (2)'!AB$3:AB48,●!$A$1),"",COUNTIF('勤務表 (2)'!AB$3:AB49,●!$A$1))</f>
        <v/>
      </c>
      <c r="AC99" s="146" t="str">
        <f>IF(COUNTIF('勤務表 (2)'!AC$3:AC49,●!$A$1)=COUNTIF('勤務表 (2)'!AC$3:AC48,●!$A$1),"",COUNTIF('勤務表 (2)'!AC$3:AC49,●!$A$1))</f>
        <v/>
      </c>
      <c r="AD99" s="146" t="str">
        <f>IF(COUNTIF('勤務表 (2)'!AD$3:AD49,●!$A$1)=COUNTIF('勤務表 (2)'!AD$3:AD48,●!$A$1),"",COUNTIF('勤務表 (2)'!AD$3:AD49,●!$A$1))</f>
        <v/>
      </c>
      <c r="AE99" s="146" t="str">
        <f>IF(COUNTIF('勤務表 (2)'!AE$3:AE49,●!$A$1)=COUNTIF('勤務表 (2)'!AE$3:AE48,●!$A$1),"",COUNTIF('勤務表 (2)'!AE$3:AE49,●!$A$1))</f>
        <v/>
      </c>
      <c r="AF99" s="146" t="str">
        <f>IF(COUNTIF('勤務表 (2)'!AF$3:AF49,●!$A$1)=COUNTIF('勤務表 (2)'!AF$3:AF48,●!$A$1),"",COUNTIF('勤務表 (2)'!AF$3:AF49,●!$A$1))</f>
        <v/>
      </c>
      <c r="AG99" s="146" t="str">
        <f>IF(COUNTIF('勤務表 (2)'!AG$3:AG49,●!$A$1)=COUNTIF('勤務表 (2)'!AG$3:AG48,●!$A$1),"",COUNTIF('勤務表 (2)'!AG$3:AG49,●!$A$1))</f>
        <v/>
      </c>
      <c r="AH99" s="144" t="str">
        <f>IF(COUNTIF('勤務表 (2)'!AH$3:AH49,●!$A$1)=COUNTIF('勤務表 (2)'!AH$3:AH48,●!$A$1),"",COUNTIF('勤務表 (2)'!AH$3:AH49,●!$A$1))</f>
        <v/>
      </c>
    </row>
    <row r="100" spans="1:34" s="37" customFormat="1" ht="13.15" customHeight="1" x14ac:dyDescent="0.2">
      <c r="A100" s="142" t="str">
        <f>IFERROR(IF(A99+1&lt;=MAX('デイリーデータ (2)'!G:G),A99+1,""),"")</f>
        <v/>
      </c>
      <c r="B100" s="143">
        <f t="shared" si="19"/>
        <v>0</v>
      </c>
      <c r="C100" s="144">
        <f t="shared" si="20"/>
        <v>0</v>
      </c>
      <c r="D100" s="145" t="str">
        <f>IF(COUNTIF('勤務表 (2)'!D$3:D50,●!$A$1)=COUNTIF('勤務表 (2)'!D$3:D49,●!$A$1),"",COUNTIF('勤務表 (2)'!D$3:D50,●!$A$1))</f>
        <v/>
      </c>
      <c r="E100" s="146" t="str">
        <f>IF(COUNTIF('勤務表 (2)'!E$3:E50,●!$A$1)=COUNTIF('勤務表 (2)'!E$3:E49,●!$A$1),"",COUNTIF('勤務表 (2)'!E$3:E50,●!$A$1))</f>
        <v/>
      </c>
      <c r="F100" s="146" t="str">
        <f>IF(COUNTIF('勤務表 (2)'!F$3:F50,●!$A$1)=COUNTIF('勤務表 (2)'!F$3:F49,●!$A$1),"",COUNTIF('勤務表 (2)'!F$3:F50,●!$A$1))</f>
        <v/>
      </c>
      <c r="G100" s="146" t="str">
        <f>IF(COUNTIF('勤務表 (2)'!G$3:G50,●!$A$1)=COUNTIF('勤務表 (2)'!G$3:G49,●!$A$1),"",COUNTIF('勤務表 (2)'!G$3:G50,●!$A$1))</f>
        <v/>
      </c>
      <c r="H100" s="146" t="str">
        <f>IF(COUNTIF('勤務表 (2)'!H$3:H50,●!$A$1)=COUNTIF('勤務表 (2)'!H$3:H49,●!$A$1),"",COUNTIF('勤務表 (2)'!H$3:H50,●!$A$1))</f>
        <v/>
      </c>
      <c r="I100" s="146" t="str">
        <f>IF(COUNTIF('勤務表 (2)'!I$3:I50,●!$A$1)=COUNTIF('勤務表 (2)'!I$3:I49,●!$A$1),"",COUNTIF('勤務表 (2)'!I$3:I50,●!$A$1))</f>
        <v/>
      </c>
      <c r="J100" s="146" t="str">
        <f>IF(COUNTIF('勤務表 (2)'!J$3:J50,●!$A$1)=COUNTIF('勤務表 (2)'!J$3:J49,●!$A$1),"",COUNTIF('勤務表 (2)'!J$3:J50,●!$A$1))</f>
        <v/>
      </c>
      <c r="K100" s="146" t="str">
        <f>IF(COUNTIF('勤務表 (2)'!K$3:K50,●!$A$1)=COUNTIF('勤務表 (2)'!K$3:K49,●!$A$1),"",COUNTIF('勤務表 (2)'!K$3:K50,●!$A$1))</f>
        <v/>
      </c>
      <c r="L100" s="146" t="str">
        <f>IF(COUNTIF('勤務表 (2)'!L$3:L50,●!$A$1)=COUNTIF('勤務表 (2)'!L$3:L49,●!$A$1),"",COUNTIF('勤務表 (2)'!L$3:L50,●!$A$1))</f>
        <v/>
      </c>
      <c r="M100" s="146" t="str">
        <f>IF(COUNTIF('勤務表 (2)'!M$3:M50,●!$A$1)=COUNTIF('勤務表 (2)'!M$3:M49,●!$A$1),"",COUNTIF('勤務表 (2)'!M$3:M50,●!$A$1))</f>
        <v/>
      </c>
      <c r="N100" s="146" t="str">
        <f>IF(COUNTIF('勤務表 (2)'!N$3:N50,●!$A$1)=COUNTIF('勤務表 (2)'!N$3:N49,●!$A$1),"",COUNTIF('勤務表 (2)'!N$3:N50,●!$A$1))</f>
        <v/>
      </c>
      <c r="O100" s="146" t="str">
        <f>IF(COUNTIF('勤務表 (2)'!O$3:O50,●!$A$1)=COUNTIF('勤務表 (2)'!O$3:O49,●!$A$1),"",COUNTIF('勤務表 (2)'!O$3:O50,●!$A$1))</f>
        <v/>
      </c>
      <c r="P100" s="146" t="str">
        <f>IF(COUNTIF('勤務表 (2)'!P$3:P50,●!$A$1)=COUNTIF('勤務表 (2)'!P$3:P49,●!$A$1),"",COUNTIF('勤務表 (2)'!P$3:P50,●!$A$1))</f>
        <v/>
      </c>
      <c r="Q100" s="146" t="str">
        <f>IF(COUNTIF('勤務表 (2)'!Q$3:Q50,●!$A$1)=COUNTIF('勤務表 (2)'!Q$3:Q49,●!$A$1),"",COUNTIF('勤務表 (2)'!Q$3:Q50,●!$A$1))</f>
        <v/>
      </c>
      <c r="R100" s="146" t="str">
        <f>IF(COUNTIF('勤務表 (2)'!R$3:R50,●!$A$1)=COUNTIF('勤務表 (2)'!R$3:R49,●!$A$1),"",COUNTIF('勤務表 (2)'!R$3:R50,●!$A$1))</f>
        <v/>
      </c>
      <c r="S100" s="146" t="str">
        <f>IF(COUNTIF('勤務表 (2)'!S$3:S50,●!$A$1)=COUNTIF('勤務表 (2)'!S$3:S49,●!$A$1),"",COUNTIF('勤務表 (2)'!S$3:S50,●!$A$1))</f>
        <v/>
      </c>
      <c r="T100" s="146" t="str">
        <f>IF(COUNTIF('勤務表 (2)'!T$3:T50,●!$A$1)=COUNTIF('勤務表 (2)'!T$3:T49,●!$A$1),"",COUNTIF('勤務表 (2)'!T$3:T50,●!$A$1))</f>
        <v/>
      </c>
      <c r="U100" s="146" t="str">
        <f>IF(COUNTIF('勤務表 (2)'!U$3:U50,●!$A$1)=COUNTIF('勤務表 (2)'!U$3:U49,●!$A$1),"",COUNTIF('勤務表 (2)'!U$3:U50,●!$A$1))</f>
        <v/>
      </c>
      <c r="V100" s="146" t="str">
        <f>IF(COUNTIF('勤務表 (2)'!V$3:V50,●!$A$1)=COUNTIF('勤務表 (2)'!V$3:V49,●!$A$1),"",COUNTIF('勤務表 (2)'!V$3:V50,●!$A$1))</f>
        <v/>
      </c>
      <c r="W100" s="146" t="str">
        <f>IF(COUNTIF('勤務表 (2)'!W$3:W50,●!$A$1)=COUNTIF('勤務表 (2)'!W$3:W49,●!$A$1),"",COUNTIF('勤務表 (2)'!W$3:W50,●!$A$1))</f>
        <v/>
      </c>
      <c r="X100" s="146" t="str">
        <f>IF(COUNTIF('勤務表 (2)'!X$3:X50,●!$A$1)=COUNTIF('勤務表 (2)'!X$3:X49,●!$A$1),"",COUNTIF('勤務表 (2)'!X$3:X50,●!$A$1))</f>
        <v/>
      </c>
      <c r="Y100" s="146" t="str">
        <f>IF(COUNTIF('勤務表 (2)'!Y$3:Y50,●!$A$1)=COUNTIF('勤務表 (2)'!Y$3:Y49,●!$A$1),"",COUNTIF('勤務表 (2)'!Y$3:Y50,●!$A$1))</f>
        <v/>
      </c>
      <c r="Z100" s="146" t="str">
        <f>IF(COUNTIF('勤務表 (2)'!Z$3:Z50,●!$A$1)=COUNTIF('勤務表 (2)'!Z$3:Z49,●!$A$1),"",COUNTIF('勤務表 (2)'!Z$3:Z50,●!$A$1))</f>
        <v/>
      </c>
      <c r="AA100" s="146" t="str">
        <f>IF(COUNTIF('勤務表 (2)'!AA$3:AA50,●!$A$1)=COUNTIF('勤務表 (2)'!AA$3:AA49,●!$A$1),"",COUNTIF('勤務表 (2)'!AA$3:AA50,●!$A$1))</f>
        <v/>
      </c>
      <c r="AB100" s="146" t="str">
        <f>IF(COUNTIF('勤務表 (2)'!AB$3:AB50,●!$A$1)=COUNTIF('勤務表 (2)'!AB$3:AB49,●!$A$1),"",COUNTIF('勤務表 (2)'!AB$3:AB50,●!$A$1))</f>
        <v/>
      </c>
      <c r="AC100" s="146" t="str">
        <f>IF(COUNTIF('勤務表 (2)'!AC$3:AC50,●!$A$1)=COUNTIF('勤務表 (2)'!AC$3:AC49,●!$A$1),"",COUNTIF('勤務表 (2)'!AC$3:AC50,●!$A$1))</f>
        <v/>
      </c>
      <c r="AD100" s="146" t="str">
        <f>IF(COUNTIF('勤務表 (2)'!AD$3:AD50,●!$A$1)=COUNTIF('勤務表 (2)'!AD$3:AD49,●!$A$1),"",COUNTIF('勤務表 (2)'!AD$3:AD50,●!$A$1))</f>
        <v/>
      </c>
      <c r="AE100" s="146" t="str">
        <f>IF(COUNTIF('勤務表 (2)'!AE$3:AE50,●!$A$1)=COUNTIF('勤務表 (2)'!AE$3:AE49,●!$A$1),"",COUNTIF('勤務表 (2)'!AE$3:AE50,●!$A$1))</f>
        <v/>
      </c>
      <c r="AF100" s="146" t="str">
        <f>IF(COUNTIF('勤務表 (2)'!AF$3:AF50,●!$A$1)=COUNTIF('勤務表 (2)'!AF$3:AF49,●!$A$1),"",COUNTIF('勤務表 (2)'!AF$3:AF50,●!$A$1))</f>
        <v/>
      </c>
      <c r="AG100" s="146" t="str">
        <f>IF(COUNTIF('勤務表 (2)'!AG$3:AG50,●!$A$1)=COUNTIF('勤務表 (2)'!AG$3:AG49,●!$A$1),"",COUNTIF('勤務表 (2)'!AG$3:AG50,●!$A$1))</f>
        <v/>
      </c>
      <c r="AH100" s="144" t="str">
        <f>IF(COUNTIF('勤務表 (2)'!AH$3:AH50,●!$A$1)=COUNTIF('勤務表 (2)'!AH$3:AH49,●!$A$1),"",COUNTIF('勤務表 (2)'!AH$3:AH50,●!$A$1))</f>
        <v/>
      </c>
    </row>
    <row r="101" spans="1:34" s="37" customFormat="1" ht="13.15" customHeight="1" x14ac:dyDescent="0.2">
      <c r="A101" s="147" t="str">
        <f>IFERROR(IF(A100+1&lt;=MAX('デイリーデータ (2)'!G:G),A100+1,""),"")</f>
        <v/>
      </c>
      <c r="B101" s="148">
        <f t="shared" si="19"/>
        <v>0</v>
      </c>
      <c r="C101" s="149">
        <f t="shared" si="20"/>
        <v>0</v>
      </c>
      <c r="D101" s="150" t="str">
        <f>IF(COUNTIF('勤務表 (2)'!D$3:D50,●!$A$1)=COUNTIF('勤務表 (2)'!D$3:D50,●!$A$1),"",COUNTIF('勤務表 (2)'!D$3:D50,●!$A$1))</f>
        <v/>
      </c>
      <c r="E101" s="151" t="str">
        <f>IF(COUNTIF('勤務表 (2)'!E$3:E50,●!$A$1)=COUNTIF('勤務表 (2)'!E$3:E50,●!$A$1),"",COUNTIF('勤務表 (2)'!E$3:E50,●!$A$1))</f>
        <v/>
      </c>
      <c r="F101" s="151" t="str">
        <f>IF(COUNTIF('勤務表 (2)'!F$3:F50,●!$A$1)=COUNTIF('勤務表 (2)'!F$3:F50,●!$A$1),"",COUNTIF('勤務表 (2)'!F$3:F50,●!$A$1))</f>
        <v/>
      </c>
      <c r="G101" s="151" t="str">
        <f>IF(COUNTIF('勤務表 (2)'!G$3:G50,●!$A$1)=COUNTIF('勤務表 (2)'!G$3:G50,●!$A$1),"",COUNTIF('勤務表 (2)'!G$3:G50,●!$A$1))</f>
        <v/>
      </c>
      <c r="H101" s="151" t="str">
        <f>IF(COUNTIF('勤務表 (2)'!H$3:H50,●!$A$1)=COUNTIF('勤務表 (2)'!H$3:H50,●!$A$1),"",COUNTIF('勤務表 (2)'!H$3:H50,●!$A$1))</f>
        <v/>
      </c>
      <c r="I101" s="151" t="str">
        <f>IF(COUNTIF('勤務表 (2)'!I$3:I50,●!$A$1)=COUNTIF('勤務表 (2)'!I$3:I50,●!$A$1),"",COUNTIF('勤務表 (2)'!I$3:I50,●!$A$1))</f>
        <v/>
      </c>
      <c r="J101" s="151" t="str">
        <f>IF(COUNTIF('勤務表 (2)'!J$3:J50,●!$A$1)=COUNTIF('勤務表 (2)'!J$3:J50,●!$A$1),"",COUNTIF('勤務表 (2)'!J$3:J50,●!$A$1))</f>
        <v/>
      </c>
      <c r="K101" s="151" t="str">
        <f>IF(COUNTIF('勤務表 (2)'!K$3:K50,●!$A$1)=COUNTIF('勤務表 (2)'!K$3:K50,●!$A$1),"",COUNTIF('勤務表 (2)'!K$3:K50,●!$A$1))</f>
        <v/>
      </c>
      <c r="L101" s="151" t="str">
        <f>IF(COUNTIF('勤務表 (2)'!L$3:L50,●!$A$1)=COUNTIF('勤務表 (2)'!L$3:L50,●!$A$1),"",COUNTIF('勤務表 (2)'!L$3:L50,●!$A$1))</f>
        <v/>
      </c>
      <c r="M101" s="151" t="str">
        <f>IF(COUNTIF('勤務表 (2)'!M$3:M50,●!$A$1)=COUNTIF('勤務表 (2)'!M$3:M50,●!$A$1),"",COUNTIF('勤務表 (2)'!M$3:M50,●!$A$1))</f>
        <v/>
      </c>
      <c r="N101" s="151" t="str">
        <f>IF(COUNTIF('勤務表 (2)'!N$3:N50,●!$A$1)=COUNTIF('勤務表 (2)'!N$3:N50,●!$A$1),"",COUNTIF('勤務表 (2)'!N$3:N50,●!$A$1))</f>
        <v/>
      </c>
      <c r="O101" s="151" t="str">
        <f>IF(COUNTIF('勤務表 (2)'!O$3:O50,●!$A$1)=COUNTIF('勤務表 (2)'!O$3:O50,●!$A$1),"",COUNTIF('勤務表 (2)'!O$3:O50,●!$A$1))</f>
        <v/>
      </c>
      <c r="P101" s="151" t="str">
        <f>IF(COUNTIF('勤務表 (2)'!P$3:P50,●!$A$1)=COUNTIF('勤務表 (2)'!P$3:P50,●!$A$1),"",COUNTIF('勤務表 (2)'!P$3:P50,●!$A$1))</f>
        <v/>
      </c>
      <c r="Q101" s="151" t="str">
        <f>IF(COUNTIF('勤務表 (2)'!Q$3:Q50,●!$A$1)=COUNTIF('勤務表 (2)'!Q$3:Q50,●!$A$1),"",COUNTIF('勤務表 (2)'!Q$3:Q50,●!$A$1))</f>
        <v/>
      </c>
      <c r="R101" s="151" t="str">
        <f>IF(COUNTIF('勤務表 (2)'!R$3:R50,●!$A$1)=COUNTIF('勤務表 (2)'!R$3:R50,●!$A$1),"",COUNTIF('勤務表 (2)'!R$3:R50,●!$A$1))</f>
        <v/>
      </c>
      <c r="S101" s="151" t="str">
        <f>IF(COUNTIF('勤務表 (2)'!S$3:S50,●!$A$1)=COUNTIF('勤務表 (2)'!S$3:S50,●!$A$1),"",COUNTIF('勤務表 (2)'!S$3:S50,●!$A$1))</f>
        <v/>
      </c>
      <c r="T101" s="151" t="str">
        <f>IF(COUNTIF('勤務表 (2)'!T$3:T50,●!$A$1)=COUNTIF('勤務表 (2)'!T$3:T50,●!$A$1),"",COUNTIF('勤務表 (2)'!T$3:T50,●!$A$1))</f>
        <v/>
      </c>
      <c r="U101" s="151" t="str">
        <f>IF(COUNTIF('勤務表 (2)'!U$3:U50,●!$A$1)=COUNTIF('勤務表 (2)'!U$3:U50,●!$A$1),"",COUNTIF('勤務表 (2)'!U$3:U50,●!$A$1))</f>
        <v/>
      </c>
      <c r="V101" s="151" t="str">
        <f>IF(COUNTIF('勤務表 (2)'!V$3:V50,●!$A$1)=COUNTIF('勤務表 (2)'!V$3:V50,●!$A$1),"",COUNTIF('勤務表 (2)'!V$3:V50,●!$A$1))</f>
        <v/>
      </c>
      <c r="W101" s="151" t="str">
        <f>IF(COUNTIF('勤務表 (2)'!W$3:W50,●!$A$1)=COUNTIF('勤務表 (2)'!W$3:W50,●!$A$1),"",COUNTIF('勤務表 (2)'!W$3:W50,●!$A$1))</f>
        <v/>
      </c>
      <c r="X101" s="151" t="str">
        <f>IF(COUNTIF('勤務表 (2)'!X$3:X50,●!$A$1)=COUNTIF('勤務表 (2)'!X$3:X50,●!$A$1),"",COUNTIF('勤務表 (2)'!X$3:X50,●!$A$1))</f>
        <v/>
      </c>
      <c r="Y101" s="151" t="str">
        <f>IF(COUNTIF('勤務表 (2)'!Y$3:Y50,●!$A$1)=COUNTIF('勤務表 (2)'!Y$3:Y50,●!$A$1),"",COUNTIF('勤務表 (2)'!Y$3:Y50,●!$A$1))</f>
        <v/>
      </c>
      <c r="Z101" s="151" t="str">
        <f>IF(COUNTIF('勤務表 (2)'!Z$3:Z50,●!$A$1)=COUNTIF('勤務表 (2)'!Z$3:Z50,●!$A$1),"",COUNTIF('勤務表 (2)'!Z$3:Z50,●!$A$1))</f>
        <v/>
      </c>
      <c r="AA101" s="151" t="str">
        <f>IF(COUNTIF('勤務表 (2)'!AA$3:AA50,●!$A$1)=COUNTIF('勤務表 (2)'!AA$3:AA50,●!$A$1),"",COUNTIF('勤務表 (2)'!AA$3:AA50,●!$A$1))</f>
        <v/>
      </c>
      <c r="AB101" s="151" t="str">
        <f>IF(COUNTIF('勤務表 (2)'!AB$3:AB50,●!$A$1)=COUNTIF('勤務表 (2)'!AB$3:AB50,●!$A$1),"",COUNTIF('勤務表 (2)'!AB$3:AB50,●!$A$1))</f>
        <v/>
      </c>
      <c r="AC101" s="151" t="str">
        <f>IF(COUNTIF('勤務表 (2)'!AC$3:AC50,●!$A$1)=COUNTIF('勤務表 (2)'!AC$3:AC50,●!$A$1),"",COUNTIF('勤務表 (2)'!AC$3:AC50,●!$A$1))</f>
        <v/>
      </c>
      <c r="AD101" s="151" t="str">
        <f>IF(COUNTIF('勤務表 (2)'!AD$3:AD50,●!$A$1)=COUNTIF('勤務表 (2)'!AD$3:AD50,●!$A$1),"",COUNTIF('勤務表 (2)'!AD$3:AD50,●!$A$1))</f>
        <v/>
      </c>
      <c r="AE101" s="151" t="str">
        <f>IF(COUNTIF('勤務表 (2)'!AE$3:AE50,●!$A$1)=COUNTIF('勤務表 (2)'!AE$3:AE50,●!$A$1),"",COUNTIF('勤務表 (2)'!AE$3:AE50,●!$A$1))</f>
        <v/>
      </c>
      <c r="AF101" s="151" t="str">
        <f>IF(COUNTIF('勤務表 (2)'!AF$3:AF50,●!$A$1)=COUNTIF('勤務表 (2)'!AF$3:AF50,●!$A$1),"",COUNTIF('勤務表 (2)'!AF$3:AF50,●!$A$1))</f>
        <v/>
      </c>
      <c r="AG101" s="151" t="str">
        <f>IF(COUNTIF('勤務表 (2)'!AG$3:AG50,●!$A$1)=COUNTIF('勤務表 (2)'!AG$3:AG50,●!$A$1),"",COUNTIF('勤務表 (2)'!AG$3:AG50,●!$A$1))</f>
        <v/>
      </c>
      <c r="AH101" s="149" t="str">
        <f>IF(COUNTIF('勤務表 (2)'!AH$3:AH50,●!$A$1)=COUNTIF('勤務表 (2)'!AH$3:AH50,●!$A$1),"",COUNTIF('勤務表 (2)'!AH$3:AH50,●!$A$1))</f>
        <v/>
      </c>
    </row>
  </sheetData>
  <sheetProtection selectLockedCells="1"/>
  <mergeCells count="2">
    <mergeCell ref="A1:B2"/>
    <mergeCell ref="C1:C2"/>
  </mergeCells>
  <phoneticPr fontId="1"/>
  <conditionalFormatting sqref="A1:XFD1048576">
    <cfRule type="expression" dxfId="31" priority="1">
      <formula>A1="日拘"</formula>
    </cfRule>
    <cfRule type="expression" dxfId="30" priority="2">
      <formula>A1="PM拘"</formula>
    </cfRule>
    <cfRule type="expression" dxfId="29" priority="3">
      <formula>A1="拘"</formula>
    </cfRule>
  </conditionalFormatting>
  <pageMargins left="0.6692913385826772" right="0.11811023622047245" top="0.74803149606299213" bottom="0.74803149606299213" header="0.31496062992125984" footer="0.31496062992125984"/>
  <pageSetup paperSize="8" scale="8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H101"/>
  <sheetViews>
    <sheetView showGridLines="0" zoomScaleNormal="100" workbookViewId="0">
      <pane xSplit="3" ySplit="2" topLeftCell="D6" activePane="bottomRight" state="frozen"/>
      <selection activeCell="AG11" sqref="AG11"/>
      <selection pane="topRight" activeCell="AG11" sqref="AG11"/>
      <selection pane="bottomLeft" activeCell="AG11" sqref="AG11"/>
      <selection pane="bottomRight" activeCell="U26" sqref="U26"/>
    </sheetView>
  </sheetViews>
  <sheetFormatPr defaultColWidth="9" defaultRowHeight="13.15" customHeight="1" x14ac:dyDescent="0.2"/>
  <cols>
    <col min="1" max="1" width="3.26953125" style="139" customWidth="1"/>
    <col min="2" max="2" width="6.08984375" style="139" customWidth="1"/>
    <col min="3" max="3" width="9.7265625" style="138" customWidth="1"/>
    <col min="4" max="34" width="3.90625" style="138" customWidth="1"/>
    <col min="35" max="16384" width="9" style="138"/>
  </cols>
  <sheetData>
    <row r="1" spans="1:34" s="134" customFormat="1" ht="13.15" customHeight="1" x14ac:dyDescent="0.2">
      <c r="A1" s="420" t="s">
        <v>118</v>
      </c>
      <c r="B1" s="421"/>
      <c r="C1" s="424">
        <f>MONTH('デイリーデータ (2)'!D2)</f>
        <v>4</v>
      </c>
      <c r="D1" s="130">
        <f>DATE(YEAR('デイリーデータ (2)'!D2),MONTH('デイリーデータ (2)'!D2),1)</f>
        <v>45748</v>
      </c>
      <c r="E1" s="131">
        <f>IF(MONTH(D1+1)=$C1,D1+1,"")</f>
        <v>45749</v>
      </c>
      <c r="F1" s="131">
        <f t="shared" ref="F1:AG1" si="0">IF(MONTH(E1+1)=$C1,E1+1,"")</f>
        <v>45750</v>
      </c>
      <c r="G1" s="131">
        <f t="shared" si="0"/>
        <v>45751</v>
      </c>
      <c r="H1" s="131">
        <f t="shared" si="0"/>
        <v>45752</v>
      </c>
      <c r="I1" s="131">
        <f t="shared" si="0"/>
        <v>45753</v>
      </c>
      <c r="J1" s="131">
        <f t="shared" si="0"/>
        <v>45754</v>
      </c>
      <c r="K1" s="131">
        <f t="shared" si="0"/>
        <v>45755</v>
      </c>
      <c r="L1" s="131">
        <f t="shared" si="0"/>
        <v>45756</v>
      </c>
      <c r="M1" s="131">
        <f t="shared" si="0"/>
        <v>45757</v>
      </c>
      <c r="N1" s="131">
        <f t="shared" si="0"/>
        <v>45758</v>
      </c>
      <c r="O1" s="131">
        <f t="shared" si="0"/>
        <v>45759</v>
      </c>
      <c r="P1" s="131">
        <f t="shared" si="0"/>
        <v>45760</v>
      </c>
      <c r="Q1" s="131">
        <f t="shared" si="0"/>
        <v>45761</v>
      </c>
      <c r="R1" s="131">
        <f t="shared" si="0"/>
        <v>45762</v>
      </c>
      <c r="S1" s="131">
        <f t="shared" si="0"/>
        <v>45763</v>
      </c>
      <c r="T1" s="131">
        <f t="shared" si="0"/>
        <v>45764</v>
      </c>
      <c r="U1" s="131">
        <f t="shared" si="0"/>
        <v>45765</v>
      </c>
      <c r="V1" s="131">
        <f t="shared" si="0"/>
        <v>45766</v>
      </c>
      <c r="W1" s="131">
        <f t="shared" si="0"/>
        <v>45767</v>
      </c>
      <c r="X1" s="131">
        <f t="shared" si="0"/>
        <v>45768</v>
      </c>
      <c r="Y1" s="131">
        <f t="shared" si="0"/>
        <v>45769</v>
      </c>
      <c r="Z1" s="131">
        <f t="shared" si="0"/>
        <v>45770</v>
      </c>
      <c r="AA1" s="131">
        <f t="shared" si="0"/>
        <v>45771</v>
      </c>
      <c r="AB1" s="131">
        <f t="shared" si="0"/>
        <v>45772</v>
      </c>
      <c r="AC1" s="131">
        <f t="shared" si="0"/>
        <v>45773</v>
      </c>
      <c r="AD1" s="131">
        <f t="shared" si="0"/>
        <v>45774</v>
      </c>
      <c r="AE1" s="131">
        <f t="shared" si="0"/>
        <v>45775</v>
      </c>
      <c r="AF1" s="131">
        <f t="shared" si="0"/>
        <v>45776</v>
      </c>
      <c r="AG1" s="132">
        <f t="shared" si="0"/>
        <v>45777</v>
      </c>
      <c r="AH1" s="133" t="str">
        <f>IF(MONTH(AG1+1)=$C1,AG1+1,"")</f>
        <v/>
      </c>
    </row>
    <row r="2" spans="1:34" s="19" customFormat="1" ht="13.15" customHeight="1" x14ac:dyDescent="0.2">
      <c r="A2" s="426"/>
      <c r="B2" s="427"/>
      <c r="C2" s="428"/>
      <c r="D2" s="23">
        <f>D1</f>
        <v>45748</v>
      </c>
      <c r="E2" s="24">
        <f>E1</f>
        <v>45749</v>
      </c>
      <c r="F2" s="24">
        <f>F1</f>
        <v>45750</v>
      </c>
      <c r="G2" s="24">
        <f t="shared" ref="G2:AH2" si="1">G1</f>
        <v>45751</v>
      </c>
      <c r="H2" s="24">
        <f t="shared" si="1"/>
        <v>45752</v>
      </c>
      <c r="I2" s="24">
        <f t="shared" si="1"/>
        <v>45753</v>
      </c>
      <c r="J2" s="24">
        <f t="shared" si="1"/>
        <v>45754</v>
      </c>
      <c r="K2" s="24">
        <f t="shared" si="1"/>
        <v>45755</v>
      </c>
      <c r="L2" s="24">
        <f t="shared" si="1"/>
        <v>45756</v>
      </c>
      <c r="M2" s="24">
        <f t="shared" si="1"/>
        <v>45757</v>
      </c>
      <c r="N2" s="24">
        <f t="shared" si="1"/>
        <v>45758</v>
      </c>
      <c r="O2" s="24">
        <f t="shared" si="1"/>
        <v>45759</v>
      </c>
      <c r="P2" s="24">
        <f t="shared" si="1"/>
        <v>45760</v>
      </c>
      <c r="Q2" s="24">
        <f t="shared" si="1"/>
        <v>45761</v>
      </c>
      <c r="R2" s="24">
        <f t="shared" si="1"/>
        <v>45762</v>
      </c>
      <c r="S2" s="24">
        <f t="shared" si="1"/>
        <v>45763</v>
      </c>
      <c r="T2" s="24">
        <f t="shared" si="1"/>
        <v>45764</v>
      </c>
      <c r="U2" s="24">
        <f t="shared" si="1"/>
        <v>45765</v>
      </c>
      <c r="V2" s="24">
        <f t="shared" si="1"/>
        <v>45766</v>
      </c>
      <c r="W2" s="24">
        <f t="shared" si="1"/>
        <v>45767</v>
      </c>
      <c r="X2" s="24">
        <f t="shared" si="1"/>
        <v>45768</v>
      </c>
      <c r="Y2" s="24">
        <f t="shared" si="1"/>
        <v>45769</v>
      </c>
      <c r="Z2" s="24">
        <f t="shared" si="1"/>
        <v>45770</v>
      </c>
      <c r="AA2" s="24">
        <f t="shared" si="1"/>
        <v>45771</v>
      </c>
      <c r="AB2" s="24">
        <f t="shared" si="1"/>
        <v>45772</v>
      </c>
      <c r="AC2" s="24">
        <f t="shared" si="1"/>
        <v>45773</v>
      </c>
      <c r="AD2" s="24">
        <f t="shared" si="1"/>
        <v>45774</v>
      </c>
      <c r="AE2" s="24">
        <f t="shared" si="1"/>
        <v>45775</v>
      </c>
      <c r="AF2" s="24">
        <f t="shared" si="1"/>
        <v>45776</v>
      </c>
      <c r="AG2" s="27">
        <f t="shared" si="1"/>
        <v>45777</v>
      </c>
      <c r="AH2" s="25" t="str">
        <f t="shared" si="1"/>
        <v/>
      </c>
    </row>
    <row r="3" spans="1:34" s="19" customFormat="1" ht="13.15" customHeight="1" x14ac:dyDescent="0.2">
      <c r="A3" s="152"/>
      <c r="B3" s="153"/>
      <c r="C3" s="154">
        <v>1</v>
      </c>
      <c r="D3" s="155" t="str">
        <f t="shared" ref="D3:M12" si="2">IFERROR(VLOOKUP(MATCH($C3,D$53:D$101,0),stuff,6),"")</f>
        <v/>
      </c>
      <c r="E3" s="156" t="str">
        <f t="shared" si="2"/>
        <v/>
      </c>
      <c r="F3" s="156" t="str">
        <f t="shared" si="2"/>
        <v/>
      </c>
      <c r="G3" s="156" t="str">
        <f t="shared" si="2"/>
        <v/>
      </c>
      <c r="H3" s="156" t="str">
        <f t="shared" si="2"/>
        <v>平田恵</v>
      </c>
      <c r="I3" s="156" t="str">
        <f t="shared" si="2"/>
        <v/>
      </c>
      <c r="J3" s="156" t="str">
        <f t="shared" si="2"/>
        <v/>
      </c>
      <c r="K3" s="156" t="str">
        <f t="shared" si="2"/>
        <v/>
      </c>
      <c r="L3" s="156" t="str">
        <f t="shared" si="2"/>
        <v/>
      </c>
      <c r="M3" s="156" t="str">
        <f t="shared" si="2"/>
        <v/>
      </c>
      <c r="N3" s="156" t="str">
        <f t="shared" ref="N3:W12" si="3">IFERROR(VLOOKUP(MATCH($C3,N$53:N$101,0),stuff,6),"")</f>
        <v/>
      </c>
      <c r="O3" s="156" t="str">
        <f t="shared" si="3"/>
        <v>長田</v>
      </c>
      <c r="P3" s="156" t="str">
        <f t="shared" si="3"/>
        <v/>
      </c>
      <c r="Q3" s="156" t="str">
        <f t="shared" si="3"/>
        <v/>
      </c>
      <c r="R3" s="156" t="str">
        <f t="shared" si="3"/>
        <v/>
      </c>
      <c r="S3" s="156" t="str">
        <f t="shared" si="3"/>
        <v/>
      </c>
      <c r="T3" s="156" t="str">
        <f t="shared" si="3"/>
        <v/>
      </c>
      <c r="U3" s="156" t="str">
        <f t="shared" si="3"/>
        <v/>
      </c>
      <c r="V3" s="156" t="str">
        <f t="shared" si="3"/>
        <v>平田恵</v>
      </c>
      <c r="W3" s="156" t="str">
        <f t="shared" si="3"/>
        <v/>
      </c>
      <c r="X3" s="156" t="str">
        <f t="shared" ref="X3:AH12" si="4">IFERROR(VLOOKUP(MATCH($C3,X$53:X$101,0),stuff,6),"")</f>
        <v/>
      </c>
      <c r="Y3" s="156" t="str">
        <f t="shared" si="4"/>
        <v/>
      </c>
      <c r="Z3" s="156" t="str">
        <f t="shared" si="4"/>
        <v/>
      </c>
      <c r="AA3" s="156" t="str">
        <f t="shared" si="4"/>
        <v/>
      </c>
      <c r="AB3" s="156" t="str">
        <f t="shared" si="4"/>
        <v/>
      </c>
      <c r="AC3" s="156" t="str">
        <f t="shared" si="4"/>
        <v>長田</v>
      </c>
      <c r="AD3" s="156" t="str">
        <f t="shared" si="4"/>
        <v/>
      </c>
      <c r="AE3" s="156" t="str">
        <f t="shared" si="4"/>
        <v/>
      </c>
      <c r="AF3" s="156" t="str">
        <f t="shared" si="4"/>
        <v/>
      </c>
      <c r="AG3" s="157" t="str">
        <f t="shared" si="4"/>
        <v/>
      </c>
      <c r="AH3" s="158" t="str">
        <f t="shared" si="4"/>
        <v/>
      </c>
    </row>
    <row r="4" spans="1:34" s="19" customFormat="1" ht="13.15" customHeight="1" x14ac:dyDescent="0.2">
      <c r="A4" s="152"/>
      <c r="B4" s="153"/>
      <c r="C4" s="154">
        <v>2</v>
      </c>
      <c r="D4" s="159" t="str">
        <f t="shared" si="2"/>
        <v/>
      </c>
      <c r="E4" s="160" t="str">
        <f t="shared" si="2"/>
        <v/>
      </c>
      <c r="F4" s="160" t="str">
        <f t="shared" si="2"/>
        <v/>
      </c>
      <c r="G4" s="160" t="str">
        <f t="shared" si="2"/>
        <v/>
      </c>
      <c r="H4" s="160" t="str">
        <f t="shared" si="2"/>
        <v>山本</v>
      </c>
      <c r="I4" s="160" t="str">
        <f t="shared" si="2"/>
        <v/>
      </c>
      <c r="J4" s="160" t="str">
        <f t="shared" si="2"/>
        <v/>
      </c>
      <c r="K4" s="160" t="str">
        <f t="shared" si="2"/>
        <v/>
      </c>
      <c r="L4" s="160" t="str">
        <f t="shared" si="2"/>
        <v/>
      </c>
      <c r="M4" s="160" t="str">
        <f t="shared" si="2"/>
        <v/>
      </c>
      <c r="N4" s="160" t="str">
        <f t="shared" si="3"/>
        <v/>
      </c>
      <c r="O4" s="160" t="str">
        <f t="shared" si="3"/>
        <v>林</v>
      </c>
      <c r="P4" s="160" t="str">
        <f t="shared" si="3"/>
        <v/>
      </c>
      <c r="Q4" s="160" t="str">
        <f t="shared" si="3"/>
        <v/>
      </c>
      <c r="R4" s="160" t="str">
        <f t="shared" si="3"/>
        <v/>
      </c>
      <c r="S4" s="160" t="str">
        <f t="shared" si="3"/>
        <v/>
      </c>
      <c r="T4" s="160" t="str">
        <f t="shared" si="3"/>
        <v/>
      </c>
      <c r="U4" s="160" t="str">
        <f t="shared" si="3"/>
        <v/>
      </c>
      <c r="V4" s="160" t="str">
        <f t="shared" si="3"/>
        <v>山本</v>
      </c>
      <c r="W4" s="160" t="str">
        <f t="shared" si="3"/>
        <v/>
      </c>
      <c r="X4" s="160" t="str">
        <f t="shared" si="4"/>
        <v/>
      </c>
      <c r="Y4" s="160" t="str">
        <f t="shared" si="4"/>
        <v/>
      </c>
      <c r="Z4" s="160" t="str">
        <f t="shared" si="4"/>
        <v/>
      </c>
      <c r="AA4" s="160" t="str">
        <f t="shared" si="4"/>
        <v/>
      </c>
      <c r="AB4" s="160" t="str">
        <f t="shared" si="4"/>
        <v/>
      </c>
      <c r="AC4" s="160" t="str">
        <f t="shared" si="4"/>
        <v>林</v>
      </c>
      <c r="AD4" s="160" t="str">
        <f t="shared" si="4"/>
        <v/>
      </c>
      <c r="AE4" s="160" t="str">
        <f t="shared" si="4"/>
        <v/>
      </c>
      <c r="AF4" s="160" t="str">
        <f t="shared" si="4"/>
        <v/>
      </c>
      <c r="AG4" s="161" t="str">
        <f t="shared" si="4"/>
        <v/>
      </c>
      <c r="AH4" s="162" t="str">
        <f t="shared" si="4"/>
        <v/>
      </c>
    </row>
    <row r="5" spans="1:34" s="19" customFormat="1" ht="13.15" customHeight="1" x14ac:dyDescent="0.2">
      <c r="A5" s="152"/>
      <c r="B5" s="153"/>
      <c r="C5" s="154">
        <v>3</v>
      </c>
      <c r="D5" s="159" t="str">
        <f t="shared" si="2"/>
        <v/>
      </c>
      <c r="E5" s="160" t="str">
        <f t="shared" si="2"/>
        <v/>
      </c>
      <c r="F5" s="160" t="str">
        <f t="shared" si="2"/>
        <v/>
      </c>
      <c r="G5" s="160" t="str">
        <f t="shared" si="2"/>
        <v/>
      </c>
      <c r="H5" s="160" t="str">
        <f t="shared" si="2"/>
        <v>澤野</v>
      </c>
      <c r="I5" s="160" t="str">
        <f t="shared" si="2"/>
        <v/>
      </c>
      <c r="J5" s="160" t="str">
        <f t="shared" si="2"/>
        <v/>
      </c>
      <c r="K5" s="160" t="str">
        <f t="shared" si="2"/>
        <v/>
      </c>
      <c r="L5" s="160" t="str">
        <f t="shared" si="2"/>
        <v/>
      </c>
      <c r="M5" s="160" t="str">
        <f t="shared" si="2"/>
        <v/>
      </c>
      <c r="N5" s="160" t="str">
        <f t="shared" si="3"/>
        <v/>
      </c>
      <c r="O5" s="160" t="str">
        <f t="shared" si="3"/>
        <v>加藤</v>
      </c>
      <c r="P5" s="160" t="str">
        <f t="shared" si="3"/>
        <v/>
      </c>
      <c r="Q5" s="160" t="str">
        <f t="shared" si="3"/>
        <v/>
      </c>
      <c r="R5" s="160" t="str">
        <f t="shared" si="3"/>
        <v/>
      </c>
      <c r="S5" s="160" t="str">
        <f t="shared" si="3"/>
        <v/>
      </c>
      <c r="T5" s="160" t="str">
        <f t="shared" si="3"/>
        <v/>
      </c>
      <c r="U5" s="160" t="str">
        <f t="shared" si="3"/>
        <v/>
      </c>
      <c r="V5" s="160" t="str">
        <f t="shared" si="3"/>
        <v>南</v>
      </c>
      <c r="W5" s="160" t="str">
        <f t="shared" si="3"/>
        <v/>
      </c>
      <c r="X5" s="160" t="str">
        <f t="shared" si="4"/>
        <v/>
      </c>
      <c r="Y5" s="160" t="str">
        <f t="shared" si="4"/>
        <v/>
      </c>
      <c r="Z5" s="160" t="str">
        <f t="shared" si="4"/>
        <v/>
      </c>
      <c r="AA5" s="160" t="str">
        <f t="shared" si="4"/>
        <v/>
      </c>
      <c r="AB5" s="160" t="str">
        <f t="shared" si="4"/>
        <v/>
      </c>
      <c r="AC5" s="160" t="str">
        <f t="shared" si="4"/>
        <v>庵</v>
      </c>
      <c r="AD5" s="160" t="str">
        <f t="shared" si="4"/>
        <v/>
      </c>
      <c r="AE5" s="160" t="str">
        <f t="shared" si="4"/>
        <v/>
      </c>
      <c r="AF5" s="160" t="str">
        <f t="shared" si="4"/>
        <v/>
      </c>
      <c r="AG5" s="161" t="str">
        <f t="shared" si="4"/>
        <v/>
      </c>
      <c r="AH5" s="162" t="str">
        <f t="shared" si="4"/>
        <v/>
      </c>
    </row>
    <row r="6" spans="1:34" s="19" customFormat="1" ht="13.15" customHeight="1" x14ac:dyDescent="0.2">
      <c r="A6" s="152"/>
      <c r="B6" s="153"/>
      <c r="C6" s="154">
        <v>4</v>
      </c>
      <c r="D6" s="159" t="str">
        <f t="shared" si="2"/>
        <v/>
      </c>
      <c r="E6" s="160" t="str">
        <f t="shared" si="2"/>
        <v/>
      </c>
      <c r="F6" s="160" t="str">
        <f t="shared" si="2"/>
        <v/>
      </c>
      <c r="G6" s="160" t="str">
        <f t="shared" si="2"/>
        <v/>
      </c>
      <c r="H6" s="160" t="str">
        <f t="shared" si="2"/>
        <v>山田</v>
      </c>
      <c r="I6" s="160" t="str">
        <f t="shared" si="2"/>
        <v/>
      </c>
      <c r="J6" s="160" t="str">
        <f t="shared" si="2"/>
        <v/>
      </c>
      <c r="K6" s="160" t="str">
        <f t="shared" si="2"/>
        <v/>
      </c>
      <c r="L6" s="160" t="str">
        <f t="shared" si="2"/>
        <v/>
      </c>
      <c r="M6" s="160" t="str">
        <f t="shared" si="2"/>
        <v/>
      </c>
      <c r="N6" s="160" t="str">
        <f t="shared" si="3"/>
        <v/>
      </c>
      <c r="O6" s="160" t="str">
        <f t="shared" si="3"/>
        <v>薬司</v>
      </c>
      <c r="P6" s="160" t="str">
        <f t="shared" si="3"/>
        <v/>
      </c>
      <c r="Q6" s="160" t="str">
        <f t="shared" si="3"/>
        <v/>
      </c>
      <c r="R6" s="160" t="str">
        <f t="shared" si="3"/>
        <v/>
      </c>
      <c r="S6" s="160" t="str">
        <f t="shared" si="3"/>
        <v/>
      </c>
      <c r="T6" s="160" t="str">
        <f t="shared" si="3"/>
        <v/>
      </c>
      <c r="U6" s="160" t="str">
        <f t="shared" si="3"/>
        <v/>
      </c>
      <c r="V6" s="160" t="str">
        <f t="shared" si="3"/>
        <v>山田</v>
      </c>
      <c r="W6" s="160" t="str">
        <f t="shared" si="3"/>
        <v/>
      </c>
      <c r="X6" s="160" t="str">
        <f t="shared" si="4"/>
        <v/>
      </c>
      <c r="Y6" s="160" t="str">
        <f t="shared" si="4"/>
        <v/>
      </c>
      <c r="Z6" s="160" t="str">
        <f t="shared" si="4"/>
        <v/>
      </c>
      <c r="AA6" s="160" t="str">
        <f t="shared" si="4"/>
        <v/>
      </c>
      <c r="AB6" s="160" t="str">
        <f t="shared" si="4"/>
        <v/>
      </c>
      <c r="AC6" s="160" t="str">
        <f t="shared" si="4"/>
        <v>加藤</v>
      </c>
      <c r="AD6" s="160" t="str">
        <f t="shared" si="4"/>
        <v/>
      </c>
      <c r="AE6" s="160" t="str">
        <f t="shared" si="4"/>
        <v/>
      </c>
      <c r="AF6" s="160" t="str">
        <f t="shared" si="4"/>
        <v/>
      </c>
      <c r="AG6" s="161" t="str">
        <f t="shared" si="4"/>
        <v/>
      </c>
      <c r="AH6" s="162" t="str">
        <f t="shared" si="4"/>
        <v/>
      </c>
    </row>
    <row r="7" spans="1:34" s="19" customFormat="1" ht="13.15" customHeight="1" x14ac:dyDescent="0.2">
      <c r="A7" s="152"/>
      <c r="B7" s="153"/>
      <c r="C7" s="154">
        <v>5</v>
      </c>
      <c r="D7" s="159" t="str">
        <f t="shared" si="2"/>
        <v/>
      </c>
      <c r="E7" s="160" t="str">
        <f t="shared" si="2"/>
        <v/>
      </c>
      <c r="F7" s="160" t="str">
        <f t="shared" si="2"/>
        <v/>
      </c>
      <c r="G7" s="160" t="str">
        <f t="shared" si="2"/>
        <v/>
      </c>
      <c r="H7" s="160" t="str">
        <f t="shared" si="2"/>
        <v>佐藤</v>
      </c>
      <c r="I7" s="160" t="str">
        <f t="shared" si="2"/>
        <v/>
      </c>
      <c r="J7" s="160" t="str">
        <f t="shared" si="2"/>
        <v/>
      </c>
      <c r="K7" s="160" t="str">
        <f t="shared" si="2"/>
        <v/>
      </c>
      <c r="L7" s="160" t="str">
        <f t="shared" si="2"/>
        <v/>
      </c>
      <c r="M7" s="160" t="str">
        <f t="shared" si="2"/>
        <v/>
      </c>
      <c r="N7" s="160" t="str">
        <f t="shared" si="3"/>
        <v/>
      </c>
      <c r="O7" s="160" t="str">
        <f t="shared" si="3"/>
        <v>諸田</v>
      </c>
      <c r="P7" s="160" t="str">
        <f t="shared" si="3"/>
        <v/>
      </c>
      <c r="Q7" s="160" t="str">
        <f t="shared" si="3"/>
        <v/>
      </c>
      <c r="R7" s="160" t="str">
        <f t="shared" si="3"/>
        <v/>
      </c>
      <c r="S7" s="160" t="str">
        <f t="shared" si="3"/>
        <v/>
      </c>
      <c r="T7" s="160" t="str">
        <f t="shared" si="3"/>
        <v/>
      </c>
      <c r="U7" s="160" t="str">
        <f t="shared" si="3"/>
        <v/>
      </c>
      <c r="V7" s="160" t="str">
        <f t="shared" si="3"/>
        <v>佐藤</v>
      </c>
      <c r="W7" s="160" t="str">
        <f t="shared" si="3"/>
        <v/>
      </c>
      <c r="X7" s="160" t="str">
        <f t="shared" si="4"/>
        <v/>
      </c>
      <c r="Y7" s="160" t="str">
        <f t="shared" si="4"/>
        <v/>
      </c>
      <c r="Z7" s="160" t="str">
        <f t="shared" si="4"/>
        <v/>
      </c>
      <c r="AA7" s="160" t="str">
        <f t="shared" si="4"/>
        <v/>
      </c>
      <c r="AB7" s="160" t="str">
        <f t="shared" si="4"/>
        <v/>
      </c>
      <c r="AC7" s="160" t="str">
        <f t="shared" si="4"/>
        <v>薬司</v>
      </c>
      <c r="AD7" s="160" t="str">
        <f t="shared" si="4"/>
        <v/>
      </c>
      <c r="AE7" s="160" t="str">
        <f t="shared" si="4"/>
        <v/>
      </c>
      <c r="AF7" s="160" t="str">
        <f t="shared" si="4"/>
        <v/>
      </c>
      <c r="AG7" s="161" t="str">
        <f t="shared" si="4"/>
        <v/>
      </c>
      <c r="AH7" s="162" t="str">
        <f t="shared" si="4"/>
        <v/>
      </c>
    </row>
    <row r="8" spans="1:34" s="19" customFormat="1" ht="13.15" customHeight="1" x14ac:dyDescent="0.2">
      <c r="A8" s="152"/>
      <c r="B8" s="153"/>
      <c r="C8" s="154">
        <v>6</v>
      </c>
      <c r="D8" s="159" t="str">
        <f t="shared" si="2"/>
        <v/>
      </c>
      <c r="E8" s="160" t="str">
        <f t="shared" si="2"/>
        <v/>
      </c>
      <c r="F8" s="160" t="str">
        <f t="shared" si="2"/>
        <v/>
      </c>
      <c r="G8" s="160" t="str">
        <f t="shared" si="2"/>
        <v/>
      </c>
      <c r="H8" s="160" t="str">
        <f t="shared" si="2"/>
        <v>小川</v>
      </c>
      <c r="I8" s="160" t="str">
        <f t="shared" si="2"/>
        <v/>
      </c>
      <c r="J8" s="160" t="str">
        <f t="shared" si="2"/>
        <v/>
      </c>
      <c r="K8" s="160" t="str">
        <f t="shared" si="2"/>
        <v/>
      </c>
      <c r="L8" s="160" t="str">
        <f t="shared" si="2"/>
        <v/>
      </c>
      <c r="M8" s="160" t="str">
        <f t="shared" si="2"/>
        <v/>
      </c>
      <c r="N8" s="160" t="str">
        <f t="shared" si="3"/>
        <v/>
      </c>
      <c r="O8" s="160" t="str">
        <f t="shared" si="3"/>
        <v>福知</v>
      </c>
      <c r="P8" s="160" t="str">
        <f t="shared" si="3"/>
        <v/>
      </c>
      <c r="Q8" s="160" t="str">
        <f t="shared" si="3"/>
        <v/>
      </c>
      <c r="R8" s="160" t="str">
        <f t="shared" si="3"/>
        <v/>
      </c>
      <c r="S8" s="160" t="str">
        <f t="shared" si="3"/>
        <v/>
      </c>
      <c r="T8" s="160" t="str">
        <f t="shared" si="3"/>
        <v/>
      </c>
      <c r="U8" s="160" t="str">
        <f t="shared" si="3"/>
        <v/>
      </c>
      <c r="V8" s="160" t="str">
        <f t="shared" si="3"/>
        <v>小川</v>
      </c>
      <c r="W8" s="160" t="str">
        <f t="shared" si="3"/>
        <v/>
      </c>
      <c r="X8" s="160" t="str">
        <f t="shared" si="4"/>
        <v/>
      </c>
      <c r="Y8" s="160" t="str">
        <f t="shared" si="4"/>
        <v/>
      </c>
      <c r="Z8" s="160" t="str">
        <f t="shared" si="4"/>
        <v/>
      </c>
      <c r="AA8" s="160" t="str">
        <f t="shared" si="4"/>
        <v/>
      </c>
      <c r="AB8" s="160" t="str">
        <f t="shared" si="4"/>
        <v/>
      </c>
      <c r="AC8" s="160" t="str">
        <f t="shared" si="4"/>
        <v>諸田</v>
      </c>
      <c r="AD8" s="160" t="str">
        <f t="shared" si="4"/>
        <v/>
      </c>
      <c r="AE8" s="160" t="str">
        <f t="shared" si="4"/>
        <v/>
      </c>
      <c r="AF8" s="160" t="str">
        <f t="shared" si="4"/>
        <v/>
      </c>
      <c r="AG8" s="161" t="str">
        <f t="shared" si="4"/>
        <v/>
      </c>
      <c r="AH8" s="162" t="str">
        <f t="shared" si="4"/>
        <v/>
      </c>
    </row>
    <row r="9" spans="1:34" s="19" customFormat="1" ht="13.15" customHeight="1" x14ac:dyDescent="0.2">
      <c r="A9" s="152"/>
      <c r="B9" s="153"/>
      <c r="C9" s="154">
        <v>7</v>
      </c>
      <c r="D9" s="159" t="str">
        <f t="shared" si="2"/>
        <v/>
      </c>
      <c r="E9" s="160" t="str">
        <f t="shared" si="2"/>
        <v/>
      </c>
      <c r="F9" s="160" t="str">
        <f t="shared" si="2"/>
        <v/>
      </c>
      <c r="G9" s="160" t="str">
        <f t="shared" si="2"/>
        <v/>
      </c>
      <c r="H9" s="160" t="str">
        <f t="shared" si="2"/>
        <v>西郡</v>
      </c>
      <c r="I9" s="160" t="str">
        <f t="shared" si="2"/>
        <v/>
      </c>
      <c r="J9" s="160" t="str">
        <f t="shared" si="2"/>
        <v/>
      </c>
      <c r="K9" s="160" t="str">
        <f t="shared" si="2"/>
        <v/>
      </c>
      <c r="L9" s="160" t="str">
        <f t="shared" si="2"/>
        <v/>
      </c>
      <c r="M9" s="160" t="str">
        <f t="shared" si="2"/>
        <v/>
      </c>
      <c r="N9" s="160" t="str">
        <f t="shared" si="3"/>
        <v/>
      </c>
      <c r="O9" s="160" t="str">
        <f t="shared" si="3"/>
        <v>雨池</v>
      </c>
      <c r="P9" s="160" t="str">
        <f t="shared" si="3"/>
        <v/>
      </c>
      <c r="Q9" s="160" t="str">
        <f t="shared" si="3"/>
        <v/>
      </c>
      <c r="R9" s="160" t="str">
        <f t="shared" si="3"/>
        <v/>
      </c>
      <c r="S9" s="160" t="str">
        <f t="shared" si="3"/>
        <v/>
      </c>
      <c r="T9" s="160" t="str">
        <f t="shared" si="3"/>
        <v/>
      </c>
      <c r="U9" s="160" t="str">
        <f t="shared" si="3"/>
        <v/>
      </c>
      <c r="V9" s="160" t="str">
        <f t="shared" si="3"/>
        <v>西郡</v>
      </c>
      <c r="W9" s="160" t="str">
        <f t="shared" si="3"/>
        <v/>
      </c>
      <c r="X9" s="160" t="str">
        <f t="shared" si="4"/>
        <v/>
      </c>
      <c r="Y9" s="160" t="str">
        <f t="shared" si="4"/>
        <v/>
      </c>
      <c r="Z9" s="160" t="str">
        <f t="shared" si="4"/>
        <v/>
      </c>
      <c r="AA9" s="160" t="str">
        <f t="shared" si="4"/>
        <v/>
      </c>
      <c r="AB9" s="160" t="str">
        <f t="shared" si="4"/>
        <v/>
      </c>
      <c r="AC9" s="160" t="str">
        <f t="shared" si="4"/>
        <v>菅野</v>
      </c>
      <c r="AD9" s="160" t="str">
        <f t="shared" si="4"/>
        <v/>
      </c>
      <c r="AE9" s="160" t="str">
        <f t="shared" si="4"/>
        <v/>
      </c>
      <c r="AF9" s="160" t="str">
        <f t="shared" si="4"/>
        <v/>
      </c>
      <c r="AG9" s="161" t="str">
        <f t="shared" si="4"/>
        <v/>
      </c>
      <c r="AH9" s="162" t="str">
        <f t="shared" si="4"/>
        <v/>
      </c>
    </row>
    <row r="10" spans="1:34" s="19" customFormat="1" ht="13.15" customHeight="1" x14ac:dyDescent="0.2">
      <c r="A10" s="152"/>
      <c r="B10" s="153"/>
      <c r="C10" s="154">
        <v>8</v>
      </c>
      <c r="D10" s="159" t="str">
        <f t="shared" si="2"/>
        <v/>
      </c>
      <c r="E10" s="160" t="str">
        <f t="shared" si="2"/>
        <v/>
      </c>
      <c r="F10" s="160" t="str">
        <f t="shared" si="2"/>
        <v/>
      </c>
      <c r="G10" s="160" t="str">
        <f t="shared" si="2"/>
        <v/>
      </c>
      <c r="H10" s="160" t="str">
        <f t="shared" si="2"/>
        <v>別所</v>
      </c>
      <c r="I10" s="160" t="str">
        <f t="shared" si="2"/>
        <v/>
      </c>
      <c r="J10" s="160" t="str">
        <f t="shared" si="2"/>
        <v/>
      </c>
      <c r="K10" s="160" t="str">
        <f t="shared" si="2"/>
        <v/>
      </c>
      <c r="L10" s="160" t="str">
        <f t="shared" si="2"/>
        <v/>
      </c>
      <c r="M10" s="160" t="str">
        <f t="shared" si="2"/>
        <v/>
      </c>
      <c r="N10" s="160" t="str">
        <f t="shared" si="3"/>
        <v/>
      </c>
      <c r="O10" s="160" t="str">
        <f t="shared" si="3"/>
        <v/>
      </c>
      <c r="P10" s="160" t="str">
        <f t="shared" si="3"/>
        <v/>
      </c>
      <c r="Q10" s="160" t="str">
        <f t="shared" si="3"/>
        <v/>
      </c>
      <c r="R10" s="160" t="str">
        <f t="shared" si="3"/>
        <v/>
      </c>
      <c r="S10" s="160" t="str">
        <f t="shared" si="3"/>
        <v/>
      </c>
      <c r="T10" s="160" t="str">
        <f t="shared" si="3"/>
        <v/>
      </c>
      <c r="U10" s="160" t="str">
        <f t="shared" si="3"/>
        <v/>
      </c>
      <c r="V10" s="160" t="str">
        <f t="shared" si="3"/>
        <v>袋</v>
      </c>
      <c r="W10" s="160" t="str">
        <f t="shared" si="3"/>
        <v/>
      </c>
      <c r="X10" s="160" t="str">
        <f t="shared" si="4"/>
        <v/>
      </c>
      <c r="Y10" s="160" t="str">
        <f t="shared" si="4"/>
        <v/>
      </c>
      <c r="Z10" s="160" t="str">
        <f t="shared" si="4"/>
        <v/>
      </c>
      <c r="AA10" s="160" t="str">
        <f t="shared" si="4"/>
        <v/>
      </c>
      <c r="AB10" s="160" t="str">
        <f t="shared" si="4"/>
        <v/>
      </c>
      <c r="AC10" s="160" t="str">
        <f t="shared" si="4"/>
        <v/>
      </c>
      <c r="AD10" s="160" t="str">
        <f t="shared" si="4"/>
        <v/>
      </c>
      <c r="AE10" s="160" t="str">
        <f t="shared" si="4"/>
        <v/>
      </c>
      <c r="AF10" s="160" t="str">
        <f t="shared" si="4"/>
        <v/>
      </c>
      <c r="AG10" s="161" t="str">
        <f t="shared" si="4"/>
        <v/>
      </c>
      <c r="AH10" s="162" t="str">
        <f t="shared" si="4"/>
        <v/>
      </c>
    </row>
    <row r="11" spans="1:34" s="19" customFormat="1" ht="13.15" customHeight="1" x14ac:dyDescent="0.2">
      <c r="A11" s="152"/>
      <c r="B11" s="153"/>
      <c r="C11" s="154">
        <v>9</v>
      </c>
      <c r="D11" s="159" t="str">
        <f t="shared" si="2"/>
        <v/>
      </c>
      <c r="E11" s="160" t="str">
        <f t="shared" si="2"/>
        <v/>
      </c>
      <c r="F11" s="160" t="str">
        <f t="shared" si="2"/>
        <v/>
      </c>
      <c r="G11" s="160" t="str">
        <f t="shared" si="2"/>
        <v/>
      </c>
      <c r="H11" s="160" t="str">
        <f t="shared" si="2"/>
        <v>坂下</v>
      </c>
      <c r="I11" s="160" t="str">
        <f t="shared" si="2"/>
        <v/>
      </c>
      <c r="J11" s="160" t="str">
        <f t="shared" si="2"/>
        <v/>
      </c>
      <c r="K11" s="160" t="str">
        <f t="shared" si="2"/>
        <v/>
      </c>
      <c r="L11" s="160" t="str">
        <f t="shared" si="2"/>
        <v/>
      </c>
      <c r="M11" s="160" t="str">
        <f t="shared" si="2"/>
        <v/>
      </c>
      <c r="N11" s="160" t="str">
        <f t="shared" si="3"/>
        <v/>
      </c>
      <c r="O11" s="160" t="str">
        <f t="shared" si="3"/>
        <v/>
      </c>
      <c r="P11" s="160" t="str">
        <f t="shared" si="3"/>
        <v/>
      </c>
      <c r="Q11" s="160" t="str">
        <f t="shared" si="3"/>
        <v/>
      </c>
      <c r="R11" s="160" t="str">
        <f t="shared" si="3"/>
        <v/>
      </c>
      <c r="S11" s="160" t="str">
        <f t="shared" si="3"/>
        <v/>
      </c>
      <c r="T11" s="160" t="str">
        <f t="shared" si="3"/>
        <v/>
      </c>
      <c r="U11" s="160" t="str">
        <f t="shared" si="3"/>
        <v/>
      </c>
      <c r="V11" s="160" t="str">
        <f t="shared" si="3"/>
        <v/>
      </c>
      <c r="W11" s="160" t="str">
        <f t="shared" si="3"/>
        <v/>
      </c>
      <c r="X11" s="160" t="str">
        <f t="shared" si="4"/>
        <v/>
      </c>
      <c r="Y11" s="160" t="str">
        <f t="shared" si="4"/>
        <v/>
      </c>
      <c r="Z11" s="160" t="str">
        <f t="shared" si="4"/>
        <v/>
      </c>
      <c r="AA11" s="160" t="str">
        <f t="shared" si="4"/>
        <v/>
      </c>
      <c r="AB11" s="160" t="str">
        <f t="shared" si="4"/>
        <v/>
      </c>
      <c r="AC11" s="160" t="str">
        <f t="shared" si="4"/>
        <v/>
      </c>
      <c r="AD11" s="160" t="str">
        <f t="shared" si="4"/>
        <v/>
      </c>
      <c r="AE11" s="160" t="str">
        <f t="shared" si="4"/>
        <v/>
      </c>
      <c r="AF11" s="160" t="str">
        <f t="shared" si="4"/>
        <v/>
      </c>
      <c r="AG11" s="161" t="str">
        <f t="shared" si="4"/>
        <v/>
      </c>
      <c r="AH11" s="162" t="str">
        <f t="shared" si="4"/>
        <v/>
      </c>
    </row>
    <row r="12" spans="1:34" s="19" customFormat="1" ht="13.15" customHeight="1" x14ac:dyDescent="0.2">
      <c r="A12" s="152"/>
      <c r="B12" s="153"/>
      <c r="C12" s="154">
        <v>10</v>
      </c>
      <c r="D12" s="159" t="str">
        <f t="shared" si="2"/>
        <v/>
      </c>
      <c r="E12" s="160" t="str">
        <f t="shared" si="2"/>
        <v/>
      </c>
      <c r="F12" s="160" t="str">
        <f t="shared" si="2"/>
        <v/>
      </c>
      <c r="G12" s="160" t="str">
        <f t="shared" si="2"/>
        <v/>
      </c>
      <c r="H12" s="160" t="str">
        <f t="shared" si="2"/>
        <v/>
      </c>
      <c r="I12" s="160" t="str">
        <f t="shared" si="2"/>
        <v/>
      </c>
      <c r="J12" s="160" t="str">
        <f t="shared" si="2"/>
        <v/>
      </c>
      <c r="K12" s="160" t="str">
        <f t="shared" si="2"/>
        <v/>
      </c>
      <c r="L12" s="160" t="str">
        <f t="shared" si="2"/>
        <v/>
      </c>
      <c r="M12" s="160" t="str">
        <f t="shared" si="2"/>
        <v/>
      </c>
      <c r="N12" s="160" t="str">
        <f t="shared" si="3"/>
        <v/>
      </c>
      <c r="O12" s="160" t="str">
        <f t="shared" si="3"/>
        <v/>
      </c>
      <c r="P12" s="160" t="str">
        <f t="shared" si="3"/>
        <v/>
      </c>
      <c r="Q12" s="160" t="str">
        <f t="shared" si="3"/>
        <v/>
      </c>
      <c r="R12" s="160" t="str">
        <f t="shared" si="3"/>
        <v/>
      </c>
      <c r="S12" s="160" t="str">
        <f t="shared" si="3"/>
        <v/>
      </c>
      <c r="T12" s="160" t="str">
        <f t="shared" si="3"/>
        <v/>
      </c>
      <c r="U12" s="160" t="str">
        <f t="shared" si="3"/>
        <v/>
      </c>
      <c r="V12" s="160" t="str">
        <f t="shared" si="3"/>
        <v/>
      </c>
      <c r="W12" s="160" t="str">
        <f t="shared" si="3"/>
        <v/>
      </c>
      <c r="X12" s="160" t="str">
        <f t="shared" si="4"/>
        <v/>
      </c>
      <c r="Y12" s="160" t="str">
        <f t="shared" si="4"/>
        <v/>
      </c>
      <c r="Z12" s="160" t="str">
        <f t="shared" si="4"/>
        <v/>
      </c>
      <c r="AA12" s="160" t="str">
        <f t="shared" si="4"/>
        <v/>
      </c>
      <c r="AB12" s="160" t="str">
        <f t="shared" si="4"/>
        <v/>
      </c>
      <c r="AC12" s="160" t="str">
        <f t="shared" si="4"/>
        <v/>
      </c>
      <c r="AD12" s="160" t="str">
        <f t="shared" si="4"/>
        <v/>
      </c>
      <c r="AE12" s="160" t="str">
        <f t="shared" si="4"/>
        <v/>
      </c>
      <c r="AF12" s="160" t="str">
        <f t="shared" si="4"/>
        <v/>
      </c>
      <c r="AG12" s="161" t="str">
        <f t="shared" si="4"/>
        <v/>
      </c>
      <c r="AH12" s="162" t="str">
        <f t="shared" si="4"/>
        <v/>
      </c>
    </row>
    <row r="13" spans="1:34" s="19" customFormat="1" ht="13.15" customHeight="1" x14ac:dyDescent="0.2">
      <c r="A13" s="152"/>
      <c r="B13" s="153"/>
      <c r="C13" s="154">
        <v>11</v>
      </c>
      <c r="D13" s="159" t="str">
        <f t="shared" ref="D13:M20" si="5">IFERROR(VLOOKUP(MATCH($C13,D$53:D$101,0),stuff,6),"")</f>
        <v/>
      </c>
      <c r="E13" s="160" t="str">
        <f t="shared" si="5"/>
        <v/>
      </c>
      <c r="F13" s="160" t="str">
        <f t="shared" si="5"/>
        <v/>
      </c>
      <c r="G13" s="160" t="str">
        <f t="shared" si="5"/>
        <v/>
      </c>
      <c r="H13" s="160" t="str">
        <f t="shared" si="5"/>
        <v/>
      </c>
      <c r="I13" s="160" t="str">
        <f t="shared" si="5"/>
        <v/>
      </c>
      <c r="J13" s="160" t="str">
        <f t="shared" si="5"/>
        <v/>
      </c>
      <c r="K13" s="160" t="str">
        <f t="shared" si="5"/>
        <v/>
      </c>
      <c r="L13" s="160" t="str">
        <f t="shared" si="5"/>
        <v/>
      </c>
      <c r="M13" s="160" t="str">
        <f t="shared" si="5"/>
        <v/>
      </c>
      <c r="N13" s="160" t="str">
        <f t="shared" ref="N13:W20" si="6">IFERROR(VLOOKUP(MATCH($C13,N$53:N$101,0),stuff,6),"")</f>
        <v/>
      </c>
      <c r="O13" s="160" t="str">
        <f t="shared" si="6"/>
        <v/>
      </c>
      <c r="P13" s="160" t="str">
        <f t="shared" si="6"/>
        <v/>
      </c>
      <c r="Q13" s="160" t="str">
        <f t="shared" si="6"/>
        <v/>
      </c>
      <c r="R13" s="160" t="str">
        <f t="shared" si="6"/>
        <v/>
      </c>
      <c r="S13" s="160" t="str">
        <f t="shared" si="6"/>
        <v/>
      </c>
      <c r="T13" s="160" t="str">
        <f t="shared" si="6"/>
        <v/>
      </c>
      <c r="U13" s="160" t="str">
        <f t="shared" si="6"/>
        <v/>
      </c>
      <c r="V13" s="160" t="str">
        <f t="shared" si="6"/>
        <v/>
      </c>
      <c r="W13" s="160" t="str">
        <f t="shared" si="6"/>
        <v/>
      </c>
      <c r="X13" s="160" t="str">
        <f t="shared" ref="X13:AH20" si="7">IFERROR(VLOOKUP(MATCH($C13,X$53:X$101,0),stuff,6),"")</f>
        <v/>
      </c>
      <c r="Y13" s="160" t="str">
        <f t="shared" si="7"/>
        <v/>
      </c>
      <c r="Z13" s="160" t="str">
        <f t="shared" si="7"/>
        <v/>
      </c>
      <c r="AA13" s="160" t="str">
        <f t="shared" si="7"/>
        <v/>
      </c>
      <c r="AB13" s="160" t="str">
        <f t="shared" si="7"/>
        <v/>
      </c>
      <c r="AC13" s="160" t="str">
        <f t="shared" si="7"/>
        <v/>
      </c>
      <c r="AD13" s="160" t="str">
        <f t="shared" si="7"/>
        <v/>
      </c>
      <c r="AE13" s="160" t="str">
        <f t="shared" si="7"/>
        <v/>
      </c>
      <c r="AF13" s="160" t="str">
        <f t="shared" si="7"/>
        <v/>
      </c>
      <c r="AG13" s="161" t="str">
        <f t="shared" si="7"/>
        <v/>
      </c>
      <c r="AH13" s="162" t="str">
        <f t="shared" si="7"/>
        <v/>
      </c>
    </row>
    <row r="14" spans="1:34" s="19" customFormat="1" ht="13.15" customHeight="1" x14ac:dyDescent="0.2">
      <c r="A14" s="152"/>
      <c r="B14" s="153"/>
      <c r="C14" s="154">
        <v>12</v>
      </c>
      <c r="D14" s="159" t="str">
        <f t="shared" si="5"/>
        <v/>
      </c>
      <c r="E14" s="160" t="str">
        <f t="shared" si="5"/>
        <v/>
      </c>
      <c r="F14" s="160" t="str">
        <f t="shared" si="5"/>
        <v/>
      </c>
      <c r="G14" s="160" t="str">
        <f t="shared" si="5"/>
        <v/>
      </c>
      <c r="H14" s="160" t="str">
        <f t="shared" si="5"/>
        <v/>
      </c>
      <c r="I14" s="160" t="str">
        <f t="shared" si="5"/>
        <v/>
      </c>
      <c r="J14" s="160" t="str">
        <f t="shared" si="5"/>
        <v/>
      </c>
      <c r="K14" s="160" t="str">
        <f t="shared" si="5"/>
        <v/>
      </c>
      <c r="L14" s="160" t="str">
        <f t="shared" si="5"/>
        <v/>
      </c>
      <c r="M14" s="160" t="str">
        <f t="shared" si="5"/>
        <v/>
      </c>
      <c r="N14" s="160" t="str">
        <f t="shared" si="6"/>
        <v/>
      </c>
      <c r="O14" s="160" t="str">
        <f t="shared" si="6"/>
        <v/>
      </c>
      <c r="P14" s="160" t="str">
        <f t="shared" si="6"/>
        <v/>
      </c>
      <c r="Q14" s="160" t="str">
        <f t="shared" si="6"/>
        <v/>
      </c>
      <c r="R14" s="160" t="str">
        <f t="shared" si="6"/>
        <v/>
      </c>
      <c r="S14" s="160" t="str">
        <f t="shared" si="6"/>
        <v/>
      </c>
      <c r="T14" s="160" t="str">
        <f t="shared" si="6"/>
        <v/>
      </c>
      <c r="U14" s="160" t="str">
        <f t="shared" si="6"/>
        <v/>
      </c>
      <c r="V14" s="160" t="str">
        <f t="shared" si="6"/>
        <v/>
      </c>
      <c r="W14" s="160" t="str">
        <f t="shared" si="6"/>
        <v/>
      </c>
      <c r="X14" s="160" t="str">
        <f t="shared" si="7"/>
        <v/>
      </c>
      <c r="Y14" s="160" t="str">
        <f t="shared" si="7"/>
        <v/>
      </c>
      <c r="Z14" s="160" t="str">
        <f t="shared" si="7"/>
        <v/>
      </c>
      <c r="AA14" s="160" t="str">
        <f t="shared" si="7"/>
        <v/>
      </c>
      <c r="AB14" s="160" t="str">
        <f t="shared" si="7"/>
        <v/>
      </c>
      <c r="AC14" s="160" t="str">
        <f t="shared" si="7"/>
        <v/>
      </c>
      <c r="AD14" s="160" t="str">
        <f t="shared" si="7"/>
        <v/>
      </c>
      <c r="AE14" s="160" t="str">
        <f t="shared" si="7"/>
        <v/>
      </c>
      <c r="AF14" s="160" t="str">
        <f t="shared" si="7"/>
        <v/>
      </c>
      <c r="AG14" s="161" t="str">
        <f t="shared" si="7"/>
        <v/>
      </c>
      <c r="AH14" s="162" t="str">
        <f t="shared" si="7"/>
        <v/>
      </c>
    </row>
    <row r="15" spans="1:34" s="19" customFormat="1" ht="13.15" customHeight="1" x14ac:dyDescent="0.2">
      <c r="A15" s="152"/>
      <c r="B15" s="153"/>
      <c r="C15" s="154">
        <v>13</v>
      </c>
      <c r="D15" s="159" t="str">
        <f t="shared" si="5"/>
        <v/>
      </c>
      <c r="E15" s="160" t="str">
        <f t="shared" si="5"/>
        <v/>
      </c>
      <c r="F15" s="160" t="str">
        <f t="shared" si="5"/>
        <v/>
      </c>
      <c r="G15" s="160" t="str">
        <f t="shared" si="5"/>
        <v/>
      </c>
      <c r="H15" s="160" t="str">
        <f t="shared" si="5"/>
        <v/>
      </c>
      <c r="I15" s="160" t="str">
        <f t="shared" si="5"/>
        <v/>
      </c>
      <c r="J15" s="160" t="str">
        <f t="shared" si="5"/>
        <v/>
      </c>
      <c r="K15" s="160" t="str">
        <f t="shared" si="5"/>
        <v/>
      </c>
      <c r="L15" s="160" t="str">
        <f t="shared" si="5"/>
        <v/>
      </c>
      <c r="M15" s="160" t="str">
        <f t="shared" si="5"/>
        <v/>
      </c>
      <c r="N15" s="160" t="str">
        <f t="shared" si="6"/>
        <v/>
      </c>
      <c r="O15" s="160" t="str">
        <f t="shared" si="6"/>
        <v/>
      </c>
      <c r="P15" s="160" t="str">
        <f t="shared" si="6"/>
        <v/>
      </c>
      <c r="Q15" s="160" t="str">
        <f t="shared" si="6"/>
        <v/>
      </c>
      <c r="R15" s="160" t="str">
        <f t="shared" si="6"/>
        <v/>
      </c>
      <c r="S15" s="160" t="str">
        <f t="shared" si="6"/>
        <v/>
      </c>
      <c r="T15" s="160" t="str">
        <f t="shared" si="6"/>
        <v/>
      </c>
      <c r="U15" s="160" t="str">
        <f t="shared" si="6"/>
        <v/>
      </c>
      <c r="V15" s="160" t="str">
        <f t="shared" si="6"/>
        <v/>
      </c>
      <c r="W15" s="160" t="str">
        <f t="shared" si="6"/>
        <v/>
      </c>
      <c r="X15" s="160" t="str">
        <f t="shared" si="7"/>
        <v/>
      </c>
      <c r="Y15" s="160" t="str">
        <f t="shared" si="7"/>
        <v/>
      </c>
      <c r="Z15" s="160" t="str">
        <f t="shared" si="7"/>
        <v/>
      </c>
      <c r="AA15" s="160" t="str">
        <f t="shared" si="7"/>
        <v/>
      </c>
      <c r="AB15" s="160" t="str">
        <f t="shared" si="7"/>
        <v/>
      </c>
      <c r="AC15" s="160" t="str">
        <f t="shared" si="7"/>
        <v/>
      </c>
      <c r="AD15" s="160" t="str">
        <f t="shared" si="7"/>
        <v/>
      </c>
      <c r="AE15" s="160" t="str">
        <f t="shared" si="7"/>
        <v/>
      </c>
      <c r="AF15" s="160" t="str">
        <f t="shared" si="7"/>
        <v/>
      </c>
      <c r="AG15" s="161" t="str">
        <f t="shared" si="7"/>
        <v/>
      </c>
      <c r="AH15" s="162" t="str">
        <f t="shared" si="7"/>
        <v/>
      </c>
    </row>
    <row r="16" spans="1:34" s="19" customFormat="1" ht="13.15" customHeight="1" x14ac:dyDescent="0.2">
      <c r="A16" s="152"/>
      <c r="B16" s="153"/>
      <c r="C16" s="154">
        <v>14</v>
      </c>
      <c r="D16" s="159" t="str">
        <f t="shared" si="5"/>
        <v/>
      </c>
      <c r="E16" s="160" t="str">
        <f t="shared" si="5"/>
        <v/>
      </c>
      <c r="F16" s="160" t="str">
        <f t="shared" si="5"/>
        <v/>
      </c>
      <c r="G16" s="160" t="str">
        <f t="shared" si="5"/>
        <v/>
      </c>
      <c r="H16" s="160" t="str">
        <f t="shared" si="5"/>
        <v/>
      </c>
      <c r="I16" s="160" t="str">
        <f t="shared" si="5"/>
        <v/>
      </c>
      <c r="J16" s="160" t="str">
        <f t="shared" si="5"/>
        <v/>
      </c>
      <c r="K16" s="160" t="str">
        <f t="shared" si="5"/>
        <v/>
      </c>
      <c r="L16" s="160" t="str">
        <f t="shared" si="5"/>
        <v/>
      </c>
      <c r="M16" s="160" t="str">
        <f t="shared" si="5"/>
        <v/>
      </c>
      <c r="N16" s="160" t="str">
        <f t="shared" si="6"/>
        <v/>
      </c>
      <c r="O16" s="160" t="str">
        <f t="shared" si="6"/>
        <v/>
      </c>
      <c r="P16" s="160" t="str">
        <f t="shared" si="6"/>
        <v/>
      </c>
      <c r="Q16" s="160" t="str">
        <f t="shared" si="6"/>
        <v/>
      </c>
      <c r="R16" s="160" t="str">
        <f t="shared" si="6"/>
        <v/>
      </c>
      <c r="S16" s="160" t="str">
        <f t="shared" si="6"/>
        <v/>
      </c>
      <c r="T16" s="160" t="str">
        <f t="shared" si="6"/>
        <v/>
      </c>
      <c r="U16" s="160" t="str">
        <f t="shared" si="6"/>
        <v/>
      </c>
      <c r="V16" s="160" t="str">
        <f t="shared" si="6"/>
        <v/>
      </c>
      <c r="W16" s="160" t="str">
        <f t="shared" si="6"/>
        <v/>
      </c>
      <c r="X16" s="160" t="str">
        <f t="shared" si="7"/>
        <v/>
      </c>
      <c r="Y16" s="160" t="str">
        <f t="shared" si="7"/>
        <v/>
      </c>
      <c r="Z16" s="160" t="str">
        <f t="shared" si="7"/>
        <v/>
      </c>
      <c r="AA16" s="160" t="str">
        <f t="shared" si="7"/>
        <v/>
      </c>
      <c r="AB16" s="160" t="str">
        <f t="shared" si="7"/>
        <v/>
      </c>
      <c r="AC16" s="160" t="str">
        <f t="shared" si="7"/>
        <v/>
      </c>
      <c r="AD16" s="160" t="str">
        <f t="shared" si="7"/>
        <v/>
      </c>
      <c r="AE16" s="160" t="str">
        <f t="shared" si="7"/>
        <v/>
      </c>
      <c r="AF16" s="160" t="str">
        <f t="shared" si="7"/>
        <v/>
      </c>
      <c r="AG16" s="161" t="str">
        <f t="shared" si="7"/>
        <v/>
      </c>
      <c r="AH16" s="162" t="str">
        <f t="shared" si="7"/>
        <v/>
      </c>
    </row>
    <row r="17" spans="1:34" s="19" customFormat="1" ht="13.15" customHeight="1" x14ac:dyDescent="0.2">
      <c r="A17" s="152"/>
      <c r="B17" s="153"/>
      <c r="C17" s="154">
        <v>15</v>
      </c>
      <c r="D17" s="159" t="str">
        <f t="shared" si="5"/>
        <v/>
      </c>
      <c r="E17" s="160" t="str">
        <f t="shared" si="5"/>
        <v/>
      </c>
      <c r="F17" s="160" t="str">
        <f t="shared" si="5"/>
        <v/>
      </c>
      <c r="G17" s="160" t="str">
        <f t="shared" si="5"/>
        <v/>
      </c>
      <c r="H17" s="160" t="str">
        <f t="shared" si="5"/>
        <v/>
      </c>
      <c r="I17" s="160" t="str">
        <f t="shared" si="5"/>
        <v/>
      </c>
      <c r="J17" s="160" t="str">
        <f t="shared" si="5"/>
        <v/>
      </c>
      <c r="K17" s="160" t="str">
        <f t="shared" si="5"/>
        <v/>
      </c>
      <c r="L17" s="160" t="str">
        <f t="shared" si="5"/>
        <v/>
      </c>
      <c r="M17" s="160" t="str">
        <f t="shared" si="5"/>
        <v/>
      </c>
      <c r="N17" s="160" t="str">
        <f t="shared" si="6"/>
        <v/>
      </c>
      <c r="O17" s="160" t="str">
        <f t="shared" si="6"/>
        <v/>
      </c>
      <c r="P17" s="160" t="str">
        <f t="shared" si="6"/>
        <v/>
      </c>
      <c r="Q17" s="160" t="str">
        <f t="shared" si="6"/>
        <v/>
      </c>
      <c r="R17" s="160" t="str">
        <f t="shared" si="6"/>
        <v/>
      </c>
      <c r="S17" s="160" t="str">
        <f t="shared" si="6"/>
        <v/>
      </c>
      <c r="T17" s="160" t="str">
        <f t="shared" si="6"/>
        <v/>
      </c>
      <c r="U17" s="160" t="str">
        <f t="shared" si="6"/>
        <v/>
      </c>
      <c r="V17" s="160" t="str">
        <f t="shared" si="6"/>
        <v/>
      </c>
      <c r="W17" s="160" t="str">
        <f t="shared" si="6"/>
        <v/>
      </c>
      <c r="X17" s="160" t="str">
        <f t="shared" si="7"/>
        <v/>
      </c>
      <c r="Y17" s="160" t="str">
        <f t="shared" si="7"/>
        <v/>
      </c>
      <c r="Z17" s="160" t="str">
        <f t="shared" si="7"/>
        <v/>
      </c>
      <c r="AA17" s="160" t="str">
        <f t="shared" si="7"/>
        <v/>
      </c>
      <c r="AB17" s="160" t="str">
        <f t="shared" si="7"/>
        <v/>
      </c>
      <c r="AC17" s="160" t="str">
        <f t="shared" si="7"/>
        <v/>
      </c>
      <c r="AD17" s="160" t="str">
        <f t="shared" si="7"/>
        <v/>
      </c>
      <c r="AE17" s="160" t="str">
        <f t="shared" si="7"/>
        <v/>
      </c>
      <c r="AF17" s="160" t="str">
        <f t="shared" si="7"/>
        <v/>
      </c>
      <c r="AG17" s="161" t="str">
        <f t="shared" si="7"/>
        <v/>
      </c>
      <c r="AH17" s="162" t="str">
        <f t="shared" si="7"/>
        <v/>
      </c>
    </row>
    <row r="18" spans="1:34" s="19" customFormat="1" ht="13.15" customHeight="1" x14ac:dyDescent="0.2">
      <c r="A18" s="152"/>
      <c r="B18" s="153"/>
      <c r="C18" s="154">
        <v>16</v>
      </c>
      <c r="D18" s="159" t="str">
        <f t="shared" si="5"/>
        <v/>
      </c>
      <c r="E18" s="160" t="str">
        <f t="shared" si="5"/>
        <v/>
      </c>
      <c r="F18" s="160" t="str">
        <f t="shared" si="5"/>
        <v/>
      </c>
      <c r="G18" s="160" t="str">
        <f t="shared" si="5"/>
        <v/>
      </c>
      <c r="H18" s="160" t="str">
        <f t="shared" si="5"/>
        <v/>
      </c>
      <c r="I18" s="160" t="str">
        <f t="shared" si="5"/>
        <v/>
      </c>
      <c r="J18" s="160" t="str">
        <f t="shared" si="5"/>
        <v/>
      </c>
      <c r="K18" s="160" t="str">
        <f t="shared" si="5"/>
        <v/>
      </c>
      <c r="L18" s="160" t="str">
        <f t="shared" si="5"/>
        <v/>
      </c>
      <c r="M18" s="160" t="str">
        <f t="shared" si="5"/>
        <v/>
      </c>
      <c r="N18" s="160" t="str">
        <f t="shared" si="6"/>
        <v/>
      </c>
      <c r="O18" s="160" t="str">
        <f t="shared" si="6"/>
        <v/>
      </c>
      <c r="P18" s="160" t="str">
        <f t="shared" si="6"/>
        <v/>
      </c>
      <c r="Q18" s="160" t="str">
        <f t="shared" si="6"/>
        <v/>
      </c>
      <c r="R18" s="160" t="str">
        <f t="shared" si="6"/>
        <v/>
      </c>
      <c r="S18" s="160" t="str">
        <f t="shared" si="6"/>
        <v/>
      </c>
      <c r="T18" s="160" t="str">
        <f t="shared" si="6"/>
        <v/>
      </c>
      <c r="U18" s="160" t="str">
        <f t="shared" si="6"/>
        <v/>
      </c>
      <c r="V18" s="160" t="str">
        <f t="shared" si="6"/>
        <v/>
      </c>
      <c r="W18" s="160" t="str">
        <f t="shared" si="6"/>
        <v/>
      </c>
      <c r="X18" s="160" t="str">
        <f t="shared" si="7"/>
        <v/>
      </c>
      <c r="Y18" s="160" t="str">
        <f t="shared" si="7"/>
        <v/>
      </c>
      <c r="Z18" s="160" t="str">
        <f t="shared" si="7"/>
        <v/>
      </c>
      <c r="AA18" s="160" t="str">
        <f t="shared" si="7"/>
        <v/>
      </c>
      <c r="AB18" s="160" t="str">
        <f t="shared" si="7"/>
        <v/>
      </c>
      <c r="AC18" s="160" t="str">
        <f t="shared" si="7"/>
        <v/>
      </c>
      <c r="AD18" s="160" t="str">
        <f t="shared" si="7"/>
        <v/>
      </c>
      <c r="AE18" s="160" t="str">
        <f t="shared" si="7"/>
        <v/>
      </c>
      <c r="AF18" s="160" t="str">
        <f t="shared" si="7"/>
        <v/>
      </c>
      <c r="AG18" s="161" t="str">
        <f t="shared" si="7"/>
        <v/>
      </c>
      <c r="AH18" s="162" t="str">
        <f t="shared" si="7"/>
        <v/>
      </c>
    </row>
    <row r="19" spans="1:34" s="19" customFormat="1" ht="13.15" customHeight="1" x14ac:dyDescent="0.2">
      <c r="A19" s="152"/>
      <c r="B19" s="153"/>
      <c r="C19" s="154">
        <v>17</v>
      </c>
      <c r="D19" s="159" t="str">
        <f t="shared" si="5"/>
        <v/>
      </c>
      <c r="E19" s="160" t="str">
        <f t="shared" si="5"/>
        <v/>
      </c>
      <c r="F19" s="160" t="str">
        <f t="shared" si="5"/>
        <v/>
      </c>
      <c r="G19" s="160" t="str">
        <f t="shared" si="5"/>
        <v/>
      </c>
      <c r="H19" s="160" t="str">
        <f t="shared" si="5"/>
        <v/>
      </c>
      <c r="I19" s="160" t="str">
        <f t="shared" si="5"/>
        <v/>
      </c>
      <c r="J19" s="160" t="str">
        <f t="shared" si="5"/>
        <v/>
      </c>
      <c r="K19" s="160" t="str">
        <f t="shared" si="5"/>
        <v/>
      </c>
      <c r="L19" s="160" t="str">
        <f t="shared" si="5"/>
        <v/>
      </c>
      <c r="M19" s="160" t="str">
        <f t="shared" si="5"/>
        <v/>
      </c>
      <c r="N19" s="160" t="str">
        <f t="shared" si="6"/>
        <v/>
      </c>
      <c r="O19" s="160" t="str">
        <f t="shared" si="6"/>
        <v/>
      </c>
      <c r="P19" s="160" t="str">
        <f t="shared" si="6"/>
        <v/>
      </c>
      <c r="Q19" s="160" t="str">
        <f t="shared" si="6"/>
        <v/>
      </c>
      <c r="R19" s="160" t="str">
        <f t="shared" si="6"/>
        <v/>
      </c>
      <c r="S19" s="160" t="str">
        <f t="shared" si="6"/>
        <v/>
      </c>
      <c r="T19" s="160" t="str">
        <f t="shared" si="6"/>
        <v/>
      </c>
      <c r="U19" s="160" t="str">
        <f t="shared" si="6"/>
        <v/>
      </c>
      <c r="V19" s="160" t="str">
        <f t="shared" si="6"/>
        <v/>
      </c>
      <c r="W19" s="160" t="str">
        <f t="shared" si="6"/>
        <v/>
      </c>
      <c r="X19" s="160" t="str">
        <f t="shared" si="7"/>
        <v/>
      </c>
      <c r="Y19" s="160" t="str">
        <f t="shared" si="7"/>
        <v/>
      </c>
      <c r="Z19" s="160" t="str">
        <f t="shared" si="7"/>
        <v/>
      </c>
      <c r="AA19" s="160" t="str">
        <f t="shared" si="7"/>
        <v/>
      </c>
      <c r="AB19" s="160" t="str">
        <f t="shared" si="7"/>
        <v/>
      </c>
      <c r="AC19" s="160" t="str">
        <f t="shared" si="7"/>
        <v/>
      </c>
      <c r="AD19" s="160" t="str">
        <f t="shared" si="7"/>
        <v/>
      </c>
      <c r="AE19" s="160" t="str">
        <f t="shared" si="7"/>
        <v/>
      </c>
      <c r="AF19" s="160" t="str">
        <f t="shared" si="7"/>
        <v/>
      </c>
      <c r="AG19" s="161" t="str">
        <f t="shared" si="7"/>
        <v/>
      </c>
      <c r="AH19" s="162" t="str">
        <f t="shared" si="7"/>
        <v/>
      </c>
    </row>
    <row r="20" spans="1:34" s="19" customFormat="1" ht="13.15" customHeight="1" x14ac:dyDescent="0.2">
      <c r="A20" s="152"/>
      <c r="B20" s="153"/>
      <c r="C20" s="154">
        <v>18</v>
      </c>
      <c r="D20" s="159" t="str">
        <f t="shared" si="5"/>
        <v/>
      </c>
      <c r="E20" s="160" t="str">
        <f t="shared" si="5"/>
        <v/>
      </c>
      <c r="F20" s="160" t="str">
        <f t="shared" si="5"/>
        <v/>
      </c>
      <c r="G20" s="160" t="str">
        <f t="shared" si="5"/>
        <v/>
      </c>
      <c r="H20" s="160" t="str">
        <f t="shared" si="5"/>
        <v/>
      </c>
      <c r="I20" s="160" t="str">
        <f t="shared" si="5"/>
        <v/>
      </c>
      <c r="J20" s="160" t="str">
        <f t="shared" si="5"/>
        <v/>
      </c>
      <c r="K20" s="160" t="str">
        <f t="shared" si="5"/>
        <v/>
      </c>
      <c r="L20" s="160" t="str">
        <f t="shared" si="5"/>
        <v/>
      </c>
      <c r="M20" s="160" t="str">
        <f t="shared" si="5"/>
        <v/>
      </c>
      <c r="N20" s="160" t="str">
        <f t="shared" si="6"/>
        <v/>
      </c>
      <c r="O20" s="160" t="str">
        <f t="shared" si="6"/>
        <v/>
      </c>
      <c r="P20" s="160" t="str">
        <f t="shared" si="6"/>
        <v/>
      </c>
      <c r="Q20" s="160" t="str">
        <f t="shared" si="6"/>
        <v/>
      </c>
      <c r="R20" s="160" t="str">
        <f t="shared" si="6"/>
        <v/>
      </c>
      <c r="S20" s="160" t="str">
        <f t="shared" si="6"/>
        <v/>
      </c>
      <c r="T20" s="160" t="str">
        <f t="shared" si="6"/>
        <v/>
      </c>
      <c r="U20" s="160" t="str">
        <f t="shared" si="6"/>
        <v/>
      </c>
      <c r="V20" s="160" t="str">
        <f t="shared" si="6"/>
        <v/>
      </c>
      <c r="W20" s="160" t="str">
        <f t="shared" si="6"/>
        <v/>
      </c>
      <c r="X20" s="160" t="str">
        <f t="shared" si="7"/>
        <v/>
      </c>
      <c r="Y20" s="160" t="str">
        <f t="shared" si="7"/>
        <v/>
      </c>
      <c r="Z20" s="160" t="str">
        <f t="shared" si="7"/>
        <v/>
      </c>
      <c r="AA20" s="160" t="str">
        <f t="shared" si="7"/>
        <v/>
      </c>
      <c r="AB20" s="160" t="str">
        <f t="shared" si="7"/>
        <v/>
      </c>
      <c r="AC20" s="160" t="str">
        <f t="shared" si="7"/>
        <v/>
      </c>
      <c r="AD20" s="160" t="str">
        <f t="shared" si="7"/>
        <v/>
      </c>
      <c r="AE20" s="160" t="str">
        <f t="shared" si="7"/>
        <v/>
      </c>
      <c r="AF20" s="160" t="str">
        <f t="shared" si="7"/>
        <v/>
      </c>
      <c r="AG20" s="160" t="str">
        <f t="shared" si="7"/>
        <v/>
      </c>
      <c r="AH20" s="162" t="str">
        <f t="shared" si="7"/>
        <v/>
      </c>
    </row>
    <row r="21" spans="1:34" s="19" customFormat="1" ht="13.15" customHeight="1" x14ac:dyDescent="0.2">
      <c r="A21" s="152"/>
      <c r="B21" s="153"/>
      <c r="C21" s="154">
        <v>19</v>
      </c>
      <c r="D21" s="159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2"/>
    </row>
    <row r="22" spans="1:34" s="19" customFormat="1" ht="13.15" customHeight="1" x14ac:dyDescent="0.2">
      <c r="A22" s="152"/>
      <c r="B22" s="153"/>
      <c r="C22" s="154">
        <v>20</v>
      </c>
      <c r="D22" s="159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2"/>
    </row>
    <row r="23" spans="1:34" s="19" customFormat="1" ht="13.15" customHeight="1" x14ac:dyDescent="0.2">
      <c r="A23" s="152"/>
      <c r="B23" s="153"/>
      <c r="C23" s="154">
        <v>21</v>
      </c>
      <c r="D23" s="159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2"/>
    </row>
    <row r="24" spans="1:34" s="19" customFormat="1" ht="13.15" customHeight="1" x14ac:dyDescent="0.2">
      <c r="A24" s="152"/>
      <c r="B24" s="153"/>
      <c r="C24" s="154">
        <v>22</v>
      </c>
      <c r="D24" s="159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2"/>
    </row>
    <row r="25" spans="1:34" s="19" customFormat="1" ht="13.15" customHeight="1" x14ac:dyDescent="0.2">
      <c r="A25" s="152"/>
      <c r="B25" s="153"/>
      <c r="C25" s="154">
        <v>23</v>
      </c>
      <c r="D25" s="159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2"/>
    </row>
    <row r="26" spans="1:34" s="19" customFormat="1" ht="13.15" customHeight="1" x14ac:dyDescent="0.2">
      <c r="A26" s="152"/>
      <c r="B26" s="153"/>
      <c r="C26" s="154">
        <v>24</v>
      </c>
      <c r="D26" s="159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2"/>
    </row>
    <row r="27" spans="1:34" s="19" customFormat="1" ht="13.15" customHeight="1" x14ac:dyDescent="0.2">
      <c r="A27" s="152"/>
      <c r="B27" s="153"/>
      <c r="C27" s="154">
        <v>25</v>
      </c>
      <c r="D27" s="159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2"/>
    </row>
    <row r="28" spans="1:34" s="19" customFormat="1" ht="13.15" customHeight="1" x14ac:dyDescent="0.2">
      <c r="A28" s="152"/>
      <c r="B28" s="153"/>
      <c r="C28" s="154">
        <v>26</v>
      </c>
      <c r="D28" s="159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2"/>
    </row>
    <row r="29" spans="1:34" s="19" customFormat="1" ht="13.15" customHeight="1" x14ac:dyDescent="0.2">
      <c r="A29" s="152"/>
      <c r="B29" s="153"/>
      <c r="C29" s="154">
        <v>27</v>
      </c>
      <c r="D29" s="159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2"/>
    </row>
    <row r="30" spans="1:34" s="19" customFormat="1" ht="13.15" customHeight="1" x14ac:dyDescent="0.2">
      <c r="A30" s="152"/>
      <c r="B30" s="153"/>
      <c r="C30" s="154">
        <v>28</v>
      </c>
      <c r="D30" s="159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2"/>
    </row>
    <row r="31" spans="1:34" s="19" customFormat="1" ht="13.15" customHeight="1" x14ac:dyDescent="0.2">
      <c r="A31" s="152"/>
      <c r="B31" s="153"/>
      <c r="C31" s="154">
        <v>29</v>
      </c>
      <c r="D31" s="159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2"/>
    </row>
    <row r="32" spans="1:34" s="19" customFormat="1" ht="13.15" customHeight="1" x14ac:dyDescent="0.2">
      <c r="A32" s="152"/>
      <c r="B32" s="153"/>
      <c r="C32" s="154">
        <v>30</v>
      </c>
      <c r="D32" s="159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2"/>
    </row>
    <row r="33" spans="1:34" s="19" customFormat="1" ht="13.15" customHeight="1" x14ac:dyDescent="0.2">
      <c r="A33" s="152"/>
      <c r="B33" s="153"/>
      <c r="C33" s="154">
        <v>31</v>
      </c>
      <c r="D33" s="159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2"/>
    </row>
    <row r="34" spans="1:34" s="19" customFormat="1" ht="13.15" customHeight="1" x14ac:dyDescent="0.2">
      <c r="A34" s="152"/>
      <c r="B34" s="153"/>
      <c r="C34" s="154">
        <v>32</v>
      </c>
      <c r="D34" s="159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2"/>
    </row>
    <row r="35" spans="1:34" s="19" customFormat="1" ht="13.15" customHeight="1" x14ac:dyDescent="0.2">
      <c r="A35" s="152"/>
      <c r="B35" s="153"/>
      <c r="C35" s="154">
        <v>33</v>
      </c>
      <c r="D35" s="159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2"/>
    </row>
    <row r="36" spans="1:34" s="19" customFormat="1" ht="13.15" customHeight="1" x14ac:dyDescent="0.2">
      <c r="A36" s="152"/>
      <c r="B36" s="153"/>
      <c r="C36" s="154">
        <v>34</v>
      </c>
      <c r="D36" s="159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2"/>
    </row>
    <row r="37" spans="1:34" s="19" customFormat="1" ht="13.15" customHeight="1" x14ac:dyDescent="0.2">
      <c r="A37" s="152"/>
      <c r="B37" s="153"/>
      <c r="C37" s="154">
        <v>35</v>
      </c>
      <c r="D37" s="159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2"/>
    </row>
    <row r="38" spans="1:34" s="19" customFormat="1" ht="13.15" customHeight="1" x14ac:dyDescent="0.2">
      <c r="A38" s="152"/>
      <c r="B38" s="153"/>
      <c r="C38" s="154">
        <v>36</v>
      </c>
      <c r="D38" s="159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2"/>
    </row>
    <row r="39" spans="1:34" s="19" customFormat="1" ht="13.15" customHeight="1" x14ac:dyDescent="0.2">
      <c r="A39" s="152"/>
      <c r="B39" s="153"/>
      <c r="C39" s="154">
        <v>37</v>
      </c>
      <c r="D39" s="159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2"/>
    </row>
    <row r="40" spans="1:34" s="19" customFormat="1" ht="13.15" customHeight="1" x14ac:dyDescent="0.2">
      <c r="A40" s="152"/>
      <c r="B40" s="153"/>
      <c r="C40" s="154">
        <v>38</v>
      </c>
      <c r="D40" s="159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2"/>
    </row>
    <row r="41" spans="1:34" s="19" customFormat="1" ht="13.15" customHeight="1" x14ac:dyDescent="0.2">
      <c r="A41" s="152"/>
      <c r="B41" s="153"/>
      <c r="C41" s="154">
        <v>39</v>
      </c>
      <c r="D41" s="159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2"/>
    </row>
    <row r="42" spans="1:34" s="19" customFormat="1" ht="13.15" customHeight="1" x14ac:dyDescent="0.2">
      <c r="A42" s="152"/>
      <c r="B42" s="153"/>
      <c r="C42" s="154">
        <v>40</v>
      </c>
      <c r="D42" s="159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2"/>
    </row>
    <row r="43" spans="1:34" s="19" customFormat="1" ht="13.15" customHeight="1" x14ac:dyDescent="0.2">
      <c r="A43" s="152"/>
      <c r="B43" s="153"/>
      <c r="C43" s="154">
        <v>41</v>
      </c>
      <c r="D43" s="159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2"/>
    </row>
    <row r="44" spans="1:34" s="19" customFormat="1" ht="13.15" customHeight="1" x14ac:dyDescent="0.2">
      <c r="A44" s="152"/>
      <c r="B44" s="153"/>
      <c r="C44" s="154">
        <v>42</v>
      </c>
      <c r="D44" s="159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2"/>
    </row>
    <row r="45" spans="1:34" s="19" customFormat="1" ht="13.15" customHeight="1" x14ac:dyDescent="0.2">
      <c r="A45" s="152"/>
      <c r="B45" s="153"/>
      <c r="C45" s="154">
        <v>43</v>
      </c>
      <c r="D45" s="159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2"/>
    </row>
    <row r="46" spans="1:34" s="19" customFormat="1" ht="13.15" customHeight="1" x14ac:dyDescent="0.2">
      <c r="A46" s="152"/>
      <c r="B46" s="153"/>
      <c r="C46" s="154">
        <v>44</v>
      </c>
      <c r="D46" s="159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2"/>
    </row>
    <row r="47" spans="1:34" s="19" customFormat="1" ht="13.15" customHeight="1" x14ac:dyDescent="0.2">
      <c r="A47" s="152"/>
      <c r="B47" s="153"/>
      <c r="C47" s="154">
        <v>45</v>
      </c>
      <c r="D47" s="159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2"/>
    </row>
    <row r="48" spans="1:34" s="19" customFormat="1" ht="13.15" customHeight="1" x14ac:dyDescent="0.2">
      <c r="A48" s="152"/>
      <c r="B48" s="153"/>
      <c r="C48" s="154">
        <v>46</v>
      </c>
      <c r="D48" s="159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2"/>
    </row>
    <row r="49" spans="1:34" s="19" customFormat="1" ht="13.15" customHeight="1" x14ac:dyDescent="0.2">
      <c r="A49" s="152"/>
      <c r="B49" s="153"/>
      <c r="C49" s="154">
        <v>47</v>
      </c>
      <c r="D49" s="159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2"/>
    </row>
    <row r="50" spans="1:34" s="19" customFormat="1" ht="13.15" customHeight="1" x14ac:dyDescent="0.2">
      <c r="A50" s="152"/>
      <c r="B50" s="153"/>
      <c r="C50" s="154">
        <v>48</v>
      </c>
      <c r="D50" s="159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2"/>
    </row>
    <row r="51" spans="1:34" s="19" customFormat="1" ht="13.15" customHeight="1" x14ac:dyDescent="0.2">
      <c r="A51" s="152"/>
      <c r="B51" s="153"/>
      <c r="C51" s="154">
        <v>49</v>
      </c>
      <c r="D51" s="159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2"/>
    </row>
    <row r="52" spans="1:34" s="19" customFormat="1" ht="13.15" customHeight="1" x14ac:dyDescent="0.2">
      <c r="A52" s="152"/>
      <c r="B52" s="153"/>
      <c r="C52" s="154">
        <v>50</v>
      </c>
      <c r="D52" s="163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5"/>
    </row>
    <row r="53" spans="1:34" ht="13.15" customHeight="1" x14ac:dyDescent="0.2">
      <c r="A53" s="140">
        <v>1</v>
      </c>
      <c r="B53" s="141" t="str">
        <f t="shared" ref="B53:B84" si="8">IFERROR(VLOOKUP(A53,stuff,2,FALSE),"")</f>
        <v>51774</v>
      </c>
      <c r="C53" s="137" t="str">
        <f t="shared" ref="C53:C84" si="9">IFERROR(VLOOKUP(A53,stuff,3,FALSE),"")</f>
        <v>山村 博</v>
      </c>
      <c r="D53" s="135" t="str">
        <f>IF(COUNTIF('勤務表 (2)'!D$3:D3,$A$1)=1,1,"")</f>
        <v/>
      </c>
      <c r="E53" s="136" t="str">
        <f>IF(COUNTIF('勤務表 (2)'!E$3:E3,$A$1)=1,1,"")</f>
        <v/>
      </c>
      <c r="F53" s="136" t="str">
        <f>IF(COUNTIF('勤務表 (2)'!F$3:F3,$A$1)=1,1,"")</f>
        <v/>
      </c>
      <c r="G53" s="136" t="str">
        <f>IF(COUNTIF('勤務表 (2)'!G$3:G3,$A$1)=1,1,"")</f>
        <v/>
      </c>
      <c r="H53" s="136" t="str">
        <f>IF(COUNTIF('勤務表 (2)'!H$3:H3,$A$1)=1,1,"")</f>
        <v/>
      </c>
      <c r="I53" s="136" t="str">
        <f>IF(COUNTIF('勤務表 (2)'!I$3:I3,$A$1)=1,1,"")</f>
        <v/>
      </c>
      <c r="J53" s="136" t="str">
        <f>IF(COUNTIF('勤務表 (2)'!J$3:J3,$A$1)=1,1,"")</f>
        <v/>
      </c>
      <c r="K53" s="136" t="str">
        <f>IF(COUNTIF('勤務表 (2)'!K$3:K3,$A$1)=1,1,"")</f>
        <v/>
      </c>
      <c r="L53" s="136" t="str">
        <f>IF(COUNTIF('勤務表 (2)'!L$3:L3,$A$1)=1,1,"")</f>
        <v/>
      </c>
      <c r="M53" s="136" t="str">
        <f>IF(COUNTIF('勤務表 (2)'!M$3:M3,$A$1)=1,1,"")</f>
        <v/>
      </c>
      <c r="N53" s="136" t="str">
        <f>IF(COUNTIF('勤務表 (2)'!N$3:N3,$A$1)=1,1,"")</f>
        <v/>
      </c>
      <c r="O53" s="136" t="str">
        <f>IF(COUNTIF('勤務表 (2)'!O$3:O3,$A$1)=1,1,"")</f>
        <v/>
      </c>
      <c r="P53" s="136" t="str">
        <f>IF(COUNTIF('勤務表 (2)'!P$3:P3,$A$1)=1,1,"")</f>
        <v/>
      </c>
      <c r="Q53" s="136" t="str">
        <f>IF(COUNTIF('勤務表 (2)'!Q$3:Q3,$A$1)=1,1,"")</f>
        <v/>
      </c>
      <c r="R53" s="136" t="str">
        <f>IF(COUNTIF('勤務表 (2)'!R$3:R3,$A$1)=1,1,"")</f>
        <v/>
      </c>
      <c r="S53" s="136" t="str">
        <f>IF(COUNTIF('勤務表 (2)'!S$3:S3,$A$1)=1,1,"")</f>
        <v/>
      </c>
      <c r="T53" s="136" t="str">
        <f>IF(COUNTIF('勤務表 (2)'!T$3:T3,$A$1)=1,1,"")</f>
        <v/>
      </c>
      <c r="U53" s="136" t="str">
        <f>IF(COUNTIF('勤務表 (2)'!U$3:U3,$A$1)=1,1,"")</f>
        <v/>
      </c>
      <c r="V53" s="136" t="str">
        <f>IF(COUNTIF('勤務表 (2)'!V$3:V3,$A$1)=1,1,"")</f>
        <v/>
      </c>
      <c r="W53" s="136" t="str">
        <f>IF(COUNTIF('勤務表 (2)'!W$3:W3,$A$1)=1,1,"")</f>
        <v/>
      </c>
      <c r="X53" s="136" t="str">
        <f>IF(COUNTIF('勤務表 (2)'!X$3:X3,$A$1)=1,1,"")</f>
        <v/>
      </c>
      <c r="Y53" s="136" t="str">
        <f>IF(COUNTIF('勤務表 (2)'!Y$3:Y3,$A$1)=1,1,"")</f>
        <v/>
      </c>
      <c r="Z53" s="136" t="str">
        <f>IF(COUNTIF('勤務表 (2)'!Z$3:Z3,$A$1)=1,1,"")</f>
        <v/>
      </c>
      <c r="AA53" s="136" t="str">
        <f>IF(COUNTIF('勤務表 (2)'!AA$3:AA3,$A$1)=1,1,"")</f>
        <v/>
      </c>
      <c r="AB53" s="136" t="str">
        <f>IF(COUNTIF('勤務表 (2)'!AB$3:AB3,$A$1)=1,1,"")</f>
        <v/>
      </c>
      <c r="AC53" s="136" t="str">
        <f>IF(COUNTIF('勤務表 (2)'!AC$3:AC3,$A$1)=1,1,"")</f>
        <v/>
      </c>
      <c r="AD53" s="136" t="str">
        <f>IF(COUNTIF('勤務表 (2)'!AD$3:AD3,$A$1)=1,1,"")</f>
        <v/>
      </c>
      <c r="AE53" s="136" t="str">
        <f>IF(COUNTIF('勤務表 (2)'!AE$3:AE3,$A$1)=1,1,"")</f>
        <v/>
      </c>
      <c r="AF53" s="136" t="str">
        <f>IF(COUNTIF('勤務表 (2)'!AF$3:AF3,$A$1)=1,1,"")</f>
        <v/>
      </c>
      <c r="AG53" s="136" t="str">
        <f>IF(COUNTIF('勤務表 (2)'!AG$3:AG3,$A$1)=1,1,"")</f>
        <v/>
      </c>
      <c r="AH53" s="137" t="str">
        <f>IF(COUNTIF('勤務表 (2)'!AH$3:AH3,$A$1)=1,1,"")</f>
        <v/>
      </c>
    </row>
    <row r="54" spans="1:34" ht="13.15" customHeight="1" x14ac:dyDescent="0.2">
      <c r="A54" s="142">
        <f>IFERROR(IF(A53+1&lt;=MAX('デイリーデータ (2)'!G:G),A53+1,""),"")</f>
        <v>2</v>
      </c>
      <c r="B54" s="143" t="str">
        <f t="shared" si="8"/>
        <v>35665</v>
      </c>
      <c r="C54" s="144" t="str">
        <f t="shared" si="9"/>
        <v>山下 修</v>
      </c>
      <c r="D54" s="145" t="str">
        <f>IF(COUNTIF('勤務表 (2)'!D$3:D4,午前半!$A$1)=COUNTIF('勤務表 (2)'!D$3:D3,午前半!$A$1),"",COUNTIF('勤務表 (2)'!D$3:D4,午前半!$A$1))</f>
        <v/>
      </c>
      <c r="E54" s="146" t="str">
        <f>IF(COUNTIF('勤務表 (2)'!E$3:E4,午前半!$A$1)=COUNTIF('勤務表 (2)'!E$3:E3,午前半!$A$1),"",COUNTIF('勤務表 (2)'!E$3:E4,午前半!$A$1))</f>
        <v/>
      </c>
      <c r="F54" s="146" t="str">
        <f>IF(COUNTIF('勤務表 (2)'!F$3:F4,午前半!$A$1)=COUNTIF('勤務表 (2)'!F$3:F3,午前半!$A$1),"",COUNTIF('勤務表 (2)'!F$3:F4,午前半!$A$1))</f>
        <v/>
      </c>
      <c r="G54" s="146" t="str">
        <f>IF(COUNTIF('勤務表 (2)'!G$3:G4,午前半!$A$1)=COUNTIF('勤務表 (2)'!G$3:G3,午前半!$A$1),"",COUNTIF('勤務表 (2)'!G$3:G4,午前半!$A$1))</f>
        <v/>
      </c>
      <c r="H54" s="146" t="str">
        <f>IF(COUNTIF('勤務表 (2)'!H$3:H4,午前半!$A$1)=COUNTIF('勤務表 (2)'!H$3:H3,午前半!$A$1),"",COUNTIF('勤務表 (2)'!H$3:H4,午前半!$A$1))</f>
        <v/>
      </c>
      <c r="I54" s="146" t="str">
        <f>IF(COUNTIF('勤務表 (2)'!I$3:I4,午前半!$A$1)=COUNTIF('勤務表 (2)'!I$3:I3,午前半!$A$1),"",COUNTIF('勤務表 (2)'!I$3:I4,午前半!$A$1))</f>
        <v/>
      </c>
      <c r="J54" s="146" t="str">
        <f>IF(COUNTIF('勤務表 (2)'!J$3:J4,午前半!$A$1)=COUNTIF('勤務表 (2)'!J$3:J3,午前半!$A$1),"",COUNTIF('勤務表 (2)'!J$3:J4,午前半!$A$1))</f>
        <v/>
      </c>
      <c r="K54" s="146" t="str">
        <f>IF(COUNTIF('勤務表 (2)'!K$3:K4,午前半!$A$1)=COUNTIF('勤務表 (2)'!K$3:K3,午前半!$A$1),"",COUNTIF('勤務表 (2)'!K$3:K4,午前半!$A$1))</f>
        <v/>
      </c>
      <c r="L54" s="146" t="str">
        <f>IF(COUNTIF('勤務表 (2)'!L$3:L4,午前半!$A$1)=COUNTIF('勤務表 (2)'!L$3:L3,午前半!$A$1),"",COUNTIF('勤務表 (2)'!L$3:L4,午前半!$A$1))</f>
        <v/>
      </c>
      <c r="M54" s="146" t="str">
        <f>IF(COUNTIF('勤務表 (2)'!M$3:M4,午前半!$A$1)=COUNTIF('勤務表 (2)'!M$3:M3,午前半!$A$1),"",COUNTIF('勤務表 (2)'!M$3:M4,午前半!$A$1))</f>
        <v/>
      </c>
      <c r="N54" s="146" t="str">
        <f>IF(COUNTIF('勤務表 (2)'!N$3:N4,午前半!$A$1)=COUNTIF('勤務表 (2)'!N$3:N3,午前半!$A$1),"",COUNTIF('勤務表 (2)'!N$3:N4,午前半!$A$1))</f>
        <v/>
      </c>
      <c r="O54" s="146" t="str">
        <f>IF(COUNTIF('勤務表 (2)'!O$3:O4,午前半!$A$1)=COUNTIF('勤務表 (2)'!O$3:O3,午前半!$A$1),"",COUNTIF('勤務表 (2)'!O$3:O4,午前半!$A$1))</f>
        <v/>
      </c>
      <c r="P54" s="146" t="str">
        <f>IF(COUNTIF('勤務表 (2)'!P$3:P4,午前半!$A$1)=COUNTIF('勤務表 (2)'!P$3:P3,午前半!$A$1),"",COUNTIF('勤務表 (2)'!P$3:P4,午前半!$A$1))</f>
        <v/>
      </c>
      <c r="Q54" s="146" t="str">
        <f>IF(COUNTIF('勤務表 (2)'!Q$3:Q4,午前半!$A$1)=COUNTIF('勤務表 (2)'!Q$3:Q3,午前半!$A$1),"",COUNTIF('勤務表 (2)'!Q$3:Q4,午前半!$A$1))</f>
        <v/>
      </c>
      <c r="R54" s="146" t="str">
        <f>IF(COUNTIF('勤務表 (2)'!R$3:R4,午前半!$A$1)=COUNTIF('勤務表 (2)'!R$3:R3,午前半!$A$1),"",COUNTIF('勤務表 (2)'!R$3:R4,午前半!$A$1))</f>
        <v/>
      </c>
      <c r="S54" s="146" t="str">
        <f>IF(COUNTIF('勤務表 (2)'!S$3:S4,午前半!$A$1)=COUNTIF('勤務表 (2)'!S$3:S3,午前半!$A$1),"",COUNTIF('勤務表 (2)'!S$3:S4,午前半!$A$1))</f>
        <v/>
      </c>
      <c r="T54" s="146" t="str">
        <f>IF(COUNTIF('勤務表 (2)'!T$3:T4,午前半!$A$1)=COUNTIF('勤務表 (2)'!T$3:T3,午前半!$A$1),"",COUNTIF('勤務表 (2)'!T$3:T4,午前半!$A$1))</f>
        <v/>
      </c>
      <c r="U54" s="146" t="str">
        <f>IF(COUNTIF('勤務表 (2)'!U$3:U4,午前半!$A$1)=COUNTIF('勤務表 (2)'!U$3:U3,午前半!$A$1),"",COUNTIF('勤務表 (2)'!U$3:U4,午前半!$A$1))</f>
        <v/>
      </c>
      <c r="V54" s="146" t="str">
        <f>IF(COUNTIF('勤務表 (2)'!V$3:V4,午前半!$A$1)=COUNTIF('勤務表 (2)'!V$3:V3,午前半!$A$1),"",COUNTIF('勤務表 (2)'!V$3:V4,午前半!$A$1))</f>
        <v/>
      </c>
      <c r="W54" s="146" t="str">
        <f>IF(COUNTIF('勤務表 (2)'!W$3:W4,午前半!$A$1)=COUNTIF('勤務表 (2)'!W$3:W3,午前半!$A$1),"",COUNTIF('勤務表 (2)'!W$3:W4,午前半!$A$1))</f>
        <v/>
      </c>
      <c r="X54" s="146" t="str">
        <f>IF(COUNTIF('勤務表 (2)'!X$3:X4,午前半!$A$1)=COUNTIF('勤務表 (2)'!X$3:X3,午前半!$A$1),"",COUNTIF('勤務表 (2)'!X$3:X4,午前半!$A$1))</f>
        <v/>
      </c>
      <c r="Y54" s="146" t="str">
        <f>IF(COUNTIF('勤務表 (2)'!Y$3:Y4,午前半!$A$1)=COUNTIF('勤務表 (2)'!Y$3:Y3,午前半!$A$1),"",COUNTIF('勤務表 (2)'!Y$3:Y4,午前半!$A$1))</f>
        <v/>
      </c>
      <c r="Z54" s="146" t="str">
        <f>IF(COUNTIF('勤務表 (2)'!Z$3:Z4,午前半!$A$1)=COUNTIF('勤務表 (2)'!Z$3:Z3,午前半!$A$1),"",COUNTIF('勤務表 (2)'!Z$3:Z4,午前半!$A$1))</f>
        <v/>
      </c>
      <c r="AA54" s="146" t="str">
        <f>IF(COUNTIF('勤務表 (2)'!AA$3:AA4,午前半!$A$1)=COUNTIF('勤務表 (2)'!AA$3:AA3,午前半!$A$1),"",COUNTIF('勤務表 (2)'!AA$3:AA4,午前半!$A$1))</f>
        <v/>
      </c>
      <c r="AB54" s="146" t="str">
        <f>IF(COUNTIF('勤務表 (2)'!AB$3:AB4,午前半!$A$1)=COUNTIF('勤務表 (2)'!AB$3:AB3,午前半!$A$1),"",COUNTIF('勤務表 (2)'!AB$3:AB4,午前半!$A$1))</f>
        <v/>
      </c>
      <c r="AC54" s="146" t="str">
        <f>IF(COUNTIF('勤務表 (2)'!AC$3:AC4,午前半!$A$1)=COUNTIF('勤務表 (2)'!AC$3:AC3,午前半!$A$1),"",COUNTIF('勤務表 (2)'!AC$3:AC4,午前半!$A$1))</f>
        <v/>
      </c>
      <c r="AD54" s="146" t="str">
        <f>IF(COUNTIF('勤務表 (2)'!AD$3:AD4,午前半!$A$1)=COUNTIF('勤務表 (2)'!AD$3:AD3,午前半!$A$1),"",COUNTIF('勤務表 (2)'!AD$3:AD4,午前半!$A$1))</f>
        <v/>
      </c>
      <c r="AE54" s="146" t="str">
        <f>IF(COUNTIF('勤務表 (2)'!AE$3:AE4,午前半!$A$1)=COUNTIF('勤務表 (2)'!AE$3:AE3,午前半!$A$1),"",COUNTIF('勤務表 (2)'!AE$3:AE4,午前半!$A$1))</f>
        <v/>
      </c>
      <c r="AF54" s="146" t="str">
        <f>IF(COUNTIF('勤務表 (2)'!AF$3:AF4,午前半!$A$1)=COUNTIF('勤務表 (2)'!AF$3:AF3,午前半!$A$1),"",COUNTIF('勤務表 (2)'!AF$3:AF4,午前半!$A$1))</f>
        <v/>
      </c>
      <c r="AG54" s="146" t="str">
        <f>IF(COUNTIF('勤務表 (2)'!AG$3:AG4,午前半!$A$1)=COUNTIF('勤務表 (2)'!AG$3:AG3,午前半!$A$1),"",COUNTIF('勤務表 (2)'!AG$3:AG4,午前半!$A$1))</f>
        <v/>
      </c>
      <c r="AH54" s="144" t="str">
        <f>IF(COUNTIF('勤務表 (2)'!AH$3:AH4,午前半!$A$1)=COUNTIF('勤務表 (2)'!AH$3:AH3,午前半!$A$1),"",COUNTIF('勤務表 (2)'!AH$3:AH4,午前半!$A$1))</f>
        <v/>
      </c>
    </row>
    <row r="55" spans="1:34" ht="13.15" customHeight="1" x14ac:dyDescent="0.2">
      <c r="A55" s="142">
        <f>IFERROR(IF(A54+1&lt;=MAX('デイリーデータ (2)'!G:G),A54+1,""),"")</f>
        <v>3</v>
      </c>
      <c r="B55" s="143" t="str">
        <f t="shared" si="8"/>
        <v>62993</v>
      </c>
      <c r="C55" s="144" t="str">
        <f t="shared" si="9"/>
        <v>平田 恵哉</v>
      </c>
      <c r="D55" s="145" t="str">
        <f>IF(COUNTIF('勤務表 (2)'!D$3:D5,午前半!$A$1)=COUNTIF('勤務表 (2)'!D$3:D4,午前半!$A$1),"",COUNTIF('勤務表 (2)'!D$3:D5,午前半!$A$1))</f>
        <v/>
      </c>
      <c r="E55" s="146" t="str">
        <f>IF(COUNTIF('勤務表 (2)'!E$3:E5,午前半!$A$1)=COUNTIF('勤務表 (2)'!E$3:E4,午前半!$A$1),"",COUNTIF('勤務表 (2)'!E$3:E5,午前半!$A$1))</f>
        <v/>
      </c>
      <c r="F55" s="146" t="str">
        <f>IF(COUNTIF('勤務表 (2)'!F$3:F5,午前半!$A$1)=COUNTIF('勤務表 (2)'!F$3:F4,午前半!$A$1),"",COUNTIF('勤務表 (2)'!F$3:F5,午前半!$A$1))</f>
        <v/>
      </c>
      <c r="G55" s="146" t="str">
        <f>IF(COUNTIF('勤務表 (2)'!G$3:G5,午前半!$A$1)=COUNTIF('勤務表 (2)'!G$3:G4,午前半!$A$1),"",COUNTIF('勤務表 (2)'!G$3:G5,午前半!$A$1))</f>
        <v/>
      </c>
      <c r="H55" s="146">
        <f>IF(COUNTIF('勤務表 (2)'!H$3:H5,午前半!$A$1)=COUNTIF('勤務表 (2)'!H$3:H4,午前半!$A$1),"",COUNTIF('勤務表 (2)'!H$3:H5,午前半!$A$1))</f>
        <v>1</v>
      </c>
      <c r="I55" s="146" t="str">
        <f>IF(COUNTIF('勤務表 (2)'!I$3:I5,午前半!$A$1)=COUNTIF('勤務表 (2)'!I$3:I4,午前半!$A$1),"",COUNTIF('勤務表 (2)'!I$3:I5,午前半!$A$1))</f>
        <v/>
      </c>
      <c r="J55" s="146" t="str">
        <f>IF(COUNTIF('勤務表 (2)'!J$3:J5,午前半!$A$1)=COUNTIF('勤務表 (2)'!J$3:J4,午前半!$A$1),"",COUNTIF('勤務表 (2)'!J$3:J5,午前半!$A$1))</f>
        <v/>
      </c>
      <c r="K55" s="146" t="str">
        <f>IF(COUNTIF('勤務表 (2)'!K$3:K5,午前半!$A$1)=COUNTIF('勤務表 (2)'!K$3:K4,午前半!$A$1),"",COUNTIF('勤務表 (2)'!K$3:K5,午前半!$A$1))</f>
        <v/>
      </c>
      <c r="L55" s="146" t="str">
        <f>IF(COUNTIF('勤務表 (2)'!L$3:L5,午前半!$A$1)=COUNTIF('勤務表 (2)'!L$3:L4,午前半!$A$1),"",COUNTIF('勤務表 (2)'!L$3:L5,午前半!$A$1))</f>
        <v/>
      </c>
      <c r="M55" s="146" t="str">
        <f>IF(COUNTIF('勤務表 (2)'!M$3:M5,午前半!$A$1)=COUNTIF('勤務表 (2)'!M$3:M4,午前半!$A$1),"",COUNTIF('勤務表 (2)'!M$3:M5,午前半!$A$1))</f>
        <v/>
      </c>
      <c r="N55" s="146" t="str">
        <f>IF(COUNTIF('勤務表 (2)'!N$3:N5,午前半!$A$1)=COUNTIF('勤務表 (2)'!N$3:N4,午前半!$A$1),"",COUNTIF('勤務表 (2)'!N$3:N5,午前半!$A$1))</f>
        <v/>
      </c>
      <c r="O55" s="146" t="str">
        <f>IF(COUNTIF('勤務表 (2)'!O$3:O5,午前半!$A$1)=COUNTIF('勤務表 (2)'!O$3:O4,午前半!$A$1),"",COUNTIF('勤務表 (2)'!O$3:O5,午前半!$A$1))</f>
        <v/>
      </c>
      <c r="P55" s="146" t="str">
        <f>IF(COUNTIF('勤務表 (2)'!P$3:P5,午前半!$A$1)=COUNTIF('勤務表 (2)'!P$3:P4,午前半!$A$1),"",COUNTIF('勤務表 (2)'!P$3:P5,午前半!$A$1))</f>
        <v/>
      </c>
      <c r="Q55" s="146" t="str">
        <f>IF(COUNTIF('勤務表 (2)'!Q$3:Q5,午前半!$A$1)=COUNTIF('勤務表 (2)'!Q$3:Q4,午前半!$A$1),"",COUNTIF('勤務表 (2)'!Q$3:Q5,午前半!$A$1))</f>
        <v/>
      </c>
      <c r="R55" s="146" t="str">
        <f>IF(COUNTIF('勤務表 (2)'!R$3:R5,午前半!$A$1)=COUNTIF('勤務表 (2)'!R$3:R4,午前半!$A$1),"",COUNTIF('勤務表 (2)'!R$3:R5,午前半!$A$1))</f>
        <v/>
      </c>
      <c r="S55" s="146" t="str">
        <f>IF(COUNTIF('勤務表 (2)'!S$3:S5,午前半!$A$1)=COUNTIF('勤務表 (2)'!S$3:S4,午前半!$A$1),"",COUNTIF('勤務表 (2)'!S$3:S5,午前半!$A$1))</f>
        <v/>
      </c>
      <c r="T55" s="146" t="str">
        <f>IF(COUNTIF('勤務表 (2)'!T$3:T5,午前半!$A$1)=COUNTIF('勤務表 (2)'!T$3:T4,午前半!$A$1),"",COUNTIF('勤務表 (2)'!T$3:T5,午前半!$A$1))</f>
        <v/>
      </c>
      <c r="U55" s="146" t="str">
        <f>IF(COUNTIF('勤務表 (2)'!U$3:U5,午前半!$A$1)=COUNTIF('勤務表 (2)'!U$3:U4,午前半!$A$1),"",COUNTIF('勤務表 (2)'!U$3:U5,午前半!$A$1))</f>
        <v/>
      </c>
      <c r="V55" s="146">
        <f>IF(COUNTIF('勤務表 (2)'!V$3:V5,午前半!$A$1)=COUNTIF('勤務表 (2)'!V$3:V4,午前半!$A$1),"",COUNTIF('勤務表 (2)'!V$3:V5,午前半!$A$1))</f>
        <v>1</v>
      </c>
      <c r="W55" s="146" t="str">
        <f>IF(COUNTIF('勤務表 (2)'!W$3:W5,午前半!$A$1)=COUNTIF('勤務表 (2)'!W$3:W4,午前半!$A$1),"",COUNTIF('勤務表 (2)'!W$3:W5,午前半!$A$1))</f>
        <v/>
      </c>
      <c r="X55" s="146" t="str">
        <f>IF(COUNTIF('勤務表 (2)'!X$3:X5,午前半!$A$1)=COUNTIF('勤務表 (2)'!X$3:X4,午前半!$A$1),"",COUNTIF('勤務表 (2)'!X$3:X5,午前半!$A$1))</f>
        <v/>
      </c>
      <c r="Y55" s="146" t="str">
        <f>IF(COUNTIF('勤務表 (2)'!Y$3:Y5,午前半!$A$1)=COUNTIF('勤務表 (2)'!Y$3:Y4,午前半!$A$1),"",COUNTIF('勤務表 (2)'!Y$3:Y5,午前半!$A$1))</f>
        <v/>
      </c>
      <c r="Z55" s="146" t="str">
        <f>IF(COUNTIF('勤務表 (2)'!Z$3:Z5,午前半!$A$1)=COUNTIF('勤務表 (2)'!Z$3:Z4,午前半!$A$1),"",COUNTIF('勤務表 (2)'!Z$3:Z5,午前半!$A$1))</f>
        <v/>
      </c>
      <c r="AA55" s="146" t="str">
        <f>IF(COUNTIF('勤務表 (2)'!AA$3:AA5,午前半!$A$1)=COUNTIF('勤務表 (2)'!AA$3:AA4,午前半!$A$1),"",COUNTIF('勤務表 (2)'!AA$3:AA5,午前半!$A$1))</f>
        <v/>
      </c>
      <c r="AB55" s="146" t="str">
        <f>IF(COUNTIF('勤務表 (2)'!AB$3:AB5,午前半!$A$1)=COUNTIF('勤務表 (2)'!AB$3:AB4,午前半!$A$1),"",COUNTIF('勤務表 (2)'!AB$3:AB5,午前半!$A$1))</f>
        <v/>
      </c>
      <c r="AC55" s="146" t="str">
        <f>IF(COUNTIF('勤務表 (2)'!AC$3:AC5,午前半!$A$1)=COUNTIF('勤務表 (2)'!AC$3:AC4,午前半!$A$1),"",COUNTIF('勤務表 (2)'!AC$3:AC5,午前半!$A$1))</f>
        <v/>
      </c>
      <c r="AD55" s="146" t="str">
        <f>IF(COUNTIF('勤務表 (2)'!AD$3:AD5,午前半!$A$1)=COUNTIF('勤務表 (2)'!AD$3:AD4,午前半!$A$1),"",COUNTIF('勤務表 (2)'!AD$3:AD5,午前半!$A$1))</f>
        <v/>
      </c>
      <c r="AE55" s="146" t="str">
        <f>IF(COUNTIF('勤務表 (2)'!AE$3:AE5,午前半!$A$1)=COUNTIF('勤務表 (2)'!AE$3:AE4,午前半!$A$1),"",COUNTIF('勤務表 (2)'!AE$3:AE5,午前半!$A$1))</f>
        <v/>
      </c>
      <c r="AF55" s="146" t="str">
        <f>IF(COUNTIF('勤務表 (2)'!AF$3:AF5,午前半!$A$1)=COUNTIF('勤務表 (2)'!AF$3:AF4,午前半!$A$1),"",COUNTIF('勤務表 (2)'!AF$3:AF5,午前半!$A$1))</f>
        <v/>
      </c>
      <c r="AG55" s="146" t="str">
        <f>IF(COUNTIF('勤務表 (2)'!AG$3:AG5,午前半!$A$1)=COUNTIF('勤務表 (2)'!AG$3:AG4,午前半!$A$1),"",COUNTIF('勤務表 (2)'!AG$3:AG5,午前半!$A$1))</f>
        <v/>
      </c>
      <c r="AH55" s="144" t="str">
        <f>IF(COUNTIF('勤務表 (2)'!AH$3:AH5,午前半!$A$1)=COUNTIF('勤務表 (2)'!AH$3:AH4,午前半!$A$1),"",COUNTIF('勤務表 (2)'!AH$3:AH5,午前半!$A$1))</f>
        <v/>
      </c>
    </row>
    <row r="56" spans="1:34" s="37" customFormat="1" ht="13.15" customHeight="1" x14ac:dyDescent="0.2">
      <c r="A56" s="142">
        <f>IFERROR(IF(A55+1&lt;=MAX('デイリーデータ (2)'!G:G),A55+1,""),"")</f>
        <v>4</v>
      </c>
      <c r="B56" s="143" t="str">
        <f t="shared" si="8"/>
        <v>88014</v>
      </c>
      <c r="C56" s="144" t="str">
        <f t="shared" si="9"/>
        <v>長田 弘二</v>
      </c>
      <c r="D56" s="145" t="str">
        <f>IF(COUNTIF('勤務表 (2)'!D$3:D6,午前半!$A$1)=COUNTIF('勤務表 (2)'!D$3:D5,午前半!$A$1),"",COUNTIF('勤務表 (2)'!D$3:D6,午前半!$A$1))</f>
        <v/>
      </c>
      <c r="E56" s="146" t="str">
        <f>IF(COUNTIF('勤務表 (2)'!E$3:E6,午前半!$A$1)=COUNTIF('勤務表 (2)'!E$3:E5,午前半!$A$1),"",COUNTIF('勤務表 (2)'!E$3:E6,午前半!$A$1))</f>
        <v/>
      </c>
      <c r="F56" s="146" t="str">
        <f>IF(COUNTIF('勤務表 (2)'!F$3:F6,午前半!$A$1)=COUNTIF('勤務表 (2)'!F$3:F5,午前半!$A$1),"",COUNTIF('勤務表 (2)'!F$3:F6,午前半!$A$1))</f>
        <v/>
      </c>
      <c r="G56" s="146" t="str">
        <f>IF(COUNTIF('勤務表 (2)'!G$3:G6,午前半!$A$1)=COUNTIF('勤務表 (2)'!G$3:G5,午前半!$A$1),"",COUNTIF('勤務表 (2)'!G$3:G6,午前半!$A$1))</f>
        <v/>
      </c>
      <c r="H56" s="146" t="str">
        <f>IF(COUNTIF('勤務表 (2)'!H$3:H6,午前半!$A$1)=COUNTIF('勤務表 (2)'!H$3:H5,午前半!$A$1),"",COUNTIF('勤務表 (2)'!H$3:H6,午前半!$A$1))</f>
        <v/>
      </c>
      <c r="I56" s="146" t="str">
        <f>IF(COUNTIF('勤務表 (2)'!I$3:I6,午前半!$A$1)=COUNTIF('勤務表 (2)'!I$3:I5,午前半!$A$1),"",COUNTIF('勤務表 (2)'!I$3:I6,午前半!$A$1))</f>
        <v/>
      </c>
      <c r="J56" s="146" t="str">
        <f>IF(COUNTIF('勤務表 (2)'!J$3:J6,午前半!$A$1)=COUNTIF('勤務表 (2)'!J$3:J5,午前半!$A$1),"",COUNTIF('勤務表 (2)'!J$3:J6,午前半!$A$1))</f>
        <v/>
      </c>
      <c r="K56" s="146" t="str">
        <f>IF(COUNTIF('勤務表 (2)'!K$3:K6,午前半!$A$1)=COUNTIF('勤務表 (2)'!K$3:K5,午前半!$A$1),"",COUNTIF('勤務表 (2)'!K$3:K6,午前半!$A$1))</f>
        <v/>
      </c>
      <c r="L56" s="146" t="str">
        <f>IF(COUNTIF('勤務表 (2)'!L$3:L6,午前半!$A$1)=COUNTIF('勤務表 (2)'!L$3:L5,午前半!$A$1),"",COUNTIF('勤務表 (2)'!L$3:L6,午前半!$A$1))</f>
        <v/>
      </c>
      <c r="M56" s="146" t="str">
        <f>IF(COUNTIF('勤務表 (2)'!M$3:M6,午前半!$A$1)=COUNTIF('勤務表 (2)'!M$3:M5,午前半!$A$1),"",COUNTIF('勤務表 (2)'!M$3:M6,午前半!$A$1))</f>
        <v/>
      </c>
      <c r="N56" s="146" t="str">
        <f>IF(COUNTIF('勤務表 (2)'!N$3:N6,午前半!$A$1)=COUNTIF('勤務表 (2)'!N$3:N5,午前半!$A$1),"",COUNTIF('勤務表 (2)'!N$3:N6,午前半!$A$1))</f>
        <v/>
      </c>
      <c r="O56" s="146">
        <f>IF(COUNTIF('勤務表 (2)'!O$3:O6,午前半!$A$1)=COUNTIF('勤務表 (2)'!O$3:O5,午前半!$A$1),"",COUNTIF('勤務表 (2)'!O$3:O6,午前半!$A$1))</f>
        <v>1</v>
      </c>
      <c r="P56" s="146" t="str">
        <f>IF(COUNTIF('勤務表 (2)'!P$3:P6,午前半!$A$1)=COUNTIF('勤務表 (2)'!P$3:P5,午前半!$A$1),"",COUNTIF('勤務表 (2)'!P$3:P6,午前半!$A$1))</f>
        <v/>
      </c>
      <c r="Q56" s="146" t="str">
        <f>IF(COUNTIF('勤務表 (2)'!Q$3:Q6,午前半!$A$1)=COUNTIF('勤務表 (2)'!Q$3:Q5,午前半!$A$1),"",COUNTIF('勤務表 (2)'!Q$3:Q6,午前半!$A$1))</f>
        <v/>
      </c>
      <c r="R56" s="146" t="str">
        <f>IF(COUNTIF('勤務表 (2)'!R$3:R6,午前半!$A$1)=COUNTIF('勤務表 (2)'!R$3:R5,午前半!$A$1),"",COUNTIF('勤務表 (2)'!R$3:R6,午前半!$A$1))</f>
        <v/>
      </c>
      <c r="S56" s="146" t="str">
        <f>IF(COUNTIF('勤務表 (2)'!S$3:S6,午前半!$A$1)=COUNTIF('勤務表 (2)'!S$3:S5,午前半!$A$1),"",COUNTIF('勤務表 (2)'!S$3:S6,午前半!$A$1))</f>
        <v/>
      </c>
      <c r="T56" s="146" t="str">
        <f>IF(COUNTIF('勤務表 (2)'!T$3:T6,午前半!$A$1)=COUNTIF('勤務表 (2)'!T$3:T5,午前半!$A$1),"",COUNTIF('勤務表 (2)'!T$3:T6,午前半!$A$1))</f>
        <v/>
      </c>
      <c r="U56" s="146" t="str">
        <f>IF(COUNTIF('勤務表 (2)'!U$3:U6,午前半!$A$1)=COUNTIF('勤務表 (2)'!U$3:U5,午前半!$A$1),"",COUNTIF('勤務表 (2)'!U$3:U6,午前半!$A$1))</f>
        <v/>
      </c>
      <c r="V56" s="146" t="str">
        <f>IF(COUNTIF('勤務表 (2)'!V$3:V6,午前半!$A$1)=COUNTIF('勤務表 (2)'!V$3:V5,午前半!$A$1),"",COUNTIF('勤務表 (2)'!V$3:V6,午前半!$A$1))</f>
        <v/>
      </c>
      <c r="W56" s="146" t="str">
        <f>IF(COUNTIF('勤務表 (2)'!W$3:W6,午前半!$A$1)=COUNTIF('勤務表 (2)'!W$3:W5,午前半!$A$1),"",COUNTIF('勤務表 (2)'!W$3:W6,午前半!$A$1))</f>
        <v/>
      </c>
      <c r="X56" s="146" t="str">
        <f>IF(COUNTIF('勤務表 (2)'!X$3:X6,午前半!$A$1)=COUNTIF('勤務表 (2)'!X$3:X5,午前半!$A$1),"",COUNTIF('勤務表 (2)'!X$3:X6,午前半!$A$1))</f>
        <v/>
      </c>
      <c r="Y56" s="146" t="str">
        <f>IF(COUNTIF('勤務表 (2)'!Y$3:Y6,午前半!$A$1)=COUNTIF('勤務表 (2)'!Y$3:Y5,午前半!$A$1),"",COUNTIF('勤務表 (2)'!Y$3:Y6,午前半!$A$1))</f>
        <v/>
      </c>
      <c r="Z56" s="146" t="str">
        <f>IF(COUNTIF('勤務表 (2)'!Z$3:Z6,午前半!$A$1)=COUNTIF('勤務表 (2)'!Z$3:Z5,午前半!$A$1),"",COUNTIF('勤務表 (2)'!Z$3:Z6,午前半!$A$1))</f>
        <v/>
      </c>
      <c r="AA56" s="146" t="str">
        <f>IF(COUNTIF('勤務表 (2)'!AA$3:AA6,午前半!$A$1)=COUNTIF('勤務表 (2)'!AA$3:AA5,午前半!$A$1),"",COUNTIF('勤務表 (2)'!AA$3:AA6,午前半!$A$1))</f>
        <v/>
      </c>
      <c r="AB56" s="146" t="str">
        <f>IF(COUNTIF('勤務表 (2)'!AB$3:AB6,午前半!$A$1)=COUNTIF('勤務表 (2)'!AB$3:AB5,午前半!$A$1),"",COUNTIF('勤務表 (2)'!AB$3:AB6,午前半!$A$1))</f>
        <v/>
      </c>
      <c r="AC56" s="146">
        <f>IF(COUNTIF('勤務表 (2)'!AC$3:AC6,午前半!$A$1)=COUNTIF('勤務表 (2)'!AC$3:AC5,午前半!$A$1),"",COUNTIF('勤務表 (2)'!AC$3:AC6,午前半!$A$1))</f>
        <v>1</v>
      </c>
      <c r="AD56" s="146" t="str">
        <f>IF(COUNTIF('勤務表 (2)'!AD$3:AD6,午前半!$A$1)=COUNTIF('勤務表 (2)'!AD$3:AD5,午前半!$A$1),"",COUNTIF('勤務表 (2)'!AD$3:AD6,午前半!$A$1))</f>
        <v/>
      </c>
      <c r="AE56" s="146" t="str">
        <f>IF(COUNTIF('勤務表 (2)'!AE$3:AE6,午前半!$A$1)=COUNTIF('勤務表 (2)'!AE$3:AE5,午前半!$A$1),"",COUNTIF('勤務表 (2)'!AE$3:AE6,午前半!$A$1))</f>
        <v/>
      </c>
      <c r="AF56" s="146" t="str">
        <f>IF(COUNTIF('勤務表 (2)'!AF$3:AF6,午前半!$A$1)=COUNTIF('勤務表 (2)'!AF$3:AF5,午前半!$A$1),"",COUNTIF('勤務表 (2)'!AF$3:AF6,午前半!$A$1))</f>
        <v/>
      </c>
      <c r="AG56" s="146" t="str">
        <f>IF(COUNTIF('勤務表 (2)'!AG$3:AG6,午前半!$A$1)=COUNTIF('勤務表 (2)'!AG$3:AG5,午前半!$A$1),"",COUNTIF('勤務表 (2)'!AG$3:AG6,午前半!$A$1))</f>
        <v/>
      </c>
      <c r="AH56" s="144" t="str">
        <f>IF(COUNTIF('勤務表 (2)'!AH$3:AH6,午前半!$A$1)=COUNTIF('勤務表 (2)'!AH$3:AH5,午前半!$A$1),"",COUNTIF('勤務表 (2)'!AH$3:AH6,午前半!$A$1))</f>
        <v/>
      </c>
    </row>
    <row r="57" spans="1:34" s="37" customFormat="1" ht="13.15" customHeight="1" x14ac:dyDescent="0.2">
      <c r="A57" s="142">
        <f>IFERROR(IF(A56+1&lt;=MAX('デイリーデータ (2)'!G:G),A56+1,""),"")</f>
        <v>5</v>
      </c>
      <c r="B57" s="143" t="str">
        <f t="shared" si="8"/>
        <v>29056</v>
      </c>
      <c r="C57" s="144" t="str">
        <f t="shared" si="9"/>
        <v>中井 士郎</v>
      </c>
      <c r="D57" s="145" t="str">
        <f>IF(COUNTIF('勤務表 (2)'!D$3:D7,午前半!$A$1)=COUNTIF('勤務表 (2)'!D$3:D6,午前半!$A$1),"",COUNTIF('勤務表 (2)'!D$3:D7,午前半!$A$1))</f>
        <v/>
      </c>
      <c r="E57" s="146" t="str">
        <f>IF(COUNTIF('勤務表 (2)'!E$3:E7,午前半!$A$1)=COUNTIF('勤務表 (2)'!E$3:E6,午前半!$A$1),"",COUNTIF('勤務表 (2)'!E$3:E7,午前半!$A$1))</f>
        <v/>
      </c>
      <c r="F57" s="146" t="str">
        <f>IF(COUNTIF('勤務表 (2)'!F$3:F7,午前半!$A$1)=COUNTIF('勤務表 (2)'!F$3:F6,午前半!$A$1),"",COUNTIF('勤務表 (2)'!F$3:F7,午前半!$A$1))</f>
        <v/>
      </c>
      <c r="G57" s="146" t="str">
        <f>IF(COUNTIF('勤務表 (2)'!G$3:G7,午前半!$A$1)=COUNTIF('勤務表 (2)'!G$3:G6,午前半!$A$1),"",COUNTIF('勤務表 (2)'!G$3:G7,午前半!$A$1))</f>
        <v/>
      </c>
      <c r="H57" s="146" t="str">
        <f>IF(COUNTIF('勤務表 (2)'!H$3:H7,午前半!$A$1)=COUNTIF('勤務表 (2)'!H$3:H6,午前半!$A$1),"",COUNTIF('勤務表 (2)'!H$3:H7,午前半!$A$1))</f>
        <v/>
      </c>
      <c r="I57" s="146" t="str">
        <f>IF(COUNTIF('勤務表 (2)'!I$3:I7,午前半!$A$1)=COUNTIF('勤務表 (2)'!I$3:I6,午前半!$A$1),"",COUNTIF('勤務表 (2)'!I$3:I7,午前半!$A$1))</f>
        <v/>
      </c>
      <c r="J57" s="146" t="str">
        <f>IF(COUNTIF('勤務表 (2)'!J$3:J7,午前半!$A$1)=COUNTIF('勤務表 (2)'!J$3:J6,午前半!$A$1),"",COUNTIF('勤務表 (2)'!J$3:J7,午前半!$A$1))</f>
        <v/>
      </c>
      <c r="K57" s="146" t="str">
        <f>IF(COUNTIF('勤務表 (2)'!K$3:K7,午前半!$A$1)=COUNTIF('勤務表 (2)'!K$3:K6,午前半!$A$1),"",COUNTIF('勤務表 (2)'!K$3:K7,午前半!$A$1))</f>
        <v/>
      </c>
      <c r="L57" s="146" t="str">
        <f>IF(COUNTIF('勤務表 (2)'!L$3:L7,午前半!$A$1)=COUNTIF('勤務表 (2)'!L$3:L6,午前半!$A$1),"",COUNTIF('勤務表 (2)'!L$3:L7,午前半!$A$1))</f>
        <v/>
      </c>
      <c r="M57" s="146" t="str">
        <f>IF(COUNTIF('勤務表 (2)'!M$3:M7,午前半!$A$1)=COUNTIF('勤務表 (2)'!M$3:M6,午前半!$A$1),"",COUNTIF('勤務表 (2)'!M$3:M7,午前半!$A$1))</f>
        <v/>
      </c>
      <c r="N57" s="146" t="str">
        <f>IF(COUNTIF('勤務表 (2)'!N$3:N7,午前半!$A$1)=COUNTIF('勤務表 (2)'!N$3:N6,午前半!$A$1),"",COUNTIF('勤務表 (2)'!N$3:N7,午前半!$A$1))</f>
        <v/>
      </c>
      <c r="O57" s="146" t="str">
        <f>IF(COUNTIF('勤務表 (2)'!O$3:O7,午前半!$A$1)=COUNTIF('勤務表 (2)'!O$3:O6,午前半!$A$1),"",COUNTIF('勤務表 (2)'!O$3:O7,午前半!$A$1))</f>
        <v/>
      </c>
      <c r="P57" s="146" t="str">
        <f>IF(COUNTIF('勤務表 (2)'!P$3:P7,午前半!$A$1)=COUNTIF('勤務表 (2)'!P$3:P6,午前半!$A$1),"",COUNTIF('勤務表 (2)'!P$3:P7,午前半!$A$1))</f>
        <v/>
      </c>
      <c r="Q57" s="146" t="str">
        <f>IF(COUNTIF('勤務表 (2)'!Q$3:Q7,午前半!$A$1)=COUNTIF('勤務表 (2)'!Q$3:Q6,午前半!$A$1),"",COUNTIF('勤務表 (2)'!Q$3:Q7,午前半!$A$1))</f>
        <v/>
      </c>
      <c r="R57" s="146" t="str">
        <f>IF(COUNTIF('勤務表 (2)'!R$3:R7,午前半!$A$1)=COUNTIF('勤務表 (2)'!R$3:R6,午前半!$A$1),"",COUNTIF('勤務表 (2)'!R$3:R7,午前半!$A$1))</f>
        <v/>
      </c>
      <c r="S57" s="146" t="str">
        <f>IF(COUNTIF('勤務表 (2)'!S$3:S7,午前半!$A$1)=COUNTIF('勤務表 (2)'!S$3:S6,午前半!$A$1),"",COUNTIF('勤務表 (2)'!S$3:S7,午前半!$A$1))</f>
        <v/>
      </c>
      <c r="T57" s="146" t="str">
        <f>IF(COUNTIF('勤務表 (2)'!T$3:T7,午前半!$A$1)=COUNTIF('勤務表 (2)'!T$3:T6,午前半!$A$1),"",COUNTIF('勤務表 (2)'!T$3:T7,午前半!$A$1))</f>
        <v/>
      </c>
      <c r="U57" s="146" t="str">
        <f>IF(COUNTIF('勤務表 (2)'!U$3:U7,午前半!$A$1)=COUNTIF('勤務表 (2)'!U$3:U6,午前半!$A$1),"",COUNTIF('勤務表 (2)'!U$3:U7,午前半!$A$1))</f>
        <v/>
      </c>
      <c r="V57" s="146" t="str">
        <f>IF(COUNTIF('勤務表 (2)'!V$3:V7,午前半!$A$1)=COUNTIF('勤務表 (2)'!V$3:V6,午前半!$A$1),"",COUNTIF('勤務表 (2)'!V$3:V7,午前半!$A$1))</f>
        <v/>
      </c>
      <c r="W57" s="146" t="str">
        <f>IF(COUNTIF('勤務表 (2)'!W$3:W7,午前半!$A$1)=COUNTIF('勤務表 (2)'!W$3:W6,午前半!$A$1),"",COUNTIF('勤務表 (2)'!W$3:W7,午前半!$A$1))</f>
        <v/>
      </c>
      <c r="X57" s="146" t="str">
        <f>IF(COUNTIF('勤務表 (2)'!X$3:X7,午前半!$A$1)=COUNTIF('勤務表 (2)'!X$3:X6,午前半!$A$1),"",COUNTIF('勤務表 (2)'!X$3:X7,午前半!$A$1))</f>
        <v/>
      </c>
      <c r="Y57" s="146" t="str">
        <f>IF(COUNTIF('勤務表 (2)'!Y$3:Y7,午前半!$A$1)=COUNTIF('勤務表 (2)'!Y$3:Y6,午前半!$A$1),"",COUNTIF('勤務表 (2)'!Y$3:Y7,午前半!$A$1))</f>
        <v/>
      </c>
      <c r="Z57" s="146" t="str">
        <f>IF(COUNTIF('勤務表 (2)'!Z$3:Z7,午前半!$A$1)=COUNTIF('勤務表 (2)'!Z$3:Z6,午前半!$A$1),"",COUNTIF('勤務表 (2)'!Z$3:Z7,午前半!$A$1))</f>
        <v/>
      </c>
      <c r="AA57" s="146" t="str">
        <f>IF(COUNTIF('勤務表 (2)'!AA$3:AA7,午前半!$A$1)=COUNTIF('勤務表 (2)'!AA$3:AA6,午前半!$A$1),"",COUNTIF('勤務表 (2)'!AA$3:AA7,午前半!$A$1))</f>
        <v/>
      </c>
      <c r="AB57" s="146" t="str">
        <f>IF(COUNTIF('勤務表 (2)'!AB$3:AB7,午前半!$A$1)=COUNTIF('勤務表 (2)'!AB$3:AB6,午前半!$A$1),"",COUNTIF('勤務表 (2)'!AB$3:AB7,午前半!$A$1))</f>
        <v/>
      </c>
      <c r="AC57" s="146" t="str">
        <f>IF(COUNTIF('勤務表 (2)'!AC$3:AC7,午前半!$A$1)=COUNTIF('勤務表 (2)'!AC$3:AC6,午前半!$A$1),"",COUNTIF('勤務表 (2)'!AC$3:AC7,午前半!$A$1))</f>
        <v/>
      </c>
      <c r="AD57" s="146" t="str">
        <f>IF(COUNTIF('勤務表 (2)'!AD$3:AD7,午前半!$A$1)=COUNTIF('勤務表 (2)'!AD$3:AD6,午前半!$A$1),"",COUNTIF('勤務表 (2)'!AD$3:AD7,午前半!$A$1))</f>
        <v/>
      </c>
      <c r="AE57" s="146" t="str">
        <f>IF(COUNTIF('勤務表 (2)'!AE$3:AE7,午前半!$A$1)=COUNTIF('勤務表 (2)'!AE$3:AE6,午前半!$A$1),"",COUNTIF('勤務表 (2)'!AE$3:AE7,午前半!$A$1))</f>
        <v/>
      </c>
      <c r="AF57" s="146" t="str">
        <f>IF(COUNTIF('勤務表 (2)'!AF$3:AF7,午前半!$A$1)=COUNTIF('勤務表 (2)'!AF$3:AF6,午前半!$A$1),"",COUNTIF('勤務表 (2)'!AF$3:AF7,午前半!$A$1))</f>
        <v/>
      </c>
      <c r="AG57" s="146" t="str">
        <f>IF(COUNTIF('勤務表 (2)'!AG$3:AG7,午前半!$A$1)=COUNTIF('勤務表 (2)'!AG$3:AG6,午前半!$A$1),"",COUNTIF('勤務表 (2)'!AG$3:AG7,午前半!$A$1))</f>
        <v/>
      </c>
      <c r="AH57" s="144" t="str">
        <f>IF(COUNTIF('勤務表 (2)'!AH$3:AH7,午前半!$A$1)=COUNTIF('勤務表 (2)'!AH$3:AH6,午前半!$A$1),"",COUNTIF('勤務表 (2)'!AH$3:AH7,午前半!$A$1))</f>
        <v/>
      </c>
    </row>
    <row r="58" spans="1:34" s="37" customFormat="1" ht="13.15" customHeight="1" x14ac:dyDescent="0.2">
      <c r="A58" s="142">
        <f>IFERROR(IF(A57+1&lt;=MAX('デイリーデータ (2)'!G:G),A57+1,""),"")</f>
        <v>6</v>
      </c>
      <c r="B58" s="143" t="str">
        <f t="shared" si="8"/>
        <v>31176</v>
      </c>
      <c r="C58" s="144" t="str">
        <f t="shared" si="9"/>
        <v>北 洋一</v>
      </c>
      <c r="D58" s="145" t="str">
        <f>IF(COUNTIF('勤務表 (2)'!D$3:D8,午前半!$A$1)=COUNTIF('勤務表 (2)'!D$3:D7,午前半!$A$1),"",COUNTIF('勤務表 (2)'!D$3:D8,午前半!$A$1))</f>
        <v/>
      </c>
      <c r="E58" s="146" t="str">
        <f>IF(COUNTIF('勤務表 (2)'!E$3:E8,午前半!$A$1)=COUNTIF('勤務表 (2)'!E$3:E7,午前半!$A$1),"",COUNTIF('勤務表 (2)'!E$3:E8,午前半!$A$1))</f>
        <v/>
      </c>
      <c r="F58" s="146" t="str">
        <f>IF(COUNTIF('勤務表 (2)'!F$3:F8,午前半!$A$1)=COUNTIF('勤務表 (2)'!F$3:F7,午前半!$A$1),"",COUNTIF('勤務表 (2)'!F$3:F8,午前半!$A$1))</f>
        <v/>
      </c>
      <c r="G58" s="146" t="str">
        <f>IF(COUNTIF('勤務表 (2)'!G$3:G8,午前半!$A$1)=COUNTIF('勤務表 (2)'!G$3:G7,午前半!$A$1),"",COUNTIF('勤務表 (2)'!G$3:G8,午前半!$A$1))</f>
        <v/>
      </c>
      <c r="H58" s="146" t="str">
        <f>IF(COUNTIF('勤務表 (2)'!H$3:H8,午前半!$A$1)=COUNTIF('勤務表 (2)'!H$3:H7,午前半!$A$1),"",COUNTIF('勤務表 (2)'!H$3:H8,午前半!$A$1))</f>
        <v/>
      </c>
      <c r="I58" s="146" t="str">
        <f>IF(COUNTIF('勤務表 (2)'!I$3:I8,午前半!$A$1)=COUNTIF('勤務表 (2)'!I$3:I7,午前半!$A$1),"",COUNTIF('勤務表 (2)'!I$3:I8,午前半!$A$1))</f>
        <v/>
      </c>
      <c r="J58" s="146" t="str">
        <f>IF(COUNTIF('勤務表 (2)'!J$3:J8,午前半!$A$1)=COUNTIF('勤務表 (2)'!J$3:J7,午前半!$A$1),"",COUNTIF('勤務表 (2)'!J$3:J8,午前半!$A$1))</f>
        <v/>
      </c>
      <c r="K58" s="146" t="str">
        <f>IF(COUNTIF('勤務表 (2)'!K$3:K8,午前半!$A$1)=COUNTIF('勤務表 (2)'!K$3:K7,午前半!$A$1),"",COUNTIF('勤務表 (2)'!K$3:K8,午前半!$A$1))</f>
        <v/>
      </c>
      <c r="L58" s="146" t="str">
        <f>IF(COUNTIF('勤務表 (2)'!L$3:L8,午前半!$A$1)=COUNTIF('勤務表 (2)'!L$3:L7,午前半!$A$1),"",COUNTIF('勤務表 (2)'!L$3:L8,午前半!$A$1))</f>
        <v/>
      </c>
      <c r="M58" s="146" t="str">
        <f>IF(COUNTIF('勤務表 (2)'!M$3:M8,午前半!$A$1)=COUNTIF('勤務表 (2)'!M$3:M7,午前半!$A$1),"",COUNTIF('勤務表 (2)'!M$3:M8,午前半!$A$1))</f>
        <v/>
      </c>
      <c r="N58" s="146" t="str">
        <f>IF(COUNTIF('勤務表 (2)'!N$3:N8,午前半!$A$1)=COUNTIF('勤務表 (2)'!N$3:N7,午前半!$A$1),"",COUNTIF('勤務表 (2)'!N$3:N8,午前半!$A$1))</f>
        <v/>
      </c>
      <c r="O58" s="146" t="str">
        <f>IF(COUNTIF('勤務表 (2)'!O$3:O8,午前半!$A$1)=COUNTIF('勤務表 (2)'!O$3:O7,午前半!$A$1),"",COUNTIF('勤務表 (2)'!O$3:O8,午前半!$A$1))</f>
        <v/>
      </c>
      <c r="P58" s="146" t="str">
        <f>IF(COUNTIF('勤務表 (2)'!P$3:P8,午前半!$A$1)=COUNTIF('勤務表 (2)'!P$3:P7,午前半!$A$1),"",COUNTIF('勤務表 (2)'!P$3:P8,午前半!$A$1))</f>
        <v/>
      </c>
      <c r="Q58" s="146" t="str">
        <f>IF(COUNTIF('勤務表 (2)'!Q$3:Q8,午前半!$A$1)=COUNTIF('勤務表 (2)'!Q$3:Q7,午前半!$A$1),"",COUNTIF('勤務表 (2)'!Q$3:Q8,午前半!$A$1))</f>
        <v/>
      </c>
      <c r="R58" s="146" t="str">
        <f>IF(COUNTIF('勤務表 (2)'!R$3:R8,午前半!$A$1)=COUNTIF('勤務表 (2)'!R$3:R7,午前半!$A$1),"",COUNTIF('勤務表 (2)'!R$3:R8,午前半!$A$1))</f>
        <v/>
      </c>
      <c r="S58" s="146" t="str">
        <f>IF(COUNTIF('勤務表 (2)'!S$3:S8,午前半!$A$1)=COUNTIF('勤務表 (2)'!S$3:S7,午前半!$A$1),"",COUNTIF('勤務表 (2)'!S$3:S8,午前半!$A$1))</f>
        <v/>
      </c>
      <c r="T58" s="146" t="str">
        <f>IF(COUNTIF('勤務表 (2)'!T$3:T8,午前半!$A$1)=COUNTIF('勤務表 (2)'!T$3:T7,午前半!$A$1),"",COUNTIF('勤務表 (2)'!T$3:T8,午前半!$A$1))</f>
        <v/>
      </c>
      <c r="U58" s="146" t="str">
        <f>IF(COUNTIF('勤務表 (2)'!U$3:U8,午前半!$A$1)=COUNTIF('勤務表 (2)'!U$3:U7,午前半!$A$1),"",COUNTIF('勤務表 (2)'!U$3:U8,午前半!$A$1))</f>
        <v/>
      </c>
      <c r="V58" s="146" t="str">
        <f>IF(COUNTIF('勤務表 (2)'!V$3:V8,午前半!$A$1)=COUNTIF('勤務表 (2)'!V$3:V7,午前半!$A$1),"",COUNTIF('勤務表 (2)'!V$3:V8,午前半!$A$1))</f>
        <v/>
      </c>
      <c r="W58" s="146" t="str">
        <f>IF(COUNTIF('勤務表 (2)'!W$3:W8,午前半!$A$1)=COUNTIF('勤務表 (2)'!W$3:W7,午前半!$A$1),"",COUNTIF('勤務表 (2)'!W$3:W8,午前半!$A$1))</f>
        <v/>
      </c>
      <c r="X58" s="146" t="str">
        <f>IF(COUNTIF('勤務表 (2)'!X$3:X8,午前半!$A$1)=COUNTIF('勤務表 (2)'!X$3:X7,午前半!$A$1),"",COUNTIF('勤務表 (2)'!X$3:X8,午前半!$A$1))</f>
        <v/>
      </c>
      <c r="Y58" s="146" t="str">
        <f>IF(COUNTIF('勤務表 (2)'!Y$3:Y8,午前半!$A$1)=COUNTIF('勤務表 (2)'!Y$3:Y7,午前半!$A$1),"",COUNTIF('勤務表 (2)'!Y$3:Y8,午前半!$A$1))</f>
        <v/>
      </c>
      <c r="Z58" s="146" t="str">
        <f>IF(COUNTIF('勤務表 (2)'!Z$3:Z8,午前半!$A$1)=COUNTIF('勤務表 (2)'!Z$3:Z7,午前半!$A$1),"",COUNTIF('勤務表 (2)'!Z$3:Z8,午前半!$A$1))</f>
        <v/>
      </c>
      <c r="AA58" s="146" t="str">
        <f>IF(COUNTIF('勤務表 (2)'!AA$3:AA8,午前半!$A$1)=COUNTIF('勤務表 (2)'!AA$3:AA7,午前半!$A$1),"",COUNTIF('勤務表 (2)'!AA$3:AA8,午前半!$A$1))</f>
        <v/>
      </c>
      <c r="AB58" s="146" t="str">
        <f>IF(COUNTIF('勤務表 (2)'!AB$3:AB8,午前半!$A$1)=COUNTIF('勤務表 (2)'!AB$3:AB7,午前半!$A$1),"",COUNTIF('勤務表 (2)'!AB$3:AB8,午前半!$A$1))</f>
        <v/>
      </c>
      <c r="AC58" s="146" t="str">
        <f>IF(COUNTIF('勤務表 (2)'!AC$3:AC8,午前半!$A$1)=COUNTIF('勤務表 (2)'!AC$3:AC7,午前半!$A$1),"",COUNTIF('勤務表 (2)'!AC$3:AC8,午前半!$A$1))</f>
        <v/>
      </c>
      <c r="AD58" s="146" t="str">
        <f>IF(COUNTIF('勤務表 (2)'!AD$3:AD8,午前半!$A$1)=COUNTIF('勤務表 (2)'!AD$3:AD7,午前半!$A$1),"",COUNTIF('勤務表 (2)'!AD$3:AD8,午前半!$A$1))</f>
        <v/>
      </c>
      <c r="AE58" s="146" t="str">
        <f>IF(COUNTIF('勤務表 (2)'!AE$3:AE8,午前半!$A$1)=COUNTIF('勤務表 (2)'!AE$3:AE7,午前半!$A$1),"",COUNTIF('勤務表 (2)'!AE$3:AE8,午前半!$A$1))</f>
        <v/>
      </c>
      <c r="AF58" s="146" t="str">
        <f>IF(COUNTIF('勤務表 (2)'!AF$3:AF8,午前半!$A$1)=COUNTIF('勤務表 (2)'!AF$3:AF7,午前半!$A$1),"",COUNTIF('勤務表 (2)'!AF$3:AF8,午前半!$A$1))</f>
        <v/>
      </c>
      <c r="AG58" s="146" t="str">
        <f>IF(COUNTIF('勤務表 (2)'!AG$3:AG8,午前半!$A$1)=COUNTIF('勤務表 (2)'!AG$3:AG7,午前半!$A$1),"",COUNTIF('勤務表 (2)'!AG$3:AG8,午前半!$A$1))</f>
        <v/>
      </c>
      <c r="AH58" s="144" t="str">
        <f>IF(COUNTIF('勤務表 (2)'!AH$3:AH8,午前半!$A$1)=COUNTIF('勤務表 (2)'!AH$3:AH7,午前半!$A$1),"",COUNTIF('勤務表 (2)'!AH$3:AH8,午前半!$A$1))</f>
        <v/>
      </c>
    </row>
    <row r="59" spans="1:34" s="37" customFormat="1" ht="13.15" customHeight="1" x14ac:dyDescent="0.2">
      <c r="A59" s="142">
        <f>IFERROR(IF(A58+1&lt;=MAX('デイリーデータ (2)'!G:G),A58+1,""),"")</f>
        <v>7</v>
      </c>
      <c r="B59" s="143" t="str">
        <f t="shared" si="8"/>
        <v>33473</v>
      </c>
      <c r="C59" s="144" t="str">
        <f t="shared" si="9"/>
        <v>中村 映水</v>
      </c>
      <c r="D59" s="145" t="str">
        <f>IF(COUNTIF('勤務表 (2)'!D$3:D9,午前半!$A$1)=COUNTIF('勤務表 (2)'!D$3:D8,午前半!$A$1),"",COUNTIF('勤務表 (2)'!D$3:D9,午前半!$A$1))</f>
        <v/>
      </c>
      <c r="E59" s="146" t="str">
        <f>IF(COUNTIF('勤務表 (2)'!E$3:E9,午前半!$A$1)=COUNTIF('勤務表 (2)'!E$3:E8,午前半!$A$1),"",COUNTIF('勤務表 (2)'!E$3:E9,午前半!$A$1))</f>
        <v/>
      </c>
      <c r="F59" s="146" t="str">
        <f>IF(COUNTIF('勤務表 (2)'!F$3:F9,午前半!$A$1)=COUNTIF('勤務表 (2)'!F$3:F8,午前半!$A$1),"",COUNTIF('勤務表 (2)'!F$3:F9,午前半!$A$1))</f>
        <v/>
      </c>
      <c r="G59" s="146" t="str">
        <f>IF(COUNTIF('勤務表 (2)'!G$3:G9,午前半!$A$1)=COUNTIF('勤務表 (2)'!G$3:G8,午前半!$A$1),"",COUNTIF('勤務表 (2)'!G$3:G9,午前半!$A$1))</f>
        <v/>
      </c>
      <c r="H59" s="146" t="str">
        <f>IF(COUNTIF('勤務表 (2)'!H$3:H9,午前半!$A$1)=COUNTIF('勤務表 (2)'!H$3:H8,午前半!$A$1),"",COUNTIF('勤務表 (2)'!H$3:H9,午前半!$A$1))</f>
        <v/>
      </c>
      <c r="I59" s="146" t="str">
        <f>IF(COUNTIF('勤務表 (2)'!I$3:I9,午前半!$A$1)=COUNTIF('勤務表 (2)'!I$3:I8,午前半!$A$1),"",COUNTIF('勤務表 (2)'!I$3:I9,午前半!$A$1))</f>
        <v/>
      </c>
      <c r="J59" s="146" t="str">
        <f>IF(COUNTIF('勤務表 (2)'!J$3:J9,午前半!$A$1)=COUNTIF('勤務表 (2)'!J$3:J8,午前半!$A$1),"",COUNTIF('勤務表 (2)'!J$3:J9,午前半!$A$1))</f>
        <v/>
      </c>
      <c r="K59" s="146" t="str">
        <f>IF(COUNTIF('勤務表 (2)'!K$3:K9,午前半!$A$1)=COUNTIF('勤務表 (2)'!K$3:K8,午前半!$A$1),"",COUNTIF('勤務表 (2)'!K$3:K9,午前半!$A$1))</f>
        <v/>
      </c>
      <c r="L59" s="146" t="str">
        <f>IF(COUNTIF('勤務表 (2)'!L$3:L9,午前半!$A$1)=COUNTIF('勤務表 (2)'!L$3:L8,午前半!$A$1),"",COUNTIF('勤務表 (2)'!L$3:L9,午前半!$A$1))</f>
        <v/>
      </c>
      <c r="M59" s="146" t="str">
        <f>IF(COUNTIF('勤務表 (2)'!M$3:M9,午前半!$A$1)=COUNTIF('勤務表 (2)'!M$3:M8,午前半!$A$1),"",COUNTIF('勤務表 (2)'!M$3:M9,午前半!$A$1))</f>
        <v/>
      </c>
      <c r="N59" s="146" t="str">
        <f>IF(COUNTIF('勤務表 (2)'!N$3:N9,午前半!$A$1)=COUNTIF('勤務表 (2)'!N$3:N8,午前半!$A$1),"",COUNTIF('勤務表 (2)'!N$3:N9,午前半!$A$1))</f>
        <v/>
      </c>
      <c r="O59" s="146" t="str">
        <f>IF(COUNTIF('勤務表 (2)'!O$3:O9,午前半!$A$1)=COUNTIF('勤務表 (2)'!O$3:O8,午前半!$A$1),"",COUNTIF('勤務表 (2)'!O$3:O9,午前半!$A$1))</f>
        <v/>
      </c>
      <c r="P59" s="146" t="str">
        <f>IF(COUNTIF('勤務表 (2)'!P$3:P9,午前半!$A$1)=COUNTIF('勤務表 (2)'!P$3:P8,午前半!$A$1),"",COUNTIF('勤務表 (2)'!P$3:P9,午前半!$A$1))</f>
        <v/>
      </c>
      <c r="Q59" s="146" t="str">
        <f>IF(COUNTIF('勤務表 (2)'!Q$3:Q9,午前半!$A$1)=COUNTIF('勤務表 (2)'!Q$3:Q8,午前半!$A$1),"",COUNTIF('勤務表 (2)'!Q$3:Q9,午前半!$A$1))</f>
        <v/>
      </c>
      <c r="R59" s="146" t="str">
        <f>IF(COUNTIF('勤務表 (2)'!R$3:R9,午前半!$A$1)=COUNTIF('勤務表 (2)'!R$3:R8,午前半!$A$1),"",COUNTIF('勤務表 (2)'!R$3:R9,午前半!$A$1))</f>
        <v/>
      </c>
      <c r="S59" s="146" t="str">
        <f>IF(COUNTIF('勤務表 (2)'!S$3:S9,午前半!$A$1)=COUNTIF('勤務表 (2)'!S$3:S8,午前半!$A$1),"",COUNTIF('勤務表 (2)'!S$3:S9,午前半!$A$1))</f>
        <v/>
      </c>
      <c r="T59" s="146" t="str">
        <f>IF(COUNTIF('勤務表 (2)'!T$3:T9,午前半!$A$1)=COUNTIF('勤務表 (2)'!T$3:T8,午前半!$A$1),"",COUNTIF('勤務表 (2)'!T$3:T9,午前半!$A$1))</f>
        <v/>
      </c>
      <c r="U59" s="146" t="str">
        <f>IF(COUNTIF('勤務表 (2)'!U$3:U9,午前半!$A$1)=COUNTIF('勤務表 (2)'!U$3:U8,午前半!$A$1),"",COUNTIF('勤務表 (2)'!U$3:U9,午前半!$A$1))</f>
        <v/>
      </c>
      <c r="V59" s="146" t="str">
        <f>IF(COUNTIF('勤務表 (2)'!V$3:V9,午前半!$A$1)=COUNTIF('勤務表 (2)'!V$3:V8,午前半!$A$1),"",COUNTIF('勤務表 (2)'!V$3:V9,午前半!$A$1))</f>
        <v/>
      </c>
      <c r="W59" s="146" t="str">
        <f>IF(COUNTIF('勤務表 (2)'!W$3:W9,午前半!$A$1)=COUNTIF('勤務表 (2)'!W$3:W8,午前半!$A$1),"",COUNTIF('勤務表 (2)'!W$3:W9,午前半!$A$1))</f>
        <v/>
      </c>
      <c r="X59" s="146" t="str">
        <f>IF(COUNTIF('勤務表 (2)'!X$3:X9,午前半!$A$1)=COUNTIF('勤務表 (2)'!X$3:X8,午前半!$A$1),"",COUNTIF('勤務表 (2)'!X$3:X9,午前半!$A$1))</f>
        <v/>
      </c>
      <c r="Y59" s="146" t="str">
        <f>IF(COUNTIF('勤務表 (2)'!Y$3:Y9,午前半!$A$1)=COUNTIF('勤務表 (2)'!Y$3:Y8,午前半!$A$1),"",COUNTIF('勤務表 (2)'!Y$3:Y9,午前半!$A$1))</f>
        <v/>
      </c>
      <c r="Z59" s="146" t="str">
        <f>IF(COUNTIF('勤務表 (2)'!Z$3:Z9,午前半!$A$1)=COUNTIF('勤務表 (2)'!Z$3:Z8,午前半!$A$1),"",COUNTIF('勤務表 (2)'!Z$3:Z9,午前半!$A$1))</f>
        <v/>
      </c>
      <c r="AA59" s="146" t="str">
        <f>IF(COUNTIF('勤務表 (2)'!AA$3:AA9,午前半!$A$1)=COUNTIF('勤務表 (2)'!AA$3:AA8,午前半!$A$1),"",COUNTIF('勤務表 (2)'!AA$3:AA9,午前半!$A$1))</f>
        <v/>
      </c>
      <c r="AB59" s="146" t="str">
        <f>IF(COUNTIF('勤務表 (2)'!AB$3:AB9,午前半!$A$1)=COUNTIF('勤務表 (2)'!AB$3:AB8,午前半!$A$1),"",COUNTIF('勤務表 (2)'!AB$3:AB9,午前半!$A$1))</f>
        <v/>
      </c>
      <c r="AC59" s="146" t="str">
        <f>IF(COUNTIF('勤務表 (2)'!AC$3:AC9,午前半!$A$1)=COUNTIF('勤務表 (2)'!AC$3:AC8,午前半!$A$1),"",COUNTIF('勤務表 (2)'!AC$3:AC9,午前半!$A$1))</f>
        <v/>
      </c>
      <c r="AD59" s="146" t="str">
        <f>IF(COUNTIF('勤務表 (2)'!AD$3:AD9,午前半!$A$1)=COUNTIF('勤務表 (2)'!AD$3:AD8,午前半!$A$1),"",COUNTIF('勤務表 (2)'!AD$3:AD9,午前半!$A$1))</f>
        <v/>
      </c>
      <c r="AE59" s="146" t="str">
        <f>IF(COUNTIF('勤務表 (2)'!AE$3:AE9,午前半!$A$1)=COUNTIF('勤務表 (2)'!AE$3:AE8,午前半!$A$1),"",COUNTIF('勤務表 (2)'!AE$3:AE9,午前半!$A$1))</f>
        <v/>
      </c>
      <c r="AF59" s="146" t="str">
        <f>IF(COUNTIF('勤務表 (2)'!AF$3:AF9,午前半!$A$1)=COUNTIF('勤務表 (2)'!AF$3:AF8,午前半!$A$1),"",COUNTIF('勤務表 (2)'!AF$3:AF9,午前半!$A$1))</f>
        <v/>
      </c>
      <c r="AG59" s="146" t="str">
        <f>IF(COUNTIF('勤務表 (2)'!AG$3:AG9,午前半!$A$1)=COUNTIF('勤務表 (2)'!AG$3:AG8,午前半!$A$1),"",COUNTIF('勤務表 (2)'!AG$3:AG9,午前半!$A$1))</f>
        <v/>
      </c>
      <c r="AH59" s="144" t="str">
        <f>IF(COUNTIF('勤務表 (2)'!AH$3:AH9,午前半!$A$1)=COUNTIF('勤務表 (2)'!AH$3:AH8,午前半!$A$1),"",COUNTIF('勤務表 (2)'!AH$3:AH9,午前半!$A$1))</f>
        <v/>
      </c>
    </row>
    <row r="60" spans="1:34" s="37" customFormat="1" ht="13.15" customHeight="1" x14ac:dyDescent="0.2">
      <c r="A60" s="142">
        <f>IFERROR(IF(A59+1&lt;=MAX('デイリーデータ (2)'!G:G),A59+1,""),"")</f>
        <v>8</v>
      </c>
      <c r="B60" s="143" t="str">
        <f t="shared" si="8"/>
        <v>33485</v>
      </c>
      <c r="C60" s="144" t="str">
        <f t="shared" si="9"/>
        <v>平田 真奈美</v>
      </c>
      <c r="D60" s="145" t="str">
        <f>IF(COUNTIF('勤務表 (2)'!D$3:D10,午前半!$A$1)=COUNTIF('勤務表 (2)'!D$3:D9,午前半!$A$1),"",COUNTIF('勤務表 (2)'!D$3:D10,午前半!$A$1))</f>
        <v/>
      </c>
      <c r="E60" s="146" t="str">
        <f>IF(COUNTIF('勤務表 (2)'!E$3:E10,午前半!$A$1)=COUNTIF('勤務表 (2)'!E$3:E9,午前半!$A$1),"",COUNTIF('勤務表 (2)'!E$3:E10,午前半!$A$1))</f>
        <v/>
      </c>
      <c r="F60" s="146" t="str">
        <f>IF(COUNTIF('勤務表 (2)'!F$3:F10,午前半!$A$1)=COUNTIF('勤務表 (2)'!F$3:F9,午前半!$A$1),"",COUNTIF('勤務表 (2)'!F$3:F10,午前半!$A$1))</f>
        <v/>
      </c>
      <c r="G60" s="146" t="str">
        <f>IF(COUNTIF('勤務表 (2)'!G$3:G10,午前半!$A$1)=COUNTIF('勤務表 (2)'!G$3:G9,午前半!$A$1),"",COUNTIF('勤務表 (2)'!G$3:G10,午前半!$A$1))</f>
        <v/>
      </c>
      <c r="H60" s="146" t="str">
        <f>IF(COUNTIF('勤務表 (2)'!H$3:H10,午前半!$A$1)=COUNTIF('勤務表 (2)'!H$3:H9,午前半!$A$1),"",COUNTIF('勤務表 (2)'!H$3:H10,午前半!$A$1))</f>
        <v/>
      </c>
      <c r="I60" s="146" t="str">
        <f>IF(COUNTIF('勤務表 (2)'!I$3:I10,午前半!$A$1)=COUNTIF('勤務表 (2)'!I$3:I9,午前半!$A$1),"",COUNTIF('勤務表 (2)'!I$3:I10,午前半!$A$1))</f>
        <v/>
      </c>
      <c r="J60" s="146" t="str">
        <f>IF(COUNTIF('勤務表 (2)'!J$3:J10,午前半!$A$1)=COUNTIF('勤務表 (2)'!J$3:J9,午前半!$A$1),"",COUNTIF('勤務表 (2)'!J$3:J10,午前半!$A$1))</f>
        <v/>
      </c>
      <c r="K60" s="146" t="str">
        <f>IF(COUNTIF('勤務表 (2)'!K$3:K10,午前半!$A$1)=COUNTIF('勤務表 (2)'!K$3:K9,午前半!$A$1),"",COUNTIF('勤務表 (2)'!K$3:K10,午前半!$A$1))</f>
        <v/>
      </c>
      <c r="L60" s="146" t="str">
        <f>IF(COUNTIF('勤務表 (2)'!L$3:L10,午前半!$A$1)=COUNTIF('勤務表 (2)'!L$3:L9,午前半!$A$1),"",COUNTIF('勤務表 (2)'!L$3:L10,午前半!$A$1))</f>
        <v/>
      </c>
      <c r="M60" s="146" t="str">
        <f>IF(COUNTIF('勤務表 (2)'!M$3:M10,午前半!$A$1)=COUNTIF('勤務表 (2)'!M$3:M9,午前半!$A$1),"",COUNTIF('勤務表 (2)'!M$3:M10,午前半!$A$1))</f>
        <v/>
      </c>
      <c r="N60" s="146" t="str">
        <f>IF(COUNTIF('勤務表 (2)'!N$3:N10,午前半!$A$1)=COUNTIF('勤務表 (2)'!N$3:N9,午前半!$A$1),"",COUNTIF('勤務表 (2)'!N$3:N10,午前半!$A$1))</f>
        <v/>
      </c>
      <c r="O60" s="146" t="str">
        <f>IF(COUNTIF('勤務表 (2)'!O$3:O10,午前半!$A$1)=COUNTIF('勤務表 (2)'!O$3:O9,午前半!$A$1),"",COUNTIF('勤務表 (2)'!O$3:O10,午前半!$A$1))</f>
        <v/>
      </c>
      <c r="P60" s="146" t="str">
        <f>IF(COUNTIF('勤務表 (2)'!P$3:P10,午前半!$A$1)=COUNTIF('勤務表 (2)'!P$3:P9,午前半!$A$1),"",COUNTIF('勤務表 (2)'!P$3:P10,午前半!$A$1))</f>
        <v/>
      </c>
      <c r="Q60" s="146" t="str">
        <f>IF(COUNTIF('勤務表 (2)'!Q$3:Q10,午前半!$A$1)=COUNTIF('勤務表 (2)'!Q$3:Q9,午前半!$A$1),"",COUNTIF('勤務表 (2)'!Q$3:Q10,午前半!$A$1))</f>
        <v/>
      </c>
      <c r="R60" s="146" t="str">
        <f>IF(COUNTIF('勤務表 (2)'!R$3:R10,午前半!$A$1)=COUNTIF('勤務表 (2)'!R$3:R9,午前半!$A$1),"",COUNTIF('勤務表 (2)'!R$3:R10,午前半!$A$1))</f>
        <v/>
      </c>
      <c r="S60" s="146" t="str">
        <f>IF(COUNTIF('勤務表 (2)'!S$3:S10,午前半!$A$1)=COUNTIF('勤務表 (2)'!S$3:S9,午前半!$A$1),"",COUNTIF('勤務表 (2)'!S$3:S10,午前半!$A$1))</f>
        <v/>
      </c>
      <c r="T60" s="146" t="str">
        <f>IF(COUNTIF('勤務表 (2)'!T$3:T10,午前半!$A$1)=COUNTIF('勤務表 (2)'!T$3:T9,午前半!$A$1),"",COUNTIF('勤務表 (2)'!T$3:T10,午前半!$A$1))</f>
        <v/>
      </c>
      <c r="U60" s="146" t="str">
        <f>IF(COUNTIF('勤務表 (2)'!U$3:U10,午前半!$A$1)=COUNTIF('勤務表 (2)'!U$3:U9,午前半!$A$1),"",COUNTIF('勤務表 (2)'!U$3:U10,午前半!$A$1))</f>
        <v/>
      </c>
      <c r="V60" s="146" t="str">
        <f>IF(COUNTIF('勤務表 (2)'!V$3:V10,午前半!$A$1)=COUNTIF('勤務表 (2)'!V$3:V9,午前半!$A$1),"",COUNTIF('勤務表 (2)'!V$3:V10,午前半!$A$1))</f>
        <v/>
      </c>
      <c r="W60" s="146" t="str">
        <f>IF(COUNTIF('勤務表 (2)'!W$3:W10,午前半!$A$1)=COUNTIF('勤務表 (2)'!W$3:W9,午前半!$A$1),"",COUNTIF('勤務表 (2)'!W$3:W10,午前半!$A$1))</f>
        <v/>
      </c>
      <c r="X60" s="146" t="str">
        <f>IF(COUNTIF('勤務表 (2)'!X$3:X10,午前半!$A$1)=COUNTIF('勤務表 (2)'!X$3:X9,午前半!$A$1),"",COUNTIF('勤務表 (2)'!X$3:X10,午前半!$A$1))</f>
        <v/>
      </c>
      <c r="Y60" s="146" t="str">
        <f>IF(COUNTIF('勤務表 (2)'!Y$3:Y10,午前半!$A$1)=COUNTIF('勤務表 (2)'!Y$3:Y9,午前半!$A$1),"",COUNTIF('勤務表 (2)'!Y$3:Y10,午前半!$A$1))</f>
        <v/>
      </c>
      <c r="Z60" s="146" t="str">
        <f>IF(COUNTIF('勤務表 (2)'!Z$3:Z10,午前半!$A$1)=COUNTIF('勤務表 (2)'!Z$3:Z9,午前半!$A$1),"",COUNTIF('勤務表 (2)'!Z$3:Z10,午前半!$A$1))</f>
        <v/>
      </c>
      <c r="AA60" s="146" t="str">
        <f>IF(COUNTIF('勤務表 (2)'!AA$3:AA10,午前半!$A$1)=COUNTIF('勤務表 (2)'!AA$3:AA9,午前半!$A$1),"",COUNTIF('勤務表 (2)'!AA$3:AA10,午前半!$A$1))</f>
        <v/>
      </c>
      <c r="AB60" s="146" t="str">
        <f>IF(COUNTIF('勤務表 (2)'!AB$3:AB10,午前半!$A$1)=COUNTIF('勤務表 (2)'!AB$3:AB9,午前半!$A$1),"",COUNTIF('勤務表 (2)'!AB$3:AB10,午前半!$A$1))</f>
        <v/>
      </c>
      <c r="AC60" s="146" t="str">
        <f>IF(COUNTIF('勤務表 (2)'!AC$3:AC10,午前半!$A$1)=COUNTIF('勤務表 (2)'!AC$3:AC9,午前半!$A$1),"",COUNTIF('勤務表 (2)'!AC$3:AC10,午前半!$A$1))</f>
        <v/>
      </c>
      <c r="AD60" s="146" t="str">
        <f>IF(COUNTIF('勤務表 (2)'!AD$3:AD10,午前半!$A$1)=COUNTIF('勤務表 (2)'!AD$3:AD9,午前半!$A$1),"",COUNTIF('勤務表 (2)'!AD$3:AD10,午前半!$A$1))</f>
        <v/>
      </c>
      <c r="AE60" s="146" t="str">
        <f>IF(COUNTIF('勤務表 (2)'!AE$3:AE10,午前半!$A$1)=COUNTIF('勤務表 (2)'!AE$3:AE9,午前半!$A$1),"",COUNTIF('勤務表 (2)'!AE$3:AE10,午前半!$A$1))</f>
        <v/>
      </c>
      <c r="AF60" s="146" t="str">
        <f>IF(COUNTIF('勤務表 (2)'!AF$3:AF10,午前半!$A$1)=COUNTIF('勤務表 (2)'!AF$3:AF9,午前半!$A$1),"",COUNTIF('勤務表 (2)'!AF$3:AF10,午前半!$A$1))</f>
        <v/>
      </c>
      <c r="AG60" s="146" t="str">
        <f>IF(COUNTIF('勤務表 (2)'!AG$3:AG10,午前半!$A$1)=COUNTIF('勤務表 (2)'!AG$3:AG9,午前半!$A$1),"",COUNTIF('勤務表 (2)'!AG$3:AG10,午前半!$A$1))</f>
        <v/>
      </c>
      <c r="AH60" s="144" t="str">
        <f>IF(COUNTIF('勤務表 (2)'!AH$3:AH10,午前半!$A$1)=COUNTIF('勤務表 (2)'!AH$3:AH9,午前半!$A$1),"",COUNTIF('勤務表 (2)'!AH$3:AH10,午前半!$A$1))</f>
        <v/>
      </c>
    </row>
    <row r="61" spans="1:34" s="37" customFormat="1" ht="13.15" customHeight="1" x14ac:dyDescent="0.2">
      <c r="A61" s="142">
        <f>IFERROR(IF(A60+1&lt;=MAX('デイリーデータ (2)'!G:G),A60+1,""),"")</f>
        <v>9</v>
      </c>
      <c r="B61" s="143" t="str">
        <f t="shared" si="8"/>
        <v>37584</v>
      </c>
      <c r="C61" s="144" t="str">
        <f t="shared" si="9"/>
        <v>大橋 効</v>
      </c>
      <c r="D61" s="145" t="str">
        <f>IF(COUNTIF('勤務表 (2)'!D$3:D11,午前半!$A$1)=COUNTIF('勤務表 (2)'!D$3:D10,午前半!$A$1),"",COUNTIF('勤務表 (2)'!D$3:D11,午前半!$A$1))</f>
        <v/>
      </c>
      <c r="E61" s="146" t="str">
        <f>IF(COUNTIF('勤務表 (2)'!E$3:E11,午前半!$A$1)=COUNTIF('勤務表 (2)'!E$3:E10,午前半!$A$1),"",COUNTIF('勤務表 (2)'!E$3:E11,午前半!$A$1))</f>
        <v/>
      </c>
      <c r="F61" s="146" t="str">
        <f>IF(COUNTIF('勤務表 (2)'!F$3:F11,午前半!$A$1)=COUNTIF('勤務表 (2)'!F$3:F10,午前半!$A$1),"",COUNTIF('勤務表 (2)'!F$3:F11,午前半!$A$1))</f>
        <v/>
      </c>
      <c r="G61" s="146" t="str">
        <f>IF(COUNTIF('勤務表 (2)'!G$3:G11,午前半!$A$1)=COUNTIF('勤務表 (2)'!G$3:G10,午前半!$A$1),"",COUNTIF('勤務表 (2)'!G$3:G11,午前半!$A$1))</f>
        <v/>
      </c>
      <c r="H61" s="146" t="str">
        <f>IF(COUNTIF('勤務表 (2)'!H$3:H11,午前半!$A$1)=COUNTIF('勤務表 (2)'!H$3:H10,午前半!$A$1),"",COUNTIF('勤務表 (2)'!H$3:H11,午前半!$A$1))</f>
        <v/>
      </c>
      <c r="I61" s="146" t="str">
        <f>IF(COUNTIF('勤務表 (2)'!I$3:I11,午前半!$A$1)=COUNTIF('勤務表 (2)'!I$3:I10,午前半!$A$1),"",COUNTIF('勤務表 (2)'!I$3:I11,午前半!$A$1))</f>
        <v/>
      </c>
      <c r="J61" s="146" t="str">
        <f>IF(COUNTIF('勤務表 (2)'!J$3:J11,午前半!$A$1)=COUNTIF('勤務表 (2)'!J$3:J10,午前半!$A$1),"",COUNTIF('勤務表 (2)'!J$3:J11,午前半!$A$1))</f>
        <v/>
      </c>
      <c r="K61" s="146" t="str">
        <f>IF(COUNTIF('勤務表 (2)'!K$3:K11,午前半!$A$1)=COUNTIF('勤務表 (2)'!K$3:K10,午前半!$A$1),"",COUNTIF('勤務表 (2)'!K$3:K11,午前半!$A$1))</f>
        <v/>
      </c>
      <c r="L61" s="146" t="str">
        <f>IF(COUNTIF('勤務表 (2)'!L$3:L11,午前半!$A$1)=COUNTIF('勤務表 (2)'!L$3:L10,午前半!$A$1),"",COUNTIF('勤務表 (2)'!L$3:L11,午前半!$A$1))</f>
        <v/>
      </c>
      <c r="M61" s="146" t="str">
        <f>IF(COUNTIF('勤務表 (2)'!M$3:M11,午前半!$A$1)=COUNTIF('勤務表 (2)'!M$3:M10,午前半!$A$1),"",COUNTIF('勤務表 (2)'!M$3:M11,午前半!$A$1))</f>
        <v/>
      </c>
      <c r="N61" s="146" t="str">
        <f>IF(COUNTIF('勤務表 (2)'!N$3:N11,午前半!$A$1)=COUNTIF('勤務表 (2)'!N$3:N10,午前半!$A$1),"",COUNTIF('勤務表 (2)'!N$3:N11,午前半!$A$1))</f>
        <v/>
      </c>
      <c r="O61" s="146" t="str">
        <f>IF(COUNTIF('勤務表 (2)'!O$3:O11,午前半!$A$1)=COUNTIF('勤務表 (2)'!O$3:O10,午前半!$A$1),"",COUNTIF('勤務表 (2)'!O$3:O11,午前半!$A$1))</f>
        <v/>
      </c>
      <c r="P61" s="146" t="str">
        <f>IF(COUNTIF('勤務表 (2)'!P$3:P11,午前半!$A$1)=COUNTIF('勤務表 (2)'!P$3:P10,午前半!$A$1),"",COUNTIF('勤務表 (2)'!P$3:P11,午前半!$A$1))</f>
        <v/>
      </c>
      <c r="Q61" s="146" t="str">
        <f>IF(COUNTIF('勤務表 (2)'!Q$3:Q11,午前半!$A$1)=COUNTIF('勤務表 (2)'!Q$3:Q10,午前半!$A$1),"",COUNTIF('勤務表 (2)'!Q$3:Q11,午前半!$A$1))</f>
        <v/>
      </c>
      <c r="R61" s="146" t="str">
        <f>IF(COUNTIF('勤務表 (2)'!R$3:R11,午前半!$A$1)=COUNTIF('勤務表 (2)'!R$3:R10,午前半!$A$1),"",COUNTIF('勤務表 (2)'!R$3:R11,午前半!$A$1))</f>
        <v/>
      </c>
      <c r="S61" s="146" t="str">
        <f>IF(COUNTIF('勤務表 (2)'!S$3:S11,午前半!$A$1)=COUNTIF('勤務表 (2)'!S$3:S10,午前半!$A$1),"",COUNTIF('勤務表 (2)'!S$3:S11,午前半!$A$1))</f>
        <v/>
      </c>
      <c r="T61" s="146" t="str">
        <f>IF(COUNTIF('勤務表 (2)'!T$3:T11,午前半!$A$1)=COUNTIF('勤務表 (2)'!T$3:T10,午前半!$A$1),"",COUNTIF('勤務表 (2)'!T$3:T11,午前半!$A$1))</f>
        <v/>
      </c>
      <c r="U61" s="146" t="str">
        <f>IF(COUNTIF('勤務表 (2)'!U$3:U11,午前半!$A$1)=COUNTIF('勤務表 (2)'!U$3:U10,午前半!$A$1),"",COUNTIF('勤務表 (2)'!U$3:U11,午前半!$A$1))</f>
        <v/>
      </c>
      <c r="V61" s="146" t="str">
        <f>IF(COUNTIF('勤務表 (2)'!V$3:V11,午前半!$A$1)=COUNTIF('勤務表 (2)'!V$3:V10,午前半!$A$1),"",COUNTIF('勤務表 (2)'!V$3:V11,午前半!$A$1))</f>
        <v/>
      </c>
      <c r="W61" s="146" t="str">
        <f>IF(COUNTIF('勤務表 (2)'!W$3:W11,午前半!$A$1)=COUNTIF('勤務表 (2)'!W$3:W10,午前半!$A$1),"",COUNTIF('勤務表 (2)'!W$3:W11,午前半!$A$1))</f>
        <v/>
      </c>
      <c r="X61" s="146" t="str">
        <f>IF(COUNTIF('勤務表 (2)'!X$3:X11,午前半!$A$1)=COUNTIF('勤務表 (2)'!X$3:X10,午前半!$A$1),"",COUNTIF('勤務表 (2)'!X$3:X11,午前半!$A$1))</f>
        <v/>
      </c>
      <c r="Y61" s="146" t="str">
        <f>IF(COUNTIF('勤務表 (2)'!Y$3:Y11,午前半!$A$1)=COUNTIF('勤務表 (2)'!Y$3:Y10,午前半!$A$1),"",COUNTIF('勤務表 (2)'!Y$3:Y11,午前半!$A$1))</f>
        <v/>
      </c>
      <c r="Z61" s="146" t="str">
        <f>IF(COUNTIF('勤務表 (2)'!Z$3:Z11,午前半!$A$1)=COUNTIF('勤務表 (2)'!Z$3:Z10,午前半!$A$1),"",COUNTIF('勤務表 (2)'!Z$3:Z11,午前半!$A$1))</f>
        <v/>
      </c>
      <c r="AA61" s="146" t="str">
        <f>IF(COUNTIF('勤務表 (2)'!AA$3:AA11,午前半!$A$1)=COUNTIF('勤務表 (2)'!AA$3:AA10,午前半!$A$1),"",COUNTIF('勤務表 (2)'!AA$3:AA11,午前半!$A$1))</f>
        <v/>
      </c>
      <c r="AB61" s="146" t="str">
        <f>IF(COUNTIF('勤務表 (2)'!AB$3:AB11,午前半!$A$1)=COUNTIF('勤務表 (2)'!AB$3:AB10,午前半!$A$1),"",COUNTIF('勤務表 (2)'!AB$3:AB11,午前半!$A$1))</f>
        <v/>
      </c>
      <c r="AC61" s="146" t="str">
        <f>IF(COUNTIF('勤務表 (2)'!AC$3:AC11,午前半!$A$1)=COUNTIF('勤務表 (2)'!AC$3:AC10,午前半!$A$1),"",COUNTIF('勤務表 (2)'!AC$3:AC11,午前半!$A$1))</f>
        <v/>
      </c>
      <c r="AD61" s="146" t="str">
        <f>IF(COUNTIF('勤務表 (2)'!AD$3:AD11,午前半!$A$1)=COUNTIF('勤務表 (2)'!AD$3:AD10,午前半!$A$1),"",COUNTIF('勤務表 (2)'!AD$3:AD11,午前半!$A$1))</f>
        <v/>
      </c>
      <c r="AE61" s="146" t="str">
        <f>IF(COUNTIF('勤務表 (2)'!AE$3:AE11,午前半!$A$1)=COUNTIF('勤務表 (2)'!AE$3:AE10,午前半!$A$1),"",COUNTIF('勤務表 (2)'!AE$3:AE11,午前半!$A$1))</f>
        <v/>
      </c>
      <c r="AF61" s="146" t="str">
        <f>IF(COUNTIF('勤務表 (2)'!AF$3:AF11,午前半!$A$1)=COUNTIF('勤務表 (2)'!AF$3:AF10,午前半!$A$1),"",COUNTIF('勤務表 (2)'!AF$3:AF11,午前半!$A$1))</f>
        <v/>
      </c>
      <c r="AG61" s="146" t="str">
        <f>IF(COUNTIF('勤務表 (2)'!AG$3:AG11,午前半!$A$1)=COUNTIF('勤務表 (2)'!AG$3:AG10,午前半!$A$1),"",COUNTIF('勤務表 (2)'!AG$3:AG11,午前半!$A$1))</f>
        <v/>
      </c>
      <c r="AH61" s="144" t="str">
        <f>IF(COUNTIF('勤務表 (2)'!AH$3:AH11,午前半!$A$1)=COUNTIF('勤務表 (2)'!AH$3:AH10,午前半!$A$1),"",COUNTIF('勤務表 (2)'!AH$3:AH11,午前半!$A$1))</f>
        <v/>
      </c>
    </row>
    <row r="62" spans="1:34" s="37" customFormat="1" ht="13.15" customHeight="1" x14ac:dyDescent="0.2">
      <c r="A62" s="142">
        <f>IFERROR(IF(A61+1&lt;=MAX('デイリーデータ (2)'!G:G),A61+1,""),"")</f>
        <v>10</v>
      </c>
      <c r="B62" s="143" t="str">
        <f t="shared" si="8"/>
        <v>37601</v>
      </c>
      <c r="C62" s="144" t="str">
        <f t="shared" si="9"/>
        <v>山本 浩之</v>
      </c>
      <c r="D62" s="145" t="str">
        <f>IF(COUNTIF('勤務表 (2)'!D$3:D12,午前半!$A$1)=COUNTIF('勤務表 (2)'!D$3:D11,午前半!$A$1),"",COUNTIF('勤務表 (2)'!D$3:D12,午前半!$A$1))</f>
        <v/>
      </c>
      <c r="E62" s="146" t="str">
        <f>IF(COUNTIF('勤務表 (2)'!E$3:E12,午前半!$A$1)=COUNTIF('勤務表 (2)'!E$3:E11,午前半!$A$1),"",COUNTIF('勤務表 (2)'!E$3:E12,午前半!$A$1))</f>
        <v/>
      </c>
      <c r="F62" s="146" t="str">
        <f>IF(COUNTIF('勤務表 (2)'!F$3:F12,午前半!$A$1)=COUNTIF('勤務表 (2)'!F$3:F11,午前半!$A$1),"",COUNTIF('勤務表 (2)'!F$3:F12,午前半!$A$1))</f>
        <v/>
      </c>
      <c r="G62" s="146" t="str">
        <f>IF(COUNTIF('勤務表 (2)'!G$3:G12,午前半!$A$1)=COUNTIF('勤務表 (2)'!G$3:G11,午前半!$A$1),"",COUNTIF('勤務表 (2)'!G$3:G12,午前半!$A$1))</f>
        <v/>
      </c>
      <c r="H62" s="146">
        <f>IF(COUNTIF('勤務表 (2)'!H$3:H12,午前半!$A$1)=COUNTIF('勤務表 (2)'!H$3:H11,午前半!$A$1),"",COUNTIF('勤務表 (2)'!H$3:H12,午前半!$A$1))</f>
        <v>2</v>
      </c>
      <c r="I62" s="146" t="str">
        <f>IF(COUNTIF('勤務表 (2)'!I$3:I12,午前半!$A$1)=COUNTIF('勤務表 (2)'!I$3:I11,午前半!$A$1),"",COUNTIF('勤務表 (2)'!I$3:I12,午前半!$A$1))</f>
        <v/>
      </c>
      <c r="J62" s="146" t="str">
        <f>IF(COUNTIF('勤務表 (2)'!J$3:J12,午前半!$A$1)=COUNTIF('勤務表 (2)'!J$3:J11,午前半!$A$1),"",COUNTIF('勤務表 (2)'!J$3:J12,午前半!$A$1))</f>
        <v/>
      </c>
      <c r="K62" s="146" t="str">
        <f>IF(COUNTIF('勤務表 (2)'!K$3:K12,午前半!$A$1)=COUNTIF('勤務表 (2)'!K$3:K11,午前半!$A$1),"",COUNTIF('勤務表 (2)'!K$3:K12,午前半!$A$1))</f>
        <v/>
      </c>
      <c r="L62" s="146" t="str">
        <f>IF(COUNTIF('勤務表 (2)'!L$3:L12,午前半!$A$1)=COUNTIF('勤務表 (2)'!L$3:L11,午前半!$A$1),"",COUNTIF('勤務表 (2)'!L$3:L12,午前半!$A$1))</f>
        <v/>
      </c>
      <c r="M62" s="146" t="str">
        <f>IF(COUNTIF('勤務表 (2)'!M$3:M12,午前半!$A$1)=COUNTIF('勤務表 (2)'!M$3:M11,午前半!$A$1),"",COUNTIF('勤務表 (2)'!M$3:M12,午前半!$A$1))</f>
        <v/>
      </c>
      <c r="N62" s="146" t="str">
        <f>IF(COUNTIF('勤務表 (2)'!N$3:N12,午前半!$A$1)=COUNTIF('勤務表 (2)'!N$3:N11,午前半!$A$1),"",COUNTIF('勤務表 (2)'!N$3:N12,午前半!$A$1))</f>
        <v/>
      </c>
      <c r="O62" s="146" t="str">
        <f>IF(COUNTIF('勤務表 (2)'!O$3:O12,午前半!$A$1)=COUNTIF('勤務表 (2)'!O$3:O11,午前半!$A$1),"",COUNTIF('勤務表 (2)'!O$3:O12,午前半!$A$1))</f>
        <v/>
      </c>
      <c r="P62" s="146" t="str">
        <f>IF(COUNTIF('勤務表 (2)'!P$3:P12,午前半!$A$1)=COUNTIF('勤務表 (2)'!P$3:P11,午前半!$A$1),"",COUNTIF('勤務表 (2)'!P$3:P12,午前半!$A$1))</f>
        <v/>
      </c>
      <c r="Q62" s="146" t="str">
        <f>IF(COUNTIF('勤務表 (2)'!Q$3:Q12,午前半!$A$1)=COUNTIF('勤務表 (2)'!Q$3:Q11,午前半!$A$1),"",COUNTIF('勤務表 (2)'!Q$3:Q12,午前半!$A$1))</f>
        <v/>
      </c>
      <c r="R62" s="146" t="str">
        <f>IF(COUNTIF('勤務表 (2)'!R$3:R12,午前半!$A$1)=COUNTIF('勤務表 (2)'!R$3:R11,午前半!$A$1),"",COUNTIF('勤務表 (2)'!R$3:R12,午前半!$A$1))</f>
        <v/>
      </c>
      <c r="S62" s="146" t="str">
        <f>IF(COUNTIF('勤務表 (2)'!S$3:S12,午前半!$A$1)=COUNTIF('勤務表 (2)'!S$3:S11,午前半!$A$1),"",COUNTIF('勤務表 (2)'!S$3:S12,午前半!$A$1))</f>
        <v/>
      </c>
      <c r="T62" s="146" t="str">
        <f>IF(COUNTIF('勤務表 (2)'!T$3:T12,午前半!$A$1)=COUNTIF('勤務表 (2)'!T$3:T11,午前半!$A$1),"",COUNTIF('勤務表 (2)'!T$3:T12,午前半!$A$1))</f>
        <v/>
      </c>
      <c r="U62" s="146" t="str">
        <f>IF(COUNTIF('勤務表 (2)'!U$3:U12,午前半!$A$1)=COUNTIF('勤務表 (2)'!U$3:U11,午前半!$A$1),"",COUNTIF('勤務表 (2)'!U$3:U12,午前半!$A$1))</f>
        <v/>
      </c>
      <c r="V62" s="146">
        <f>IF(COUNTIF('勤務表 (2)'!V$3:V12,午前半!$A$1)=COUNTIF('勤務表 (2)'!V$3:V11,午前半!$A$1),"",COUNTIF('勤務表 (2)'!V$3:V12,午前半!$A$1))</f>
        <v>2</v>
      </c>
      <c r="W62" s="146" t="str">
        <f>IF(COUNTIF('勤務表 (2)'!W$3:W12,午前半!$A$1)=COUNTIF('勤務表 (2)'!W$3:W11,午前半!$A$1),"",COUNTIF('勤務表 (2)'!W$3:W12,午前半!$A$1))</f>
        <v/>
      </c>
      <c r="X62" s="146" t="str">
        <f>IF(COUNTIF('勤務表 (2)'!X$3:X12,午前半!$A$1)=COUNTIF('勤務表 (2)'!X$3:X11,午前半!$A$1),"",COUNTIF('勤務表 (2)'!X$3:X12,午前半!$A$1))</f>
        <v/>
      </c>
      <c r="Y62" s="146" t="str">
        <f>IF(COUNTIF('勤務表 (2)'!Y$3:Y12,午前半!$A$1)=COUNTIF('勤務表 (2)'!Y$3:Y11,午前半!$A$1),"",COUNTIF('勤務表 (2)'!Y$3:Y12,午前半!$A$1))</f>
        <v/>
      </c>
      <c r="Z62" s="146" t="str">
        <f>IF(COUNTIF('勤務表 (2)'!Z$3:Z12,午前半!$A$1)=COUNTIF('勤務表 (2)'!Z$3:Z11,午前半!$A$1),"",COUNTIF('勤務表 (2)'!Z$3:Z12,午前半!$A$1))</f>
        <v/>
      </c>
      <c r="AA62" s="146" t="str">
        <f>IF(COUNTIF('勤務表 (2)'!AA$3:AA12,午前半!$A$1)=COUNTIF('勤務表 (2)'!AA$3:AA11,午前半!$A$1),"",COUNTIF('勤務表 (2)'!AA$3:AA12,午前半!$A$1))</f>
        <v/>
      </c>
      <c r="AB62" s="146" t="str">
        <f>IF(COUNTIF('勤務表 (2)'!AB$3:AB12,午前半!$A$1)=COUNTIF('勤務表 (2)'!AB$3:AB11,午前半!$A$1),"",COUNTIF('勤務表 (2)'!AB$3:AB12,午前半!$A$1))</f>
        <v/>
      </c>
      <c r="AC62" s="146" t="str">
        <f>IF(COUNTIF('勤務表 (2)'!AC$3:AC12,午前半!$A$1)=COUNTIF('勤務表 (2)'!AC$3:AC11,午前半!$A$1),"",COUNTIF('勤務表 (2)'!AC$3:AC12,午前半!$A$1))</f>
        <v/>
      </c>
      <c r="AD62" s="146" t="str">
        <f>IF(COUNTIF('勤務表 (2)'!AD$3:AD12,午前半!$A$1)=COUNTIF('勤務表 (2)'!AD$3:AD11,午前半!$A$1),"",COUNTIF('勤務表 (2)'!AD$3:AD12,午前半!$A$1))</f>
        <v/>
      </c>
      <c r="AE62" s="146" t="str">
        <f>IF(COUNTIF('勤務表 (2)'!AE$3:AE12,午前半!$A$1)=COUNTIF('勤務表 (2)'!AE$3:AE11,午前半!$A$1),"",COUNTIF('勤務表 (2)'!AE$3:AE12,午前半!$A$1))</f>
        <v/>
      </c>
      <c r="AF62" s="146" t="str">
        <f>IF(COUNTIF('勤務表 (2)'!AF$3:AF12,午前半!$A$1)=COUNTIF('勤務表 (2)'!AF$3:AF11,午前半!$A$1),"",COUNTIF('勤務表 (2)'!AF$3:AF12,午前半!$A$1))</f>
        <v/>
      </c>
      <c r="AG62" s="146" t="str">
        <f>IF(COUNTIF('勤務表 (2)'!AG$3:AG12,午前半!$A$1)=COUNTIF('勤務表 (2)'!AG$3:AG11,午前半!$A$1),"",COUNTIF('勤務表 (2)'!AG$3:AG12,午前半!$A$1))</f>
        <v/>
      </c>
      <c r="AH62" s="144" t="str">
        <f>IF(COUNTIF('勤務表 (2)'!AH$3:AH12,午前半!$A$1)=COUNTIF('勤務表 (2)'!AH$3:AH11,午前半!$A$1),"",COUNTIF('勤務表 (2)'!AH$3:AH12,午前半!$A$1))</f>
        <v/>
      </c>
    </row>
    <row r="63" spans="1:34" s="37" customFormat="1" ht="13.15" customHeight="1" x14ac:dyDescent="0.2">
      <c r="A63" s="142">
        <f>IFERROR(IF(A62+1&lt;=MAX('デイリーデータ (2)'!G:G),A62+1,""),"")</f>
        <v>11</v>
      </c>
      <c r="B63" s="143" t="str">
        <f t="shared" si="8"/>
        <v>39805</v>
      </c>
      <c r="C63" s="144" t="str">
        <f t="shared" si="9"/>
        <v>南 博之</v>
      </c>
      <c r="D63" s="145" t="str">
        <f>IF(COUNTIF('勤務表 (2)'!D$3:D13,午前半!$A$1)=COUNTIF('勤務表 (2)'!D$3:D12,午前半!$A$1),"",COUNTIF('勤務表 (2)'!D$3:D13,午前半!$A$1))</f>
        <v/>
      </c>
      <c r="E63" s="146" t="str">
        <f>IF(COUNTIF('勤務表 (2)'!E$3:E13,午前半!$A$1)=COUNTIF('勤務表 (2)'!E$3:E12,午前半!$A$1),"",COUNTIF('勤務表 (2)'!E$3:E13,午前半!$A$1))</f>
        <v/>
      </c>
      <c r="F63" s="146" t="str">
        <f>IF(COUNTIF('勤務表 (2)'!F$3:F13,午前半!$A$1)=COUNTIF('勤務表 (2)'!F$3:F12,午前半!$A$1),"",COUNTIF('勤務表 (2)'!F$3:F13,午前半!$A$1))</f>
        <v/>
      </c>
      <c r="G63" s="146" t="str">
        <f>IF(COUNTIF('勤務表 (2)'!G$3:G13,午前半!$A$1)=COUNTIF('勤務表 (2)'!G$3:G12,午前半!$A$1),"",COUNTIF('勤務表 (2)'!G$3:G13,午前半!$A$1))</f>
        <v/>
      </c>
      <c r="H63" s="146" t="str">
        <f>IF(COUNTIF('勤務表 (2)'!H$3:H13,午前半!$A$1)=COUNTIF('勤務表 (2)'!H$3:H12,午前半!$A$1),"",COUNTIF('勤務表 (2)'!H$3:H13,午前半!$A$1))</f>
        <v/>
      </c>
      <c r="I63" s="146" t="str">
        <f>IF(COUNTIF('勤務表 (2)'!I$3:I13,午前半!$A$1)=COUNTIF('勤務表 (2)'!I$3:I12,午前半!$A$1),"",COUNTIF('勤務表 (2)'!I$3:I13,午前半!$A$1))</f>
        <v/>
      </c>
      <c r="J63" s="146" t="str">
        <f>IF(COUNTIF('勤務表 (2)'!J$3:J13,午前半!$A$1)=COUNTIF('勤務表 (2)'!J$3:J12,午前半!$A$1),"",COUNTIF('勤務表 (2)'!J$3:J13,午前半!$A$1))</f>
        <v/>
      </c>
      <c r="K63" s="146" t="str">
        <f>IF(COUNTIF('勤務表 (2)'!K$3:K13,午前半!$A$1)=COUNTIF('勤務表 (2)'!K$3:K12,午前半!$A$1),"",COUNTIF('勤務表 (2)'!K$3:K13,午前半!$A$1))</f>
        <v/>
      </c>
      <c r="L63" s="146" t="str">
        <f>IF(COUNTIF('勤務表 (2)'!L$3:L13,午前半!$A$1)=COUNTIF('勤務表 (2)'!L$3:L12,午前半!$A$1),"",COUNTIF('勤務表 (2)'!L$3:L13,午前半!$A$1))</f>
        <v/>
      </c>
      <c r="M63" s="146" t="str">
        <f>IF(COUNTIF('勤務表 (2)'!M$3:M13,午前半!$A$1)=COUNTIF('勤務表 (2)'!M$3:M12,午前半!$A$1),"",COUNTIF('勤務表 (2)'!M$3:M13,午前半!$A$1))</f>
        <v/>
      </c>
      <c r="N63" s="146" t="str">
        <f>IF(COUNTIF('勤務表 (2)'!N$3:N13,午前半!$A$1)=COUNTIF('勤務表 (2)'!N$3:N12,午前半!$A$1),"",COUNTIF('勤務表 (2)'!N$3:N13,午前半!$A$1))</f>
        <v/>
      </c>
      <c r="O63" s="146" t="str">
        <f>IF(COUNTIF('勤務表 (2)'!O$3:O13,午前半!$A$1)=COUNTIF('勤務表 (2)'!O$3:O12,午前半!$A$1),"",COUNTIF('勤務表 (2)'!O$3:O13,午前半!$A$1))</f>
        <v/>
      </c>
      <c r="P63" s="146" t="str">
        <f>IF(COUNTIF('勤務表 (2)'!P$3:P13,午前半!$A$1)=COUNTIF('勤務表 (2)'!P$3:P12,午前半!$A$1),"",COUNTIF('勤務表 (2)'!P$3:P13,午前半!$A$1))</f>
        <v/>
      </c>
      <c r="Q63" s="146" t="str">
        <f>IF(COUNTIF('勤務表 (2)'!Q$3:Q13,午前半!$A$1)=COUNTIF('勤務表 (2)'!Q$3:Q12,午前半!$A$1),"",COUNTIF('勤務表 (2)'!Q$3:Q13,午前半!$A$1))</f>
        <v/>
      </c>
      <c r="R63" s="146" t="str">
        <f>IF(COUNTIF('勤務表 (2)'!R$3:R13,午前半!$A$1)=COUNTIF('勤務表 (2)'!R$3:R12,午前半!$A$1),"",COUNTIF('勤務表 (2)'!R$3:R13,午前半!$A$1))</f>
        <v/>
      </c>
      <c r="S63" s="146" t="str">
        <f>IF(COUNTIF('勤務表 (2)'!S$3:S13,午前半!$A$1)=COUNTIF('勤務表 (2)'!S$3:S12,午前半!$A$1),"",COUNTIF('勤務表 (2)'!S$3:S13,午前半!$A$1))</f>
        <v/>
      </c>
      <c r="T63" s="146" t="str">
        <f>IF(COUNTIF('勤務表 (2)'!T$3:T13,午前半!$A$1)=COUNTIF('勤務表 (2)'!T$3:T12,午前半!$A$1),"",COUNTIF('勤務表 (2)'!T$3:T13,午前半!$A$1))</f>
        <v/>
      </c>
      <c r="U63" s="146" t="str">
        <f>IF(COUNTIF('勤務表 (2)'!U$3:U13,午前半!$A$1)=COUNTIF('勤務表 (2)'!U$3:U12,午前半!$A$1),"",COUNTIF('勤務表 (2)'!U$3:U13,午前半!$A$1))</f>
        <v/>
      </c>
      <c r="V63" s="146">
        <f>IF(COUNTIF('勤務表 (2)'!V$3:V13,午前半!$A$1)=COUNTIF('勤務表 (2)'!V$3:V12,午前半!$A$1),"",COUNTIF('勤務表 (2)'!V$3:V13,午前半!$A$1))</f>
        <v>3</v>
      </c>
      <c r="W63" s="146" t="str">
        <f>IF(COUNTIF('勤務表 (2)'!W$3:W13,午前半!$A$1)=COUNTIF('勤務表 (2)'!W$3:W12,午前半!$A$1),"",COUNTIF('勤務表 (2)'!W$3:W13,午前半!$A$1))</f>
        <v/>
      </c>
      <c r="X63" s="146" t="str">
        <f>IF(COUNTIF('勤務表 (2)'!X$3:X13,午前半!$A$1)=COUNTIF('勤務表 (2)'!X$3:X12,午前半!$A$1),"",COUNTIF('勤務表 (2)'!X$3:X13,午前半!$A$1))</f>
        <v/>
      </c>
      <c r="Y63" s="146" t="str">
        <f>IF(COUNTIF('勤務表 (2)'!Y$3:Y13,午前半!$A$1)=COUNTIF('勤務表 (2)'!Y$3:Y12,午前半!$A$1),"",COUNTIF('勤務表 (2)'!Y$3:Y13,午前半!$A$1))</f>
        <v/>
      </c>
      <c r="Z63" s="146" t="str">
        <f>IF(COUNTIF('勤務表 (2)'!Z$3:Z13,午前半!$A$1)=COUNTIF('勤務表 (2)'!Z$3:Z12,午前半!$A$1),"",COUNTIF('勤務表 (2)'!Z$3:Z13,午前半!$A$1))</f>
        <v/>
      </c>
      <c r="AA63" s="146" t="str">
        <f>IF(COUNTIF('勤務表 (2)'!AA$3:AA13,午前半!$A$1)=COUNTIF('勤務表 (2)'!AA$3:AA12,午前半!$A$1),"",COUNTIF('勤務表 (2)'!AA$3:AA13,午前半!$A$1))</f>
        <v/>
      </c>
      <c r="AB63" s="146" t="str">
        <f>IF(COUNTIF('勤務表 (2)'!AB$3:AB13,午前半!$A$1)=COUNTIF('勤務表 (2)'!AB$3:AB12,午前半!$A$1),"",COUNTIF('勤務表 (2)'!AB$3:AB13,午前半!$A$1))</f>
        <v/>
      </c>
      <c r="AC63" s="146" t="str">
        <f>IF(COUNTIF('勤務表 (2)'!AC$3:AC13,午前半!$A$1)=COUNTIF('勤務表 (2)'!AC$3:AC12,午前半!$A$1),"",COUNTIF('勤務表 (2)'!AC$3:AC13,午前半!$A$1))</f>
        <v/>
      </c>
      <c r="AD63" s="146" t="str">
        <f>IF(COUNTIF('勤務表 (2)'!AD$3:AD13,午前半!$A$1)=COUNTIF('勤務表 (2)'!AD$3:AD12,午前半!$A$1),"",COUNTIF('勤務表 (2)'!AD$3:AD13,午前半!$A$1))</f>
        <v/>
      </c>
      <c r="AE63" s="146" t="str">
        <f>IF(COUNTIF('勤務表 (2)'!AE$3:AE13,午前半!$A$1)=COUNTIF('勤務表 (2)'!AE$3:AE12,午前半!$A$1),"",COUNTIF('勤務表 (2)'!AE$3:AE13,午前半!$A$1))</f>
        <v/>
      </c>
      <c r="AF63" s="146" t="str">
        <f>IF(COUNTIF('勤務表 (2)'!AF$3:AF13,午前半!$A$1)=COUNTIF('勤務表 (2)'!AF$3:AF12,午前半!$A$1),"",COUNTIF('勤務表 (2)'!AF$3:AF13,午前半!$A$1))</f>
        <v/>
      </c>
      <c r="AG63" s="146" t="str">
        <f>IF(COUNTIF('勤務表 (2)'!AG$3:AG13,午前半!$A$1)=COUNTIF('勤務表 (2)'!AG$3:AG12,午前半!$A$1),"",COUNTIF('勤務表 (2)'!AG$3:AG13,午前半!$A$1))</f>
        <v/>
      </c>
      <c r="AH63" s="144" t="str">
        <f>IF(COUNTIF('勤務表 (2)'!AH$3:AH13,午前半!$A$1)=COUNTIF('勤務表 (2)'!AH$3:AH12,午前半!$A$1),"",COUNTIF('勤務表 (2)'!AH$3:AH13,午前半!$A$1))</f>
        <v/>
      </c>
    </row>
    <row r="64" spans="1:34" s="37" customFormat="1" ht="13.15" customHeight="1" x14ac:dyDescent="0.2">
      <c r="A64" s="142">
        <f>IFERROR(IF(A63+1&lt;=MAX('デイリーデータ (2)'!G:G),A63+1,""),"")</f>
        <v>12</v>
      </c>
      <c r="B64" s="143" t="str">
        <f t="shared" si="8"/>
        <v>42503</v>
      </c>
      <c r="C64" s="144" t="str">
        <f t="shared" si="9"/>
        <v>澤野 正樹</v>
      </c>
      <c r="D64" s="145" t="str">
        <f>IF(COUNTIF('勤務表 (2)'!D$3:D14,午前半!$A$1)=COUNTIF('勤務表 (2)'!D$3:D13,午前半!$A$1),"",COUNTIF('勤務表 (2)'!D$3:D14,午前半!$A$1))</f>
        <v/>
      </c>
      <c r="E64" s="146" t="str">
        <f>IF(COUNTIF('勤務表 (2)'!E$3:E14,午前半!$A$1)=COUNTIF('勤務表 (2)'!E$3:E13,午前半!$A$1),"",COUNTIF('勤務表 (2)'!E$3:E14,午前半!$A$1))</f>
        <v/>
      </c>
      <c r="F64" s="146" t="str">
        <f>IF(COUNTIF('勤務表 (2)'!F$3:F14,午前半!$A$1)=COUNTIF('勤務表 (2)'!F$3:F13,午前半!$A$1),"",COUNTIF('勤務表 (2)'!F$3:F14,午前半!$A$1))</f>
        <v/>
      </c>
      <c r="G64" s="146" t="str">
        <f>IF(COUNTIF('勤務表 (2)'!G$3:G14,午前半!$A$1)=COUNTIF('勤務表 (2)'!G$3:G13,午前半!$A$1),"",COUNTIF('勤務表 (2)'!G$3:G14,午前半!$A$1))</f>
        <v/>
      </c>
      <c r="H64" s="146">
        <f>IF(COUNTIF('勤務表 (2)'!H$3:H14,午前半!$A$1)=COUNTIF('勤務表 (2)'!H$3:H13,午前半!$A$1),"",COUNTIF('勤務表 (2)'!H$3:H14,午前半!$A$1))</f>
        <v>3</v>
      </c>
      <c r="I64" s="146" t="str">
        <f>IF(COUNTIF('勤務表 (2)'!I$3:I14,午前半!$A$1)=COUNTIF('勤務表 (2)'!I$3:I13,午前半!$A$1),"",COUNTIF('勤務表 (2)'!I$3:I14,午前半!$A$1))</f>
        <v/>
      </c>
      <c r="J64" s="146" t="str">
        <f>IF(COUNTIF('勤務表 (2)'!J$3:J14,午前半!$A$1)=COUNTIF('勤務表 (2)'!J$3:J13,午前半!$A$1),"",COUNTIF('勤務表 (2)'!J$3:J14,午前半!$A$1))</f>
        <v/>
      </c>
      <c r="K64" s="146" t="str">
        <f>IF(COUNTIF('勤務表 (2)'!K$3:K14,午前半!$A$1)=COUNTIF('勤務表 (2)'!K$3:K13,午前半!$A$1),"",COUNTIF('勤務表 (2)'!K$3:K14,午前半!$A$1))</f>
        <v/>
      </c>
      <c r="L64" s="146" t="str">
        <f>IF(COUNTIF('勤務表 (2)'!L$3:L14,午前半!$A$1)=COUNTIF('勤務表 (2)'!L$3:L13,午前半!$A$1),"",COUNTIF('勤務表 (2)'!L$3:L14,午前半!$A$1))</f>
        <v/>
      </c>
      <c r="M64" s="146" t="str">
        <f>IF(COUNTIF('勤務表 (2)'!M$3:M14,午前半!$A$1)=COUNTIF('勤務表 (2)'!M$3:M13,午前半!$A$1),"",COUNTIF('勤務表 (2)'!M$3:M14,午前半!$A$1))</f>
        <v/>
      </c>
      <c r="N64" s="146" t="str">
        <f>IF(COUNTIF('勤務表 (2)'!N$3:N14,午前半!$A$1)=COUNTIF('勤務表 (2)'!N$3:N13,午前半!$A$1),"",COUNTIF('勤務表 (2)'!N$3:N14,午前半!$A$1))</f>
        <v/>
      </c>
      <c r="O64" s="146" t="str">
        <f>IF(COUNTIF('勤務表 (2)'!O$3:O14,午前半!$A$1)=COUNTIF('勤務表 (2)'!O$3:O13,午前半!$A$1),"",COUNTIF('勤務表 (2)'!O$3:O14,午前半!$A$1))</f>
        <v/>
      </c>
      <c r="P64" s="146" t="str">
        <f>IF(COUNTIF('勤務表 (2)'!P$3:P14,午前半!$A$1)=COUNTIF('勤務表 (2)'!P$3:P13,午前半!$A$1),"",COUNTIF('勤務表 (2)'!P$3:P14,午前半!$A$1))</f>
        <v/>
      </c>
      <c r="Q64" s="146" t="str">
        <f>IF(COUNTIF('勤務表 (2)'!Q$3:Q14,午前半!$A$1)=COUNTIF('勤務表 (2)'!Q$3:Q13,午前半!$A$1),"",COUNTIF('勤務表 (2)'!Q$3:Q14,午前半!$A$1))</f>
        <v/>
      </c>
      <c r="R64" s="146" t="str">
        <f>IF(COUNTIF('勤務表 (2)'!R$3:R14,午前半!$A$1)=COUNTIF('勤務表 (2)'!R$3:R13,午前半!$A$1),"",COUNTIF('勤務表 (2)'!R$3:R14,午前半!$A$1))</f>
        <v/>
      </c>
      <c r="S64" s="146" t="str">
        <f>IF(COUNTIF('勤務表 (2)'!S$3:S14,午前半!$A$1)=COUNTIF('勤務表 (2)'!S$3:S13,午前半!$A$1),"",COUNTIF('勤務表 (2)'!S$3:S14,午前半!$A$1))</f>
        <v/>
      </c>
      <c r="T64" s="146" t="str">
        <f>IF(COUNTIF('勤務表 (2)'!T$3:T14,午前半!$A$1)=COUNTIF('勤務表 (2)'!T$3:T13,午前半!$A$1),"",COUNTIF('勤務表 (2)'!T$3:T14,午前半!$A$1))</f>
        <v/>
      </c>
      <c r="U64" s="146" t="str">
        <f>IF(COUNTIF('勤務表 (2)'!U$3:U14,午前半!$A$1)=COUNTIF('勤務表 (2)'!U$3:U13,午前半!$A$1),"",COUNTIF('勤務表 (2)'!U$3:U14,午前半!$A$1))</f>
        <v/>
      </c>
      <c r="V64" s="146" t="str">
        <f>IF(COUNTIF('勤務表 (2)'!V$3:V14,午前半!$A$1)=COUNTIF('勤務表 (2)'!V$3:V13,午前半!$A$1),"",COUNTIF('勤務表 (2)'!V$3:V14,午前半!$A$1))</f>
        <v/>
      </c>
      <c r="W64" s="146" t="str">
        <f>IF(COUNTIF('勤務表 (2)'!W$3:W14,午前半!$A$1)=COUNTIF('勤務表 (2)'!W$3:W13,午前半!$A$1),"",COUNTIF('勤務表 (2)'!W$3:W14,午前半!$A$1))</f>
        <v/>
      </c>
      <c r="X64" s="146" t="str">
        <f>IF(COUNTIF('勤務表 (2)'!X$3:X14,午前半!$A$1)=COUNTIF('勤務表 (2)'!X$3:X13,午前半!$A$1),"",COUNTIF('勤務表 (2)'!X$3:X14,午前半!$A$1))</f>
        <v/>
      </c>
      <c r="Y64" s="146" t="str">
        <f>IF(COUNTIF('勤務表 (2)'!Y$3:Y14,午前半!$A$1)=COUNTIF('勤務表 (2)'!Y$3:Y13,午前半!$A$1),"",COUNTIF('勤務表 (2)'!Y$3:Y14,午前半!$A$1))</f>
        <v/>
      </c>
      <c r="Z64" s="146" t="str">
        <f>IF(COUNTIF('勤務表 (2)'!Z$3:Z14,午前半!$A$1)=COUNTIF('勤務表 (2)'!Z$3:Z13,午前半!$A$1),"",COUNTIF('勤務表 (2)'!Z$3:Z14,午前半!$A$1))</f>
        <v/>
      </c>
      <c r="AA64" s="146" t="str">
        <f>IF(COUNTIF('勤務表 (2)'!AA$3:AA14,午前半!$A$1)=COUNTIF('勤務表 (2)'!AA$3:AA13,午前半!$A$1),"",COUNTIF('勤務表 (2)'!AA$3:AA14,午前半!$A$1))</f>
        <v/>
      </c>
      <c r="AB64" s="146" t="str">
        <f>IF(COUNTIF('勤務表 (2)'!AB$3:AB14,午前半!$A$1)=COUNTIF('勤務表 (2)'!AB$3:AB13,午前半!$A$1),"",COUNTIF('勤務表 (2)'!AB$3:AB14,午前半!$A$1))</f>
        <v/>
      </c>
      <c r="AC64" s="146" t="str">
        <f>IF(COUNTIF('勤務表 (2)'!AC$3:AC14,午前半!$A$1)=COUNTIF('勤務表 (2)'!AC$3:AC13,午前半!$A$1),"",COUNTIF('勤務表 (2)'!AC$3:AC14,午前半!$A$1))</f>
        <v/>
      </c>
      <c r="AD64" s="146" t="str">
        <f>IF(COUNTIF('勤務表 (2)'!AD$3:AD14,午前半!$A$1)=COUNTIF('勤務表 (2)'!AD$3:AD13,午前半!$A$1),"",COUNTIF('勤務表 (2)'!AD$3:AD14,午前半!$A$1))</f>
        <v/>
      </c>
      <c r="AE64" s="146" t="str">
        <f>IF(COUNTIF('勤務表 (2)'!AE$3:AE14,午前半!$A$1)=COUNTIF('勤務表 (2)'!AE$3:AE13,午前半!$A$1),"",COUNTIF('勤務表 (2)'!AE$3:AE14,午前半!$A$1))</f>
        <v/>
      </c>
      <c r="AF64" s="146" t="str">
        <f>IF(COUNTIF('勤務表 (2)'!AF$3:AF14,午前半!$A$1)=COUNTIF('勤務表 (2)'!AF$3:AF13,午前半!$A$1),"",COUNTIF('勤務表 (2)'!AF$3:AF14,午前半!$A$1))</f>
        <v/>
      </c>
      <c r="AG64" s="146" t="str">
        <f>IF(COUNTIF('勤務表 (2)'!AG$3:AG14,午前半!$A$1)=COUNTIF('勤務表 (2)'!AG$3:AG13,午前半!$A$1),"",COUNTIF('勤務表 (2)'!AG$3:AG14,午前半!$A$1))</f>
        <v/>
      </c>
      <c r="AH64" s="144" t="str">
        <f>IF(COUNTIF('勤務表 (2)'!AH$3:AH14,午前半!$A$1)=COUNTIF('勤務表 (2)'!AH$3:AH13,午前半!$A$1),"",COUNTIF('勤務表 (2)'!AH$3:AH14,午前半!$A$1))</f>
        <v/>
      </c>
    </row>
    <row r="65" spans="1:34" s="37" customFormat="1" ht="13.15" customHeight="1" x14ac:dyDescent="0.2">
      <c r="A65" s="142">
        <f>IFERROR(IF(A64+1&lt;=MAX('デイリーデータ (2)'!G:G),A64+1,""),"")</f>
        <v>13</v>
      </c>
      <c r="B65" s="143" t="str">
        <f t="shared" si="8"/>
        <v>46963</v>
      </c>
      <c r="C65" s="144" t="str">
        <f t="shared" si="9"/>
        <v>清水 和弥</v>
      </c>
      <c r="D65" s="145" t="str">
        <f>IF(COUNTIF('勤務表 (2)'!D$3:D15,午前半!$A$1)=COUNTIF('勤務表 (2)'!D$3:D14,午前半!$A$1),"",COUNTIF('勤務表 (2)'!D$3:D15,午前半!$A$1))</f>
        <v/>
      </c>
      <c r="E65" s="146" t="str">
        <f>IF(COUNTIF('勤務表 (2)'!E$3:E15,午前半!$A$1)=COUNTIF('勤務表 (2)'!E$3:E14,午前半!$A$1),"",COUNTIF('勤務表 (2)'!E$3:E15,午前半!$A$1))</f>
        <v/>
      </c>
      <c r="F65" s="146" t="str">
        <f>IF(COUNTIF('勤務表 (2)'!F$3:F15,午前半!$A$1)=COUNTIF('勤務表 (2)'!F$3:F14,午前半!$A$1),"",COUNTIF('勤務表 (2)'!F$3:F15,午前半!$A$1))</f>
        <v/>
      </c>
      <c r="G65" s="146" t="str">
        <f>IF(COUNTIF('勤務表 (2)'!G$3:G15,午前半!$A$1)=COUNTIF('勤務表 (2)'!G$3:G14,午前半!$A$1),"",COUNTIF('勤務表 (2)'!G$3:G15,午前半!$A$1))</f>
        <v/>
      </c>
      <c r="H65" s="146" t="str">
        <f>IF(COUNTIF('勤務表 (2)'!H$3:H15,午前半!$A$1)=COUNTIF('勤務表 (2)'!H$3:H14,午前半!$A$1),"",COUNTIF('勤務表 (2)'!H$3:H15,午前半!$A$1))</f>
        <v/>
      </c>
      <c r="I65" s="146" t="str">
        <f>IF(COUNTIF('勤務表 (2)'!I$3:I15,午前半!$A$1)=COUNTIF('勤務表 (2)'!I$3:I14,午前半!$A$1),"",COUNTIF('勤務表 (2)'!I$3:I15,午前半!$A$1))</f>
        <v/>
      </c>
      <c r="J65" s="146" t="str">
        <f>IF(COUNTIF('勤務表 (2)'!J$3:J15,午前半!$A$1)=COUNTIF('勤務表 (2)'!J$3:J14,午前半!$A$1),"",COUNTIF('勤務表 (2)'!J$3:J15,午前半!$A$1))</f>
        <v/>
      </c>
      <c r="K65" s="146" t="str">
        <f>IF(COUNTIF('勤務表 (2)'!K$3:K15,午前半!$A$1)=COUNTIF('勤務表 (2)'!K$3:K14,午前半!$A$1),"",COUNTIF('勤務表 (2)'!K$3:K15,午前半!$A$1))</f>
        <v/>
      </c>
      <c r="L65" s="146" t="str">
        <f>IF(COUNTIF('勤務表 (2)'!L$3:L15,午前半!$A$1)=COUNTIF('勤務表 (2)'!L$3:L14,午前半!$A$1),"",COUNTIF('勤務表 (2)'!L$3:L15,午前半!$A$1))</f>
        <v/>
      </c>
      <c r="M65" s="146" t="str">
        <f>IF(COUNTIF('勤務表 (2)'!M$3:M15,午前半!$A$1)=COUNTIF('勤務表 (2)'!M$3:M14,午前半!$A$1),"",COUNTIF('勤務表 (2)'!M$3:M15,午前半!$A$1))</f>
        <v/>
      </c>
      <c r="N65" s="146" t="str">
        <f>IF(COUNTIF('勤務表 (2)'!N$3:N15,午前半!$A$1)=COUNTIF('勤務表 (2)'!N$3:N14,午前半!$A$1),"",COUNTIF('勤務表 (2)'!N$3:N15,午前半!$A$1))</f>
        <v/>
      </c>
      <c r="O65" s="146" t="str">
        <f>IF(COUNTIF('勤務表 (2)'!O$3:O15,午前半!$A$1)=COUNTIF('勤務表 (2)'!O$3:O14,午前半!$A$1),"",COUNTIF('勤務表 (2)'!O$3:O15,午前半!$A$1))</f>
        <v/>
      </c>
      <c r="P65" s="146" t="str">
        <f>IF(COUNTIF('勤務表 (2)'!P$3:P15,午前半!$A$1)=COUNTIF('勤務表 (2)'!P$3:P14,午前半!$A$1),"",COUNTIF('勤務表 (2)'!P$3:P15,午前半!$A$1))</f>
        <v/>
      </c>
      <c r="Q65" s="146" t="str">
        <f>IF(COUNTIF('勤務表 (2)'!Q$3:Q15,午前半!$A$1)=COUNTIF('勤務表 (2)'!Q$3:Q14,午前半!$A$1),"",COUNTIF('勤務表 (2)'!Q$3:Q15,午前半!$A$1))</f>
        <v/>
      </c>
      <c r="R65" s="146" t="str">
        <f>IF(COUNTIF('勤務表 (2)'!R$3:R15,午前半!$A$1)=COUNTIF('勤務表 (2)'!R$3:R14,午前半!$A$1),"",COUNTIF('勤務表 (2)'!R$3:R15,午前半!$A$1))</f>
        <v/>
      </c>
      <c r="S65" s="146" t="str">
        <f>IF(COUNTIF('勤務表 (2)'!S$3:S15,午前半!$A$1)=COUNTIF('勤務表 (2)'!S$3:S14,午前半!$A$1),"",COUNTIF('勤務表 (2)'!S$3:S15,午前半!$A$1))</f>
        <v/>
      </c>
      <c r="T65" s="146" t="str">
        <f>IF(COUNTIF('勤務表 (2)'!T$3:T15,午前半!$A$1)=COUNTIF('勤務表 (2)'!T$3:T14,午前半!$A$1),"",COUNTIF('勤務表 (2)'!T$3:T15,午前半!$A$1))</f>
        <v/>
      </c>
      <c r="U65" s="146" t="str">
        <f>IF(COUNTIF('勤務表 (2)'!U$3:U15,午前半!$A$1)=COUNTIF('勤務表 (2)'!U$3:U14,午前半!$A$1),"",COUNTIF('勤務表 (2)'!U$3:U15,午前半!$A$1))</f>
        <v/>
      </c>
      <c r="V65" s="146" t="str">
        <f>IF(COUNTIF('勤務表 (2)'!V$3:V15,午前半!$A$1)=COUNTIF('勤務表 (2)'!V$3:V14,午前半!$A$1),"",COUNTIF('勤務表 (2)'!V$3:V15,午前半!$A$1))</f>
        <v/>
      </c>
      <c r="W65" s="146" t="str">
        <f>IF(COUNTIF('勤務表 (2)'!W$3:W15,午前半!$A$1)=COUNTIF('勤務表 (2)'!W$3:W14,午前半!$A$1),"",COUNTIF('勤務表 (2)'!W$3:W15,午前半!$A$1))</f>
        <v/>
      </c>
      <c r="X65" s="146" t="str">
        <f>IF(COUNTIF('勤務表 (2)'!X$3:X15,午前半!$A$1)=COUNTIF('勤務表 (2)'!X$3:X14,午前半!$A$1),"",COUNTIF('勤務表 (2)'!X$3:X15,午前半!$A$1))</f>
        <v/>
      </c>
      <c r="Y65" s="146" t="str">
        <f>IF(COUNTIF('勤務表 (2)'!Y$3:Y15,午前半!$A$1)=COUNTIF('勤務表 (2)'!Y$3:Y14,午前半!$A$1),"",COUNTIF('勤務表 (2)'!Y$3:Y15,午前半!$A$1))</f>
        <v/>
      </c>
      <c r="Z65" s="146" t="str">
        <f>IF(COUNTIF('勤務表 (2)'!Z$3:Z15,午前半!$A$1)=COUNTIF('勤務表 (2)'!Z$3:Z14,午前半!$A$1),"",COUNTIF('勤務表 (2)'!Z$3:Z15,午前半!$A$1))</f>
        <v/>
      </c>
      <c r="AA65" s="146" t="str">
        <f>IF(COUNTIF('勤務表 (2)'!AA$3:AA15,午前半!$A$1)=COUNTIF('勤務表 (2)'!AA$3:AA14,午前半!$A$1),"",COUNTIF('勤務表 (2)'!AA$3:AA15,午前半!$A$1))</f>
        <v/>
      </c>
      <c r="AB65" s="146" t="str">
        <f>IF(COUNTIF('勤務表 (2)'!AB$3:AB15,午前半!$A$1)=COUNTIF('勤務表 (2)'!AB$3:AB14,午前半!$A$1),"",COUNTIF('勤務表 (2)'!AB$3:AB15,午前半!$A$1))</f>
        <v/>
      </c>
      <c r="AC65" s="146" t="str">
        <f>IF(COUNTIF('勤務表 (2)'!AC$3:AC15,午前半!$A$1)=COUNTIF('勤務表 (2)'!AC$3:AC14,午前半!$A$1),"",COUNTIF('勤務表 (2)'!AC$3:AC15,午前半!$A$1))</f>
        <v/>
      </c>
      <c r="AD65" s="146" t="str">
        <f>IF(COUNTIF('勤務表 (2)'!AD$3:AD15,午前半!$A$1)=COUNTIF('勤務表 (2)'!AD$3:AD14,午前半!$A$1),"",COUNTIF('勤務表 (2)'!AD$3:AD15,午前半!$A$1))</f>
        <v/>
      </c>
      <c r="AE65" s="146" t="str">
        <f>IF(COUNTIF('勤務表 (2)'!AE$3:AE15,午前半!$A$1)=COUNTIF('勤務表 (2)'!AE$3:AE14,午前半!$A$1),"",COUNTIF('勤務表 (2)'!AE$3:AE15,午前半!$A$1))</f>
        <v/>
      </c>
      <c r="AF65" s="146" t="str">
        <f>IF(COUNTIF('勤務表 (2)'!AF$3:AF15,午前半!$A$1)=COUNTIF('勤務表 (2)'!AF$3:AF14,午前半!$A$1),"",COUNTIF('勤務表 (2)'!AF$3:AF15,午前半!$A$1))</f>
        <v/>
      </c>
      <c r="AG65" s="146" t="str">
        <f>IF(COUNTIF('勤務表 (2)'!AG$3:AG15,午前半!$A$1)=COUNTIF('勤務表 (2)'!AG$3:AG14,午前半!$A$1),"",COUNTIF('勤務表 (2)'!AG$3:AG15,午前半!$A$1))</f>
        <v/>
      </c>
      <c r="AH65" s="144" t="str">
        <f>IF(COUNTIF('勤務表 (2)'!AH$3:AH15,午前半!$A$1)=COUNTIF('勤務表 (2)'!AH$3:AH14,午前半!$A$1),"",COUNTIF('勤務表 (2)'!AH$3:AH15,午前半!$A$1))</f>
        <v/>
      </c>
    </row>
    <row r="66" spans="1:34" s="37" customFormat="1" ht="13.15" customHeight="1" x14ac:dyDescent="0.2">
      <c r="A66" s="142">
        <f>IFERROR(IF(A65+1&lt;=MAX('デイリーデータ (2)'!G:G),A65+1,""),"")</f>
        <v>14</v>
      </c>
      <c r="B66" s="143" t="str">
        <f t="shared" si="8"/>
        <v>52687</v>
      </c>
      <c r="C66" s="144" t="str">
        <f t="shared" si="9"/>
        <v>坪野 寿恵</v>
      </c>
      <c r="D66" s="145" t="str">
        <f>IF(COUNTIF('勤務表 (2)'!D$3:D16,午前半!$A$1)=COUNTIF('勤務表 (2)'!D$3:D15,午前半!$A$1),"",COUNTIF('勤務表 (2)'!D$3:D16,午前半!$A$1))</f>
        <v/>
      </c>
      <c r="E66" s="146" t="str">
        <f>IF(COUNTIF('勤務表 (2)'!E$3:E16,午前半!$A$1)=COUNTIF('勤務表 (2)'!E$3:E15,午前半!$A$1),"",COUNTIF('勤務表 (2)'!E$3:E16,午前半!$A$1))</f>
        <v/>
      </c>
      <c r="F66" s="146" t="str">
        <f>IF(COUNTIF('勤務表 (2)'!F$3:F16,午前半!$A$1)=COUNTIF('勤務表 (2)'!F$3:F15,午前半!$A$1),"",COUNTIF('勤務表 (2)'!F$3:F16,午前半!$A$1))</f>
        <v/>
      </c>
      <c r="G66" s="146" t="str">
        <f>IF(COUNTIF('勤務表 (2)'!G$3:G16,午前半!$A$1)=COUNTIF('勤務表 (2)'!G$3:G15,午前半!$A$1),"",COUNTIF('勤務表 (2)'!G$3:G16,午前半!$A$1))</f>
        <v/>
      </c>
      <c r="H66" s="146" t="str">
        <f>IF(COUNTIF('勤務表 (2)'!H$3:H16,午前半!$A$1)=COUNTIF('勤務表 (2)'!H$3:H15,午前半!$A$1),"",COUNTIF('勤務表 (2)'!H$3:H16,午前半!$A$1))</f>
        <v/>
      </c>
      <c r="I66" s="146" t="str">
        <f>IF(COUNTIF('勤務表 (2)'!I$3:I16,午前半!$A$1)=COUNTIF('勤務表 (2)'!I$3:I15,午前半!$A$1),"",COUNTIF('勤務表 (2)'!I$3:I16,午前半!$A$1))</f>
        <v/>
      </c>
      <c r="J66" s="146" t="str">
        <f>IF(COUNTIF('勤務表 (2)'!J$3:J16,午前半!$A$1)=COUNTIF('勤務表 (2)'!J$3:J15,午前半!$A$1),"",COUNTIF('勤務表 (2)'!J$3:J16,午前半!$A$1))</f>
        <v/>
      </c>
      <c r="K66" s="146" t="str">
        <f>IF(COUNTIF('勤務表 (2)'!K$3:K16,午前半!$A$1)=COUNTIF('勤務表 (2)'!K$3:K15,午前半!$A$1),"",COUNTIF('勤務表 (2)'!K$3:K16,午前半!$A$1))</f>
        <v/>
      </c>
      <c r="L66" s="146" t="str">
        <f>IF(COUNTIF('勤務表 (2)'!L$3:L16,午前半!$A$1)=COUNTIF('勤務表 (2)'!L$3:L15,午前半!$A$1),"",COUNTIF('勤務表 (2)'!L$3:L16,午前半!$A$1))</f>
        <v/>
      </c>
      <c r="M66" s="146" t="str">
        <f>IF(COUNTIF('勤務表 (2)'!M$3:M16,午前半!$A$1)=COUNTIF('勤務表 (2)'!M$3:M15,午前半!$A$1),"",COUNTIF('勤務表 (2)'!M$3:M16,午前半!$A$1))</f>
        <v/>
      </c>
      <c r="N66" s="146" t="str">
        <f>IF(COUNTIF('勤務表 (2)'!N$3:N16,午前半!$A$1)=COUNTIF('勤務表 (2)'!N$3:N15,午前半!$A$1),"",COUNTIF('勤務表 (2)'!N$3:N16,午前半!$A$1))</f>
        <v/>
      </c>
      <c r="O66" s="146" t="str">
        <f>IF(COUNTIF('勤務表 (2)'!O$3:O16,午前半!$A$1)=COUNTIF('勤務表 (2)'!O$3:O15,午前半!$A$1),"",COUNTIF('勤務表 (2)'!O$3:O16,午前半!$A$1))</f>
        <v/>
      </c>
      <c r="P66" s="146" t="str">
        <f>IF(COUNTIF('勤務表 (2)'!P$3:P16,午前半!$A$1)=COUNTIF('勤務表 (2)'!P$3:P15,午前半!$A$1),"",COUNTIF('勤務表 (2)'!P$3:P16,午前半!$A$1))</f>
        <v/>
      </c>
      <c r="Q66" s="146" t="str">
        <f>IF(COUNTIF('勤務表 (2)'!Q$3:Q16,午前半!$A$1)=COUNTIF('勤務表 (2)'!Q$3:Q15,午前半!$A$1),"",COUNTIF('勤務表 (2)'!Q$3:Q16,午前半!$A$1))</f>
        <v/>
      </c>
      <c r="R66" s="146" t="str">
        <f>IF(COUNTIF('勤務表 (2)'!R$3:R16,午前半!$A$1)=COUNTIF('勤務表 (2)'!R$3:R15,午前半!$A$1),"",COUNTIF('勤務表 (2)'!R$3:R16,午前半!$A$1))</f>
        <v/>
      </c>
      <c r="S66" s="146" t="str">
        <f>IF(COUNTIF('勤務表 (2)'!S$3:S16,午前半!$A$1)=COUNTIF('勤務表 (2)'!S$3:S15,午前半!$A$1),"",COUNTIF('勤務表 (2)'!S$3:S16,午前半!$A$1))</f>
        <v/>
      </c>
      <c r="T66" s="146" t="str">
        <f>IF(COUNTIF('勤務表 (2)'!T$3:T16,午前半!$A$1)=COUNTIF('勤務表 (2)'!T$3:T15,午前半!$A$1),"",COUNTIF('勤務表 (2)'!T$3:T16,午前半!$A$1))</f>
        <v/>
      </c>
      <c r="U66" s="146" t="str">
        <f>IF(COUNTIF('勤務表 (2)'!U$3:U16,午前半!$A$1)=COUNTIF('勤務表 (2)'!U$3:U15,午前半!$A$1),"",COUNTIF('勤務表 (2)'!U$3:U16,午前半!$A$1))</f>
        <v/>
      </c>
      <c r="V66" s="146" t="str">
        <f>IF(COUNTIF('勤務表 (2)'!V$3:V16,午前半!$A$1)=COUNTIF('勤務表 (2)'!V$3:V15,午前半!$A$1),"",COUNTIF('勤務表 (2)'!V$3:V16,午前半!$A$1))</f>
        <v/>
      </c>
      <c r="W66" s="146" t="str">
        <f>IF(COUNTIF('勤務表 (2)'!W$3:W16,午前半!$A$1)=COUNTIF('勤務表 (2)'!W$3:W15,午前半!$A$1),"",COUNTIF('勤務表 (2)'!W$3:W16,午前半!$A$1))</f>
        <v/>
      </c>
      <c r="X66" s="146" t="str">
        <f>IF(COUNTIF('勤務表 (2)'!X$3:X16,午前半!$A$1)=COUNTIF('勤務表 (2)'!X$3:X15,午前半!$A$1),"",COUNTIF('勤務表 (2)'!X$3:X16,午前半!$A$1))</f>
        <v/>
      </c>
      <c r="Y66" s="146" t="str">
        <f>IF(COUNTIF('勤務表 (2)'!Y$3:Y16,午前半!$A$1)=COUNTIF('勤務表 (2)'!Y$3:Y15,午前半!$A$1),"",COUNTIF('勤務表 (2)'!Y$3:Y16,午前半!$A$1))</f>
        <v/>
      </c>
      <c r="Z66" s="146" t="str">
        <f>IF(COUNTIF('勤務表 (2)'!Z$3:Z16,午前半!$A$1)=COUNTIF('勤務表 (2)'!Z$3:Z15,午前半!$A$1),"",COUNTIF('勤務表 (2)'!Z$3:Z16,午前半!$A$1))</f>
        <v/>
      </c>
      <c r="AA66" s="146" t="str">
        <f>IF(COUNTIF('勤務表 (2)'!AA$3:AA16,午前半!$A$1)=COUNTIF('勤務表 (2)'!AA$3:AA15,午前半!$A$1),"",COUNTIF('勤務表 (2)'!AA$3:AA16,午前半!$A$1))</f>
        <v/>
      </c>
      <c r="AB66" s="146" t="str">
        <f>IF(COUNTIF('勤務表 (2)'!AB$3:AB16,午前半!$A$1)=COUNTIF('勤務表 (2)'!AB$3:AB15,午前半!$A$1),"",COUNTIF('勤務表 (2)'!AB$3:AB16,午前半!$A$1))</f>
        <v/>
      </c>
      <c r="AC66" s="146" t="str">
        <f>IF(COUNTIF('勤務表 (2)'!AC$3:AC16,午前半!$A$1)=COUNTIF('勤務表 (2)'!AC$3:AC15,午前半!$A$1),"",COUNTIF('勤務表 (2)'!AC$3:AC16,午前半!$A$1))</f>
        <v/>
      </c>
      <c r="AD66" s="146" t="str">
        <f>IF(COUNTIF('勤務表 (2)'!AD$3:AD16,午前半!$A$1)=COUNTIF('勤務表 (2)'!AD$3:AD15,午前半!$A$1),"",COUNTIF('勤務表 (2)'!AD$3:AD16,午前半!$A$1))</f>
        <v/>
      </c>
      <c r="AE66" s="146" t="str">
        <f>IF(COUNTIF('勤務表 (2)'!AE$3:AE16,午前半!$A$1)=COUNTIF('勤務表 (2)'!AE$3:AE15,午前半!$A$1),"",COUNTIF('勤務表 (2)'!AE$3:AE16,午前半!$A$1))</f>
        <v/>
      </c>
      <c r="AF66" s="146" t="str">
        <f>IF(COUNTIF('勤務表 (2)'!AF$3:AF16,午前半!$A$1)=COUNTIF('勤務表 (2)'!AF$3:AF15,午前半!$A$1),"",COUNTIF('勤務表 (2)'!AF$3:AF16,午前半!$A$1))</f>
        <v/>
      </c>
      <c r="AG66" s="146" t="str">
        <f>IF(COUNTIF('勤務表 (2)'!AG$3:AG16,午前半!$A$1)=COUNTIF('勤務表 (2)'!AG$3:AG15,午前半!$A$1),"",COUNTIF('勤務表 (2)'!AG$3:AG16,午前半!$A$1))</f>
        <v/>
      </c>
      <c r="AH66" s="144" t="str">
        <f>IF(COUNTIF('勤務表 (2)'!AH$3:AH16,午前半!$A$1)=COUNTIF('勤務表 (2)'!AH$3:AH15,午前半!$A$1),"",COUNTIF('勤務表 (2)'!AH$3:AH16,午前半!$A$1))</f>
        <v/>
      </c>
    </row>
    <row r="67" spans="1:34" s="37" customFormat="1" ht="13.15" customHeight="1" x14ac:dyDescent="0.2">
      <c r="A67" s="142">
        <f>IFERROR(IF(A66+1&lt;=MAX('デイリーデータ (2)'!G:G),A66+1,""),"")</f>
        <v>15</v>
      </c>
      <c r="B67" s="143" t="str">
        <f t="shared" si="8"/>
        <v>56712</v>
      </c>
      <c r="C67" s="144" t="str">
        <f t="shared" si="9"/>
        <v>山田 正則</v>
      </c>
      <c r="D67" s="145" t="str">
        <f>IF(COUNTIF('勤務表 (2)'!D$3:D17,午前半!$A$1)=COUNTIF('勤務表 (2)'!D$3:D16,午前半!$A$1),"",COUNTIF('勤務表 (2)'!D$3:D17,午前半!$A$1))</f>
        <v/>
      </c>
      <c r="E67" s="146" t="str">
        <f>IF(COUNTIF('勤務表 (2)'!E$3:E17,午前半!$A$1)=COUNTIF('勤務表 (2)'!E$3:E16,午前半!$A$1),"",COUNTIF('勤務表 (2)'!E$3:E17,午前半!$A$1))</f>
        <v/>
      </c>
      <c r="F67" s="146" t="str">
        <f>IF(COUNTIF('勤務表 (2)'!F$3:F17,午前半!$A$1)=COUNTIF('勤務表 (2)'!F$3:F16,午前半!$A$1),"",COUNTIF('勤務表 (2)'!F$3:F17,午前半!$A$1))</f>
        <v/>
      </c>
      <c r="G67" s="146" t="str">
        <f>IF(COUNTIF('勤務表 (2)'!G$3:G17,午前半!$A$1)=COUNTIF('勤務表 (2)'!G$3:G16,午前半!$A$1),"",COUNTIF('勤務表 (2)'!G$3:G17,午前半!$A$1))</f>
        <v/>
      </c>
      <c r="H67" s="146">
        <f>IF(COUNTIF('勤務表 (2)'!H$3:H17,午前半!$A$1)=COUNTIF('勤務表 (2)'!H$3:H16,午前半!$A$1),"",COUNTIF('勤務表 (2)'!H$3:H17,午前半!$A$1))</f>
        <v>4</v>
      </c>
      <c r="I67" s="146" t="str">
        <f>IF(COUNTIF('勤務表 (2)'!I$3:I17,午前半!$A$1)=COUNTIF('勤務表 (2)'!I$3:I16,午前半!$A$1),"",COUNTIF('勤務表 (2)'!I$3:I17,午前半!$A$1))</f>
        <v/>
      </c>
      <c r="J67" s="146" t="str">
        <f>IF(COUNTIF('勤務表 (2)'!J$3:J17,午前半!$A$1)=COUNTIF('勤務表 (2)'!J$3:J16,午前半!$A$1),"",COUNTIF('勤務表 (2)'!J$3:J17,午前半!$A$1))</f>
        <v/>
      </c>
      <c r="K67" s="146" t="str">
        <f>IF(COUNTIF('勤務表 (2)'!K$3:K17,午前半!$A$1)=COUNTIF('勤務表 (2)'!K$3:K16,午前半!$A$1),"",COUNTIF('勤務表 (2)'!K$3:K17,午前半!$A$1))</f>
        <v/>
      </c>
      <c r="L67" s="146" t="str">
        <f>IF(COUNTIF('勤務表 (2)'!L$3:L17,午前半!$A$1)=COUNTIF('勤務表 (2)'!L$3:L16,午前半!$A$1),"",COUNTIF('勤務表 (2)'!L$3:L17,午前半!$A$1))</f>
        <v/>
      </c>
      <c r="M67" s="146" t="str">
        <f>IF(COUNTIF('勤務表 (2)'!M$3:M17,午前半!$A$1)=COUNTIF('勤務表 (2)'!M$3:M16,午前半!$A$1),"",COUNTIF('勤務表 (2)'!M$3:M17,午前半!$A$1))</f>
        <v/>
      </c>
      <c r="N67" s="146" t="str">
        <f>IF(COUNTIF('勤務表 (2)'!N$3:N17,午前半!$A$1)=COUNTIF('勤務表 (2)'!N$3:N16,午前半!$A$1),"",COUNTIF('勤務表 (2)'!N$3:N17,午前半!$A$1))</f>
        <v/>
      </c>
      <c r="O67" s="146" t="str">
        <f>IF(COUNTIF('勤務表 (2)'!O$3:O17,午前半!$A$1)=COUNTIF('勤務表 (2)'!O$3:O16,午前半!$A$1),"",COUNTIF('勤務表 (2)'!O$3:O17,午前半!$A$1))</f>
        <v/>
      </c>
      <c r="P67" s="146" t="str">
        <f>IF(COUNTIF('勤務表 (2)'!P$3:P17,午前半!$A$1)=COUNTIF('勤務表 (2)'!P$3:P16,午前半!$A$1),"",COUNTIF('勤務表 (2)'!P$3:P17,午前半!$A$1))</f>
        <v/>
      </c>
      <c r="Q67" s="146" t="str">
        <f>IF(COUNTIF('勤務表 (2)'!Q$3:Q17,午前半!$A$1)=COUNTIF('勤務表 (2)'!Q$3:Q16,午前半!$A$1),"",COUNTIF('勤務表 (2)'!Q$3:Q17,午前半!$A$1))</f>
        <v/>
      </c>
      <c r="R67" s="146" t="str">
        <f>IF(COUNTIF('勤務表 (2)'!R$3:R17,午前半!$A$1)=COUNTIF('勤務表 (2)'!R$3:R16,午前半!$A$1),"",COUNTIF('勤務表 (2)'!R$3:R17,午前半!$A$1))</f>
        <v/>
      </c>
      <c r="S67" s="146" t="str">
        <f>IF(COUNTIF('勤務表 (2)'!S$3:S17,午前半!$A$1)=COUNTIF('勤務表 (2)'!S$3:S16,午前半!$A$1),"",COUNTIF('勤務表 (2)'!S$3:S17,午前半!$A$1))</f>
        <v/>
      </c>
      <c r="T67" s="146" t="str">
        <f>IF(COUNTIF('勤務表 (2)'!T$3:T17,午前半!$A$1)=COUNTIF('勤務表 (2)'!T$3:T16,午前半!$A$1),"",COUNTIF('勤務表 (2)'!T$3:T17,午前半!$A$1))</f>
        <v/>
      </c>
      <c r="U67" s="146" t="str">
        <f>IF(COUNTIF('勤務表 (2)'!U$3:U17,午前半!$A$1)=COUNTIF('勤務表 (2)'!U$3:U16,午前半!$A$1),"",COUNTIF('勤務表 (2)'!U$3:U17,午前半!$A$1))</f>
        <v/>
      </c>
      <c r="V67" s="146">
        <f>IF(COUNTIF('勤務表 (2)'!V$3:V17,午前半!$A$1)=COUNTIF('勤務表 (2)'!V$3:V16,午前半!$A$1),"",COUNTIF('勤務表 (2)'!V$3:V17,午前半!$A$1))</f>
        <v>4</v>
      </c>
      <c r="W67" s="146" t="str">
        <f>IF(COUNTIF('勤務表 (2)'!W$3:W17,午前半!$A$1)=COUNTIF('勤務表 (2)'!W$3:W16,午前半!$A$1),"",COUNTIF('勤務表 (2)'!W$3:W17,午前半!$A$1))</f>
        <v/>
      </c>
      <c r="X67" s="146" t="str">
        <f>IF(COUNTIF('勤務表 (2)'!X$3:X17,午前半!$A$1)=COUNTIF('勤務表 (2)'!X$3:X16,午前半!$A$1),"",COUNTIF('勤務表 (2)'!X$3:X17,午前半!$A$1))</f>
        <v/>
      </c>
      <c r="Y67" s="146" t="str">
        <f>IF(COUNTIF('勤務表 (2)'!Y$3:Y17,午前半!$A$1)=COUNTIF('勤務表 (2)'!Y$3:Y16,午前半!$A$1),"",COUNTIF('勤務表 (2)'!Y$3:Y17,午前半!$A$1))</f>
        <v/>
      </c>
      <c r="Z67" s="146" t="str">
        <f>IF(COUNTIF('勤務表 (2)'!Z$3:Z17,午前半!$A$1)=COUNTIF('勤務表 (2)'!Z$3:Z16,午前半!$A$1),"",COUNTIF('勤務表 (2)'!Z$3:Z17,午前半!$A$1))</f>
        <v/>
      </c>
      <c r="AA67" s="146" t="str">
        <f>IF(COUNTIF('勤務表 (2)'!AA$3:AA17,午前半!$A$1)=COUNTIF('勤務表 (2)'!AA$3:AA16,午前半!$A$1),"",COUNTIF('勤務表 (2)'!AA$3:AA17,午前半!$A$1))</f>
        <v/>
      </c>
      <c r="AB67" s="146" t="str">
        <f>IF(COUNTIF('勤務表 (2)'!AB$3:AB17,午前半!$A$1)=COUNTIF('勤務表 (2)'!AB$3:AB16,午前半!$A$1),"",COUNTIF('勤務表 (2)'!AB$3:AB17,午前半!$A$1))</f>
        <v/>
      </c>
      <c r="AC67" s="146" t="str">
        <f>IF(COUNTIF('勤務表 (2)'!AC$3:AC17,午前半!$A$1)=COUNTIF('勤務表 (2)'!AC$3:AC16,午前半!$A$1),"",COUNTIF('勤務表 (2)'!AC$3:AC17,午前半!$A$1))</f>
        <v/>
      </c>
      <c r="AD67" s="146" t="str">
        <f>IF(COUNTIF('勤務表 (2)'!AD$3:AD17,午前半!$A$1)=COUNTIF('勤務表 (2)'!AD$3:AD16,午前半!$A$1),"",COUNTIF('勤務表 (2)'!AD$3:AD17,午前半!$A$1))</f>
        <v/>
      </c>
      <c r="AE67" s="146" t="str">
        <f>IF(COUNTIF('勤務表 (2)'!AE$3:AE17,午前半!$A$1)=COUNTIF('勤務表 (2)'!AE$3:AE16,午前半!$A$1),"",COUNTIF('勤務表 (2)'!AE$3:AE17,午前半!$A$1))</f>
        <v/>
      </c>
      <c r="AF67" s="146" t="str">
        <f>IF(COUNTIF('勤務表 (2)'!AF$3:AF17,午前半!$A$1)=COUNTIF('勤務表 (2)'!AF$3:AF16,午前半!$A$1),"",COUNTIF('勤務表 (2)'!AF$3:AF17,午前半!$A$1))</f>
        <v/>
      </c>
      <c r="AG67" s="146" t="str">
        <f>IF(COUNTIF('勤務表 (2)'!AG$3:AG17,午前半!$A$1)=COUNTIF('勤務表 (2)'!AG$3:AG16,午前半!$A$1),"",COUNTIF('勤務表 (2)'!AG$3:AG17,午前半!$A$1))</f>
        <v/>
      </c>
      <c r="AH67" s="144" t="str">
        <f>IF(COUNTIF('勤務表 (2)'!AH$3:AH17,午前半!$A$1)=COUNTIF('勤務表 (2)'!AH$3:AH16,午前半!$A$1),"",COUNTIF('勤務表 (2)'!AH$3:AH17,午前半!$A$1))</f>
        <v/>
      </c>
    </row>
    <row r="68" spans="1:34" s="37" customFormat="1" ht="13.15" customHeight="1" x14ac:dyDescent="0.2">
      <c r="A68" s="142">
        <f>IFERROR(IF(A67+1&lt;=MAX('デイリーデータ (2)'!G:G),A67+1,""),"")</f>
        <v>16</v>
      </c>
      <c r="B68" s="143" t="str">
        <f t="shared" si="8"/>
        <v>97962</v>
      </c>
      <c r="C68" s="144" t="str">
        <f t="shared" si="9"/>
        <v>林 亮子</v>
      </c>
      <c r="D68" s="145" t="str">
        <f>IF(COUNTIF('勤務表 (2)'!D$3:D18,午前半!$A$1)=COUNTIF('勤務表 (2)'!D$3:D17,午前半!$A$1),"",COUNTIF('勤務表 (2)'!D$3:D18,午前半!$A$1))</f>
        <v/>
      </c>
      <c r="E68" s="146" t="str">
        <f>IF(COUNTIF('勤務表 (2)'!E$3:E18,午前半!$A$1)=COUNTIF('勤務表 (2)'!E$3:E17,午前半!$A$1),"",COUNTIF('勤務表 (2)'!E$3:E18,午前半!$A$1))</f>
        <v/>
      </c>
      <c r="F68" s="146" t="str">
        <f>IF(COUNTIF('勤務表 (2)'!F$3:F18,午前半!$A$1)=COUNTIF('勤務表 (2)'!F$3:F17,午前半!$A$1),"",COUNTIF('勤務表 (2)'!F$3:F18,午前半!$A$1))</f>
        <v/>
      </c>
      <c r="G68" s="146" t="str">
        <f>IF(COUNTIF('勤務表 (2)'!G$3:G18,午前半!$A$1)=COUNTIF('勤務表 (2)'!G$3:G17,午前半!$A$1),"",COUNTIF('勤務表 (2)'!G$3:G18,午前半!$A$1))</f>
        <v/>
      </c>
      <c r="H68" s="146" t="str">
        <f>IF(COUNTIF('勤務表 (2)'!H$3:H18,午前半!$A$1)=COUNTIF('勤務表 (2)'!H$3:H17,午前半!$A$1),"",COUNTIF('勤務表 (2)'!H$3:H18,午前半!$A$1))</f>
        <v/>
      </c>
      <c r="I68" s="146" t="str">
        <f>IF(COUNTIF('勤務表 (2)'!I$3:I18,午前半!$A$1)=COUNTIF('勤務表 (2)'!I$3:I17,午前半!$A$1),"",COUNTIF('勤務表 (2)'!I$3:I18,午前半!$A$1))</f>
        <v/>
      </c>
      <c r="J68" s="146" t="str">
        <f>IF(COUNTIF('勤務表 (2)'!J$3:J18,午前半!$A$1)=COUNTIF('勤務表 (2)'!J$3:J17,午前半!$A$1),"",COUNTIF('勤務表 (2)'!J$3:J18,午前半!$A$1))</f>
        <v/>
      </c>
      <c r="K68" s="146" t="str">
        <f>IF(COUNTIF('勤務表 (2)'!K$3:K18,午前半!$A$1)=COUNTIF('勤務表 (2)'!K$3:K17,午前半!$A$1),"",COUNTIF('勤務表 (2)'!K$3:K18,午前半!$A$1))</f>
        <v/>
      </c>
      <c r="L68" s="146" t="str">
        <f>IF(COUNTIF('勤務表 (2)'!L$3:L18,午前半!$A$1)=COUNTIF('勤務表 (2)'!L$3:L17,午前半!$A$1),"",COUNTIF('勤務表 (2)'!L$3:L18,午前半!$A$1))</f>
        <v/>
      </c>
      <c r="M68" s="146" t="str">
        <f>IF(COUNTIF('勤務表 (2)'!M$3:M18,午前半!$A$1)=COUNTIF('勤務表 (2)'!M$3:M17,午前半!$A$1),"",COUNTIF('勤務表 (2)'!M$3:M18,午前半!$A$1))</f>
        <v/>
      </c>
      <c r="N68" s="146" t="str">
        <f>IF(COUNTIF('勤務表 (2)'!N$3:N18,午前半!$A$1)=COUNTIF('勤務表 (2)'!N$3:N17,午前半!$A$1),"",COUNTIF('勤務表 (2)'!N$3:N18,午前半!$A$1))</f>
        <v/>
      </c>
      <c r="O68" s="146">
        <f>IF(COUNTIF('勤務表 (2)'!O$3:O18,午前半!$A$1)=COUNTIF('勤務表 (2)'!O$3:O17,午前半!$A$1),"",COUNTIF('勤務表 (2)'!O$3:O18,午前半!$A$1))</f>
        <v>2</v>
      </c>
      <c r="P68" s="146" t="str">
        <f>IF(COUNTIF('勤務表 (2)'!P$3:P18,午前半!$A$1)=COUNTIF('勤務表 (2)'!P$3:P17,午前半!$A$1),"",COUNTIF('勤務表 (2)'!P$3:P18,午前半!$A$1))</f>
        <v/>
      </c>
      <c r="Q68" s="146" t="str">
        <f>IF(COUNTIF('勤務表 (2)'!Q$3:Q18,午前半!$A$1)=COUNTIF('勤務表 (2)'!Q$3:Q17,午前半!$A$1),"",COUNTIF('勤務表 (2)'!Q$3:Q18,午前半!$A$1))</f>
        <v/>
      </c>
      <c r="R68" s="146" t="str">
        <f>IF(COUNTIF('勤務表 (2)'!R$3:R18,午前半!$A$1)=COUNTIF('勤務表 (2)'!R$3:R17,午前半!$A$1),"",COUNTIF('勤務表 (2)'!R$3:R18,午前半!$A$1))</f>
        <v/>
      </c>
      <c r="S68" s="146" t="str">
        <f>IF(COUNTIF('勤務表 (2)'!S$3:S18,午前半!$A$1)=COUNTIF('勤務表 (2)'!S$3:S17,午前半!$A$1),"",COUNTIF('勤務表 (2)'!S$3:S18,午前半!$A$1))</f>
        <v/>
      </c>
      <c r="T68" s="146" t="str">
        <f>IF(COUNTIF('勤務表 (2)'!T$3:T18,午前半!$A$1)=COUNTIF('勤務表 (2)'!T$3:T17,午前半!$A$1),"",COUNTIF('勤務表 (2)'!T$3:T18,午前半!$A$1))</f>
        <v/>
      </c>
      <c r="U68" s="146" t="str">
        <f>IF(COUNTIF('勤務表 (2)'!U$3:U18,午前半!$A$1)=COUNTIF('勤務表 (2)'!U$3:U17,午前半!$A$1),"",COUNTIF('勤務表 (2)'!U$3:U18,午前半!$A$1))</f>
        <v/>
      </c>
      <c r="V68" s="146" t="str">
        <f>IF(COUNTIF('勤務表 (2)'!V$3:V18,午前半!$A$1)=COUNTIF('勤務表 (2)'!V$3:V17,午前半!$A$1),"",COUNTIF('勤務表 (2)'!V$3:V18,午前半!$A$1))</f>
        <v/>
      </c>
      <c r="W68" s="146" t="str">
        <f>IF(COUNTIF('勤務表 (2)'!W$3:W18,午前半!$A$1)=COUNTIF('勤務表 (2)'!W$3:W17,午前半!$A$1),"",COUNTIF('勤務表 (2)'!W$3:W18,午前半!$A$1))</f>
        <v/>
      </c>
      <c r="X68" s="146" t="str">
        <f>IF(COUNTIF('勤務表 (2)'!X$3:X18,午前半!$A$1)=COUNTIF('勤務表 (2)'!X$3:X17,午前半!$A$1),"",COUNTIF('勤務表 (2)'!X$3:X18,午前半!$A$1))</f>
        <v/>
      </c>
      <c r="Y68" s="146" t="str">
        <f>IF(COUNTIF('勤務表 (2)'!Y$3:Y18,午前半!$A$1)=COUNTIF('勤務表 (2)'!Y$3:Y17,午前半!$A$1),"",COUNTIF('勤務表 (2)'!Y$3:Y18,午前半!$A$1))</f>
        <v/>
      </c>
      <c r="Z68" s="146" t="str">
        <f>IF(COUNTIF('勤務表 (2)'!Z$3:Z18,午前半!$A$1)=COUNTIF('勤務表 (2)'!Z$3:Z17,午前半!$A$1),"",COUNTIF('勤務表 (2)'!Z$3:Z18,午前半!$A$1))</f>
        <v/>
      </c>
      <c r="AA68" s="146" t="str">
        <f>IF(COUNTIF('勤務表 (2)'!AA$3:AA18,午前半!$A$1)=COUNTIF('勤務表 (2)'!AA$3:AA17,午前半!$A$1),"",COUNTIF('勤務表 (2)'!AA$3:AA18,午前半!$A$1))</f>
        <v/>
      </c>
      <c r="AB68" s="146" t="str">
        <f>IF(COUNTIF('勤務表 (2)'!AB$3:AB18,午前半!$A$1)=COUNTIF('勤務表 (2)'!AB$3:AB17,午前半!$A$1),"",COUNTIF('勤務表 (2)'!AB$3:AB18,午前半!$A$1))</f>
        <v/>
      </c>
      <c r="AC68" s="146">
        <f>IF(COUNTIF('勤務表 (2)'!AC$3:AC18,午前半!$A$1)=COUNTIF('勤務表 (2)'!AC$3:AC17,午前半!$A$1),"",COUNTIF('勤務表 (2)'!AC$3:AC18,午前半!$A$1))</f>
        <v>2</v>
      </c>
      <c r="AD68" s="146" t="str">
        <f>IF(COUNTIF('勤務表 (2)'!AD$3:AD18,午前半!$A$1)=COUNTIF('勤務表 (2)'!AD$3:AD17,午前半!$A$1),"",COUNTIF('勤務表 (2)'!AD$3:AD18,午前半!$A$1))</f>
        <v/>
      </c>
      <c r="AE68" s="146" t="str">
        <f>IF(COUNTIF('勤務表 (2)'!AE$3:AE18,午前半!$A$1)=COUNTIF('勤務表 (2)'!AE$3:AE17,午前半!$A$1),"",COUNTIF('勤務表 (2)'!AE$3:AE18,午前半!$A$1))</f>
        <v/>
      </c>
      <c r="AF68" s="146" t="str">
        <f>IF(COUNTIF('勤務表 (2)'!AF$3:AF18,午前半!$A$1)=COUNTIF('勤務表 (2)'!AF$3:AF17,午前半!$A$1),"",COUNTIF('勤務表 (2)'!AF$3:AF18,午前半!$A$1))</f>
        <v/>
      </c>
      <c r="AG68" s="146" t="str">
        <f>IF(COUNTIF('勤務表 (2)'!AG$3:AG18,午前半!$A$1)=COUNTIF('勤務表 (2)'!AG$3:AG17,午前半!$A$1),"",COUNTIF('勤務表 (2)'!AG$3:AG18,午前半!$A$1))</f>
        <v/>
      </c>
      <c r="AH68" s="144" t="str">
        <f>IF(COUNTIF('勤務表 (2)'!AH$3:AH18,午前半!$A$1)=COUNTIF('勤務表 (2)'!AH$3:AH17,午前半!$A$1),"",COUNTIF('勤務表 (2)'!AH$3:AH18,午前半!$A$1))</f>
        <v/>
      </c>
    </row>
    <row r="69" spans="1:34" s="37" customFormat="1" ht="13.15" customHeight="1" x14ac:dyDescent="0.2">
      <c r="A69" s="142">
        <f>IFERROR(IF(A68+1&lt;=MAX('デイリーデータ (2)'!G:G),A68+1,""),"")</f>
        <v>17</v>
      </c>
      <c r="B69" s="143" t="str">
        <f t="shared" si="8"/>
        <v>103814</v>
      </c>
      <c r="C69" s="144" t="str">
        <f t="shared" si="9"/>
        <v>田村 能之</v>
      </c>
      <c r="D69" s="145" t="str">
        <f>IF(COUNTIF('勤務表 (2)'!D$3:D19,午前半!$A$1)=COUNTIF('勤務表 (2)'!D$3:D18,午前半!$A$1),"",COUNTIF('勤務表 (2)'!D$3:D19,午前半!$A$1))</f>
        <v/>
      </c>
      <c r="E69" s="146" t="str">
        <f>IF(COUNTIF('勤務表 (2)'!E$3:E19,午前半!$A$1)=COUNTIF('勤務表 (2)'!E$3:E18,午前半!$A$1),"",COUNTIF('勤務表 (2)'!E$3:E19,午前半!$A$1))</f>
        <v/>
      </c>
      <c r="F69" s="146" t="str">
        <f>IF(COUNTIF('勤務表 (2)'!F$3:F19,午前半!$A$1)=COUNTIF('勤務表 (2)'!F$3:F18,午前半!$A$1),"",COUNTIF('勤務表 (2)'!F$3:F19,午前半!$A$1))</f>
        <v/>
      </c>
      <c r="G69" s="146" t="str">
        <f>IF(COUNTIF('勤務表 (2)'!G$3:G19,午前半!$A$1)=COUNTIF('勤務表 (2)'!G$3:G18,午前半!$A$1),"",COUNTIF('勤務表 (2)'!G$3:G19,午前半!$A$1))</f>
        <v/>
      </c>
      <c r="H69" s="146" t="str">
        <f>IF(COUNTIF('勤務表 (2)'!H$3:H19,午前半!$A$1)=COUNTIF('勤務表 (2)'!H$3:H18,午前半!$A$1),"",COUNTIF('勤務表 (2)'!H$3:H19,午前半!$A$1))</f>
        <v/>
      </c>
      <c r="I69" s="146" t="str">
        <f>IF(COUNTIF('勤務表 (2)'!I$3:I19,午前半!$A$1)=COUNTIF('勤務表 (2)'!I$3:I18,午前半!$A$1),"",COUNTIF('勤務表 (2)'!I$3:I19,午前半!$A$1))</f>
        <v/>
      </c>
      <c r="J69" s="146" t="str">
        <f>IF(COUNTIF('勤務表 (2)'!J$3:J19,午前半!$A$1)=COUNTIF('勤務表 (2)'!J$3:J18,午前半!$A$1),"",COUNTIF('勤務表 (2)'!J$3:J19,午前半!$A$1))</f>
        <v/>
      </c>
      <c r="K69" s="146" t="str">
        <f>IF(COUNTIF('勤務表 (2)'!K$3:K19,午前半!$A$1)=COUNTIF('勤務表 (2)'!K$3:K18,午前半!$A$1),"",COUNTIF('勤務表 (2)'!K$3:K19,午前半!$A$1))</f>
        <v/>
      </c>
      <c r="L69" s="146" t="str">
        <f>IF(COUNTIF('勤務表 (2)'!L$3:L19,午前半!$A$1)=COUNTIF('勤務表 (2)'!L$3:L18,午前半!$A$1),"",COUNTIF('勤務表 (2)'!L$3:L19,午前半!$A$1))</f>
        <v/>
      </c>
      <c r="M69" s="146" t="str">
        <f>IF(COUNTIF('勤務表 (2)'!M$3:M19,午前半!$A$1)=COUNTIF('勤務表 (2)'!M$3:M18,午前半!$A$1),"",COUNTIF('勤務表 (2)'!M$3:M19,午前半!$A$1))</f>
        <v/>
      </c>
      <c r="N69" s="146" t="str">
        <f>IF(COUNTIF('勤務表 (2)'!N$3:N19,午前半!$A$1)=COUNTIF('勤務表 (2)'!N$3:N18,午前半!$A$1),"",COUNTIF('勤務表 (2)'!N$3:N19,午前半!$A$1))</f>
        <v/>
      </c>
      <c r="O69" s="146" t="str">
        <f>IF(COUNTIF('勤務表 (2)'!O$3:O19,午前半!$A$1)=COUNTIF('勤務表 (2)'!O$3:O18,午前半!$A$1),"",COUNTIF('勤務表 (2)'!O$3:O19,午前半!$A$1))</f>
        <v/>
      </c>
      <c r="P69" s="146" t="str">
        <f>IF(COUNTIF('勤務表 (2)'!P$3:P19,午前半!$A$1)=COUNTIF('勤務表 (2)'!P$3:P18,午前半!$A$1),"",COUNTIF('勤務表 (2)'!P$3:P19,午前半!$A$1))</f>
        <v/>
      </c>
      <c r="Q69" s="146" t="str">
        <f>IF(COUNTIF('勤務表 (2)'!Q$3:Q19,午前半!$A$1)=COUNTIF('勤務表 (2)'!Q$3:Q18,午前半!$A$1),"",COUNTIF('勤務表 (2)'!Q$3:Q19,午前半!$A$1))</f>
        <v/>
      </c>
      <c r="R69" s="146" t="str">
        <f>IF(COUNTIF('勤務表 (2)'!R$3:R19,午前半!$A$1)=COUNTIF('勤務表 (2)'!R$3:R18,午前半!$A$1),"",COUNTIF('勤務表 (2)'!R$3:R19,午前半!$A$1))</f>
        <v/>
      </c>
      <c r="S69" s="146" t="str">
        <f>IF(COUNTIF('勤務表 (2)'!S$3:S19,午前半!$A$1)=COUNTIF('勤務表 (2)'!S$3:S18,午前半!$A$1),"",COUNTIF('勤務表 (2)'!S$3:S19,午前半!$A$1))</f>
        <v/>
      </c>
      <c r="T69" s="146" t="str">
        <f>IF(COUNTIF('勤務表 (2)'!T$3:T19,午前半!$A$1)=COUNTIF('勤務表 (2)'!T$3:T18,午前半!$A$1),"",COUNTIF('勤務表 (2)'!T$3:T19,午前半!$A$1))</f>
        <v/>
      </c>
      <c r="U69" s="146" t="str">
        <f>IF(COUNTIF('勤務表 (2)'!U$3:U19,午前半!$A$1)=COUNTIF('勤務表 (2)'!U$3:U18,午前半!$A$1),"",COUNTIF('勤務表 (2)'!U$3:U19,午前半!$A$1))</f>
        <v/>
      </c>
      <c r="V69" s="146" t="str">
        <f>IF(COUNTIF('勤務表 (2)'!V$3:V19,午前半!$A$1)=COUNTIF('勤務表 (2)'!V$3:V18,午前半!$A$1),"",COUNTIF('勤務表 (2)'!V$3:V19,午前半!$A$1))</f>
        <v/>
      </c>
      <c r="W69" s="146" t="str">
        <f>IF(COUNTIF('勤務表 (2)'!W$3:W19,午前半!$A$1)=COUNTIF('勤務表 (2)'!W$3:W18,午前半!$A$1),"",COUNTIF('勤務表 (2)'!W$3:W19,午前半!$A$1))</f>
        <v/>
      </c>
      <c r="X69" s="146" t="str">
        <f>IF(COUNTIF('勤務表 (2)'!X$3:X19,午前半!$A$1)=COUNTIF('勤務表 (2)'!X$3:X18,午前半!$A$1),"",COUNTIF('勤務表 (2)'!X$3:X19,午前半!$A$1))</f>
        <v/>
      </c>
      <c r="Y69" s="146" t="str">
        <f>IF(COUNTIF('勤務表 (2)'!Y$3:Y19,午前半!$A$1)=COUNTIF('勤務表 (2)'!Y$3:Y18,午前半!$A$1),"",COUNTIF('勤務表 (2)'!Y$3:Y19,午前半!$A$1))</f>
        <v/>
      </c>
      <c r="Z69" s="146" t="str">
        <f>IF(COUNTIF('勤務表 (2)'!Z$3:Z19,午前半!$A$1)=COUNTIF('勤務表 (2)'!Z$3:Z18,午前半!$A$1),"",COUNTIF('勤務表 (2)'!Z$3:Z19,午前半!$A$1))</f>
        <v/>
      </c>
      <c r="AA69" s="146" t="str">
        <f>IF(COUNTIF('勤務表 (2)'!AA$3:AA19,午前半!$A$1)=COUNTIF('勤務表 (2)'!AA$3:AA18,午前半!$A$1),"",COUNTIF('勤務表 (2)'!AA$3:AA19,午前半!$A$1))</f>
        <v/>
      </c>
      <c r="AB69" s="146" t="str">
        <f>IF(COUNTIF('勤務表 (2)'!AB$3:AB19,午前半!$A$1)=COUNTIF('勤務表 (2)'!AB$3:AB18,午前半!$A$1),"",COUNTIF('勤務表 (2)'!AB$3:AB19,午前半!$A$1))</f>
        <v/>
      </c>
      <c r="AC69" s="146" t="str">
        <f>IF(COUNTIF('勤務表 (2)'!AC$3:AC19,午前半!$A$1)=COUNTIF('勤務表 (2)'!AC$3:AC18,午前半!$A$1),"",COUNTIF('勤務表 (2)'!AC$3:AC19,午前半!$A$1))</f>
        <v/>
      </c>
      <c r="AD69" s="146" t="str">
        <f>IF(COUNTIF('勤務表 (2)'!AD$3:AD19,午前半!$A$1)=COUNTIF('勤務表 (2)'!AD$3:AD18,午前半!$A$1),"",COUNTIF('勤務表 (2)'!AD$3:AD19,午前半!$A$1))</f>
        <v/>
      </c>
      <c r="AE69" s="146" t="str">
        <f>IF(COUNTIF('勤務表 (2)'!AE$3:AE19,午前半!$A$1)=COUNTIF('勤務表 (2)'!AE$3:AE18,午前半!$A$1),"",COUNTIF('勤務表 (2)'!AE$3:AE19,午前半!$A$1))</f>
        <v/>
      </c>
      <c r="AF69" s="146" t="str">
        <f>IF(COUNTIF('勤務表 (2)'!AF$3:AF19,午前半!$A$1)=COUNTIF('勤務表 (2)'!AF$3:AF18,午前半!$A$1),"",COUNTIF('勤務表 (2)'!AF$3:AF19,午前半!$A$1))</f>
        <v/>
      </c>
      <c r="AG69" s="146" t="str">
        <f>IF(COUNTIF('勤務表 (2)'!AG$3:AG19,午前半!$A$1)=COUNTIF('勤務表 (2)'!AG$3:AG18,午前半!$A$1),"",COUNTIF('勤務表 (2)'!AG$3:AG19,午前半!$A$1))</f>
        <v/>
      </c>
      <c r="AH69" s="144" t="str">
        <f>IF(COUNTIF('勤務表 (2)'!AH$3:AH19,午前半!$A$1)=COUNTIF('勤務表 (2)'!AH$3:AH18,午前半!$A$1),"",COUNTIF('勤務表 (2)'!AH$3:AH19,午前半!$A$1))</f>
        <v/>
      </c>
    </row>
    <row r="70" spans="1:34" s="37" customFormat="1" ht="13.15" customHeight="1" x14ac:dyDescent="0.2">
      <c r="A70" s="142">
        <f>IFERROR(IF(A69+1&lt;=MAX('デイリーデータ (2)'!G:G),A69+1,""),"")</f>
        <v>18</v>
      </c>
      <c r="B70" s="143" t="str">
        <f t="shared" si="8"/>
        <v>109997</v>
      </c>
      <c r="C70" s="144" t="str">
        <f t="shared" si="9"/>
        <v>庵 緋沙子</v>
      </c>
      <c r="D70" s="145" t="str">
        <f>IF(COUNTIF('勤務表 (2)'!D$3:D20,午前半!$A$1)=COUNTIF('勤務表 (2)'!D$3:D19,午前半!$A$1),"",COUNTIF('勤務表 (2)'!D$3:D20,午前半!$A$1))</f>
        <v/>
      </c>
      <c r="E70" s="146" t="str">
        <f>IF(COUNTIF('勤務表 (2)'!E$3:E20,午前半!$A$1)=COUNTIF('勤務表 (2)'!E$3:E19,午前半!$A$1),"",COUNTIF('勤務表 (2)'!E$3:E20,午前半!$A$1))</f>
        <v/>
      </c>
      <c r="F70" s="146" t="str">
        <f>IF(COUNTIF('勤務表 (2)'!F$3:F20,午前半!$A$1)=COUNTIF('勤務表 (2)'!F$3:F19,午前半!$A$1),"",COUNTIF('勤務表 (2)'!F$3:F20,午前半!$A$1))</f>
        <v/>
      </c>
      <c r="G70" s="146" t="str">
        <f>IF(COUNTIF('勤務表 (2)'!G$3:G20,午前半!$A$1)=COUNTIF('勤務表 (2)'!G$3:G19,午前半!$A$1),"",COUNTIF('勤務表 (2)'!G$3:G20,午前半!$A$1))</f>
        <v/>
      </c>
      <c r="H70" s="146" t="str">
        <f>IF(COUNTIF('勤務表 (2)'!H$3:H20,午前半!$A$1)=COUNTIF('勤務表 (2)'!H$3:H19,午前半!$A$1),"",COUNTIF('勤務表 (2)'!H$3:H20,午前半!$A$1))</f>
        <v/>
      </c>
      <c r="I70" s="146" t="str">
        <f>IF(COUNTIF('勤務表 (2)'!I$3:I20,午前半!$A$1)=COUNTIF('勤務表 (2)'!I$3:I19,午前半!$A$1),"",COUNTIF('勤務表 (2)'!I$3:I20,午前半!$A$1))</f>
        <v/>
      </c>
      <c r="J70" s="146" t="str">
        <f>IF(COUNTIF('勤務表 (2)'!J$3:J20,午前半!$A$1)=COUNTIF('勤務表 (2)'!J$3:J19,午前半!$A$1),"",COUNTIF('勤務表 (2)'!J$3:J20,午前半!$A$1))</f>
        <v/>
      </c>
      <c r="K70" s="146" t="str">
        <f>IF(COUNTIF('勤務表 (2)'!K$3:K20,午前半!$A$1)=COUNTIF('勤務表 (2)'!K$3:K19,午前半!$A$1),"",COUNTIF('勤務表 (2)'!K$3:K20,午前半!$A$1))</f>
        <v/>
      </c>
      <c r="L70" s="146" t="str">
        <f>IF(COUNTIF('勤務表 (2)'!L$3:L20,午前半!$A$1)=COUNTIF('勤務表 (2)'!L$3:L19,午前半!$A$1),"",COUNTIF('勤務表 (2)'!L$3:L20,午前半!$A$1))</f>
        <v/>
      </c>
      <c r="M70" s="146" t="str">
        <f>IF(COUNTIF('勤務表 (2)'!M$3:M20,午前半!$A$1)=COUNTIF('勤務表 (2)'!M$3:M19,午前半!$A$1),"",COUNTIF('勤務表 (2)'!M$3:M20,午前半!$A$1))</f>
        <v/>
      </c>
      <c r="N70" s="146" t="str">
        <f>IF(COUNTIF('勤務表 (2)'!N$3:N20,午前半!$A$1)=COUNTIF('勤務表 (2)'!N$3:N19,午前半!$A$1),"",COUNTIF('勤務表 (2)'!N$3:N20,午前半!$A$1))</f>
        <v/>
      </c>
      <c r="O70" s="146" t="str">
        <f>IF(COUNTIF('勤務表 (2)'!O$3:O20,午前半!$A$1)=COUNTIF('勤務表 (2)'!O$3:O19,午前半!$A$1),"",COUNTIF('勤務表 (2)'!O$3:O20,午前半!$A$1))</f>
        <v/>
      </c>
      <c r="P70" s="146" t="str">
        <f>IF(COUNTIF('勤務表 (2)'!P$3:P20,午前半!$A$1)=COUNTIF('勤務表 (2)'!P$3:P19,午前半!$A$1),"",COUNTIF('勤務表 (2)'!P$3:P20,午前半!$A$1))</f>
        <v/>
      </c>
      <c r="Q70" s="146" t="str">
        <f>IF(COUNTIF('勤務表 (2)'!Q$3:Q20,午前半!$A$1)=COUNTIF('勤務表 (2)'!Q$3:Q19,午前半!$A$1),"",COUNTIF('勤務表 (2)'!Q$3:Q20,午前半!$A$1))</f>
        <v/>
      </c>
      <c r="R70" s="146" t="str">
        <f>IF(COUNTIF('勤務表 (2)'!R$3:R20,午前半!$A$1)=COUNTIF('勤務表 (2)'!R$3:R19,午前半!$A$1),"",COUNTIF('勤務表 (2)'!R$3:R20,午前半!$A$1))</f>
        <v/>
      </c>
      <c r="S70" s="146" t="str">
        <f>IF(COUNTIF('勤務表 (2)'!S$3:S20,午前半!$A$1)=COUNTIF('勤務表 (2)'!S$3:S19,午前半!$A$1),"",COUNTIF('勤務表 (2)'!S$3:S20,午前半!$A$1))</f>
        <v/>
      </c>
      <c r="T70" s="146" t="str">
        <f>IF(COUNTIF('勤務表 (2)'!T$3:T20,午前半!$A$1)=COUNTIF('勤務表 (2)'!T$3:T19,午前半!$A$1),"",COUNTIF('勤務表 (2)'!T$3:T20,午前半!$A$1))</f>
        <v/>
      </c>
      <c r="U70" s="146" t="str">
        <f>IF(COUNTIF('勤務表 (2)'!U$3:U20,午前半!$A$1)=COUNTIF('勤務表 (2)'!U$3:U19,午前半!$A$1),"",COUNTIF('勤務表 (2)'!U$3:U20,午前半!$A$1))</f>
        <v/>
      </c>
      <c r="V70" s="146" t="str">
        <f>IF(COUNTIF('勤務表 (2)'!V$3:V20,午前半!$A$1)=COUNTIF('勤務表 (2)'!V$3:V19,午前半!$A$1),"",COUNTIF('勤務表 (2)'!V$3:V20,午前半!$A$1))</f>
        <v/>
      </c>
      <c r="W70" s="146" t="str">
        <f>IF(COUNTIF('勤務表 (2)'!W$3:W20,午前半!$A$1)=COUNTIF('勤務表 (2)'!W$3:W19,午前半!$A$1),"",COUNTIF('勤務表 (2)'!W$3:W20,午前半!$A$1))</f>
        <v/>
      </c>
      <c r="X70" s="146" t="str">
        <f>IF(COUNTIF('勤務表 (2)'!X$3:X20,午前半!$A$1)=COUNTIF('勤務表 (2)'!X$3:X19,午前半!$A$1),"",COUNTIF('勤務表 (2)'!X$3:X20,午前半!$A$1))</f>
        <v/>
      </c>
      <c r="Y70" s="146" t="str">
        <f>IF(COUNTIF('勤務表 (2)'!Y$3:Y20,午前半!$A$1)=COUNTIF('勤務表 (2)'!Y$3:Y19,午前半!$A$1),"",COUNTIF('勤務表 (2)'!Y$3:Y20,午前半!$A$1))</f>
        <v/>
      </c>
      <c r="Z70" s="146" t="str">
        <f>IF(COUNTIF('勤務表 (2)'!Z$3:Z20,午前半!$A$1)=COUNTIF('勤務表 (2)'!Z$3:Z19,午前半!$A$1),"",COUNTIF('勤務表 (2)'!Z$3:Z20,午前半!$A$1))</f>
        <v/>
      </c>
      <c r="AA70" s="146" t="str">
        <f>IF(COUNTIF('勤務表 (2)'!AA$3:AA20,午前半!$A$1)=COUNTIF('勤務表 (2)'!AA$3:AA19,午前半!$A$1),"",COUNTIF('勤務表 (2)'!AA$3:AA20,午前半!$A$1))</f>
        <v/>
      </c>
      <c r="AB70" s="146" t="str">
        <f>IF(COUNTIF('勤務表 (2)'!AB$3:AB20,午前半!$A$1)=COUNTIF('勤務表 (2)'!AB$3:AB19,午前半!$A$1),"",COUNTIF('勤務表 (2)'!AB$3:AB20,午前半!$A$1))</f>
        <v/>
      </c>
      <c r="AC70" s="146">
        <f>IF(COUNTIF('勤務表 (2)'!AC$3:AC20,午前半!$A$1)=COUNTIF('勤務表 (2)'!AC$3:AC19,午前半!$A$1),"",COUNTIF('勤務表 (2)'!AC$3:AC20,午前半!$A$1))</f>
        <v>3</v>
      </c>
      <c r="AD70" s="146" t="str">
        <f>IF(COUNTIF('勤務表 (2)'!AD$3:AD20,午前半!$A$1)=COUNTIF('勤務表 (2)'!AD$3:AD19,午前半!$A$1),"",COUNTIF('勤務表 (2)'!AD$3:AD20,午前半!$A$1))</f>
        <v/>
      </c>
      <c r="AE70" s="146" t="str">
        <f>IF(COUNTIF('勤務表 (2)'!AE$3:AE20,午前半!$A$1)=COUNTIF('勤務表 (2)'!AE$3:AE19,午前半!$A$1),"",COUNTIF('勤務表 (2)'!AE$3:AE20,午前半!$A$1))</f>
        <v/>
      </c>
      <c r="AF70" s="146" t="str">
        <f>IF(COUNTIF('勤務表 (2)'!AF$3:AF20,午前半!$A$1)=COUNTIF('勤務表 (2)'!AF$3:AF19,午前半!$A$1),"",COUNTIF('勤務表 (2)'!AF$3:AF20,午前半!$A$1))</f>
        <v/>
      </c>
      <c r="AG70" s="146" t="str">
        <f>IF(COUNTIF('勤務表 (2)'!AG$3:AG20,午前半!$A$1)=COUNTIF('勤務表 (2)'!AG$3:AG19,午前半!$A$1),"",COUNTIF('勤務表 (2)'!AG$3:AG20,午前半!$A$1))</f>
        <v/>
      </c>
      <c r="AH70" s="144" t="str">
        <f>IF(COUNTIF('勤務表 (2)'!AH$3:AH20,午前半!$A$1)=COUNTIF('勤務表 (2)'!AH$3:AH19,午前半!$A$1),"",COUNTIF('勤務表 (2)'!AH$3:AH20,午前半!$A$1))</f>
        <v/>
      </c>
    </row>
    <row r="71" spans="1:34" s="37" customFormat="1" ht="13.15" customHeight="1" x14ac:dyDescent="0.2">
      <c r="A71" s="142">
        <f>IFERROR(IF(A70+1&lt;=MAX('デイリーデータ (2)'!G:G),A70+1,""),"")</f>
        <v>19</v>
      </c>
      <c r="B71" s="143" t="str">
        <f t="shared" si="8"/>
        <v>79269</v>
      </c>
      <c r="C71" s="144" t="str">
        <f t="shared" si="9"/>
        <v>冨田 紗詠子</v>
      </c>
      <c r="D71" s="145" t="str">
        <f>IF(COUNTIF('勤務表 (2)'!D$3:D21,午前半!$A$1)=COUNTIF('勤務表 (2)'!D$3:D20,午前半!$A$1),"",COUNTIF('勤務表 (2)'!D$3:D21,午前半!$A$1))</f>
        <v/>
      </c>
      <c r="E71" s="146" t="str">
        <f>IF(COUNTIF('勤務表 (2)'!E$3:E21,午前半!$A$1)=COUNTIF('勤務表 (2)'!E$3:E20,午前半!$A$1),"",COUNTIF('勤務表 (2)'!E$3:E21,午前半!$A$1))</f>
        <v/>
      </c>
      <c r="F71" s="146" t="str">
        <f>IF(COUNTIF('勤務表 (2)'!F$3:F21,午前半!$A$1)=COUNTIF('勤務表 (2)'!F$3:F20,午前半!$A$1),"",COUNTIF('勤務表 (2)'!F$3:F21,午前半!$A$1))</f>
        <v/>
      </c>
      <c r="G71" s="146" t="str">
        <f>IF(COUNTIF('勤務表 (2)'!G$3:G21,午前半!$A$1)=COUNTIF('勤務表 (2)'!G$3:G20,午前半!$A$1),"",COUNTIF('勤務表 (2)'!G$3:G21,午前半!$A$1))</f>
        <v/>
      </c>
      <c r="H71" s="146" t="str">
        <f>IF(COUNTIF('勤務表 (2)'!H$3:H21,午前半!$A$1)=COUNTIF('勤務表 (2)'!H$3:H20,午前半!$A$1),"",COUNTIF('勤務表 (2)'!H$3:H21,午前半!$A$1))</f>
        <v/>
      </c>
      <c r="I71" s="146" t="str">
        <f>IF(COUNTIF('勤務表 (2)'!I$3:I21,午前半!$A$1)=COUNTIF('勤務表 (2)'!I$3:I20,午前半!$A$1),"",COUNTIF('勤務表 (2)'!I$3:I21,午前半!$A$1))</f>
        <v/>
      </c>
      <c r="J71" s="146" t="str">
        <f>IF(COUNTIF('勤務表 (2)'!J$3:J21,午前半!$A$1)=COUNTIF('勤務表 (2)'!J$3:J20,午前半!$A$1),"",COUNTIF('勤務表 (2)'!J$3:J21,午前半!$A$1))</f>
        <v/>
      </c>
      <c r="K71" s="146" t="str">
        <f>IF(COUNTIF('勤務表 (2)'!K$3:K21,午前半!$A$1)=COUNTIF('勤務表 (2)'!K$3:K20,午前半!$A$1),"",COUNTIF('勤務表 (2)'!K$3:K21,午前半!$A$1))</f>
        <v/>
      </c>
      <c r="L71" s="146" t="str">
        <f>IF(COUNTIF('勤務表 (2)'!L$3:L21,午前半!$A$1)=COUNTIF('勤務表 (2)'!L$3:L20,午前半!$A$1),"",COUNTIF('勤務表 (2)'!L$3:L21,午前半!$A$1))</f>
        <v/>
      </c>
      <c r="M71" s="146" t="str">
        <f>IF(COUNTIF('勤務表 (2)'!M$3:M21,午前半!$A$1)=COUNTIF('勤務表 (2)'!M$3:M20,午前半!$A$1),"",COUNTIF('勤務表 (2)'!M$3:M21,午前半!$A$1))</f>
        <v/>
      </c>
      <c r="N71" s="146" t="str">
        <f>IF(COUNTIF('勤務表 (2)'!N$3:N21,午前半!$A$1)=COUNTIF('勤務表 (2)'!N$3:N20,午前半!$A$1),"",COUNTIF('勤務表 (2)'!N$3:N21,午前半!$A$1))</f>
        <v/>
      </c>
      <c r="O71" s="146" t="str">
        <f>IF(COUNTIF('勤務表 (2)'!O$3:O21,午前半!$A$1)=COUNTIF('勤務表 (2)'!O$3:O20,午前半!$A$1),"",COUNTIF('勤務表 (2)'!O$3:O21,午前半!$A$1))</f>
        <v/>
      </c>
      <c r="P71" s="146" t="str">
        <f>IF(COUNTIF('勤務表 (2)'!P$3:P21,午前半!$A$1)=COUNTIF('勤務表 (2)'!P$3:P20,午前半!$A$1),"",COUNTIF('勤務表 (2)'!P$3:P21,午前半!$A$1))</f>
        <v/>
      </c>
      <c r="Q71" s="146" t="str">
        <f>IF(COUNTIF('勤務表 (2)'!Q$3:Q21,午前半!$A$1)=COUNTIF('勤務表 (2)'!Q$3:Q20,午前半!$A$1),"",COUNTIF('勤務表 (2)'!Q$3:Q21,午前半!$A$1))</f>
        <v/>
      </c>
      <c r="R71" s="146" t="str">
        <f>IF(COUNTIF('勤務表 (2)'!R$3:R21,午前半!$A$1)=COUNTIF('勤務表 (2)'!R$3:R20,午前半!$A$1),"",COUNTIF('勤務表 (2)'!R$3:R21,午前半!$A$1))</f>
        <v/>
      </c>
      <c r="S71" s="146" t="str">
        <f>IF(COUNTIF('勤務表 (2)'!S$3:S21,午前半!$A$1)=COUNTIF('勤務表 (2)'!S$3:S20,午前半!$A$1),"",COUNTIF('勤務表 (2)'!S$3:S21,午前半!$A$1))</f>
        <v/>
      </c>
      <c r="T71" s="146" t="str">
        <f>IF(COUNTIF('勤務表 (2)'!T$3:T21,午前半!$A$1)=COUNTIF('勤務表 (2)'!T$3:T20,午前半!$A$1),"",COUNTIF('勤務表 (2)'!T$3:T21,午前半!$A$1))</f>
        <v/>
      </c>
      <c r="U71" s="146" t="str">
        <f>IF(COUNTIF('勤務表 (2)'!U$3:U21,午前半!$A$1)=COUNTIF('勤務表 (2)'!U$3:U20,午前半!$A$1),"",COUNTIF('勤務表 (2)'!U$3:U21,午前半!$A$1))</f>
        <v/>
      </c>
      <c r="V71" s="146" t="str">
        <f>IF(COUNTIF('勤務表 (2)'!V$3:V21,午前半!$A$1)=COUNTIF('勤務表 (2)'!V$3:V20,午前半!$A$1),"",COUNTIF('勤務表 (2)'!V$3:V21,午前半!$A$1))</f>
        <v/>
      </c>
      <c r="W71" s="146" t="str">
        <f>IF(COUNTIF('勤務表 (2)'!W$3:W21,午前半!$A$1)=COUNTIF('勤務表 (2)'!W$3:W20,午前半!$A$1),"",COUNTIF('勤務表 (2)'!W$3:W21,午前半!$A$1))</f>
        <v/>
      </c>
      <c r="X71" s="146" t="str">
        <f>IF(COUNTIF('勤務表 (2)'!X$3:X21,午前半!$A$1)=COUNTIF('勤務表 (2)'!X$3:X20,午前半!$A$1),"",COUNTIF('勤務表 (2)'!X$3:X21,午前半!$A$1))</f>
        <v/>
      </c>
      <c r="Y71" s="146" t="str">
        <f>IF(COUNTIF('勤務表 (2)'!Y$3:Y21,午前半!$A$1)=COUNTIF('勤務表 (2)'!Y$3:Y20,午前半!$A$1),"",COUNTIF('勤務表 (2)'!Y$3:Y21,午前半!$A$1))</f>
        <v/>
      </c>
      <c r="Z71" s="146" t="str">
        <f>IF(COUNTIF('勤務表 (2)'!Z$3:Z21,午前半!$A$1)=COUNTIF('勤務表 (2)'!Z$3:Z20,午前半!$A$1),"",COUNTIF('勤務表 (2)'!Z$3:Z21,午前半!$A$1))</f>
        <v/>
      </c>
      <c r="AA71" s="146" t="str">
        <f>IF(COUNTIF('勤務表 (2)'!AA$3:AA21,午前半!$A$1)=COUNTIF('勤務表 (2)'!AA$3:AA20,午前半!$A$1),"",COUNTIF('勤務表 (2)'!AA$3:AA21,午前半!$A$1))</f>
        <v/>
      </c>
      <c r="AB71" s="146" t="str">
        <f>IF(COUNTIF('勤務表 (2)'!AB$3:AB21,午前半!$A$1)=COUNTIF('勤務表 (2)'!AB$3:AB20,午前半!$A$1),"",COUNTIF('勤務表 (2)'!AB$3:AB21,午前半!$A$1))</f>
        <v/>
      </c>
      <c r="AC71" s="146" t="str">
        <f>IF(COUNTIF('勤務表 (2)'!AC$3:AC21,午前半!$A$1)=COUNTIF('勤務表 (2)'!AC$3:AC20,午前半!$A$1),"",COUNTIF('勤務表 (2)'!AC$3:AC21,午前半!$A$1))</f>
        <v/>
      </c>
      <c r="AD71" s="146" t="str">
        <f>IF(COUNTIF('勤務表 (2)'!AD$3:AD21,午前半!$A$1)=COUNTIF('勤務表 (2)'!AD$3:AD20,午前半!$A$1),"",COUNTIF('勤務表 (2)'!AD$3:AD21,午前半!$A$1))</f>
        <v/>
      </c>
      <c r="AE71" s="146" t="str">
        <f>IF(COUNTIF('勤務表 (2)'!AE$3:AE21,午前半!$A$1)=COUNTIF('勤務表 (2)'!AE$3:AE20,午前半!$A$1),"",COUNTIF('勤務表 (2)'!AE$3:AE21,午前半!$A$1))</f>
        <v/>
      </c>
      <c r="AF71" s="146" t="str">
        <f>IF(COUNTIF('勤務表 (2)'!AF$3:AF21,午前半!$A$1)=COUNTIF('勤務表 (2)'!AF$3:AF20,午前半!$A$1),"",COUNTIF('勤務表 (2)'!AF$3:AF21,午前半!$A$1))</f>
        <v/>
      </c>
      <c r="AG71" s="146" t="str">
        <f>IF(COUNTIF('勤務表 (2)'!AG$3:AG21,午前半!$A$1)=COUNTIF('勤務表 (2)'!AG$3:AG20,午前半!$A$1),"",COUNTIF('勤務表 (2)'!AG$3:AG21,午前半!$A$1))</f>
        <v/>
      </c>
      <c r="AH71" s="144" t="str">
        <f>IF(COUNTIF('勤務表 (2)'!AH$3:AH21,午前半!$A$1)=COUNTIF('勤務表 (2)'!AH$3:AH20,午前半!$A$1),"",COUNTIF('勤務表 (2)'!AH$3:AH21,午前半!$A$1))</f>
        <v/>
      </c>
    </row>
    <row r="72" spans="1:34" s="37" customFormat="1" ht="13.15" customHeight="1" x14ac:dyDescent="0.2">
      <c r="A72" s="142">
        <f>IFERROR(IF(A71+1&lt;=MAX('デイリーデータ (2)'!G:G),A71+1,""),"")</f>
        <v>20</v>
      </c>
      <c r="B72" s="143" t="str">
        <f t="shared" si="8"/>
        <v>88777</v>
      </c>
      <c r="C72" s="144" t="str">
        <f t="shared" si="9"/>
        <v>黒田 奈菜子</v>
      </c>
      <c r="D72" s="145" t="str">
        <f>IF(COUNTIF('勤務表 (2)'!D$3:D22,午前半!$A$1)=COUNTIF('勤務表 (2)'!D$3:D21,午前半!$A$1),"",COUNTIF('勤務表 (2)'!D$3:D22,午前半!$A$1))</f>
        <v/>
      </c>
      <c r="E72" s="146" t="str">
        <f>IF(COUNTIF('勤務表 (2)'!E$3:E22,午前半!$A$1)=COUNTIF('勤務表 (2)'!E$3:E21,午前半!$A$1),"",COUNTIF('勤務表 (2)'!E$3:E22,午前半!$A$1))</f>
        <v/>
      </c>
      <c r="F72" s="146" t="str">
        <f>IF(COUNTIF('勤務表 (2)'!F$3:F22,午前半!$A$1)=COUNTIF('勤務表 (2)'!F$3:F21,午前半!$A$1),"",COUNTIF('勤務表 (2)'!F$3:F22,午前半!$A$1))</f>
        <v/>
      </c>
      <c r="G72" s="146" t="str">
        <f>IF(COUNTIF('勤務表 (2)'!G$3:G22,午前半!$A$1)=COUNTIF('勤務表 (2)'!G$3:G21,午前半!$A$1),"",COUNTIF('勤務表 (2)'!G$3:G22,午前半!$A$1))</f>
        <v/>
      </c>
      <c r="H72" s="146" t="str">
        <f>IF(COUNTIF('勤務表 (2)'!H$3:H22,午前半!$A$1)=COUNTIF('勤務表 (2)'!H$3:H21,午前半!$A$1),"",COUNTIF('勤務表 (2)'!H$3:H22,午前半!$A$1))</f>
        <v/>
      </c>
      <c r="I72" s="146" t="str">
        <f>IF(COUNTIF('勤務表 (2)'!I$3:I22,午前半!$A$1)=COUNTIF('勤務表 (2)'!I$3:I21,午前半!$A$1),"",COUNTIF('勤務表 (2)'!I$3:I22,午前半!$A$1))</f>
        <v/>
      </c>
      <c r="J72" s="146" t="str">
        <f>IF(COUNTIF('勤務表 (2)'!J$3:J22,午前半!$A$1)=COUNTIF('勤務表 (2)'!J$3:J21,午前半!$A$1),"",COUNTIF('勤務表 (2)'!J$3:J22,午前半!$A$1))</f>
        <v/>
      </c>
      <c r="K72" s="146" t="str">
        <f>IF(COUNTIF('勤務表 (2)'!K$3:K22,午前半!$A$1)=COUNTIF('勤務表 (2)'!K$3:K21,午前半!$A$1),"",COUNTIF('勤務表 (2)'!K$3:K22,午前半!$A$1))</f>
        <v/>
      </c>
      <c r="L72" s="146" t="str">
        <f>IF(COUNTIF('勤務表 (2)'!L$3:L22,午前半!$A$1)=COUNTIF('勤務表 (2)'!L$3:L21,午前半!$A$1),"",COUNTIF('勤務表 (2)'!L$3:L22,午前半!$A$1))</f>
        <v/>
      </c>
      <c r="M72" s="146" t="str">
        <f>IF(COUNTIF('勤務表 (2)'!M$3:M22,午前半!$A$1)=COUNTIF('勤務表 (2)'!M$3:M21,午前半!$A$1),"",COUNTIF('勤務表 (2)'!M$3:M22,午前半!$A$1))</f>
        <v/>
      </c>
      <c r="N72" s="146" t="str">
        <f>IF(COUNTIF('勤務表 (2)'!N$3:N22,午前半!$A$1)=COUNTIF('勤務表 (2)'!N$3:N21,午前半!$A$1),"",COUNTIF('勤務表 (2)'!N$3:N22,午前半!$A$1))</f>
        <v/>
      </c>
      <c r="O72" s="146" t="str">
        <f>IF(COUNTIF('勤務表 (2)'!O$3:O22,午前半!$A$1)=COUNTIF('勤務表 (2)'!O$3:O21,午前半!$A$1),"",COUNTIF('勤務表 (2)'!O$3:O22,午前半!$A$1))</f>
        <v/>
      </c>
      <c r="P72" s="146" t="str">
        <f>IF(COUNTIF('勤務表 (2)'!P$3:P22,午前半!$A$1)=COUNTIF('勤務表 (2)'!P$3:P21,午前半!$A$1),"",COUNTIF('勤務表 (2)'!P$3:P22,午前半!$A$1))</f>
        <v/>
      </c>
      <c r="Q72" s="146" t="str">
        <f>IF(COUNTIF('勤務表 (2)'!Q$3:Q22,午前半!$A$1)=COUNTIF('勤務表 (2)'!Q$3:Q21,午前半!$A$1),"",COUNTIF('勤務表 (2)'!Q$3:Q22,午前半!$A$1))</f>
        <v/>
      </c>
      <c r="R72" s="146" t="str">
        <f>IF(COUNTIF('勤務表 (2)'!R$3:R22,午前半!$A$1)=COUNTIF('勤務表 (2)'!R$3:R21,午前半!$A$1),"",COUNTIF('勤務表 (2)'!R$3:R22,午前半!$A$1))</f>
        <v/>
      </c>
      <c r="S72" s="146" t="str">
        <f>IF(COUNTIF('勤務表 (2)'!S$3:S22,午前半!$A$1)=COUNTIF('勤務表 (2)'!S$3:S21,午前半!$A$1),"",COUNTIF('勤務表 (2)'!S$3:S22,午前半!$A$1))</f>
        <v/>
      </c>
      <c r="T72" s="146" t="str">
        <f>IF(COUNTIF('勤務表 (2)'!T$3:T22,午前半!$A$1)=COUNTIF('勤務表 (2)'!T$3:T21,午前半!$A$1),"",COUNTIF('勤務表 (2)'!T$3:T22,午前半!$A$1))</f>
        <v/>
      </c>
      <c r="U72" s="146" t="str">
        <f>IF(COUNTIF('勤務表 (2)'!U$3:U22,午前半!$A$1)=COUNTIF('勤務表 (2)'!U$3:U21,午前半!$A$1),"",COUNTIF('勤務表 (2)'!U$3:U22,午前半!$A$1))</f>
        <v/>
      </c>
      <c r="V72" s="146" t="str">
        <f>IF(COUNTIF('勤務表 (2)'!V$3:V22,午前半!$A$1)=COUNTIF('勤務表 (2)'!V$3:V21,午前半!$A$1),"",COUNTIF('勤務表 (2)'!V$3:V22,午前半!$A$1))</f>
        <v/>
      </c>
      <c r="W72" s="146" t="str">
        <f>IF(COUNTIF('勤務表 (2)'!W$3:W22,午前半!$A$1)=COUNTIF('勤務表 (2)'!W$3:W21,午前半!$A$1),"",COUNTIF('勤務表 (2)'!W$3:W22,午前半!$A$1))</f>
        <v/>
      </c>
      <c r="X72" s="146" t="str">
        <f>IF(COUNTIF('勤務表 (2)'!X$3:X22,午前半!$A$1)=COUNTIF('勤務表 (2)'!X$3:X21,午前半!$A$1),"",COUNTIF('勤務表 (2)'!X$3:X22,午前半!$A$1))</f>
        <v/>
      </c>
      <c r="Y72" s="146" t="str">
        <f>IF(COUNTIF('勤務表 (2)'!Y$3:Y22,午前半!$A$1)=COUNTIF('勤務表 (2)'!Y$3:Y21,午前半!$A$1),"",COUNTIF('勤務表 (2)'!Y$3:Y22,午前半!$A$1))</f>
        <v/>
      </c>
      <c r="Z72" s="146" t="str">
        <f>IF(COUNTIF('勤務表 (2)'!Z$3:Z22,午前半!$A$1)=COUNTIF('勤務表 (2)'!Z$3:Z21,午前半!$A$1),"",COUNTIF('勤務表 (2)'!Z$3:Z22,午前半!$A$1))</f>
        <v/>
      </c>
      <c r="AA72" s="146" t="str">
        <f>IF(COUNTIF('勤務表 (2)'!AA$3:AA22,午前半!$A$1)=COUNTIF('勤務表 (2)'!AA$3:AA21,午前半!$A$1),"",COUNTIF('勤務表 (2)'!AA$3:AA22,午前半!$A$1))</f>
        <v/>
      </c>
      <c r="AB72" s="146" t="str">
        <f>IF(COUNTIF('勤務表 (2)'!AB$3:AB22,午前半!$A$1)=COUNTIF('勤務表 (2)'!AB$3:AB21,午前半!$A$1),"",COUNTIF('勤務表 (2)'!AB$3:AB22,午前半!$A$1))</f>
        <v/>
      </c>
      <c r="AC72" s="146" t="str">
        <f>IF(COUNTIF('勤務表 (2)'!AC$3:AC22,午前半!$A$1)=COUNTIF('勤務表 (2)'!AC$3:AC21,午前半!$A$1),"",COUNTIF('勤務表 (2)'!AC$3:AC22,午前半!$A$1))</f>
        <v/>
      </c>
      <c r="AD72" s="146" t="str">
        <f>IF(COUNTIF('勤務表 (2)'!AD$3:AD22,午前半!$A$1)=COUNTIF('勤務表 (2)'!AD$3:AD21,午前半!$A$1),"",COUNTIF('勤務表 (2)'!AD$3:AD22,午前半!$A$1))</f>
        <v/>
      </c>
      <c r="AE72" s="146" t="str">
        <f>IF(COUNTIF('勤務表 (2)'!AE$3:AE22,午前半!$A$1)=COUNTIF('勤務表 (2)'!AE$3:AE21,午前半!$A$1),"",COUNTIF('勤務表 (2)'!AE$3:AE22,午前半!$A$1))</f>
        <v/>
      </c>
      <c r="AF72" s="146" t="str">
        <f>IF(COUNTIF('勤務表 (2)'!AF$3:AF22,午前半!$A$1)=COUNTIF('勤務表 (2)'!AF$3:AF21,午前半!$A$1),"",COUNTIF('勤務表 (2)'!AF$3:AF22,午前半!$A$1))</f>
        <v/>
      </c>
      <c r="AG72" s="146" t="str">
        <f>IF(COUNTIF('勤務表 (2)'!AG$3:AG22,午前半!$A$1)=COUNTIF('勤務表 (2)'!AG$3:AG21,午前半!$A$1),"",COUNTIF('勤務表 (2)'!AG$3:AG22,午前半!$A$1))</f>
        <v/>
      </c>
      <c r="AH72" s="144" t="str">
        <f>IF(COUNTIF('勤務表 (2)'!AH$3:AH22,午前半!$A$1)=COUNTIF('勤務表 (2)'!AH$3:AH21,午前半!$A$1),"",COUNTIF('勤務表 (2)'!AH$3:AH22,午前半!$A$1))</f>
        <v/>
      </c>
    </row>
    <row r="73" spans="1:34" s="37" customFormat="1" ht="13.15" customHeight="1" x14ac:dyDescent="0.2">
      <c r="A73" s="142">
        <f>IFERROR(IF(A72+1&lt;=MAX('デイリーデータ (2)'!G:G),A72+1,""),"")</f>
        <v>21</v>
      </c>
      <c r="B73" s="143" t="str">
        <f t="shared" si="8"/>
        <v>94908</v>
      </c>
      <c r="C73" s="144" t="str">
        <f t="shared" si="9"/>
        <v>長迫 千寛</v>
      </c>
      <c r="D73" s="145" t="str">
        <f>IF(COUNTIF('勤務表 (2)'!D$3:D23,午前半!$A$1)=COUNTIF('勤務表 (2)'!D$3:D22,午前半!$A$1),"",COUNTIF('勤務表 (2)'!D$3:D23,午前半!$A$1))</f>
        <v/>
      </c>
      <c r="E73" s="146" t="str">
        <f>IF(COUNTIF('勤務表 (2)'!E$3:E23,午前半!$A$1)=COUNTIF('勤務表 (2)'!E$3:E22,午前半!$A$1),"",COUNTIF('勤務表 (2)'!E$3:E23,午前半!$A$1))</f>
        <v/>
      </c>
      <c r="F73" s="146" t="str">
        <f>IF(COUNTIF('勤務表 (2)'!F$3:F23,午前半!$A$1)=COUNTIF('勤務表 (2)'!F$3:F22,午前半!$A$1),"",COUNTIF('勤務表 (2)'!F$3:F23,午前半!$A$1))</f>
        <v/>
      </c>
      <c r="G73" s="146" t="str">
        <f>IF(COUNTIF('勤務表 (2)'!G$3:G23,午前半!$A$1)=COUNTIF('勤務表 (2)'!G$3:G22,午前半!$A$1),"",COUNTIF('勤務表 (2)'!G$3:G23,午前半!$A$1))</f>
        <v/>
      </c>
      <c r="H73" s="146" t="str">
        <f>IF(COUNTIF('勤務表 (2)'!H$3:H23,午前半!$A$1)=COUNTIF('勤務表 (2)'!H$3:H22,午前半!$A$1),"",COUNTIF('勤務表 (2)'!H$3:H23,午前半!$A$1))</f>
        <v/>
      </c>
      <c r="I73" s="146" t="str">
        <f>IF(COUNTIF('勤務表 (2)'!I$3:I23,午前半!$A$1)=COUNTIF('勤務表 (2)'!I$3:I22,午前半!$A$1),"",COUNTIF('勤務表 (2)'!I$3:I23,午前半!$A$1))</f>
        <v/>
      </c>
      <c r="J73" s="146" t="str">
        <f>IF(COUNTIF('勤務表 (2)'!J$3:J23,午前半!$A$1)=COUNTIF('勤務表 (2)'!J$3:J22,午前半!$A$1),"",COUNTIF('勤務表 (2)'!J$3:J23,午前半!$A$1))</f>
        <v/>
      </c>
      <c r="K73" s="146" t="str">
        <f>IF(COUNTIF('勤務表 (2)'!K$3:K23,午前半!$A$1)=COUNTIF('勤務表 (2)'!K$3:K22,午前半!$A$1),"",COUNTIF('勤務表 (2)'!K$3:K23,午前半!$A$1))</f>
        <v/>
      </c>
      <c r="L73" s="146" t="str">
        <f>IF(COUNTIF('勤務表 (2)'!L$3:L23,午前半!$A$1)=COUNTIF('勤務表 (2)'!L$3:L22,午前半!$A$1),"",COUNTIF('勤務表 (2)'!L$3:L23,午前半!$A$1))</f>
        <v/>
      </c>
      <c r="M73" s="146" t="str">
        <f>IF(COUNTIF('勤務表 (2)'!M$3:M23,午前半!$A$1)=COUNTIF('勤務表 (2)'!M$3:M22,午前半!$A$1),"",COUNTIF('勤務表 (2)'!M$3:M23,午前半!$A$1))</f>
        <v/>
      </c>
      <c r="N73" s="146" t="str">
        <f>IF(COUNTIF('勤務表 (2)'!N$3:N23,午前半!$A$1)=COUNTIF('勤務表 (2)'!N$3:N22,午前半!$A$1),"",COUNTIF('勤務表 (2)'!N$3:N23,午前半!$A$1))</f>
        <v/>
      </c>
      <c r="O73" s="146" t="str">
        <f>IF(COUNTIF('勤務表 (2)'!O$3:O23,午前半!$A$1)=COUNTIF('勤務表 (2)'!O$3:O22,午前半!$A$1),"",COUNTIF('勤務表 (2)'!O$3:O23,午前半!$A$1))</f>
        <v/>
      </c>
      <c r="P73" s="146" t="str">
        <f>IF(COUNTIF('勤務表 (2)'!P$3:P23,午前半!$A$1)=COUNTIF('勤務表 (2)'!P$3:P22,午前半!$A$1),"",COUNTIF('勤務表 (2)'!P$3:P23,午前半!$A$1))</f>
        <v/>
      </c>
      <c r="Q73" s="146" t="str">
        <f>IF(COUNTIF('勤務表 (2)'!Q$3:Q23,午前半!$A$1)=COUNTIF('勤務表 (2)'!Q$3:Q22,午前半!$A$1),"",COUNTIF('勤務表 (2)'!Q$3:Q23,午前半!$A$1))</f>
        <v/>
      </c>
      <c r="R73" s="146" t="str">
        <f>IF(COUNTIF('勤務表 (2)'!R$3:R23,午前半!$A$1)=COUNTIF('勤務表 (2)'!R$3:R22,午前半!$A$1),"",COUNTIF('勤務表 (2)'!R$3:R23,午前半!$A$1))</f>
        <v/>
      </c>
      <c r="S73" s="146" t="str">
        <f>IF(COUNTIF('勤務表 (2)'!S$3:S23,午前半!$A$1)=COUNTIF('勤務表 (2)'!S$3:S22,午前半!$A$1),"",COUNTIF('勤務表 (2)'!S$3:S23,午前半!$A$1))</f>
        <v/>
      </c>
      <c r="T73" s="146" t="str">
        <f>IF(COUNTIF('勤務表 (2)'!T$3:T23,午前半!$A$1)=COUNTIF('勤務表 (2)'!T$3:T22,午前半!$A$1),"",COUNTIF('勤務表 (2)'!T$3:T23,午前半!$A$1))</f>
        <v/>
      </c>
      <c r="U73" s="146" t="str">
        <f>IF(COUNTIF('勤務表 (2)'!U$3:U23,午前半!$A$1)=COUNTIF('勤務表 (2)'!U$3:U22,午前半!$A$1),"",COUNTIF('勤務表 (2)'!U$3:U23,午前半!$A$1))</f>
        <v/>
      </c>
      <c r="V73" s="146" t="str">
        <f>IF(COUNTIF('勤務表 (2)'!V$3:V23,午前半!$A$1)=COUNTIF('勤務表 (2)'!V$3:V22,午前半!$A$1),"",COUNTIF('勤務表 (2)'!V$3:V23,午前半!$A$1))</f>
        <v/>
      </c>
      <c r="W73" s="146" t="str">
        <f>IF(COUNTIF('勤務表 (2)'!W$3:W23,午前半!$A$1)=COUNTIF('勤務表 (2)'!W$3:W22,午前半!$A$1),"",COUNTIF('勤務表 (2)'!W$3:W23,午前半!$A$1))</f>
        <v/>
      </c>
      <c r="X73" s="146" t="str">
        <f>IF(COUNTIF('勤務表 (2)'!X$3:X23,午前半!$A$1)=COUNTIF('勤務表 (2)'!X$3:X22,午前半!$A$1),"",COUNTIF('勤務表 (2)'!X$3:X23,午前半!$A$1))</f>
        <v/>
      </c>
      <c r="Y73" s="146" t="str">
        <f>IF(COUNTIF('勤務表 (2)'!Y$3:Y23,午前半!$A$1)=COUNTIF('勤務表 (2)'!Y$3:Y22,午前半!$A$1),"",COUNTIF('勤務表 (2)'!Y$3:Y23,午前半!$A$1))</f>
        <v/>
      </c>
      <c r="Z73" s="146" t="str">
        <f>IF(COUNTIF('勤務表 (2)'!Z$3:Z23,午前半!$A$1)=COUNTIF('勤務表 (2)'!Z$3:Z22,午前半!$A$1),"",COUNTIF('勤務表 (2)'!Z$3:Z23,午前半!$A$1))</f>
        <v/>
      </c>
      <c r="AA73" s="146" t="str">
        <f>IF(COUNTIF('勤務表 (2)'!AA$3:AA23,午前半!$A$1)=COUNTIF('勤務表 (2)'!AA$3:AA22,午前半!$A$1),"",COUNTIF('勤務表 (2)'!AA$3:AA23,午前半!$A$1))</f>
        <v/>
      </c>
      <c r="AB73" s="146" t="str">
        <f>IF(COUNTIF('勤務表 (2)'!AB$3:AB23,午前半!$A$1)=COUNTIF('勤務表 (2)'!AB$3:AB22,午前半!$A$1),"",COUNTIF('勤務表 (2)'!AB$3:AB23,午前半!$A$1))</f>
        <v/>
      </c>
      <c r="AC73" s="146" t="str">
        <f>IF(COUNTIF('勤務表 (2)'!AC$3:AC23,午前半!$A$1)=COUNTIF('勤務表 (2)'!AC$3:AC22,午前半!$A$1),"",COUNTIF('勤務表 (2)'!AC$3:AC23,午前半!$A$1))</f>
        <v/>
      </c>
      <c r="AD73" s="146" t="str">
        <f>IF(COUNTIF('勤務表 (2)'!AD$3:AD23,午前半!$A$1)=COUNTIF('勤務表 (2)'!AD$3:AD22,午前半!$A$1),"",COUNTIF('勤務表 (2)'!AD$3:AD23,午前半!$A$1))</f>
        <v/>
      </c>
      <c r="AE73" s="146" t="str">
        <f>IF(COUNTIF('勤務表 (2)'!AE$3:AE23,午前半!$A$1)=COUNTIF('勤務表 (2)'!AE$3:AE22,午前半!$A$1),"",COUNTIF('勤務表 (2)'!AE$3:AE23,午前半!$A$1))</f>
        <v/>
      </c>
      <c r="AF73" s="146" t="str">
        <f>IF(COUNTIF('勤務表 (2)'!AF$3:AF23,午前半!$A$1)=COUNTIF('勤務表 (2)'!AF$3:AF22,午前半!$A$1),"",COUNTIF('勤務表 (2)'!AF$3:AF23,午前半!$A$1))</f>
        <v/>
      </c>
      <c r="AG73" s="146" t="str">
        <f>IF(COUNTIF('勤務表 (2)'!AG$3:AG23,午前半!$A$1)=COUNTIF('勤務表 (2)'!AG$3:AG22,午前半!$A$1),"",COUNTIF('勤務表 (2)'!AG$3:AG23,午前半!$A$1))</f>
        <v/>
      </c>
      <c r="AH73" s="144" t="str">
        <f>IF(COUNTIF('勤務表 (2)'!AH$3:AH23,午前半!$A$1)=COUNTIF('勤務表 (2)'!AH$3:AH22,午前半!$A$1),"",COUNTIF('勤務表 (2)'!AH$3:AH23,午前半!$A$1))</f>
        <v/>
      </c>
    </row>
    <row r="74" spans="1:34" s="37" customFormat="1" ht="13.15" customHeight="1" x14ac:dyDescent="0.2">
      <c r="A74" s="142">
        <f>IFERROR(IF(A73+1&lt;=MAX('デイリーデータ (2)'!G:G),A73+1,""),"")</f>
        <v>22</v>
      </c>
      <c r="B74" s="143" t="str">
        <f t="shared" si="8"/>
        <v>97974</v>
      </c>
      <c r="C74" s="144" t="str">
        <f t="shared" si="9"/>
        <v>吉田 汐里</v>
      </c>
      <c r="D74" s="145" t="str">
        <f>IF(COUNTIF('勤務表 (2)'!D$3:D24,午前半!$A$1)=COUNTIF('勤務表 (2)'!D$3:D23,午前半!$A$1),"",COUNTIF('勤務表 (2)'!D$3:D24,午前半!$A$1))</f>
        <v/>
      </c>
      <c r="E74" s="146" t="str">
        <f>IF(COUNTIF('勤務表 (2)'!E$3:E24,午前半!$A$1)=COUNTIF('勤務表 (2)'!E$3:E23,午前半!$A$1),"",COUNTIF('勤務表 (2)'!E$3:E24,午前半!$A$1))</f>
        <v/>
      </c>
      <c r="F74" s="146" t="str">
        <f>IF(COUNTIF('勤務表 (2)'!F$3:F24,午前半!$A$1)=COUNTIF('勤務表 (2)'!F$3:F23,午前半!$A$1),"",COUNTIF('勤務表 (2)'!F$3:F24,午前半!$A$1))</f>
        <v/>
      </c>
      <c r="G74" s="146" t="str">
        <f>IF(COUNTIF('勤務表 (2)'!G$3:G24,午前半!$A$1)=COUNTIF('勤務表 (2)'!G$3:G23,午前半!$A$1),"",COUNTIF('勤務表 (2)'!G$3:G24,午前半!$A$1))</f>
        <v/>
      </c>
      <c r="H74" s="146" t="str">
        <f>IF(COUNTIF('勤務表 (2)'!H$3:H24,午前半!$A$1)=COUNTIF('勤務表 (2)'!H$3:H23,午前半!$A$1),"",COUNTIF('勤務表 (2)'!H$3:H24,午前半!$A$1))</f>
        <v/>
      </c>
      <c r="I74" s="146" t="str">
        <f>IF(COUNTIF('勤務表 (2)'!I$3:I24,午前半!$A$1)=COUNTIF('勤務表 (2)'!I$3:I23,午前半!$A$1),"",COUNTIF('勤務表 (2)'!I$3:I24,午前半!$A$1))</f>
        <v/>
      </c>
      <c r="J74" s="146" t="str">
        <f>IF(COUNTIF('勤務表 (2)'!J$3:J24,午前半!$A$1)=COUNTIF('勤務表 (2)'!J$3:J23,午前半!$A$1),"",COUNTIF('勤務表 (2)'!J$3:J24,午前半!$A$1))</f>
        <v/>
      </c>
      <c r="K74" s="146" t="str">
        <f>IF(COUNTIF('勤務表 (2)'!K$3:K24,午前半!$A$1)=COUNTIF('勤務表 (2)'!K$3:K23,午前半!$A$1),"",COUNTIF('勤務表 (2)'!K$3:K24,午前半!$A$1))</f>
        <v/>
      </c>
      <c r="L74" s="146" t="str">
        <f>IF(COUNTIF('勤務表 (2)'!L$3:L24,午前半!$A$1)=COUNTIF('勤務表 (2)'!L$3:L23,午前半!$A$1),"",COUNTIF('勤務表 (2)'!L$3:L24,午前半!$A$1))</f>
        <v/>
      </c>
      <c r="M74" s="146" t="str">
        <f>IF(COUNTIF('勤務表 (2)'!M$3:M24,午前半!$A$1)=COUNTIF('勤務表 (2)'!M$3:M23,午前半!$A$1),"",COUNTIF('勤務表 (2)'!M$3:M24,午前半!$A$1))</f>
        <v/>
      </c>
      <c r="N74" s="146" t="str">
        <f>IF(COUNTIF('勤務表 (2)'!N$3:N24,午前半!$A$1)=COUNTIF('勤務表 (2)'!N$3:N23,午前半!$A$1),"",COUNTIF('勤務表 (2)'!N$3:N24,午前半!$A$1))</f>
        <v/>
      </c>
      <c r="O74" s="146" t="str">
        <f>IF(COUNTIF('勤務表 (2)'!O$3:O24,午前半!$A$1)=COUNTIF('勤務表 (2)'!O$3:O23,午前半!$A$1),"",COUNTIF('勤務表 (2)'!O$3:O24,午前半!$A$1))</f>
        <v/>
      </c>
      <c r="P74" s="146" t="str">
        <f>IF(COUNTIF('勤務表 (2)'!P$3:P24,午前半!$A$1)=COUNTIF('勤務表 (2)'!P$3:P23,午前半!$A$1),"",COUNTIF('勤務表 (2)'!P$3:P24,午前半!$A$1))</f>
        <v/>
      </c>
      <c r="Q74" s="146" t="str">
        <f>IF(COUNTIF('勤務表 (2)'!Q$3:Q24,午前半!$A$1)=COUNTIF('勤務表 (2)'!Q$3:Q23,午前半!$A$1),"",COUNTIF('勤務表 (2)'!Q$3:Q24,午前半!$A$1))</f>
        <v/>
      </c>
      <c r="R74" s="146" t="str">
        <f>IF(COUNTIF('勤務表 (2)'!R$3:R24,午前半!$A$1)=COUNTIF('勤務表 (2)'!R$3:R23,午前半!$A$1),"",COUNTIF('勤務表 (2)'!R$3:R24,午前半!$A$1))</f>
        <v/>
      </c>
      <c r="S74" s="146" t="str">
        <f>IF(COUNTIF('勤務表 (2)'!S$3:S24,午前半!$A$1)=COUNTIF('勤務表 (2)'!S$3:S23,午前半!$A$1),"",COUNTIF('勤務表 (2)'!S$3:S24,午前半!$A$1))</f>
        <v/>
      </c>
      <c r="T74" s="146" t="str">
        <f>IF(COUNTIF('勤務表 (2)'!T$3:T24,午前半!$A$1)=COUNTIF('勤務表 (2)'!T$3:T23,午前半!$A$1),"",COUNTIF('勤務表 (2)'!T$3:T24,午前半!$A$1))</f>
        <v/>
      </c>
      <c r="U74" s="146" t="str">
        <f>IF(COUNTIF('勤務表 (2)'!U$3:U24,午前半!$A$1)=COUNTIF('勤務表 (2)'!U$3:U23,午前半!$A$1),"",COUNTIF('勤務表 (2)'!U$3:U24,午前半!$A$1))</f>
        <v/>
      </c>
      <c r="V74" s="146" t="str">
        <f>IF(COUNTIF('勤務表 (2)'!V$3:V24,午前半!$A$1)=COUNTIF('勤務表 (2)'!V$3:V23,午前半!$A$1),"",COUNTIF('勤務表 (2)'!V$3:V24,午前半!$A$1))</f>
        <v/>
      </c>
      <c r="W74" s="146" t="str">
        <f>IF(COUNTIF('勤務表 (2)'!W$3:W24,午前半!$A$1)=COUNTIF('勤務表 (2)'!W$3:W23,午前半!$A$1),"",COUNTIF('勤務表 (2)'!W$3:W24,午前半!$A$1))</f>
        <v/>
      </c>
      <c r="X74" s="146" t="str">
        <f>IF(COUNTIF('勤務表 (2)'!X$3:X24,午前半!$A$1)=COUNTIF('勤務表 (2)'!X$3:X23,午前半!$A$1),"",COUNTIF('勤務表 (2)'!X$3:X24,午前半!$A$1))</f>
        <v/>
      </c>
      <c r="Y74" s="146" t="str">
        <f>IF(COUNTIF('勤務表 (2)'!Y$3:Y24,午前半!$A$1)=COUNTIF('勤務表 (2)'!Y$3:Y23,午前半!$A$1),"",COUNTIF('勤務表 (2)'!Y$3:Y24,午前半!$A$1))</f>
        <v/>
      </c>
      <c r="Z74" s="146" t="str">
        <f>IF(COUNTIF('勤務表 (2)'!Z$3:Z24,午前半!$A$1)=COUNTIF('勤務表 (2)'!Z$3:Z23,午前半!$A$1),"",COUNTIF('勤務表 (2)'!Z$3:Z24,午前半!$A$1))</f>
        <v/>
      </c>
      <c r="AA74" s="146" t="str">
        <f>IF(COUNTIF('勤務表 (2)'!AA$3:AA24,午前半!$A$1)=COUNTIF('勤務表 (2)'!AA$3:AA23,午前半!$A$1),"",COUNTIF('勤務表 (2)'!AA$3:AA24,午前半!$A$1))</f>
        <v/>
      </c>
      <c r="AB74" s="146" t="str">
        <f>IF(COUNTIF('勤務表 (2)'!AB$3:AB24,午前半!$A$1)=COUNTIF('勤務表 (2)'!AB$3:AB23,午前半!$A$1),"",COUNTIF('勤務表 (2)'!AB$3:AB24,午前半!$A$1))</f>
        <v/>
      </c>
      <c r="AC74" s="146" t="str">
        <f>IF(COUNTIF('勤務表 (2)'!AC$3:AC24,午前半!$A$1)=COUNTIF('勤務表 (2)'!AC$3:AC23,午前半!$A$1),"",COUNTIF('勤務表 (2)'!AC$3:AC24,午前半!$A$1))</f>
        <v/>
      </c>
      <c r="AD74" s="146" t="str">
        <f>IF(COUNTIF('勤務表 (2)'!AD$3:AD24,午前半!$A$1)=COUNTIF('勤務表 (2)'!AD$3:AD23,午前半!$A$1),"",COUNTIF('勤務表 (2)'!AD$3:AD24,午前半!$A$1))</f>
        <v/>
      </c>
      <c r="AE74" s="146" t="str">
        <f>IF(COUNTIF('勤務表 (2)'!AE$3:AE24,午前半!$A$1)=COUNTIF('勤務表 (2)'!AE$3:AE23,午前半!$A$1),"",COUNTIF('勤務表 (2)'!AE$3:AE24,午前半!$A$1))</f>
        <v/>
      </c>
      <c r="AF74" s="146" t="str">
        <f>IF(COUNTIF('勤務表 (2)'!AF$3:AF24,午前半!$A$1)=COUNTIF('勤務表 (2)'!AF$3:AF23,午前半!$A$1),"",COUNTIF('勤務表 (2)'!AF$3:AF24,午前半!$A$1))</f>
        <v/>
      </c>
      <c r="AG74" s="146" t="str">
        <f>IF(COUNTIF('勤務表 (2)'!AG$3:AG24,午前半!$A$1)=COUNTIF('勤務表 (2)'!AG$3:AG23,午前半!$A$1),"",COUNTIF('勤務表 (2)'!AG$3:AG24,午前半!$A$1))</f>
        <v/>
      </c>
      <c r="AH74" s="144" t="str">
        <f>IF(COUNTIF('勤務表 (2)'!AH$3:AH24,午前半!$A$1)=COUNTIF('勤務表 (2)'!AH$3:AH23,午前半!$A$1),"",COUNTIF('勤務表 (2)'!AH$3:AH24,午前半!$A$1))</f>
        <v/>
      </c>
    </row>
    <row r="75" spans="1:34" s="37" customFormat="1" ht="13.15" customHeight="1" x14ac:dyDescent="0.2">
      <c r="A75" s="142">
        <f>IFERROR(IF(A74+1&lt;=MAX('デイリーデータ (2)'!G:G),A74+1,""),"")</f>
        <v>23</v>
      </c>
      <c r="B75" s="143" t="str">
        <f t="shared" si="8"/>
        <v>109272</v>
      </c>
      <c r="C75" s="144" t="str">
        <f t="shared" si="9"/>
        <v>齊藤 久紘</v>
      </c>
      <c r="D75" s="145" t="str">
        <f>IF(COUNTIF('勤務表 (2)'!D$3:D25,午前半!$A$1)=COUNTIF('勤務表 (2)'!D$3:D24,午前半!$A$1),"",COUNTIF('勤務表 (2)'!D$3:D25,午前半!$A$1))</f>
        <v/>
      </c>
      <c r="E75" s="146" t="str">
        <f>IF(COUNTIF('勤務表 (2)'!E$3:E25,午前半!$A$1)=COUNTIF('勤務表 (2)'!E$3:E24,午前半!$A$1),"",COUNTIF('勤務表 (2)'!E$3:E25,午前半!$A$1))</f>
        <v/>
      </c>
      <c r="F75" s="146" t="str">
        <f>IF(COUNTIF('勤務表 (2)'!F$3:F25,午前半!$A$1)=COUNTIF('勤務表 (2)'!F$3:F24,午前半!$A$1),"",COUNTIF('勤務表 (2)'!F$3:F25,午前半!$A$1))</f>
        <v/>
      </c>
      <c r="G75" s="146" t="str">
        <f>IF(COUNTIF('勤務表 (2)'!G$3:G25,午前半!$A$1)=COUNTIF('勤務表 (2)'!G$3:G24,午前半!$A$1),"",COUNTIF('勤務表 (2)'!G$3:G25,午前半!$A$1))</f>
        <v/>
      </c>
      <c r="H75" s="146" t="str">
        <f>IF(COUNTIF('勤務表 (2)'!H$3:H25,午前半!$A$1)=COUNTIF('勤務表 (2)'!H$3:H24,午前半!$A$1),"",COUNTIF('勤務表 (2)'!H$3:H25,午前半!$A$1))</f>
        <v/>
      </c>
      <c r="I75" s="146" t="str">
        <f>IF(COUNTIF('勤務表 (2)'!I$3:I25,午前半!$A$1)=COUNTIF('勤務表 (2)'!I$3:I24,午前半!$A$1),"",COUNTIF('勤務表 (2)'!I$3:I25,午前半!$A$1))</f>
        <v/>
      </c>
      <c r="J75" s="146" t="str">
        <f>IF(COUNTIF('勤務表 (2)'!J$3:J25,午前半!$A$1)=COUNTIF('勤務表 (2)'!J$3:J24,午前半!$A$1),"",COUNTIF('勤務表 (2)'!J$3:J25,午前半!$A$1))</f>
        <v/>
      </c>
      <c r="K75" s="146" t="str">
        <f>IF(COUNTIF('勤務表 (2)'!K$3:K25,午前半!$A$1)=COUNTIF('勤務表 (2)'!K$3:K24,午前半!$A$1),"",COUNTIF('勤務表 (2)'!K$3:K25,午前半!$A$1))</f>
        <v/>
      </c>
      <c r="L75" s="146" t="str">
        <f>IF(COUNTIF('勤務表 (2)'!L$3:L25,午前半!$A$1)=COUNTIF('勤務表 (2)'!L$3:L24,午前半!$A$1),"",COUNTIF('勤務表 (2)'!L$3:L25,午前半!$A$1))</f>
        <v/>
      </c>
      <c r="M75" s="146" t="str">
        <f>IF(COUNTIF('勤務表 (2)'!M$3:M25,午前半!$A$1)=COUNTIF('勤務表 (2)'!M$3:M24,午前半!$A$1),"",COUNTIF('勤務表 (2)'!M$3:M25,午前半!$A$1))</f>
        <v/>
      </c>
      <c r="N75" s="146" t="str">
        <f>IF(COUNTIF('勤務表 (2)'!N$3:N25,午前半!$A$1)=COUNTIF('勤務表 (2)'!N$3:N24,午前半!$A$1),"",COUNTIF('勤務表 (2)'!N$3:N25,午前半!$A$1))</f>
        <v/>
      </c>
      <c r="O75" s="146" t="str">
        <f>IF(COUNTIF('勤務表 (2)'!O$3:O25,午前半!$A$1)=COUNTIF('勤務表 (2)'!O$3:O24,午前半!$A$1),"",COUNTIF('勤務表 (2)'!O$3:O25,午前半!$A$1))</f>
        <v/>
      </c>
      <c r="P75" s="146" t="str">
        <f>IF(COUNTIF('勤務表 (2)'!P$3:P25,午前半!$A$1)=COUNTIF('勤務表 (2)'!P$3:P24,午前半!$A$1),"",COUNTIF('勤務表 (2)'!P$3:P25,午前半!$A$1))</f>
        <v/>
      </c>
      <c r="Q75" s="146" t="str">
        <f>IF(COUNTIF('勤務表 (2)'!Q$3:Q25,午前半!$A$1)=COUNTIF('勤務表 (2)'!Q$3:Q24,午前半!$A$1),"",COUNTIF('勤務表 (2)'!Q$3:Q25,午前半!$A$1))</f>
        <v/>
      </c>
      <c r="R75" s="146" t="str">
        <f>IF(COUNTIF('勤務表 (2)'!R$3:R25,午前半!$A$1)=COUNTIF('勤務表 (2)'!R$3:R24,午前半!$A$1),"",COUNTIF('勤務表 (2)'!R$3:R25,午前半!$A$1))</f>
        <v/>
      </c>
      <c r="S75" s="146" t="str">
        <f>IF(COUNTIF('勤務表 (2)'!S$3:S25,午前半!$A$1)=COUNTIF('勤務表 (2)'!S$3:S24,午前半!$A$1),"",COUNTIF('勤務表 (2)'!S$3:S25,午前半!$A$1))</f>
        <v/>
      </c>
      <c r="T75" s="146" t="str">
        <f>IF(COUNTIF('勤務表 (2)'!T$3:T25,午前半!$A$1)=COUNTIF('勤務表 (2)'!T$3:T24,午前半!$A$1),"",COUNTIF('勤務表 (2)'!T$3:T25,午前半!$A$1))</f>
        <v/>
      </c>
      <c r="U75" s="146" t="str">
        <f>IF(COUNTIF('勤務表 (2)'!U$3:U25,午前半!$A$1)=COUNTIF('勤務表 (2)'!U$3:U24,午前半!$A$1),"",COUNTIF('勤務表 (2)'!U$3:U25,午前半!$A$1))</f>
        <v/>
      </c>
      <c r="V75" s="146" t="str">
        <f>IF(COUNTIF('勤務表 (2)'!V$3:V25,午前半!$A$1)=COUNTIF('勤務表 (2)'!V$3:V24,午前半!$A$1),"",COUNTIF('勤務表 (2)'!V$3:V25,午前半!$A$1))</f>
        <v/>
      </c>
      <c r="W75" s="146" t="str">
        <f>IF(COUNTIF('勤務表 (2)'!W$3:W25,午前半!$A$1)=COUNTIF('勤務表 (2)'!W$3:W24,午前半!$A$1),"",COUNTIF('勤務表 (2)'!W$3:W25,午前半!$A$1))</f>
        <v/>
      </c>
      <c r="X75" s="146" t="str">
        <f>IF(COUNTIF('勤務表 (2)'!X$3:X25,午前半!$A$1)=COUNTIF('勤務表 (2)'!X$3:X24,午前半!$A$1),"",COUNTIF('勤務表 (2)'!X$3:X25,午前半!$A$1))</f>
        <v/>
      </c>
      <c r="Y75" s="146" t="str">
        <f>IF(COUNTIF('勤務表 (2)'!Y$3:Y25,午前半!$A$1)=COUNTIF('勤務表 (2)'!Y$3:Y24,午前半!$A$1),"",COUNTIF('勤務表 (2)'!Y$3:Y25,午前半!$A$1))</f>
        <v/>
      </c>
      <c r="Z75" s="146" t="str">
        <f>IF(COUNTIF('勤務表 (2)'!Z$3:Z25,午前半!$A$1)=COUNTIF('勤務表 (2)'!Z$3:Z24,午前半!$A$1),"",COUNTIF('勤務表 (2)'!Z$3:Z25,午前半!$A$1))</f>
        <v/>
      </c>
      <c r="AA75" s="146" t="str">
        <f>IF(COUNTIF('勤務表 (2)'!AA$3:AA25,午前半!$A$1)=COUNTIF('勤務表 (2)'!AA$3:AA24,午前半!$A$1),"",COUNTIF('勤務表 (2)'!AA$3:AA25,午前半!$A$1))</f>
        <v/>
      </c>
      <c r="AB75" s="146" t="str">
        <f>IF(COUNTIF('勤務表 (2)'!AB$3:AB25,午前半!$A$1)=COUNTIF('勤務表 (2)'!AB$3:AB24,午前半!$A$1),"",COUNTIF('勤務表 (2)'!AB$3:AB25,午前半!$A$1))</f>
        <v/>
      </c>
      <c r="AC75" s="146" t="str">
        <f>IF(COUNTIF('勤務表 (2)'!AC$3:AC25,午前半!$A$1)=COUNTIF('勤務表 (2)'!AC$3:AC24,午前半!$A$1),"",COUNTIF('勤務表 (2)'!AC$3:AC25,午前半!$A$1))</f>
        <v/>
      </c>
      <c r="AD75" s="146" t="str">
        <f>IF(COUNTIF('勤務表 (2)'!AD$3:AD25,午前半!$A$1)=COUNTIF('勤務表 (2)'!AD$3:AD24,午前半!$A$1),"",COUNTIF('勤務表 (2)'!AD$3:AD25,午前半!$A$1))</f>
        <v/>
      </c>
      <c r="AE75" s="146" t="str">
        <f>IF(COUNTIF('勤務表 (2)'!AE$3:AE25,午前半!$A$1)=COUNTIF('勤務表 (2)'!AE$3:AE24,午前半!$A$1),"",COUNTIF('勤務表 (2)'!AE$3:AE25,午前半!$A$1))</f>
        <v/>
      </c>
      <c r="AF75" s="146" t="str">
        <f>IF(COUNTIF('勤務表 (2)'!AF$3:AF25,午前半!$A$1)=COUNTIF('勤務表 (2)'!AF$3:AF24,午前半!$A$1),"",COUNTIF('勤務表 (2)'!AF$3:AF25,午前半!$A$1))</f>
        <v/>
      </c>
      <c r="AG75" s="146" t="str">
        <f>IF(COUNTIF('勤務表 (2)'!AG$3:AG25,午前半!$A$1)=COUNTIF('勤務表 (2)'!AG$3:AG24,午前半!$A$1),"",COUNTIF('勤務表 (2)'!AG$3:AG25,午前半!$A$1))</f>
        <v/>
      </c>
      <c r="AH75" s="144" t="str">
        <f>IF(COUNTIF('勤務表 (2)'!AH$3:AH25,午前半!$A$1)=COUNTIF('勤務表 (2)'!AH$3:AH24,午前半!$A$1),"",COUNTIF('勤務表 (2)'!AH$3:AH25,午前半!$A$1))</f>
        <v/>
      </c>
    </row>
    <row r="76" spans="1:34" s="37" customFormat="1" ht="13.15" customHeight="1" x14ac:dyDescent="0.2">
      <c r="A76" s="142">
        <f>IFERROR(IF(A75+1&lt;=MAX('デイリーデータ (2)'!G:G),A75+1,""),"")</f>
        <v>24</v>
      </c>
      <c r="B76" s="143" t="str">
        <f t="shared" si="8"/>
        <v>112499</v>
      </c>
      <c r="C76" s="144" t="str">
        <f t="shared" si="9"/>
        <v>佐藤 恵梨子</v>
      </c>
      <c r="D76" s="145" t="str">
        <f>IF(COUNTIF('勤務表 (2)'!D$3:D26,午前半!$A$1)=COUNTIF('勤務表 (2)'!D$3:D25,午前半!$A$1),"",COUNTIF('勤務表 (2)'!D$3:D26,午前半!$A$1))</f>
        <v/>
      </c>
      <c r="E76" s="146" t="str">
        <f>IF(COUNTIF('勤務表 (2)'!E$3:E26,午前半!$A$1)=COUNTIF('勤務表 (2)'!E$3:E25,午前半!$A$1),"",COUNTIF('勤務表 (2)'!E$3:E26,午前半!$A$1))</f>
        <v/>
      </c>
      <c r="F76" s="146" t="str">
        <f>IF(COUNTIF('勤務表 (2)'!F$3:F26,午前半!$A$1)=COUNTIF('勤務表 (2)'!F$3:F25,午前半!$A$1),"",COUNTIF('勤務表 (2)'!F$3:F26,午前半!$A$1))</f>
        <v/>
      </c>
      <c r="G76" s="146" t="str">
        <f>IF(COUNTIF('勤務表 (2)'!G$3:G26,午前半!$A$1)=COUNTIF('勤務表 (2)'!G$3:G25,午前半!$A$1),"",COUNTIF('勤務表 (2)'!G$3:G26,午前半!$A$1))</f>
        <v/>
      </c>
      <c r="H76" s="146">
        <f>IF(COUNTIF('勤務表 (2)'!H$3:H26,午前半!$A$1)=COUNTIF('勤務表 (2)'!H$3:H25,午前半!$A$1),"",COUNTIF('勤務表 (2)'!H$3:H26,午前半!$A$1))</f>
        <v>5</v>
      </c>
      <c r="I76" s="146" t="str">
        <f>IF(COUNTIF('勤務表 (2)'!I$3:I26,午前半!$A$1)=COUNTIF('勤務表 (2)'!I$3:I25,午前半!$A$1),"",COUNTIF('勤務表 (2)'!I$3:I26,午前半!$A$1))</f>
        <v/>
      </c>
      <c r="J76" s="146" t="str">
        <f>IF(COUNTIF('勤務表 (2)'!J$3:J26,午前半!$A$1)=COUNTIF('勤務表 (2)'!J$3:J25,午前半!$A$1),"",COUNTIF('勤務表 (2)'!J$3:J26,午前半!$A$1))</f>
        <v/>
      </c>
      <c r="K76" s="146" t="str">
        <f>IF(COUNTIF('勤務表 (2)'!K$3:K26,午前半!$A$1)=COUNTIF('勤務表 (2)'!K$3:K25,午前半!$A$1),"",COUNTIF('勤務表 (2)'!K$3:K26,午前半!$A$1))</f>
        <v/>
      </c>
      <c r="L76" s="146" t="str">
        <f>IF(COUNTIF('勤務表 (2)'!L$3:L26,午前半!$A$1)=COUNTIF('勤務表 (2)'!L$3:L25,午前半!$A$1),"",COUNTIF('勤務表 (2)'!L$3:L26,午前半!$A$1))</f>
        <v/>
      </c>
      <c r="M76" s="146" t="str">
        <f>IF(COUNTIF('勤務表 (2)'!M$3:M26,午前半!$A$1)=COUNTIF('勤務表 (2)'!M$3:M25,午前半!$A$1),"",COUNTIF('勤務表 (2)'!M$3:M26,午前半!$A$1))</f>
        <v/>
      </c>
      <c r="N76" s="146" t="str">
        <f>IF(COUNTIF('勤務表 (2)'!N$3:N26,午前半!$A$1)=COUNTIF('勤務表 (2)'!N$3:N25,午前半!$A$1),"",COUNTIF('勤務表 (2)'!N$3:N26,午前半!$A$1))</f>
        <v/>
      </c>
      <c r="O76" s="146" t="str">
        <f>IF(COUNTIF('勤務表 (2)'!O$3:O26,午前半!$A$1)=COUNTIF('勤務表 (2)'!O$3:O25,午前半!$A$1),"",COUNTIF('勤務表 (2)'!O$3:O26,午前半!$A$1))</f>
        <v/>
      </c>
      <c r="P76" s="146" t="str">
        <f>IF(COUNTIF('勤務表 (2)'!P$3:P26,午前半!$A$1)=COUNTIF('勤務表 (2)'!P$3:P25,午前半!$A$1),"",COUNTIF('勤務表 (2)'!P$3:P26,午前半!$A$1))</f>
        <v/>
      </c>
      <c r="Q76" s="146" t="str">
        <f>IF(COUNTIF('勤務表 (2)'!Q$3:Q26,午前半!$A$1)=COUNTIF('勤務表 (2)'!Q$3:Q25,午前半!$A$1),"",COUNTIF('勤務表 (2)'!Q$3:Q26,午前半!$A$1))</f>
        <v/>
      </c>
      <c r="R76" s="146" t="str">
        <f>IF(COUNTIF('勤務表 (2)'!R$3:R26,午前半!$A$1)=COUNTIF('勤務表 (2)'!R$3:R25,午前半!$A$1),"",COUNTIF('勤務表 (2)'!R$3:R26,午前半!$A$1))</f>
        <v/>
      </c>
      <c r="S76" s="146" t="str">
        <f>IF(COUNTIF('勤務表 (2)'!S$3:S26,午前半!$A$1)=COUNTIF('勤務表 (2)'!S$3:S25,午前半!$A$1),"",COUNTIF('勤務表 (2)'!S$3:S26,午前半!$A$1))</f>
        <v/>
      </c>
      <c r="T76" s="146" t="str">
        <f>IF(COUNTIF('勤務表 (2)'!T$3:T26,午前半!$A$1)=COUNTIF('勤務表 (2)'!T$3:T25,午前半!$A$1),"",COUNTIF('勤務表 (2)'!T$3:T26,午前半!$A$1))</f>
        <v/>
      </c>
      <c r="U76" s="146" t="str">
        <f>IF(COUNTIF('勤務表 (2)'!U$3:U26,午前半!$A$1)=COUNTIF('勤務表 (2)'!U$3:U25,午前半!$A$1),"",COUNTIF('勤務表 (2)'!U$3:U26,午前半!$A$1))</f>
        <v/>
      </c>
      <c r="V76" s="146">
        <f>IF(COUNTIF('勤務表 (2)'!V$3:V26,午前半!$A$1)=COUNTIF('勤務表 (2)'!V$3:V25,午前半!$A$1),"",COUNTIF('勤務表 (2)'!V$3:V26,午前半!$A$1))</f>
        <v>5</v>
      </c>
      <c r="W76" s="146" t="str">
        <f>IF(COUNTIF('勤務表 (2)'!W$3:W26,午前半!$A$1)=COUNTIF('勤務表 (2)'!W$3:W25,午前半!$A$1),"",COUNTIF('勤務表 (2)'!W$3:W26,午前半!$A$1))</f>
        <v/>
      </c>
      <c r="X76" s="146" t="str">
        <f>IF(COUNTIF('勤務表 (2)'!X$3:X26,午前半!$A$1)=COUNTIF('勤務表 (2)'!X$3:X25,午前半!$A$1),"",COUNTIF('勤務表 (2)'!X$3:X26,午前半!$A$1))</f>
        <v/>
      </c>
      <c r="Y76" s="146" t="str">
        <f>IF(COUNTIF('勤務表 (2)'!Y$3:Y26,午前半!$A$1)=COUNTIF('勤務表 (2)'!Y$3:Y25,午前半!$A$1),"",COUNTIF('勤務表 (2)'!Y$3:Y26,午前半!$A$1))</f>
        <v/>
      </c>
      <c r="Z76" s="146" t="str">
        <f>IF(COUNTIF('勤務表 (2)'!Z$3:Z26,午前半!$A$1)=COUNTIF('勤務表 (2)'!Z$3:Z25,午前半!$A$1),"",COUNTIF('勤務表 (2)'!Z$3:Z26,午前半!$A$1))</f>
        <v/>
      </c>
      <c r="AA76" s="146" t="str">
        <f>IF(COUNTIF('勤務表 (2)'!AA$3:AA26,午前半!$A$1)=COUNTIF('勤務表 (2)'!AA$3:AA25,午前半!$A$1),"",COUNTIF('勤務表 (2)'!AA$3:AA26,午前半!$A$1))</f>
        <v/>
      </c>
      <c r="AB76" s="146" t="str">
        <f>IF(COUNTIF('勤務表 (2)'!AB$3:AB26,午前半!$A$1)=COUNTIF('勤務表 (2)'!AB$3:AB25,午前半!$A$1),"",COUNTIF('勤務表 (2)'!AB$3:AB26,午前半!$A$1))</f>
        <v/>
      </c>
      <c r="AC76" s="146" t="str">
        <f>IF(COUNTIF('勤務表 (2)'!AC$3:AC26,午前半!$A$1)=COUNTIF('勤務表 (2)'!AC$3:AC25,午前半!$A$1),"",COUNTIF('勤務表 (2)'!AC$3:AC26,午前半!$A$1))</f>
        <v/>
      </c>
      <c r="AD76" s="146" t="str">
        <f>IF(COUNTIF('勤務表 (2)'!AD$3:AD26,午前半!$A$1)=COUNTIF('勤務表 (2)'!AD$3:AD25,午前半!$A$1),"",COUNTIF('勤務表 (2)'!AD$3:AD26,午前半!$A$1))</f>
        <v/>
      </c>
      <c r="AE76" s="146" t="str">
        <f>IF(COUNTIF('勤務表 (2)'!AE$3:AE26,午前半!$A$1)=COUNTIF('勤務表 (2)'!AE$3:AE25,午前半!$A$1),"",COUNTIF('勤務表 (2)'!AE$3:AE26,午前半!$A$1))</f>
        <v/>
      </c>
      <c r="AF76" s="146" t="str">
        <f>IF(COUNTIF('勤務表 (2)'!AF$3:AF26,午前半!$A$1)=COUNTIF('勤務表 (2)'!AF$3:AF25,午前半!$A$1),"",COUNTIF('勤務表 (2)'!AF$3:AF26,午前半!$A$1))</f>
        <v/>
      </c>
      <c r="AG76" s="146" t="str">
        <f>IF(COUNTIF('勤務表 (2)'!AG$3:AG26,午前半!$A$1)=COUNTIF('勤務表 (2)'!AG$3:AG25,午前半!$A$1),"",COUNTIF('勤務表 (2)'!AG$3:AG26,午前半!$A$1))</f>
        <v/>
      </c>
      <c r="AH76" s="144" t="str">
        <f>IF(COUNTIF('勤務表 (2)'!AH$3:AH26,午前半!$A$1)=COUNTIF('勤務表 (2)'!AH$3:AH25,午前半!$A$1),"",COUNTIF('勤務表 (2)'!AH$3:AH26,午前半!$A$1))</f>
        <v/>
      </c>
    </row>
    <row r="77" spans="1:34" s="37" customFormat="1" ht="13.15" customHeight="1" x14ac:dyDescent="0.2">
      <c r="A77" s="142">
        <f>IFERROR(IF(A76+1&lt;=MAX('デイリーデータ (2)'!G:G),A76+1,""),"")</f>
        <v>25</v>
      </c>
      <c r="B77" s="143" t="str">
        <f t="shared" si="8"/>
        <v>114863</v>
      </c>
      <c r="C77" s="144" t="str">
        <f t="shared" si="9"/>
        <v>加藤 靖博</v>
      </c>
      <c r="D77" s="145" t="str">
        <f>IF(COUNTIF('勤務表 (2)'!D$3:D27,午前半!$A$1)=COUNTIF('勤務表 (2)'!D$3:D26,午前半!$A$1),"",COUNTIF('勤務表 (2)'!D$3:D27,午前半!$A$1))</f>
        <v/>
      </c>
      <c r="E77" s="146" t="str">
        <f>IF(COUNTIF('勤務表 (2)'!E$3:E27,午前半!$A$1)=COUNTIF('勤務表 (2)'!E$3:E26,午前半!$A$1),"",COUNTIF('勤務表 (2)'!E$3:E27,午前半!$A$1))</f>
        <v/>
      </c>
      <c r="F77" s="146" t="str">
        <f>IF(COUNTIF('勤務表 (2)'!F$3:F27,午前半!$A$1)=COUNTIF('勤務表 (2)'!F$3:F26,午前半!$A$1),"",COUNTIF('勤務表 (2)'!F$3:F27,午前半!$A$1))</f>
        <v/>
      </c>
      <c r="G77" s="146" t="str">
        <f>IF(COUNTIF('勤務表 (2)'!G$3:G27,午前半!$A$1)=COUNTIF('勤務表 (2)'!G$3:G26,午前半!$A$1),"",COUNTIF('勤務表 (2)'!G$3:G27,午前半!$A$1))</f>
        <v/>
      </c>
      <c r="H77" s="146" t="str">
        <f>IF(COUNTIF('勤務表 (2)'!H$3:H27,午前半!$A$1)=COUNTIF('勤務表 (2)'!H$3:H26,午前半!$A$1),"",COUNTIF('勤務表 (2)'!H$3:H27,午前半!$A$1))</f>
        <v/>
      </c>
      <c r="I77" s="146" t="str">
        <f>IF(COUNTIF('勤務表 (2)'!I$3:I27,午前半!$A$1)=COUNTIF('勤務表 (2)'!I$3:I26,午前半!$A$1),"",COUNTIF('勤務表 (2)'!I$3:I27,午前半!$A$1))</f>
        <v/>
      </c>
      <c r="J77" s="146" t="str">
        <f>IF(COUNTIF('勤務表 (2)'!J$3:J27,午前半!$A$1)=COUNTIF('勤務表 (2)'!J$3:J26,午前半!$A$1),"",COUNTIF('勤務表 (2)'!J$3:J27,午前半!$A$1))</f>
        <v/>
      </c>
      <c r="K77" s="146" t="str">
        <f>IF(COUNTIF('勤務表 (2)'!K$3:K27,午前半!$A$1)=COUNTIF('勤務表 (2)'!K$3:K26,午前半!$A$1),"",COUNTIF('勤務表 (2)'!K$3:K27,午前半!$A$1))</f>
        <v/>
      </c>
      <c r="L77" s="146" t="str">
        <f>IF(COUNTIF('勤務表 (2)'!L$3:L27,午前半!$A$1)=COUNTIF('勤務表 (2)'!L$3:L26,午前半!$A$1),"",COUNTIF('勤務表 (2)'!L$3:L27,午前半!$A$1))</f>
        <v/>
      </c>
      <c r="M77" s="146" t="str">
        <f>IF(COUNTIF('勤務表 (2)'!M$3:M27,午前半!$A$1)=COUNTIF('勤務表 (2)'!M$3:M26,午前半!$A$1),"",COUNTIF('勤務表 (2)'!M$3:M27,午前半!$A$1))</f>
        <v/>
      </c>
      <c r="N77" s="146" t="str">
        <f>IF(COUNTIF('勤務表 (2)'!N$3:N27,午前半!$A$1)=COUNTIF('勤務表 (2)'!N$3:N26,午前半!$A$1),"",COUNTIF('勤務表 (2)'!N$3:N27,午前半!$A$1))</f>
        <v/>
      </c>
      <c r="O77" s="146">
        <f>IF(COUNTIF('勤務表 (2)'!O$3:O27,午前半!$A$1)=COUNTIF('勤務表 (2)'!O$3:O26,午前半!$A$1),"",COUNTIF('勤務表 (2)'!O$3:O27,午前半!$A$1))</f>
        <v>3</v>
      </c>
      <c r="P77" s="146" t="str">
        <f>IF(COUNTIF('勤務表 (2)'!P$3:P27,午前半!$A$1)=COUNTIF('勤務表 (2)'!P$3:P26,午前半!$A$1),"",COUNTIF('勤務表 (2)'!P$3:P27,午前半!$A$1))</f>
        <v/>
      </c>
      <c r="Q77" s="146" t="str">
        <f>IF(COUNTIF('勤務表 (2)'!Q$3:Q27,午前半!$A$1)=COUNTIF('勤務表 (2)'!Q$3:Q26,午前半!$A$1),"",COUNTIF('勤務表 (2)'!Q$3:Q27,午前半!$A$1))</f>
        <v/>
      </c>
      <c r="R77" s="146" t="str">
        <f>IF(COUNTIF('勤務表 (2)'!R$3:R27,午前半!$A$1)=COUNTIF('勤務表 (2)'!R$3:R26,午前半!$A$1),"",COUNTIF('勤務表 (2)'!R$3:R27,午前半!$A$1))</f>
        <v/>
      </c>
      <c r="S77" s="146" t="str">
        <f>IF(COUNTIF('勤務表 (2)'!S$3:S27,午前半!$A$1)=COUNTIF('勤務表 (2)'!S$3:S26,午前半!$A$1),"",COUNTIF('勤務表 (2)'!S$3:S27,午前半!$A$1))</f>
        <v/>
      </c>
      <c r="T77" s="146" t="str">
        <f>IF(COUNTIF('勤務表 (2)'!T$3:T27,午前半!$A$1)=COUNTIF('勤務表 (2)'!T$3:T26,午前半!$A$1),"",COUNTIF('勤務表 (2)'!T$3:T27,午前半!$A$1))</f>
        <v/>
      </c>
      <c r="U77" s="146" t="str">
        <f>IF(COUNTIF('勤務表 (2)'!U$3:U27,午前半!$A$1)=COUNTIF('勤務表 (2)'!U$3:U26,午前半!$A$1),"",COUNTIF('勤務表 (2)'!U$3:U27,午前半!$A$1))</f>
        <v/>
      </c>
      <c r="V77" s="146" t="str">
        <f>IF(COUNTIF('勤務表 (2)'!V$3:V27,午前半!$A$1)=COUNTIF('勤務表 (2)'!V$3:V26,午前半!$A$1),"",COUNTIF('勤務表 (2)'!V$3:V27,午前半!$A$1))</f>
        <v/>
      </c>
      <c r="W77" s="146" t="str">
        <f>IF(COUNTIF('勤務表 (2)'!W$3:W27,午前半!$A$1)=COUNTIF('勤務表 (2)'!W$3:W26,午前半!$A$1),"",COUNTIF('勤務表 (2)'!W$3:W27,午前半!$A$1))</f>
        <v/>
      </c>
      <c r="X77" s="146" t="str">
        <f>IF(COUNTIF('勤務表 (2)'!X$3:X27,午前半!$A$1)=COUNTIF('勤務表 (2)'!X$3:X26,午前半!$A$1),"",COUNTIF('勤務表 (2)'!X$3:X27,午前半!$A$1))</f>
        <v/>
      </c>
      <c r="Y77" s="146" t="str">
        <f>IF(COUNTIF('勤務表 (2)'!Y$3:Y27,午前半!$A$1)=COUNTIF('勤務表 (2)'!Y$3:Y26,午前半!$A$1),"",COUNTIF('勤務表 (2)'!Y$3:Y27,午前半!$A$1))</f>
        <v/>
      </c>
      <c r="Z77" s="146" t="str">
        <f>IF(COUNTIF('勤務表 (2)'!Z$3:Z27,午前半!$A$1)=COUNTIF('勤務表 (2)'!Z$3:Z26,午前半!$A$1),"",COUNTIF('勤務表 (2)'!Z$3:Z27,午前半!$A$1))</f>
        <v/>
      </c>
      <c r="AA77" s="146" t="str">
        <f>IF(COUNTIF('勤務表 (2)'!AA$3:AA27,午前半!$A$1)=COUNTIF('勤務表 (2)'!AA$3:AA26,午前半!$A$1),"",COUNTIF('勤務表 (2)'!AA$3:AA27,午前半!$A$1))</f>
        <v/>
      </c>
      <c r="AB77" s="146" t="str">
        <f>IF(COUNTIF('勤務表 (2)'!AB$3:AB27,午前半!$A$1)=COUNTIF('勤務表 (2)'!AB$3:AB26,午前半!$A$1),"",COUNTIF('勤務表 (2)'!AB$3:AB27,午前半!$A$1))</f>
        <v/>
      </c>
      <c r="AC77" s="146">
        <f>IF(COUNTIF('勤務表 (2)'!AC$3:AC27,午前半!$A$1)=COUNTIF('勤務表 (2)'!AC$3:AC26,午前半!$A$1),"",COUNTIF('勤務表 (2)'!AC$3:AC27,午前半!$A$1))</f>
        <v>4</v>
      </c>
      <c r="AD77" s="146" t="str">
        <f>IF(COUNTIF('勤務表 (2)'!AD$3:AD27,午前半!$A$1)=COUNTIF('勤務表 (2)'!AD$3:AD26,午前半!$A$1),"",COUNTIF('勤務表 (2)'!AD$3:AD27,午前半!$A$1))</f>
        <v/>
      </c>
      <c r="AE77" s="146" t="str">
        <f>IF(COUNTIF('勤務表 (2)'!AE$3:AE27,午前半!$A$1)=COUNTIF('勤務表 (2)'!AE$3:AE26,午前半!$A$1),"",COUNTIF('勤務表 (2)'!AE$3:AE27,午前半!$A$1))</f>
        <v/>
      </c>
      <c r="AF77" s="146" t="str">
        <f>IF(COUNTIF('勤務表 (2)'!AF$3:AF27,午前半!$A$1)=COUNTIF('勤務表 (2)'!AF$3:AF26,午前半!$A$1),"",COUNTIF('勤務表 (2)'!AF$3:AF27,午前半!$A$1))</f>
        <v/>
      </c>
      <c r="AG77" s="146" t="str">
        <f>IF(COUNTIF('勤務表 (2)'!AG$3:AG27,午前半!$A$1)=COUNTIF('勤務表 (2)'!AG$3:AG26,午前半!$A$1),"",COUNTIF('勤務表 (2)'!AG$3:AG27,午前半!$A$1))</f>
        <v/>
      </c>
      <c r="AH77" s="144" t="str">
        <f>IF(COUNTIF('勤務表 (2)'!AH$3:AH27,午前半!$A$1)=COUNTIF('勤務表 (2)'!AH$3:AH26,午前半!$A$1),"",COUNTIF('勤務表 (2)'!AH$3:AH27,午前半!$A$1))</f>
        <v/>
      </c>
    </row>
    <row r="78" spans="1:34" s="37" customFormat="1" ht="13.15" customHeight="1" x14ac:dyDescent="0.2">
      <c r="A78" s="142">
        <f>IFERROR(IF(A77+1&lt;=MAX('デイリーデータ (2)'!G:G),A77+1,""),"")</f>
        <v>26</v>
      </c>
      <c r="B78" s="143" t="str">
        <f t="shared" si="8"/>
        <v>118857</v>
      </c>
      <c r="C78" s="144" t="str">
        <f t="shared" si="9"/>
        <v>小川 穂波</v>
      </c>
      <c r="D78" s="145" t="str">
        <f>IF(COUNTIF('勤務表 (2)'!D$3:D28,午前半!$A$1)=COUNTIF('勤務表 (2)'!D$3:D27,午前半!$A$1),"",COUNTIF('勤務表 (2)'!D$3:D28,午前半!$A$1))</f>
        <v/>
      </c>
      <c r="E78" s="146" t="str">
        <f>IF(COUNTIF('勤務表 (2)'!E$3:E28,午前半!$A$1)=COUNTIF('勤務表 (2)'!E$3:E27,午前半!$A$1),"",COUNTIF('勤務表 (2)'!E$3:E28,午前半!$A$1))</f>
        <v/>
      </c>
      <c r="F78" s="146" t="str">
        <f>IF(COUNTIF('勤務表 (2)'!F$3:F28,午前半!$A$1)=COUNTIF('勤務表 (2)'!F$3:F27,午前半!$A$1),"",COUNTIF('勤務表 (2)'!F$3:F28,午前半!$A$1))</f>
        <v/>
      </c>
      <c r="G78" s="146" t="str">
        <f>IF(COUNTIF('勤務表 (2)'!G$3:G28,午前半!$A$1)=COUNTIF('勤務表 (2)'!G$3:G27,午前半!$A$1),"",COUNTIF('勤務表 (2)'!G$3:G28,午前半!$A$1))</f>
        <v/>
      </c>
      <c r="H78" s="146">
        <f>IF(COUNTIF('勤務表 (2)'!H$3:H28,午前半!$A$1)=COUNTIF('勤務表 (2)'!H$3:H27,午前半!$A$1),"",COUNTIF('勤務表 (2)'!H$3:H28,午前半!$A$1))</f>
        <v>6</v>
      </c>
      <c r="I78" s="146" t="str">
        <f>IF(COUNTIF('勤務表 (2)'!I$3:I28,午前半!$A$1)=COUNTIF('勤務表 (2)'!I$3:I27,午前半!$A$1),"",COUNTIF('勤務表 (2)'!I$3:I28,午前半!$A$1))</f>
        <v/>
      </c>
      <c r="J78" s="146" t="str">
        <f>IF(COUNTIF('勤務表 (2)'!J$3:J28,午前半!$A$1)=COUNTIF('勤務表 (2)'!J$3:J27,午前半!$A$1),"",COUNTIF('勤務表 (2)'!J$3:J28,午前半!$A$1))</f>
        <v/>
      </c>
      <c r="K78" s="146" t="str">
        <f>IF(COUNTIF('勤務表 (2)'!K$3:K28,午前半!$A$1)=COUNTIF('勤務表 (2)'!K$3:K27,午前半!$A$1),"",COUNTIF('勤務表 (2)'!K$3:K28,午前半!$A$1))</f>
        <v/>
      </c>
      <c r="L78" s="146" t="str">
        <f>IF(COUNTIF('勤務表 (2)'!L$3:L28,午前半!$A$1)=COUNTIF('勤務表 (2)'!L$3:L27,午前半!$A$1),"",COUNTIF('勤務表 (2)'!L$3:L28,午前半!$A$1))</f>
        <v/>
      </c>
      <c r="M78" s="146" t="str">
        <f>IF(COUNTIF('勤務表 (2)'!M$3:M28,午前半!$A$1)=COUNTIF('勤務表 (2)'!M$3:M27,午前半!$A$1),"",COUNTIF('勤務表 (2)'!M$3:M28,午前半!$A$1))</f>
        <v/>
      </c>
      <c r="N78" s="146" t="str">
        <f>IF(COUNTIF('勤務表 (2)'!N$3:N28,午前半!$A$1)=COUNTIF('勤務表 (2)'!N$3:N27,午前半!$A$1),"",COUNTIF('勤務表 (2)'!N$3:N28,午前半!$A$1))</f>
        <v/>
      </c>
      <c r="O78" s="146" t="str">
        <f>IF(COUNTIF('勤務表 (2)'!O$3:O28,午前半!$A$1)=COUNTIF('勤務表 (2)'!O$3:O27,午前半!$A$1),"",COUNTIF('勤務表 (2)'!O$3:O28,午前半!$A$1))</f>
        <v/>
      </c>
      <c r="P78" s="146" t="str">
        <f>IF(COUNTIF('勤務表 (2)'!P$3:P28,午前半!$A$1)=COUNTIF('勤務表 (2)'!P$3:P27,午前半!$A$1),"",COUNTIF('勤務表 (2)'!P$3:P28,午前半!$A$1))</f>
        <v/>
      </c>
      <c r="Q78" s="146" t="str">
        <f>IF(COUNTIF('勤務表 (2)'!Q$3:Q28,午前半!$A$1)=COUNTIF('勤務表 (2)'!Q$3:Q27,午前半!$A$1),"",COUNTIF('勤務表 (2)'!Q$3:Q28,午前半!$A$1))</f>
        <v/>
      </c>
      <c r="R78" s="146" t="str">
        <f>IF(COUNTIF('勤務表 (2)'!R$3:R28,午前半!$A$1)=COUNTIF('勤務表 (2)'!R$3:R27,午前半!$A$1),"",COUNTIF('勤務表 (2)'!R$3:R28,午前半!$A$1))</f>
        <v/>
      </c>
      <c r="S78" s="146" t="str">
        <f>IF(COUNTIF('勤務表 (2)'!S$3:S28,午前半!$A$1)=COUNTIF('勤務表 (2)'!S$3:S27,午前半!$A$1),"",COUNTIF('勤務表 (2)'!S$3:S28,午前半!$A$1))</f>
        <v/>
      </c>
      <c r="T78" s="146" t="str">
        <f>IF(COUNTIF('勤務表 (2)'!T$3:T28,午前半!$A$1)=COUNTIF('勤務表 (2)'!T$3:T27,午前半!$A$1),"",COUNTIF('勤務表 (2)'!T$3:T28,午前半!$A$1))</f>
        <v/>
      </c>
      <c r="U78" s="146" t="str">
        <f>IF(COUNTIF('勤務表 (2)'!U$3:U28,午前半!$A$1)=COUNTIF('勤務表 (2)'!U$3:U27,午前半!$A$1),"",COUNTIF('勤務表 (2)'!U$3:U28,午前半!$A$1))</f>
        <v/>
      </c>
      <c r="V78" s="146">
        <f>IF(COUNTIF('勤務表 (2)'!V$3:V28,午前半!$A$1)=COUNTIF('勤務表 (2)'!V$3:V27,午前半!$A$1),"",COUNTIF('勤務表 (2)'!V$3:V28,午前半!$A$1))</f>
        <v>6</v>
      </c>
      <c r="W78" s="146" t="str">
        <f>IF(COUNTIF('勤務表 (2)'!W$3:W28,午前半!$A$1)=COUNTIF('勤務表 (2)'!W$3:W27,午前半!$A$1),"",COUNTIF('勤務表 (2)'!W$3:W28,午前半!$A$1))</f>
        <v/>
      </c>
      <c r="X78" s="146" t="str">
        <f>IF(COUNTIF('勤務表 (2)'!X$3:X28,午前半!$A$1)=COUNTIF('勤務表 (2)'!X$3:X27,午前半!$A$1),"",COUNTIF('勤務表 (2)'!X$3:X28,午前半!$A$1))</f>
        <v/>
      </c>
      <c r="Y78" s="146" t="str">
        <f>IF(COUNTIF('勤務表 (2)'!Y$3:Y28,午前半!$A$1)=COUNTIF('勤務表 (2)'!Y$3:Y27,午前半!$A$1),"",COUNTIF('勤務表 (2)'!Y$3:Y28,午前半!$A$1))</f>
        <v/>
      </c>
      <c r="Z78" s="146" t="str">
        <f>IF(COUNTIF('勤務表 (2)'!Z$3:Z28,午前半!$A$1)=COUNTIF('勤務表 (2)'!Z$3:Z27,午前半!$A$1),"",COUNTIF('勤務表 (2)'!Z$3:Z28,午前半!$A$1))</f>
        <v/>
      </c>
      <c r="AA78" s="146" t="str">
        <f>IF(COUNTIF('勤務表 (2)'!AA$3:AA28,午前半!$A$1)=COUNTIF('勤務表 (2)'!AA$3:AA27,午前半!$A$1),"",COUNTIF('勤務表 (2)'!AA$3:AA28,午前半!$A$1))</f>
        <v/>
      </c>
      <c r="AB78" s="146" t="str">
        <f>IF(COUNTIF('勤務表 (2)'!AB$3:AB28,午前半!$A$1)=COUNTIF('勤務表 (2)'!AB$3:AB27,午前半!$A$1),"",COUNTIF('勤務表 (2)'!AB$3:AB28,午前半!$A$1))</f>
        <v/>
      </c>
      <c r="AC78" s="146" t="str">
        <f>IF(COUNTIF('勤務表 (2)'!AC$3:AC28,午前半!$A$1)=COUNTIF('勤務表 (2)'!AC$3:AC27,午前半!$A$1),"",COUNTIF('勤務表 (2)'!AC$3:AC28,午前半!$A$1))</f>
        <v/>
      </c>
      <c r="AD78" s="146" t="str">
        <f>IF(COUNTIF('勤務表 (2)'!AD$3:AD28,午前半!$A$1)=COUNTIF('勤務表 (2)'!AD$3:AD27,午前半!$A$1),"",COUNTIF('勤務表 (2)'!AD$3:AD28,午前半!$A$1))</f>
        <v/>
      </c>
      <c r="AE78" s="146" t="str">
        <f>IF(COUNTIF('勤務表 (2)'!AE$3:AE28,午前半!$A$1)=COUNTIF('勤務表 (2)'!AE$3:AE27,午前半!$A$1),"",COUNTIF('勤務表 (2)'!AE$3:AE28,午前半!$A$1))</f>
        <v/>
      </c>
      <c r="AF78" s="146" t="str">
        <f>IF(COUNTIF('勤務表 (2)'!AF$3:AF28,午前半!$A$1)=COUNTIF('勤務表 (2)'!AF$3:AF27,午前半!$A$1),"",COUNTIF('勤務表 (2)'!AF$3:AF28,午前半!$A$1))</f>
        <v/>
      </c>
      <c r="AG78" s="146" t="str">
        <f>IF(COUNTIF('勤務表 (2)'!AG$3:AG28,午前半!$A$1)=COUNTIF('勤務表 (2)'!AG$3:AG27,午前半!$A$1),"",COUNTIF('勤務表 (2)'!AG$3:AG28,午前半!$A$1))</f>
        <v/>
      </c>
      <c r="AH78" s="144" t="str">
        <f>IF(COUNTIF('勤務表 (2)'!AH$3:AH28,午前半!$A$1)=COUNTIF('勤務表 (2)'!AH$3:AH27,午前半!$A$1),"",COUNTIF('勤務表 (2)'!AH$3:AH28,午前半!$A$1))</f>
        <v/>
      </c>
    </row>
    <row r="79" spans="1:34" s="37" customFormat="1" ht="13.15" customHeight="1" x14ac:dyDescent="0.2">
      <c r="A79" s="142">
        <f>IFERROR(IF(A78+1&lt;=MAX('デイリーデータ (2)'!G:G),A78+1,""),"")</f>
        <v>27</v>
      </c>
      <c r="B79" s="143" t="str">
        <f t="shared" si="8"/>
        <v>118869</v>
      </c>
      <c r="C79" s="144" t="str">
        <f t="shared" si="9"/>
        <v>薬司 康平</v>
      </c>
      <c r="D79" s="145" t="str">
        <f>IF(COUNTIF('勤務表 (2)'!D$3:D29,午前半!$A$1)=COUNTIF('勤務表 (2)'!D$3:D28,午前半!$A$1),"",COUNTIF('勤務表 (2)'!D$3:D29,午前半!$A$1))</f>
        <v/>
      </c>
      <c r="E79" s="146" t="str">
        <f>IF(COUNTIF('勤務表 (2)'!E$3:E29,午前半!$A$1)=COUNTIF('勤務表 (2)'!E$3:E28,午前半!$A$1),"",COUNTIF('勤務表 (2)'!E$3:E29,午前半!$A$1))</f>
        <v/>
      </c>
      <c r="F79" s="146" t="str">
        <f>IF(COUNTIF('勤務表 (2)'!F$3:F29,午前半!$A$1)=COUNTIF('勤務表 (2)'!F$3:F28,午前半!$A$1),"",COUNTIF('勤務表 (2)'!F$3:F29,午前半!$A$1))</f>
        <v/>
      </c>
      <c r="G79" s="146" t="str">
        <f>IF(COUNTIF('勤務表 (2)'!G$3:G29,午前半!$A$1)=COUNTIF('勤務表 (2)'!G$3:G28,午前半!$A$1),"",COUNTIF('勤務表 (2)'!G$3:G29,午前半!$A$1))</f>
        <v/>
      </c>
      <c r="H79" s="146" t="str">
        <f>IF(COUNTIF('勤務表 (2)'!H$3:H29,午前半!$A$1)=COUNTIF('勤務表 (2)'!H$3:H28,午前半!$A$1),"",COUNTIF('勤務表 (2)'!H$3:H29,午前半!$A$1))</f>
        <v/>
      </c>
      <c r="I79" s="146" t="str">
        <f>IF(COUNTIF('勤務表 (2)'!I$3:I29,午前半!$A$1)=COUNTIF('勤務表 (2)'!I$3:I28,午前半!$A$1),"",COUNTIF('勤務表 (2)'!I$3:I29,午前半!$A$1))</f>
        <v/>
      </c>
      <c r="J79" s="146" t="str">
        <f>IF(COUNTIF('勤務表 (2)'!J$3:J29,午前半!$A$1)=COUNTIF('勤務表 (2)'!J$3:J28,午前半!$A$1),"",COUNTIF('勤務表 (2)'!J$3:J29,午前半!$A$1))</f>
        <v/>
      </c>
      <c r="K79" s="146" t="str">
        <f>IF(COUNTIF('勤務表 (2)'!K$3:K29,午前半!$A$1)=COUNTIF('勤務表 (2)'!K$3:K28,午前半!$A$1),"",COUNTIF('勤務表 (2)'!K$3:K29,午前半!$A$1))</f>
        <v/>
      </c>
      <c r="L79" s="146" t="str">
        <f>IF(COUNTIF('勤務表 (2)'!L$3:L29,午前半!$A$1)=COUNTIF('勤務表 (2)'!L$3:L28,午前半!$A$1),"",COUNTIF('勤務表 (2)'!L$3:L29,午前半!$A$1))</f>
        <v/>
      </c>
      <c r="M79" s="146" t="str">
        <f>IF(COUNTIF('勤務表 (2)'!M$3:M29,午前半!$A$1)=COUNTIF('勤務表 (2)'!M$3:M28,午前半!$A$1),"",COUNTIF('勤務表 (2)'!M$3:M29,午前半!$A$1))</f>
        <v/>
      </c>
      <c r="N79" s="146" t="str">
        <f>IF(COUNTIF('勤務表 (2)'!N$3:N29,午前半!$A$1)=COUNTIF('勤務表 (2)'!N$3:N28,午前半!$A$1),"",COUNTIF('勤務表 (2)'!N$3:N29,午前半!$A$1))</f>
        <v/>
      </c>
      <c r="O79" s="146">
        <f>IF(COUNTIF('勤務表 (2)'!O$3:O29,午前半!$A$1)=COUNTIF('勤務表 (2)'!O$3:O28,午前半!$A$1),"",COUNTIF('勤務表 (2)'!O$3:O29,午前半!$A$1))</f>
        <v>4</v>
      </c>
      <c r="P79" s="146" t="str">
        <f>IF(COUNTIF('勤務表 (2)'!P$3:P29,午前半!$A$1)=COUNTIF('勤務表 (2)'!P$3:P28,午前半!$A$1),"",COUNTIF('勤務表 (2)'!P$3:P29,午前半!$A$1))</f>
        <v/>
      </c>
      <c r="Q79" s="146" t="str">
        <f>IF(COUNTIF('勤務表 (2)'!Q$3:Q29,午前半!$A$1)=COUNTIF('勤務表 (2)'!Q$3:Q28,午前半!$A$1),"",COUNTIF('勤務表 (2)'!Q$3:Q29,午前半!$A$1))</f>
        <v/>
      </c>
      <c r="R79" s="146" t="str">
        <f>IF(COUNTIF('勤務表 (2)'!R$3:R29,午前半!$A$1)=COUNTIF('勤務表 (2)'!R$3:R28,午前半!$A$1),"",COUNTIF('勤務表 (2)'!R$3:R29,午前半!$A$1))</f>
        <v/>
      </c>
      <c r="S79" s="146" t="str">
        <f>IF(COUNTIF('勤務表 (2)'!S$3:S29,午前半!$A$1)=COUNTIF('勤務表 (2)'!S$3:S28,午前半!$A$1),"",COUNTIF('勤務表 (2)'!S$3:S29,午前半!$A$1))</f>
        <v/>
      </c>
      <c r="T79" s="146" t="str">
        <f>IF(COUNTIF('勤務表 (2)'!T$3:T29,午前半!$A$1)=COUNTIF('勤務表 (2)'!T$3:T28,午前半!$A$1),"",COUNTIF('勤務表 (2)'!T$3:T29,午前半!$A$1))</f>
        <v/>
      </c>
      <c r="U79" s="146" t="str">
        <f>IF(COUNTIF('勤務表 (2)'!U$3:U29,午前半!$A$1)=COUNTIF('勤務表 (2)'!U$3:U28,午前半!$A$1),"",COUNTIF('勤務表 (2)'!U$3:U29,午前半!$A$1))</f>
        <v/>
      </c>
      <c r="V79" s="146" t="str">
        <f>IF(COUNTIF('勤務表 (2)'!V$3:V29,午前半!$A$1)=COUNTIF('勤務表 (2)'!V$3:V28,午前半!$A$1),"",COUNTIF('勤務表 (2)'!V$3:V29,午前半!$A$1))</f>
        <v/>
      </c>
      <c r="W79" s="146" t="str">
        <f>IF(COUNTIF('勤務表 (2)'!W$3:W29,午前半!$A$1)=COUNTIF('勤務表 (2)'!W$3:W28,午前半!$A$1),"",COUNTIF('勤務表 (2)'!W$3:W29,午前半!$A$1))</f>
        <v/>
      </c>
      <c r="X79" s="146" t="str">
        <f>IF(COUNTIF('勤務表 (2)'!X$3:X29,午前半!$A$1)=COUNTIF('勤務表 (2)'!X$3:X28,午前半!$A$1),"",COUNTIF('勤務表 (2)'!X$3:X29,午前半!$A$1))</f>
        <v/>
      </c>
      <c r="Y79" s="146" t="str">
        <f>IF(COUNTIF('勤務表 (2)'!Y$3:Y29,午前半!$A$1)=COUNTIF('勤務表 (2)'!Y$3:Y28,午前半!$A$1),"",COUNTIF('勤務表 (2)'!Y$3:Y29,午前半!$A$1))</f>
        <v/>
      </c>
      <c r="Z79" s="146" t="str">
        <f>IF(COUNTIF('勤務表 (2)'!Z$3:Z29,午前半!$A$1)=COUNTIF('勤務表 (2)'!Z$3:Z28,午前半!$A$1),"",COUNTIF('勤務表 (2)'!Z$3:Z29,午前半!$A$1))</f>
        <v/>
      </c>
      <c r="AA79" s="146" t="str">
        <f>IF(COUNTIF('勤務表 (2)'!AA$3:AA29,午前半!$A$1)=COUNTIF('勤務表 (2)'!AA$3:AA28,午前半!$A$1),"",COUNTIF('勤務表 (2)'!AA$3:AA29,午前半!$A$1))</f>
        <v/>
      </c>
      <c r="AB79" s="146" t="str">
        <f>IF(COUNTIF('勤務表 (2)'!AB$3:AB29,午前半!$A$1)=COUNTIF('勤務表 (2)'!AB$3:AB28,午前半!$A$1),"",COUNTIF('勤務表 (2)'!AB$3:AB29,午前半!$A$1))</f>
        <v/>
      </c>
      <c r="AC79" s="146">
        <f>IF(COUNTIF('勤務表 (2)'!AC$3:AC29,午前半!$A$1)=COUNTIF('勤務表 (2)'!AC$3:AC28,午前半!$A$1),"",COUNTIF('勤務表 (2)'!AC$3:AC29,午前半!$A$1))</f>
        <v>5</v>
      </c>
      <c r="AD79" s="146" t="str">
        <f>IF(COUNTIF('勤務表 (2)'!AD$3:AD29,午前半!$A$1)=COUNTIF('勤務表 (2)'!AD$3:AD28,午前半!$A$1),"",COUNTIF('勤務表 (2)'!AD$3:AD29,午前半!$A$1))</f>
        <v/>
      </c>
      <c r="AE79" s="146" t="str">
        <f>IF(COUNTIF('勤務表 (2)'!AE$3:AE29,午前半!$A$1)=COUNTIF('勤務表 (2)'!AE$3:AE28,午前半!$A$1),"",COUNTIF('勤務表 (2)'!AE$3:AE29,午前半!$A$1))</f>
        <v/>
      </c>
      <c r="AF79" s="146" t="str">
        <f>IF(COUNTIF('勤務表 (2)'!AF$3:AF29,午前半!$A$1)=COUNTIF('勤務表 (2)'!AF$3:AF28,午前半!$A$1),"",COUNTIF('勤務表 (2)'!AF$3:AF29,午前半!$A$1))</f>
        <v/>
      </c>
      <c r="AG79" s="146" t="str">
        <f>IF(COUNTIF('勤務表 (2)'!AG$3:AG29,午前半!$A$1)=COUNTIF('勤務表 (2)'!AG$3:AG28,午前半!$A$1),"",COUNTIF('勤務表 (2)'!AG$3:AG29,午前半!$A$1))</f>
        <v/>
      </c>
      <c r="AH79" s="144" t="str">
        <f>IF(COUNTIF('勤務表 (2)'!AH$3:AH29,午前半!$A$1)=COUNTIF('勤務表 (2)'!AH$3:AH28,午前半!$A$1),"",COUNTIF('勤務表 (2)'!AH$3:AH29,午前半!$A$1))</f>
        <v/>
      </c>
    </row>
    <row r="80" spans="1:34" s="37" customFormat="1" ht="13.15" customHeight="1" x14ac:dyDescent="0.2">
      <c r="A80" s="142">
        <f>IFERROR(IF(A79+1&lt;=MAX('デイリーデータ (2)'!G:G),A79+1,""),"")</f>
        <v>28</v>
      </c>
      <c r="B80" s="143" t="str">
        <f t="shared" si="8"/>
        <v>122339</v>
      </c>
      <c r="C80" s="144" t="str">
        <f t="shared" si="9"/>
        <v>西郡 健太</v>
      </c>
      <c r="D80" s="145" t="str">
        <f>IF(COUNTIF('勤務表 (2)'!D$3:D30,午前半!$A$1)=COUNTIF('勤務表 (2)'!D$3:D29,午前半!$A$1),"",COUNTIF('勤務表 (2)'!D$3:D30,午前半!$A$1))</f>
        <v/>
      </c>
      <c r="E80" s="146" t="str">
        <f>IF(COUNTIF('勤務表 (2)'!E$3:E30,午前半!$A$1)=COUNTIF('勤務表 (2)'!E$3:E29,午前半!$A$1),"",COUNTIF('勤務表 (2)'!E$3:E30,午前半!$A$1))</f>
        <v/>
      </c>
      <c r="F80" s="146" t="str">
        <f>IF(COUNTIF('勤務表 (2)'!F$3:F30,午前半!$A$1)=COUNTIF('勤務表 (2)'!F$3:F29,午前半!$A$1),"",COUNTIF('勤務表 (2)'!F$3:F30,午前半!$A$1))</f>
        <v/>
      </c>
      <c r="G80" s="146" t="str">
        <f>IF(COUNTIF('勤務表 (2)'!G$3:G30,午前半!$A$1)=COUNTIF('勤務表 (2)'!G$3:G29,午前半!$A$1),"",COUNTIF('勤務表 (2)'!G$3:G30,午前半!$A$1))</f>
        <v/>
      </c>
      <c r="H80" s="146">
        <f>IF(COUNTIF('勤務表 (2)'!H$3:H30,午前半!$A$1)=COUNTIF('勤務表 (2)'!H$3:H29,午前半!$A$1),"",COUNTIF('勤務表 (2)'!H$3:H30,午前半!$A$1))</f>
        <v>7</v>
      </c>
      <c r="I80" s="146" t="str">
        <f>IF(COUNTIF('勤務表 (2)'!I$3:I30,午前半!$A$1)=COUNTIF('勤務表 (2)'!I$3:I29,午前半!$A$1),"",COUNTIF('勤務表 (2)'!I$3:I30,午前半!$A$1))</f>
        <v/>
      </c>
      <c r="J80" s="146" t="str">
        <f>IF(COUNTIF('勤務表 (2)'!J$3:J30,午前半!$A$1)=COUNTIF('勤務表 (2)'!J$3:J29,午前半!$A$1),"",COUNTIF('勤務表 (2)'!J$3:J30,午前半!$A$1))</f>
        <v/>
      </c>
      <c r="K80" s="146" t="str">
        <f>IF(COUNTIF('勤務表 (2)'!K$3:K30,午前半!$A$1)=COUNTIF('勤務表 (2)'!K$3:K29,午前半!$A$1),"",COUNTIF('勤務表 (2)'!K$3:K30,午前半!$A$1))</f>
        <v/>
      </c>
      <c r="L80" s="146" t="str">
        <f>IF(COUNTIF('勤務表 (2)'!L$3:L30,午前半!$A$1)=COUNTIF('勤務表 (2)'!L$3:L29,午前半!$A$1),"",COUNTIF('勤務表 (2)'!L$3:L30,午前半!$A$1))</f>
        <v/>
      </c>
      <c r="M80" s="146" t="str">
        <f>IF(COUNTIF('勤務表 (2)'!M$3:M30,午前半!$A$1)=COUNTIF('勤務表 (2)'!M$3:M29,午前半!$A$1),"",COUNTIF('勤務表 (2)'!M$3:M30,午前半!$A$1))</f>
        <v/>
      </c>
      <c r="N80" s="146" t="str">
        <f>IF(COUNTIF('勤務表 (2)'!N$3:N30,午前半!$A$1)=COUNTIF('勤務表 (2)'!N$3:N29,午前半!$A$1),"",COUNTIF('勤務表 (2)'!N$3:N30,午前半!$A$1))</f>
        <v/>
      </c>
      <c r="O80" s="146" t="str">
        <f>IF(COUNTIF('勤務表 (2)'!O$3:O30,午前半!$A$1)=COUNTIF('勤務表 (2)'!O$3:O29,午前半!$A$1),"",COUNTIF('勤務表 (2)'!O$3:O30,午前半!$A$1))</f>
        <v/>
      </c>
      <c r="P80" s="146" t="str">
        <f>IF(COUNTIF('勤務表 (2)'!P$3:P30,午前半!$A$1)=COUNTIF('勤務表 (2)'!P$3:P29,午前半!$A$1),"",COUNTIF('勤務表 (2)'!P$3:P30,午前半!$A$1))</f>
        <v/>
      </c>
      <c r="Q80" s="146" t="str">
        <f>IF(COUNTIF('勤務表 (2)'!Q$3:Q30,午前半!$A$1)=COUNTIF('勤務表 (2)'!Q$3:Q29,午前半!$A$1),"",COUNTIF('勤務表 (2)'!Q$3:Q30,午前半!$A$1))</f>
        <v/>
      </c>
      <c r="R80" s="146" t="str">
        <f>IF(COUNTIF('勤務表 (2)'!R$3:R30,午前半!$A$1)=COUNTIF('勤務表 (2)'!R$3:R29,午前半!$A$1),"",COUNTIF('勤務表 (2)'!R$3:R30,午前半!$A$1))</f>
        <v/>
      </c>
      <c r="S80" s="146" t="str">
        <f>IF(COUNTIF('勤務表 (2)'!S$3:S30,午前半!$A$1)=COUNTIF('勤務表 (2)'!S$3:S29,午前半!$A$1),"",COUNTIF('勤務表 (2)'!S$3:S30,午前半!$A$1))</f>
        <v/>
      </c>
      <c r="T80" s="146" t="str">
        <f>IF(COUNTIF('勤務表 (2)'!T$3:T30,午前半!$A$1)=COUNTIF('勤務表 (2)'!T$3:T29,午前半!$A$1),"",COUNTIF('勤務表 (2)'!T$3:T30,午前半!$A$1))</f>
        <v/>
      </c>
      <c r="U80" s="146" t="str">
        <f>IF(COUNTIF('勤務表 (2)'!U$3:U30,午前半!$A$1)=COUNTIF('勤務表 (2)'!U$3:U29,午前半!$A$1),"",COUNTIF('勤務表 (2)'!U$3:U30,午前半!$A$1))</f>
        <v/>
      </c>
      <c r="V80" s="146">
        <f>IF(COUNTIF('勤務表 (2)'!V$3:V30,午前半!$A$1)=COUNTIF('勤務表 (2)'!V$3:V29,午前半!$A$1),"",COUNTIF('勤務表 (2)'!V$3:V30,午前半!$A$1))</f>
        <v>7</v>
      </c>
      <c r="W80" s="146" t="str">
        <f>IF(COUNTIF('勤務表 (2)'!W$3:W30,午前半!$A$1)=COUNTIF('勤務表 (2)'!W$3:W29,午前半!$A$1),"",COUNTIF('勤務表 (2)'!W$3:W30,午前半!$A$1))</f>
        <v/>
      </c>
      <c r="X80" s="146" t="str">
        <f>IF(COUNTIF('勤務表 (2)'!X$3:X30,午前半!$A$1)=COUNTIF('勤務表 (2)'!X$3:X29,午前半!$A$1),"",COUNTIF('勤務表 (2)'!X$3:X30,午前半!$A$1))</f>
        <v/>
      </c>
      <c r="Y80" s="146" t="str">
        <f>IF(COUNTIF('勤務表 (2)'!Y$3:Y30,午前半!$A$1)=COUNTIF('勤務表 (2)'!Y$3:Y29,午前半!$A$1),"",COUNTIF('勤務表 (2)'!Y$3:Y30,午前半!$A$1))</f>
        <v/>
      </c>
      <c r="Z80" s="146" t="str">
        <f>IF(COUNTIF('勤務表 (2)'!Z$3:Z30,午前半!$A$1)=COUNTIF('勤務表 (2)'!Z$3:Z29,午前半!$A$1),"",COUNTIF('勤務表 (2)'!Z$3:Z30,午前半!$A$1))</f>
        <v/>
      </c>
      <c r="AA80" s="146" t="str">
        <f>IF(COUNTIF('勤務表 (2)'!AA$3:AA30,午前半!$A$1)=COUNTIF('勤務表 (2)'!AA$3:AA29,午前半!$A$1),"",COUNTIF('勤務表 (2)'!AA$3:AA30,午前半!$A$1))</f>
        <v/>
      </c>
      <c r="AB80" s="146" t="str">
        <f>IF(COUNTIF('勤務表 (2)'!AB$3:AB30,午前半!$A$1)=COUNTIF('勤務表 (2)'!AB$3:AB29,午前半!$A$1),"",COUNTIF('勤務表 (2)'!AB$3:AB30,午前半!$A$1))</f>
        <v/>
      </c>
      <c r="AC80" s="146" t="str">
        <f>IF(COUNTIF('勤務表 (2)'!AC$3:AC30,午前半!$A$1)=COUNTIF('勤務表 (2)'!AC$3:AC29,午前半!$A$1),"",COUNTIF('勤務表 (2)'!AC$3:AC30,午前半!$A$1))</f>
        <v/>
      </c>
      <c r="AD80" s="146" t="str">
        <f>IF(COUNTIF('勤務表 (2)'!AD$3:AD30,午前半!$A$1)=COUNTIF('勤務表 (2)'!AD$3:AD29,午前半!$A$1),"",COUNTIF('勤務表 (2)'!AD$3:AD30,午前半!$A$1))</f>
        <v/>
      </c>
      <c r="AE80" s="146" t="str">
        <f>IF(COUNTIF('勤務表 (2)'!AE$3:AE30,午前半!$A$1)=COUNTIF('勤務表 (2)'!AE$3:AE29,午前半!$A$1),"",COUNTIF('勤務表 (2)'!AE$3:AE30,午前半!$A$1))</f>
        <v/>
      </c>
      <c r="AF80" s="146" t="str">
        <f>IF(COUNTIF('勤務表 (2)'!AF$3:AF30,午前半!$A$1)=COUNTIF('勤務表 (2)'!AF$3:AF29,午前半!$A$1),"",COUNTIF('勤務表 (2)'!AF$3:AF30,午前半!$A$1))</f>
        <v/>
      </c>
      <c r="AG80" s="146" t="str">
        <f>IF(COUNTIF('勤務表 (2)'!AG$3:AG30,午前半!$A$1)=COUNTIF('勤務表 (2)'!AG$3:AG29,午前半!$A$1),"",COUNTIF('勤務表 (2)'!AG$3:AG30,午前半!$A$1))</f>
        <v/>
      </c>
      <c r="AH80" s="144" t="str">
        <f>IF(COUNTIF('勤務表 (2)'!AH$3:AH30,午前半!$A$1)=COUNTIF('勤務表 (2)'!AH$3:AH29,午前半!$A$1),"",COUNTIF('勤務表 (2)'!AH$3:AH30,午前半!$A$1))</f>
        <v/>
      </c>
    </row>
    <row r="81" spans="1:34" s="37" customFormat="1" ht="13.15" customHeight="1" x14ac:dyDescent="0.2">
      <c r="A81" s="142">
        <f>IFERROR(IF(A80+1&lt;=MAX('デイリーデータ (2)'!G:G),A80+1,""),"")</f>
        <v>29</v>
      </c>
      <c r="B81" s="143" t="str">
        <f t="shared" si="8"/>
        <v>125630</v>
      </c>
      <c r="C81" s="144" t="str">
        <f t="shared" si="9"/>
        <v>松木 こころ</v>
      </c>
      <c r="D81" s="145" t="str">
        <f>IF(COUNTIF('勤務表 (2)'!D$3:D31,午前半!$A$1)=COUNTIF('勤務表 (2)'!D$3:D30,午前半!$A$1),"",COUNTIF('勤務表 (2)'!D$3:D31,午前半!$A$1))</f>
        <v/>
      </c>
      <c r="E81" s="146" t="str">
        <f>IF(COUNTIF('勤務表 (2)'!E$3:E31,午前半!$A$1)=COUNTIF('勤務表 (2)'!E$3:E30,午前半!$A$1),"",COUNTIF('勤務表 (2)'!E$3:E31,午前半!$A$1))</f>
        <v/>
      </c>
      <c r="F81" s="146" t="str">
        <f>IF(COUNTIF('勤務表 (2)'!F$3:F31,午前半!$A$1)=COUNTIF('勤務表 (2)'!F$3:F30,午前半!$A$1),"",COUNTIF('勤務表 (2)'!F$3:F31,午前半!$A$1))</f>
        <v/>
      </c>
      <c r="G81" s="146" t="str">
        <f>IF(COUNTIF('勤務表 (2)'!G$3:G31,午前半!$A$1)=COUNTIF('勤務表 (2)'!G$3:G30,午前半!$A$1),"",COUNTIF('勤務表 (2)'!G$3:G31,午前半!$A$1))</f>
        <v/>
      </c>
      <c r="H81" s="146" t="str">
        <f>IF(COUNTIF('勤務表 (2)'!H$3:H31,午前半!$A$1)=COUNTIF('勤務表 (2)'!H$3:H30,午前半!$A$1),"",COUNTIF('勤務表 (2)'!H$3:H31,午前半!$A$1))</f>
        <v/>
      </c>
      <c r="I81" s="146" t="str">
        <f>IF(COUNTIF('勤務表 (2)'!I$3:I31,午前半!$A$1)=COUNTIF('勤務表 (2)'!I$3:I30,午前半!$A$1),"",COUNTIF('勤務表 (2)'!I$3:I31,午前半!$A$1))</f>
        <v/>
      </c>
      <c r="J81" s="146" t="str">
        <f>IF(COUNTIF('勤務表 (2)'!J$3:J31,午前半!$A$1)=COUNTIF('勤務表 (2)'!J$3:J30,午前半!$A$1),"",COUNTIF('勤務表 (2)'!J$3:J31,午前半!$A$1))</f>
        <v/>
      </c>
      <c r="K81" s="146" t="str">
        <f>IF(COUNTIF('勤務表 (2)'!K$3:K31,午前半!$A$1)=COUNTIF('勤務表 (2)'!K$3:K30,午前半!$A$1),"",COUNTIF('勤務表 (2)'!K$3:K31,午前半!$A$1))</f>
        <v/>
      </c>
      <c r="L81" s="146" t="str">
        <f>IF(COUNTIF('勤務表 (2)'!L$3:L31,午前半!$A$1)=COUNTIF('勤務表 (2)'!L$3:L30,午前半!$A$1),"",COUNTIF('勤務表 (2)'!L$3:L31,午前半!$A$1))</f>
        <v/>
      </c>
      <c r="M81" s="146" t="str">
        <f>IF(COUNTIF('勤務表 (2)'!M$3:M31,午前半!$A$1)=COUNTIF('勤務表 (2)'!M$3:M30,午前半!$A$1),"",COUNTIF('勤務表 (2)'!M$3:M31,午前半!$A$1))</f>
        <v/>
      </c>
      <c r="N81" s="146" t="str">
        <f>IF(COUNTIF('勤務表 (2)'!N$3:N31,午前半!$A$1)=COUNTIF('勤務表 (2)'!N$3:N30,午前半!$A$1),"",COUNTIF('勤務表 (2)'!N$3:N31,午前半!$A$1))</f>
        <v/>
      </c>
      <c r="O81" s="146" t="str">
        <f>IF(COUNTIF('勤務表 (2)'!O$3:O31,午前半!$A$1)=COUNTIF('勤務表 (2)'!O$3:O30,午前半!$A$1),"",COUNTIF('勤務表 (2)'!O$3:O31,午前半!$A$1))</f>
        <v/>
      </c>
      <c r="P81" s="146" t="str">
        <f>IF(COUNTIF('勤務表 (2)'!P$3:P31,午前半!$A$1)=COUNTIF('勤務表 (2)'!P$3:P30,午前半!$A$1),"",COUNTIF('勤務表 (2)'!P$3:P31,午前半!$A$1))</f>
        <v/>
      </c>
      <c r="Q81" s="146" t="str">
        <f>IF(COUNTIF('勤務表 (2)'!Q$3:Q31,午前半!$A$1)=COUNTIF('勤務表 (2)'!Q$3:Q30,午前半!$A$1),"",COUNTIF('勤務表 (2)'!Q$3:Q31,午前半!$A$1))</f>
        <v/>
      </c>
      <c r="R81" s="146" t="str">
        <f>IF(COUNTIF('勤務表 (2)'!R$3:R31,午前半!$A$1)=COUNTIF('勤務表 (2)'!R$3:R30,午前半!$A$1),"",COUNTIF('勤務表 (2)'!R$3:R31,午前半!$A$1))</f>
        <v/>
      </c>
      <c r="S81" s="146" t="str">
        <f>IF(COUNTIF('勤務表 (2)'!S$3:S31,午前半!$A$1)=COUNTIF('勤務表 (2)'!S$3:S30,午前半!$A$1),"",COUNTIF('勤務表 (2)'!S$3:S31,午前半!$A$1))</f>
        <v/>
      </c>
      <c r="T81" s="146" t="str">
        <f>IF(COUNTIF('勤務表 (2)'!T$3:T31,午前半!$A$1)=COUNTIF('勤務表 (2)'!T$3:T30,午前半!$A$1),"",COUNTIF('勤務表 (2)'!T$3:T31,午前半!$A$1))</f>
        <v/>
      </c>
      <c r="U81" s="146" t="str">
        <f>IF(COUNTIF('勤務表 (2)'!U$3:U31,午前半!$A$1)=COUNTIF('勤務表 (2)'!U$3:U30,午前半!$A$1),"",COUNTIF('勤務表 (2)'!U$3:U31,午前半!$A$1))</f>
        <v/>
      </c>
      <c r="V81" s="146" t="str">
        <f>IF(COUNTIF('勤務表 (2)'!V$3:V31,午前半!$A$1)=COUNTIF('勤務表 (2)'!V$3:V30,午前半!$A$1),"",COUNTIF('勤務表 (2)'!V$3:V31,午前半!$A$1))</f>
        <v/>
      </c>
      <c r="W81" s="146" t="str">
        <f>IF(COUNTIF('勤務表 (2)'!W$3:W31,午前半!$A$1)=COUNTIF('勤務表 (2)'!W$3:W30,午前半!$A$1),"",COUNTIF('勤務表 (2)'!W$3:W31,午前半!$A$1))</f>
        <v/>
      </c>
      <c r="X81" s="146" t="str">
        <f>IF(COUNTIF('勤務表 (2)'!X$3:X31,午前半!$A$1)=COUNTIF('勤務表 (2)'!X$3:X30,午前半!$A$1),"",COUNTIF('勤務表 (2)'!X$3:X31,午前半!$A$1))</f>
        <v/>
      </c>
      <c r="Y81" s="146" t="str">
        <f>IF(COUNTIF('勤務表 (2)'!Y$3:Y31,午前半!$A$1)=COUNTIF('勤務表 (2)'!Y$3:Y30,午前半!$A$1),"",COUNTIF('勤務表 (2)'!Y$3:Y31,午前半!$A$1))</f>
        <v/>
      </c>
      <c r="Z81" s="146" t="str">
        <f>IF(COUNTIF('勤務表 (2)'!Z$3:Z31,午前半!$A$1)=COUNTIF('勤務表 (2)'!Z$3:Z30,午前半!$A$1),"",COUNTIF('勤務表 (2)'!Z$3:Z31,午前半!$A$1))</f>
        <v/>
      </c>
      <c r="AA81" s="146" t="str">
        <f>IF(COUNTIF('勤務表 (2)'!AA$3:AA31,午前半!$A$1)=COUNTIF('勤務表 (2)'!AA$3:AA30,午前半!$A$1),"",COUNTIF('勤務表 (2)'!AA$3:AA31,午前半!$A$1))</f>
        <v/>
      </c>
      <c r="AB81" s="146" t="str">
        <f>IF(COUNTIF('勤務表 (2)'!AB$3:AB31,午前半!$A$1)=COUNTIF('勤務表 (2)'!AB$3:AB30,午前半!$A$1),"",COUNTIF('勤務表 (2)'!AB$3:AB31,午前半!$A$1))</f>
        <v/>
      </c>
      <c r="AC81" s="146" t="str">
        <f>IF(COUNTIF('勤務表 (2)'!AC$3:AC31,午前半!$A$1)=COUNTIF('勤務表 (2)'!AC$3:AC30,午前半!$A$1),"",COUNTIF('勤務表 (2)'!AC$3:AC31,午前半!$A$1))</f>
        <v/>
      </c>
      <c r="AD81" s="146" t="str">
        <f>IF(COUNTIF('勤務表 (2)'!AD$3:AD31,午前半!$A$1)=COUNTIF('勤務表 (2)'!AD$3:AD30,午前半!$A$1),"",COUNTIF('勤務表 (2)'!AD$3:AD31,午前半!$A$1))</f>
        <v/>
      </c>
      <c r="AE81" s="146" t="str">
        <f>IF(COUNTIF('勤務表 (2)'!AE$3:AE31,午前半!$A$1)=COUNTIF('勤務表 (2)'!AE$3:AE30,午前半!$A$1),"",COUNTIF('勤務表 (2)'!AE$3:AE31,午前半!$A$1))</f>
        <v/>
      </c>
      <c r="AF81" s="146" t="str">
        <f>IF(COUNTIF('勤務表 (2)'!AF$3:AF31,午前半!$A$1)=COUNTIF('勤務表 (2)'!AF$3:AF30,午前半!$A$1),"",COUNTIF('勤務表 (2)'!AF$3:AF31,午前半!$A$1))</f>
        <v/>
      </c>
      <c r="AG81" s="146" t="str">
        <f>IF(COUNTIF('勤務表 (2)'!AG$3:AG31,午前半!$A$1)=COUNTIF('勤務表 (2)'!AG$3:AG30,午前半!$A$1),"",COUNTIF('勤務表 (2)'!AG$3:AG31,午前半!$A$1))</f>
        <v/>
      </c>
      <c r="AH81" s="144" t="str">
        <f>IF(COUNTIF('勤務表 (2)'!AH$3:AH31,午前半!$A$1)=COUNTIF('勤務表 (2)'!AH$3:AH30,午前半!$A$1),"",COUNTIF('勤務表 (2)'!AH$3:AH31,午前半!$A$1))</f>
        <v/>
      </c>
    </row>
    <row r="82" spans="1:34" s="37" customFormat="1" ht="13.15" customHeight="1" x14ac:dyDescent="0.2">
      <c r="A82" s="142">
        <f>IFERROR(IF(A81+1&lt;=MAX('デイリーデータ (2)'!G:G),A81+1,""),"")</f>
        <v>30</v>
      </c>
      <c r="B82" s="143" t="str">
        <f t="shared" si="8"/>
        <v>125642</v>
      </c>
      <c r="C82" s="144" t="str">
        <f t="shared" si="9"/>
        <v>諸田 悠也</v>
      </c>
      <c r="D82" s="145" t="str">
        <f>IF(COUNTIF('勤務表 (2)'!D$3:D32,午前半!$A$1)=COUNTIF('勤務表 (2)'!D$3:D31,午前半!$A$1),"",COUNTIF('勤務表 (2)'!D$3:D32,午前半!$A$1))</f>
        <v/>
      </c>
      <c r="E82" s="146" t="str">
        <f>IF(COUNTIF('勤務表 (2)'!E$3:E32,午前半!$A$1)=COUNTIF('勤務表 (2)'!E$3:E31,午前半!$A$1),"",COUNTIF('勤務表 (2)'!E$3:E32,午前半!$A$1))</f>
        <v/>
      </c>
      <c r="F82" s="146" t="str">
        <f>IF(COUNTIF('勤務表 (2)'!F$3:F32,午前半!$A$1)=COUNTIF('勤務表 (2)'!F$3:F31,午前半!$A$1),"",COUNTIF('勤務表 (2)'!F$3:F32,午前半!$A$1))</f>
        <v/>
      </c>
      <c r="G82" s="146" t="str">
        <f>IF(COUNTIF('勤務表 (2)'!G$3:G32,午前半!$A$1)=COUNTIF('勤務表 (2)'!G$3:G31,午前半!$A$1),"",COUNTIF('勤務表 (2)'!G$3:G32,午前半!$A$1))</f>
        <v/>
      </c>
      <c r="H82" s="146" t="str">
        <f>IF(COUNTIF('勤務表 (2)'!H$3:H32,午前半!$A$1)=COUNTIF('勤務表 (2)'!H$3:H31,午前半!$A$1),"",COUNTIF('勤務表 (2)'!H$3:H32,午前半!$A$1))</f>
        <v/>
      </c>
      <c r="I82" s="146" t="str">
        <f>IF(COUNTIF('勤務表 (2)'!I$3:I32,午前半!$A$1)=COUNTIF('勤務表 (2)'!I$3:I31,午前半!$A$1),"",COUNTIF('勤務表 (2)'!I$3:I32,午前半!$A$1))</f>
        <v/>
      </c>
      <c r="J82" s="146" t="str">
        <f>IF(COUNTIF('勤務表 (2)'!J$3:J32,午前半!$A$1)=COUNTIF('勤務表 (2)'!J$3:J31,午前半!$A$1),"",COUNTIF('勤務表 (2)'!J$3:J32,午前半!$A$1))</f>
        <v/>
      </c>
      <c r="K82" s="146" t="str">
        <f>IF(COUNTIF('勤務表 (2)'!K$3:K32,午前半!$A$1)=COUNTIF('勤務表 (2)'!K$3:K31,午前半!$A$1),"",COUNTIF('勤務表 (2)'!K$3:K32,午前半!$A$1))</f>
        <v/>
      </c>
      <c r="L82" s="146" t="str">
        <f>IF(COUNTIF('勤務表 (2)'!L$3:L32,午前半!$A$1)=COUNTIF('勤務表 (2)'!L$3:L31,午前半!$A$1),"",COUNTIF('勤務表 (2)'!L$3:L32,午前半!$A$1))</f>
        <v/>
      </c>
      <c r="M82" s="146" t="str">
        <f>IF(COUNTIF('勤務表 (2)'!M$3:M32,午前半!$A$1)=COUNTIF('勤務表 (2)'!M$3:M31,午前半!$A$1),"",COUNTIF('勤務表 (2)'!M$3:M32,午前半!$A$1))</f>
        <v/>
      </c>
      <c r="N82" s="146" t="str">
        <f>IF(COUNTIF('勤務表 (2)'!N$3:N32,午前半!$A$1)=COUNTIF('勤務表 (2)'!N$3:N31,午前半!$A$1),"",COUNTIF('勤務表 (2)'!N$3:N32,午前半!$A$1))</f>
        <v/>
      </c>
      <c r="O82" s="146">
        <f>IF(COUNTIF('勤務表 (2)'!O$3:O32,午前半!$A$1)=COUNTIF('勤務表 (2)'!O$3:O31,午前半!$A$1),"",COUNTIF('勤務表 (2)'!O$3:O32,午前半!$A$1))</f>
        <v>5</v>
      </c>
      <c r="P82" s="146" t="str">
        <f>IF(COUNTIF('勤務表 (2)'!P$3:P32,午前半!$A$1)=COUNTIF('勤務表 (2)'!P$3:P31,午前半!$A$1),"",COUNTIF('勤務表 (2)'!P$3:P32,午前半!$A$1))</f>
        <v/>
      </c>
      <c r="Q82" s="146" t="str">
        <f>IF(COUNTIF('勤務表 (2)'!Q$3:Q32,午前半!$A$1)=COUNTIF('勤務表 (2)'!Q$3:Q31,午前半!$A$1),"",COUNTIF('勤務表 (2)'!Q$3:Q32,午前半!$A$1))</f>
        <v/>
      </c>
      <c r="R82" s="146" t="str">
        <f>IF(COUNTIF('勤務表 (2)'!R$3:R32,午前半!$A$1)=COUNTIF('勤務表 (2)'!R$3:R31,午前半!$A$1),"",COUNTIF('勤務表 (2)'!R$3:R32,午前半!$A$1))</f>
        <v/>
      </c>
      <c r="S82" s="146" t="str">
        <f>IF(COUNTIF('勤務表 (2)'!S$3:S32,午前半!$A$1)=COUNTIF('勤務表 (2)'!S$3:S31,午前半!$A$1),"",COUNTIF('勤務表 (2)'!S$3:S32,午前半!$A$1))</f>
        <v/>
      </c>
      <c r="T82" s="146" t="str">
        <f>IF(COUNTIF('勤務表 (2)'!T$3:T32,午前半!$A$1)=COUNTIF('勤務表 (2)'!T$3:T31,午前半!$A$1),"",COUNTIF('勤務表 (2)'!T$3:T32,午前半!$A$1))</f>
        <v/>
      </c>
      <c r="U82" s="146" t="str">
        <f>IF(COUNTIF('勤務表 (2)'!U$3:U32,午前半!$A$1)=COUNTIF('勤務表 (2)'!U$3:U31,午前半!$A$1),"",COUNTIF('勤務表 (2)'!U$3:U32,午前半!$A$1))</f>
        <v/>
      </c>
      <c r="V82" s="146" t="str">
        <f>IF(COUNTIF('勤務表 (2)'!V$3:V32,午前半!$A$1)=COUNTIF('勤務表 (2)'!V$3:V31,午前半!$A$1),"",COUNTIF('勤務表 (2)'!V$3:V32,午前半!$A$1))</f>
        <v/>
      </c>
      <c r="W82" s="146" t="str">
        <f>IF(COUNTIF('勤務表 (2)'!W$3:W32,午前半!$A$1)=COUNTIF('勤務表 (2)'!W$3:W31,午前半!$A$1),"",COUNTIF('勤務表 (2)'!W$3:W32,午前半!$A$1))</f>
        <v/>
      </c>
      <c r="X82" s="146" t="str">
        <f>IF(COUNTIF('勤務表 (2)'!X$3:X32,午前半!$A$1)=COUNTIF('勤務表 (2)'!X$3:X31,午前半!$A$1),"",COUNTIF('勤務表 (2)'!X$3:X32,午前半!$A$1))</f>
        <v/>
      </c>
      <c r="Y82" s="146" t="str">
        <f>IF(COUNTIF('勤務表 (2)'!Y$3:Y32,午前半!$A$1)=COUNTIF('勤務表 (2)'!Y$3:Y31,午前半!$A$1),"",COUNTIF('勤務表 (2)'!Y$3:Y32,午前半!$A$1))</f>
        <v/>
      </c>
      <c r="Z82" s="146" t="str">
        <f>IF(COUNTIF('勤務表 (2)'!Z$3:Z32,午前半!$A$1)=COUNTIF('勤務表 (2)'!Z$3:Z31,午前半!$A$1),"",COUNTIF('勤務表 (2)'!Z$3:Z32,午前半!$A$1))</f>
        <v/>
      </c>
      <c r="AA82" s="146" t="str">
        <f>IF(COUNTIF('勤務表 (2)'!AA$3:AA32,午前半!$A$1)=COUNTIF('勤務表 (2)'!AA$3:AA31,午前半!$A$1),"",COUNTIF('勤務表 (2)'!AA$3:AA32,午前半!$A$1))</f>
        <v/>
      </c>
      <c r="AB82" s="146" t="str">
        <f>IF(COUNTIF('勤務表 (2)'!AB$3:AB32,午前半!$A$1)=COUNTIF('勤務表 (2)'!AB$3:AB31,午前半!$A$1),"",COUNTIF('勤務表 (2)'!AB$3:AB32,午前半!$A$1))</f>
        <v/>
      </c>
      <c r="AC82" s="146">
        <f>IF(COUNTIF('勤務表 (2)'!AC$3:AC32,午前半!$A$1)=COUNTIF('勤務表 (2)'!AC$3:AC31,午前半!$A$1),"",COUNTIF('勤務表 (2)'!AC$3:AC32,午前半!$A$1))</f>
        <v>6</v>
      </c>
      <c r="AD82" s="146" t="str">
        <f>IF(COUNTIF('勤務表 (2)'!AD$3:AD32,午前半!$A$1)=COUNTIF('勤務表 (2)'!AD$3:AD31,午前半!$A$1),"",COUNTIF('勤務表 (2)'!AD$3:AD32,午前半!$A$1))</f>
        <v/>
      </c>
      <c r="AE82" s="146" t="str">
        <f>IF(COUNTIF('勤務表 (2)'!AE$3:AE32,午前半!$A$1)=COUNTIF('勤務表 (2)'!AE$3:AE31,午前半!$A$1),"",COUNTIF('勤務表 (2)'!AE$3:AE32,午前半!$A$1))</f>
        <v/>
      </c>
      <c r="AF82" s="146" t="str">
        <f>IF(COUNTIF('勤務表 (2)'!AF$3:AF32,午前半!$A$1)=COUNTIF('勤務表 (2)'!AF$3:AF31,午前半!$A$1),"",COUNTIF('勤務表 (2)'!AF$3:AF32,午前半!$A$1))</f>
        <v/>
      </c>
      <c r="AG82" s="146" t="str">
        <f>IF(COUNTIF('勤務表 (2)'!AG$3:AG32,午前半!$A$1)=COUNTIF('勤務表 (2)'!AG$3:AG31,午前半!$A$1),"",COUNTIF('勤務表 (2)'!AG$3:AG32,午前半!$A$1))</f>
        <v/>
      </c>
      <c r="AH82" s="144" t="str">
        <f>IF(COUNTIF('勤務表 (2)'!AH$3:AH32,午前半!$A$1)=COUNTIF('勤務表 (2)'!AH$3:AH31,午前半!$A$1),"",COUNTIF('勤務表 (2)'!AH$3:AH32,午前半!$A$1))</f>
        <v/>
      </c>
    </row>
    <row r="83" spans="1:34" s="37" customFormat="1" ht="13.15" customHeight="1" x14ac:dyDescent="0.2">
      <c r="A83" s="142">
        <f>IFERROR(IF(A82+1&lt;=MAX('デイリーデータ (2)'!G:G),A82+1,""),"")</f>
        <v>31</v>
      </c>
      <c r="B83" s="143" t="str">
        <f t="shared" si="8"/>
        <v>130415</v>
      </c>
      <c r="C83" s="144" t="str">
        <f t="shared" si="9"/>
        <v>樫田 尚</v>
      </c>
      <c r="D83" s="145" t="str">
        <f>IF(COUNTIF('勤務表 (2)'!D$3:D33,午前半!$A$1)=COUNTIF('勤務表 (2)'!D$3:D32,午前半!$A$1),"",COUNTIF('勤務表 (2)'!D$3:D33,午前半!$A$1))</f>
        <v/>
      </c>
      <c r="E83" s="146" t="str">
        <f>IF(COUNTIF('勤務表 (2)'!E$3:E33,午前半!$A$1)=COUNTIF('勤務表 (2)'!E$3:E32,午前半!$A$1),"",COUNTIF('勤務表 (2)'!E$3:E33,午前半!$A$1))</f>
        <v/>
      </c>
      <c r="F83" s="146" t="str">
        <f>IF(COUNTIF('勤務表 (2)'!F$3:F33,午前半!$A$1)=COUNTIF('勤務表 (2)'!F$3:F32,午前半!$A$1),"",COUNTIF('勤務表 (2)'!F$3:F33,午前半!$A$1))</f>
        <v/>
      </c>
      <c r="G83" s="146" t="str">
        <f>IF(COUNTIF('勤務表 (2)'!G$3:G33,午前半!$A$1)=COUNTIF('勤務表 (2)'!G$3:G32,午前半!$A$1),"",COUNTIF('勤務表 (2)'!G$3:G33,午前半!$A$1))</f>
        <v/>
      </c>
      <c r="H83" s="146" t="str">
        <f>IF(COUNTIF('勤務表 (2)'!H$3:H33,午前半!$A$1)=COUNTIF('勤務表 (2)'!H$3:H32,午前半!$A$1),"",COUNTIF('勤務表 (2)'!H$3:H33,午前半!$A$1))</f>
        <v/>
      </c>
      <c r="I83" s="146" t="str">
        <f>IF(COUNTIF('勤務表 (2)'!I$3:I33,午前半!$A$1)=COUNTIF('勤務表 (2)'!I$3:I32,午前半!$A$1),"",COUNTIF('勤務表 (2)'!I$3:I33,午前半!$A$1))</f>
        <v/>
      </c>
      <c r="J83" s="146" t="str">
        <f>IF(COUNTIF('勤務表 (2)'!J$3:J33,午前半!$A$1)=COUNTIF('勤務表 (2)'!J$3:J32,午前半!$A$1),"",COUNTIF('勤務表 (2)'!J$3:J33,午前半!$A$1))</f>
        <v/>
      </c>
      <c r="K83" s="146" t="str">
        <f>IF(COUNTIF('勤務表 (2)'!K$3:K33,午前半!$A$1)=COUNTIF('勤務表 (2)'!K$3:K32,午前半!$A$1),"",COUNTIF('勤務表 (2)'!K$3:K33,午前半!$A$1))</f>
        <v/>
      </c>
      <c r="L83" s="146" t="str">
        <f>IF(COUNTIF('勤務表 (2)'!L$3:L33,午前半!$A$1)=COUNTIF('勤務表 (2)'!L$3:L32,午前半!$A$1),"",COUNTIF('勤務表 (2)'!L$3:L33,午前半!$A$1))</f>
        <v/>
      </c>
      <c r="M83" s="146" t="str">
        <f>IF(COUNTIF('勤務表 (2)'!M$3:M33,午前半!$A$1)=COUNTIF('勤務表 (2)'!M$3:M32,午前半!$A$1),"",COUNTIF('勤務表 (2)'!M$3:M33,午前半!$A$1))</f>
        <v/>
      </c>
      <c r="N83" s="146" t="str">
        <f>IF(COUNTIF('勤務表 (2)'!N$3:N33,午前半!$A$1)=COUNTIF('勤務表 (2)'!N$3:N32,午前半!$A$1),"",COUNTIF('勤務表 (2)'!N$3:N33,午前半!$A$1))</f>
        <v/>
      </c>
      <c r="O83" s="146" t="str">
        <f>IF(COUNTIF('勤務表 (2)'!O$3:O33,午前半!$A$1)=COUNTIF('勤務表 (2)'!O$3:O32,午前半!$A$1),"",COUNTIF('勤務表 (2)'!O$3:O33,午前半!$A$1))</f>
        <v/>
      </c>
      <c r="P83" s="146" t="str">
        <f>IF(COUNTIF('勤務表 (2)'!P$3:P33,午前半!$A$1)=COUNTIF('勤務表 (2)'!P$3:P32,午前半!$A$1),"",COUNTIF('勤務表 (2)'!P$3:P33,午前半!$A$1))</f>
        <v/>
      </c>
      <c r="Q83" s="146" t="str">
        <f>IF(COUNTIF('勤務表 (2)'!Q$3:Q33,午前半!$A$1)=COUNTIF('勤務表 (2)'!Q$3:Q32,午前半!$A$1),"",COUNTIF('勤務表 (2)'!Q$3:Q33,午前半!$A$1))</f>
        <v/>
      </c>
      <c r="R83" s="146" t="str">
        <f>IF(COUNTIF('勤務表 (2)'!R$3:R33,午前半!$A$1)=COUNTIF('勤務表 (2)'!R$3:R32,午前半!$A$1),"",COUNTIF('勤務表 (2)'!R$3:R33,午前半!$A$1))</f>
        <v/>
      </c>
      <c r="S83" s="146" t="str">
        <f>IF(COUNTIF('勤務表 (2)'!S$3:S33,午前半!$A$1)=COUNTIF('勤務表 (2)'!S$3:S32,午前半!$A$1),"",COUNTIF('勤務表 (2)'!S$3:S33,午前半!$A$1))</f>
        <v/>
      </c>
      <c r="T83" s="146" t="str">
        <f>IF(COUNTIF('勤務表 (2)'!T$3:T33,午前半!$A$1)=COUNTIF('勤務表 (2)'!T$3:T32,午前半!$A$1),"",COUNTIF('勤務表 (2)'!T$3:T33,午前半!$A$1))</f>
        <v/>
      </c>
      <c r="U83" s="146" t="str">
        <f>IF(COUNTIF('勤務表 (2)'!U$3:U33,午前半!$A$1)=COUNTIF('勤務表 (2)'!U$3:U32,午前半!$A$1),"",COUNTIF('勤務表 (2)'!U$3:U33,午前半!$A$1))</f>
        <v/>
      </c>
      <c r="V83" s="146" t="str">
        <f>IF(COUNTIF('勤務表 (2)'!V$3:V33,午前半!$A$1)=COUNTIF('勤務表 (2)'!V$3:V32,午前半!$A$1),"",COUNTIF('勤務表 (2)'!V$3:V33,午前半!$A$1))</f>
        <v/>
      </c>
      <c r="W83" s="146" t="str">
        <f>IF(COUNTIF('勤務表 (2)'!W$3:W33,午前半!$A$1)=COUNTIF('勤務表 (2)'!W$3:W32,午前半!$A$1),"",COUNTIF('勤務表 (2)'!W$3:W33,午前半!$A$1))</f>
        <v/>
      </c>
      <c r="X83" s="146" t="str">
        <f>IF(COUNTIF('勤務表 (2)'!X$3:X33,午前半!$A$1)=COUNTIF('勤務表 (2)'!X$3:X32,午前半!$A$1),"",COUNTIF('勤務表 (2)'!X$3:X33,午前半!$A$1))</f>
        <v/>
      </c>
      <c r="Y83" s="146" t="str">
        <f>IF(COUNTIF('勤務表 (2)'!Y$3:Y33,午前半!$A$1)=COUNTIF('勤務表 (2)'!Y$3:Y32,午前半!$A$1),"",COUNTIF('勤務表 (2)'!Y$3:Y33,午前半!$A$1))</f>
        <v/>
      </c>
      <c r="Z83" s="146" t="str">
        <f>IF(COUNTIF('勤務表 (2)'!Z$3:Z33,午前半!$A$1)=COUNTIF('勤務表 (2)'!Z$3:Z32,午前半!$A$1),"",COUNTIF('勤務表 (2)'!Z$3:Z33,午前半!$A$1))</f>
        <v/>
      </c>
      <c r="AA83" s="146" t="str">
        <f>IF(COUNTIF('勤務表 (2)'!AA$3:AA33,午前半!$A$1)=COUNTIF('勤務表 (2)'!AA$3:AA32,午前半!$A$1),"",COUNTIF('勤務表 (2)'!AA$3:AA33,午前半!$A$1))</f>
        <v/>
      </c>
      <c r="AB83" s="146" t="str">
        <f>IF(COUNTIF('勤務表 (2)'!AB$3:AB33,午前半!$A$1)=COUNTIF('勤務表 (2)'!AB$3:AB32,午前半!$A$1),"",COUNTIF('勤務表 (2)'!AB$3:AB33,午前半!$A$1))</f>
        <v/>
      </c>
      <c r="AC83" s="146" t="str">
        <f>IF(COUNTIF('勤務表 (2)'!AC$3:AC33,午前半!$A$1)=COUNTIF('勤務表 (2)'!AC$3:AC32,午前半!$A$1),"",COUNTIF('勤務表 (2)'!AC$3:AC33,午前半!$A$1))</f>
        <v/>
      </c>
      <c r="AD83" s="146" t="str">
        <f>IF(COUNTIF('勤務表 (2)'!AD$3:AD33,午前半!$A$1)=COUNTIF('勤務表 (2)'!AD$3:AD32,午前半!$A$1),"",COUNTIF('勤務表 (2)'!AD$3:AD33,午前半!$A$1))</f>
        <v/>
      </c>
      <c r="AE83" s="146" t="str">
        <f>IF(COUNTIF('勤務表 (2)'!AE$3:AE33,午前半!$A$1)=COUNTIF('勤務表 (2)'!AE$3:AE32,午前半!$A$1),"",COUNTIF('勤務表 (2)'!AE$3:AE33,午前半!$A$1))</f>
        <v/>
      </c>
      <c r="AF83" s="146" t="str">
        <f>IF(COUNTIF('勤務表 (2)'!AF$3:AF33,午前半!$A$1)=COUNTIF('勤務表 (2)'!AF$3:AF32,午前半!$A$1),"",COUNTIF('勤務表 (2)'!AF$3:AF33,午前半!$A$1))</f>
        <v/>
      </c>
      <c r="AG83" s="146" t="str">
        <f>IF(COUNTIF('勤務表 (2)'!AG$3:AG33,午前半!$A$1)=COUNTIF('勤務表 (2)'!AG$3:AG32,午前半!$A$1),"",COUNTIF('勤務表 (2)'!AG$3:AG33,午前半!$A$1))</f>
        <v/>
      </c>
      <c r="AH83" s="144" t="str">
        <f>IF(COUNTIF('勤務表 (2)'!AH$3:AH33,午前半!$A$1)=COUNTIF('勤務表 (2)'!AH$3:AH32,午前半!$A$1),"",COUNTIF('勤務表 (2)'!AH$3:AH33,午前半!$A$1))</f>
        <v/>
      </c>
    </row>
    <row r="84" spans="1:34" s="37" customFormat="1" ht="13.15" customHeight="1" x14ac:dyDescent="0.2">
      <c r="A84" s="142">
        <f>IFERROR(IF(A83+1&lt;=MAX('デイリーデータ (2)'!G:G),A83+1,""),"")</f>
        <v>32</v>
      </c>
      <c r="B84" s="143" t="str">
        <f t="shared" si="8"/>
        <v>130427</v>
      </c>
      <c r="C84" s="144" t="str">
        <f t="shared" si="9"/>
        <v>中村 公亮</v>
      </c>
      <c r="D84" s="145" t="str">
        <f>IF(COUNTIF('勤務表 (2)'!D$3:D34,午前半!$A$1)=COUNTIF('勤務表 (2)'!D$3:D33,午前半!$A$1),"",COUNTIF('勤務表 (2)'!D$3:D34,午前半!$A$1))</f>
        <v/>
      </c>
      <c r="E84" s="146" t="str">
        <f>IF(COUNTIF('勤務表 (2)'!E$3:E34,午前半!$A$1)=COUNTIF('勤務表 (2)'!E$3:E33,午前半!$A$1),"",COUNTIF('勤務表 (2)'!E$3:E34,午前半!$A$1))</f>
        <v/>
      </c>
      <c r="F84" s="146" t="str">
        <f>IF(COUNTIF('勤務表 (2)'!F$3:F34,午前半!$A$1)=COUNTIF('勤務表 (2)'!F$3:F33,午前半!$A$1),"",COUNTIF('勤務表 (2)'!F$3:F34,午前半!$A$1))</f>
        <v/>
      </c>
      <c r="G84" s="146" t="str">
        <f>IF(COUNTIF('勤務表 (2)'!G$3:G34,午前半!$A$1)=COUNTIF('勤務表 (2)'!G$3:G33,午前半!$A$1),"",COUNTIF('勤務表 (2)'!G$3:G34,午前半!$A$1))</f>
        <v/>
      </c>
      <c r="H84" s="146" t="str">
        <f>IF(COUNTIF('勤務表 (2)'!H$3:H34,午前半!$A$1)=COUNTIF('勤務表 (2)'!H$3:H33,午前半!$A$1),"",COUNTIF('勤務表 (2)'!H$3:H34,午前半!$A$1))</f>
        <v/>
      </c>
      <c r="I84" s="146" t="str">
        <f>IF(COUNTIF('勤務表 (2)'!I$3:I34,午前半!$A$1)=COUNTIF('勤務表 (2)'!I$3:I33,午前半!$A$1),"",COUNTIF('勤務表 (2)'!I$3:I34,午前半!$A$1))</f>
        <v/>
      </c>
      <c r="J84" s="146" t="str">
        <f>IF(COUNTIF('勤務表 (2)'!J$3:J34,午前半!$A$1)=COUNTIF('勤務表 (2)'!J$3:J33,午前半!$A$1),"",COUNTIF('勤務表 (2)'!J$3:J34,午前半!$A$1))</f>
        <v/>
      </c>
      <c r="K84" s="146" t="str">
        <f>IF(COUNTIF('勤務表 (2)'!K$3:K34,午前半!$A$1)=COUNTIF('勤務表 (2)'!K$3:K33,午前半!$A$1),"",COUNTIF('勤務表 (2)'!K$3:K34,午前半!$A$1))</f>
        <v/>
      </c>
      <c r="L84" s="146" t="str">
        <f>IF(COUNTIF('勤務表 (2)'!L$3:L34,午前半!$A$1)=COUNTIF('勤務表 (2)'!L$3:L33,午前半!$A$1),"",COUNTIF('勤務表 (2)'!L$3:L34,午前半!$A$1))</f>
        <v/>
      </c>
      <c r="M84" s="146" t="str">
        <f>IF(COUNTIF('勤務表 (2)'!M$3:M34,午前半!$A$1)=COUNTIF('勤務表 (2)'!M$3:M33,午前半!$A$1),"",COUNTIF('勤務表 (2)'!M$3:M34,午前半!$A$1))</f>
        <v/>
      </c>
      <c r="N84" s="146" t="str">
        <f>IF(COUNTIF('勤務表 (2)'!N$3:N34,午前半!$A$1)=COUNTIF('勤務表 (2)'!N$3:N33,午前半!$A$1),"",COUNTIF('勤務表 (2)'!N$3:N34,午前半!$A$1))</f>
        <v/>
      </c>
      <c r="O84" s="146" t="str">
        <f>IF(COUNTIF('勤務表 (2)'!O$3:O34,午前半!$A$1)=COUNTIF('勤務表 (2)'!O$3:O33,午前半!$A$1),"",COUNTIF('勤務表 (2)'!O$3:O34,午前半!$A$1))</f>
        <v/>
      </c>
      <c r="P84" s="146" t="str">
        <f>IF(COUNTIF('勤務表 (2)'!P$3:P34,午前半!$A$1)=COUNTIF('勤務表 (2)'!P$3:P33,午前半!$A$1),"",COUNTIF('勤務表 (2)'!P$3:P34,午前半!$A$1))</f>
        <v/>
      </c>
      <c r="Q84" s="146" t="str">
        <f>IF(COUNTIF('勤務表 (2)'!Q$3:Q34,午前半!$A$1)=COUNTIF('勤務表 (2)'!Q$3:Q33,午前半!$A$1),"",COUNTIF('勤務表 (2)'!Q$3:Q34,午前半!$A$1))</f>
        <v/>
      </c>
      <c r="R84" s="146" t="str">
        <f>IF(COUNTIF('勤務表 (2)'!R$3:R34,午前半!$A$1)=COUNTIF('勤務表 (2)'!R$3:R33,午前半!$A$1),"",COUNTIF('勤務表 (2)'!R$3:R34,午前半!$A$1))</f>
        <v/>
      </c>
      <c r="S84" s="146" t="str">
        <f>IF(COUNTIF('勤務表 (2)'!S$3:S34,午前半!$A$1)=COUNTIF('勤務表 (2)'!S$3:S33,午前半!$A$1),"",COUNTIF('勤務表 (2)'!S$3:S34,午前半!$A$1))</f>
        <v/>
      </c>
      <c r="T84" s="146" t="str">
        <f>IF(COUNTIF('勤務表 (2)'!T$3:T34,午前半!$A$1)=COUNTIF('勤務表 (2)'!T$3:T33,午前半!$A$1),"",COUNTIF('勤務表 (2)'!T$3:T34,午前半!$A$1))</f>
        <v/>
      </c>
      <c r="U84" s="146" t="str">
        <f>IF(COUNTIF('勤務表 (2)'!U$3:U34,午前半!$A$1)=COUNTIF('勤務表 (2)'!U$3:U33,午前半!$A$1),"",COUNTIF('勤務表 (2)'!U$3:U34,午前半!$A$1))</f>
        <v/>
      </c>
      <c r="V84" s="146" t="str">
        <f>IF(COUNTIF('勤務表 (2)'!V$3:V34,午前半!$A$1)=COUNTIF('勤務表 (2)'!V$3:V33,午前半!$A$1),"",COUNTIF('勤務表 (2)'!V$3:V34,午前半!$A$1))</f>
        <v/>
      </c>
      <c r="W84" s="146" t="str">
        <f>IF(COUNTIF('勤務表 (2)'!W$3:W34,午前半!$A$1)=COUNTIF('勤務表 (2)'!W$3:W33,午前半!$A$1),"",COUNTIF('勤務表 (2)'!W$3:W34,午前半!$A$1))</f>
        <v/>
      </c>
      <c r="X84" s="146" t="str">
        <f>IF(COUNTIF('勤務表 (2)'!X$3:X34,午前半!$A$1)=COUNTIF('勤務表 (2)'!X$3:X33,午前半!$A$1),"",COUNTIF('勤務表 (2)'!X$3:X34,午前半!$A$1))</f>
        <v/>
      </c>
      <c r="Y84" s="146" t="str">
        <f>IF(COUNTIF('勤務表 (2)'!Y$3:Y34,午前半!$A$1)=COUNTIF('勤務表 (2)'!Y$3:Y33,午前半!$A$1),"",COUNTIF('勤務表 (2)'!Y$3:Y34,午前半!$A$1))</f>
        <v/>
      </c>
      <c r="Z84" s="146" t="str">
        <f>IF(COUNTIF('勤務表 (2)'!Z$3:Z34,午前半!$A$1)=COUNTIF('勤務表 (2)'!Z$3:Z33,午前半!$A$1),"",COUNTIF('勤務表 (2)'!Z$3:Z34,午前半!$A$1))</f>
        <v/>
      </c>
      <c r="AA84" s="146" t="str">
        <f>IF(COUNTIF('勤務表 (2)'!AA$3:AA34,午前半!$A$1)=COUNTIF('勤務表 (2)'!AA$3:AA33,午前半!$A$1),"",COUNTIF('勤務表 (2)'!AA$3:AA34,午前半!$A$1))</f>
        <v/>
      </c>
      <c r="AB84" s="146" t="str">
        <f>IF(COUNTIF('勤務表 (2)'!AB$3:AB34,午前半!$A$1)=COUNTIF('勤務表 (2)'!AB$3:AB33,午前半!$A$1),"",COUNTIF('勤務表 (2)'!AB$3:AB34,午前半!$A$1))</f>
        <v/>
      </c>
      <c r="AC84" s="146" t="str">
        <f>IF(COUNTIF('勤務表 (2)'!AC$3:AC34,午前半!$A$1)=COUNTIF('勤務表 (2)'!AC$3:AC33,午前半!$A$1),"",COUNTIF('勤務表 (2)'!AC$3:AC34,午前半!$A$1))</f>
        <v/>
      </c>
      <c r="AD84" s="146" t="str">
        <f>IF(COUNTIF('勤務表 (2)'!AD$3:AD34,午前半!$A$1)=COUNTIF('勤務表 (2)'!AD$3:AD33,午前半!$A$1),"",COUNTIF('勤務表 (2)'!AD$3:AD34,午前半!$A$1))</f>
        <v/>
      </c>
      <c r="AE84" s="146" t="str">
        <f>IF(COUNTIF('勤務表 (2)'!AE$3:AE34,午前半!$A$1)=COUNTIF('勤務表 (2)'!AE$3:AE33,午前半!$A$1),"",COUNTIF('勤務表 (2)'!AE$3:AE34,午前半!$A$1))</f>
        <v/>
      </c>
      <c r="AF84" s="146" t="str">
        <f>IF(COUNTIF('勤務表 (2)'!AF$3:AF34,午前半!$A$1)=COUNTIF('勤務表 (2)'!AF$3:AF33,午前半!$A$1),"",COUNTIF('勤務表 (2)'!AF$3:AF34,午前半!$A$1))</f>
        <v/>
      </c>
      <c r="AG84" s="146" t="str">
        <f>IF(COUNTIF('勤務表 (2)'!AG$3:AG34,午前半!$A$1)=COUNTIF('勤務表 (2)'!AG$3:AG33,午前半!$A$1),"",COUNTIF('勤務表 (2)'!AG$3:AG34,午前半!$A$1))</f>
        <v/>
      </c>
      <c r="AH84" s="144" t="str">
        <f>IF(COUNTIF('勤務表 (2)'!AH$3:AH34,午前半!$A$1)=COUNTIF('勤務表 (2)'!AH$3:AH33,午前半!$A$1),"",COUNTIF('勤務表 (2)'!AH$3:AH34,午前半!$A$1))</f>
        <v/>
      </c>
    </row>
    <row r="85" spans="1:34" s="37" customFormat="1" ht="13.15" customHeight="1" x14ac:dyDescent="0.2">
      <c r="A85" s="142">
        <f>IFERROR(IF(A84+1&lt;=MAX('デイリーデータ (2)'!G:G),A84+1,""),"")</f>
        <v>33</v>
      </c>
      <c r="B85" s="143" t="str">
        <f t="shared" ref="B85:B101" si="10">IFERROR(VLOOKUP(A85,stuff,2,FALSE),"")</f>
        <v>130439</v>
      </c>
      <c r="C85" s="144" t="str">
        <f t="shared" ref="C85:C101" si="11">IFERROR(VLOOKUP(A85,stuff,3,FALSE),"")</f>
        <v>福知 千佳</v>
      </c>
      <c r="D85" s="145" t="str">
        <f>IF(COUNTIF('勤務表 (2)'!D$3:D35,午前半!$A$1)=COUNTIF('勤務表 (2)'!D$3:D34,午前半!$A$1),"",COUNTIF('勤務表 (2)'!D$3:D35,午前半!$A$1))</f>
        <v/>
      </c>
      <c r="E85" s="146" t="str">
        <f>IF(COUNTIF('勤務表 (2)'!E$3:E35,午前半!$A$1)=COUNTIF('勤務表 (2)'!E$3:E34,午前半!$A$1),"",COUNTIF('勤務表 (2)'!E$3:E35,午前半!$A$1))</f>
        <v/>
      </c>
      <c r="F85" s="146" t="str">
        <f>IF(COUNTIF('勤務表 (2)'!F$3:F35,午前半!$A$1)=COUNTIF('勤務表 (2)'!F$3:F34,午前半!$A$1),"",COUNTIF('勤務表 (2)'!F$3:F35,午前半!$A$1))</f>
        <v/>
      </c>
      <c r="G85" s="146" t="str">
        <f>IF(COUNTIF('勤務表 (2)'!G$3:G35,午前半!$A$1)=COUNTIF('勤務表 (2)'!G$3:G34,午前半!$A$1),"",COUNTIF('勤務表 (2)'!G$3:G35,午前半!$A$1))</f>
        <v/>
      </c>
      <c r="H85" s="146" t="str">
        <f>IF(COUNTIF('勤務表 (2)'!H$3:H35,午前半!$A$1)=COUNTIF('勤務表 (2)'!H$3:H34,午前半!$A$1),"",COUNTIF('勤務表 (2)'!H$3:H35,午前半!$A$1))</f>
        <v/>
      </c>
      <c r="I85" s="146" t="str">
        <f>IF(COUNTIF('勤務表 (2)'!I$3:I35,午前半!$A$1)=COUNTIF('勤務表 (2)'!I$3:I34,午前半!$A$1),"",COUNTIF('勤務表 (2)'!I$3:I35,午前半!$A$1))</f>
        <v/>
      </c>
      <c r="J85" s="146" t="str">
        <f>IF(COUNTIF('勤務表 (2)'!J$3:J35,午前半!$A$1)=COUNTIF('勤務表 (2)'!J$3:J34,午前半!$A$1),"",COUNTIF('勤務表 (2)'!J$3:J35,午前半!$A$1))</f>
        <v/>
      </c>
      <c r="K85" s="146" t="str">
        <f>IF(COUNTIF('勤務表 (2)'!K$3:K35,午前半!$A$1)=COUNTIF('勤務表 (2)'!K$3:K34,午前半!$A$1),"",COUNTIF('勤務表 (2)'!K$3:K35,午前半!$A$1))</f>
        <v/>
      </c>
      <c r="L85" s="146" t="str">
        <f>IF(COUNTIF('勤務表 (2)'!L$3:L35,午前半!$A$1)=COUNTIF('勤務表 (2)'!L$3:L34,午前半!$A$1),"",COUNTIF('勤務表 (2)'!L$3:L35,午前半!$A$1))</f>
        <v/>
      </c>
      <c r="M85" s="146" t="str">
        <f>IF(COUNTIF('勤務表 (2)'!M$3:M35,午前半!$A$1)=COUNTIF('勤務表 (2)'!M$3:M34,午前半!$A$1),"",COUNTIF('勤務表 (2)'!M$3:M35,午前半!$A$1))</f>
        <v/>
      </c>
      <c r="N85" s="146" t="str">
        <f>IF(COUNTIF('勤務表 (2)'!N$3:N35,午前半!$A$1)=COUNTIF('勤務表 (2)'!N$3:N34,午前半!$A$1),"",COUNTIF('勤務表 (2)'!N$3:N35,午前半!$A$1))</f>
        <v/>
      </c>
      <c r="O85" s="146">
        <f>IF(COUNTIF('勤務表 (2)'!O$3:O35,午前半!$A$1)=COUNTIF('勤務表 (2)'!O$3:O34,午前半!$A$1),"",COUNTIF('勤務表 (2)'!O$3:O35,午前半!$A$1))</f>
        <v>6</v>
      </c>
      <c r="P85" s="146" t="str">
        <f>IF(COUNTIF('勤務表 (2)'!P$3:P35,午前半!$A$1)=COUNTIF('勤務表 (2)'!P$3:P34,午前半!$A$1),"",COUNTIF('勤務表 (2)'!P$3:P35,午前半!$A$1))</f>
        <v/>
      </c>
      <c r="Q85" s="146" t="str">
        <f>IF(COUNTIF('勤務表 (2)'!Q$3:Q35,午前半!$A$1)=COUNTIF('勤務表 (2)'!Q$3:Q34,午前半!$A$1),"",COUNTIF('勤務表 (2)'!Q$3:Q35,午前半!$A$1))</f>
        <v/>
      </c>
      <c r="R85" s="146" t="str">
        <f>IF(COUNTIF('勤務表 (2)'!R$3:R35,午前半!$A$1)=COUNTIF('勤務表 (2)'!R$3:R34,午前半!$A$1),"",COUNTIF('勤務表 (2)'!R$3:R35,午前半!$A$1))</f>
        <v/>
      </c>
      <c r="S85" s="146" t="str">
        <f>IF(COUNTIF('勤務表 (2)'!S$3:S35,午前半!$A$1)=COUNTIF('勤務表 (2)'!S$3:S34,午前半!$A$1),"",COUNTIF('勤務表 (2)'!S$3:S35,午前半!$A$1))</f>
        <v/>
      </c>
      <c r="T85" s="146" t="str">
        <f>IF(COUNTIF('勤務表 (2)'!T$3:T35,午前半!$A$1)=COUNTIF('勤務表 (2)'!T$3:T34,午前半!$A$1),"",COUNTIF('勤務表 (2)'!T$3:T35,午前半!$A$1))</f>
        <v/>
      </c>
      <c r="U85" s="146" t="str">
        <f>IF(COUNTIF('勤務表 (2)'!U$3:U35,午前半!$A$1)=COUNTIF('勤務表 (2)'!U$3:U34,午前半!$A$1),"",COUNTIF('勤務表 (2)'!U$3:U35,午前半!$A$1))</f>
        <v/>
      </c>
      <c r="V85" s="146" t="str">
        <f>IF(COUNTIF('勤務表 (2)'!V$3:V35,午前半!$A$1)=COUNTIF('勤務表 (2)'!V$3:V34,午前半!$A$1),"",COUNTIF('勤務表 (2)'!V$3:V35,午前半!$A$1))</f>
        <v/>
      </c>
      <c r="W85" s="146" t="str">
        <f>IF(COUNTIF('勤務表 (2)'!W$3:W35,午前半!$A$1)=COUNTIF('勤務表 (2)'!W$3:W34,午前半!$A$1),"",COUNTIF('勤務表 (2)'!W$3:W35,午前半!$A$1))</f>
        <v/>
      </c>
      <c r="X85" s="146" t="str">
        <f>IF(COUNTIF('勤務表 (2)'!X$3:X35,午前半!$A$1)=COUNTIF('勤務表 (2)'!X$3:X34,午前半!$A$1),"",COUNTIF('勤務表 (2)'!X$3:X35,午前半!$A$1))</f>
        <v/>
      </c>
      <c r="Y85" s="146" t="str">
        <f>IF(COUNTIF('勤務表 (2)'!Y$3:Y35,午前半!$A$1)=COUNTIF('勤務表 (2)'!Y$3:Y34,午前半!$A$1),"",COUNTIF('勤務表 (2)'!Y$3:Y35,午前半!$A$1))</f>
        <v/>
      </c>
      <c r="Z85" s="146" t="str">
        <f>IF(COUNTIF('勤務表 (2)'!Z$3:Z35,午前半!$A$1)=COUNTIF('勤務表 (2)'!Z$3:Z34,午前半!$A$1),"",COUNTIF('勤務表 (2)'!Z$3:Z35,午前半!$A$1))</f>
        <v/>
      </c>
      <c r="AA85" s="146" t="str">
        <f>IF(COUNTIF('勤務表 (2)'!AA$3:AA35,午前半!$A$1)=COUNTIF('勤務表 (2)'!AA$3:AA34,午前半!$A$1),"",COUNTIF('勤務表 (2)'!AA$3:AA35,午前半!$A$1))</f>
        <v/>
      </c>
      <c r="AB85" s="146" t="str">
        <f>IF(COUNTIF('勤務表 (2)'!AB$3:AB35,午前半!$A$1)=COUNTIF('勤務表 (2)'!AB$3:AB34,午前半!$A$1),"",COUNTIF('勤務表 (2)'!AB$3:AB35,午前半!$A$1))</f>
        <v/>
      </c>
      <c r="AC85" s="146" t="str">
        <f>IF(COUNTIF('勤務表 (2)'!AC$3:AC35,午前半!$A$1)=COUNTIF('勤務表 (2)'!AC$3:AC34,午前半!$A$1),"",COUNTIF('勤務表 (2)'!AC$3:AC35,午前半!$A$1))</f>
        <v/>
      </c>
      <c r="AD85" s="146" t="str">
        <f>IF(COUNTIF('勤務表 (2)'!AD$3:AD35,午前半!$A$1)=COUNTIF('勤務表 (2)'!AD$3:AD34,午前半!$A$1),"",COUNTIF('勤務表 (2)'!AD$3:AD35,午前半!$A$1))</f>
        <v/>
      </c>
      <c r="AE85" s="146" t="str">
        <f>IF(COUNTIF('勤務表 (2)'!AE$3:AE35,午前半!$A$1)=COUNTIF('勤務表 (2)'!AE$3:AE34,午前半!$A$1),"",COUNTIF('勤務表 (2)'!AE$3:AE35,午前半!$A$1))</f>
        <v/>
      </c>
      <c r="AF85" s="146" t="str">
        <f>IF(COUNTIF('勤務表 (2)'!AF$3:AF35,午前半!$A$1)=COUNTIF('勤務表 (2)'!AF$3:AF34,午前半!$A$1),"",COUNTIF('勤務表 (2)'!AF$3:AF35,午前半!$A$1))</f>
        <v/>
      </c>
      <c r="AG85" s="146" t="str">
        <f>IF(COUNTIF('勤務表 (2)'!AG$3:AG35,午前半!$A$1)=COUNTIF('勤務表 (2)'!AG$3:AG34,午前半!$A$1),"",COUNTIF('勤務表 (2)'!AG$3:AG35,午前半!$A$1))</f>
        <v/>
      </c>
      <c r="AH85" s="144" t="str">
        <f>IF(COUNTIF('勤務表 (2)'!AH$3:AH35,午前半!$A$1)=COUNTIF('勤務表 (2)'!AH$3:AH34,午前半!$A$1),"",COUNTIF('勤務表 (2)'!AH$3:AH35,午前半!$A$1))</f>
        <v/>
      </c>
    </row>
    <row r="86" spans="1:34" s="37" customFormat="1" ht="13.15" customHeight="1" x14ac:dyDescent="0.2">
      <c r="A86" s="142">
        <f>IFERROR(IF(A85+1&lt;=MAX('デイリーデータ (2)'!G:G),A85+1,""),"")</f>
        <v>34</v>
      </c>
      <c r="B86" s="143" t="str">
        <f t="shared" si="10"/>
        <v>130441</v>
      </c>
      <c r="C86" s="144" t="str">
        <f t="shared" si="11"/>
        <v>袋 隼哉</v>
      </c>
      <c r="D86" s="145" t="str">
        <f>IF(COUNTIF('勤務表 (2)'!D$3:D36,午前半!$A$1)=COUNTIF('勤務表 (2)'!D$3:D35,午前半!$A$1),"",COUNTIF('勤務表 (2)'!D$3:D36,午前半!$A$1))</f>
        <v/>
      </c>
      <c r="E86" s="146" t="str">
        <f>IF(COUNTIF('勤務表 (2)'!E$3:E36,午前半!$A$1)=COUNTIF('勤務表 (2)'!E$3:E35,午前半!$A$1),"",COUNTIF('勤務表 (2)'!E$3:E36,午前半!$A$1))</f>
        <v/>
      </c>
      <c r="F86" s="146" t="str">
        <f>IF(COUNTIF('勤務表 (2)'!F$3:F36,午前半!$A$1)=COUNTIF('勤務表 (2)'!F$3:F35,午前半!$A$1),"",COUNTIF('勤務表 (2)'!F$3:F36,午前半!$A$1))</f>
        <v/>
      </c>
      <c r="G86" s="146" t="str">
        <f>IF(COUNTIF('勤務表 (2)'!G$3:G36,午前半!$A$1)=COUNTIF('勤務表 (2)'!G$3:G35,午前半!$A$1),"",COUNTIF('勤務表 (2)'!G$3:G36,午前半!$A$1))</f>
        <v/>
      </c>
      <c r="H86" s="146" t="str">
        <f>IF(COUNTIF('勤務表 (2)'!H$3:H36,午前半!$A$1)=COUNTIF('勤務表 (2)'!H$3:H35,午前半!$A$1),"",COUNTIF('勤務表 (2)'!H$3:H36,午前半!$A$1))</f>
        <v/>
      </c>
      <c r="I86" s="146" t="str">
        <f>IF(COUNTIF('勤務表 (2)'!I$3:I36,午前半!$A$1)=COUNTIF('勤務表 (2)'!I$3:I35,午前半!$A$1),"",COUNTIF('勤務表 (2)'!I$3:I36,午前半!$A$1))</f>
        <v/>
      </c>
      <c r="J86" s="146" t="str">
        <f>IF(COUNTIF('勤務表 (2)'!J$3:J36,午前半!$A$1)=COUNTIF('勤務表 (2)'!J$3:J35,午前半!$A$1),"",COUNTIF('勤務表 (2)'!J$3:J36,午前半!$A$1))</f>
        <v/>
      </c>
      <c r="K86" s="146" t="str">
        <f>IF(COUNTIF('勤務表 (2)'!K$3:K36,午前半!$A$1)=COUNTIF('勤務表 (2)'!K$3:K35,午前半!$A$1),"",COUNTIF('勤務表 (2)'!K$3:K36,午前半!$A$1))</f>
        <v/>
      </c>
      <c r="L86" s="146" t="str">
        <f>IF(COUNTIF('勤務表 (2)'!L$3:L36,午前半!$A$1)=COUNTIF('勤務表 (2)'!L$3:L35,午前半!$A$1),"",COUNTIF('勤務表 (2)'!L$3:L36,午前半!$A$1))</f>
        <v/>
      </c>
      <c r="M86" s="146" t="str">
        <f>IF(COUNTIF('勤務表 (2)'!M$3:M36,午前半!$A$1)=COUNTIF('勤務表 (2)'!M$3:M35,午前半!$A$1),"",COUNTIF('勤務表 (2)'!M$3:M36,午前半!$A$1))</f>
        <v/>
      </c>
      <c r="N86" s="146" t="str">
        <f>IF(COUNTIF('勤務表 (2)'!N$3:N36,午前半!$A$1)=COUNTIF('勤務表 (2)'!N$3:N35,午前半!$A$1),"",COUNTIF('勤務表 (2)'!N$3:N36,午前半!$A$1))</f>
        <v/>
      </c>
      <c r="O86" s="146" t="str">
        <f>IF(COUNTIF('勤務表 (2)'!O$3:O36,午前半!$A$1)=COUNTIF('勤務表 (2)'!O$3:O35,午前半!$A$1),"",COUNTIF('勤務表 (2)'!O$3:O36,午前半!$A$1))</f>
        <v/>
      </c>
      <c r="P86" s="146" t="str">
        <f>IF(COUNTIF('勤務表 (2)'!P$3:P36,午前半!$A$1)=COUNTIF('勤務表 (2)'!P$3:P35,午前半!$A$1),"",COUNTIF('勤務表 (2)'!P$3:P36,午前半!$A$1))</f>
        <v/>
      </c>
      <c r="Q86" s="146" t="str">
        <f>IF(COUNTIF('勤務表 (2)'!Q$3:Q36,午前半!$A$1)=COUNTIF('勤務表 (2)'!Q$3:Q35,午前半!$A$1),"",COUNTIF('勤務表 (2)'!Q$3:Q36,午前半!$A$1))</f>
        <v/>
      </c>
      <c r="R86" s="146" t="str">
        <f>IF(COUNTIF('勤務表 (2)'!R$3:R36,午前半!$A$1)=COUNTIF('勤務表 (2)'!R$3:R35,午前半!$A$1),"",COUNTIF('勤務表 (2)'!R$3:R36,午前半!$A$1))</f>
        <v/>
      </c>
      <c r="S86" s="146" t="str">
        <f>IF(COUNTIF('勤務表 (2)'!S$3:S36,午前半!$A$1)=COUNTIF('勤務表 (2)'!S$3:S35,午前半!$A$1),"",COUNTIF('勤務表 (2)'!S$3:S36,午前半!$A$1))</f>
        <v/>
      </c>
      <c r="T86" s="146" t="str">
        <f>IF(COUNTIF('勤務表 (2)'!T$3:T36,午前半!$A$1)=COUNTIF('勤務表 (2)'!T$3:T35,午前半!$A$1),"",COUNTIF('勤務表 (2)'!T$3:T36,午前半!$A$1))</f>
        <v/>
      </c>
      <c r="U86" s="146" t="str">
        <f>IF(COUNTIF('勤務表 (2)'!U$3:U36,午前半!$A$1)=COUNTIF('勤務表 (2)'!U$3:U35,午前半!$A$1),"",COUNTIF('勤務表 (2)'!U$3:U36,午前半!$A$1))</f>
        <v/>
      </c>
      <c r="V86" s="146">
        <f>IF(COUNTIF('勤務表 (2)'!V$3:V36,午前半!$A$1)=COUNTIF('勤務表 (2)'!V$3:V35,午前半!$A$1),"",COUNTIF('勤務表 (2)'!V$3:V36,午前半!$A$1))</f>
        <v>8</v>
      </c>
      <c r="W86" s="146" t="str">
        <f>IF(COUNTIF('勤務表 (2)'!W$3:W36,午前半!$A$1)=COUNTIF('勤務表 (2)'!W$3:W35,午前半!$A$1),"",COUNTIF('勤務表 (2)'!W$3:W36,午前半!$A$1))</f>
        <v/>
      </c>
      <c r="X86" s="146" t="str">
        <f>IF(COUNTIF('勤務表 (2)'!X$3:X36,午前半!$A$1)=COUNTIF('勤務表 (2)'!X$3:X35,午前半!$A$1),"",COUNTIF('勤務表 (2)'!X$3:X36,午前半!$A$1))</f>
        <v/>
      </c>
      <c r="Y86" s="146" t="str">
        <f>IF(COUNTIF('勤務表 (2)'!Y$3:Y36,午前半!$A$1)=COUNTIF('勤務表 (2)'!Y$3:Y35,午前半!$A$1),"",COUNTIF('勤務表 (2)'!Y$3:Y36,午前半!$A$1))</f>
        <v/>
      </c>
      <c r="Z86" s="146" t="str">
        <f>IF(COUNTIF('勤務表 (2)'!Z$3:Z36,午前半!$A$1)=COUNTIF('勤務表 (2)'!Z$3:Z35,午前半!$A$1),"",COUNTIF('勤務表 (2)'!Z$3:Z36,午前半!$A$1))</f>
        <v/>
      </c>
      <c r="AA86" s="146" t="str">
        <f>IF(COUNTIF('勤務表 (2)'!AA$3:AA36,午前半!$A$1)=COUNTIF('勤務表 (2)'!AA$3:AA35,午前半!$A$1),"",COUNTIF('勤務表 (2)'!AA$3:AA36,午前半!$A$1))</f>
        <v/>
      </c>
      <c r="AB86" s="146" t="str">
        <f>IF(COUNTIF('勤務表 (2)'!AB$3:AB36,午前半!$A$1)=COUNTIF('勤務表 (2)'!AB$3:AB35,午前半!$A$1),"",COUNTIF('勤務表 (2)'!AB$3:AB36,午前半!$A$1))</f>
        <v/>
      </c>
      <c r="AC86" s="146" t="str">
        <f>IF(COUNTIF('勤務表 (2)'!AC$3:AC36,午前半!$A$1)=COUNTIF('勤務表 (2)'!AC$3:AC35,午前半!$A$1),"",COUNTIF('勤務表 (2)'!AC$3:AC36,午前半!$A$1))</f>
        <v/>
      </c>
      <c r="AD86" s="146" t="str">
        <f>IF(COUNTIF('勤務表 (2)'!AD$3:AD36,午前半!$A$1)=COUNTIF('勤務表 (2)'!AD$3:AD35,午前半!$A$1),"",COUNTIF('勤務表 (2)'!AD$3:AD36,午前半!$A$1))</f>
        <v/>
      </c>
      <c r="AE86" s="146" t="str">
        <f>IF(COUNTIF('勤務表 (2)'!AE$3:AE36,午前半!$A$1)=COUNTIF('勤務表 (2)'!AE$3:AE35,午前半!$A$1),"",COUNTIF('勤務表 (2)'!AE$3:AE36,午前半!$A$1))</f>
        <v/>
      </c>
      <c r="AF86" s="146" t="str">
        <f>IF(COUNTIF('勤務表 (2)'!AF$3:AF36,午前半!$A$1)=COUNTIF('勤務表 (2)'!AF$3:AF35,午前半!$A$1),"",COUNTIF('勤務表 (2)'!AF$3:AF36,午前半!$A$1))</f>
        <v/>
      </c>
      <c r="AG86" s="146" t="str">
        <f>IF(COUNTIF('勤務表 (2)'!AG$3:AG36,午前半!$A$1)=COUNTIF('勤務表 (2)'!AG$3:AG35,午前半!$A$1),"",COUNTIF('勤務表 (2)'!AG$3:AG36,午前半!$A$1))</f>
        <v/>
      </c>
      <c r="AH86" s="144" t="str">
        <f>IF(COUNTIF('勤務表 (2)'!AH$3:AH36,午前半!$A$1)=COUNTIF('勤務表 (2)'!AH$3:AH35,午前半!$A$1),"",COUNTIF('勤務表 (2)'!AH$3:AH36,午前半!$A$1))</f>
        <v/>
      </c>
    </row>
    <row r="87" spans="1:34" s="37" customFormat="1" ht="13.15" customHeight="1" x14ac:dyDescent="0.2">
      <c r="A87" s="142">
        <f>IFERROR(IF(A86+1&lt;=MAX('デイリーデータ (2)'!G:G),A86+1,""),"")</f>
        <v>35</v>
      </c>
      <c r="B87" s="143" t="str">
        <f t="shared" si="10"/>
        <v>130831</v>
      </c>
      <c r="C87" s="144" t="str">
        <f t="shared" si="11"/>
        <v>雨池 凌也</v>
      </c>
      <c r="D87" s="145" t="str">
        <f>IF(COUNTIF('勤務表 (2)'!D$3:D37,午前半!$A$1)=COUNTIF('勤務表 (2)'!D$3:D36,午前半!$A$1),"",COUNTIF('勤務表 (2)'!D$3:D37,午前半!$A$1))</f>
        <v/>
      </c>
      <c r="E87" s="146" t="str">
        <f>IF(COUNTIF('勤務表 (2)'!E$3:E37,午前半!$A$1)=COUNTIF('勤務表 (2)'!E$3:E36,午前半!$A$1),"",COUNTIF('勤務表 (2)'!E$3:E37,午前半!$A$1))</f>
        <v/>
      </c>
      <c r="F87" s="146" t="str">
        <f>IF(COUNTIF('勤務表 (2)'!F$3:F37,午前半!$A$1)=COUNTIF('勤務表 (2)'!F$3:F36,午前半!$A$1),"",COUNTIF('勤務表 (2)'!F$3:F37,午前半!$A$1))</f>
        <v/>
      </c>
      <c r="G87" s="146" t="str">
        <f>IF(COUNTIF('勤務表 (2)'!G$3:G37,午前半!$A$1)=COUNTIF('勤務表 (2)'!G$3:G36,午前半!$A$1),"",COUNTIF('勤務表 (2)'!G$3:G37,午前半!$A$1))</f>
        <v/>
      </c>
      <c r="H87" s="146" t="str">
        <f>IF(COUNTIF('勤務表 (2)'!H$3:H37,午前半!$A$1)=COUNTIF('勤務表 (2)'!H$3:H36,午前半!$A$1),"",COUNTIF('勤務表 (2)'!H$3:H37,午前半!$A$1))</f>
        <v/>
      </c>
      <c r="I87" s="146" t="str">
        <f>IF(COUNTIF('勤務表 (2)'!I$3:I37,午前半!$A$1)=COUNTIF('勤務表 (2)'!I$3:I36,午前半!$A$1),"",COUNTIF('勤務表 (2)'!I$3:I37,午前半!$A$1))</f>
        <v/>
      </c>
      <c r="J87" s="146" t="str">
        <f>IF(COUNTIF('勤務表 (2)'!J$3:J37,午前半!$A$1)=COUNTIF('勤務表 (2)'!J$3:J36,午前半!$A$1),"",COUNTIF('勤務表 (2)'!J$3:J37,午前半!$A$1))</f>
        <v/>
      </c>
      <c r="K87" s="146" t="str">
        <f>IF(COUNTIF('勤務表 (2)'!K$3:K37,午前半!$A$1)=COUNTIF('勤務表 (2)'!K$3:K36,午前半!$A$1),"",COUNTIF('勤務表 (2)'!K$3:K37,午前半!$A$1))</f>
        <v/>
      </c>
      <c r="L87" s="146" t="str">
        <f>IF(COUNTIF('勤務表 (2)'!L$3:L37,午前半!$A$1)=COUNTIF('勤務表 (2)'!L$3:L36,午前半!$A$1),"",COUNTIF('勤務表 (2)'!L$3:L37,午前半!$A$1))</f>
        <v/>
      </c>
      <c r="M87" s="146" t="str">
        <f>IF(COUNTIF('勤務表 (2)'!M$3:M37,午前半!$A$1)=COUNTIF('勤務表 (2)'!M$3:M36,午前半!$A$1),"",COUNTIF('勤務表 (2)'!M$3:M37,午前半!$A$1))</f>
        <v/>
      </c>
      <c r="N87" s="146" t="str">
        <f>IF(COUNTIF('勤務表 (2)'!N$3:N37,午前半!$A$1)=COUNTIF('勤務表 (2)'!N$3:N36,午前半!$A$1),"",COUNTIF('勤務表 (2)'!N$3:N37,午前半!$A$1))</f>
        <v/>
      </c>
      <c r="O87" s="146">
        <f>IF(COUNTIF('勤務表 (2)'!O$3:O37,午前半!$A$1)=COUNTIF('勤務表 (2)'!O$3:O36,午前半!$A$1),"",COUNTIF('勤務表 (2)'!O$3:O37,午前半!$A$1))</f>
        <v>7</v>
      </c>
      <c r="P87" s="146" t="str">
        <f>IF(COUNTIF('勤務表 (2)'!P$3:P37,午前半!$A$1)=COUNTIF('勤務表 (2)'!P$3:P36,午前半!$A$1),"",COUNTIF('勤務表 (2)'!P$3:P37,午前半!$A$1))</f>
        <v/>
      </c>
      <c r="Q87" s="146" t="str">
        <f>IF(COUNTIF('勤務表 (2)'!Q$3:Q37,午前半!$A$1)=COUNTIF('勤務表 (2)'!Q$3:Q36,午前半!$A$1),"",COUNTIF('勤務表 (2)'!Q$3:Q37,午前半!$A$1))</f>
        <v/>
      </c>
      <c r="R87" s="146" t="str">
        <f>IF(COUNTIF('勤務表 (2)'!R$3:R37,午前半!$A$1)=COUNTIF('勤務表 (2)'!R$3:R36,午前半!$A$1),"",COUNTIF('勤務表 (2)'!R$3:R37,午前半!$A$1))</f>
        <v/>
      </c>
      <c r="S87" s="146" t="str">
        <f>IF(COUNTIF('勤務表 (2)'!S$3:S37,午前半!$A$1)=COUNTIF('勤務表 (2)'!S$3:S36,午前半!$A$1),"",COUNTIF('勤務表 (2)'!S$3:S37,午前半!$A$1))</f>
        <v/>
      </c>
      <c r="T87" s="146" t="str">
        <f>IF(COUNTIF('勤務表 (2)'!T$3:T37,午前半!$A$1)=COUNTIF('勤務表 (2)'!T$3:T36,午前半!$A$1),"",COUNTIF('勤務表 (2)'!T$3:T37,午前半!$A$1))</f>
        <v/>
      </c>
      <c r="U87" s="146" t="str">
        <f>IF(COUNTIF('勤務表 (2)'!U$3:U37,午前半!$A$1)=COUNTIF('勤務表 (2)'!U$3:U36,午前半!$A$1),"",COUNTIF('勤務表 (2)'!U$3:U37,午前半!$A$1))</f>
        <v/>
      </c>
      <c r="V87" s="146" t="str">
        <f>IF(COUNTIF('勤務表 (2)'!V$3:V37,午前半!$A$1)=COUNTIF('勤務表 (2)'!V$3:V36,午前半!$A$1),"",COUNTIF('勤務表 (2)'!V$3:V37,午前半!$A$1))</f>
        <v/>
      </c>
      <c r="W87" s="146" t="str">
        <f>IF(COUNTIF('勤務表 (2)'!W$3:W37,午前半!$A$1)=COUNTIF('勤務表 (2)'!W$3:W36,午前半!$A$1),"",COUNTIF('勤務表 (2)'!W$3:W37,午前半!$A$1))</f>
        <v/>
      </c>
      <c r="X87" s="146" t="str">
        <f>IF(COUNTIF('勤務表 (2)'!X$3:X37,午前半!$A$1)=COUNTIF('勤務表 (2)'!X$3:X36,午前半!$A$1),"",COUNTIF('勤務表 (2)'!X$3:X37,午前半!$A$1))</f>
        <v/>
      </c>
      <c r="Y87" s="146" t="str">
        <f>IF(COUNTIF('勤務表 (2)'!Y$3:Y37,午前半!$A$1)=COUNTIF('勤務表 (2)'!Y$3:Y36,午前半!$A$1),"",COUNTIF('勤務表 (2)'!Y$3:Y37,午前半!$A$1))</f>
        <v/>
      </c>
      <c r="Z87" s="146" t="str">
        <f>IF(COUNTIF('勤務表 (2)'!Z$3:Z37,午前半!$A$1)=COUNTIF('勤務表 (2)'!Z$3:Z36,午前半!$A$1),"",COUNTIF('勤務表 (2)'!Z$3:Z37,午前半!$A$1))</f>
        <v/>
      </c>
      <c r="AA87" s="146" t="str">
        <f>IF(COUNTIF('勤務表 (2)'!AA$3:AA37,午前半!$A$1)=COUNTIF('勤務表 (2)'!AA$3:AA36,午前半!$A$1),"",COUNTIF('勤務表 (2)'!AA$3:AA37,午前半!$A$1))</f>
        <v/>
      </c>
      <c r="AB87" s="146" t="str">
        <f>IF(COUNTIF('勤務表 (2)'!AB$3:AB37,午前半!$A$1)=COUNTIF('勤務表 (2)'!AB$3:AB36,午前半!$A$1),"",COUNTIF('勤務表 (2)'!AB$3:AB37,午前半!$A$1))</f>
        <v/>
      </c>
      <c r="AC87" s="146" t="str">
        <f>IF(COUNTIF('勤務表 (2)'!AC$3:AC37,午前半!$A$1)=COUNTIF('勤務表 (2)'!AC$3:AC36,午前半!$A$1),"",COUNTIF('勤務表 (2)'!AC$3:AC37,午前半!$A$1))</f>
        <v/>
      </c>
      <c r="AD87" s="146" t="str">
        <f>IF(COUNTIF('勤務表 (2)'!AD$3:AD37,午前半!$A$1)=COUNTIF('勤務表 (2)'!AD$3:AD36,午前半!$A$1),"",COUNTIF('勤務表 (2)'!AD$3:AD37,午前半!$A$1))</f>
        <v/>
      </c>
      <c r="AE87" s="146" t="str">
        <f>IF(COUNTIF('勤務表 (2)'!AE$3:AE37,午前半!$A$1)=COUNTIF('勤務表 (2)'!AE$3:AE36,午前半!$A$1),"",COUNTIF('勤務表 (2)'!AE$3:AE37,午前半!$A$1))</f>
        <v/>
      </c>
      <c r="AF87" s="146" t="str">
        <f>IF(COUNTIF('勤務表 (2)'!AF$3:AF37,午前半!$A$1)=COUNTIF('勤務表 (2)'!AF$3:AF36,午前半!$A$1),"",COUNTIF('勤務表 (2)'!AF$3:AF37,午前半!$A$1))</f>
        <v/>
      </c>
      <c r="AG87" s="146" t="str">
        <f>IF(COUNTIF('勤務表 (2)'!AG$3:AG37,午前半!$A$1)=COUNTIF('勤務表 (2)'!AG$3:AG36,午前半!$A$1),"",COUNTIF('勤務表 (2)'!AG$3:AG37,午前半!$A$1))</f>
        <v/>
      </c>
      <c r="AH87" s="144" t="str">
        <f>IF(COUNTIF('勤務表 (2)'!AH$3:AH37,午前半!$A$1)=COUNTIF('勤務表 (2)'!AH$3:AH36,午前半!$A$1),"",COUNTIF('勤務表 (2)'!AH$3:AH37,午前半!$A$1))</f>
        <v/>
      </c>
    </row>
    <row r="88" spans="1:34" s="37" customFormat="1" ht="13.15" customHeight="1" x14ac:dyDescent="0.2">
      <c r="A88" s="142">
        <f>IFERROR(IF(A87+1&lt;=MAX('デイリーデータ (2)'!G:G),A87+1,""),"")</f>
        <v>36</v>
      </c>
      <c r="B88" s="143" t="str">
        <f t="shared" si="10"/>
        <v>131603</v>
      </c>
      <c r="C88" s="144" t="str">
        <f t="shared" si="11"/>
        <v>中川 大誠</v>
      </c>
      <c r="D88" s="145" t="str">
        <f>IF(COUNTIF('勤務表 (2)'!D$3:D38,午前半!$A$1)=COUNTIF('勤務表 (2)'!D$3:D37,午前半!$A$1),"",COUNTIF('勤務表 (2)'!D$3:D38,午前半!$A$1))</f>
        <v/>
      </c>
      <c r="E88" s="146" t="str">
        <f>IF(COUNTIF('勤務表 (2)'!E$3:E38,午前半!$A$1)=COUNTIF('勤務表 (2)'!E$3:E37,午前半!$A$1),"",COUNTIF('勤務表 (2)'!E$3:E38,午前半!$A$1))</f>
        <v/>
      </c>
      <c r="F88" s="146" t="str">
        <f>IF(COUNTIF('勤務表 (2)'!F$3:F38,午前半!$A$1)=COUNTIF('勤務表 (2)'!F$3:F37,午前半!$A$1),"",COUNTIF('勤務表 (2)'!F$3:F38,午前半!$A$1))</f>
        <v/>
      </c>
      <c r="G88" s="146" t="str">
        <f>IF(COUNTIF('勤務表 (2)'!G$3:G38,午前半!$A$1)=COUNTIF('勤務表 (2)'!G$3:G37,午前半!$A$1),"",COUNTIF('勤務表 (2)'!G$3:G38,午前半!$A$1))</f>
        <v/>
      </c>
      <c r="H88" s="146" t="str">
        <f>IF(COUNTIF('勤務表 (2)'!H$3:H38,午前半!$A$1)=COUNTIF('勤務表 (2)'!H$3:H37,午前半!$A$1),"",COUNTIF('勤務表 (2)'!H$3:H38,午前半!$A$1))</f>
        <v/>
      </c>
      <c r="I88" s="146" t="str">
        <f>IF(COUNTIF('勤務表 (2)'!I$3:I38,午前半!$A$1)=COUNTIF('勤務表 (2)'!I$3:I37,午前半!$A$1),"",COUNTIF('勤務表 (2)'!I$3:I38,午前半!$A$1))</f>
        <v/>
      </c>
      <c r="J88" s="146" t="str">
        <f>IF(COUNTIF('勤務表 (2)'!J$3:J38,午前半!$A$1)=COUNTIF('勤務表 (2)'!J$3:J37,午前半!$A$1),"",COUNTIF('勤務表 (2)'!J$3:J38,午前半!$A$1))</f>
        <v/>
      </c>
      <c r="K88" s="146" t="str">
        <f>IF(COUNTIF('勤務表 (2)'!K$3:K38,午前半!$A$1)=COUNTIF('勤務表 (2)'!K$3:K37,午前半!$A$1),"",COUNTIF('勤務表 (2)'!K$3:K38,午前半!$A$1))</f>
        <v/>
      </c>
      <c r="L88" s="146" t="str">
        <f>IF(COUNTIF('勤務表 (2)'!L$3:L38,午前半!$A$1)=COUNTIF('勤務表 (2)'!L$3:L37,午前半!$A$1),"",COUNTIF('勤務表 (2)'!L$3:L38,午前半!$A$1))</f>
        <v/>
      </c>
      <c r="M88" s="146" t="str">
        <f>IF(COUNTIF('勤務表 (2)'!M$3:M38,午前半!$A$1)=COUNTIF('勤務表 (2)'!M$3:M37,午前半!$A$1),"",COUNTIF('勤務表 (2)'!M$3:M38,午前半!$A$1))</f>
        <v/>
      </c>
      <c r="N88" s="146" t="str">
        <f>IF(COUNTIF('勤務表 (2)'!N$3:N38,午前半!$A$1)=COUNTIF('勤務表 (2)'!N$3:N37,午前半!$A$1),"",COUNTIF('勤務表 (2)'!N$3:N38,午前半!$A$1))</f>
        <v/>
      </c>
      <c r="O88" s="146" t="str">
        <f>IF(COUNTIF('勤務表 (2)'!O$3:O38,午前半!$A$1)=COUNTIF('勤務表 (2)'!O$3:O37,午前半!$A$1),"",COUNTIF('勤務表 (2)'!O$3:O38,午前半!$A$1))</f>
        <v/>
      </c>
      <c r="P88" s="146" t="str">
        <f>IF(COUNTIF('勤務表 (2)'!P$3:P38,午前半!$A$1)=COUNTIF('勤務表 (2)'!P$3:P37,午前半!$A$1),"",COUNTIF('勤務表 (2)'!P$3:P38,午前半!$A$1))</f>
        <v/>
      </c>
      <c r="Q88" s="146" t="str">
        <f>IF(COUNTIF('勤務表 (2)'!Q$3:Q38,午前半!$A$1)=COUNTIF('勤務表 (2)'!Q$3:Q37,午前半!$A$1),"",COUNTIF('勤務表 (2)'!Q$3:Q38,午前半!$A$1))</f>
        <v/>
      </c>
      <c r="R88" s="146" t="str">
        <f>IF(COUNTIF('勤務表 (2)'!R$3:R38,午前半!$A$1)=COUNTIF('勤務表 (2)'!R$3:R37,午前半!$A$1),"",COUNTIF('勤務表 (2)'!R$3:R38,午前半!$A$1))</f>
        <v/>
      </c>
      <c r="S88" s="146" t="str">
        <f>IF(COUNTIF('勤務表 (2)'!S$3:S38,午前半!$A$1)=COUNTIF('勤務表 (2)'!S$3:S37,午前半!$A$1),"",COUNTIF('勤務表 (2)'!S$3:S38,午前半!$A$1))</f>
        <v/>
      </c>
      <c r="T88" s="146" t="str">
        <f>IF(COUNTIF('勤務表 (2)'!T$3:T38,午前半!$A$1)=COUNTIF('勤務表 (2)'!T$3:T37,午前半!$A$1),"",COUNTIF('勤務表 (2)'!T$3:T38,午前半!$A$1))</f>
        <v/>
      </c>
      <c r="U88" s="146" t="str">
        <f>IF(COUNTIF('勤務表 (2)'!U$3:U38,午前半!$A$1)=COUNTIF('勤務表 (2)'!U$3:U37,午前半!$A$1),"",COUNTIF('勤務表 (2)'!U$3:U38,午前半!$A$1))</f>
        <v/>
      </c>
      <c r="V88" s="146" t="str">
        <f>IF(COUNTIF('勤務表 (2)'!V$3:V38,午前半!$A$1)=COUNTIF('勤務表 (2)'!V$3:V37,午前半!$A$1),"",COUNTIF('勤務表 (2)'!V$3:V38,午前半!$A$1))</f>
        <v/>
      </c>
      <c r="W88" s="146" t="str">
        <f>IF(COUNTIF('勤務表 (2)'!W$3:W38,午前半!$A$1)=COUNTIF('勤務表 (2)'!W$3:W37,午前半!$A$1),"",COUNTIF('勤務表 (2)'!W$3:W38,午前半!$A$1))</f>
        <v/>
      </c>
      <c r="X88" s="146" t="str">
        <f>IF(COUNTIF('勤務表 (2)'!X$3:X38,午前半!$A$1)=COUNTIF('勤務表 (2)'!X$3:X37,午前半!$A$1),"",COUNTIF('勤務表 (2)'!X$3:X38,午前半!$A$1))</f>
        <v/>
      </c>
      <c r="Y88" s="146" t="str">
        <f>IF(COUNTIF('勤務表 (2)'!Y$3:Y38,午前半!$A$1)=COUNTIF('勤務表 (2)'!Y$3:Y37,午前半!$A$1),"",COUNTIF('勤務表 (2)'!Y$3:Y38,午前半!$A$1))</f>
        <v/>
      </c>
      <c r="Z88" s="146" t="str">
        <f>IF(COUNTIF('勤務表 (2)'!Z$3:Z38,午前半!$A$1)=COUNTIF('勤務表 (2)'!Z$3:Z37,午前半!$A$1),"",COUNTIF('勤務表 (2)'!Z$3:Z38,午前半!$A$1))</f>
        <v/>
      </c>
      <c r="AA88" s="146" t="str">
        <f>IF(COUNTIF('勤務表 (2)'!AA$3:AA38,午前半!$A$1)=COUNTIF('勤務表 (2)'!AA$3:AA37,午前半!$A$1),"",COUNTIF('勤務表 (2)'!AA$3:AA38,午前半!$A$1))</f>
        <v/>
      </c>
      <c r="AB88" s="146" t="str">
        <f>IF(COUNTIF('勤務表 (2)'!AB$3:AB38,午前半!$A$1)=COUNTIF('勤務表 (2)'!AB$3:AB37,午前半!$A$1),"",COUNTIF('勤務表 (2)'!AB$3:AB38,午前半!$A$1))</f>
        <v/>
      </c>
      <c r="AC88" s="146" t="str">
        <f>IF(COUNTIF('勤務表 (2)'!AC$3:AC38,午前半!$A$1)=COUNTIF('勤務表 (2)'!AC$3:AC37,午前半!$A$1),"",COUNTIF('勤務表 (2)'!AC$3:AC38,午前半!$A$1))</f>
        <v/>
      </c>
      <c r="AD88" s="146" t="str">
        <f>IF(COUNTIF('勤務表 (2)'!AD$3:AD38,午前半!$A$1)=COUNTIF('勤務表 (2)'!AD$3:AD37,午前半!$A$1),"",COUNTIF('勤務表 (2)'!AD$3:AD38,午前半!$A$1))</f>
        <v/>
      </c>
      <c r="AE88" s="146" t="str">
        <f>IF(COUNTIF('勤務表 (2)'!AE$3:AE38,午前半!$A$1)=COUNTIF('勤務表 (2)'!AE$3:AE37,午前半!$A$1),"",COUNTIF('勤務表 (2)'!AE$3:AE38,午前半!$A$1))</f>
        <v/>
      </c>
      <c r="AF88" s="146" t="str">
        <f>IF(COUNTIF('勤務表 (2)'!AF$3:AF38,午前半!$A$1)=COUNTIF('勤務表 (2)'!AF$3:AF37,午前半!$A$1),"",COUNTIF('勤務表 (2)'!AF$3:AF38,午前半!$A$1))</f>
        <v/>
      </c>
      <c r="AG88" s="146" t="str">
        <f>IF(COUNTIF('勤務表 (2)'!AG$3:AG38,午前半!$A$1)=COUNTIF('勤務表 (2)'!AG$3:AG37,午前半!$A$1),"",COUNTIF('勤務表 (2)'!AG$3:AG38,午前半!$A$1))</f>
        <v/>
      </c>
      <c r="AH88" s="144" t="str">
        <f>IF(COUNTIF('勤務表 (2)'!AH$3:AH38,午前半!$A$1)=COUNTIF('勤務表 (2)'!AH$3:AH37,午前半!$A$1),"",COUNTIF('勤務表 (2)'!AH$3:AH38,午前半!$A$1))</f>
        <v/>
      </c>
    </row>
    <row r="89" spans="1:34" s="37" customFormat="1" ht="13.15" customHeight="1" x14ac:dyDescent="0.2">
      <c r="A89" s="142">
        <f>IFERROR(IF(A88+1&lt;=MAX('デイリーデータ (2)'!G:G),A88+1,""),"")</f>
        <v>37</v>
      </c>
      <c r="B89" s="143" t="str">
        <f t="shared" si="10"/>
        <v>138041</v>
      </c>
      <c r="C89" s="144" t="str">
        <f t="shared" si="11"/>
        <v>清水 正生</v>
      </c>
      <c r="D89" s="145" t="str">
        <f>IF(COUNTIF('勤務表 (2)'!D$3:D39,午前半!$A$1)=COUNTIF('勤務表 (2)'!D$3:D38,午前半!$A$1),"",COUNTIF('勤務表 (2)'!D$3:D39,午前半!$A$1))</f>
        <v/>
      </c>
      <c r="E89" s="146" t="str">
        <f>IF(COUNTIF('勤務表 (2)'!E$3:E39,午前半!$A$1)=COUNTIF('勤務表 (2)'!E$3:E38,午前半!$A$1),"",COUNTIF('勤務表 (2)'!E$3:E39,午前半!$A$1))</f>
        <v/>
      </c>
      <c r="F89" s="146" t="str">
        <f>IF(COUNTIF('勤務表 (2)'!F$3:F39,午前半!$A$1)=COUNTIF('勤務表 (2)'!F$3:F38,午前半!$A$1),"",COUNTIF('勤務表 (2)'!F$3:F39,午前半!$A$1))</f>
        <v/>
      </c>
      <c r="G89" s="146" t="str">
        <f>IF(COUNTIF('勤務表 (2)'!G$3:G39,午前半!$A$1)=COUNTIF('勤務表 (2)'!G$3:G38,午前半!$A$1),"",COUNTIF('勤務表 (2)'!G$3:G39,午前半!$A$1))</f>
        <v/>
      </c>
      <c r="H89" s="146" t="str">
        <f>IF(COUNTIF('勤務表 (2)'!H$3:H39,午前半!$A$1)=COUNTIF('勤務表 (2)'!H$3:H38,午前半!$A$1),"",COUNTIF('勤務表 (2)'!H$3:H39,午前半!$A$1))</f>
        <v/>
      </c>
      <c r="I89" s="146" t="str">
        <f>IF(COUNTIF('勤務表 (2)'!I$3:I39,午前半!$A$1)=COUNTIF('勤務表 (2)'!I$3:I38,午前半!$A$1),"",COUNTIF('勤務表 (2)'!I$3:I39,午前半!$A$1))</f>
        <v/>
      </c>
      <c r="J89" s="146" t="str">
        <f>IF(COUNTIF('勤務表 (2)'!J$3:J39,午前半!$A$1)=COUNTIF('勤務表 (2)'!J$3:J38,午前半!$A$1),"",COUNTIF('勤務表 (2)'!J$3:J39,午前半!$A$1))</f>
        <v/>
      </c>
      <c r="K89" s="146" t="str">
        <f>IF(COUNTIF('勤務表 (2)'!K$3:K39,午前半!$A$1)=COUNTIF('勤務表 (2)'!K$3:K38,午前半!$A$1),"",COUNTIF('勤務表 (2)'!K$3:K39,午前半!$A$1))</f>
        <v/>
      </c>
      <c r="L89" s="146" t="str">
        <f>IF(COUNTIF('勤務表 (2)'!L$3:L39,午前半!$A$1)=COUNTIF('勤務表 (2)'!L$3:L38,午前半!$A$1),"",COUNTIF('勤務表 (2)'!L$3:L39,午前半!$A$1))</f>
        <v/>
      </c>
      <c r="M89" s="146" t="str">
        <f>IF(COUNTIF('勤務表 (2)'!M$3:M39,午前半!$A$1)=COUNTIF('勤務表 (2)'!M$3:M38,午前半!$A$1),"",COUNTIF('勤務表 (2)'!M$3:M39,午前半!$A$1))</f>
        <v/>
      </c>
      <c r="N89" s="146" t="str">
        <f>IF(COUNTIF('勤務表 (2)'!N$3:N39,午前半!$A$1)=COUNTIF('勤務表 (2)'!N$3:N38,午前半!$A$1),"",COUNTIF('勤務表 (2)'!N$3:N39,午前半!$A$1))</f>
        <v/>
      </c>
      <c r="O89" s="146" t="str">
        <f>IF(COUNTIF('勤務表 (2)'!O$3:O39,午前半!$A$1)=COUNTIF('勤務表 (2)'!O$3:O38,午前半!$A$1),"",COUNTIF('勤務表 (2)'!O$3:O39,午前半!$A$1))</f>
        <v/>
      </c>
      <c r="P89" s="146" t="str">
        <f>IF(COUNTIF('勤務表 (2)'!P$3:P39,午前半!$A$1)=COUNTIF('勤務表 (2)'!P$3:P38,午前半!$A$1),"",COUNTIF('勤務表 (2)'!P$3:P39,午前半!$A$1))</f>
        <v/>
      </c>
      <c r="Q89" s="146" t="str">
        <f>IF(COUNTIF('勤務表 (2)'!Q$3:Q39,午前半!$A$1)=COUNTIF('勤務表 (2)'!Q$3:Q38,午前半!$A$1),"",COUNTIF('勤務表 (2)'!Q$3:Q39,午前半!$A$1))</f>
        <v/>
      </c>
      <c r="R89" s="146" t="str">
        <f>IF(COUNTIF('勤務表 (2)'!R$3:R39,午前半!$A$1)=COUNTIF('勤務表 (2)'!R$3:R38,午前半!$A$1),"",COUNTIF('勤務表 (2)'!R$3:R39,午前半!$A$1))</f>
        <v/>
      </c>
      <c r="S89" s="146" t="str">
        <f>IF(COUNTIF('勤務表 (2)'!S$3:S39,午前半!$A$1)=COUNTIF('勤務表 (2)'!S$3:S38,午前半!$A$1),"",COUNTIF('勤務表 (2)'!S$3:S39,午前半!$A$1))</f>
        <v/>
      </c>
      <c r="T89" s="146" t="str">
        <f>IF(COUNTIF('勤務表 (2)'!T$3:T39,午前半!$A$1)=COUNTIF('勤務表 (2)'!T$3:T38,午前半!$A$1),"",COUNTIF('勤務表 (2)'!T$3:T39,午前半!$A$1))</f>
        <v/>
      </c>
      <c r="U89" s="146" t="str">
        <f>IF(COUNTIF('勤務表 (2)'!U$3:U39,午前半!$A$1)=COUNTIF('勤務表 (2)'!U$3:U38,午前半!$A$1),"",COUNTIF('勤務表 (2)'!U$3:U39,午前半!$A$1))</f>
        <v/>
      </c>
      <c r="V89" s="146">
        <f>IF(COUNTIF('勤務表 (2)'!V$3:V39,午前半!$A$1)=COUNTIF('勤務表 (2)'!V$3:V38,午前半!$A$1),"",COUNTIF('勤務表 (2)'!V$3:V39,午前半!$A$1))</f>
        <v>9</v>
      </c>
      <c r="W89" s="146" t="str">
        <f>IF(COUNTIF('勤務表 (2)'!W$3:W39,午前半!$A$1)=COUNTIF('勤務表 (2)'!W$3:W38,午前半!$A$1),"",COUNTIF('勤務表 (2)'!W$3:W39,午前半!$A$1))</f>
        <v/>
      </c>
      <c r="X89" s="146" t="str">
        <f>IF(COUNTIF('勤務表 (2)'!X$3:X39,午前半!$A$1)=COUNTIF('勤務表 (2)'!X$3:X38,午前半!$A$1),"",COUNTIF('勤務表 (2)'!X$3:X39,午前半!$A$1))</f>
        <v/>
      </c>
      <c r="Y89" s="146" t="str">
        <f>IF(COUNTIF('勤務表 (2)'!Y$3:Y39,午前半!$A$1)=COUNTIF('勤務表 (2)'!Y$3:Y38,午前半!$A$1),"",COUNTIF('勤務表 (2)'!Y$3:Y39,午前半!$A$1))</f>
        <v/>
      </c>
      <c r="Z89" s="146" t="str">
        <f>IF(COUNTIF('勤務表 (2)'!Z$3:Z39,午前半!$A$1)=COUNTIF('勤務表 (2)'!Z$3:Z38,午前半!$A$1),"",COUNTIF('勤務表 (2)'!Z$3:Z39,午前半!$A$1))</f>
        <v/>
      </c>
      <c r="AA89" s="146" t="str">
        <f>IF(COUNTIF('勤務表 (2)'!AA$3:AA39,午前半!$A$1)=COUNTIF('勤務表 (2)'!AA$3:AA38,午前半!$A$1),"",COUNTIF('勤務表 (2)'!AA$3:AA39,午前半!$A$1))</f>
        <v/>
      </c>
      <c r="AB89" s="146" t="str">
        <f>IF(COUNTIF('勤務表 (2)'!AB$3:AB39,午前半!$A$1)=COUNTIF('勤務表 (2)'!AB$3:AB38,午前半!$A$1),"",COUNTIF('勤務表 (2)'!AB$3:AB39,午前半!$A$1))</f>
        <v/>
      </c>
      <c r="AC89" s="146" t="str">
        <f>IF(COUNTIF('勤務表 (2)'!AC$3:AC39,午前半!$A$1)=COUNTIF('勤務表 (2)'!AC$3:AC38,午前半!$A$1),"",COUNTIF('勤務表 (2)'!AC$3:AC39,午前半!$A$1))</f>
        <v/>
      </c>
      <c r="AD89" s="146" t="str">
        <f>IF(COUNTIF('勤務表 (2)'!AD$3:AD39,午前半!$A$1)=COUNTIF('勤務表 (2)'!AD$3:AD38,午前半!$A$1),"",COUNTIF('勤務表 (2)'!AD$3:AD39,午前半!$A$1))</f>
        <v/>
      </c>
      <c r="AE89" s="146" t="str">
        <f>IF(COUNTIF('勤務表 (2)'!AE$3:AE39,午前半!$A$1)=COUNTIF('勤務表 (2)'!AE$3:AE38,午前半!$A$1),"",COUNTIF('勤務表 (2)'!AE$3:AE39,午前半!$A$1))</f>
        <v/>
      </c>
      <c r="AF89" s="146" t="str">
        <f>IF(COUNTIF('勤務表 (2)'!AF$3:AF39,午前半!$A$1)=COUNTIF('勤務表 (2)'!AF$3:AF38,午前半!$A$1),"",COUNTIF('勤務表 (2)'!AF$3:AF39,午前半!$A$1))</f>
        <v/>
      </c>
      <c r="AG89" s="146" t="str">
        <f>IF(COUNTIF('勤務表 (2)'!AG$3:AG39,午前半!$A$1)=COUNTIF('勤務表 (2)'!AG$3:AG38,午前半!$A$1),"",COUNTIF('勤務表 (2)'!AG$3:AG39,午前半!$A$1))</f>
        <v/>
      </c>
      <c r="AH89" s="144" t="str">
        <f>IF(COUNTIF('勤務表 (2)'!AH$3:AH39,午前半!$A$1)=COUNTIF('勤務表 (2)'!AH$3:AH38,午前半!$A$1),"",COUNTIF('勤務表 (2)'!AH$3:AH39,午前半!$A$1))</f>
        <v/>
      </c>
    </row>
    <row r="90" spans="1:34" s="37" customFormat="1" ht="13.15" customHeight="1" x14ac:dyDescent="0.2">
      <c r="A90" s="142">
        <f>IFERROR(IF(A89+1&lt;=MAX('デイリーデータ (2)'!G:G),A89+1,""),"")</f>
        <v>38</v>
      </c>
      <c r="B90" s="143" t="str">
        <f t="shared" si="10"/>
        <v>138053</v>
      </c>
      <c r="C90" s="144" t="str">
        <f t="shared" si="11"/>
        <v>菅野 祐萌</v>
      </c>
      <c r="D90" s="145" t="str">
        <f>IF(COUNTIF('勤務表 (2)'!D$3:D40,午前半!$A$1)=COUNTIF('勤務表 (2)'!D$3:D39,午前半!$A$1),"",COUNTIF('勤務表 (2)'!D$3:D40,午前半!$A$1))</f>
        <v/>
      </c>
      <c r="E90" s="146" t="str">
        <f>IF(COUNTIF('勤務表 (2)'!E$3:E40,午前半!$A$1)=COUNTIF('勤務表 (2)'!E$3:E39,午前半!$A$1),"",COUNTIF('勤務表 (2)'!E$3:E40,午前半!$A$1))</f>
        <v/>
      </c>
      <c r="F90" s="146" t="str">
        <f>IF(COUNTIF('勤務表 (2)'!F$3:F40,午前半!$A$1)=COUNTIF('勤務表 (2)'!F$3:F39,午前半!$A$1),"",COUNTIF('勤務表 (2)'!F$3:F40,午前半!$A$1))</f>
        <v/>
      </c>
      <c r="G90" s="146" t="str">
        <f>IF(COUNTIF('勤務表 (2)'!G$3:G40,午前半!$A$1)=COUNTIF('勤務表 (2)'!G$3:G39,午前半!$A$1),"",COUNTIF('勤務表 (2)'!G$3:G40,午前半!$A$1))</f>
        <v/>
      </c>
      <c r="H90" s="146" t="str">
        <f>IF(COUNTIF('勤務表 (2)'!H$3:H40,午前半!$A$1)=COUNTIF('勤務表 (2)'!H$3:H39,午前半!$A$1),"",COUNTIF('勤務表 (2)'!H$3:H40,午前半!$A$1))</f>
        <v/>
      </c>
      <c r="I90" s="146" t="str">
        <f>IF(COUNTIF('勤務表 (2)'!I$3:I40,午前半!$A$1)=COUNTIF('勤務表 (2)'!I$3:I39,午前半!$A$1),"",COUNTIF('勤務表 (2)'!I$3:I40,午前半!$A$1))</f>
        <v/>
      </c>
      <c r="J90" s="146" t="str">
        <f>IF(COUNTIF('勤務表 (2)'!J$3:J40,午前半!$A$1)=COUNTIF('勤務表 (2)'!J$3:J39,午前半!$A$1),"",COUNTIF('勤務表 (2)'!J$3:J40,午前半!$A$1))</f>
        <v/>
      </c>
      <c r="K90" s="146" t="str">
        <f>IF(COUNTIF('勤務表 (2)'!K$3:K40,午前半!$A$1)=COUNTIF('勤務表 (2)'!K$3:K39,午前半!$A$1),"",COUNTIF('勤務表 (2)'!K$3:K40,午前半!$A$1))</f>
        <v/>
      </c>
      <c r="L90" s="146" t="str">
        <f>IF(COUNTIF('勤務表 (2)'!L$3:L40,午前半!$A$1)=COUNTIF('勤務表 (2)'!L$3:L39,午前半!$A$1),"",COUNTIF('勤務表 (2)'!L$3:L40,午前半!$A$1))</f>
        <v/>
      </c>
      <c r="M90" s="146" t="str">
        <f>IF(COUNTIF('勤務表 (2)'!M$3:M40,午前半!$A$1)=COUNTIF('勤務表 (2)'!M$3:M39,午前半!$A$1),"",COUNTIF('勤務表 (2)'!M$3:M40,午前半!$A$1))</f>
        <v/>
      </c>
      <c r="N90" s="146" t="str">
        <f>IF(COUNTIF('勤務表 (2)'!N$3:N40,午前半!$A$1)=COUNTIF('勤務表 (2)'!N$3:N39,午前半!$A$1),"",COUNTIF('勤務表 (2)'!N$3:N40,午前半!$A$1))</f>
        <v/>
      </c>
      <c r="O90" s="146" t="str">
        <f>IF(COUNTIF('勤務表 (2)'!O$3:O40,午前半!$A$1)=COUNTIF('勤務表 (2)'!O$3:O39,午前半!$A$1),"",COUNTIF('勤務表 (2)'!O$3:O40,午前半!$A$1))</f>
        <v/>
      </c>
      <c r="P90" s="146" t="str">
        <f>IF(COUNTIF('勤務表 (2)'!P$3:P40,午前半!$A$1)=COUNTIF('勤務表 (2)'!P$3:P39,午前半!$A$1),"",COUNTIF('勤務表 (2)'!P$3:P40,午前半!$A$1))</f>
        <v/>
      </c>
      <c r="Q90" s="146" t="str">
        <f>IF(COUNTIF('勤務表 (2)'!Q$3:Q40,午前半!$A$1)=COUNTIF('勤務表 (2)'!Q$3:Q39,午前半!$A$1),"",COUNTIF('勤務表 (2)'!Q$3:Q40,午前半!$A$1))</f>
        <v/>
      </c>
      <c r="R90" s="146" t="str">
        <f>IF(COUNTIF('勤務表 (2)'!R$3:R40,午前半!$A$1)=COUNTIF('勤務表 (2)'!R$3:R39,午前半!$A$1),"",COUNTIF('勤務表 (2)'!R$3:R40,午前半!$A$1))</f>
        <v/>
      </c>
      <c r="S90" s="146" t="str">
        <f>IF(COUNTIF('勤務表 (2)'!S$3:S40,午前半!$A$1)=COUNTIF('勤務表 (2)'!S$3:S39,午前半!$A$1),"",COUNTIF('勤務表 (2)'!S$3:S40,午前半!$A$1))</f>
        <v/>
      </c>
      <c r="T90" s="146" t="str">
        <f>IF(COUNTIF('勤務表 (2)'!T$3:T40,午前半!$A$1)=COUNTIF('勤務表 (2)'!T$3:T39,午前半!$A$1),"",COUNTIF('勤務表 (2)'!T$3:T40,午前半!$A$1))</f>
        <v/>
      </c>
      <c r="U90" s="146" t="str">
        <f>IF(COUNTIF('勤務表 (2)'!U$3:U40,午前半!$A$1)=COUNTIF('勤務表 (2)'!U$3:U39,午前半!$A$1),"",COUNTIF('勤務表 (2)'!U$3:U40,午前半!$A$1))</f>
        <v/>
      </c>
      <c r="V90" s="146" t="str">
        <f>IF(COUNTIF('勤務表 (2)'!V$3:V40,午前半!$A$1)=COUNTIF('勤務表 (2)'!V$3:V39,午前半!$A$1),"",COUNTIF('勤務表 (2)'!V$3:V40,午前半!$A$1))</f>
        <v/>
      </c>
      <c r="W90" s="146" t="str">
        <f>IF(COUNTIF('勤務表 (2)'!W$3:W40,午前半!$A$1)=COUNTIF('勤務表 (2)'!W$3:W39,午前半!$A$1),"",COUNTIF('勤務表 (2)'!W$3:W40,午前半!$A$1))</f>
        <v/>
      </c>
      <c r="X90" s="146" t="str">
        <f>IF(COUNTIF('勤務表 (2)'!X$3:X40,午前半!$A$1)=COUNTIF('勤務表 (2)'!X$3:X39,午前半!$A$1),"",COUNTIF('勤務表 (2)'!X$3:X40,午前半!$A$1))</f>
        <v/>
      </c>
      <c r="Y90" s="146" t="str">
        <f>IF(COUNTIF('勤務表 (2)'!Y$3:Y40,午前半!$A$1)=COUNTIF('勤務表 (2)'!Y$3:Y39,午前半!$A$1),"",COUNTIF('勤務表 (2)'!Y$3:Y40,午前半!$A$1))</f>
        <v/>
      </c>
      <c r="Z90" s="146" t="str">
        <f>IF(COUNTIF('勤務表 (2)'!Z$3:Z40,午前半!$A$1)=COUNTIF('勤務表 (2)'!Z$3:Z39,午前半!$A$1),"",COUNTIF('勤務表 (2)'!Z$3:Z40,午前半!$A$1))</f>
        <v/>
      </c>
      <c r="AA90" s="146" t="str">
        <f>IF(COUNTIF('勤務表 (2)'!AA$3:AA40,午前半!$A$1)=COUNTIF('勤務表 (2)'!AA$3:AA39,午前半!$A$1),"",COUNTIF('勤務表 (2)'!AA$3:AA40,午前半!$A$1))</f>
        <v/>
      </c>
      <c r="AB90" s="146" t="str">
        <f>IF(COUNTIF('勤務表 (2)'!AB$3:AB40,午前半!$A$1)=COUNTIF('勤務表 (2)'!AB$3:AB39,午前半!$A$1),"",COUNTIF('勤務表 (2)'!AB$3:AB40,午前半!$A$1))</f>
        <v/>
      </c>
      <c r="AC90" s="146">
        <f>IF(COUNTIF('勤務表 (2)'!AC$3:AC40,午前半!$A$1)=COUNTIF('勤務表 (2)'!AC$3:AC39,午前半!$A$1),"",COUNTIF('勤務表 (2)'!AC$3:AC40,午前半!$A$1))</f>
        <v>7</v>
      </c>
      <c r="AD90" s="146" t="str">
        <f>IF(COUNTIF('勤務表 (2)'!AD$3:AD40,午前半!$A$1)=COUNTIF('勤務表 (2)'!AD$3:AD39,午前半!$A$1),"",COUNTIF('勤務表 (2)'!AD$3:AD40,午前半!$A$1))</f>
        <v/>
      </c>
      <c r="AE90" s="146" t="str">
        <f>IF(COUNTIF('勤務表 (2)'!AE$3:AE40,午前半!$A$1)=COUNTIF('勤務表 (2)'!AE$3:AE39,午前半!$A$1),"",COUNTIF('勤務表 (2)'!AE$3:AE40,午前半!$A$1))</f>
        <v/>
      </c>
      <c r="AF90" s="146" t="str">
        <f>IF(COUNTIF('勤務表 (2)'!AF$3:AF40,午前半!$A$1)=COUNTIF('勤務表 (2)'!AF$3:AF39,午前半!$A$1),"",COUNTIF('勤務表 (2)'!AF$3:AF40,午前半!$A$1))</f>
        <v/>
      </c>
      <c r="AG90" s="146" t="str">
        <f>IF(COUNTIF('勤務表 (2)'!AG$3:AG40,午前半!$A$1)=COUNTIF('勤務表 (2)'!AG$3:AG39,午前半!$A$1),"",COUNTIF('勤務表 (2)'!AG$3:AG40,午前半!$A$1))</f>
        <v/>
      </c>
      <c r="AH90" s="144" t="str">
        <f>IF(COUNTIF('勤務表 (2)'!AH$3:AH40,午前半!$A$1)=COUNTIF('勤務表 (2)'!AH$3:AH39,午前半!$A$1),"",COUNTIF('勤務表 (2)'!AH$3:AH40,午前半!$A$1))</f>
        <v/>
      </c>
    </row>
    <row r="91" spans="1:34" s="37" customFormat="1" ht="13.15" customHeight="1" x14ac:dyDescent="0.2">
      <c r="A91" s="142">
        <f>IFERROR(IF(A90+1&lt;=MAX('デイリーデータ (2)'!G:G),A90+1,""),"")</f>
        <v>39</v>
      </c>
      <c r="B91" s="143">
        <f t="shared" si="10"/>
        <v>142042</v>
      </c>
      <c r="C91" s="144" t="str">
        <f t="shared" si="11"/>
        <v>別所 貴仁</v>
      </c>
      <c r="D91" s="145" t="str">
        <f>IF(COUNTIF('勤務表 (2)'!D$3:D41,午前半!$A$1)=COUNTIF('勤務表 (2)'!D$3:D40,午前半!$A$1),"",COUNTIF('勤務表 (2)'!D$3:D41,午前半!$A$1))</f>
        <v/>
      </c>
      <c r="E91" s="146" t="str">
        <f>IF(COUNTIF('勤務表 (2)'!E$3:E41,午前半!$A$1)=COUNTIF('勤務表 (2)'!E$3:E40,午前半!$A$1),"",COUNTIF('勤務表 (2)'!E$3:E41,午前半!$A$1))</f>
        <v/>
      </c>
      <c r="F91" s="146" t="str">
        <f>IF(COUNTIF('勤務表 (2)'!F$3:F41,午前半!$A$1)=COUNTIF('勤務表 (2)'!F$3:F40,午前半!$A$1),"",COUNTIF('勤務表 (2)'!F$3:F41,午前半!$A$1))</f>
        <v/>
      </c>
      <c r="G91" s="146" t="str">
        <f>IF(COUNTIF('勤務表 (2)'!G$3:G41,午前半!$A$1)=COUNTIF('勤務表 (2)'!G$3:G40,午前半!$A$1),"",COUNTIF('勤務表 (2)'!G$3:G41,午前半!$A$1))</f>
        <v/>
      </c>
      <c r="H91" s="146">
        <f>IF(COUNTIF('勤務表 (2)'!H$3:H41,午前半!$A$1)=COUNTIF('勤務表 (2)'!H$3:H40,午前半!$A$1),"",COUNTIF('勤務表 (2)'!H$3:H41,午前半!$A$1))</f>
        <v>8</v>
      </c>
      <c r="I91" s="146" t="str">
        <f>IF(COUNTIF('勤務表 (2)'!I$3:I41,午前半!$A$1)=COUNTIF('勤務表 (2)'!I$3:I40,午前半!$A$1),"",COUNTIF('勤務表 (2)'!I$3:I41,午前半!$A$1))</f>
        <v/>
      </c>
      <c r="J91" s="146" t="str">
        <f>IF(COUNTIF('勤務表 (2)'!J$3:J41,午前半!$A$1)=COUNTIF('勤務表 (2)'!J$3:J40,午前半!$A$1),"",COUNTIF('勤務表 (2)'!J$3:J41,午前半!$A$1))</f>
        <v/>
      </c>
      <c r="K91" s="146" t="str">
        <f>IF(COUNTIF('勤務表 (2)'!K$3:K41,午前半!$A$1)=COUNTIF('勤務表 (2)'!K$3:K40,午前半!$A$1),"",COUNTIF('勤務表 (2)'!K$3:K41,午前半!$A$1))</f>
        <v/>
      </c>
      <c r="L91" s="146" t="str">
        <f>IF(COUNTIF('勤務表 (2)'!L$3:L41,午前半!$A$1)=COUNTIF('勤務表 (2)'!L$3:L40,午前半!$A$1),"",COUNTIF('勤務表 (2)'!L$3:L41,午前半!$A$1))</f>
        <v/>
      </c>
      <c r="M91" s="146" t="str">
        <f>IF(COUNTIF('勤務表 (2)'!M$3:M41,午前半!$A$1)=COUNTIF('勤務表 (2)'!M$3:M40,午前半!$A$1),"",COUNTIF('勤務表 (2)'!M$3:M41,午前半!$A$1))</f>
        <v/>
      </c>
      <c r="N91" s="146" t="str">
        <f>IF(COUNTIF('勤務表 (2)'!N$3:N41,午前半!$A$1)=COUNTIF('勤務表 (2)'!N$3:N40,午前半!$A$1),"",COUNTIF('勤務表 (2)'!N$3:N41,午前半!$A$1))</f>
        <v/>
      </c>
      <c r="O91" s="146" t="str">
        <f>IF(COUNTIF('勤務表 (2)'!O$3:O41,午前半!$A$1)=COUNTIF('勤務表 (2)'!O$3:O40,午前半!$A$1),"",COUNTIF('勤務表 (2)'!O$3:O41,午前半!$A$1))</f>
        <v/>
      </c>
      <c r="P91" s="146" t="str">
        <f>IF(COUNTIF('勤務表 (2)'!P$3:P41,午前半!$A$1)=COUNTIF('勤務表 (2)'!P$3:P40,午前半!$A$1),"",COUNTIF('勤務表 (2)'!P$3:P41,午前半!$A$1))</f>
        <v/>
      </c>
      <c r="Q91" s="146" t="str">
        <f>IF(COUNTIF('勤務表 (2)'!Q$3:Q41,午前半!$A$1)=COUNTIF('勤務表 (2)'!Q$3:Q40,午前半!$A$1),"",COUNTIF('勤務表 (2)'!Q$3:Q41,午前半!$A$1))</f>
        <v/>
      </c>
      <c r="R91" s="146" t="str">
        <f>IF(COUNTIF('勤務表 (2)'!R$3:R41,午前半!$A$1)=COUNTIF('勤務表 (2)'!R$3:R40,午前半!$A$1),"",COUNTIF('勤務表 (2)'!R$3:R41,午前半!$A$1))</f>
        <v/>
      </c>
      <c r="S91" s="146" t="str">
        <f>IF(COUNTIF('勤務表 (2)'!S$3:S41,午前半!$A$1)=COUNTIF('勤務表 (2)'!S$3:S40,午前半!$A$1),"",COUNTIF('勤務表 (2)'!S$3:S41,午前半!$A$1))</f>
        <v/>
      </c>
      <c r="T91" s="146" t="str">
        <f>IF(COUNTIF('勤務表 (2)'!T$3:T41,午前半!$A$1)=COUNTIF('勤務表 (2)'!T$3:T40,午前半!$A$1),"",COUNTIF('勤務表 (2)'!T$3:T41,午前半!$A$1))</f>
        <v/>
      </c>
      <c r="U91" s="146" t="str">
        <f>IF(COUNTIF('勤務表 (2)'!U$3:U41,午前半!$A$1)=COUNTIF('勤務表 (2)'!U$3:U40,午前半!$A$1),"",COUNTIF('勤務表 (2)'!U$3:U41,午前半!$A$1))</f>
        <v/>
      </c>
      <c r="V91" s="146" t="str">
        <f>IF(COUNTIF('勤務表 (2)'!V$3:V41,午前半!$A$1)=COUNTIF('勤務表 (2)'!V$3:V40,午前半!$A$1),"",COUNTIF('勤務表 (2)'!V$3:V41,午前半!$A$1))</f>
        <v/>
      </c>
      <c r="W91" s="146" t="str">
        <f>IF(COUNTIF('勤務表 (2)'!W$3:W41,午前半!$A$1)=COUNTIF('勤務表 (2)'!W$3:W40,午前半!$A$1),"",COUNTIF('勤務表 (2)'!W$3:W41,午前半!$A$1))</f>
        <v/>
      </c>
      <c r="X91" s="146" t="str">
        <f>IF(COUNTIF('勤務表 (2)'!X$3:X41,午前半!$A$1)=COUNTIF('勤務表 (2)'!X$3:X40,午前半!$A$1),"",COUNTIF('勤務表 (2)'!X$3:X41,午前半!$A$1))</f>
        <v/>
      </c>
      <c r="Y91" s="146" t="str">
        <f>IF(COUNTIF('勤務表 (2)'!Y$3:Y41,午前半!$A$1)=COUNTIF('勤務表 (2)'!Y$3:Y40,午前半!$A$1),"",COUNTIF('勤務表 (2)'!Y$3:Y41,午前半!$A$1))</f>
        <v/>
      </c>
      <c r="Z91" s="146" t="str">
        <f>IF(COUNTIF('勤務表 (2)'!Z$3:Z41,午前半!$A$1)=COUNTIF('勤務表 (2)'!Z$3:Z40,午前半!$A$1),"",COUNTIF('勤務表 (2)'!Z$3:Z41,午前半!$A$1))</f>
        <v/>
      </c>
      <c r="AA91" s="146" t="str">
        <f>IF(COUNTIF('勤務表 (2)'!AA$3:AA41,午前半!$A$1)=COUNTIF('勤務表 (2)'!AA$3:AA40,午前半!$A$1),"",COUNTIF('勤務表 (2)'!AA$3:AA41,午前半!$A$1))</f>
        <v/>
      </c>
      <c r="AB91" s="146" t="str">
        <f>IF(COUNTIF('勤務表 (2)'!AB$3:AB41,午前半!$A$1)=COUNTIF('勤務表 (2)'!AB$3:AB40,午前半!$A$1),"",COUNTIF('勤務表 (2)'!AB$3:AB41,午前半!$A$1))</f>
        <v/>
      </c>
      <c r="AC91" s="146" t="str">
        <f>IF(COUNTIF('勤務表 (2)'!AC$3:AC41,午前半!$A$1)=COUNTIF('勤務表 (2)'!AC$3:AC40,午前半!$A$1),"",COUNTIF('勤務表 (2)'!AC$3:AC41,午前半!$A$1))</f>
        <v/>
      </c>
      <c r="AD91" s="146" t="str">
        <f>IF(COUNTIF('勤務表 (2)'!AD$3:AD41,午前半!$A$1)=COUNTIF('勤務表 (2)'!AD$3:AD40,午前半!$A$1),"",COUNTIF('勤務表 (2)'!AD$3:AD41,午前半!$A$1))</f>
        <v/>
      </c>
      <c r="AE91" s="146" t="str">
        <f>IF(COUNTIF('勤務表 (2)'!AE$3:AE41,午前半!$A$1)=COUNTIF('勤務表 (2)'!AE$3:AE40,午前半!$A$1),"",COUNTIF('勤務表 (2)'!AE$3:AE41,午前半!$A$1))</f>
        <v/>
      </c>
      <c r="AF91" s="146" t="str">
        <f>IF(COUNTIF('勤務表 (2)'!AF$3:AF41,午前半!$A$1)=COUNTIF('勤務表 (2)'!AF$3:AF40,午前半!$A$1),"",COUNTIF('勤務表 (2)'!AF$3:AF41,午前半!$A$1))</f>
        <v/>
      </c>
      <c r="AG91" s="146" t="str">
        <f>IF(COUNTIF('勤務表 (2)'!AG$3:AG41,午前半!$A$1)=COUNTIF('勤務表 (2)'!AG$3:AG40,午前半!$A$1),"",COUNTIF('勤務表 (2)'!AG$3:AG41,午前半!$A$1))</f>
        <v/>
      </c>
      <c r="AH91" s="144" t="str">
        <f>IF(COUNTIF('勤務表 (2)'!AH$3:AH41,午前半!$A$1)=COUNTIF('勤務表 (2)'!AH$3:AH40,午前半!$A$1),"",COUNTIF('勤務表 (2)'!AH$3:AH41,午前半!$A$1))</f>
        <v/>
      </c>
    </row>
    <row r="92" spans="1:34" s="37" customFormat="1" ht="13.15" customHeight="1" x14ac:dyDescent="0.2">
      <c r="A92" s="142">
        <f>IFERROR(IF(A91+1&lt;=MAX('デイリーデータ (2)'!G:G),A91+1,""),"")</f>
        <v>40</v>
      </c>
      <c r="B92" s="143">
        <f t="shared" si="10"/>
        <v>145410</v>
      </c>
      <c r="C92" s="144" t="str">
        <f t="shared" si="11"/>
        <v>坂下 大知</v>
      </c>
      <c r="D92" s="145" t="str">
        <f>IF(COUNTIF('勤務表 (2)'!D$3:D42,午前半!$A$1)=COUNTIF('勤務表 (2)'!D$3:D41,午前半!$A$1),"",COUNTIF('勤務表 (2)'!D$3:D42,午前半!$A$1))</f>
        <v/>
      </c>
      <c r="E92" s="146" t="str">
        <f>IF(COUNTIF('勤務表 (2)'!E$3:E42,午前半!$A$1)=COUNTIF('勤務表 (2)'!E$3:E41,午前半!$A$1),"",COUNTIF('勤務表 (2)'!E$3:E42,午前半!$A$1))</f>
        <v/>
      </c>
      <c r="F92" s="146" t="str">
        <f>IF(COUNTIF('勤務表 (2)'!F$3:F42,午前半!$A$1)=COUNTIF('勤務表 (2)'!F$3:F41,午前半!$A$1),"",COUNTIF('勤務表 (2)'!F$3:F42,午前半!$A$1))</f>
        <v/>
      </c>
      <c r="G92" s="146" t="str">
        <f>IF(COUNTIF('勤務表 (2)'!G$3:G42,午前半!$A$1)=COUNTIF('勤務表 (2)'!G$3:G41,午前半!$A$1),"",COUNTIF('勤務表 (2)'!G$3:G42,午前半!$A$1))</f>
        <v/>
      </c>
      <c r="H92" s="146">
        <f>IF(COUNTIF('勤務表 (2)'!H$3:H42,午前半!$A$1)=COUNTIF('勤務表 (2)'!H$3:H41,午前半!$A$1),"",COUNTIF('勤務表 (2)'!H$3:H42,午前半!$A$1))</f>
        <v>9</v>
      </c>
      <c r="I92" s="146" t="str">
        <f>IF(COUNTIF('勤務表 (2)'!I$3:I42,午前半!$A$1)=COUNTIF('勤務表 (2)'!I$3:I41,午前半!$A$1),"",COUNTIF('勤務表 (2)'!I$3:I42,午前半!$A$1))</f>
        <v/>
      </c>
      <c r="J92" s="146" t="str">
        <f>IF(COUNTIF('勤務表 (2)'!J$3:J42,午前半!$A$1)=COUNTIF('勤務表 (2)'!J$3:J41,午前半!$A$1),"",COUNTIF('勤務表 (2)'!J$3:J42,午前半!$A$1))</f>
        <v/>
      </c>
      <c r="K92" s="146" t="str">
        <f>IF(COUNTIF('勤務表 (2)'!K$3:K42,午前半!$A$1)=COUNTIF('勤務表 (2)'!K$3:K41,午前半!$A$1),"",COUNTIF('勤務表 (2)'!K$3:K42,午前半!$A$1))</f>
        <v/>
      </c>
      <c r="L92" s="146" t="str">
        <f>IF(COUNTIF('勤務表 (2)'!L$3:L42,午前半!$A$1)=COUNTIF('勤務表 (2)'!L$3:L41,午前半!$A$1),"",COUNTIF('勤務表 (2)'!L$3:L42,午前半!$A$1))</f>
        <v/>
      </c>
      <c r="M92" s="146" t="str">
        <f>IF(COUNTIF('勤務表 (2)'!M$3:M42,午前半!$A$1)=COUNTIF('勤務表 (2)'!M$3:M41,午前半!$A$1),"",COUNTIF('勤務表 (2)'!M$3:M42,午前半!$A$1))</f>
        <v/>
      </c>
      <c r="N92" s="146" t="str">
        <f>IF(COUNTIF('勤務表 (2)'!N$3:N42,午前半!$A$1)=COUNTIF('勤務表 (2)'!N$3:N41,午前半!$A$1),"",COUNTIF('勤務表 (2)'!N$3:N42,午前半!$A$1))</f>
        <v/>
      </c>
      <c r="O92" s="146" t="str">
        <f>IF(COUNTIF('勤務表 (2)'!O$3:O42,午前半!$A$1)=COUNTIF('勤務表 (2)'!O$3:O41,午前半!$A$1),"",COUNTIF('勤務表 (2)'!O$3:O42,午前半!$A$1))</f>
        <v/>
      </c>
      <c r="P92" s="146" t="str">
        <f>IF(COUNTIF('勤務表 (2)'!P$3:P42,午前半!$A$1)=COUNTIF('勤務表 (2)'!P$3:P41,午前半!$A$1),"",COUNTIF('勤務表 (2)'!P$3:P42,午前半!$A$1))</f>
        <v/>
      </c>
      <c r="Q92" s="146" t="str">
        <f>IF(COUNTIF('勤務表 (2)'!Q$3:Q42,午前半!$A$1)=COUNTIF('勤務表 (2)'!Q$3:Q41,午前半!$A$1),"",COUNTIF('勤務表 (2)'!Q$3:Q42,午前半!$A$1))</f>
        <v/>
      </c>
      <c r="R92" s="146" t="str">
        <f>IF(COUNTIF('勤務表 (2)'!R$3:R42,午前半!$A$1)=COUNTIF('勤務表 (2)'!R$3:R41,午前半!$A$1),"",COUNTIF('勤務表 (2)'!R$3:R42,午前半!$A$1))</f>
        <v/>
      </c>
      <c r="S92" s="146" t="str">
        <f>IF(COUNTIF('勤務表 (2)'!S$3:S42,午前半!$A$1)=COUNTIF('勤務表 (2)'!S$3:S41,午前半!$A$1),"",COUNTIF('勤務表 (2)'!S$3:S42,午前半!$A$1))</f>
        <v/>
      </c>
      <c r="T92" s="146" t="str">
        <f>IF(COUNTIF('勤務表 (2)'!T$3:T42,午前半!$A$1)=COUNTIF('勤務表 (2)'!T$3:T41,午前半!$A$1),"",COUNTIF('勤務表 (2)'!T$3:T42,午前半!$A$1))</f>
        <v/>
      </c>
      <c r="U92" s="146" t="str">
        <f>IF(COUNTIF('勤務表 (2)'!U$3:U42,午前半!$A$1)=COUNTIF('勤務表 (2)'!U$3:U41,午前半!$A$1),"",COUNTIF('勤務表 (2)'!U$3:U42,午前半!$A$1))</f>
        <v/>
      </c>
      <c r="V92" s="146" t="str">
        <f>IF(COUNTIF('勤務表 (2)'!V$3:V42,午前半!$A$1)=COUNTIF('勤務表 (2)'!V$3:V41,午前半!$A$1),"",COUNTIF('勤務表 (2)'!V$3:V42,午前半!$A$1))</f>
        <v/>
      </c>
      <c r="W92" s="146" t="str">
        <f>IF(COUNTIF('勤務表 (2)'!W$3:W42,午前半!$A$1)=COUNTIF('勤務表 (2)'!W$3:W41,午前半!$A$1),"",COUNTIF('勤務表 (2)'!W$3:W42,午前半!$A$1))</f>
        <v/>
      </c>
      <c r="X92" s="146" t="str">
        <f>IF(COUNTIF('勤務表 (2)'!X$3:X42,午前半!$A$1)=COUNTIF('勤務表 (2)'!X$3:X41,午前半!$A$1),"",COUNTIF('勤務表 (2)'!X$3:X42,午前半!$A$1))</f>
        <v/>
      </c>
      <c r="Y92" s="146" t="str">
        <f>IF(COUNTIF('勤務表 (2)'!Y$3:Y42,午前半!$A$1)=COUNTIF('勤務表 (2)'!Y$3:Y41,午前半!$A$1),"",COUNTIF('勤務表 (2)'!Y$3:Y42,午前半!$A$1))</f>
        <v/>
      </c>
      <c r="Z92" s="146" t="str">
        <f>IF(COUNTIF('勤務表 (2)'!Z$3:Z42,午前半!$A$1)=COUNTIF('勤務表 (2)'!Z$3:Z41,午前半!$A$1),"",COUNTIF('勤務表 (2)'!Z$3:Z42,午前半!$A$1))</f>
        <v/>
      </c>
      <c r="AA92" s="146" t="str">
        <f>IF(COUNTIF('勤務表 (2)'!AA$3:AA42,午前半!$A$1)=COUNTIF('勤務表 (2)'!AA$3:AA41,午前半!$A$1),"",COUNTIF('勤務表 (2)'!AA$3:AA42,午前半!$A$1))</f>
        <v/>
      </c>
      <c r="AB92" s="146" t="str">
        <f>IF(COUNTIF('勤務表 (2)'!AB$3:AB42,午前半!$A$1)=COUNTIF('勤務表 (2)'!AB$3:AB41,午前半!$A$1),"",COUNTIF('勤務表 (2)'!AB$3:AB42,午前半!$A$1))</f>
        <v/>
      </c>
      <c r="AC92" s="146" t="str">
        <f>IF(COUNTIF('勤務表 (2)'!AC$3:AC42,午前半!$A$1)=COUNTIF('勤務表 (2)'!AC$3:AC41,午前半!$A$1),"",COUNTIF('勤務表 (2)'!AC$3:AC42,午前半!$A$1))</f>
        <v/>
      </c>
      <c r="AD92" s="146" t="str">
        <f>IF(COUNTIF('勤務表 (2)'!AD$3:AD42,午前半!$A$1)=COUNTIF('勤務表 (2)'!AD$3:AD41,午前半!$A$1),"",COUNTIF('勤務表 (2)'!AD$3:AD42,午前半!$A$1))</f>
        <v/>
      </c>
      <c r="AE92" s="146" t="str">
        <f>IF(COUNTIF('勤務表 (2)'!AE$3:AE42,午前半!$A$1)=COUNTIF('勤務表 (2)'!AE$3:AE41,午前半!$A$1),"",COUNTIF('勤務表 (2)'!AE$3:AE42,午前半!$A$1))</f>
        <v/>
      </c>
      <c r="AF92" s="146" t="str">
        <f>IF(COUNTIF('勤務表 (2)'!AF$3:AF42,午前半!$A$1)=COUNTIF('勤務表 (2)'!AF$3:AF41,午前半!$A$1),"",COUNTIF('勤務表 (2)'!AF$3:AF42,午前半!$A$1))</f>
        <v/>
      </c>
      <c r="AG92" s="146" t="str">
        <f>IF(COUNTIF('勤務表 (2)'!AG$3:AG42,午前半!$A$1)=COUNTIF('勤務表 (2)'!AG$3:AG41,午前半!$A$1),"",COUNTIF('勤務表 (2)'!AG$3:AG42,午前半!$A$1))</f>
        <v/>
      </c>
      <c r="AH92" s="144" t="str">
        <f>IF(COUNTIF('勤務表 (2)'!AH$3:AH42,午前半!$A$1)=COUNTIF('勤務表 (2)'!AH$3:AH41,午前半!$A$1),"",COUNTIF('勤務表 (2)'!AH$3:AH42,午前半!$A$1))</f>
        <v/>
      </c>
    </row>
    <row r="93" spans="1:34" s="37" customFormat="1" ht="13.15" customHeight="1" x14ac:dyDescent="0.2">
      <c r="A93" s="142" t="str">
        <f>IFERROR(IF(A92+1&lt;=MAX('デイリーデータ (2)'!G:G),A92+1,""),"")</f>
        <v/>
      </c>
      <c r="B93" s="143">
        <f t="shared" si="10"/>
        <v>0</v>
      </c>
      <c r="C93" s="144">
        <f t="shared" si="11"/>
        <v>0</v>
      </c>
      <c r="D93" s="145" t="str">
        <f>IF(COUNTIF('勤務表 (2)'!D$3:D43,午前半!$A$1)=COUNTIF('勤務表 (2)'!D$3:D42,午前半!$A$1),"",COUNTIF('勤務表 (2)'!D$3:D43,午前半!$A$1))</f>
        <v/>
      </c>
      <c r="E93" s="146" t="str">
        <f>IF(COUNTIF('勤務表 (2)'!E$3:E43,午前半!$A$1)=COUNTIF('勤務表 (2)'!E$3:E42,午前半!$A$1),"",COUNTIF('勤務表 (2)'!E$3:E43,午前半!$A$1))</f>
        <v/>
      </c>
      <c r="F93" s="146" t="str">
        <f>IF(COUNTIF('勤務表 (2)'!F$3:F43,午前半!$A$1)=COUNTIF('勤務表 (2)'!F$3:F42,午前半!$A$1),"",COUNTIF('勤務表 (2)'!F$3:F43,午前半!$A$1))</f>
        <v/>
      </c>
      <c r="G93" s="146" t="str">
        <f>IF(COUNTIF('勤務表 (2)'!G$3:G43,午前半!$A$1)=COUNTIF('勤務表 (2)'!G$3:G42,午前半!$A$1),"",COUNTIF('勤務表 (2)'!G$3:G43,午前半!$A$1))</f>
        <v/>
      </c>
      <c r="H93" s="146" t="str">
        <f>IF(COUNTIF('勤務表 (2)'!H$3:H43,午前半!$A$1)=COUNTIF('勤務表 (2)'!H$3:H42,午前半!$A$1),"",COUNTIF('勤務表 (2)'!H$3:H43,午前半!$A$1))</f>
        <v/>
      </c>
      <c r="I93" s="146" t="str">
        <f>IF(COUNTIF('勤務表 (2)'!I$3:I43,午前半!$A$1)=COUNTIF('勤務表 (2)'!I$3:I42,午前半!$A$1),"",COUNTIF('勤務表 (2)'!I$3:I43,午前半!$A$1))</f>
        <v/>
      </c>
      <c r="J93" s="146" t="str">
        <f>IF(COUNTIF('勤務表 (2)'!J$3:J43,午前半!$A$1)=COUNTIF('勤務表 (2)'!J$3:J42,午前半!$A$1),"",COUNTIF('勤務表 (2)'!J$3:J43,午前半!$A$1))</f>
        <v/>
      </c>
      <c r="K93" s="146" t="str">
        <f>IF(COUNTIF('勤務表 (2)'!K$3:K43,午前半!$A$1)=COUNTIF('勤務表 (2)'!K$3:K42,午前半!$A$1),"",COUNTIF('勤務表 (2)'!K$3:K43,午前半!$A$1))</f>
        <v/>
      </c>
      <c r="L93" s="146" t="str">
        <f>IF(COUNTIF('勤務表 (2)'!L$3:L43,午前半!$A$1)=COUNTIF('勤務表 (2)'!L$3:L42,午前半!$A$1),"",COUNTIF('勤務表 (2)'!L$3:L43,午前半!$A$1))</f>
        <v/>
      </c>
      <c r="M93" s="146" t="str">
        <f>IF(COUNTIF('勤務表 (2)'!M$3:M43,午前半!$A$1)=COUNTIF('勤務表 (2)'!M$3:M42,午前半!$A$1),"",COUNTIF('勤務表 (2)'!M$3:M43,午前半!$A$1))</f>
        <v/>
      </c>
      <c r="N93" s="146" t="str">
        <f>IF(COUNTIF('勤務表 (2)'!N$3:N43,午前半!$A$1)=COUNTIF('勤務表 (2)'!N$3:N42,午前半!$A$1),"",COUNTIF('勤務表 (2)'!N$3:N43,午前半!$A$1))</f>
        <v/>
      </c>
      <c r="O93" s="146" t="str">
        <f>IF(COUNTIF('勤務表 (2)'!O$3:O43,午前半!$A$1)=COUNTIF('勤務表 (2)'!O$3:O42,午前半!$A$1),"",COUNTIF('勤務表 (2)'!O$3:O43,午前半!$A$1))</f>
        <v/>
      </c>
      <c r="P93" s="146" t="str">
        <f>IF(COUNTIF('勤務表 (2)'!P$3:P43,午前半!$A$1)=COUNTIF('勤務表 (2)'!P$3:P42,午前半!$A$1),"",COUNTIF('勤務表 (2)'!P$3:P43,午前半!$A$1))</f>
        <v/>
      </c>
      <c r="Q93" s="146" t="str">
        <f>IF(COUNTIF('勤務表 (2)'!Q$3:Q43,午前半!$A$1)=COUNTIF('勤務表 (2)'!Q$3:Q42,午前半!$A$1),"",COUNTIF('勤務表 (2)'!Q$3:Q43,午前半!$A$1))</f>
        <v/>
      </c>
      <c r="R93" s="146" t="str">
        <f>IF(COUNTIF('勤務表 (2)'!R$3:R43,午前半!$A$1)=COUNTIF('勤務表 (2)'!R$3:R42,午前半!$A$1),"",COUNTIF('勤務表 (2)'!R$3:R43,午前半!$A$1))</f>
        <v/>
      </c>
      <c r="S93" s="146" t="str">
        <f>IF(COUNTIF('勤務表 (2)'!S$3:S43,午前半!$A$1)=COUNTIF('勤務表 (2)'!S$3:S42,午前半!$A$1),"",COUNTIF('勤務表 (2)'!S$3:S43,午前半!$A$1))</f>
        <v/>
      </c>
      <c r="T93" s="146" t="str">
        <f>IF(COUNTIF('勤務表 (2)'!T$3:T43,午前半!$A$1)=COUNTIF('勤務表 (2)'!T$3:T42,午前半!$A$1),"",COUNTIF('勤務表 (2)'!T$3:T43,午前半!$A$1))</f>
        <v/>
      </c>
      <c r="U93" s="146" t="str">
        <f>IF(COUNTIF('勤務表 (2)'!U$3:U43,午前半!$A$1)=COUNTIF('勤務表 (2)'!U$3:U42,午前半!$A$1),"",COUNTIF('勤務表 (2)'!U$3:U43,午前半!$A$1))</f>
        <v/>
      </c>
      <c r="V93" s="146" t="str">
        <f>IF(COUNTIF('勤務表 (2)'!V$3:V43,午前半!$A$1)=COUNTIF('勤務表 (2)'!V$3:V42,午前半!$A$1),"",COUNTIF('勤務表 (2)'!V$3:V43,午前半!$A$1))</f>
        <v/>
      </c>
      <c r="W93" s="146" t="str">
        <f>IF(COUNTIF('勤務表 (2)'!W$3:W43,午前半!$A$1)=COUNTIF('勤務表 (2)'!W$3:W42,午前半!$A$1),"",COUNTIF('勤務表 (2)'!W$3:W43,午前半!$A$1))</f>
        <v/>
      </c>
      <c r="X93" s="146" t="str">
        <f>IF(COUNTIF('勤務表 (2)'!X$3:X43,午前半!$A$1)=COUNTIF('勤務表 (2)'!X$3:X42,午前半!$A$1),"",COUNTIF('勤務表 (2)'!X$3:X43,午前半!$A$1))</f>
        <v/>
      </c>
      <c r="Y93" s="146" t="str">
        <f>IF(COUNTIF('勤務表 (2)'!Y$3:Y43,午前半!$A$1)=COUNTIF('勤務表 (2)'!Y$3:Y42,午前半!$A$1),"",COUNTIF('勤務表 (2)'!Y$3:Y43,午前半!$A$1))</f>
        <v/>
      </c>
      <c r="Z93" s="146" t="str">
        <f>IF(COUNTIF('勤務表 (2)'!Z$3:Z43,午前半!$A$1)=COUNTIF('勤務表 (2)'!Z$3:Z42,午前半!$A$1),"",COUNTIF('勤務表 (2)'!Z$3:Z43,午前半!$A$1))</f>
        <v/>
      </c>
      <c r="AA93" s="146" t="str">
        <f>IF(COUNTIF('勤務表 (2)'!AA$3:AA43,午前半!$A$1)=COUNTIF('勤務表 (2)'!AA$3:AA42,午前半!$A$1),"",COUNTIF('勤務表 (2)'!AA$3:AA43,午前半!$A$1))</f>
        <v/>
      </c>
      <c r="AB93" s="146" t="str">
        <f>IF(COUNTIF('勤務表 (2)'!AB$3:AB43,午前半!$A$1)=COUNTIF('勤務表 (2)'!AB$3:AB42,午前半!$A$1),"",COUNTIF('勤務表 (2)'!AB$3:AB43,午前半!$A$1))</f>
        <v/>
      </c>
      <c r="AC93" s="146" t="str">
        <f>IF(COUNTIF('勤務表 (2)'!AC$3:AC43,午前半!$A$1)=COUNTIF('勤務表 (2)'!AC$3:AC42,午前半!$A$1),"",COUNTIF('勤務表 (2)'!AC$3:AC43,午前半!$A$1))</f>
        <v/>
      </c>
      <c r="AD93" s="146" t="str">
        <f>IF(COUNTIF('勤務表 (2)'!AD$3:AD43,午前半!$A$1)=COUNTIF('勤務表 (2)'!AD$3:AD42,午前半!$A$1),"",COUNTIF('勤務表 (2)'!AD$3:AD43,午前半!$A$1))</f>
        <v/>
      </c>
      <c r="AE93" s="146" t="str">
        <f>IF(COUNTIF('勤務表 (2)'!AE$3:AE43,午前半!$A$1)=COUNTIF('勤務表 (2)'!AE$3:AE42,午前半!$A$1),"",COUNTIF('勤務表 (2)'!AE$3:AE43,午前半!$A$1))</f>
        <v/>
      </c>
      <c r="AF93" s="146" t="str">
        <f>IF(COUNTIF('勤務表 (2)'!AF$3:AF43,午前半!$A$1)=COUNTIF('勤務表 (2)'!AF$3:AF42,午前半!$A$1),"",COUNTIF('勤務表 (2)'!AF$3:AF43,午前半!$A$1))</f>
        <v/>
      </c>
      <c r="AG93" s="146" t="str">
        <f>IF(COUNTIF('勤務表 (2)'!AG$3:AG43,午前半!$A$1)=COUNTIF('勤務表 (2)'!AG$3:AG42,午前半!$A$1),"",COUNTIF('勤務表 (2)'!AG$3:AG43,午前半!$A$1))</f>
        <v/>
      </c>
      <c r="AH93" s="144" t="str">
        <f>IF(COUNTIF('勤務表 (2)'!AH$3:AH43,午前半!$A$1)=COUNTIF('勤務表 (2)'!AH$3:AH42,午前半!$A$1),"",COUNTIF('勤務表 (2)'!AH$3:AH43,午前半!$A$1))</f>
        <v/>
      </c>
    </row>
    <row r="94" spans="1:34" s="37" customFormat="1" ht="13.15" customHeight="1" x14ac:dyDescent="0.2">
      <c r="A94" s="142" t="str">
        <f>IFERROR(IF(A93+1&lt;=MAX('デイリーデータ (2)'!G:G),A93+1,""),"")</f>
        <v/>
      </c>
      <c r="B94" s="143">
        <f t="shared" si="10"/>
        <v>0</v>
      </c>
      <c r="C94" s="144">
        <f t="shared" si="11"/>
        <v>0</v>
      </c>
      <c r="D94" s="145" t="str">
        <f>IF(COUNTIF('勤務表 (2)'!D$3:D44,午前半!$A$1)=COUNTIF('勤務表 (2)'!D$3:D43,午前半!$A$1),"",COUNTIF('勤務表 (2)'!D$3:D44,午前半!$A$1))</f>
        <v/>
      </c>
      <c r="E94" s="146" t="str">
        <f>IF(COUNTIF('勤務表 (2)'!E$3:E44,午前半!$A$1)=COUNTIF('勤務表 (2)'!E$3:E43,午前半!$A$1),"",COUNTIF('勤務表 (2)'!E$3:E44,午前半!$A$1))</f>
        <v/>
      </c>
      <c r="F94" s="146" t="str">
        <f>IF(COUNTIF('勤務表 (2)'!F$3:F44,午前半!$A$1)=COUNTIF('勤務表 (2)'!F$3:F43,午前半!$A$1),"",COUNTIF('勤務表 (2)'!F$3:F44,午前半!$A$1))</f>
        <v/>
      </c>
      <c r="G94" s="146" t="str">
        <f>IF(COUNTIF('勤務表 (2)'!G$3:G44,午前半!$A$1)=COUNTIF('勤務表 (2)'!G$3:G43,午前半!$A$1),"",COUNTIF('勤務表 (2)'!G$3:G44,午前半!$A$1))</f>
        <v/>
      </c>
      <c r="H94" s="146" t="str">
        <f>IF(COUNTIF('勤務表 (2)'!H$3:H44,午前半!$A$1)=COUNTIF('勤務表 (2)'!H$3:H43,午前半!$A$1),"",COUNTIF('勤務表 (2)'!H$3:H44,午前半!$A$1))</f>
        <v/>
      </c>
      <c r="I94" s="146" t="str">
        <f>IF(COUNTIF('勤務表 (2)'!I$3:I44,午前半!$A$1)=COUNTIF('勤務表 (2)'!I$3:I43,午前半!$A$1),"",COUNTIF('勤務表 (2)'!I$3:I44,午前半!$A$1))</f>
        <v/>
      </c>
      <c r="J94" s="146" t="str">
        <f>IF(COUNTIF('勤務表 (2)'!J$3:J44,午前半!$A$1)=COUNTIF('勤務表 (2)'!J$3:J43,午前半!$A$1),"",COUNTIF('勤務表 (2)'!J$3:J44,午前半!$A$1))</f>
        <v/>
      </c>
      <c r="K94" s="146" t="str">
        <f>IF(COUNTIF('勤務表 (2)'!K$3:K44,午前半!$A$1)=COUNTIF('勤務表 (2)'!K$3:K43,午前半!$A$1),"",COUNTIF('勤務表 (2)'!K$3:K44,午前半!$A$1))</f>
        <v/>
      </c>
      <c r="L94" s="146" t="str">
        <f>IF(COUNTIF('勤務表 (2)'!L$3:L44,午前半!$A$1)=COUNTIF('勤務表 (2)'!L$3:L43,午前半!$A$1),"",COUNTIF('勤務表 (2)'!L$3:L44,午前半!$A$1))</f>
        <v/>
      </c>
      <c r="M94" s="146" t="str">
        <f>IF(COUNTIF('勤務表 (2)'!M$3:M44,午前半!$A$1)=COUNTIF('勤務表 (2)'!M$3:M43,午前半!$A$1),"",COUNTIF('勤務表 (2)'!M$3:M44,午前半!$A$1))</f>
        <v/>
      </c>
      <c r="N94" s="146" t="str">
        <f>IF(COUNTIF('勤務表 (2)'!N$3:N44,午前半!$A$1)=COUNTIF('勤務表 (2)'!N$3:N43,午前半!$A$1),"",COUNTIF('勤務表 (2)'!N$3:N44,午前半!$A$1))</f>
        <v/>
      </c>
      <c r="O94" s="146" t="str">
        <f>IF(COUNTIF('勤務表 (2)'!O$3:O44,午前半!$A$1)=COUNTIF('勤務表 (2)'!O$3:O43,午前半!$A$1),"",COUNTIF('勤務表 (2)'!O$3:O44,午前半!$A$1))</f>
        <v/>
      </c>
      <c r="P94" s="146" t="str">
        <f>IF(COUNTIF('勤務表 (2)'!P$3:P44,午前半!$A$1)=COUNTIF('勤務表 (2)'!P$3:P43,午前半!$A$1),"",COUNTIF('勤務表 (2)'!P$3:P44,午前半!$A$1))</f>
        <v/>
      </c>
      <c r="Q94" s="146" t="str">
        <f>IF(COUNTIF('勤務表 (2)'!Q$3:Q44,午前半!$A$1)=COUNTIF('勤務表 (2)'!Q$3:Q43,午前半!$A$1),"",COUNTIF('勤務表 (2)'!Q$3:Q44,午前半!$A$1))</f>
        <v/>
      </c>
      <c r="R94" s="146" t="str">
        <f>IF(COUNTIF('勤務表 (2)'!R$3:R44,午前半!$A$1)=COUNTIF('勤務表 (2)'!R$3:R43,午前半!$A$1),"",COUNTIF('勤務表 (2)'!R$3:R44,午前半!$A$1))</f>
        <v/>
      </c>
      <c r="S94" s="146" t="str">
        <f>IF(COUNTIF('勤務表 (2)'!S$3:S44,午前半!$A$1)=COUNTIF('勤務表 (2)'!S$3:S43,午前半!$A$1),"",COUNTIF('勤務表 (2)'!S$3:S44,午前半!$A$1))</f>
        <v/>
      </c>
      <c r="T94" s="146" t="str">
        <f>IF(COUNTIF('勤務表 (2)'!T$3:T44,午前半!$A$1)=COUNTIF('勤務表 (2)'!T$3:T43,午前半!$A$1),"",COUNTIF('勤務表 (2)'!T$3:T44,午前半!$A$1))</f>
        <v/>
      </c>
      <c r="U94" s="146" t="str">
        <f>IF(COUNTIF('勤務表 (2)'!U$3:U44,午前半!$A$1)=COUNTIF('勤務表 (2)'!U$3:U43,午前半!$A$1),"",COUNTIF('勤務表 (2)'!U$3:U44,午前半!$A$1))</f>
        <v/>
      </c>
      <c r="V94" s="146" t="str">
        <f>IF(COUNTIF('勤務表 (2)'!V$3:V44,午前半!$A$1)=COUNTIF('勤務表 (2)'!V$3:V43,午前半!$A$1),"",COUNTIF('勤務表 (2)'!V$3:V44,午前半!$A$1))</f>
        <v/>
      </c>
      <c r="W94" s="146" t="str">
        <f>IF(COUNTIF('勤務表 (2)'!W$3:W44,午前半!$A$1)=COUNTIF('勤務表 (2)'!W$3:W43,午前半!$A$1),"",COUNTIF('勤務表 (2)'!W$3:W44,午前半!$A$1))</f>
        <v/>
      </c>
      <c r="X94" s="146" t="str">
        <f>IF(COUNTIF('勤務表 (2)'!X$3:X44,午前半!$A$1)=COUNTIF('勤務表 (2)'!X$3:X43,午前半!$A$1),"",COUNTIF('勤務表 (2)'!X$3:X44,午前半!$A$1))</f>
        <v/>
      </c>
      <c r="Y94" s="146" t="str">
        <f>IF(COUNTIF('勤務表 (2)'!Y$3:Y44,午前半!$A$1)=COUNTIF('勤務表 (2)'!Y$3:Y43,午前半!$A$1),"",COUNTIF('勤務表 (2)'!Y$3:Y44,午前半!$A$1))</f>
        <v/>
      </c>
      <c r="Z94" s="146" t="str">
        <f>IF(COUNTIF('勤務表 (2)'!Z$3:Z44,午前半!$A$1)=COUNTIF('勤務表 (2)'!Z$3:Z43,午前半!$A$1),"",COUNTIF('勤務表 (2)'!Z$3:Z44,午前半!$A$1))</f>
        <v/>
      </c>
      <c r="AA94" s="146" t="str">
        <f>IF(COUNTIF('勤務表 (2)'!AA$3:AA44,午前半!$A$1)=COUNTIF('勤務表 (2)'!AA$3:AA43,午前半!$A$1),"",COUNTIF('勤務表 (2)'!AA$3:AA44,午前半!$A$1))</f>
        <v/>
      </c>
      <c r="AB94" s="146" t="str">
        <f>IF(COUNTIF('勤務表 (2)'!AB$3:AB44,午前半!$A$1)=COUNTIF('勤務表 (2)'!AB$3:AB43,午前半!$A$1),"",COUNTIF('勤務表 (2)'!AB$3:AB44,午前半!$A$1))</f>
        <v/>
      </c>
      <c r="AC94" s="146" t="str">
        <f>IF(COUNTIF('勤務表 (2)'!AC$3:AC44,午前半!$A$1)=COUNTIF('勤務表 (2)'!AC$3:AC43,午前半!$A$1),"",COUNTIF('勤務表 (2)'!AC$3:AC44,午前半!$A$1))</f>
        <v/>
      </c>
      <c r="AD94" s="146" t="str">
        <f>IF(COUNTIF('勤務表 (2)'!AD$3:AD44,午前半!$A$1)=COUNTIF('勤務表 (2)'!AD$3:AD43,午前半!$A$1),"",COUNTIF('勤務表 (2)'!AD$3:AD44,午前半!$A$1))</f>
        <v/>
      </c>
      <c r="AE94" s="146" t="str">
        <f>IF(COUNTIF('勤務表 (2)'!AE$3:AE44,午前半!$A$1)=COUNTIF('勤務表 (2)'!AE$3:AE43,午前半!$A$1),"",COUNTIF('勤務表 (2)'!AE$3:AE44,午前半!$A$1))</f>
        <v/>
      </c>
      <c r="AF94" s="146" t="str">
        <f>IF(COUNTIF('勤務表 (2)'!AF$3:AF44,午前半!$A$1)=COUNTIF('勤務表 (2)'!AF$3:AF43,午前半!$A$1),"",COUNTIF('勤務表 (2)'!AF$3:AF44,午前半!$A$1))</f>
        <v/>
      </c>
      <c r="AG94" s="146" t="str">
        <f>IF(COUNTIF('勤務表 (2)'!AG$3:AG44,午前半!$A$1)=COUNTIF('勤務表 (2)'!AG$3:AG43,午前半!$A$1),"",COUNTIF('勤務表 (2)'!AG$3:AG44,午前半!$A$1))</f>
        <v/>
      </c>
      <c r="AH94" s="144" t="str">
        <f>IF(COUNTIF('勤務表 (2)'!AH$3:AH44,午前半!$A$1)=COUNTIF('勤務表 (2)'!AH$3:AH43,午前半!$A$1),"",COUNTIF('勤務表 (2)'!AH$3:AH44,午前半!$A$1))</f>
        <v/>
      </c>
    </row>
    <row r="95" spans="1:34" s="37" customFormat="1" ht="13.15" customHeight="1" x14ac:dyDescent="0.2">
      <c r="A95" s="142" t="str">
        <f>IFERROR(IF(A94+1&lt;=MAX('デイリーデータ (2)'!G:G),A94+1,""),"")</f>
        <v/>
      </c>
      <c r="B95" s="143">
        <f t="shared" si="10"/>
        <v>0</v>
      </c>
      <c r="C95" s="144">
        <f t="shared" si="11"/>
        <v>0</v>
      </c>
      <c r="D95" s="145" t="str">
        <f>IF(COUNTIF('勤務表 (2)'!D$3:D45,午前半!$A$1)=COUNTIF('勤務表 (2)'!D$3:D44,午前半!$A$1),"",COUNTIF('勤務表 (2)'!D$3:D45,午前半!$A$1))</f>
        <v/>
      </c>
      <c r="E95" s="146" t="str">
        <f>IF(COUNTIF('勤務表 (2)'!E$3:E45,午前半!$A$1)=COUNTIF('勤務表 (2)'!E$3:E44,午前半!$A$1),"",COUNTIF('勤務表 (2)'!E$3:E45,午前半!$A$1))</f>
        <v/>
      </c>
      <c r="F95" s="146" t="str">
        <f>IF(COUNTIF('勤務表 (2)'!F$3:F45,午前半!$A$1)=COUNTIF('勤務表 (2)'!F$3:F44,午前半!$A$1),"",COUNTIF('勤務表 (2)'!F$3:F45,午前半!$A$1))</f>
        <v/>
      </c>
      <c r="G95" s="146" t="str">
        <f>IF(COUNTIF('勤務表 (2)'!G$3:G45,午前半!$A$1)=COUNTIF('勤務表 (2)'!G$3:G44,午前半!$A$1),"",COUNTIF('勤務表 (2)'!G$3:G45,午前半!$A$1))</f>
        <v/>
      </c>
      <c r="H95" s="146" t="str">
        <f>IF(COUNTIF('勤務表 (2)'!H$3:H45,午前半!$A$1)=COUNTIF('勤務表 (2)'!H$3:H44,午前半!$A$1),"",COUNTIF('勤務表 (2)'!H$3:H45,午前半!$A$1))</f>
        <v/>
      </c>
      <c r="I95" s="146" t="str">
        <f>IF(COUNTIF('勤務表 (2)'!I$3:I45,午前半!$A$1)=COUNTIF('勤務表 (2)'!I$3:I44,午前半!$A$1),"",COUNTIF('勤務表 (2)'!I$3:I45,午前半!$A$1))</f>
        <v/>
      </c>
      <c r="J95" s="146" t="str">
        <f>IF(COUNTIF('勤務表 (2)'!J$3:J45,午前半!$A$1)=COUNTIF('勤務表 (2)'!J$3:J44,午前半!$A$1),"",COUNTIF('勤務表 (2)'!J$3:J45,午前半!$A$1))</f>
        <v/>
      </c>
      <c r="K95" s="146" t="str">
        <f>IF(COUNTIF('勤務表 (2)'!K$3:K45,午前半!$A$1)=COUNTIF('勤務表 (2)'!K$3:K44,午前半!$A$1),"",COUNTIF('勤務表 (2)'!K$3:K45,午前半!$A$1))</f>
        <v/>
      </c>
      <c r="L95" s="146" t="str">
        <f>IF(COUNTIF('勤務表 (2)'!L$3:L45,午前半!$A$1)=COUNTIF('勤務表 (2)'!L$3:L44,午前半!$A$1),"",COUNTIF('勤務表 (2)'!L$3:L45,午前半!$A$1))</f>
        <v/>
      </c>
      <c r="M95" s="146" t="str">
        <f>IF(COUNTIF('勤務表 (2)'!M$3:M45,午前半!$A$1)=COUNTIF('勤務表 (2)'!M$3:M44,午前半!$A$1),"",COUNTIF('勤務表 (2)'!M$3:M45,午前半!$A$1))</f>
        <v/>
      </c>
      <c r="N95" s="146" t="str">
        <f>IF(COUNTIF('勤務表 (2)'!N$3:N45,午前半!$A$1)=COUNTIF('勤務表 (2)'!N$3:N44,午前半!$A$1),"",COUNTIF('勤務表 (2)'!N$3:N45,午前半!$A$1))</f>
        <v/>
      </c>
      <c r="O95" s="146" t="str">
        <f>IF(COUNTIF('勤務表 (2)'!O$3:O45,午前半!$A$1)=COUNTIF('勤務表 (2)'!O$3:O44,午前半!$A$1),"",COUNTIF('勤務表 (2)'!O$3:O45,午前半!$A$1))</f>
        <v/>
      </c>
      <c r="P95" s="146" t="str">
        <f>IF(COUNTIF('勤務表 (2)'!P$3:P45,午前半!$A$1)=COUNTIF('勤務表 (2)'!P$3:P44,午前半!$A$1),"",COUNTIF('勤務表 (2)'!P$3:P45,午前半!$A$1))</f>
        <v/>
      </c>
      <c r="Q95" s="146" t="str">
        <f>IF(COUNTIF('勤務表 (2)'!Q$3:Q45,午前半!$A$1)=COUNTIF('勤務表 (2)'!Q$3:Q44,午前半!$A$1),"",COUNTIF('勤務表 (2)'!Q$3:Q45,午前半!$A$1))</f>
        <v/>
      </c>
      <c r="R95" s="146" t="str">
        <f>IF(COUNTIF('勤務表 (2)'!R$3:R45,午前半!$A$1)=COUNTIF('勤務表 (2)'!R$3:R44,午前半!$A$1),"",COUNTIF('勤務表 (2)'!R$3:R45,午前半!$A$1))</f>
        <v/>
      </c>
      <c r="S95" s="146" t="str">
        <f>IF(COUNTIF('勤務表 (2)'!S$3:S45,午前半!$A$1)=COUNTIF('勤務表 (2)'!S$3:S44,午前半!$A$1),"",COUNTIF('勤務表 (2)'!S$3:S45,午前半!$A$1))</f>
        <v/>
      </c>
      <c r="T95" s="146" t="str">
        <f>IF(COUNTIF('勤務表 (2)'!T$3:T45,午前半!$A$1)=COUNTIF('勤務表 (2)'!T$3:T44,午前半!$A$1),"",COUNTIF('勤務表 (2)'!T$3:T45,午前半!$A$1))</f>
        <v/>
      </c>
      <c r="U95" s="146" t="str">
        <f>IF(COUNTIF('勤務表 (2)'!U$3:U45,午前半!$A$1)=COUNTIF('勤務表 (2)'!U$3:U44,午前半!$A$1),"",COUNTIF('勤務表 (2)'!U$3:U45,午前半!$A$1))</f>
        <v/>
      </c>
      <c r="V95" s="146" t="str">
        <f>IF(COUNTIF('勤務表 (2)'!V$3:V45,午前半!$A$1)=COUNTIF('勤務表 (2)'!V$3:V44,午前半!$A$1),"",COUNTIF('勤務表 (2)'!V$3:V45,午前半!$A$1))</f>
        <v/>
      </c>
      <c r="W95" s="146" t="str">
        <f>IF(COUNTIF('勤務表 (2)'!W$3:W45,午前半!$A$1)=COUNTIF('勤務表 (2)'!W$3:W44,午前半!$A$1),"",COUNTIF('勤務表 (2)'!W$3:W45,午前半!$A$1))</f>
        <v/>
      </c>
      <c r="X95" s="146" t="str">
        <f>IF(COUNTIF('勤務表 (2)'!X$3:X45,午前半!$A$1)=COUNTIF('勤務表 (2)'!X$3:X44,午前半!$A$1),"",COUNTIF('勤務表 (2)'!X$3:X45,午前半!$A$1))</f>
        <v/>
      </c>
      <c r="Y95" s="146" t="str">
        <f>IF(COUNTIF('勤務表 (2)'!Y$3:Y45,午前半!$A$1)=COUNTIF('勤務表 (2)'!Y$3:Y44,午前半!$A$1),"",COUNTIF('勤務表 (2)'!Y$3:Y45,午前半!$A$1))</f>
        <v/>
      </c>
      <c r="Z95" s="146" t="str">
        <f>IF(COUNTIF('勤務表 (2)'!Z$3:Z45,午前半!$A$1)=COUNTIF('勤務表 (2)'!Z$3:Z44,午前半!$A$1),"",COUNTIF('勤務表 (2)'!Z$3:Z45,午前半!$A$1))</f>
        <v/>
      </c>
      <c r="AA95" s="146" t="str">
        <f>IF(COUNTIF('勤務表 (2)'!AA$3:AA45,午前半!$A$1)=COUNTIF('勤務表 (2)'!AA$3:AA44,午前半!$A$1),"",COUNTIF('勤務表 (2)'!AA$3:AA45,午前半!$A$1))</f>
        <v/>
      </c>
      <c r="AB95" s="146" t="str">
        <f>IF(COUNTIF('勤務表 (2)'!AB$3:AB45,午前半!$A$1)=COUNTIF('勤務表 (2)'!AB$3:AB44,午前半!$A$1),"",COUNTIF('勤務表 (2)'!AB$3:AB45,午前半!$A$1))</f>
        <v/>
      </c>
      <c r="AC95" s="146" t="str">
        <f>IF(COUNTIF('勤務表 (2)'!AC$3:AC45,午前半!$A$1)=COUNTIF('勤務表 (2)'!AC$3:AC44,午前半!$A$1),"",COUNTIF('勤務表 (2)'!AC$3:AC45,午前半!$A$1))</f>
        <v/>
      </c>
      <c r="AD95" s="146" t="str">
        <f>IF(COUNTIF('勤務表 (2)'!AD$3:AD45,午前半!$A$1)=COUNTIF('勤務表 (2)'!AD$3:AD44,午前半!$A$1),"",COUNTIF('勤務表 (2)'!AD$3:AD45,午前半!$A$1))</f>
        <v/>
      </c>
      <c r="AE95" s="146" t="str">
        <f>IF(COUNTIF('勤務表 (2)'!AE$3:AE45,午前半!$A$1)=COUNTIF('勤務表 (2)'!AE$3:AE44,午前半!$A$1),"",COUNTIF('勤務表 (2)'!AE$3:AE45,午前半!$A$1))</f>
        <v/>
      </c>
      <c r="AF95" s="146" t="str">
        <f>IF(COUNTIF('勤務表 (2)'!AF$3:AF45,午前半!$A$1)=COUNTIF('勤務表 (2)'!AF$3:AF44,午前半!$A$1),"",COUNTIF('勤務表 (2)'!AF$3:AF45,午前半!$A$1))</f>
        <v/>
      </c>
      <c r="AG95" s="146" t="str">
        <f>IF(COUNTIF('勤務表 (2)'!AG$3:AG45,午前半!$A$1)=COUNTIF('勤務表 (2)'!AG$3:AG44,午前半!$A$1),"",COUNTIF('勤務表 (2)'!AG$3:AG45,午前半!$A$1))</f>
        <v/>
      </c>
      <c r="AH95" s="144" t="str">
        <f>IF(COUNTIF('勤務表 (2)'!AH$3:AH45,午前半!$A$1)=COUNTIF('勤務表 (2)'!AH$3:AH44,午前半!$A$1),"",COUNTIF('勤務表 (2)'!AH$3:AH45,午前半!$A$1))</f>
        <v/>
      </c>
    </row>
    <row r="96" spans="1:34" s="37" customFormat="1" ht="13.15" customHeight="1" x14ac:dyDescent="0.2">
      <c r="A96" s="142" t="str">
        <f>IFERROR(IF(A95+1&lt;=MAX('デイリーデータ (2)'!G:G),A95+1,""),"")</f>
        <v/>
      </c>
      <c r="B96" s="143">
        <f t="shared" si="10"/>
        <v>0</v>
      </c>
      <c r="C96" s="144">
        <f t="shared" si="11"/>
        <v>0</v>
      </c>
      <c r="D96" s="145" t="str">
        <f>IF(COUNTIF('勤務表 (2)'!D$3:D46,午前半!$A$1)=COUNTIF('勤務表 (2)'!D$3:D45,午前半!$A$1),"",COUNTIF('勤務表 (2)'!D$3:D46,午前半!$A$1))</f>
        <v/>
      </c>
      <c r="E96" s="146" t="str">
        <f>IF(COUNTIF('勤務表 (2)'!E$3:E46,午前半!$A$1)=COUNTIF('勤務表 (2)'!E$3:E45,午前半!$A$1),"",COUNTIF('勤務表 (2)'!E$3:E46,午前半!$A$1))</f>
        <v/>
      </c>
      <c r="F96" s="146" t="str">
        <f>IF(COUNTIF('勤務表 (2)'!F$3:F46,午前半!$A$1)=COUNTIF('勤務表 (2)'!F$3:F45,午前半!$A$1),"",COUNTIF('勤務表 (2)'!F$3:F46,午前半!$A$1))</f>
        <v/>
      </c>
      <c r="G96" s="146" t="str">
        <f>IF(COUNTIF('勤務表 (2)'!G$3:G46,午前半!$A$1)=COUNTIF('勤務表 (2)'!G$3:G45,午前半!$A$1),"",COUNTIF('勤務表 (2)'!G$3:G46,午前半!$A$1))</f>
        <v/>
      </c>
      <c r="H96" s="146" t="str">
        <f>IF(COUNTIF('勤務表 (2)'!H$3:H46,午前半!$A$1)=COUNTIF('勤務表 (2)'!H$3:H45,午前半!$A$1),"",COUNTIF('勤務表 (2)'!H$3:H46,午前半!$A$1))</f>
        <v/>
      </c>
      <c r="I96" s="146" t="str">
        <f>IF(COUNTIF('勤務表 (2)'!I$3:I46,午前半!$A$1)=COUNTIF('勤務表 (2)'!I$3:I45,午前半!$A$1),"",COUNTIF('勤務表 (2)'!I$3:I46,午前半!$A$1))</f>
        <v/>
      </c>
      <c r="J96" s="146" t="str">
        <f>IF(COUNTIF('勤務表 (2)'!J$3:J46,午前半!$A$1)=COUNTIF('勤務表 (2)'!J$3:J45,午前半!$A$1),"",COUNTIF('勤務表 (2)'!J$3:J46,午前半!$A$1))</f>
        <v/>
      </c>
      <c r="K96" s="146" t="str">
        <f>IF(COUNTIF('勤務表 (2)'!K$3:K46,午前半!$A$1)=COUNTIF('勤務表 (2)'!K$3:K45,午前半!$A$1),"",COUNTIF('勤務表 (2)'!K$3:K46,午前半!$A$1))</f>
        <v/>
      </c>
      <c r="L96" s="146" t="str">
        <f>IF(COUNTIF('勤務表 (2)'!L$3:L46,午前半!$A$1)=COUNTIF('勤務表 (2)'!L$3:L45,午前半!$A$1),"",COUNTIF('勤務表 (2)'!L$3:L46,午前半!$A$1))</f>
        <v/>
      </c>
      <c r="M96" s="146" t="str">
        <f>IF(COUNTIF('勤務表 (2)'!M$3:M46,午前半!$A$1)=COUNTIF('勤務表 (2)'!M$3:M45,午前半!$A$1),"",COUNTIF('勤務表 (2)'!M$3:M46,午前半!$A$1))</f>
        <v/>
      </c>
      <c r="N96" s="146" t="str">
        <f>IF(COUNTIF('勤務表 (2)'!N$3:N46,午前半!$A$1)=COUNTIF('勤務表 (2)'!N$3:N45,午前半!$A$1),"",COUNTIF('勤務表 (2)'!N$3:N46,午前半!$A$1))</f>
        <v/>
      </c>
      <c r="O96" s="146" t="str">
        <f>IF(COUNTIF('勤務表 (2)'!O$3:O46,午前半!$A$1)=COUNTIF('勤務表 (2)'!O$3:O45,午前半!$A$1),"",COUNTIF('勤務表 (2)'!O$3:O46,午前半!$A$1))</f>
        <v/>
      </c>
      <c r="P96" s="146" t="str">
        <f>IF(COUNTIF('勤務表 (2)'!P$3:P46,午前半!$A$1)=COUNTIF('勤務表 (2)'!P$3:P45,午前半!$A$1),"",COUNTIF('勤務表 (2)'!P$3:P46,午前半!$A$1))</f>
        <v/>
      </c>
      <c r="Q96" s="146" t="str">
        <f>IF(COUNTIF('勤務表 (2)'!Q$3:Q46,午前半!$A$1)=COUNTIF('勤務表 (2)'!Q$3:Q45,午前半!$A$1),"",COUNTIF('勤務表 (2)'!Q$3:Q46,午前半!$A$1))</f>
        <v/>
      </c>
      <c r="R96" s="146" t="str">
        <f>IF(COUNTIF('勤務表 (2)'!R$3:R46,午前半!$A$1)=COUNTIF('勤務表 (2)'!R$3:R45,午前半!$A$1),"",COUNTIF('勤務表 (2)'!R$3:R46,午前半!$A$1))</f>
        <v/>
      </c>
      <c r="S96" s="146" t="str">
        <f>IF(COUNTIF('勤務表 (2)'!S$3:S46,午前半!$A$1)=COUNTIF('勤務表 (2)'!S$3:S45,午前半!$A$1),"",COUNTIF('勤務表 (2)'!S$3:S46,午前半!$A$1))</f>
        <v/>
      </c>
      <c r="T96" s="146" t="str">
        <f>IF(COUNTIF('勤務表 (2)'!T$3:T46,午前半!$A$1)=COUNTIF('勤務表 (2)'!T$3:T45,午前半!$A$1),"",COUNTIF('勤務表 (2)'!T$3:T46,午前半!$A$1))</f>
        <v/>
      </c>
      <c r="U96" s="146" t="str">
        <f>IF(COUNTIF('勤務表 (2)'!U$3:U46,午前半!$A$1)=COUNTIF('勤務表 (2)'!U$3:U45,午前半!$A$1),"",COUNTIF('勤務表 (2)'!U$3:U46,午前半!$A$1))</f>
        <v/>
      </c>
      <c r="V96" s="146" t="str">
        <f>IF(COUNTIF('勤務表 (2)'!V$3:V46,午前半!$A$1)=COUNTIF('勤務表 (2)'!V$3:V45,午前半!$A$1),"",COUNTIF('勤務表 (2)'!V$3:V46,午前半!$A$1))</f>
        <v/>
      </c>
      <c r="W96" s="146" t="str">
        <f>IF(COUNTIF('勤務表 (2)'!W$3:W46,午前半!$A$1)=COUNTIF('勤務表 (2)'!W$3:W45,午前半!$A$1),"",COUNTIF('勤務表 (2)'!W$3:W46,午前半!$A$1))</f>
        <v/>
      </c>
      <c r="X96" s="146" t="str">
        <f>IF(COUNTIF('勤務表 (2)'!X$3:X46,午前半!$A$1)=COUNTIF('勤務表 (2)'!X$3:X45,午前半!$A$1),"",COUNTIF('勤務表 (2)'!X$3:X46,午前半!$A$1))</f>
        <v/>
      </c>
      <c r="Y96" s="146" t="str">
        <f>IF(COUNTIF('勤務表 (2)'!Y$3:Y46,午前半!$A$1)=COUNTIF('勤務表 (2)'!Y$3:Y45,午前半!$A$1),"",COUNTIF('勤務表 (2)'!Y$3:Y46,午前半!$A$1))</f>
        <v/>
      </c>
      <c r="Z96" s="146" t="str">
        <f>IF(COUNTIF('勤務表 (2)'!Z$3:Z46,午前半!$A$1)=COUNTIF('勤務表 (2)'!Z$3:Z45,午前半!$A$1),"",COUNTIF('勤務表 (2)'!Z$3:Z46,午前半!$A$1))</f>
        <v/>
      </c>
      <c r="AA96" s="146" t="str">
        <f>IF(COUNTIF('勤務表 (2)'!AA$3:AA46,午前半!$A$1)=COUNTIF('勤務表 (2)'!AA$3:AA45,午前半!$A$1),"",COUNTIF('勤務表 (2)'!AA$3:AA46,午前半!$A$1))</f>
        <v/>
      </c>
      <c r="AB96" s="146" t="str">
        <f>IF(COUNTIF('勤務表 (2)'!AB$3:AB46,午前半!$A$1)=COUNTIF('勤務表 (2)'!AB$3:AB45,午前半!$A$1),"",COUNTIF('勤務表 (2)'!AB$3:AB46,午前半!$A$1))</f>
        <v/>
      </c>
      <c r="AC96" s="146" t="str">
        <f>IF(COUNTIF('勤務表 (2)'!AC$3:AC46,午前半!$A$1)=COUNTIF('勤務表 (2)'!AC$3:AC45,午前半!$A$1),"",COUNTIF('勤務表 (2)'!AC$3:AC46,午前半!$A$1))</f>
        <v/>
      </c>
      <c r="AD96" s="146" t="str">
        <f>IF(COUNTIF('勤務表 (2)'!AD$3:AD46,午前半!$A$1)=COUNTIF('勤務表 (2)'!AD$3:AD45,午前半!$A$1),"",COUNTIF('勤務表 (2)'!AD$3:AD46,午前半!$A$1))</f>
        <v/>
      </c>
      <c r="AE96" s="146" t="str">
        <f>IF(COUNTIF('勤務表 (2)'!AE$3:AE46,午前半!$A$1)=COUNTIF('勤務表 (2)'!AE$3:AE45,午前半!$A$1),"",COUNTIF('勤務表 (2)'!AE$3:AE46,午前半!$A$1))</f>
        <v/>
      </c>
      <c r="AF96" s="146" t="str">
        <f>IF(COUNTIF('勤務表 (2)'!AF$3:AF46,午前半!$A$1)=COUNTIF('勤務表 (2)'!AF$3:AF45,午前半!$A$1),"",COUNTIF('勤務表 (2)'!AF$3:AF46,午前半!$A$1))</f>
        <v/>
      </c>
      <c r="AG96" s="146" t="str">
        <f>IF(COUNTIF('勤務表 (2)'!AG$3:AG46,午前半!$A$1)=COUNTIF('勤務表 (2)'!AG$3:AG45,午前半!$A$1),"",COUNTIF('勤務表 (2)'!AG$3:AG46,午前半!$A$1))</f>
        <v/>
      </c>
      <c r="AH96" s="144" t="str">
        <f>IF(COUNTIF('勤務表 (2)'!AH$3:AH46,午前半!$A$1)=COUNTIF('勤務表 (2)'!AH$3:AH45,午前半!$A$1),"",COUNTIF('勤務表 (2)'!AH$3:AH46,午前半!$A$1))</f>
        <v/>
      </c>
    </row>
    <row r="97" spans="1:34" s="37" customFormat="1" ht="13.15" customHeight="1" x14ac:dyDescent="0.2">
      <c r="A97" s="142" t="str">
        <f>IFERROR(IF(A96+1&lt;=MAX('デイリーデータ (2)'!G:G),A96+1,""),"")</f>
        <v/>
      </c>
      <c r="B97" s="143">
        <f t="shared" si="10"/>
        <v>0</v>
      </c>
      <c r="C97" s="144">
        <f t="shared" si="11"/>
        <v>0</v>
      </c>
      <c r="D97" s="145" t="str">
        <f>IF(COUNTIF('勤務表 (2)'!D$3:D47,午前半!$A$1)=COUNTIF('勤務表 (2)'!D$3:D46,午前半!$A$1),"",COUNTIF('勤務表 (2)'!D$3:D47,午前半!$A$1))</f>
        <v/>
      </c>
      <c r="E97" s="146" t="str">
        <f>IF(COUNTIF('勤務表 (2)'!E$3:E47,午前半!$A$1)=COUNTIF('勤務表 (2)'!E$3:E46,午前半!$A$1),"",COUNTIF('勤務表 (2)'!E$3:E47,午前半!$A$1))</f>
        <v/>
      </c>
      <c r="F97" s="146" t="str">
        <f>IF(COUNTIF('勤務表 (2)'!F$3:F47,午前半!$A$1)=COUNTIF('勤務表 (2)'!F$3:F46,午前半!$A$1),"",COUNTIF('勤務表 (2)'!F$3:F47,午前半!$A$1))</f>
        <v/>
      </c>
      <c r="G97" s="146" t="str">
        <f>IF(COUNTIF('勤務表 (2)'!G$3:G47,午前半!$A$1)=COUNTIF('勤務表 (2)'!G$3:G46,午前半!$A$1),"",COUNTIF('勤務表 (2)'!G$3:G47,午前半!$A$1))</f>
        <v/>
      </c>
      <c r="H97" s="146" t="str">
        <f>IF(COUNTIF('勤務表 (2)'!H$3:H47,午前半!$A$1)=COUNTIF('勤務表 (2)'!H$3:H46,午前半!$A$1),"",COUNTIF('勤務表 (2)'!H$3:H47,午前半!$A$1))</f>
        <v/>
      </c>
      <c r="I97" s="146" t="str">
        <f>IF(COUNTIF('勤務表 (2)'!I$3:I47,午前半!$A$1)=COUNTIF('勤務表 (2)'!I$3:I46,午前半!$A$1),"",COUNTIF('勤務表 (2)'!I$3:I47,午前半!$A$1))</f>
        <v/>
      </c>
      <c r="J97" s="146" t="str">
        <f>IF(COUNTIF('勤務表 (2)'!J$3:J47,午前半!$A$1)=COUNTIF('勤務表 (2)'!J$3:J46,午前半!$A$1),"",COUNTIF('勤務表 (2)'!J$3:J47,午前半!$A$1))</f>
        <v/>
      </c>
      <c r="K97" s="146" t="str">
        <f>IF(COUNTIF('勤務表 (2)'!K$3:K47,午前半!$A$1)=COUNTIF('勤務表 (2)'!K$3:K46,午前半!$A$1),"",COUNTIF('勤務表 (2)'!K$3:K47,午前半!$A$1))</f>
        <v/>
      </c>
      <c r="L97" s="146" t="str">
        <f>IF(COUNTIF('勤務表 (2)'!L$3:L47,午前半!$A$1)=COUNTIF('勤務表 (2)'!L$3:L46,午前半!$A$1),"",COUNTIF('勤務表 (2)'!L$3:L47,午前半!$A$1))</f>
        <v/>
      </c>
      <c r="M97" s="146" t="str">
        <f>IF(COUNTIF('勤務表 (2)'!M$3:M47,午前半!$A$1)=COUNTIF('勤務表 (2)'!M$3:M46,午前半!$A$1),"",COUNTIF('勤務表 (2)'!M$3:M47,午前半!$A$1))</f>
        <v/>
      </c>
      <c r="N97" s="146" t="str">
        <f>IF(COUNTIF('勤務表 (2)'!N$3:N47,午前半!$A$1)=COUNTIF('勤務表 (2)'!N$3:N46,午前半!$A$1),"",COUNTIF('勤務表 (2)'!N$3:N47,午前半!$A$1))</f>
        <v/>
      </c>
      <c r="O97" s="146" t="str">
        <f>IF(COUNTIF('勤務表 (2)'!O$3:O47,午前半!$A$1)=COUNTIF('勤務表 (2)'!O$3:O46,午前半!$A$1),"",COUNTIF('勤務表 (2)'!O$3:O47,午前半!$A$1))</f>
        <v/>
      </c>
      <c r="P97" s="146" t="str">
        <f>IF(COUNTIF('勤務表 (2)'!P$3:P47,午前半!$A$1)=COUNTIF('勤務表 (2)'!P$3:P46,午前半!$A$1),"",COUNTIF('勤務表 (2)'!P$3:P47,午前半!$A$1))</f>
        <v/>
      </c>
      <c r="Q97" s="146" t="str">
        <f>IF(COUNTIF('勤務表 (2)'!Q$3:Q47,午前半!$A$1)=COUNTIF('勤務表 (2)'!Q$3:Q46,午前半!$A$1),"",COUNTIF('勤務表 (2)'!Q$3:Q47,午前半!$A$1))</f>
        <v/>
      </c>
      <c r="R97" s="146" t="str">
        <f>IF(COUNTIF('勤務表 (2)'!R$3:R47,午前半!$A$1)=COUNTIF('勤務表 (2)'!R$3:R46,午前半!$A$1),"",COUNTIF('勤務表 (2)'!R$3:R47,午前半!$A$1))</f>
        <v/>
      </c>
      <c r="S97" s="146" t="str">
        <f>IF(COUNTIF('勤務表 (2)'!S$3:S47,午前半!$A$1)=COUNTIF('勤務表 (2)'!S$3:S46,午前半!$A$1),"",COUNTIF('勤務表 (2)'!S$3:S47,午前半!$A$1))</f>
        <v/>
      </c>
      <c r="T97" s="146" t="str">
        <f>IF(COUNTIF('勤務表 (2)'!T$3:T47,午前半!$A$1)=COUNTIF('勤務表 (2)'!T$3:T46,午前半!$A$1),"",COUNTIF('勤務表 (2)'!T$3:T47,午前半!$A$1))</f>
        <v/>
      </c>
      <c r="U97" s="146" t="str">
        <f>IF(COUNTIF('勤務表 (2)'!U$3:U47,午前半!$A$1)=COUNTIF('勤務表 (2)'!U$3:U46,午前半!$A$1),"",COUNTIF('勤務表 (2)'!U$3:U47,午前半!$A$1))</f>
        <v/>
      </c>
      <c r="V97" s="146" t="str">
        <f>IF(COUNTIF('勤務表 (2)'!V$3:V47,午前半!$A$1)=COUNTIF('勤務表 (2)'!V$3:V46,午前半!$A$1),"",COUNTIF('勤務表 (2)'!V$3:V47,午前半!$A$1))</f>
        <v/>
      </c>
      <c r="W97" s="146" t="str">
        <f>IF(COUNTIF('勤務表 (2)'!W$3:W47,午前半!$A$1)=COUNTIF('勤務表 (2)'!W$3:W46,午前半!$A$1),"",COUNTIF('勤務表 (2)'!W$3:W47,午前半!$A$1))</f>
        <v/>
      </c>
      <c r="X97" s="146" t="str">
        <f>IF(COUNTIF('勤務表 (2)'!X$3:X47,午前半!$A$1)=COUNTIF('勤務表 (2)'!X$3:X46,午前半!$A$1),"",COUNTIF('勤務表 (2)'!X$3:X47,午前半!$A$1))</f>
        <v/>
      </c>
      <c r="Y97" s="146" t="str">
        <f>IF(COUNTIF('勤務表 (2)'!Y$3:Y47,午前半!$A$1)=COUNTIF('勤務表 (2)'!Y$3:Y46,午前半!$A$1),"",COUNTIF('勤務表 (2)'!Y$3:Y47,午前半!$A$1))</f>
        <v/>
      </c>
      <c r="Z97" s="146" t="str">
        <f>IF(COUNTIF('勤務表 (2)'!Z$3:Z47,午前半!$A$1)=COUNTIF('勤務表 (2)'!Z$3:Z46,午前半!$A$1),"",COUNTIF('勤務表 (2)'!Z$3:Z47,午前半!$A$1))</f>
        <v/>
      </c>
      <c r="AA97" s="146" t="str">
        <f>IF(COUNTIF('勤務表 (2)'!AA$3:AA47,午前半!$A$1)=COUNTIF('勤務表 (2)'!AA$3:AA46,午前半!$A$1),"",COUNTIF('勤務表 (2)'!AA$3:AA47,午前半!$A$1))</f>
        <v/>
      </c>
      <c r="AB97" s="146" t="str">
        <f>IF(COUNTIF('勤務表 (2)'!AB$3:AB47,午前半!$A$1)=COUNTIF('勤務表 (2)'!AB$3:AB46,午前半!$A$1),"",COUNTIF('勤務表 (2)'!AB$3:AB47,午前半!$A$1))</f>
        <v/>
      </c>
      <c r="AC97" s="146" t="str">
        <f>IF(COUNTIF('勤務表 (2)'!AC$3:AC47,午前半!$A$1)=COUNTIF('勤務表 (2)'!AC$3:AC46,午前半!$A$1),"",COUNTIF('勤務表 (2)'!AC$3:AC47,午前半!$A$1))</f>
        <v/>
      </c>
      <c r="AD97" s="146" t="str">
        <f>IF(COUNTIF('勤務表 (2)'!AD$3:AD47,午前半!$A$1)=COUNTIF('勤務表 (2)'!AD$3:AD46,午前半!$A$1),"",COUNTIF('勤務表 (2)'!AD$3:AD47,午前半!$A$1))</f>
        <v/>
      </c>
      <c r="AE97" s="146" t="str">
        <f>IF(COUNTIF('勤務表 (2)'!AE$3:AE47,午前半!$A$1)=COUNTIF('勤務表 (2)'!AE$3:AE46,午前半!$A$1),"",COUNTIF('勤務表 (2)'!AE$3:AE47,午前半!$A$1))</f>
        <v/>
      </c>
      <c r="AF97" s="146" t="str">
        <f>IF(COUNTIF('勤務表 (2)'!AF$3:AF47,午前半!$A$1)=COUNTIF('勤務表 (2)'!AF$3:AF46,午前半!$A$1),"",COUNTIF('勤務表 (2)'!AF$3:AF47,午前半!$A$1))</f>
        <v/>
      </c>
      <c r="AG97" s="146" t="str">
        <f>IF(COUNTIF('勤務表 (2)'!AG$3:AG47,午前半!$A$1)=COUNTIF('勤務表 (2)'!AG$3:AG46,午前半!$A$1),"",COUNTIF('勤務表 (2)'!AG$3:AG47,午前半!$A$1))</f>
        <v/>
      </c>
      <c r="AH97" s="144" t="str">
        <f>IF(COUNTIF('勤務表 (2)'!AH$3:AH47,午前半!$A$1)=COUNTIF('勤務表 (2)'!AH$3:AH46,午前半!$A$1),"",COUNTIF('勤務表 (2)'!AH$3:AH47,午前半!$A$1))</f>
        <v/>
      </c>
    </row>
    <row r="98" spans="1:34" s="37" customFormat="1" ht="13.15" customHeight="1" x14ac:dyDescent="0.2">
      <c r="A98" s="142" t="str">
        <f>IFERROR(IF(A97+1&lt;=MAX('デイリーデータ (2)'!G:G),A97+1,""),"")</f>
        <v/>
      </c>
      <c r="B98" s="143">
        <f t="shared" si="10"/>
        <v>0</v>
      </c>
      <c r="C98" s="144">
        <f t="shared" si="11"/>
        <v>0</v>
      </c>
      <c r="D98" s="145" t="str">
        <f>IF(COUNTIF('勤務表 (2)'!D$3:D48,午前半!$A$1)=COUNTIF('勤務表 (2)'!D$3:D47,午前半!$A$1),"",COUNTIF('勤務表 (2)'!D$3:D48,午前半!$A$1))</f>
        <v/>
      </c>
      <c r="E98" s="146" t="str">
        <f>IF(COUNTIF('勤務表 (2)'!E$3:E48,午前半!$A$1)=COUNTIF('勤務表 (2)'!E$3:E47,午前半!$A$1),"",COUNTIF('勤務表 (2)'!E$3:E48,午前半!$A$1))</f>
        <v/>
      </c>
      <c r="F98" s="146" t="str">
        <f>IF(COUNTIF('勤務表 (2)'!F$3:F48,午前半!$A$1)=COUNTIF('勤務表 (2)'!F$3:F47,午前半!$A$1),"",COUNTIF('勤務表 (2)'!F$3:F48,午前半!$A$1))</f>
        <v/>
      </c>
      <c r="G98" s="146" t="str">
        <f>IF(COUNTIF('勤務表 (2)'!G$3:G48,午前半!$A$1)=COUNTIF('勤務表 (2)'!G$3:G47,午前半!$A$1),"",COUNTIF('勤務表 (2)'!G$3:G48,午前半!$A$1))</f>
        <v/>
      </c>
      <c r="H98" s="146" t="str">
        <f>IF(COUNTIF('勤務表 (2)'!H$3:H48,午前半!$A$1)=COUNTIF('勤務表 (2)'!H$3:H47,午前半!$A$1),"",COUNTIF('勤務表 (2)'!H$3:H48,午前半!$A$1))</f>
        <v/>
      </c>
      <c r="I98" s="146" t="str">
        <f>IF(COUNTIF('勤務表 (2)'!I$3:I48,午前半!$A$1)=COUNTIF('勤務表 (2)'!I$3:I47,午前半!$A$1),"",COUNTIF('勤務表 (2)'!I$3:I48,午前半!$A$1))</f>
        <v/>
      </c>
      <c r="J98" s="146" t="str">
        <f>IF(COUNTIF('勤務表 (2)'!J$3:J48,午前半!$A$1)=COUNTIF('勤務表 (2)'!J$3:J47,午前半!$A$1),"",COUNTIF('勤務表 (2)'!J$3:J48,午前半!$A$1))</f>
        <v/>
      </c>
      <c r="K98" s="146" t="str">
        <f>IF(COUNTIF('勤務表 (2)'!K$3:K48,午前半!$A$1)=COUNTIF('勤務表 (2)'!K$3:K47,午前半!$A$1),"",COUNTIF('勤務表 (2)'!K$3:K48,午前半!$A$1))</f>
        <v/>
      </c>
      <c r="L98" s="146" t="str">
        <f>IF(COUNTIF('勤務表 (2)'!L$3:L48,午前半!$A$1)=COUNTIF('勤務表 (2)'!L$3:L47,午前半!$A$1),"",COUNTIF('勤務表 (2)'!L$3:L48,午前半!$A$1))</f>
        <v/>
      </c>
      <c r="M98" s="146" t="str">
        <f>IF(COUNTIF('勤務表 (2)'!M$3:M48,午前半!$A$1)=COUNTIF('勤務表 (2)'!M$3:M47,午前半!$A$1),"",COUNTIF('勤務表 (2)'!M$3:M48,午前半!$A$1))</f>
        <v/>
      </c>
      <c r="N98" s="146" t="str">
        <f>IF(COUNTIF('勤務表 (2)'!N$3:N48,午前半!$A$1)=COUNTIF('勤務表 (2)'!N$3:N47,午前半!$A$1),"",COUNTIF('勤務表 (2)'!N$3:N48,午前半!$A$1))</f>
        <v/>
      </c>
      <c r="O98" s="146" t="str">
        <f>IF(COUNTIF('勤務表 (2)'!O$3:O48,午前半!$A$1)=COUNTIF('勤務表 (2)'!O$3:O47,午前半!$A$1),"",COUNTIF('勤務表 (2)'!O$3:O48,午前半!$A$1))</f>
        <v/>
      </c>
      <c r="P98" s="146" t="str">
        <f>IF(COUNTIF('勤務表 (2)'!P$3:P48,午前半!$A$1)=COUNTIF('勤務表 (2)'!P$3:P47,午前半!$A$1),"",COUNTIF('勤務表 (2)'!P$3:P48,午前半!$A$1))</f>
        <v/>
      </c>
      <c r="Q98" s="146" t="str">
        <f>IF(COUNTIF('勤務表 (2)'!Q$3:Q48,午前半!$A$1)=COUNTIF('勤務表 (2)'!Q$3:Q47,午前半!$A$1),"",COUNTIF('勤務表 (2)'!Q$3:Q48,午前半!$A$1))</f>
        <v/>
      </c>
      <c r="R98" s="146" t="str">
        <f>IF(COUNTIF('勤務表 (2)'!R$3:R48,午前半!$A$1)=COUNTIF('勤務表 (2)'!R$3:R47,午前半!$A$1),"",COUNTIF('勤務表 (2)'!R$3:R48,午前半!$A$1))</f>
        <v/>
      </c>
      <c r="S98" s="146" t="str">
        <f>IF(COUNTIF('勤務表 (2)'!S$3:S48,午前半!$A$1)=COUNTIF('勤務表 (2)'!S$3:S47,午前半!$A$1),"",COUNTIF('勤務表 (2)'!S$3:S48,午前半!$A$1))</f>
        <v/>
      </c>
      <c r="T98" s="146" t="str">
        <f>IF(COUNTIF('勤務表 (2)'!T$3:T48,午前半!$A$1)=COUNTIF('勤務表 (2)'!T$3:T47,午前半!$A$1),"",COUNTIF('勤務表 (2)'!T$3:T48,午前半!$A$1))</f>
        <v/>
      </c>
      <c r="U98" s="146" t="str">
        <f>IF(COUNTIF('勤務表 (2)'!U$3:U48,午前半!$A$1)=COUNTIF('勤務表 (2)'!U$3:U47,午前半!$A$1),"",COUNTIF('勤務表 (2)'!U$3:U48,午前半!$A$1))</f>
        <v/>
      </c>
      <c r="V98" s="146" t="str">
        <f>IF(COUNTIF('勤務表 (2)'!V$3:V48,午前半!$A$1)=COUNTIF('勤務表 (2)'!V$3:V47,午前半!$A$1),"",COUNTIF('勤務表 (2)'!V$3:V48,午前半!$A$1))</f>
        <v/>
      </c>
      <c r="W98" s="146" t="str">
        <f>IF(COUNTIF('勤務表 (2)'!W$3:W48,午前半!$A$1)=COUNTIF('勤務表 (2)'!W$3:W47,午前半!$A$1),"",COUNTIF('勤務表 (2)'!W$3:W48,午前半!$A$1))</f>
        <v/>
      </c>
      <c r="X98" s="146" t="str">
        <f>IF(COUNTIF('勤務表 (2)'!X$3:X48,午前半!$A$1)=COUNTIF('勤務表 (2)'!X$3:X47,午前半!$A$1),"",COUNTIF('勤務表 (2)'!X$3:X48,午前半!$A$1))</f>
        <v/>
      </c>
      <c r="Y98" s="146" t="str">
        <f>IF(COUNTIF('勤務表 (2)'!Y$3:Y48,午前半!$A$1)=COUNTIF('勤務表 (2)'!Y$3:Y47,午前半!$A$1),"",COUNTIF('勤務表 (2)'!Y$3:Y48,午前半!$A$1))</f>
        <v/>
      </c>
      <c r="Z98" s="146" t="str">
        <f>IF(COUNTIF('勤務表 (2)'!Z$3:Z48,午前半!$A$1)=COUNTIF('勤務表 (2)'!Z$3:Z47,午前半!$A$1),"",COUNTIF('勤務表 (2)'!Z$3:Z48,午前半!$A$1))</f>
        <v/>
      </c>
      <c r="AA98" s="146" t="str">
        <f>IF(COUNTIF('勤務表 (2)'!AA$3:AA48,午前半!$A$1)=COUNTIF('勤務表 (2)'!AA$3:AA47,午前半!$A$1),"",COUNTIF('勤務表 (2)'!AA$3:AA48,午前半!$A$1))</f>
        <v/>
      </c>
      <c r="AB98" s="146" t="str">
        <f>IF(COUNTIF('勤務表 (2)'!AB$3:AB48,午前半!$A$1)=COUNTIF('勤務表 (2)'!AB$3:AB47,午前半!$A$1),"",COUNTIF('勤務表 (2)'!AB$3:AB48,午前半!$A$1))</f>
        <v/>
      </c>
      <c r="AC98" s="146" t="str">
        <f>IF(COUNTIF('勤務表 (2)'!AC$3:AC48,午前半!$A$1)=COUNTIF('勤務表 (2)'!AC$3:AC47,午前半!$A$1),"",COUNTIF('勤務表 (2)'!AC$3:AC48,午前半!$A$1))</f>
        <v/>
      </c>
      <c r="AD98" s="146" t="str">
        <f>IF(COUNTIF('勤務表 (2)'!AD$3:AD48,午前半!$A$1)=COUNTIF('勤務表 (2)'!AD$3:AD47,午前半!$A$1),"",COUNTIF('勤務表 (2)'!AD$3:AD48,午前半!$A$1))</f>
        <v/>
      </c>
      <c r="AE98" s="146" t="str">
        <f>IF(COUNTIF('勤務表 (2)'!AE$3:AE48,午前半!$A$1)=COUNTIF('勤務表 (2)'!AE$3:AE47,午前半!$A$1),"",COUNTIF('勤務表 (2)'!AE$3:AE48,午前半!$A$1))</f>
        <v/>
      </c>
      <c r="AF98" s="146" t="str">
        <f>IF(COUNTIF('勤務表 (2)'!AF$3:AF48,午前半!$A$1)=COUNTIF('勤務表 (2)'!AF$3:AF47,午前半!$A$1),"",COUNTIF('勤務表 (2)'!AF$3:AF48,午前半!$A$1))</f>
        <v/>
      </c>
      <c r="AG98" s="146" t="str">
        <f>IF(COUNTIF('勤務表 (2)'!AG$3:AG48,午前半!$A$1)=COUNTIF('勤務表 (2)'!AG$3:AG47,午前半!$A$1),"",COUNTIF('勤務表 (2)'!AG$3:AG48,午前半!$A$1))</f>
        <v/>
      </c>
      <c r="AH98" s="144" t="str">
        <f>IF(COUNTIF('勤務表 (2)'!AH$3:AH48,午前半!$A$1)=COUNTIF('勤務表 (2)'!AH$3:AH47,午前半!$A$1),"",COUNTIF('勤務表 (2)'!AH$3:AH48,午前半!$A$1))</f>
        <v/>
      </c>
    </row>
    <row r="99" spans="1:34" s="37" customFormat="1" ht="13.15" customHeight="1" x14ac:dyDescent="0.2">
      <c r="A99" s="142" t="str">
        <f>IFERROR(IF(A98+1&lt;=MAX('デイリーデータ (2)'!G:G),A98+1,""),"")</f>
        <v/>
      </c>
      <c r="B99" s="143">
        <f t="shared" si="10"/>
        <v>0</v>
      </c>
      <c r="C99" s="144">
        <f t="shared" si="11"/>
        <v>0</v>
      </c>
      <c r="D99" s="145" t="str">
        <f>IF(COUNTIF('勤務表 (2)'!D$3:D49,午前半!$A$1)=COUNTIF('勤務表 (2)'!D$3:D48,午前半!$A$1),"",COUNTIF('勤務表 (2)'!D$3:D49,午前半!$A$1))</f>
        <v/>
      </c>
      <c r="E99" s="146" t="str">
        <f>IF(COUNTIF('勤務表 (2)'!E$3:E49,午前半!$A$1)=COUNTIF('勤務表 (2)'!E$3:E48,午前半!$A$1),"",COUNTIF('勤務表 (2)'!E$3:E49,午前半!$A$1))</f>
        <v/>
      </c>
      <c r="F99" s="146" t="str">
        <f>IF(COUNTIF('勤務表 (2)'!F$3:F49,午前半!$A$1)=COUNTIF('勤務表 (2)'!F$3:F48,午前半!$A$1),"",COUNTIF('勤務表 (2)'!F$3:F49,午前半!$A$1))</f>
        <v/>
      </c>
      <c r="G99" s="146" t="str">
        <f>IF(COUNTIF('勤務表 (2)'!G$3:G49,午前半!$A$1)=COUNTIF('勤務表 (2)'!G$3:G48,午前半!$A$1),"",COUNTIF('勤務表 (2)'!G$3:G49,午前半!$A$1))</f>
        <v/>
      </c>
      <c r="H99" s="146" t="str">
        <f>IF(COUNTIF('勤務表 (2)'!H$3:H49,午前半!$A$1)=COUNTIF('勤務表 (2)'!H$3:H48,午前半!$A$1),"",COUNTIF('勤務表 (2)'!H$3:H49,午前半!$A$1))</f>
        <v/>
      </c>
      <c r="I99" s="146" t="str">
        <f>IF(COUNTIF('勤務表 (2)'!I$3:I49,午前半!$A$1)=COUNTIF('勤務表 (2)'!I$3:I48,午前半!$A$1),"",COUNTIF('勤務表 (2)'!I$3:I49,午前半!$A$1))</f>
        <v/>
      </c>
      <c r="J99" s="146" t="str">
        <f>IF(COUNTIF('勤務表 (2)'!J$3:J49,午前半!$A$1)=COUNTIF('勤務表 (2)'!J$3:J48,午前半!$A$1),"",COUNTIF('勤務表 (2)'!J$3:J49,午前半!$A$1))</f>
        <v/>
      </c>
      <c r="K99" s="146" t="str">
        <f>IF(COUNTIF('勤務表 (2)'!K$3:K49,午前半!$A$1)=COUNTIF('勤務表 (2)'!K$3:K48,午前半!$A$1),"",COUNTIF('勤務表 (2)'!K$3:K49,午前半!$A$1))</f>
        <v/>
      </c>
      <c r="L99" s="146" t="str">
        <f>IF(COUNTIF('勤務表 (2)'!L$3:L49,午前半!$A$1)=COUNTIF('勤務表 (2)'!L$3:L48,午前半!$A$1),"",COUNTIF('勤務表 (2)'!L$3:L49,午前半!$A$1))</f>
        <v/>
      </c>
      <c r="M99" s="146" t="str">
        <f>IF(COUNTIF('勤務表 (2)'!M$3:M49,午前半!$A$1)=COUNTIF('勤務表 (2)'!M$3:M48,午前半!$A$1),"",COUNTIF('勤務表 (2)'!M$3:M49,午前半!$A$1))</f>
        <v/>
      </c>
      <c r="N99" s="146" t="str">
        <f>IF(COUNTIF('勤務表 (2)'!N$3:N49,午前半!$A$1)=COUNTIF('勤務表 (2)'!N$3:N48,午前半!$A$1),"",COUNTIF('勤務表 (2)'!N$3:N49,午前半!$A$1))</f>
        <v/>
      </c>
      <c r="O99" s="146" t="str">
        <f>IF(COUNTIF('勤務表 (2)'!O$3:O49,午前半!$A$1)=COUNTIF('勤務表 (2)'!O$3:O48,午前半!$A$1),"",COUNTIF('勤務表 (2)'!O$3:O49,午前半!$A$1))</f>
        <v/>
      </c>
      <c r="P99" s="146" t="str">
        <f>IF(COUNTIF('勤務表 (2)'!P$3:P49,午前半!$A$1)=COUNTIF('勤務表 (2)'!P$3:P48,午前半!$A$1),"",COUNTIF('勤務表 (2)'!P$3:P49,午前半!$A$1))</f>
        <v/>
      </c>
      <c r="Q99" s="146" t="str">
        <f>IF(COUNTIF('勤務表 (2)'!Q$3:Q49,午前半!$A$1)=COUNTIF('勤務表 (2)'!Q$3:Q48,午前半!$A$1),"",COUNTIF('勤務表 (2)'!Q$3:Q49,午前半!$A$1))</f>
        <v/>
      </c>
      <c r="R99" s="146" t="str">
        <f>IF(COUNTIF('勤務表 (2)'!R$3:R49,午前半!$A$1)=COUNTIF('勤務表 (2)'!R$3:R48,午前半!$A$1),"",COUNTIF('勤務表 (2)'!R$3:R49,午前半!$A$1))</f>
        <v/>
      </c>
      <c r="S99" s="146" t="str">
        <f>IF(COUNTIF('勤務表 (2)'!S$3:S49,午前半!$A$1)=COUNTIF('勤務表 (2)'!S$3:S48,午前半!$A$1),"",COUNTIF('勤務表 (2)'!S$3:S49,午前半!$A$1))</f>
        <v/>
      </c>
      <c r="T99" s="146" t="str">
        <f>IF(COUNTIF('勤務表 (2)'!T$3:T49,午前半!$A$1)=COUNTIF('勤務表 (2)'!T$3:T48,午前半!$A$1),"",COUNTIF('勤務表 (2)'!T$3:T49,午前半!$A$1))</f>
        <v/>
      </c>
      <c r="U99" s="146" t="str">
        <f>IF(COUNTIF('勤務表 (2)'!U$3:U49,午前半!$A$1)=COUNTIF('勤務表 (2)'!U$3:U48,午前半!$A$1),"",COUNTIF('勤務表 (2)'!U$3:U49,午前半!$A$1))</f>
        <v/>
      </c>
      <c r="V99" s="146" t="str">
        <f>IF(COUNTIF('勤務表 (2)'!V$3:V49,午前半!$A$1)=COUNTIF('勤務表 (2)'!V$3:V48,午前半!$A$1),"",COUNTIF('勤務表 (2)'!V$3:V49,午前半!$A$1))</f>
        <v/>
      </c>
      <c r="W99" s="146" t="str">
        <f>IF(COUNTIF('勤務表 (2)'!W$3:W49,午前半!$A$1)=COUNTIF('勤務表 (2)'!W$3:W48,午前半!$A$1),"",COUNTIF('勤務表 (2)'!W$3:W49,午前半!$A$1))</f>
        <v/>
      </c>
      <c r="X99" s="146" t="str">
        <f>IF(COUNTIF('勤務表 (2)'!X$3:X49,午前半!$A$1)=COUNTIF('勤務表 (2)'!X$3:X48,午前半!$A$1),"",COUNTIF('勤務表 (2)'!X$3:X49,午前半!$A$1))</f>
        <v/>
      </c>
      <c r="Y99" s="146" t="str">
        <f>IF(COUNTIF('勤務表 (2)'!Y$3:Y49,午前半!$A$1)=COUNTIF('勤務表 (2)'!Y$3:Y48,午前半!$A$1),"",COUNTIF('勤務表 (2)'!Y$3:Y49,午前半!$A$1))</f>
        <v/>
      </c>
      <c r="Z99" s="146" t="str">
        <f>IF(COUNTIF('勤務表 (2)'!Z$3:Z49,午前半!$A$1)=COUNTIF('勤務表 (2)'!Z$3:Z48,午前半!$A$1),"",COUNTIF('勤務表 (2)'!Z$3:Z49,午前半!$A$1))</f>
        <v/>
      </c>
      <c r="AA99" s="146" t="str">
        <f>IF(COUNTIF('勤務表 (2)'!AA$3:AA49,午前半!$A$1)=COUNTIF('勤務表 (2)'!AA$3:AA48,午前半!$A$1),"",COUNTIF('勤務表 (2)'!AA$3:AA49,午前半!$A$1))</f>
        <v/>
      </c>
      <c r="AB99" s="146" t="str">
        <f>IF(COUNTIF('勤務表 (2)'!AB$3:AB49,午前半!$A$1)=COUNTIF('勤務表 (2)'!AB$3:AB48,午前半!$A$1),"",COUNTIF('勤務表 (2)'!AB$3:AB49,午前半!$A$1))</f>
        <v/>
      </c>
      <c r="AC99" s="146" t="str">
        <f>IF(COUNTIF('勤務表 (2)'!AC$3:AC49,午前半!$A$1)=COUNTIF('勤務表 (2)'!AC$3:AC48,午前半!$A$1),"",COUNTIF('勤務表 (2)'!AC$3:AC49,午前半!$A$1))</f>
        <v/>
      </c>
      <c r="AD99" s="146" t="str">
        <f>IF(COUNTIF('勤務表 (2)'!AD$3:AD49,午前半!$A$1)=COUNTIF('勤務表 (2)'!AD$3:AD48,午前半!$A$1),"",COUNTIF('勤務表 (2)'!AD$3:AD49,午前半!$A$1))</f>
        <v/>
      </c>
      <c r="AE99" s="146" t="str">
        <f>IF(COUNTIF('勤務表 (2)'!AE$3:AE49,午前半!$A$1)=COUNTIF('勤務表 (2)'!AE$3:AE48,午前半!$A$1),"",COUNTIF('勤務表 (2)'!AE$3:AE49,午前半!$A$1))</f>
        <v/>
      </c>
      <c r="AF99" s="146" t="str">
        <f>IF(COUNTIF('勤務表 (2)'!AF$3:AF49,午前半!$A$1)=COUNTIF('勤務表 (2)'!AF$3:AF48,午前半!$A$1),"",COUNTIF('勤務表 (2)'!AF$3:AF49,午前半!$A$1))</f>
        <v/>
      </c>
      <c r="AG99" s="146" t="str">
        <f>IF(COUNTIF('勤務表 (2)'!AG$3:AG49,午前半!$A$1)=COUNTIF('勤務表 (2)'!AG$3:AG48,午前半!$A$1),"",COUNTIF('勤務表 (2)'!AG$3:AG49,午前半!$A$1))</f>
        <v/>
      </c>
      <c r="AH99" s="144" t="str">
        <f>IF(COUNTIF('勤務表 (2)'!AH$3:AH49,午前半!$A$1)=COUNTIF('勤務表 (2)'!AH$3:AH48,午前半!$A$1),"",COUNTIF('勤務表 (2)'!AH$3:AH49,午前半!$A$1))</f>
        <v/>
      </c>
    </row>
    <row r="100" spans="1:34" s="37" customFormat="1" ht="13.15" customHeight="1" x14ac:dyDescent="0.2">
      <c r="A100" s="142" t="str">
        <f>IFERROR(IF(A99+1&lt;=MAX('デイリーデータ (2)'!G:G),A99+1,""),"")</f>
        <v/>
      </c>
      <c r="B100" s="143">
        <f t="shared" si="10"/>
        <v>0</v>
      </c>
      <c r="C100" s="144">
        <f t="shared" si="11"/>
        <v>0</v>
      </c>
      <c r="D100" s="145" t="str">
        <f>IF(COUNTIF('勤務表 (2)'!D$3:D50,午前半!$A$1)=COUNTIF('勤務表 (2)'!D$3:D49,午前半!$A$1),"",COUNTIF('勤務表 (2)'!D$3:D50,午前半!$A$1))</f>
        <v/>
      </c>
      <c r="E100" s="146" t="str">
        <f>IF(COUNTIF('勤務表 (2)'!E$3:E50,午前半!$A$1)=COUNTIF('勤務表 (2)'!E$3:E49,午前半!$A$1),"",COUNTIF('勤務表 (2)'!E$3:E50,午前半!$A$1))</f>
        <v/>
      </c>
      <c r="F100" s="146" t="str">
        <f>IF(COUNTIF('勤務表 (2)'!F$3:F50,午前半!$A$1)=COUNTIF('勤務表 (2)'!F$3:F49,午前半!$A$1),"",COUNTIF('勤務表 (2)'!F$3:F50,午前半!$A$1))</f>
        <v/>
      </c>
      <c r="G100" s="146" t="str">
        <f>IF(COUNTIF('勤務表 (2)'!G$3:G50,午前半!$A$1)=COUNTIF('勤務表 (2)'!G$3:G49,午前半!$A$1),"",COUNTIF('勤務表 (2)'!G$3:G50,午前半!$A$1))</f>
        <v/>
      </c>
      <c r="H100" s="146" t="str">
        <f>IF(COUNTIF('勤務表 (2)'!H$3:H50,午前半!$A$1)=COUNTIF('勤務表 (2)'!H$3:H49,午前半!$A$1),"",COUNTIF('勤務表 (2)'!H$3:H50,午前半!$A$1))</f>
        <v/>
      </c>
      <c r="I100" s="146" t="str">
        <f>IF(COUNTIF('勤務表 (2)'!I$3:I50,午前半!$A$1)=COUNTIF('勤務表 (2)'!I$3:I49,午前半!$A$1),"",COUNTIF('勤務表 (2)'!I$3:I50,午前半!$A$1))</f>
        <v/>
      </c>
      <c r="J100" s="146" t="str">
        <f>IF(COUNTIF('勤務表 (2)'!J$3:J50,午前半!$A$1)=COUNTIF('勤務表 (2)'!J$3:J49,午前半!$A$1),"",COUNTIF('勤務表 (2)'!J$3:J50,午前半!$A$1))</f>
        <v/>
      </c>
      <c r="K100" s="146" t="str">
        <f>IF(COUNTIF('勤務表 (2)'!K$3:K50,午前半!$A$1)=COUNTIF('勤務表 (2)'!K$3:K49,午前半!$A$1),"",COUNTIF('勤務表 (2)'!K$3:K50,午前半!$A$1))</f>
        <v/>
      </c>
      <c r="L100" s="146" t="str">
        <f>IF(COUNTIF('勤務表 (2)'!L$3:L50,午前半!$A$1)=COUNTIF('勤務表 (2)'!L$3:L49,午前半!$A$1),"",COUNTIF('勤務表 (2)'!L$3:L50,午前半!$A$1))</f>
        <v/>
      </c>
      <c r="M100" s="146" t="str">
        <f>IF(COUNTIF('勤務表 (2)'!M$3:M50,午前半!$A$1)=COUNTIF('勤務表 (2)'!M$3:M49,午前半!$A$1),"",COUNTIF('勤務表 (2)'!M$3:M50,午前半!$A$1))</f>
        <v/>
      </c>
      <c r="N100" s="146" t="str">
        <f>IF(COUNTIF('勤務表 (2)'!N$3:N50,午前半!$A$1)=COUNTIF('勤務表 (2)'!N$3:N49,午前半!$A$1),"",COUNTIF('勤務表 (2)'!N$3:N50,午前半!$A$1))</f>
        <v/>
      </c>
      <c r="O100" s="146" t="str">
        <f>IF(COUNTIF('勤務表 (2)'!O$3:O50,午前半!$A$1)=COUNTIF('勤務表 (2)'!O$3:O49,午前半!$A$1),"",COUNTIF('勤務表 (2)'!O$3:O50,午前半!$A$1))</f>
        <v/>
      </c>
      <c r="P100" s="146" t="str">
        <f>IF(COUNTIF('勤務表 (2)'!P$3:P50,午前半!$A$1)=COUNTIF('勤務表 (2)'!P$3:P49,午前半!$A$1),"",COUNTIF('勤務表 (2)'!P$3:P50,午前半!$A$1))</f>
        <v/>
      </c>
      <c r="Q100" s="146" t="str">
        <f>IF(COUNTIF('勤務表 (2)'!Q$3:Q50,午前半!$A$1)=COUNTIF('勤務表 (2)'!Q$3:Q49,午前半!$A$1),"",COUNTIF('勤務表 (2)'!Q$3:Q50,午前半!$A$1))</f>
        <v/>
      </c>
      <c r="R100" s="146" t="str">
        <f>IF(COUNTIF('勤務表 (2)'!R$3:R50,午前半!$A$1)=COUNTIF('勤務表 (2)'!R$3:R49,午前半!$A$1),"",COUNTIF('勤務表 (2)'!R$3:R50,午前半!$A$1))</f>
        <v/>
      </c>
      <c r="S100" s="146" t="str">
        <f>IF(COUNTIF('勤務表 (2)'!S$3:S50,午前半!$A$1)=COUNTIF('勤務表 (2)'!S$3:S49,午前半!$A$1),"",COUNTIF('勤務表 (2)'!S$3:S50,午前半!$A$1))</f>
        <v/>
      </c>
      <c r="T100" s="146" t="str">
        <f>IF(COUNTIF('勤務表 (2)'!T$3:T50,午前半!$A$1)=COUNTIF('勤務表 (2)'!T$3:T49,午前半!$A$1),"",COUNTIF('勤務表 (2)'!T$3:T50,午前半!$A$1))</f>
        <v/>
      </c>
      <c r="U100" s="146" t="str">
        <f>IF(COUNTIF('勤務表 (2)'!U$3:U50,午前半!$A$1)=COUNTIF('勤務表 (2)'!U$3:U49,午前半!$A$1),"",COUNTIF('勤務表 (2)'!U$3:U50,午前半!$A$1))</f>
        <v/>
      </c>
      <c r="V100" s="146" t="str">
        <f>IF(COUNTIF('勤務表 (2)'!V$3:V50,午前半!$A$1)=COUNTIF('勤務表 (2)'!V$3:V49,午前半!$A$1),"",COUNTIF('勤務表 (2)'!V$3:V50,午前半!$A$1))</f>
        <v/>
      </c>
      <c r="W100" s="146" t="str">
        <f>IF(COUNTIF('勤務表 (2)'!W$3:W50,午前半!$A$1)=COUNTIF('勤務表 (2)'!W$3:W49,午前半!$A$1),"",COUNTIF('勤務表 (2)'!W$3:W50,午前半!$A$1))</f>
        <v/>
      </c>
      <c r="X100" s="146" t="str">
        <f>IF(COUNTIF('勤務表 (2)'!X$3:X50,午前半!$A$1)=COUNTIF('勤務表 (2)'!X$3:X49,午前半!$A$1),"",COUNTIF('勤務表 (2)'!X$3:X50,午前半!$A$1))</f>
        <v/>
      </c>
      <c r="Y100" s="146" t="str">
        <f>IF(COUNTIF('勤務表 (2)'!Y$3:Y50,午前半!$A$1)=COUNTIF('勤務表 (2)'!Y$3:Y49,午前半!$A$1),"",COUNTIF('勤務表 (2)'!Y$3:Y50,午前半!$A$1))</f>
        <v/>
      </c>
      <c r="Z100" s="146" t="str">
        <f>IF(COUNTIF('勤務表 (2)'!Z$3:Z50,午前半!$A$1)=COUNTIF('勤務表 (2)'!Z$3:Z49,午前半!$A$1),"",COUNTIF('勤務表 (2)'!Z$3:Z50,午前半!$A$1))</f>
        <v/>
      </c>
      <c r="AA100" s="146" t="str">
        <f>IF(COUNTIF('勤務表 (2)'!AA$3:AA50,午前半!$A$1)=COUNTIF('勤務表 (2)'!AA$3:AA49,午前半!$A$1),"",COUNTIF('勤務表 (2)'!AA$3:AA50,午前半!$A$1))</f>
        <v/>
      </c>
      <c r="AB100" s="146" t="str">
        <f>IF(COUNTIF('勤務表 (2)'!AB$3:AB50,午前半!$A$1)=COUNTIF('勤務表 (2)'!AB$3:AB49,午前半!$A$1),"",COUNTIF('勤務表 (2)'!AB$3:AB50,午前半!$A$1))</f>
        <v/>
      </c>
      <c r="AC100" s="146" t="str">
        <f>IF(COUNTIF('勤務表 (2)'!AC$3:AC50,午前半!$A$1)=COUNTIF('勤務表 (2)'!AC$3:AC49,午前半!$A$1),"",COUNTIF('勤務表 (2)'!AC$3:AC50,午前半!$A$1))</f>
        <v/>
      </c>
      <c r="AD100" s="146" t="str">
        <f>IF(COUNTIF('勤務表 (2)'!AD$3:AD50,午前半!$A$1)=COUNTIF('勤務表 (2)'!AD$3:AD49,午前半!$A$1),"",COUNTIF('勤務表 (2)'!AD$3:AD50,午前半!$A$1))</f>
        <v/>
      </c>
      <c r="AE100" s="146" t="str">
        <f>IF(COUNTIF('勤務表 (2)'!AE$3:AE50,午前半!$A$1)=COUNTIF('勤務表 (2)'!AE$3:AE49,午前半!$A$1),"",COUNTIF('勤務表 (2)'!AE$3:AE50,午前半!$A$1))</f>
        <v/>
      </c>
      <c r="AF100" s="146" t="str">
        <f>IF(COUNTIF('勤務表 (2)'!AF$3:AF50,午前半!$A$1)=COUNTIF('勤務表 (2)'!AF$3:AF49,午前半!$A$1),"",COUNTIF('勤務表 (2)'!AF$3:AF50,午前半!$A$1))</f>
        <v/>
      </c>
      <c r="AG100" s="146" t="str">
        <f>IF(COUNTIF('勤務表 (2)'!AG$3:AG50,午前半!$A$1)=COUNTIF('勤務表 (2)'!AG$3:AG49,午前半!$A$1),"",COUNTIF('勤務表 (2)'!AG$3:AG50,午前半!$A$1))</f>
        <v/>
      </c>
      <c r="AH100" s="144" t="str">
        <f>IF(COUNTIF('勤務表 (2)'!AH$3:AH50,午前半!$A$1)=COUNTIF('勤務表 (2)'!AH$3:AH49,午前半!$A$1),"",COUNTIF('勤務表 (2)'!AH$3:AH50,午前半!$A$1))</f>
        <v/>
      </c>
    </row>
    <row r="101" spans="1:34" s="37" customFormat="1" ht="13.15" customHeight="1" x14ac:dyDescent="0.2">
      <c r="A101" s="147" t="str">
        <f>IFERROR(IF(A100+1&lt;=MAX('デイリーデータ (2)'!G:G),A100+1,""),"")</f>
        <v/>
      </c>
      <c r="B101" s="148">
        <f t="shared" si="10"/>
        <v>0</v>
      </c>
      <c r="C101" s="149">
        <f t="shared" si="11"/>
        <v>0</v>
      </c>
      <c r="D101" s="150" t="str">
        <f>IF(COUNTIF('勤務表 (2)'!D$3:D50,午前半!$A$1)=COUNTIF('勤務表 (2)'!D$3:D50,午前半!$A$1),"",COUNTIF('勤務表 (2)'!D$3:D50,午前半!$A$1))</f>
        <v/>
      </c>
      <c r="E101" s="151" t="str">
        <f>IF(COUNTIF('勤務表 (2)'!E$3:E50,午前半!$A$1)=COUNTIF('勤務表 (2)'!E$3:E50,午前半!$A$1),"",COUNTIF('勤務表 (2)'!E$3:E50,午前半!$A$1))</f>
        <v/>
      </c>
      <c r="F101" s="151" t="str">
        <f>IF(COUNTIF('勤務表 (2)'!F$3:F50,午前半!$A$1)=COUNTIF('勤務表 (2)'!F$3:F50,午前半!$A$1),"",COUNTIF('勤務表 (2)'!F$3:F50,午前半!$A$1))</f>
        <v/>
      </c>
      <c r="G101" s="151" t="str">
        <f>IF(COUNTIF('勤務表 (2)'!G$3:G50,午前半!$A$1)=COUNTIF('勤務表 (2)'!G$3:G50,午前半!$A$1),"",COUNTIF('勤務表 (2)'!G$3:G50,午前半!$A$1))</f>
        <v/>
      </c>
      <c r="H101" s="151" t="str">
        <f>IF(COUNTIF('勤務表 (2)'!H$3:H50,午前半!$A$1)=COUNTIF('勤務表 (2)'!H$3:H50,午前半!$A$1),"",COUNTIF('勤務表 (2)'!H$3:H50,午前半!$A$1))</f>
        <v/>
      </c>
      <c r="I101" s="151" t="str">
        <f>IF(COUNTIF('勤務表 (2)'!I$3:I50,午前半!$A$1)=COUNTIF('勤務表 (2)'!I$3:I50,午前半!$A$1),"",COUNTIF('勤務表 (2)'!I$3:I50,午前半!$A$1))</f>
        <v/>
      </c>
      <c r="J101" s="151" t="str">
        <f>IF(COUNTIF('勤務表 (2)'!J$3:J50,午前半!$A$1)=COUNTIF('勤務表 (2)'!J$3:J50,午前半!$A$1),"",COUNTIF('勤務表 (2)'!J$3:J50,午前半!$A$1))</f>
        <v/>
      </c>
      <c r="K101" s="151" t="str">
        <f>IF(COUNTIF('勤務表 (2)'!K$3:K50,午前半!$A$1)=COUNTIF('勤務表 (2)'!K$3:K50,午前半!$A$1),"",COUNTIF('勤務表 (2)'!K$3:K50,午前半!$A$1))</f>
        <v/>
      </c>
      <c r="L101" s="151" t="str">
        <f>IF(COUNTIF('勤務表 (2)'!L$3:L50,午前半!$A$1)=COUNTIF('勤務表 (2)'!L$3:L50,午前半!$A$1),"",COUNTIF('勤務表 (2)'!L$3:L50,午前半!$A$1))</f>
        <v/>
      </c>
      <c r="M101" s="151" t="str">
        <f>IF(COUNTIF('勤務表 (2)'!M$3:M50,午前半!$A$1)=COUNTIF('勤務表 (2)'!M$3:M50,午前半!$A$1),"",COUNTIF('勤務表 (2)'!M$3:M50,午前半!$A$1))</f>
        <v/>
      </c>
      <c r="N101" s="151" t="str">
        <f>IF(COUNTIF('勤務表 (2)'!N$3:N50,午前半!$A$1)=COUNTIF('勤務表 (2)'!N$3:N50,午前半!$A$1),"",COUNTIF('勤務表 (2)'!N$3:N50,午前半!$A$1))</f>
        <v/>
      </c>
      <c r="O101" s="151" t="str">
        <f>IF(COUNTIF('勤務表 (2)'!O$3:O50,午前半!$A$1)=COUNTIF('勤務表 (2)'!O$3:O50,午前半!$A$1),"",COUNTIF('勤務表 (2)'!O$3:O50,午前半!$A$1))</f>
        <v/>
      </c>
      <c r="P101" s="151" t="str">
        <f>IF(COUNTIF('勤務表 (2)'!P$3:P50,午前半!$A$1)=COUNTIF('勤務表 (2)'!P$3:P50,午前半!$A$1),"",COUNTIF('勤務表 (2)'!P$3:P50,午前半!$A$1))</f>
        <v/>
      </c>
      <c r="Q101" s="151" t="str">
        <f>IF(COUNTIF('勤務表 (2)'!Q$3:Q50,午前半!$A$1)=COUNTIF('勤務表 (2)'!Q$3:Q50,午前半!$A$1),"",COUNTIF('勤務表 (2)'!Q$3:Q50,午前半!$A$1))</f>
        <v/>
      </c>
      <c r="R101" s="151" t="str">
        <f>IF(COUNTIF('勤務表 (2)'!R$3:R50,午前半!$A$1)=COUNTIF('勤務表 (2)'!R$3:R50,午前半!$A$1),"",COUNTIF('勤務表 (2)'!R$3:R50,午前半!$A$1))</f>
        <v/>
      </c>
      <c r="S101" s="151" t="str">
        <f>IF(COUNTIF('勤務表 (2)'!S$3:S50,午前半!$A$1)=COUNTIF('勤務表 (2)'!S$3:S50,午前半!$A$1),"",COUNTIF('勤務表 (2)'!S$3:S50,午前半!$A$1))</f>
        <v/>
      </c>
      <c r="T101" s="151" t="str">
        <f>IF(COUNTIF('勤務表 (2)'!T$3:T50,午前半!$A$1)=COUNTIF('勤務表 (2)'!T$3:T50,午前半!$A$1),"",COUNTIF('勤務表 (2)'!T$3:T50,午前半!$A$1))</f>
        <v/>
      </c>
      <c r="U101" s="151" t="str">
        <f>IF(COUNTIF('勤務表 (2)'!U$3:U50,午前半!$A$1)=COUNTIF('勤務表 (2)'!U$3:U50,午前半!$A$1),"",COUNTIF('勤務表 (2)'!U$3:U50,午前半!$A$1))</f>
        <v/>
      </c>
      <c r="V101" s="151" t="str">
        <f>IF(COUNTIF('勤務表 (2)'!V$3:V50,午前半!$A$1)=COUNTIF('勤務表 (2)'!V$3:V50,午前半!$A$1),"",COUNTIF('勤務表 (2)'!V$3:V50,午前半!$A$1))</f>
        <v/>
      </c>
      <c r="W101" s="151" t="str">
        <f>IF(COUNTIF('勤務表 (2)'!W$3:W50,午前半!$A$1)=COUNTIF('勤務表 (2)'!W$3:W50,午前半!$A$1),"",COUNTIF('勤務表 (2)'!W$3:W50,午前半!$A$1))</f>
        <v/>
      </c>
      <c r="X101" s="151" t="str">
        <f>IF(COUNTIF('勤務表 (2)'!X$3:X50,午前半!$A$1)=COUNTIF('勤務表 (2)'!X$3:X50,午前半!$A$1),"",COUNTIF('勤務表 (2)'!X$3:X50,午前半!$A$1))</f>
        <v/>
      </c>
      <c r="Y101" s="151" t="str">
        <f>IF(COUNTIF('勤務表 (2)'!Y$3:Y50,午前半!$A$1)=COUNTIF('勤務表 (2)'!Y$3:Y50,午前半!$A$1),"",COUNTIF('勤務表 (2)'!Y$3:Y50,午前半!$A$1))</f>
        <v/>
      </c>
      <c r="Z101" s="151" t="str">
        <f>IF(COUNTIF('勤務表 (2)'!Z$3:Z50,午前半!$A$1)=COUNTIF('勤務表 (2)'!Z$3:Z50,午前半!$A$1),"",COUNTIF('勤務表 (2)'!Z$3:Z50,午前半!$A$1))</f>
        <v/>
      </c>
      <c r="AA101" s="151" t="str">
        <f>IF(COUNTIF('勤務表 (2)'!AA$3:AA50,午前半!$A$1)=COUNTIF('勤務表 (2)'!AA$3:AA50,午前半!$A$1),"",COUNTIF('勤務表 (2)'!AA$3:AA50,午前半!$A$1))</f>
        <v/>
      </c>
      <c r="AB101" s="151" t="str">
        <f>IF(COUNTIF('勤務表 (2)'!AB$3:AB50,午前半!$A$1)=COUNTIF('勤務表 (2)'!AB$3:AB50,午前半!$A$1),"",COUNTIF('勤務表 (2)'!AB$3:AB50,午前半!$A$1))</f>
        <v/>
      </c>
      <c r="AC101" s="151" t="str">
        <f>IF(COUNTIF('勤務表 (2)'!AC$3:AC50,午前半!$A$1)=COUNTIF('勤務表 (2)'!AC$3:AC50,午前半!$A$1),"",COUNTIF('勤務表 (2)'!AC$3:AC50,午前半!$A$1))</f>
        <v/>
      </c>
      <c r="AD101" s="151" t="str">
        <f>IF(COUNTIF('勤務表 (2)'!AD$3:AD50,午前半!$A$1)=COUNTIF('勤務表 (2)'!AD$3:AD50,午前半!$A$1),"",COUNTIF('勤務表 (2)'!AD$3:AD50,午前半!$A$1))</f>
        <v/>
      </c>
      <c r="AE101" s="151" t="str">
        <f>IF(COUNTIF('勤務表 (2)'!AE$3:AE50,午前半!$A$1)=COUNTIF('勤務表 (2)'!AE$3:AE50,午前半!$A$1),"",COUNTIF('勤務表 (2)'!AE$3:AE50,午前半!$A$1))</f>
        <v/>
      </c>
      <c r="AF101" s="151" t="str">
        <f>IF(COUNTIF('勤務表 (2)'!AF$3:AF50,午前半!$A$1)=COUNTIF('勤務表 (2)'!AF$3:AF50,午前半!$A$1),"",COUNTIF('勤務表 (2)'!AF$3:AF50,午前半!$A$1))</f>
        <v/>
      </c>
      <c r="AG101" s="151" t="str">
        <f>IF(COUNTIF('勤務表 (2)'!AG$3:AG50,午前半!$A$1)=COUNTIF('勤務表 (2)'!AG$3:AG50,午前半!$A$1),"",COUNTIF('勤務表 (2)'!AG$3:AG50,午前半!$A$1))</f>
        <v/>
      </c>
      <c r="AH101" s="149" t="str">
        <f>IF(COUNTIF('勤務表 (2)'!AH$3:AH50,午前半!$A$1)=COUNTIF('勤務表 (2)'!AH$3:AH50,午前半!$A$1),"",COUNTIF('勤務表 (2)'!AH$3:AH50,午前半!$A$1))</f>
        <v/>
      </c>
    </row>
  </sheetData>
  <sheetProtection selectLockedCells="1"/>
  <mergeCells count="2">
    <mergeCell ref="A1:B2"/>
    <mergeCell ref="C1:C2"/>
  </mergeCells>
  <phoneticPr fontId="1"/>
  <conditionalFormatting sqref="A1:XFD1048576">
    <cfRule type="expression" dxfId="28" priority="1">
      <formula>A1="日拘"</formula>
    </cfRule>
    <cfRule type="expression" dxfId="27" priority="2">
      <formula>A1="PM拘"</formula>
    </cfRule>
    <cfRule type="expression" dxfId="26" priority="3">
      <formula>A1="拘"</formula>
    </cfRule>
  </conditionalFormatting>
  <pageMargins left="0.6692913385826772" right="0.11811023622047245" top="0.74803149606299213" bottom="0.74803149606299213" header="0.31496062992125984" footer="0.31496062992125984"/>
  <pageSetup paperSize="8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H160"/>
  <sheetViews>
    <sheetView showGridLines="0" zoomScaleNormal="100" workbookViewId="0">
      <pane xSplit="3" ySplit="2" topLeftCell="D3" activePane="bottomRight" state="frozen"/>
      <selection activeCell="AG11" sqref="AG11"/>
      <selection pane="topRight" activeCell="AG11" sqref="AG11"/>
      <selection pane="bottomLeft" activeCell="AG11" sqref="AG11"/>
      <selection pane="bottomRight" activeCell="AJ25" sqref="AJ25"/>
    </sheetView>
  </sheetViews>
  <sheetFormatPr defaultColWidth="9" defaultRowHeight="13.15" customHeight="1" x14ac:dyDescent="0.2"/>
  <cols>
    <col min="1" max="1" width="3.26953125" style="139" customWidth="1"/>
    <col min="2" max="2" width="6.08984375" style="139" customWidth="1"/>
    <col min="3" max="3" width="9.7265625" style="138" customWidth="1"/>
    <col min="4" max="34" width="3.90625" style="138" customWidth="1"/>
    <col min="35" max="16384" width="9" style="138"/>
  </cols>
  <sheetData>
    <row r="1" spans="1:34" s="134" customFormat="1" ht="13.15" customHeight="1" x14ac:dyDescent="0.2">
      <c r="A1" s="420" t="s">
        <v>47</v>
      </c>
      <c r="B1" s="421"/>
      <c r="C1" s="424">
        <f>MONTH('デイリーデータ (2)'!D2)</f>
        <v>4</v>
      </c>
      <c r="D1" s="130">
        <f>DATE(YEAR('デイリーデータ (2)'!D2),MONTH('デイリーデータ (2)'!D2),1)</f>
        <v>45748</v>
      </c>
      <c r="E1" s="131">
        <f>IF(MONTH(D1+1)=$C1,D1+1,"")</f>
        <v>45749</v>
      </c>
      <c r="F1" s="131">
        <f t="shared" ref="F1:AG1" si="0">IF(MONTH(E1+1)=$C1,E1+1,"")</f>
        <v>45750</v>
      </c>
      <c r="G1" s="131">
        <f t="shared" si="0"/>
        <v>45751</v>
      </c>
      <c r="H1" s="131">
        <f t="shared" si="0"/>
        <v>45752</v>
      </c>
      <c r="I1" s="131">
        <f t="shared" si="0"/>
        <v>45753</v>
      </c>
      <c r="J1" s="131">
        <f t="shared" si="0"/>
        <v>45754</v>
      </c>
      <c r="K1" s="131">
        <f t="shared" si="0"/>
        <v>45755</v>
      </c>
      <c r="L1" s="131">
        <f t="shared" si="0"/>
        <v>45756</v>
      </c>
      <c r="M1" s="131">
        <f t="shared" si="0"/>
        <v>45757</v>
      </c>
      <c r="N1" s="131">
        <f t="shared" si="0"/>
        <v>45758</v>
      </c>
      <c r="O1" s="131">
        <f t="shared" si="0"/>
        <v>45759</v>
      </c>
      <c r="P1" s="131">
        <f t="shared" si="0"/>
        <v>45760</v>
      </c>
      <c r="Q1" s="131">
        <f t="shared" si="0"/>
        <v>45761</v>
      </c>
      <c r="R1" s="131">
        <f t="shared" si="0"/>
        <v>45762</v>
      </c>
      <c r="S1" s="131">
        <f t="shared" si="0"/>
        <v>45763</v>
      </c>
      <c r="T1" s="131">
        <f t="shared" si="0"/>
        <v>45764</v>
      </c>
      <c r="U1" s="131">
        <f t="shared" si="0"/>
        <v>45765</v>
      </c>
      <c r="V1" s="131">
        <f t="shared" si="0"/>
        <v>45766</v>
      </c>
      <c r="W1" s="131">
        <f t="shared" si="0"/>
        <v>45767</v>
      </c>
      <c r="X1" s="131">
        <f t="shared" si="0"/>
        <v>45768</v>
      </c>
      <c r="Y1" s="131">
        <f t="shared" si="0"/>
        <v>45769</v>
      </c>
      <c r="Z1" s="131">
        <f t="shared" si="0"/>
        <v>45770</v>
      </c>
      <c r="AA1" s="131">
        <f t="shared" si="0"/>
        <v>45771</v>
      </c>
      <c r="AB1" s="131">
        <f t="shared" si="0"/>
        <v>45772</v>
      </c>
      <c r="AC1" s="131">
        <f t="shared" si="0"/>
        <v>45773</v>
      </c>
      <c r="AD1" s="131">
        <f t="shared" si="0"/>
        <v>45774</v>
      </c>
      <c r="AE1" s="131">
        <f t="shared" si="0"/>
        <v>45775</v>
      </c>
      <c r="AF1" s="131">
        <f t="shared" si="0"/>
        <v>45776</v>
      </c>
      <c r="AG1" s="132">
        <f t="shared" si="0"/>
        <v>45777</v>
      </c>
      <c r="AH1" s="133" t="str">
        <f>IF(MONTH(AG1+1)=$C1,AG1+1,"")</f>
        <v/>
      </c>
    </row>
    <row r="2" spans="1:34" s="19" customFormat="1" ht="13.15" customHeight="1" x14ac:dyDescent="0.2">
      <c r="A2" s="426"/>
      <c r="B2" s="427"/>
      <c r="C2" s="428"/>
      <c r="D2" s="23">
        <f>D1</f>
        <v>45748</v>
      </c>
      <c r="E2" s="24">
        <f>E1</f>
        <v>45749</v>
      </c>
      <c r="F2" s="24">
        <f>F1</f>
        <v>45750</v>
      </c>
      <c r="G2" s="24">
        <f t="shared" ref="G2:AH2" si="1">G1</f>
        <v>45751</v>
      </c>
      <c r="H2" s="24">
        <f t="shared" si="1"/>
        <v>45752</v>
      </c>
      <c r="I2" s="24">
        <f t="shared" si="1"/>
        <v>45753</v>
      </c>
      <c r="J2" s="24">
        <f t="shared" si="1"/>
        <v>45754</v>
      </c>
      <c r="K2" s="24">
        <f t="shared" si="1"/>
        <v>45755</v>
      </c>
      <c r="L2" s="24">
        <f t="shared" si="1"/>
        <v>45756</v>
      </c>
      <c r="M2" s="24">
        <f t="shared" si="1"/>
        <v>45757</v>
      </c>
      <c r="N2" s="24">
        <f t="shared" si="1"/>
        <v>45758</v>
      </c>
      <c r="O2" s="24">
        <f t="shared" si="1"/>
        <v>45759</v>
      </c>
      <c r="P2" s="24">
        <f t="shared" si="1"/>
        <v>45760</v>
      </c>
      <c r="Q2" s="24">
        <f t="shared" si="1"/>
        <v>45761</v>
      </c>
      <c r="R2" s="24">
        <f t="shared" si="1"/>
        <v>45762</v>
      </c>
      <c r="S2" s="24">
        <f t="shared" si="1"/>
        <v>45763</v>
      </c>
      <c r="T2" s="24">
        <f t="shared" si="1"/>
        <v>45764</v>
      </c>
      <c r="U2" s="24">
        <f t="shared" si="1"/>
        <v>45765</v>
      </c>
      <c r="V2" s="24">
        <f t="shared" si="1"/>
        <v>45766</v>
      </c>
      <c r="W2" s="24">
        <f t="shared" si="1"/>
        <v>45767</v>
      </c>
      <c r="X2" s="24">
        <f t="shared" si="1"/>
        <v>45768</v>
      </c>
      <c r="Y2" s="24">
        <f t="shared" si="1"/>
        <v>45769</v>
      </c>
      <c r="Z2" s="24">
        <f t="shared" si="1"/>
        <v>45770</v>
      </c>
      <c r="AA2" s="24">
        <f t="shared" si="1"/>
        <v>45771</v>
      </c>
      <c r="AB2" s="24">
        <f t="shared" si="1"/>
        <v>45772</v>
      </c>
      <c r="AC2" s="24">
        <f t="shared" si="1"/>
        <v>45773</v>
      </c>
      <c r="AD2" s="24">
        <f t="shared" si="1"/>
        <v>45774</v>
      </c>
      <c r="AE2" s="24">
        <f t="shared" si="1"/>
        <v>45775</v>
      </c>
      <c r="AF2" s="24">
        <f t="shared" si="1"/>
        <v>45776</v>
      </c>
      <c r="AG2" s="27">
        <f t="shared" si="1"/>
        <v>45777</v>
      </c>
      <c r="AH2" s="25" t="str">
        <f t="shared" si="1"/>
        <v/>
      </c>
    </row>
    <row r="3" spans="1:34" s="19" customFormat="1" ht="13.15" customHeight="1" x14ac:dyDescent="0.2">
      <c r="A3" s="152"/>
      <c r="B3" s="153"/>
      <c r="C3" s="154">
        <v>1</v>
      </c>
      <c r="D3" s="155" t="str">
        <f t="shared" ref="D3:AH3" si="2">IFERROR(VLOOKUP(MATCH($C3,D$112:D$160,0),stuff,6,FALSE),"")</f>
        <v/>
      </c>
      <c r="E3" s="156" t="str">
        <f t="shared" si="2"/>
        <v/>
      </c>
      <c r="F3" s="156" t="str">
        <f t="shared" si="2"/>
        <v/>
      </c>
      <c r="G3" s="156" t="str">
        <f t="shared" si="2"/>
        <v/>
      </c>
      <c r="H3" s="156" t="str">
        <f t="shared" si="2"/>
        <v/>
      </c>
      <c r="I3" s="156" t="str">
        <f t="shared" si="2"/>
        <v/>
      </c>
      <c r="J3" s="156" t="str">
        <f t="shared" si="2"/>
        <v/>
      </c>
      <c r="K3" s="156" t="str">
        <f t="shared" si="2"/>
        <v/>
      </c>
      <c r="L3" s="156" t="str">
        <f t="shared" si="2"/>
        <v/>
      </c>
      <c r="M3" s="156" t="str">
        <f t="shared" si="2"/>
        <v/>
      </c>
      <c r="N3" s="156" t="str">
        <f t="shared" si="2"/>
        <v/>
      </c>
      <c r="O3" s="156" t="str">
        <f t="shared" si="2"/>
        <v/>
      </c>
      <c r="P3" s="156" t="str">
        <f t="shared" si="2"/>
        <v/>
      </c>
      <c r="Q3" s="156" t="str">
        <f t="shared" si="2"/>
        <v/>
      </c>
      <c r="R3" s="156" t="str">
        <f t="shared" si="2"/>
        <v/>
      </c>
      <c r="S3" s="156" t="str">
        <f t="shared" si="2"/>
        <v/>
      </c>
      <c r="T3" s="156" t="str">
        <f t="shared" si="2"/>
        <v/>
      </c>
      <c r="U3" s="156" t="str">
        <f t="shared" si="2"/>
        <v/>
      </c>
      <c r="V3" s="156" t="str">
        <f t="shared" si="2"/>
        <v/>
      </c>
      <c r="W3" s="156" t="str">
        <f t="shared" si="2"/>
        <v/>
      </c>
      <c r="X3" s="156" t="str">
        <f t="shared" si="2"/>
        <v/>
      </c>
      <c r="Y3" s="156" t="str">
        <f t="shared" si="2"/>
        <v/>
      </c>
      <c r="Z3" s="156" t="str">
        <f t="shared" si="2"/>
        <v/>
      </c>
      <c r="AA3" s="156" t="str">
        <f t="shared" si="2"/>
        <v/>
      </c>
      <c r="AB3" s="156" t="str">
        <f t="shared" si="2"/>
        <v/>
      </c>
      <c r="AC3" s="156" t="str">
        <f t="shared" si="2"/>
        <v/>
      </c>
      <c r="AD3" s="156" t="str">
        <f t="shared" si="2"/>
        <v/>
      </c>
      <c r="AE3" s="156" t="str">
        <f t="shared" si="2"/>
        <v/>
      </c>
      <c r="AF3" s="156" t="str">
        <f t="shared" si="2"/>
        <v/>
      </c>
      <c r="AG3" s="157" t="str">
        <f t="shared" si="2"/>
        <v/>
      </c>
      <c r="AH3" s="158" t="str">
        <f t="shared" si="2"/>
        <v/>
      </c>
    </row>
    <row r="4" spans="1:34" s="174" customFormat="1" ht="13.15" customHeight="1" x14ac:dyDescent="0.2">
      <c r="A4" s="167"/>
      <c r="B4" s="168"/>
      <c r="C4" s="169"/>
      <c r="D4" s="170" t="str">
        <f>IFERROR(VLOOKUP(MATCH($C3,D$112:D$160,0),$A$63:$AH$111,DAY(D$1)+3,FALSE),"")</f>
        <v/>
      </c>
      <c r="E4" s="171" t="str">
        <f t="shared" ref="E4:AH4" si="3">IFERROR(VLOOKUP(MATCH($C3,E$112:E$160,0),$A$63:$AH$111,DAY(E$1)+3,FALSE),"")</f>
        <v/>
      </c>
      <c r="F4" s="171" t="str">
        <f t="shared" si="3"/>
        <v/>
      </c>
      <c r="G4" s="171" t="str">
        <f t="shared" si="3"/>
        <v/>
      </c>
      <c r="H4" s="171" t="str">
        <f t="shared" si="3"/>
        <v/>
      </c>
      <c r="I4" s="171" t="str">
        <f t="shared" si="3"/>
        <v/>
      </c>
      <c r="J4" s="171" t="str">
        <f t="shared" si="3"/>
        <v/>
      </c>
      <c r="K4" s="171" t="str">
        <f t="shared" si="3"/>
        <v/>
      </c>
      <c r="L4" s="171" t="str">
        <f t="shared" si="3"/>
        <v/>
      </c>
      <c r="M4" s="171" t="str">
        <f t="shared" si="3"/>
        <v/>
      </c>
      <c r="N4" s="171" t="str">
        <f t="shared" si="3"/>
        <v/>
      </c>
      <c r="O4" s="171" t="str">
        <f t="shared" si="3"/>
        <v/>
      </c>
      <c r="P4" s="171" t="str">
        <f t="shared" si="3"/>
        <v/>
      </c>
      <c r="Q4" s="171" t="str">
        <f t="shared" si="3"/>
        <v/>
      </c>
      <c r="R4" s="171" t="str">
        <f t="shared" si="3"/>
        <v/>
      </c>
      <c r="S4" s="171" t="str">
        <f t="shared" si="3"/>
        <v/>
      </c>
      <c r="T4" s="171" t="str">
        <f t="shared" si="3"/>
        <v/>
      </c>
      <c r="U4" s="171" t="str">
        <f t="shared" si="3"/>
        <v/>
      </c>
      <c r="V4" s="171" t="str">
        <f t="shared" si="3"/>
        <v/>
      </c>
      <c r="W4" s="171" t="str">
        <f t="shared" si="3"/>
        <v/>
      </c>
      <c r="X4" s="171" t="str">
        <f t="shared" si="3"/>
        <v/>
      </c>
      <c r="Y4" s="171" t="str">
        <f t="shared" si="3"/>
        <v/>
      </c>
      <c r="Z4" s="171" t="str">
        <f t="shared" si="3"/>
        <v/>
      </c>
      <c r="AA4" s="171" t="str">
        <f t="shared" si="3"/>
        <v/>
      </c>
      <c r="AB4" s="171" t="str">
        <f t="shared" si="3"/>
        <v/>
      </c>
      <c r="AC4" s="171" t="str">
        <f t="shared" si="3"/>
        <v/>
      </c>
      <c r="AD4" s="171" t="str">
        <f t="shared" si="3"/>
        <v/>
      </c>
      <c r="AE4" s="171" t="str">
        <f t="shared" si="3"/>
        <v/>
      </c>
      <c r="AF4" s="171" t="str">
        <f t="shared" si="3"/>
        <v/>
      </c>
      <c r="AG4" s="172" t="str">
        <f t="shared" si="3"/>
        <v/>
      </c>
      <c r="AH4" s="173" t="str">
        <f t="shared" si="3"/>
        <v/>
      </c>
    </row>
    <row r="5" spans="1:34" s="19" customFormat="1" ht="13.15" customHeight="1" x14ac:dyDescent="0.2">
      <c r="A5" s="152"/>
      <c r="B5" s="153"/>
      <c r="C5" s="154">
        <v>2</v>
      </c>
      <c r="D5" s="159" t="str">
        <f t="shared" ref="D5:AH5" si="4">IFERROR(VLOOKUP(MATCH($C5,D$112:D$160,0),stuff,6,FALSE),"")</f>
        <v/>
      </c>
      <c r="E5" s="160" t="str">
        <f t="shared" si="4"/>
        <v/>
      </c>
      <c r="F5" s="160" t="str">
        <f t="shared" si="4"/>
        <v/>
      </c>
      <c r="G5" s="160" t="str">
        <f t="shared" si="4"/>
        <v/>
      </c>
      <c r="H5" s="160" t="str">
        <f t="shared" si="4"/>
        <v/>
      </c>
      <c r="I5" s="160" t="str">
        <f t="shared" si="4"/>
        <v/>
      </c>
      <c r="J5" s="160" t="str">
        <f t="shared" si="4"/>
        <v/>
      </c>
      <c r="K5" s="160" t="str">
        <f t="shared" si="4"/>
        <v/>
      </c>
      <c r="L5" s="160" t="str">
        <f t="shared" si="4"/>
        <v/>
      </c>
      <c r="M5" s="160" t="str">
        <f t="shared" si="4"/>
        <v/>
      </c>
      <c r="N5" s="160" t="str">
        <f t="shared" si="4"/>
        <v/>
      </c>
      <c r="O5" s="160" t="str">
        <f t="shared" si="4"/>
        <v/>
      </c>
      <c r="P5" s="160" t="str">
        <f t="shared" si="4"/>
        <v/>
      </c>
      <c r="Q5" s="160" t="str">
        <f t="shared" si="4"/>
        <v/>
      </c>
      <c r="R5" s="160" t="str">
        <f t="shared" si="4"/>
        <v/>
      </c>
      <c r="S5" s="160" t="str">
        <f t="shared" si="4"/>
        <v/>
      </c>
      <c r="T5" s="160" t="str">
        <f t="shared" si="4"/>
        <v/>
      </c>
      <c r="U5" s="160" t="str">
        <f t="shared" si="4"/>
        <v/>
      </c>
      <c r="V5" s="160" t="str">
        <f t="shared" si="4"/>
        <v/>
      </c>
      <c r="W5" s="160" t="str">
        <f t="shared" si="4"/>
        <v/>
      </c>
      <c r="X5" s="160" t="str">
        <f t="shared" si="4"/>
        <v/>
      </c>
      <c r="Y5" s="160" t="str">
        <f t="shared" si="4"/>
        <v/>
      </c>
      <c r="Z5" s="160" t="str">
        <f t="shared" si="4"/>
        <v/>
      </c>
      <c r="AA5" s="160" t="str">
        <f t="shared" si="4"/>
        <v/>
      </c>
      <c r="AB5" s="160" t="str">
        <f t="shared" si="4"/>
        <v/>
      </c>
      <c r="AC5" s="160" t="str">
        <f t="shared" si="4"/>
        <v/>
      </c>
      <c r="AD5" s="160" t="str">
        <f t="shared" si="4"/>
        <v/>
      </c>
      <c r="AE5" s="160" t="str">
        <f t="shared" si="4"/>
        <v/>
      </c>
      <c r="AF5" s="160" t="str">
        <f t="shared" si="4"/>
        <v/>
      </c>
      <c r="AG5" s="161" t="str">
        <f t="shared" si="4"/>
        <v/>
      </c>
      <c r="AH5" s="162" t="str">
        <f t="shared" si="4"/>
        <v/>
      </c>
    </row>
    <row r="6" spans="1:34" s="174" customFormat="1" ht="13.15" customHeight="1" x14ac:dyDescent="0.2">
      <c r="A6" s="167"/>
      <c r="B6" s="168"/>
      <c r="C6" s="169"/>
      <c r="D6" s="175" t="str">
        <f t="shared" ref="D6:AH6" si="5">IFERROR(VLOOKUP(MATCH($C5,D$112:D$160,0),$A$63:$AH$111,DAY(D$1)+3,FALSE),"")</f>
        <v/>
      </c>
      <c r="E6" s="176" t="str">
        <f t="shared" si="5"/>
        <v/>
      </c>
      <c r="F6" s="176" t="str">
        <f t="shared" si="5"/>
        <v/>
      </c>
      <c r="G6" s="176" t="str">
        <f t="shared" si="5"/>
        <v/>
      </c>
      <c r="H6" s="176" t="str">
        <f t="shared" si="5"/>
        <v/>
      </c>
      <c r="I6" s="176" t="str">
        <f t="shared" si="5"/>
        <v/>
      </c>
      <c r="J6" s="176" t="str">
        <f t="shared" si="5"/>
        <v/>
      </c>
      <c r="K6" s="176" t="str">
        <f t="shared" si="5"/>
        <v/>
      </c>
      <c r="L6" s="176" t="str">
        <f t="shared" si="5"/>
        <v/>
      </c>
      <c r="M6" s="176" t="str">
        <f t="shared" si="5"/>
        <v/>
      </c>
      <c r="N6" s="176" t="str">
        <f t="shared" si="5"/>
        <v/>
      </c>
      <c r="O6" s="176" t="str">
        <f t="shared" si="5"/>
        <v/>
      </c>
      <c r="P6" s="176" t="str">
        <f t="shared" si="5"/>
        <v/>
      </c>
      <c r="Q6" s="176" t="str">
        <f t="shared" si="5"/>
        <v/>
      </c>
      <c r="R6" s="176" t="str">
        <f t="shared" si="5"/>
        <v/>
      </c>
      <c r="S6" s="176" t="str">
        <f t="shared" si="5"/>
        <v/>
      </c>
      <c r="T6" s="176" t="str">
        <f t="shared" si="5"/>
        <v/>
      </c>
      <c r="U6" s="176" t="str">
        <f t="shared" si="5"/>
        <v/>
      </c>
      <c r="V6" s="176" t="str">
        <f t="shared" si="5"/>
        <v/>
      </c>
      <c r="W6" s="176" t="str">
        <f t="shared" si="5"/>
        <v/>
      </c>
      <c r="X6" s="176" t="str">
        <f t="shared" si="5"/>
        <v/>
      </c>
      <c r="Y6" s="176" t="str">
        <f t="shared" si="5"/>
        <v/>
      </c>
      <c r="Z6" s="176" t="str">
        <f t="shared" si="5"/>
        <v/>
      </c>
      <c r="AA6" s="176" t="str">
        <f t="shared" si="5"/>
        <v/>
      </c>
      <c r="AB6" s="176" t="str">
        <f t="shared" si="5"/>
        <v/>
      </c>
      <c r="AC6" s="176" t="str">
        <f t="shared" si="5"/>
        <v/>
      </c>
      <c r="AD6" s="176" t="str">
        <f t="shared" si="5"/>
        <v/>
      </c>
      <c r="AE6" s="176" t="str">
        <f t="shared" si="5"/>
        <v/>
      </c>
      <c r="AF6" s="176" t="str">
        <f t="shared" si="5"/>
        <v/>
      </c>
      <c r="AG6" s="177" t="str">
        <f t="shared" si="5"/>
        <v/>
      </c>
      <c r="AH6" s="178" t="str">
        <f t="shared" si="5"/>
        <v/>
      </c>
    </row>
    <row r="7" spans="1:34" s="19" customFormat="1" ht="13.15" customHeight="1" x14ac:dyDescent="0.2">
      <c r="A7" s="152"/>
      <c r="B7" s="153"/>
      <c r="C7" s="154">
        <v>3</v>
      </c>
      <c r="D7" s="159" t="str">
        <f t="shared" ref="D7:AH7" si="6">IFERROR(VLOOKUP(MATCH($C7,D$112:D$160,0),stuff,6,FALSE),"")</f>
        <v/>
      </c>
      <c r="E7" s="160" t="str">
        <f t="shared" si="6"/>
        <v/>
      </c>
      <c r="F7" s="160" t="str">
        <f t="shared" si="6"/>
        <v/>
      </c>
      <c r="G7" s="160" t="str">
        <f t="shared" si="6"/>
        <v/>
      </c>
      <c r="H7" s="160" t="str">
        <f t="shared" si="6"/>
        <v/>
      </c>
      <c r="I7" s="160" t="str">
        <f t="shared" si="6"/>
        <v/>
      </c>
      <c r="J7" s="160" t="str">
        <f t="shared" si="6"/>
        <v/>
      </c>
      <c r="K7" s="160" t="str">
        <f t="shared" si="6"/>
        <v/>
      </c>
      <c r="L7" s="160" t="str">
        <f t="shared" si="6"/>
        <v/>
      </c>
      <c r="M7" s="160" t="str">
        <f t="shared" si="6"/>
        <v/>
      </c>
      <c r="N7" s="160" t="str">
        <f t="shared" si="6"/>
        <v/>
      </c>
      <c r="O7" s="160" t="str">
        <f t="shared" si="6"/>
        <v/>
      </c>
      <c r="P7" s="160" t="str">
        <f t="shared" si="6"/>
        <v/>
      </c>
      <c r="Q7" s="160" t="str">
        <f t="shared" si="6"/>
        <v/>
      </c>
      <c r="R7" s="160" t="str">
        <f t="shared" si="6"/>
        <v/>
      </c>
      <c r="S7" s="160" t="str">
        <f t="shared" si="6"/>
        <v/>
      </c>
      <c r="T7" s="160" t="str">
        <f t="shared" si="6"/>
        <v/>
      </c>
      <c r="U7" s="160" t="str">
        <f t="shared" si="6"/>
        <v/>
      </c>
      <c r="V7" s="160" t="str">
        <f t="shared" si="6"/>
        <v/>
      </c>
      <c r="W7" s="160" t="str">
        <f t="shared" si="6"/>
        <v/>
      </c>
      <c r="X7" s="160" t="str">
        <f t="shared" si="6"/>
        <v/>
      </c>
      <c r="Y7" s="160" t="str">
        <f t="shared" si="6"/>
        <v/>
      </c>
      <c r="Z7" s="160" t="str">
        <f t="shared" si="6"/>
        <v/>
      </c>
      <c r="AA7" s="160" t="str">
        <f t="shared" si="6"/>
        <v/>
      </c>
      <c r="AB7" s="160" t="str">
        <f t="shared" si="6"/>
        <v/>
      </c>
      <c r="AC7" s="160" t="str">
        <f t="shared" si="6"/>
        <v/>
      </c>
      <c r="AD7" s="160" t="str">
        <f t="shared" si="6"/>
        <v/>
      </c>
      <c r="AE7" s="160" t="str">
        <f t="shared" si="6"/>
        <v/>
      </c>
      <c r="AF7" s="160" t="str">
        <f t="shared" si="6"/>
        <v/>
      </c>
      <c r="AG7" s="161" t="str">
        <f t="shared" si="6"/>
        <v/>
      </c>
      <c r="AH7" s="162" t="str">
        <f t="shared" si="6"/>
        <v/>
      </c>
    </row>
    <row r="8" spans="1:34" s="174" customFormat="1" ht="13.15" customHeight="1" x14ac:dyDescent="0.2">
      <c r="A8" s="167"/>
      <c r="B8" s="168"/>
      <c r="C8" s="169"/>
      <c r="D8" s="170" t="str">
        <f t="shared" ref="D8:AH8" si="7">IFERROR(VLOOKUP(MATCH($C7,D$112:D$160,0),$A$63:$AH$111,DAY(D$1)+3,FALSE),"")</f>
        <v/>
      </c>
      <c r="E8" s="171" t="str">
        <f t="shared" si="7"/>
        <v/>
      </c>
      <c r="F8" s="171" t="str">
        <f t="shared" si="7"/>
        <v/>
      </c>
      <c r="G8" s="171" t="str">
        <f t="shared" si="7"/>
        <v/>
      </c>
      <c r="H8" s="171" t="str">
        <f t="shared" si="7"/>
        <v/>
      </c>
      <c r="I8" s="171" t="str">
        <f t="shared" si="7"/>
        <v/>
      </c>
      <c r="J8" s="171" t="str">
        <f t="shared" si="7"/>
        <v/>
      </c>
      <c r="K8" s="171" t="str">
        <f t="shared" si="7"/>
        <v/>
      </c>
      <c r="L8" s="171" t="str">
        <f t="shared" si="7"/>
        <v/>
      </c>
      <c r="M8" s="171" t="str">
        <f t="shared" si="7"/>
        <v/>
      </c>
      <c r="N8" s="171" t="str">
        <f t="shared" si="7"/>
        <v/>
      </c>
      <c r="O8" s="171" t="str">
        <f t="shared" si="7"/>
        <v/>
      </c>
      <c r="P8" s="171" t="str">
        <f t="shared" si="7"/>
        <v/>
      </c>
      <c r="Q8" s="171" t="str">
        <f t="shared" si="7"/>
        <v/>
      </c>
      <c r="R8" s="171" t="str">
        <f t="shared" si="7"/>
        <v/>
      </c>
      <c r="S8" s="171" t="str">
        <f t="shared" si="7"/>
        <v/>
      </c>
      <c r="T8" s="171" t="str">
        <f t="shared" si="7"/>
        <v/>
      </c>
      <c r="U8" s="171" t="str">
        <f t="shared" si="7"/>
        <v/>
      </c>
      <c r="V8" s="171" t="str">
        <f t="shared" si="7"/>
        <v/>
      </c>
      <c r="W8" s="171" t="str">
        <f t="shared" si="7"/>
        <v/>
      </c>
      <c r="X8" s="171" t="str">
        <f t="shared" si="7"/>
        <v/>
      </c>
      <c r="Y8" s="171" t="str">
        <f t="shared" si="7"/>
        <v/>
      </c>
      <c r="Z8" s="171" t="str">
        <f t="shared" si="7"/>
        <v/>
      </c>
      <c r="AA8" s="171" t="str">
        <f t="shared" si="7"/>
        <v/>
      </c>
      <c r="AB8" s="171" t="str">
        <f t="shared" si="7"/>
        <v/>
      </c>
      <c r="AC8" s="171" t="str">
        <f t="shared" si="7"/>
        <v/>
      </c>
      <c r="AD8" s="171" t="str">
        <f t="shared" si="7"/>
        <v/>
      </c>
      <c r="AE8" s="171" t="str">
        <f t="shared" si="7"/>
        <v/>
      </c>
      <c r="AF8" s="171" t="str">
        <f t="shared" si="7"/>
        <v/>
      </c>
      <c r="AG8" s="172" t="str">
        <f t="shared" si="7"/>
        <v/>
      </c>
      <c r="AH8" s="173" t="str">
        <f t="shared" si="7"/>
        <v/>
      </c>
    </row>
    <row r="9" spans="1:34" s="19" customFormat="1" ht="13.15" customHeight="1" x14ac:dyDescent="0.2">
      <c r="A9" s="152"/>
      <c r="B9" s="153"/>
      <c r="C9" s="154">
        <v>4</v>
      </c>
      <c r="D9" s="159" t="str">
        <f t="shared" ref="D9:AH9" si="8">IFERROR(VLOOKUP(MATCH($C9,D$112:D$160,0),stuff,6,FALSE),"")</f>
        <v/>
      </c>
      <c r="E9" s="160" t="str">
        <f t="shared" si="8"/>
        <v/>
      </c>
      <c r="F9" s="160" t="str">
        <f t="shared" si="8"/>
        <v/>
      </c>
      <c r="G9" s="160" t="str">
        <f t="shared" si="8"/>
        <v/>
      </c>
      <c r="H9" s="160" t="str">
        <f t="shared" si="8"/>
        <v/>
      </c>
      <c r="I9" s="160" t="str">
        <f t="shared" si="8"/>
        <v/>
      </c>
      <c r="J9" s="160" t="str">
        <f t="shared" si="8"/>
        <v/>
      </c>
      <c r="K9" s="160" t="str">
        <f t="shared" si="8"/>
        <v/>
      </c>
      <c r="L9" s="160" t="str">
        <f t="shared" si="8"/>
        <v/>
      </c>
      <c r="M9" s="160" t="str">
        <f t="shared" si="8"/>
        <v/>
      </c>
      <c r="N9" s="160" t="str">
        <f t="shared" si="8"/>
        <v/>
      </c>
      <c r="O9" s="160" t="str">
        <f t="shared" si="8"/>
        <v/>
      </c>
      <c r="P9" s="160" t="str">
        <f t="shared" si="8"/>
        <v/>
      </c>
      <c r="Q9" s="160" t="str">
        <f t="shared" si="8"/>
        <v/>
      </c>
      <c r="R9" s="160" t="str">
        <f t="shared" si="8"/>
        <v/>
      </c>
      <c r="S9" s="160" t="str">
        <f t="shared" si="8"/>
        <v/>
      </c>
      <c r="T9" s="160" t="str">
        <f t="shared" si="8"/>
        <v/>
      </c>
      <c r="U9" s="160" t="str">
        <f t="shared" si="8"/>
        <v/>
      </c>
      <c r="V9" s="160" t="str">
        <f t="shared" si="8"/>
        <v/>
      </c>
      <c r="W9" s="160" t="str">
        <f t="shared" si="8"/>
        <v/>
      </c>
      <c r="X9" s="160" t="str">
        <f t="shared" si="8"/>
        <v/>
      </c>
      <c r="Y9" s="160" t="str">
        <f t="shared" si="8"/>
        <v/>
      </c>
      <c r="Z9" s="160" t="str">
        <f t="shared" si="8"/>
        <v/>
      </c>
      <c r="AA9" s="160" t="str">
        <f t="shared" si="8"/>
        <v/>
      </c>
      <c r="AB9" s="160" t="str">
        <f t="shared" si="8"/>
        <v/>
      </c>
      <c r="AC9" s="160" t="str">
        <f t="shared" si="8"/>
        <v/>
      </c>
      <c r="AD9" s="160" t="str">
        <f t="shared" si="8"/>
        <v/>
      </c>
      <c r="AE9" s="160" t="str">
        <f t="shared" si="8"/>
        <v/>
      </c>
      <c r="AF9" s="160" t="str">
        <f t="shared" si="8"/>
        <v/>
      </c>
      <c r="AG9" s="161" t="str">
        <f t="shared" si="8"/>
        <v/>
      </c>
      <c r="AH9" s="162" t="str">
        <f t="shared" si="8"/>
        <v/>
      </c>
    </row>
    <row r="10" spans="1:34" s="174" customFormat="1" ht="13.15" customHeight="1" x14ac:dyDescent="0.2">
      <c r="A10" s="167"/>
      <c r="B10" s="168"/>
      <c r="C10" s="169"/>
      <c r="D10" s="175" t="str">
        <f t="shared" ref="D10:AH10" si="9">IFERROR(VLOOKUP(MATCH($C9,D$112:D$160,0),$A$63:$AH$111,DAY(D$1)+3,FALSE),"")</f>
        <v/>
      </c>
      <c r="E10" s="176" t="str">
        <f t="shared" si="9"/>
        <v/>
      </c>
      <c r="F10" s="176" t="str">
        <f t="shared" si="9"/>
        <v/>
      </c>
      <c r="G10" s="176" t="str">
        <f t="shared" si="9"/>
        <v/>
      </c>
      <c r="H10" s="176" t="str">
        <f t="shared" si="9"/>
        <v/>
      </c>
      <c r="I10" s="176" t="str">
        <f t="shared" si="9"/>
        <v/>
      </c>
      <c r="J10" s="176" t="str">
        <f t="shared" si="9"/>
        <v/>
      </c>
      <c r="K10" s="176" t="str">
        <f t="shared" si="9"/>
        <v/>
      </c>
      <c r="L10" s="176" t="str">
        <f t="shared" si="9"/>
        <v/>
      </c>
      <c r="M10" s="176" t="str">
        <f t="shared" si="9"/>
        <v/>
      </c>
      <c r="N10" s="176" t="str">
        <f t="shared" si="9"/>
        <v/>
      </c>
      <c r="O10" s="176" t="str">
        <f t="shared" si="9"/>
        <v/>
      </c>
      <c r="P10" s="176" t="str">
        <f t="shared" si="9"/>
        <v/>
      </c>
      <c r="Q10" s="176" t="str">
        <f t="shared" si="9"/>
        <v/>
      </c>
      <c r="R10" s="176" t="str">
        <f t="shared" si="9"/>
        <v/>
      </c>
      <c r="S10" s="176" t="str">
        <f t="shared" si="9"/>
        <v/>
      </c>
      <c r="T10" s="176" t="str">
        <f t="shared" si="9"/>
        <v/>
      </c>
      <c r="U10" s="176" t="str">
        <f t="shared" si="9"/>
        <v/>
      </c>
      <c r="V10" s="176" t="str">
        <f t="shared" si="9"/>
        <v/>
      </c>
      <c r="W10" s="176" t="str">
        <f t="shared" si="9"/>
        <v/>
      </c>
      <c r="X10" s="176" t="str">
        <f t="shared" si="9"/>
        <v/>
      </c>
      <c r="Y10" s="176" t="str">
        <f t="shared" si="9"/>
        <v/>
      </c>
      <c r="Z10" s="176" t="str">
        <f t="shared" si="9"/>
        <v/>
      </c>
      <c r="AA10" s="176" t="str">
        <f t="shared" si="9"/>
        <v/>
      </c>
      <c r="AB10" s="176" t="str">
        <f t="shared" si="9"/>
        <v/>
      </c>
      <c r="AC10" s="176" t="str">
        <f t="shared" si="9"/>
        <v/>
      </c>
      <c r="AD10" s="176" t="str">
        <f t="shared" si="9"/>
        <v/>
      </c>
      <c r="AE10" s="176" t="str">
        <f t="shared" si="9"/>
        <v/>
      </c>
      <c r="AF10" s="176" t="str">
        <f t="shared" si="9"/>
        <v/>
      </c>
      <c r="AG10" s="177" t="str">
        <f t="shared" si="9"/>
        <v/>
      </c>
      <c r="AH10" s="178" t="str">
        <f t="shared" si="9"/>
        <v/>
      </c>
    </row>
    <row r="11" spans="1:34" s="19" customFormat="1" ht="13.15" customHeight="1" x14ac:dyDescent="0.2">
      <c r="A11" s="152"/>
      <c r="B11" s="153"/>
      <c r="C11" s="154">
        <v>5</v>
      </c>
      <c r="D11" s="159" t="str">
        <f t="shared" ref="D11:AH11" si="10">IFERROR(VLOOKUP(MATCH($C11,D$112:D$160,0),stuff,6,FALSE),"")</f>
        <v/>
      </c>
      <c r="E11" s="160" t="str">
        <f t="shared" si="10"/>
        <v/>
      </c>
      <c r="F11" s="160" t="str">
        <f t="shared" si="10"/>
        <v/>
      </c>
      <c r="G11" s="160" t="str">
        <f t="shared" si="10"/>
        <v/>
      </c>
      <c r="H11" s="160" t="str">
        <f t="shared" si="10"/>
        <v/>
      </c>
      <c r="I11" s="160" t="str">
        <f t="shared" si="10"/>
        <v/>
      </c>
      <c r="J11" s="160" t="str">
        <f t="shared" si="10"/>
        <v/>
      </c>
      <c r="K11" s="160" t="str">
        <f t="shared" si="10"/>
        <v/>
      </c>
      <c r="L11" s="160" t="str">
        <f t="shared" si="10"/>
        <v/>
      </c>
      <c r="M11" s="160" t="str">
        <f t="shared" si="10"/>
        <v/>
      </c>
      <c r="N11" s="160" t="str">
        <f t="shared" si="10"/>
        <v/>
      </c>
      <c r="O11" s="160" t="str">
        <f t="shared" si="10"/>
        <v/>
      </c>
      <c r="P11" s="160" t="str">
        <f t="shared" si="10"/>
        <v/>
      </c>
      <c r="Q11" s="160" t="str">
        <f t="shared" si="10"/>
        <v/>
      </c>
      <c r="R11" s="160" t="str">
        <f t="shared" si="10"/>
        <v/>
      </c>
      <c r="S11" s="160" t="str">
        <f t="shared" si="10"/>
        <v/>
      </c>
      <c r="T11" s="160" t="str">
        <f t="shared" si="10"/>
        <v/>
      </c>
      <c r="U11" s="160" t="str">
        <f t="shared" si="10"/>
        <v/>
      </c>
      <c r="V11" s="160" t="str">
        <f t="shared" si="10"/>
        <v/>
      </c>
      <c r="W11" s="160" t="str">
        <f t="shared" si="10"/>
        <v/>
      </c>
      <c r="X11" s="160" t="str">
        <f t="shared" si="10"/>
        <v/>
      </c>
      <c r="Y11" s="160" t="str">
        <f t="shared" si="10"/>
        <v/>
      </c>
      <c r="Z11" s="160" t="str">
        <f t="shared" si="10"/>
        <v/>
      </c>
      <c r="AA11" s="160" t="str">
        <f t="shared" si="10"/>
        <v/>
      </c>
      <c r="AB11" s="160" t="str">
        <f t="shared" si="10"/>
        <v/>
      </c>
      <c r="AC11" s="160" t="str">
        <f t="shared" si="10"/>
        <v/>
      </c>
      <c r="AD11" s="160" t="str">
        <f t="shared" si="10"/>
        <v/>
      </c>
      <c r="AE11" s="160" t="str">
        <f t="shared" si="10"/>
        <v/>
      </c>
      <c r="AF11" s="160" t="str">
        <f t="shared" si="10"/>
        <v/>
      </c>
      <c r="AG11" s="161" t="str">
        <f t="shared" si="10"/>
        <v/>
      </c>
      <c r="AH11" s="162" t="str">
        <f t="shared" si="10"/>
        <v/>
      </c>
    </row>
    <row r="12" spans="1:34" s="174" customFormat="1" ht="13.15" customHeight="1" x14ac:dyDescent="0.2">
      <c r="A12" s="167"/>
      <c r="B12" s="168"/>
      <c r="C12" s="169"/>
      <c r="D12" s="175" t="str">
        <f t="shared" ref="D12:AH12" si="11">IFERROR(VLOOKUP(MATCH($C11,D$112:D$160,0),$A$63:$AH$111,DAY(D$1)+3,FALSE),"")</f>
        <v/>
      </c>
      <c r="E12" s="176" t="str">
        <f t="shared" si="11"/>
        <v/>
      </c>
      <c r="F12" s="176" t="str">
        <f t="shared" si="11"/>
        <v/>
      </c>
      <c r="G12" s="176" t="str">
        <f t="shared" si="11"/>
        <v/>
      </c>
      <c r="H12" s="176" t="str">
        <f t="shared" si="11"/>
        <v/>
      </c>
      <c r="I12" s="176" t="str">
        <f t="shared" si="11"/>
        <v/>
      </c>
      <c r="J12" s="176" t="str">
        <f t="shared" si="11"/>
        <v/>
      </c>
      <c r="K12" s="176" t="str">
        <f t="shared" si="11"/>
        <v/>
      </c>
      <c r="L12" s="176" t="str">
        <f t="shared" si="11"/>
        <v/>
      </c>
      <c r="M12" s="176" t="str">
        <f t="shared" si="11"/>
        <v/>
      </c>
      <c r="N12" s="176" t="str">
        <f t="shared" si="11"/>
        <v/>
      </c>
      <c r="O12" s="176" t="str">
        <f t="shared" si="11"/>
        <v/>
      </c>
      <c r="P12" s="176" t="str">
        <f t="shared" si="11"/>
        <v/>
      </c>
      <c r="Q12" s="176" t="str">
        <f t="shared" si="11"/>
        <v/>
      </c>
      <c r="R12" s="176" t="str">
        <f t="shared" si="11"/>
        <v/>
      </c>
      <c r="S12" s="176" t="str">
        <f t="shared" si="11"/>
        <v/>
      </c>
      <c r="T12" s="176" t="str">
        <f t="shared" si="11"/>
        <v/>
      </c>
      <c r="U12" s="176" t="str">
        <f t="shared" si="11"/>
        <v/>
      </c>
      <c r="V12" s="176" t="str">
        <f t="shared" si="11"/>
        <v/>
      </c>
      <c r="W12" s="176" t="str">
        <f t="shared" si="11"/>
        <v/>
      </c>
      <c r="X12" s="176" t="str">
        <f t="shared" si="11"/>
        <v/>
      </c>
      <c r="Y12" s="176" t="str">
        <f t="shared" si="11"/>
        <v/>
      </c>
      <c r="Z12" s="176" t="str">
        <f t="shared" si="11"/>
        <v/>
      </c>
      <c r="AA12" s="176" t="str">
        <f t="shared" si="11"/>
        <v/>
      </c>
      <c r="AB12" s="176" t="str">
        <f t="shared" si="11"/>
        <v/>
      </c>
      <c r="AC12" s="176" t="str">
        <f t="shared" si="11"/>
        <v/>
      </c>
      <c r="AD12" s="176" t="str">
        <f t="shared" si="11"/>
        <v/>
      </c>
      <c r="AE12" s="176" t="str">
        <f t="shared" si="11"/>
        <v/>
      </c>
      <c r="AF12" s="176" t="str">
        <f t="shared" si="11"/>
        <v/>
      </c>
      <c r="AG12" s="177" t="str">
        <f t="shared" si="11"/>
        <v/>
      </c>
      <c r="AH12" s="178" t="str">
        <f t="shared" si="11"/>
        <v/>
      </c>
    </row>
    <row r="13" spans="1:34" s="19" customFormat="1" ht="13.15" customHeight="1" x14ac:dyDescent="0.2">
      <c r="A13" s="152"/>
      <c r="B13" s="153"/>
      <c r="C13" s="154">
        <v>6</v>
      </c>
      <c r="D13" s="159" t="str">
        <f t="shared" ref="D13:AH13" si="12">IFERROR(VLOOKUP(MATCH($C13,D$112:D$160,0),stuff,6,FALSE),"")</f>
        <v/>
      </c>
      <c r="E13" s="160" t="str">
        <f t="shared" si="12"/>
        <v/>
      </c>
      <c r="F13" s="160" t="str">
        <f t="shared" si="12"/>
        <v/>
      </c>
      <c r="G13" s="160" t="str">
        <f t="shared" si="12"/>
        <v/>
      </c>
      <c r="H13" s="160" t="str">
        <f t="shared" si="12"/>
        <v/>
      </c>
      <c r="I13" s="160" t="str">
        <f t="shared" si="12"/>
        <v/>
      </c>
      <c r="J13" s="160" t="str">
        <f t="shared" si="12"/>
        <v/>
      </c>
      <c r="K13" s="160" t="str">
        <f t="shared" si="12"/>
        <v/>
      </c>
      <c r="L13" s="160" t="str">
        <f t="shared" si="12"/>
        <v/>
      </c>
      <c r="M13" s="160" t="str">
        <f t="shared" si="12"/>
        <v/>
      </c>
      <c r="N13" s="160" t="str">
        <f t="shared" si="12"/>
        <v/>
      </c>
      <c r="O13" s="160" t="str">
        <f t="shared" si="12"/>
        <v/>
      </c>
      <c r="P13" s="160" t="str">
        <f t="shared" si="12"/>
        <v/>
      </c>
      <c r="Q13" s="160" t="str">
        <f t="shared" si="12"/>
        <v/>
      </c>
      <c r="R13" s="160" t="str">
        <f t="shared" si="12"/>
        <v/>
      </c>
      <c r="S13" s="160" t="str">
        <f t="shared" si="12"/>
        <v/>
      </c>
      <c r="T13" s="160" t="str">
        <f t="shared" si="12"/>
        <v/>
      </c>
      <c r="U13" s="160" t="str">
        <f t="shared" si="12"/>
        <v/>
      </c>
      <c r="V13" s="160" t="str">
        <f t="shared" si="12"/>
        <v/>
      </c>
      <c r="W13" s="160" t="str">
        <f t="shared" si="12"/>
        <v/>
      </c>
      <c r="X13" s="160" t="str">
        <f t="shared" si="12"/>
        <v/>
      </c>
      <c r="Y13" s="160" t="str">
        <f t="shared" si="12"/>
        <v/>
      </c>
      <c r="Z13" s="160" t="str">
        <f t="shared" si="12"/>
        <v/>
      </c>
      <c r="AA13" s="160" t="str">
        <f t="shared" si="12"/>
        <v/>
      </c>
      <c r="AB13" s="160" t="str">
        <f t="shared" si="12"/>
        <v/>
      </c>
      <c r="AC13" s="160" t="str">
        <f t="shared" si="12"/>
        <v/>
      </c>
      <c r="AD13" s="160" t="str">
        <f t="shared" si="12"/>
        <v/>
      </c>
      <c r="AE13" s="160" t="str">
        <f t="shared" si="12"/>
        <v/>
      </c>
      <c r="AF13" s="160" t="str">
        <f t="shared" si="12"/>
        <v/>
      </c>
      <c r="AG13" s="161" t="str">
        <f t="shared" si="12"/>
        <v/>
      </c>
      <c r="AH13" s="162" t="str">
        <f t="shared" si="12"/>
        <v/>
      </c>
    </row>
    <row r="14" spans="1:34" s="174" customFormat="1" ht="13.15" customHeight="1" x14ac:dyDescent="0.2">
      <c r="A14" s="167"/>
      <c r="B14" s="168"/>
      <c r="C14" s="169"/>
      <c r="D14" s="175" t="str">
        <f t="shared" ref="D14:AH14" si="13">IFERROR(VLOOKUP(MATCH($C13,D$112:D$160,0),$A$63:$AH$111,DAY(D$1)+3,FALSE),"")</f>
        <v/>
      </c>
      <c r="E14" s="176" t="str">
        <f t="shared" si="13"/>
        <v/>
      </c>
      <c r="F14" s="176" t="str">
        <f t="shared" si="13"/>
        <v/>
      </c>
      <c r="G14" s="176" t="str">
        <f t="shared" si="13"/>
        <v/>
      </c>
      <c r="H14" s="176" t="str">
        <f t="shared" si="13"/>
        <v/>
      </c>
      <c r="I14" s="176" t="str">
        <f t="shared" si="13"/>
        <v/>
      </c>
      <c r="J14" s="176" t="str">
        <f t="shared" si="13"/>
        <v/>
      </c>
      <c r="K14" s="176" t="str">
        <f t="shared" si="13"/>
        <v/>
      </c>
      <c r="L14" s="176" t="str">
        <f t="shared" si="13"/>
        <v/>
      </c>
      <c r="M14" s="176" t="str">
        <f t="shared" si="13"/>
        <v/>
      </c>
      <c r="N14" s="176" t="str">
        <f t="shared" si="13"/>
        <v/>
      </c>
      <c r="O14" s="176" t="str">
        <f t="shared" si="13"/>
        <v/>
      </c>
      <c r="P14" s="176" t="str">
        <f t="shared" si="13"/>
        <v/>
      </c>
      <c r="Q14" s="176" t="str">
        <f t="shared" si="13"/>
        <v/>
      </c>
      <c r="R14" s="176" t="str">
        <f t="shared" si="13"/>
        <v/>
      </c>
      <c r="S14" s="176" t="str">
        <f t="shared" si="13"/>
        <v/>
      </c>
      <c r="T14" s="176" t="str">
        <f t="shared" si="13"/>
        <v/>
      </c>
      <c r="U14" s="176" t="str">
        <f t="shared" si="13"/>
        <v/>
      </c>
      <c r="V14" s="176" t="str">
        <f t="shared" si="13"/>
        <v/>
      </c>
      <c r="W14" s="176" t="str">
        <f t="shared" si="13"/>
        <v/>
      </c>
      <c r="X14" s="176" t="str">
        <f t="shared" si="13"/>
        <v/>
      </c>
      <c r="Y14" s="176" t="str">
        <f t="shared" si="13"/>
        <v/>
      </c>
      <c r="Z14" s="176" t="str">
        <f t="shared" si="13"/>
        <v/>
      </c>
      <c r="AA14" s="176" t="str">
        <f t="shared" si="13"/>
        <v/>
      </c>
      <c r="AB14" s="176" t="str">
        <f t="shared" si="13"/>
        <v/>
      </c>
      <c r="AC14" s="176" t="str">
        <f t="shared" si="13"/>
        <v/>
      </c>
      <c r="AD14" s="176" t="str">
        <f t="shared" si="13"/>
        <v/>
      </c>
      <c r="AE14" s="176" t="str">
        <f t="shared" si="13"/>
        <v/>
      </c>
      <c r="AF14" s="176" t="str">
        <f t="shared" si="13"/>
        <v/>
      </c>
      <c r="AG14" s="177" t="str">
        <f t="shared" si="13"/>
        <v/>
      </c>
      <c r="AH14" s="178" t="str">
        <f t="shared" si="13"/>
        <v/>
      </c>
    </row>
    <row r="15" spans="1:34" s="19" customFormat="1" ht="13.15" customHeight="1" x14ac:dyDescent="0.2">
      <c r="A15" s="152"/>
      <c r="B15" s="153"/>
      <c r="C15" s="154">
        <v>7</v>
      </c>
      <c r="D15" s="159" t="str">
        <f t="shared" ref="D15:AH15" si="14">IFERROR(VLOOKUP(MATCH($C15,D$112:D$160,0),stuff,6,FALSE),"")</f>
        <v/>
      </c>
      <c r="E15" s="160" t="str">
        <f t="shared" si="14"/>
        <v/>
      </c>
      <c r="F15" s="160" t="str">
        <f t="shared" si="14"/>
        <v/>
      </c>
      <c r="G15" s="160" t="str">
        <f t="shared" si="14"/>
        <v/>
      </c>
      <c r="H15" s="160" t="str">
        <f t="shared" si="14"/>
        <v/>
      </c>
      <c r="I15" s="160" t="str">
        <f t="shared" si="14"/>
        <v/>
      </c>
      <c r="J15" s="160" t="str">
        <f t="shared" si="14"/>
        <v/>
      </c>
      <c r="K15" s="160" t="str">
        <f t="shared" si="14"/>
        <v/>
      </c>
      <c r="L15" s="160" t="str">
        <f t="shared" si="14"/>
        <v/>
      </c>
      <c r="M15" s="160" t="str">
        <f t="shared" si="14"/>
        <v/>
      </c>
      <c r="N15" s="160" t="str">
        <f t="shared" si="14"/>
        <v/>
      </c>
      <c r="O15" s="160" t="str">
        <f t="shared" si="14"/>
        <v/>
      </c>
      <c r="P15" s="160" t="str">
        <f t="shared" si="14"/>
        <v/>
      </c>
      <c r="Q15" s="160" t="str">
        <f t="shared" si="14"/>
        <v/>
      </c>
      <c r="R15" s="160" t="str">
        <f t="shared" si="14"/>
        <v/>
      </c>
      <c r="S15" s="160" t="str">
        <f t="shared" si="14"/>
        <v/>
      </c>
      <c r="T15" s="160" t="str">
        <f t="shared" si="14"/>
        <v/>
      </c>
      <c r="U15" s="160" t="str">
        <f t="shared" si="14"/>
        <v/>
      </c>
      <c r="V15" s="160" t="str">
        <f t="shared" si="14"/>
        <v/>
      </c>
      <c r="W15" s="160" t="str">
        <f t="shared" si="14"/>
        <v/>
      </c>
      <c r="X15" s="160" t="str">
        <f t="shared" si="14"/>
        <v/>
      </c>
      <c r="Y15" s="160" t="str">
        <f t="shared" si="14"/>
        <v/>
      </c>
      <c r="Z15" s="160" t="str">
        <f t="shared" si="14"/>
        <v/>
      </c>
      <c r="AA15" s="160" t="str">
        <f t="shared" si="14"/>
        <v/>
      </c>
      <c r="AB15" s="160" t="str">
        <f t="shared" si="14"/>
        <v/>
      </c>
      <c r="AC15" s="160" t="str">
        <f t="shared" si="14"/>
        <v/>
      </c>
      <c r="AD15" s="160" t="str">
        <f t="shared" si="14"/>
        <v/>
      </c>
      <c r="AE15" s="160" t="str">
        <f t="shared" si="14"/>
        <v/>
      </c>
      <c r="AF15" s="160" t="str">
        <f t="shared" si="14"/>
        <v/>
      </c>
      <c r="AG15" s="161" t="str">
        <f t="shared" si="14"/>
        <v/>
      </c>
      <c r="AH15" s="162" t="str">
        <f t="shared" si="14"/>
        <v/>
      </c>
    </row>
    <row r="16" spans="1:34" s="174" customFormat="1" ht="13.15" customHeight="1" x14ac:dyDescent="0.2">
      <c r="A16" s="167"/>
      <c r="B16" s="168"/>
      <c r="C16" s="169"/>
      <c r="D16" s="175" t="str">
        <f t="shared" ref="D16:AH16" si="15">IFERROR(VLOOKUP(MATCH($C15,D$112:D$160,0),$A$63:$AH$111,DAY(D$1)+3,FALSE),"")</f>
        <v/>
      </c>
      <c r="E16" s="176" t="str">
        <f t="shared" si="15"/>
        <v/>
      </c>
      <c r="F16" s="176" t="str">
        <f t="shared" si="15"/>
        <v/>
      </c>
      <c r="G16" s="176" t="str">
        <f t="shared" si="15"/>
        <v/>
      </c>
      <c r="H16" s="176" t="str">
        <f t="shared" si="15"/>
        <v/>
      </c>
      <c r="I16" s="176" t="str">
        <f t="shared" si="15"/>
        <v/>
      </c>
      <c r="J16" s="176" t="str">
        <f t="shared" si="15"/>
        <v/>
      </c>
      <c r="K16" s="176" t="str">
        <f t="shared" si="15"/>
        <v/>
      </c>
      <c r="L16" s="176" t="str">
        <f t="shared" si="15"/>
        <v/>
      </c>
      <c r="M16" s="176" t="str">
        <f t="shared" si="15"/>
        <v/>
      </c>
      <c r="N16" s="176" t="str">
        <f t="shared" si="15"/>
        <v/>
      </c>
      <c r="O16" s="176" t="str">
        <f t="shared" si="15"/>
        <v/>
      </c>
      <c r="P16" s="176" t="str">
        <f t="shared" si="15"/>
        <v/>
      </c>
      <c r="Q16" s="176" t="str">
        <f t="shared" si="15"/>
        <v/>
      </c>
      <c r="R16" s="176" t="str">
        <f t="shared" si="15"/>
        <v/>
      </c>
      <c r="S16" s="176" t="str">
        <f t="shared" si="15"/>
        <v/>
      </c>
      <c r="T16" s="176" t="str">
        <f t="shared" si="15"/>
        <v/>
      </c>
      <c r="U16" s="176" t="str">
        <f t="shared" si="15"/>
        <v/>
      </c>
      <c r="V16" s="176" t="str">
        <f t="shared" si="15"/>
        <v/>
      </c>
      <c r="W16" s="176" t="str">
        <f t="shared" si="15"/>
        <v/>
      </c>
      <c r="X16" s="176" t="str">
        <f t="shared" si="15"/>
        <v/>
      </c>
      <c r="Y16" s="176" t="str">
        <f t="shared" si="15"/>
        <v/>
      </c>
      <c r="Z16" s="176" t="str">
        <f t="shared" si="15"/>
        <v/>
      </c>
      <c r="AA16" s="176" t="str">
        <f t="shared" si="15"/>
        <v/>
      </c>
      <c r="AB16" s="176" t="str">
        <f t="shared" si="15"/>
        <v/>
      </c>
      <c r="AC16" s="176" t="str">
        <f t="shared" si="15"/>
        <v/>
      </c>
      <c r="AD16" s="176" t="str">
        <f t="shared" si="15"/>
        <v/>
      </c>
      <c r="AE16" s="176" t="str">
        <f t="shared" si="15"/>
        <v/>
      </c>
      <c r="AF16" s="176" t="str">
        <f t="shared" si="15"/>
        <v/>
      </c>
      <c r="AG16" s="177" t="str">
        <f t="shared" si="15"/>
        <v/>
      </c>
      <c r="AH16" s="178" t="str">
        <f t="shared" si="15"/>
        <v/>
      </c>
    </row>
    <row r="17" spans="1:34" s="19" customFormat="1" ht="13.15" customHeight="1" x14ac:dyDescent="0.2">
      <c r="A17" s="152"/>
      <c r="B17" s="153"/>
      <c r="C17" s="154">
        <v>8</v>
      </c>
      <c r="D17" s="159" t="str">
        <f t="shared" ref="D17:AH17" si="16">IFERROR(VLOOKUP(MATCH($C17,D$112:D$160,0),stuff,6,FALSE),"")</f>
        <v/>
      </c>
      <c r="E17" s="160" t="str">
        <f t="shared" si="16"/>
        <v/>
      </c>
      <c r="F17" s="160" t="str">
        <f t="shared" si="16"/>
        <v/>
      </c>
      <c r="G17" s="160" t="str">
        <f t="shared" si="16"/>
        <v/>
      </c>
      <c r="H17" s="160" t="str">
        <f t="shared" si="16"/>
        <v/>
      </c>
      <c r="I17" s="160" t="str">
        <f t="shared" si="16"/>
        <v/>
      </c>
      <c r="J17" s="160" t="str">
        <f t="shared" si="16"/>
        <v/>
      </c>
      <c r="K17" s="160" t="str">
        <f t="shared" si="16"/>
        <v/>
      </c>
      <c r="L17" s="160" t="str">
        <f t="shared" si="16"/>
        <v/>
      </c>
      <c r="M17" s="160" t="str">
        <f t="shared" si="16"/>
        <v/>
      </c>
      <c r="N17" s="160" t="str">
        <f t="shared" si="16"/>
        <v/>
      </c>
      <c r="O17" s="160" t="str">
        <f t="shared" si="16"/>
        <v/>
      </c>
      <c r="P17" s="160" t="str">
        <f t="shared" si="16"/>
        <v/>
      </c>
      <c r="Q17" s="160" t="str">
        <f t="shared" si="16"/>
        <v/>
      </c>
      <c r="R17" s="160" t="str">
        <f t="shared" si="16"/>
        <v/>
      </c>
      <c r="S17" s="160" t="str">
        <f t="shared" si="16"/>
        <v/>
      </c>
      <c r="T17" s="160" t="str">
        <f t="shared" si="16"/>
        <v/>
      </c>
      <c r="U17" s="160" t="str">
        <f t="shared" si="16"/>
        <v/>
      </c>
      <c r="V17" s="160" t="str">
        <f t="shared" si="16"/>
        <v/>
      </c>
      <c r="W17" s="160" t="str">
        <f t="shared" si="16"/>
        <v/>
      </c>
      <c r="X17" s="160" t="str">
        <f t="shared" si="16"/>
        <v/>
      </c>
      <c r="Y17" s="160" t="str">
        <f t="shared" si="16"/>
        <v/>
      </c>
      <c r="Z17" s="160" t="str">
        <f t="shared" si="16"/>
        <v/>
      </c>
      <c r="AA17" s="160" t="str">
        <f t="shared" si="16"/>
        <v/>
      </c>
      <c r="AB17" s="160" t="str">
        <f t="shared" si="16"/>
        <v/>
      </c>
      <c r="AC17" s="160" t="str">
        <f t="shared" si="16"/>
        <v/>
      </c>
      <c r="AD17" s="160" t="str">
        <f t="shared" si="16"/>
        <v/>
      </c>
      <c r="AE17" s="160" t="str">
        <f t="shared" si="16"/>
        <v/>
      </c>
      <c r="AF17" s="160" t="str">
        <f t="shared" si="16"/>
        <v/>
      </c>
      <c r="AG17" s="161" t="str">
        <f t="shared" si="16"/>
        <v/>
      </c>
      <c r="AH17" s="162" t="str">
        <f t="shared" si="16"/>
        <v/>
      </c>
    </row>
    <row r="18" spans="1:34" s="174" customFormat="1" ht="13.15" customHeight="1" x14ac:dyDescent="0.2">
      <c r="A18" s="167"/>
      <c r="B18" s="168"/>
      <c r="C18" s="169"/>
      <c r="D18" s="175" t="str">
        <f t="shared" ref="D18:AH18" si="17">IFERROR(VLOOKUP(MATCH($C17,D$112:D$160,0),$A$63:$AH$111,DAY(D$1)+3,FALSE),"")</f>
        <v/>
      </c>
      <c r="E18" s="176" t="str">
        <f t="shared" si="17"/>
        <v/>
      </c>
      <c r="F18" s="176" t="str">
        <f t="shared" si="17"/>
        <v/>
      </c>
      <c r="G18" s="176" t="str">
        <f t="shared" si="17"/>
        <v/>
      </c>
      <c r="H18" s="176" t="str">
        <f t="shared" si="17"/>
        <v/>
      </c>
      <c r="I18" s="176" t="str">
        <f t="shared" si="17"/>
        <v/>
      </c>
      <c r="J18" s="176" t="str">
        <f t="shared" si="17"/>
        <v/>
      </c>
      <c r="K18" s="176" t="str">
        <f t="shared" si="17"/>
        <v/>
      </c>
      <c r="L18" s="176" t="str">
        <f t="shared" si="17"/>
        <v/>
      </c>
      <c r="M18" s="176" t="str">
        <f t="shared" si="17"/>
        <v/>
      </c>
      <c r="N18" s="176" t="str">
        <f t="shared" si="17"/>
        <v/>
      </c>
      <c r="O18" s="176" t="str">
        <f t="shared" si="17"/>
        <v/>
      </c>
      <c r="P18" s="176" t="str">
        <f t="shared" si="17"/>
        <v/>
      </c>
      <c r="Q18" s="176" t="str">
        <f t="shared" si="17"/>
        <v/>
      </c>
      <c r="R18" s="176" t="str">
        <f t="shared" si="17"/>
        <v/>
      </c>
      <c r="S18" s="176" t="str">
        <f t="shared" si="17"/>
        <v/>
      </c>
      <c r="T18" s="176" t="str">
        <f t="shared" si="17"/>
        <v/>
      </c>
      <c r="U18" s="176" t="str">
        <f t="shared" si="17"/>
        <v/>
      </c>
      <c r="V18" s="176" t="str">
        <f t="shared" si="17"/>
        <v/>
      </c>
      <c r="W18" s="176" t="str">
        <f t="shared" si="17"/>
        <v/>
      </c>
      <c r="X18" s="176" t="str">
        <f t="shared" si="17"/>
        <v/>
      </c>
      <c r="Y18" s="176" t="str">
        <f t="shared" si="17"/>
        <v/>
      </c>
      <c r="Z18" s="176" t="str">
        <f t="shared" si="17"/>
        <v/>
      </c>
      <c r="AA18" s="176" t="str">
        <f t="shared" si="17"/>
        <v/>
      </c>
      <c r="AB18" s="176" t="str">
        <f t="shared" si="17"/>
        <v/>
      </c>
      <c r="AC18" s="176" t="str">
        <f t="shared" si="17"/>
        <v/>
      </c>
      <c r="AD18" s="176" t="str">
        <f t="shared" si="17"/>
        <v/>
      </c>
      <c r="AE18" s="176" t="str">
        <f t="shared" si="17"/>
        <v/>
      </c>
      <c r="AF18" s="176" t="str">
        <f t="shared" si="17"/>
        <v/>
      </c>
      <c r="AG18" s="177" t="str">
        <f t="shared" si="17"/>
        <v/>
      </c>
      <c r="AH18" s="178" t="str">
        <f t="shared" si="17"/>
        <v/>
      </c>
    </row>
    <row r="19" spans="1:34" s="19" customFormat="1" ht="13.15" customHeight="1" x14ac:dyDescent="0.2">
      <c r="A19" s="152"/>
      <c r="B19" s="153"/>
      <c r="C19" s="154">
        <v>9</v>
      </c>
      <c r="D19" s="159" t="str">
        <f t="shared" ref="D19:AH19" si="18">IFERROR(VLOOKUP(MATCH($C19,D$112:D$160,0),stuff,6,FALSE),"")</f>
        <v/>
      </c>
      <c r="E19" s="160" t="str">
        <f t="shared" si="18"/>
        <v/>
      </c>
      <c r="F19" s="160" t="str">
        <f t="shared" si="18"/>
        <v/>
      </c>
      <c r="G19" s="160" t="str">
        <f t="shared" si="18"/>
        <v/>
      </c>
      <c r="H19" s="160" t="str">
        <f t="shared" si="18"/>
        <v/>
      </c>
      <c r="I19" s="160" t="str">
        <f t="shared" si="18"/>
        <v/>
      </c>
      <c r="J19" s="160" t="str">
        <f t="shared" si="18"/>
        <v/>
      </c>
      <c r="K19" s="160" t="str">
        <f t="shared" si="18"/>
        <v/>
      </c>
      <c r="L19" s="160" t="str">
        <f t="shared" si="18"/>
        <v/>
      </c>
      <c r="M19" s="160" t="str">
        <f t="shared" si="18"/>
        <v/>
      </c>
      <c r="N19" s="160" t="str">
        <f t="shared" si="18"/>
        <v/>
      </c>
      <c r="O19" s="160" t="str">
        <f t="shared" si="18"/>
        <v/>
      </c>
      <c r="P19" s="160" t="str">
        <f t="shared" si="18"/>
        <v/>
      </c>
      <c r="Q19" s="160" t="str">
        <f t="shared" si="18"/>
        <v/>
      </c>
      <c r="R19" s="160" t="str">
        <f t="shared" si="18"/>
        <v/>
      </c>
      <c r="S19" s="160" t="str">
        <f t="shared" si="18"/>
        <v/>
      </c>
      <c r="T19" s="160" t="str">
        <f t="shared" si="18"/>
        <v/>
      </c>
      <c r="U19" s="160" t="str">
        <f t="shared" si="18"/>
        <v/>
      </c>
      <c r="V19" s="160" t="str">
        <f t="shared" si="18"/>
        <v/>
      </c>
      <c r="W19" s="160" t="str">
        <f t="shared" si="18"/>
        <v/>
      </c>
      <c r="X19" s="160" t="str">
        <f t="shared" si="18"/>
        <v/>
      </c>
      <c r="Y19" s="160" t="str">
        <f t="shared" si="18"/>
        <v/>
      </c>
      <c r="Z19" s="160" t="str">
        <f t="shared" si="18"/>
        <v/>
      </c>
      <c r="AA19" s="160" t="str">
        <f t="shared" si="18"/>
        <v/>
      </c>
      <c r="AB19" s="160" t="str">
        <f t="shared" si="18"/>
        <v/>
      </c>
      <c r="AC19" s="160" t="str">
        <f t="shared" si="18"/>
        <v/>
      </c>
      <c r="AD19" s="160" t="str">
        <f t="shared" si="18"/>
        <v/>
      </c>
      <c r="AE19" s="160" t="str">
        <f t="shared" si="18"/>
        <v/>
      </c>
      <c r="AF19" s="160" t="str">
        <f t="shared" si="18"/>
        <v/>
      </c>
      <c r="AG19" s="161" t="str">
        <f t="shared" si="18"/>
        <v/>
      </c>
      <c r="AH19" s="162" t="str">
        <f t="shared" si="18"/>
        <v/>
      </c>
    </row>
    <row r="20" spans="1:34" s="174" customFormat="1" ht="13.15" customHeight="1" x14ac:dyDescent="0.2">
      <c r="A20" s="167"/>
      <c r="B20" s="168"/>
      <c r="C20" s="169"/>
      <c r="D20" s="175" t="str">
        <f t="shared" ref="D20:AH20" si="19">IFERROR(VLOOKUP(MATCH($C19,D$112:D$160,0),$A$63:$AH$111,DAY(D$1)+3,FALSE),"")</f>
        <v/>
      </c>
      <c r="E20" s="176" t="str">
        <f t="shared" si="19"/>
        <v/>
      </c>
      <c r="F20" s="176" t="str">
        <f t="shared" si="19"/>
        <v/>
      </c>
      <c r="G20" s="176" t="str">
        <f t="shared" si="19"/>
        <v/>
      </c>
      <c r="H20" s="176" t="str">
        <f t="shared" si="19"/>
        <v/>
      </c>
      <c r="I20" s="176" t="str">
        <f t="shared" si="19"/>
        <v/>
      </c>
      <c r="J20" s="176" t="str">
        <f t="shared" si="19"/>
        <v/>
      </c>
      <c r="K20" s="176" t="str">
        <f t="shared" si="19"/>
        <v/>
      </c>
      <c r="L20" s="176" t="str">
        <f t="shared" si="19"/>
        <v/>
      </c>
      <c r="M20" s="176" t="str">
        <f t="shared" si="19"/>
        <v/>
      </c>
      <c r="N20" s="176" t="str">
        <f t="shared" si="19"/>
        <v/>
      </c>
      <c r="O20" s="176" t="str">
        <f t="shared" si="19"/>
        <v/>
      </c>
      <c r="P20" s="176" t="str">
        <f t="shared" si="19"/>
        <v/>
      </c>
      <c r="Q20" s="176" t="str">
        <f t="shared" si="19"/>
        <v/>
      </c>
      <c r="R20" s="176" t="str">
        <f t="shared" si="19"/>
        <v/>
      </c>
      <c r="S20" s="176" t="str">
        <f t="shared" si="19"/>
        <v/>
      </c>
      <c r="T20" s="176" t="str">
        <f t="shared" si="19"/>
        <v/>
      </c>
      <c r="U20" s="176" t="str">
        <f t="shared" si="19"/>
        <v/>
      </c>
      <c r="V20" s="176" t="str">
        <f t="shared" si="19"/>
        <v/>
      </c>
      <c r="W20" s="176" t="str">
        <f t="shared" si="19"/>
        <v/>
      </c>
      <c r="X20" s="176" t="str">
        <f t="shared" si="19"/>
        <v/>
      </c>
      <c r="Y20" s="176" t="str">
        <f t="shared" si="19"/>
        <v/>
      </c>
      <c r="Z20" s="176" t="str">
        <f t="shared" si="19"/>
        <v/>
      </c>
      <c r="AA20" s="176" t="str">
        <f t="shared" si="19"/>
        <v/>
      </c>
      <c r="AB20" s="176" t="str">
        <f t="shared" si="19"/>
        <v/>
      </c>
      <c r="AC20" s="176" t="str">
        <f t="shared" si="19"/>
        <v/>
      </c>
      <c r="AD20" s="176" t="str">
        <f t="shared" si="19"/>
        <v/>
      </c>
      <c r="AE20" s="176" t="str">
        <f t="shared" si="19"/>
        <v/>
      </c>
      <c r="AF20" s="176" t="str">
        <f t="shared" si="19"/>
        <v/>
      </c>
      <c r="AG20" s="177" t="str">
        <f t="shared" si="19"/>
        <v/>
      </c>
      <c r="AH20" s="178" t="str">
        <f t="shared" si="19"/>
        <v/>
      </c>
    </row>
    <row r="21" spans="1:34" s="19" customFormat="1" ht="13.15" customHeight="1" x14ac:dyDescent="0.2">
      <c r="A21" s="152"/>
      <c r="B21" s="153"/>
      <c r="C21" s="154">
        <v>10</v>
      </c>
      <c r="D21" s="159" t="str">
        <f t="shared" ref="D21:AH21" si="20">IFERROR(VLOOKUP(MATCH($C21,D$112:D$160,0),stuff,6,FALSE),"")</f>
        <v/>
      </c>
      <c r="E21" s="160" t="str">
        <f t="shared" si="20"/>
        <v/>
      </c>
      <c r="F21" s="160" t="str">
        <f t="shared" si="20"/>
        <v/>
      </c>
      <c r="G21" s="160" t="str">
        <f t="shared" si="20"/>
        <v/>
      </c>
      <c r="H21" s="160" t="str">
        <f t="shared" si="20"/>
        <v/>
      </c>
      <c r="I21" s="160" t="str">
        <f t="shared" si="20"/>
        <v/>
      </c>
      <c r="J21" s="160" t="str">
        <f t="shared" si="20"/>
        <v/>
      </c>
      <c r="K21" s="160" t="str">
        <f t="shared" si="20"/>
        <v/>
      </c>
      <c r="L21" s="160" t="str">
        <f t="shared" si="20"/>
        <v/>
      </c>
      <c r="M21" s="160" t="str">
        <f t="shared" si="20"/>
        <v/>
      </c>
      <c r="N21" s="160" t="str">
        <f t="shared" si="20"/>
        <v/>
      </c>
      <c r="O21" s="160" t="str">
        <f t="shared" si="20"/>
        <v/>
      </c>
      <c r="P21" s="160" t="str">
        <f t="shared" si="20"/>
        <v/>
      </c>
      <c r="Q21" s="160" t="str">
        <f t="shared" si="20"/>
        <v/>
      </c>
      <c r="R21" s="160" t="str">
        <f t="shared" si="20"/>
        <v/>
      </c>
      <c r="S21" s="160" t="str">
        <f t="shared" si="20"/>
        <v/>
      </c>
      <c r="T21" s="160" t="str">
        <f t="shared" si="20"/>
        <v/>
      </c>
      <c r="U21" s="160" t="str">
        <f t="shared" si="20"/>
        <v/>
      </c>
      <c r="V21" s="160" t="str">
        <f t="shared" si="20"/>
        <v/>
      </c>
      <c r="W21" s="160" t="str">
        <f t="shared" si="20"/>
        <v/>
      </c>
      <c r="X21" s="160" t="str">
        <f t="shared" si="20"/>
        <v/>
      </c>
      <c r="Y21" s="160" t="str">
        <f t="shared" si="20"/>
        <v/>
      </c>
      <c r="Z21" s="160" t="str">
        <f t="shared" si="20"/>
        <v/>
      </c>
      <c r="AA21" s="160" t="str">
        <f t="shared" si="20"/>
        <v/>
      </c>
      <c r="AB21" s="160" t="str">
        <f t="shared" si="20"/>
        <v/>
      </c>
      <c r="AC21" s="160" t="str">
        <f t="shared" si="20"/>
        <v/>
      </c>
      <c r="AD21" s="160" t="str">
        <f t="shared" si="20"/>
        <v/>
      </c>
      <c r="AE21" s="160" t="str">
        <f t="shared" si="20"/>
        <v/>
      </c>
      <c r="AF21" s="160" t="str">
        <f t="shared" si="20"/>
        <v/>
      </c>
      <c r="AG21" s="161" t="str">
        <f t="shared" si="20"/>
        <v/>
      </c>
      <c r="AH21" s="162" t="str">
        <f t="shared" si="20"/>
        <v/>
      </c>
    </row>
    <row r="22" spans="1:34" s="174" customFormat="1" ht="13.15" customHeight="1" x14ac:dyDescent="0.2">
      <c r="A22" s="167"/>
      <c r="B22" s="168"/>
      <c r="C22" s="169"/>
      <c r="D22" s="175" t="str">
        <f t="shared" ref="D22:AH22" si="21">IFERROR(VLOOKUP(MATCH($C21,D$112:D$160,0),$A$63:$AH$111,DAY(D$1)+3,FALSE),"")</f>
        <v/>
      </c>
      <c r="E22" s="176" t="str">
        <f t="shared" si="21"/>
        <v/>
      </c>
      <c r="F22" s="176" t="str">
        <f t="shared" si="21"/>
        <v/>
      </c>
      <c r="G22" s="176" t="str">
        <f t="shared" si="21"/>
        <v/>
      </c>
      <c r="H22" s="176" t="str">
        <f t="shared" si="21"/>
        <v/>
      </c>
      <c r="I22" s="176" t="str">
        <f t="shared" si="21"/>
        <v/>
      </c>
      <c r="J22" s="176" t="str">
        <f t="shared" si="21"/>
        <v/>
      </c>
      <c r="K22" s="176" t="str">
        <f t="shared" si="21"/>
        <v/>
      </c>
      <c r="L22" s="176" t="str">
        <f t="shared" si="21"/>
        <v/>
      </c>
      <c r="M22" s="176" t="str">
        <f t="shared" si="21"/>
        <v/>
      </c>
      <c r="N22" s="176" t="str">
        <f t="shared" si="21"/>
        <v/>
      </c>
      <c r="O22" s="176" t="str">
        <f t="shared" si="21"/>
        <v/>
      </c>
      <c r="P22" s="176" t="str">
        <f t="shared" si="21"/>
        <v/>
      </c>
      <c r="Q22" s="176" t="str">
        <f t="shared" si="21"/>
        <v/>
      </c>
      <c r="R22" s="176" t="str">
        <f t="shared" si="21"/>
        <v/>
      </c>
      <c r="S22" s="176" t="str">
        <f t="shared" si="21"/>
        <v/>
      </c>
      <c r="T22" s="176" t="str">
        <f t="shared" si="21"/>
        <v/>
      </c>
      <c r="U22" s="176" t="str">
        <f t="shared" si="21"/>
        <v/>
      </c>
      <c r="V22" s="176" t="str">
        <f t="shared" si="21"/>
        <v/>
      </c>
      <c r="W22" s="176" t="str">
        <f t="shared" si="21"/>
        <v/>
      </c>
      <c r="X22" s="176" t="str">
        <f t="shared" si="21"/>
        <v/>
      </c>
      <c r="Y22" s="176" t="str">
        <f t="shared" si="21"/>
        <v/>
      </c>
      <c r="Z22" s="176" t="str">
        <f t="shared" si="21"/>
        <v/>
      </c>
      <c r="AA22" s="176" t="str">
        <f t="shared" si="21"/>
        <v/>
      </c>
      <c r="AB22" s="176" t="str">
        <f t="shared" si="21"/>
        <v/>
      </c>
      <c r="AC22" s="176" t="str">
        <f t="shared" si="21"/>
        <v/>
      </c>
      <c r="AD22" s="176" t="str">
        <f t="shared" si="21"/>
        <v/>
      </c>
      <c r="AE22" s="176" t="str">
        <f t="shared" si="21"/>
        <v/>
      </c>
      <c r="AF22" s="176" t="str">
        <f t="shared" si="21"/>
        <v/>
      </c>
      <c r="AG22" s="177" t="str">
        <f t="shared" si="21"/>
        <v/>
      </c>
      <c r="AH22" s="178" t="str">
        <f t="shared" si="21"/>
        <v/>
      </c>
    </row>
    <row r="23" spans="1:34" s="19" customFormat="1" ht="13.15" customHeight="1" x14ac:dyDescent="0.2">
      <c r="A23" s="152"/>
      <c r="B23" s="153"/>
      <c r="C23" s="154">
        <v>11</v>
      </c>
      <c r="D23" s="159" t="str">
        <f t="shared" ref="D23:M24" si="22">IFERROR(VLOOKUP(MATCH($C23,D$63:D$111,0),stuff,6),"")</f>
        <v/>
      </c>
      <c r="E23" s="160" t="str">
        <f t="shared" si="22"/>
        <v/>
      </c>
      <c r="F23" s="160" t="str">
        <f t="shared" si="22"/>
        <v/>
      </c>
      <c r="G23" s="160" t="str">
        <f t="shared" si="22"/>
        <v/>
      </c>
      <c r="H23" s="160" t="str">
        <f t="shared" si="22"/>
        <v/>
      </c>
      <c r="I23" s="160" t="str">
        <f t="shared" si="22"/>
        <v/>
      </c>
      <c r="J23" s="160" t="str">
        <f t="shared" si="22"/>
        <v/>
      </c>
      <c r="K23" s="160" t="str">
        <f t="shared" si="22"/>
        <v/>
      </c>
      <c r="L23" s="160" t="str">
        <f t="shared" si="22"/>
        <v/>
      </c>
      <c r="M23" s="160" t="str">
        <f t="shared" si="22"/>
        <v/>
      </c>
      <c r="N23" s="160" t="str">
        <f t="shared" ref="N23:W24" si="23">IFERROR(VLOOKUP(MATCH($C23,N$63:N$111,0),stuff,6),"")</f>
        <v/>
      </c>
      <c r="O23" s="160" t="str">
        <f t="shared" si="23"/>
        <v/>
      </c>
      <c r="P23" s="160" t="str">
        <f t="shared" si="23"/>
        <v/>
      </c>
      <c r="Q23" s="160" t="str">
        <f t="shared" si="23"/>
        <v/>
      </c>
      <c r="R23" s="160" t="str">
        <f t="shared" si="23"/>
        <v/>
      </c>
      <c r="S23" s="160" t="str">
        <f t="shared" si="23"/>
        <v/>
      </c>
      <c r="T23" s="160" t="str">
        <f t="shared" si="23"/>
        <v/>
      </c>
      <c r="U23" s="160" t="str">
        <f t="shared" si="23"/>
        <v/>
      </c>
      <c r="V23" s="160" t="str">
        <f t="shared" si="23"/>
        <v/>
      </c>
      <c r="W23" s="160" t="str">
        <f t="shared" si="23"/>
        <v/>
      </c>
      <c r="X23" s="160" t="str">
        <f t="shared" ref="X23:AH24" si="24">IFERROR(VLOOKUP(MATCH($C23,X$63:X$111,0),stuff,6),"")</f>
        <v/>
      </c>
      <c r="Y23" s="160" t="str">
        <f t="shared" si="24"/>
        <v/>
      </c>
      <c r="Z23" s="160" t="str">
        <f t="shared" si="24"/>
        <v/>
      </c>
      <c r="AA23" s="160" t="str">
        <f t="shared" si="24"/>
        <v/>
      </c>
      <c r="AB23" s="160" t="str">
        <f t="shared" si="24"/>
        <v/>
      </c>
      <c r="AC23" s="160" t="str">
        <f t="shared" si="24"/>
        <v/>
      </c>
      <c r="AD23" s="160" t="str">
        <f t="shared" si="24"/>
        <v/>
      </c>
      <c r="AE23" s="160" t="str">
        <f t="shared" si="24"/>
        <v/>
      </c>
      <c r="AF23" s="160" t="str">
        <f t="shared" si="24"/>
        <v/>
      </c>
      <c r="AG23" s="161" t="str">
        <f t="shared" si="24"/>
        <v/>
      </c>
      <c r="AH23" s="162" t="str">
        <f t="shared" si="24"/>
        <v/>
      </c>
    </row>
    <row r="24" spans="1:34" s="19" customFormat="1" ht="13.15" customHeight="1" x14ac:dyDescent="0.2">
      <c r="A24" s="152"/>
      <c r="B24" s="153"/>
      <c r="C24" s="154">
        <v>12</v>
      </c>
      <c r="D24" s="159" t="str">
        <f t="shared" si="22"/>
        <v/>
      </c>
      <c r="E24" s="160" t="str">
        <f t="shared" si="22"/>
        <v/>
      </c>
      <c r="F24" s="160" t="str">
        <f t="shared" si="22"/>
        <v/>
      </c>
      <c r="G24" s="160" t="str">
        <f t="shared" si="22"/>
        <v/>
      </c>
      <c r="H24" s="160" t="str">
        <f t="shared" si="22"/>
        <v/>
      </c>
      <c r="I24" s="160" t="str">
        <f t="shared" si="22"/>
        <v/>
      </c>
      <c r="J24" s="160" t="str">
        <f t="shared" si="22"/>
        <v/>
      </c>
      <c r="K24" s="160" t="str">
        <f t="shared" si="22"/>
        <v/>
      </c>
      <c r="L24" s="160" t="str">
        <f t="shared" si="22"/>
        <v/>
      </c>
      <c r="M24" s="160" t="str">
        <f t="shared" si="22"/>
        <v/>
      </c>
      <c r="N24" s="160" t="str">
        <f t="shared" si="23"/>
        <v/>
      </c>
      <c r="O24" s="160" t="str">
        <f t="shared" si="23"/>
        <v/>
      </c>
      <c r="P24" s="160" t="str">
        <f t="shared" si="23"/>
        <v/>
      </c>
      <c r="Q24" s="160" t="str">
        <f t="shared" si="23"/>
        <v/>
      </c>
      <c r="R24" s="160" t="str">
        <f t="shared" si="23"/>
        <v/>
      </c>
      <c r="S24" s="160" t="str">
        <f t="shared" si="23"/>
        <v/>
      </c>
      <c r="T24" s="160" t="str">
        <f t="shared" si="23"/>
        <v/>
      </c>
      <c r="U24" s="160" t="str">
        <f t="shared" si="23"/>
        <v/>
      </c>
      <c r="V24" s="160" t="str">
        <f t="shared" si="23"/>
        <v/>
      </c>
      <c r="W24" s="160" t="str">
        <f t="shared" si="23"/>
        <v/>
      </c>
      <c r="X24" s="160" t="str">
        <f t="shared" si="24"/>
        <v/>
      </c>
      <c r="Y24" s="160" t="str">
        <f t="shared" si="24"/>
        <v/>
      </c>
      <c r="Z24" s="160" t="str">
        <f t="shared" si="24"/>
        <v/>
      </c>
      <c r="AA24" s="160" t="str">
        <f t="shared" si="24"/>
        <v/>
      </c>
      <c r="AB24" s="160" t="str">
        <f t="shared" si="24"/>
        <v/>
      </c>
      <c r="AC24" s="160" t="str">
        <f t="shared" si="24"/>
        <v/>
      </c>
      <c r="AD24" s="160" t="str">
        <f t="shared" si="24"/>
        <v/>
      </c>
      <c r="AE24" s="160" t="str">
        <f t="shared" si="24"/>
        <v/>
      </c>
      <c r="AF24" s="160" t="str">
        <f t="shared" si="24"/>
        <v/>
      </c>
      <c r="AG24" s="161" t="str">
        <f t="shared" si="24"/>
        <v/>
      </c>
      <c r="AH24" s="162" t="str">
        <f t="shared" si="24"/>
        <v/>
      </c>
    </row>
    <row r="25" spans="1:34" s="19" customFormat="1" ht="13.15" customHeight="1" x14ac:dyDescent="0.2">
      <c r="A25" s="152"/>
      <c r="B25" s="153"/>
      <c r="C25" s="154">
        <v>13</v>
      </c>
      <c r="D25" s="159" t="str">
        <f t="shared" ref="D25:M30" si="25">IFERROR(VLOOKUP(MATCH($C25,D$63:D$111,0),stuff,6),"")</f>
        <v/>
      </c>
      <c r="E25" s="160" t="str">
        <f t="shared" si="25"/>
        <v/>
      </c>
      <c r="F25" s="160" t="str">
        <f t="shared" si="25"/>
        <v/>
      </c>
      <c r="G25" s="160" t="str">
        <f t="shared" si="25"/>
        <v/>
      </c>
      <c r="H25" s="160" t="str">
        <f t="shared" si="25"/>
        <v/>
      </c>
      <c r="I25" s="160" t="str">
        <f t="shared" si="25"/>
        <v/>
      </c>
      <c r="J25" s="160" t="str">
        <f t="shared" si="25"/>
        <v/>
      </c>
      <c r="K25" s="160" t="str">
        <f t="shared" si="25"/>
        <v/>
      </c>
      <c r="L25" s="160" t="str">
        <f t="shared" si="25"/>
        <v/>
      </c>
      <c r="M25" s="160" t="str">
        <f t="shared" si="25"/>
        <v/>
      </c>
      <c r="N25" s="160" t="str">
        <f t="shared" ref="N25:W30" si="26">IFERROR(VLOOKUP(MATCH($C25,N$63:N$111,0),stuff,6),"")</f>
        <v/>
      </c>
      <c r="O25" s="160" t="str">
        <f t="shared" si="26"/>
        <v/>
      </c>
      <c r="P25" s="160" t="str">
        <f t="shared" si="26"/>
        <v/>
      </c>
      <c r="Q25" s="160" t="str">
        <f t="shared" si="26"/>
        <v/>
      </c>
      <c r="R25" s="160" t="str">
        <f t="shared" si="26"/>
        <v/>
      </c>
      <c r="S25" s="160" t="str">
        <f t="shared" si="26"/>
        <v/>
      </c>
      <c r="T25" s="160" t="str">
        <f t="shared" si="26"/>
        <v/>
      </c>
      <c r="U25" s="160" t="str">
        <f t="shared" si="26"/>
        <v/>
      </c>
      <c r="V25" s="160" t="str">
        <f t="shared" si="26"/>
        <v/>
      </c>
      <c r="W25" s="160" t="str">
        <f t="shared" si="26"/>
        <v/>
      </c>
      <c r="X25" s="160" t="str">
        <f t="shared" ref="X25:AH30" si="27">IFERROR(VLOOKUP(MATCH($C25,X$63:X$111,0),stuff,6),"")</f>
        <v/>
      </c>
      <c r="Y25" s="160" t="str">
        <f t="shared" si="27"/>
        <v/>
      </c>
      <c r="Z25" s="160" t="str">
        <f t="shared" si="27"/>
        <v/>
      </c>
      <c r="AA25" s="160" t="str">
        <f t="shared" si="27"/>
        <v/>
      </c>
      <c r="AB25" s="160" t="str">
        <f t="shared" si="27"/>
        <v/>
      </c>
      <c r="AC25" s="160" t="str">
        <f t="shared" si="27"/>
        <v/>
      </c>
      <c r="AD25" s="160" t="str">
        <f t="shared" si="27"/>
        <v/>
      </c>
      <c r="AE25" s="160" t="str">
        <f t="shared" si="27"/>
        <v/>
      </c>
      <c r="AF25" s="160" t="str">
        <f t="shared" si="27"/>
        <v/>
      </c>
      <c r="AG25" s="161" t="str">
        <f t="shared" si="27"/>
        <v/>
      </c>
      <c r="AH25" s="162" t="str">
        <f t="shared" si="27"/>
        <v/>
      </c>
    </row>
    <row r="26" spans="1:34" s="19" customFormat="1" ht="13.15" customHeight="1" x14ac:dyDescent="0.2">
      <c r="A26" s="152"/>
      <c r="B26" s="153"/>
      <c r="C26" s="154">
        <v>14</v>
      </c>
      <c r="D26" s="159" t="str">
        <f t="shared" si="25"/>
        <v/>
      </c>
      <c r="E26" s="160" t="str">
        <f t="shared" si="25"/>
        <v/>
      </c>
      <c r="F26" s="160" t="str">
        <f t="shared" si="25"/>
        <v/>
      </c>
      <c r="G26" s="160" t="str">
        <f t="shared" si="25"/>
        <v/>
      </c>
      <c r="H26" s="160" t="str">
        <f t="shared" si="25"/>
        <v/>
      </c>
      <c r="I26" s="160" t="str">
        <f t="shared" si="25"/>
        <v/>
      </c>
      <c r="J26" s="160" t="str">
        <f t="shared" si="25"/>
        <v/>
      </c>
      <c r="K26" s="160" t="str">
        <f t="shared" si="25"/>
        <v/>
      </c>
      <c r="L26" s="160" t="str">
        <f t="shared" si="25"/>
        <v/>
      </c>
      <c r="M26" s="160" t="str">
        <f t="shared" si="25"/>
        <v/>
      </c>
      <c r="N26" s="160" t="str">
        <f t="shared" si="26"/>
        <v/>
      </c>
      <c r="O26" s="160" t="str">
        <f t="shared" si="26"/>
        <v/>
      </c>
      <c r="P26" s="160" t="str">
        <f t="shared" si="26"/>
        <v/>
      </c>
      <c r="Q26" s="160" t="str">
        <f t="shared" si="26"/>
        <v/>
      </c>
      <c r="R26" s="160" t="str">
        <f t="shared" si="26"/>
        <v/>
      </c>
      <c r="S26" s="160" t="str">
        <f t="shared" si="26"/>
        <v/>
      </c>
      <c r="T26" s="160" t="str">
        <f t="shared" si="26"/>
        <v/>
      </c>
      <c r="U26" s="160" t="str">
        <f t="shared" si="26"/>
        <v/>
      </c>
      <c r="V26" s="160" t="str">
        <f t="shared" si="26"/>
        <v/>
      </c>
      <c r="W26" s="160" t="str">
        <f t="shared" si="26"/>
        <v/>
      </c>
      <c r="X26" s="160" t="str">
        <f t="shared" si="27"/>
        <v/>
      </c>
      <c r="Y26" s="160" t="str">
        <f t="shared" si="27"/>
        <v/>
      </c>
      <c r="Z26" s="160" t="str">
        <f t="shared" si="27"/>
        <v/>
      </c>
      <c r="AA26" s="160" t="str">
        <f t="shared" si="27"/>
        <v/>
      </c>
      <c r="AB26" s="160" t="str">
        <f t="shared" si="27"/>
        <v/>
      </c>
      <c r="AC26" s="160" t="str">
        <f t="shared" si="27"/>
        <v/>
      </c>
      <c r="AD26" s="160" t="str">
        <f t="shared" si="27"/>
        <v/>
      </c>
      <c r="AE26" s="160" t="str">
        <f t="shared" si="27"/>
        <v/>
      </c>
      <c r="AF26" s="160" t="str">
        <f t="shared" si="27"/>
        <v/>
      </c>
      <c r="AG26" s="161" t="str">
        <f t="shared" si="27"/>
        <v/>
      </c>
      <c r="AH26" s="162" t="str">
        <f t="shared" si="27"/>
        <v/>
      </c>
    </row>
    <row r="27" spans="1:34" s="19" customFormat="1" ht="13.15" customHeight="1" x14ac:dyDescent="0.2">
      <c r="A27" s="152"/>
      <c r="B27" s="153"/>
      <c r="C27" s="154">
        <v>15</v>
      </c>
      <c r="D27" s="159" t="str">
        <f t="shared" si="25"/>
        <v/>
      </c>
      <c r="E27" s="160" t="str">
        <f t="shared" si="25"/>
        <v/>
      </c>
      <c r="F27" s="160" t="str">
        <f t="shared" si="25"/>
        <v/>
      </c>
      <c r="G27" s="160" t="str">
        <f t="shared" si="25"/>
        <v/>
      </c>
      <c r="H27" s="160" t="str">
        <f t="shared" si="25"/>
        <v/>
      </c>
      <c r="I27" s="160" t="str">
        <f t="shared" si="25"/>
        <v/>
      </c>
      <c r="J27" s="160" t="str">
        <f t="shared" si="25"/>
        <v/>
      </c>
      <c r="K27" s="160" t="str">
        <f t="shared" si="25"/>
        <v/>
      </c>
      <c r="L27" s="160" t="str">
        <f t="shared" si="25"/>
        <v/>
      </c>
      <c r="M27" s="160" t="str">
        <f t="shared" si="25"/>
        <v/>
      </c>
      <c r="N27" s="160" t="str">
        <f t="shared" si="26"/>
        <v/>
      </c>
      <c r="O27" s="160" t="str">
        <f t="shared" si="26"/>
        <v/>
      </c>
      <c r="P27" s="160" t="str">
        <f t="shared" si="26"/>
        <v/>
      </c>
      <c r="Q27" s="160" t="str">
        <f t="shared" si="26"/>
        <v/>
      </c>
      <c r="R27" s="160" t="str">
        <f t="shared" si="26"/>
        <v/>
      </c>
      <c r="S27" s="160" t="str">
        <f t="shared" si="26"/>
        <v/>
      </c>
      <c r="T27" s="160" t="str">
        <f t="shared" si="26"/>
        <v/>
      </c>
      <c r="U27" s="160" t="str">
        <f t="shared" si="26"/>
        <v/>
      </c>
      <c r="V27" s="160" t="str">
        <f t="shared" si="26"/>
        <v/>
      </c>
      <c r="W27" s="160" t="str">
        <f t="shared" si="26"/>
        <v/>
      </c>
      <c r="X27" s="160" t="str">
        <f t="shared" si="27"/>
        <v/>
      </c>
      <c r="Y27" s="160" t="str">
        <f t="shared" si="27"/>
        <v/>
      </c>
      <c r="Z27" s="160" t="str">
        <f t="shared" si="27"/>
        <v/>
      </c>
      <c r="AA27" s="160" t="str">
        <f t="shared" si="27"/>
        <v/>
      </c>
      <c r="AB27" s="160" t="str">
        <f t="shared" si="27"/>
        <v/>
      </c>
      <c r="AC27" s="160" t="str">
        <f t="shared" si="27"/>
        <v/>
      </c>
      <c r="AD27" s="160" t="str">
        <f t="shared" si="27"/>
        <v/>
      </c>
      <c r="AE27" s="160" t="str">
        <f t="shared" si="27"/>
        <v/>
      </c>
      <c r="AF27" s="160" t="str">
        <f t="shared" si="27"/>
        <v/>
      </c>
      <c r="AG27" s="161" t="str">
        <f t="shared" si="27"/>
        <v/>
      </c>
      <c r="AH27" s="162" t="str">
        <f t="shared" si="27"/>
        <v/>
      </c>
    </row>
    <row r="28" spans="1:34" s="19" customFormat="1" ht="13.15" customHeight="1" x14ac:dyDescent="0.2">
      <c r="A28" s="152"/>
      <c r="B28" s="153"/>
      <c r="C28" s="154">
        <v>16</v>
      </c>
      <c r="D28" s="159" t="str">
        <f t="shared" si="25"/>
        <v/>
      </c>
      <c r="E28" s="160" t="str">
        <f t="shared" si="25"/>
        <v/>
      </c>
      <c r="F28" s="160" t="str">
        <f t="shared" si="25"/>
        <v/>
      </c>
      <c r="G28" s="160" t="str">
        <f t="shared" si="25"/>
        <v/>
      </c>
      <c r="H28" s="160" t="str">
        <f t="shared" si="25"/>
        <v/>
      </c>
      <c r="I28" s="160" t="str">
        <f t="shared" si="25"/>
        <v/>
      </c>
      <c r="J28" s="160" t="str">
        <f t="shared" si="25"/>
        <v/>
      </c>
      <c r="K28" s="160" t="str">
        <f t="shared" si="25"/>
        <v/>
      </c>
      <c r="L28" s="160" t="str">
        <f t="shared" si="25"/>
        <v/>
      </c>
      <c r="M28" s="160" t="str">
        <f t="shared" si="25"/>
        <v/>
      </c>
      <c r="N28" s="160" t="str">
        <f t="shared" si="26"/>
        <v/>
      </c>
      <c r="O28" s="160" t="str">
        <f t="shared" si="26"/>
        <v/>
      </c>
      <c r="P28" s="160" t="str">
        <f t="shared" si="26"/>
        <v/>
      </c>
      <c r="Q28" s="160" t="str">
        <f t="shared" si="26"/>
        <v/>
      </c>
      <c r="R28" s="160" t="str">
        <f t="shared" si="26"/>
        <v/>
      </c>
      <c r="S28" s="160" t="str">
        <f t="shared" si="26"/>
        <v/>
      </c>
      <c r="T28" s="160" t="str">
        <f t="shared" si="26"/>
        <v/>
      </c>
      <c r="U28" s="160" t="str">
        <f t="shared" si="26"/>
        <v/>
      </c>
      <c r="V28" s="160" t="str">
        <f t="shared" si="26"/>
        <v/>
      </c>
      <c r="W28" s="160" t="str">
        <f t="shared" si="26"/>
        <v/>
      </c>
      <c r="X28" s="160" t="str">
        <f t="shared" si="27"/>
        <v/>
      </c>
      <c r="Y28" s="160" t="str">
        <f t="shared" si="27"/>
        <v/>
      </c>
      <c r="Z28" s="160" t="str">
        <f t="shared" si="27"/>
        <v/>
      </c>
      <c r="AA28" s="160" t="str">
        <f t="shared" si="27"/>
        <v/>
      </c>
      <c r="AB28" s="160" t="str">
        <f t="shared" si="27"/>
        <v/>
      </c>
      <c r="AC28" s="160" t="str">
        <f t="shared" si="27"/>
        <v/>
      </c>
      <c r="AD28" s="160" t="str">
        <f t="shared" si="27"/>
        <v/>
      </c>
      <c r="AE28" s="160" t="str">
        <f t="shared" si="27"/>
        <v/>
      </c>
      <c r="AF28" s="160" t="str">
        <f t="shared" si="27"/>
        <v/>
      </c>
      <c r="AG28" s="161" t="str">
        <f t="shared" si="27"/>
        <v/>
      </c>
      <c r="AH28" s="162" t="str">
        <f t="shared" si="27"/>
        <v/>
      </c>
    </row>
    <row r="29" spans="1:34" s="19" customFormat="1" ht="13.15" customHeight="1" x14ac:dyDescent="0.2">
      <c r="A29" s="152"/>
      <c r="B29" s="153"/>
      <c r="C29" s="154">
        <v>17</v>
      </c>
      <c r="D29" s="159" t="str">
        <f t="shared" si="25"/>
        <v/>
      </c>
      <c r="E29" s="160" t="str">
        <f t="shared" si="25"/>
        <v/>
      </c>
      <c r="F29" s="160" t="str">
        <f t="shared" si="25"/>
        <v/>
      </c>
      <c r="G29" s="160" t="str">
        <f t="shared" si="25"/>
        <v/>
      </c>
      <c r="H29" s="160" t="str">
        <f t="shared" si="25"/>
        <v/>
      </c>
      <c r="I29" s="160" t="str">
        <f t="shared" si="25"/>
        <v/>
      </c>
      <c r="J29" s="160" t="str">
        <f t="shared" si="25"/>
        <v/>
      </c>
      <c r="K29" s="160" t="str">
        <f t="shared" si="25"/>
        <v/>
      </c>
      <c r="L29" s="160" t="str">
        <f t="shared" si="25"/>
        <v/>
      </c>
      <c r="M29" s="160" t="str">
        <f t="shared" si="25"/>
        <v/>
      </c>
      <c r="N29" s="160" t="str">
        <f t="shared" si="26"/>
        <v/>
      </c>
      <c r="O29" s="160" t="str">
        <f t="shared" si="26"/>
        <v/>
      </c>
      <c r="P29" s="160" t="str">
        <f t="shared" si="26"/>
        <v/>
      </c>
      <c r="Q29" s="160" t="str">
        <f t="shared" si="26"/>
        <v/>
      </c>
      <c r="R29" s="160" t="str">
        <f t="shared" si="26"/>
        <v/>
      </c>
      <c r="S29" s="160" t="str">
        <f t="shared" si="26"/>
        <v/>
      </c>
      <c r="T29" s="160" t="str">
        <f t="shared" si="26"/>
        <v/>
      </c>
      <c r="U29" s="160" t="str">
        <f t="shared" si="26"/>
        <v/>
      </c>
      <c r="V29" s="160" t="str">
        <f t="shared" si="26"/>
        <v/>
      </c>
      <c r="W29" s="160" t="str">
        <f t="shared" si="26"/>
        <v/>
      </c>
      <c r="X29" s="160" t="str">
        <f t="shared" si="27"/>
        <v/>
      </c>
      <c r="Y29" s="160" t="str">
        <f t="shared" si="27"/>
        <v/>
      </c>
      <c r="Z29" s="160" t="str">
        <f t="shared" si="27"/>
        <v/>
      </c>
      <c r="AA29" s="160" t="str">
        <f t="shared" si="27"/>
        <v/>
      </c>
      <c r="AB29" s="160" t="str">
        <f t="shared" si="27"/>
        <v/>
      </c>
      <c r="AC29" s="160" t="str">
        <f t="shared" si="27"/>
        <v/>
      </c>
      <c r="AD29" s="160" t="str">
        <f t="shared" si="27"/>
        <v/>
      </c>
      <c r="AE29" s="160" t="str">
        <f t="shared" si="27"/>
        <v/>
      </c>
      <c r="AF29" s="160" t="str">
        <f t="shared" si="27"/>
        <v/>
      </c>
      <c r="AG29" s="161" t="str">
        <f t="shared" si="27"/>
        <v/>
      </c>
      <c r="AH29" s="162" t="str">
        <f t="shared" si="27"/>
        <v/>
      </c>
    </row>
    <row r="30" spans="1:34" s="19" customFormat="1" ht="13.15" customHeight="1" x14ac:dyDescent="0.2">
      <c r="A30" s="152"/>
      <c r="B30" s="153"/>
      <c r="C30" s="154">
        <v>18</v>
      </c>
      <c r="D30" s="159" t="str">
        <f t="shared" si="25"/>
        <v/>
      </c>
      <c r="E30" s="160" t="str">
        <f t="shared" si="25"/>
        <v/>
      </c>
      <c r="F30" s="160" t="str">
        <f t="shared" si="25"/>
        <v/>
      </c>
      <c r="G30" s="160" t="str">
        <f t="shared" si="25"/>
        <v/>
      </c>
      <c r="H30" s="160" t="str">
        <f t="shared" si="25"/>
        <v/>
      </c>
      <c r="I30" s="160" t="str">
        <f t="shared" si="25"/>
        <v/>
      </c>
      <c r="J30" s="160" t="str">
        <f t="shared" si="25"/>
        <v/>
      </c>
      <c r="K30" s="160" t="str">
        <f t="shared" si="25"/>
        <v/>
      </c>
      <c r="L30" s="160" t="str">
        <f t="shared" si="25"/>
        <v/>
      </c>
      <c r="M30" s="160" t="str">
        <f t="shared" si="25"/>
        <v/>
      </c>
      <c r="N30" s="160" t="str">
        <f t="shared" si="26"/>
        <v/>
      </c>
      <c r="O30" s="160" t="str">
        <f t="shared" si="26"/>
        <v/>
      </c>
      <c r="P30" s="160" t="str">
        <f t="shared" si="26"/>
        <v/>
      </c>
      <c r="Q30" s="160" t="str">
        <f t="shared" si="26"/>
        <v/>
      </c>
      <c r="R30" s="160" t="str">
        <f t="shared" si="26"/>
        <v/>
      </c>
      <c r="S30" s="160" t="str">
        <f t="shared" si="26"/>
        <v/>
      </c>
      <c r="T30" s="160" t="str">
        <f t="shared" si="26"/>
        <v/>
      </c>
      <c r="U30" s="160" t="str">
        <f t="shared" si="26"/>
        <v/>
      </c>
      <c r="V30" s="160" t="str">
        <f t="shared" si="26"/>
        <v/>
      </c>
      <c r="W30" s="160" t="str">
        <f t="shared" si="26"/>
        <v/>
      </c>
      <c r="X30" s="160" t="str">
        <f t="shared" si="27"/>
        <v/>
      </c>
      <c r="Y30" s="160" t="str">
        <f t="shared" si="27"/>
        <v/>
      </c>
      <c r="Z30" s="160" t="str">
        <f t="shared" si="27"/>
        <v/>
      </c>
      <c r="AA30" s="160" t="str">
        <f t="shared" si="27"/>
        <v/>
      </c>
      <c r="AB30" s="160" t="str">
        <f t="shared" si="27"/>
        <v/>
      </c>
      <c r="AC30" s="160" t="str">
        <f t="shared" si="27"/>
        <v/>
      </c>
      <c r="AD30" s="160" t="str">
        <f t="shared" si="27"/>
        <v/>
      </c>
      <c r="AE30" s="160" t="str">
        <f t="shared" si="27"/>
        <v/>
      </c>
      <c r="AF30" s="160" t="str">
        <f t="shared" si="27"/>
        <v/>
      </c>
      <c r="AG30" s="160" t="str">
        <f t="shared" si="27"/>
        <v/>
      </c>
      <c r="AH30" s="162" t="str">
        <f t="shared" si="27"/>
        <v/>
      </c>
    </row>
    <row r="31" spans="1:34" s="19" customFormat="1" ht="13.15" customHeight="1" x14ac:dyDescent="0.2">
      <c r="A31" s="152"/>
      <c r="B31" s="153"/>
      <c r="C31" s="154">
        <v>19</v>
      </c>
      <c r="D31" s="159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2"/>
    </row>
    <row r="32" spans="1:34" s="19" customFormat="1" ht="13.15" customHeight="1" x14ac:dyDescent="0.2">
      <c r="A32" s="152"/>
      <c r="B32" s="153"/>
      <c r="C32" s="154">
        <v>20</v>
      </c>
      <c r="D32" s="159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2"/>
    </row>
    <row r="33" spans="1:34" s="19" customFormat="1" ht="13.15" customHeight="1" x14ac:dyDescent="0.2">
      <c r="A33" s="152"/>
      <c r="B33" s="153"/>
      <c r="C33" s="154">
        <v>21</v>
      </c>
      <c r="D33" s="159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2"/>
    </row>
    <row r="34" spans="1:34" s="19" customFormat="1" ht="13.15" customHeight="1" x14ac:dyDescent="0.2">
      <c r="A34" s="152"/>
      <c r="B34" s="153"/>
      <c r="C34" s="154">
        <v>22</v>
      </c>
      <c r="D34" s="159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2"/>
    </row>
    <row r="35" spans="1:34" s="19" customFormat="1" ht="13.15" customHeight="1" x14ac:dyDescent="0.2">
      <c r="A35" s="152"/>
      <c r="B35" s="153"/>
      <c r="C35" s="154">
        <v>23</v>
      </c>
      <c r="D35" s="159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2"/>
    </row>
    <row r="36" spans="1:34" s="19" customFormat="1" ht="13.15" customHeight="1" x14ac:dyDescent="0.2">
      <c r="A36" s="152"/>
      <c r="B36" s="153"/>
      <c r="C36" s="154">
        <v>24</v>
      </c>
      <c r="D36" s="159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2"/>
    </row>
    <row r="37" spans="1:34" s="19" customFormat="1" ht="13.15" customHeight="1" x14ac:dyDescent="0.2">
      <c r="A37" s="152"/>
      <c r="B37" s="153"/>
      <c r="C37" s="154">
        <v>25</v>
      </c>
      <c r="D37" s="159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2"/>
    </row>
    <row r="38" spans="1:34" s="19" customFormat="1" ht="13.15" customHeight="1" x14ac:dyDescent="0.2">
      <c r="A38" s="152"/>
      <c r="B38" s="153"/>
      <c r="C38" s="154">
        <v>26</v>
      </c>
      <c r="D38" s="159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2"/>
    </row>
    <row r="39" spans="1:34" s="19" customFormat="1" ht="13.15" customHeight="1" x14ac:dyDescent="0.2">
      <c r="A39" s="152"/>
      <c r="B39" s="153"/>
      <c r="C39" s="154">
        <v>27</v>
      </c>
      <c r="D39" s="159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2"/>
    </row>
    <row r="40" spans="1:34" s="19" customFormat="1" ht="13.15" customHeight="1" x14ac:dyDescent="0.2">
      <c r="A40" s="152"/>
      <c r="B40" s="153"/>
      <c r="C40" s="154">
        <v>28</v>
      </c>
      <c r="D40" s="159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2"/>
    </row>
    <row r="41" spans="1:34" s="19" customFormat="1" ht="13.15" customHeight="1" x14ac:dyDescent="0.2">
      <c r="A41" s="152"/>
      <c r="B41" s="153"/>
      <c r="C41" s="154">
        <v>29</v>
      </c>
      <c r="D41" s="159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2"/>
    </row>
    <row r="42" spans="1:34" s="19" customFormat="1" ht="13.15" customHeight="1" x14ac:dyDescent="0.2">
      <c r="A42" s="152"/>
      <c r="B42" s="153"/>
      <c r="C42" s="154">
        <v>30</v>
      </c>
      <c r="D42" s="159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2"/>
    </row>
    <row r="43" spans="1:34" s="19" customFormat="1" ht="13.15" customHeight="1" x14ac:dyDescent="0.2">
      <c r="A43" s="152"/>
      <c r="B43" s="153"/>
      <c r="C43" s="154">
        <v>31</v>
      </c>
      <c r="D43" s="159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2"/>
    </row>
    <row r="44" spans="1:34" s="19" customFormat="1" ht="13.15" customHeight="1" x14ac:dyDescent="0.2">
      <c r="A44" s="152"/>
      <c r="B44" s="153"/>
      <c r="C44" s="154">
        <v>32</v>
      </c>
      <c r="D44" s="159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2"/>
    </row>
    <row r="45" spans="1:34" s="19" customFormat="1" ht="13.15" customHeight="1" x14ac:dyDescent="0.2">
      <c r="A45" s="152"/>
      <c r="B45" s="153"/>
      <c r="C45" s="154">
        <v>33</v>
      </c>
      <c r="D45" s="159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2"/>
    </row>
    <row r="46" spans="1:34" s="19" customFormat="1" ht="13.15" customHeight="1" x14ac:dyDescent="0.2">
      <c r="A46" s="152"/>
      <c r="B46" s="153"/>
      <c r="C46" s="154">
        <v>34</v>
      </c>
      <c r="D46" s="159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2"/>
    </row>
    <row r="47" spans="1:34" s="19" customFormat="1" ht="13.15" customHeight="1" x14ac:dyDescent="0.2">
      <c r="A47" s="152"/>
      <c r="B47" s="153"/>
      <c r="C47" s="154">
        <v>35</v>
      </c>
      <c r="D47" s="159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2"/>
    </row>
    <row r="48" spans="1:34" s="19" customFormat="1" ht="13.15" customHeight="1" x14ac:dyDescent="0.2">
      <c r="A48" s="152"/>
      <c r="B48" s="153"/>
      <c r="C48" s="154">
        <v>36</v>
      </c>
      <c r="D48" s="159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2"/>
    </row>
    <row r="49" spans="1:34" s="19" customFormat="1" ht="13.15" customHeight="1" x14ac:dyDescent="0.2">
      <c r="A49" s="152"/>
      <c r="B49" s="153"/>
      <c r="C49" s="154">
        <v>37</v>
      </c>
      <c r="D49" s="159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2"/>
    </row>
    <row r="50" spans="1:34" s="19" customFormat="1" ht="13.15" customHeight="1" x14ac:dyDescent="0.2">
      <c r="A50" s="152"/>
      <c r="B50" s="153"/>
      <c r="C50" s="154">
        <v>38</v>
      </c>
      <c r="D50" s="159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2"/>
    </row>
    <row r="51" spans="1:34" s="19" customFormat="1" ht="13.15" customHeight="1" x14ac:dyDescent="0.2">
      <c r="A51" s="152"/>
      <c r="B51" s="153"/>
      <c r="C51" s="154">
        <v>39</v>
      </c>
      <c r="D51" s="159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2"/>
    </row>
    <row r="52" spans="1:34" s="19" customFormat="1" ht="13.15" customHeight="1" x14ac:dyDescent="0.2">
      <c r="A52" s="152"/>
      <c r="B52" s="153"/>
      <c r="C52" s="154">
        <v>40</v>
      </c>
      <c r="D52" s="159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2"/>
    </row>
    <row r="53" spans="1:34" s="19" customFormat="1" ht="13.15" customHeight="1" x14ac:dyDescent="0.2">
      <c r="A53" s="152"/>
      <c r="B53" s="153"/>
      <c r="C53" s="154">
        <v>41</v>
      </c>
      <c r="D53" s="159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2"/>
    </row>
    <row r="54" spans="1:34" s="19" customFormat="1" ht="13.15" customHeight="1" x14ac:dyDescent="0.2">
      <c r="A54" s="152"/>
      <c r="B54" s="153"/>
      <c r="C54" s="154">
        <v>42</v>
      </c>
      <c r="D54" s="159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2"/>
    </row>
    <row r="55" spans="1:34" s="19" customFormat="1" ht="13.15" customHeight="1" x14ac:dyDescent="0.2">
      <c r="A55" s="152"/>
      <c r="B55" s="153"/>
      <c r="C55" s="154">
        <v>43</v>
      </c>
      <c r="D55" s="159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2"/>
    </row>
    <row r="56" spans="1:34" s="19" customFormat="1" ht="13.15" customHeight="1" x14ac:dyDescent="0.2">
      <c r="A56" s="152"/>
      <c r="B56" s="153"/>
      <c r="C56" s="154">
        <v>44</v>
      </c>
      <c r="D56" s="159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2"/>
    </row>
    <row r="57" spans="1:34" s="19" customFormat="1" ht="13.15" customHeight="1" x14ac:dyDescent="0.2">
      <c r="A57" s="152"/>
      <c r="B57" s="153"/>
      <c r="C57" s="154">
        <v>45</v>
      </c>
      <c r="D57" s="159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2"/>
    </row>
    <row r="58" spans="1:34" s="19" customFormat="1" ht="13.15" customHeight="1" x14ac:dyDescent="0.2">
      <c r="A58" s="152"/>
      <c r="B58" s="153"/>
      <c r="C58" s="154">
        <v>46</v>
      </c>
      <c r="D58" s="159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2"/>
    </row>
    <row r="59" spans="1:34" s="19" customFormat="1" ht="13.15" customHeight="1" x14ac:dyDescent="0.2">
      <c r="A59" s="152"/>
      <c r="B59" s="153"/>
      <c r="C59" s="154">
        <v>47</v>
      </c>
      <c r="D59" s="159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2"/>
    </row>
    <row r="60" spans="1:34" s="19" customFormat="1" ht="13.15" customHeight="1" x14ac:dyDescent="0.2">
      <c r="A60" s="152"/>
      <c r="B60" s="153"/>
      <c r="C60" s="154">
        <v>48</v>
      </c>
      <c r="D60" s="159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2"/>
    </row>
    <row r="61" spans="1:34" s="19" customFormat="1" ht="13.15" customHeight="1" x14ac:dyDescent="0.2">
      <c r="A61" s="152"/>
      <c r="B61" s="153"/>
      <c r="C61" s="154">
        <v>49</v>
      </c>
      <c r="D61" s="159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2"/>
    </row>
    <row r="62" spans="1:34" s="19" customFormat="1" ht="13.15" customHeight="1" x14ac:dyDescent="0.2">
      <c r="A62" s="152"/>
      <c r="B62" s="153"/>
      <c r="C62" s="154">
        <v>50</v>
      </c>
      <c r="D62" s="163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5"/>
    </row>
    <row r="63" spans="1:34" ht="13.15" customHeight="1" x14ac:dyDescent="0.2">
      <c r="A63" s="140">
        <v>1</v>
      </c>
      <c r="B63" s="141" t="str">
        <f t="shared" ref="B63:B94" si="28">IFERROR(VLOOKUP(A63,stuff,2,FALSE),"")</f>
        <v>51774</v>
      </c>
      <c r="C63" s="137" t="str">
        <f t="shared" ref="C63:C110" si="29">IFERROR(VLOOKUP(A63,stuff,3,FALSE),"")</f>
        <v>山村 博</v>
      </c>
      <c r="D63" s="135" t="str">
        <f t="shared" ref="D63:M72" si="30">IFERROR(VLOOKUP($B63&amp;D$1,デイリーデータ,6,FALSE),"")</f>
        <v/>
      </c>
      <c r="E63" s="136" t="str">
        <f t="shared" si="30"/>
        <v/>
      </c>
      <c r="F63" s="136" t="str">
        <f t="shared" si="30"/>
        <v/>
      </c>
      <c r="G63" s="136" t="str">
        <f t="shared" si="30"/>
        <v/>
      </c>
      <c r="H63" s="136" t="str">
        <f t="shared" si="30"/>
        <v/>
      </c>
      <c r="I63" s="136" t="str">
        <f t="shared" si="30"/>
        <v/>
      </c>
      <c r="J63" s="136" t="str">
        <f t="shared" si="30"/>
        <v/>
      </c>
      <c r="K63" s="136" t="str">
        <f t="shared" si="30"/>
        <v/>
      </c>
      <c r="L63" s="136" t="str">
        <f t="shared" si="30"/>
        <v/>
      </c>
      <c r="M63" s="136" t="str">
        <f t="shared" si="30"/>
        <v/>
      </c>
      <c r="N63" s="136" t="str">
        <f t="shared" ref="N63:W72" si="31">IFERROR(VLOOKUP($B63&amp;N$1,デイリーデータ,6,FALSE),"")</f>
        <v/>
      </c>
      <c r="O63" s="136" t="str">
        <f t="shared" si="31"/>
        <v/>
      </c>
      <c r="P63" s="136" t="str">
        <f t="shared" si="31"/>
        <v/>
      </c>
      <c r="Q63" s="136" t="str">
        <f t="shared" si="31"/>
        <v/>
      </c>
      <c r="R63" s="136" t="str">
        <f t="shared" si="31"/>
        <v/>
      </c>
      <c r="S63" s="136" t="str">
        <f t="shared" si="31"/>
        <v/>
      </c>
      <c r="T63" s="136" t="str">
        <f t="shared" si="31"/>
        <v/>
      </c>
      <c r="U63" s="136" t="str">
        <f t="shared" si="31"/>
        <v/>
      </c>
      <c r="V63" s="136" t="str">
        <f t="shared" si="31"/>
        <v/>
      </c>
      <c r="W63" s="136" t="str">
        <f t="shared" si="31"/>
        <v/>
      </c>
      <c r="X63" s="136" t="str">
        <f t="shared" ref="X63:AH72" si="32">IFERROR(VLOOKUP($B63&amp;X$1,デイリーデータ,6,FALSE),"")</f>
        <v/>
      </c>
      <c r="Y63" s="136" t="str">
        <f t="shared" si="32"/>
        <v/>
      </c>
      <c r="Z63" s="136" t="str">
        <f t="shared" si="32"/>
        <v/>
      </c>
      <c r="AA63" s="136" t="str">
        <f t="shared" si="32"/>
        <v/>
      </c>
      <c r="AB63" s="136" t="str">
        <f t="shared" si="32"/>
        <v/>
      </c>
      <c r="AC63" s="136" t="str">
        <f t="shared" si="32"/>
        <v/>
      </c>
      <c r="AD63" s="136" t="str">
        <f t="shared" si="32"/>
        <v/>
      </c>
      <c r="AE63" s="136" t="str">
        <f t="shared" si="32"/>
        <v/>
      </c>
      <c r="AF63" s="136" t="str">
        <f t="shared" si="32"/>
        <v/>
      </c>
      <c r="AG63" s="136" t="str">
        <f t="shared" si="32"/>
        <v/>
      </c>
      <c r="AH63" s="137" t="str">
        <f t="shared" si="32"/>
        <v/>
      </c>
    </row>
    <row r="64" spans="1:34" ht="13.15" customHeight="1" x14ac:dyDescent="0.2">
      <c r="A64" s="142">
        <f>IFERROR(IF(A63+1&lt;=MAX('デイリーデータ (2)'!G:G),A63+1,""),"")</f>
        <v>2</v>
      </c>
      <c r="B64" s="143" t="str">
        <f t="shared" si="28"/>
        <v>35665</v>
      </c>
      <c r="C64" s="144" t="str">
        <f t="shared" si="29"/>
        <v>山下 修</v>
      </c>
      <c r="D64" s="145" t="str">
        <f t="shared" si="30"/>
        <v/>
      </c>
      <c r="E64" s="146" t="str">
        <f t="shared" si="30"/>
        <v/>
      </c>
      <c r="F64" s="146" t="str">
        <f t="shared" si="30"/>
        <v/>
      </c>
      <c r="G64" s="146" t="str">
        <f t="shared" si="30"/>
        <v/>
      </c>
      <c r="H64" s="146" t="str">
        <f t="shared" si="30"/>
        <v/>
      </c>
      <c r="I64" s="146" t="str">
        <f t="shared" si="30"/>
        <v/>
      </c>
      <c r="J64" s="146" t="str">
        <f t="shared" si="30"/>
        <v/>
      </c>
      <c r="K64" s="146" t="str">
        <f t="shared" si="30"/>
        <v/>
      </c>
      <c r="L64" s="146" t="str">
        <f t="shared" si="30"/>
        <v/>
      </c>
      <c r="M64" s="146" t="str">
        <f t="shared" si="30"/>
        <v/>
      </c>
      <c r="N64" s="146" t="str">
        <f t="shared" si="31"/>
        <v/>
      </c>
      <c r="O64" s="146" t="str">
        <f t="shared" si="31"/>
        <v/>
      </c>
      <c r="P64" s="146" t="str">
        <f t="shared" si="31"/>
        <v/>
      </c>
      <c r="Q64" s="146" t="str">
        <f t="shared" si="31"/>
        <v/>
      </c>
      <c r="R64" s="146" t="str">
        <f t="shared" si="31"/>
        <v/>
      </c>
      <c r="S64" s="146" t="str">
        <f t="shared" si="31"/>
        <v/>
      </c>
      <c r="T64" s="146" t="str">
        <f t="shared" si="31"/>
        <v/>
      </c>
      <c r="U64" s="146" t="str">
        <f t="shared" si="31"/>
        <v/>
      </c>
      <c r="V64" s="146" t="str">
        <f t="shared" si="31"/>
        <v/>
      </c>
      <c r="W64" s="146" t="str">
        <f t="shared" si="31"/>
        <v/>
      </c>
      <c r="X64" s="146" t="str">
        <f t="shared" si="32"/>
        <v/>
      </c>
      <c r="Y64" s="146" t="str">
        <f t="shared" si="32"/>
        <v/>
      </c>
      <c r="Z64" s="146" t="str">
        <f t="shared" si="32"/>
        <v/>
      </c>
      <c r="AA64" s="146" t="str">
        <f t="shared" si="32"/>
        <v/>
      </c>
      <c r="AB64" s="146" t="str">
        <f t="shared" si="32"/>
        <v/>
      </c>
      <c r="AC64" s="146" t="str">
        <f t="shared" si="32"/>
        <v/>
      </c>
      <c r="AD64" s="146" t="str">
        <f t="shared" si="32"/>
        <v/>
      </c>
      <c r="AE64" s="146" t="str">
        <f t="shared" si="32"/>
        <v/>
      </c>
      <c r="AF64" s="146" t="str">
        <f t="shared" si="32"/>
        <v/>
      </c>
      <c r="AG64" s="146" t="str">
        <f t="shared" si="32"/>
        <v/>
      </c>
      <c r="AH64" s="144" t="str">
        <f t="shared" si="32"/>
        <v/>
      </c>
    </row>
    <row r="65" spans="1:34" ht="13.15" customHeight="1" x14ac:dyDescent="0.2">
      <c r="A65" s="142">
        <f>IFERROR(IF(A64+1&lt;=MAX('デイリーデータ (2)'!G:G),A64+1,""),"")</f>
        <v>3</v>
      </c>
      <c r="B65" s="143" t="str">
        <f t="shared" si="28"/>
        <v>62993</v>
      </c>
      <c r="C65" s="144" t="str">
        <f t="shared" si="29"/>
        <v>平田 恵哉</v>
      </c>
      <c r="D65" s="145" t="str">
        <f t="shared" si="30"/>
        <v/>
      </c>
      <c r="E65" s="146" t="str">
        <f t="shared" si="30"/>
        <v/>
      </c>
      <c r="F65" s="146" t="str">
        <f t="shared" si="30"/>
        <v/>
      </c>
      <c r="G65" s="146" t="str">
        <f t="shared" si="30"/>
        <v/>
      </c>
      <c r="H65" s="146" t="str">
        <f t="shared" si="30"/>
        <v/>
      </c>
      <c r="I65" s="146" t="str">
        <f t="shared" si="30"/>
        <v/>
      </c>
      <c r="J65" s="146" t="str">
        <f t="shared" si="30"/>
        <v/>
      </c>
      <c r="K65" s="146" t="str">
        <f t="shared" si="30"/>
        <v/>
      </c>
      <c r="L65" s="146" t="str">
        <f t="shared" si="30"/>
        <v/>
      </c>
      <c r="M65" s="146" t="str">
        <f t="shared" si="30"/>
        <v/>
      </c>
      <c r="N65" s="146" t="str">
        <f t="shared" si="31"/>
        <v/>
      </c>
      <c r="O65" s="146" t="str">
        <f t="shared" si="31"/>
        <v/>
      </c>
      <c r="P65" s="146" t="str">
        <f t="shared" si="31"/>
        <v/>
      </c>
      <c r="Q65" s="146" t="str">
        <f t="shared" si="31"/>
        <v/>
      </c>
      <c r="R65" s="146" t="str">
        <f t="shared" si="31"/>
        <v/>
      </c>
      <c r="S65" s="146" t="str">
        <f t="shared" si="31"/>
        <v/>
      </c>
      <c r="T65" s="146" t="str">
        <f t="shared" si="31"/>
        <v/>
      </c>
      <c r="U65" s="146" t="str">
        <f t="shared" si="31"/>
        <v/>
      </c>
      <c r="V65" s="146" t="str">
        <f t="shared" si="31"/>
        <v/>
      </c>
      <c r="W65" s="146" t="str">
        <f t="shared" si="31"/>
        <v/>
      </c>
      <c r="X65" s="146" t="str">
        <f t="shared" si="32"/>
        <v/>
      </c>
      <c r="Y65" s="146" t="str">
        <f t="shared" si="32"/>
        <v/>
      </c>
      <c r="Z65" s="146" t="str">
        <f t="shared" si="32"/>
        <v/>
      </c>
      <c r="AA65" s="146" t="str">
        <f t="shared" si="32"/>
        <v/>
      </c>
      <c r="AB65" s="146" t="str">
        <f t="shared" si="32"/>
        <v/>
      </c>
      <c r="AC65" s="146" t="str">
        <f t="shared" si="32"/>
        <v/>
      </c>
      <c r="AD65" s="146" t="str">
        <f t="shared" si="32"/>
        <v/>
      </c>
      <c r="AE65" s="146" t="str">
        <f t="shared" si="32"/>
        <v/>
      </c>
      <c r="AF65" s="146" t="str">
        <f t="shared" si="32"/>
        <v/>
      </c>
      <c r="AG65" s="146" t="str">
        <f t="shared" si="32"/>
        <v/>
      </c>
      <c r="AH65" s="144" t="str">
        <f t="shared" si="32"/>
        <v/>
      </c>
    </row>
    <row r="66" spans="1:34" s="37" customFormat="1" ht="13.15" customHeight="1" x14ac:dyDescent="0.2">
      <c r="A66" s="142">
        <f>IFERROR(IF(A65+1&lt;=MAX('デイリーデータ (2)'!G:G),A65+1,""),"")</f>
        <v>4</v>
      </c>
      <c r="B66" s="143" t="str">
        <f t="shared" si="28"/>
        <v>88014</v>
      </c>
      <c r="C66" s="144" t="str">
        <f t="shared" si="29"/>
        <v>長田 弘二</v>
      </c>
      <c r="D66" s="145" t="str">
        <f t="shared" si="30"/>
        <v/>
      </c>
      <c r="E66" s="146" t="str">
        <f t="shared" si="30"/>
        <v/>
      </c>
      <c r="F66" s="146" t="str">
        <f t="shared" si="30"/>
        <v/>
      </c>
      <c r="G66" s="146" t="str">
        <f t="shared" si="30"/>
        <v/>
      </c>
      <c r="H66" s="146" t="str">
        <f t="shared" si="30"/>
        <v/>
      </c>
      <c r="I66" s="146" t="str">
        <f t="shared" si="30"/>
        <v/>
      </c>
      <c r="J66" s="146" t="str">
        <f t="shared" si="30"/>
        <v/>
      </c>
      <c r="K66" s="146" t="str">
        <f t="shared" si="30"/>
        <v/>
      </c>
      <c r="L66" s="146" t="str">
        <f t="shared" si="30"/>
        <v/>
      </c>
      <c r="M66" s="146" t="str">
        <f t="shared" si="30"/>
        <v/>
      </c>
      <c r="N66" s="146" t="str">
        <f t="shared" si="31"/>
        <v/>
      </c>
      <c r="O66" s="146" t="str">
        <f t="shared" si="31"/>
        <v/>
      </c>
      <c r="P66" s="146" t="str">
        <f t="shared" si="31"/>
        <v/>
      </c>
      <c r="Q66" s="146" t="str">
        <f t="shared" si="31"/>
        <v/>
      </c>
      <c r="R66" s="146" t="str">
        <f t="shared" si="31"/>
        <v/>
      </c>
      <c r="S66" s="146" t="str">
        <f t="shared" si="31"/>
        <v/>
      </c>
      <c r="T66" s="146" t="str">
        <f t="shared" si="31"/>
        <v/>
      </c>
      <c r="U66" s="146" t="str">
        <f t="shared" si="31"/>
        <v/>
      </c>
      <c r="V66" s="146" t="str">
        <f t="shared" si="31"/>
        <v/>
      </c>
      <c r="W66" s="146" t="str">
        <f t="shared" si="31"/>
        <v/>
      </c>
      <c r="X66" s="146" t="str">
        <f t="shared" si="32"/>
        <v/>
      </c>
      <c r="Y66" s="146" t="str">
        <f t="shared" si="32"/>
        <v/>
      </c>
      <c r="Z66" s="146" t="str">
        <f t="shared" si="32"/>
        <v/>
      </c>
      <c r="AA66" s="146" t="str">
        <f t="shared" si="32"/>
        <v/>
      </c>
      <c r="AB66" s="146" t="str">
        <f t="shared" si="32"/>
        <v/>
      </c>
      <c r="AC66" s="146" t="str">
        <f t="shared" si="32"/>
        <v/>
      </c>
      <c r="AD66" s="146" t="str">
        <f t="shared" si="32"/>
        <v/>
      </c>
      <c r="AE66" s="146" t="str">
        <f t="shared" si="32"/>
        <v/>
      </c>
      <c r="AF66" s="146" t="str">
        <f t="shared" si="32"/>
        <v/>
      </c>
      <c r="AG66" s="146" t="str">
        <f t="shared" si="32"/>
        <v/>
      </c>
      <c r="AH66" s="144" t="str">
        <f t="shared" si="32"/>
        <v/>
      </c>
    </row>
    <row r="67" spans="1:34" s="37" customFormat="1" ht="13.15" customHeight="1" x14ac:dyDescent="0.2">
      <c r="A67" s="142">
        <f>IFERROR(IF(A66+1&lt;=MAX('デイリーデータ (2)'!G:G),A66+1,""),"")</f>
        <v>5</v>
      </c>
      <c r="B67" s="143" t="str">
        <f t="shared" si="28"/>
        <v>29056</v>
      </c>
      <c r="C67" s="144" t="str">
        <f t="shared" si="29"/>
        <v>中井 士郎</v>
      </c>
      <c r="D67" s="145" t="str">
        <f t="shared" si="30"/>
        <v/>
      </c>
      <c r="E67" s="146" t="str">
        <f t="shared" si="30"/>
        <v/>
      </c>
      <c r="F67" s="146" t="str">
        <f t="shared" si="30"/>
        <v/>
      </c>
      <c r="G67" s="146" t="str">
        <f t="shared" si="30"/>
        <v/>
      </c>
      <c r="H67" s="146" t="str">
        <f t="shared" si="30"/>
        <v/>
      </c>
      <c r="I67" s="146" t="str">
        <f t="shared" si="30"/>
        <v/>
      </c>
      <c r="J67" s="146" t="str">
        <f t="shared" si="30"/>
        <v/>
      </c>
      <c r="K67" s="146" t="str">
        <f t="shared" si="30"/>
        <v/>
      </c>
      <c r="L67" s="146" t="str">
        <f t="shared" si="30"/>
        <v/>
      </c>
      <c r="M67" s="146" t="str">
        <f t="shared" si="30"/>
        <v/>
      </c>
      <c r="N67" s="146" t="str">
        <f t="shared" si="31"/>
        <v/>
      </c>
      <c r="O67" s="146" t="str">
        <f t="shared" si="31"/>
        <v/>
      </c>
      <c r="P67" s="146" t="str">
        <f t="shared" si="31"/>
        <v/>
      </c>
      <c r="Q67" s="146" t="str">
        <f t="shared" si="31"/>
        <v/>
      </c>
      <c r="R67" s="146" t="str">
        <f t="shared" si="31"/>
        <v/>
      </c>
      <c r="S67" s="146" t="str">
        <f t="shared" si="31"/>
        <v/>
      </c>
      <c r="T67" s="146" t="str">
        <f t="shared" si="31"/>
        <v/>
      </c>
      <c r="U67" s="146" t="str">
        <f t="shared" si="31"/>
        <v/>
      </c>
      <c r="V67" s="146" t="str">
        <f t="shared" si="31"/>
        <v/>
      </c>
      <c r="W67" s="146" t="str">
        <f t="shared" si="31"/>
        <v/>
      </c>
      <c r="X67" s="146" t="str">
        <f t="shared" si="32"/>
        <v/>
      </c>
      <c r="Y67" s="146" t="str">
        <f t="shared" si="32"/>
        <v/>
      </c>
      <c r="Z67" s="146" t="str">
        <f t="shared" si="32"/>
        <v/>
      </c>
      <c r="AA67" s="146" t="str">
        <f t="shared" si="32"/>
        <v/>
      </c>
      <c r="AB67" s="146" t="str">
        <f t="shared" si="32"/>
        <v/>
      </c>
      <c r="AC67" s="146" t="str">
        <f t="shared" si="32"/>
        <v/>
      </c>
      <c r="AD67" s="146" t="str">
        <f t="shared" si="32"/>
        <v/>
      </c>
      <c r="AE67" s="146" t="str">
        <f t="shared" si="32"/>
        <v/>
      </c>
      <c r="AF67" s="146" t="str">
        <f t="shared" si="32"/>
        <v/>
      </c>
      <c r="AG67" s="146" t="str">
        <f t="shared" si="32"/>
        <v/>
      </c>
      <c r="AH67" s="144" t="str">
        <f t="shared" si="32"/>
        <v/>
      </c>
    </row>
    <row r="68" spans="1:34" s="37" customFormat="1" ht="13.15" customHeight="1" x14ac:dyDescent="0.2">
      <c r="A68" s="142">
        <f>IFERROR(IF(A67+1&lt;=MAX('デイリーデータ (2)'!G:G),A67+1,""),"")</f>
        <v>6</v>
      </c>
      <c r="B68" s="143" t="str">
        <f t="shared" si="28"/>
        <v>31176</v>
      </c>
      <c r="C68" s="144" t="str">
        <f t="shared" si="29"/>
        <v>北 洋一</v>
      </c>
      <c r="D68" s="145" t="str">
        <f t="shared" si="30"/>
        <v/>
      </c>
      <c r="E68" s="146" t="str">
        <f t="shared" si="30"/>
        <v/>
      </c>
      <c r="F68" s="146" t="str">
        <f t="shared" si="30"/>
        <v/>
      </c>
      <c r="G68" s="146" t="str">
        <f t="shared" si="30"/>
        <v/>
      </c>
      <c r="H68" s="146" t="str">
        <f t="shared" si="30"/>
        <v/>
      </c>
      <c r="I68" s="146" t="str">
        <f t="shared" si="30"/>
        <v/>
      </c>
      <c r="J68" s="146" t="str">
        <f t="shared" si="30"/>
        <v/>
      </c>
      <c r="K68" s="146" t="str">
        <f t="shared" si="30"/>
        <v/>
      </c>
      <c r="L68" s="146" t="str">
        <f t="shared" si="30"/>
        <v/>
      </c>
      <c r="M68" s="146" t="str">
        <f t="shared" si="30"/>
        <v/>
      </c>
      <c r="N68" s="146" t="str">
        <f t="shared" si="31"/>
        <v/>
      </c>
      <c r="O68" s="146" t="str">
        <f t="shared" si="31"/>
        <v/>
      </c>
      <c r="P68" s="146" t="str">
        <f t="shared" si="31"/>
        <v/>
      </c>
      <c r="Q68" s="146" t="str">
        <f t="shared" si="31"/>
        <v/>
      </c>
      <c r="R68" s="146" t="str">
        <f t="shared" si="31"/>
        <v/>
      </c>
      <c r="S68" s="146" t="str">
        <f t="shared" si="31"/>
        <v/>
      </c>
      <c r="T68" s="146" t="str">
        <f t="shared" si="31"/>
        <v/>
      </c>
      <c r="U68" s="146" t="str">
        <f t="shared" si="31"/>
        <v/>
      </c>
      <c r="V68" s="146" t="str">
        <f t="shared" si="31"/>
        <v/>
      </c>
      <c r="W68" s="146" t="str">
        <f t="shared" si="31"/>
        <v/>
      </c>
      <c r="X68" s="146" t="str">
        <f t="shared" si="32"/>
        <v/>
      </c>
      <c r="Y68" s="146" t="str">
        <f t="shared" si="32"/>
        <v/>
      </c>
      <c r="Z68" s="146" t="str">
        <f t="shared" si="32"/>
        <v/>
      </c>
      <c r="AA68" s="146" t="str">
        <f t="shared" si="32"/>
        <v/>
      </c>
      <c r="AB68" s="146" t="str">
        <f t="shared" si="32"/>
        <v/>
      </c>
      <c r="AC68" s="146" t="str">
        <f t="shared" si="32"/>
        <v/>
      </c>
      <c r="AD68" s="146" t="str">
        <f t="shared" si="32"/>
        <v/>
      </c>
      <c r="AE68" s="146" t="str">
        <f t="shared" si="32"/>
        <v/>
      </c>
      <c r="AF68" s="146" t="str">
        <f t="shared" si="32"/>
        <v/>
      </c>
      <c r="AG68" s="146" t="str">
        <f t="shared" si="32"/>
        <v/>
      </c>
      <c r="AH68" s="144" t="str">
        <f t="shared" si="32"/>
        <v/>
      </c>
    </row>
    <row r="69" spans="1:34" s="37" customFormat="1" ht="13.15" customHeight="1" x14ac:dyDescent="0.2">
      <c r="A69" s="142">
        <f>IFERROR(IF(A68+1&lt;=MAX('デイリーデータ (2)'!G:G),A68+1,""),"")</f>
        <v>7</v>
      </c>
      <c r="B69" s="143" t="str">
        <f t="shared" si="28"/>
        <v>33473</v>
      </c>
      <c r="C69" s="144" t="str">
        <f t="shared" si="29"/>
        <v>中村 映水</v>
      </c>
      <c r="D69" s="145" t="str">
        <f t="shared" si="30"/>
        <v/>
      </c>
      <c r="E69" s="146" t="str">
        <f t="shared" si="30"/>
        <v/>
      </c>
      <c r="F69" s="146" t="str">
        <f t="shared" si="30"/>
        <v/>
      </c>
      <c r="G69" s="146" t="str">
        <f t="shared" si="30"/>
        <v/>
      </c>
      <c r="H69" s="146" t="str">
        <f t="shared" si="30"/>
        <v/>
      </c>
      <c r="I69" s="146" t="str">
        <f t="shared" si="30"/>
        <v/>
      </c>
      <c r="J69" s="146" t="str">
        <f t="shared" si="30"/>
        <v/>
      </c>
      <c r="K69" s="146" t="str">
        <f t="shared" si="30"/>
        <v/>
      </c>
      <c r="L69" s="146" t="str">
        <f t="shared" si="30"/>
        <v/>
      </c>
      <c r="M69" s="146" t="str">
        <f t="shared" si="30"/>
        <v/>
      </c>
      <c r="N69" s="146" t="str">
        <f t="shared" si="31"/>
        <v/>
      </c>
      <c r="O69" s="146" t="str">
        <f t="shared" si="31"/>
        <v/>
      </c>
      <c r="P69" s="146" t="str">
        <f t="shared" si="31"/>
        <v/>
      </c>
      <c r="Q69" s="146" t="str">
        <f t="shared" si="31"/>
        <v/>
      </c>
      <c r="R69" s="146" t="str">
        <f t="shared" si="31"/>
        <v/>
      </c>
      <c r="S69" s="146" t="str">
        <f t="shared" si="31"/>
        <v/>
      </c>
      <c r="T69" s="146" t="str">
        <f t="shared" si="31"/>
        <v/>
      </c>
      <c r="U69" s="146" t="str">
        <f t="shared" si="31"/>
        <v/>
      </c>
      <c r="V69" s="146" t="str">
        <f t="shared" si="31"/>
        <v/>
      </c>
      <c r="W69" s="146" t="str">
        <f t="shared" si="31"/>
        <v/>
      </c>
      <c r="X69" s="146" t="str">
        <f t="shared" si="32"/>
        <v/>
      </c>
      <c r="Y69" s="146" t="str">
        <f t="shared" si="32"/>
        <v/>
      </c>
      <c r="Z69" s="146" t="str">
        <f t="shared" si="32"/>
        <v/>
      </c>
      <c r="AA69" s="146" t="str">
        <f t="shared" si="32"/>
        <v/>
      </c>
      <c r="AB69" s="146" t="str">
        <f t="shared" si="32"/>
        <v/>
      </c>
      <c r="AC69" s="146" t="str">
        <f t="shared" si="32"/>
        <v/>
      </c>
      <c r="AD69" s="146" t="str">
        <f t="shared" si="32"/>
        <v/>
      </c>
      <c r="AE69" s="146" t="str">
        <f t="shared" si="32"/>
        <v/>
      </c>
      <c r="AF69" s="146" t="str">
        <f t="shared" si="32"/>
        <v/>
      </c>
      <c r="AG69" s="146" t="str">
        <f t="shared" si="32"/>
        <v/>
      </c>
      <c r="AH69" s="144" t="str">
        <f t="shared" si="32"/>
        <v/>
      </c>
    </row>
    <row r="70" spans="1:34" s="37" customFormat="1" ht="13.15" customHeight="1" x14ac:dyDescent="0.2">
      <c r="A70" s="142">
        <f>IFERROR(IF(A69+1&lt;=MAX('デイリーデータ (2)'!G:G),A69+1,""),"")</f>
        <v>8</v>
      </c>
      <c r="B70" s="143" t="str">
        <f t="shared" si="28"/>
        <v>33485</v>
      </c>
      <c r="C70" s="144" t="str">
        <f t="shared" si="29"/>
        <v>平田 真奈美</v>
      </c>
      <c r="D70" s="145" t="str">
        <f t="shared" si="30"/>
        <v/>
      </c>
      <c r="E70" s="146" t="str">
        <f t="shared" si="30"/>
        <v/>
      </c>
      <c r="F70" s="146" t="str">
        <f t="shared" si="30"/>
        <v/>
      </c>
      <c r="G70" s="146" t="str">
        <f t="shared" si="30"/>
        <v/>
      </c>
      <c r="H70" s="146" t="str">
        <f t="shared" si="30"/>
        <v/>
      </c>
      <c r="I70" s="146" t="str">
        <f t="shared" si="30"/>
        <v/>
      </c>
      <c r="J70" s="146" t="str">
        <f t="shared" si="30"/>
        <v/>
      </c>
      <c r="K70" s="146" t="str">
        <f t="shared" si="30"/>
        <v/>
      </c>
      <c r="L70" s="146" t="str">
        <f t="shared" si="30"/>
        <v/>
      </c>
      <c r="M70" s="146" t="str">
        <f t="shared" si="30"/>
        <v/>
      </c>
      <c r="N70" s="146" t="str">
        <f t="shared" si="31"/>
        <v/>
      </c>
      <c r="O70" s="146" t="str">
        <f t="shared" si="31"/>
        <v/>
      </c>
      <c r="P70" s="146" t="str">
        <f t="shared" si="31"/>
        <v/>
      </c>
      <c r="Q70" s="146" t="str">
        <f t="shared" si="31"/>
        <v/>
      </c>
      <c r="R70" s="146" t="str">
        <f t="shared" si="31"/>
        <v/>
      </c>
      <c r="S70" s="146" t="str">
        <f t="shared" si="31"/>
        <v/>
      </c>
      <c r="T70" s="146" t="str">
        <f t="shared" si="31"/>
        <v/>
      </c>
      <c r="U70" s="146" t="str">
        <f t="shared" si="31"/>
        <v/>
      </c>
      <c r="V70" s="146" t="str">
        <f t="shared" si="31"/>
        <v/>
      </c>
      <c r="W70" s="146" t="str">
        <f t="shared" si="31"/>
        <v/>
      </c>
      <c r="X70" s="146" t="str">
        <f t="shared" si="32"/>
        <v/>
      </c>
      <c r="Y70" s="146" t="str">
        <f t="shared" si="32"/>
        <v/>
      </c>
      <c r="Z70" s="146" t="str">
        <f t="shared" si="32"/>
        <v/>
      </c>
      <c r="AA70" s="146" t="str">
        <f t="shared" si="32"/>
        <v/>
      </c>
      <c r="AB70" s="146" t="str">
        <f t="shared" si="32"/>
        <v/>
      </c>
      <c r="AC70" s="146" t="str">
        <f t="shared" si="32"/>
        <v/>
      </c>
      <c r="AD70" s="146" t="str">
        <f t="shared" si="32"/>
        <v/>
      </c>
      <c r="AE70" s="146" t="str">
        <f t="shared" si="32"/>
        <v/>
      </c>
      <c r="AF70" s="146" t="str">
        <f t="shared" si="32"/>
        <v/>
      </c>
      <c r="AG70" s="146" t="str">
        <f t="shared" si="32"/>
        <v/>
      </c>
      <c r="AH70" s="144" t="str">
        <f t="shared" si="32"/>
        <v/>
      </c>
    </row>
    <row r="71" spans="1:34" s="37" customFormat="1" ht="13.15" customHeight="1" x14ac:dyDescent="0.2">
      <c r="A71" s="142">
        <f>IFERROR(IF(A70+1&lt;=MAX('デイリーデータ (2)'!G:G),A70+1,""),"")</f>
        <v>9</v>
      </c>
      <c r="B71" s="143" t="str">
        <f t="shared" si="28"/>
        <v>37584</v>
      </c>
      <c r="C71" s="144" t="str">
        <f t="shared" si="29"/>
        <v>大橋 効</v>
      </c>
      <c r="D71" s="145" t="str">
        <f t="shared" si="30"/>
        <v/>
      </c>
      <c r="E71" s="146" t="str">
        <f t="shared" si="30"/>
        <v/>
      </c>
      <c r="F71" s="146" t="str">
        <f t="shared" si="30"/>
        <v/>
      </c>
      <c r="G71" s="146" t="str">
        <f t="shared" si="30"/>
        <v/>
      </c>
      <c r="H71" s="146" t="str">
        <f t="shared" si="30"/>
        <v/>
      </c>
      <c r="I71" s="146" t="str">
        <f t="shared" si="30"/>
        <v/>
      </c>
      <c r="J71" s="146" t="str">
        <f t="shared" si="30"/>
        <v/>
      </c>
      <c r="K71" s="146" t="str">
        <f t="shared" si="30"/>
        <v/>
      </c>
      <c r="L71" s="146" t="str">
        <f t="shared" si="30"/>
        <v/>
      </c>
      <c r="M71" s="146" t="str">
        <f t="shared" si="30"/>
        <v/>
      </c>
      <c r="N71" s="146" t="str">
        <f t="shared" si="31"/>
        <v/>
      </c>
      <c r="O71" s="146" t="str">
        <f t="shared" si="31"/>
        <v/>
      </c>
      <c r="P71" s="146" t="str">
        <f t="shared" si="31"/>
        <v/>
      </c>
      <c r="Q71" s="146" t="str">
        <f t="shared" si="31"/>
        <v/>
      </c>
      <c r="R71" s="146" t="str">
        <f t="shared" si="31"/>
        <v/>
      </c>
      <c r="S71" s="146" t="str">
        <f t="shared" si="31"/>
        <v/>
      </c>
      <c r="T71" s="146" t="str">
        <f t="shared" si="31"/>
        <v/>
      </c>
      <c r="U71" s="146" t="str">
        <f t="shared" si="31"/>
        <v/>
      </c>
      <c r="V71" s="146" t="str">
        <f t="shared" si="31"/>
        <v/>
      </c>
      <c r="W71" s="146" t="str">
        <f t="shared" si="31"/>
        <v/>
      </c>
      <c r="X71" s="146" t="str">
        <f t="shared" si="32"/>
        <v/>
      </c>
      <c r="Y71" s="146" t="str">
        <f t="shared" si="32"/>
        <v/>
      </c>
      <c r="Z71" s="146" t="str">
        <f t="shared" si="32"/>
        <v/>
      </c>
      <c r="AA71" s="146" t="str">
        <f t="shared" si="32"/>
        <v/>
      </c>
      <c r="AB71" s="146" t="str">
        <f t="shared" si="32"/>
        <v/>
      </c>
      <c r="AC71" s="146" t="str">
        <f t="shared" si="32"/>
        <v/>
      </c>
      <c r="AD71" s="146" t="str">
        <f t="shared" si="32"/>
        <v/>
      </c>
      <c r="AE71" s="146" t="str">
        <f t="shared" si="32"/>
        <v/>
      </c>
      <c r="AF71" s="146" t="str">
        <f t="shared" si="32"/>
        <v/>
      </c>
      <c r="AG71" s="146" t="str">
        <f t="shared" si="32"/>
        <v/>
      </c>
      <c r="AH71" s="144" t="str">
        <f t="shared" si="32"/>
        <v/>
      </c>
    </row>
    <row r="72" spans="1:34" s="37" customFormat="1" ht="13.15" customHeight="1" x14ac:dyDescent="0.2">
      <c r="A72" s="142">
        <f>IFERROR(IF(A71+1&lt;=MAX('デイリーデータ (2)'!G:G),A71+1,""),"")</f>
        <v>10</v>
      </c>
      <c r="B72" s="143" t="str">
        <f t="shared" si="28"/>
        <v>37601</v>
      </c>
      <c r="C72" s="144" t="str">
        <f t="shared" si="29"/>
        <v>山本 浩之</v>
      </c>
      <c r="D72" s="145" t="str">
        <f t="shared" si="30"/>
        <v/>
      </c>
      <c r="E72" s="146" t="str">
        <f t="shared" si="30"/>
        <v/>
      </c>
      <c r="F72" s="146" t="str">
        <f t="shared" si="30"/>
        <v/>
      </c>
      <c r="G72" s="146" t="str">
        <f t="shared" si="30"/>
        <v/>
      </c>
      <c r="H72" s="146" t="str">
        <f t="shared" si="30"/>
        <v/>
      </c>
      <c r="I72" s="146" t="str">
        <f t="shared" si="30"/>
        <v/>
      </c>
      <c r="J72" s="146" t="str">
        <f t="shared" si="30"/>
        <v/>
      </c>
      <c r="K72" s="146" t="str">
        <f t="shared" si="30"/>
        <v/>
      </c>
      <c r="L72" s="146" t="str">
        <f t="shared" si="30"/>
        <v/>
      </c>
      <c r="M72" s="146" t="str">
        <f t="shared" si="30"/>
        <v/>
      </c>
      <c r="N72" s="146" t="str">
        <f t="shared" si="31"/>
        <v/>
      </c>
      <c r="O72" s="146" t="str">
        <f t="shared" si="31"/>
        <v/>
      </c>
      <c r="P72" s="146" t="str">
        <f t="shared" si="31"/>
        <v/>
      </c>
      <c r="Q72" s="146" t="str">
        <f t="shared" si="31"/>
        <v/>
      </c>
      <c r="R72" s="146" t="str">
        <f t="shared" si="31"/>
        <v/>
      </c>
      <c r="S72" s="146" t="str">
        <f t="shared" si="31"/>
        <v/>
      </c>
      <c r="T72" s="146" t="str">
        <f t="shared" si="31"/>
        <v/>
      </c>
      <c r="U72" s="146" t="str">
        <f t="shared" si="31"/>
        <v/>
      </c>
      <c r="V72" s="146" t="str">
        <f t="shared" si="31"/>
        <v/>
      </c>
      <c r="W72" s="146" t="str">
        <f t="shared" si="31"/>
        <v/>
      </c>
      <c r="X72" s="146" t="str">
        <f t="shared" si="32"/>
        <v/>
      </c>
      <c r="Y72" s="146" t="str">
        <f t="shared" si="32"/>
        <v/>
      </c>
      <c r="Z72" s="146" t="str">
        <f t="shared" si="32"/>
        <v/>
      </c>
      <c r="AA72" s="146" t="str">
        <f t="shared" si="32"/>
        <v/>
      </c>
      <c r="AB72" s="146" t="str">
        <f t="shared" si="32"/>
        <v/>
      </c>
      <c r="AC72" s="146" t="str">
        <f t="shared" si="32"/>
        <v/>
      </c>
      <c r="AD72" s="146" t="str">
        <f t="shared" si="32"/>
        <v/>
      </c>
      <c r="AE72" s="146" t="str">
        <f t="shared" si="32"/>
        <v/>
      </c>
      <c r="AF72" s="146" t="str">
        <f t="shared" si="32"/>
        <v/>
      </c>
      <c r="AG72" s="146" t="str">
        <f t="shared" si="32"/>
        <v/>
      </c>
      <c r="AH72" s="144" t="str">
        <f t="shared" si="32"/>
        <v/>
      </c>
    </row>
    <row r="73" spans="1:34" s="37" customFormat="1" ht="13.15" customHeight="1" x14ac:dyDescent="0.2">
      <c r="A73" s="142">
        <f>IFERROR(IF(A72+1&lt;=MAX('デイリーデータ (2)'!G:G),A72+1,""),"")</f>
        <v>11</v>
      </c>
      <c r="B73" s="143" t="str">
        <f t="shared" si="28"/>
        <v>39805</v>
      </c>
      <c r="C73" s="144" t="str">
        <f t="shared" si="29"/>
        <v>南 博之</v>
      </c>
      <c r="D73" s="145" t="str">
        <f t="shared" ref="D73:M82" si="33">IFERROR(VLOOKUP($B73&amp;D$1,デイリーデータ,6,FALSE),"")</f>
        <v/>
      </c>
      <c r="E73" s="146" t="str">
        <f t="shared" si="33"/>
        <v/>
      </c>
      <c r="F73" s="146" t="str">
        <f t="shared" si="33"/>
        <v/>
      </c>
      <c r="G73" s="146" t="str">
        <f t="shared" si="33"/>
        <v/>
      </c>
      <c r="H73" s="146" t="str">
        <f t="shared" si="33"/>
        <v/>
      </c>
      <c r="I73" s="146" t="str">
        <f t="shared" si="33"/>
        <v/>
      </c>
      <c r="J73" s="146" t="str">
        <f t="shared" si="33"/>
        <v/>
      </c>
      <c r="K73" s="146" t="str">
        <f t="shared" si="33"/>
        <v/>
      </c>
      <c r="L73" s="146" t="str">
        <f t="shared" si="33"/>
        <v/>
      </c>
      <c r="M73" s="146" t="str">
        <f t="shared" si="33"/>
        <v/>
      </c>
      <c r="N73" s="146" t="str">
        <f t="shared" ref="N73:W82" si="34">IFERROR(VLOOKUP($B73&amp;N$1,デイリーデータ,6,FALSE),"")</f>
        <v/>
      </c>
      <c r="O73" s="146" t="str">
        <f t="shared" si="34"/>
        <v/>
      </c>
      <c r="P73" s="146" t="str">
        <f t="shared" si="34"/>
        <v/>
      </c>
      <c r="Q73" s="146" t="str">
        <f t="shared" si="34"/>
        <v/>
      </c>
      <c r="R73" s="146" t="str">
        <f t="shared" si="34"/>
        <v/>
      </c>
      <c r="S73" s="146" t="str">
        <f t="shared" si="34"/>
        <v/>
      </c>
      <c r="T73" s="146" t="str">
        <f t="shared" si="34"/>
        <v/>
      </c>
      <c r="U73" s="146" t="str">
        <f t="shared" si="34"/>
        <v/>
      </c>
      <c r="V73" s="146" t="str">
        <f t="shared" si="34"/>
        <v/>
      </c>
      <c r="W73" s="146" t="str">
        <f t="shared" si="34"/>
        <v/>
      </c>
      <c r="X73" s="146" t="str">
        <f t="shared" ref="X73:AH82" si="35">IFERROR(VLOOKUP($B73&amp;X$1,デイリーデータ,6,FALSE),"")</f>
        <v/>
      </c>
      <c r="Y73" s="146" t="str">
        <f t="shared" si="35"/>
        <v/>
      </c>
      <c r="Z73" s="146" t="str">
        <f t="shared" si="35"/>
        <v/>
      </c>
      <c r="AA73" s="146" t="str">
        <f t="shared" si="35"/>
        <v/>
      </c>
      <c r="AB73" s="146" t="str">
        <f t="shared" si="35"/>
        <v/>
      </c>
      <c r="AC73" s="146" t="str">
        <f t="shared" si="35"/>
        <v/>
      </c>
      <c r="AD73" s="146" t="str">
        <f t="shared" si="35"/>
        <v/>
      </c>
      <c r="AE73" s="146" t="str">
        <f t="shared" si="35"/>
        <v/>
      </c>
      <c r="AF73" s="146" t="str">
        <f t="shared" si="35"/>
        <v/>
      </c>
      <c r="AG73" s="146" t="str">
        <f t="shared" si="35"/>
        <v/>
      </c>
      <c r="AH73" s="144" t="str">
        <f t="shared" si="35"/>
        <v/>
      </c>
    </row>
    <row r="74" spans="1:34" s="37" customFormat="1" ht="13.15" customHeight="1" x14ac:dyDescent="0.2">
      <c r="A74" s="142">
        <f>IFERROR(IF(A73+1&lt;=MAX('デイリーデータ (2)'!G:G),A73+1,""),"")</f>
        <v>12</v>
      </c>
      <c r="B74" s="143" t="str">
        <f t="shared" si="28"/>
        <v>42503</v>
      </c>
      <c r="C74" s="144" t="str">
        <f t="shared" si="29"/>
        <v>澤野 正樹</v>
      </c>
      <c r="D74" s="145" t="str">
        <f t="shared" si="33"/>
        <v/>
      </c>
      <c r="E74" s="146" t="str">
        <f t="shared" si="33"/>
        <v/>
      </c>
      <c r="F74" s="146" t="str">
        <f t="shared" si="33"/>
        <v/>
      </c>
      <c r="G74" s="146" t="str">
        <f t="shared" si="33"/>
        <v/>
      </c>
      <c r="H74" s="146" t="str">
        <f t="shared" si="33"/>
        <v/>
      </c>
      <c r="I74" s="146" t="str">
        <f t="shared" si="33"/>
        <v/>
      </c>
      <c r="J74" s="146" t="str">
        <f t="shared" si="33"/>
        <v/>
      </c>
      <c r="K74" s="146" t="str">
        <f t="shared" si="33"/>
        <v/>
      </c>
      <c r="L74" s="146" t="str">
        <f t="shared" si="33"/>
        <v/>
      </c>
      <c r="M74" s="146" t="str">
        <f t="shared" si="33"/>
        <v/>
      </c>
      <c r="N74" s="146" t="str">
        <f t="shared" si="34"/>
        <v/>
      </c>
      <c r="O74" s="146" t="str">
        <f t="shared" si="34"/>
        <v/>
      </c>
      <c r="P74" s="146" t="str">
        <f t="shared" si="34"/>
        <v/>
      </c>
      <c r="Q74" s="146" t="str">
        <f t="shared" si="34"/>
        <v/>
      </c>
      <c r="R74" s="146" t="str">
        <f t="shared" si="34"/>
        <v/>
      </c>
      <c r="S74" s="146" t="str">
        <f t="shared" si="34"/>
        <v/>
      </c>
      <c r="T74" s="146" t="str">
        <f t="shared" si="34"/>
        <v/>
      </c>
      <c r="U74" s="146" t="str">
        <f t="shared" si="34"/>
        <v/>
      </c>
      <c r="V74" s="146" t="str">
        <f t="shared" si="34"/>
        <v/>
      </c>
      <c r="W74" s="146" t="str">
        <f t="shared" si="34"/>
        <v/>
      </c>
      <c r="X74" s="146" t="str">
        <f t="shared" si="35"/>
        <v/>
      </c>
      <c r="Y74" s="146" t="str">
        <f t="shared" si="35"/>
        <v/>
      </c>
      <c r="Z74" s="146" t="str">
        <f t="shared" si="35"/>
        <v/>
      </c>
      <c r="AA74" s="146" t="str">
        <f t="shared" si="35"/>
        <v/>
      </c>
      <c r="AB74" s="146" t="str">
        <f t="shared" si="35"/>
        <v/>
      </c>
      <c r="AC74" s="146" t="str">
        <f t="shared" si="35"/>
        <v/>
      </c>
      <c r="AD74" s="146" t="str">
        <f t="shared" si="35"/>
        <v/>
      </c>
      <c r="AE74" s="146" t="str">
        <f t="shared" si="35"/>
        <v/>
      </c>
      <c r="AF74" s="146" t="str">
        <f t="shared" si="35"/>
        <v/>
      </c>
      <c r="AG74" s="146" t="str">
        <f t="shared" si="35"/>
        <v/>
      </c>
      <c r="AH74" s="144" t="str">
        <f t="shared" si="35"/>
        <v/>
      </c>
    </row>
    <row r="75" spans="1:34" s="37" customFormat="1" ht="13.15" customHeight="1" x14ac:dyDescent="0.2">
      <c r="A75" s="142">
        <f>IFERROR(IF(A74+1&lt;=MAX('デイリーデータ (2)'!G:G),A74+1,""),"")</f>
        <v>13</v>
      </c>
      <c r="B75" s="143" t="str">
        <f t="shared" si="28"/>
        <v>46963</v>
      </c>
      <c r="C75" s="144" t="str">
        <f t="shared" si="29"/>
        <v>清水 和弥</v>
      </c>
      <c r="D75" s="145" t="str">
        <f t="shared" si="33"/>
        <v/>
      </c>
      <c r="E75" s="146" t="str">
        <f t="shared" si="33"/>
        <v/>
      </c>
      <c r="F75" s="146" t="str">
        <f t="shared" si="33"/>
        <v/>
      </c>
      <c r="G75" s="146" t="str">
        <f t="shared" si="33"/>
        <v/>
      </c>
      <c r="H75" s="146" t="str">
        <f t="shared" si="33"/>
        <v/>
      </c>
      <c r="I75" s="146" t="str">
        <f t="shared" si="33"/>
        <v/>
      </c>
      <c r="J75" s="146" t="str">
        <f t="shared" si="33"/>
        <v/>
      </c>
      <c r="K75" s="146" t="str">
        <f t="shared" si="33"/>
        <v/>
      </c>
      <c r="L75" s="146" t="str">
        <f t="shared" si="33"/>
        <v/>
      </c>
      <c r="M75" s="146" t="str">
        <f t="shared" si="33"/>
        <v/>
      </c>
      <c r="N75" s="146" t="str">
        <f t="shared" si="34"/>
        <v/>
      </c>
      <c r="O75" s="146" t="str">
        <f t="shared" si="34"/>
        <v/>
      </c>
      <c r="P75" s="146" t="str">
        <f t="shared" si="34"/>
        <v/>
      </c>
      <c r="Q75" s="146" t="str">
        <f t="shared" si="34"/>
        <v/>
      </c>
      <c r="R75" s="146" t="str">
        <f t="shared" si="34"/>
        <v/>
      </c>
      <c r="S75" s="146" t="str">
        <f t="shared" si="34"/>
        <v/>
      </c>
      <c r="T75" s="146" t="str">
        <f t="shared" si="34"/>
        <v/>
      </c>
      <c r="U75" s="146" t="str">
        <f t="shared" si="34"/>
        <v/>
      </c>
      <c r="V75" s="146" t="str">
        <f t="shared" si="34"/>
        <v/>
      </c>
      <c r="W75" s="146" t="str">
        <f t="shared" si="34"/>
        <v/>
      </c>
      <c r="X75" s="146" t="str">
        <f t="shared" si="35"/>
        <v/>
      </c>
      <c r="Y75" s="146" t="str">
        <f t="shared" si="35"/>
        <v/>
      </c>
      <c r="Z75" s="146" t="str">
        <f t="shared" si="35"/>
        <v/>
      </c>
      <c r="AA75" s="146" t="str">
        <f t="shared" si="35"/>
        <v/>
      </c>
      <c r="AB75" s="146" t="str">
        <f t="shared" si="35"/>
        <v/>
      </c>
      <c r="AC75" s="146" t="str">
        <f t="shared" si="35"/>
        <v/>
      </c>
      <c r="AD75" s="146" t="str">
        <f t="shared" si="35"/>
        <v/>
      </c>
      <c r="AE75" s="146" t="str">
        <f t="shared" si="35"/>
        <v/>
      </c>
      <c r="AF75" s="146" t="str">
        <f t="shared" si="35"/>
        <v/>
      </c>
      <c r="AG75" s="146" t="str">
        <f t="shared" si="35"/>
        <v/>
      </c>
      <c r="AH75" s="144" t="str">
        <f t="shared" si="35"/>
        <v/>
      </c>
    </row>
    <row r="76" spans="1:34" s="37" customFormat="1" ht="13.15" customHeight="1" x14ac:dyDescent="0.2">
      <c r="A76" s="142">
        <f>IFERROR(IF(A75+1&lt;=MAX('デイリーデータ (2)'!G:G),A75+1,""),"")</f>
        <v>14</v>
      </c>
      <c r="B76" s="143" t="str">
        <f t="shared" si="28"/>
        <v>52687</v>
      </c>
      <c r="C76" s="144" t="str">
        <f t="shared" si="29"/>
        <v>坪野 寿恵</v>
      </c>
      <c r="D76" s="145" t="str">
        <f t="shared" si="33"/>
        <v/>
      </c>
      <c r="E76" s="146" t="str">
        <f t="shared" si="33"/>
        <v/>
      </c>
      <c r="F76" s="146" t="str">
        <f t="shared" si="33"/>
        <v/>
      </c>
      <c r="G76" s="146" t="str">
        <f t="shared" si="33"/>
        <v/>
      </c>
      <c r="H76" s="146" t="str">
        <f t="shared" si="33"/>
        <v/>
      </c>
      <c r="I76" s="146" t="str">
        <f t="shared" si="33"/>
        <v/>
      </c>
      <c r="J76" s="146" t="str">
        <f t="shared" si="33"/>
        <v/>
      </c>
      <c r="K76" s="146" t="str">
        <f t="shared" si="33"/>
        <v/>
      </c>
      <c r="L76" s="146" t="str">
        <f t="shared" si="33"/>
        <v/>
      </c>
      <c r="M76" s="146" t="str">
        <f t="shared" si="33"/>
        <v/>
      </c>
      <c r="N76" s="146" t="str">
        <f t="shared" si="34"/>
        <v/>
      </c>
      <c r="O76" s="146" t="str">
        <f t="shared" si="34"/>
        <v/>
      </c>
      <c r="P76" s="146" t="str">
        <f t="shared" si="34"/>
        <v/>
      </c>
      <c r="Q76" s="146" t="str">
        <f t="shared" si="34"/>
        <v/>
      </c>
      <c r="R76" s="146" t="str">
        <f t="shared" si="34"/>
        <v/>
      </c>
      <c r="S76" s="146" t="str">
        <f t="shared" si="34"/>
        <v/>
      </c>
      <c r="T76" s="146" t="str">
        <f t="shared" si="34"/>
        <v/>
      </c>
      <c r="U76" s="146" t="str">
        <f t="shared" si="34"/>
        <v/>
      </c>
      <c r="V76" s="146" t="str">
        <f t="shared" si="34"/>
        <v/>
      </c>
      <c r="W76" s="146" t="str">
        <f t="shared" si="34"/>
        <v/>
      </c>
      <c r="X76" s="146" t="str">
        <f t="shared" si="35"/>
        <v/>
      </c>
      <c r="Y76" s="146" t="str">
        <f t="shared" si="35"/>
        <v/>
      </c>
      <c r="Z76" s="146" t="str">
        <f t="shared" si="35"/>
        <v/>
      </c>
      <c r="AA76" s="146" t="str">
        <f t="shared" si="35"/>
        <v/>
      </c>
      <c r="AB76" s="146" t="str">
        <f t="shared" si="35"/>
        <v/>
      </c>
      <c r="AC76" s="146" t="str">
        <f t="shared" si="35"/>
        <v/>
      </c>
      <c r="AD76" s="146" t="str">
        <f t="shared" si="35"/>
        <v/>
      </c>
      <c r="AE76" s="146" t="str">
        <f t="shared" si="35"/>
        <v/>
      </c>
      <c r="AF76" s="146" t="str">
        <f t="shared" si="35"/>
        <v/>
      </c>
      <c r="AG76" s="146" t="str">
        <f t="shared" si="35"/>
        <v/>
      </c>
      <c r="AH76" s="144" t="str">
        <f t="shared" si="35"/>
        <v/>
      </c>
    </row>
    <row r="77" spans="1:34" s="37" customFormat="1" ht="13.15" customHeight="1" x14ac:dyDescent="0.2">
      <c r="A77" s="142">
        <f>IFERROR(IF(A76+1&lt;=MAX('デイリーデータ (2)'!G:G),A76+1,""),"")</f>
        <v>15</v>
      </c>
      <c r="B77" s="143" t="str">
        <f t="shared" si="28"/>
        <v>56712</v>
      </c>
      <c r="C77" s="144" t="str">
        <f t="shared" si="29"/>
        <v>山田 正則</v>
      </c>
      <c r="D77" s="145" t="str">
        <f t="shared" si="33"/>
        <v/>
      </c>
      <c r="E77" s="146" t="str">
        <f t="shared" si="33"/>
        <v/>
      </c>
      <c r="F77" s="146" t="str">
        <f t="shared" si="33"/>
        <v/>
      </c>
      <c r="G77" s="146" t="str">
        <f t="shared" si="33"/>
        <v/>
      </c>
      <c r="H77" s="146" t="str">
        <f t="shared" si="33"/>
        <v/>
      </c>
      <c r="I77" s="146" t="str">
        <f t="shared" si="33"/>
        <v/>
      </c>
      <c r="J77" s="146" t="str">
        <f t="shared" si="33"/>
        <v/>
      </c>
      <c r="K77" s="146" t="str">
        <f t="shared" si="33"/>
        <v/>
      </c>
      <c r="L77" s="146" t="str">
        <f t="shared" si="33"/>
        <v/>
      </c>
      <c r="M77" s="146" t="str">
        <f t="shared" si="33"/>
        <v/>
      </c>
      <c r="N77" s="146" t="str">
        <f t="shared" si="34"/>
        <v/>
      </c>
      <c r="O77" s="146" t="str">
        <f t="shared" si="34"/>
        <v/>
      </c>
      <c r="P77" s="146" t="str">
        <f t="shared" si="34"/>
        <v/>
      </c>
      <c r="Q77" s="146" t="str">
        <f t="shared" si="34"/>
        <v/>
      </c>
      <c r="R77" s="146" t="str">
        <f t="shared" si="34"/>
        <v/>
      </c>
      <c r="S77" s="146" t="str">
        <f t="shared" si="34"/>
        <v/>
      </c>
      <c r="T77" s="146" t="str">
        <f t="shared" si="34"/>
        <v/>
      </c>
      <c r="U77" s="146" t="str">
        <f t="shared" si="34"/>
        <v/>
      </c>
      <c r="V77" s="146" t="str">
        <f t="shared" si="34"/>
        <v/>
      </c>
      <c r="W77" s="146" t="str">
        <f t="shared" si="34"/>
        <v/>
      </c>
      <c r="X77" s="146" t="str">
        <f t="shared" si="35"/>
        <v/>
      </c>
      <c r="Y77" s="146" t="str">
        <f t="shared" si="35"/>
        <v/>
      </c>
      <c r="Z77" s="146" t="str">
        <f t="shared" si="35"/>
        <v/>
      </c>
      <c r="AA77" s="146" t="str">
        <f t="shared" si="35"/>
        <v/>
      </c>
      <c r="AB77" s="146" t="str">
        <f t="shared" si="35"/>
        <v/>
      </c>
      <c r="AC77" s="146" t="str">
        <f t="shared" si="35"/>
        <v/>
      </c>
      <c r="AD77" s="146" t="str">
        <f t="shared" si="35"/>
        <v/>
      </c>
      <c r="AE77" s="146" t="str">
        <f t="shared" si="35"/>
        <v/>
      </c>
      <c r="AF77" s="146" t="str">
        <f t="shared" si="35"/>
        <v/>
      </c>
      <c r="AG77" s="146" t="str">
        <f t="shared" si="35"/>
        <v/>
      </c>
      <c r="AH77" s="144" t="str">
        <f t="shared" si="35"/>
        <v/>
      </c>
    </row>
    <row r="78" spans="1:34" s="37" customFormat="1" ht="13.15" customHeight="1" x14ac:dyDescent="0.2">
      <c r="A78" s="142">
        <f>IFERROR(IF(A77+1&lt;=MAX('デイリーデータ (2)'!G:G),A77+1,""),"")</f>
        <v>16</v>
      </c>
      <c r="B78" s="143" t="str">
        <f t="shared" si="28"/>
        <v>97962</v>
      </c>
      <c r="C78" s="144" t="str">
        <f t="shared" si="29"/>
        <v>林 亮子</v>
      </c>
      <c r="D78" s="145" t="str">
        <f t="shared" si="33"/>
        <v/>
      </c>
      <c r="E78" s="146" t="str">
        <f t="shared" si="33"/>
        <v/>
      </c>
      <c r="F78" s="146" t="str">
        <f t="shared" si="33"/>
        <v/>
      </c>
      <c r="G78" s="146" t="str">
        <f t="shared" si="33"/>
        <v/>
      </c>
      <c r="H78" s="146" t="str">
        <f t="shared" si="33"/>
        <v/>
      </c>
      <c r="I78" s="146" t="str">
        <f t="shared" si="33"/>
        <v/>
      </c>
      <c r="J78" s="146" t="str">
        <f t="shared" si="33"/>
        <v/>
      </c>
      <c r="K78" s="146" t="str">
        <f t="shared" si="33"/>
        <v/>
      </c>
      <c r="L78" s="146" t="str">
        <f t="shared" si="33"/>
        <v/>
      </c>
      <c r="M78" s="146" t="str">
        <f t="shared" si="33"/>
        <v/>
      </c>
      <c r="N78" s="146" t="str">
        <f t="shared" si="34"/>
        <v/>
      </c>
      <c r="O78" s="146" t="str">
        <f t="shared" si="34"/>
        <v/>
      </c>
      <c r="P78" s="146" t="str">
        <f t="shared" si="34"/>
        <v/>
      </c>
      <c r="Q78" s="146" t="str">
        <f t="shared" si="34"/>
        <v/>
      </c>
      <c r="R78" s="146" t="str">
        <f t="shared" si="34"/>
        <v/>
      </c>
      <c r="S78" s="146" t="str">
        <f t="shared" si="34"/>
        <v/>
      </c>
      <c r="T78" s="146" t="str">
        <f t="shared" si="34"/>
        <v/>
      </c>
      <c r="U78" s="146" t="str">
        <f t="shared" si="34"/>
        <v/>
      </c>
      <c r="V78" s="146" t="str">
        <f t="shared" si="34"/>
        <v/>
      </c>
      <c r="W78" s="146" t="str">
        <f t="shared" si="34"/>
        <v/>
      </c>
      <c r="X78" s="146" t="str">
        <f t="shared" si="35"/>
        <v/>
      </c>
      <c r="Y78" s="146" t="str">
        <f t="shared" si="35"/>
        <v/>
      </c>
      <c r="Z78" s="146" t="str">
        <f t="shared" si="35"/>
        <v/>
      </c>
      <c r="AA78" s="146" t="str">
        <f t="shared" si="35"/>
        <v/>
      </c>
      <c r="AB78" s="146" t="str">
        <f t="shared" si="35"/>
        <v/>
      </c>
      <c r="AC78" s="146" t="str">
        <f t="shared" si="35"/>
        <v/>
      </c>
      <c r="AD78" s="146" t="str">
        <f t="shared" si="35"/>
        <v/>
      </c>
      <c r="AE78" s="146" t="str">
        <f t="shared" si="35"/>
        <v/>
      </c>
      <c r="AF78" s="146" t="str">
        <f t="shared" si="35"/>
        <v/>
      </c>
      <c r="AG78" s="146" t="str">
        <f t="shared" si="35"/>
        <v/>
      </c>
      <c r="AH78" s="144" t="str">
        <f t="shared" si="35"/>
        <v/>
      </c>
    </row>
    <row r="79" spans="1:34" s="37" customFormat="1" ht="13.15" customHeight="1" x14ac:dyDescent="0.2">
      <c r="A79" s="142">
        <f>IFERROR(IF(A78+1&lt;=MAX('デイリーデータ (2)'!G:G),A78+1,""),"")</f>
        <v>17</v>
      </c>
      <c r="B79" s="143" t="str">
        <f t="shared" si="28"/>
        <v>103814</v>
      </c>
      <c r="C79" s="144" t="str">
        <f t="shared" si="29"/>
        <v>田村 能之</v>
      </c>
      <c r="D79" s="145" t="str">
        <f t="shared" si="33"/>
        <v/>
      </c>
      <c r="E79" s="146" t="str">
        <f t="shared" si="33"/>
        <v/>
      </c>
      <c r="F79" s="146" t="str">
        <f t="shared" si="33"/>
        <v/>
      </c>
      <c r="G79" s="146" t="str">
        <f t="shared" si="33"/>
        <v/>
      </c>
      <c r="H79" s="146" t="str">
        <f t="shared" si="33"/>
        <v/>
      </c>
      <c r="I79" s="146" t="str">
        <f t="shared" si="33"/>
        <v/>
      </c>
      <c r="J79" s="146" t="str">
        <f t="shared" si="33"/>
        <v/>
      </c>
      <c r="K79" s="146" t="str">
        <f t="shared" si="33"/>
        <v/>
      </c>
      <c r="L79" s="146" t="str">
        <f t="shared" si="33"/>
        <v/>
      </c>
      <c r="M79" s="146" t="str">
        <f t="shared" si="33"/>
        <v/>
      </c>
      <c r="N79" s="146" t="str">
        <f t="shared" si="34"/>
        <v/>
      </c>
      <c r="O79" s="146" t="str">
        <f t="shared" si="34"/>
        <v/>
      </c>
      <c r="P79" s="146" t="str">
        <f t="shared" si="34"/>
        <v/>
      </c>
      <c r="Q79" s="146" t="str">
        <f t="shared" si="34"/>
        <v/>
      </c>
      <c r="R79" s="146" t="str">
        <f t="shared" si="34"/>
        <v/>
      </c>
      <c r="S79" s="146" t="str">
        <f t="shared" si="34"/>
        <v/>
      </c>
      <c r="T79" s="146" t="str">
        <f t="shared" si="34"/>
        <v/>
      </c>
      <c r="U79" s="146" t="str">
        <f t="shared" si="34"/>
        <v/>
      </c>
      <c r="V79" s="146" t="str">
        <f t="shared" si="34"/>
        <v/>
      </c>
      <c r="W79" s="146" t="str">
        <f t="shared" si="34"/>
        <v/>
      </c>
      <c r="X79" s="146" t="str">
        <f t="shared" si="35"/>
        <v/>
      </c>
      <c r="Y79" s="146" t="str">
        <f t="shared" si="35"/>
        <v/>
      </c>
      <c r="Z79" s="146" t="str">
        <f t="shared" si="35"/>
        <v/>
      </c>
      <c r="AA79" s="146" t="str">
        <f t="shared" si="35"/>
        <v/>
      </c>
      <c r="AB79" s="146" t="str">
        <f t="shared" si="35"/>
        <v/>
      </c>
      <c r="AC79" s="146" t="str">
        <f t="shared" si="35"/>
        <v/>
      </c>
      <c r="AD79" s="146" t="str">
        <f t="shared" si="35"/>
        <v/>
      </c>
      <c r="AE79" s="146" t="str">
        <f t="shared" si="35"/>
        <v/>
      </c>
      <c r="AF79" s="146" t="str">
        <f t="shared" si="35"/>
        <v/>
      </c>
      <c r="AG79" s="146" t="str">
        <f t="shared" si="35"/>
        <v/>
      </c>
      <c r="AH79" s="144" t="str">
        <f t="shared" si="35"/>
        <v/>
      </c>
    </row>
    <row r="80" spans="1:34" s="37" customFormat="1" ht="13.15" customHeight="1" x14ac:dyDescent="0.2">
      <c r="A80" s="142">
        <f>IFERROR(IF(A79+1&lt;=MAX('デイリーデータ (2)'!G:G),A79+1,""),"")</f>
        <v>18</v>
      </c>
      <c r="B80" s="143" t="str">
        <f t="shared" si="28"/>
        <v>109997</v>
      </c>
      <c r="C80" s="144" t="str">
        <f t="shared" si="29"/>
        <v>庵 緋沙子</v>
      </c>
      <c r="D80" s="145" t="str">
        <f t="shared" si="33"/>
        <v/>
      </c>
      <c r="E80" s="146" t="str">
        <f t="shared" si="33"/>
        <v/>
      </c>
      <c r="F80" s="146" t="str">
        <f t="shared" si="33"/>
        <v/>
      </c>
      <c r="G80" s="146" t="str">
        <f t="shared" si="33"/>
        <v/>
      </c>
      <c r="H80" s="146" t="str">
        <f t="shared" si="33"/>
        <v/>
      </c>
      <c r="I80" s="146" t="str">
        <f t="shared" si="33"/>
        <v/>
      </c>
      <c r="J80" s="146" t="str">
        <f t="shared" si="33"/>
        <v/>
      </c>
      <c r="K80" s="146" t="str">
        <f t="shared" si="33"/>
        <v/>
      </c>
      <c r="L80" s="146" t="str">
        <f t="shared" si="33"/>
        <v/>
      </c>
      <c r="M80" s="146" t="str">
        <f t="shared" si="33"/>
        <v/>
      </c>
      <c r="N80" s="146" t="str">
        <f t="shared" si="34"/>
        <v/>
      </c>
      <c r="O80" s="146" t="str">
        <f t="shared" si="34"/>
        <v/>
      </c>
      <c r="P80" s="146" t="str">
        <f t="shared" si="34"/>
        <v/>
      </c>
      <c r="Q80" s="146" t="str">
        <f t="shared" si="34"/>
        <v/>
      </c>
      <c r="R80" s="146" t="str">
        <f t="shared" si="34"/>
        <v/>
      </c>
      <c r="S80" s="146" t="str">
        <f t="shared" si="34"/>
        <v/>
      </c>
      <c r="T80" s="146" t="str">
        <f t="shared" si="34"/>
        <v/>
      </c>
      <c r="U80" s="146" t="str">
        <f t="shared" si="34"/>
        <v/>
      </c>
      <c r="V80" s="146" t="str">
        <f t="shared" si="34"/>
        <v/>
      </c>
      <c r="W80" s="146" t="str">
        <f t="shared" si="34"/>
        <v/>
      </c>
      <c r="X80" s="146" t="str">
        <f t="shared" si="35"/>
        <v/>
      </c>
      <c r="Y80" s="146" t="str">
        <f t="shared" si="35"/>
        <v/>
      </c>
      <c r="Z80" s="146" t="str">
        <f t="shared" si="35"/>
        <v/>
      </c>
      <c r="AA80" s="146" t="str">
        <f t="shared" si="35"/>
        <v/>
      </c>
      <c r="AB80" s="146" t="str">
        <f t="shared" si="35"/>
        <v/>
      </c>
      <c r="AC80" s="146" t="str">
        <f t="shared" si="35"/>
        <v/>
      </c>
      <c r="AD80" s="146" t="str">
        <f t="shared" si="35"/>
        <v/>
      </c>
      <c r="AE80" s="146" t="str">
        <f t="shared" si="35"/>
        <v/>
      </c>
      <c r="AF80" s="146" t="str">
        <f t="shared" si="35"/>
        <v/>
      </c>
      <c r="AG80" s="146" t="str">
        <f t="shared" si="35"/>
        <v/>
      </c>
      <c r="AH80" s="144" t="str">
        <f t="shared" si="35"/>
        <v/>
      </c>
    </row>
    <row r="81" spans="1:34" s="37" customFormat="1" ht="13.15" customHeight="1" x14ac:dyDescent="0.2">
      <c r="A81" s="142">
        <f>IFERROR(IF(A80+1&lt;=MAX('デイリーデータ (2)'!G:G),A80+1,""),"")</f>
        <v>19</v>
      </c>
      <c r="B81" s="143" t="str">
        <f t="shared" si="28"/>
        <v>79269</v>
      </c>
      <c r="C81" s="144" t="str">
        <f t="shared" si="29"/>
        <v>冨田 紗詠子</v>
      </c>
      <c r="D81" s="145" t="str">
        <f t="shared" si="33"/>
        <v/>
      </c>
      <c r="E81" s="146" t="str">
        <f t="shared" si="33"/>
        <v/>
      </c>
      <c r="F81" s="146" t="str">
        <f t="shared" si="33"/>
        <v/>
      </c>
      <c r="G81" s="146" t="str">
        <f t="shared" si="33"/>
        <v/>
      </c>
      <c r="H81" s="146" t="str">
        <f t="shared" si="33"/>
        <v/>
      </c>
      <c r="I81" s="146" t="str">
        <f t="shared" si="33"/>
        <v/>
      </c>
      <c r="J81" s="146" t="str">
        <f t="shared" si="33"/>
        <v/>
      </c>
      <c r="K81" s="146" t="str">
        <f t="shared" si="33"/>
        <v/>
      </c>
      <c r="L81" s="146" t="str">
        <f t="shared" si="33"/>
        <v/>
      </c>
      <c r="M81" s="146" t="str">
        <f t="shared" si="33"/>
        <v/>
      </c>
      <c r="N81" s="146" t="str">
        <f t="shared" si="34"/>
        <v/>
      </c>
      <c r="O81" s="146" t="str">
        <f t="shared" si="34"/>
        <v/>
      </c>
      <c r="P81" s="146" t="str">
        <f t="shared" si="34"/>
        <v/>
      </c>
      <c r="Q81" s="146" t="str">
        <f t="shared" si="34"/>
        <v/>
      </c>
      <c r="R81" s="146" t="str">
        <f t="shared" si="34"/>
        <v/>
      </c>
      <c r="S81" s="146" t="str">
        <f t="shared" si="34"/>
        <v/>
      </c>
      <c r="T81" s="146" t="str">
        <f t="shared" si="34"/>
        <v/>
      </c>
      <c r="U81" s="146" t="str">
        <f t="shared" si="34"/>
        <v/>
      </c>
      <c r="V81" s="146" t="str">
        <f t="shared" si="34"/>
        <v/>
      </c>
      <c r="W81" s="146" t="str">
        <f t="shared" si="34"/>
        <v/>
      </c>
      <c r="X81" s="146" t="str">
        <f t="shared" si="35"/>
        <v/>
      </c>
      <c r="Y81" s="146" t="str">
        <f t="shared" si="35"/>
        <v/>
      </c>
      <c r="Z81" s="146" t="str">
        <f t="shared" si="35"/>
        <v/>
      </c>
      <c r="AA81" s="146" t="str">
        <f t="shared" si="35"/>
        <v/>
      </c>
      <c r="AB81" s="146" t="str">
        <f t="shared" si="35"/>
        <v/>
      </c>
      <c r="AC81" s="146" t="str">
        <f t="shared" si="35"/>
        <v/>
      </c>
      <c r="AD81" s="146" t="str">
        <f t="shared" si="35"/>
        <v/>
      </c>
      <c r="AE81" s="146" t="str">
        <f t="shared" si="35"/>
        <v/>
      </c>
      <c r="AF81" s="146" t="str">
        <f t="shared" si="35"/>
        <v/>
      </c>
      <c r="AG81" s="146" t="str">
        <f t="shared" si="35"/>
        <v/>
      </c>
      <c r="AH81" s="144" t="str">
        <f t="shared" si="35"/>
        <v/>
      </c>
    </row>
    <row r="82" spans="1:34" s="37" customFormat="1" ht="13.15" customHeight="1" x14ac:dyDescent="0.2">
      <c r="A82" s="142">
        <f>IFERROR(IF(A81+1&lt;=MAX('デイリーデータ (2)'!G:G),A81+1,""),"")</f>
        <v>20</v>
      </c>
      <c r="B82" s="143" t="str">
        <f t="shared" si="28"/>
        <v>88777</v>
      </c>
      <c r="C82" s="144" t="str">
        <f t="shared" si="29"/>
        <v>黒田 奈菜子</v>
      </c>
      <c r="D82" s="145" t="str">
        <f t="shared" si="33"/>
        <v/>
      </c>
      <c r="E82" s="146" t="str">
        <f t="shared" si="33"/>
        <v/>
      </c>
      <c r="F82" s="146" t="str">
        <f t="shared" si="33"/>
        <v/>
      </c>
      <c r="G82" s="146" t="str">
        <f t="shared" si="33"/>
        <v/>
      </c>
      <c r="H82" s="146" t="str">
        <f t="shared" si="33"/>
        <v/>
      </c>
      <c r="I82" s="146" t="str">
        <f t="shared" si="33"/>
        <v/>
      </c>
      <c r="J82" s="146" t="str">
        <f t="shared" si="33"/>
        <v/>
      </c>
      <c r="K82" s="146" t="str">
        <f t="shared" si="33"/>
        <v/>
      </c>
      <c r="L82" s="146" t="str">
        <f t="shared" si="33"/>
        <v/>
      </c>
      <c r="M82" s="146" t="str">
        <f t="shared" si="33"/>
        <v/>
      </c>
      <c r="N82" s="146" t="str">
        <f t="shared" si="34"/>
        <v/>
      </c>
      <c r="O82" s="146" t="str">
        <f t="shared" si="34"/>
        <v/>
      </c>
      <c r="P82" s="146" t="str">
        <f t="shared" si="34"/>
        <v/>
      </c>
      <c r="Q82" s="146" t="str">
        <f t="shared" si="34"/>
        <v/>
      </c>
      <c r="R82" s="146" t="str">
        <f t="shared" si="34"/>
        <v/>
      </c>
      <c r="S82" s="146" t="str">
        <f t="shared" si="34"/>
        <v/>
      </c>
      <c r="T82" s="146" t="str">
        <f t="shared" si="34"/>
        <v/>
      </c>
      <c r="U82" s="146" t="str">
        <f t="shared" si="34"/>
        <v/>
      </c>
      <c r="V82" s="146" t="str">
        <f t="shared" si="34"/>
        <v/>
      </c>
      <c r="W82" s="146" t="str">
        <f t="shared" si="34"/>
        <v/>
      </c>
      <c r="X82" s="146" t="str">
        <f t="shared" si="35"/>
        <v/>
      </c>
      <c r="Y82" s="146" t="str">
        <f t="shared" si="35"/>
        <v/>
      </c>
      <c r="Z82" s="146" t="str">
        <f t="shared" si="35"/>
        <v/>
      </c>
      <c r="AA82" s="146" t="str">
        <f t="shared" si="35"/>
        <v/>
      </c>
      <c r="AB82" s="146" t="str">
        <f t="shared" si="35"/>
        <v/>
      </c>
      <c r="AC82" s="146" t="str">
        <f t="shared" si="35"/>
        <v/>
      </c>
      <c r="AD82" s="146" t="str">
        <f t="shared" si="35"/>
        <v/>
      </c>
      <c r="AE82" s="146" t="str">
        <f t="shared" si="35"/>
        <v/>
      </c>
      <c r="AF82" s="146" t="str">
        <f t="shared" si="35"/>
        <v/>
      </c>
      <c r="AG82" s="146" t="str">
        <f t="shared" si="35"/>
        <v/>
      </c>
      <c r="AH82" s="144" t="str">
        <f t="shared" si="35"/>
        <v/>
      </c>
    </row>
    <row r="83" spans="1:34" s="37" customFormat="1" ht="13.15" customHeight="1" x14ac:dyDescent="0.2">
      <c r="A83" s="142">
        <f>IFERROR(IF(A82+1&lt;=MAX('デイリーデータ (2)'!G:G),A82+1,""),"")</f>
        <v>21</v>
      </c>
      <c r="B83" s="143" t="str">
        <f t="shared" si="28"/>
        <v>94908</v>
      </c>
      <c r="C83" s="144" t="str">
        <f t="shared" si="29"/>
        <v>長迫 千寛</v>
      </c>
      <c r="D83" s="145" t="str">
        <f t="shared" ref="D83:M92" si="36">IFERROR(VLOOKUP($B83&amp;D$1,デイリーデータ,6,FALSE),"")</f>
        <v/>
      </c>
      <c r="E83" s="146" t="str">
        <f t="shared" si="36"/>
        <v/>
      </c>
      <c r="F83" s="146" t="str">
        <f t="shared" si="36"/>
        <v/>
      </c>
      <c r="G83" s="146" t="str">
        <f t="shared" si="36"/>
        <v/>
      </c>
      <c r="H83" s="146" t="str">
        <f t="shared" si="36"/>
        <v/>
      </c>
      <c r="I83" s="146" t="str">
        <f t="shared" si="36"/>
        <v/>
      </c>
      <c r="J83" s="146" t="str">
        <f t="shared" si="36"/>
        <v/>
      </c>
      <c r="K83" s="146" t="str">
        <f t="shared" si="36"/>
        <v/>
      </c>
      <c r="L83" s="146" t="str">
        <f t="shared" si="36"/>
        <v/>
      </c>
      <c r="M83" s="146" t="str">
        <f t="shared" si="36"/>
        <v/>
      </c>
      <c r="N83" s="146" t="str">
        <f t="shared" ref="N83:W92" si="37">IFERROR(VLOOKUP($B83&amp;N$1,デイリーデータ,6,FALSE),"")</f>
        <v/>
      </c>
      <c r="O83" s="146" t="str">
        <f t="shared" si="37"/>
        <v/>
      </c>
      <c r="P83" s="146" t="str">
        <f t="shared" si="37"/>
        <v/>
      </c>
      <c r="Q83" s="146" t="str">
        <f t="shared" si="37"/>
        <v/>
      </c>
      <c r="R83" s="146" t="str">
        <f t="shared" si="37"/>
        <v/>
      </c>
      <c r="S83" s="146" t="str">
        <f t="shared" si="37"/>
        <v/>
      </c>
      <c r="T83" s="146" t="str">
        <f t="shared" si="37"/>
        <v/>
      </c>
      <c r="U83" s="146" t="str">
        <f t="shared" si="37"/>
        <v/>
      </c>
      <c r="V83" s="146" t="str">
        <f t="shared" si="37"/>
        <v/>
      </c>
      <c r="W83" s="146" t="str">
        <f t="shared" si="37"/>
        <v/>
      </c>
      <c r="X83" s="146" t="str">
        <f t="shared" ref="X83:AH92" si="38">IFERROR(VLOOKUP($B83&amp;X$1,デイリーデータ,6,FALSE),"")</f>
        <v/>
      </c>
      <c r="Y83" s="146" t="str">
        <f t="shared" si="38"/>
        <v/>
      </c>
      <c r="Z83" s="146" t="str">
        <f t="shared" si="38"/>
        <v/>
      </c>
      <c r="AA83" s="146" t="str">
        <f t="shared" si="38"/>
        <v/>
      </c>
      <c r="AB83" s="146" t="str">
        <f t="shared" si="38"/>
        <v/>
      </c>
      <c r="AC83" s="146" t="str">
        <f t="shared" si="38"/>
        <v/>
      </c>
      <c r="AD83" s="146" t="str">
        <f t="shared" si="38"/>
        <v/>
      </c>
      <c r="AE83" s="146" t="str">
        <f t="shared" si="38"/>
        <v/>
      </c>
      <c r="AF83" s="146" t="str">
        <f t="shared" si="38"/>
        <v/>
      </c>
      <c r="AG83" s="146" t="str">
        <f t="shared" si="38"/>
        <v/>
      </c>
      <c r="AH83" s="144" t="str">
        <f t="shared" si="38"/>
        <v/>
      </c>
    </row>
    <row r="84" spans="1:34" s="37" customFormat="1" ht="13.15" customHeight="1" x14ac:dyDescent="0.2">
      <c r="A84" s="142">
        <f>IFERROR(IF(A83+1&lt;=MAX('デイリーデータ (2)'!G:G),A83+1,""),"")</f>
        <v>22</v>
      </c>
      <c r="B84" s="143" t="str">
        <f t="shared" si="28"/>
        <v>97974</v>
      </c>
      <c r="C84" s="144" t="str">
        <f t="shared" si="29"/>
        <v>吉田 汐里</v>
      </c>
      <c r="D84" s="145" t="str">
        <f t="shared" si="36"/>
        <v/>
      </c>
      <c r="E84" s="146" t="str">
        <f t="shared" si="36"/>
        <v/>
      </c>
      <c r="F84" s="146" t="str">
        <f t="shared" si="36"/>
        <v/>
      </c>
      <c r="G84" s="146" t="str">
        <f t="shared" si="36"/>
        <v/>
      </c>
      <c r="H84" s="146" t="str">
        <f t="shared" si="36"/>
        <v/>
      </c>
      <c r="I84" s="146" t="str">
        <f t="shared" si="36"/>
        <v/>
      </c>
      <c r="J84" s="146" t="str">
        <f t="shared" si="36"/>
        <v/>
      </c>
      <c r="K84" s="146" t="str">
        <f t="shared" si="36"/>
        <v/>
      </c>
      <c r="L84" s="146" t="str">
        <f t="shared" si="36"/>
        <v/>
      </c>
      <c r="M84" s="146" t="str">
        <f t="shared" si="36"/>
        <v/>
      </c>
      <c r="N84" s="146" t="str">
        <f t="shared" si="37"/>
        <v/>
      </c>
      <c r="O84" s="146" t="str">
        <f t="shared" si="37"/>
        <v/>
      </c>
      <c r="P84" s="146" t="str">
        <f t="shared" si="37"/>
        <v/>
      </c>
      <c r="Q84" s="146" t="str">
        <f t="shared" si="37"/>
        <v/>
      </c>
      <c r="R84" s="146" t="str">
        <f t="shared" si="37"/>
        <v/>
      </c>
      <c r="S84" s="146" t="str">
        <f t="shared" si="37"/>
        <v/>
      </c>
      <c r="T84" s="146" t="str">
        <f t="shared" si="37"/>
        <v/>
      </c>
      <c r="U84" s="146" t="str">
        <f t="shared" si="37"/>
        <v/>
      </c>
      <c r="V84" s="146" t="str">
        <f t="shared" si="37"/>
        <v/>
      </c>
      <c r="W84" s="146" t="str">
        <f t="shared" si="37"/>
        <v/>
      </c>
      <c r="X84" s="146" t="str">
        <f t="shared" si="38"/>
        <v/>
      </c>
      <c r="Y84" s="146" t="str">
        <f t="shared" si="38"/>
        <v/>
      </c>
      <c r="Z84" s="146" t="str">
        <f t="shared" si="38"/>
        <v/>
      </c>
      <c r="AA84" s="146" t="str">
        <f t="shared" si="38"/>
        <v/>
      </c>
      <c r="AB84" s="146" t="str">
        <f t="shared" si="38"/>
        <v/>
      </c>
      <c r="AC84" s="146" t="str">
        <f t="shared" si="38"/>
        <v/>
      </c>
      <c r="AD84" s="146" t="str">
        <f t="shared" si="38"/>
        <v/>
      </c>
      <c r="AE84" s="146" t="str">
        <f t="shared" si="38"/>
        <v/>
      </c>
      <c r="AF84" s="146" t="str">
        <f t="shared" si="38"/>
        <v/>
      </c>
      <c r="AG84" s="146" t="str">
        <f t="shared" si="38"/>
        <v/>
      </c>
      <c r="AH84" s="144" t="str">
        <f t="shared" si="38"/>
        <v/>
      </c>
    </row>
    <row r="85" spans="1:34" s="37" customFormat="1" ht="13.15" customHeight="1" x14ac:dyDescent="0.2">
      <c r="A85" s="142">
        <f>IFERROR(IF(A84+1&lt;=MAX('デイリーデータ (2)'!G:G),A84+1,""),"")</f>
        <v>23</v>
      </c>
      <c r="B85" s="143" t="str">
        <f t="shared" si="28"/>
        <v>109272</v>
      </c>
      <c r="C85" s="144" t="str">
        <f t="shared" si="29"/>
        <v>齊藤 久紘</v>
      </c>
      <c r="D85" s="145" t="str">
        <f t="shared" si="36"/>
        <v/>
      </c>
      <c r="E85" s="146" t="str">
        <f t="shared" si="36"/>
        <v/>
      </c>
      <c r="F85" s="146" t="str">
        <f t="shared" si="36"/>
        <v/>
      </c>
      <c r="G85" s="146" t="str">
        <f t="shared" si="36"/>
        <v/>
      </c>
      <c r="H85" s="146" t="str">
        <f t="shared" si="36"/>
        <v/>
      </c>
      <c r="I85" s="146" t="str">
        <f t="shared" si="36"/>
        <v/>
      </c>
      <c r="J85" s="146" t="str">
        <f t="shared" si="36"/>
        <v/>
      </c>
      <c r="K85" s="146" t="str">
        <f t="shared" si="36"/>
        <v/>
      </c>
      <c r="L85" s="146" t="str">
        <f t="shared" si="36"/>
        <v/>
      </c>
      <c r="M85" s="146" t="str">
        <f t="shared" si="36"/>
        <v/>
      </c>
      <c r="N85" s="146" t="str">
        <f t="shared" si="37"/>
        <v/>
      </c>
      <c r="O85" s="146" t="str">
        <f t="shared" si="37"/>
        <v/>
      </c>
      <c r="P85" s="146" t="str">
        <f t="shared" si="37"/>
        <v/>
      </c>
      <c r="Q85" s="146" t="str">
        <f t="shared" si="37"/>
        <v/>
      </c>
      <c r="R85" s="146" t="str">
        <f t="shared" si="37"/>
        <v/>
      </c>
      <c r="S85" s="146" t="str">
        <f t="shared" si="37"/>
        <v/>
      </c>
      <c r="T85" s="146" t="str">
        <f t="shared" si="37"/>
        <v/>
      </c>
      <c r="U85" s="146" t="str">
        <f t="shared" si="37"/>
        <v/>
      </c>
      <c r="V85" s="146" t="str">
        <f t="shared" si="37"/>
        <v/>
      </c>
      <c r="W85" s="146" t="str">
        <f t="shared" si="37"/>
        <v/>
      </c>
      <c r="X85" s="146" t="str">
        <f t="shared" si="38"/>
        <v/>
      </c>
      <c r="Y85" s="146" t="str">
        <f t="shared" si="38"/>
        <v/>
      </c>
      <c r="Z85" s="146" t="str">
        <f t="shared" si="38"/>
        <v/>
      </c>
      <c r="AA85" s="146" t="str">
        <f t="shared" si="38"/>
        <v/>
      </c>
      <c r="AB85" s="146" t="str">
        <f t="shared" si="38"/>
        <v/>
      </c>
      <c r="AC85" s="146" t="str">
        <f t="shared" si="38"/>
        <v/>
      </c>
      <c r="AD85" s="146" t="str">
        <f t="shared" si="38"/>
        <v/>
      </c>
      <c r="AE85" s="146" t="str">
        <f t="shared" si="38"/>
        <v/>
      </c>
      <c r="AF85" s="146" t="str">
        <f t="shared" si="38"/>
        <v/>
      </c>
      <c r="AG85" s="146" t="str">
        <f t="shared" si="38"/>
        <v/>
      </c>
      <c r="AH85" s="144" t="str">
        <f t="shared" si="38"/>
        <v/>
      </c>
    </row>
    <row r="86" spans="1:34" s="37" customFormat="1" ht="13.15" customHeight="1" x14ac:dyDescent="0.2">
      <c r="A86" s="142">
        <f>IFERROR(IF(A85+1&lt;=MAX('デイリーデータ (2)'!G:G),A85+1,""),"")</f>
        <v>24</v>
      </c>
      <c r="B86" s="143" t="str">
        <f t="shared" si="28"/>
        <v>112499</v>
      </c>
      <c r="C86" s="144" t="str">
        <f t="shared" si="29"/>
        <v>佐藤 恵梨子</v>
      </c>
      <c r="D86" s="145" t="str">
        <f t="shared" si="36"/>
        <v/>
      </c>
      <c r="E86" s="146" t="str">
        <f t="shared" si="36"/>
        <v/>
      </c>
      <c r="F86" s="146" t="str">
        <f t="shared" si="36"/>
        <v/>
      </c>
      <c r="G86" s="146" t="str">
        <f t="shared" si="36"/>
        <v/>
      </c>
      <c r="H86" s="146" t="str">
        <f t="shared" si="36"/>
        <v/>
      </c>
      <c r="I86" s="146" t="str">
        <f t="shared" si="36"/>
        <v/>
      </c>
      <c r="J86" s="146" t="str">
        <f t="shared" si="36"/>
        <v/>
      </c>
      <c r="K86" s="146" t="str">
        <f t="shared" si="36"/>
        <v/>
      </c>
      <c r="L86" s="146" t="str">
        <f t="shared" si="36"/>
        <v/>
      </c>
      <c r="M86" s="146" t="str">
        <f t="shared" si="36"/>
        <v/>
      </c>
      <c r="N86" s="146" t="str">
        <f t="shared" si="37"/>
        <v/>
      </c>
      <c r="O86" s="146" t="str">
        <f t="shared" si="37"/>
        <v/>
      </c>
      <c r="P86" s="146" t="str">
        <f t="shared" si="37"/>
        <v/>
      </c>
      <c r="Q86" s="146" t="str">
        <f t="shared" si="37"/>
        <v/>
      </c>
      <c r="R86" s="146" t="str">
        <f t="shared" si="37"/>
        <v/>
      </c>
      <c r="S86" s="146" t="str">
        <f t="shared" si="37"/>
        <v/>
      </c>
      <c r="T86" s="146" t="str">
        <f t="shared" si="37"/>
        <v/>
      </c>
      <c r="U86" s="146" t="str">
        <f t="shared" si="37"/>
        <v/>
      </c>
      <c r="V86" s="146" t="str">
        <f t="shared" si="37"/>
        <v/>
      </c>
      <c r="W86" s="146" t="str">
        <f t="shared" si="37"/>
        <v/>
      </c>
      <c r="X86" s="146" t="str">
        <f t="shared" si="38"/>
        <v/>
      </c>
      <c r="Y86" s="146" t="str">
        <f t="shared" si="38"/>
        <v/>
      </c>
      <c r="Z86" s="146" t="str">
        <f t="shared" si="38"/>
        <v/>
      </c>
      <c r="AA86" s="146" t="str">
        <f t="shared" si="38"/>
        <v/>
      </c>
      <c r="AB86" s="146" t="str">
        <f t="shared" si="38"/>
        <v/>
      </c>
      <c r="AC86" s="146" t="str">
        <f t="shared" si="38"/>
        <v/>
      </c>
      <c r="AD86" s="146" t="str">
        <f t="shared" si="38"/>
        <v/>
      </c>
      <c r="AE86" s="146" t="str">
        <f t="shared" si="38"/>
        <v/>
      </c>
      <c r="AF86" s="146" t="str">
        <f t="shared" si="38"/>
        <v/>
      </c>
      <c r="AG86" s="146" t="str">
        <f t="shared" si="38"/>
        <v/>
      </c>
      <c r="AH86" s="144" t="str">
        <f t="shared" si="38"/>
        <v/>
      </c>
    </row>
    <row r="87" spans="1:34" s="37" customFormat="1" ht="13.15" customHeight="1" x14ac:dyDescent="0.2">
      <c r="A87" s="142">
        <f>IFERROR(IF(A86+1&lt;=MAX('デイリーデータ (2)'!G:G),A86+1,""),"")</f>
        <v>25</v>
      </c>
      <c r="B87" s="143" t="str">
        <f t="shared" si="28"/>
        <v>114863</v>
      </c>
      <c r="C87" s="144" t="str">
        <f t="shared" si="29"/>
        <v>加藤 靖博</v>
      </c>
      <c r="D87" s="145" t="str">
        <f t="shared" si="36"/>
        <v/>
      </c>
      <c r="E87" s="146" t="str">
        <f t="shared" si="36"/>
        <v/>
      </c>
      <c r="F87" s="146" t="str">
        <f t="shared" si="36"/>
        <v/>
      </c>
      <c r="G87" s="146" t="str">
        <f t="shared" si="36"/>
        <v/>
      </c>
      <c r="H87" s="146" t="str">
        <f t="shared" si="36"/>
        <v/>
      </c>
      <c r="I87" s="146" t="str">
        <f t="shared" si="36"/>
        <v/>
      </c>
      <c r="J87" s="146" t="str">
        <f t="shared" si="36"/>
        <v/>
      </c>
      <c r="K87" s="146" t="str">
        <f t="shared" si="36"/>
        <v/>
      </c>
      <c r="L87" s="146" t="str">
        <f t="shared" si="36"/>
        <v/>
      </c>
      <c r="M87" s="146" t="str">
        <f t="shared" si="36"/>
        <v/>
      </c>
      <c r="N87" s="146" t="str">
        <f t="shared" si="37"/>
        <v/>
      </c>
      <c r="O87" s="146" t="str">
        <f t="shared" si="37"/>
        <v/>
      </c>
      <c r="P87" s="146" t="str">
        <f t="shared" si="37"/>
        <v/>
      </c>
      <c r="Q87" s="146" t="str">
        <f t="shared" si="37"/>
        <v/>
      </c>
      <c r="R87" s="146" t="str">
        <f t="shared" si="37"/>
        <v/>
      </c>
      <c r="S87" s="146" t="str">
        <f t="shared" si="37"/>
        <v/>
      </c>
      <c r="T87" s="146" t="str">
        <f t="shared" si="37"/>
        <v/>
      </c>
      <c r="U87" s="146" t="str">
        <f t="shared" si="37"/>
        <v/>
      </c>
      <c r="V87" s="146" t="str">
        <f t="shared" si="37"/>
        <v/>
      </c>
      <c r="W87" s="146" t="str">
        <f t="shared" si="37"/>
        <v/>
      </c>
      <c r="X87" s="146" t="str">
        <f t="shared" si="38"/>
        <v/>
      </c>
      <c r="Y87" s="146" t="str">
        <f t="shared" si="38"/>
        <v/>
      </c>
      <c r="Z87" s="146" t="str">
        <f t="shared" si="38"/>
        <v/>
      </c>
      <c r="AA87" s="146" t="str">
        <f t="shared" si="38"/>
        <v/>
      </c>
      <c r="AB87" s="146" t="str">
        <f t="shared" si="38"/>
        <v/>
      </c>
      <c r="AC87" s="146" t="str">
        <f t="shared" si="38"/>
        <v/>
      </c>
      <c r="AD87" s="146" t="str">
        <f t="shared" si="38"/>
        <v/>
      </c>
      <c r="AE87" s="146" t="str">
        <f t="shared" si="38"/>
        <v/>
      </c>
      <c r="AF87" s="146" t="str">
        <f t="shared" si="38"/>
        <v/>
      </c>
      <c r="AG87" s="146" t="str">
        <f t="shared" si="38"/>
        <v/>
      </c>
      <c r="AH87" s="144" t="str">
        <f t="shared" si="38"/>
        <v/>
      </c>
    </row>
    <row r="88" spans="1:34" s="37" customFormat="1" ht="13.15" customHeight="1" x14ac:dyDescent="0.2">
      <c r="A88" s="142">
        <f>IFERROR(IF(A87+1&lt;=MAX('デイリーデータ (2)'!G:G),A87+1,""),"")</f>
        <v>26</v>
      </c>
      <c r="B88" s="143" t="str">
        <f t="shared" si="28"/>
        <v>118857</v>
      </c>
      <c r="C88" s="144" t="str">
        <f t="shared" si="29"/>
        <v>小川 穂波</v>
      </c>
      <c r="D88" s="145" t="str">
        <f t="shared" si="36"/>
        <v/>
      </c>
      <c r="E88" s="146" t="str">
        <f t="shared" si="36"/>
        <v/>
      </c>
      <c r="F88" s="146" t="str">
        <f t="shared" si="36"/>
        <v/>
      </c>
      <c r="G88" s="146" t="str">
        <f t="shared" si="36"/>
        <v/>
      </c>
      <c r="H88" s="146" t="str">
        <f t="shared" si="36"/>
        <v/>
      </c>
      <c r="I88" s="146" t="str">
        <f t="shared" si="36"/>
        <v/>
      </c>
      <c r="J88" s="146" t="str">
        <f t="shared" si="36"/>
        <v/>
      </c>
      <c r="K88" s="146" t="str">
        <f t="shared" si="36"/>
        <v/>
      </c>
      <c r="L88" s="146" t="str">
        <f t="shared" si="36"/>
        <v/>
      </c>
      <c r="M88" s="146" t="str">
        <f t="shared" si="36"/>
        <v/>
      </c>
      <c r="N88" s="146" t="str">
        <f t="shared" si="37"/>
        <v/>
      </c>
      <c r="O88" s="146" t="str">
        <f t="shared" si="37"/>
        <v/>
      </c>
      <c r="P88" s="146" t="str">
        <f t="shared" si="37"/>
        <v/>
      </c>
      <c r="Q88" s="146" t="str">
        <f t="shared" si="37"/>
        <v/>
      </c>
      <c r="R88" s="146" t="str">
        <f t="shared" si="37"/>
        <v/>
      </c>
      <c r="S88" s="146" t="str">
        <f t="shared" si="37"/>
        <v/>
      </c>
      <c r="T88" s="146" t="str">
        <f t="shared" si="37"/>
        <v/>
      </c>
      <c r="U88" s="146" t="str">
        <f t="shared" si="37"/>
        <v/>
      </c>
      <c r="V88" s="146" t="str">
        <f t="shared" si="37"/>
        <v/>
      </c>
      <c r="W88" s="146" t="str">
        <f t="shared" si="37"/>
        <v/>
      </c>
      <c r="X88" s="146" t="str">
        <f t="shared" si="38"/>
        <v/>
      </c>
      <c r="Y88" s="146" t="str">
        <f t="shared" si="38"/>
        <v/>
      </c>
      <c r="Z88" s="146" t="str">
        <f t="shared" si="38"/>
        <v/>
      </c>
      <c r="AA88" s="146" t="str">
        <f t="shared" si="38"/>
        <v/>
      </c>
      <c r="AB88" s="146" t="str">
        <f t="shared" si="38"/>
        <v/>
      </c>
      <c r="AC88" s="146" t="str">
        <f t="shared" si="38"/>
        <v/>
      </c>
      <c r="AD88" s="146" t="str">
        <f t="shared" si="38"/>
        <v/>
      </c>
      <c r="AE88" s="146" t="str">
        <f t="shared" si="38"/>
        <v/>
      </c>
      <c r="AF88" s="146" t="str">
        <f t="shared" si="38"/>
        <v/>
      </c>
      <c r="AG88" s="146" t="str">
        <f t="shared" si="38"/>
        <v/>
      </c>
      <c r="AH88" s="144" t="str">
        <f t="shared" si="38"/>
        <v/>
      </c>
    </row>
    <row r="89" spans="1:34" s="37" customFormat="1" ht="13.15" customHeight="1" x14ac:dyDescent="0.2">
      <c r="A89" s="142">
        <f>IFERROR(IF(A88+1&lt;=MAX('デイリーデータ (2)'!G:G),A88+1,""),"")</f>
        <v>27</v>
      </c>
      <c r="B89" s="143" t="str">
        <f t="shared" si="28"/>
        <v>118869</v>
      </c>
      <c r="C89" s="144" t="str">
        <f t="shared" si="29"/>
        <v>薬司 康平</v>
      </c>
      <c r="D89" s="145" t="str">
        <f t="shared" si="36"/>
        <v/>
      </c>
      <c r="E89" s="146" t="str">
        <f t="shared" si="36"/>
        <v/>
      </c>
      <c r="F89" s="146" t="str">
        <f t="shared" si="36"/>
        <v/>
      </c>
      <c r="G89" s="146" t="str">
        <f t="shared" si="36"/>
        <v/>
      </c>
      <c r="H89" s="146" t="str">
        <f t="shared" si="36"/>
        <v/>
      </c>
      <c r="I89" s="146" t="str">
        <f t="shared" si="36"/>
        <v/>
      </c>
      <c r="J89" s="146" t="str">
        <f t="shared" si="36"/>
        <v/>
      </c>
      <c r="K89" s="146" t="str">
        <f t="shared" si="36"/>
        <v/>
      </c>
      <c r="L89" s="146" t="str">
        <f t="shared" si="36"/>
        <v/>
      </c>
      <c r="M89" s="146" t="str">
        <f t="shared" si="36"/>
        <v/>
      </c>
      <c r="N89" s="146" t="str">
        <f t="shared" si="37"/>
        <v/>
      </c>
      <c r="O89" s="146" t="str">
        <f t="shared" si="37"/>
        <v/>
      </c>
      <c r="P89" s="146" t="str">
        <f t="shared" si="37"/>
        <v/>
      </c>
      <c r="Q89" s="146" t="str">
        <f t="shared" si="37"/>
        <v/>
      </c>
      <c r="R89" s="146" t="str">
        <f t="shared" si="37"/>
        <v/>
      </c>
      <c r="S89" s="146" t="str">
        <f t="shared" si="37"/>
        <v/>
      </c>
      <c r="T89" s="146" t="str">
        <f t="shared" si="37"/>
        <v/>
      </c>
      <c r="U89" s="146" t="str">
        <f t="shared" si="37"/>
        <v/>
      </c>
      <c r="V89" s="146" t="str">
        <f t="shared" si="37"/>
        <v/>
      </c>
      <c r="W89" s="146" t="str">
        <f t="shared" si="37"/>
        <v/>
      </c>
      <c r="X89" s="146" t="str">
        <f t="shared" si="38"/>
        <v/>
      </c>
      <c r="Y89" s="146" t="str">
        <f t="shared" si="38"/>
        <v/>
      </c>
      <c r="Z89" s="146" t="str">
        <f t="shared" si="38"/>
        <v/>
      </c>
      <c r="AA89" s="146" t="str">
        <f t="shared" si="38"/>
        <v/>
      </c>
      <c r="AB89" s="146" t="str">
        <f t="shared" si="38"/>
        <v/>
      </c>
      <c r="AC89" s="146" t="str">
        <f t="shared" si="38"/>
        <v/>
      </c>
      <c r="AD89" s="146" t="str">
        <f t="shared" si="38"/>
        <v/>
      </c>
      <c r="AE89" s="146" t="str">
        <f t="shared" si="38"/>
        <v/>
      </c>
      <c r="AF89" s="146" t="str">
        <f t="shared" si="38"/>
        <v/>
      </c>
      <c r="AG89" s="146" t="str">
        <f t="shared" si="38"/>
        <v/>
      </c>
      <c r="AH89" s="144" t="str">
        <f t="shared" si="38"/>
        <v/>
      </c>
    </row>
    <row r="90" spans="1:34" s="37" customFormat="1" ht="13.15" customHeight="1" x14ac:dyDescent="0.2">
      <c r="A90" s="142">
        <f>IFERROR(IF(A89+1&lt;=MAX('デイリーデータ (2)'!G:G),A89+1,""),"")</f>
        <v>28</v>
      </c>
      <c r="B90" s="143" t="str">
        <f t="shared" si="28"/>
        <v>122339</v>
      </c>
      <c r="C90" s="144" t="str">
        <f t="shared" si="29"/>
        <v>西郡 健太</v>
      </c>
      <c r="D90" s="145" t="str">
        <f t="shared" si="36"/>
        <v/>
      </c>
      <c r="E90" s="146" t="str">
        <f t="shared" si="36"/>
        <v/>
      </c>
      <c r="F90" s="146" t="str">
        <f t="shared" si="36"/>
        <v/>
      </c>
      <c r="G90" s="146" t="str">
        <f t="shared" si="36"/>
        <v/>
      </c>
      <c r="H90" s="146" t="str">
        <f t="shared" si="36"/>
        <v/>
      </c>
      <c r="I90" s="146" t="str">
        <f t="shared" si="36"/>
        <v/>
      </c>
      <c r="J90" s="146" t="str">
        <f t="shared" si="36"/>
        <v/>
      </c>
      <c r="K90" s="146" t="str">
        <f t="shared" si="36"/>
        <v/>
      </c>
      <c r="L90" s="146" t="str">
        <f t="shared" si="36"/>
        <v/>
      </c>
      <c r="M90" s="146" t="str">
        <f t="shared" si="36"/>
        <v/>
      </c>
      <c r="N90" s="146" t="str">
        <f t="shared" si="37"/>
        <v/>
      </c>
      <c r="O90" s="146" t="str">
        <f t="shared" si="37"/>
        <v/>
      </c>
      <c r="P90" s="146" t="str">
        <f t="shared" si="37"/>
        <v/>
      </c>
      <c r="Q90" s="146" t="str">
        <f t="shared" si="37"/>
        <v/>
      </c>
      <c r="R90" s="146" t="str">
        <f t="shared" si="37"/>
        <v/>
      </c>
      <c r="S90" s="146" t="str">
        <f t="shared" si="37"/>
        <v/>
      </c>
      <c r="T90" s="146" t="str">
        <f t="shared" si="37"/>
        <v/>
      </c>
      <c r="U90" s="146" t="str">
        <f t="shared" si="37"/>
        <v/>
      </c>
      <c r="V90" s="146" t="str">
        <f t="shared" si="37"/>
        <v/>
      </c>
      <c r="W90" s="146" t="str">
        <f t="shared" si="37"/>
        <v/>
      </c>
      <c r="X90" s="146" t="str">
        <f t="shared" si="38"/>
        <v/>
      </c>
      <c r="Y90" s="146" t="str">
        <f t="shared" si="38"/>
        <v/>
      </c>
      <c r="Z90" s="146" t="str">
        <f t="shared" si="38"/>
        <v/>
      </c>
      <c r="AA90" s="146" t="str">
        <f t="shared" si="38"/>
        <v/>
      </c>
      <c r="AB90" s="146" t="str">
        <f t="shared" si="38"/>
        <v/>
      </c>
      <c r="AC90" s="146" t="str">
        <f t="shared" si="38"/>
        <v/>
      </c>
      <c r="AD90" s="146" t="str">
        <f t="shared" si="38"/>
        <v/>
      </c>
      <c r="AE90" s="146" t="str">
        <f t="shared" si="38"/>
        <v/>
      </c>
      <c r="AF90" s="146" t="str">
        <f t="shared" si="38"/>
        <v/>
      </c>
      <c r="AG90" s="146" t="str">
        <f t="shared" si="38"/>
        <v/>
      </c>
      <c r="AH90" s="144" t="str">
        <f t="shared" si="38"/>
        <v/>
      </c>
    </row>
    <row r="91" spans="1:34" s="37" customFormat="1" ht="13.15" customHeight="1" x14ac:dyDescent="0.2">
      <c r="A91" s="142">
        <f>IFERROR(IF(A90+1&lt;=MAX('デイリーデータ (2)'!G:G),A90+1,""),"")</f>
        <v>29</v>
      </c>
      <c r="B91" s="143" t="str">
        <f t="shared" si="28"/>
        <v>125630</v>
      </c>
      <c r="C91" s="144" t="str">
        <f t="shared" si="29"/>
        <v>松木 こころ</v>
      </c>
      <c r="D91" s="145" t="str">
        <f t="shared" si="36"/>
        <v/>
      </c>
      <c r="E91" s="146" t="str">
        <f t="shared" si="36"/>
        <v/>
      </c>
      <c r="F91" s="146" t="str">
        <f t="shared" si="36"/>
        <v/>
      </c>
      <c r="G91" s="146" t="str">
        <f t="shared" si="36"/>
        <v/>
      </c>
      <c r="H91" s="146" t="str">
        <f t="shared" si="36"/>
        <v/>
      </c>
      <c r="I91" s="146" t="str">
        <f t="shared" si="36"/>
        <v/>
      </c>
      <c r="J91" s="146" t="str">
        <f t="shared" si="36"/>
        <v/>
      </c>
      <c r="K91" s="146" t="str">
        <f t="shared" si="36"/>
        <v/>
      </c>
      <c r="L91" s="146" t="str">
        <f t="shared" si="36"/>
        <v/>
      </c>
      <c r="M91" s="146" t="str">
        <f t="shared" si="36"/>
        <v/>
      </c>
      <c r="N91" s="146" t="str">
        <f t="shared" si="37"/>
        <v/>
      </c>
      <c r="O91" s="146" t="str">
        <f t="shared" si="37"/>
        <v/>
      </c>
      <c r="P91" s="146" t="str">
        <f t="shared" si="37"/>
        <v/>
      </c>
      <c r="Q91" s="146" t="str">
        <f t="shared" si="37"/>
        <v/>
      </c>
      <c r="R91" s="146" t="str">
        <f t="shared" si="37"/>
        <v/>
      </c>
      <c r="S91" s="146" t="str">
        <f t="shared" si="37"/>
        <v/>
      </c>
      <c r="T91" s="146" t="str">
        <f t="shared" si="37"/>
        <v/>
      </c>
      <c r="U91" s="146" t="str">
        <f t="shared" si="37"/>
        <v/>
      </c>
      <c r="V91" s="146" t="str">
        <f t="shared" si="37"/>
        <v/>
      </c>
      <c r="W91" s="146" t="str">
        <f t="shared" si="37"/>
        <v/>
      </c>
      <c r="X91" s="146" t="str">
        <f t="shared" si="38"/>
        <v/>
      </c>
      <c r="Y91" s="146" t="str">
        <f t="shared" si="38"/>
        <v/>
      </c>
      <c r="Z91" s="146" t="str">
        <f t="shared" si="38"/>
        <v/>
      </c>
      <c r="AA91" s="146" t="str">
        <f t="shared" si="38"/>
        <v/>
      </c>
      <c r="AB91" s="146" t="str">
        <f t="shared" si="38"/>
        <v/>
      </c>
      <c r="AC91" s="146" t="str">
        <f t="shared" si="38"/>
        <v/>
      </c>
      <c r="AD91" s="146" t="str">
        <f t="shared" si="38"/>
        <v/>
      </c>
      <c r="AE91" s="146" t="str">
        <f t="shared" si="38"/>
        <v/>
      </c>
      <c r="AF91" s="146" t="str">
        <f t="shared" si="38"/>
        <v/>
      </c>
      <c r="AG91" s="146" t="str">
        <f t="shared" si="38"/>
        <v/>
      </c>
      <c r="AH91" s="144" t="str">
        <f t="shared" si="38"/>
        <v/>
      </c>
    </row>
    <row r="92" spans="1:34" s="37" customFormat="1" ht="13.15" customHeight="1" x14ac:dyDescent="0.2">
      <c r="A92" s="142">
        <f>IFERROR(IF(A91+1&lt;=MAX('デイリーデータ (2)'!G:G),A91+1,""),"")</f>
        <v>30</v>
      </c>
      <c r="B92" s="143" t="str">
        <f t="shared" si="28"/>
        <v>125642</v>
      </c>
      <c r="C92" s="144" t="str">
        <f t="shared" si="29"/>
        <v>諸田 悠也</v>
      </c>
      <c r="D92" s="145" t="str">
        <f t="shared" si="36"/>
        <v/>
      </c>
      <c r="E92" s="146" t="str">
        <f t="shared" si="36"/>
        <v/>
      </c>
      <c r="F92" s="146" t="str">
        <f t="shared" si="36"/>
        <v/>
      </c>
      <c r="G92" s="146" t="str">
        <f t="shared" si="36"/>
        <v/>
      </c>
      <c r="H92" s="146" t="str">
        <f t="shared" si="36"/>
        <v/>
      </c>
      <c r="I92" s="146" t="str">
        <f t="shared" si="36"/>
        <v/>
      </c>
      <c r="J92" s="146" t="str">
        <f t="shared" si="36"/>
        <v/>
      </c>
      <c r="K92" s="146" t="str">
        <f t="shared" si="36"/>
        <v/>
      </c>
      <c r="L92" s="146" t="str">
        <f t="shared" si="36"/>
        <v/>
      </c>
      <c r="M92" s="146" t="str">
        <f t="shared" si="36"/>
        <v/>
      </c>
      <c r="N92" s="146" t="str">
        <f t="shared" si="37"/>
        <v/>
      </c>
      <c r="O92" s="146" t="str">
        <f t="shared" si="37"/>
        <v/>
      </c>
      <c r="P92" s="146" t="str">
        <f t="shared" si="37"/>
        <v/>
      </c>
      <c r="Q92" s="146" t="str">
        <f t="shared" si="37"/>
        <v/>
      </c>
      <c r="R92" s="146" t="str">
        <f t="shared" si="37"/>
        <v/>
      </c>
      <c r="S92" s="146" t="str">
        <f t="shared" si="37"/>
        <v/>
      </c>
      <c r="T92" s="146" t="str">
        <f t="shared" si="37"/>
        <v/>
      </c>
      <c r="U92" s="146" t="str">
        <f t="shared" si="37"/>
        <v/>
      </c>
      <c r="V92" s="146" t="str">
        <f t="shared" si="37"/>
        <v/>
      </c>
      <c r="W92" s="146" t="str">
        <f t="shared" si="37"/>
        <v/>
      </c>
      <c r="X92" s="146" t="str">
        <f t="shared" si="38"/>
        <v/>
      </c>
      <c r="Y92" s="146" t="str">
        <f t="shared" si="38"/>
        <v/>
      </c>
      <c r="Z92" s="146" t="str">
        <f t="shared" si="38"/>
        <v/>
      </c>
      <c r="AA92" s="146" t="str">
        <f t="shared" si="38"/>
        <v/>
      </c>
      <c r="AB92" s="146" t="str">
        <f t="shared" si="38"/>
        <v/>
      </c>
      <c r="AC92" s="146" t="str">
        <f t="shared" si="38"/>
        <v/>
      </c>
      <c r="AD92" s="146" t="str">
        <f t="shared" si="38"/>
        <v/>
      </c>
      <c r="AE92" s="146" t="str">
        <f t="shared" si="38"/>
        <v/>
      </c>
      <c r="AF92" s="146" t="str">
        <f t="shared" si="38"/>
        <v/>
      </c>
      <c r="AG92" s="146" t="str">
        <f t="shared" si="38"/>
        <v/>
      </c>
      <c r="AH92" s="144" t="str">
        <f t="shared" si="38"/>
        <v/>
      </c>
    </row>
    <row r="93" spans="1:34" s="37" customFormat="1" ht="13.15" customHeight="1" x14ac:dyDescent="0.2">
      <c r="A93" s="142">
        <f>IFERROR(IF(A92+1&lt;=MAX('デイリーデータ (2)'!G:G),A92+1,""),"")</f>
        <v>31</v>
      </c>
      <c r="B93" s="143" t="str">
        <f t="shared" si="28"/>
        <v>130415</v>
      </c>
      <c r="C93" s="144" t="str">
        <f t="shared" si="29"/>
        <v>樫田 尚</v>
      </c>
      <c r="D93" s="145" t="str">
        <f t="shared" ref="D93:M102" si="39">IFERROR(VLOOKUP($B93&amp;D$1,デイリーデータ,6,FALSE),"")</f>
        <v/>
      </c>
      <c r="E93" s="146" t="str">
        <f t="shared" si="39"/>
        <v/>
      </c>
      <c r="F93" s="146" t="str">
        <f t="shared" si="39"/>
        <v/>
      </c>
      <c r="G93" s="146" t="str">
        <f t="shared" si="39"/>
        <v/>
      </c>
      <c r="H93" s="146" t="str">
        <f t="shared" si="39"/>
        <v/>
      </c>
      <c r="I93" s="146" t="str">
        <f t="shared" si="39"/>
        <v/>
      </c>
      <c r="J93" s="146" t="str">
        <f t="shared" si="39"/>
        <v/>
      </c>
      <c r="K93" s="146" t="str">
        <f t="shared" si="39"/>
        <v/>
      </c>
      <c r="L93" s="146" t="str">
        <f t="shared" si="39"/>
        <v/>
      </c>
      <c r="M93" s="146" t="str">
        <f t="shared" si="39"/>
        <v/>
      </c>
      <c r="N93" s="146" t="str">
        <f t="shared" ref="N93:W102" si="40">IFERROR(VLOOKUP($B93&amp;N$1,デイリーデータ,6,FALSE),"")</f>
        <v/>
      </c>
      <c r="O93" s="146" t="str">
        <f t="shared" si="40"/>
        <v/>
      </c>
      <c r="P93" s="146" t="str">
        <f t="shared" si="40"/>
        <v/>
      </c>
      <c r="Q93" s="146" t="str">
        <f t="shared" si="40"/>
        <v/>
      </c>
      <c r="R93" s="146" t="str">
        <f t="shared" si="40"/>
        <v/>
      </c>
      <c r="S93" s="146" t="str">
        <f t="shared" si="40"/>
        <v/>
      </c>
      <c r="T93" s="146" t="str">
        <f t="shared" si="40"/>
        <v/>
      </c>
      <c r="U93" s="146" t="str">
        <f t="shared" si="40"/>
        <v/>
      </c>
      <c r="V93" s="146" t="str">
        <f t="shared" si="40"/>
        <v/>
      </c>
      <c r="W93" s="146" t="str">
        <f t="shared" si="40"/>
        <v/>
      </c>
      <c r="X93" s="146" t="str">
        <f t="shared" ref="X93:AH102" si="41">IFERROR(VLOOKUP($B93&amp;X$1,デイリーデータ,6,FALSE),"")</f>
        <v/>
      </c>
      <c r="Y93" s="146" t="str">
        <f t="shared" si="41"/>
        <v/>
      </c>
      <c r="Z93" s="146" t="str">
        <f t="shared" si="41"/>
        <v/>
      </c>
      <c r="AA93" s="146" t="str">
        <f t="shared" si="41"/>
        <v/>
      </c>
      <c r="AB93" s="146" t="str">
        <f t="shared" si="41"/>
        <v/>
      </c>
      <c r="AC93" s="146" t="str">
        <f t="shared" si="41"/>
        <v/>
      </c>
      <c r="AD93" s="146" t="str">
        <f t="shared" si="41"/>
        <v/>
      </c>
      <c r="AE93" s="146" t="str">
        <f t="shared" si="41"/>
        <v/>
      </c>
      <c r="AF93" s="146" t="str">
        <f t="shared" si="41"/>
        <v/>
      </c>
      <c r="AG93" s="146" t="str">
        <f t="shared" si="41"/>
        <v/>
      </c>
      <c r="AH93" s="144" t="str">
        <f t="shared" si="41"/>
        <v/>
      </c>
    </row>
    <row r="94" spans="1:34" s="37" customFormat="1" ht="13.15" customHeight="1" x14ac:dyDescent="0.2">
      <c r="A94" s="142">
        <f>IFERROR(IF(A93+1&lt;=MAX('デイリーデータ (2)'!G:G),A93+1,""),"")</f>
        <v>32</v>
      </c>
      <c r="B94" s="143" t="str">
        <f t="shared" si="28"/>
        <v>130427</v>
      </c>
      <c r="C94" s="144" t="str">
        <f t="shared" si="29"/>
        <v>中村 公亮</v>
      </c>
      <c r="D94" s="145" t="str">
        <f t="shared" si="39"/>
        <v/>
      </c>
      <c r="E94" s="146" t="str">
        <f t="shared" si="39"/>
        <v/>
      </c>
      <c r="F94" s="146" t="str">
        <f t="shared" si="39"/>
        <v/>
      </c>
      <c r="G94" s="146" t="str">
        <f t="shared" si="39"/>
        <v/>
      </c>
      <c r="H94" s="146" t="str">
        <f t="shared" si="39"/>
        <v/>
      </c>
      <c r="I94" s="146" t="str">
        <f t="shared" si="39"/>
        <v/>
      </c>
      <c r="J94" s="146" t="str">
        <f t="shared" si="39"/>
        <v/>
      </c>
      <c r="K94" s="146" t="str">
        <f t="shared" si="39"/>
        <v/>
      </c>
      <c r="L94" s="146" t="str">
        <f t="shared" si="39"/>
        <v/>
      </c>
      <c r="M94" s="146" t="str">
        <f t="shared" si="39"/>
        <v/>
      </c>
      <c r="N94" s="146" t="str">
        <f t="shared" si="40"/>
        <v/>
      </c>
      <c r="O94" s="146" t="str">
        <f t="shared" si="40"/>
        <v/>
      </c>
      <c r="P94" s="146" t="str">
        <f t="shared" si="40"/>
        <v/>
      </c>
      <c r="Q94" s="146" t="str">
        <f t="shared" si="40"/>
        <v/>
      </c>
      <c r="R94" s="146" t="str">
        <f t="shared" si="40"/>
        <v/>
      </c>
      <c r="S94" s="146" t="str">
        <f t="shared" si="40"/>
        <v/>
      </c>
      <c r="T94" s="146" t="str">
        <f t="shared" si="40"/>
        <v/>
      </c>
      <c r="U94" s="146" t="str">
        <f t="shared" si="40"/>
        <v/>
      </c>
      <c r="V94" s="146" t="str">
        <f t="shared" si="40"/>
        <v/>
      </c>
      <c r="W94" s="146" t="str">
        <f t="shared" si="40"/>
        <v/>
      </c>
      <c r="X94" s="146" t="str">
        <f t="shared" si="41"/>
        <v/>
      </c>
      <c r="Y94" s="146" t="str">
        <f t="shared" si="41"/>
        <v/>
      </c>
      <c r="Z94" s="146" t="str">
        <f t="shared" si="41"/>
        <v/>
      </c>
      <c r="AA94" s="146" t="str">
        <f t="shared" si="41"/>
        <v/>
      </c>
      <c r="AB94" s="146" t="str">
        <f t="shared" si="41"/>
        <v/>
      </c>
      <c r="AC94" s="146" t="str">
        <f t="shared" si="41"/>
        <v/>
      </c>
      <c r="AD94" s="146" t="str">
        <f t="shared" si="41"/>
        <v/>
      </c>
      <c r="AE94" s="146" t="str">
        <f t="shared" si="41"/>
        <v/>
      </c>
      <c r="AF94" s="146" t="str">
        <f t="shared" si="41"/>
        <v/>
      </c>
      <c r="AG94" s="146" t="str">
        <f t="shared" si="41"/>
        <v/>
      </c>
      <c r="AH94" s="144" t="str">
        <f t="shared" si="41"/>
        <v/>
      </c>
    </row>
    <row r="95" spans="1:34" s="37" customFormat="1" ht="13.15" customHeight="1" x14ac:dyDescent="0.2">
      <c r="A95" s="142">
        <f>IFERROR(IF(A94+1&lt;=MAX('デイリーデータ (2)'!G:G),A94+1,""),"")</f>
        <v>33</v>
      </c>
      <c r="B95" s="143" t="str">
        <f t="shared" ref="B95:B126" si="42">IFERROR(VLOOKUP(A95,stuff,2,FALSE),"")</f>
        <v>130439</v>
      </c>
      <c r="C95" s="144" t="str">
        <f t="shared" si="29"/>
        <v>福知 千佳</v>
      </c>
      <c r="D95" s="145" t="str">
        <f t="shared" si="39"/>
        <v/>
      </c>
      <c r="E95" s="146" t="str">
        <f t="shared" si="39"/>
        <v/>
      </c>
      <c r="F95" s="146" t="str">
        <f t="shared" si="39"/>
        <v/>
      </c>
      <c r="G95" s="146" t="str">
        <f t="shared" si="39"/>
        <v/>
      </c>
      <c r="H95" s="146" t="str">
        <f t="shared" si="39"/>
        <v/>
      </c>
      <c r="I95" s="146" t="str">
        <f t="shared" si="39"/>
        <v/>
      </c>
      <c r="J95" s="146" t="str">
        <f t="shared" si="39"/>
        <v/>
      </c>
      <c r="K95" s="146" t="str">
        <f t="shared" si="39"/>
        <v/>
      </c>
      <c r="L95" s="146" t="str">
        <f t="shared" si="39"/>
        <v/>
      </c>
      <c r="M95" s="146" t="str">
        <f t="shared" si="39"/>
        <v/>
      </c>
      <c r="N95" s="146" t="str">
        <f t="shared" si="40"/>
        <v/>
      </c>
      <c r="O95" s="146" t="str">
        <f t="shared" si="40"/>
        <v/>
      </c>
      <c r="P95" s="146" t="str">
        <f t="shared" si="40"/>
        <v/>
      </c>
      <c r="Q95" s="146" t="str">
        <f t="shared" si="40"/>
        <v/>
      </c>
      <c r="R95" s="146" t="str">
        <f t="shared" si="40"/>
        <v/>
      </c>
      <c r="S95" s="146" t="str">
        <f t="shared" si="40"/>
        <v/>
      </c>
      <c r="T95" s="146" t="str">
        <f t="shared" si="40"/>
        <v/>
      </c>
      <c r="U95" s="146" t="str">
        <f t="shared" si="40"/>
        <v/>
      </c>
      <c r="V95" s="146" t="str">
        <f t="shared" si="40"/>
        <v/>
      </c>
      <c r="W95" s="146" t="str">
        <f t="shared" si="40"/>
        <v/>
      </c>
      <c r="X95" s="146" t="str">
        <f t="shared" si="41"/>
        <v/>
      </c>
      <c r="Y95" s="146" t="str">
        <f t="shared" si="41"/>
        <v/>
      </c>
      <c r="Z95" s="146" t="str">
        <f t="shared" si="41"/>
        <v/>
      </c>
      <c r="AA95" s="146" t="str">
        <f t="shared" si="41"/>
        <v/>
      </c>
      <c r="AB95" s="146" t="str">
        <f t="shared" si="41"/>
        <v/>
      </c>
      <c r="AC95" s="146" t="str">
        <f t="shared" si="41"/>
        <v/>
      </c>
      <c r="AD95" s="146" t="str">
        <f t="shared" si="41"/>
        <v/>
      </c>
      <c r="AE95" s="146" t="str">
        <f t="shared" si="41"/>
        <v/>
      </c>
      <c r="AF95" s="146" t="str">
        <f t="shared" si="41"/>
        <v/>
      </c>
      <c r="AG95" s="146" t="str">
        <f t="shared" si="41"/>
        <v/>
      </c>
      <c r="AH95" s="144" t="str">
        <f t="shared" si="41"/>
        <v/>
      </c>
    </row>
    <row r="96" spans="1:34" s="37" customFormat="1" ht="13.15" customHeight="1" x14ac:dyDescent="0.2">
      <c r="A96" s="142">
        <f>IFERROR(IF(A95+1&lt;=MAX('デイリーデータ (2)'!G:G),A95+1,""),"")</f>
        <v>34</v>
      </c>
      <c r="B96" s="143" t="str">
        <f t="shared" si="42"/>
        <v>130441</v>
      </c>
      <c r="C96" s="144" t="str">
        <f t="shared" si="29"/>
        <v>袋 隼哉</v>
      </c>
      <c r="D96" s="145" t="str">
        <f t="shared" si="39"/>
        <v/>
      </c>
      <c r="E96" s="146" t="str">
        <f t="shared" si="39"/>
        <v/>
      </c>
      <c r="F96" s="146" t="str">
        <f t="shared" si="39"/>
        <v/>
      </c>
      <c r="G96" s="146" t="str">
        <f t="shared" si="39"/>
        <v/>
      </c>
      <c r="H96" s="146" t="str">
        <f t="shared" si="39"/>
        <v/>
      </c>
      <c r="I96" s="146" t="str">
        <f t="shared" si="39"/>
        <v/>
      </c>
      <c r="J96" s="146" t="str">
        <f t="shared" si="39"/>
        <v/>
      </c>
      <c r="K96" s="146" t="str">
        <f t="shared" si="39"/>
        <v/>
      </c>
      <c r="L96" s="146" t="str">
        <f t="shared" si="39"/>
        <v/>
      </c>
      <c r="M96" s="146" t="str">
        <f t="shared" si="39"/>
        <v/>
      </c>
      <c r="N96" s="146" t="str">
        <f t="shared" si="40"/>
        <v/>
      </c>
      <c r="O96" s="146" t="str">
        <f t="shared" si="40"/>
        <v/>
      </c>
      <c r="P96" s="146" t="str">
        <f t="shared" si="40"/>
        <v/>
      </c>
      <c r="Q96" s="146" t="str">
        <f t="shared" si="40"/>
        <v/>
      </c>
      <c r="R96" s="146" t="str">
        <f t="shared" si="40"/>
        <v/>
      </c>
      <c r="S96" s="146" t="str">
        <f t="shared" si="40"/>
        <v/>
      </c>
      <c r="T96" s="146" t="str">
        <f t="shared" si="40"/>
        <v/>
      </c>
      <c r="U96" s="146" t="str">
        <f t="shared" si="40"/>
        <v/>
      </c>
      <c r="V96" s="146" t="str">
        <f t="shared" si="40"/>
        <v/>
      </c>
      <c r="W96" s="146" t="str">
        <f t="shared" si="40"/>
        <v/>
      </c>
      <c r="X96" s="146" t="str">
        <f t="shared" si="41"/>
        <v/>
      </c>
      <c r="Y96" s="146" t="str">
        <f t="shared" si="41"/>
        <v/>
      </c>
      <c r="Z96" s="146" t="str">
        <f t="shared" si="41"/>
        <v/>
      </c>
      <c r="AA96" s="146" t="str">
        <f t="shared" si="41"/>
        <v/>
      </c>
      <c r="AB96" s="146" t="str">
        <f t="shared" si="41"/>
        <v/>
      </c>
      <c r="AC96" s="146" t="str">
        <f t="shared" si="41"/>
        <v/>
      </c>
      <c r="AD96" s="146" t="str">
        <f t="shared" si="41"/>
        <v/>
      </c>
      <c r="AE96" s="146" t="str">
        <f t="shared" si="41"/>
        <v/>
      </c>
      <c r="AF96" s="146" t="str">
        <f t="shared" si="41"/>
        <v/>
      </c>
      <c r="AG96" s="146" t="str">
        <f t="shared" si="41"/>
        <v/>
      </c>
      <c r="AH96" s="144" t="str">
        <f t="shared" si="41"/>
        <v/>
      </c>
    </row>
    <row r="97" spans="1:34" s="37" customFormat="1" ht="13.15" customHeight="1" x14ac:dyDescent="0.2">
      <c r="A97" s="142">
        <f>IFERROR(IF(A96+1&lt;=MAX('デイリーデータ (2)'!G:G),A96+1,""),"")</f>
        <v>35</v>
      </c>
      <c r="B97" s="143" t="str">
        <f t="shared" si="42"/>
        <v>130831</v>
      </c>
      <c r="C97" s="144" t="str">
        <f t="shared" si="29"/>
        <v>雨池 凌也</v>
      </c>
      <c r="D97" s="145" t="str">
        <f t="shared" si="39"/>
        <v/>
      </c>
      <c r="E97" s="146" t="str">
        <f t="shared" si="39"/>
        <v/>
      </c>
      <c r="F97" s="146" t="str">
        <f t="shared" si="39"/>
        <v/>
      </c>
      <c r="G97" s="146" t="str">
        <f t="shared" si="39"/>
        <v/>
      </c>
      <c r="H97" s="146" t="str">
        <f t="shared" si="39"/>
        <v/>
      </c>
      <c r="I97" s="146" t="str">
        <f t="shared" si="39"/>
        <v/>
      </c>
      <c r="J97" s="146" t="str">
        <f t="shared" si="39"/>
        <v/>
      </c>
      <c r="K97" s="146" t="str">
        <f t="shared" si="39"/>
        <v/>
      </c>
      <c r="L97" s="146" t="str">
        <f t="shared" si="39"/>
        <v/>
      </c>
      <c r="M97" s="146" t="str">
        <f t="shared" si="39"/>
        <v/>
      </c>
      <c r="N97" s="146" t="str">
        <f t="shared" si="40"/>
        <v/>
      </c>
      <c r="O97" s="146" t="str">
        <f t="shared" si="40"/>
        <v/>
      </c>
      <c r="P97" s="146" t="str">
        <f t="shared" si="40"/>
        <v/>
      </c>
      <c r="Q97" s="146" t="str">
        <f t="shared" si="40"/>
        <v/>
      </c>
      <c r="R97" s="146" t="str">
        <f t="shared" si="40"/>
        <v/>
      </c>
      <c r="S97" s="146" t="str">
        <f t="shared" si="40"/>
        <v/>
      </c>
      <c r="T97" s="146" t="str">
        <f t="shared" si="40"/>
        <v/>
      </c>
      <c r="U97" s="146" t="str">
        <f t="shared" si="40"/>
        <v/>
      </c>
      <c r="V97" s="146" t="str">
        <f t="shared" si="40"/>
        <v/>
      </c>
      <c r="W97" s="146" t="str">
        <f t="shared" si="40"/>
        <v/>
      </c>
      <c r="X97" s="146" t="str">
        <f t="shared" si="41"/>
        <v/>
      </c>
      <c r="Y97" s="146" t="str">
        <f t="shared" si="41"/>
        <v/>
      </c>
      <c r="Z97" s="146" t="str">
        <f t="shared" si="41"/>
        <v/>
      </c>
      <c r="AA97" s="146" t="str">
        <f t="shared" si="41"/>
        <v/>
      </c>
      <c r="AB97" s="146" t="str">
        <f t="shared" si="41"/>
        <v/>
      </c>
      <c r="AC97" s="146" t="str">
        <f t="shared" si="41"/>
        <v/>
      </c>
      <c r="AD97" s="146" t="str">
        <f t="shared" si="41"/>
        <v/>
      </c>
      <c r="AE97" s="146" t="str">
        <f t="shared" si="41"/>
        <v/>
      </c>
      <c r="AF97" s="146" t="str">
        <f t="shared" si="41"/>
        <v/>
      </c>
      <c r="AG97" s="146" t="str">
        <f t="shared" si="41"/>
        <v/>
      </c>
      <c r="AH97" s="144" t="str">
        <f t="shared" si="41"/>
        <v/>
      </c>
    </row>
    <row r="98" spans="1:34" s="37" customFormat="1" ht="13.15" customHeight="1" x14ac:dyDescent="0.2">
      <c r="A98" s="142">
        <f>IFERROR(IF(A97+1&lt;=MAX('デイリーデータ (2)'!G:G),A97+1,""),"")</f>
        <v>36</v>
      </c>
      <c r="B98" s="143" t="str">
        <f t="shared" si="42"/>
        <v>131603</v>
      </c>
      <c r="C98" s="144" t="str">
        <f t="shared" si="29"/>
        <v>中川 大誠</v>
      </c>
      <c r="D98" s="145" t="str">
        <f t="shared" si="39"/>
        <v/>
      </c>
      <c r="E98" s="146" t="str">
        <f t="shared" si="39"/>
        <v/>
      </c>
      <c r="F98" s="146" t="str">
        <f t="shared" si="39"/>
        <v/>
      </c>
      <c r="G98" s="146" t="str">
        <f t="shared" si="39"/>
        <v/>
      </c>
      <c r="H98" s="146" t="str">
        <f t="shared" si="39"/>
        <v/>
      </c>
      <c r="I98" s="146" t="str">
        <f t="shared" si="39"/>
        <v/>
      </c>
      <c r="J98" s="146" t="str">
        <f t="shared" si="39"/>
        <v/>
      </c>
      <c r="K98" s="146" t="str">
        <f t="shared" si="39"/>
        <v/>
      </c>
      <c r="L98" s="146" t="str">
        <f t="shared" si="39"/>
        <v/>
      </c>
      <c r="M98" s="146" t="str">
        <f t="shared" si="39"/>
        <v/>
      </c>
      <c r="N98" s="146" t="str">
        <f t="shared" si="40"/>
        <v/>
      </c>
      <c r="O98" s="146" t="str">
        <f t="shared" si="40"/>
        <v/>
      </c>
      <c r="P98" s="146" t="str">
        <f t="shared" si="40"/>
        <v/>
      </c>
      <c r="Q98" s="146" t="str">
        <f t="shared" si="40"/>
        <v/>
      </c>
      <c r="R98" s="146" t="str">
        <f t="shared" si="40"/>
        <v/>
      </c>
      <c r="S98" s="146" t="str">
        <f t="shared" si="40"/>
        <v/>
      </c>
      <c r="T98" s="146" t="str">
        <f t="shared" si="40"/>
        <v/>
      </c>
      <c r="U98" s="146" t="str">
        <f t="shared" si="40"/>
        <v/>
      </c>
      <c r="V98" s="146" t="str">
        <f t="shared" si="40"/>
        <v/>
      </c>
      <c r="W98" s="146" t="str">
        <f t="shared" si="40"/>
        <v/>
      </c>
      <c r="X98" s="146" t="str">
        <f t="shared" si="41"/>
        <v/>
      </c>
      <c r="Y98" s="146" t="str">
        <f t="shared" si="41"/>
        <v/>
      </c>
      <c r="Z98" s="146" t="str">
        <f t="shared" si="41"/>
        <v/>
      </c>
      <c r="AA98" s="146" t="str">
        <f t="shared" si="41"/>
        <v/>
      </c>
      <c r="AB98" s="146" t="str">
        <f t="shared" si="41"/>
        <v/>
      </c>
      <c r="AC98" s="146" t="str">
        <f t="shared" si="41"/>
        <v/>
      </c>
      <c r="AD98" s="146" t="str">
        <f t="shared" si="41"/>
        <v/>
      </c>
      <c r="AE98" s="146" t="str">
        <f t="shared" si="41"/>
        <v/>
      </c>
      <c r="AF98" s="146" t="str">
        <f t="shared" si="41"/>
        <v/>
      </c>
      <c r="AG98" s="146" t="str">
        <f t="shared" si="41"/>
        <v/>
      </c>
      <c r="AH98" s="144" t="str">
        <f t="shared" si="41"/>
        <v/>
      </c>
    </row>
    <row r="99" spans="1:34" s="37" customFormat="1" ht="13.15" customHeight="1" x14ac:dyDescent="0.2">
      <c r="A99" s="142">
        <f>IFERROR(IF(A98+1&lt;=MAX('デイリーデータ (2)'!G:G),A98+1,""),"")</f>
        <v>37</v>
      </c>
      <c r="B99" s="143" t="str">
        <f t="shared" si="42"/>
        <v>138041</v>
      </c>
      <c r="C99" s="144" t="str">
        <f t="shared" si="29"/>
        <v>清水 正生</v>
      </c>
      <c r="D99" s="145" t="str">
        <f t="shared" si="39"/>
        <v/>
      </c>
      <c r="E99" s="146" t="str">
        <f t="shared" si="39"/>
        <v/>
      </c>
      <c r="F99" s="146" t="str">
        <f t="shared" si="39"/>
        <v/>
      </c>
      <c r="G99" s="146" t="str">
        <f t="shared" si="39"/>
        <v/>
      </c>
      <c r="H99" s="146" t="str">
        <f t="shared" si="39"/>
        <v/>
      </c>
      <c r="I99" s="146" t="str">
        <f t="shared" si="39"/>
        <v/>
      </c>
      <c r="J99" s="146" t="str">
        <f t="shared" si="39"/>
        <v/>
      </c>
      <c r="K99" s="146" t="str">
        <f t="shared" si="39"/>
        <v/>
      </c>
      <c r="L99" s="146" t="str">
        <f t="shared" si="39"/>
        <v/>
      </c>
      <c r="M99" s="146" t="str">
        <f t="shared" si="39"/>
        <v/>
      </c>
      <c r="N99" s="146" t="str">
        <f t="shared" si="40"/>
        <v/>
      </c>
      <c r="O99" s="146" t="str">
        <f t="shared" si="40"/>
        <v/>
      </c>
      <c r="P99" s="146" t="str">
        <f t="shared" si="40"/>
        <v/>
      </c>
      <c r="Q99" s="146" t="str">
        <f t="shared" si="40"/>
        <v/>
      </c>
      <c r="R99" s="146" t="str">
        <f t="shared" si="40"/>
        <v/>
      </c>
      <c r="S99" s="146" t="str">
        <f t="shared" si="40"/>
        <v/>
      </c>
      <c r="T99" s="146" t="str">
        <f t="shared" si="40"/>
        <v/>
      </c>
      <c r="U99" s="146" t="str">
        <f t="shared" si="40"/>
        <v/>
      </c>
      <c r="V99" s="146" t="str">
        <f t="shared" si="40"/>
        <v/>
      </c>
      <c r="W99" s="146" t="str">
        <f t="shared" si="40"/>
        <v/>
      </c>
      <c r="X99" s="146" t="str">
        <f t="shared" si="41"/>
        <v/>
      </c>
      <c r="Y99" s="146" t="str">
        <f t="shared" si="41"/>
        <v/>
      </c>
      <c r="Z99" s="146" t="str">
        <f t="shared" si="41"/>
        <v/>
      </c>
      <c r="AA99" s="146" t="str">
        <f t="shared" si="41"/>
        <v/>
      </c>
      <c r="AB99" s="146" t="str">
        <f t="shared" si="41"/>
        <v/>
      </c>
      <c r="AC99" s="146" t="str">
        <f t="shared" si="41"/>
        <v/>
      </c>
      <c r="AD99" s="146" t="str">
        <f t="shared" si="41"/>
        <v/>
      </c>
      <c r="AE99" s="146" t="str">
        <f t="shared" si="41"/>
        <v/>
      </c>
      <c r="AF99" s="146" t="str">
        <f t="shared" si="41"/>
        <v/>
      </c>
      <c r="AG99" s="146" t="str">
        <f t="shared" si="41"/>
        <v/>
      </c>
      <c r="AH99" s="144" t="str">
        <f t="shared" si="41"/>
        <v/>
      </c>
    </row>
    <row r="100" spans="1:34" s="37" customFormat="1" ht="13.15" customHeight="1" x14ac:dyDescent="0.2">
      <c r="A100" s="142">
        <f>IFERROR(IF(A99+1&lt;=MAX('デイリーデータ (2)'!G:G),A99+1,""),"")</f>
        <v>38</v>
      </c>
      <c r="B100" s="143" t="str">
        <f t="shared" si="42"/>
        <v>138053</v>
      </c>
      <c r="C100" s="144" t="str">
        <f t="shared" si="29"/>
        <v>菅野 祐萌</v>
      </c>
      <c r="D100" s="145" t="str">
        <f t="shared" si="39"/>
        <v/>
      </c>
      <c r="E100" s="146" t="str">
        <f t="shared" si="39"/>
        <v/>
      </c>
      <c r="F100" s="146" t="str">
        <f t="shared" si="39"/>
        <v/>
      </c>
      <c r="G100" s="146" t="str">
        <f t="shared" si="39"/>
        <v/>
      </c>
      <c r="H100" s="146" t="str">
        <f t="shared" si="39"/>
        <v/>
      </c>
      <c r="I100" s="146" t="str">
        <f t="shared" si="39"/>
        <v/>
      </c>
      <c r="J100" s="146" t="str">
        <f t="shared" si="39"/>
        <v/>
      </c>
      <c r="K100" s="146" t="str">
        <f t="shared" si="39"/>
        <v/>
      </c>
      <c r="L100" s="146" t="str">
        <f t="shared" si="39"/>
        <v/>
      </c>
      <c r="M100" s="146" t="str">
        <f t="shared" si="39"/>
        <v/>
      </c>
      <c r="N100" s="146" t="str">
        <f t="shared" si="40"/>
        <v/>
      </c>
      <c r="O100" s="146" t="str">
        <f t="shared" si="40"/>
        <v/>
      </c>
      <c r="P100" s="146" t="str">
        <f t="shared" si="40"/>
        <v/>
      </c>
      <c r="Q100" s="146" t="str">
        <f t="shared" si="40"/>
        <v/>
      </c>
      <c r="R100" s="146" t="str">
        <f t="shared" si="40"/>
        <v/>
      </c>
      <c r="S100" s="146" t="str">
        <f t="shared" si="40"/>
        <v/>
      </c>
      <c r="T100" s="146" t="str">
        <f t="shared" si="40"/>
        <v/>
      </c>
      <c r="U100" s="146" t="str">
        <f t="shared" si="40"/>
        <v/>
      </c>
      <c r="V100" s="146" t="str">
        <f t="shared" si="40"/>
        <v/>
      </c>
      <c r="W100" s="146" t="str">
        <f t="shared" si="40"/>
        <v/>
      </c>
      <c r="X100" s="146" t="str">
        <f t="shared" si="41"/>
        <v/>
      </c>
      <c r="Y100" s="146" t="str">
        <f t="shared" si="41"/>
        <v/>
      </c>
      <c r="Z100" s="146" t="str">
        <f t="shared" si="41"/>
        <v/>
      </c>
      <c r="AA100" s="146" t="str">
        <f t="shared" si="41"/>
        <v/>
      </c>
      <c r="AB100" s="146" t="str">
        <f t="shared" si="41"/>
        <v/>
      </c>
      <c r="AC100" s="146" t="str">
        <f t="shared" si="41"/>
        <v/>
      </c>
      <c r="AD100" s="146" t="str">
        <f t="shared" si="41"/>
        <v/>
      </c>
      <c r="AE100" s="146" t="str">
        <f t="shared" si="41"/>
        <v/>
      </c>
      <c r="AF100" s="146" t="str">
        <f t="shared" si="41"/>
        <v/>
      </c>
      <c r="AG100" s="146" t="str">
        <f t="shared" si="41"/>
        <v/>
      </c>
      <c r="AH100" s="144" t="str">
        <f t="shared" si="41"/>
        <v/>
      </c>
    </row>
    <row r="101" spans="1:34" s="37" customFormat="1" ht="13.15" customHeight="1" x14ac:dyDescent="0.2">
      <c r="A101" s="142">
        <f>IFERROR(IF(A100+1&lt;=MAX('デイリーデータ (2)'!G:G),A100+1,""),"")</f>
        <v>39</v>
      </c>
      <c r="B101" s="143">
        <f t="shared" si="42"/>
        <v>142042</v>
      </c>
      <c r="C101" s="144" t="str">
        <f t="shared" si="29"/>
        <v>別所 貴仁</v>
      </c>
      <c r="D101" s="145" t="str">
        <f t="shared" si="39"/>
        <v/>
      </c>
      <c r="E101" s="146" t="str">
        <f t="shared" si="39"/>
        <v/>
      </c>
      <c r="F101" s="146" t="str">
        <f t="shared" si="39"/>
        <v/>
      </c>
      <c r="G101" s="146" t="str">
        <f t="shared" si="39"/>
        <v/>
      </c>
      <c r="H101" s="146" t="str">
        <f t="shared" si="39"/>
        <v/>
      </c>
      <c r="I101" s="146" t="str">
        <f t="shared" si="39"/>
        <v/>
      </c>
      <c r="J101" s="146" t="str">
        <f t="shared" si="39"/>
        <v/>
      </c>
      <c r="K101" s="146" t="str">
        <f t="shared" si="39"/>
        <v/>
      </c>
      <c r="L101" s="146" t="str">
        <f t="shared" si="39"/>
        <v/>
      </c>
      <c r="M101" s="146" t="str">
        <f t="shared" si="39"/>
        <v/>
      </c>
      <c r="N101" s="146" t="str">
        <f t="shared" si="40"/>
        <v/>
      </c>
      <c r="O101" s="146" t="str">
        <f t="shared" si="40"/>
        <v/>
      </c>
      <c r="P101" s="146" t="str">
        <f t="shared" si="40"/>
        <v/>
      </c>
      <c r="Q101" s="146" t="str">
        <f t="shared" si="40"/>
        <v/>
      </c>
      <c r="R101" s="146" t="str">
        <f t="shared" si="40"/>
        <v/>
      </c>
      <c r="S101" s="146" t="str">
        <f t="shared" si="40"/>
        <v/>
      </c>
      <c r="T101" s="146" t="str">
        <f t="shared" si="40"/>
        <v/>
      </c>
      <c r="U101" s="146" t="str">
        <f t="shared" si="40"/>
        <v/>
      </c>
      <c r="V101" s="146" t="str">
        <f t="shared" si="40"/>
        <v/>
      </c>
      <c r="W101" s="146" t="str">
        <f t="shared" si="40"/>
        <v/>
      </c>
      <c r="X101" s="146" t="str">
        <f t="shared" si="41"/>
        <v/>
      </c>
      <c r="Y101" s="146" t="str">
        <f t="shared" si="41"/>
        <v/>
      </c>
      <c r="Z101" s="146" t="str">
        <f t="shared" si="41"/>
        <v/>
      </c>
      <c r="AA101" s="146" t="str">
        <f t="shared" si="41"/>
        <v/>
      </c>
      <c r="AB101" s="146" t="str">
        <f t="shared" si="41"/>
        <v/>
      </c>
      <c r="AC101" s="146" t="str">
        <f t="shared" si="41"/>
        <v/>
      </c>
      <c r="AD101" s="146" t="str">
        <f t="shared" si="41"/>
        <v/>
      </c>
      <c r="AE101" s="146" t="str">
        <f t="shared" si="41"/>
        <v/>
      </c>
      <c r="AF101" s="146" t="str">
        <f t="shared" si="41"/>
        <v/>
      </c>
      <c r="AG101" s="146" t="str">
        <f t="shared" si="41"/>
        <v/>
      </c>
      <c r="AH101" s="144" t="str">
        <f t="shared" si="41"/>
        <v/>
      </c>
    </row>
    <row r="102" spans="1:34" s="37" customFormat="1" ht="13.15" customHeight="1" x14ac:dyDescent="0.2">
      <c r="A102" s="142">
        <f>IFERROR(IF(A101+1&lt;=MAX('デイリーデータ (2)'!G:G),A101+1,""),"")</f>
        <v>40</v>
      </c>
      <c r="B102" s="143">
        <f t="shared" si="42"/>
        <v>145410</v>
      </c>
      <c r="C102" s="144" t="str">
        <f t="shared" si="29"/>
        <v>坂下 大知</v>
      </c>
      <c r="D102" s="145" t="str">
        <f t="shared" si="39"/>
        <v/>
      </c>
      <c r="E102" s="146" t="str">
        <f t="shared" si="39"/>
        <v/>
      </c>
      <c r="F102" s="146" t="str">
        <f t="shared" si="39"/>
        <v/>
      </c>
      <c r="G102" s="146" t="str">
        <f t="shared" si="39"/>
        <v/>
      </c>
      <c r="H102" s="146" t="str">
        <f t="shared" si="39"/>
        <v/>
      </c>
      <c r="I102" s="146" t="str">
        <f t="shared" si="39"/>
        <v/>
      </c>
      <c r="J102" s="146" t="str">
        <f t="shared" si="39"/>
        <v/>
      </c>
      <c r="K102" s="146" t="str">
        <f t="shared" si="39"/>
        <v/>
      </c>
      <c r="L102" s="146" t="str">
        <f t="shared" si="39"/>
        <v/>
      </c>
      <c r="M102" s="146" t="str">
        <f t="shared" si="39"/>
        <v/>
      </c>
      <c r="N102" s="146" t="str">
        <f t="shared" si="40"/>
        <v/>
      </c>
      <c r="O102" s="146" t="str">
        <f t="shared" si="40"/>
        <v/>
      </c>
      <c r="P102" s="146" t="str">
        <f t="shared" si="40"/>
        <v/>
      </c>
      <c r="Q102" s="146" t="str">
        <f t="shared" si="40"/>
        <v/>
      </c>
      <c r="R102" s="146" t="str">
        <f t="shared" si="40"/>
        <v/>
      </c>
      <c r="S102" s="146" t="str">
        <f t="shared" si="40"/>
        <v/>
      </c>
      <c r="T102" s="146" t="str">
        <f t="shared" si="40"/>
        <v/>
      </c>
      <c r="U102" s="146" t="str">
        <f t="shared" si="40"/>
        <v/>
      </c>
      <c r="V102" s="146" t="str">
        <f t="shared" si="40"/>
        <v/>
      </c>
      <c r="W102" s="146" t="str">
        <f t="shared" si="40"/>
        <v/>
      </c>
      <c r="X102" s="146" t="str">
        <f t="shared" si="41"/>
        <v/>
      </c>
      <c r="Y102" s="146" t="str">
        <f t="shared" si="41"/>
        <v/>
      </c>
      <c r="Z102" s="146" t="str">
        <f t="shared" si="41"/>
        <v/>
      </c>
      <c r="AA102" s="146" t="str">
        <f t="shared" si="41"/>
        <v/>
      </c>
      <c r="AB102" s="146" t="str">
        <f t="shared" si="41"/>
        <v/>
      </c>
      <c r="AC102" s="146" t="str">
        <f t="shared" si="41"/>
        <v/>
      </c>
      <c r="AD102" s="146" t="str">
        <f t="shared" si="41"/>
        <v/>
      </c>
      <c r="AE102" s="146" t="str">
        <f t="shared" si="41"/>
        <v/>
      </c>
      <c r="AF102" s="146" t="str">
        <f t="shared" si="41"/>
        <v/>
      </c>
      <c r="AG102" s="146" t="str">
        <f t="shared" si="41"/>
        <v/>
      </c>
      <c r="AH102" s="144" t="str">
        <f t="shared" si="41"/>
        <v/>
      </c>
    </row>
    <row r="103" spans="1:34" s="37" customFormat="1" ht="13.15" customHeight="1" x14ac:dyDescent="0.2">
      <c r="A103" s="142" t="str">
        <f>IFERROR(IF(A102+1&lt;=MAX('デイリーデータ (2)'!G:G),A102+1,""),"")</f>
        <v/>
      </c>
      <c r="B103" s="143">
        <f t="shared" si="42"/>
        <v>0</v>
      </c>
      <c r="C103" s="144">
        <f t="shared" si="29"/>
        <v>0</v>
      </c>
      <c r="D103" s="145" t="str">
        <f t="shared" ref="D103:M111" si="43">IFERROR(VLOOKUP($B103&amp;D$1,デイリーデータ,6,FALSE),"")</f>
        <v/>
      </c>
      <c r="E103" s="146" t="str">
        <f t="shared" si="43"/>
        <v/>
      </c>
      <c r="F103" s="146" t="str">
        <f t="shared" si="43"/>
        <v/>
      </c>
      <c r="G103" s="146" t="str">
        <f t="shared" si="43"/>
        <v/>
      </c>
      <c r="H103" s="146" t="str">
        <f t="shared" si="43"/>
        <v/>
      </c>
      <c r="I103" s="146" t="str">
        <f t="shared" si="43"/>
        <v/>
      </c>
      <c r="J103" s="146" t="str">
        <f t="shared" si="43"/>
        <v/>
      </c>
      <c r="K103" s="146" t="str">
        <f t="shared" si="43"/>
        <v/>
      </c>
      <c r="L103" s="146" t="str">
        <f t="shared" si="43"/>
        <v/>
      </c>
      <c r="M103" s="146" t="str">
        <f t="shared" si="43"/>
        <v/>
      </c>
      <c r="N103" s="146" t="str">
        <f t="shared" ref="N103:W111" si="44">IFERROR(VLOOKUP($B103&amp;N$1,デイリーデータ,6,FALSE),"")</f>
        <v/>
      </c>
      <c r="O103" s="146" t="str">
        <f t="shared" si="44"/>
        <v/>
      </c>
      <c r="P103" s="146" t="str">
        <f t="shared" si="44"/>
        <v/>
      </c>
      <c r="Q103" s="146" t="str">
        <f t="shared" si="44"/>
        <v/>
      </c>
      <c r="R103" s="146" t="str">
        <f t="shared" si="44"/>
        <v/>
      </c>
      <c r="S103" s="146" t="str">
        <f t="shared" si="44"/>
        <v/>
      </c>
      <c r="T103" s="146" t="str">
        <f t="shared" si="44"/>
        <v/>
      </c>
      <c r="U103" s="146" t="str">
        <f t="shared" si="44"/>
        <v/>
      </c>
      <c r="V103" s="146" t="str">
        <f t="shared" si="44"/>
        <v/>
      </c>
      <c r="W103" s="146" t="str">
        <f t="shared" si="44"/>
        <v/>
      </c>
      <c r="X103" s="146" t="str">
        <f t="shared" ref="X103:AH111" si="45">IFERROR(VLOOKUP($B103&amp;X$1,デイリーデータ,6,FALSE),"")</f>
        <v/>
      </c>
      <c r="Y103" s="146" t="str">
        <f t="shared" si="45"/>
        <v/>
      </c>
      <c r="Z103" s="146" t="str">
        <f t="shared" si="45"/>
        <v/>
      </c>
      <c r="AA103" s="146" t="str">
        <f t="shared" si="45"/>
        <v/>
      </c>
      <c r="AB103" s="146" t="str">
        <f t="shared" si="45"/>
        <v/>
      </c>
      <c r="AC103" s="146" t="str">
        <f t="shared" si="45"/>
        <v/>
      </c>
      <c r="AD103" s="146" t="str">
        <f t="shared" si="45"/>
        <v/>
      </c>
      <c r="AE103" s="146" t="str">
        <f t="shared" si="45"/>
        <v/>
      </c>
      <c r="AF103" s="146" t="str">
        <f t="shared" si="45"/>
        <v/>
      </c>
      <c r="AG103" s="146" t="str">
        <f t="shared" si="45"/>
        <v/>
      </c>
      <c r="AH103" s="144" t="str">
        <f t="shared" si="45"/>
        <v/>
      </c>
    </row>
    <row r="104" spans="1:34" s="37" customFormat="1" ht="13.15" customHeight="1" x14ac:dyDescent="0.2">
      <c r="A104" s="142" t="str">
        <f>IFERROR(IF(A103+1&lt;=MAX('デイリーデータ (2)'!G:G),A103+1,""),"")</f>
        <v/>
      </c>
      <c r="B104" s="143">
        <f t="shared" si="42"/>
        <v>0</v>
      </c>
      <c r="C104" s="144">
        <f t="shared" si="29"/>
        <v>0</v>
      </c>
      <c r="D104" s="145" t="str">
        <f t="shared" si="43"/>
        <v/>
      </c>
      <c r="E104" s="146" t="str">
        <f t="shared" si="43"/>
        <v/>
      </c>
      <c r="F104" s="146" t="str">
        <f t="shared" si="43"/>
        <v/>
      </c>
      <c r="G104" s="146" t="str">
        <f t="shared" si="43"/>
        <v/>
      </c>
      <c r="H104" s="146" t="str">
        <f t="shared" si="43"/>
        <v/>
      </c>
      <c r="I104" s="146" t="str">
        <f t="shared" si="43"/>
        <v/>
      </c>
      <c r="J104" s="146" t="str">
        <f t="shared" si="43"/>
        <v/>
      </c>
      <c r="K104" s="146" t="str">
        <f t="shared" si="43"/>
        <v/>
      </c>
      <c r="L104" s="146" t="str">
        <f t="shared" si="43"/>
        <v/>
      </c>
      <c r="M104" s="146" t="str">
        <f t="shared" si="43"/>
        <v/>
      </c>
      <c r="N104" s="146" t="str">
        <f t="shared" si="44"/>
        <v/>
      </c>
      <c r="O104" s="146" t="str">
        <f t="shared" si="44"/>
        <v/>
      </c>
      <c r="P104" s="146" t="str">
        <f t="shared" si="44"/>
        <v/>
      </c>
      <c r="Q104" s="146" t="str">
        <f t="shared" si="44"/>
        <v/>
      </c>
      <c r="R104" s="146" t="str">
        <f t="shared" si="44"/>
        <v/>
      </c>
      <c r="S104" s="146" t="str">
        <f t="shared" si="44"/>
        <v/>
      </c>
      <c r="T104" s="146" t="str">
        <f t="shared" si="44"/>
        <v/>
      </c>
      <c r="U104" s="146" t="str">
        <f t="shared" si="44"/>
        <v/>
      </c>
      <c r="V104" s="146" t="str">
        <f t="shared" si="44"/>
        <v/>
      </c>
      <c r="W104" s="146" t="str">
        <f t="shared" si="44"/>
        <v/>
      </c>
      <c r="X104" s="146" t="str">
        <f t="shared" si="45"/>
        <v/>
      </c>
      <c r="Y104" s="146" t="str">
        <f t="shared" si="45"/>
        <v/>
      </c>
      <c r="Z104" s="146" t="str">
        <f t="shared" si="45"/>
        <v/>
      </c>
      <c r="AA104" s="146" t="str">
        <f t="shared" si="45"/>
        <v/>
      </c>
      <c r="AB104" s="146" t="str">
        <f t="shared" si="45"/>
        <v/>
      </c>
      <c r="AC104" s="146" t="str">
        <f t="shared" si="45"/>
        <v/>
      </c>
      <c r="AD104" s="146" t="str">
        <f t="shared" si="45"/>
        <v/>
      </c>
      <c r="AE104" s="146" t="str">
        <f t="shared" si="45"/>
        <v/>
      </c>
      <c r="AF104" s="146" t="str">
        <f t="shared" si="45"/>
        <v/>
      </c>
      <c r="AG104" s="146" t="str">
        <f t="shared" si="45"/>
        <v/>
      </c>
      <c r="AH104" s="144" t="str">
        <f t="shared" si="45"/>
        <v/>
      </c>
    </row>
    <row r="105" spans="1:34" s="37" customFormat="1" ht="13.15" customHeight="1" x14ac:dyDescent="0.2">
      <c r="A105" s="142" t="str">
        <f>IFERROR(IF(A104+1&lt;=MAX('デイリーデータ (2)'!G:G),A104+1,""),"")</f>
        <v/>
      </c>
      <c r="B105" s="143">
        <f t="shared" si="42"/>
        <v>0</v>
      </c>
      <c r="C105" s="144">
        <f t="shared" si="29"/>
        <v>0</v>
      </c>
      <c r="D105" s="145" t="str">
        <f t="shared" si="43"/>
        <v/>
      </c>
      <c r="E105" s="146" t="str">
        <f t="shared" si="43"/>
        <v/>
      </c>
      <c r="F105" s="146" t="str">
        <f t="shared" si="43"/>
        <v/>
      </c>
      <c r="G105" s="146" t="str">
        <f t="shared" si="43"/>
        <v/>
      </c>
      <c r="H105" s="146" t="str">
        <f t="shared" si="43"/>
        <v/>
      </c>
      <c r="I105" s="146" t="str">
        <f t="shared" si="43"/>
        <v/>
      </c>
      <c r="J105" s="146" t="str">
        <f t="shared" si="43"/>
        <v/>
      </c>
      <c r="K105" s="146" t="str">
        <f t="shared" si="43"/>
        <v/>
      </c>
      <c r="L105" s="146" t="str">
        <f t="shared" si="43"/>
        <v/>
      </c>
      <c r="M105" s="146" t="str">
        <f t="shared" si="43"/>
        <v/>
      </c>
      <c r="N105" s="146" t="str">
        <f t="shared" si="44"/>
        <v/>
      </c>
      <c r="O105" s="146" t="str">
        <f t="shared" si="44"/>
        <v/>
      </c>
      <c r="P105" s="146" t="str">
        <f t="shared" si="44"/>
        <v/>
      </c>
      <c r="Q105" s="146" t="str">
        <f t="shared" si="44"/>
        <v/>
      </c>
      <c r="R105" s="146" t="str">
        <f t="shared" si="44"/>
        <v/>
      </c>
      <c r="S105" s="146" t="str">
        <f t="shared" si="44"/>
        <v/>
      </c>
      <c r="T105" s="146" t="str">
        <f t="shared" si="44"/>
        <v/>
      </c>
      <c r="U105" s="146" t="str">
        <f t="shared" si="44"/>
        <v/>
      </c>
      <c r="V105" s="146" t="str">
        <f t="shared" si="44"/>
        <v/>
      </c>
      <c r="W105" s="146" t="str">
        <f t="shared" si="44"/>
        <v/>
      </c>
      <c r="X105" s="146" t="str">
        <f t="shared" si="45"/>
        <v/>
      </c>
      <c r="Y105" s="146" t="str">
        <f t="shared" si="45"/>
        <v/>
      </c>
      <c r="Z105" s="146" t="str">
        <f t="shared" si="45"/>
        <v/>
      </c>
      <c r="AA105" s="146" t="str">
        <f t="shared" si="45"/>
        <v/>
      </c>
      <c r="AB105" s="146" t="str">
        <f t="shared" si="45"/>
        <v/>
      </c>
      <c r="AC105" s="146" t="str">
        <f t="shared" si="45"/>
        <v/>
      </c>
      <c r="AD105" s="146" t="str">
        <f t="shared" si="45"/>
        <v/>
      </c>
      <c r="AE105" s="146" t="str">
        <f t="shared" si="45"/>
        <v/>
      </c>
      <c r="AF105" s="146" t="str">
        <f t="shared" si="45"/>
        <v/>
      </c>
      <c r="AG105" s="146" t="str">
        <f t="shared" si="45"/>
        <v/>
      </c>
      <c r="AH105" s="144" t="str">
        <f t="shared" si="45"/>
        <v/>
      </c>
    </row>
    <row r="106" spans="1:34" s="37" customFormat="1" ht="13.15" customHeight="1" x14ac:dyDescent="0.2">
      <c r="A106" s="142" t="str">
        <f>IFERROR(IF(A105+1&lt;=MAX('デイリーデータ (2)'!G:G),A105+1,""),"")</f>
        <v/>
      </c>
      <c r="B106" s="143">
        <f t="shared" si="42"/>
        <v>0</v>
      </c>
      <c r="C106" s="144">
        <f t="shared" si="29"/>
        <v>0</v>
      </c>
      <c r="D106" s="145" t="str">
        <f t="shared" si="43"/>
        <v/>
      </c>
      <c r="E106" s="146" t="str">
        <f t="shared" si="43"/>
        <v/>
      </c>
      <c r="F106" s="146" t="str">
        <f t="shared" si="43"/>
        <v/>
      </c>
      <c r="G106" s="146" t="str">
        <f t="shared" si="43"/>
        <v/>
      </c>
      <c r="H106" s="146" t="str">
        <f t="shared" si="43"/>
        <v/>
      </c>
      <c r="I106" s="146" t="str">
        <f t="shared" si="43"/>
        <v/>
      </c>
      <c r="J106" s="146" t="str">
        <f t="shared" si="43"/>
        <v/>
      </c>
      <c r="K106" s="146" t="str">
        <f t="shared" si="43"/>
        <v/>
      </c>
      <c r="L106" s="146" t="str">
        <f t="shared" si="43"/>
        <v/>
      </c>
      <c r="M106" s="146" t="str">
        <f t="shared" si="43"/>
        <v/>
      </c>
      <c r="N106" s="146" t="str">
        <f t="shared" si="44"/>
        <v/>
      </c>
      <c r="O106" s="146" t="str">
        <f t="shared" si="44"/>
        <v/>
      </c>
      <c r="P106" s="146" t="str">
        <f t="shared" si="44"/>
        <v/>
      </c>
      <c r="Q106" s="146" t="str">
        <f t="shared" si="44"/>
        <v/>
      </c>
      <c r="R106" s="146" t="str">
        <f t="shared" si="44"/>
        <v/>
      </c>
      <c r="S106" s="146" t="str">
        <f t="shared" si="44"/>
        <v/>
      </c>
      <c r="T106" s="146" t="str">
        <f t="shared" si="44"/>
        <v/>
      </c>
      <c r="U106" s="146" t="str">
        <f t="shared" si="44"/>
        <v/>
      </c>
      <c r="V106" s="146" t="str">
        <f t="shared" si="44"/>
        <v/>
      </c>
      <c r="W106" s="146" t="str">
        <f t="shared" si="44"/>
        <v/>
      </c>
      <c r="X106" s="146" t="str">
        <f t="shared" si="45"/>
        <v/>
      </c>
      <c r="Y106" s="146" t="str">
        <f t="shared" si="45"/>
        <v/>
      </c>
      <c r="Z106" s="146" t="str">
        <f t="shared" si="45"/>
        <v/>
      </c>
      <c r="AA106" s="146" t="str">
        <f t="shared" si="45"/>
        <v/>
      </c>
      <c r="AB106" s="146" t="str">
        <f t="shared" si="45"/>
        <v/>
      </c>
      <c r="AC106" s="146" t="str">
        <f t="shared" si="45"/>
        <v/>
      </c>
      <c r="AD106" s="146" t="str">
        <f t="shared" si="45"/>
        <v/>
      </c>
      <c r="AE106" s="146" t="str">
        <f t="shared" si="45"/>
        <v/>
      </c>
      <c r="AF106" s="146" t="str">
        <f t="shared" si="45"/>
        <v/>
      </c>
      <c r="AG106" s="146" t="str">
        <f t="shared" si="45"/>
        <v/>
      </c>
      <c r="AH106" s="144" t="str">
        <f t="shared" si="45"/>
        <v/>
      </c>
    </row>
    <row r="107" spans="1:34" s="37" customFormat="1" ht="13.15" customHeight="1" x14ac:dyDescent="0.2">
      <c r="A107" s="142" t="str">
        <f>IFERROR(IF(A106+1&lt;=MAX('デイリーデータ (2)'!G:G),A106+1,""),"")</f>
        <v/>
      </c>
      <c r="B107" s="143">
        <f t="shared" si="42"/>
        <v>0</v>
      </c>
      <c r="C107" s="144">
        <f t="shared" si="29"/>
        <v>0</v>
      </c>
      <c r="D107" s="145" t="str">
        <f t="shared" si="43"/>
        <v/>
      </c>
      <c r="E107" s="146" t="str">
        <f t="shared" si="43"/>
        <v/>
      </c>
      <c r="F107" s="146" t="str">
        <f t="shared" si="43"/>
        <v/>
      </c>
      <c r="G107" s="146" t="str">
        <f t="shared" si="43"/>
        <v/>
      </c>
      <c r="H107" s="146" t="str">
        <f t="shared" si="43"/>
        <v/>
      </c>
      <c r="I107" s="146" t="str">
        <f t="shared" si="43"/>
        <v/>
      </c>
      <c r="J107" s="146" t="str">
        <f t="shared" si="43"/>
        <v/>
      </c>
      <c r="K107" s="146" t="str">
        <f t="shared" si="43"/>
        <v/>
      </c>
      <c r="L107" s="146" t="str">
        <f t="shared" si="43"/>
        <v/>
      </c>
      <c r="M107" s="146" t="str">
        <f t="shared" si="43"/>
        <v/>
      </c>
      <c r="N107" s="146" t="str">
        <f t="shared" si="44"/>
        <v/>
      </c>
      <c r="O107" s="146" t="str">
        <f t="shared" si="44"/>
        <v/>
      </c>
      <c r="P107" s="146" t="str">
        <f t="shared" si="44"/>
        <v/>
      </c>
      <c r="Q107" s="146" t="str">
        <f t="shared" si="44"/>
        <v/>
      </c>
      <c r="R107" s="146" t="str">
        <f t="shared" si="44"/>
        <v/>
      </c>
      <c r="S107" s="146" t="str">
        <f t="shared" si="44"/>
        <v/>
      </c>
      <c r="T107" s="146" t="str">
        <f t="shared" si="44"/>
        <v/>
      </c>
      <c r="U107" s="146" t="str">
        <f t="shared" si="44"/>
        <v/>
      </c>
      <c r="V107" s="146" t="str">
        <f t="shared" si="44"/>
        <v/>
      </c>
      <c r="W107" s="146" t="str">
        <f t="shared" si="44"/>
        <v/>
      </c>
      <c r="X107" s="146" t="str">
        <f t="shared" si="45"/>
        <v/>
      </c>
      <c r="Y107" s="146" t="str">
        <f t="shared" si="45"/>
        <v/>
      </c>
      <c r="Z107" s="146" t="str">
        <f t="shared" si="45"/>
        <v/>
      </c>
      <c r="AA107" s="146" t="str">
        <f t="shared" si="45"/>
        <v/>
      </c>
      <c r="AB107" s="146" t="str">
        <f t="shared" si="45"/>
        <v/>
      </c>
      <c r="AC107" s="146" t="str">
        <f t="shared" si="45"/>
        <v/>
      </c>
      <c r="AD107" s="146" t="str">
        <f t="shared" si="45"/>
        <v/>
      </c>
      <c r="AE107" s="146" t="str">
        <f t="shared" si="45"/>
        <v/>
      </c>
      <c r="AF107" s="146" t="str">
        <f t="shared" si="45"/>
        <v/>
      </c>
      <c r="AG107" s="146" t="str">
        <f t="shared" si="45"/>
        <v/>
      </c>
      <c r="AH107" s="144" t="str">
        <f t="shared" si="45"/>
        <v/>
      </c>
    </row>
    <row r="108" spans="1:34" s="37" customFormat="1" ht="13.15" customHeight="1" x14ac:dyDescent="0.2">
      <c r="A108" s="142" t="str">
        <f>IFERROR(IF(A107+1&lt;=MAX('デイリーデータ (2)'!G:G),A107+1,""),"")</f>
        <v/>
      </c>
      <c r="B108" s="143">
        <f t="shared" si="42"/>
        <v>0</v>
      </c>
      <c r="C108" s="144">
        <f t="shared" si="29"/>
        <v>0</v>
      </c>
      <c r="D108" s="145" t="str">
        <f t="shared" si="43"/>
        <v/>
      </c>
      <c r="E108" s="146" t="str">
        <f t="shared" si="43"/>
        <v/>
      </c>
      <c r="F108" s="146" t="str">
        <f t="shared" si="43"/>
        <v/>
      </c>
      <c r="G108" s="146" t="str">
        <f t="shared" si="43"/>
        <v/>
      </c>
      <c r="H108" s="146" t="str">
        <f t="shared" si="43"/>
        <v/>
      </c>
      <c r="I108" s="146" t="str">
        <f t="shared" si="43"/>
        <v/>
      </c>
      <c r="J108" s="146" t="str">
        <f t="shared" si="43"/>
        <v/>
      </c>
      <c r="K108" s="146" t="str">
        <f t="shared" si="43"/>
        <v/>
      </c>
      <c r="L108" s="146" t="str">
        <f t="shared" si="43"/>
        <v/>
      </c>
      <c r="M108" s="146" t="str">
        <f t="shared" si="43"/>
        <v/>
      </c>
      <c r="N108" s="146" t="str">
        <f t="shared" si="44"/>
        <v/>
      </c>
      <c r="O108" s="146" t="str">
        <f t="shared" si="44"/>
        <v/>
      </c>
      <c r="P108" s="146" t="str">
        <f t="shared" si="44"/>
        <v/>
      </c>
      <c r="Q108" s="146" t="str">
        <f t="shared" si="44"/>
        <v/>
      </c>
      <c r="R108" s="146" t="str">
        <f t="shared" si="44"/>
        <v/>
      </c>
      <c r="S108" s="146" t="str">
        <f t="shared" si="44"/>
        <v/>
      </c>
      <c r="T108" s="146" t="str">
        <f t="shared" si="44"/>
        <v/>
      </c>
      <c r="U108" s="146" t="str">
        <f t="shared" si="44"/>
        <v/>
      </c>
      <c r="V108" s="146" t="str">
        <f t="shared" si="44"/>
        <v/>
      </c>
      <c r="W108" s="146" t="str">
        <f t="shared" si="44"/>
        <v/>
      </c>
      <c r="X108" s="146" t="str">
        <f t="shared" si="45"/>
        <v/>
      </c>
      <c r="Y108" s="146" t="str">
        <f t="shared" si="45"/>
        <v/>
      </c>
      <c r="Z108" s="146" t="str">
        <f t="shared" si="45"/>
        <v/>
      </c>
      <c r="AA108" s="146" t="str">
        <f t="shared" si="45"/>
        <v/>
      </c>
      <c r="AB108" s="146" t="str">
        <f t="shared" si="45"/>
        <v/>
      </c>
      <c r="AC108" s="146" t="str">
        <f t="shared" si="45"/>
        <v/>
      </c>
      <c r="AD108" s="146" t="str">
        <f t="shared" si="45"/>
        <v/>
      </c>
      <c r="AE108" s="146" t="str">
        <f t="shared" si="45"/>
        <v/>
      </c>
      <c r="AF108" s="146" t="str">
        <f t="shared" si="45"/>
        <v/>
      </c>
      <c r="AG108" s="146" t="str">
        <f t="shared" si="45"/>
        <v/>
      </c>
      <c r="AH108" s="144" t="str">
        <f t="shared" si="45"/>
        <v/>
      </c>
    </row>
    <row r="109" spans="1:34" s="37" customFormat="1" ht="13.15" customHeight="1" x14ac:dyDescent="0.2">
      <c r="A109" s="142" t="str">
        <f>IFERROR(IF(A108+1&lt;=MAX('デイリーデータ (2)'!G:G),A108+1,""),"")</f>
        <v/>
      </c>
      <c r="B109" s="143">
        <f t="shared" si="42"/>
        <v>0</v>
      </c>
      <c r="C109" s="144">
        <f t="shared" si="29"/>
        <v>0</v>
      </c>
      <c r="D109" s="145" t="str">
        <f t="shared" si="43"/>
        <v/>
      </c>
      <c r="E109" s="146" t="str">
        <f t="shared" si="43"/>
        <v/>
      </c>
      <c r="F109" s="146" t="str">
        <f t="shared" si="43"/>
        <v/>
      </c>
      <c r="G109" s="146" t="str">
        <f t="shared" si="43"/>
        <v/>
      </c>
      <c r="H109" s="146" t="str">
        <f t="shared" si="43"/>
        <v/>
      </c>
      <c r="I109" s="146" t="str">
        <f t="shared" si="43"/>
        <v/>
      </c>
      <c r="J109" s="146" t="str">
        <f t="shared" si="43"/>
        <v/>
      </c>
      <c r="K109" s="146" t="str">
        <f t="shared" si="43"/>
        <v/>
      </c>
      <c r="L109" s="146" t="str">
        <f t="shared" si="43"/>
        <v/>
      </c>
      <c r="M109" s="146" t="str">
        <f t="shared" si="43"/>
        <v/>
      </c>
      <c r="N109" s="146" t="str">
        <f t="shared" si="44"/>
        <v/>
      </c>
      <c r="O109" s="146" t="str">
        <f t="shared" si="44"/>
        <v/>
      </c>
      <c r="P109" s="146" t="str">
        <f t="shared" si="44"/>
        <v/>
      </c>
      <c r="Q109" s="146" t="str">
        <f t="shared" si="44"/>
        <v/>
      </c>
      <c r="R109" s="146" t="str">
        <f t="shared" si="44"/>
        <v/>
      </c>
      <c r="S109" s="146" t="str">
        <f t="shared" si="44"/>
        <v/>
      </c>
      <c r="T109" s="146" t="str">
        <f t="shared" si="44"/>
        <v/>
      </c>
      <c r="U109" s="146" t="str">
        <f t="shared" si="44"/>
        <v/>
      </c>
      <c r="V109" s="146" t="str">
        <f t="shared" si="44"/>
        <v/>
      </c>
      <c r="W109" s="146" t="str">
        <f t="shared" si="44"/>
        <v/>
      </c>
      <c r="X109" s="146" t="str">
        <f t="shared" si="45"/>
        <v/>
      </c>
      <c r="Y109" s="146" t="str">
        <f t="shared" si="45"/>
        <v/>
      </c>
      <c r="Z109" s="146" t="str">
        <f t="shared" si="45"/>
        <v/>
      </c>
      <c r="AA109" s="146" t="str">
        <f t="shared" si="45"/>
        <v/>
      </c>
      <c r="AB109" s="146" t="str">
        <f t="shared" si="45"/>
        <v/>
      </c>
      <c r="AC109" s="146" t="str">
        <f t="shared" si="45"/>
        <v/>
      </c>
      <c r="AD109" s="146" t="str">
        <f t="shared" si="45"/>
        <v/>
      </c>
      <c r="AE109" s="146" t="str">
        <f t="shared" si="45"/>
        <v/>
      </c>
      <c r="AF109" s="146" t="str">
        <f t="shared" si="45"/>
        <v/>
      </c>
      <c r="AG109" s="146" t="str">
        <f t="shared" si="45"/>
        <v/>
      </c>
      <c r="AH109" s="144" t="str">
        <f t="shared" si="45"/>
        <v/>
      </c>
    </row>
    <row r="110" spans="1:34" s="37" customFormat="1" ht="13.15" customHeight="1" x14ac:dyDescent="0.2">
      <c r="A110" s="142" t="str">
        <f>IFERROR(IF(A109+1&lt;=MAX('デイリーデータ (2)'!G:G),A109+1,""),"")</f>
        <v/>
      </c>
      <c r="B110" s="143">
        <f t="shared" si="42"/>
        <v>0</v>
      </c>
      <c r="C110" s="144">
        <f t="shared" si="29"/>
        <v>0</v>
      </c>
      <c r="D110" s="145" t="str">
        <f t="shared" si="43"/>
        <v/>
      </c>
      <c r="E110" s="146" t="str">
        <f t="shared" si="43"/>
        <v/>
      </c>
      <c r="F110" s="146" t="str">
        <f t="shared" si="43"/>
        <v/>
      </c>
      <c r="G110" s="146" t="str">
        <f t="shared" si="43"/>
        <v/>
      </c>
      <c r="H110" s="146" t="str">
        <f t="shared" si="43"/>
        <v/>
      </c>
      <c r="I110" s="146" t="str">
        <f t="shared" si="43"/>
        <v/>
      </c>
      <c r="J110" s="146" t="str">
        <f t="shared" si="43"/>
        <v/>
      </c>
      <c r="K110" s="146" t="str">
        <f t="shared" si="43"/>
        <v/>
      </c>
      <c r="L110" s="146" t="str">
        <f t="shared" si="43"/>
        <v/>
      </c>
      <c r="M110" s="146" t="str">
        <f t="shared" si="43"/>
        <v/>
      </c>
      <c r="N110" s="146" t="str">
        <f t="shared" si="44"/>
        <v/>
      </c>
      <c r="O110" s="146" t="str">
        <f t="shared" si="44"/>
        <v/>
      </c>
      <c r="P110" s="146" t="str">
        <f t="shared" si="44"/>
        <v/>
      </c>
      <c r="Q110" s="146" t="str">
        <f t="shared" si="44"/>
        <v/>
      </c>
      <c r="R110" s="146" t="str">
        <f t="shared" si="44"/>
        <v/>
      </c>
      <c r="S110" s="146" t="str">
        <f t="shared" si="44"/>
        <v/>
      </c>
      <c r="T110" s="146" t="str">
        <f t="shared" si="44"/>
        <v/>
      </c>
      <c r="U110" s="146" t="str">
        <f t="shared" si="44"/>
        <v/>
      </c>
      <c r="V110" s="146" t="str">
        <f t="shared" si="44"/>
        <v/>
      </c>
      <c r="W110" s="146" t="str">
        <f t="shared" si="44"/>
        <v/>
      </c>
      <c r="X110" s="146" t="str">
        <f t="shared" si="45"/>
        <v/>
      </c>
      <c r="Y110" s="146" t="str">
        <f t="shared" si="45"/>
        <v/>
      </c>
      <c r="Z110" s="146" t="str">
        <f t="shared" si="45"/>
        <v/>
      </c>
      <c r="AA110" s="146" t="str">
        <f t="shared" si="45"/>
        <v/>
      </c>
      <c r="AB110" s="146" t="str">
        <f t="shared" si="45"/>
        <v/>
      </c>
      <c r="AC110" s="146" t="str">
        <f t="shared" si="45"/>
        <v/>
      </c>
      <c r="AD110" s="146" t="str">
        <f t="shared" si="45"/>
        <v/>
      </c>
      <c r="AE110" s="146" t="str">
        <f t="shared" si="45"/>
        <v/>
      </c>
      <c r="AF110" s="146" t="str">
        <f t="shared" si="45"/>
        <v/>
      </c>
      <c r="AG110" s="146" t="str">
        <f t="shared" si="45"/>
        <v/>
      </c>
      <c r="AH110" s="144" t="str">
        <f t="shared" si="45"/>
        <v/>
      </c>
    </row>
    <row r="111" spans="1:34" s="37" customFormat="1" ht="13.15" customHeight="1" x14ac:dyDescent="0.2">
      <c r="A111" s="147" t="str">
        <f>IFERROR(IF(A110+1&lt;=MAX('デイリーデータ (2)'!G:G),A110+1,""),"")</f>
        <v/>
      </c>
      <c r="B111" s="148">
        <f t="shared" si="42"/>
        <v>0</v>
      </c>
      <c r="C111" s="149"/>
      <c r="D111" s="150" t="str">
        <f t="shared" si="43"/>
        <v/>
      </c>
      <c r="E111" s="151" t="str">
        <f t="shared" si="43"/>
        <v/>
      </c>
      <c r="F111" s="151" t="str">
        <f t="shared" si="43"/>
        <v/>
      </c>
      <c r="G111" s="151" t="str">
        <f t="shared" si="43"/>
        <v/>
      </c>
      <c r="H111" s="151" t="str">
        <f t="shared" si="43"/>
        <v/>
      </c>
      <c r="I111" s="151" t="str">
        <f t="shared" si="43"/>
        <v/>
      </c>
      <c r="J111" s="151" t="str">
        <f t="shared" si="43"/>
        <v/>
      </c>
      <c r="K111" s="151" t="str">
        <f t="shared" si="43"/>
        <v/>
      </c>
      <c r="L111" s="151" t="str">
        <f t="shared" si="43"/>
        <v/>
      </c>
      <c r="M111" s="151" t="str">
        <f t="shared" si="43"/>
        <v/>
      </c>
      <c r="N111" s="151" t="str">
        <f t="shared" si="44"/>
        <v/>
      </c>
      <c r="O111" s="151" t="str">
        <f t="shared" si="44"/>
        <v/>
      </c>
      <c r="P111" s="151" t="str">
        <f t="shared" si="44"/>
        <v/>
      </c>
      <c r="Q111" s="151" t="str">
        <f t="shared" si="44"/>
        <v/>
      </c>
      <c r="R111" s="151" t="str">
        <f t="shared" si="44"/>
        <v/>
      </c>
      <c r="S111" s="151" t="str">
        <f t="shared" si="44"/>
        <v/>
      </c>
      <c r="T111" s="151" t="str">
        <f t="shared" si="44"/>
        <v/>
      </c>
      <c r="U111" s="151" t="str">
        <f t="shared" si="44"/>
        <v/>
      </c>
      <c r="V111" s="151" t="str">
        <f t="shared" si="44"/>
        <v/>
      </c>
      <c r="W111" s="151" t="str">
        <f t="shared" si="44"/>
        <v/>
      </c>
      <c r="X111" s="151" t="str">
        <f t="shared" si="45"/>
        <v/>
      </c>
      <c r="Y111" s="151" t="str">
        <f t="shared" si="45"/>
        <v/>
      </c>
      <c r="Z111" s="151" t="str">
        <f t="shared" si="45"/>
        <v/>
      </c>
      <c r="AA111" s="151" t="str">
        <f t="shared" si="45"/>
        <v/>
      </c>
      <c r="AB111" s="151" t="str">
        <f t="shared" si="45"/>
        <v/>
      </c>
      <c r="AC111" s="151" t="str">
        <f t="shared" si="45"/>
        <v/>
      </c>
      <c r="AD111" s="151" t="str">
        <f t="shared" si="45"/>
        <v/>
      </c>
      <c r="AE111" s="151" t="str">
        <f t="shared" si="45"/>
        <v/>
      </c>
      <c r="AF111" s="151" t="str">
        <f t="shared" si="45"/>
        <v/>
      </c>
      <c r="AG111" s="151" t="str">
        <f t="shared" si="45"/>
        <v/>
      </c>
      <c r="AH111" s="149" t="str">
        <f t="shared" si="45"/>
        <v/>
      </c>
    </row>
    <row r="112" spans="1:34" ht="13.15" customHeight="1" x14ac:dyDescent="0.2">
      <c r="A112" s="140">
        <v>1</v>
      </c>
      <c r="B112" s="141" t="str">
        <f t="shared" si="42"/>
        <v>51774</v>
      </c>
      <c r="C112" s="137" t="str">
        <f t="shared" ref="C112:C159" si="46">IFERROR(VLOOKUP(A112,stuff,3,FALSE),"")</f>
        <v>山村 博</v>
      </c>
      <c r="D112" s="135">
        <f>COUNTA(D$63:D63)-COUNTBLANK(D$63:D63)</f>
        <v>0</v>
      </c>
      <c r="E112" s="136">
        <f>COUNTA(E$63:E63)-COUNTBLANK(E$63:E63)</f>
        <v>0</v>
      </c>
      <c r="F112" s="136">
        <f>COUNTA(F$63:F63)-COUNTBLANK(F$63:F63)</f>
        <v>0</v>
      </c>
      <c r="G112" s="136">
        <f>COUNTA(G$63:G63)-COUNTBLANK(G$63:G63)</f>
        <v>0</v>
      </c>
      <c r="H112" s="136">
        <f>COUNTA(H$63:H63)-COUNTBLANK(H$63:H63)</f>
        <v>0</v>
      </c>
      <c r="I112" s="136">
        <f>COUNTA(I$63:I63)-COUNTBLANK(I$63:I63)</f>
        <v>0</v>
      </c>
      <c r="J112" s="136">
        <f>COUNTA(J$63:J63)-COUNTBLANK(J$63:J63)</f>
        <v>0</v>
      </c>
      <c r="K112" s="136">
        <f>COUNTA(K$63:K63)-COUNTBLANK(K$63:K63)</f>
        <v>0</v>
      </c>
      <c r="L112" s="136">
        <f>COUNTA(L$63:L63)-COUNTBLANK(L$63:L63)</f>
        <v>0</v>
      </c>
      <c r="M112" s="136">
        <f>COUNTA(M$63:M63)-COUNTBLANK(M$63:M63)</f>
        <v>0</v>
      </c>
      <c r="N112" s="136">
        <f>COUNTA(N$63:N63)-COUNTBLANK(N$63:N63)</f>
        <v>0</v>
      </c>
      <c r="O112" s="136">
        <f>COUNTA(O$63:O63)-COUNTBLANK(O$63:O63)</f>
        <v>0</v>
      </c>
      <c r="P112" s="136">
        <f>COUNTA(P$63:P63)-COUNTBLANK(P$63:P63)</f>
        <v>0</v>
      </c>
      <c r="Q112" s="136">
        <f>COUNTA(Q$63:Q63)-COUNTBLANK(Q$63:Q63)</f>
        <v>0</v>
      </c>
      <c r="R112" s="136">
        <f>COUNTA(R$63:R63)-COUNTBLANK(R$63:R63)</f>
        <v>0</v>
      </c>
      <c r="S112" s="136">
        <f>COUNTA(S$63:S63)-COUNTBLANK(S$63:S63)</f>
        <v>0</v>
      </c>
      <c r="T112" s="136">
        <f>COUNTA(T$63:T63)-COUNTBLANK(T$63:T63)</f>
        <v>0</v>
      </c>
      <c r="U112" s="136">
        <f>COUNTA(U$63:U63)-COUNTBLANK(U$63:U63)</f>
        <v>0</v>
      </c>
      <c r="V112" s="136">
        <f>COUNTA(V$63:V63)-COUNTBLANK(V$63:V63)</f>
        <v>0</v>
      </c>
      <c r="W112" s="136">
        <f>COUNTA(W$63:W63)-COUNTBLANK(W$63:W63)</f>
        <v>0</v>
      </c>
      <c r="X112" s="136">
        <f>COUNTA(X$63:X63)-COUNTBLANK(X$63:X63)</f>
        <v>0</v>
      </c>
      <c r="Y112" s="136">
        <f>COUNTA(Y$63:Y63)-COUNTBLANK(Y$63:Y63)</f>
        <v>0</v>
      </c>
      <c r="Z112" s="136">
        <f>COUNTA(Z$63:Z63)-COUNTBLANK(Z$63:Z63)</f>
        <v>0</v>
      </c>
      <c r="AA112" s="136">
        <f>COUNTA(AA$63:AA63)-COUNTBLANK(AA$63:AA63)</f>
        <v>0</v>
      </c>
      <c r="AB112" s="136">
        <f>COUNTA(AB$63:AB63)-COUNTBLANK(AB$63:AB63)</f>
        <v>0</v>
      </c>
      <c r="AC112" s="136">
        <f>COUNTA(AC$63:AC63)-COUNTBLANK(AC$63:AC63)</f>
        <v>0</v>
      </c>
      <c r="AD112" s="136">
        <f>COUNTA(AD$63:AD63)-COUNTBLANK(AD$63:AD63)</f>
        <v>0</v>
      </c>
      <c r="AE112" s="136">
        <f>COUNTA(AE$63:AE63)-COUNTBLANK(AE$63:AE63)</f>
        <v>0</v>
      </c>
      <c r="AF112" s="136">
        <f>COUNTA(AF$63:AF63)-COUNTBLANK(AF$63:AF63)</f>
        <v>0</v>
      </c>
      <c r="AG112" s="136">
        <f>COUNTA(AG$63:AG63)-COUNTBLANK(AG$63:AG63)</f>
        <v>0</v>
      </c>
      <c r="AH112" s="137">
        <f>COUNTA(AH$63:AH63)-COUNTBLANK(AH$63:AH63)</f>
        <v>0</v>
      </c>
    </row>
    <row r="113" spans="1:34" ht="13.15" customHeight="1" x14ac:dyDescent="0.2">
      <c r="A113" s="142">
        <f>IFERROR(IF(A112+1&lt;=MAX('デイリーデータ (2)'!G:G),A112+1,""),"")</f>
        <v>2</v>
      </c>
      <c r="B113" s="143" t="str">
        <f t="shared" si="42"/>
        <v>35665</v>
      </c>
      <c r="C113" s="144" t="str">
        <f t="shared" si="46"/>
        <v>山下 修</v>
      </c>
      <c r="D113" s="166">
        <f>IF(COUNTA(D$63:D64)-COUNTBLANK(D$63:D64)=MAX(D$112:D112),0,(COUNTA(D$63:D64)-COUNTBLANK(D$63:D64)))</f>
        <v>0</v>
      </c>
      <c r="E113" s="146">
        <f>IF(COUNTA(E$63:E64)-COUNTBLANK(E$63:E64)=MAX(E$112:E112),0,(COUNTA(E$63:E64)-COUNTBLANK(E$63:E64)))</f>
        <v>0</v>
      </c>
      <c r="F113" s="146">
        <f>IF(COUNTA(F$63:F64)-COUNTBLANK(F$63:F64)=MAX(F$112:F112),0,(COUNTA(F$63:F64)-COUNTBLANK(F$63:F64)))</f>
        <v>0</v>
      </c>
      <c r="G113" s="146">
        <f>IF(COUNTA(G$63:G64)-COUNTBLANK(G$63:G64)=MAX(G$112:G112),0,(COUNTA(G$63:G64)-COUNTBLANK(G$63:G64)))</f>
        <v>0</v>
      </c>
      <c r="H113" s="146">
        <f>IF(COUNTA(H$63:H64)-COUNTBLANK(H$63:H64)=MAX(H$112:H112),0,(COUNTA(H$63:H64)-COUNTBLANK(H$63:H64)))</f>
        <v>0</v>
      </c>
      <c r="I113" s="146">
        <f>IF(COUNTA(I$63:I64)-COUNTBLANK(I$63:I64)=MAX(I$112:I112),0,(COUNTA(I$63:I64)-COUNTBLANK(I$63:I64)))</f>
        <v>0</v>
      </c>
      <c r="J113" s="146">
        <f>IF(COUNTA(J$63:J64)-COUNTBLANK(J$63:J64)=MAX(J$112:J112),0,(COUNTA(J$63:J64)-COUNTBLANK(J$63:J64)))</f>
        <v>0</v>
      </c>
      <c r="K113" s="146">
        <f>IF(COUNTA(K$63:K64)-COUNTBLANK(K$63:K64)=MAX(K$112:K112),0,(COUNTA(K$63:K64)-COUNTBLANK(K$63:K64)))</f>
        <v>0</v>
      </c>
      <c r="L113" s="146">
        <f>IF(COUNTA(L$63:L64)-COUNTBLANK(L$63:L64)=MAX(L$112:L112),0,(COUNTA(L$63:L64)-COUNTBLANK(L$63:L64)))</f>
        <v>0</v>
      </c>
      <c r="M113" s="146">
        <f>IF(COUNTA(M$63:M64)-COUNTBLANK(M$63:M64)=MAX(M$112:M112),0,(COUNTA(M$63:M64)-COUNTBLANK(M$63:M64)))</f>
        <v>0</v>
      </c>
      <c r="N113" s="146">
        <f>IF(COUNTA(N$63:N64)-COUNTBLANK(N$63:N64)=MAX(N$112:N112),0,(COUNTA(N$63:N64)-COUNTBLANK(N$63:N64)))</f>
        <v>0</v>
      </c>
      <c r="O113" s="146">
        <f>IF(COUNTA(O$63:O64)-COUNTBLANK(O$63:O64)=MAX(O$112:O112),0,(COUNTA(O$63:O64)-COUNTBLANK(O$63:O64)))</f>
        <v>0</v>
      </c>
      <c r="P113" s="146">
        <f>IF(COUNTA(P$63:P64)-COUNTBLANK(P$63:P64)=MAX(P$112:P112),0,(COUNTA(P$63:P64)-COUNTBLANK(P$63:P64)))</f>
        <v>0</v>
      </c>
      <c r="Q113" s="146">
        <f>IF(COUNTA(Q$63:Q64)-COUNTBLANK(Q$63:Q64)=MAX(Q$112:Q112),0,(COUNTA(Q$63:Q64)-COUNTBLANK(Q$63:Q64)))</f>
        <v>0</v>
      </c>
      <c r="R113" s="146">
        <f>IF(COUNTA(R$63:R64)-COUNTBLANK(R$63:R64)=MAX(R$112:R112),0,(COUNTA(R$63:R64)-COUNTBLANK(R$63:R64)))</f>
        <v>0</v>
      </c>
      <c r="S113" s="146">
        <f>IF(COUNTA(S$63:S64)-COUNTBLANK(S$63:S64)=MAX(S$112:S112),0,(COUNTA(S$63:S64)-COUNTBLANK(S$63:S64)))</f>
        <v>0</v>
      </c>
      <c r="T113" s="146">
        <f>IF(COUNTA(T$63:T64)-COUNTBLANK(T$63:T64)=MAX(T$112:T112),0,(COUNTA(T$63:T64)-COUNTBLANK(T$63:T64)))</f>
        <v>0</v>
      </c>
      <c r="U113" s="146">
        <f>IF(COUNTA(U$63:U64)-COUNTBLANK(U$63:U64)=MAX(U$112:U112),0,(COUNTA(U$63:U64)-COUNTBLANK(U$63:U64)))</f>
        <v>0</v>
      </c>
      <c r="V113" s="146">
        <f>IF(COUNTA(V$63:V64)-COUNTBLANK(V$63:V64)=MAX(V$112:V112),0,(COUNTA(V$63:V64)-COUNTBLANK(V$63:V64)))</f>
        <v>0</v>
      </c>
      <c r="W113" s="146">
        <f>IF(COUNTA(W$63:W64)-COUNTBLANK(W$63:W64)=MAX(W$112:W112),0,(COUNTA(W$63:W64)-COUNTBLANK(W$63:W64)))</f>
        <v>0</v>
      </c>
      <c r="X113" s="146">
        <f>IF(COUNTA(X$63:X64)-COUNTBLANK(X$63:X64)=MAX(X$112:X112),0,(COUNTA(X$63:X64)-COUNTBLANK(X$63:X64)))</f>
        <v>0</v>
      </c>
      <c r="Y113" s="146">
        <f>IF(COUNTA(Y$63:Y64)-COUNTBLANK(Y$63:Y64)=MAX(Y$112:Y112),0,(COUNTA(Y$63:Y64)-COUNTBLANK(Y$63:Y64)))</f>
        <v>0</v>
      </c>
      <c r="Z113" s="146">
        <f>IF(COUNTA(Z$63:Z64)-COUNTBLANK(Z$63:Z64)=MAX(Z$112:Z112),0,(COUNTA(Z$63:Z64)-COUNTBLANK(Z$63:Z64)))</f>
        <v>0</v>
      </c>
      <c r="AA113" s="146">
        <f>IF(COUNTA(AA$63:AA64)-COUNTBLANK(AA$63:AA64)=MAX(AA$112:AA112),0,(COUNTA(AA$63:AA64)-COUNTBLANK(AA$63:AA64)))</f>
        <v>0</v>
      </c>
      <c r="AB113" s="146">
        <f>IF(COUNTA(AB$63:AB64)-COUNTBLANK(AB$63:AB64)=MAX(AB$112:AB112),0,(COUNTA(AB$63:AB64)-COUNTBLANK(AB$63:AB64)))</f>
        <v>0</v>
      </c>
      <c r="AC113" s="146">
        <f>IF(COUNTA(AC$63:AC64)-COUNTBLANK(AC$63:AC64)=MAX(AC$112:AC112),0,(COUNTA(AC$63:AC64)-COUNTBLANK(AC$63:AC64)))</f>
        <v>0</v>
      </c>
      <c r="AD113" s="146">
        <f>IF(COUNTA(AD$63:AD64)-COUNTBLANK(AD$63:AD64)=MAX(AD$112:AD112),0,(COUNTA(AD$63:AD64)-COUNTBLANK(AD$63:AD64)))</f>
        <v>0</v>
      </c>
      <c r="AE113" s="146">
        <f>IF(COUNTA(AE$63:AE64)-COUNTBLANK(AE$63:AE64)=MAX(AE$112:AE112),0,(COUNTA(AE$63:AE64)-COUNTBLANK(AE$63:AE64)))</f>
        <v>0</v>
      </c>
      <c r="AF113" s="146">
        <f>IF(COUNTA(AF$63:AF64)-COUNTBLANK(AF$63:AF64)=MAX(AF$112:AF112),0,(COUNTA(AF$63:AF64)-COUNTBLANK(AF$63:AF64)))</f>
        <v>0</v>
      </c>
      <c r="AG113" s="146">
        <f>IF(COUNTA(AG$63:AG64)-COUNTBLANK(AG$63:AG64)=MAX(AG$112:AG112),0,(COUNTA(AG$63:AG64)-COUNTBLANK(AG$63:AG64)))</f>
        <v>0</v>
      </c>
      <c r="AH113" s="144">
        <f>IF(COUNTA(AH$63:AH64)-COUNTBLANK(AH$63:AH64)=MAX(AH$112:AH112),0,(COUNTA(AH$63:AH64)-COUNTBLANK(AH$63:AH64)))</f>
        <v>0</v>
      </c>
    </row>
    <row r="114" spans="1:34" ht="13.15" customHeight="1" x14ac:dyDescent="0.2">
      <c r="A114" s="142">
        <f>IFERROR(IF(A113+1&lt;=MAX('デイリーデータ (2)'!G:G),A113+1,""),"")</f>
        <v>3</v>
      </c>
      <c r="B114" s="143" t="str">
        <f t="shared" si="42"/>
        <v>62993</v>
      </c>
      <c r="C114" s="144" t="str">
        <f t="shared" si="46"/>
        <v>平田 恵哉</v>
      </c>
      <c r="D114" s="166">
        <f>IF(COUNTA(D$63:D65)-COUNTBLANK(D$63:D65)=MAX(D$112:D113),0,(COUNTA(D$63:D65)-COUNTBLANK(D$63:D65)))</f>
        <v>0</v>
      </c>
      <c r="E114" s="146">
        <f>IF(COUNTA(E$63:E65)-COUNTBLANK(E$63:E65)=MAX(E$112:E113),0,(COUNTA(E$63:E65)-COUNTBLANK(E$63:E65)))</f>
        <v>0</v>
      </c>
      <c r="F114" s="146">
        <f>IF(COUNTA(F$63:F65)-COUNTBLANK(F$63:F65)=MAX(F$112:F113),0,(COUNTA(F$63:F65)-COUNTBLANK(F$63:F65)))</f>
        <v>0</v>
      </c>
      <c r="G114" s="146">
        <f>IF(COUNTA(G$63:G65)-COUNTBLANK(G$63:G65)=MAX(G$112:G113),0,(COUNTA(G$63:G65)-COUNTBLANK(G$63:G65)))</f>
        <v>0</v>
      </c>
      <c r="H114" s="146">
        <f>IF(COUNTA(H$63:H65)-COUNTBLANK(H$63:H65)=MAX(H$112:H113),0,(COUNTA(H$63:H65)-COUNTBLANK(H$63:H65)))</f>
        <v>0</v>
      </c>
      <c r="I114" s="146">
        <f>IF(COUNTA(I$63:I65)-COUNTBLANK(I$63:I65)=MAX(I$112:I113),0,(COUNTA(I$63:I65)-COUNTBLANK(I$63:I65)))</f>
        <v>0</v>
      </c>
      <c r="J114" s="146">
        <f>IF(COUNTA(J$63:J65)-COUNTBLANK(J$63:J65)=MAX(J$112:J113),0,(COUNTA(J$63:J65)-COUNTBLANK(J$63:J65)))</f>
        <v>0</v>
      </c>
      <c r="K114" s="146">
        <f>IF(COUNTA(K$63:K65)-COUNTBLANK(K$63:K65)=MAX(K$112:K113),0,(COUNTA(K$63:K65)-COUNTBLANK(K$63:K65)))</f>
        <v>0</v>
      </c>
      <c r="L114" s="146">
        <f>IF(COUNTA(L$63:L65)-COUNTBLANK(L$63:L65)=MAX(L$112:L113),0,(COUNTA(L$63:L65)-COUNTBLANK(L$63:L65)))</f>
        <v>0</v>
      </c>
      <c r="M114" s="146">
        <f>IF(COUNTA(M$63:M65)-COUNTBLANK(M$63:M65)=MAX(M$112:M113),0,(COUNTA(M$63:M65)-COUNTBLANK(M$63:M65)))</f>
        <v>0</v>
      </c>
      <c r="N114" s="146">
        <f>IF(COUNTA(N$63:N65)-COUNTBLANK(N$63:N65)=MAX(N$112:N113),0,(COUNTA(N$63:N65)-COUNTBLANK(N$63:N65)))</f>
        <v>0</v>
      </c>
      <c r="O114" s="146">
        <f>IF(COUNTA(O$63:O65)-COUNTBLANK(O$63:O65)=MAX(O$112:O113),0,(COUNTA(O$63:O65)-COUNTBLANK(O$63:O65)))</f>
        <v>0</v>
      </c>
      <c r="P114" s="146">
        <f>IF(COUNTA(P$63:P65)-COUNTBLANK(P$63:P65)=MAX(P$112:P113),0,(COUNTA(P$63:P65)-COUNTBLANK(P$63:P65)))</f>
        <v>0</v>
      </c>
      <c r="Q114" s="146">
        <f>IF(COUNTA(Q$63:Q65)-COUNTBLANK(Q$63:Q65)=MAX(Q$112:Q113),0,(COUNTA(Q$63:Q65)-COUNTBLANK(Q$63:Q65)))</f>
        <v>0</v>
      </c>
      <c r="R114" s="146">
        <f>IF(COUNTA(R$63:R65)-COUNTBLANK(R$63:R65)=MAX(R$112:R113),0,(COUNTA(R$63:R65)-COUNTBLANK(R$63:R65)))</f>
        <v>0</v>
      </c>
      <c r="S114" s="146">
        <f>IF(COUNTA(S$63:S65)-COUNTBLANK(S$63:S65)=MAX(S$112:S113),0,(COUNTA(S$63:S65)-COUNTBLANK(S$63:S65)))</f>
        <v>0</v>
      </c>
      <c r="T114" s="146">
        <f>IF(COUNTA(T$63:T65)-COUNTBLANK(T$63:T65)=MAX(T$112:T113),0,(COUNTA(T$63:T65)-COUNTBLANK(T$63:T65)))</f>
        <v>0</v>
      </c>
      <c r="U114" s="146">
        <f>IF(COUNTA(U$63:U65)-COUNTBLANK(U$63:U65)=MAX(U$112:U113),0,(COUNTA(U$63:U65)-COUNTBLANK(U$63:U65)))</f>
        <v>0</v>
      </c>
      <c r="V114" s="146">
        <f>IF(COUNTA(V$63:V65)-COUNTBLANK(V$63:V65)=MAX(V$112:V113),0,(COUNTA(V$63:V65)-COUNTBLANK(V$63:V65)))</f>
        <v>0</v>
      </c>
      <c r="W114" s="146">
        <f>IF(COUNTA(W$63:W65)-COUNTBLANK(W$63:W65)=MAX(W$112:W113),0,(COUNTA(W$63:W65)-COUNTBLANK(W$63:W65)))</f>
        <v>0</v>
      </c>
      <c r="X114" s="146">
        <f>IF(COUNTA(X$63:X65)-COUNTBLANK(X$63:X65)=MAX(X$112:X113),0,(COUNTA(X$63:X65)-COUNTBLANK(X$63:X65)))</f>
        <v>0</v>
      </c>
      <c r="Y114" s="146">
        <f>IF(COUNTA(Y$63:Y65)-COUNTBLANK(Y$63:Y65)=MAX(Y$112:Y113),0,(COUNTA(Y$63:Y65)-COUNTBLANK(Y$63:Y65)))</f>
        <v>0</v>
      </c>
      <c r="Z114" s="146">
        <f>IF(COUNTA(Z$63:Z65)-COUNTBLANK(Z$63:Z65)=MAX(Z$112:Z113),0,(COUNTA(Z$63:Z65)-COUNTBLANK(Z$63:Z65)))</f>
        <v>0</v>
      </c>
      <c r="AA114" s="146">
        <f>IF(COUNTA(AA$63:AA65)-COUNTBLANK(AA$63:AA65)=MAX(AA$112:AA113),0,(COUNTA(AA$63:AA65)-COUNTBLANK(AA$63:AA65)))</f>
        <v>0</v>
      </c>
      <c r="AB114" s="146">
        <f>IF(COUNTA(AB$63:AB65)-COUNTBLANK(AB$63:AB65)=MAX(AB$112:AB113),0,(COUNTA(AB$63:AB65)-COUNTBLANK(AB$63:AB65)))</f>
        <v>0</v>
      </c>
      <c r="AC114" s="146">
        <f>IF(COUNTA(AC$63:AC65)-COUNTBLANK(AC$63:AC65)=MAX(AC$112:AC113),0,(COUNTA(AC$63:AC65)-COUNTBLANK(AC$63:AC65)))</f>
        <v>0</v>
      </c>
      <c r="AD114" s="146">
        <f>IF(COUNTA(AD$63:AD65)-COUNTBLANK(AD$63:AD65)=MAX(AD$112:AD113),0,(COUNTA(AD$63:AD65)-COUNTBLANK(AD$63:AD65)))</f>
        <v>0</v>
      </c>
      <c r="AE114" s="146">
        <f>IF(COUNTA(AE$63:AE65)-COUNTBLANK(AE$63:AE65)=MAX(AE$112:AE113),0,(COUNTA(AE$63:AE65)-COUNTBLANK(AE$63:AE65)))</f>
        <v>0</v>
      </c>
      <c r="AF114" s="146">
        <f>IF(COUNTA(AF$63:AF65)-COUNTBLANK(AF$63:AF65)=MAX(AF$112:AF113),0,(COUNTA(AF$63:AF65)-COUNTBLANK(AF$63:AF65)))</f>
        <v>0</v>
      </c>
      <c r="AG114" s="146">
        <f>IF(COUNTA(AG$63:AG65)-COUNTBLANK(AG$63:AG65)=MAX(AG$112:AG113),0,(COUNTA(AG$63:AG65)-COUNTBLANK(AG$63:AG65)))</f>
        <v>0</v>
      </c>
      <c r="AH114" s="144">
        <f>IF(COUNTA(AH$63:AH65)-COUNTBLANK(AH$63:AH65)=MAX(AH$112:AH113),0,(COUNTA(AH$63:AH65)-COUNTBLANK(AH$63:AH65)))</f>
        <v>0</v>
      </c>
    </row>
    <row r="115" spans="1:34" ht="13.15" customHeight="1" x14ac:dyDescent="0.2">
      <c r="A115" s="142">
        <f>IFERROR(IF(A114+1&lt;=MAX('デイリーデータ (2)'!G:G),A114+1,""),"")</f>
        <v>4</v>
      </c>
      <c r="B115" s="143" t="str">
        <f t="shared" si="42"/>
        <v>88014</v>
      </c>
      <c r="C115" s="144" t="str">
        <f t="shared" si="46"/>
        <v>長田 弘二</v>
      </c>
      <c r="D115" s="166">
        <f>IF(COUNTA(D$63:D66)-COUNTBLANK(D$63:D66)=MAX(D$112:D114),0,(COUNTA(D$63:D66)-COUNTBLANK(D$63:D66)))</f>
        <v>0</v>
      </c>
      <c r="E115" s="146">
        <f>IF(COUNTA(E$63:E66)-COUNTBLANK(E$63:E66)=MAX(E$112:E114),0,(COUNTA(E$63:E66)-COUNTBLANK(E$63:E66)))</f>
        <v>0</v>
      </c>
      <c r="F115" s="146">
        <f>IF(COUNTA(F$63:F66)-COUNTBLANK(F$63:F66)=MAX(F$112:F114),0,(COUNTA(F$63:F66)-COUNTBLANK(F$63:F66)))</f>
        <v>0</v>
      </c>
      <c r="G115" s="146">
        <f>IF(COUNTA(G$63:G66)-COUNTBLANK(G$63:G66)=MAX(G$112:G114),0,(COUNTA(G$63:G66)-COUNTBLANK(G$63:G66)))</f>
        <v>0</v>
      </c>
      <c r="H115" s="146">
        <f>IF(COUNTA(H$63:H66)-COUNTBLANK(H$63:H66)=MAX(H$112:H114),0,(COUNTA(H$63:H66)-COUNTBLANK(H$63:H66)))</f>
        <v>0</v>
      </c>
      <c r="I115" s="146">
        <f>IF(COUNTA(I$63:I66)-COUNTBLANK(I$63:I66)=MAX(I$112:I114),0,(COUNTA(I$63:I66)-COUNTBLANK(I$63:I66)))</f>
        <v>0</v>
      </c>
      <c r="J115" s="146">
        <f>IF(COUNTA(J$63:J66)-COUNTBLANK(J$63:J66)=MAX(J$112:J114),0,(COUNTA(J$63:J66)-COUNTBLANK(J$63:J66)))</f>
        <v>0</v>
      </c>
      <c r="K115" s="146">
        <f>IF(COUNTA(K$63:K66)-COUNTBLANK(K$63:K66)=MAX(K$112:K114),0,(COUNTA(K$63:K66)-COUNTBLANK(K$63:K66)))</f>
        <v>0</v>
      </c>
      <c r="L115" s="146">
        <f>IF(COUNTA(L$63:L66)-COUNTBLANK(L$63:L66)=MAX(L$112:L114),0,(COUNTA(L$63:L66)-COUNTBLANK(L$63:L66)))</f>
        <v>0</v>
      </c>
      <c r="M115" s="146">
        <f>IF(COUNTA(M$63:M66)-COUNTBLANK(M$63:M66)=MAX(M$112:M114),0,(COUNTA(M$63:M66)-COUNTBLANK(M$63:M66)))</f>
        <v>0</v>
      </c>
      <c r="N115" s="146">
        <f>IF(COUNTA(N$63:N66)-COUNTBLANK(N$63:N66)=MAX(N$112:N114),0,(COUNTA(N$63:N66)-COUNTBLANK(N$63:N66)))</f>
        <v>0</v>
      </c>
      <c r="O115" s="146">
        <f>IF(COUNTA(O$63:O66)-COUNTBLANK(O$63:O66)=MAX(O$112:O114),0,(COUNTA(O$63:O66)-COUNTBLANK(O$63:O66)))</f>
        <v>0</v>
      </c>
      <c r="P115" s="146">
        <f>IF(COUNTA(P$63:P66)-COUNTBLANK(P$63:P66)=MAX(P$112:P114),0,(COUNTA(P$63:P66)-COUNTBLANK(P$63:P66)))</f>
        <v>0</v>
      </c>
      <c r="Q115" s="146">
        <f>IF(COUNTA(Q$63:Q66)-COUNTBLANK(Q$63:Q66)=MAX(Q$112:Q114),0,(COUNTA(Q$63:Q66)-COUNTBLANK(Q$63:Q66)))</f>
        <v>0</v>
      </c>
      <c r="R115" s="146">
        <f>IF(COUNTA(R$63:R66)-COUNTBLANK(R$63:R66)=MAX(R$112:R114),0,(COUNTA(R$63:R66)-COUNTBLANK(R$63:R66)))</f>
        <v>0</v>
      </c>
      <c r="S115" s="146">
        <f>IF(COUNTA(S$63:S66)-COUNTBLANK(S$63:S66)=MAX(S$112:S114),0,(COUNTA(S$63:S66)-COUNTBLANK(S$63:S66)))</f>
        <v>0</v>
      </c>
      <c r="T115" s="146">
        <f>IF(COUNTA(T$63:T66)-COUNTBLANK(T$63:T66)=MAX(T$112:T114),0,(COUNTA(T$63:T66)-COUNTBLANK(T$63:T66)))</f>
        <v>0</v>
      </c>
      <c r="U115" s="146">
        <f>IF(COUNTA(U$63:U66)-COUNTBLANK(U$63:U66)=MAX(U$112:U114),0,(COUNTA(U$63:U66)-COUNTBLANK(U$63:U66)))</f>
        <v>0</v>
      </c>
      <c r="V115" s="146">
        <f>IF(COUNTA(V$63:V66)-COUNTBLANK(V$63:V66)=MAX(V$112:V114),0,(COUNTA(V$63:V66)-COUNTBLANK(V$63:V66)))</f>
        <v>0</v>
      </c>
      <c r="W115" s="146">
        <f>IF(COUNTA(W$63:W66)-COUNTBLANK(W$63:W66)=MAX(W$112:W114),0,(COUNTA(W$63:W66)-COUNTBLANK(W$63:W66)))</f>
        <v>0</v>
      </c>
      <c r="X115" s="146">
        <f>IF(COUNTA(X$63:X66)-COUNTBLANK(X$63:X66)=MAX(X$112:X114),0,(COUNTA(X$63:X66)-COUNTBLANK(X$63:X66)))</f>
        <v>0</v>
      </c>
      <c r="Y115" s="146">
        <f>IF(COUNTA(Y$63:Y66)-COUNTBLANK(Y$63:Y66)=MAX(Y$112:Y114),0,(COUNTA(Y$63:Y66)-COUNTBLANK(Y$63:Y66)))</f>
        <v>0</v>
      </c>
      <c r="Z115" s="146">
        <f>IF(COUNTA(Z$63:Z66)-COUNTBLANK(Z$63:Z66)=MAX(Z$112:Z114),0,(COUNTA(Z$63:Z66)-COUNTBLANK(Z$63:Z66)))</f>
        <v>0</v>
      </c>
      <c r="AA115" s="146">
        <f>IF(COUNTA(AA$63:AA66)-COUNTBLANK(AA$63:AA66)=MAX(AA$112:AA114),0,(COUNTA(AA$63:AA66)-COUNTBLANK(AA$63:AA66)))</f>
        <v>0</v>
      </c>
      <c r="AB115" s="146">
        <f>IF(COUNTA(AB$63:AB66)-COUNTBLANK(AB$63:AB66)=MAX(AB$112:AB114),0,(COUNTA(AB$63:AB66)-COUNTBLANK(AB$63:AB66)))</f>
        <v>0</v>
      </c>
      <c r="AC115" s="146">
        <f>IF(COUNTA(AC$63:AC66)-COUNTBLANK(AC$63:AC66)=MAX(AC$112:AC114),0,(COUNTA(AC$63:AC66)-COUNTBLANK(AC$63:AC66)))</f>
        <v>0</v>
      </c>
      <c r="AD115" s="146">
        <f>IF(COUNTA(AD$63:AD66)-COUNTBLANK(AD$63:AD66)=MAX(AD$112:AD114),0,(COUNTA(AD$63:AD66)-COUNTBLANK(AD$63:AD66)))</f>
        <v>0</v>
      </c>
      <c r="AE115" s="146">
        <f>IF(COUNTA(AE$63:AE66)-COUNTBLANK(AE$63:AE66)=MAX(AE$112:AE114),0,(COUNTA(AE$63:AE66)-COUNTBLANK(AE$63:AE66)))</f>
        <v>0</v>
      </c>
      <c r="AF115" s="146">
        <f>IF(COUNTA(AF$63:AF66)-COUNTBLANK(AF$63:AF66)=MAX(AF$112:AF114),0,(COUNTA(AF$63:AF66)-COUNTBLANK(AF$63:AF66)))</f>
        <v>0</v>
      </c>
      <c r="AG115" s="146">
        <f>IF(COUNTA(AG$63:AG66)-COUNTBLANK(AG$63:AG66)=MAX(AG$112:AG114),0,(COUNTA(AG$63:AG66)-COUNTBLANK(AG$63:AG66)))</f>
        <v>0</v>
      </c>
      <c r="AH115" s="144">
        <f>IF(COUNTA(AH$63:AH66)-COUNTBLANK(AH$63:AH66)=MAX(AH$112:AH114),0,(COUNTA(AH$63:AH66)-COUNTBLANK(AH$63:AH66)))</f>
        <v>0</v>
      </c>
    </row>
    <row r="116" spans="1:34" ht="13.15" customHeight="1" x14ac:dyDescent="0.2">
      <c r="A116" s="142">
        <f>IFERROR(IF(A115+1&lt;=MAX('デイリーデータ (2)'!G:G),A115+1,""),"")</f>
        <v>5</v>
      </c>
      <c r="B116" s="143" t="str">
        <f t="shared" si="42"/>
        <v>29056</v>
      </c>
      <c r="C116" s="144" t="str">
        <f t="shared" si="46"/>
        <v>中井 士郎</v>
      </c>
      <c r="D116" s="166">
        <f>IF(COUNTA(D$63:D67)-COUNTBLANK(D$63:D67)=MAX(D$112:D115),0,(COUNTA(D$63:D67)-COUNTBLANK(D$63:D67)))</f>
        <v>0</v>
      </c>
      <c r="E116" s="146">
        <f>IF(COUNTA(E$63:E67)-COUNTBLANK(E$63:E67)=MAX(E$112:E115),0,(COUNTA(E$63:E67)-COUNTBLANK(E$63:E67)))</f>
        <v>0</v>
      </c>
      <c r="F116" s="146">
        <f>IF(COUNTA(F$63:F67)-COUNTBLANK(F$63:F67)=MAX(F$112:F115),0,(COUNTA(F$63:F67)-COUNTBLANK(F$63:F67)))</f>
        <v>0</v>
      </c>
      <c r="G116" s="146">
        <f>IF(COUNTA(G$63:G67)-COUNTBLANK(G$63:G67)=MAX(G$112:G115),0,(COUNTA(G$63:G67)-COUNTBLANK(G$63:G67)))</f>
        <v>0</v>
      </c>
      <c r="H116" s="146">
        <f>IF(COUNTA(H$63:H67)-COUNTBLANK(H$63:H67)=MAX(H$112:H115),0,(COUNTA(H$63:H67)-COUNTBLANK(H$63:H67)))</f>
        <v>0</v>
      </c>
      <c r="I116" s="146">
        <f>IF(COUNTA(I$63:I67)-COUNTBLANK(I$63:I67)=MAX(I$112:I115),0,(COUNTA(I$63:I67)-COUNTBLANK(I$63:I67)))</f>
        <v>0</v>
      </c>
      <c r="J116" s="146">
        <f>IF(COUNTA(J$63:J67)-COUNTBLANK(J$63:J67)=MAX(J$112:J115),0,(COUNTA(J$63:J67)-COUNTBLANK(J$63:J67)))</f>
        <v>0</v>
      </c>
      <c r="K116" s="146">
        <f>IF(COUNTA(K$63:K67)-COUNTBLANK(K$63:K67)=MAX(K$112:K115),0,(COUNTA(K$63:K67)-COUNTBLANK(K$63:K67)))</f>
        <v>0</v>
      </c>
      <c r="L116" s="146">
        <f>IF(COUNTA(L$63:L67)-COUNTBLANK(L$63:L67)=MAX(L$112:L115),0,(COUNTA(L$63:L67)-COUNTBLANK(L$63:L67)))</f>
        <v>0</v>
      </c>
      <c r="M116" s="146">
        <f>IF(COUNTA(M$63:M67)-COUNTBLANK(M$63:M67)=MAX(M$112:M115),0,(COUNTA(M$63:M67)-COUNTBLANK(M$63:M67)))</f>
        <v>0</v>
      </c>
      <c r="N116" s="146">
        <f>IF(COUNTA(N$63:N67)-COUNTBLANK(N$63:N67)=MAX(N$112:N115),0,(COUNTA(N$63:N67)-COUNTBLANK(N$63:N67)))</f>
        <v>0</v>
      </c>
      <c r="O116" s="146">
        <f>IF(COUNTA(O$63:O67)-COUNTBLANK(O$63:O67)=MAX(O$112:O115),0,(COUNTA(O$63:O67)-COUNTBLANK(O$63:O67)))</f>
        <v>0</v>
      </c>
      <c r="P116" s="146">
        <f>IF(COUNTA(P$63:P67)-COUNTBLANK(P$63:P67)=MAX(P$112:P115),0,(COUNTA(P$63:P67)-COUNTBLANK(P$63:P67)))</f>
        <v>0</v>
      </c>
      <c r="Q116" s="146">
        <f>IF(COUNTA(Q$63:Q67)-COUNTBLANK(Q$63:Q67)=MAX(Q$112:Q115),0,(COUNTA(Q$63:Q67)-COUNTBLANK(Q$63:Q67)))</f>
        <v>0</v>
      </c>
      <c r="R116" s="146">
        <f>IF(COUNTA(R$63:R67)-COUNTBLANK(R$63:R67)=MAX(R$112:R115),0,(COUNTA(R$63:R67)-COUNTBLANK(R$63:R67)))</f>
        <v>0</v>
      </c>
      <c r="S116" s="146">
        <f>IF(COUNTA(S$63:S67)-COUNTBLANK(S$63:S67)=MAX(S$112:S115),0,(COUNTA(S$63:S67)-COUNTBLANK(S$63:S67)))</f>
        <v>0</v>
      </c>
      <c r="T116" s="146">
        <f>IF(COUNTA(T$63:T67)-COUNTBLANK(T$63:T67)=MAX(T$112:T115),0,(COUNTA(T$63:T67)-COUNTBLANK(T$63:T67)))</f>
        <v>0</v>
      </c>
      <c r="U116" s="146">
        <f>IF(COUNTA(U$63:U67)-COUNTBLANK(U$63:U67)=MAX(U$112:U115),0,(COUNTA(U$63:U67)-COUNTBLANK(U$63:U67)))</f>
        <v>0</v>
      </c>
      <c r="V116" s="146">
        <f>IF(COUNTA(V$63:V67)-COUNTBLANK(V$63:V67)=MAX(V$112:V115),0,(COUNTA(V$63:V67)-COUNTBLANK(V$63:V67)))</f>
        <v>0</v>
      </c>
      <c r="W116" s="146">
        <f>IF(COUNTA(W$63:W67)-COUNTBLANK(W$63:W67)=MAX(W$112:W115),0,(COUNTA(W$63:W67)-COUNTBLANK(W$63:W67)))</f>
        <v>0</v>
      </c>
      <c r="X116" s="146">
        <f>IF(COUNTA(X$63:X67)-COUNTBLANK(X$63:X67)=MAX(X$112:X115),0,(COUNTA(X$63:X67)-COUNTBLANK(X$63:X67)))</f>
        <v>0</v>
      </c>
      <c r="Y116" s="146">
        <f>IF(COUNTA(Y$63:Y67)-COUNTBLANK(Y$63:Y67)=MAX(Y$112:Y115),0,(COUNTA(Y$63:Y67)-COUNTBLANK(Y$63:Y67)))</f>
        <v>0</v>
      </c>
      <c r="Z116" s="146">
        <f>IF(COUNTA(Z$63:Z67)-COUNTBLANK(Z$63:Z67)=MAX(Z$112:Z115),0,(COUNTA(Z$63:Z67)-COUNTBLANK(Z$63:Z67)))</f>
        <v>0</v>
      </c>
      <c r="AA116" s="146">
        <f>IF(COUNTA(AA$63:AA67)-COUNTBLANK(AA$63:AA67)=MAX(AA$112:AA115),0,(COUNTA(AA$63:AA67)-COUNTBLANK(AA$63:AA67)))</f>
        <v>0</v>
      </c>
      <c r="AB116" s="146">
        <f>IF(COUNTA(AB$63:AB67)-COUNTBLANK(AB$63:AB67)=MAX(AB$112:AB115),0,(COUNTA(AB$63:AB67)-COUNTBLANK(AB$63:AB67)))</f>
        <v>0</v>
      </c>
      <c r="AC116" s="146">
        <f>IF(COUNTA(AC$63:AC67)-COUNTBLANK(AC$63:AC67)=MAX(AC$112:AC115),0,(COUNTA(AC$63:AC67)-COUNTBLANK(AC$63:AC67)))</f>
        <v>0</v>
      </c>
      <c r="AD116" s="146">
        <f>IF(COUNTA(AD$63:AD67)-COUNTBLANK(AD$63:AD67)=MAX(AD$112:AD115),0,(COUNTA(AD$63:AD67)-COUNTBLANK(AD$63:AD67)))</f>
        <v>0</v>
      </c>
      <c r="AE116" s="146">
        <f>IF(COUNTA(AE$63:AE67)-COUNTBLANK(AE$63:AE67)=MAX(AE$112:AE115),0,(COUNTA(AE$63:AE67)-COUNTBLANK(AE$63:AE67)))</f>
        <v>0</v>
      </c>
      <c r="AF116" s="146">
        <f>IF(COUNTA(AF$63:AF67)-COUNTBLANK(AF$63:AF67)=MAX(AF$112:AF115),0,(COUNTA(AF$63:AF67)-COUNTBLANK(AF$63:AF67)))</f>
        <v>0</v>
      </c>
      <c r="AG116" s="146">
        <f>IF(COUNTA(AG$63:AG67)-COUNTBLANK(AG$63:AG67)=MAX(AG$112:AG115),0,(COUNTA(AG$63:AG67)-COUNTBLANK(AG$63:AG67)))</f>
        <v>0</v>
      </c>
      <c r="AH116" s="144">
        <f>IF(COUNTA(AH$63:AH67)-COUNTBLANK(AH$63:AH67)=MAX(AH$112:AH115),0,(COUNTA(AH$63:AH67)-COUNTBLANK(AH$63:AH67)))</f>
        <v>0</v>
      </c>
    </row>
    <row r="117" spans="1:34" ht="13.15" customHeight="1" x14ac:dyDescent="0.2">
      <c r="A117" s="142">
        <f>IFERROR(IF(A116+1&lt;=MAX('デイリーデータ (2)'!G:G),A116+1,""),"")</f>
        <v>6</v>
      </c>
      <c r="B117" s="143" t="str">
        <f t="shared" si="42"/>
        <v>31176</v>
      </c>
      <c r="C117" s="144" t="str">
        <f t="shared" si="46"/>
        <v>北 洋一</v>
      </c>
      <c r="D117" s="166">
        <f>IF(COUNTA(D$63:D68)-COUNTBLANK(D$63:D68)=MAX(D$112:D116),0,(COUNTA(D$63:D68)-COUNTBLANK(D$63:D68)))</f>
        <v>0</v>
      </c>
      <c r="E117" s="146">
        <f>IF(COUNTA(E$63:E68)-COUNTBLANK(E$63:E68)=MAX(E$112:E116),0,(COUNTA(E$63:E68)-COUNTBLANK(E$63:E68)))</f>
        <v>0</v>
      </c>
      <c r="F117" s="146">
        <f>IF(COUNTA(F$63:F68)-COUNTBLANK(F$63:F68)=MAX(F$112:F116),0,(COUNTA(F$63:F68)-COUNTBLANK(F$63:F68)))</f>
        <v>0</v>
      </c>
      <c r="G117" s="146">
        <f>IF(COUNTA(G$63:G68)-COUNTBLANK(G$63:G68)=MAX(G$112:G116),0,(COUNTA(G$63:G68)-COUNTBLANK(G$63:G68)))</f>
        <v>0</v>
      </c>
      <c r="H117" s="146">
        <f>IF(COUNTA(H$63:H68)-COUNTBLANK(H$63:H68)=MAX(H$112:H116),0,(COUNTA(H$63:H68)-COUNTBLANK(H$63:H68)))</f>
        <v>0</v>
      </c>
      <c r="I117" s="146">
        <f>IF(COUNTA(I$63:I68)-COUNTBLANK(I$63:I68)=MAX(I$112:I116),0,(COUNTA(I$63:I68)-COUNTBLANK(I$63:I68)))</f>
        <v>0</v>
      </c>
      <c r="J117" s="146">
        <f>IF(COUNTA(J$63:J68)-COUNTBLANK(J$63:J68)=MAX(J$112:J116),0,(COUNTA(J$63:J68)-COUNTBLANK(J$63:J68)))</f>
        <v>0</v>
      </c>
      <c r="K117" s="146">
        <f>IF(COUNTA(K$63:K68)-COUNTBLANK(K$63:K68)=MAX(K$112:K116),0,(COUNTA(K$63:K68)-COUNTBLANK(K$63:K68)))</f>
        <v>0</v>
      </c>
      <c r="L117" s="146">
        <f>IF(COUNTA(L$63:L68)-COUNTBLANK(L$63:L68)=MAX(L$112:L116),0,(COUNTA(L$63:L68)-COUNTBLANK(L$63:L68)))</f>
        <v>0</v>
      </c>
      <c r="M117" s="146">
        <f>IF(COUNTA(M$63:M68)-COUNTBLANK(M$63:M68)=MAX(M$112:M116),0,(COUNTA(M$63:M68)-COUNTBLANK(M$63:M68)))</f>
        <v>0</v>
      </c>
      <c r="N117" s="146">
        <f>IF(COUNTA(N$63:N68)-COUNTBLANK(N$63:N68)=MAX(N$112:N116),0,(COUNTA(N$63:N68)-COUNTBLANK(N$63:N68)))</f>
        <v>0</v>
      </c>
      <c r="O117" s="146">
        <f>IF(COUNTA(O$63:O68)-COUNTBLANK(O$63:O68)=MAX(O$112:O116),0,(COUNTA(O$63:O68)-COUNTBLANK(O$63:O68)))</f>
        <v>0</v>
      </c>
      <c r="P117" s="146">
        <f>IF(COUNTA(P$63:P68)-COUNTBLANK(P$63:P68)=MAX(P$112:P116),0,(COUNTA(P$63:P68)-COUNTBLANK(P$63:P68)))</f>
        <v>0</v>
      </c>
      <c r="Q117" s="146">
        <f>IF(COUNTA(Q$63:Q68)-COUNTBLANK(Q$63:Q68)=MAX(Q$112:Q116),0,(COUNTA(Q$63:Q68)-COUNTBLANK(Q$63:Q68)))</f>
        <v>0</v>
      </c>
      <c r="R117" s="146">
        <f>IF(COUNTA(R$63:R68)-COUNTBLANK(R$63:R68)=MAX(R$112:R116),0,(COUNTA(R$63:R68)-COUNTBLANK(R$63:R68)))</f>
        <v>0</v>
      </c>
      <c r="S117" s="146">
        <f>IF(COUNTA(S$63:S68)-COUNTBLANK(S$63:S68)=MAX(S$112:S116),0,(COUNTA(S$63:S68)-COUNTBLANK(S$63:S68)))</f>
        <v>0</v>
      </c>
      <c r="T117" s="146">
        <f>IF(COUNTA(T$63:T68)-COUNTBLANK(T$63:T68)=MAX(T$112:T116),0,(COUNTA(T$63:T68)-COUNTBLANK(T$63:T68)))</f>
        <v>0</v>
      </c>
      <c r="U117" s="146">
        <f>IF(COUNTA(U$63:U68)-COUNTBLANK(U$63:U68)=MAX(U$112:U116),0,(COUNTA(U$63:U68)-COUNTBLANK(U$63:U68)))</f>
        <v>0</v>
      </c>
      <c r="V117" s="146">
        <f>IF(COUNTA(V$63:V68)-COUNTBLANK(V$63:V68)=MAX(V$112:V116),0,(COUNTA(V$63:V68)-COUNTBLANK(V$63:V68)))</f>
        <v>0</v>
      </c>
      <c r="W117" s="146">
        <f>IF(COUNTA(W$63:W68)-COUNTBLANK(W$63:W68)=MAX(W$112:W116),0,(COUNTA(W$63:W68)-COUNTBLANK(W$63:W68)))</f>
        <v>0</v>
      </c>
      <c r="X117" s="146">
        <f>IF(COUNTA(X$63:X68)-COUNTBLANK(X$63:X68)=MAX(X$112:X116),0,(COUNTA(X$63:X68)-COUNTBLANK(X$63:X68)))</f>
        <v>0</v>
      </c>
      <c r="Y117" s="146">
        <f>IF(COUNTA(Y$63:Y68)-COUNTBLANK(Y$63:Y68)=MAX(Y$112:Y116),0,(COUNTA(Y$63:Y68)-COUNTBLANK(Y$63:Y68)))</f>
        <v>0</v>
      </c>
      <c r="Z117" s="146">
        <f>IF(COUNTA(Z$63:Z68)-COUNTBLANK(Z$63:Z68)=MAX(Z$112:Z116),0,(COUNTA(Z$63:Z68)-COUNTBLANK(Z$63:Z68)))</f>
        <v>0</v>
      </c>
      <c r="AA117" s="146">
        <f>IF(COUNTA(AA$63:AA68)-COUNTBLANK(AA$63:AA68)=MAX(AA$112:AA116),0,(COUNTA(AA$63:AA68)-COUNTBLANK(AA$63:AA68)))</f>
        <v>0</v>
      </c>
      <c r="AB117" s="146">
        <f>IF(COUNTA(AB$63:AB68)-COUNTBLANK(AB$63:AB68)=MAX(AB$112:AB116),0,(COUNTA(AB$63:AB68)-COUNTBLANK(AB$63:AB68)))</f>
        <v>0</v>
      </c>
      <c r="AC117" s="146">
        <f>IF(COUNTA(AC$63:AC68)-COUNTBLANK(AC$63:AC68)=MAX(AC$112:AC116),0,(COUNTA(AC$63:AC68)-COUNTBLANK(AC$63:AC68)))</f>
        <v>0</v>
      </c>
      <c r="AD117" s="146">
        <f>IF(COUNTA(AD$63:AD68)-COUNTBLANK(AD$63:AD68)=MAX(AD$112:AD116),0,(COUNTA(AD$63:AD68)-COUNTBLANK(AD$63:AD68)))</f>
        <v>0</v>
      </c>
      <c r="AE117" s="146">
        <f>IF(COUNTA(AE$63:AE68)-COUNTBLANK(AE$63:AE68)=MAX(AE$112:AE116),0,(COUNTA(AE$63:AE68)-COUNTBLANK(AE$63:AE68)))</f>
        <v>0</v>
      </c>
      <c r="AF117" s="146">
        <f>IF(COUNTA(AF$63:AF68)-COUNTBLANK(AF$63:AF68)=MAX(AF$112:AF116),0,(COUNTA(AF$63:AF68)-COUNTBLANK(AF$63:AF68)))</f>
        <v>0</v>
      </c>
      <c r="AG117" s="146">
        <f>IF(COUNTA(AG$63:AG68)-COUNTBLANK(AG$63:AG68)=MAX(AG$112:AG116),0,(COUNTA(AG$63:AG68)-COUNTBLANK(AG$63:AG68)))</f>
        <v>0</v>
      </c>
      <c r="AH117" s="144">
        <f>IF(COUNTA(AH$63:AH68)-COUNTBLANK(AH$63:AH68)=MAX(AH$112:AH116),0,(COUNTA(AH$63:AH68)-COUNTBLANK(AH$63:AH68)))</f>
        <v>0</v>
      </c>
    </row>
    <row r="118" spans="1:34" ht="13.15" customHeight="1" x14ac:dyDescent="0.2">
      <c r="A118" s="142">
        <f>IFERROR(IF(A117+1&lt;=MAX('デイリーデータ (2)'!G:G),A117+1,""),"")</f>
        <v>7</v>
      </c>
      <c r="B118" s="143" t="str">
        <f t="shared" si="42"/>
        <v>33473</v>
      </c>
      <c r="C118" s="144" t="str">
        <f t="shared" si="46"/>
        <v>中村 映水</v>
      </c>
      <c r="D118" s="166">
        <f>IF(COUNTA(D$63:D69)-COUNTBLANK(D$63:D69)=MAX(D$112:D117),0,(COUNTA(D$63:D69)-COUNTBLANK(D$63:D69)))</f>
        <v>0</v>
      </c>
      <c r="E118" s="146">
        <f>IF(COUNTA(E$63:E69)-COUNTBLANK(E$63:E69)=MAX(E$112:E117),0,(COUNTA(E$63:E69)-COUNTBLANK(E$63:E69)))</f>
        <v>0</v>
      </c>
      <c r="F118" s="146">
        <f>IF(COUNTA(F$63:F69)-COUNTBLANK(F$63:F69)=MAX(F$112:F117),0,(COUNTA(F$63:F69)-COUNTBLANK(F$63:F69)))</f>
        <v>0</v>
      </c>
      <c r="G118" s="146">
        <f>IF(COUNTA(G$63:G69)-COUNTBLANK(G$63:G69)=MAX(G$112:G117),0,(COUNTA(G$63:G69)-COUNTBLANK(G$63:G69)))</f>
        <v>0</v>
      </c>
      <c r="H118" s="146">
        <f>IF(COUNTA(H$63:H69)-COUNTBLANK(H$63:H69)=MAX(H$112:H117),0,(COUNTA(H$63:H69)-COUNTBLANK(H$63:H69)))</f>
        <v>0</v>
      </c>
      <c r="I118" s="146">
        <f>IF(COUNTA(I$63:I69)-COUNTBLANK(I$63:I69)=MAX(I$112:I117),0,(COUNTA(I$63:I69)-COUNTBLANK(I$63:I69)))</f>
        <v>0</v>
      </c>
      <c r="J118" s="146">
        <f>IF(COUNTA(J$63:J69)-COUNTBLANK(J$63:J69)=MAX(J$112:J117),0,(COUNTA(J$63:J69)-COUNTBLANK(J$63:J69)))</f>
        <v>0</v>
      </c>
      <c r="K118" s="146">
        <f>IF(COUNTA(K$63:K69)-COUNTBLANK(K$63:K69)=MAX(K$112:K117),0,(COUNTA(K$63:K69)-COUNTBLANK(K$63:K69)))</f>
        <v>0</v>
      </c>
      <c r="L118" s="146">
        <f>IF(COUNTA(L$63:L69)-COUNTBLANK(L$63:L69)=MAX(L$112:L117),0,(COUNTA(L$63:L69)-COUNTBLANK(L$63:L69)))</f>
        <v>0</v>
      </c>
      <c r="M118" s="146">
        <f>IF(COUNTA(M$63:M69)-COUNTBLANK(M$63:M69)=MAX(M$112:M117),0,(COUNTA(M$63:M69)-COUNTBLANK(M$63:M69)))</f>
        <v>0</v>
      </c>
      <c r="N118" s="146">
        <f>IF(COUNTA(N$63:N69)-COUNTBLANK(N$63:N69)=MAX(N$112:N117),0,(COUNTA(N$63:N69)-COUNTBLANK(N$63:N69)))</f>
        <v>0</v>
      </c>
      <c r="O118" s="146">
        <f>IF(COUNTA(O$63:O69)-COUNTBLANK(O$63:O69)=MAX(O$112:O117),0,(COUNTA(O$63:O69)-COUNTBLANK(O$63:O69)))</f>
        <v>0</v>
      </c>
      <c r="P118" s="146">
        <f>IF(COUNTA(P$63:P69)-COUNTBLANK(P$63:P69)=MAX(P$112:P117),0,(COUNTA(P$63:P69)-COUNTBLANK(P$63:P69)))</f>
        <v>0</v>
      </c>
      <c r="Q118" s="146">
        <f>IF(COUNTA(Q$63:Q69)-COUNTBLANK(Q$63:Q69)=MAX(Q$112:Q117),0,(COUNTA(Q$63:Q69)-COUNTBLANK(Q$63:Q69)))</f>
        <v>0</v>
      </c>
      <c r="R118" s="146">
        <f>IF(COUNTA(R$63:R69)-COUNTBLANK(R$63:R69)=MAX(R$112:R117),0,(COUNTA(R$63:R69)-COUNTBLANK(R$63:R69)))</f>
        <v>0</v>
      </c>
      <c r="S118" s="146">
        <f>IF(COUNTA(S$63:S69)-COUNTBLANK(S$63:S69)=MAX(S$112:S117),0,(COUNTA(S$63:S69)-COUNTBLANK(S$63:S69)))</f>
        <v>0</v>
      </c>
      <c r="T118" s="146">
        <f>IF(COUNTA(T$63:T69)-COUNTBLANK(T$63:T69)=MAX(T$112:T117),0,(COUNTA(T$63:T69)-COUNTBLANK(T$63:T69)))</f>
        <v>0</v>
      </c>
      <c r="U118" s="146">
        <f>IF(COUNTA(U$63:U69)-COUNTBLANK(U$63:U69)=MAX(U$112:U117),0,(COUNTA(U$63:U69)-COUNTBLANK(U$63:U69)))</f>
        <v>0</v>
      </c>
      <c r="V118" s="146">
        <f>IF(COUNTA(V$63:V69)-COUNTBLANK(V$63:V69)=MAX(V$112:V117),0,(COUNTA(V$63:V69)-COUNTBLANK(V$63:V69)))</f>
        <v>0</v>
      </c>
      <c r="W118" s="146">
        <f>IF(COUNTA(W$63:W69)-COUNTBLANK(W$63:W69)=MAX(W$112:W117),0,(COUNTA(W$63:W69)-COUNTBLANK(W$63:W69)))</f>
        <v>0</v>
      </c>
      <c r="X118" s="146">
        <f>IF(COUNTA(X$63:X69)-COUNTBLANK(X$63:X69)=MAX(X$112:X117),0,(COUNTA(X$63:X69)-COUNTBLANK(X$63:X69)))</f>
        <v>0</v>
      </c>
      <c r="Y118" s="146">
        <f>IF(COUNTA(Y$63:Y69)-COUNTBLANK(Y$63:Y69)=MAX(Y$112:Y117),0,(COUNTA(Y$63:Y69)-COUNTBLANK(Y$63:Y69)))</f>
        <v>0</v>
      </c>
      <c r="Z118" s="146">
        <f>IF(COUNTA(Z$63:Z69)-COUNTBLANK(Z$63:Z69)=MAX(Z$112:Z117),0,(COUNTA(Z$63:Z69)-COUNTBLANK(Z$63:Z69)))</f>
        <v>0</v>
      </c>
      <c r="AA118" s="146">
        <f>IF(COUNTA(AA$63:AA69)-COUNTBLANK(AA$63:AA69)=MAX(AA$112:AA117),0,(COUNTA(AA$63:AA69)-COUNTBLANK(AA$63:AA69)))</f>
        <v>0</v>
      </c>
      <c r="AB118" s="146">
        <f>IF(COUNTA(AB$63:AB69)-COUNTBLANK(AB$63:AB69)=MAX(AB$112:AB117),0,(COUNTA(AB$63:AB69)-COUNTBLANK(AB$63:AB69)))</f>
        <v>0</v>
      </c>
      <c r="AC118" s="146">
        <f>IF(COUNTA(AC$63:AC69)-COUNTBLANK(AC$63:AC69)=MAX(AC$112:AC117),0,(COUNTA(AC$63:AC69)-COUNTBLANK(AC$63:AC69)))</f>
        <v>0</v>
      </c>
      <c r="AD118" s="146">
        <f>IF(COUNTA(AD$63:AD69)-COUNTBLANK(AD$63:AD69)=MAX(AD$112:AD117),0,(COUNTA(AD$63:AD69)-COUNTBLANK(AD$63:AD69)))</f>
        <v>0</v>
      </c>
      <c r="AE118" s="146">
        <f>IF(COUNTA(AE$63:AE69)-COUNTBLANK(AE$63:AE69)=MAX(AE$112:AE117),0,(COUNTA(AE$63:AE69)-COUNTBLANK(AE$63:AE69)))</f>
        <v>0</v>
      </c>
      <c r="AF118" s="146">
        <f>IF(COUNTA(AF$63:AF69)-COUNTBLANK(AF$63:AF69)=MAX(AF$112:AF117),0,(COUNTA(AF$63:AF69)-COUNTBLANK(AF$63:AF69)))</f>
        <v>0</v>
      </c>
      <c r="AG118" s="146">
        <f>IF(COUNTA(AG$63:AG69)-COUNTBLANK(AG$63:AG69)=MAX(AG$112:AG117),0,(COUNTA(AG$63:AG69)-COUNTBLANK(AG$63:AG69)))</f>
        <v>0</v>
      </c>
      <c r="AH118" s="144">
        <f>IF(COUNTA(AH$63:AH69)-COUNTBLANK(AH$63:AH69)=MAX(AH$112:AH117),0,(COUNTA(AH$63:AH69)-COUNTBLANK(AH$63:AH69)))</f>
        <v>0</v>
      </c>
    </row>
    <row r="119" spans="1:34" ht="13.15" customHeight="1" x14ac:dyDescent="0.2">
      <c r="A119" s="142">
        <f>IFERROR(IF(A118+1&lt;=MAX('デイリーデータ (2)'!G:G),A118+1,""),"")</f>
        <v>8</v>
      </c>
      <c r="B119" s="143" t="str">
        <f t="shared" si="42"/>
        <v>33485</v>
      </c>
      <c r="C119" s="144" t="str">
        <f t="shared" si="46"/>
        <v>平田 真奈美</v>
      </c>
      <c r="D119" s="166">
        <f>IF(COUNTA(D$63:D70)-COUNTBLANK(D$63:D70)=MAX(D$112:D118),0,(COUNTA(D$63:D70)-COUNTBLANK(D$63:D70)))</f>
        <v>0</v>
      </c>
      <c r="E119" s="146">
        <f>IF(COUNTA(E$63:E70)-COUNTBLANK(E$63:E70)=MAX(E$112:E118),0,(COUNTA(E$63:E70)-COUNTBLANK(E$63:E70)))</f>
        <v>0</v>
      </c>
      <c r="F119" s="146">
        <f>IF(COUNTA(F$63:F70)-COUNTBLANK(F$63:F70)=MAX(F$112:F118),0,(COUNTA(F$63:F70)-COUNTBLANK(F$63:F70)))</f>
        <v>0</v>
      </c>
      <c r="G119" s="146">
        <f>IF(COUNTA(G$63:G70)-COUNTBLANK(G$63:G70)=MAX(G$112:G118),0,(COUNTA(G$63:G70)-COUNTBLANK(G$63:G70)))</f>
        <v>0</v>
      </c>
      <c r="H119" s="146">
        <f>IF(COUNTA(H$63:H70)-COUNTBLANK(H$63:H70)=MAX(H$112:H118),0,(COUNTA(H$63:H70)-COUNTBLANK(H$63:H70)))</f>
        <v>0</v>
      </c>
      <c r="I119" s="146">
        <f>IF(COUNTA(I$63:I70)-COUNTBLANK(I$63:I70)=MAX(I$112:I118),0,(COUNTA(I$63:I70)-COUNTBLANK(I$63:I70)))</f>
        <v>0</v>
      </c>
      <c r="J119" s="146">
        <f>IF(COUNTA(J$63:J70)-COUNTBLANK(J$63:J70)=MAX(J$112:J118),0,(COUNTA(J$63:J70)-COUNTBLANK(J$63:J70)))</f>
        <v>0</v>
      </c>
      <c r="K119" s="146">
        <f>IF(COUNTA(K$63:K70)-COUNTBLANK(K$63:K70)=MAX(K$112:K118),0,(COUNTA(K$63:K70)-COUNTBLANK(K$63:K70)))</f>
        <v>0</v>
      </c>
      <c r="L119" s="146">
        <f>IF(COUNTA(L$63:L70)-COUNTBLANK(L$63:L70)=MAX(L$112:L118),0,(COUNTA(L$63:L70)-COUNTBLANK(L$63:L70)))</f>
        <v>0</v>
      </c>
      <c r="M119" s="146">
        <f>IF(COUNTA(M$63:M70)-COUNTBLANK(M$63:M70)=MAX(M$112:M118),0,(COUNTA(M$63:M70)-COUNTBLANK(M$63:M70)))</f>
        <v>0</v>
      </c>
      <c r="N119" s="146">
        <f>IF(COUNTA(N$63:N70)-COUNTBLANK(N$63:N70)=MAX(N$112:N118),0,(COUNTA(N$63:N70)-COUNTBLANK(N$63:N70)))</f>
        <v>0</v>
      </c>
      <c r="O119" s="146">
        <f>IF(COUNTA(O$63:O70)-COUNTBLANK(O$63:O70)=MAX(O$112:O118),0,(COUNTA(O$63:O70)-COUNTBLANK(O$63:O70)))</f>
        <v>0</v>
      </c>
      <c r="P119" s="146">
        <f>IF(COUNTA(P$63:P70)-COUNTBLANK(P$63:P70)=MAX(P$112:P118),0,(COUNTA(P$63:P70)-COUNTBLANK(P$63:P70)))</f>
        <v>0</v>
      </c>
      <c r="Q119" s="146">
        <f>IF(COUNTA(Q$63:Q70)-COUNTBLANK(Q$63:Q70)=MAX(Q$112:Q118),0,(COUNTA(Q$63:Q70)-COUNTBLANK(Q$63:Q70)))</f>
        <v>0</v>
      </c>
      <c r="R119" s="146">
        <f>IF(COUNTA(R$63:R70)-COUNTBLANK(R$63:R70)=MAX(R$112:R118),0,(COUNTA(R$63:R70)-COUNTBLANK(R$63:R70)))</f>
        <v>0</v>
      </c>
      <c r="S119" s="146">
        <f>IF(COUNTA(S$63:S70)-COUNTBLANK(S$63:S70)=MAX(S$112:S118),0,(COUNTA(S$63:S70)-COUNTBLANK(S$63:S70)))</f>
        <v>0</v>
      </c>
      <c r="T119" s="146">
        <f>IF(COUNTA(T$63:T70)-COUNTBLANK(T$63:T70)=MAX(T$112:T118),0,(COUNTA(T$63:T70)-COUNTBLANK(T$63:T70)))</f>
        <v>0</v>
      </c>
      <c r="U119" s="146">
        <f>IF(COUNTA(U$63:U70)-COUNTBLANK(U$63:U70)=MAX(U$112:U118),0,(COUNTA(U$63:U70)-COUNTBLANK(U$63:U70)))</f>
        <v>0</v>
      </c>
      <c r="V119" s="146">
        <f>IF(COUNTA(V$63:V70)-COUNTBLANK(V$63:V70)=MAX(V$112:V118),0,(COUNTA(V$63:V70)-COUNTBLANK(V$63:V70)))</f>
        <v>0</v>
      </c>
      <c r="W119" s="146">
        <f>IF(COUNTA(W$63:W70)-COUNTBLANK(W$63:W70)=MAX(W$112:W118),0,(COUNTA(W$63:W70)-COUNTBLANK(W$63:W70)))</f>
        <v>0</v>
      </c>
      <c r="X119" s="146">
        <f>IF(COUNTA(X$63:X70)-COUNTBLANK(X$63:X70)=MAX(X$112:X118),0,(COUNTA(X$63:X70)-COUNTBLANK(X$63:X70)))</f>
        <v>0</v>
      </c>
      <c r="Y119" s="146">
        <f>IF(COUNTA(Y$63:Y70)-COUNTBLANK(Y$63:Y70)=MAX(Y$112:Y118),0,(COUNTA(Y$63:Y70)-COUNTBLANK(Y$63:Y70)))</f>
        <v>0</v>
      </c>
      <c r="Z119" s="146">
        <f>IF(COUNTA(Z$63:Z70)-COUNTBLANK(Z$63:Z70)=MAX(Z$112:Z118),0,(COUNTA(Z$63:Z70)-COUNTBLANK(Z$63:Z70)))</f>
        <v>0</v>
      </c>
      <c r="AA119" s="146">
        <f>IF(COUNTA(AA$63:AA70)-COUNTBLANK(AA$63:AA70)=MAX(AA$112:AA118),0,(COUNTA(AA$63:AA70)-COUNTBLANK(AA$63:AA70)))</f>
        <v>0</v>
      </c>
      <c r="AB119" s="146">
        <f>IF(COUNTA(AB$63:AB70)-COUNTBLANK(AB$63:AB70)=MAX(AB$112:AB118),0,(COUNTA(AB$63:AB70)-COUNTBLANK(AB$63:AB70)))</f>
        <v>0</v>
      </c>
      <c r="AC119" s="146">
        <f>IF(COUNTA(AC$63:AC70)-COUNTBLANK(AC$63:AC70)=MAX(AC$112:AC118),0,(COUNTA(AC$63:AC70)-COUNTBLANK(AC$63:AC70)))</f>
        <v>0</v>
      </c>
      <c r="AD119" s="146">
        <f>IF(COUNTA(AD$63:AD70)-COUNTBLANK(AD$63:AD70)=MAX(AD$112:AD118),0,(COUNTA(AD$63:AD70)-COUNTBLANK(AD$63:AD70)))</f>
        <v>0</v>
      </c>
      <c r="AE119" s="146">
        <f>IF(COUNTA(AE$63:AE70)-COUNTBLANK(AE$63:AE70)=MAX(AE$112:AE118),0,(COUNTA(AE$63:AE70)-COUNTBLANK(AE$63:AE70)))</f>
        <v>0</v>
      </c>
      <c r="AF119" s="146">
        <f>IF(COUNTA(AF$63:AF70)-COUNTBLANK(AF$63:AF70)=MAX(AF$112:AF118),0,(COUNTA(AF$63:AF70)-COUNTBLANK(AF$63:AF70)))</f>
        <v>0</v>
      </c>
      <c r="AG119" s="146">
        <f>IF(COUNTA(AG$63:AG70)-COUNTBLANK(AG$63:AG70)=MAX(AG$112:AG118),0,(COUNTA(AG$63:AG70)-COUNTBLANK(AG$63:AG70)))</f>
        <v>0</v>
      </c>
      <c r="AH119" s="144">
        <f>IF(COUNTA(AH$63:AH70)-COUNTBLANK(AH$63:AH70)=MAX(AH$112:AH118),0,(COUNTA(AH$63:AH70)-COUNTBLANK(AH$63:AH70)))</f>
        <v>0</v>
      </c>
    </row>
    <row r="120" spans="1:34" ht="13.15" customHeight="1" x14ac:dyDescent="0.2">
      <c r="A120" s="142">
        <f>IFERROR(IF(A119+1&lt;=MAX('デイリーデータ (2)'!G:G),A119+1,""),"")</f>
        <v>9</v>
      </c>
      <c r="B120" s="143" t="str">
        <f t="shared" si="42"/>
        <v>37584</v>
      </c>
      <c r="C120" s="144" t="str">
        <f t="shared" si="46"/>
        <v>大橋 効</v>
      </c>
      <c r="D120" s="166">
        <f>IF(COUNTA(D$63:D71)-COUNTBLANK(D$63:D71)=MAX(D$112:D119),0,(COUNTA(D$63:D71)-COUNTBLANK(D$63:D71)))</f>
        <v>0</v>
      </c>
      <c r="E120" s="146">
        <f>IF(COUNTA(E$63:E71)-COUNTBLANK(E$63:E71)=MAX(E$112:E119),0,(COUNTA(E$63:E71)-COUNTBLANK(E$63:E71)))</f>
        <v>0</v>
      </c>
      <c r="F120" s="146">
        <f>IF(COUNTA(F$63:F71)-COUNTBLANK(F$63:F71)=MAX(F$112:F119),0,(COUNTA(F$63:F71)-COUNTBLANK(F$63:F71)))</f>
        <v>0</v>
      </c>
      <c r="G120" s="146">
        <f>IF(COUNTA(G$63:G71)-COUNTBLANK(G$63:G71)=MAX(G$112:G119),0,(COUNTA(G$63:G71)-COUNTBLANK(G$63:G71)))</f>
        <v>0</v>
      </c>
      <c r="H120" s="146">
        <f>IF(COUNTA(H$63:H71)-COUNTBLANK(H$63:H71)=MAX(H$112:H119),0,(COUNTA(H$63:H71)-COUNTBLANK(H$63:H71)))</f>
        <v>0</v>
      </c>
      <c r="I120" s="146">
        <f>IF(COUNTA(I$63:I71)-COUNTBLANK(I$63:I71)=MAX(I$112:I119),0,(COUNTA(I$63:I71)-COUNTBLANK(I$63:I71)))</f>
        <v>0</v>
      </c>
      <c r="J120" s="146">
        <f>IF(COUNTA(J$63:J71)-COUNTBLANK(J$63:J71)=MAX(J$112:J119),0,(COUNTA(J$63:J71)-COUNTBLANK(J$63:J71)))</f>
        <v>0</v>
      </c>
      <c r="K120" s="146">
        <f>IF(COUNTA(K$63:K71)-COUNTBLANK(K$63:K71)=MAX(K$112:K119),0,(COUNTA(K$63:K71)-COUNTBLANK(K$63:K71)))</f>
        <v>0</v>
      </c>
      <c r="L120" s="146">
        <f>IF(COUNTA(L$63:L71)-COUNTBLANK(L$63:L71)=MAX(L$112:L119),0,(COUNTA(L$63:L71)-COUNTBLANK(L$63:L71)))</f>
        <v>0</v>
      </c>
      <c r="M120" s="146">
        <f>IF(COUNTA(M$63:M71)-COUNTBLANK(M$63:M71)=MAX(M$112:M119),0,(COUNTA(M$63:M71)-COUNTBLANK(M$63:M71)))</f>
        <v>0</v>
      </c>
      <c r="N120" s="146">
        <f>IF(COUNTA(N$63:N71)-COUNTBLANK(N$63:N71)=MAX(N$112:N119),0,(COUNTA(N$63:N71)-COUNTBLANK(N$63:N71)))</f>
        <v>0</v>
      </c>
      <c r="O120" s="146">
        <f>IF(COUNTA(O$63:O71)-COUNTBLANK(O$63:O71)=MAX(O$112:O119),0,(COUNTA(O$63:O71)-COUNTBLANK(O$63:O71)))</f>
        <v>0</v>
      </c>
      <c r="P120" s="146">
        <f>IF(COUNTA(P$63:P71)-COUNTBLANK(P$63:P71)=MAX(P$112:P119),0,(COUNTA(P$63:P71)-COUNTBLANK(P$63:P71)))</f>
        <v>0</v>
      </c>
      <c r="Q120" s="146">
        <f>IF(COUNTA(Q$63:Q71)-COUNTBLANK(Q$63:Q71)=MAX(Q$112:Q119),0,(COUNTA(Q$63:Q71)-COUNTBLANK(Q$63:Q71)))</f>
        <v>0</v>
      </c>
      <c r="R120" s="146">
        <f>IF(COUNTA(R$63:R71)-COUNTBLANK(R$63:R71)=MAX(R$112:R119),0,(COUNTA(R$63:R71)-COUNTBLANK(R$63:R71)))</f>
        <v>0</v>
      </c>
      <c r="S120" s="146">
        <f>IF(COUNTA(S$63:S71)-COUNTBLANK(S$63:S71)=MAX(S$112:S119),0,(COUNTA(S$63:S71)-COUNTBLANK(S$63:S71)))</f>
        <v>0</v>
      </c>
      <c r="T120" s="146">
        <f>IF(COUNTA(T$63:T71)-COUNTBLANK(T$63:T71)=MAX(T$112:T119),0,(COUNTA(T$63:T71)-COUNTBLANK(T$63:T71)))</f>
        <v>0</v>
      </c>
      <c r="U120" s="146">
        <f>IF(COUNTA(U$63:U71)-COUNTBLANK(U$63:U71)=MAX(U$112:U119),0,(COUNTA(U$63:U71)-COUNTBLANK(U$63:U71)))</f>
        <v>0</v>
      </c>
      <c r="V120" s="146">
        <f>IF(COUNTA(V$63:V71)-COUNTBLANK(V$63:V71)=MAX(V$112:V119),0,(COUNTA(V$63:V71)-COUNTBLANK(V$63:V71)))</f>
        <v>0</v>
      </c>
      <c r="W120" s="146">
        <f>IF(COUNTA(W$63:W71)-COUNTBLANK(W$63:W71)=MAX(W$112:W119),0,(COUNTA(W$63:W71)-COUNTBLANK(W$63:W71)))</f>
        <v>0</v>
      </c>
      <c r="X120" s="146">
        <f>IF(COUNTA(X$63:X71)-COUNTBLANK(X$63:X71)=MAX(X$112:X119),0,(COUNTA(X$63:X71)-COUNTBLANK(X$63:X71)))</f>
        <v>0</v>
      </c>
      <c r="Y120" s="146">
        <f>IF(COUNTA(Y$63:Y71)-COUNTBLANK(Y$63:Y71)=MAX(Y$112:Y119),0,(COUNTA(Y$63:Y71)-COUNTBLANK(Y$63:Y71)))</f>
        <v>0</v>
      </c>
      <c r="Z120" s="146">
        <f>IF(COUNTA(Z$63:Z71)-COUNTBLANK(Z$63:Z71)=MAX(Z$112:Z119),0,(COUNTA(Z$63:Z71)-COUNTBLANK(Z$63:Z71)))</f>
        <v>0</v>
      </c>
      <c r="AA120" s="146">
        <f>IF(COUNTA(AA$63:AA71)-COUNTBLANK(AA$63:AA71)=MAX(AA$112:AA119),0,(COUNTA(AA$63:AA71)-COUNTBLANK(AA$63:AA71)))</f>
        <v>0</v>
      </c>
      <c r="AB120" s="146">
        <f>IF(COUNTA(AB$63:AB71)-COUNTBLANK(AB$63:AB71)=MAX(AB$112:AB119),0,(COUNTA(AB$63:AB71)-COUNTBLANK(AB$63:AB71)))</f>
        <v>0</v>
      </c>
      <c r="AC120" s="146">
        <f>IF(COUNTA(AC$63:AC71)-COUNTBLANK(AC$63:AC71)=MAX(AC$112:AC119),0,(COUNTA(AC$63:AC71)-COUNTBLANK(AC$63:AC71)))</f>
        <v>0</v>
      </c>
      <c r="AD120" s="146">
        <f>IF(COUNTA(AD$63:AD71)-COUNTBLANK(AD$63:AD71)=MAX(AD$112:AD119),0,(COUNTA(AD$63:AD71)-COUNTBLANK(AD$63:AD71)))</f>
        <v>0</v>
      </c>
      <c r="AE120" s="146">
        <f>IF(COUNTA(AE$63:AE71)-COUNTBLANK(AE$63:AE71)=MAX(AE$112:AE119),0,(COUNTA(AE$63:AE71)-COUNTBLANK(AE$63:AE71)))</f>
        <v>0</v>
      </c>
      <c r="AF120" s="146">
        <f>IF(COUNTA(AF$63:AF71)-COUNTBLANK(AF$63:AF71)=MAX(AF$112:AF119),0,(COUNTA(AF$63:AF71)-COUNTBLANK(AF$63:AF71)))</f>
        <v>0</v>
      </c>
      <c r="AG120" s="146">
        <f>IF(COUNTA(AG$63:AG71)-COUNTBLANK(AG$63:AG71)=MAX(AG$112:AG119),0,(COUNTA(AG$63:AG71)-COUNTBLANK(AG$63:AG71)))</f>
        <v>0</v>
      </c>
      <c r="AH120" s="144">
        <f>IF(COUNTA(AH$63:AH71)-COUNTBLANK(AH$63:AH71)=MAX(AH$112:AH119),0,(COUNTA(AH$63:AH71)-COUNTBLANK(AH$63:AH71)))</f>
        <v>0</v>
      </c>
    </row>
    <row r="121" spans="1:34" ht="13.15" customHeight="1" x14ac:dyDescent="0.2">
      <c r="A121" s="142">
        <f>IFERROR(IF(A120+1&lt;=MAX('デイリーデータ (2)'!G:G),A120+1,""),"")</f>
        <v>10</v>
      </c>
      <c r="B121" s="143" t="str">
        <f t="shared" si="42"/>
        <v>37601</v>
      </c>
      <c r="C121" s="144" t="str">
        <f t="shared" si="46"/>
        <v>山本 浩之</v>
      </c>
      <c r="D121" s="166">
        <f>IF(COUNTA(D$63:D72)-COUNTBLANK(D$63:D72)=MAX(D$112:D120),0,(COUNTA(D$63:D72)-COUNTBLANK(D$63:D72)))</f>
        <v>0</v>
      </c>
      <c r="E121" s="146">
        <f>IF(COUNTA(E$63:E72)-COUNTBLANK(E$63:E72)=MAX(E$112:E120),0,(COUNTA(E$63:E72)-COUNTBLANK(E$63:E72)))</f>
        <v>0</v>
      </c>
      <c r="F121" s="146">
        <f>IF(COUNTA(F$63:F72)-COUNTBLANK(F$63:F72)=MAX(F$112:F120),0,(COUNTA(F$63:F72)-COUNTBLANK(F$63:F72)))</f>
        <v>0</v>
      </c>
      <c r="G121" s="146">
        <f>IF(COUNTA(G$63:G72)-COUNTBLANK(G$63:G72)=MAX(G$112:G120),0,(COUNTA(G$63:G72)-COUNTBLANK(G$63:G72)))</f>
        <v>0</v>
      </c>
      <c r="H121" s="146">
        <f>IF(COUNTA(H$63:H72)-COUNTBLANK(H$63:H72)=MAX(H$112:H120),0,(COUNTA(H$63:H72)-COUNTBLANK(H$63:H72)))</f>
        <v>0</v>
      </c>
      <c r="I121" s="146">
        <f>IF(COUNTA(I$63:I72)-COUNTBLANK(I$63:I72)=MAX(I$112:I120),0,(COUNTA(I$63:I72)-COUNTBLANK(I$63:I72)))</f>
        <v>0</v>
      </c>
      <c r="J121" s="146">
        <f>IF(COUNTA(J$63:J72)-COUNTBLANK(J$63:J72)=MAX(J$112:J120),0,(COUNTA(J$63:J72)-COUNTBLANK(J$63:J72)))</f>
        <v>0</v>
      </c>
      <c r="K121" s="146">
        <f>IF(COUNTA(K$63:K72)-COUNTBLANK(K$63:K72)=MAX(K$112:K120),0,(COUNTA(K$63:K72)-COUNTBLANK(K$63:K72)))</f>
        <v>0</v>
      </c>
      <c r="L121" s="146">
        <f>IF(COUNTA(L$63:L72)-COUNTBLANK(L$63:L72)=MAX(L$112:L120),0,(COUNTA(L$63:L72)-COUNTBLANK(L$63:L72)))</f>
        <v>0</v>
      </c>
      <c r="M121" s="146">
        <f>IF(COUNTA(M$63:M72)-COUNTBLANK(M$63:M72)=MAX(M$112:M120),0,(COUNTA(M$63:M72)-COUNTBLANK(M$63:M72)))</f>
        <v>0</v>
      </c>
      <c r="N121" s="146">
        <f>IF(COUNTA(N$63:N72)-COUNTBLANK(N$63:N72)=MAX(N$112:N120),0,(COUNTA(N$63:N72)-COUNTBLANK(N$63:N72)))</f>
        <v>0</v>
      </c>
      <c r="O121" s="146">
        <f>IF(COUNTA(O$63:O72)-COUNTBLANK(O$63:O72)=MAX(O$112:O120),0,(COUNTA(O$63:O72)-COUNTBLANK(O$63:O72)))</f>
        <v>0</v>
      </c>
      <c r="P121" s="146">
        <f>IF(COUNTA(P$63:P72)-COUNTBLANK(P$63:P72)=MAX(P$112:P120),0,(COUNTA(P$63:P72)-COUNTBLANK(P$63:P72)))</f>
        <v>0</v>
      </c>
      <c r="Q121" s="146">
        <f>IF(COUNTA(Q$63:Q72)-COUNTBLANK(Q$63:Q72)=MAX(Q$112:Q120),0,(COUNTA(Q$63:Q72)-COUNTBLANK(Q$63:Q72)))</f>
        <v>0</v>
      </c>
      <c r="R121" s="146">
        <f>IF(COUNTA(R$63:R72)-COUNTBLANK(R$63:R72)=MAX(R$112:R120),0,(COUNTA(R$63:R72)-COUNTBLANK(R$63:R72)))</f>
        <v>0</v>
      </c>
      <c r="S121" s="146">
        <f>IF(COUNTA(S$63:S72)-COUNTBLANK(S$63:S72)=MAX(S$112:S120),0,(COUNTA(S$63:S72)-COUNTBLANK(S$63:S72)))</f>
        <v>0</v>
      </c>
      <c r="T121" s="146">
        <f>IF(COUNTA(T$63:T72)-COUNTBLANK(T$63:T72)=MAX(T$112:T120),0,(COUNTA(T$63:T72)-COUNTBLANK(T$63:T72)))</f>
        <v>0</v>
      </c>
      <c r="U121" s="146">
        <f>IF(COUNTA(U$63:U72)-COUNTBLANK(U$63:U72)=MAX(U$112:U120),0,(COUNTA(U$63:U72)-COUNTBLANK(U$63:U72)))</f>
        <v>0</v>
      </c>
      <c r="V121" s="146">
        <f>IF(COUNTA(V$63:V72)-COUNTBLANK(V$63:V72)=MAX(V$112:V120),0,(COUNTA(V$63:V72)-COUNTBLANK(V$63:V72)))</f>
        <v>0</v>
      </c>
      <c r="W121" s="146">
        <f>IF(COUNTA(W$63:W72)-COUNTBLANK(W$63:W72)=MAX(W$112:W120),0,(COUNTA(W$63:W72)-COUNTBLANK(W$63:W72)))</f>
        <v>0</v>
      </c>
      <c r="X121" s="146">
        <f>IF(COUNTA(X$63:X72)-COUNTBLANK(X$63:X72)=MAX(X$112:X120),0,(COUNTA(X$63:X72)-COUNTBLANK(X$63:X72)))</f>
        <v>0</v>
      </c>
      <c r="Y121" s="146">
        <f>IF(COUNTA(Y$63:Y72)-COUNTBLANK(Y$63:Y72)=MAX(Y$112:Y120),0,(COUNTA(Y$63:Y72)-COUNTBLANK(Y$63:Y72)))</f>
        <v>0</v>
      </c>
      <c r="Z121" s="146">
        <f>IF(COUNTA(Z$63:Z72)-COUNTBLANK(Z$63:Z72)=MAX(Z$112:Z120),0,(COUNTA(Z$63:Z72)-COUNTBLANK(Z$63:Z72)))</f>
        <v>0</v>
      </c>
      <c r="AA121" s="146">
        <f>IF(COUNTA(AA$63:AA72)-COUNTBLANK(AA$63:AA72)=MAX(AA$112:AA120),0,(COUNTA(AA$63:AA72)-COUNTBLANK(AA$63:AA72)))</f>
        <v>0</v>
      </c>
      <c r="AB121" s="146">
        <f>IF(COUNTA(AB$63:AB72)-COUNTBLANK(AB$63:AB72)=MAX(AB$112:AB120),0,(COUNTA(AB$63:AB72)-COUNTBLANK(AB$63:AB72)))</f>
        <v>0</v>
      </c>
      <c r="AC121" s="146">
        <f>IF(COUNTA(AC$63:AC72)-COUNTBLANK(AC$63:AC72)=MAX(AC$112:AC120),0,(COUNTA(AC$63:AC72)-COUNTBLANK(AC$63:AC72)))</f>
        <v>0</v>
      </c>
      <c r="AD121" s="146">
        <f>IF(COUNTA(AD$63:AD72)-COUNTBLANK(AD$63:AD72)=MAX(AD$112:AD120),0,(COUNTA(AD$63:AD72)-COUNTBLANK(AD$63:AD72)))</f>
        <v>0</v>
      </c>
      <c r="AE121" s="146">
        <f>IF(COUNTA(AE$63:AE72)-COUNTBLANK(AE$63:AE72)=MAX(AE$112:AE120),0,(COUNTA(AE$63:AE72)-COUNTBLANK(AE$63:AE72)))</f>
        <v>0</v>
      </c>
      <c r="AF121" s="146">
        <f>IF(COUNTA(AF$63:AF72)-COUNTBLANK(AF$63:AF72)=MAX(AF$112:AF120),0,(COUNTA(AF$63:AF72)-COUNTBLANK(AF$63:AF72)))</f>
        <v>0</v>
      </c>
      <c r="AG121" s="146">
        <f>IF(COUNTA(AG$63:AG72)-COUNTBLANK(AG$63:AG72)=MAX(AG$112:AG120),0,(COUNTA(AG$63:AG72)-COUNTBLANK(AG$63:AG72)))</f>
        <v>0</v>
      </c>
      <c r="AH121" s="144">
        <f>IF(COUNTA(AH$63:AH72)-COUNTBLANK(AH$63:AH72)=MAX(AH$112:AH120),0,(COUNTA(AH$63:AH72)-COUNTBLANK(AH$63:AH72)))</f>
        <v>0</v>
      </c>
    </row>
    <row r="122" spans="1:34" ht="13.15" customHeight="1" x14ac:dyDescent="0.2">
      <c r="A122" s="142">
        <f>IFERROR(IF(A121+1&lt;=MAX('デイリーデータ (2)'!G:G),A121+1,""),"")</f>
        <v>11</v>
      </c>
      <c r="B122" s="143" t="str">
        <f t="shared" si="42"/>
        <v>39805</v>
      </c>
      <c r="C122" s="144" t="str">
        <f t="shared" si="46"/>
        <v>南 博之</v>
      </c>
      <c r="D122" s="166">
        <f>IF(COUNTA(D$63:D73)-COUNTBLANK(D$63:D73)=MAX(D$112:D121),0,(COUNTA(D$63:D73)-COUNTBLANK(D$63:D73)))</f>
        <v>0</v>
      </c>
      <c r="E122" s="146">
        <f>IF(COUNTA(E$63:E73)-COUNTBLANK(E$63:E73)=MAX(E$112:E121),0,(COUNTA(E$63:E73)-COUNTBLANK(E$63:E73)))</f>
        <v>0</v>
      </c>
      <c r="F122" s="146">
        <f>IF(COUNTA(F$63:F73)-COUNTBLANK(F$63:F73)=MAX(F$112:F121),0,(COUNTA(F$63:F73)-COUNTBLANK(F$63:F73)))</f>
        <v>0</v>
      </c>
      <c r="G122" s="146">
        <f>IF(COUNTA(G$63:G73)-COUNTBLANK(G$63:G73)=MAX(G$112:G121),0,(COUNTA(G$63:G73)-COUNTBLANK(G$63:G73)))</f>
        <v>0</v>
      </c>
      <c r="H122" s="146">
        <f>IF(COUNTA(H$63:H73)-COUNTBLANK(H$63:H73)=MAX(H$112:H121),0,(COUNTA(H$63:H73)-COUNTBLANK(H$63:H73)))</f>
        <v>0</v>
      </c>
      <c r="I122" s="146">
        <f>IF(COUNTA(I$63:I73)-COUNTBLANK(I$63:I73)=MAX(I$112:I121),0,(COUNTA(I$63:I73)-COUNTBLANK(I$63:I73)))</f>
        <v>0</v>
      </c>
      <c r="J122" s="146">
        <f>IF(COUNTA(J$63:J73)-COUNTBLANK(J$63:J73)=MAX(J$112:J121),0,(COUNTA(J$63:J73)-COUNTBLANK(J$63:J73)))</f>
        <v>0</v>
      </c>
      <c r="K122" s="146">
        <f>IF(COUNTA(K$63:K73)-COUNTBLANK(K$63:K73)=MAX(K$112:K121),0,(COUNTA(K$63:K73)-COUNTBLANK(K$63:K73)))</f>
        <v>0</v>
      </c>
      <c r="L122" s="146">
        <f>IF(COUNTA(L$63:L73)-COUNTBLANK(L$63:L73)=MAX(L$112:L121),0,(COUNTA(L$63:L73)-COUNTBLANK(L$63:L73)))</f>
        <v>0</v>
      </c>
      <c r="M122" s="146">
        <f>IF(COUNTA(M$63:M73)-COUNTBLANK(M$63:M73)=MAX(M$112:M121),0,(COUNTA(M$63:M73)-COUNTBLANK(M$63:M73)))</f>
        <v>0</v>
      </c>
      <c r="N122" s="146">
        <f>IF(COUNTA(N$63:N73)-COUNTBLANK(N$63:N73)=MAX(N$112:N121),0,(COUNTA(N$63:N73)-COUNTBLANK(N$63:N73)))</f>
        <v>0</v>
      </c>
      <c r="O122" s="146">
        <f>IF(COUNTA(O$63:O73)-COUNTBLANK(O$63:O73)=MAX(O$112:O121),0,(COUNTA(O$63:O73)-COUNTBLANK(O$63:O73)))</f>
        <v>0</v>
      </c>
      <c r="P122" s="146">
        <f>IF(COUNTA(P$63:P73)-COUNTBLANK(P$63:P73)=MAX(P$112:P121),0,(COUNTA(P$63:P73)-COUNTBLANK(P$63:P73)))</f>
        <v>0</v>
      </c>
      <c r="Q122" s="146">
        <f>IF(COUNTA(Q$63:Q73)-COUNTBLANK(Q$63:Q73)=MAX(Q$112:Q121),0,(COUNTA(Q$63:Q73)-COUNTBLANK(Q$63:Q73)))</f>
        <v>0</v>
      </c>
      <c r="R122" s="146">
        <f>IF(COUNTA(R$63:R73)-COUNTBLANK(R$63:R73)=MAX(R$112:R121),0,(COUNTA(R$63:R73)-COUNTBLANK(R$63:R73)))</f>
        <v>0</v>
      </c>
      <c r="S122" s="146">
        <f>IF(COUNTA(S$63:S73)-COUNTBLANK(S$63:S73)=MAX(S$112:S121),0,(COUNTA(S$63:S73)-COUNTBLANK(S$63:S73)))</f>
        <v>0</v>
      </c>
      <c r="T122" s="146">
        <f>IF(COUNTA(T$63:T73)-COUNTBLANK(T$63:T73)=MAX(T$112:T121),0,(COUNTA(T$63:T73)-COUNTBLANK(T$63:T73)))</f>
        <v>0</v>
      </c>
      <c r="U122" s="146">
        <f>IF(COUNTA(U$63:U73)-COUNTBLANK(U$63:U73)=MAX(U$112:U121),0,(COUNTA(U$63:U73)-COUNTBLANK(U$63:U73)))</f>
        <v>0</v>
      </c>
      <c r="V122" s="146">
        <f>IF(COUNTA(V$63:V73)-COUNTBLANK(V$63:V73)=MAX(V$112:V121),0,(COUNTA(V$63:V73)-COUNTBLANK(V$63:V73)))</f>
        <v>0</v>
      </c>
      <c r="W122" s="146">
        <f>IF(COUNTA(W$63:W73)-COUNTBLANK(W$63:W73)=MAX(W$112:W121),0,(COUNTA(W$63:W73)-COUNTBLANK(W$63:W73)))</f>
        <v>0</v>
      </c>
      <c r="X122" s="146">
        <f>IF(COUNTA(X$63:X73)-COUNTBLANK(X$63:X73)=MAX(X$112:X121),0,(COUNTA(X$63:X73)-COUNTBLANK(X$63:X73)))</f>
        <v>0</v>
      </c>
      <c r="Y122" s="146">
        <f>IF(COUNTA(Y$63:Y73)-COUNTBLANK(Y$63:Y73)=MAX(Y$112:Y121),0,(COUNTA(Y$63:Y73)-COUNTBLANK(Y$63:Y73)))</f>
        <v>0</v>
      </c>
      <c r="Z122" s="146">
        <f>IF(COUNTA(Z$63:Z73)-COUNTBLANK(Z$63:Z73)=MAX(Z$112:Z121),0,(COUNTA(Z$63:Z73)-COUNTBLANK(Z$63:Z73)))</f>
        <v>0</v>
      </c>
      <c r="AA122" s="146">
        <f>IF(COUNTA(AA$63:AA73)-COUNTBLANK(AA$63:AA73)=MAX(AA$112:AA121),0,(COUNTA(AA$63:AA73)-COUNTBLANK(AA$63:AA73)))</f>
        <v>0</v>
      </c>
      <c r="AB122" s="146">
        <f>IF(COUNTA(AB$63:AB73)-COUNTBLANK(AB$63:AB73)=MAX(AB$112:AB121),0,(COUNTA(AB$63:AB73)-COUNTBLANK(AB$63:AB73)))</f>
        <v>0</v>
      </c>
      <c r="AC122" s="146">
        <f>IF(COUNTA(AC$63:AC73)-COUNTBLANK(AC$63:AC73)=MAX(AC$112:AC121),0,(COUNTA(AC$63:AC73)-COUNTBLANK(AC$63:AC73)))</f>
        <v>0</v>
      </c>
      <c r="AD122" s="146">
        <f>IF(COUNTA(AD$63:AD73)-COUNTBLANK(AD$63:AD73)=MAX(AD$112:AD121),0,(COUNTA(AD$63:AD73)-COUNTBLANK(AD$63:AD73)))</f>
        <v>0</v>
      </c>
      <c r="AE122" s="146">
        <f>IF(COUNTA(AE$63:AE73)-COUNTBLANK(AE$63:AE73)=MAX(AE$112:AE121),0,(COUNTA(AE$63:AE73)-COUNTBLANK(AE$63:AE73)))</f>
        <v>0</v>
      </c>
      <c r="AF122" s="146">
        <f>IF(COUNTA(AF$63:AF73)-COUNTBLANK(AF$63:AF73)=MAX(AF$112:AF121),0,(COUNTA(AF$63:AF73)-COUNTBLANK(AF$63:AF73)))</f>
        <v>0</v>
      </c>
      <c r="AG122" s="146">
        <f>IF(COUNTA(AG$63:AG73)-COUNTBLANK(AG$63:AG73)=MAX(AG$112:AG121),0,(COUNTA(AG$63:AG73)-COUNTBLANK(AG$63:AG73)))</f>
        <v>0</v>
      </c>
      <c r="AH122" s="144">
        <f>IF(COUNTA(AH$63:AH73)-COUNTBLANK(AH$63:AH73)=MAX(AH$112:AH121),0,(COUNTA(AH$63:AH73)-COUNTBLANK(AH$63:AH73)))</f>
        <v>0</v>
      </c>
    </row>
    <row r="123" spans="1:34" ht="13.15" customHeight="1" x14ac:dyDescent="0.2">
      <c r="A123" s="142">
        <f>IFERROR(IF(A122+1&lt;=MAX('デイリーデータ (2)'!G:G),A122+1,""),"")</f>
        <v>12</v>
      </c>
      <c r="B123" s="143" t="str">
        <f t="shared" si="42"/>
        <v>42503</v>
      </c>
      <c r="C123" s="144" t="str">
        <f t="shared" si="46"/>
        <v>澤野 正樹</v>
      </c>
      <c r="D123" s="166">
        <f>IF(COUNTA(D$63:D74)-COUNTBLANK(D$63:D74)=MAX(D$112:D122),0,(COUNTA(D$63:D74)-COUNTBLANK(D$63:D74)))</f>
        <v>0</v>
      </c>
      <c r="E123" s="146">
        <f>IF(COUNTA(E$63:E74)-COUNTBLANK(E$63:E74)=MAX(E$112:E122),0,(COUNTA(E$63:E74)-COUNTBLANK(E$63:E74)))</f>
        <v>0</v>
      </c>
      <c r="F123" s="146">
        <f>IF(COUNTA(F$63:F74)-COUNTBLANK(F$63:F74)=MAX(F$112:F122),0,(COUNTA(F$63:F74)-COUNTBLANK(F$63:F74)))</f>
        <v>0</v>
      </c>
      <c r="G123" s="146">
        <f>IF(COUNTA(G$63:G74)-COUNTBLANK(G$63:G74)=MAX(G$112:G122),0,(COUNTA(G$63:G74)-COUNTBLANK(G$63:G74)))</f>
        <v>0</v>
      </c>
      <c r="H123" s="146">
        <f>IF(COUNTA(H$63:H74)-COUNTBLANK(H$63:H74)=MAX(H$112:H122),0,(COUNTA(H$63:H74)-COUNTBLANK(H$63:H74)))</f>
        <v>0</v>
      </c>
      <c r="I123" s="146">
        <f>IF(COUNTA(I$63:I74)-COUNTBLANK(I$63:I74)=MAX(I$112:I122),0,(COUNTA(I$63:I74)-COUNTBLANK(I$63:I74)))</f>
        <v>0</v>
      </c>
      <c r="J123" s="146">
        <f>IF(COUNTA(J$63:J74)-COUNTBLANK(J$63:J74)=MAX(J$112:J122),0,(COUNTA(J$63:J74)-COUNTBLANK(J$63:J74)))</f>
        <v>0</v>
      </c>
      <c r="K123" s="146">
        <f>IF(COUNTA(K$63:K74)-COUNTBLANK(K$63:K74)=MAX(K$112:K122),0,(COUNTA(K$63:K74)-COUNTBLANK(K$63:K74)))</f>
        <v>0</v>
      </c>
      <c r="L123" s="146">
        <f>IF(COUNTA(L$63:L74)-COUNTBLANK(L$63:L74)=MAX(L$112:L122),0,(COUNTA(L$63:L74)-COUNTBLANK(L$63:L74)))</f>
        <v>0</v>
      </c>
      <c r="M123" s="146">
        <f>IF(COUNTA(M$63:M74)-COUNTBLANK(M$63:M74)=MAX(M$112:M122),0,(COUNTA(M$63:M74)-COUNTBLANK(M$63:M74)))</f>
        <v>0</v>
      </c>
      <c r="N123" s="146">
        <f>IF(COUNTA(N$63:N74)-COUNTBLANK(N$63:N74)=MAX(N$112:N122),0,(COUNTA(N$63:N74)-COUNTBLANK(N$63:N74)))</f>
        <v>0</v>
      </c>
      <c r="O123" s="146">
        <f>IF(COUNTA(O$63:O74)-COUNTBLANK(O$63:O74)=MAX(O$112:O122),0,(COUNTA(O$63:O74)-COUNTBLANK(O$63:O74)))</f>
        <v>0</v>
      </c>
      <c r="P123" s="146">
        <f>IF(COUNTA(P$63:P74)-COUNTBLANK(P$63:P74)=MAX(P$112:P122),0,(COUNTA(P$63:P74)-COUNTBLANK(P$63:P74)))</f>
        <v>0</v>
      </c>
      <c r="Q123" s="146">
        <f>IF(COUNTA(Q$63:Q74)-COUNTBLANK(Q$63:Q74)=MAX(Q$112:Q122),0,(COUNTA(Q$63:Q74)-COUNTBLANK(Q$63:Q74)))</f>
        <v>0</v>
      </c>
      <c r="R123" s="146">
        <f>IF(COUNTA(R$63:R74)-COUNTBLANK(R$63:R74)=MAX(R$112:R122),0,(COUNTA(R$63:R74)-COUNTBLANK(R$63:R74)))</f>
        <v>0</v>
      </c>
      <c r="S123" s="146">
        <f>IF(COUNTA(S$63:S74)-COUNTBLANK(S$63:S74)=MAX(S$112:S122),0,(COUNTA(S$63:S74)-COUNTBLANK(S$63:S74)))</f>
        <v>0</v>
      </c>
      <c r="T123" s="146">
        <f>IF(COUNTA(T$63:T74)-COUNTBLANK(T$63:T74)=MAX(T$112:T122),0,(COUNTA(T$63:T74)-COUNTBLANK(T$63:T74)))</f>
        <v>0</v>
      </c>
      <c r="U123" s="146">
        <f>IF(COUNTA(U$63:U74)-COUNTBLANK(U$63:U74)=MAX(U$112:U122),0,(COUNTA(U$63:U74)-COUNTBLANK(U$63:U74)))</f>
        <v>0</v>
      </c>
      <c r="V123" s="146">
        <f>IF(COUNTA(V$63:V74)-COUNTBLANK(V$63:V74)=MAX(V$112:V122),0,(COUNTA(V$63:V74)-COUNTBLANK(V$63:V74)))</f>
        <v>0</v>
      </c>
      <c r="W123" s="146">
        <f>IF(COUNTA(W$63:W74)-COUNTBLANK(W$63:W74)=MAX(W$112:W122),0,(COUNTA(W$63:W74)-COUNTBLANK(W$63:W74)))</f>
        <v>0</v>
      </c>
      <c r="X123" s="146">
        <f>IF(COUNTA(X$63:X74)-COUNTBLANK(X$63:X74)=MAX(X$112:X122),0,(COUNTA(X$63:X74)-COUNTBLANK(X$63:X74)))</f>
        <v>0</v>
      </c>
      <c r="Y123" s="146">
        <f>IF(COUNTA(Y$63:Y74)-COUNTBLANK(Y$63:Y74)=MAX(Y$112:Y122),0,(COUNTA(Y$63:Y74)-COUNTBLANK(Y$63:Y74)))</f>
        <v>0</v>
      </c>
      <c r="Z123" s="146">
        <f>IF(COUNTA(Z$63:Z74)-COUNTBLANK(Z$63:Z74)=MAX(Z$112:Z122),0,(COUNTA(Z$63:Z74)-COUNTBLANK(Z$63:Z74)))</f>
        <v>0</v>
      </c>
      <c r="AA123" s="146">
        <f>IF(COUNTA(AA$63:AA74)-COUNTBLANK(AA$63:AA74)=MAX(AA$112:AA122),0,(COUNTA(AA$63:AA74)-COUNTBLANK(AA$63:AA74)))</f>
        <v>0</v>
      </c>
      <c r="AB123" s="146">
        <f>IF(COUNTA(AB$63:AB74)-COUNTBLANK(AB$63:AB74)=MAX(AB$112:AB122),0,(COUNTA(AB$63:AB74)-COUNTBLANK(AB$63:AB74)))</f>
        <v>0</v>
      </c>
      <c r="AC123" s="146">
        <f>IF(COUNTA(AC$63:AC74)-COUNTBLANK(AC$63:AC74)=MAX(AC$112:AC122),0,(COUNTA(AC$63:AC74)-COUNTBLANK(AC$63:AC74)))</f>
        <v>0</v>
      </c>
      <c r="AD123" s="146">
        <f>IF(COUNTA(AD$63:AD74)-COUNTBLANK(AD$63:AD74)=MAX(AD$112:AD122),0,(COUNTA(AD$63:AD74)-COUNTBLANK(AD$63:AD74)))</f>
        <v>0</v>
      </c>
      <c r="AE123" s="146">
        <f>IF(COUNTA(AE$63:AE74)-COUNTBLANK(AE$63:AE74)=MAX(AE$112:AE122),0,(COUNTA(AE$63:AE74)-COUNTBLANK(AE$63:AE74)))</f>
        <v>0</v>
      </c>
      <c r="AF123" s="146">
        <f>IF(COUNTA(AF$63:AF74)-COUNTBLANK(AF$63:AF74)=MAX(AF$112:AF122),0,(COUNTA(AF$63:AF74)-COUNTBLANK(AF$63:AF74)))</f>
        <v>0</v>
      </c>
      <c r="AG123" s="146">
        <f>IF(COUNTA(AG$63:AG74)-COUNTBLANK(AG$63:AG74)=MAX(AG$112:AG122),0,(COUNTA(AG$63:AG74)-COUNTBLANK(AG$63:AG74)))</f>
        <v>0</v>
      </c>
      <c r="AH123" s="144">
        <f>IF(COUNTA(AH$63:AH74)-COUNTBLANK(AH$63:AH74)=MAX(AH$112:AH122),0,(COUNTA(AH$63:AH74)-COUNTBLANK(AH$63:AH74)))</f>
        <v>0</v>
      </c>
    </row>
    <row r="124" spans="1:34" ht="13.15" customHeight="1" x14ac:dyDescent="0.2">
      <c r="A124" s="142">
        <f>IFERROR(IF(A123+1&lt;=MAX('デイリーデータ (2)'!G:G),A123+1,""),"")</f>
        <v>13</v>
      </c>
      <c r="B124" s="143" t="str">
        <f t="shared" si="42"/>
        <v>46963</v>
      </c>
      <c r="C124" s="144" t="str">
        <f t="shared" si="46"/>
        <v>清水 和弥</v>
      </c>
      <c r="D124" s="166">
        <f>IF(COUNTA(D$63:D75)-COUNTBLANK(D$63:D75)=MAX(D$112:D123),0,(COUNTA(D$63:D75)-COUNTBLANK(D$63:D75)))</f>
        <v>0</v>
      </c>
      <c r="E124" s="146">
        <f>IF(COUNTA(E$63:E75)-COUNTBLANK(E$63:E75)=MAX(E$112:E123),0,(COUNTA(E$63:E75)-COUNTBLANK(E$63:E75)))</f>
        <v>0</v>
      </c>
      <c r="F124" s="146">
        <f>IF(COUNTA(F$63:F75)-COUNTBLANK(F$63:F75)=MAX(F$112:F123),0,(COUNTA(F$63:F75)-COUNTBLANK(F$63:F75)))</f>
        <v>0</v>
      </c>
      <c r="G124" s="146">
        <f>IF(COUNTA(G$63:G75)-COUNTBLANK(G$63:G75)=MAX(G$112:G123),0,(COUNTA(G$63:G75)-COUNTBLANK(G$63:G75)))</f>
        <v>0</v>
      </c>
      <c r="H124" s="146">
        <f>IF(COUNTA(H$63:H75)-COUNTBLANK(H$63:H75)=MAX(H$112:H123),0,(COUNTA(H$63:H75)-COUNTBLANK(H$63:H75)))</f>
        <v>0</v>
      </c>
      <c r="I124" s="146">
        <f>IF(COUNTA(I$63:I75)-COUNTBLANK(I$63:I75)=MAX(I$112:I123),0,(COUNTA(I$63:I75)-COUNTBLANK(I$63:I75)))</f>
        <v>0</v>
      </c>
      <c r="J124" s="146">
        <f>IF(COUNTA(J$63:J75)-COUNTBLANK(J$63:J75)=MAX(J$112:J123),0,(COUNTA(J$63:J75)-COUNTBLANK(J$63:J75)))</f>
        <v>0</v>
      </c>
      <c r="K124" s="146">
        <f>IF(COUNTA(K$63:K75)-COUNTBLANK(K$63:K75)=MAX(K$112:K123),0,(COUNTA(K$63:K75)-COUNTBLANK(K$63:K75)))</f>
        <v>0</v>
      </c>
      <c r="L124" s="146">
        <f>IF(COUNTA(L$63:L75)-COUNTBLANK(L$63:L75)=MAX(L$112:L123),0,(COUNTA(L$63:L75)-COUNTBLANK(L$63:L75)))</f>
        <v>0</v>
      </c>
      <c r="M124" s="146">
        <f>IF(COUNTA(M$63:M75)-COUNTBLANK(M$63:M75)=MAX(M$112:M123),0,(COUNTA(M$63:M75)-COUNTBLANK(M$63:M75)))</f>
        <v>0</v>
      </c>
      <c r="N124" s="146">
        <f>IF(COUNTA(N$63:N75)-COUNTBLANK(N$63:N75)=MAX(N$112:N123),0,(COUNTA(N$63:N75)-COUNTBLANK(N$63:N75)))</f>
        <v>0</v>
      </c>
      <c r="O124" s="146">
        <f>IF(COUNTA(O$63:O75)-COUNTBLANK(O$63:O75)=MAX(O$112:O123),0,(COUNTA(O$63:O75)-COUNTBLANK(O$63:O75)))</f>
        <v>0</v>
      </c>
      <c r="P124" s="146">
        <f>IF(COUNTA(P$63:P75)-COUNTBLANK(P$63:P75)=MAX(P$112:P123),0,(COUNTA(P$63:P75)-COUNTBLANK(P$63:P75)))</f>
        <v>0</v>
      </c>
      <c r="Q124" s="146">
        <f>IF(COUNTA(Q$63:Q75)-COUNTBLANK(Q$63:Q75)=MAX(Q$112:Q123),0,(COUNTA(Q$63:Q75)-COUNTBLANK(Q$63:Q75)))</f>
        <v>0</v>
      </c>
      <c r="R124" s="146">
        <f>IF(COUNTA(R$63:R75)-COUNTBLANK(R$63:R75)=MAX(R$112:R123),0,(COUNTA(R$63:R75)-COUNTBLANK(R$63:R75)))</f>
        <v>0</v>
      </c>
      <c r="S124" s="146">
        <f>IF(COUNTA(S$63:S75)-COUNTBLANK(S$63:S75)=MAX(S$112:S123),0,(COUNTA(S$63:S75)-COUNTBLANK(S$63:S75)))</f>
        <v>0</v>
      </c>
      <c r="T124" s="146">
        <f>IF(COUNTA(T$63:T75)-COUNTBLANK(T$63:T75)=MAX(T$112:T123),0,(COUNTA(T$63:T75)-COUNTBLANK(T$63:T75)))</f>
        <v>0</v>
      </c>
      <c r="U124" s="146">
        <f>IF(COUNTA(U$63:U75)-COUNTBLANK(U$63:U75)=MAX(U$112:U123),0,(COUNTA(U$63:U75)-COUNTBLANK(U$63:U75)))</f>
        <v>0</v>
      </c>
      <c r="V124" s="146">
        <f>IF(COUNTA(V$63:V75)-COUNTBLANK(V$63:V75)=MAX(V$112:V123),0,(COUNTA(V$63:V75)-COUNTBLANK(V$63:V75)))</f>
        <v>0</v>
      </c>
      <c r="W124" s="146">
        <f>IF(COUNTA(W$63:W75)-COUNTBLANK(W$63:W75)=MAX(W$112:W123),0,(COUNTA(W$63:W75)-COUNTBLANK(W$63:W75)))</f>
        <v>0</v>
      </c>
      <c r="X124" s="146">
        <f>IF(COUNTA(X$63:X75)-COUNTBLANK(X$63:X75)=MAX(X$112:X123),0,(COUNTA(X$63:X75)-COUNTBLANK(X$63:X75)))</f>
        <v>0</v>
      </c>
      <c r="Y124" s="146">
        <f>IF(COUNTA(Y$63:Y75)-COUNTBLANK(Y$63:Y75)=MAX(Y$112:Y123),0,(COUNTA(Y$63:Y75)-COUNTBLANK(Y$63:Y75)))</f>
        <v>0</v>
      </c>
      <c r="Z124" s="146">
        <f>IF(COUNTA(Z$63:Z75)-COUNTBLANK(Z$63:Z75)=MAX(Z$112:Z123),0,(COUNTA(Z$63:Z75)-COUNTBLANK(Z$63:Z75)))</f>
        <v>0</v>
      </c>
      <c r="AA124" s="146">
        <f>IF(COUNTA(AA$63:AA75)-COUNTBLANK(AA$63:AA75)=MAX(AA$112:AA123),0,(COUNTA(AA$63:AA75)-COUNTBLANK(AA$63:AA75)))</f>
        <v>0</v>
      </c>
      <c r="AB124" s="146">
        <f>IF(COUNTA(AB$63:AB75)-COUNTBLANK(AB$63:AB75)=MAX(AB$112:AB123),0,(COUNTA(AB$63:AB75)-COUNTBLANK(AB$63:AB75)))</f>
        <v>0</v>
      </c>
      <c r="AC124" s="146">
        <f>IF(COUNTA(AC$63:AC75)-COUNTBLANK(AC$63:AC75)=MAX(AC$112:AC123),0,(COUNTA(AC$63:AC75)-COUNTBLANK(AC$63:AC75)))</f>
        <v>0</v>
      </c>
      <c r="AD124" s="146">
        <f>IF(COUNTA(AD$63:AD75)-COUNTBLANK(AD$63:AD75)=MAX(AD$112:AD123),0,(COUNTA(AD$63:AD75)-COUNTBLANK(AD$63:AD75)))</f>
        <v>0</v>
      </c>
      <c r="AE124" s="146">
        <f>IF(COUNTA(AE$63:AE75)-COUNTBLANK(AE$63:AE75)=MAX(AE$112:AE123),0,(COUNTA(AE$63:AE75)-COUNTBLANK(AE$63:AE75)))</f>
        <v>0</v>
      </c>
      <c r="AF124" s="146">
        <f>IF(COUNTA(AF$63:AF75)-COUNTBLANK(AF$63:AF75)=MAX(AF$112:AF123),0,(COUNTA(AF$63:AF75)-COUNTBLANK(AF$63:AF75)))</f>
        <v>0</v>
      </c>
      <c r="AG124" s="146">
        <f>IF(COUNTA(AG$63:AG75)-COUNTBLANK(AG$63:AG75)=MAX(AG$112:AG123),0,(COUNTA(AG$63:AG75)-COUNTBLANK(AG$63:AG75)))</f>
        <v>0</v>
      </c>
      <c r="AH124" s="144">
        <f>IF(COUNTA(AH$63:AH75)-COUNTBLANK(AH$63:AH75)=MAX(AH$112:AH123),0,(COUNTA(AH$63:AH75)-COUNTBLANK(AH$63:AH75)))</f>
        <v>0</v>
      </c>
    </row>
    <row r="125" spans="1:34" ht="13.15" customHeight="1" x14ac:dyDescent="0.2">
      <c r="A125" s="142">
        <f>IFERROR(IF(A124+1&lt;=MAX('デイリーデータ (2)'!G:G),A124+1,""),"")</f>
        <v>14</v>
      </c>
      <c r="B125" s="143" t="str">
        <f t="shared" si="42"/>
        <v>52687</v>
      </c>
      <c r="C125" s="144" t="str">
        <f t="shared" si="46"/>
        <v>坪野 寿恵</v>
      </c>
      <c r="D125" s="166">
        <f>IF(COUNTA(D$63:D76)-COUNTBLANK(D$63:D76)=MAX(D$112:D124),0,(COUNTA(D$63:D76)-COUNTBLANK(D$63:D76)))</f>
        <v>0</v>
      </c>
      <c r="E125" s="146">
        <f>IF(COUNTA(E$63:E76)-COUNTBLANK(E$63:E76)=MAX(E$112:E124),0,(COUNTA(E$63:E76)-COUNTBLANK(E$63:E76)))</f>
        <v>0</v>
      </c>
      <c r="F125" s="146">
        <f>IF(COUNTA(F$63:F76)-COUNTBLANK(F$63:F76)=MAX(F$112:F124),0,(COUNTA(F$63:F76)-COUNTBLANK(F$63:F76)))</f>
        <v>0</v>
      </c>
      <c r="G125" s="146">
        <f>IF(COUNTA(G$63:G76)-COUNTBLANK(G$63:G76)=MAX(G$112:G124),0,(COUNTA(G$63:G76)-COUNTBLANK(G$63:G76)))</f>
        <v>0</v>
      </c>
      <c r="H125" s="146">
        <f>IF(COUNTA(H$63:H76)-COUNTBLANK(H$63:H76)=MAX(H$112:H124),0,(COUNTA(H$63:H76)-COUNTBLANK(H$63:H76)))</f>
        <v>0</v>
      </c>
      <c r="I125" s="146">
        <f>IF(COUNTA(I$63:I76)-COUNTBLANK(I$63:I76)=MAX(I$112:I124),0,(COUNTA(I$63:I76)-COUNTBLANK(I$63:I76)))</f>
        <v>0</v>
      </c>
      <c r="J125" s="146">
        <f>IF(COUNTA(J$63:J76)-COUNTBLANK(J$63:J76)=MAX(J$112:J124),0,(COUNTA(J$63:J76)-COUNTBLANK(J$63:J76)))</f>
        <v>0</v>
      </c>
      <c r="K125" s="146">
        <f>IF(COUNTA(K$63:K76)-COUNTBLANK(K$63:K76)=MAX(K$112:K124),0,(COUNTA(K$63:K76)-COUNTBLANK(K$63:K76)))</f>
        <v>0</v>
      </c>
      <c r="L125" s="146">
        <f>IF(COUNTA(L$63:L76)-COUNTBLANK(L$63:L76)=MAX(L$112:L124),0,(COUNTA(L$63:L76)-COUNTBLANK(L$63:L76)))</f>
        <v>0</v>
      </c>
      <c r="M125" s="146">
        <f>IF(COUNTA(M$63:M76)-COUNTBLANK(M$63:M76)=MAX(M$112:M124),0,(COUNTA(M$63:M76)-COUNTBLANK(M$63:M76)))</f>
        <v>0</v>
      </c>
      <c r="N125" s="146">
        <f>IF(COUNTA(N$63:N76)-COUNTBLANK(N$63:N76)=MAX(N$112:N124),0,(COUNTA(N$63:N76)-COUNTBLANK(N$63:N76)))</f>
        <v>0</v>
      </c>
      <c r="O125" s="146">
        <f>IF(COUNTA(O$63:O76)-COUNTBLANK(O$63:O76)=MAX(O$112:O124),0,(COUNTA(O$63:O76)-COUNTBLANK(O$63:O76)))</f>
        <v>0</v>
      </c>
      <c r="P125" s="146">
        <f>IF(COUNTA(P$63:P76)-COUNTBLANK(P$63:P76)=MAX(P$112:P124),0,(COUNTA(P$63:P76)-COUNTBLANK(P$63:P76)))</f>
        <v>0</v>
      </c>
      <c r="Q125" s="146">
        <f>IF(COUNTA(Q$63:Q76)-COUNTBLANK(Q$63:Q76)=MAX(Q$112:Q124),0,(COUNTA(Q$63:Q76)-COUNTBLANK(Q$63:Q76)))</f>
        <v>0</v>
      </c>
      <c r="R125" s="146">
        <f>IF(COUNTA(R$63:R76)-COUNTBLANK(R$63:R76)=MAX(R$112:R124),0,(COUNTA(R$63:R76)-COUNTBLANK(R$63:R76)))</f>
        <v>0</v>
      </c>
      <c r="S125" s="146">
        <f>IF(COUNTA(S$63:S76)-COUNTBLANK(S$63:S76)=MAX(S$112:S124),0,(COUNTA(S$63:S76)-COUNTBLANK(S$63:S76)))</f>
        <v>0</v>
      </c>
      <c r="T125" s="146">
        <f>IF(COUNTA(T$63:T76)-COUNTBLANK(T$63:T76)=MAX(T$112:T124),0,(COUNTA(T$63:T76)-COUNTBLANK(T$63:T76)))</f>
        <v>0</v>
      </c>
      <c r="U125" s="146">
        <f>IF(COUNTA(U$63:U76)-COUNTBLANK(U$63:U76)=MAX(U$112:U124),0,(COUNTA(U$63:U76)-COUNTBLANK(U$63:U76)))</f>
        <v>0</v>
      </c>
      <c r="V125" s="146">
        <f>IF(COUNTA(V$63:V76)-COUNTBLANK(V$63:V76)=MAX(V$112:V124),0,(COUNTA(V$63:V76)-COUNTBLANK(V$63:V76)))</f>
        <v>0</v>
      </c>
      <c r="W125" s="146">
        <f>IF(COUNTA(W$63:W76)-COUNTBLANK(W$63:W76)=MAX(W$112:W124),0,(COUNTA(W$63:W76)-COUNTBLANK(W$63:W76)))</f>
        <v>0</v>
      </c>
      <c r="X125" s="146">
        <f>IF(COUNTA(X$63:X76)-COUNTBLANK(X$63:X76)=MAX(X$112:X124),0,(COUNTA(X$63:X76)-COUNTBLANK(X$63:X76)))</f>
        <v>0</v>
      </c>
      <c r="Y125" s="146">
        <f>IF(COUNTA(Y$63:Y76)-COUNTBLANK(Y$63:Y76)=MAX(Y$112:Y124),0,(COUNTA(Y$63:Y76)-COUNTBLANK(Y$63:Y76)))</f>
        <v>0</v>
      </c>
      <c r="Z125" s="146">
        <f>IF(COUNTA(Z$63:Z76)-COUNTBLANK(Z$63:Z76)=MAX(Z$112:Z124),0,(COUNTA(Z$63:Z76)-COUNTBLANK(Z$63:Z76)))</f>
        <v>0</v>
      </c>
      <c r="AA125" s="146">
        <f>IF(COUNTA(AA$63:AA76)-COUNTBLANK(AA$63:AA76)=MAX(AA$112:AA124),0,(COUNTA(AA$63:AA76)-COUNTBLANK(AA$63:AA76)))</f>
        <v>0</v>
      </c>
      <c r="AB125" s="146">
        <f>IF(COUNTA(AB$63:AB76)-COUNTBLANK(AB$63:AB76)=MAX(AB$112:AB124),0,(COUNTA(AB$63:AB76)-COUNTBLANK(AB$63:AB76)))</f>
        <v>0</v>
      </c>
      <c r="AC125" s="146">
        <f>IF(COUNTA(AC$63:AC76)-COUNTBLANK(AC$63:AC76)=MAX(AC$112:AC124),0,(COUNTA(AC$63:AC76)-COUNTBLANK(AC$63:AC76)))</f>
        <v>0</v>
      </c>
      <c r="AD125" s="146">
        <f>IF(COUNTA(AD$63:AD76)-COUNTBLANK(AD$63:AD76)=MAX(AD$112:AD124),0,(COUNTA(AD$63:AD76)-COUNTBLANK(AD$63:AD76)))</f>
        <v>0</v>
      </c>
      <c r="AE125" s="146">
        <f>IF(COUNTA(AE$63:AE76)-COUNTBLANK(AE$63:AE76)=MAX(AE$112:AE124),0,(COUNTA(AE$63:AE76)-COUNTBLANK(AE$63:AE76)))</f>
        <v>0</v>
      </c>
      <c r="AF125" s="146">
        <f>IF(COUNTA(AF$63:AF76)-COUNTBLANK(AF$63:AF76)=MAX(AF$112:AF124),0,(COUNTA(AF$63:AF76)-COUNTBLANK(AF$63:AF76)))</f>
        <v>0</v>
      </c>
      <c r="AG125" s="146">
        <f>IF(COUNTA(AG$63:AG76)-COUNTBLANK(AG$63:AG76)=MAX(AG$112:AG124),0,(COUNTA(AG$63:AG76)-COUNTBLANK(AG$63:AG76)))</f>
        <v>0</v>
      </c>
      <c r="AH125" s="144">
        <f>IF(COUNTA(AH$63:AH76)-COUNTBLANK(AH$63:AH76)=MAX(AH$112:AH124),0,(COUNTA(AH$63:AH76)-COUNTBLANK(AH$63:AH76)))</f>
        <v>0</v>
      </c>
    </row>
    <row r="126" spans="1:34" ht="13.15" customHeight="1" x14ac:dyDescent="0.2">
      <c r="A126" s="142">
        <f>IFERROR(IF(A125+1&lt;=MAX('デイリーデータ (2)'!G:G),A125+1,""),"")</f>
        <v>15</v>
      </c>
      <c r="B126" s="143" t="str">
        <f t="shared" si="42"/>
        <v>56712</v>
      </c>
      <c r="C126" s="144" t="str">
        <f t="shared" si="46"/>
        <v>山田 正則</v>
      </c>
      <c r="D126" s="166">
        <f>IF(COUNTA(D$63:D77)-COUNTBLANK(D$63:D77)=MAX(D$112:D125),0,(COUNTA(D$63:D77)-COUNTBLANK(D$63:D77)))</f>
        <v>0</v>
      </c>
      <c r="E126" s="146">
        <f>IF(COUNTA(E$63:E77)-COUNTBLANK(E$63:E77)=MAX(E$112:E125),0,(COUNTA(E$63:E77)-COUNTBLANK(E$63:E77)))</f>
        <v>0</v>
      </c>
      <c r="F126" s="146">
        <f>IF(COUNTA(F$63:F77)-COUNTBLANK(F$63:F77)=MAX(F$112:F125),0,(COUNTA(F$63:F77)-COUNTBLANK(F$63:F77)))</f>
        <v>0</v>
      </c>
      <c r="G126" s="146">
        <f>IF(COUNTA(G$63:G77)-COUNTBLANK(G$63:G77)=MAX(G$112:G125),0,(COUNTA(G$63:G77)-COUNTBLANK(G$63:G77)))</f>
        <v>0</v>
      </c>
      <c r="H126" s="146">
        <f>IF(COUNTA(H$63:H77)-COUNTBLANK(H$63:H77)=MAX(H$112:H125),0,(COUNTA(H$63:H77)-COUNTBLANK(H$63:H77)))</f>
        <v>0</v>
      </c>
      <c r="I126" s="146">
        <f>IF(COUNTA(I$63:I77)-COUNTBLANK(I$63:I77)=MAX(I$112:I125),0,(COUNTA(I$63:I77)-COUNTBLANK(I$63:I77)))</f>
        <v>0</v>
      </c>
      <c r="J126" s="146">
        <f>IF(COUNTA(J$63:J77)-COUNTBLANK(J$63:J77)=MAX(J$112:J125),0,(COUNTA(J$63:J77)-COUNTBLANK(J$63:J77)))</f>
        <v>0</v>
      </c>
      <c r="K126" s="146">
        <f>IF(COUNTA(K$63:K77)-COUNTBLANK(K$63:K77)=MAX(K$112:K125),0,(COUNTA(K$63:K77)-COUNTBLANK(K$63:K77)))</f>
        <v>0</v>
      </c>
      <c r="L126" s="146">
        <f>IF(COUNTA(L$63:L77)-COUNTBLANK(L$63:L77)=MAX(L$112:L125),0,(COUNTA(L$63:L77)-COUNTBLANK(L$63:L77)))</f>
        <v>0</v>
      </c>
      <c r="M126" s="146">
        <f>IF(COUNTA(M$63:M77)-COUNTBLANK(M$63:M77)=MAX(M$112:M125),0,(COUNTA(M$63:M77)-COUNTBLANK(M$63:M77)))</f>
        <v>0</v>
      </c>
      <c r="N126" s="146">
        <f>IF(COUNTA(N$63:N77)-COUNTBLANK(N$63:N77)=MAX(N$112:N125),0,(COUNTA(N$63:N77)-COUNTBLANK(N$63:N77)))</f>
        <v>0</v>
      </c>
      <c r="O126" s="146">
        <f>IF(COUNTA(O$63:O77)-COUNTBLANK(O$63:O77)=MAX(O$112:O125),0,(COUNTA(O$63:O77)-COUNTBLANK(O$63:O77)))</f>
        <v>0</v>
      </c>
      <c r="P126" s="146">
        <f>IF(COUNTA(P$63:P77)-COUNTBLANK(P$63:P77)=MAX(P$112:P125),0,(COUNTA(P$63:P77)-COUNTBLANK(P$63:P77)))</f>
        <v>0</v>
      </c>
      <c r="Q126" s="146">
        <f>IF(COUNTA(Q$63:Q77)-COUNTBLANK(Q$63:Q77)=MAX(Q$112:Q125),0,(COUNTA(Q$63:Q77)-COUNTBLANK(Q$63:Q77)))</f>
        <v>0</v>
      </c>
      <c r="R126" s="146">
        <f>IF(COUNTA(R$63:R77)-COUNTBLANK(R$63:R77)=MAX(R$112:R125),0,(COUNTA(R$63:R77)-COUNTBLANK(R$63:R77)))</f>
        <v>0</v>
      </c>
      <c r="S126" s="146">
        <f>IF(COUNTA(S$63:S77)-COUNTBLANK(S$63:S77)=MAX(S$112:S125),0,(COUNTA(S$63:S77)-COUNTBLANK(S$63:S77)))</f>
        <v>0</v>
      </c>
      <c r="T126" s="146">
        <f>IF(COUNTA(T$63:T77)-COUNTBLANK(T$63:T77)=MAX(T$112:T125),0,(COUNTA(T$63:T77)-COUNTBLANK(T$63:T77)))</f>
        <v>0</v>
      </c>
      <c r="U126" s="146">
        <f>IF(COUNTA(U$63:U77)-COUNTBLANK(U$63:U77)=MAX(U$112:U125),0,(COUNTA(U$63:U77)-COUNTBLANK(U$63:U77)))</f>
        <v>0</v>
      </c>
      <c r="V126" s="146">
        <f>IF(COUNTA(V$63:V77)-COUNTBLANK(V$63:V77)=MAX(V$112:V125),0,(COUNTA(V$63:V77)-COUNTBLANK(V$63:V77)))</f>
        <v>0</v>
      </c>
      <c r="W126" s="146">
        <f>IF(COUNTA(W$63:W77)-COUNTBLANK(W$63:W77)=MAX(W$112:W125),0,(COUNTA(W$63:W77)-COUNTBLANK(W$63:W77)))</f>
        <v>0</v>
      </c>
      <c r="X126" s="146">
        <f>IF(COUNTA(X$63:X77)-COUNTBLANK(X$63:X77)=MAX(X$112:X125),0,(COUNTA(X$63:X77)-COUNTBLANK(X$63:X77)))</f>
        <v>0</v>
      </c>
      <c r="Y126" s="146">
        <f>IF(COUNTA(Y$63:Y77)-COUNTBLANK(Y$63:Y77)=MAX(Y$112:Y125),0,(COUNTA(Y$63:Y77)-COUNTBLANK(Y$63:Y77)))</f>
        <v>0</v>
      </c>
      <c r="Z126" s="146">
        <f>IF(COUNTA(Z$63:Z77)-COUNTBLANK(Z$63:Z77)=MAX(Z$112:Z125),0,(COUNTA(Z$63:Z77)-COUNTBLANK(Z$63:Z77)))</f>
        <v>0</v>
      </c>
      <c r="AA126" s="146">
        <f>IF(COUNTA(AA$63:AA77)-COUNTBLANK(AA$63:AA77)=MAX(AA$112:AA125),0,(COUNTA(AA$63:AA77)-COUNTBLANK(AA$63:AA77)))</f>
        <v>0</v>
      </c>
      <c r="AB126" s="146">
        <f>IF(COUNTA(AB$63:AB77)-COUNTBLANK(AB$63:AB77)=MAX(AB$112:AB125),0,(COUNTA(AB$63:AB77)-COUNTBLANK(AB$63:AB77)))</f>
        <v>0</v>
      </c>
      <c r="AC126" s="146">
        <f>IF(COUNTA(AC$63:AC77)-COUNTBLANK(AC$63:AC77)=MAX(AC$112:AC125),0,(COUNTA(AC$63:AC77)-COUNTBLANK(AC$63:AC77)))</f>
        <v>0</v>
      </c>
      <c r="AD126" s="146">
        <f>IF(COUNTA(AD$63:AD77)-COUNTBLANK(AD$63:AD77)=MAX(AD$112:AD125),0,(COUNTA(AD$63:AD77)-COUNTBLANK(AD$63:AD77)))</f>
        <v>0</v>
      </c>
      <c r="AE126" s="146">
        <f>IF(COUNTA(AE$63:AE77)-COUNTBLANK(AE$63:AE77)=MAX(AE$112:AE125),0,(COUNTA(AE$63:AE77)-COUNTBLANK(AE$63:AE77)))</f>
        <v>0</v>
      </c>
      <c r="AF126" s="146">
        <f>IF(COUNTA(AF$63:AF77)-COUNTBLANK(AF$63:AF77)=MAX(AF$112:AF125),0,(COUNTA(AF$63:AF77)-COUNTBLANK(AF$63:AF77)))</f>
        <v>0</v>
      </c>
      <c r="AG126" s="146">
        <f>IF(COUNTA(AG$63:AG77)-COUNTBLANK(AG$63:AG77)=MAX(AG$112:AG125),0,(COUNTA(AG$63:AG77)-COUNTBLANK(AG$63:AG77)))</f>
        <v>0</v>
      </c>
      <c r="AH126" s="144">
        <f>IF(COUNTA(AH$63:AH77)-COUNTBLANK(AH$63:AH77)=MAX(AH$112:AH125),0,(COUNTA(AH$63:AH77)-COUNTBLANK(AH$63:AH77)))</f>
        <v>0</v>
      </c>
    </row>
    <row r="127" spans="1:34" ht="13.15" customHeight="1" x14ac:dyDescent="0.2">
      <c r="A127" s="142">
        <f>IFERROR(IF(A126+1&lt;=MAX('デイリーデータ (2)'!G:G),A126+1,""),"")</f>
        <v>16</v>
      </c>
      <c r="B127" s="143" t="str">
        <f t="shared" ref="B127:B158" si="47">IFERROR(VLOOKUP(A127,stuff,2,FALSE),"")</f>
        <v>97962</v>
      </c>
      <c r="C127" s="144" t="str">
        <f t="shared" si="46"/>
        <v>林 亮子</v>
      </c>
      <c r="D127" s="166">
        <f>IF(COUNTA(D$63:D78)-COUNTBLANK(D$63:D78)=MAX(D$112:D126),0,(COUNTA(D$63:D78)-COUNTBLANK(D$63:D78)))</f>
        <v>0</v>
      </c>
      <c r="E127" s="146">
        <f>IF(COUNTA(E$63:E78)-COUNTBLANK(E$63:E78)=MAX(E$112:E126),0,(COUNTA(E$63:E78)-COUNTBLANK(E$63:E78)))</f>
        <v>0</v>
      </c>
      <c r="F127" s="146">
        <f>IF(COUNTA(F$63:F78)-COUNTBLANK(F$63:F78)=MAX(F$112:F126),0,(COUNTA(F$63:F78)-COUNTBLANK(F$63:F78)))</f>
        <v>0</v>
      </c>
      <c r="G127" s="146">
        <f>IF(COUNTA(G$63:G78)-COUNTBLANK(G$63:G78)=MAX(G$112:G126),0,(COUNTA(G$63:G78)-COUNTBLANK(G$63:G78)))</f>
        <v>0</v>
      </c>
      <c r="H127" s="146">
        <f>IF(COUNTA(H$63:H78)-COUNTBLANK(H$63:H78)=MAX(H$112:H126),0,(COUNTA(H$63:H78)-COUNTBLANK(H$63:H78)))</f>
        <v>0</v>
      </c>
      <c r="I127" s="146">
        <f>IF(COUNTA(I$63:I78)-COUNTBLANK(I$63:I78)=MAX(I$112:I126),0,(COUNTA(I$63:I78)-COUNTBLANK(I$63:I78)))</f>
        <v>0</v>
      </c>
      <c r="J127" s="146">
        <f>IF(COUNTA(J$63:J78)-COUNTBLANK(J$63:J78)=MAX(J$112:J126),0,(COUNTA(J$63:J78)-COUNTBLANK(J$63:J78)))</f>
        <v>0</v>
      </c>
      <c r="K127" s="146">
        <f>IF(COUNTA(K$63:K78)-COUNTBLANK(K$63:K78)=MAX(K$112:K126),0,(COUNTA(K$63:K78)-COUNTBLANK(K$63:K78)))</f>
        <v>0</v>
      </c>
      <c r="L127" s="146">
        <f>IF(COUNTA(L$63:L78)-COUNTBLANK(L$63:L78)=MAX(L$112:L126),0,(COUNTA(L$63:L78)-COUNTBLANK(L$63:L78)))</f>
        <v>0</v>
      </c>
      <c r="M127" s="146">
        <f>IF(COUNTA(M$63:M78)-COUNTBLANK(M$63:M78)=MAX(M$112:M126),0,(COUNTA(M$63:M78)-COUNTBLANK(M$63:M78)))</f>
        <v>0</v>
      </c>
      <c r="N127" s="146">
        <f>IF(COUNTA(N$63:N78)-COUNTBLANK(N$63:N78)=MAX(N$112:N126),0,(COUNTA(N$63:N78)-COUNTBLANK(N$63:N78)))</f>
        <v>0</v>
      </c>
      <c r="O127" s="146">
        <f>IF(COUNTA(O$63:O78)-COUNTBLANK(O$63:O78)=MAX(O$112:O126),0,(COUNTA(O$63:O78)-COUNTBLANK(O$63:O78)))</f>
        <v>0</v>
      </c>
      <c r="P127" s="146">
        <f>IF(COUNTA(P$63:P78)-COUNTBLANK(P$63:P78)=MAX(P$112:P126),0,(COUNTA(P$63:P78)-COUNTBLANK(P$63:P78)))</f>
        <v>0</v>
      </c>
      <c r="Q127" s="146">
        <f>IF(COUNTA(Q$63:Q78)-COUNTBLANK(Q$63:Q78)=MAX(Q$112:Q126),0,(COUNTA(Q$63:Q78)-COUNTBLANK(Q$63:Q78)))</f>
        <v>0</v>
      </c>
      <c r="R127" s="146">
        <f>IF(COUNTA(R$63:R78)-COUNTBLANK(R$63:R78)=MAX(R$112:R126),0,(COUNTA(R$63:R78)-COUNTBLANK(R$63:R78)))</f>
        <v>0</v>
      </c>
      <c r="S127" s="146">
        <f>IF(COUNTA(S$63:S78)-COUNTBLANK(S$63:S78)=MAX(S$112:S126),0,(COUNTA(S$63:S78)-COUNTBLANK(S$63:S78)))</f>
        <v>0</v>
      </c>
      <c r="T127" s="146">
        <f>IF(COUNTA(T$63:T78)-COUNTBLANK(T$63:T78)=MAX(T$112:T126),0,(COUNTA(T$63:T78)-COUNTBLANK(T$63:T78)))</f>
        <v>0</v>
      </c>
      <c r="U127" s="146">
        <f>IF(COUNTA(U$63:U78)-COUNTBLANK(U$63:U78)=MAX(U$112:U126),0,(COUNTA(U$63:U78)-COUNTBLANK(U$63:U78)))</f>
        <v>0</v>
      </c>
      <c r="V127" s="146">
        <f>IF(COUNTA(V$63:V78)-COUNTBLANK(V$63:V78)=MAX(V$112:V126),0,(COUNTA(V$63:V78)-COUNTBLANK(V$63:V78)))</f>
        <v>0</v>
      </c>
      <c r="W127" s="146">
        <f>IF(COUNTA(W$63:W78)-COUNTBLANK(W$63:W78)=MAX(W$112:W126),0,(COUNTA(W$63:W78)-COUNTBLANK(W$63:W78)))</f>
        <v>0</v>
      </c>
      <c r="X127" s="146">
        <f>IF(COUNTA(X$63:X78)-COUNTBLANK(X$63:X78)=MAX(X$112:X126),0,(COUNTA(X$63:X78)-COUNTBLANK(X$63:X78)))</f>
        <v>0</v>
      </c>
      <c r="Y127" s="146">
        <f>IF(COUNTA(Y$63:Y78)-COUNTBLANK(Y$63:Y78)=MAX(Y$112:Y126),0,(COUNTA(Y$63:Y78)-COUNTBLANK(Y$63:Y78)))</f>
        <v>0</v>
      </c>
      <c r="Z127" s="146">
        <f>IF(COUNTA(Z$63:Z78)-COUNTBLANK(Z$63:Z78)=MAX(Z$112:Z126),0,(COUNTA(Z$63:Z78)-COUNTBLANK(Z$63:Z78)))</f>
        <v>0</v>
      </c>
      <c r="AA127" s="146">
        <f>IF(COUNTA(AA$63:AA78)-COUNTBLANK(AA$63:AA78)=MAX(AA$112:AA126),0,(COUNTA(AA$63:AA78)-COUNTBLANK(AA$63:AA78)))</f>
        <v>0</v>
      </c>
      <c r="AB127" s="146">
        <f>IF(COUNTA(AB$63:AB78)-COUNTBLANK(AB$63:AB78)=MAX(AB$112:AB126),0,(COUNTA(AB$63:AB78)-COUNTBLANK(AB$63:AB78)))</f>
        <v>0</v>
      </c>
      <c r="AC127" s="146">
        <f>IF(COUNTA(AC$63:AC78)-COUNTBLANK(AC$63:AC78)=MAX(AC$112:AC126),0,(COUNTA(AC$63:AC78)-COUNTBLANK(AC$63:AC78)))</f>
        <v>0</v>
      </c>
      <c r="AD127" s="146">
        <f>IF(COUNTA(AD$63:AD78)-COUNTBLANK(AD$63:AD78)=MAX(AD$112:AD126),0,(COUNTA(AD$63:AD78)-COUNTBLANK(AD$63:AD78)))</f>
        <v>0</v>
      </c>
      <c r="AE127" s="146">
        <f>IF(COUNTA(AE$63:AE78)-COUNTBLANK(AE$63:AE78)=MAX(AE$112:AE126),0,(COUNTA(AE$63:AE78)-COUNTBLANK(AE$63:AE78)))</f>
        <v>0</v>
      </c>
      <c r="AF127" s="146">
        <f>IF(COUNTA(AF$63:AF78)-COUNTBLANK(AF$63:AF78)=MAX(AF$112:AF126),0,(COUNTA(AF$63:AF78)-COUNTBLANK(AF$63:AF78)))</f>
        <v>0</v>
      </c>
      <c r="AG127" s="146">
        <f>IF(COUNTA(AG$63:AG78)-COUNTBLANK(AG$63:AG78)=MAX(AG$112:AG126),0,(COUNTA(AG$63:AG78)-COUNTBLANK(AG$63:AG78)))</f>
        <v>0</v>
      </c>
      <c r="AH127" s="144">
        <f>IF(COUNTA(AH$63:AH78)-COUNTBLANK(AH$63:AH78)=MAX(AH$112:AH126),0,(COUNTA(AH$63:AH78)-COUNTBLANK(AH$63:AH78)))</f>
        <v>0</v>
      </c>
    </row>
    <row r="128" spans="1:34" ht="13.15" customHeight="1" x14ac:dyDescent="0.2">
      <c r="A128" s="142">
        <f>IFERROR(IF(A127+1&lt;=MAX('デイリーデータ (2)'!G:G),A127+1,""),"")</f>
        <v>17</v>
      </c>
      <c r="B128" s="143" t="str">
        <f t="shared" si="47"/>
        <v>103814</v>
      </c>
      <c r="C128" s="144" t="str">
        <f t="shared" si="46"/>
        <v>田村 能之</v>
      </c>
      <c r="D128" s="166">
        <f>IF(COUNTA(D$63:D79)-COUNTBLANK(D$63:D79)=MAX(D$112:D127),0,(COUNTA(D$63:D79)-COUNTBLANK(D$63:D79)))</f>
        <v>0</v>
      </c>
      <c r="E128" s="146">
        <f>IF(COUNTA(E$63:E79)-COUNTBLANK(E$63:E79)=MAX(E$112:E127),0,(COUNTA(E$63:E79)-COUNTBLANK(E$63:E79)))</f>
        <v>0</v>
      </c>
      <c r="F128" s="146">
        <f>IF(COUNTA(F$63:F79)-COUNTBLANK(F$63:F79)=MAX(F$112:F127),0,(COUNTA(F$63:F79)-COUNTBLANK(F$63:F79)))</f>
        <v>0</v>
      </c>
      <c r="G128" s="146">
        <f>IF(COUNTA(G$63:G79)-COUNTBLANK(G$63:G79)=MAX(G$112:G127),0,(COUNTA(G$63:G79)-COUNTBLANK(G$63:G79)))</f>
        <v>0</v>
      </c>
      <c r="H128" s="146">
        <f>IF(COUNTA(H$63:H79)-COUNTBLANK(H$63:H79)=MAX(H$112:H127),0,(COUNTA(H$63:H79)-COUNTBLANK(H$63:H79)))</f>
        <v>0</v>
      </c>
      <c r="I128" s="146">
        <f>IF(COUNTA(I$63:I79)-COUNTBLANK(I$63:I79)=MAX(I$112:I127),0,(COUNTA(I$63:I79)-COUNTBLANK(I$63:I79)))</f>
        <v>0</v>
      </c>
      <c r="J128" s="146">
        <f>IF(COUNTA(J$63:J79)-COUNTBLANK(J$63:J79)=MAX(J$112:J127),0,(COUNTA(J$63:J79)-COUNTBLANK(J$63:J79)))</f>
        <v>0</v>
      </c>
      <c r="K128" s="146">
        <f>IF(COUNTA(K$63:K79)-COUNTBLANK(K$63:K79)=MAX(K$112:K127),0,(COUNTA(K$63:K79)-COUNTBLANK(K$63:K79)))</f>
        <v>0</v>
      </c>
      <c r="L128" s="146">
        <f>IF(COUNTA(L$63:L79)-COUNTBLANK(L$63:L79)=MAX(L$112:L127),0,(COUNTA(L$63:L79)-COUNTBLANK(L$63:L79)))</f>
        <v>0</v>
      </c>
      <c r="M128" s="146">
        <f>IF(COUNTA(M$63:M79)-COUNTBLANK(M$63:M79)=MAX(M$112:M127),0,(COUNTA(M$63:M79)-COUNTBLANK(M$63:M79)))</f>
        <v>0</v>
      </c>
      <c r="N128" s="146">
        <f>IF(COUNTA(N$63:N79)-COUNTBLANK(N$63:N79)=MAX(N$112:N127),0,(COUNTA(N$63:N79)-COUNTBLANK(N$63:N79)))</f>
        <v>0</v>
      </c>
      <c r="O128" s="146">
        <f>IF(COUNTA(O$63:O79)-COUNTBLANK(O$63:O79)=MAX(O$112:O127),0,(COUNTA(O$63:O79)-COUNTBLANK(O$63:O79)))</f>
        <v>0</v>
      </c>
      <c r="P128" s="146">
        <f>IF(COUNTA(P$63:P79)-COUNTBLANK(P$63:P79)=MAX(P$112:P127),0,(COUNTA(P$63:P79)-COUNTBLANK(P$63:P79)))</f>
        <v>0</v>
      </c>
      <c r="Q128" s="146">
        <f>IF(COUNTA(Q$63:Q79)-COUNTBLANK(Q$63:Q79)=MAX(Q$112:Q127),0,(COUNTA(Q$63:Q79)-COUNTBLANK(Q$63:Q79)))</f>
        <v>0</v>
      </c>
      <c r="R128" s="146">
        <f>IF(COUNTA(R$63:R79)-COUNTBLANK(R$63:R79)=MAX(R$112:R127),0,(COUNTA(R$63:R79)-COUNTBLANK(R$63:R79)))</f>
        <v>0</v>
      </c>
      <c r="S128" s="146">
        <f>IF(COUNTA(S$63:S79)-COUNTBLANK(S$63:S79)=MAX(S$112:S127),0,(COUNTA(S$63:S79)-COUNTBLANK(S$63:S79)))</f>
        <v>0</v>
      </c>
      <c r="T128" s="146">
        <f>IF(COUNTA(T$63:T79)-COUNTBLANK(T$63:T79)=MAX(T$112:T127),0,(COUNTA(T$63:T79)-COUNTBLANK(T$63:T79)))</f>
        <v>0</v>
      </c>
      <c r="U128" s="146">
        <f>IF(COUNTA(U$63:U79)-COUNTBLANK(U$63:U79)=MAX(U$112:U127),0,(COUNTA(U$63:U79)-COUNTBLANK(U$63:U79)))</f>
        <v>0</v>
      </c>
      <c r="V128" s="146">
        <f>IF(COUNTA(V$63:V79)-COUNTBLANK(V$63:V79)=MAX(V$112:V127),0,(COUNTA(V$63:V79)-COUNTBLANK(V$63:V79)))</f>
        <v>0</v>
      </c>
      <c r="W128" s="146">
        <f>IF(COUNTA(W$63:W79)-COUNTBLANK(W$63:W79)=MAX(W$112:W127),0,(COUNTA(W$63:W79)-COUNTBLANK(W$63:W79)))</f>
        <v>0</v>
      </c>
      <c r="X128" s="146">
        <f>IF(COUNTA(X$63:X79)-COUNTBLANK(X$63:X79)=MAX(X$112:X127),0,(COUNTA(X$63:X79)-COUNTBLANK(X$63:X79)))</f>
        <v>0</v>
      </c>
      <c r="Y128" s="146">
        <f>IF(COUNTA(Y$63:Y79)-COUNTBLANK(Y$63:Y79)=MAX(Y$112:Y127),0,(COUNTA(Y$63:Y79)-COUNTBLANK(Y$63:Y79)))</f>
        <v>0</v>
      </c>
      <c r="Z128" s="146">
        <f>IF(COUNTA(Z$63:Z79)-COUNTBLANK(Z$63:Z79)=MAX(Z$112:Z127),0,(COUNTA(Z$63:Z79)-COUNTBLANK(Z$63:Z79)))</f>
        <v>0</v>
      </c>
      <c r="AA128" s="146">
        <f>IF(COUNTA(AA$63:AA79)-COUNTBLANK(AA$63:AA79)=MAX(AA$112:AA127),0,(COUNTA(AA$63:AA79)-COUNTBLANK(AA$63:AA79)))</f>
        <v>0</v>
      </c>
      <c r="AB128" s="146">
        <f>IF(COUNTA(AB$63:AB79)-COUNTBLANK(AB$63:AB79)=MAX(AB$112:AB127),0,(COUNTA(AB$63:AB79)-COUNTBLANK(AB$63:AB79)))</f>
        <v>0</v>
      </c>
      <c r="AC128" s="146">
        <f>IF(COUNTA(AC$63:AC79)-COUNTBLANK(AC$63:AC79)=MAX(AC$112:AC127),0,(COUNTA(AC$63:AC79)-COUNTBLANK(AC$63:AC79)))</f>
        <v>0</v>
      </c>
      <c r="AD128" s="146">
        <f>IF(COUNTA(AD$63:AD79)-COUNTBLANK(AD$63:AD79)=MAX(AD$112:AD127),0,(COUNTA(AD$63:AD79)-COUNTBLANK(AD$63:AD79)))</f>
        <v>0</v>
      </c>
      <c r="AE128" s="146">
        <f>IF(COUNTA(AE$63:AE79)-COUNTBLANK(AE$63:AE79)=MAX(AE$112:AE127),0,(COUNTA(AE$63:AE79)-COUNTBLANK(AE$63:AE79)))</f>
        <v>0</v>
      </c>
      <c r="AF128" s="146">
        <f>IF(COUNTA(AF$63:AF79)-COUNTBLANK(AF$63:AF79)=MAX(AF$112:AF127),0,(COUNTA(AF$63:AF79)-COUNTBLANK(AF$63:AF79)))</f>
        <v>0</v>
      </c>
      <c r="AG128" s="146">
        <f>IF(COUNTA(AG$63:AG79)-COUNTBLANK(AG$63:AG79)=MAX(AG$112:AG127),0,(COUNTA(AG$63:AG79)-COUNTBLANK(AG$63:AG79)))</f>
        <v>0</v>
      </c>
      <c r="AH128" s="144">
        <f>IF(COUNTA(AH$63:AH79)-COUNTBLANK(AH$63:AH79)=MAX(AH$112:AH127),0,(COUNTA(AH$63:AH79)-COUNTBLANK(AH$63:AH79)))</f>
        <v>0</v>
      </c>
    </row>
    <row r="129" spans="1:34" ht="13.15" customHeight="1" x14ac:dyDescent="0.2">
      <c r="A129" s="142">
        <f>IFERROR(IF(A128+1&lt;=MAX('デイリーデータ (2)'!G:G),A128+1,""),"")</f>
        <v>18</v>
      </c>
      <c r="B129" s="143" t="str">
        <f t="shared" si="47"/>
        <v>109997</v>
      </c>
      <c r="C129" s="144" t="str">
        <f t="shared" si="46"/>
        <v>庵 緋沙子</v>
      </c>
      <c r="D129" s="166">
        <f>IF(COUNTA(D$63:D80)-COUNTBLANK(D$63:D80)=MAX(D$112:D128),0,(COUNTA(D$63:D80)-COUNTBLANK(D$63:D80)))</f>
        <v>0</v>
      </c>
      <c r="E129" s="146">
        <f>IF(COUNTA(E$63:E80)-COUNTBLANK(E$63:E80)=MAX(E$112:E128),0,(COUNTA(E$63:E80)-COUNTBLANK(E$63:E80)))</f>
        <v>0</v>
      </c>
      <c r="F129" s="146">
        <f>IF(COUNTA(F$63:F80)-COUNTBLANK(F$63:F80)=MAX(F$112:F128),0,(COUNTA(F$63:F80)-COUNTBLANK(F$63:F80)))</f>
        <v>0</v>
      </c>
      <c r="G129" s="146">
        <f>IF(COUNTA(G$63:G80)-COUNTBLANK(G$63:G80)=MAX(G$112:G128),0,(COUNTA(G$63:G80)-COUNTBLANK(G$63:G80)))</f>
        <v>0</v>
      </c>
      <c r="H129" s="146">
        <f>IF(COUNTA(H$63:H80)-COUNTBLANK(H$63:H80)=MAX(H$112:H128),0,(COUNTA(H$63:H80)-COUNTBLANK(H$63:H80)))</f>
        <v>0</v>
      </c>
      <c r="I129" s="146">
        <f>IF(COUNTA(I$63:I80)-COUNTBLANK(I$63:I80)=MAX(I$112:I128),0,(COUNTA(I$63:I80)-COUNTBLANK(I$63:I80)))</f>
        <v>0</v>
      </c>
      <c r="J129" s="146">
        <f>IF(COUNTA(J$63:J80)-COUNTBLANK(J$63:J80)=MAX(J$112:J128),0,(COUNTA(J$63:J80)-COUNTBLANK(J$63:J80)))</f>
        <v>0</v>
      </c>
      <c r="K129" s="146">
        <f>IF(COUNTA(K$63:K80)-COUNTBLANK(K$63:K80)=MAX(K$112:K128),0,(COUNTA(K$63:K80)-COUNTBLANK(K$63:K80)))</f>
        <v>0</v>
      </c>
      <c r="L129" s="146">
        <f>IF(COUNTA(L$63:L80)-COUNTBLANK(L$63:L80)=MAX(L$112:L128),0,(COUNTA(L$63:L80)-COUNTBLANK(L$63:L80)))</f>
        <v>0</v>
      </c>
      <c r="M129" s="146">
        <f>IF(COUNTA(M$63:M80)-COUNTBLANK(M$63:M80)=MAX(M$112:M128),0,(COUNTA(M$63:M80)-COUNTBLANK(M$63:M80)))</f>
        <v>0</v>
      </c>
      <c r="N129" s="146">
        <f>IF(COUNTA(N$63:N80)-COUNTBLANK(N$63:N80)=MAX(N$112:N128),0,(COUNTA(N$63:N80)-COUNTBLANK(N$63:N80)))</f>
        <v>0</v>
      </c>
      <c r="O129" s="146">
        <f>IF(COUNTA(O$63:O80)-COUNTBLANK(O$63:O80)=MAX(O$112:O128),0,(COUNTA(O$63:O80)-COUNTBLANK(O$63:O80)))</f>
        <v>0</v>
      </c>
      <c r="P129" s="146">
        <f>IF(COUNTA(P$63:P80)-COUNTBLANK(P$63:P80)=MAX(P$112:P128),0,(COUNTA(P$63:P80)-COUNTBLANK(P$63:P80)))</f>
        <v>0</v>
      </c>
      <c r="Q129" s="146">
        <f>IF(COUNTA(Q$63:Q80)-COUNTBLANK(Q$63:Q80)=MAX(Q$112:Q128),0,(COUNTA(Q$63:Q80)-COUNTBLANK(Q$63:Q80)))</f>
        <v>0</v>
      </c>
      <c r="R129" s="146">
        <f>IF(COUNTA(R$63:R80)-COUNTBLANK(R$63:R80)=MAX(R$112:R128),0,(COUNTA(R$63:R80)-COUNTBLANK(R$63:R80)))</f>
        <v>0</v>
      </c>
      <c r="S129" s="146">
        <f>IF(COUNTA(S$63:S80)-COUNTBLANK(S$63:S80)=MAX(S$112:S128),0,(COUNTA(S$63:S80)-COUNTBLANK(S$63:S80)))</f>
        <v>0</v>
      </c>
      <c r="T129" s="146">
        <f>IF(COUNTA(T$63:T80)-COUNTBLANK(T$63:T80)=MAX(T$112:T128),0,(COUNTA(T$63:T80)-COUNTBLANK(T$63:T80)))</f>
        <v>0</v>
      </c>
      <c r="U129" s="146">
        <f>IF(COUNTA(U$63:U80)-COUNTBLANK(U$63:U80)=MAX(U$112:U128),0,(COUNTA(U$63:U80)-COUNTBLANK(U$63:U80)))</f>
        <v>0</v>
      </c>
      <c r="V129" s="146">
        <f>IF(COUNTA(V$63:V80)-COUNTBLANK(V$63:V80)=MAX(V$112:V128),0,(COUNTA(V$63:V80)-COUNTBLANK(V$63:V80)))</f>
        <v>0</v>
      </c>
      <c r="W129" s="146">
        <f>IF(COUNTA(W$63:W80)-COUNTBLANK(W$63:W80)=MAX(W$112:W128),0,(COUNTA(W$63:W80)-COUNTBLANK(W$63:W80)))</f>
        <v>0</v>
      </c>
      <c r="X129" s="146">
        <f>IF(COUNTA(X$63:X80)-COUNTBLANK(X$63:X80)=MAX(X$112:X128),0,(COUNTA(X$63:X80)-COUNTBLANK(X$63:X80)))</f>
        <v>0</v>
      </c>
      <c r="Y129" s="146">
        <f>IF(COUNTA(Y$63:Y80)-COUNTBLANK(Y$63:Y80)=MAX(Y$112:Y128),0,(COUNTA(Y$63:Y80)-COUNTBLANK(Y$63:Y80)))</f>
        <v>0</v>
      </c>
      <c r="Z129" s="146">
        <f>IF(COUNTA(Z$63:Z80)-COUNTBLANK(Z$63:Z80)=MAX(Z$112:Z128),0,(COUNTA(Z$63:Z80)-COUNTBLANK(Z$63:Z80)))</f>
        <v>0</v>
      </c>
      <c r="AA129" s="146">
        <f>IF(COUNTA(AA$63:AA80)-COUNTBLANK(AA$63:AA80)=MAX(AA$112:AA128),0,(COUNTA(AA$63:AA80)-COUNTBLANK(AA$63:AA80)))</f>
        <v>0</v>
      </c>
      <c r="AB129" s="146">
        <f>IF(COUNTA(AB$63:AB80)-COUNTBLANK(AB$63:AB80)=MAX(AB$112:AB128),0,(COUNTA(AB$63:AB80)-COUNTBLANK(AB$63:AB80)))</f>
        <v>0</v>
      </c>
      <c r="AC129" s="146">
        <f>IF(COUNTA(AC$63:AC80)-COUNTBLANK(AC$63:AC80)=MAX(AC$112:AC128),0,(COUNTA(AC$63:AC80)-COUNTBLANK(AC$63:AC80)))</f>
        <v>0</v>
      </c>
      <c r="AD129" s="146">
        <f>IF(COUNTA(AD$63:AD80)-COUNTBLANK(AD$63:AD80)=MAX(AD$112:AD128),0,(COUNTA(AD$63:AD80)-COUNTBLANK(AD$63:AD80)))</f>
        <v>0</v>
      </c>
      <c r="AE129" s="146">
        <f>IF(COUNTA(AE$63:AE80)-COUNTBLANK(AE$63:AE80)=MAX(AE$112:AE128),0,(COUNTA(AE$63:AE80)-COUNTBLANK(AE$63:AE80)))</f>
        <v>0</v>
      </c>
      <c r="AF129" s="146">
        <f>IF(COUNTA(AF$63:AF80)-COUNTBLANK(AF$63:AF80)=MAX(AF$112:AF128),0,(COUNTA(AF$63:AF80)-COUNTBLANK(AF$63:AF80)))</f>
        <v>0</v>
      </c>
      <c r="AG129" s="146">
        <f>IF(COUNTA(AG$63:AG80)-COUNTBLANK(AG$63:AG80)=MAX(AG$112:AG128),0,(COUNTA(AG$63:AG80)-COUNTBLANK(AG$63:AG80)))</f>
        <v>0</v>
      </c>
      <c r="AH129" s="144">
        <f>IF(COUNTA(AH$63:AH80)-COUNTBLANK(AH$63:AH80)=MAX(AH$112:AH128),0,(COUNTA(AH$63:AH80)-COUNTBLANK(AH$63:AH80)))</f>
        <v>0</v>
      </c>
    </row>
    <row r="130" spans="1:34" ht="13.15" customHeight="1" x14ac:dyDescent="0.2">
      <c r="A130" s="142">
        <f>IFERROR(IF(A129+1&lt;=MAX('デイリーデータ (2)'!G:G),A129+1,""),"")</f>
        <v>19</v>
      </c>
      <c r="B130" s="143" t="str">
        <f t="shared" si="47"/>
        <v>79269</v>
      </c>
      <c r="C130" s="144" t="str">
        <f t="shared" si="46"/>
        <v>冨田 紗詠子</v>
      </c>
      <c r="D130" s="166">
        <f>IF(COUNTA(D$63:D81)-COUNTBLANK(D$63:D81)=MAX(D$112:D129),0,(COUNTA(D$63:D81)-COUNTBLANK(D$63:D81)))</f>
        <v>0</v>
      </c>
      <c r="E130" s="146">
        <f>IF(COUNTA(E$63:E81)-COUNTBLANK(E$63:E81)=MAX(E$112:E129),0,(COUNTA(E$63:E81)-COUNTBLANK(E$63:E81)))</f>
        <v>0</v>
      </c>
      <c r="F130" s="146">
        <f>IF(COUNTA(F$63:F81)-COUNTBLANK(F$63:F81)=MAX(F$112:F129),0,(COUNTA(F$63:F81)-COUNTBLANK(F$63:F81)))</f>
        <v>0</v>
      </c>
      <c r="G130" s="146">
        <f>IF(COUNTA(G$63:G81)-COUNTBLANK(G$63:G81)=MAX(G$112:G129),0,(COUNTA(G$63:G81)-COUNTBLANK(G$63:G81)))</f>
        <v>0</v>
      </c>
      <c r="H130" s="146">
        <f>IF(COUNTA(H$63:H81)-COUNTBLANK(H$63:H81)=MAX(H$112:H129),0,(COUNTA(H$63:H81)-COUNTBLANK(H$63:H81)))</f>
        <v>0</v>
      </c>
      <c r="I130" s="146">
        <f>IF(COUNTA(I$63:I81)-COUNTBLANK(I$63:I81)=MAX(I$112:I129),0,(COUNTA(I$63:I81)-COUNTBLANK(I$63:I81)))</f>
        <v>0</v>
      </c>
      <c r="J130" s="146">
        <f>IF(COUNTA(J$63:J81)-COUNTBLANK(J$63:J81)=MAX(J$112:J129),0,(COUNTA(J$63:J81)-COUNTBLANK(J$63:J81)))</f>
        <v>0</v>
      </c>
      <c r="K130" s="146">
        <f>IF(COUNTA(K$63:K81)-COUNTBLANK(K$63:K81)=MAX(K$112:K129),0,(COUNTA(K$63:K81)-COUNTBLANK(K$63:K81)))</f>
        <v>0</v>
      </c>
      <c r="L130" s="146">
        <f>IF(COUNTA(L$63:L81)-COUNTBLANK(L$63:L81)=MAX(L$112:L129),0,(COUNTA(L$63:L81)-COUNTBLANK(L$63:L81)))</f>
        <v>0</v>
      </c>
      <c r="M130" s="146">
        <f>IF(COUNTA(M$63:M81)-COUNTBLANK(M$63:M81)=MAX(M$112:M129),0,(COUNTA(M$63:M81)-COUNTBLANK(M$63:M81)))</f>
        <v>0</v>
      </c>
      <c r="N130" s="146">
        <f>IF(COUNTA(N$63:N81)-COUNTBLANK(N$63:N81)=MAX(N$112:N129),0,(COUNTA(N$63:N81)-COUNTBLANK(N$63:N81)))</f>
        <v>0</v>
      </c>
      <c r="O130" s="146">
        <f>IF(COUNTA(O$63:O81)-COUNTBLANK(O$63:O81)=MAX(O$112:O129),0,(COUNTA(O$63:O81)-COUNTBLANK(O$63:O81)))</f>
        <v>0</v>
      </c>
      <c r="P130" s="146">
        <f>IF(COUNTA(P$63:P81)-COUNTBLANK(P$63:P81)=MAX(P$112:P129),0,(COUNTA(P$63:P81)-COUNTBLANK(P$63:P81)))</f>
        <v>0</v>
      </c>
      <c r="Q130" s="146">
        <f>IF(COUNTA(Q$63:Q81)-COUNTBLANK(Q$63:Q81)=MAX(Q$112:Q129),0,(COUNTA(Q$63:Q81)-COUNTBLANK(Q$63:Q81)))</f>
        <v>0</v>
      </c>
      <c r="R130" s="146">
        <f>IF(COUNTA(R$63:R81)-COUNTBLANK(R$63:R81)=MAX(R$112:R129),0,(COUNTA(R$63:R81)-COUNTBLANK(R$63:R81)))</f>
        <v>0</v>
      </c>
      <c r="S130" s="146">
        <f>IF(COUNTA(S$63:S81)-COUNTBLANK(S$63:S81)=MAX(S$112:S129),0,(COUNTA(S$63:S81)-COUNTBLANK(S$63:S81)))</f>
        <v>0</v>
      </c>
      <c r="T130" s="146">
        <f>IF(COUNTA(T$63:T81)-COUNTBLANK(T$63:T81)=MAX(T$112:T129),0,(COUNTA(T$63:T81)-COUNTBLANK(T$63:T81)))</f>
        <v>0</v>
      </c>
      <c r="U130" s="146">
        <f>IF(COUNTA(U$63:U81)-COUNTBLANK(U$63:U81)=MAX(U$112:U129),0,(COUNTA(U$63:U81)-COUNTBLANK(U$63:U81)))</f>
        <v>0</v>
      </c>
      <c r="V130" s="146">
        <f>IF(COUNTA(V$63:V81)-COUNTBLANK(V$63:V81)=MAX(V$112:V129),0,(COUNTA(V$63:V81)-COUNTBLANK(V$63:V81)))</f>
        <v>0</v>
      </c>
      <c r="W130" s="146">
        <f>IF(COUNTA(W$63:W81)-COUNTBLANK(W$63:W81)=MAX(W$112:W129),0,(COUNTA(W$63:W81)-COUNTBLANK(W$63:W81)))</f>
        <v>0</v>
      </c>
      <c r="X130" s="146">
        <f>IF(COUNTA(X$63:X81)-COUNTBLANK(X$63:X81)=MAX(X$112:X129),0,(COUNTA(X$63:X81)-COUNTBLANK(X$63:X81)))</f>
        <v>0</v>
      </c>
      <c r="Y130" s="146">
        <f>IF(COUNTA(Y$63:Y81)-COUNTBLANK(Y$63:Y81)=MAX(Y$112:Y129),0,(COUNTA(Y$63:Y81)-COUNTBLANK(Y$63:Y81)))</f>
        <v>0</v>
      </c>
      <c r="Z130" s="146">
        <f>IF(COUNTA(Z$63:Z81)-COUNTBLANK(Z$63:Z81)=MAX(Z$112:Z129),0,(COUNTA(Z$63:Z81)-COUNTBLANK(Z$63:Z81)))</f>
        <v>0</v>
      </c>
      <c r="AA130" s="146">
        <f>IF(COUNTA(AA$63:AA81)-COUNTBLANK(AA$63:AA81)=MAX(AA$112:AA129),0,(COUNTA(AA$63:AA81)-COUNTBLANK(AA$63:AA81)))</f>
        <v>0</v>
      </c>
      <c r="AB130" s="146">
        <f>IF(COUNTA(AB$63:AB81)-COUNTBLANK(AB$63:AB81)=MAX(AB$112:AB129),0,(COUNTA(AB$63:AB81)-COUNTBLANK(AB$63:AB81)))</f>
        <v>0</v>
      </c>
      <c r="AC130" s="146">
        <f>IF(COUNTA(AC$63:AC81)-COUNTBLANK(AC$63:AC81)=MAX(AC$112:AC129),0,(COUNTA(AC$63:AC81)-COUNTBLANK(AC$63:AC81)))</f>
        <v>0</v>
      </c>
      <c r="AD130" s="146">
        <f>IF(COUNTA(AD$63:AD81)-COUNTBLANK(AD$63:AD81)=MAX(AD$112:AD129),0,(COUNTA(AD$63:AD81)-COUNTBLANK(AD$63:AD81)))</f>
        <v>0</v>
      </c>
      <c r="AE130" s="146">
        <f>IF(COUNTA(AE$63:AE81)-COUNTBLANK(AE$63:AE81)=MAX(AE$112:AE129),0,(COUNTA(AE$63:AE81)-COUNTBLANK(AE$63:AE81)))</f>
        <v>0</v>
      </c>
      <c r="AF130" s="146">
        <f>IF(COUNTA(AF$63:AF81)-COUNTBLANK(AF$63:AF81)=MAX(AF$112:AF129),0,(COUNTA(AF$63:AF81)-COUNTBLANK(AF$63:AF81)))</f>
        <v>0</v>
      </c>
      <c r="AG130" s="146">
        <f>IF(COUNTA(AG$63:AG81)-COUNTBLANK(AG$63:AG81)=MAX(AG$112:AG129),0,(COUNTA(AG$63:AG81)-COUNTBLANK(AG$63:AG81)))</f>
        <v>0</v>
      </c>
      <c r="AH130" s="144">
        <f>IF(COUNTA(AH$63:AH81)-COUNTBLANK(AH$63:AH81)=MAX(AH$112:AH129),0,(COUNTA(AH$63:AH81)-COUNTBLANK(AH$63:AH81)))</f>
        <v>0</v>
      </c>
    </row>
    <row r="131" spans="1:34" ht="13.15" customHeight="1" x14ac:dyDescent="0.2">
      <c r="A131" s="142">
        <f>IFERROR(IF(A130+1&lt;=MAX('デイリーデータ (2)'!G:G),A130+1,""),"")</f>
        <v>20</v>
      </c>
      <c r="B131" s="143" t="str">
        <f t="shared" si="47"/>
        <v>88777</v>
      </c>
      <c r="C131" s="144" t="str">
        <f t="shared" si="46"/>
        <v>黒田 奈菜子</v>
      </c>
      <c r="D131" s="166">
        <f>IF(COUNTA(D$63:D82)-COUNTBLANK(D$63:D82)=MAX(D$112:D130),0,(COUNTA(D$63:D82)-COUNTBLANK(D$63:D82)))</f>
        <v>0</v>
      </c>
      <c r="E131" s="146">
        <f>IF(COUNTA(E$63:E82)-COUNTBLANK(E$63:E82)=MAX(E$112:E130),0,(COUNTA(E$63:E82)-COUNTBLANK(E$63:E82)))</f>
        <v>0</v>
      </c>
      <c r="F131" s="146">
        <f>IF(COUNTA(F$63:F82)-COUNTBLANK(F$63:F82)=MAX(F$112:F130),0,(COUNTA(F$63:F82)-COUNTBLANK(F$63:F82)))</f>
        <v>0</v>
      </c>
      <c r="G131" s="146">
        <f>IF(COUNTA(G$63:G82)-COUNTBLANK(G$63:G82)=MAX(G$112:G130),0,(COUNTA(G$63:G82)-COUNTBLANK(G$63:G82)))</f>
        <v>0</v>
      </c>
      <c r="H131" s="146">
        <f>IF(COUNTA(H$63:H82)-COUNTBLANK(H$63:H82)=MAX(H$112:H130),0,(COUNTA(H$63:H82)-COUNTBLANK(H$63:H82)))</f>
        <v>0</v>
      </c>
      <c r="I131" s="146">
        <f>IF(COUNTA(I$63:I82)-COUNTBLANK(I$63:I82)=MAX(I$112:I130),0,(COUNTA(I$63:I82)-COUNTBLANK(I$63:I82)))</f>
        <v>0</v>
      </c>
      <c r="J131" s="146">
        <f>IF(COUNTA(J$63:J82)-COUNTBLANK(J$63:J82)=MAX(J$112:J130),0,(COUNTA(J$63:J82)-COUNTBLANK(J$63:J82)))</f>
        <v>0</v>
      </c>
      <c r="K131" s="146">
        <f>IF(COUNTA(K$63:K82)-COUNTBLANK(K$63:K82)=MAX(K$112:K130),0,(COUNTA(K$63:K82)-COUNTBLANK(K$63:K82)))</f>
        <v>0</v>
      </c>
      <c r="L131" s="146">
        <f>IF(COUNTA(L$63:L82)-COUNTBLANK(L$63:L82)=MAX(L$112:L130),0,(COUNTA(L$63:L82)-COUNTBLANK(L$63:L82)))</f>
        <v>0</v>
      </c>
      <c r="M131" s="146">
        <f>IF(COUNTA(M$63:M82)-COUNTBLANK(M$63:M82)=MAX(M$112:M130),0,(COUNTA(M$63:M82)-COUNTBLANK(M$63:M82)))</f>
        <v>0</v>
      </c>
      <c r="N131" s="146">
        <f>IF(COUNTA(N$63:N82)-COUNTBLANK(N$63:N82)=MAX(N$112:N130),0,(COUNTA(N$63:N82)-COUNTBLANK(N$63:N82)))</f>
        <v>0</v>
      </c>
      <c r="O131" s="146">
        <f>IF(COUNTA(O$63:O82)-COUNTBLANK(O$63:O82)=MAX(O$112:O130),0,(COUNTA(O$63:O82)-COUNTBLANK(O$63:O82)))</f>
        <v>0</v>
      </c>
      <c r="P131" s="146">
        <f>IF(COUNTA(P$63:P82)-COUNTBLANK(P$63:P82)=MAX(P$112:P130),0,(COUNTA(P$63:P82)-COUNTBLANK(P$63:P82)))</f>
        <v>0</v>
      </c>
      <c r="Q131" s="146">
        <f>IF(COUNTA(Q$63:Q82)-COUNTBLANK(Q$63:Q82)=MAX(Q$112:Q130),0,(COUNTA(Q$63:Q82)-COUNTBLANK(Q$63:Q82)))</f>
        <v>0</v>
      </c>
      <c r="R131" s="146">
        <f>IF(COUNTA(R$63:R82)-COUNTBLANK(R$63:R82)=MAX(R$112:R130),0,(COUNTA(R$63:R82)-COUNTBLANK(R$63:R82)))</f>
        <v>0</v>
      </c>
      <c r="S131" s="146">
        <f>IF(COUNTA(S$63:S82)-COUNTBLANK(S$63:S82)=MAX(S$112:S130),0,(COUNTA(S$63:S82)-COUNTBLANK(S$63:S82)))</f>
        <v>0</v>
      </c>
      <c r="T131" s="146">
        <f>IF(COUNTA(T$63:T82)-COUNTBLANK(T$63:T82)=MAX(T$112:T130),0,(COUNTA(T$63:T82)-COUNTBLANK(T$63:T82)))</f>
        <v>0</v>
      </c>
      <c r="U131" s="146">
        <f>IF(COUNTA(U$63:U82)-COUNTBLANK(U$63:U82)=MAX(U$112:U130),0,(COUNTA(U$63:U82)-COUNTBLANK(U$63:U82)))</f>
        <v>0</v>
      </c>
      <c r="V131" s="146">
        <f>IF(COUNTA(V$63:V82)-COUNTBLANK(V$63:V82)=MAX(V$112:V130),0,(COUNTA(V$63:V82)-COUNTBLANK(V$63:V82)))</f>
        <v>0</v>
      </c>
      <c r="W131" s="146">
        <f>IF(COUNTA(W$63:W82)-COUNTBLANK(W$63:W82)=MAX(W$112:W130),0,(COUNTA(W$63:W82)-COUNTBLANK(W$63:W82)))</f>
        <v>0</v>
      </c>
      <c r="X131" s="146">
        <f>IF(COUNTA(X$63:X82)-COUNTBLANK(X$63:X82)=MAX(X$112:X130),0,(COUNTA(X$63:X82)-COUNTBLANK(X$63:X82)))</f>
        <v>0</v>
      </c>
      <c r="Y131" s="146">
        <f>IF(COUNTA(Y$63:Y82)-COUNTBLANK(Y$63:Y82)=MAX(Y$112:Y130),0,(COUNTA(Y$63:Y82)-COUNTBLANK(Y$63:Y82)))</f>
        <v>0</v>
      </c>
      <c r="Z131" s="146">
        <f>IF(COUNTA(Z$63:Z82)-COUNTBLANK(Z$63:Z82)=MAX(Z$112:Z130),0,(COUNTA(Z$63:Z82)-COUNTBLANK(Z$63:Z82)))</f>
        <v>0</v>
      </c>
      <c r="AA131" s="146">
        <f>IF(COUNTA(AA$63:AA82)-COUNTBLANK(AA$63:AA82)=MAX(AA$112:AA130),0,(COUNTA(AA$63:AA82)-COUNTBLANK(AA$63:AA82)))</f>
        <v>0</v>
      </c>
      <c r="AB131" s="146">
        <f>IF(COUNTA(AB$63:AB82)-COUNTBLANK(AB$63:AB82)=MAX(AB$112:AB130),0,(COUNTA(AB$63:AB82)-COUNTBLANK(AB$63:AB82)))</f>
        <v>0</v>
      </c>
      <c r="AC131" s="146">
        <f>IF(COUNTA(AC$63:AC82)-COUNTBLANK(AC$63:AC82)=MAX(AC$112:AC130),0,(COUNTA(AC$63:AC82)-COUNTBLANK(AC$63:AC82)))</f>
        <v>0</v>
      </c>
      <c r="AD131" s="146">
        <f>IF(COUNTA(AD$63:AD82)-COUNTBLANK(AD$63:AD82)=MAX(AD$112:AD130),0,(COUNTA(AD$63:AD82)-COUNTBLANK(AD$63:AD82)))</f>
        <v>0</v>
      </c>
      <c r="AE131" s="146">
        <f>IF(COUNTA(AE$63:AE82)-COUNTBLANK(AE$63:AE82)=MAX(AE$112:AE130),0,(COUNTA(AE$63:AE82)-COUNTBLANK(AE$63:AE82)))</f>
        <v>0</v>
      </c>
      <c r="AF131" s="146">
        <f>IF(COUNTA(AF$63:AF82)-COUNTBLANK(AF$63:AF82)=MAX(AF$112:AF130),0,(COUNTA(AF$63:AF82)-COUNTBLANK(AF$63:AF82)))</f>
        <v>0</v>
      </c>
      <c r="AG131" s="146">
        <f>IF(COUNTA(AG$63:AG82)-COUNTBLANK(AG$63:AG82)=MAX(AG$112:AG130),0,(COUNTA(AG$63:AG82)-COUNTBLANK(AG$63:AG82)))</f>
        <v>0</v>
      </c>
      <c r="AH131" s="144">
        <f>IF(COUNTA(AH$63:AH82)-COUNTBLANK(AH$63:AH82)=MAX(AH$112:AH130),0,(COUNTA(AH$63:AH82)-COUNTBLANK(AH$63:AH82)))</f>
        <v>0</v>
      </c>
    </row>
    <row r="132" spans="1:34" ht="13.15" customHeight="1" x14ac:dyDescent="0.2">
      <c r="A132" s="142">
        <f>IFERROR(IF(A131+1&lt;=MAX('デイリーデータ (2)'!G:G),A131+1,""),"")</f>
        <v>21</v>
      </c>
      <c r="B132" s="143" t="str">
        <f t="shared" si="47"/>
        <v>94908</v>
      </c>
      <c r="C132" s="144" t="str">
        <f t="shared" si="46"/>
        <v>長迫 千寛</v>
      </c>
      <c r="D132" s="166">
        <f>IF(COUNTA(D$63:D83)-COUNTBLANK(D$63:D83)=MAX(D$112:D131),0,(COUNTA(D$63:D83)-COUNTBLANK(D$63:D83)))</f>
        <v>0</v>
      </c>
      <c r="E132" s="146">
        <f>IF(COUNTA(E$63:E83)-COUNTBLANK(E$63:E83)=MAX(E$112:E131),0,(COUNTA(E$63:E83)-COUNTBLANK(E$63:E83)))</f>
        <v>0</v>
      </c>
      <c r="F132" s="146">
        <f>IF(COUNTA(F$63:F83)-COUNTBLANK(F$63:F83)=MAX(F$112:F131),0,(COUNTA(F$63:F83)-COUNTBLANK(F$63:F83)))</f>
        <v>0</v>
      </c>
      <c r="G132" s="146">
        <f>IF(COUNTA(G$63:G83)-COUNTBLANK(G$63:G83)=MAX(G$112:G131),0,(COUNTA(G$63:G83)-COUNTBLANK(G$63:G83)))</f>
        <v>0</v>
      </c>
      <c r="H132" s="146">
        <f>IF(COUNTA(H$63:H83)-COUNTBLANK(H$63:H83)=MAX(H$112:H131),0,(COUNTA(H$63:H83)-COUNTBLANK(H$63:H83)))</f>
        <v>0</v>
      </c>
      <c r="I132" s="146">
        <f>IF(COUNTA(I$63:I83)-COUNTBLANK(I$63:I83)=MAX(I$112:I131),0,(COUNTA(I$63:I83)-COUNTBLANK(I$63:I83)))</f>
        <v>0</v>
      </c>
      <c r="J132" s="146">
        <f>IF(COUNTA(J$63:J83)-COUNTBLANK(J$63:J83)=MAX(J$112:J131),0,(COUNTA(J$63:J83)-COUNTBLANK(J$63:J83)))</f>
        <v>0</v>
      </c>
      <c r="K132" s="146">
        <f>IF(COUNTA(K$63:K83)-COUNTBLANK(K$63:K83)=MAX(K$112:K131),0,(COUNTA(K$63:K83)-COUNTBLANK(K$63:K83)))</f>
        <v>0</v>
      </c>
      <c r="L132" s="146">
        <f>IF(COUNTA(L$63:L83)-COUNTBLANK(L$63:L83)=MAX(L$112:L131),0,(COUNTA(L$63:L83)-COUNTBLANK(L$63:L83)))</f>
        <v>0</v>
      </c>
      <c r="M132" s="146">
        <f>IF(COUNTA(M$63:M83)-COUNTBLANK(M$63:M83)=MAX(M$112:M131),0,(COUNTA(M$63:M83)-COUNTBLANK(M$63:M83)))</f>
        <v>0</v>
      </c>
      <c r="N132" s="146">
        <f>IF(COUNTA(N$63:N83)-COUNTBLANK(N$63:N83)=MAX(N$112:N131),0,(COUNTA(N$63:N83)-COUNTBLANK(N$63:N83)))</f>
        <v>0</v>
      </c>
      <c r="O132" s="146">
        <f>IF(COUNTA(O$63:O83)-COUNTBLANK(O$63:O83)=MAX(O$112:O131),0,(COUNTA(O$63:O83)-COUNTBLANK(O$63:O83)))</f>
        <v>0</v>
      </c>
      <c r="P132" s="146">
        <f>IF(COUNTA(P$63:P83)-COUNTBLANK(P$63:P83)=MAX(P$112:P131),0,(COUNTA(P$63:P83)-COUNTBLANK(P$63:P83)))</f>
        <v>0</v>
      </c>
      <c r="Q132" s="146">
        <f>IF(COUNTA(Q$63:Q83)-COUNTBLANK(Q$63:Q83)=MAX(Q$112:Q131),0,(COUNTA(Q$63:Q83)-COUNTBLANK(Q$63:Q83)))</f>
        <v>0</v>
      </c>
      <c r="R132" s="146">
        <f>IF(COUNTA(R$63:R83)-COUNTBLANK(R$63:R83)=MAX(R$112:R131),0,(COUNTA(R$63:R83)-COUNTBLANK(R$63:R83)))</f>
        <v>0</v>
      </c>
      <c r="S132" s="146">
        <f>IF(COUNTA(S$63:S83)-COUNTBLANK(S$63:S83)=MAX(S$112:S131),0,(COUNTA(S$63:S83)-COUNTBLANK(S$63:S83)))</f>
        <v>0</v>
      </c>
      <c r="T132" s="146">
        <f>IF(COUNTA(T$63:T83)-COUNTBLANK(T$63:T83)=MAX(T$112:T131),0,(COUNTA(T$63:T83)-COUNTBLANK(T$63:T83)))</f>
        <v>0</v>
      </c>
      <c r="U132" s="146">
        <f>IF(COUNTA(U$63:U83)-COUNTBLANK(U$63:U83)=MAX(U$112:U131),0,(COUNTA(U$63:U83)-COUNTBLANK(U$63:U83)))</f>
        <v>0</v>
      </c>
      <c r="V132" s="146">
        <f>IF(COUNTA(V$63:V83)-COUNTBLANK(V$63:V83)=MAX(V$112:V131),0,(COUNTA(V$63:V83)-COUNTBLANK(V$63:V83)))</f>
        <v>0</v>
      </c>
      <c r="W132" s="146">
        <f>IF(COUNTA(W$63:W83)-COUNTBLANK(W$63:W83)=MAX(W$112:W131),0,(COUNTA(W$63:W83)-COUNTBLANK(W$63:W83)))</f>
        <v>0</v>
      </c>
      <c r="X132" s="146">
        <f>IF(COUNTA(X$63:X83)-COUNTBLANK(X$63:X83)=MAX(X$112:X131),0,(COUNTA(X$63:X83)-COUNTBLANK(X$63:X83)))</f>
        <v>0</v>
      </c>
      <c r="Y132" s="146">
        <f>IF(COUNTA(Y$63:Y83)-COUNTBLANK(Y$63:Y83)=MAX(Y$112:Y131),0,(COUNTA(Y$63:Y83)-COUNTBLANK(Y$63:Y83)))</f>
        <v>0</v>
      </c>
      <c r="Z132" s="146">
        <f>IF(COUNTA(Z$63:Z83)-COUNTBLANK(Z$63:Z83)=MAX(Z$112:Z131),0,(COUNTA(Z$63:Z83)-COUNTBLANK(Z$63:Z83)))</f>
        <v>0</v>
      </c>
      <c r="AA132" s="146">
        <f>IF(COUNTA(AA$63:AA83)-COUNTBLANK(AA$63:AA83)=MAX(AA$112:AA131),0,(COUNTA(AA$63:AA83)-COUNTBLANK(AA$63:AA83)))</f>
        <v>0</v>
      </c>
      <c r="AB132" s="146">
        <f>IF(COUNTA(AB$63:AB83)-COUNTBLANK(AB$63:AB83)=MAX(AB$112:AB131),0,(COUNTA(AB$63:AB83)-COUNTBLANK(AB$63:AB83)))</f>
        <v>0</v>
      </c>
      <c r="AC132" s="146">
        <f>IF(COUNTA(AC$63:AC83)-COUNTBLANK(AC$63:AC83)=MAX(AC$112:AC131),0,(COUNTA(AC$63:AC83)-COUNTBLANK(AC$63:AC83)))</f>
        <v>0</v>
      </c>
      <c r="AD132" s="146">
        <f>IF(COUNTA(AD$63:AD83)-COUNTBLANK(AD$63:AD83)=MAX(AD$112:AD131),0,(COUNTA(AD$63:AD83)-COUNTBLANK(AD$63:AD83)))</f>
        <v>0</v>
      </c>
      <c r="AE132" s="146">
        <f>IF(COUNTA(AE$63:AE83)-COUNTBLANK(AE$63:AE83)=MAX(AE$112:AE131),0,(COUNTA(AE$63:AE83)-COUNTBLANK(AE$63:AE83)))</f>
        <v>0</v>
      </c>
      <c r="AF132" s="146">
        <f>IF(COUNTA(AF$63:AF83)-COUNTBLANK(AF$63:AF83)=MAX(AF$112:AF131),0,(COUNTA(AF$63:AF83)-COUNTBLANK(AF$63:AF83)))</f>
        <v>0</v>
      </c>
      <c r="AG132" s="146">
        <f>IF(COUNTA(AG$63:AG83)-COUNTBLANK(AG$63:AG83)=MAX(AG$112:AG131),0,(COUNTA(AG$63:AG83)-COUNTBLANK(AG$63:AG83)))</f>
        <v>0</v>
      </c>
      <c r="AH132" s="144">
        <f>IF(COUNTA(AH$63:AH83)-COUNTBLANK(AH$63:AH83)=MAX(AH$112:AH131),0,(COUNTA(AH$63:AH83)-COUNTBLANK(AH$63:AH83)))</f>
        <v>0</v>
      </c>
    </row>
    <row r="133" spans="1:34" ht="13.15" customHeight="1" x14ac:dyDescent="0.2">
      <c r="A133" s="142">
        <f>IFERROR(IF(A132+1&lt;=MAX('デイリーデータ (2)'!G:G),A132+1,""),"")</f>
        <v>22</v>
      </c>
      <c r="B133" s="143" t="str">
        <f t="shared" si="47"/>
        <v>97974</v>
      </c>
      <c r="C133" s="144" t="str">
        <f t="shared" si="46"/>
        <v>吉田 汐里</v>
      </c>
      <c r="D133" s="166">
        <f>IF(COUNTA(D$63:D84)-COUNTBLANK(D$63:D84)=MAX(D$112:D132),0,(COUNTA(D$63:D84)-COUNTBLANK(D$63:D84)))</f>
        <v>0</v>
      </c>
      <c r="E133" s="146">
        <f>IF(COUNTA(E$63:E84)-COUNTBLANK(E$63:E84)=MAX(E$112:E132),0,(COUNTA(E$63:E84)-COUNTBLANK(E$63:E84)))</f>
        <v>0</v>
      </c>
      <c r="F133" s="146">
        <f>IF(COUNTA(F$63:F84)-COUNTBLANK(F$63:F84)=MAX(F$112:F132),0,(COUNTA(F$63:F84)-COUNTBLANK(F$63:F84)))</f>
        <v>0</v>
      </c>
      <c r="G133" s="146">
        <f>IF(COUNTA(G$63:G84)-COUNTBLANK(G$63:G84)=MAX(G$112:G132),0,(COUNTA(G$63:G84)-COUNTBLANK(G$63:G84)))</f>
        <v>0</v>
      </c>
      <c r="H133" s="146">
        <f>IF(COUNTA(H$63:H84)-COUNTBLANK(H$63:H84)=MAX(H$112:H132),0,(COUNTA(H$63:H84)-COUNTBLANK(H$63:H84)))</f>
        <v>0</v>
      </c>
      <c r="I133" s="146">
        <f>IF(COUNTA(I$63:I84)-COUNTBLANK(I$63:I84)=MAX(I$112:I132),0,(COUNTA(I$63:I84)-COUNTBLANK(I$63:I84)))</f>
        <v>0</v>
      </c>
      <c r="J133" s="146">
        <f>IF(COUNTA(J$63:J84)-COUNTBLANK(J$63:J84)=MAX(J$112:J132),0,(COUNTA(J$63:J84)-COUNTBLANK(J$63:J84)))</f>
        <v>0</v>
      </c>
      <c r="K133" s="146">
        <f>IF(COUNTA(K$63:K84)-COUNTBLANK(K$63:K84)=MAX(K$112:K132),0,(COUNTA(K$63:K84)-COUNTBLANK(K$63:K84)))</f>
        <v>0</v>
      </c>
      <c r="L133" s="146">
        <f>IF(COUNTA(L$63:L84)-COUNTBLANK(L$63:L84)=MAX(L$112:L132),0,(COUNTA(L$63:L84)-COUNTBLANK(L$63:L84)))</f>
        <v>0</v>
      </c>
      <c r="M133" s="146">
        <f>IF(COUNTA(M$63:M84)-COUNTBLANK(M$63:M84)=MAX(M$112:M132),0,(COUNTA(M$63:M84)-COUNTBLANK(M$63:M84)))</f>
        <v>0</v>
      </c>
      <c r="N133" s="146">
        <f>IF(COUNTA(N$63:N84)-COUNTBLANK(N$63:N84)=MAX(N$112:N132),0,(COUNTA(N$63:N84)-COUNTBLANK(N$63:N84)))</f>
        <v>0</v>
      </c>
      <c r="O133" s="146">
        <f>IF(COUNTA(O$63:O84)-COUNTBLANK(O$63:O84)=MAX(O$112:O132),0,(COUNTA(O$63:O84)-COUNTBLANK(O$63:O84)))</f>
        <v>0</v>
      </c>
      <c r="P133" s="146">
        <f>IF(COUNTA(P$63:P84)-COUNTBLANK(P$63:P84)=MAX(P$112:P132),0,(COUNTA(P$63:P84)-COUNTBLANK(P$63:P84)))</f>
        <v>0</v>
      </c>
      <c r="Q133" s="146">
        <f>IF(COUNTA(Q$63:Q84)-COUNTBLANK(Q$63:Q84)=MAX(Q$112:Q132),0,(COUNTA(Q$63:Q84)-COUNTBLANK(Q$63:Q84)))</f>
        <v>0</v>
      </c>
      <c r="R133" s="146">
        <f>IF(COUNTA(R$63:R84)-COUNTBLANK(R$63:R84)=MAX(R$112:R132),0,(COUNTA(R$63:R84)-COUNTBLANK(R$63:R84)))</f>
        <v>0</v>
      </c>
      <c r="S133" s="146">
        <f>IF(COUNTA(S$63:S84)-COUNTBLANK(S$63:S84)=MAX(S$112:S132),0,(COUNTA(S$63:S84)-COUNTBLANK(S$63:S84)))</f>
        <v>0</v>
      </c>
      <c r="T133" s="146">
        <f>IF(COUNTA(T$63:T84)-COUNTBLANK(T$63:T84)=MAX(T$112:T132),0,(COUNTA(T$63:T84)-COUNTBLANK(T$63:T84)))</f>
        <v>0</v>
      </c>
      <c r="U133" s="146">
        <f>IF(COUNTA(U$63:U84)-COUNTBLANK(U$63:U84)=MAX(U$112:U132),0,(COUNTA(U$63:U84)-COUNTBLANK(U$63:U84)))</f>
        <v>0</v>
      </c>
      <c r="V133" s="146">
        <f>IF(COUNTA(V$63:V84)-COUNTBLANK(V$63:V84)=MAX(V$112:V132),0,(COUNTA(V$63:V84)-COUNTBLANK(V$63:V84)))</f>
        <v>0</v>
      </c>
      <c r="W133" s="146">
        <f>IF(COUNTA(W$63:W84)-COUNTBLANK(W$63:W84)=MAX(W$112:W132),0,(COUNTA(W$63:W84)-COUNTBLANK(W$63:W84)))</f>
        <v>0</v>
      </c>
      <c r="X133" s="146">
        <f>IF(COUNTA(X$63:X84)-COUNTBLANK(X$63:X84)=MAX(X$112:X132),0,(COUNTA(X$63:X84)-COUNTBLANK(X$63:X84)))</f>
        <v>0</v>
      </c>
      <c r="Y133" s="146">
        <f>IF(COUNTA(Y$63:Y84)-COUNTBLANK(Y$63:Y84)=MAX(Y$112:Y132),0,(COUNTA(Y$63:Y84)-COUNTBLANK(Y$63:Y84)))</f>
        <v>0</v>
      </c>
      <c r="Z133" s="146">
        <f>IF(COUNTA(Z$63:Z84)-COUNTBLANK(Z$63:Z84)=MAX(Z$112:Z132),0,(COUNTA(Z$63:Z84)-COUNTBLANK(Z$63:Z84)))</f>
        <v>0</v>
      </c>
      <c r="AA133" s="146">
        <f>IF(COUNTA(AA$63:AA84)-COUNTBLANK(AA$63:AA84)=MAX(AA$112:AA132),0,(COUNTA(AA$63:AA84)-COUNTBLANK(AA$63:AA84)))</f>
        <v>0</v>
      </c>
      <c r="AB133" s="146">
        <f>IF(COUNTA(AB$63:AB84)-COUNTBLANK(AB$63:AB84)=MAX(AB$112:AB132),0,(COUNTA(AB$63:AB84)-COUNTBLANK(AB$63:AB84)))</f>
        <v>0</v>
      </c>
      <c r="AC133" s="146">
        <f>IF(COUNTA(AC$63:AC84)-COUNTBLANK(AC$63:AC84)=MAX(AC$112:AC132),0,(COUNTA(AC$63:AC84)-COUNTBLANK(AC$63:AC84)))</f>
        <v>0</v>
      </c>
      <c r="AD133" s="146">
        <f>IF(COUNTA(AD$63:AD84)-COUNTBLANK(AD$63:AD84)=MAX(AD$112:AD132),0,(COUNTA(AD$63:AD84)-COUNTBLANK(AD$63:AD84)))</f>
        <v>0</v>
      </c>
      <c r="AE133" s="146">
        <f>IF(COUNTA(AE$63:AE84)-COUNTBLANK(AE$63:AE84)=MAX(AE$112:AE132),0,(COUNTA(AE$63:AE84)-COUNTBLANK(AE$63:AE84)))</f>
        <v>0</v>
      </c>
      <c r="AF133" s="146">
        <f>IF(COUNTA(AF$63:AF84)-COUNTBLANK(AF$63:AF84)=MAX(AF$112:AF132),0,(COUNTA(AF$63:AF84)-COUNTBLANK(AF$63:AF84)))</f>
        <v>0</v>
      </c>
      <c r="AG133" s="146">
        <f>IF(COUNTA(AG$63:AG84)-COUNTBLANK(AG$63:AG84)=MAX(AG$112:AG132),0,(COUNTA(AG$63:AG84)-COUNTBLANK(AG$63:AG84)))</f>
        <v>0</v>
      </c>
      <c r="AH133" s="144">
        <f>IF(COUNTA(AH$63:AH84)-COUNTBLANK(AH$63:AH84)=MAX(AH$112:AH132),0,(COUNTA(AH$63:AH84)-COUNTBLANK(AH$63:AH84)))</f>
        <v>0</v>
      </c>
    </row>
    <row r="134" spans="1:34" ht="13.15" customHeight="1" x14ac:dyDescent="0.2">
      <c r="A134" s="142">
        <f>IFERROR(IF(A133+1&lt;=MAX('デイリーデータ (2)'!G:G),A133+1,""),"")</f>
        <v>23</v>
      </c>
      <c r="B134" s="143" t="str">
        <f t="shared" si="47"/>
        <v>109272</v>
      </c>
      <c r="C134" s="144" t="str">
        <f t="shared" si="46"/>
        <v>齊藤 久紘</v>
      </c>
      <c r="D134" s="166">
        <f>IF(COUNTA(D$63:D85)-COUNTBLANK(D$63:D85)=MAX(D$112:D133),0,(COUNTA(D$63:D85)-COUNTBLANK(D$63:D85)))</f>
        <v>0</v>
      </c>
      <c r="E134" s="146">
        <f>IF(COUNTA(E$63:E85)-COUNTBLANK(E$63:E85)=MAX(E$112:E133),0,(COUNTA(E$63:E85)-COUNTBLANK(E$63:E85)))</f>
        <v>0</v>
      </c>
      <c r="F134" s="146">
        <f>IF(COUNTA(F$63:F85)-COUNTBLANK(F$63:F85)=MAX(F$112:F133),0,(COUNTA(F$63:F85)-COUNTBLANK(F$63:F85)))</f>
        <v>0</v>
      </c>
      <c r="G134" s="146">
        <f>IF(COUNTA(G$63:G85)-COUNTBLANK(G$63:G85)=MAX(G$112:G133),0,(COUNTA(G$63:G85)-COUNTBLANK(G$63:G85)))</f>
        <v>0</v>
      </c>
      <c r="H134" s="146">
        <f>IF(COUNTA(H$63:H85)-COUNTBLANK(H$63:H85)=MAX(H$112:H133),0,(COUNTA(H$63:H85)-COUNTBLANK(H$63:H85)))</f>
        <v>0</v>
      </c>
      <c r="I134" s="146">
        <f>IF(COUNTA(I$63:I85)-COUNTBLANK(I$63:I85)=MAX(I$112:I133),0,(COUNTA(I$63:I85)-COUNTBLANK(I$63:I85)))</f>
        <v>0</v>
      </c>
      <c r="J134" s="146">
        <f>IF(COUNTA(J$63:J85)-COUNTBLANK(J$63:J85)=MAX(J$112:J133),0,(COUNTA(J$63:J85)-COUNTBLANK(J$63:J85)))</f>
        <v>0</v>
      </c>
      <c r="K134" s="146">
        <f>IF(COUNTA(K$63:K85)-COUNTBLANK(K$63:K85)=MAX(K$112:K133),0,(COUNTA(K$63:K85)-COUNTBLANK(K$63:K85)))</f>
        <v>0</v>
      </c>
      <c r="L134" s="146">
        <f>IF(COUNTA(L$63:L85)-COUNTBLANK(L$63:L85)=MAX(L$112:L133),0,(COUNTA(L$63:L85)-COUNTBLANK(L$63:L85)))</f>
        <v>0</v>
      </c>
      <c r="M134" s="146">
        <f>IF(COUNTA(M$63:M85)-COUNTBLANK(M$63:M85)=MAX(M$112:M133),0,(COUNTA(M$63:M85)-COUNTBLANK(M$63:M85)))</f>
        <v>0</v>
      </c>
      <c r="N134" s="146">
        <f>IF(COUNTA(N$63:N85)-COUNTBLANK(N$63:N85)=MAX(N$112:N133),0,(COUNTA(N$63:N85)-COUNTBLANK(N$63:N85)))</f>
        <v>0</v>
      </c>
      <c r="O134" s="146">
        <f>IF(COUNTA(O$63:O85)-COUNTBLANK(O$63:O85)=MAX(O$112:O133),0,(COUNTA(O$63:O85)-COUNTBLANK(O$63:O85)))</f>
        <v>0</v>
      </c>
      <c r="P134" s="146">
        <f>IF(COUNTA(P$63:P85)-COUNTBLANK(P$63:P85)=MAX(P$112:P133),0,(COUNTA(P$63:P85)-COUNTBLANK(P$63:P85)))</f>
        <v>0</v>
      </c>
      <c r="Q134" s="146">
        <f>IF(COUNTA(Q$63:Q85)-COUNTBLANK(Q$63:Q85)=MAX(Q$112:Q133),0,(COUNTA(Q$63:Q85)-COUNTBLANK(Q$63:Q85)))</f>
        <v>0</v>
      </c>
      <c r="R134" s="146">
        <f>IF(COUNTA(R$63:R85)-COUNTBLANK(R$63:R85)=MAX(R$112:R133),0,(COUNTA(R$63:R85)-COUNTBLANK(R$63:R85)))</f>
        <v>0</v>
      </c>
      <c r="S134" s="146">
        <f>IF(COUNTA(S$63:S85)-COUNTBLANK(S$63:S85)=MAX(S$112:S133),0,(COUNTA(S$63:S85)-COUNTBLANK(S$63:S85)))</f>
        <v>0</v>
      </c>
      <c r="T134" s="146">
        <f>IF(COUNTA(T$63:T85)-COUNTBLANK(T$63:T85)=MAX(T$112:T133),0,(COUNTA(T$63:T85)-COUNTBLANK(T$63:T85)))</f>
        <v>0</v>
      </c>
      <c r="U134" s="146">
        <f>IF(COUNTA(U$63:U85)-COUNTBLANK(U$63:U85)=MAX(U$112:U133),0,(COUNTA(U$63:U85)-COUNTBLANK(U$63:U85)))</f>
        <v>0</v>
      </c>
      <c r="V134" s="146">
        <f>IF(COUNTA(V$63:V85)-COUNTBLANK(V$63:V85)=MAX(V$112:V133),0,(COUNTA(V$63:V85)-COUNTBLANK(V$63:V85)))</f>
        <v>0</v>
      </c>
      <c r="W134" s="146">
        <f>IF(COUNTA(W$63:W85)-COUNTBLANK(W$63:W85)=MAX(W$112:W133),0,(COUNTA(W$63:W85)-COUNTBLANK(W$63:W85)))</f>
        <v>0</v>
      </c>
      <c r="X134" s="146">
        <f>IF(COUNTA(X$63:X85)-COUNTBLANK(X$63:X85)=MAX(X$112:X133),0,(COUNTA(X$63:X85)-COUNTBLANK(X$63:X85)))</f>
        <v>0</v>
      </c>
      <c r="Y134" s="146">
        <f>IF(COUNTA(Y$63:Y85)-COUNTBLANK(Y$63:Y85)=MAX(Y$112:Y133),0,(COUNTA(Y$63:Y85)-COUNTBLANK(Y$63:Y85)))</f>
        <v>0</v>
      </c>
      <c r="Z134" s="146">
        <f>IF(COUNTA(Z$63:Z85)-COUNTBLANK(Z$63:Z85)=MAX(Z$112:Z133),0,(COUNTA(Z$63:Z85)-COUNTBLANK(Z$63:Z85)))</f>
        <v>0</v>
      </c>
      <c r="AA134" s="146">
        <f>IF(COUNTA(AA$63:AA85)-COUNTBLANK(AA$63:AA85)=MAX(AA$112:AA133),0,(COUNTA(AA$63:AA85)-COUNTBLANK(AA$63:AA85)))</f>
        <v>0</v>
      </c>
      <c r="AB134" s="146">
        <f>IF(COUNTA(AB$63:AB85)-COUNTBLANK(AB$63:AB85)=MAX(AB$112:AB133),0,(COUNTA(AB$63:AB85)-COUNTBLANK(AB$63:AB85)))</f>
        <v>0</v>
      </c>
      <c r="AC134" s="146">
        <f>IF(COUNTA(AC$63:AC85)-COUNTBLANK(AC$63:AC85)=MAX(AC$112:AC133),0,(COUNTA(AC$63:AC85)-COUNTBLANK(AC$63:AC85)))</f>
        <v>0</v>
      </c>
      <c r="AD134" s="146">
        <f>IF(COUNTA(AD$63:AD85)-COUNTBLANK(AD$63:AD85)=MAX(AD$112:AD133),0,(COUNTA(AD$63:AD85)-COUNTBLANK(AD$63:AD85)))</f>
        <v>0</v>
      </c>
      <c r="AE134" s="146">
        <f>IF(COUNTA(AE$63:AE85)-COUNTBLANK(AE$63:AE85)=MAX(AE$112:AE133),0,(COUNTA(AE$63:AE85)-COUNTBLANK(AE$63:AE85)))</f>
        <v>0</v>
      </c>
      <c r="AF134" s="146">
        <f>IF(COUNTA(AF$63:AF85)-COUNTBLANK(AF$63:AF85)=MAX(AF$112:AF133),0,(COUNTA(AF$63:AF85)-COUNTBLANK(AF$63:AF85)))</f>
        <v>0</v>
      </c>
      <c r="AG134" s="146">
        <f>IF(COUNTA(AG$63:AG85)-COUNTBLANK(AG$63:AG85)=MAX(AG$112:AG133),0,(COUNTA(AG$63:AG85)-COUNTBLANK(AG$63:AG85)))</f>
        <v>0</v>
      </c>
      <c r="AH134" s="144">
        <f>IF(COUNTA(AH$63:AH85)-COUNTBLANK(AH$63:AH85)=MAX(AH$112:AH133),0,(COUNTA(AH$63:AH85)-COUNTBLANK(AH$63:AH85)))</f>
        <v>0</v>
      </c>
    </row>
    <row r="135" spans="1:34" ht="13.15" customHeight="1" x14ac:dyDescent="0.2">
      <c r="A135" s="142">
        <f>IFERROR(IF(A134+1&lt;=MAX('デイリーデータ (2)'!G:G),A134+1,""),"")</f>
        <v>24</v>
      </c>
      <c r="B135" s="143" t="str">
        <f t="shared" si="47"/>
        <v>112499</v>
      </c>
      <c r="C135" s="144" t="str">
        <f t="shared" si="46"/>
        <v>佐藤 恵梨子</v>
      </c>
      <c r="D135" s="166">
        <f>IF(COUNTA(D$63:D86)-COUNTBLANK(D$63:D86)=MAX(D$112:D134),0,(COUNTA(D$63:D86)-COUNTBLANK(D$63:D86)))</f>
        <v>0</v>
      </c>
      <c r="E135" s="146">
        <f>IF(COUNTA(E$63:E86)-COUNTBLANK(E$63:E86)=MAX(E$112:E134),0,(COUNTA(E$63:E86)-COUNTBLANK(E$63:E86)))</f>
        <v>0</v>
      </c>
      <c r="F135" s="146">
        <f>IF(COUNTA(F$63:F86)-COUNTBLANK(F$63:F86)=MAX(F$112:F134),0,(COUNTA(F$63:F86)-COUNTBLANK(F$63:F86)))</f>
        <v>0</v>
      </c>
      <c r="G135" s="146">
        <f>IF(COUNTA(G$63:G86)-COUNTBLANK(G$63:G86)=MAX(G$112:G134),0,(COUNTA(G$63:G86)-COUNTBLANK(G$63:G86)))</f>
        <v>0</v>
      </c>
      <c r="H135" s="146">
        <f>IF(COUNTA(H$63:H86)-COUNTBLANK(H$63:H86)=MAX(H$112:H134),0,(COUNTA(H$63:H86)-COUNTBLANK(H$63:H86)))</f>
        <v>0</v>
      </c>
      <c r="I135" s="146">
        <f>IF(COUNTA(I$63:I86)-COUNTBLANK(I$63:I86)=MAX(I$112:I134),0,(COUNTA(I$63:I86)-COUNTBLANK(I$63:I86)))</f>
        <v>0</v>
      </c>
      <c r="J135" s="146">
        <f>IF(COUNTA(J$63:J86)-COUNTBLANK(J$63:J86)=MAX(J$112:J134),0,(COUNTA(J$63:J86)-COUNTBLANK(J$63:J86)))</f>
        <v>0</v>
      </c>
      <c r="K135" s="146">
        <f>IF(COUNTA(K$63:K86)-COUNTBLANK(K$63:K86)=MAX(K$112:K134),0,(COUNTA(K$63:K86)-COUNTBLANK(K$63:K86)))</f>
        <v>0</v>
      </c>
      <c r="L135" s="146">
        <f>IF(COUNTA(L$63:L86)-COUNTBLANK(L$63:L86)=MAX(L$112:L134),0,(COUNTA(L$63:L86)-COUNTBLANK(L$63:L86)))</f>
        <v>0</v>
      </c>
      <c r="M135" s="146">
        <f>IF(COUNTA(M$63:M86)-COUNTBLANK(M$63:M86)=MAX(M$112:M134),0,(COUNTA(M$63:M86)-COUNTBLANK(M$63:M86)))</f>
        <v>0</v>
      </c>
      <c r="N135" s="146">
        <f>IF(COUNTA(N$63:N86)-COUNTBLANK(N$63:N86)=MAX(N$112:N134),0,(COUNTA(N$63:N86)-COUNTBLANK(N$63:N86)))</f>
        <v>0</v>
      </c>
      <c r="O135" s="146">
        <f>IF(COUNTA(O$63:O86)-COUNTBLANK(O$63:O86)=MAX(O$112:O134),0,(COUNTA(O$63:O86)-COUNTBLANK(O$63:O86)))</f>
        <v>0</v>
      </c>
      <c r="P135" s="146">
        <f>IF(COUNTA(P$63:P86)-COUNTBLANK(P$63:P86)=MAX(P$112:P134),0,(COUNTA(P$63:P86)-COUNTBLANK(P$63:P86)))</f>
        <v>0</v>
      </c>
      <c r="Q135" s="146">
        <f>IF(COUNTA(Q$63:Q86)-COUNTBLANK(Q$63:Q86)=MAX(Q$112:Q134),0,(COUNTA(Q$63:Q86)-COUNTBLANK(Q$63:Q86)))</f>
        <v>0</v>
      </c>
      <c r="R135" s="146">
        <f>IF(COUNTA(R$63:R86)-COUNTBLANK(R$63:R86)=MAX(R$112:R134),0,(COUNTA(R$63:R86)-COUNTBLANK(R$63:R86)))</f>
        <v>0</v>
      </c>
      <c r="S135" s="146">
        <f>IF(COUNTA(S$63:S86)-COUNTBLANK(S$63:S86)=MAX(S$112:S134),0,(COUNTA(S$63:S86)-COUNTBLANK(S$63:S86)))</f>
        <v>0</v>
      </c>
      <c r="T135" s="146">
        <f>IF(COUNTA(T$63:T86)-COUNTBLANK(T$63:T86)=MAX(T$112:T134),0,(COUNTA(T$63:T86)-COUNTBLANK(T$63:T86)))</f>
        <v>0</v>
      </c>
      <c r="U135" s="146">
        <f>IF(COUNTA(U$63:U86)-COUNTBLANK(U$63:U86)=MAX(U$112:U134),0,(COUNTA(U$63:U86)-COUNTBLANK(U$63:U86)))</f>
        <v>0</v>
      </c>
      <c r="V135" s="146">
        <f>IF(COUNTA(V$63:V86)-COUNTBLANK(V$63:V86)=MAX(V$112:V134),0,(COUNTA(V$63:V86)-COUNTBLANK(V$63:V86)))</f>
        <v>0</v>
      </c>
      <c r="W135" s="146">
        <f>IF(COUNTA(W$63:W86)-COUNTBLANK(W$63:W86)=MAX(W$112:W134),0,(COUNTA(W$63:W86)-COUNTBLANK(W$63:W86)))</f>
        <v>0</v>
      </c>
      <c r="X135" s="146">
        <f>IF(COUNTA(X$63:X86)-COUNTBLANK(X$63:X86)=MAX(X$112:X134),0,(COUNTA(X$63:X86)-COUNTBLANK(X$63:X86)))</f>
        <v>0</v>
      </c>
      <c r="Y135" s="146">
        <f>IF(COUNTA(Y$63:Y86)-COUNTBLANK(Y$63:Y86)=MAX(Y$112:Y134),0,(COUNTA(Y$63:Y86)-COUNTBLANK(Y$63:Y86)))</f>
        <v>0</v>
      </c>
      <c r="Z135" s="146">
        <f>IF(COUNTA(Z$63:Z86)-COUNTBLANK(Z$63:Z86)=MAX(Z$112:Z134),0,(COUNTA(Z$63:Z86)-COUNTBLANK(Z$63:Z86)))</f>
        <v>0</v>
      </c>
      <c r="AA135" s="146">
        <f>IF(COUNTA(AA$63:AA86)-COUNTBLANK(AA$63:AA86)=MAX(AA$112:AA134),0,(COUNTA(AA$63:AA86)-COUNTBLANK(AA$63:AA86)))</f>
        <v>0</v>
      </c>
      <c r="AB135" s="146">
        <f>IF(COUNTA(AB$63:AB86)-COUNTBLANK(AB$63:AB86)=MAX(AB$112:AB134),0,(COUNTA(AB$63:AB86)-COUNTBLANK(AB$63:AB86)))</f>
        <v>0</v>
      </c>
      <c r="AC135" s="146">
        <f>IF(COUNTA(AC$63:AC86)-COUNTBLANK(AC$63:AC86)=MAX(AC$112:AC134),0,(COUNTA(AC$63:AC86)-COUNTBLANK(AC$63:AC86)))</f>
        <v>0</v>
      </c>
      <c r="AD135" s="146">
        <f>IF(COUNTA(AD$63:AD86)-COUNTBLANK(AD$63:AD86)=MAX(AD$112:AD134),0,(COUNTA(AD$63:AD86)-COUNTBLANK(AD$63:AD86)))</f>
        <v>0</v>
      </c>
      <c r="AE135" s="146">
        <f>IF(COUNTA(AE$63:AE86)-COUNTBLANK(AE$63:AE86)=MAX(AE$112:AE134),0,(COUNTA(AE$63:AE86)-COUNTBLANK(AE$63:AE86)))</f>
        <v>0</v>
      </c>
      <c r="AF135" s="146">
        <f>IF(COUNTA(AF$63:AF86)-COUNTBLANK(AF$63:AF86)=MAX(AF$112:AF134),0,(COUNTA(AF$63:AF86)-COUNTBLANK(AF$63:AF86)))</f>
        <v>0</v>
      </c>
      <c r="AG135" s="146">
        <f>IF(COUNTA(AG$63:AG86)-COUNTBLANK(AG$63:AG86)=MAX(AG$112:AG134),0,(COUNTA(AG$63:AG86)-COUNTBLANK(AG$63:AG86)))</f>
        <v>0</v>
      </c>
      <c r="AH135" s="144">
        <f>IF(COUNTA(AH$63:AH86)-COUNTBLANK(AH$63:AH86)=MAX(AH$112:AH134),0,(COUNTA(AH$63:AH86)-COUNTBLANK(AH$63:AH86)))</f>
        <v>0</v>
      </c>
    </row>
    <row r="136" spans="1:34" ht="13.15" customHeight="1" x14ac:dyDescent="0.2">
      <c r="A136" s="142">
        <f>IFERROR(IF(A135+1&lt;=MAX('デイリーデータ (2)'!G:G),A135+1,""),"")</f>
        <v>25</v>
      </c>
      <c r="B136" s="143" t="str">
        <f t="shared" si="47"/>
        <v>114863</v>
      </c>
      <c r="C136" s="144" t="str">
        <f t="shared" si="46"/>
        <v>加藤 靖博</v>
      </c>
      <c r="D136" s="166">
        <f>IF(COUNTA(D$63:D87)-COUNTBLANK(D$63:D87)=MAX(D$112:D135),0,(COUNTA(D$63:D87)-COUNTBLANK(D$63:D87)))</f>
        <v>0</v>
      </c>
      <c r="E136" s="146">
        <f>IF(COUNTA(E$63:E87)-COUNTBLANK(E$63:E87)=MAX(E$112:E135),0,(COUNTA(E$63:E87)-COUNTBLANK(E$63:E87)))</f>
        <v>0</v>
      </c>
      <c r="F136" s="146">
        <f>IF(COUNTA(F$63:F87)-COUNTBLANK(F$63:F87)=MAX(F$112:F135),0,(COUNTA(F$63:F87)-COUNTBLANK(F$63:F87)))</f>
        <v>0</v>
      </c>
      <c r="G136" s="146">
        <f>IF(COUNTA(G$63:G87)-COUNTBLANK(G$63:G87)=MAX(G$112:G135),0,(COUNTA(G$63:G87)-COUNTBLANK(G$63:G87)))</f>
        <v>0</v>
      </c>
      <c r="H136" s="146">
        <f>IF(COUNTA(H$63:H87)-COUNTBLANK(H$63:H87)=MAX(H$112:H135),0,(COUNTA(H$63:H87)-COUNTBLANK(H$63:H87)))</f>
        <v>0</v>
      </c>
      <c r="I136" s="146">
        <f>IF(COUNTA(I$63:I87)-COUNTBLANK(I$63:I87)=MAX(I$112:I135),0,(COUNTA(I$63:I87)-COUNTBLANK(I$63:I87)))</f>
        <v>0</v>
      </c>
      <c r="J136" s="146">
        <f>IF(COUNTA(J$63:J87)-COUNTBLANK(J$63:J87)=MAX(J$112:J135),0,(COUNTA(J$63:J87)-COUNTBLANK(J$63:J87)))</f>
        <v>0</v>
      </c>
      <c r="K136" s="146">
        <f>IF(COUNTA(K$63:K87)-COUNTBLANK(K$63:K87)=MAX(K$112:K135),0,(COUNTA(K$63:K87)-COUNTBLANK(K$63:K87)))</f>
        <v>0</v>
      </c>
      <c r="L136" s="146">
        <f>IF(COUNTA(L$63:L87)-COUNTBLANK(L$63:L87)=MAX(L$112:L135),0,(COUNTA(L$63:L87)-COUNTBLANK(L$63:L87)))</f>
        <v>0</v>
      </c>
      <c r="M136" s="146">
        <f>IF(COUNTA(M$63:M87)-COUNTBLANK(M$63:M87)=MAX(M$112:M135),0,(COUNTA(M$63:M87)-COUNTBLANK(M$63:M87)))</f>
        <v>0</v>
      </c>
      <c r="N136" s="146">
        <f>IF(COUNTA(N$63:N87)-COUNTBLANK(N$63:N87)=MAX(N$112:N135),0,(COUNTA(N$63:N87)-COUNTBLANK(N$63:N87)))</f>
        <v>0</v>
      </c>
      <c r="O136" s="146">
        <f>IF(COUNTA(O$63:O87)-COUNTBLANK(O$63:O87)=MAX(O$112:O135),0,(COUNTA(O$63:O87)-COUNTBLANK(O$63:O87)))</f>
        <v>0</v>
      </c>
      <c r="P136" s="146">
        <f>IF(COUNTA(P$63:P87)-COUNTBLANK(P$63:P87)=MAX(P$112:P135),0,(COUNTA(P$63:P87)-COUNTBLANK(P$63:P87)))</f>
        <v>0</v>
      </c>
      <c r="Q136" s="146">
        <f>IF(COUNTA(Q$63:Q87)-COUNTBLANK(Q$63:Q87)=MAX(Q$112:Q135),0,(COUNTA(Q$63:Q87)-COUNTBLANK(Q$63:Q87)))</f>
        <v>0</v>
      </c>
      <c r="R136" s="146">
        <f>IF(COUNTA(R$63:R87)-COUNTBLANK(R$63:R87)=MAX(R$112:R135),0,(COUNTA(R$63:R87)-COUNTBLANK(R$63:R87)))</f>
        <v>0</v>
      </c>
      <c r="S136" s="146">
        <f>IF(COUNTA(S$63:S87)-COUNTBLANK(S$63:S87)=MAX(S$112:S135),0,(COUNTA(S$63:S87)-COUNTBLANK(S$63:S87)))</f>
        <v>0</v>
      </c>
      <c r="T136" s="146">
        <f>IF(COUNTA(T$63:T87)-COUNTBLANK(T$63:T87)=MAX(T$112:T135),0,(COUNTA(T$63:T87)-COUNTBLANK(T$63:T87)))</f>
        <v>0</v>
      </c>
      <c r="U136" s="146">
        <f>IF(COUNTA(U$63:U87)-COUNTBLANK(U$63:U87)=MAX(U$112:U135),0,(COUNTA(U$63:U87)-COUNTBLANK(U$63:U87)))</f>
        <v>0</v>
      </c>
      <c r="V136" s="146">
        <f>IF(COUNTA(V$63:V87)-COUNTBLANK(V$63:V87)=MAX(V$112:V135),0,(COUNTA(V$63:V87)-COUNTBLANK(V$63:V87)))</f>
        <v>0</v>
      </c>
      <c r="W136" s="146">
        <f>IF(COUNTA(W$63:W87)-COUNTBLANK(W$63:W87)=MAX(W$112:W135),0,(COUNTA(W$63:W87)-COUNTBLANK(W$63:W87)))</f>
        <v>0</v>
      </c>
      <c r="X136" s="146">
        <f>IF(COUNTA(X$63:X87)-COUNTBLANK(X$63:X87)=MAX(X$112:X135),0,(COUNTA(X$63:X87)-COUNTBLANK(X$63:X87)))</f>
        <v>0</v>
      </c>
      <c r="Y136" s="146">
        <f>IF(COUNTA(Y$63:Y87)-COUNTBLANK(Y$63:Y87)=MAX(Y$112:Y135),0,(COUNTA(Y$63:Y87)-COUNTBLANK(Y$63:Y87)))</f>
        <v>0</v>
      </c>
      <c r="Z136" s="146">
        <f>IF(COUNTA(Z$63:Z87)-COUNTBLANK(Z$63:Z87)=MAX(Z$112:Z135),0,(COUNTA(Z$63:Z87)-COUNTBLANK(Z$63:Z87)))</f>
        <v>0</v>
      </c>
      <c r="AA136" s="146">
        <f>IF(COUNTA(AA$63:AA87)-COUNTBLANK(AA$63:AA87)=MAX(AA$112:AA135),0,(COUNTA(AA$63:AA87)-COUNTBLANK(AA$63:AA87)))</f>
        <v>0</v>
      </c>
      <c r="AB136" s="146">
        <f>IF(COUNTA(AB$63:AB87)-COUNTBLANK(AB$63:AB87)=MAX(AB$112:AB135),0,(COUNTA(AB$63:AB87)-COUNTBLANK(AB$63:AB87)))</f>
        <v>0</v>
      </c>
      <c r="AC136" s="146">
        <f>IF(COUNTA(AC$63:AC87)-COUNTBLANK(AC$63:AC87)=MAX(AC$112:AC135),0,(COUNTA(AC$63:AC87)-COUNTBLANK(AC$63:AC87)))</f>
        <v>0</v>
      </c>
      <c r="AD136" s="146">
        <f>IF(COUNTA(AD$63:AD87)-COUNTBLANK(AD$63:AD87)=MAX(AD$112:AD135),0,(COUNTA(AD$63:AD87)-COUNTBLANK(AD$63:AD87)))</f>
        <v>0</v>
      </c>
      <c r="AE136" s="146">
        <f>IF(COUNTA(AE$63:AE87)-COUNTBLANK(AE$63:AE87)=MAX(AE$112:AE135),0,(COUNTA(AE$63:AE87)-COUNTBLANK(AE$63:AE87)))</f>
        <v>0</v>
      </c>
      <c r="AF136" s="146">
        <f>IF(COUNTA(AF$63:AF87)-COUNTBLANK(AF$63:AF87)=MAX(AF$112:AF135),0,(COUNTA(AF$63:AF87)-COUNTBLANK(AF$63:AF87)))</f>
        <v>0</v>
      </c>
      <c r="AG136" s="146">
        <f>IF(COUNTA(AG$63:AG87)-COUNTBLANK(AG$63:AG87)=MAX(AG$112:AG135),0,(COUNTA(AG$63:AG87)-COUNTBLANK(AG$63:AG87)))</f>
        <v>0</v>
      </c>
      <c r="AH136" s="144">
        <f>IF(COUNTA(AH$63:AH87)-COUNTBLANK(AH$63:AH87)=MAX(AH$112:AH135),0,(COUNTA(AH$63:AH87)-COUNTBLANK(AH$63:AH87)))</f>
        <v>0</v>
      </c>
    </row>
    <row r="137" spans="1:34" ht="13.15" customHeight="1" x14ac:dyDescent="0.2">
      <c r="A137" s="142">
        <f>IFERROR(IF(A136+1&lt;=MAX('デイリーデータ (2)'!G:G),A136+1,""),"")</f>
        <v>26</v>
      </c>
      <c r="B137" s="143" t="str">
        <f t="shared" si="47"/>
        <v>118857</v>
      </c>
      <c r="C137" s="144" t="str">
        <f t="shared" si="46"/>
        <v>小川 穂波</v>
      </c>
      <c r="D137" s="166">
        <f>IF(COUNTA(D$63:D88)-COUNTBLANK(D$63:D88)=MAX(D$112:D136),0,(COUNTA(D$63:D88)-COUNTBLANK(D$63:D88)))</f>
        <v>0</v>
      </c>
      <c r="E137" s="146">
        <f>IF(COUNTA(E$63:E88)-COUNTBLANK(E$63:E88)=MAX(E$112:E136),0,(COUNTA(E$63:E88)-COUNTBLANK(E$63:E88)))</f>
        <v>0</v>
      </c>
      <c r="F137" s="146">
        <f>IF(COUNTA(F$63:F88)-COUNTBLANK(F$63:F88)=MAX(F$112:F136),0,(COUNTA(F$63:F88)-COUNTBLANK(F$63:F88)))</f>
        <v>0</v>
      </c>
      <c r="G137" s="146">
        <f>IF(COUNTA(G$63:G88)-COUNTBLANK(G$63:G88)=MAX(G$112:G136),0,(COUNTA(G$63:G88)-COUNTBLANK(G$63:G88)))</f>
        <v>0</v>
      </c>
      <c r="H137" s="146">
        <f>IF(COUNTA(H$63:H88)-COUNTBLANK(H$63:H88)=MAX(H$112:H136),0,(COUNTA(H$63:H88)-COUNTBLANK(H$63:H88)))</f>
        <v>0</v>
      </c>
      <c r="I137" s="146">
        <f>IF(COUNTA(I$63:I88)-COUNTBLANK(I$63:I88)=MAX(I$112:I136),0,(COUNTA(I$63:I88)-COUNTBLANK(I$63:I88)))</f>
        <v>0</v>
      </c>
      <c r="J137" s="146">
        <f>IF(COUNTA(J$63:J88)-COUNTBLANK(J$63:J88)=MAX(J$112:J136),0,(COUNTA(J$63:J88)-COUNTBLANK(J$63:J88)))</f>
        <v>0</v>
      </c>
      <c r="K137" s="146">
        <f>IF(COUNTA(K$63:K88)-COUNTBLANK(K$63:K88)=MAX(K$112:K136),0,(COUNTA(K$63:K88)-COUNTBLANK(K$63:K88)))</f>
        <v>0</v>
      </c>
      <c r="L137" s="146">
        <f>IF(COUNTA(L$63:L88)-COUNTBLANK(L$63:L88)=MAX(L$112:L136),0,(COUNTA(L$63:L88)-COUNTBLANK(L$63:L88)))</f>
        <v>0</v>
      </c>
      <c r="M137" s="146">
        <f>IF(COUNTA(M$63:M88)-COUNTBLANK(M$63:M88)=MAX(M$112:M136),0,(COUNTA(M$63:M88)-COUNTBLANK(M$63:M88)))</f>
        <v>0</v>
      </c>
      <c r="N137" s="146">
        <f>IF(COUNTA(N$63:N88)-COUNTBLANK(N$63:N88)=MAX(N$112:N136),0,(COUNTA(N$63:N88)-COUNTBLANK(N$63:N88)))</f>
        <v>0</v>
      </c>
      <c r="O137" s="146">
        <f>IF(COUNTA(O$63:O88)-COUNTBLANK(O$63:O88)=MAX(O$112:O136),0,(COUNTA(O$63:O88)-COUNTBLANK(O$63:O88)))</f>
        <v>0</v>
      </c>
      <c r="P137" s="146">
        <f>IF(COUNTA(P$63:P88)-COUNTBLANK(P$63:P88)=MAX(P$112:P136),0,(COUNTA(P$63:P88)-COUNTBLANK(P$63:P88)))</f>
        <v>0</v>
      </c>
      <c r="Q137" s="146">
        <f>IF(COUNTA(Q$63:Q88)-COUNTBLANK(Q$63:Q88)=MAX(Q$112:Q136),0,(COUNTA(Q$63:Q88)-COUNTBLANK(Q$63:Q88)))</f>
        <v>0</v>
      </c>
      <c r="R137" s="146">
        <f>IF(COUNTA(R$63:R88)-COUNTBLANK(R$63:R88)=MAX(R$112:R136),0,(COUNTA(R$63:R88)-COUNTBLANK(R$63:R88)))</f>
        <v>0</v>
      </c>
      <c r="S137" s="146">
        <f>IF(COUNTA(S$63:S88)-COUNTBLANK(S$63:S88)=MAX(S$112:S136),0,(COUNTA(S$63:S88)-COUNTBLANK(S$63:S88)))</f>
        <v>0</v>
      </c>
      <c r="T137" s="146">
        <f>IF(COUNTA(T$63:T88)-COUNTBLANK(T$63:T88)=MAX(T$112:T136),0,(COUNTA(T$63:T88)-COUNTBLANK(T$63:T88)))</f>
        <v>0</v>
      </c>
      <c r="U137" s="146">
        <f>IF(COUNTA(U$63:U88)-COUNTBLANK(U$63:U88)=MAX(U$112:U136),0,(COUNTA(U$63:U88)-COUNTBLANK(U$63:U88)))</f>
        <v>0</v>
      </c>
      <c r="V137" s="146">
        <f>IF(COUNTA(V$63:V88)-COUNTBLANK(V$63:V88)=MAX(V$112:V136),0,(COUNTA(V$63:V88)-COUNTBLANK(V$63:V88)))</f>
        <v>0</v>
      </c>
      <c r="W137" s="146">
        <f>IF(COUNTA(W$63:W88)-COUNTBLANK(W$63:W88)=MAX(W$112:W136),0,(COUNTA(W$63:W88)-COUNTBLANK(W$63:W88)))</f>
        <v>0</v>
      </c>
      <c r="X137" s="146">
        <f>IF(COUNTA(X$63:X88)-COUNTBLANK(X$63:X88)=MAX(X$112:X136),0,(COUNTA(X$63:X88)-COUNTBLANK(X$63:X88)))</f>
        <v>0</v>
      </c>
      <c r="Y137" s="146">
        <f>IF(COUNTA(Y$63:Y88)-COUNTBLANK(Y$63:Y88)=MAX(Y$112:Y136),0,(COUNTA(Y$63:Y88)-COUNTBLANK(Y$63:Y88)))</f>
        <v>0</v>
      </c>
      <c r="Z137" s="146">
        <f>IF(COUNTA(Z$63:Z88)-COUNTBLANK(Z$63:Z88)=MAX(Z$112:Z136),0,(COUNTA(Z$63:Z88)-COUNTBLANK(Z$63:Z88)))</f>
        <v>0</v>
      </c>
      <c r="AA137" s="146">
        <f>IF(COUNTA(AA$63:AA88)-COUNTBLANK(AA$63:AA88)=MAX(AA$112:AA136),0,(COUNTA(AA$63:AA88)-COUNTBLANK(AA$63:AA88)))</f>
        <v>0</v>
      </c>
      <c r="AB137" s="146">
        <f>IF(COUNTA(AB$63:AB88)-COUNTBLANK(AB$63:AB88)=MAX(AB$112:AB136),0,(COUNTA(AB$63:AB88)-COUNTBLANK(AB$63:AB88)))</f>
        <v>0</v>
      </c>
      <c r="AC137" s="146">
        <f>IF(COUNTA(AC$63:AC88)-COUNTBLANK(AC$63:AC88)=MAX(AC$112:AC136),0,(COUNTA(AC$63:AC88)-COUNTBLANK(AC$63:AC88)))</f>
        <v>0</v>
      </c>
      <c r="AD137" s="146">
        <f>IF(COUNTA(AD$63:AD88)-COUNTBLANK(AD$63:AD88)=MAX(AD$112:AD136),0,(COUNTA(AD$63:AD88)-COUNTBLANK(AD$63:AD88)))</f>
        <v>0</v>
      </c>
      <c r="AE137" s="146">
        <f>IF(COUNTA(AE$63:AE88)-COUNTBLANK(AE$63:AE88)=MAX(AE$112:AE136),0,(COUNTA(AE$63:AE88)-COUNTBLANK(AE$63:AE88)))</f>
        <v>0</v>
      </c>
      <c r="AF137" s="146">
        <f>IF(COUNTA(AF$63:AF88)-COUNTBLANK(AF$63:AF88)=MAX(AF$112:AF136),0,(COUNTA(AF$63:AF88)-COUNTBLANK(AF$63:AF88)))</f>
        <v>0</v>
      </c>
      <c r="AG137" s="146">
        <f>IF(COUNTA(AG$63:AG88)-COUNTBLANK(AG$63:AG88)=MAX(AG$112:AG136),0,(COUNTA(AG$63:AG88)-COUNTBLANK(AG$63:AG88)))</f>
        <v>0</v>
      </c>
      <c r="AH137" s="144">
        <f>IF(COUNTA(AH$63:AH88)-COUNTBLANK(AH$63:AH88)=MAX(AH$112:AH136),0,(COUNTA(AH$63:AH88)-COUNTBLANK(AH$63:AH88)))</f>
        <v>0</v>
      </c>
    </row>
    <row r="138" spans="1:34" ht="13.15" customHeight="1" x14ac:dyDescent="0.2">
      <c r="A138" s="142">
        <f>IFERROR(IF(A137+1&lt;=MAX('デイリーデータ (2)'!G:G),A137+1,""),"")</f>
        <v>27</v>
      </c>
      <c r="B138" s="143" t="str">
        <f t="shared" si="47"/>
        <v>118869</v>
      </c>
      <c r="C138" s="144" t="str">
        <f t="shared" si="46"/>
        <v>薬司 康平</v>
      </c>
      <c r="D138" s="166">
        <f>IF(COUNTA(D$63:D89)-COUNTBLANK(D$63:D89)=MAX(D$112:D137),0,(COUNTA(D$63:D89)-COUNTBLANK(D$63:D89)))</f>
        <v>0</v>
      </c>
      <c r="E138" s="146">
        <f>IF(COUNTA(E$63:E89)-COUNTBLANK(E$63:E89)=MAX(E$112:E137),0,(COUNTA(E$63:E89)-COUNTBLANK(E$63:E89)))</f>
        <v>0</v>
      </c>
      <c r="F138" s="146">
        <f>IF(COUNTA(F$63:F89)-COUNTBLANK(F$63:F89)=MAX(F$112:F137),0,(COUNTA(F$63:F89)-COUNTBLANK(F$63:F89)))</f>
        <v>0</v>
      </c>
      <c r="G138" s="146">
        <f>IF(COUNTA(G$63:G89)-COUNTBLANK(G$63:G89)=MAX(G$112:G137),0,(COUNTA(G$63:G89)-COUNTBLANK(G$63:G89)))</f>
        <v>0</v>
      </c>
      <c r="H138" s="146">
        <f>IF(COUNTA(H$63:H89)-COUNTBLANK(H$63:H89)=MAX(H$112:H137),0,(COUNTA(H$63:H89)-COUNTBLANK(H$63:H89)))</f>
        <v>0</v>
      </c>
      <c r="I138" s="146">
        <f>IF(COUNTA(I$63:I89)-COUNTBLANK(I$63:I89)=MAX(I$112:I137),0,(COUNTA(I$63:I89)-COUNTBLANK(I$63:I89)))</f>
        <v>0</v>
      </c>
      <c r="J138" s="146">
        <f>IF(COUNTA(J$63:J89)-COUNTBLANK(J$63:J89)=MAX(J$112:J137),0,(COUNTA(J$63:J89)-COUNTBLANK(J$63:J89)))</f>
        <v>0</v>
      </c>
      <c r="K138" s="146">
        <f>IF(COUNTA(K$63:K89)-COUNTBLANK(K$63:K89)=MAX(K$112:K137),0,(COUNTA(K$63:K89)-COUNTBLANK(K$63:K89)))</f>
        <v>0</v>
      </c>
      <c r="L138" s="146">
        <f>IF(COUNTA(L$63:L89)-COUNTBLANK(L$63:L89)=MAX(L$112:L137),0,(COUNTA(L$63:L89)-COUNTBLANK(L$63:L89)))</f>
        <v>0</v>
      </c>
      <c r="M138" s="146">
        <f>IF(COUNTA(M$63:M89)-COUNTBLANK(M$63:M89)=MAX(M$112:M137),0,(COUNTA(M$63:M89)-COUNTBLANK(M$63:M89)))</f>
        <v>0</v>
      </c>
      <c r="N138" s="146">
        <f>IF(COUNTA(N$63:N89)-COUNTBLANK(N$63:N89)=MAX(N$112:N137),0,(COUNTA(N$63:N89)-COUNTBLANK(N$63:N89)))</f>
        <v>0</v>
      </c>
      <c r="O138" s="146">
        <f>IF(COUNTA(O$63:O89)-COUNTBLANK(O$63:O89)=MAX(O$112:O137),0,(COUNTA(O$63:O89)-COUNTBLANK(O$63:O89)))</f>
        <v>0</v>
      </c>
      <c r="P138" s="146">
        <f>IF(COUNTA(P$63:P89)-COUNTBLANK(P$63:P89)=MAX(P$112:P137),0,(COUNTA(P$63:P89)-COUNTBLANK(P$63:P89)))</f>
        <v>0</v>
      </c>
      <c r="Q138" s="146">
        <f>IF(COUNTA(Q$63:Q89)-COUNTBLANK(Q$63:Q89)=MAX(Q$112:Q137),0,(COUNTA(Q$63:Q89)-COUNTBLANK(Q$63:Q89)))</f>
        <v>0</v>
      </c>
      <c r="R138" s="146">
        <f>IF(COUNTA(R$63:R89)-COUNTBLANK(R$63:R89)=MAX(R$112:R137),0,(COUNTA(R$63:R89)-COUNTBLANK(R$63:R89)))</f>
        <v>0</v>
      </c>
      <c r="S138" s="146">
        <f>IF(COUNTA(S$63:S89)-COUNTBLANK(S$63:S89)=MAX(S$112:S137),0,(COUNTA(S$63:S89)-COUNTBLANK(S$63:S89)))</f>
        <v>0</v>
      </c>
      <c r="T138" s="146">
        <f>IF(COUNTA(T$63:T89)-COUNTBLANK(T$63:T89)=MAX(T$112:T137),0,(COUNTA(T$63:T89)-COUNTBLANK(T$63:T89)))</f>
        <v>0</v>
      </c>
      <c r="U138" s="146">
        <f>IF(COUNTA(U$63:U89)-COUNTBLANK(U$63:U89)=MAX(U$112:U137),0,(COUNTA(U$63:U89)-COUNTBLANK(U$63:U89)))</f>
        <v>0</v>
      </c>
      <c r="V138" s="146">
        <f>IF(COUNTA(V$63:V89)-COUNTBLANK(V$63:V89)=MAX(V$112:V137),0,(COUNTA(V$63:V89)-COUNTBLANK(V$63:V89)))</f>
        <v>0</v>
      </c>
      <c r="W138" s="146">
        <f>IF(COUNTA(W$63:W89)-COUNTBLANK(W$63:W89)=MAX(W$112:W137),0,(COUNTA(W$63:W89)-COUNTBLANK(W$63:W89)))</f>
        <v>0</v>
      </c>
      <c r="X138" s="146">
        <f>IF(COUNTA(X$63:X89)-COUNTBLANK(X$63:X89)=MAX(X$112:X137),0,(COUNTA(X$63:X89)-COUNTBLANK(X$63:X89)))</f>
        <v>0</v>
      </c>
      <c r="Y138" s="146">
        <f>IF(COUNTA(Y$63:Y89)-COUNTBLANK(Y$63:Y89)=MAX(Y$112:Y137),0,(COUNTA(Y$63:Y89)-COUNTBLANK(Y$63:Y89)))</f>
        <v>0</v>
      </c>
      <c r="Z138" s="146">
        <f>IF(COUNTA(Z$63:Z89)-COUNTBLANK(Z$63:Z89)=MAX(Z$112:Z137),0,(COUNTA(Z$63:Z89)-COUNTBLANK(Z$63:Z89)))</f>
        <v>0</v>
      </c>
      <c r="AA138" s="146">
        <f>IF(COUNTA(AA$63:AA89)-COUNTBLANK(AA$63:AA89)=MAX(AA$112:AA137),0,(COUNTA(AA$63:AA89)-COUNTBLANK(AA$63:AA89)))</f>
        <v>0</v>
      </c>
      <c r="AB138" s="146">
        <f>IF(COUNTA(AB$63:AB89)-COUNTBLANK(AB$63:AB89)=MAX(AB$112:AB137),0,(COUNTA(AB$63:AB89)-COUNTBLANK(AB$63:AB89)))</f>
        <v>0</v>
      </c>
      <c r="AC138" s="146">
        <f>IF(COUNTA(AC$63:AC89)-COUNTBLANK(AC$63:AC89)=MAX(AC$112:AC137),0,(COUNTA(AC$63:AC89)-COUNTBLANK(AC$63:AC89)))</f>
        <v>0</v>
      </c>
      <c r="AD138" s="146">
        <f>IF(COUNTA(AD$63:AD89)-COUNTBLANK(AD$63:AD89)=MAX(AD$112:AD137),0,(COUNTA(AD$63:AD89)-COUNTBLANK(AD$63:AD89)))</f>
        <v>0</v>
      </c>
      <c r="AE138" s="146">
        <f>IF(COUNTA(AE$63:AE89)-COUNTBLANK(AE$63:AE89)=MAX(AE$112:AE137),0,(COUNTA(AE$63:AE89)-COUNTBLANK(AE$63:AE89)))</f>
        <v>0</v>
      </c>
      <c r="AF138" s="146">
        <f>IF(COUNTA(AF$63:AF89)-COUNTBLANK(AF$63:AF89)=MAX(AF$112:AF137),0,(COUNTA(AF$63:AF89)-COUNTBLANK(AF$63:AF89)))</f>
        <v>0</v>
      </c>
      <c r="AG138" s="146">
        <f>IF(COUNTA(AG$63:AG89)-COUNTBLANK(AG$63:AG89)=MAX(AG$112:AG137),0,(COUNTA(AG$63:AG89)-COUNTBLANK(AG$63:AG89)))</f>
        <v>0</v>
      </c>
      <c r="AH138" s="144">
        <f>IF(COUNTA(AH$63:AH89)-COUNTBLANK(AH$63:AH89)=MAX(AH$112:AH137),0,(COUNTA(AH$63:AH89)-COUNTBLANK(AH$63:AH89)))</f>
        <v>0</v>
      </c>
    </row>
    <row r="139" spans="1:34" ht="13.15" customHeight="1" x14ac:dyDescent="0.2">
      <c r="A139" s="142">
        <f>IFERROR(IF(A138+1&lt;=MAX('デイリーデータ (2)'!G:G),A138+1,""),"")</f>
        <v>28</v>
      </c>
      <c r="B139" s="143" t="str">
        <f t="shared" si="47"/>
        <v>122339</v>
      </c>
      <c r="C139" s="144" t="str">
        <f t="shared" si="46"/>
        <v>西郡 健太</v>
      </c>
      <c r="D139" s="166">
        <f>IF(COUNTA(D$63:D90)-COUNTBLANK(D$63:D90)=MAX(D$112:D138),0,(COUNTA(D$63:D90)-COUNTBLANK(D$63:D90)))</f>
        <v>0</v>
      </c>
      <c r="E139" s="146">
        <f>IF(COUNTA(E$63:E90)-COUNTBLANK(E$63:E90)=MAX(E$112:E138),0,(COUNTA(E$63:E90)-COUNTBLANK(E$63:E90)))</f>
        <v>0</v>
      </c>
      <c r="F139" s="146">
        <f>IF(COUNTA(F$63:F90)-COUNTBLANK(F$63:F90)=MAX(F$112:F138),0,(COUNTA(F$63:F90)-COUNTBLANK(F$63:F90)))</f>
        <v>0</v>
      </c>
      <c r="G139" s="146">
        <f>IF(COUNTA(G$63:G90)-COUNTBLANK(G$63:G90)=MAX(G$112:G138),0,(COUNTA(G$63:G90)-COUNTBLANK(G$63:G90)))</f>
        <v>0</v>
      </c>
      <c r="H139" s="146">
        <f>IF(COUNTA(H$63:H90)-COUNTBLANK(H$63:H90)=MAX(H$112:H138),0,(COUNTA(H$63:H90)-COUNTBLANK(H$63:H90)))</f>
        <v>0</v>
      </c>
      <c r="I139" s="146">
        <f>IF(COUNTA(I$63:I90)-COUNTBLANK(I$63:I90)=MAX(I$112:I138),0,(COUNTA(I$63:I90)-COUNTBLANK(I$63:I90)))</f>
        <v>0</v>
      </c>
      <c r="J139" s="146">
        <f>IF(COUNTA(J$63:J90)-COUNTBLANK(J$63:J90)=MAX(J$112:J138),0,(COUNTA(J$63:J90)-COUNTBLANK(J$63:J90)))</f>
        <v>0</v>
      </c>
      <c r="K139" s="146">
        <f>IF(COUNTA(K$63:K90)-COUNTBLANK(K$63:K90)=MAX(K$112:K138),0,(COUNTA(K$63:K90)-COUNTBLANK(K$63:K90)))</f>
        <v>0</v>
      </c>
      <c r="L139" s="146">
        <f>IF(COUNTA(L$63:L90)-COUNTBLANK(L$63:L90)=MAX(L$112:L138),0,(COUNTA(L$63:L90)-COUNTBLANK(L$63:L90)))</f>
        <v>0</v>
      </c>
      <c r="M139" s="146">
        <f>IF(COUNTA(M$63:M90)-COUNTBLANK(M$63:M90)=MAX(M$112:M138),0,(COUNTA(M$63:M90)-COUNTBLANK(M$63:M90)))</f>
        <v>0</v>
      </c>
      <c r="N139" s="146">
        <f>IF(COUNTA(N$63:N90)-COUNTBLANK(N$63:N90)=MAX(N$112:N138),0,(COUNTA(N$63:N90)-COUNTBLANK(N$63:N90)))</f>
        <v>0</v>
      </c>
      <c r="O139" s="146">
        <f>IF(COUNTA(O$63:O90)-COUNTBLANK(O$63:O90)=MAX(O$112:O138),0,(COUNTA(O$63:O90)-COUNTBLANK(O$63:O90)))</f>
        <v>0</v>
      </c>
      <c r="P139" s="146">
        <f>IF(COUNTA(P$63:P90)-COUNTBLANK(P$63:P90)=MAX(P$112:P138),0,(COUNTA(P$63:P90)-COUNTBLANK(P$63:P90)))</f>
        <v>0</v>
      </c>
      <c r="Q139" s="146">
        <f>IF(COUNTA(Q$63:Q90)-COUNTBLANK(Q$63:Q90)=MAX(Q$112:Q138),0,(COUNTA(Q$63:Q90)-COUNTBLANK(Q$63:Q90)))</f>
        <v>0</v>
      </c>
      <c r="R139" s="146">
        <f>IF(COUNTA(R$63:R90)-COUNTBLANK(R$63:R90)=MAX(R$112:R138),0,(COUNTA(R$63:R90)-COUNTBLANK(R$63:R90)))</f>
        <v>0</v>
      </c>
      <c r="S139" s="146">
        <f>IF(COUNTA(S$63:S90)-COUNTBLANK(S$63:S90)=MAX(S$112:S138),0,(COUNTA(S$63:S90)-COUNTBLANK(S$63:S90)))</f>
        <v>0</v>
      </c>
      <c r="T139" s="146">
        <f>IF(COUNTA(T$63:T90)-COUNTBLANK(T$63:T90)=MAX(T$112:T138),0,(COUNTA(T$63:T90)-COUNTBLANK(T$63:T90)))</f>
        <v>0</v>
      </c>
      <c r="U139" s="146">
        <f>IF(COUNTA(U$63:U90)-COUNTBLANK(U$63:U90)=MAX(U$112:U138),0,(COUNTA(U$63:U90)-COUNTBLANK(U$63:U90)))</f>
        <v>0</v>
      </c>
      <c r="V139" s="146">
        <f>IF(COUNTA(V$63:V90)-COUNTBLANK(V$63:V90)=MAX(V$112:V138),0,(COUNTA(V$63:V90)-COUNTBLANK(V$63:V90)))</f>
        <v>0</v>
      </c>
      <c r="W139" s="146">
        <f>IF(COUNTA(W$63:W90)-COUNTBLANK(W$63:W90)=MAX(W$112:W138),0,(COUNTA(W$63:W90)-COUNTBLANK(W$63:W90)))</f>
        <v>0</v>
      </c>
      <c r="X139" s="146">
        <f>IF(COUNTA(X$63:X90)-COUNTBLANK(X$63:X90)=MAX(X$112:X138),0,(COUNTA(X$63:X90)-COUNTBLANK(X$63:X90)))</f>
        <v>0</v>
      </c>
      <c r="Y139" s="146">
        <f>IF(COUNTA(Y$63:Y90)-COUNTBLANK(Y$63:Y90)=MAX(Y$112:Y138),0,(COUNTA(Y$63:Y90)-COUNTBLANK(Y$63:Y90)))</f>
        <v>0</v>
      </c>
      <c r="Z139" s="146">
        <f>IF(COUNTA(Z$63:Z90)-COUNTBLANK(Z$63:Z90)=MAX(Z$112:Z138),0,(COUNTA(Z$63:Z90)-COUNTBLANK(Z$63:Z90)))</f>
        <v>0</v>
      </c>
      <c r="AA139" s="146">
        <f>IF(COUNTA(AA$63:AA90)-COUNTBLANK(AA$63:AA90)=MAX(AA$112:AA138),0,(COUNTA(AA$63:AA90)-COUNTBLANK(AA$63:AA90)))</f>
        <v>0</v>
      </c>
      <c r="AB139" s="146">
        <f>IF(COUNTA(AB$63:AB90)-COUNTBLANK(AB$63:AB90)=MAX(AB$112:AB138),0,(COUNTA(AB$63:AB90)-COUNTBLANK(AB$63:AB90)))</f>
        <v>0</v>
      </c>
      <c r="AC139" s="146">
        <f>IF(COUNTA(AC$63:AC90)-COUNTBLANK(AC$63:AC90)=MAX(AC$112:AC138),0,(COUNTA(AC$63:AC90)-COUNTBLANK(AC$63:AC90)))</f>
        <v>0</v>
      </c>
      <c r="AD139" s="146">
        <f>IF(COUNTA(AD$63:AD90)-COUNTBLANK(AD$63:AD90)=MAX(AD$112:AD138),0,(COUNTA(AD$63:AD90)-COUNTBLANK(AD$63:AD90)))</f>
        <v>0</v>
      </c>
      <c r="AE139" s="146">
        <f>IF(COUNTA(AE$63:AE90)-COUNTBLANK(AE$63:AE90)=MAX(AE$112:AE138),0,(COUNTA(AE$63:AE90)-COUNTBLANK(AE$63:AE90)))</f>
        <v>0</v>
      </c>
      <c r="AF139" s="146">
        <f>IF(COUNTA(AF$63:AF90)-COUNTBLANK(AF$63:AF90)=MAX(AF$112:AF138),0,(COUNTA(AF$63:AF90)-COUNTBLANK(AF$63:AF90)))</f>
        <v>0</v>
      </c>
      <c r="AG139" s="146">
        <f>IF(COUNTA(AG$63:AG90)-COUNTBLANK(AG$63:AG90)=MAX(AG$112:AG138),0,(COUNTA(AG$63:AG90)-COUNTBLANK(AG$63:AG90)))</f>
        <v>0</v>
      </c>
      <c r="AH139" s="144">
        <f>IF(COUNTA(AH$63:AH90)-COUNTBLANK(AH$63:AH90)=MAX(AH$112:AH138),0,(COUNTA(AH$63:AH90)-COUNTBLANK(AH$63:AH90)))</f>
        <v>0</v>
      </c>
    </row>
    <row r="140" spans="1:34" ht="13.15" customHeight="1" x14ac:dyDescent="0.2">
      <c r="A140" s="142">
        <f>IFERROR(IF(A139+1&lt;=MAX('デイリーデータ (2)'!G:G),A139+1,""),"")</f>
        <v>29</v>
      </c>
      <c r="B140" s="143" t="str">
        <f t="shared" si="47"/>
        <v>125630</v>
      </c>
      <c r="C140" s="144" t="str">
        <f t="shared" si="46"/>
        <v>松木 こころ</v>
      </c>
      <c r="D140" s="166">
        <f>IF(COUNTA(D$63:D91)-COUNTBLANK(D$63:D91)=MAX(D$112:D139),0,(COUNTA(D$63:D91)-COUNTBLANK(D$63:D91)))</f>
        <v>0</v>
      </c>
      <c r="E140" s="146">
        <f>IF(COUNTA(E$63:E91)-COUNTBLANK(E$63:E91)=MAX(E$112:E139),0,(COUNTA(E$63:E91)-COUNTBLANK(E$63:E91)))</f>
        <v>0</v>
      </c>
      <c r="F140" s="146">
        <f>IF(COUNTA(F$63:F91)-COUNTBLANK(F$63:F91)=MAX(F$112:F139),0,(COUNTA(F$63:F91)-COUNTBLANK(F$63:F91)))</f>
        <v>0</v>
      </c>
      <c r="G140" s="146">
        <f>IF(COUNTA(G$63:G91)-COUNTBLANK(G$63:G91)=MAX(G$112:G139),0,(COUNTA(G$63:G91)-COUNTBLANK(G$63:G91)))</f>
        <v>0</v>
      </c>
      <c r="H140" s="146">
        <f>IF(COUNTA(H$63:H91)-COUNTBLANK(H$63:H91)=MAX(H$112:H139),0,(COUNTA(H$63:H91)-COUNTBLANK(H$63:H91)))</f>
        <v>0</v>
      </c>
      <c r="I140" s="146">
        <f>IF(COUNTA(I$63:I91)-COUNTBLANK(I$63:I91)=MAX(I$112:I139),0,(COUNTA(I$63:I91)-COUNTBLANK(I$63:I91)))</f>
        <v>0</v>
      </c>
      <c r="J140" s="146">
        <f>IF(COUNTA(J$63:J91)-COUNTBLANK(J$63:J91)=MAX(J$112:J139),0,(COUNTA(J$63:J91)-COUNTBLANK(J$63:J91)))</f>
        <v>0</v>
      </c>
      <c r="K140" s="146">
        <f>IF(COUNTA(K$63:K91)-COUNTBLANK(K$63:K91)=MAX(K$112:K139),0,(COUNTA(K$63:K91)-COUNTBLANK(K$63:K91)))</f>
        <v>0</v>
      </c>
      <c r="L140" s="146">
        <f>IF(COUNTA(L$63:L91)-COUNTBLANK(L$63:L91)=MAX(L$112:L139),0,(COUNTA(L$63:L91)-COUNTBLANK(L$63:L91)))</f>
        <v>0</v>
      </c>
      <c r="M140" s="146">
        <f>IF(COUNTA(M$63:M91)-COUNTBLANK(M$63:M91)=MAX(M$112:M139),0,(COUNTA(M$63:M91)-COUNTBLANK(M$63:M91)))</f>
        <v>0</v>
      </c>
      <c r="N140" s="146">
        <f>IF(COUNTA(N$63:N91)-COUNTBLANK(N$63:N91)=MAX(N$112:N139),0,(COUNTA(N$63:N91)-COUNTBLANK(N$63:N91)))</f>
        <v>0</v>
      </c>
      <c r="O140" s="146">
        <f>IF(COUNTA(O$63:O91)-COUNTBLANK(O$63:O91)=MAX(O$112:O139),0,(COUNTA(O$63:O91)-COUNTBLANK(O$63:O91)))</f>
        <v>0</v>
      </c>
      <c r="P140" s="146">
        <f>IF(COUNTA(P$63:P91)-COUNTBLANK(P$63:P91)=MAX(P$112:P139),0,(COUNTA(P$63:P91)-COUNTBLANK(P$63:P91)))</f>
        <v>0</v>
      </c>
      <c r="Q140" s="146">
        <f>IF(COUNTA(Q$63:Q91)-COUNTBLANK(Q$63:Q91)=MAX(Q$112:Q139),0,(COUNTA(Q$63:Q91)-COUNTBLANK(Q$63:Q91)))</f>
        <v>0</v>
      </c>
      <c r="R140" s="146">
        <f>IF(COUNTA(R$63:R91)-COUNTBLANK(R$63:R91)=MAX(R$112:R139),0,(COUNTA(R$63:R91)-COUNTBLANK(R$63:R91)))</f>
        <v>0</v>
      </c>
      <c r="S140" s="146">
        <f>IF(COUNTA(S$63:S91)-COUNTBLANK(S$63:S91)=MAX(S$112:S139),0,(COUNTA(S$63:S91)-COUNTBLANK(S$63:S91)))</f>
        <v>0</v>
      </c>
      <c r="T140" s="146">
        <f>IF(COUNTA(T$63:T91)-COUNTBLANK(T$63:T91)=MAX(T$112:T139),0,(COUNTA(T$63:T91)-COUNTBLANK(T$63:T91)))</f>
        <v>0</v>
      </c>
      <c r="U140" s="146">
        <f>IF(COUNTA(U$63:U91)-COUNTBLANK(U$63:U91)=MAX(U$112:U139),0,(COUNTA(U$63:U91)-COUNTBLANK(U$63:U91)))</f>
        <v>0</v>
      </c>
      <c r="V140" s="146">
        <f>IF(COUNTA(V$63:V91)-COUNTBLANK(V$63:V91)=MAX(V$112:V139),0,(COUNTA(V$63:V91)-COUNTBLANK(V$63:V91)))</f>
        <v>0</v>
      </c>
      <c r="W140" s="146">
        <f>IF(COUNTA(W$63:W91)-COUNTBLANK(W$63:W91)=MAX(W$112:W139),0,(COUNTA(W$63:W91)-COUNTBLANK(W$63:W91)))</f>
        <v>0</v>
      </c>
      <c r="X140" s="146">
        <f>IF(COUNTA(X$63:X91)-COUNTBLANK(X$63:X91)=MAX(X$112:X139),0,(COUNTA(X$63:X91)-COUNTBLANK(X$63:X91)))</f>
        <v>0</v>
      </c>
      <c r="Y140" s="146">
        <f>IF(COUNTA(Y$63:Y91)-COUNTBLANK(Y$63:Y91)=MAX(Y$112:Y139),0,(COUNTA(Y$63:Y91)-COUNTBLANK(Y$63:Y91)))</f>
        <v>0</v>
      </c>
      <c r="Z140" s="146">
        <f>IF(COUNTA(Z$63:Z91)-COUNTBLANK(Z$63:Z91)=MAX(Z$112:Z139),0,(COUNTA(Z$63:Z91)-COUNTBLANK(Z$63:Z91)))</f>
        <v>0</v>
      </c>
      <c r="AA140" s="146">
        <f>IF(COUNTA(AA$63:AA91)-COUNTBLANK(AA$63:AA91)=MAX(AA$112:AA139),0,(COUNTA(AA$63:AA91)-COUNTBLANK(AA$63:AA91)))</f>
        <v>0</v>
      </c>
      <c r="AB140" s="146">
        <f>IF(COUNTA(AB$63:AB91)-COUNTBLANK(AB$63:AB91)=MAX(AB$112:AB139),0,(COUNTA(AB$63:AB91)-COUNTBLANK(AB$63:AB91)))</f>
        <v>0</v>
      </c>
      <c r="AC140" s="146">
        <f>IF(COUNTA(AC$63:AC91)-COUNTBLANK(AC$63:AC91)=MAX(AC$112:AC139),0,(COUNTA(AC$63:AC91)-COUNTBLANK(AC$63:AC91)))</f>
        <v>0</v>
      </c>
      <c r="AD140" s="146">
        <f>IF(COUNTA(AD$63:AD91)-COUNTBLANK(AD$63:AD91)=MAX(AD$112:AD139),0,(COUNTA(AD$63:AD91)-COUNTBLANK(AD$63:AD91)))</f>
        <v>0</v>
      </c>
      <c r="AE140" s="146">
        <f>IF(COUNTA(AE$63:AE91)-COUNTBLANK(AE$63:AE91)=MAX(AE$112:AE139),0,(COUNTA(AE$63:AE91)-COUNTBLANK(AE$63:AE91)))</f>
        <v>0</v>
      </c>
      <c r="AF140" s="146">
        <f>IF(COUNTA(AF$63:AF91)-COUNTBLANK(AF$63:AF91)=MAX(AF$112:AF139),0,(COUNTA(AF$63:AF91)-COUNTBLANK(AF$63:AF91)))</f>
        <v>0</v>
      </c>
      <c r="AG140" s="146">
        <f>IF(COUNTA(AG$63:AG91)-COUNTBLANK(AG$63:AG91)=MAX(AG$112:AG139),0,(COUNTA(AG$63:AG91)-COUNTBLANK(AG$63:AG91)))</f>
        <v>0</v>
      </c>
      <c r="AH140" s="144">
        <f>IF(COUNTA(AH$63:AH91)-COUNTBLANK(AH$63:AH91)=MAX(AH$112:AH139),0,(COUNTA(AH$63:AH91)-COUNTBLANK(AH$63:AH91)))</f>
        <v>0</v>
      </c>
    </row>
    <row r="141" spans="1:34" ht="13.15" customHeight="1" x14ac:dyDescent="0.2">
      <c r="A141" s="142">
        <f>IFERROR(IF(A140+1&lt;=MAX('デイリーデータ (2)'!G:G),A140+1,""),"")</f>
        <v>30</v>
      </c>
      <c r="B141" s="143" t="str">
        <f t="shared" si="47"/>
        <v>125642</v>
      </c>
      <c r="C141" s="144" t="str">
        <f t="shared" si="46"/>
        <v>諸田 悠也</v>
      </c>
      <c r="D141" s="166">
        <f>IF(COUNTA(D$63:D92)-COUNTBLANK(D$63:D92)=MAX(D$112:D140),0,(COUNTA(D$63:D92)-COUNTBLANK(D$63:D92)))</f>
        <v>0</v>
      </c>
      <c r="E141" s="146">
        <f>IF(COUNTA(E$63:E92)-COUNTBLANK(E$63:E92)=MAX(E$112:E140),0,(COUNTA(E$63:E92)-COUNTBLANK(E$63:E92)))</f>
        <v>0</v>
      </c>
      <c r="F141" s="146">
        <f>IF(COUNTA(F$63:F92)-COUNTBLANK(F$63:F92)=MAX(F$112:F140),0,(COUNTA(F$63:F92)-COUNTBLANK(F$63:F92)))</f>
        <v>0</v>
      </c>
      <c r="G141" s="146">
        <f>IF(COUNTA(G$63:G92)-COUNTBLANK(G$63:G92)=MAX(G$112:G140),0,(COUNTA(G$63:G92)-COUNTBLANK(G$63:G92)))</f>
        <v>0</v>
      </c>
      <c r="H141" s="146">
        <f>IF(COUNTA(H$63:H92)-COUNTBLANK(H$63:H92)=MAX(H$112:H140),0,(COUNTA(H$63:H92)-COUNTBLANK(H$63:H92)))</f>
        <v>0</v>
      </c>
      <c r="I141" s="146">
        <f>IF(COUNTA(I$63:I92)-COUNTBLANK(I$63:I92)=MAX(I$112:I140),0,(COUNTA(I$63:I92)-COUNTBLANK(I$63:I92)))</f>
        <v>0</v>
      </c>
      <c r="J141" s="146">
        <f>IF(COUNTA(J$63:J92)-COUNTBLANK(J$63:J92)=MAX(J$112:J140),0,(COUNTA(J$63:J92)-COUNTBLANK(J$63:J92)))</f>
        <v>0</v>
      </c>
      <c r="K141" s="146">
        <f>IF(COUNTA(K$63:K92)-COUNTBLANK(K$63:K92)=MAX(K$112:K140),0,(COUNTA(K$63:K92)-COUNTBLANK(K$63:K92)))</f>
        <v>0</v>
      </c>
      <c r="L141" s="146">
        <f>IF(COUNTA(L$63:L92)-COUNTBLANK(L$63:L92)=MAX(L$112:L140),0,(COUNTA(L$63:L92)-COUNTBLANK(L$63:L92)))</f>
        <v>0</v>
      </c>
      <c r="M141" s="146">
        <f>IF(COUNTA(M$63:M92)-COUNTBLANK(M$63:M92)=MAX(M$112:M140),0,(COUNTA(M$63:M92)-COUNTBLANK(M$63:M92)))</f>
        <v>0</v>
      </c>
      <c r="N141" s="146">
        <f>IF(COUNTA(N$63:N92)-COUNTBLANK(N$63:N92)=MAX(N$112:N140),0,(COUNTA(N$63:N92)-COUNTBLANK(N$63:N92)))</f>
        <v>0</v>
      </c>
      <c r="O141" s="146">
        <f>IF(COUNTA(O$63:O92)-COUNTBLANK(O$63:O92)=MAX(O$112:O140),0,(COUNTA(O$63:O92)-COUNTBLANK(O$63:O92)))</f>
        <v>0</v>
      </c>
      <c r="P141" s="146">
        <f>IF(COUNTA(P$63:P92)-COUNTBLANK(P$63:P92)=MAX(P$112:P140),0,(COUNTA(P$63:P92)-COUNTBLANK(P$63:P92)))</f>
        <v>0</v>
      </c>
      <c r="Q141" s="146">
        <f>IF(COUNTA(Q$63:Q92)-COUNTBLANK(Q$63:Q92)=MAX(Q$112:Q140),0,(COUNTA(Q$63:Q92)-COUNTBLANK(Q$63:Q92)))</f>
        <v>0</v>
      </c>
      <c r="R141" s="146">
        <f>IF(COUNTA(R$63:R92)-COUNTBLANK(R$63:R92)=MAX(R$112:R140),0,(COUNTA(R$63:R92)-COUNTBLANK(R$63:R92)))</f>
        <v>0</v>
      </c>
      <c r="S141" s="146">
        <f>IF(COUNTA(S$63:S92)-COUNTBLANK(S$63:S92)=MAX(S$112:S140),0,(COUNTA(S$63:S92)-COUNTBLANK(S$63:S92)))</f>
        <v>0</v>
      </c>
      <c r="T141" s="146">
        <f>IF(COUNTA(T$63:T92)-COUNTBLANK(T$63:T92)=MAX(T$112:T140),0,(COUNTA(T$63:T92)-COUNTBLANK(T$63:T92)))</f>
        <v>0</v>
      </c>
      <c r="U141" s="146">
        <f>IF(COUNTA(U$63:U92)-COUNTBLANK(U$63:U92)=MAX(U$112:U140),0,(COUNTA(U$63:U92)-COUNTBLANK(U$63:U92)))</f>
        <v>0</v>
      </c>
      <c r="V141" s="146">
        <f>IF(COUNTA(V$63:V92)-COUNTBLANK(V$63:V92)=MAX(V$112:V140),0,(COUNTA(V$63:V92)-COUNTBLANK(V$63:V92)))</f>
        <v>0</v>
      </c>
      <c r="W141" s="146">
        <f>IF(COUNTA(W$63:W92)-COUNTBLANK(W$63:W92)=MAX(W$112:W140),0,(COUNTA(W$63:W92)-COUNTBLANK(W$63:W92)))</f>
        <v>0</v>
      </c>
      <c r="X141" s="146">
        <f>IF(COUNTA(X$63:X92)-COUNTBLANK(X$63:X92)=MAX(X$112:X140),0,(COUNTA(X$63:X92)-COUNTBLANK(X$63:X92)))</f>
        <v>0</v>
      </c>
      <c r="Y141" s="146">
        <f>IF(COUNTA(Y$63:Y92)-COUNTBLANK(Y$63:Y92)=MAX(Y$112:Y140),0,(COUNTA(Y$63:Y92)-COUNTBLANK(Y$63:Y92)))</f>
        <v>0</v>
      </c>
      <c r="Z141" s="146">
        <f>IF(COUNTA(Z$63:Z92)-COUNTBLANK(Z$63:Z92)=MAX(Z$112:Z140),0,(COUNTA(Z$63:Z92)-COUNTBLANK(Z$63:Z92)))</f>
        <v>0</v>
      </c>
      <c r="AA141" s="146">
        <f>IF(COUNTA(AA$63:AA92)-COUNTBLANK(AA$63:AA92)=MAX(AA$112:AA140),0,(COUNTA(AA$63:AA92)-COUNTBLANK(AA$63:AA92)))</f>
        <v>0</v>
      </c>
      <c r="AB141" s="146">
        <f>IF(COUNTA(AB$63:AB92)-COUNTBLANK(AB$63:AB92)=MAX(AB$112:AB140),0,(COUNTA(AB$63:AB92)-COUNTBLANK(AB$63:AB92)))</f>
        <v>0</v>
      </c>
      <c r="AC141" s="146">
        <f>IF(COUNTA(AC$63:AC92)-COUNTBLANK(AC$63:AC92)=MAX(AC$112:AC140),0,(COUNTA(AC$63:AC92)-COUNTBLANK(AC$63:AC92)))</f>
        <v>0</v>
      </c>
      <c r="AD141" s="146">
        <f>IF(COUNTA(AD$63:AD92)-COUNTBLANK(AD$63:AD92)=MAX(AD$112:AD140),0,(COUNTA(AD$63:AD92)-COUNTBLANK(AD$63:AD92)))</f>
        <v>0</v>
      </c>
      <c r="AE141" s="146">
        <f>IF(COUNTA(AE$63:AE92)-COUNTBLANK(AE$63:AE92)=MAX(AE$112:AE140),0,(COUNTA(AE$63:AE92)-COUNTBLANK(AE$63:AE92)))</f>
        <v>0</v>
      </c>
      <c r="AF141" s="146">
        <f>IF(COUNTA(AF$63:AF92)-COUNTBLANK(AF$63:AF92)=MAX(AF$112:AF140),0,(COUNTA(AF$63:AF92)-COUNTBLANK(AF$63:AF92)))</f>
        <v>0</v>
      </c>
      <c r="AG141" s="146">
        <f>IF(COUNTA(AG$63:AG92)-COUNTBLANK(AG$63:AG92)=MAX(AG$112:AG140),0,(COUNTA(AG$63:AG92)-COUNTBLANK(AG$63:AG92)))</f>
        <v>0</v>
      </c>
      <c r="AH141" s="144">
        <f>IF(COUNTA(AH$63:AH92)-COUNTBLANK(AH$63:AH92)=MAX(AH$112:AH140),0,(COUNTA(AH$63:AH92)-COUNTBLANK(AH$63:AH92)))</f>
        <v>0</v>
      </c>
    </row>
    <row r="142" spans="1:34" ht="13.15" customHeight="1" x14ac:dyDescent="0.2">
      <c r="A142" s="142">
        <f>IFERROR(IF(A141+1&lt;=MAX('デイリーデータ (2)'!G:G),A141+1,""),"")</f>
        <v>31</v>
      </c>
      <c r="B142" s="143" t="str">
        <f t="shared" si="47"/>
        <v>130415</v>
      </c>
      <c r="C142" s="144" t="str">
        <f t="shared" si="46"/>
        <v>樫田 尚</v>
      </c>
      <c r="D142" s="166">
        <f>IF(COUNTA(D$63:D93)-COUNTBLANK(D$63:D93)=MAX(D$112:D141),0,(COUNTA(D$63:D93)-COUNTBLANK(D$63:D93)))</f>
        <v>0</v>
      </c>
      <c r="E142" s="146">
        <f>IF(COUNTA(E$63:E93)-COUNTBLANK(E$63:E93)=MAX(E$112:E141),0,(COUNTA(E$63:E93)-COUNTBLANK(E$63:E93)))</f>
        <v>0</v>
      </c>
      <c r="F142" s="146">
        <f>IF(COUNTA(F$63:F93)-COUNTBLANK(F$63:F93)=MAX(F$112:F141),0,(COUNTA(F$63:F93)-COUNTBLANK(F$63:F93)))</f>
        <v>0</v>
      </c>
      <c r="G142" s="146">
        <f>IF(COUNTA(G$63:G93)-COUNTBLANK(G$63:G93)=MAX(G$112:G141),0,(COUNTA(G$63:G93)-COUNTBLANK(G$63:G93)))</f>
        <v>0</v>
      </c>
      <c r="H142" s="146">
        <f>IF(COUNTA(H$63:H93)-COUNTBLANK(H$63:H93)=MAX(H$112:H141),0,(COUNTA(H$63:H93)-COUNTBLANK(H$63:H93)))</f>
        <v>0</v>
      </c>
      <c r="I142" s="146">
        <f>IF(COUNTA(I$63:I93)-COUNTBLANK(I$63:I93)=MAX(I$112:I141),0,(COUNTA(I$63:I93)-COUNTBLANK(I$63:I93)))</f>
        <v>0</v>
      </c>
      <c r="J142" s="146">
        <f>IF(COUNTA(J$63:J93)-COUNTBLANK(J$63:J93)=MAX(J$112:J141),0,(COUNTA(J$63:J93)-COUNTBLANK(J$63:J93)))</f>
        <v>0</v>
      </c>
      <c r="K142" s="146">
        <f>IF(COUNTA(K$63:K93)-COUNTBLANK(K$63:K93)=MAX(K$112:K141),0,(COUNTA(K$63:K93)-COUNTBLANK(K$63:K93)))</f>
        <v>0</v>
      </c>
      <c r="L142" s="146">
        <f>IF(COUNTA(L$63:L93)-COUNTBLANK(L$63:L93)=MAX(L$112:L141),0,(COUNTA(L$63:L93)-COUNTBLANK(L$63:L93)))</f>
        <v>0</v>
      </c>
      <c r="M142" s="146">
        <f>IF(COUNTA(M$63:M93)-COUNTBLANK(M$63:M93)=MAX(M$112:M141),0,(COUNTA(M$63:M93)-COUNTBLANK(M$63:M93)))</f>
        <v>0</v>
      </c>
      <c r="N142" s="146">
        <f>IF(COUNTA(N$63:N93)-COUNTBLANK(N$63:N93)=MAX(N$112:N141),0,(COUNTA(N$63:N93)-COUNTBLANK(N$63:N93)))</f>
        <v>0</v>
      </c>
      <c r="O142" s="146">
        <f>IF(COUNTA(O$63:O93)-COUNTBLANK(O$63:O93)=MAX(O$112:O141),0,(COUNTA(O$63:O93)-COUNTBLANK(O$63:O93)))</f>
        <v>0</v>
      </c>
      <c r="P142" s="146">
        <f>IF(COUNTA(P$63:P93)-COUNTBLANK(P$63:P93)=MAX(P$112:P141),0,(COUNTA(P$63:P93)-COUNTBLANK(P$63:P93)))</f>
        <v>0</v>
      </c>
      <c r="Q142" s="146">
        <f>IF(COUNTA(Q$63:Q93)-COUNTBLANK(Q$63:Q93)=MAX(Q$112:Q141),0,(COUNTA(Q$63:Q93)-COUNTBLANK(Q$63:Q93)))</f>
        <v>0</v>
      </c>
      <c r="R142" s="146">
        <f>IF(COUNTA(R$63:R93)-COUNTBLANK(R$63:R93)=MAX(R$112:R141),0,(COUNTA(R$63:R93)-COUNTBLANK(R$63:R93)))</f>
        <v>0</v>
      </c>
      <c r="S142" s="146">
        <f>IF(COUNTA(S$63:S93)-COUNTBLANK(S$63:S93)=MAX(S$112:S141),0,(COUNTA(S$63:S93)-COUNTBLANK(S$63:S93)))</f>
        <v>0</v>
      </c>
      <c r="T142" s="146">
        <f>IF(COUNTA(T$63:T93)-COUNTBLANK(T$63:T93)=MAX(T$112:T141),0,(COUNTA(T$63:T93)-COUNTBLANK(T$63:T93)))</f>
        <v>0</v>
      </c>
      <c r="U142" s="146">
        <f>IF(COUNTA(U$63:U93)-COUNTBLANK(U$63:U93)=MAX(U$112:U141),0,(COUNTA(U$63:U93)-COUNTBLANK(U$63:U93)))</f>
        <v>0</v>
      </c>
      <c r="V142" s="146">
        <f>IF(COUNTA(V$63:V93)-COUNTBLANK(V$63:V93)=MAX(V$112:V141),0,(COUNTA(V$63:V93)-COUNTBLANK(V$63:V93)))</f>
        <v>0</v>
      </c>
      <c r="W142" s="146">
        <f>IF(COUNTA(W$63:W93)-COUNTBLANK(W$63:W93)=MAX(W$112:W141),0,(COUNTA(W$63:W93)-COUNTBLANK(W$63:W93)))</f>
        <v>0</v>
      </c>
      <c r="X142" s="146">
        <f>IF(COUNTA(X$63:X93)-COUNTBLANK(X$63:X93)=MAX(X$112:X141),0,(COUNTA(X$63:X93)-COUNTBLANK(X$63:X93)))</f>
        <v>0</v>
      </c>
      <c r="Y142" s="146">
        <f>IF(COUNTA(Y$63:Y93)-COUNTBLANK(Y$63:Y93)=MAX(Y$112:Y141),0,(COUNTA(Y$63:Y93)-COUNTBLANK(Y$63:Y93)))</f>
        <v>0</v>
      </c>
      <c r="Z142" s="146">
        <f>IF(COUNTA(Z$63:Z93)-COUNTBLANK(Z$63:Z93)=MAX(Z$112:Z141),0,(COUNTA(Z$63:Z93)-COUNTBLANK(Z$63:Z93)))</f>
        <v>0</v>
      </c>
      <c r="AA142" s="146">
        <f>IF(COUNTA(AA$63:AA93)-COUNTBLANK(AA$63:AA93)=MAX(AA$112:AA141),0,(COUNTA(AA$63:AA93)-COUNTBLANK(AA$63:AA93)))</f>
        <v>0</v>
      </c>
      <c r="AB142" s="146">
        <f>IF(COUNTA(AB$63:AB93)-COUNTBLANK(AB$63:AB93)=MAX(AB$112:AB141),0,(COUNTA(AB$63:AB93)-COUNTBLANK(AB$63:AB93)))</f>
        <v>0</v>
      </c>
      <c r="AC142" s="146">
        <f>IF(COUNTA(AC$63:AC93)-COUNTBLANK(AC$63:AC93)=MAX(AC$112:AC141),0,(COUNTA(AC$63:AC93)-COUNTBLANK(AC$63:AC93)))</f>
        <v>0</v>
      </c>
      <c r="AD142" s="146">
        <f>IF(COUNTA(AD$63:AD93)-COUNTBLANK(AD$63:AD93)=MAX(AD$112:AD141),0,(COUNTA(AD$63:AD93)-COUNTBLANK(AD$63:AD93)))</f>
        <v>0</v>
      </c>
      <c r="AE142" s="146">
        <f>IF(COUNTA(AE$63:AE93)-COUNTBLANK(AE$63:AE93)=MAX(AE$112:AE141),0,(COUNTA(AE$63:AE93)-COUNTBLANK(AE$63:AE93)))</f>
        <v>0</v>
      </c>
      <c r="AF142" s="146">
        <f>IF(COUNTA(AF$63:AF93)-COUNTBLANK(AF$63:AF93)=MAX(AF$112:AF141),0,(COUNTA(AF$63:AF93)-COUNTBLANK(AF$63:AF93)))</f>
        <v>0</v>
      </c>
      <c r="AG142" s="146">
        <f>IF(COUNTA(AG$63:AG93)-COUNTBLANK(AG$63:AG93)=MAX(AG$112:AG141),0,(COUNTA(AG$63:AG93)-COUNTBLANK(AG$63:AG93)))</f>
        <v>0</v>
      </c>
      <c r="AH142" s="144">
        <f>IF(COUNTA(AH$63:AH93)-COUNTBLANK(AH$63:AH93)=MAX(AH$112:AH141),0,(COUNTA(AH$63:AH93)-COUNTBLANK(AH$63:AH93)))</f>
        <v>0</v>
      </c>
    </row>
    <row r="143" spans="1:34" ht="13.15" customHeight="1" x14ac:dyDescent="0.2">
      <c r="A143" s="142">
        <f>IFERROR(IF(A142+1&lt;=MAX('デイリーデータ (2)'!G:G),A142+1,""),"")</f>
        <v>32</v>
      </c>
      <c r="B143" s="143" t="str">
        <f t="shared" si="47"/>
        <v>130427</v>
      </c>
      <c r="C143" s="144" t="str">
        <f t="shared" si="46"/>
        <v>中村 公亮</v>
      </c>
      <c r="D143" s="166">
        <f>IF(COUNTA(D$63:D94)-COUNTBLANK(D$63:D94)=MAX(D$112:D142),0,(COUNTA(D$63:D94)-COUNTBLANK(D$63:D94)))</f>
        <v>0</v>
      </c>
      <c r="E143" s="146">
        <f>IF(COUNTA(E$63:E94)-COUNTBLANK(E$63:E94)=MAX(E$112:E142),0,(COUNTA(E$63:E94)-COUNTBLANK(E$63:E94)))</f>
        <v>0</v>
      </c>
      <c r="F143" s="146">
        <f>IF(COUNTA(F$63:F94)-COUNTBLANK(F$63:F94)=MAX(F$112:F142),0,(COUNTA(F$63:F94)-COUNTBLANK(F$63:F94)))</f>
        <v>0</v>
      </c>
      <c r="G143" s="146">
        <f>IF(COUNTA(G$63:G94)-COUNTBLANK(G$63:G94)=MAX(G$112:G142),0,(COUNTA(G$63:G94)-COUNTBLANK(G$63:G94)))</f>
        <v>0</v>
      </c>
      <c r="H143" s="146">
        <f>IF(COUNTA(H$63:H94)-COUNTBLANK(H$63:H94)=MAX(H$112:H142),0,(COUNTA(H$63:H94)-COUNTBLANK(H$63:H94)))</f>
        <v>0</v>
      </c>
      <c r="I143" s="146">
        <f>IF(COUNTA(I$63:I94)-COUNTBLANK(I$63:I94)=MAX(I$112:I142),0,(COUNTA(I$63:I94)-COUNTBLANK(I$63:I94)))</f>
        <v>0</v>
      </c>
      <c r="J143" s="146">
        <f>IF(COUNTA(J$63:J94)-COUNTBLANK(J$63:J94)=MAX(J$112:J142),0,(COUNTA(J$63:J94)-COUNTBLANK(J$63:J94)))</f>
        <v>0</v>
      </c>
      <c r="K143" s="146">
        <f>IF(COUNTA(K$63:K94)-COUNTBLANK(K$63:K94)=MAX(K$112:K142),0,(COUNTA(K$63:K94)-COUNTBLANK(K$63:K94)))</f>
        <v>0</v>
      </c>
      <c r="L143" s="146">
        <f>IF(COUNTA(L$63:L94)-COUNTBLANK(L$63:L94)=MAX(L$112:L142),0,(COUNTA(L$63:L94)-COUNTBLANK(L$63:L94)))</f>
        <v>0</v>
      </c>
      <c r="M143" s="146">
        <f>IF(COUNTA(M$63:M94)-COUNTBLANK(M$63:M94)=MAX(M$112:M142),0,(COUNTA(M$63:M94)-COUNTBLANK(M$63:M94)))</f>
        <v>0</v>
      </c>
      <c r="N143" s="146">
        <f>IF(COUNTA(N$63:N94)-COUNTBLANK(N$63:N94)=MAX(N$112:N142),0,(COUNTA(N$63:N94)-COUNTBLANK(N$63:N94)))</f>
        <v>0</v>
      </c>
      <c r="O143" s="146">
        <f>IF(COUNTA(O$63:O94)-COUNTBLANK(O$63:O94)=MAX(O$112:O142),0,(COUNTA(O$63:O94)-COUNTBLANK(O$63:O94)))</f>
        <v>0</v>
      </c>
      <c r="P143" s="146">
        <f>IF(COUNTA(P$63:P94)-COUNTBLANK(P$63:P94)=MAX(P$112:P142),0,(COUNTA(P$63:P94)-COUNTBLANK(P$63:P94)))</f>
        <v>0</v>
      </c>
      <c r="Q143" s="146">
        <f>IF(COUNTA(Q$63:Q94)-COUNTBLANK(Q$63:Q94)=MAX(Q$112:Q142),0,(COUNTA(Q$63:Q94)-COUNTBLANK(Q$63:Q94)))</f>
        <v>0</v>
      </c>
      <c r="R143" s="146">
        <f>IF(COUNTA(R$63:R94)-COUNTBLANK(R$63:R94)=MAX(R$112:R142),0,(COUNTA(R$63:R94)-COUNTBLANK(R$63:R94)))</f>
        <v>0</v>
      </c>
      <c r="S143" s="146">
        <f>IF(COUNTA(S$63:S94)-COUNTBLANK(S$63:S94)=MAX(S$112:S142),0,(COUNTA(S$63:S94)-COUNTBLANK(S$63:S94)))</f>
        <v>0</v>
      </c>
      <c r="T143" s="146">
        <f>IF(COUNTA(T$63:T94)-COUNTBLANK(T$63:T94)=MAX(T$112:T142),0,(COUNTA(T$63:T94)-COUNTBLANK(T$63:T94)))</f>
        <v>0</v>
      </c>
      <c r="U143" s="146">
        <f>IF(COUNTA(U$63:U94)-COUNTBLANK(U$63:U94)=MAX(U$112:U142),0,(COUNTA(U$63:U94)-COUNTBLANK(U$63:U94)))</f>
        <v>0</v>
      </c>
      <c r="V143" s="146">
        <f>IF(COUNTA(V$63:V94)-COUNTBLANK(V$63:V94)=MAX(V$112:V142),0,(COUNTA(V$63:V94)-COUNTBLANK(V$63:V94)))</f>
        <v>0</v>
      </c>
      <c r="W143" s="146">
        <f>IF(COUNTA(W$63:W94)-COUNTBLANK(W$63:W94)=MAX(W$112:W142),0,(COUNTA(W$63:W94)-COUNTBLANK(W$63:W94)))</f>
        <v>0</v>
      </c>
      <c r="X143" s="146">
        <f>IF(COUNTA(X$63:X94)-COUNTBLANK(X$63:X94)=MAX(X$112:X142),0,(COUNTA(X$63:X94)-COUNTBLANK(X$63:X94)))</f>
        <v>0</v>
      </c>
      <c r="Y143" s="146">
        <f>IF(COUNTA(Y$63:Y94)-COUNTBLANK(Y$63:Y94)=MAX(Y$112:Y142),0,(COUNTA(Y$63:Y94)-COUNTBLANK(Y$63:Y94)))</f>
        <v>0</v>
      </c>
      <c r="Z143" s="146">
        <f>IF(COUNTA(Z$63:Z94)-COUNTBLANK(Z$63:Z94)=MAX(Z$112:Z142),0,(COUNTA(Z$63:Z94)-COUNTBLANK(Z$63:Z94)))</f>
        <v>0</v>
      </c>
      <c r="AA143" s="146">
        <f>IF(COUNTA(AA$63:AA94)-COUNTBLANK(AA$63:AA94)=MAX(AA$112:AA142),0,(COUNTA(AA$63:AA94)-COUNTBLANK(AA$63:AA94)))</f>
        <v>0</v>
      </c>
      <c r="AB143" s="146">
        <f>IF(COUNTA(AB$63:AB94)-COUNTBLANK(AB$63:AB94)=MAX(AB$112:AB142),0,(COUNTA(AB$63:AB94)-COUNTBLANK(AB$63:AB94)))</f>
        <v>0</v>
      </c>
      <c r="AC143" s="146">
        <f>IF(COUNTA(AC$63:AC94)-COUNTBLANK(AC$63:AC94)=MAX(AC$112:AC142),0,(COUNTA(AC$63:AC94)-COUNTBLANK(AC$63:AC94)))</f>
        <v>0</v>
      </c>
      <c r="AD143" s="146">
        <f>IF(COUNTA(AD$63:AD94)-COUNTBLANK(AD$63:AD94)=MAX(AD$112:AD142),0,(COUNTA(AD$63:AD94)-COUNTBLANK(AD$63:AD94)))</f>
        <v>0</v>
      </c>
      <c r="AE143" s="146">
        <f>IF(COUNTA(AE$63:AE94)-COUNTBLANK(AE$63:AE94)=MAX(AE$112:AE142),0,(COUNTA(AE$63:AE94)-COUNTBLANK(AE$63:AE94)))</f>
        <v>0</v>
      </c>
      <c r="AF143" s="146">
        <f>IF(COUNTA(AF$63:AF94)-COUNTBLANK(AF$63:AF94)=MAX(AF$112:AF142),0,(COUNTA(AF$63:AF94)-COUNTBLANK(AF$63:AF94)))</f>
        <v>0</v>
      </c>
      <c r="AG143" s="146">
        <f>IF(COUNTA(AG$63:AG94)-COUNTBLANK(AG$63:AG94)=MAX(AG$112:AG142),0,(COUNTA(AG$63:AG94)-COUNTBLANK(AG$63:AG94)))</f>
        <v>0</v>
      </c>
      <c r="AH143" s="144">
        <f>IF(COUNTA(AH$63:AH94)-COUNTBLANK(AH$63:AH94)=MAX(AH$112:AH142),0,(COUNTA(AH$63:AH94)-COUNTBLANK(AH$63:AH94)))</f>
        <v>0</v>
      </c>
    </row>
    <row r="144" spans="1:34" ht="13.15" customHeight="1" x14ac:dyDescent="0.2">
      <c r="A144" s="142">
        <f>IFERROR(IF(A143+1&lt;=MAX('デイリーデータ (2)'!G:G),A143+1,""),"")</f>
        <v>33</v>
      </c>
      <c r="B144" s="143" t="str">
        <f t="shared" si="47"/>
        <v>130439</v>
      </c>
      <c r="C144" s="144" t="str">
        <f t="shared" si="46"/>
        <v>福知 千佳</v>
      </c>
      <c r="D144" s="166">
        <f>IF(COUNTA(D$63:D95)-COUNTBLANK(D$63:D95)=MAX(D$112:D143),0,(COUNTA(D$63:D95)-COUNTBLANK(D$63:D95)))</f>
        <v>0</v>
      </c>
      <c r="E144" s="146">
        <f>IF(COUNTA(E$63:E95)-COUNTBLANK(E$63:E95)=MAX(E$112:E143),0,(COUNTA(E$63:E95)-COUNTBLANK(E$63:E95)))</f>
        <v>0</v>
      </c>
      <c r="F144" s="146">
        <f>IF(COUNTA(F$63:F95)-COUNTBLANK(F$63:F95)=MAX(F$112:F143),0,(COUNTA(F$63:F95)-COUNTBLANK(F$63:F95)))</f>
        <v>0</v>
      </c>
      <c r="G144" s="146">
        <f>IF(COUNTA(G$63:G95)-COUNTBLANK(G$63:G95)=MAX(G$112:G143),0,(COUNTA(G$63:G95)-COUNTBLANK(G$63:G95)))</f>
        <v>0</v>
      </c>
      <c r="H144" s="146">
        <f>IF(COUNTA(H$63:H95)-COUNTBLANK(H$63:H95)=MAX(H$112:H143),0,(COUNTA(H$63:H95)-COUNTBLANK(H$63:H95)))</f>
        <v>0</v>
      </c>
      <c r="I144" s="146">
        <f>IF(COUNTA(I$63:I95)-COUNTBLANK(I$63:I95)=MAX(I$112:I143),0,(COUNTA(I$63:I95)-COUNTBLANK(I$63:I95)))</f>
        <v>0</v>
      </c>
      <c r="J144" s="146">
        <f>IF(COUNTA(J$63:J95)-COUNTBLANK(J$63:J95)=MAX(J$112:J143),0,(COUNTA(J$63:J95)-COUNTBLANK(J$63:J95)))</f>
        <v>0</v>
      </c>
      <c r="K144" s="146">
        <f>IF(COUNTA(K$63:K95)-COUNTBLANK(K$63:K95)=MAX(K$112:K143),0,(COUNTA(K$63:K95)-COUNTBLANK(K$63:K95)))</f>
        <v>0</v>
      </c>
      <c r="L144" s="146">
        <f>IF(COUNTA(L$63:L95)-COUNTBLANK(L$63:L95)=MAX(L$112:L143),0,(COUNTA(L$63:L95)-COUNTBLANK(L$63:L95)))</f>
        <v>0</v>
      </c>
      <c r="M144" s="146">
        <f>IF(COUNTA(M$63:M95)-COUNTBLANK(M$63:M95)=MAX(M$112:M143),0,(COUNTA(M$63:M95)-COUNTBLANK(M$63:M95)))</f>
        <v>0</v>
      </c>
      <c r="N144" s="146">
        <f>IF(COUNTA(N$63:N95)-COUNTBLANK(N$63:N95)=MAX(N$112:N143),0,(COUNTA(N$63:N95)-COUNTBLANK(N$63:N95)))</f>
        <v>0</v>
      </c>
      <c r="O144" s="146">
        <f>IF(COUNTA(O$63:O95)-COUNTBLANK(O$63:O95)=MAX(O$112:O143),0,(COUNTA(O$63:O95)-COUNTBLANK(O$63:O95)))</f>
        <v>0</v>
      </c>
      <c r="P144" s="146">
        <f>IF(COUNTA(P$63:P95)-COUNTBLANK(P$63:P95)=MAX(P$112:P143),0,(COUNTA(P$63:P95)-COUNTBLANK(P$63:P95)))</f>
        <v>0</v>
      </c>
      <c r="Q144" s="146">
        <f>IF(COUNTA(Q$63:Q95)-COUNTBLANK(Q$63:Q95)=MAX(Q$112:Q143),0,(COUNTA(Q$63:Q95)-COUNTBLANK(Q$63:Q95)))</f>
        <v>0</v>
      </c>
      <c r="R144" s="146">
        <f>IF(COUNTA(R$63:R95)-COUNTBLANK(R$63:R95)=MAX(R$112:R143),0,(COUNTA(R$63:R95)-COUNTBLANK(R$63:R95)))</f>
        <v>0</v>
      </c>
      <c r="S144" s="146">
        <f>IF(COUNTA(S$63:S95)-COUNTBLANK(S$63:S95)=MAX(S$112:S143),0,(COUNTA(S$63:S95)-COUNTBLANK(S$63:S95)))</f>
        <v>0</v>
      </c>
      <c r="T144" s="146">
        <f>IF(COUNTA(T$63:T95)-COUNTBLANK(T$63:T95)=MAX(T$112:T143),0,(COUNTA(T$63:T95)-COUNTBLANK(T$63:T95)))</f>
        <v>0</v>
      </c>
      <c r="U144" s="146">
        <f>IF(COUNTA(U$63:U95)-COUNTBLANK(U$63:U95)=MAX(U$112:U143),0,(COUNTA(U$63:U95)-COUNTBLANK(U$63:U95)))</f>
        <v>0</v>
      </c>
      <c r="V144" s="146">
        <f>IF(COUNTA(V$63:V95)-COUNTBLANK(V$63:V95)=MAX(V$112:V143),0,(COUNTA(V$63:V95)-COUNTBLANK(V$63:V95)))</f>
        <v>0</v>
      </c>
      <c r="W144" s="146">
        <f>IF(COUNTA(W$63:W95)-COUNTBLANK(W$63:W95)=MAX(W$112:W143),0,(COUNTA(W$63:W95)-COUNTBLANK(W$63:W95)))</f>
        <v>0</v>
      </c>
      <c r="X144" s="146">
        <f>IF(COUNTA(X$63:X95)-COUNTBLANK(X$63:X95)=MAX(X$112:X143),0,(COUNTA(X$63:X95)-COUNTBLANK(X$63:X95)))</f>
        <v>0</v>
      </c>
      <c r="Y144" s="146">
        <f>IF(COUNTA(Y$63:Y95)-COUNTBLANK(Y$63:Y95)=MAX(Y$112:Y143),0,(COUNTA(Y$63:Y95)-COUNTBLANK(Y$63:Y95)))</f>
        <v>0</v>
      </c>
      <c r="Z144" s="146">
        <f>IF(COUNTA(Z$63:Z95)-COUNTBLANK(Z$63:Z95)=MAX(Z$112:Z143),0,(COUNTA(Z$63:Z95)-COUNTBLANK(Z$63:Z95)))</f>
        <v>0</v>
      </c>
      <c r="AA144" s="146">
        <f>IF(COUNTA(AA$63:AA95)-COUNTBLANK(AA$63:AA95)=MAX(AA$112:AA143),0,(COUNTA(AA$63:AA95)-COUNTBLANK(AA$63:AA95)))</f>
        <v>0</v>
      </c>
      <c r="AB144" s="146">
        <f>IF(COUNTA(AB$63:AB95)-COUNTBLANK(AB$63:AB95)=MAX(AB$112:AB143),0,(COUNTA(AB$63:AB95)-COUNTBLANK(AB$63:AB95)))</f>
        <v>0</v>
      </c>
      <c r="AC144" s="146">
        <f>IF(COUNTA(AC$63:AC95)-COUNTBLANK(AC$63:AC95)=MAX(AC$112:AC143),0,(COUNTA(AC$63:AC95)-COUNTBLANK(AC$63:AC95)))</f>
        <v>0</v>
      </c>
      <c r="AD144" s="146">
        <f>IF(COUNTA(AD$63:AD95)-COUNTBLANK(AD$63:AD95)=MAX(AD$112:AD143),0,(COUNTA(AD$63:AD95)-COUNTBLANK(AD$63:AD95)))</f>
        <v>0</v>
      </c>
      <c r="AE144" s="146">
        <f>IF(COUNTA(AE$63:AE95)-COUNTBLANK(AE$63:AE95)=MAX(AE$112:AE143),0,(COUNTA(AE$63:AE95)-COUNTBLANK(AE$63:AE95)))</f>
        <v>0</v>
      </c>
      <c r="AF144" s="146">
        <f>IF(COUNTA(AF$63:AF95)-COUNTBLANK(AF$63:AF95)=MAX(AF$112:AF143),0,(COUNTA(AF$63:AF95)-COUNTBLANK(AF$63:AF95)))</f>
        <v>0</v>
      </c>
      <c r="AG144" s="146">
        <f>IF(COUNTA(AG$63:AG95)-COUNTBLANK(AG$63:AG95)=MAX(AG$112:AG143),0,(COUNTA(AG$63:AG95)-COUNTBLANK(AG$63:AG95)))</f>
        <v>0</v>
      </c>
      <c r="AH144" s="144">
        <f>IF(COUNTA(AH$63:AH95)-COUNTBLANK(AH$63:AH95)=MAX(AH$112:AH143),0,(COUNTA(AH$63:AH95)-COUNTBLANK(AH$63:AH95)))</f>
        <v>0</v>
      </c>
    </row>
    <row r="145" spans="1:34" ht="13.15" customHeight="1" x14ac:dyDescent="0.2">
      <c r="A145" s="142">
        <f>IFERROR(IF(A144+1&lt;=MAX('デイリーデータ (2)'!G:G),A144+1,""),"")</f>
        <v>34</v>
      </c>
      <c r="B145" s="143" t="str">
        <f t="shared" si="47"/>
        <v>130441</v>
      </c>
      <c r="C145" s="144" t="str">
        <f t="shared" si="46"/>
        <v>袋 隼哉</v>
      </c>
      <c r="D145" s="166">
        <f>IF(COUNTA(D$63:D96)-COUNTBLANK(D$63:D96)=MAX(D$112:D144),0,(COUNTA(D$63:D96)-COUNTBLANK(D$63:D96)))</f>
        <v>0</v>
      </c>
      <c r="E145" s="146">
        <f>IF(COUNTA(E$63:E96)-COUNTBLANK(E$63:E96)=MAX(E$112:E144),0,(COUNTA(E$63:E96)-COUNTBLANK(E$63:E96)))</f>
        <v>0</v>
      </c>
      <c r="F145" s="146">
        <f>IF(COUNTA(F$63:F96)-COUNTBLANK(F$63:F96)=MAX(F$112:F144),0,(COUNTA(F$63:F96)-COUNTBLANK(F$63:F96)))</f>
        <v>0</v>
      </c>
      <c r="G145" s="146">
        <f>IF(COUNTA(G$63:G96)-COUNTBLANK(G$63:G96)=MAX(G$112:G144),0,(COUNTA(G$63:G96)-COUNTBLANK(G$63:G96)))</f>
        <v>0</v>
      </c>
      <c r="H145" s="146">
        <f>IF(COUNTA(H$63:H96)-COUNTBLANK(H$63:H96)=MAX(H$112:H144),0,(COUNTA(H$63:H96)-COUNTBLANK(H$63:H96)))</f>
        <v>0</v>
      </c>
      <c r="I145" s="146">
        <f>IF(COUNTA(I$63:I96)-COUNTBLANK(I$63:I96)=MAX(I$112:I144),0,(COUNTA(I$63:I96)-COUNTBLANK(I$63:I96)))</f>
        <v>0</v>
      </c>
      <c r="J145" s="146">
        <f>IF(COUNTA(J$63:J96)-COUNTBLANK(J$63:J96)=MAX(J$112:J144),0,(COUNTA(J$63:J96)-COUNTBLANK(J$63:J96)))</f>
        <v>0</v>
      </c>
      <c r="K145" s="146">
        <f>IF(COUNTA(K$63:K96)-COUNTBLANK(K$63:K96)=MAX(K$112:K144),0,(COUNTA(K$63:K96)-COUNTBLANK(K$63:K96)))</f>
        <v>0</v>
      </c>
      <c r="L145" s="146">
        <f>IF(COUNTA(L$63:L96)-COUNTBLANK(L$63:L96)=MAX(L$112:L144),0,(COUNTA(L$63:L96)-COUNTBLANK(L$63:L96)))</f>
        <v>0</v>
      </c>
      <c r="M145" s="146">
        <f>IF(COUNTA(M$63:M96)-COUNTBLANK(M$63:M96)=MAX(M$112:M144),0,(COUNTA(M$63:M96)-COUNTBLANK(M$63:M96)))</f>
        <v>0</v>
      </c>
      <c r="N145" s="146">
        <f>IF(COUNTA(N$63:N96)-COUNTBLANK(N$63:N96)=MAX(N$112:N144),0,(COUNTA(N$63:N96)-COUNTBLANK(N$63:N96)))</f>
        <v>0</v>
      </c>
      <c r="O145" s="146">
        <f>IF(COUNTA(O$63:O96)-COUNTBLANK(O$63:O96)=MAX(O$112:O144),0,(COUNTA(O$63:O96)-COUNTBLANK(O$63:O96)))</f>
        <v>0</v>
      </c>
      <c r="P145" s="146">
        <f>IF(COUNTA(P$63:P96)-COUNTBLANK(P$63:P96)=MAX(P$112:P144),0,(COUNTA(P$63:P96)-COUNTBLANK(P$63:P96)))</f>
        <v>0</v>
      </c>
      <c r="Q145" s="146">
        <f>IF(COUNTA(Q$63:Q96)-COUNTBLANK(Q$63:Q96)=MAX(Q$112:Q144),0,(COUNTA(Q$63:Q96)-COUNTBLANK(Q$63:Q96)))</f>
        <v>0</v>
      </c>
      <c r="R145" s="146">
        <f>IF(COUNTA(R$63:R96)-COUNTBLANK(R$63:R96)=MAX(R$112:R144),0,(COUNTA(R$63:R96)-COUNTBLANK(R$63:R96)))</f>
        <v>0</v>
      </c>
      <c r="S145" s="146">
        <f>IF(COUNTA(S$63:S96)-COUNTBLANK(S$63:S96)=MAX(S$112:S144),0,(COUNTA(S$63:S96)-COUNTBLANK(S$63:S96)))</f>
        <v>0</v>
      </c>
      <c r="T145" s="146">
        <f>IF(COUNTA(T$63:T96)-COUNTBLANK(T$63:T96)=MAX(T$112:T144),0,(COUNTA(T$63:T96)-COUNTBLANK(T$63:T96)))</f>
        <v>0</v>
      </c>
      <c r="U145" s="146">
        <f>IF(COUNTA(U$63:U96)-COUNTBLANK(U$63:U96)=MAX(U$112:U144),0,(COUNTA(U$63:U96)-COUNTBLANK(U$63:U96)))</f>
        <v>0</v>
      </c>
      <c r="V145" s="146">
        <f>IF(COUNTA(V$63:V96)-COUNTBLANK(V$63:V96)=MAX(V$112:V144),0,(COUNTA(V$63:V96)-COUNTBLANK(V$63:V96)))</f>
        <v>0</v>
      </c>
      <c r="W145" s="146">
        <f>IF(COUNTA(W$63:W96)-COUNTBLANK(W$63:W96)=MAX(W$112:W144),0,(COUNTA(W$63:W96)-COUNTBLANK(W$63:W96)))</f>
        <v>0</v>
      </c>
      <c r="X145" s="146">
        <f>IF(COUNTA(X$63:X96)-COUNTBLANK(X$63:X96)=MAX(X$112:X144),0,(COUNTA(X$63:X96)-COUNTBLANK(X$63:X96)))</f>
        <v>0</v>
      </c>
      <c r="Y145" s="146">
        <f>IF(COUNTA(Y$63:Y96)-COUNTBLANK(Y$63:Y96)=MAX(Y$112:Y144),0,(COUNTA(Y$63:Y96)-COUNTBLANK(Y$63:Y96)))</f>
        <v>0</v>
      </c>
      <c r="Z145" s="146">
        <f>IF(COUNTA(Z$63:Z96)-COUNTBLANK(Z$63:Z96)=MAX(Z$112:Z144),0,(COUNTA(Z$63:Z96)-COUNTBLANK(Z$63:Z96)))</f>
        <v>0</v>
      </c>
      <c r="AA145" s="146">
        <f>IF(COUNTA(AA$63:AA96)-COUNTBLANK(AA$63:AA96)=MAX(AA$112:AA144),0,(COUNTA(AA$63:AA96)-COUNTBLANK(AA$63:AA96)))</f>
        <v>0</v>
      </c>
      <c r="AB145" s="146">
        <f>IF(COUNTA(AB$63:AB96)-COUNTBLANK(AB$63:AB96)=MAX(AB$112:AB144),0,(COUNTA(AB$63:AB96)-COUNTBLANK(AB$63:AB96)))</f>
        <v>0</v>
      </c>
      <c r="AC145" s="146">
        <f>IF(COUNTA(AC$63:AC96)-COUNTBLANK(AC$63:AC96)=MAX(AC$112:AC144),0,(COUNTA(AC$63:AC96)-COUNTBLANK(AC$63:AC96)))</f>
        <v>0</v>
      </c>
      <c r="AD145" s="146">
        <f>IF(COUNTA(AD$63:AD96)-COUNTBLANK(AD$63:AD96)=MAX(AD$112:AD144),0,(COUNTA(AD$63:AD96)-COUNTBLANK(AD$63:AD96)))</f>
        <v>0</v>
      </c>
      <c r="AE145" s="146">
        <f>IF(COUNTA(AE$63:AE96)-COUNTBLANK(AE$63:AE96)=MAX(AE$112:AE144),0,(COUNTA(AE$63:AE96)-COUNTBLANK(AE$63:AE96)))</f>
        <v>0</v>
      </c>
      <c r="AF145" s="146">
        <f>IF(COUNTA(AF$63:AF96)-COUNTBLANK(AF$63:AF96)=MAX(AF$112:AF144),0,(COUNTA(AF$63:AF96)-COUNTBLANK(AF$63:AF96)))</f>
        <v>0</v>
      </c>
      <c r="AG145" s="146">
        <f>IF(COUNTA(AG$63:AG96)-COUNTBLANK(AG$63:AG96)=MAX(AG$112:AG144),0,(COUNTA(AG$63:AG96)-COUNTBLANK(AG$63:AG96)))</f>
        <v>0</v>
      </c>
      <c r="AH145" s="144">
        <f>IF(COUNTA(AH$63:AH96)-COUNTBLANK(AH$63:AH96)=MAX(AH$112:AH144),0,(COUNTA(AH$63:AH96)-COUNTBLANK(AH$63:AH96)))</f>
        <v>0</v>
      </c>
    </row>
    <row r="146" spans="1:34" ht="13.15" customHeight="1" x14ac:dyDescent="0.2">
      <c r="A146" s="142">
        <f>IFERROR(IF(A145+1&lt;=MAX('デイリーデータ (2)'!G:G),A145+1,""),"")</f>
        <v>35</v>
      </c>
      <c r="B146" s="143" t="str">
        <f t="shared" si="47"/>
        <v>130831</v>
      </c>
      <c r="C146" s="144" t="str">
        <f t="shared" si="46"/>
        <v>雨池 凌也</v>
      </c>
      <c r="D146" s="166">
        <f>IF(COUNTA(D$63:D97)-COUNTBLANK(D$63:D97)=MAX(D$112:D145),0,(COUNTA(D$63:D97)-COUNTBLANK(D$63:D97)))</f>
        <v>0</v>
      </c>
      <c r="E146" s="146">
        <f>IF(COUNTA(E$63:E97)-COUNTBLANK(E$63:E97)=MAX(E$112:E145),0,(COUNTA(E$63:E97)-COUNTBLANK(E$63:E97)))</f>
        <v>0</v>
      </c>
      <c r="F146" s="146">
        <f>IF(COUNTA(F$63:F97)-COUNTBLANK(F$63:F97)=MAX(F$112:F145),0,(COUNTA(F$63:F97)-COUNTBLANK(F$63:F97)))</f>
        <v>0</v>
      </c>
      <c r="G146" s="146">
        <f>IF(COUNTA(G$63:G97)-COUNTBLANK(G$63:G97)=MAX(G$112:G145),0,(COUNTA(G$63:G97)-COUNTBLANK(G$63:G97)))</f>
        <v>0</v>
      </c>
      <c r="H146" s="146">
        <f>IF(COUNTA(H$63:H97)-COUNTBLANK(H$63:H97)=MAX(H$112:H145),0,(COUNTA(H$63:H97)-COUNTBLANK(H$63:H97)))</f>
        <v>0</v>
      </c>
      <c r="I146" s="146">
        <f>IF(COUNTA(I$63:I97)-COUNTBLANK(I$63:I97)=MAX(I$112:I145),0,(COUNTA(I$63:I97)-COUNTBLANK(I$63:I97)))</f>
        <v>0</v>
      </c>
      <c r="J146" s="146">
        <f>IF(COUNTA(J$63:J97)-COUNTBLANK(J$63:J97)=MAX(J$112:J145),0,(COUNTA(J$63:J97)-COUNTBLANK(J$63:J97)))</f>
        <v>0</v>
      </c>
      <c r="K146" s="146">
        <f>IF(COUNTA(K$63:K97)-COUNTBLANK(K$63:K97)=MAX(K$112:K145),0,(COUNTA(K$63:K97)-COUNTBLANK(K$63:K97)))</f>
        <v>0</v>
      </c>
      <c r="L146" s="146">
        <f>IF(COUNTA(L$63:L97)-COUNTBLANK(L$63:L97)=MAX(L$112:L145),0,(COUNTA(L$63:L97)-COUNTBLANK(L$63:L97)))</f>
        <v>0</v>
      </c>
      <c r="M146" s="146">
        <f>IF(COUNTA(M$63:M97)-COUNTBLANK(M$63:M97)=MAX(M$112:M145),0,(COUNTA(M$63:M97)-COUNTBLANK(M$63:M97)))</f>
        <v>0</v>
      </c>
      <c r="N146" s="146">
        <f>IF(COUNTA(N$63:N97)-COUNTBLANK(N$63:N97)=MAX(N$112:N145),0,(COUNTA(N$63:N97)-COUNTBLANK(N$63:N97)))</f>
        <v>0</v>
      </c>
      <c r="O146" s="146">
        <f>IF(COUNTA(O$63:O97)-COUNTBLANK(O$63:O97)=MAX(O$112:O145),0,(COUNTA(O$63:O97)-COUNTBLANK(O$63:O97)))</f>
        <v>0</v>
      </c>
      <c r="P146" s="146">
        <f>IF(COUNTA(P$63:P97)-COUNTBLANK(P$63:P97)=MAX(P$112:P145),0,(COUNTA(P$63:P97)-COUNTBLANK(P$63:P97)))</f>
        <v>0</v>
      </c>
      <c r="Q146" s="146">
        <f>IF(COUNTA(Q$63:Q97)-COUNTBLANK(Q$63:Q97)=MAX(Q$112:Q145),0,(COUNTA(Q$63:Q97)-COUNTBLANK(Q$63:Q97)))</f>
        <v>0</v>
      </c>
      <c r="R146" s="146">
        <f>IF(COUNTA(R$63:R97)-COUNTBLANK(R$63:R97)=MAX(R$112:R145),0,(COUNTA(R$63:R97)-COUNTBLANK(R$63:R97)))</f>
        <v>0</v>
      </c>
      <c r="S146" s="146">
        <f>IF(COUNTA(S$63:S97)-COUNTBLANK(S$63:S97)=MAX(S$112:S145),0,(COUNTA(S$63:S97)-COUNTBLANK(S$63:S97)))</f>
        <v>0</v>
      </c>
      <c r="T146" s="146">
        <f>IF(COUNTA(T$63:T97)-COUNTBLANK(T$63:T97)=MAX(T$112:T145),0,(COUNTA(T$63:T97)-COUNTBLANK(T$63:T97)))</f>
        <v>0</v>
      </c>
      <c r="U146" s="146">
        <f>IF(COUNTA(U$63:U97)-COUNTBLANK(U$63:U97)=MAX(U$112:U145),0,(COUNTA(U$63:U97)-COUNTBLANK(U$63:U97)))</f>
        <v>0</v>
      </c>
      <c r="V146" s="146">
        <f>IF(COUNTA(V$63:V97)-COUNTBLANK(V$63:V97)=MAX(V$112:V145),0,(COUNTA(V$63:V97)-COUNTBLANK(V$63:V97)))</f>
        <v>0</v>
      </c>
      <c r="W146" s="146">
        <f>IF(COUNTA(W$63:W97)-COUNTBLANK(W$63:W97)=MAX(W$112:W145),0,(COUNTA(W$63:W97)-COUNTBLANK(W$63:W97)))</f>
        <v>0</v>
      </c>
      <c r="X146" s="146">
        <f>IF(COUNTA(X$63:X97)-COUNTBLANK(X$63:X97)=MAX(X$112:X145),0,(COUNTA(X$63:X97)-COUNTBLANK(X$63:X97)))</f>
        <v>0</v>
      </c>
      <c r="Y146" s="146">
        <f>IF(COUNTA(Y$63:Y97)-COUNTBLANK(Y$63:Y97)=MAX(Y$112:Y145),0,(COUNTA(Y$63:Y97)-COUNTBLANK(Y$63:Y97)))</f>
        <v>0</v>
      </c>
      <c r="Z146" s="146">
        <f>IF(COUNTA(Z$63:Z97)-COUNTBLANK(Z$63:Z97)=MAX(Z$112:Z145),0,(COUNTA(Z$63:Z97)-COUNTBLANK(Z$63:Z97)))</f>
        <v>0</v>
      </c>
      <c r="AA146" s="146">
        <f>IF(COUNTA(AA$63:AA97)-COUNTBLANK(AA$63:AA97)=MAX(AA$112:AA145),0,(COUNTA(AA$63:AA97)-COUNTBLANK(AA$63:AA97)))</f>
        <v>0</v>
      </c>
      <c r="AB146" s="146">
        <f>IF(COUNTA(AB$63:AB97)-COUNTBLANK(AB$63:AB97)=MAX(AB$112:AB145),0,(COUNTA(AB$63:AB97)-COUNTBLANK(AB$63:AB97)))</f>
        <v>0</v>
      </c>
      <c r="AC146" s="146">
        <f>IF(COUNTA(AC$63:AC97)-COUNTBLANK(AC$63:AC97)=MAX(AC$112:AC145),0,(COUNTA(AC$63:AC97)-COUNTBLANK(AC$63:AC97)))</f>
        <v>0</v>
      </c>
      <c r="AD146" s="146">
        <f>IF(COUNTA(AD$63:AD97)-COUNTBLANK(AD$63:AD97)=MAX(AD$112:AD145),0,(COUNTA(AD$63:AD97)-COUNTBLANK(AD$63:AD97)))</f>
        <v>0</v>
      </c>
      <c r="AE146" s="146">
        <f>IF(COUNTA(AE$63:AE97)-COUNTBLANK(AE$63:AE97)=MAX(AE$112:AE145),0,(COUNTA(AE$63:AE97)-COUNTBLANK(AE$63:AE97)))</f>
        <v>0</v>
      </c>
      <c r="AF146" s="146">
        <f>IF(COUNTA(AF$63:AF97)-COUNTBLANK(AF$63:AF97)=MAX(AF$112:AF145),0,(COUNTA(AF$63:AF97)-COUNTBLANK(AF$63:AF97)))</f>
        <v>0</v>
      </c>
      <c r="AG146" s="146">
        <f>IF(COUNTA(AG$63:AG97)-COUNTBLANK(AG$63:AG97)=MAX(AG$112:AG145),0,(COUNTA(AG$63:AG97)-COUNTBLANK(AG$63:AG97)))</f>
        <v>0</v>
      </c>
      <c r="AH146" s="144">
        <f>IF(COUNTA(AH$63:AH97)-COUNTBLANK(AH$63:AH97)=MAX(AH$112:AH145),0,(COUNTA(AH$63:AH97)-COUNTBLANK(AH$63:AH97)))</f>
        <v>0</v>
      </c>
    </row>
    <row r="147" spans="1:34" ht="13.15" customHeight="1" x14ac:dyDescent="0.2">
      <c r="A147" s="142">
        <f>IFERROR(IF(A146+1&lt;=MAX('デイリーデータ (2)'!G:G),A146+1,""),"")</f>
        <v>36</v>
      </c>
      <c r="B147" s="143" t="str">
        <f t="shared" si="47"/>
        <v>131603</v>
      </c>
      <c r="C147" s="144" t="str">
        <f t="shared" si="46"/>
        <v>中川 大誠</v>
      </c>
      <c r="D147" s="166">
        <f>IF(COUNTA(D$63:D98)-COUNTBLANK(D$63:D98)=MAX(D$112:D146),0,(COUNTA(D$63:D98)-COUNTBLANK(D$63:D98)))</f>
        <v>0</v>
      </c>
      <c r="E147" s="146">
        <f>IF(COUNTA(E$63:E98)-COUNTBLANK(E$63:E98)=MAX(E$112:E146),0,(COUNTA(E$63:E98)-COUNTBLANK(E$63:E98)))</f>
        <v>0</v>
      </c>
      <c r="F147" s="146">
        <f>IF(COUNTA(F$63:F98)-COUNTBLANK(F$63:F98)=MAX(F$112:F146),0,(COUNTA(F$63:F98)-COUNTBLANK(F$63:F98)))</f>
        <v>0</v>
      </c>
      <c r="G147" s="146">
        <f>IF(COUNTA(G$63:G98)-COUNTBLANK(G$63:G98)=MAX(G$112:G146),0,(COUNTA(G$63:G98)-COUNTBLANK(G$63:G98)))</f>
        <v>0</v>
      </c>
      <c r="H147" s="146">
        <f>IF(COUNTA(H$63:H98)-COUNTBLANK(H$63:H98)=MAX(H$112:H146),0,(COUNTA(H$63:H98)-COUNTBLANK(H$63:H98)))</f>
        <v>0</v>
      </c>
      <c r="I147" s="146">
        <f>IF(COUNTA(I$63:I98)-COUNTBLANK(I$63:I98)=MAX(I$112:I146),0,(COUNTA(I$63:I98)-COUNTBLANK(I$63:I98)))</f>
        <v>0</v>
      </c>
      <c r="J147" s="146">
        <f>IF(COUNTA(J$63:J98)-COUNTBLANK(J$63:J98)=MAX(J$112:J146),0,(COUNTA(J$63:J98)-COUNTBLANK(J$63:J98)))</f>
        <v>0</v>
      </c>
      <c r="K147" s="146">
        <f>IF(COUNTA(K$63:K98)-COUNTBLANK(K$63:K98)=MAX(K$112:K146),0,(COUNTA(K$63:K98)-COUNTBLANK(K$63:K98)))</f>
        <v>0</v>
      </c>
      <c r="L147" s="146">
        <f>IF(COUNTA(L$63:L98)-COUNTBLANK(L$63:L98)=MAX(L$112:L146),0,(COUNTA(L$63:L98)-COUNTBLANK(L$63:L98)))</f>
        <v>0</v>
      </c>
      <c r="M147" s="146">
        <f>IF(COUNTA(M$63:M98)-COUNTBLANK(M$63:M98)=MAX(M$112:M146),0,(COUNTA(M$63:M98)-COUNTBLANK(M$63:M98)))</f>
        <v>0</v>
      </c>
      <c r="N147" s="146">
        <f>IF(COUNTA(N$63:N98)-COUNTBLANK(N$63:N98)=MAX(N$112:N146),0,(COUNTA(N$63:N98)-COUNTBLANK(N$63:N98)))</f>
        <v>0</v>
      </c>
      <c r="O147" s="146">
        <f>IF(COUNTA(O$63:O98)-COUNTBLANK(O$63:O98)=MAX(O$112:O146),0,(COUNTA(O$63:O98)-COUNTBLANK(O$63:O98)))</f>
        <v>0</v>
      </c>
      <c r="P147" s="146">
        <f>IF(COUNTA(P$63:P98)-COUNTBLANK(P$63:P98)=MAX(P$112:P146),0,(COUNTA(P$63:P98)-COUNTBLANK(P$63:P98)))</f>
        <v>0</v>
      </c>
      <c r="Q147" s="146">
        <f>IF(COUNTA(Q$63:Q98)-COUNTBLANK(Q$63:Q98)=MAX(Q$112:Q146),0,(COUNTA(Q$63:Q98)-COUNTBLANK(Q$63:Q98)))</f>
        <v>0</v>
      </c>
      <c r="R147" s="146">
        <f>IF(COUNTA(R$63:R98)-COUNTBLANK(R$63:R98)=MAX(R$112:R146),0,(COUNTA(R$63:R98)-COUNTBLANK(R$63:R98)))</f>
        <v>0</v>
      </c>
      <c r="S147" s="146">
        <f>IF(COUNTA(S$63:S98)-COUNTBLANK(S$63:S98)=MAX(S$112:S146),0,(COUNTA(S$63:S98)-COUNTBLANK(S$63:S98)))</f>
        <v>0</v>
      </c>
      <c r="T147" s="146">
        <f>IF(COUNTA(T$63:T98)-COUNTBLANK(T$63:T98)=MAX(T$112:T146),0,(COUNTA(T$63:T98)-COUNTBLANK(T$63:T98)))</f>
        <v>0</v>
      </c>
      <c r="U147" s="146">
        <f>IF(COUNTA(U$63:U98)-COUNTBLANK(U$63:U98)=MAX(U$112:U146),0,(COUNTA(U$63:U98)-COUNTBLANK(U$63:U98)))</f>
        <v>0</v>
      </c>
      <c r="V147" s="146">
        <f>IF(COUNTA(V$63:V98)-COUNTBLANK(V$63:V98)=MAX(V$112:V146),0,(COUNTA(V$63:V98)-COUNTBLANK(V$63:V98)))</f>
        <v>0</v>
      </c>
      <c r="W147" s="146">
        <f>IF(COUNTA(W$63:W98)-COUNTBLANK(W$63:W98)=MAX(W$112:W146),0,(COUNTA(W$63:W98)-COUNTBLANK(W$63:W98)))</f>
        <v>0</v>
      </c>
      <c r="X147" s="146">
        <f>IF(COUNTA(X$63:X98)-COUNTBLANK(X$63:X98)=MAX(X$112:X146),0,(COUNTA(X$63:X98)-COUNTBLANK(X$63:X98)))</f>
        <v>0</v>
      </c>
      <c r="Y147" s="146">
        <f>IF(COUNTA(Y$63:Y98)-COUNTBLANK(Y$63:Y98)=MAX(Y$112:Y146),0,(COUNTA(Y$63:Y98)-COUNTBLANK(Y$63:Y98)))</f>
        <v>0</v>
      </c>
      <c r="Z147" s="146">
        <f>IF(COUNTA(Z$63:Z98)-COUNTBLANK(Z$63:Z98)=MAX(Z$112:Z146),0,(COUNTA(Z$63:Z98)-COUNTBLANK(Z$63:Z98)))</f>
        <v>0</v>
      </c>
      <c r="AA147" s="146">
        <f>IF(COUNTA(AA$63:AA98)-COUNTBLANK(AA$63:AA98)=MAX(AA$112:AA146),0,(COUNTA(AA$63:AA98)-COUNTBLANK(AA$63:AA98)))</f>
        <v>0</v>
      </c>
      <c r="AB147" s="146">
        <f>IF(COUNTA(AB$63:AB98)-COUNTBLANK(AB$63:AB98)=MAX(AB$112:AB146),0,(COUNTA(AB$63:AB98)-COUNTBLANK(AB$63:AB98)))</f>
        <v>0</v>
      </c>
      <c r="AC147" s="146">
        <f>IF(COUNTA(AC$63:AC98)-COUNTBLANK(AC$63:AC98)=MAX(AC$112:AC146),0,(COUNTA(AC$63:AC98)-COUNTBLANK(AC$63:AC98)))</f>
        <v>0</v>
      </c>
      <c r="AD147" s="146">
        <f>IF(COUNTA(AD$63:AD98)-COUNTBLANK(AD$63:AD98)=MAX(AD$112:AD146),0,(COUNTA(AD$63:AD98)-COUNTBLANK(AD$63:AD98)))</f>
        <v>0</v>
      </c>
      <c r="AE147" s="146">
        <f>IF(COUNTA(AE$63:AE98)-COUNTBLANK(AE$63:AE98)=MAX(AE$112:AE146),0,(COUNTA(AE$63:AE98)-COUNTBLANK(AE$63:AE98)))</f>
        <v>0</v>
      </c>
      <c r="AF147" s="146">
        <f>IF(COUNTA(AF$63:AF98)-COUNTBLANK(AF$63:AF98)=MAX(AF$112:AF146),0,(COUNTA(AF$63:AF98)-COUNTBLANK(AF$63:AF98)))</f>
        <v>0</v>
      </c>
      <c r="AG147" s="146">
        <f>IF(COUNTA(AG$63:AG98)-COUNTBLANK(AG$63:AG98)=MAX(AG$112:AG146),0,(COUNTA(AG$63:AG98)-COUNTBLANK(AG$63:AG98)))</f>
        <v>0</v>
      </c>
      <c r="AH147" s="144">
        <f>IF(COUNTA(AH$63:AH98)-COUNTBLANK(AH$63:AH98)=MAX(AH$112:AH146),0,(COUNTA(AH$63:AH98)-COUNTBLANK(AH$63:AH98)))</f>
        <v>0</v>
      </c>
    </row>
    <row r="148" spans="1:34" ht="13.15" customHeight="1" x14ac:dyDescent="0.2">
      <c r="A148" s="142">
        <f>IFERROR(IF(A147+1&lt;=MAX('デイリーデータ (2)'!G:G),A147+1,""),"")</f>
        <v>37</v>
      </c>
      <c r="B148" s="143" t="str">
        <f t="shared" si="47"/>
        <v>138041</v>
      </c>
      <c r="C148" s="144" t="str">
        <f t="shared" si="46"/>
        <v>清水 正生</v>
      </c>
      <c r="D148" s="166">
        <f>IF(COUNTA(D$63:D99)-COUNTBLANK(D$63:D99)=MAX(D$112:D147),0,(COUNTA(D$63:D99)-COUNTBLANK(D$63:D99)))</f>
        <v>0</v>
      </c>
      <c r="E148" s="146">
        <f>IF(COUNTA(E$63:E99)-COUNTBLANK(E$63:E99)=MAX(E$112:E147),0,(COUNTA(E$63:E99)-COUNTBLANK(E$63:E99)))</f>
        <v>0</v>
      </c>
      <c r="F148" s="146">
        <f>IF(COUNTA(F$63:F99)-COUNTBLANK(F$63:F99)=MAX(F$112:F147),0,(COUNTA(F$63:F99)-COUNTBLANK(F$63:F99)))</f>
        <v>0</v>
      </c>
      <c r="G148" s="146">
        <f>IF(COUNTA(G$63:G99)-COUNTBLANK(G$63:G99)=MAX(G$112:G147),0,(COUNTA(G$63:G99)-COUNTBLANK(G$63:G99)))</f>
        <v>0</v>
      </c>
      <c r="H148" s="146">
        <f>IF(COUNTA(H$63:H99)-COUNTBLANK(H$63:H99)=MAX(H$112:H147),0,(COUNTA(H$63:H99)-COUNTBLANK(H$63:H99)))</f>
        <v>0</v>
      </c>
      <c r="I148" s="146">
        <f>IF(COUNTA(I$63:I99)-COUNTBLANK(I$63:I99)=MAX(I$112:I147),0,(COUNTA(I$63:I99)-COUNTBLANK(I$63:I99)))</f>
        <v>0</v>
      </c>
      <c r="J148" s="146">
        <f>IF(COUNTA(J$63:J99)-COUNTBLANK(J$63:J99)=MAX(J$112:J147),0,(COUNTA(J$63:J99)-COUNTBLANK(J$63:J99)))</f>
        <v>0</v>
      </c>
      <c r="K148" s="146">
        <f>IF(COUNTA(K$63:K99)-COUNTBLANK(K$63:K99)=MAX(K$112:K147),0,(COUNTA(K$63:K99)-COUNTBLANK(K$63:K99)))</f>
        <v>0</v>
      </c>
      <c r="L148" s="146">
        <f>IF(COUNTA(L$63:L99)-COUNTBLANK(L$63:L99)=MAX(L$112:L147),0,(COUNTA(L$63:L99)-COUNTBLANK(L$63:L99)))</f>
        <v>0</v>
      </c>
      <c r="M148" s="146">
        <f>IF(COUNTA(M$63:M99)-COUNTBLANK(M$63:M99)=MAX(M$112:M147),0,(COUNTA(M$63:M99)-COUNTBLANK(M$63:M99)))</f>
        <v>0</v>
      </c>
      <c r="N148" s="146">
        <f>IF(COUNTA(N$63:N99)-COUNTBLANK(N$63:N99)=MAX(N$112:N147),0,(COUNTA(N$63:N99)-COUNTBLANK(N$63:N99)))</f>
        <v>0</v>
      </c>
      <c r="O148" s="146">
        <f>IF(COUNTA(O$63:O99)-COUNTBLANK(O$63:O99)=MAX(O$112:O147),0,(COUNTA(O$63:O99)-COUNTBLANK(O$63:O99)))</f>
        <v>0</v>
      </c>
      <c r="P148" s="146">
        <f>IF(COUNTA(P$63:P99)-COUNTBLANK(P$63:P99)=MAX(P$112:P147),0,(COUNTA(P$63:P99)-COUNTBLANK(P$63:P99)))</f>
        <v>0</v>
      </c>
      <c r="Q148" s="146">
        <f>IF(COUNTA(Q$63:Q99)-COUNTBLANK(Q$63:Q99)=MAX(Q$112:Q147),0,(COUNTA(Q$63:Q99)-COUNTBLANK(Q$63:Q99)))</f>
        <v>0</v>
      </c>
      <c r="R148" s="146">
        <f>IF(COUNTA(R$63:R99)-COUNTBLANK(R$63:R99)=MAX(R$112:R147),0,(COUNTA(R$63:R99)-COUNTBLANK(R$63:R99)))</f>
        <v>0</v>
      </c>
      <c r="S148" s="146">
        <f>IF(COUNTA(S$63:S99)-COUNTBLANK(S$63:S99)=MAX(S$112:S147),0,(COUNTA(S$63:S99)-COUNTBLANK(S$63:S99)))</f>
        <v>0</v>
      </c>
      <c r="T148" s="146">
        <f>IF(COUNTA(T$63:T99)-COUNTBLANK(T$63:T99)=MAX(T$112:T147),0,(COUNTA(T$63:T99)-COUNTBLANK(T$63:T99)))</f>
        <v>0</v>
      </c>
      <c r="U148" s="146">
        <f>IF(COUNTA(U$63:U99)-COUNTBLANK(U$63:U99)=MAX(U$112:U147),0,(COUNTA(U$63:U99)-COUNTBLANK(U$63:U99)))</f>
        <v>0</v>
      </c>
      <c r="V148" s="146">
        <f>IF(COUNTA(V$63:V99)-COUNTBLANK(V$63:V99)=MAX(V$112:V147),0,(COUNTA(V$63:V99)-COUNTBLANK(V$63:V99)))</f>
        <v>0</v>
      </c>
      <c r="W148" s="146">
        <f>IF(COUNTA(W$63:W99)-COUNTBLANK(W$63:W99)=MAX(W$112:W147),0,(COUNTA(W$63:W99)-COUNTBLANK(W$63:W99)))</f>
        <v>0</v>
      </c>
      <c r="X148" s="146">
        <f>IF(COUNTA(X$63:X99)-COUNTBLANK(X$63:X99)=MAX(X$112:X147),0,(COUNTA(X$63:X99)-COUNTBLANK(X$63:X99)))</f>
        <v>0</v>
      </c>
      <c r="Y148" s="146">
        <f>IF(COUNTA(Y$63:Y99)-COUNTBLANK(Y$63:Y99)=MAX(Y$112:Y147),0,(COUNTA(Y$63:Y99)-COUNTBLANK(Y$63:Y99)))</f>
        <v>0</v>
      </c>
      <c r="Z148" s="146">
        <f>IF(COUNTA(Z$63:Z99)-COUNTBLANK(Z$63:Z99)=MAX(Z$112:Z147),0,(COUNTA(Z$63:Z99)-COUNTBLANK(Z$63:Z99)))</f>
        <v>0</v>
      </c>
      <c r="AA148" s="146">
        <f>IF(COUNTA(AA$63:AA99)-COUNTBLANK(AA$63:AA99)=MAX(AA$112:AA147),0,(COUNTA(AA$63:AA99)-COUNTBLANK(AA$63:AA99)))</f>
        <v>0</v>
      </c>
      <c r="AB148" s="146">
        <f>IF(COUNTA(AB$63:AB99)-COUNTBLANK(AB$63:AB99)=MAX(AB$112:AB147),0,(COUNTA(AB$63:AB99)-COUNTBLANK(AB$63:AB99)))</f>
        <v>0</v>
      </c>
      <c r="AC148" s="146">
        <f>IF(COUNTA(AC$63:AC99)-COUNTBLANK(AC$63:AC99)=MAX(AC$112:AC147),0,(COUNTA(AC$63:AC99)-COUNTBLANK(AC$63:AC99)))</f>
        <v>0</v>
      </c>
      <c r="AD148" s="146">
        <f>IF(COUNTA(AD$63:AD99)-COUNTBLANK(AD$63:AD99)=MAX(AD$112:AD147),0,(COUNTA(AD$63:AD99)-COUNTBLANK(AD$63:AD99)))</f>
        <v>0</v>
      </c>
      <c r="AE148" s="146">
        <f>IF(COUNTA(AE$63:AE99)-COUNTBLANK(AE$63:AE99)=MAX(AE$112:AE147),0,(COUNTA(AE$63:AE99)-COUNTBLANK(AE$63:AE99)))</f>
        <v>0</v>
      </c>
      <c r="AF148" s="146">
        <f>IF(COUNTA(AF$63:AF99)-COUNTBLANK(AF$63:AF99)=MAX(AF$112:AF147),0,(COUNTA(AF$63:AF99)-COUNTBLANK(AF$63:AF99)))</f>
        <v>0</v>
      </c>
      <c r="AG148" s="146">
        <f>IF(COUNTA(AG$63:AG99)-COUNTBLANK(AG$63:AG99)=MAX(AG$112:AG147),0,(COUNTA(AG$63:AG99)-COUNTBLANK(AG$63:AG99)))</f>
        <v>0</v>
      </c>
      <c r="AH148" s="144">
        <f>IF(COUNTA(AH$63:AH99)-COUNTBLANK(AH$63:AH99)=MAX(AH$112:AH147),0,(COUNTA(AH$63:AH99)-COUNTBLANK(AH$63:AH99)))</f>
        <v>0</v>
      </c>
    </row>
    <row r="149" spans="1:34" ht="13.15" customHeight="1" x14ac:dyDescent="0.2">
      <c r="A149" s="142">
        <f>IFERROR(IF(A148+1&lt;=MAX('デイリーデータ (2)'!G:G),A148+1,""),"")</f>
        <v>38</v>
      </c>
      <c r="B149" s="143" t="str">
        <f t="shared" si="47"/>
        <v>138053</v>
      </c>
      <c r="C149" s="144" t="str">
        <f t="shared" si="46"/>
        <v>菅野 祐萌</v>
      </c>
      <c r="D149" s="166">
        <f>IF(COUNTA(D$63:D100)-COUNTBLANK(D$63:D100)=MAX(D$112:D148),0,(COUNTA(D$63:D100)-COUNTBLANK(D$63:D100)))</f>
        <v>0</v>
      </c>
      <c r="E149" s="146">
        <f>IF(COUNTA(E$63:E100)-COUNTBLANK(E$63:E100)=MAX(E$112:E148),0,(COUNTA(E$63:E100)-COUNTBLANK(E$63:E100)))</f>
        <v>0</v>
      </c>
      <c r="F149" s="146">
        <f>IF(COUNTA(F$63:F100)-COUNTBLANK(F$63:F100)=MAX(F$112:F148),0,(COUNTA(F$63:F100)-COUNTBLANK(F$63:F100)))</f>
        <v>0</v>
      </c>
      <c r="G149" s="146">
        <f>IF(COUNTA(G$63:G100)-COUNTBLANK(G$63:G100)=MAX(G$112:G148),0,(COUNTA(G$63:G100)-COUNTBLANK(G$63:G100)))</f>
        <v>0</v>
      </c>
      <c r="H149" s="146">
        <f>IF(COUNTA(H$63:H100)-COUNTBLANK(H$63:H100)=MAX(H$112:H148),0,(COUNTA(H$63:H100)-COUNTBLANK(H$63:H100)))</f>
        <v>0</v>
      </c>
      <c r="I149" s="146">
        <f>IF(COUNTA(I$63:I100)-COUNTBLANK(I$63:I100)=MAX(I$112:I148),0,(COUNTA(I$63:I100)-COUNTBLANK(I$63:I100)))</f>
        <v>0</v>
      </c>
      <c r="J149" s="146">
        <f>IF(COUNTA(J$63:J100)-COUNTBLANK(J$63:J100)=MAX(J$112:J148),0,(COUNTA(J$63:J100)-COUNTBLANK(J$63:J100)))</f>
        <v>0</v>
      </c>
      <c r="K149" s="146">
        <f>IF(COUNTA(K$63:K100)-COUNTBLANK(K$63:K100)=MAX(K$112:K148),0,(COUNTA(K$63:K100)-COUNTBLANK(K$63:K100)))</f>
        <v>0</v>
      </c>
      <c r="L149" s="146">
        <f>IF(COUNTA(L$63:L100)-COUNTBLANK(L$63:L100)=MAX(L$112:L148),0,(COUNTA(L$63:L100)-COUNTBLANK(L$63:L100)))</f>
        <v>0</v>
      </c>
      <c r="M149" s="146">
        <f>IF(COUNTA(M$63:M100)-COUNTBLANK(M$63:M100)=MAX(M$112:M148),0,(COUNTA(M$63:M100)-COUNTBLANK(M$63:M100)))</f>
        <v>0</v>
      </c>
      <c r="N149" s="146">
        <f>IF(COUNTA(N$63:N100)-COUNTBLANK(N$63:N100)=MAX(N$112:N148),0,(COUNTA(N$63:N100)-COUNTBLANK(N$63:N100)))</f>
        <v>0</v>
      </c>
      <c r="O149" s="146">
        <f>IF(COUNTA(O$63:O100)-COUNTBLANK(O$63:O100)=MAX(O$112:O148),0,(COUNTA(O$63:O100)-COUNTBLANK(O$63:O100)))</f>
        <v>0</v>
      </c>
      <c r="P149" s="146">
        <f>IF(COUNTA(P$63:P100)-COUNTBLANK(P$63:P100)=MAX(P$112:P148),0,(COUNTA(P$63:P100)-COUNTBLANK(P$63:P100)))</f>
        <v>0</v>
      </c>
      <c r="Q149" s="146">
        <f>IF(COUNTA(Q$63:Q100)-COUNTBLANK(Q$63:Q100)=MAX(Q$112:Q148),0,(COUNTA(Q$63:Q100)-COUNTBLANK(Q$63:Q100)))</f>
        <v>0</v>
      </c>
      <c r="R149" s="146">
        <f>IF(COUNTA(R$63:R100)-COUNTBLANK(R$63:R100)=MAX(R$112:R148),0,(COUNTA(R$63:R100)-COUNTBLANK(R$63:R100)))</f>
        <v>0</v>
      </c>
      <c r="S149" s="146">
        <f>IF(COUNTA(S$63:S100)-COUNTBLANK(S$63:S100)=MAX(S$112:S148),0,(COUNTA(S$63:S100)-COUNTBLANK(S$63:S100)))</f>
        <v>0</v>
      </c>
      <c r="T149" s="146">
        <f>IF(COUNTA(T$63:T100)-COUNTBLANK(T$63:T100)=MAX(T$112:T148),0,(COUNTA(T$63:T100)-COUNTBLANK(T$63:T100)))</f>
        <v>0</v>
      </c>
      <c r="U149" s="146">
        <f>IF(COUNTA(U$63:U100)-COUNTBLANK(U$63:U100)=MAX(U$112:U148),0,(COUNTA(U$63:U100)-COUNTBLANK(U$63:U100)))</f>
        <v>0</v>
      </c>
      <c r="V149" s="146">
        <f>IF(COUNTA(V$63:V100)-COUNTBLANK(V$63:V100)=MAX(V$112:V148),0,(COUNTA(V$63:V100)-COUNTBLANK(V$63:V100)))</f>
        <v>0</v>
      </c>
      <c r="W149" s="146">
        <f>IF(COUNTA(W$63:W100)-COUNTBLANK(W$63:W100)=MAX(W$112:W148),0,(COUNTA(W$63:W100)-COUNTBLANK(W$63:W100)))</f>
        <v>0</v>
      </c>
      <c r="X149" s="146">
        <f>IF(COUNTA(X$63:X100)-COUNTBLANK(X$63:X100)=MAX(X$112:X148),0,(COUNTA(X$63:X100)-COUNTBLANK(X$63:X100)))</f>
        <v>0</v>
      </c>
      <c r="Y149" s="146">
        <f>IF(COUNTA(Y$63:Y100)-COUNTBLANK(Y$63:Y100)=MAX(Y$112:Y148),0,(COUNTA(Y$63:Y100)-COUNTBLANK(Y$63:Y100)))</f>
        <v>0</v>
      </c>
      <c r="Z149" s="146">
        <f>IF(COUNTA(Z$63:Z100)-COUNTBLANK(Z$63:Z100)=MAX(Z$112:Z148),0,(COUNTA(Z$63:Z100)-COUNTBLANK(Z$63:Z100)))</f>
        <v>0</v>
      </c>
      <c r="AA149" s="146">
        <f>IF(COUNTA(AA$63:AA100)-COUNTBLANK(AA$63:AA100)=MAX(AA$112:AA148),0,(COUNTA(AA$63:AA100)-COUNTBLANK(AA$63:AA100)))</f>
        <v>0</v>
      </c>
      <c r="AB149" s="146">
        <f>IF(COUNTA(AB$63:AB100)-COUNTBLANK(AB$63:AB100)=MAX(AB$112:AB148),0,(COUNTA(AB$63:AB100)-COUNTBLANK(AB$63:AB100)))</f>
        <v>0</v>
      </c>
      <c r="AC149" s="146">
        <f>IF(COUNTA(AC$63:AC100)-COUNTBLANK(AC$63:AC100)=MAX(AC$112:AC148),0,(COUNTA(AC$63:AC100)-COUNTBLANK(AC$63:AC100)))</f>
        <v>0</v>
      </c>
      <c r="AD149" s="146">
        <f>IF(COUNTA(AD$63:AD100)-COUNTBLANK(AD$63:AD100)=MAX(AD$112:AD148),0,(COUNTA(AD$63:AD100)-COUNTBLANK(AD$63:AD100)))</f>
        <v>0</v>
      </c>
      <c r="AE149" s="146">
        <f>IF(COUNTA(AE$63:AE100)-COUNTBLANK(AE$63:AE100)=MAX(AE$112:AE148),0,(COUNTA(AE$63:AE100)-COUNTBLANK(AE$63:AE100)))</f>
        <v>0</v>
      </c>
      <c r="AF149" s="146">
        <f>IF(COUNTA(AF$63:AF100)-COUNTBLANK(AF$63:AF100)=MAX(AF$112:AF148),0,(COUNTA(AF$63:AF100)-COUNTBLANK(AF$63:AF100)))</f>
        <v>0</v>
      </c>
      <c r="AG149" s="146">
        <f>IF(COUNTA(AG$63:AG100)-COUNTBLANK(AG$63:AG100)=MAX(AG$112:AG148),0,(COUNTA(AG$63:AG100)-COUNTBLANK(AG$63:AG100)))</f>
        <v>0</v>
      </c>
      <c r="AH149" s="144">
        <f>IF(COUNTA(AH$63:AH100)-COUNTBLANK(AH$63:AH100)=MAX(AH$112:AH148),0,(COUNTA(AH$63:AH100)-COUNTBLANK(AH$63:AH100)))</f>
        <v>0</v>
      </c>
    </row>
    <row r="150" spans="1:34" ht="13.15" customHeight="1" x14ac:dyDescent="0.2">
      <c r="A150" s="142">
        <f>IFERROR(IF(A149+1&lt;=MAX('デイリーデータ (2)'!G:G),A149+1,""),"")</f>
        <v>39</v>
      </c>
      <c r="B150" s="143">
        <f t="shared" si="47"/>
        <v>142042</v>
      </c>
      <c r="C150" s="144" t="str">
        <f t="shared" si="46"/>
        <v>別所 貴仁</v>
      </c>
      <c r="D150" s="166">
        <f>IF(COUNTA(D$63:D101)-COUNTBLANK(D$63:D101)=MAX(D$112:D149),0,(COUNTA(D$63:D101)-COUNTBLANK(D$63:D101)))</f>
        <v>0</v>
      </c>
      <c r="E150" s="146">
        <f>IF(COUNTA(E$63:E101)-COUNTBLANK(E$63:E101)=MAX(E$112:E149),0,(COUNTA(E$63:E101)-COUNTBLANK(E$63:E101)))</f>
        <v>0</v>
      </c>
      <c r="F150" s="146">
        <f>IF(COUNTA(F$63:F101)-COUNTBLANK(F$63:F101)=MAX(F$112:F149),0,(COUNTA(F$63:F101)-COUNTBLANK(F$63:F101)))</f>
        <v>0</v>
      </c>
      <c r="G150" s="146">
        <f>IF(COUNTA(G$63:G101)-COUNTBLANK(G$63:G101)=MAX(G$112:G149),0,(COUNTA(G$63:G101)-COUNTBLANK(G$63:G101)))</f>
        <v>0</v>
      </c>
      <c r="H150" s="146">
        <f>IF(COUNTA(H$63:H101)-COUNTBLANK(H$63:H101)=MAX(H$112:H149),0,(COUNTA(H$63:H101)-COUNTBLANK(H$63:H101)))</f>
        <v>0</v>
      </c>
      <c r="I150" s="146">
        <f>IF(COUNTA(I$63:I101)-COUNTBLANK(I$63:I101)=MAX(I$112:I149),0,(COUNTA(I$63:I101)-COUNTBLANK(I$63:I101)))</f>
        <v>0</v>
      </c>
      <c r="J150" s="146">
        <f>IF(COUNTA(J$63:J101)-COUNTBLANK(J$63:J101)=MAX(J$112:J149),0,(COUNTA(J$63:J101)-COUNTBLANK(J$63:J101)))</f>
        <v>0</v>
      </c>
      <c r="K150" s="146">
        <f>IF(COUNTA(K$63:K101)-COUNTBLANK(K$63:K101)=MAX(K$112:K149),0,(COUNTA(K$63:K101)-COUNTBLANK(K$63:K101)))</f>
        <v>0</v>
      </c>
      <c r="L150" s="146">
        <f>IF(COUNTA(L$63:L101)-COUNTBLANK(L$63:L101)=MAX(L$112:L149),0,(COUNTA(L$63:L101)-COUNTBLANK(L$63:L101)))</f>
        <v>0</v>
      </c>
      <c r="M150" s="146">
        <f>IF(COUNTA(M$63:M101)-COUNTBLANK(M$63:M101)=MAX(M$112:M149),0,(COUNTA(M$63:M101)-COUNTBLANK(M$63:M101)))</f>
        <v>0</v>
      </c>
      <c r="N150" s="146">
        <f>IF(COUNTA(N$63:N101)-COUNTBLANK(N$63:N101)=MAX(N$112:N149),0,(COUNTA(N$63:N101)-COUNTBLANK(N$63:N101)))</f>
        <v>0</v>
      </c>
      <c r="O150" s="146">
        <f>IF(COUNTA(O$63:O101)-COUNTBLANK(O$63:O101)=MAX(O$112:O149),0,(COUNTA(O$63:O101)-COUNTBLANK(O$63:O101)))</f>
        <v>0</v>
      </c>
      <c r="P150" s="146">
        <f>IF(COUNTA(P$63:P101)-COUNTBLANK(P$63:P101)=MAX(P$112:P149),0,(COUNTA(P$63:P101)-COUNTBLANK(P$63:P101)))</f>
        <v>0</v>
      </c>
      <c r="Q150" s="146">
        <f>IF(COUNTA(Q$63:Q101)-COUNTBLANK(Q$63:Q101)=MAX(Q$112:Q149),0,(COUNTA(Q$63:Q101)-COUNTBLANK(Q$63:Q101)))</f>
        <v>0</v>
      </c>
      <c r="R150" s="146">
        <f>IF(COUNTA(R$63:R101)-COUNTBLANK(R$63:R101)=MAX(R$112:R149),0,(COUNTA(R$63:R101)-COUNTBLANK(R$63:R101)))</f>
        <v>0</v>
      </c>
      <c r="S150" s="146">
        <f>IF(COUNTA(S$63:S101)-COUNTBLANK(S$63:S101)=MAX(S$112:S149),0,(COUNTA(S$63:S101)-COUNTBLANK(S$63:S101)))</f>
        <v>0</v>
      </c>
      <c r="T150" s="146">
        <f>IF(COUNTA(T$63:T101)-COUNTBLANK(T$63:T101)=MAX(T$112:T149),0,(COUNTA(T$63:T101)-COUNTBLANK(T$63:T101)))</f>
        <v>0</v>
      </c>
      <c r="U150" s="146">
        <f>IF(COUNTA(U$63:U101)-COUNTBLANK(U$63:U101)=MAX(U$112:U149),0,(COUNTA(U$63:U101)-COUNTBLANK(U$63:U101)))</f>
        <v>0</v>
      </c>
      <c r="V150" s="146">
        <f>IF(COUNTA(V$63:V101)-COUNTBLANK(V$63:V101)=MAX(V$112:V149),0,(COUNTA(V$63:V101)-COUNTBLANK(V$63:V101)))</f>
        <v>0</v>
      </c>
      <c r="W150" s="146">
        <f>IF(COUNTA(W$63:W101)-COUNTBLANK(W$63:W101)=MAX(W$112:W149),0,(COUNTA(W$63:W101)-COUNTBLANK(W$63:W101)))</f>
        <v>0</v>
      </c>
      <c r="X150" s="146">
        <f>IF(COUNTA(X$63:X101)-COUNTBLANK(X$63:X101)=MAX(X$112:X149),0,(COUNTA(X$63:X101)-COUNTBLANK(X$63:X101)))</f>
        <v>0</v>
      </c>
      <c r="Y150" s="146">
        <f>IF(COUNTA(Y$63:Y101)-COUNTBLANK(Y$63:Y101)=MAX(Y$112:Y149),0,(COUNTA(Y$63:Y101)-COUNTBLANK(Y$63:Y101)))</f>
        <v>0</v>
      </c>
      <c r="Z150" s="146">
        <f>IF(COUNTA(Z$63:Z101)-COUNTBLANK(Z$63:Z101)=MAX(Z$112:Z149),0,(COUNTA(Z$63:Z101)-COUNTBLANK(Z$63:Z101)))</f>
        <v>0</v>
      </c>
      <c r="AA150" s="146">
        <f>IF(COUNTA(AA$63:AA101)-COUNTBLANK(AA$63:AA101)=MAX(AA$112:AA149),0,(COUNTA(AA$63:AA101)-COUNTBLANK(AA$63:AA101)))</f>
        <v>0</v>
      </c>
      <c r="AB150" s="146">
        <f>IF(COUNTA(AB$63:AB101)-COUNTBLANK(AB$63:AB101)=MAX(AB$112:AB149),0,(COUNTA(AB$63:AB101)-COUNTBLANK(AB$63:AB101)))</f>
        <v>0</v>
      </c>
      <c r="AC150" s="146">
        <f>IF(COUNTA(AC$63:AC101)-COUNTBLANK(AC$63:AC101)=MAX(AC$112:AC149),0,(COUNTA(AC$63:AC101)-COUNTBLANK(AC$63:AC101)))</f>
        <v>0</v>
      </c>
      <c r="AD150" s="146">
        <f>IF(COUNTA(AD$63:AD101)-COUNTBLANK(AD$63:AD101)=MAX(AD$112:AD149),0,(COUNTA(AD$63:AD101)-COUNTBLANK(AD$63:AD101)))</f>
        <v>0</v>
      </c>
      <c r="AE150" s="146">
        <f>IF(COUNTA(AE$63:AE101)-COUNTBLANK(AE$63:AE101)=MAX(AE$112:AE149),0,(COUNTA(AE$63:AE101)-COUNTBLANK(AE$63:AE101)))</f>
        <v>0</v>
      </c>
      <c r="AF150" s="146">
        <f>IF(COUNTA(AF$63:AF101)-COUNTBLANK(AF$63:AF101)=MAX(AF$112:AF149),0,(COUNTA(AF$63:AF101)-COUNTBLANK(AF$63:AF101)))</f>
        <v>0</v>
      </c>
      <c r="AG150" s="146">
        <f>IF(COUNTA(AG$63:AG101)-COUNTBLANK(AG$63:AG101)=MAX(AG$112:AG149),0,(COUNTA(AG$63:AG101)-COUNTBLANK(AG$63:AG101)))</f>
        <v>0</v>
      </c>
      <c r="AH150" s="144">
        <f>IF(COUNTA(AH$63:AH101)-COUNTBLANK(AH$63:AH101)=MAX(AH$112:AH149),0,(COUNTA(AH$63:AH101)-COUNTBLANK(AH$63:AH101)))</f>
        <v>0</v>
      </c>
    </row>
    <row r="151" spans="1:34" ht="13.15" customHeight="1" x14ac:dyDescent="0.2">
      <c r="A151" s="142">
        <f>IFERROR(IF(A150+1&lt;=MAX('デイリーデータ (2)'!G:G),A150+1,""),"")</f>
        <v>40</v>
      </c>
      <c r="B151" s="143">
        <f t="shared" si="47"/>
        <v>145410</v>
      </c>
      <c r="C151" s="144" t="str">
        <f t="shared" si="46"/>
        <v>坂下 大知</v>
      </c>
      <c r="D151" s="166">
        <f>IF(COUNTA(D$63:D102)-COUNTBLANK(D$63:D102)=MAX(D$112:D150),0,(COUNTA(D$63:D102)-COUNTBLANK(D$63:D102)))</f>
        <v>0</v>
      </c>
      <c r="E151" s="146">
        <f>IF(COUNTA(E$63:E102)-COUNTBLANK(E$63:E102)=MAX(E$112:E150),0,(COUNTA(E$63:E102)-COUNTBLANK(E$63:E102)))</f>
        <v>0</v>
      </c>
      <c r="F151" s="146">
        <f>IF(COUNTA(F$63:F102)-COUNTBLANK(F$63:F102)=MAX(F$112:F150),0,(COUNTA(F$63:F102)-COUNTBLANK(F$63:F102)))</f>
        <v>0</v>
      </c>
      <c r="G151" s="146">
        <f>IF(COUNTA(G$63:G102)-COUNTBLANK(G$63:G102)=MAX(G$112:G150),0,(COUNTA(G$63:G102)-COUNTBLANK(G$63:G102)))</f>
        <v>0</v>
      </c>
      <c r="H151" s="146">
        <f>IF(COUNTA(H$63:H102)-COUNTBLANK(H$63:H102)=MAX(H$112:H150),0,(COUNTA(H$63:H102)-COUNTBLANK(H$63:H102)))</f>
        <v>0</v>
      </c>
      <c r="I151" s="146">
        <f>IF(COUNTA(I$63:I102)-COUNTBLANK(I$63:I102)=MAX(I$112:I150),0,(COUNTA(I$63:I102)-COUNTBLANK(I$63:I102)))</f>
        <v>0</v>
      </c>
      <c r="J151" s="146">
        <f>IF(COUNTA(J$63:J102)-COUNTBLANK(J$63:J102)=MAX(J$112:J150),0,(COUNTA(J$63:J102)-COUNTBLANK(J$63:J102)))</f>
        <v>0</v>
      </c>
      <c r="K151" s="146">
        <f>IF(COUNTA(K$63:K102)-COUNTBLANK(K$63:K102)=MAX(K$112:K150),0,(COUNTA(K$63:K102)-COUNTBLANK(K$63:K102)))</f>
        <v>0</v>
      </c>
      <c r="L151" s="146">
        <f>IF(COUNTA(L$63:L102)-COUNTBLANK(L$63:L102)=MAX(L$112:L150),0,(COUNTA(L$63:L102)-COUNTBLANK(L$63:L102)))</f>
        <v>0</v>
      </c>
      <c r="M151" s="146">
        <f>IF(COUNTA(M$63:M102)-COUNTBLANK(M$63:M102)=MAX(M$112:M150),0,(COUNTA(M$63:M102)-COUNTBLANK(M$63:M102)))</f>
        <v>0</v>
      </c>
      <c r="N151" s="146">
        <f>IF(COUNTA(N$63:N102)-COUNTBLANK(N$63:N102)=MAX(N$112:N150),0,(COUNTA(N$63:N102)-COUNTBLANK(N$63:N102)))</f>
        <v>0</v>
      </c>
      <c r="O151" s="146">
        <f>IF(COUNTA(O$63:O102)-COUNTBLANK(O$63:O102)=MAX(O$112:O150),0,(COUNTA(O$63:O102)-COUNTBLANK(O$63:O102)))</f>
        <v>0</v>
      </c>
      <c r="P151" s="146">
        <f>IF(COUNTA(P$63:P102)-COUNTBLANK(P$63:P102)=MAX(P$112:P150),0,(COUNTA(P$63:P102)-COUNTBLANK(P$63:P102)))</f>
        <v>0</v>
      </c>
      <c r="Q151" s="146">
        <f>IF(COUNTA(Q$63:Q102)-COUNTBLANK(Q$63:Q102)=MAX(Q$112:Q150),0,(COUNTA(Q$63:Q102)-COUNTBLANK(Q$63:Q102)))</f>
        <v>0</v>
      </c>
      <c r="R151" s="146">
        <f>IF(COUNTA(R$63:R102)-COUNTBLANK(R$63:R102)=MAX(R$112:R150),0,(COUNTA(R$63:R102)-COUNTBLANK(R$63:R102)))</f>
        <v>0</v>
      </c>
      <c r="S151" s="146">
        <f>IF(COUNTA(S$63:S102)-COUNTBLANK(S$63:S102)=MAX(S$112:S150),0,(COUNTA(S$63:S102)-COUNTBLANK(S$63:S102)))</f>
        <v>0</v>
      </c>
      <c r="T151" s="146">
        <f>IF(COUNTA(T$63:T102)-COUNTBLANK(T$63:T102)=MAX(T$112:T150),0,(COUNTA(T$63:T102)-COUNTBLANK(T$63:T102)))</f>
        <v>0</v>
      </c>
      <c r="U151" s="146">
        <f>IF(COUNTA(U$63:U102)-COUNTBLANK(U$63:U102)=MAX(U$112:U150),0,(COUNTA(U$63:U102)-COUNTBLANK(U$63:U102)))</f>
        <v>0</v>
      </c>
      <c r="V151" s="146">
        <f>IF(COUNTA(V$63:V102)-COUNTBLANK(V$63:V102)=MAX(V$112:V150),0,(COUNTA(V$63:V102)-COUNTBLANK(V$63:V102)))</f>
        <v>0</v>
      </c>
      <c r="W151" s="146">
        <f>IF(COUNTA(W$63:W102)-COUNTBLANK(W$63:W102)=MAX(W$112:W150),0,(COUNTA(W$63:W102)-COUNTBLANK(W$63:W102)))</f>
        <v>0</v>
      </c>
      <c r="X151" s="146">
        <f>IF(COUNTA(X$63:X102)-COUNTBLANK(X$63:X102)=MAX(X$112:X150),0,(COUNTA(X$63:X102)-COUNTBLANK(X$63:X102)))</f>
        <v>0</v>
      </c>
      <c r="Y151" s="146">
        <f>IF(COUNTA(Y$63:Y102)-COUNTBLANK(Y$63:Y102)=MAX(Y$112:Y150),0,(COUNTA(Y$63:Y102)-COUNTBLANK(Y$63:Y102)))</f>
        <v>0</v>
      </c>
      <c r="Z151" s="146">
        <f>IF(COUNTA(Z$63:Z102)-COUNTBLANK(Z$63:Z102)=MAX(Z$112:Z150),0,(COUNTA(Z$63:Z102)-COUNTBLANK(Z$63:Z102)))</f>
        <v>0</v>
      </c>
      <c r="AA151" s="146">
        <f>IF(COUNTA(AA$63:AA102)-COUNTBLANK(AA$63:AA102)=MAX(AA$112:AA150),0,(COUNTA(AA$63:AA102)-COUNTBLANK(AA$63:AA102)))</f>
        <v>0</v>
      </c>
      <c r="AB151" s="146">
        <f>IF(COUNTA(AB$63:AB102)-COUNTBLANK(AB$63:AB102)=MAX(AB$112:AB150),0,(COUNTA(AB$63:AB102)-COUNTBLANK(AB$63:AB102)))</f>
        <v>0</v>
      </c>
      <c r="AC151" s="146">
        <f>IF(COUNTA(AC$63:AC102)-COUNTBLANK(AC$63:AC102)=MAX(AC$112:AC150),0,(COUNTA(AC$63:AC102)-COUNTBLANK(AC$63:AC102)))</f>
        <v>0</v>
      </c>
      <c r="AD151" s="146">
        <f>IF(COUNTA(AD$63:AD102)-COUNTBLANK(AD$63:AD102)=MAX(AD$112:AD150),0,(COUNTA(AD$63:AD102)-COUNTBLANK(AD$63:AD102)))</f>
        <v>0</v>
      </c>
      <c r="AE151" s="146">
        <f>IF(COUNTA(AE$63:AE102)-COUNTBLANK(AE$63:AE102)=MAX(AE$112:AE150),0,(COUNTA(AE$63:AE102)-COUNTBLANK(AE$63:AE102)))</f>
        <v>0</v>
      </c>
      <c r="AF151" s="146">
        <f>IF(COUNTA(AF$63:AF102)-COUNTBLANK(AF$63:AF102)=MAX(AF$112:AF150),0,(COUNTA(AF$63:AF102)-COUNTBLANK(AF$63:AF102)))</f>
        <v>0</v>
      </c>
      <c r="AG151" s="146">
        <f>IF(COUNTA(AG$63:AG102)-COUNTBLANK(AG$63:AG102)=MAX(AG$112:AG150),0,(COUNTA(AG$63:AG102)-COUNTBLANK(AG$63:AG102)))</f>
        <v>0</v>
      </c>
      <c r="AH151" s="144">
        <f>IF(COUNTA(AH$63:AH102)-COUNTBLANK(AH$63:AH102)=MAX(AH$112:AH150),0,(COUNTA(AH$63:AH102)-COUNTBLANK(AH$63:AH102)))</f>
        <v>0</v>
      </c>
    </row>
    <row r="152" spans="1:34" ht="13.15" customHeight="1" x14ac:dyDescent="0.2">
      <c r="A152" s="142" t="str">
        <f>IFERROR(IF(A151+1&lt;=MAX('デイリーデータ (2)'!G:G),A151+1,""),"")</f>
        <v/>
      </c>
      <c r="B152" s="143">
        <f t="shared" si="47"/>
        <v>0</v>
      </c>
      <c r="C152" s="144">
        <f t="shared" si="46"/>
        <v>0</v>
      </c>
      <c r="D152" s="166">
        <f>IF(COUNTA(D$63:D103)-COUNTBLANK(D$63:D103)=MAX(D$112:D151),0,(COUNTA(D$63:D103)-COUNTBLANK(D$63:D103)))</f>
        <v>0</v>
      </c>
      <c r="E152" s="146">
        <f>IF(COUNTA(E$63:E103)-COUNTBLANK(E$63:E103)=MAX(E$112:E151),0,(COUNTA(E$63:E103)-COUNTBLANK(E$63:E103)))</f>
        <v>0</v>
      </c>
      <c r="F152" s="146">
        <f>IF(COUNTA(F$63:F103)-COUNTBLANK(F$63:F103)=MAX(F$112:F151),0,(COUNTA(F$63:F103)-COUNTBLANK(F$63:F103)))</f>
        <v>0</v>
      </c>
      <c r="G152" s="146">
        <f>IF(COUNTA(G$63:G103)-COUNTBLANK(G$63:G103)=MAX(G$112:G151),0,(COUNTA(G$63:G103)-COUNTBLANK(G$63:G103)))</f>
        <v>0</v>
      </c>
      <c r="H152" s="146">
        <f>IF(COUNTA(H$63:H103)-COUNTBLANK(H$63:H103)=MAX(H$112:H151),0,(COUNTA(H$63:H103)-COUNTBLANK(H$63:H103)))</f>
        <v>0</v>
      </c>
      <c r="I152" s="146">
        <f>IF(COUNTA(I$63:I103)-COUNTBLANK(I$63:I103)=MAX(I$112:I151),0,(COUNTA(I$63:I103)-COUNTBLANK(I$63:I103)))</f>
        <v>0</v>
      </c>
      <c r="J152" s="146">
        <f>IF(COUNTA(J$63:J103)-COUNTBLANK(J$63:J103)=MAX(J$112:J151),0,(COUNTA(J$63:J103)-COUNTBLANK(J$63:J103)))</f>
        <v>0</v>
      </c>
      <c r="K152" s="146">
        <f>IF(COUNTA(K$63:K103)-COUNTBLANK(K$63:K103)=MAX(K$112:K151),0,(COUNTA(K$63:K103)-COUNTBLANK(K$63:K103)))</f>
        <v>0</v>
      </c>
      <c r="L152" s="146">
        <f>IF(COUNTA(L$63:L103)-COUNTBLANK(L$63:L103)=MAX(L$112:L151),0,(COUNTA(L$63:L103)-COUNTBLANK(L$63:L103)))</f>
        <v>0</v>
      </c>
      <c r="M152" s="146">
        <f>IF(COUNTA(M$63:M103)-COUNTBLANK(M$63:M103)=MAX(M$112:M151),0,(COUNTA(M$63:M103)-COUNTBLANK(M$63:M103)))</f>
        <v>0</v>
      </c>
      <c r="N152" s="146">
        <f>IF(COUNTA(N$63:N103)-COUNTBLANK(N$63:N103)=MAX(N$112:N151),0,(COUNTA(N$63:N103)-COUNTBLANK(N$63:N103)))</f>
        <v>0</v>
      </c>
      <c r="O152" s="146">
        <f>IF(COUNTA(O$63:O103)-COUNTBLANK(O$63:O103)=MAX(O$112:O151),0,(COUNTA(O$63:O103)-COUNTBLANK(O$63:O103)))</f>
        <v>0</v>
      </c>
      <c r="P152" s="146">
        <f>IF(COUNTA(P$63:P103)-COUNTBLANK(P$63:P103)=MAX(P$112:P151),0,(COUNTA(P$63:P103)-COUNTBLANK(P$63:P103)))</f>
        <v>0</v>
      </c>
      <c r="Q152" s="146">
        <f>IF(COUNTA(Q$63:Q103)-COUNTBLANK(Q$63:Q103)=MAX(Q$112:Q151),0,(COUNTA(Q$63:Q103)-COUNTBLANK(Q$63:Q103)))</f>
        <v>0</v>
      </c>
      <c r="R152" s="146">
        <f>IF(COUNTA(R$63:R103)-COUNTBLANK(R$63:R103)=MAX(R$112:R151),0,(COUNTA(R$63:R103)-COUNTBLANK(R$63:R103)))</f>
        <v>0</v>
      </c>
      <c r="S152" s="146">
        <f>IF(COUNTA(S$63:S103)-COUNTBLANK(S$63:S103)=MAX(S$112:S151),0,(COUNTA(S$63:S103)-COUNTBLANK(S$63:S103)))</f>
        <v>0</v>
      </c>
      <c r="T152" s="146">
        <f>IF(COUNTA(T$63:T103)-COUNTBLANK(T$63:T103)=MAX(T$112:T151),0,(COUNTA(T$63:T103)-COUNTBLANK(T$63:T103)))</f>
        <v>0</v>
      </c>
      <c r="U152" s="146">
        <f>IF(COUNTA(U$63:U103)-COUNTBLANK(U$63:U103)=MAX(U$112:U151),0,(COUNTA(U$63:U103)-COUNTBLANK(U$63:U103)))</f>
        <v>0</v>
      </c>
      <c r="V152" s="146">
        <f>IF(COUNTA(V$63:V103)-COUNTBLANK(V$63:V103)=MAX(V$112:V151),0,(COUNTA(V$63:V103)-COUNTBLANK(V$63:V103)))</f>
        <v>0</v>
      </c>
      <c r="W152" s="146">
        <f>IF(COUNTA(W$63:W103)-COUNTBLANK(W$63:W103)=MAX(W$112:W151),0,(COUNTA(W$63:W103)-COUNTBLANK(W$63:W103)))</f>
        <v>0</v>
      </c>
      <c r="X152" s="146">
        <f>IF(COUNTA(X$63:X103)-COUNTBLANK(X$63:X103)=MAX(X$112:X151),0,(COUNTA(X$63:X103)-COUNTBLANK(X$63:X103)))</f>
        <v>0</v>
      </c>
      <c r="Y152" s="146">
        <f>IF(COUNTA(Y$63:Y103)-COUNTBLANK(Y$63:Y103)=MAX(Y$112:Y151),0,(COUNTA(Y$63:Y103)-COUNTBLANK(Y$63:Y103)))</f>
        <v>0</v>
      </c>
      <c r="Z152" s="146">
        <f>IF(COUNTA(Z$63:Z103)-COUNTBLANK(Z$63:Z103)=MAX(Z$112:Z151),0,(COUNTA(Z$63:Z103)-COUNTBLANK(Z$63:Z103)))</f>
        <v>0</v>
      </c>
      <c r="AA152" s="146">
        <f>IF(COUNTA(AA$63:AA103)-COUNTBLANK(AA$63:AA103)=MAX(AA$112:AA151),0,(COUNTA(AA$63:AA103)-COUNTBLANK(AA$63:AA103)))</f>
        <v>0</v>
      </c>
      <c r="AB152" s="146">
        <f>IF(COUNTA(AB$63:AB103)-COUNTBLANK(AB$63:AB103)=MAX(AB$112:AB151),0,(COUNTA(AB$63:AB103)-COUNTBLANK(AB$63:AB103)))</f>
        <v>0</v>
      </c>
      <c r="AC152" s="146">
        <f>IF(COUNTA(AC$63:AC103)-COUNTBLANK(AC$63:AC103)=MAX(AC$112:AC151),0,(COUNTA(AC$63:AC103)-COUNTBLANK(AC$63:AC103)))</f>
        <v>0</v>
      </c>
      <c r="AD152" s="146">
        <f>IF(COUNTA(AD$63:AD103)-COUNTBLANK(AD$63:AD103)=MAX(AD$112:AD151),0,(COUNTA(AD$63:AD103)-COUNTBLANK(AD$63:AD103)))</f>
        <v>0</v>
      </c>
      <c r="AE152" s="146">
        <f>IF(COUNTA(AE$63:AE103)-COUNTBLANK(AE$63:AE103)=MAX(AE$112:AE151),0,(COUNTA(AE$63:AE103)-COUNTBLANK(AE$63:AE103)))</f>
        <v>0</v>
      </c>
      <c r="AF152" s="146">
        <f>IF(COUNTA(AF$63:AF103)-COUNTBLANK(AF$63:AF103)=MAX(AF$112:AF151),0,(COUNTA(AF$63:AF103)-COUNTBLANK(AF$63:AF103)))</f>
        <v>0</v>
      </c>
      <c r="AG152" s="146">
        <f>IF(COUNTA(AG$63:AG103)-COUNTBLANK(AG$63:AG103)=MAX(AG$112:AG151),0,(COUNTA(AG$63:AG103)-COUNTBLANK(AG$63:AG103)))</f>
        <v>0</v>
      </c>
      <c r="AH152" s="144">
        <f>IF(COUNTA(AH$63:AH103)-COUNTBLANK(AH$63:AH103)=MAX(AH$112:AH151),0,(COUNTA(AH$63:AH103)-COUNTBLANK(AH$63:AH103)))</f>
        <v>0</v>
      </c>
    </row>
    <row r="153" spans="1:34" ht="13.15" customHeight="1" x14ac:dyDescent="0.2">
      <c r="A153" s="142" t="str">
        <f>IFERROR(IF(A152+1&lt;=MAX('デイリーデータ (2)'!G:G),A152+1,""),"")</f>
        <v/>
      </c>
      <c r="B153" s="143">
        <f t="shared" si="47"/>
        <v>0</v>
      </c>
      <c r="C153" s="144">
        <f t="shared" si="46"/>
        <v>0</v>
      </c>
      <c r="D153" s="166">
        <f>IF(COUNTA(D$63:D104)-COUNTBLANK(D$63:D104)=MAX(D$112:D152),0,(COUNTA(D$63:D104)-COUNTBLANK(D$63:D104)))</f>
        <v>0</v>
      </c>
      <c r="E153" s="146">
        <f>IF(COUNTA(E$63:E104)-COUNTBLANK(E$63:E104)=MAX(E$112:E152),0,(COUNTA(E$63:E104)-COUNTBLANK(E$63:E104)))</f>
        <v>0</v>
      </c>
      <c r="F153" s="146">
        <f>IF(COUNTA(F$63:F104)-COUNTBLANK(F$63:F104)=MAX(F$112:F152),0,(COUNTA(F$63:F104)-COUNTBLANK(F$63:F104)))</f>
        <v>0</v>
      </c>
      <c r="G153" s="146">
        <f>IF(COUNTA(G$63:G104)-COUNTBLANK(G$63:G104)=MAX(G$112:G152),0,(COUNTA(G$63:G104)-COUNTBLANK(G$63:G104)))</f>
        <v>0</v>
      </c>
      <c r="H153" s="146">
        <f>IF(COUNTA(H$63:H104)-COUNTBLANK(H$63:H104)=MAX(H$112:H152),0,(COUNTA(H$63:H104)-COUNTBLANK(H$63:H104)))</f>
        <v>0</v>
      </c>
      <c r="I153" s="146">
        <f>IF(COUNTA(I$63:I104)-COUNTBLANK(I$63:I104)=MAX(I$112:I152),0,(COUNTA(I$63:I104)-COUNTBLANK(I$63:I104)))</f>
        <v>0</v>
      </c>
      <c r="J153" s="146">
        <f>IF(COUNTA(J$63:J104)-COUNTBLANK(J$63:J104)=MAX(J$112:J152),0,(COUNTA(J$63:J104)-COUNTBLANK(J$63:J104)))</f>
        <v>0</v>
      </c>
      <c r="K153" s="146">
        <f>IF(COUNTA(K$63:K104)-COUNTBLANK(K$63:K104)=MAX(K$112:K152),0,(COUNTA(K$63:K104)-COUNTBLANK(K$63:K104)))</f>
        <v>0</v>
      </c>
      <c r="L153" s="146">
        <f>IF(COUNTA(L$63:L104)-COUNTBLANK(L$63:L104)=MAX(L$112:L152),0,(COUNTA(L$63:L104)-COUNTBLANK(L$63:L104)))</f>
        <v>0</v>
      </c>
      <c r="M153" s="146">
        <f>IF(COUNTA(M$63:M104)-COUNTBLANK(M$63:M104)=MAX(M$112:M152),0,(COUNTA(M$63:M104)-COUNTBLANK(M$63:M104)))</f>
        <v>0</v>
      </c>
      <c r="N153" s="146">
        <f>IF(COUNTA(N$63:N104)-COUNTBLANK(N$63:N104)=MAX(N$112:N152),0,(COUNTA(N$63:N104)-COUNTBLANK(N$63:N104)))</f>
        <v>0</v>
      </c>
      <c r="O153" s="146">
        <f>IF(COUNTA(O$63:O104)-COUNTBLANK(O$63:O104)=MAX(O$112:O152),0,(COUNTA(O$63:O104)-COUNTBLANK(O$63:O104)))</f>
        <v>0</v>
      </c>
      <c r="P153" s="146">
        <f>IF(COUNTA(P$63:P104)-COUNTBLANK(P$63:P104)=MAX(P$112:P152),0,(COUNTA(P$63:P104)-COUNTBLANK(P$63:P104)))</f>
        <v>0</v>
      </c>
      <c r="Q153" s="146">
        <f>IF(COUNTA(Q$63:Q104)-COUNTBLANK(Q$63:Q104)=MAX(Q$112:Q152),0,(COUNTA(Q$63:Q104)-COUNTBLANK(Q$63:Q104)))</f>
        <v>0</v>
      </c>
      <c r="R153" s="146">
        <f>IF(COUNTA(R$63:R104)-COUNTBLANK(R$63:R104)=MAX(R$112:R152),0,(COUNTA(R$63:R104)-COUNTBLANK(R$63:R104)))</f>
        <v>0</v>
      </c>
      <c r="S153" s="146">
        <f>IF(COUNTA(S$63:S104)-COUNTBLANK(S$63:S104)=MAX(S$112:S152),0,(COUNTA(S$63:S104)-COUNTBLANK(S$63:S104)))</f>
        <v>0</v>
      </c>
      <c r="T153" s="146">
        <f>IF(COUNTA(T$63:T104)-COUNTBLANK(T$63:T104)=MAX(T$112:T152),0,(COUNTA(T$63:T104)-COUNTBLANK(T$63:T104)))</f>
        <v>0</v>
      </c>
      <c r="U153" s="146">
        <f>IF(COUNTA(U$63:U104)-COUNTBLANK(U$63:U104)=MAX(U$112:U152),0,(COUNTA(U$63:U104)-COUNTBLANK(U$63:U104)))</f>
        <v>0</v>
      </c>
      <c r="V153" s="146">
        <f>IF(COUNTA(V$63:V104)-COUNTBLANK(V$63:V104)=MAX(V$112:V152),0,(COUNTA(V$63:V104)-COUNTBLANK(V$63:V104)))</f>
        <v>0</v>
      </c>
      <c r="W153" s="146">
        <f>IF(COUNTA(W$63:W104)-COUNTBLANK(W$63:W104)=MAX(W$112:W152),0,(COUNTA(W$63:W104)-COUNTBLANK(W$63:W104)))</f>
        <v>0</v>
      </c>
      <c r="X153" s="146">
        <f>IF(COUNTA(X$63:X104)-COUNTBLANK(X$63:X104)=MAX(X$112:X152),0,(COUNTA(X$63:X104)-COUNTBLANK(X$63:X104)))</f>
        <v>0</v>
      </c>
      <c r="Y153" s="146">
        <f>IF(COUNTA(Y$63:Y104)-COUNTBLANK(Y$63:Y104)=MAX(Y$112:Y152),0,(COUNTA(Y$63:Y104)-COUNTBLANK(Y$63:Y104)))</f>
        <v>0</v>
      </c>
      <c r="Z153" s="146">
        <f>IF(COUNTA(Z$63:Z104)-COUNTBLANK(Z$63:Z104)=MAX(Z$112:Z152),0,(COUNTA(Z$63:Z104)-COUNTBLANK(Z$63:Z104)))</f>
        <v>0</v>
      </c>
      <c r="AA153" s="146">
        <f>IF(COUNTA(AA$63:AA104)-COUNTBLANK(AA$63:AA104)=MAX(AA$112:AA152),0,(COUNTA(AA$63:AA104)-COUNTBLANK(AA$63:AA104)))</f>
        <v>0</v>
      </c>
      <c r="AB153" s="146">
        <f>IF(COUNTA(AB$63:AB104)-COUNTBLANK(AB$63:AB104)=MAX(AB$112:AB152),0,(COUNTA(AB$63:AB104)-COUNTBLANK(AB$63:AB104)))</f>
        <v>0</v>
      </c>
      <c r="AC153" s="146">
        <f>IF(COUNTA(AC$63:AC104)-COUNTBLANK(AC$63:AC104)=MAX(AC$112:AC152),0,(COUNTA(AC$63:AC104)-COUNTBLANK(AC$63:AC104)))</f>
        <v>0</v>
      </c>
      <c r="AD153" s="146">
        <f>IF(COUNTA(AD$63:AD104)-COUNTBLANK(AD$63:AD104)=MAX(AD$112:AD152),0,(COUNTA(AD$63:AD104)-COUNTBLANK(AD$63:AD104)))</f>
        <v>0</v>
      </c>
      <c r="AE153" s="146">
        <f>IF(COUNTA(AE$63:AE104)-COUNTBLANK(AE$63:AE104)=MAX(AE$112:AE152),0,(COUNTA(AE$63:AE104)-COUNTBLANK(AE$63:AE104)))</f>
        <v>0</v>
      </c>
      <c r="AF153" s="146">
        <f>IF(COUNTA(AF$63:AF104)-COUNTBLANK(AF$63:AF104)=MAX(AF$112:AF152),0,(COUNTA(AF$63:AF104)-COUNTBLANK(AF$63:AF104)))</f>
        <v>0</v>
      </c>
      <c r="AG153" s="146">
        <f>IF(COUNTA(AG$63:AG104)-COUNTBLANK(AG$63:AG104)=MAX(AG$112:AG152),0,(COUNTA(AG$63:AG104)-COUNTBLANK(AG$63:AG104)))</f>
        <v>0</v>
      </c>
      <c r="AH153" s="144">
        <f>IF(COUNTA(AH$63:AH104)-COUNTBLANK(AH$63:AH104)=MAX(AH$112:AH152),0,(COUNTA(AH$63:AH104)-COUNTBLANK(AH$63:AH104)))</f>
        <v>0</v>
      </c>
    </row>
    <row r="154" spans="1:34" ht="13.15" customHeight="1" x14ac:dyDescent="0.2">
      <c r="A154" s="142" t="str">
        <f>IFERROR(IF(A153+1&lt;=MAX('デイリーデータ (2)'!G:G),A153+1,""),"")</f>
        <v/>
      </c>
      <c r="B154" s="143">
        <f t="shared" si="47"/>
        <v>0</v>
      </c>
      <c r="C154" s="144">
        <f t="shared" si="46"/>
        <v>0</v>
      </c>
      <c r="D154" s="166">
        <f>IF(COUNTA(D$63:D105)-COUNTBLANK(D$63:D105)=MAX(D$112:D153),0,(COUNTA(D$63:D105)-COUNTBLANK(D$63:D105)))</f>
        <v>0</v>
      </c>
      <c r="E154" s="146">
        <f>IF(COUNTA(E$63:E105)-COUNTBLANK(E$63:E105)=MAX(E$112:E153),0,(COUNTA(E$63:E105)-COUNTBLANK(E$63:E105)))</f>
        <v>0</v>
      </c>
      <c r="F154" s="146">
        <f>IF(COUNTA(F$63:F105)-COUNTBLANK(F$63:F105)=MAX(F$112:F153),0,(COUNTA(F$63:F105)-COUNTBLANK(F$63:F105)))</f>
        <v>0</v>
      </c>
      <c r="G154" s="146">
        <f>IF(COUNTA(G$63:G105)-COUNTBLANK(G$63:G105)=MAX(G$112:G153),0,(COUNTA(G$63:G105)-COUNTBLANK(G$63:G105)))</f>
        <v>0</v>
      </c>
      <c r="H154" s="146">
        <f>IF(COUNTA(H$63:H105)-COUNTBLANK(H$63:H105)=MAX(H$112:H153),0,(COUNTA(H$63:H105)-COUNTBLANK(H$63:H105)))</f>
        <v>0</v>
      </c>
      <c r="I154" s="146">
        <f>IF(COUNTA(I$63:I105)-COUNTBLANK(I$63:I105)=MAX(I$112:I153),0,(COUNTA(I$63:I105)-COUNTBLANK(I$63:I105)))</f>
        <v>0</v>
      </c>
      <c r="J154" s="146">
        <f>IF(COUNTA(J$63:J105)-COUNTBLANK(J$63:J105)=MAX(J$112:J153),0,(COUNTA(J$63:J105)-COUNTBLANK(J$63:J105)))</f>
        <v>0</v>
      </c>
      <c r="K154" s="146">
        <f>IF(COUNTA(K$63:K105)-COUNTBLANK(K$63:K105)=MAX(K$112:K153),0,(COUNTA(K$63:K105)-COUNTBLANK(K$63:K105)))</f>
        <v>0</v>
      </c>
      <c r="L154" s="146">
        <f>IF(COUNTA(L$63:L105)-COUNTBLANK(L$63:L105)=MAX(L$112:L153),0,(COUNTA(L$63:L105)-COUNTBLANK(L$63:L105)))</f>
        <v>0</v>
      </c>
      <c r="M154" s="146">
        <f>IF(COUNTA(M$63:M105)-COUNTBLANK(M$63:M105)=MAX(M$112:M153),0,(COUNTA(M$63:M105)-COUNTBLANK(M$63:M105)))</f>
        <v>0</v>
      </c>
      <c r="N154" s="146">
        <f>IF(COUNTA(N$63:N105)-COUNTBLANK(N$63:N105)=MAX(N$112:N153),0,(COUNTA(N$63:N105)-COUNTBLANK(N$63:N105)))</f>
        <v>0</v>
      </c>
      <c r="O154" s="146">
        <f>IF(COUNTA(O$63:O105)-COUNTBLANK(O$63:O105)=MAX(O$112:O153),0,(COUNTA(O$63:O105)-COUNTBLANK(O$63:O105)))</f>
        <v>0</v>
      </c>
      <c r="P154" s="146">
        <f>IF(COUNTA(P$63:P105)-COUNTBLANK(P$63:P105)=MAX(P$112:P153),0,(COUNTA(P$63:P105)-COUNTBLANK(P$63:P105)))</f>
        <v>0</v>
      </c>
      <c r="Q154" s="146">
        <f>IF(COUNTA(Q$63:Q105)-COUNTBLANK(Q$63:Q105)=MAX(Q$112:Q153),0,(COUNTA(Q$63:Q105)-COUNTBLANK(Q$63:Q105)))</f>
        <v>0</v>
      </c>
      <c r="R154" s="146">
        <f>IF(COUNTA(R$63:R105)-COUNTBLANK(R$63:R105)=MAX(R$112:R153),0,(COUNTA(R$63:R105)-COUNTBLANK(R$63:R105)))</f>
        <v>0</v>
      </c>
      <c r="S154" s="146">
        <f>IF(COUNTA(S$63:S105)-COUNTBLANK(S$63:S105)=MAX(S$112:S153),0,(COUNTA(S$63:S105)-COUNTBLANK(S$63:S105)))</f>
        <v>0</v>
      </c>
      <c r="T154" s="146">
        <f>IF(COUNTA(T$63:T105)-COUNTBLANK(T$63:T105)=MAX(T$112:T153),0,(COUNTA(T$63:T105)-COUNTBLANK(T$63:T105)))</f>
        <v>0</v>
      </c>
      <c r="U154" s="146">
        <f>IF(COUNTA(U$63:U105)-COUNTBLANK(U$63:U105)=MAX(U$112:U153),0,(COUNTA(U$63:U105)-COUNTBLANK(U$63:U105)))</f>
        <v>0</v>
      </c>
      <c r="V154" s="146">
        <f>IF(COUNTA(V$63:V105)-COUNTBLANK(V$63:V105)=MAX(V$112:V153),0,(COUNTA(V$63:V105)-COUNTBLANK(V$63:V105)))</f>
        <v>0</v>
      </c>
      <c r="W154" s="146">
        <f>IF(COUNTA(W$63:W105)-COUNTBLANK(W$63:W105)=MAX(W$112:W153),0,(COUNTA(W$63:W105)-COUNTBLANK(W$63:W105)))</f>
        <v>0</v>
      </c>
      <c r="X154" s="146">
        <f>IF(COUNTA(X$63:X105)-COUNTBLANK(X$63:X105)=MAX(X$112:X153),0,(COUNTA(X$63:X105)-COUNTBLANK(X$63:X105)))</f>
        <v>0</v>
      </c>
      <c r="Y154" s="146">
        <f>IF(COUNTA(Y$63:Y105)-COUNTBLANK(Y$63:Y105)=MAX(Y$112:Y153),0,(COUNTA(Y$63:Y105)-COUNTBLANK(Y$63:Y105)))</f>
        <v>0</v>
      </c>
      <c r="Z154" s="146">
        <f>IF(COUNTA(Z$63:Z105)-COUNTBLANK(Z$63:Z105)=MAX(Z$112:Z153),0,(COUNTA(Z$63:Z105)-COUNTBLANK(Z$63:Z105)))</f>
        <v>0</v>
      </c>
      <c r="AA154" s="146">
        <f>IF(COUNTA(AA$63:AA105)-COUNTBLANK(AA$63:AA105)=MAX(AA$112:AA153),0,(COUNTA(AA$63:AA105)-COUNTBLANK(AA$63:AA105)))</f>
        <v>0</v>
      </c>
      <c r="AB154" s="146">
        <f>IF(COUNTA(AB$63:AB105)-COUNTBLANK(AB$63:AB105)=MAX(AB$112:AB153),0,(COUNTA(AB$63:AB105)-COUNTBLANK(AB$63:AB105)))</f>
        <v>0</v>
      </c>
      <c r="AC154" s="146">
        <f>IF(COUNTA(AC$63:AC105)-COUNTBLANK(AC$63:AC105)=MAX(AC$112:AC153),0,(COUNTA(AC$63:AC105)-COUNTBLANK(AC$63:AC105)))</f>
        <v>0</v>
      </c>
      <c r="AD154" s="146">
        <f>IF(COUNTA(AD$63:AD105)-COUNTBLANK(AD$63:AD105)=MAX(AD$112:AD153),0,(COUNTA(AD$63:AD105)-COUNTBLANK(AD$63:AD105)))</f>
        <v>0</v>
      </c>
      <c r="AE154" s="146">
        <f>IF(COUNTA(AE$63:AE105)-COUNTBLANK(AE$63:AE105)=MAX(AE$112:AE153),0,(COUNTA(AE$63:AE105)-COUNTBLANK(AE$63:AE105)))</f>
        <v>0</v>
      </c>
      <c r="AF154" s="146">
        <f>IF(COUNTA(AF$63:AF105)-COUNTBLANK(AF$63:AF105)=MAX(AF$112:AF153),0,(COUNTA(AF$63:AF105)-COUNTBLANK(AF$63:AF105)))</f>
        <v>0</v>
      </c>
      <c r="AG154" s="146">
        <f>IF(COUNTA(AG$63:AG105)-COUNTBLANK(AG$63:AG105)=MAX(AG$112:AG153),0,(COUNTA(AG$63:AG105)-COUNTBLANK(AG$63:AG105)))</f>
        <v>0</v>
      </c>
      <c r="AH154" s="144">
        <f>IF(COUNTA(AH$63:AH105)-COUNTBLANK(AH$63:AH105)=MAX(AH$112:AH153),0,(COUNTA(AH$63:AH105)-COUNTBLANK(AH$63:AH105)))</f>
        <v>0</v>
      </c>
    </row>
    <row r="155" spans="1:34" ht="13.15" customHeight="1" x14ac:dyDescent="0.2">
      <c r="A155" s="142" t="str">
        <f>IFERROR(IF(A154+1&lt;=MAX('デイリーデータ (2)'!G:G),A154+1,""),"")</f>
        <v/>
      </c>
      <c r="B155" s="143">
        <f t="shared" si="47"/>
        <v>0</v>
      </c>
      <c r="C155" s="144">
        <f t="shared" si="46"/>
        <v>0</v>
      </c>
      <c r="D155" s="166">
        <f>IF(COUNTA(D$63:D106)-COUNTBLANK(D$63:D106)=MAX(D$112:D154),0,(COUNTA(D$63:D106)-COUNTBLANK(D$63:D106)))</f>
        <v>0</v>
      </c>
      <c r="E155" s="146">
        <f>IF(COUNTA(E$63:E106)-COUNTBLANK(E$63:E106)=MAX(E$112:E154),0,(COUNTA(E$63:E106)-COUNTBLANK(E$63:E106)))</f>
        <v>0</v>
      </c>
      <c r="F155" s="146">
        <f>IF(COUNTA(F$63:F106)-COUNTBLANK(F$63:F106)=MAX(F$112:F154),0,(COUNTA(F$63:F106)-COUNTBLANK(F$63:F106)))</f>
        <v>0</v>
      </c>
      <c r="G155" s="146">
        <f>IF(COUNTA(G$63:G106)-COUNTBLANK(G$63:G106)=MAX(G$112:G154),0,(COUNTA(G$63:G106)-COUNTBLANK(G$63:G106)))</f>
        <v>0</v>
      </c>
      <c r="H155" s="146">
        <f>IF(COUNTA(H$63:H106)-COUNTBLANK(H$63:H106)=MAX(H$112:H154),0,(COUNTA(H$63:H106)-COUNTBLANK(H$63:H106)))</f>
        <v>0</v>
      </c>
      <c r="I155" s="146">
        <f>IF(COUNTA(I$63:I106)-COUNTBLANK(I$63:I106)=MAX(I$112:I154),0,(COUNTA(I$63:I106)-COUNTBLANK(I$63:I106)))</f>
        <v>0</v>
      </c>
      <c r="J155" s="146">
        <f>IF(COUNTA(J$63:J106)-COUNTBLANK(J$63:J106)=MAX(J$112:J154),0,(COUNTA(J$63:J106)-COUNTBLANK(J$63:J106)))</f>
        <v>0</v>
      </c>
      <c r="K155" s="146">
        <f>IF(COUNTA(K$63:K106)-COUNTBLANK(K$63:K106)=MAX(K$112:K154),0,(COUNTA(K$63:K106)-COUNTBLANK(K$63:K106)))</f>
        <v>0</v>
      </c>
      <c r="L155" s="146">
        <f>IF(COUNTA(L$63:L106)-COUNTBLANK(L$63:L106)=MAX(L$112:L154),0,(COUNTA(L$63:L106)-COUNTBLANK(L$63:L106)))</f>
        <v>0</v>
      </c>
      <c r="M155" s="146">
        <f>IF(COUNTA(M$63:M106)-COUNTBLANK(M$63:M106)=MAX(M$112:M154),0,(COUNTA(M$63:M106)-COUNTBLANK(M$63:M106)))</f>
        <v>0</v>
      </c>
      <c r="N155" s="146">
        <f>IF(COUNTA(N$63:N106)-COUNTBLANK(N$63:N106)=MAX(N$112:N154),0,(COUNTA(N$63:N106)-COUNTBLANK(N$63:N106)))</f>
        <v>0</v>
      </c>
      <c r="O155" s="146">
        <f>IF(COUNTA(O$63:O106)-COUNTBLANK(O$63:O106)=MAX(O$112:O154),0,(COUNTA(O$63:O106)-COUNTBLANK(O$63:O106)))</f>
        <v>0</v>
      </c>
      <c r="P155" s="146">
        <f>IF(COUNTA(P$63:P106)-COUNTBLANK(P$63:P106)=MAX(P$112:P154),0,(COUNTA(P$63:P106)-COUNTBLANK(P$63:P106)))</f>
        <v>0</v>
      </c>
      <c r="Q155" s="146">
        <f>IF(COUNTA(Q$63:Q106)-COUNTBLANK(Q$63:Q106)=MAX(Q$112:Q154),0,(COUNTA(Q$63:Q106)-COUNTBLANK(Q$63:Q106)))</f>
        <v>0</v>
      </c>
      <c r="R155" s="146">
        <f>IF(COUNTA(R$63:R106)-COUNTBLANK(R$63:R106)=MAX(R$112:R154),0,(COUNTA(R$63:R106)-COUNTBLANK(R$63:R106)))</f>
        <v>0</v>
      </c>
      <c r="S155" s="146">
        <f>IF(COUNTA(S$63:S106)-COUNTBLANK(S$63:S106)=MAX(S$112:S154),0,(COUNTA(S$63:S106)-COUNTBLANK(S$63:S106)))</f>
        <v>0</v>
      </c>
      <c r="T155" s="146">
        <f>IF(COUNTA(T$63:T106)-COUNTBLANK(T$63:T106)=MAX(T$112:T154),0,(COUNTA(T$63:T106)-COUNTBLANK(T$63:T106)))</f>
        <v>0</v>
      </c>
      <c r="U155" s="146">
        <f>IF(COUNTA(U$63:U106)-COUNTBLANK(U$63:U106)=MAX(U$112:U154),0,(COUNTA(U$63:U106)-COUNTBLANK(U$63:U106)))</f>
        <v>0</v>
      </c>
      <c r="V155" s="146">
        <f>IF(COUNTA(V$63:V106)-COUNTBLANK(V$63:V106)=MAX(V$112:V154),0,(COUNTA(V$63:V106)-COUNTBLANK(V$63:V106)))</f>
        <v>0</v>
      </c>
      <c r="W155" s="146">
        <f>IF(COUNTA(W$63:W106)-COUNTBLANK(W$63:W106)=MAX(W$112:W154),0,(COUNTA(W$63:W106)-COUNTBLANK(W$63:W106)))</f>
        <v>0</v>
      </c>
      <c r="X155" s="146">
        <f>IF(COUNTA(X$63:X106)-COUNTBLANK(X$63:X106)=MAX(X$112:X154),0,(COUNTA(X$63:X106)-COUNTBLANK(X$63:X106)))</f>
        <v>0</v>
      </c>
      <c r="Y155" s="146">
        <f>IF(COUNTA(Y$63:Y106)-COUNTBLANK(Y$63:Y106)=MAX(Y$112:Y154),0,(COUNTA(Y$63:Y106)-COUNTBLANK(Y$63:Y106)))</f>
        <v>0</v>
      </c>
      <c r="Z155" s="146">
        <f>IF(COUNTA(Z$63:Z106)-COUNTBLANK(Z$63:Z106)=MAX(Z$112:Z154),0,(COUNTA(Z$63:Z106)-COUNTBLANK(Z$63:Z106)))</f>
        <v>0</v>
      </c>
      <c r="AA155" s="146">
        <f>IF(COUNTA(AA$63:AA106)-COUNTBLANK(AA$63:AA106)=MAX(AA$112:AA154),0,(COUNTA(AA$63:AA106)-COUNTBLANK(AA$63:AA106)))</f>
        <v>0</v>
      </c>
      <c r="AB155" s="146">
        <f>IF(COUNTA(AB$63:AB106)-COUNTBLANK(AB$63:AB106)=MAX(AB$112:AB154),0,(COUNTA(AB$63:AB106)-COUNTBLANK(AB$63:AB106)))</f>
        <v>0</v>
      </c>
      <c r="AC155" s="146">
        <f>IF(COUNTA(AC$63:AC106)-COUNTBLANK(AC$63:AC106)=MAX(AC$112:AC154),0,(COUNTA(AC$63:AC106)-COUNTBLANK(AC$63:AC106)))</f>
        <v>0</v>
      </c>
      <c r="AD155" s="146">
        <f>IF(COUNTA(AD$63:AD106)-COUNTBLANK(AD$63:AD106)=MAX(AD$112:AD154),0,(COUNTA(AD$63:AD106)-COUNTBLANK(AD$63:AD106)))</f>
        <v>0</v>
      </c>
      <c r="AE155" s="146">
        <f>IF(COUNTA(AE$63:AE106)-COUNTBLANK(AE$63:AE106)=MAX(AE$112:AE154),0,(COUNTA(AE$63:AE106)-COUNTBLANK(AE$63:AE106)))</f>
        <v>0</v>
      </c>
      <c r="AF155" s="146">
        <f>IF(COUNTA(AF$63:AF106)-COUNTBLANK(AF$63:AF106)=MAX(AF$112:AF154),0,(COUNTA(AF$63:AF106)-COUNTBLANK(AF$63:AF106)))</f>
        <v>0</v>
      </c>
      <c r="AG155" s="146">
        <f>IF(COUNTA(AG$63:AG106)-COUNTBLANK(AG$63:AG106)=MAX(AG$112:AG154),0,(COUNTA(AG$63:AG106)-COUNTBLANK(AG$63:AG106)))</f>
        <v>0</v>
      </c>
      <c r="AH155" s="144">
        <f>IF(COUNTA(AH$63:AH106)-COUNTBLANK(AH$63:AH106)=MAX(AH$112:AH154),0,(COUNTA(AH$63:AH106)-COUNTBLANK(AH$63:AH106)))</f>
        <v>0</v>
      </c>
    </row>
    <row r="156" spans="1:34" ht="13.15" customHeight="1" x14ac:dyDescent="0.2">
      <c r="A156" s="142" t="str">
        <f>IFERROR(IF(A155+1&lt;=MAX('デイリーデータ (2)'!G:G),A155+1,""),"")</f>
        <v/>
      </c>
      <c r="B156" s="143">
        <f t="shared" si="47"/>
        <v>0</v>
      </c>
      <c r="C156" s="144">
        <f t="shared" si="46"/>
        <v>0</v>
      </c>
      <c r="D156" s="166">
        <f>IF(COUNTA(D$63:D107)-COUNTBLANK(D$63:D107)=MAX(D$112:D155),0,(COUNTA(D$63:D107)-COUNTBLANK(D$63:D107)))</f>
        <v>0</v>
      </c>
      <c r="E156" s="146">
        <f>IF(COUNTA(E$63:E107)-COUNTBLANK(E$63:E107)=MAX(E$112:E155),0,(COUNTA(E$63:E107)-COUNTBLANK(E$63:E107)))</f>
        <v>0</v>
      </c>
      <c r="F156" s="146">
        <f>IF(COUNTA(F$63:F107)-COUNTBLANK(F$63:F107)=MAX(F$112:F155),0,(COUNTA(F$63:F107)-COUNTBLANK(F$63:F107)))</f>
        <v>0</v>
      </c>
      <c r="G156" s="146">
        <f>IF(COUNTA(G$63:G107)-COUNTBLANK(G$63:G107)=MAX(G$112:G155),0,(COUNTA(G$63:G107)-COUNTBLANK(G$63:G107)))</f>
        <v>0</v>
      </c>
      <c r="H156" s="146">
        <f>IF(COUNTA(H$63:H107)-COUNTBLANK(H$63:H107)=MAX(H$112:H155),0,(COUNTA(H$63:H107)-COUNTBLANK(H$63:H107)))</f>
        <v>0</v>
      </c>
      <c r="I156" s="146">
        <f>IF(COUNTA(I$63:I107)-COUNTBLANK(I$63:I107)=MAX(I$112:I155),0,(COUNTA(I$63:I107)-COUNTBLANK(I$63:I107)))</f>
        <v>0</v>
      </c>
      <c r="J156" s="146">
        <f>IF(COUNTA(J$63:J107)-COUNTBLANK(J$63:J107)=MAX(J$112:J155),0,(COUNTA(J$63:J107)-COUNTBLANK(J$63:J107)))</f>
        <v>0</v>
      </c>
      <c r="K156" s="146">
        <f>IF(COUNTA(K$63:K107)-COUNTBLANK(K$63:K107)=MAX(K$112:K155),0,(COUNTA(K$63:K107)-COUNTBLANK(K$63:K107)))</f>
        <v>0</v>
      </c>
      <c r="L156" s="146">
        <f>IF(COUNTA(L$63:L107)-COUNTBLANK(L$63:L107)=MAX(L$112:L155),0,(COUNTA(L$63:L107)-COUNTBLANK(L$63:L107)))</f>
        <v>0</v>
      </c>
      <c r="M156" s="146">
        <f>IF(COUNTA(M$63:M107)-COUNTBLANK(M$63:M107)=MAX(M$112:M155),0,(COUNTA(M$63:M107)-COUNTBLANK(M$63:M107)))</f>
        <v>0</v>
      </c>
      <c r="N156" s="146">
        <f>IF(COUNTA(N$63:N107)-COUNTBLANK(N$63:N107)=MAX(N$112:N155),0,(COUNTA(N$63:N107)-COUNTBLANK(N$63:N107)))</f>
        <v>0</v>
      </c>
      <c r="O156" s="146">
        <f>IF(COUNTA(O$63:O107)-COUNTBLANK(O$63:O107)=MAX(O$112:O155),0,(COUNTA(O$63:O107)-COUNTBLANK(O$63:O107)))</f>
        <v>0</v>
      </c>
      <c r="P156" s="146">
        <f>IF(COUNTA(P$63:P107)-COUNTBLANK(P$63:P107)=MAX(P$112:P155),0,(COUNTA(P$63:P107)-COUNTBLANK(P$63:P107)))</f>
        <v>0</v>
      </c>
      <c r="Q156" s="146">
        <f>IF(COUNTA(Q$63:Q107)-COUNTBLANK(Q$63:Q107)=MAX(Q$112:Q155),0,(COUNTA(Q$63:Q107)-COUNTBLANK(Q$63:Q107)))</f>
        <v>0</v>
      </c>
      <c r="R156" s="146">
        <f>IF(COUNTA(R$63:R107)-COUNTBLANK(R$63:R107)=MAX(R$112:R155),0,(COUNTA(R$63:R107)-COUNTBLANK(R$63:R107)))</f>
        <v>0</v>
      </c>
      <c r="S156" s="146">
        <f>IF(COUNTA(S$63:S107)-COUNTBLANK(S$63:S107)=MAX(S$112:S155),0,(COUNTA(S$63:S107)-COUNTBLANK(S$63:S107)))</f>
        <v>0</v>
      </c>
      <c r="T156" s="146">
        <f>IF(COUNTA(T$63:T107)-COUNTBLANK(T$63:T107)=MAX(T$112:T155),0,(COUNTA(T$63:T107)-COUNTBLANK(T$63:T107)))</f>
        <v>0</v>
      </c>
      <c r="U156" s="146">
        <f>IF(COUNTA(U$63:U107)-COUNTBLANK(U$63:U107)=MAX(U$112:U155),0,(COUNTA(U$63:U107)-COUNTBLANK(U$63:U107)))</f>
        <v>0</v>
      </c>
      <c r="V156" s="146">
        <f>IF(COUNTA(V$63:V107)-COUNTBLANK(V$63:V107)=MAX(V$112:V155),0,(COUNTA(V$63:V107)-COUNTBLANK(V$63:V107)))</f>
        <v>0</v>
      </c>
      <c r="W156" s="146">
        <f>IF(COUNTA(W$63:W107)-COUNTBLANK(W$63:W107)=MAX(W$112:W155),0,(COUNTA(W$63:W107)-COUNTBLANK(W$63:W107)))</f>
        <v>0</v>
      </c>
      <c r="X156" s="146">
        <f>IF(COUNTA(X$63:X107)-COUNTBLANK(X$63:X107)=MAX(X$112:X155),0,(COUNTA(X$63:X107)-COUNTBLANK(X$63:X107)))</f>
        <v>0</v>
      </c>
      <c r="Y156" s="146">
        <f>IF(COUNTA(Y$63:Y107)-COUNTBLANK(Y$63:Y107)=MAX(Y$112:Y155),0,(COUNTA(Y$63:Y107)-COUNTBLANK(Y$63:Y107)))</f>
        <v>0</v>
      </c>
      <c r="Z156" s="146">
        <f>IF(COUNTA(Z$63:Z107)-COUNTBLANK(Z$63:Z107)=MAX(Z$112:Z155),0,(COUNTA(Z$63:Z107)-COUNTBLANK(Z$63:Z107)))</f>
        <v>0</v>
      </c>
      <c r="AA156" s="146">
        <f>IF(COUNTA(AA$63:AA107)-COUNTBLANK(AA$63:AA107)=MAX(AA$112:AA155),0,(COUNTA(AA$63:AA107)-COUNTBLANK(AA$63:AA107)))</f>
        <v>0</v>
      </c>
      <c r="AB156" s="146">
        <f>IF(COUNTA(AB$63:AB107)-COUNTBLANK(AB$63:AB107)=MAX(AB$112:AB155),0,(COUNTA(AB$63:AB107)-COUNTBLANK(AB$63:AB107)))</f>
        <v>0</v>
      </c>
      <c r="AC156" s="146">
        <f>IF(COUNTA(AC$63:AC107)-COUNTBLANK(AC$63:AC107)=MAX(AC$112:AC155),0,(COUNTA(AC$63:AC107)-COUNTBLANK(AC$63:AC107)))</f>
        <v>0</v>
      </c>
      <c r="AD156" s="146">
        <f>IF(COUNTA(AD$63:AD107)-COUNTBLANK(AD$63:AD107)=MAX(AD$112:AD155),0,(COUNTA(AD$63:AD107)-COUNTBLANK(AD$63:AD107)))</f>
        <v>0</v>
      </c>
      <c r="AE156" s="146">
        <f>IF(COUNTA(AE$63:AE107)-COUNTBLANK(AE$63:AE107)=MAX(AE$112:AE155),0,(COUNTA(AE$63:AE107)-COUNTBLANK(AE$63:AE107)))</f>
        <v>0</v>
      </c>
      <c r="AF156" s="146">
        <f>IF(COUNTA(AF$63:AF107)-COUNTBLANK(AF$63:AF107)=MAX(AF$112:AF155),0,(COUNTA(AF$63:AF107)-COUNTBLANK(AF$63:AF107)))</f>
        <v>0</v>
      </c>
      <c r="AG156" s="146">
        <f>IF(COUNTA(AG$63:AG107)-COUNTBLANK(AG$63:AG107)=MAX(AG$112:AG155),0,(COUNTA(AG$63:AG107)-COUNTBLANK(AG$63:AG107)))</f>
        <v>0</v>
      </c>
      <c r="AH156" s="144">
        <f>IF(COUNTA(AH$63:AH107)-COUNTBLANK(AH$63:AH107)=MAX(AH$112:AH155),0,(COUNTA(AH$63:AH107)-COUNTBLANK(AH$63:AH107)))</f>
        <v>0</v>
      </c>
    </row>
    <row r="157" spans="1:34" ht="13.15" customHeight="1" x14ac:dyDescent="0.2">
      <c r="A157" s="142" t="str">
        <f>IFERROR(IF(A156+1&lt;=MAX('デイリーデータ (2)'!G:G),A156+1,""),"")</f>
        <v/>
      </c>
      <c r="B157" s="143">
        <f t="shared" si="47"/>
        <v>0</v>
      </c>
      <c r="C157" s="144">
        <f t="shared" si="46"/>
        <v>0</v>
      </c>
      <c r="D157" s="166">
        <f>IF(COUNTA(D$63:D108)-COUNTBLANK(D$63:D108)=MAX(D$112:D156),0,(COUNTA(D$63:D108)-COUNTBLANK(D$63:D108)))</f>
        <v>0</v>
      </c>
      <c r="E157" s="146">
        <f>IF(COUNTA(E$63:E108)-COUNTBLANK(E$63:E108)=MAX(E$112:E156),0,(COUNTA(E$63:E108)-COUNTBLANK(E$63:E108)))</f>
        <v>0</v>
      </c>
      <c r="F157" s="146">
        <f>IF(COUNTA(F$63:F108)-COUNTBLANK(F$63:F108)=MAX(F$112:F156),0,(COUNTA(F$63:F108)-COUNTBLANK(F$63:F108)))</f>
        <v>0</v>
      </c>
      <c r="G157" s="146">
        <f>IF(COUNTA(G$63:G108)-COUNTBLANK(G$63:G108)=MAX(G$112:G156),0,(COUNTA(G$63:G108)-COUNTBLANK(G$63:G108)))</f>
        <v>0</v>
      </c>
      <c r="H157" s="146">
        <f>IF(COUNTA(H$63:H108)-COUNTBLANK(H$63:H108)=MAX(H$112:H156),0,(COUNTA(H$63:H108)-COUNTBLANK(H$63:H108)))</f>
        <v>0</v>
      </c>
      <c r="I157" s="146">
        <f>IF(COUNTA(I$63:I108)-COUNTBLANK(I$63:I108)=MAX(I$112:I156),0,(COUNTA(I$63:I108)-COUNTBLANK(I$63:I108)))</f>
        <v>0</v>
      </c>
      <c r="J157" s="146">
        <f>IF(COUNTA(J$63:J108)-COUNTBLANK(J$63:J108)=MAX(J$112:J156),0,(COUNTA(J$63:J108)-COUNTBLANK(J$63:J108)))</f>
        <v>0</v>
      </c>
      <c r="K157" s="146">
        <f>IF(COUNTA(K$63:K108)-COUNTBLANK(K$63:K108)=MAX(K$112:K156),0,(COUNTA(K$63:K108)-COUNTBLANK(K$63:K108)))</f>
        <v>0</v>
      </c>
      <c r="L157" s="146">
        <f>IF(COUNTA(L$63:L108)-COUNTBLANK(L$63:L108)=MAX(L$112:L156),0,(COUNTA(L$63:L108)-COUNTBLANK(L$63:L108)))</f>
        <v>0</v>
      </c>
      <c r="M157" s="146">
        <f>IF(COUNTA(M$63:M108)-COUNTBLANK(M$63:M108)=MAX(M$112:M156),0,(COUNTA(M$63:M108)-COUNTBLANK(M$63:M108)))</f>
        <v>0</v>
      </c>
      <c r="N157" s="146">
        <f>IF(COUNTA(N$63:N108)-COUNTBLANK(N$63:N108)=MAX(N$112:N156),0,(COUNTA(N$63:N108)-COUNTBLANK(N$63:N108)))</f>
        <v>0</v>
      </c>
      <c r="O157" s="146">
        <f>IF(COUNTA(O$63:O108)-COUNTBLANK(O$63:O108)=MAX(O$112:O156),0,(COUNTA(O$63:O108)-COUNTBLANK(O$63:O108)))</f>
        <v>0</v>
      </c>
      <c r="P157" s="146">
        <f>IF(COUNTA(P$63:P108)-COUNTBLANK(P$63:P108)=MAX(P$112:P156),0,(COUNTA(P$63:P108)-COUNTBLANK(P$63:P108)))</f>
        <v>0</v>
      </c>
      <c r="Q157" s="146">
        <f>IF(COUNTA(Q$63:Q108)-COUNTBLANK(Q$63:Q108)=MAX(Q$112:Q156),0,(COUNTA(Q$63:Q108)-COUNTBLANK(Q$63:Q108)))</f>
        <v>0</v>
      </c>
      <c r="R157" s="146">
        <f>IF(COUNTA(R$63:R108)-COUNTBLANK(R$63:R108)=MAX(R$112:R156),0,(COUNTA(R$63:R108)-COUNTBLANK(R$63:R108)))</f>
        <v>0</v>
      </c>
      <c r="S157" s="146">
        <f>IF(COUNTA(S$63:S108)-COUNTBLANK(S$63:S108)=MAX(S$112:S156),0,(COUNTA(S$63:S108)-COUNTBLANK(S$63:S108)))</f>
        <v>0</v>
      </c>
      <c r="T157" s="146">
        <f>IF(COUNTA(T$63:T108)-COUNTBLANK(T$63:T108)=MAX(T$112:T156),0,(COUNTA(T$63:T108)-COUNTBLANK(T$63:T108)))</f>
        <v>0</v>
      </c>
      <c r="U157" s="146">
        <f>IF(COUNTA(U$63:U108)-COUNTBLANK(U$63:U108)=MAX(U$112:U156),0,(COUNTA(U$63:U108)-COUNTBLANK(U$63:U108)))</f>
        <v>0</v>
      </c>
      <c r="V157" s="146">
        <f>IF(COUNTA(V$63:V108)-COUNTBLANK(V$63:V108)=MAX(V$112:V156),0,(COUNTA(V$63:V108)-COUNTBLANK(V$63:V108)))</f>
        <v>0</v>
      </c>
      <c r="W157" s="146">
        <f>IF(COUNTA(W$63:W108)-COUNTBLANK(W$63:W108)=MAX(W$112:W156),0,(COUNTA(W$63:W108)-COUNTBLANK(W$63:W108)))</f>
        <v>0</v>
      </c>
      <c r="X157" s="146">
        <f>IF(COUNTA(X$63:X108)-COUNTBLANK(X$63:X108)=MAX(X$112:X156),0,(COUNTA(X$63:X108)-COUNTBLANK(X$63:X108)))</f>
        <v>0</v>
      </c>
      <c r="Y157" s="146">
        <f>IF(COUNTA(Y$63:Y108)-COUNTBLANK(Y$63:Y108)=MAX(Y$112:Y156),0,(COUNTA(Y$63:Y108)-COUNTBLANK(Y$63:Y108)))</f>
        <v>0</v>
      </c>
      <c r="Z157" s="146">
        <f>IF(COUNTA(Z$63:Z108)-COUNTBLANK(Z$63:Z108)=MAX(Z$112:Z156),0,(COUNTA(Z$63:Z108)-COUNTBLANK(Z$63:Z108)))</f>
        <v>0</v>
      </c>
      <c r="AA157" s="146">
        <f>IF(COUNTA(AA$63:AA108)-COUNTBLANK(AA$63:AA108)=MAX(AA$112:AA156),0,(COUNTA(AA$63:AA108)-COUNTBLANK(AA$63:AA108)))</f>
        <v>0</v>
      </c>
      <c r="AB157" s="146">
        <f>IF(COUNTA(AB$63:AB108)-COUNTBLANK(AB$63:AB108)=MAX(AB$112:AB156),0,(COUNTA(AB$63:AB108)-COUNTBLANK(AB$63:AB108)))</f>
        <v>0</v>
      </c>
      <c r="AC157" s="146">
        <f>IF(COUNTA(AC$63:AC108)-COUNTBLANK(AC$63:AC108)=MAX(AC$112:AC156),0,(COUNTA(AC$63:AC108)-COUNTBLANK(AC$63:AC108)))</f>
        <v>0</v>
      </c>
      <c r="AD157" s="146">
        <f>IF(COUNTA(AD$63:AD108)-COUNTBLANK(AD$63:AD108)=MAX(AD$112:AD156),0,(COUNTA(AD$63:AD108)-COUNTBLANK(AD$63:AD108)))</f>
        <v>0</v>
      </c>
      <c r="AE157" s="146">
        <f>IF(COUNTA(AE$63:AE108)-COUNTBLANK(AE$63:AE108)=MAX(AE$112:AE156),0,(COUNTA(AE$63:AE108)-COUNTBLANK(AE$63:AE108)))</f>
        <v>0</v>
      </c>
      <c r="AF157" s="146">
        <f>IF(COUNTA(AF$63:AF108)-COUNTBLANK(AF$63:AF108)=MAX(AF$112:AF156),0,(COUNTA(AF$63:AF108)-COUNTBLANK(AF$63:AF108)))</f>
        <v>0</v>
      </c>
      <c r="AG157" s="146">
        <f>IF(COUNTA(AG$63:AG108)-COUNTBLANK(AG$63:AG108)=MAX(AG$112:AG156),0,(COUNTA(AG$63:AG108)-COUNTBLANK(AG$63:AG108)))</f>
        <v>0</v>
      </c>
      <c r="AH157" s="144">
        <f>IF(COUNTA(AH$63:AH108)-COUNTBLANK(AH$63:AH108)=MAX(AH$112:AH156),0,(COUNTA(AH$63:AH108)-COUNTBLANK(AH$63:AH108)))</f>
        <v>0</v>
      </c>
    </row>
    <row r="158" spans="1:34" ht="13.15" customHeight="1" x14ac:dyDescent="0.2">
      <c r="A158" s="142" t="str">
        <f>IFERROR(IF(A157+1&lt;=MAX('デイリーデータ (2)'!G:G),A157+1,""),"")</f>
        <v/>
      </c>
      <c r="B158" s="143">
        <f t="shared" si="47"/>
        <v>0</v>
      </c>
      <c r="C158" s="144">
        <f t="shared" si="46"/>
        <v>0</v>
      </c>
      <c r="D158" s="166">
        <f>IF(COUNTA(D$63:D109)-COUNTBLANK(D$63:D109)=MAX(D$112:D157),0,(COUNTA(D$63:D109)-COUNTBLANK(D$63:D109)))</f>
        <v>0</v>
      </c>
      <c r="E158" s="146">
        <f>IF(COUNTA(E$63:E109)-COUNTBLANK(E$63:E109)=MAX(E$112:E157),0,(COUNTA(E$63:E109)-COUNTBLANK(E$63:E109)))</f>
        <v>0</v>
      </c>
      <c r="F158" s="146">
        <f>IF(COUNTA(F$63:F109)-COUNTBLANK(F$63:F109)=MAX(F$112:F157),0,(COUNTA(F$63:F109)-COUNTBLANK(F$63:F109)))</f>
        <v>0</v>
      </c>
      <c r="G158" s="146">
        <f>IF(COUNTA(G$63:G109)-COUNTBLANK(G$63:G109)=MAX(G$112:G157),0,(COUNTA(G$63:G109)-COUNTBLANK(G$63:G109)))</f>
        <v>0</v>
      </c>
      <c r="H158" s="146">
        <f>IF(COUNTA(H$63:H109)-COUNTBLANK(H$63:H109)=MAX(H$112:H157),0,(COUNTA(H$63:H109)-COUNTBLANK(H$63:H109)))</f>
        <v>0</v>
      </c>
      <c r="I158" s="146">
        <f>IF(COUNTA(I$63:I109)-COUNTBLANK(I$63:I109)=MAX(I$112:I157),0,(COUNTA(I$63:I109)-COUNTBLANK(I$63:I109)))</f>
        <v>0</v>
      </c>
      <c r="J158" s="146">
        <f>IF(COUNTA(J$63:J109)-COUNTBLANK(J$63:J109)=MAX(J$112:J157),0,(COUNTA(J$63:J109)-COUNTBLANK(J$63:J109)))</f>
        <v>0</v>
      </c>
      <c r="K158" s="146">
        <f>IF(COUNTA(K$63:K109)-COUNTBLANK(K$63:K109)=MAX(K$112:K157),0,(COUNTA(K$63:K109)-COUNTBLANK(K$63:K109)))</f>
        <v>0</v>
      </c>
      <c r="L158" s="146">
        <f>IF(COUNTA(L$63:L109)-COUNTBLANK(L$63:L109)=MAX(L$112:L157),0,(COUNTA(L$63:L109)-COUNTBLANK(L$63:L109)))</f>
        <v>0</v>
      </c>
      <c r="M158" s="146">
        <f>IF(COUNTA(M$63:M109)-COUNTBLANK(M$63:M109)=MAX(M$112:M157),0,(COUNTA(M$63:M109)-COUNTBLANK(M$63:M109)))</f>
        <v>0</v>
      </c>
      <c r="N158" s="146">
        <f>IF(COUNTA(N$63:N109)-COUNTBLANK(N$63:N109)=MAX(N$112:N157),0,(COUNTA(N$63:N109)-COUNTBLANK(N$63:N109)))</f>
        <v>0</v>
      </c>
      <c r="O158" s="146">
        <f>IF(COUNTA(O$63:O109)-COUNTBLANK(O$63:O109)=MAX(O$112:O157),0,(COUNTA(O$63:O109)-COUNTBLANK(O$63:O109)))</f>
        <v>0</v>
      </c>
      <c r="P158" s="146">
        <f>IF(COUNTA(P$63:P109)-COUNTBLANK(P$63:P109)=MAX(P$112:P157),0,(COUNTA(P$63:P109)-COUNTBLANK(P$63:P109)))</f>
        <v>0</v>
      </c>
      <c r="Q158" s="146">
        <f>IF(COUNTA(Q$63:Q109)-COUNTBLANK(Q$63:Q109)=MAX(Q$112:Q157),0,(COUNTA(Q$63:Q109)-COUNTBLANK(Q$63:Q109)))</f>
        <v>0</v>
      </c>
      <c r="R158" s="146">
        <f>IF(COUNTA(R$63:R109)-COUNTBLANK(R$63:R109)=MAX(R$112:R157),0,(COUNTA(R$63:R109)-COUNTBLANK(R$63:R109)))</f>
        <v>0</v>
      </c>
      <c r="S158" s="146">
        <f>IF(COUNTA(S$63:S109)-COUNTBLANK(S$63:S109)=MAX(S$112:S157),0,(COUNTA(S$63:S109)-COUNTBLANK(S$63:S109)))</f>
        <v>0</v>
      </c>
      <c r="T158" s="146">
        <f>IF(COUNTA(T$63:T109)-COUNTBLANK(T$63:T109)=MAX(T$112:T157),0,(COUNTA(T$63:T109)-COUNTBLANK(T$63:T109)))</f>
        <v>0</v>
      </c>
      <c r="U158" s="146">
        <f>IF(COUNTA(U$63:U109)-COUNTBLANK(U$63:U109)=MAX(U$112:U157),0,(COUNTA(U$63:U109)-COUNTBLANK(U$63:U109)))</f>
        <v>0</v>
      </c>
      <c r="V158" s="146">
        <f>IF(COUNTA(V$63:V109)-COUNTBLANK(V$63:V109)=MAX(V$112:V157),0,(COUNTA(V$63:V109)-COUNTBLANK(V$63:V109)))</f>
        <v>0</v>
      </c>
      <c r="W158" s="146">
        <f>IF(COUNTA(W$63:W109)-COUNTBLANK(W$63:W109)=MAX(W$112:W157),0,(COUNTA(W$63:W109)-COUNTBLANK(W$63:W109)))</f>
        <v>0</v>
      </c>
      <c r="X158" s="146">
        <f>IF(COUNTA(X$63:X109)-COUNTBLANK(X$63:X109)=MAX(X$112:X157),0,(COUNTA(X$63:X109)-COUNTBLANK(X$63:X109)))</f>
        <v>0</v>
      </c>
      <c r="Y158" s="146">
        <f>IF(COUNTA(Y$63:Y109)-COUNTBLANK(Y$63:Y109)=MAX(Y$112:Y157),0,(COUNTA(Y$63:Y109)-COUNTBLANK(Y$63:Y109)))</f>
        <v>0</v>
      </c>
      <c r="Z158" s="146">
        <f>IF(COUNTA(Z$63:Z109)-COUNTBLANK(Z$63:Z109)=MAX(Z$112:Z157),0,(COUNTA(Z$63:Z109)-COUNTBLANK(Z$63:Z109)))</f>
        <v>0</v>
      </c>
      <c r="AA158" s="146">
        <f>IF(COUNTA(AA$63:AA109)-COUNTBLANK(AA$63:AA109)=MAX(AA$112:AA157),0,(COUNTA(AA$63:AA109)-COUNTBLANK(AA$63:AA109)))</f>
        <v>0</v>
      </c>
      <c r="AB158" s="146">
        <f>IF(COUNTA(AB$63:AB109)-COUNTBLANK(AB$63:AB109)=MAX(AB$112:AB157),0,(COUNTA(AB$63:AB109)-COUNTBLANK(AB$63:AB109)))</f>
        <v>0</v>
      </c>
      <c r="AC158" s="146">
        <f>IF(COUNTA(AC$63:AC109)-COUNTBLANK(AC$63:AC109)=MAX(AC$112:AC157),0,(COUNTA(AC$63:AC109)-COUNTBLANK(AC$63:AC109)))</f>
        <v>0</v>
      </c>
      <c r="AD158" s="146">
        <f>IF(COUNTA(AD$63:AD109)-COUNTBLANK(AD$63:AD109)=MAX(AD$112:AD157),0,(COUNTA(AD$63:AD109)-COUNTBLANK(AD$63:AD109)))</f>
        <v>0</v>
      </c>
      <c r="AE158" s="146">
        <f>IF(COUNTA(AE$63:AE109)-COUNTBLANK(AE$63:AE109)=MAX(AE$112:AE157),0,(COUNTA(AE$63:AE109)-COUNTBLANK(AE$63:AE109)))</f>
        <v>0</v>
      </c>
      <c r="AF158" s="146">
        <f>IF(COUNTA(AF$63:AF109)-COUNTBLANK(AF$63:AF109)=MAX(AF$112:AF157),0,(COUNTA(AF$63:AF109)-COUNTBLANK(AF$63:AF109)))</f>
        <v>0</v>
      </c>
      <c r="AG158" s="146">
        <f>IF(COUNTA(AG$63:AG109)-COUNTBLANK(AG$63:AG109)=MAX(AG$112:AG157),0,(COUNTA(AG$63:AG109)-COUNTBLANK(AG$63:AG109)))</f>
        <v>0</v>
      </c>
      <c r="AH158" s="144">
        <f>IF(COUNTA(AH$63:AH109)-COUNTBLANK(AH$63:AH109)=MAX(AH$112:AH157),0,(COUNTA(AH$63:AH109)-COUNTBLANK(AH$63:AH109)))</f>
        <v>0</v>
      </c>
    </row>
    <row r="159" spans="1:34" ht="13.15" customHeight="1" x14ac:dyDescent="0.2">
      <c r="A159" s="142" t="str">
        <f>IFERROR(IF(A158+1&lt;=MAX('デイリーデータ (2)'!G:G),A158+1,""),"")</f>
        <v/>
      </c>
      <c r="B159" s="143">
        <f>IFERROR(VLOOKUP(A159,stuff,2,FALSE),"")</f>
        <v>0</v>
      </c>
      <c r="C159" s="144">
        <f t="shared" si="46"/>
        <v>0</v>
      </c>
      <c r="D159" s="166">
        <f>IF(COUNTA(D$63:D110)-COUNTBLANK(D$63:D110)=MAX(D$112:D158),0,(COUNTA(D$63:D110)-COUNTBLANK(D$63:D110)))</f>
        <v>0</v>
      </c>
      <c r="E159" s="146">
        <f>IF(COUNTA(E$63:E110)-COUNTBLANK(E$63:E110)=MAX(E$112:E158),0,(COUNTA(E$63:E110)-COUNTBLANK(E$63:E110)))</f>
        <v>0</v>
      </c>
      <c r="F159" s="146">
        <f>IF(COUNTA(F$63:F110)-COUNTBLANK(F$63:F110)=MAX(F$112:F158),0,(COUNTA(F$63:F110)-COUNTBLANK(F$63:F110)))</f>
        <v>0</v>
      </c>
      <c r="G159" s="146">
        <f>IF(COUNTA(G$63:G110)-COUNTBLANK(G$63:G110)=MAX(G$112:G158),0,(COUNTA(G$63:G110)-COUNTBLANK(G$63:G110)))</f>
        <v>0</v>
      </c>
      <c r="H159" s="146">
        <f>IF(COUNTA(H$63:H110)-COUNTBLANK(H$63:H110)=MAX(H$112:H158),0,(COUNTA(H$63:H110)-COUNTBLANK(H$63:H110)))</f>
        <v>0</v>
      </c>
      <c r="I159" s="146">
        <f>IF(COUNTA(I$63:I110)-COUNTBLANK(I$63:I110)=MAX(I$112:I158),0,(COUNTA(I$63:I110)-COUNTBLANK(I$63:I110)))</f>
        <v>0</v>
      </c>
      <c r="J159" s="146">
        <f>IF(COUNTA(J$63:J110)-COUNTBLANK(J$63:J110)=MAX(J$112:J158),0,(COUNTA(J$63:J110)-COUNTBLANK(J$63:J110)))</f>
        <v>0</v>
      </c>
      <c r="K159" s="146">
        <f>IF(COUNTA(K$63:K110)-COUNTBLANK(K$63:K110)=MAX(K$112:K158),0,(COUNTA(K$63:K110)-COUNTBLANK(K$63:K110)))</f>
        <v>0</v>
      </c>
      <c r="L159" s="146">
        <f>IF(COUNTA(L$63:L110)-COUNTBLANK(L$63:L110)=MAX(L$112:L158),0,(COUNTA(L$63:L110)-COUNTBLANK(L$63:L110)))</f>
        <v>0</v>
      </c>
      <c r="M159" s="146">
        <f>IF(COUNTA(M$63:M110)-COUNTBLANK(M$63:M110)=MAX(M$112:M158),0,(COUNTA(M$63:M110)-COUNTBLANK(M$63:M110)))</f>
        <v>0</v>
      </c>
      <c r="N159" s="146">
        <f>IF(COUNTA(N$63:N110)-COUNTBLANK(N$63:N110)=MAX(N$112:N158),0,(COUNTA(N$63:N110)-COUNTBLANK(N$63:N110)))</f>
        <v>0</v>
      </c>
      <c r="O159" s="146">
        <f>IF(COUNTA(O$63:O110)-COUNTBLANK(O$63:O110)=MAX(O$112:O158),0,(COUNTA(O$63:O110)-COUNTBLANK(O$63:O110)))</f>
        <v>0</v>
      </c>
      <c r="P159" s="146">
        <f>IF(COUNTA(P$63:P110)-COUNTBLANK(P$63:P110)=MAX(P$112:P158),0,(COUNTA(P$63:P110)-COUNTBLANK(P$63:P110)))</f>
        <v>0</v>
      </c>
      <c r="Q159" s="146">
        <f>IF(COUNTA(Q$63:Q110)-COUNTBLANK(Q$63:Q110)=MAX(Q$112:Q158),0,(COUNTA(Q$63:Q110)-COUNTBLANK(Q$63:Q110)))</f>
        <v>0</v>
      </c>
      <c r="R159" s="146">
        <f>IF(COUNTA(R$63:R110)-COUNTBLANK(R$63:R110)=MAX(R$112:R158),0,(COUNTA(R$63:R110)-COUNTBLANK(R$63:R110)))</f>
        <v>0</v>
      </c>
      <c r="S159" s="146">
        <f>IF(COUNTA(S$63:S110)-COUNTBLANK(S$63:S110)=MAX(S$112:S158),0,(COUNTA(S$63:S110)-COUNTBLANK(S$63:S110)))</f>
        <v>0</v>
      </c>
      <c r="T159" s="146">
        <f>IF(COUNTA(T$63:T110)-COUNTBLANK(T$63:T110)=MAX(T$112:T158),0,(COUNTA(T$63:T110)-COUNTBLANK(T$63:T110)))</f>
        <v>0</v>
      </c>
      <c r="U159" s="146">
        <f>IF(COUNTA(U$63:U110)-COUNTBLANK(U$63:U110)=MAX(U$112:U158),0,(COUNTA(U$63:U110)-COUNTBLANK(U$63:U110)))</f>
        <v>0</v>
      </c>
      <c r="V159" s="146">
        <f>IF(COUNTA(V$63:V110)-COUNTBLANK(V$63:V110)=MAX(V$112:V158),0,(COUNTA(V$63:V110)-COUNTBLANK(V$63:V110)))</f>
        <v>0</v>
      </c>
      <c r="W159" s="146">
        <f>IF(COUNTA(W$63:W110)-COUNTBLANK(W$63:W110)=MAX(W$112:W158),0,(COUNTA(W$63:W110)-COUNTBLANK(W$63:W110)))</f>
        <v>0</v>
      </c>
      <c r="X159" s="146">
        <f>IF(COUNTA(X$63:X110)-COUNTBLANK(X$63:X110)=MAX(X$112:X158),0,(COUNTA(X$63:X110)-COUNTBLANK(X$63:X110)))</f>
        <v>0</v>
      </c>
      <c r="Y159" s="146">
        <f>IF(COUNTA(Y$63:Y110)-COUNTBLANK(Y$63:Y110)=MAX(Y$112:Y158),0,(COUNTA(Y$63:Y110)-COUNTBLANK(Y$63:Y110)))</f>
        <v>0</v>
      </c>
      <c r="Z159" s="146">
        <f>IF(COUNTA(Z$63:Z110)-COUNTBLANK(Z$63:Z110)=MAX(Z$112:Z158),0,(COUNTA(Z$63:Z110)-COUNTBLANK(Z$63:Z110)))</f>
        <v>0</v>
      </c>
      <c r="AA159" s="146">
        <f>IF(COUNTA(AA$63:AA110)-COUNTBLANK(AA$63:AA110)=MAX(AA$112:AA158),0,(COUNTA(AA$63:AA110)-COUNTBLANK(AA$63:AA110)))</f>
        <v>0</v>
      </c>
      <c r="AB159" s="146">
        <f>IF(COUNTA(AB$63:AB110)-COUNTBLANK(AB$63:AB110)=MAX(AB$112:AB158),0,(COUNTA(AB$63:AB110)-COUNTBLANK(AB$63:AB110)))</f>
        <v>0</v>
      </c>
      <c r="AC159" s="146">
        <f>IF(COUNTA(AC$63:AC110)-COUNTBLANK(AC$63:AC110)=MAX(AC$112:AC158),0,(COUNTA(AC$63:AC110)-COUNTBLANK(AC$63:AC110)))</f>
        <v>0</v>
      </c>
      <c r="AD159" s="146">
        <f>IF(COUNTA(AD$63:AD110)-COUNTBLANK(AD$63:AD110)=MAX(AD$112:AD158),0,(COUNTA(AD$63:AD110)-COUNTBLANK(AD$63:AD110)))</f>
        <v>0</v>
      </c>
      <c r="AE159" s="146">
        <f>IF(COUNTA(AE$63:AE110)-COUNTBLANK(AE$63:AE110)=MAX(AE$112:AE158),0,(COUNTA(AE$63:AE110)-COUNTBLANK(AE$63:AE110)))</f>
        <v>0</v>
      </c>
      <c r="AF159" s="146">
        <f>IF(COUNTA(AF$63:AF110)-COUNTBLANK(AF$63:AF110)=MAX(AF$112:AF158),0,(COUNTA(AF$63:AF110)-COUNTBLANK(AF$63:AF110)))</f>
        <v>0</v>
      </c>
      <c r="AG159" s="146">
        <f>IF(COUNTA(AG$63:AG110)-COUNTBLANK(AG$63:AG110)=MAX(AG$112:AG158),0,(COUNTA(AG$63:AG110)-COUNTBLANK(AG$63:AG110)))</f>
        <v>0</v>
      </c>
      <c r="AH159" s="144">
        <f>IF(COUNTA(AH$63:AH110)-COUNTBLANK(AH$63:AH110)=MAX(AH$112:AH158),0,(COUNTA(AH$63:AH110)-COUNTBLANK(AH$63:AH110)))</f>
        <v>0</v>
      </c>
    </row>
    <row r="160" spans="1:34" ht="13.15" customHeight="1" x14ac:dyDescent="0.2">
      <c r="A160" s="147" t="str">
        <f>IFERROR(IF(A159+1&lt;=MAX('デイリーデータ (2)'!G:G),A159+1,""),"")</f>
        <v/>
      </c>
      <c r="B160" s="148">
        <f>IFERROR(VLOOKUP(A160,stuff,2,FALSE),"")</f>
        <v>0</v>
      </c>
      <c r="C160" s="149"/>
      <c r="D160" s="150">
        <f>IF(COUNTA(D$63:D111)-COUNTBLANK(D$63:D111)=MAX(D$112:D159),0,(COUNTA(D$63:D111)-COUNTBLANK(D$63:D111)))</f>
        <v>0</v>
      </c>
      <c r="E160" s="151">
        <f>IF(COUNTA(E$63:E111)-COUNTBLANK(E$63:E111)=MAX(E$112:E159),0,(COUNTA(E$63:E111)-COUNTBLANK(E$63:E111)))</f>
        <v>0</v>
      </c>
      <c r="F160" s="151">
        <f>IF(COUNTA(F$63:F111)-COUNTBLANK(F$63:F111)=MAX(F$112:F159),0,(COUNTA(F$63:F111)-COUNTBLANK(F$63:F111)))</f>
        <v>0</v>
      </c>
      <c r="G160" s="151">
        <f>IF(COUNTA(G$63:G111)-COUNTBLANK(G$63:G111)=MAX(G$112:G159),0,(COUNTA(G$63:G111)-COUNTBLANK(G$63:G111)))</f>
        <v>0</v>
      </c>
      <c r="H160" s="151">
        <f>IF(COUNTA(H$63:H111)-COUNTBLANK(H$63:H111)=MAX(H$112:H159),0,(COUNTA(H$63:H111)-COUNTBLANK(H$63:H111)))</f>
        <v>0</v>
      </c>
      <c r="I160" s="151">
        <f>IF(COUNTA(I$63:I111)-COUNTBLANK(I$63:I111)=MAX(I$112:I159),0,(COUNTA(I$63:I111)-COUNTBLANK(I$63:I111)))</f>
        <v>0</v>
      </c>
      <c r="J160" s="151">
        <f>IF(COUNTA(J$63:J111)-COUNTBLANK(J$63:J111)=MAX(J$112:J159),0,(COUNTA(J$63:J111)-COUNTBLANK(J$63:J111)))</f>
        <v>0</v>
      </c>
      <c r="K160" s="151">
        <f>IF(COUNTA(K$63:K111)-COUNTBLANK(K$63:K111)=MAX(K$112:K159),0,(COUNTA(K$63:K111)-COUNTBLANK(K$63:K111)))</f>
        <v>0</v>
      </c>
      <c r="L160" s="151">
        <f>IF(COUNTA(L$63:L111)-COUNTBLANK(L$63:L111)=MAX(L$112:L159),0,(COUNTA(L$63:L111)-COUNTBLANK(L$63:L111)))</f>
        <v>0</v>
      </c>
      <c r="M160" s="151">
        <f>IF(COUNTA(M$63:M111)-COUNTBLANK(M$63:M111)=MAX(M$112:M159),0,(COUNTA(M$63:M111)-COUNTBLANK(M$63:M111)))</f>
        <v>0</v>
      </c>
      <c r="N160" s="151">
        <f>IF(COUNTA(N$63:N111)-COUNTBLANK(N$63:N111)=MAX(N$112:N159),0,(COUNTA(N$63:N111)-COUNTBLANK(N$63:N111)))</f>
        <v>0</v>
      </c>
      <c r="O160" s="151">
        <f>IF(COUNTA(O$63:O111)-COUNTBLANK(O$63:O111)=MAX(O$112:O159),0,(COUNTA(O$63:O111)-COUNTBLANK(O$63:O111)))</f>
        <v>0</v>
      </c>
      <c r="P160" s="151">
        <f>IF(COUNTA(P$63:P111)-COUNTBLANK(P$63:P111)=MAX(P$112:P159),0,(COUNTA(P$63:P111)-COUNTBLANK(P$63:P111)))</f>
        <v>0</v>
      </c>
      <c r="Q160" s="151">
        <f>IF(COUNTA(Q$63:Q111)-COUNTBLANK(Q$63:Q111)=MAX(Q$112:Q159),0,(COUNTA(Q$63:Q111)-COUNTBLANK(Q$63:Q111)))</f>
        <v>0</v>
      </c>
      <c r="R160" s="151">
        <f>IF(COUNTA(R$63:R111)-COUNTBLANK(R$63:R111)=MAX(R$112:R159),0,(COUNTA(R$63:R111)-COUNTBLANK(R$63:R111)))</f>
        <v>0</v>
      </c>
      <c r="S160" s="151">
        <f>IF(COUNTA(S$63:S111)-COUNTBLANK(S$63:S111)=MAX(S$112:S159),0,(COUNTA(S$63:S111)-COUNTBLANK(S$63:S111)))</f>
        <v>0</v>
      </c>
      <c r="T160" s="151">
        <f>IF(COUNTA(T$63:T111)-COUNTBLANK(T$63:T111)=MAX(T$112:T159),0,(COUNTA(T$63:T111)-COUNTBLANK(T$63:T111)))</f>
        <v>0</v>
      </c>
      <c r="U160" s="151">
        <f>IF(COUNTA(U$63:U111)-COUNTBLANK(U$63:U111)=MAX(U$112:U159),0,(COUNTA(U$63:U111)-COUNTBLANK(U$63:U111)))</f>
        <v>0</v>
      </c>
      <c r="V160" s="151">
        <f>IF(COUNTA(V$63:V111)-COUNTBLANK(V$63:V111)=MAX(V$112:V159),0,(COUNTA(V$63:V111)-COUNTBLANK(V$63:V111)))</f>
        <v>0</v>
      </c>
      <c r="W160" s="151">
        <f>IF(COUNTA(W$63:W111)-COUNTBLANK(W$63:W111)=MAX(W$112:W159),0,(COUNTA(W$63:W111)-COUNTBLANK(W$63:W111)))</f>
        <v>0</v>
      </c>
      <c r="X160" s="151">
        <f>IF(COUNTA(X$63:X111)-COUNTBLANK(X$63:X111)=MAX(X$112:X159),0,(COUNTA(X$63:X111)-COUNTBLANK(X$63:X111)))</f>
        <v>0</v>
      </c>
      <c r="Y160" s="151">
        <f>IF(COUNTA(Y$63:Y111)-COUNTBLANK(Y$63:Y111)=MAX(Y$112:Y159),0,(COUNTA(Y$63:Y111)-COUNTBLANK(Y$63:Y111)))</f>
        <v>0</v>
      </c>
      <c r="Z160" s="151">
        <f>IF(COUNTA(Z$63:Z111)-COUNTBLANK(Z$63:Z111)=MAX(Z$112:Z159),0,(COUNTA(Z$63:Z111)-COUNTBLANK(Z$63:Z111)))</f>
        <v>0</v>
      </c>
      <c r="AA160" s="151">
        <f>IF(COUNTA(AA$63:AA111)-COUNTBLANK(AA$63:AA111)=MAX(AA$112:AA159),0,(COUNTA(AA$63:AA111)-COUNTBLANK(AA$63:AA111)))</f>
        <v>0</v>
      </c>
      <c r="AB160" s="151">
        <f>IF(COUNTA(AB$63:AB111)-COUNTBLANK(AB$63:AB111)=MAX(AB$112:AB159),0,(COUNTA(AB$63:AB111)-COUNTBLANK(AB$63:AB111)))</f>
        <v>0</v>
      </c>
      <c r="AC160" s="151">
        <f>IF(COUNTA(AC$63:AC111)-COUNTBLANK(AC$63:AC111)=MAX(AC$112:AC159),0,(COUNTA(AC$63:AC111)-COUNTBLANK(AC$63:AC111)))</f>
        <v>0</v>
      </c>
      <c r="AD160" s="151">
        <f>IF(COUNTA(AD$63:AD111)-COUNTBLANK(AD$63:AD111)=MAX(AD$112:AD159),0,(COUNTA(AD$63:AD111)-COUNTBLANK(AD$63:AD111)))</f>
        <v>0</v>
      </c>
      <c r="AE160" s="151">
        <f>IF(COUNTA(AE$63:AE111)-COUNTBLANK(AE$63:AE111)=MAX(AE$112:AE159),0,(COUNTA(AE$63:AE111)-COUNTBLANK(AE$63:AE111)))</f>
        <v>0</v>
      </c>
      <c r="AF160" s="151">
        <f>IF(COUNTA(AF$63:AF111)-COUNTBLANK(AF$63:AF111)=MAX(AF$112:AF159),0,(COUNTA(AF$63:AF111)-COUNTBLANK(AF$63:AF111)))</f>
        <v>0</v>
      </c>
      <c r="AG160" s="151">
        <f>IF(COUNTA(AG$63:AG111)-COUNTBLANK(AG$63:AG111)=MAX(AG$112:AG159),0,(COUNTA(AG$63:AG111)-COUNTBLANK(AG$63:AG111)))</f>
        <v>0</v>
      </c>
      <c r="AH160" s="149">
        <f>IF(COUNTA(AH$63:AH111)-COUNTBLANK(AH$63:AH111)=MAX(AH$112:AH159),0,(COUNTA(AH$63:AH111)-COUNTBLANK(AH$63:AH111)))</f>
        <v>0</v>
      </c>
    </row>
  </sheetData>
  <sheetProtection selectLockedCells="1"/>
  <mergeCells count="2">
    <mergeCell ref="A1:B2"/>
    <mergeCell ref="C1:C2"/>
  </mergeCells>
  <phoneticPr fontId="1"/>
  <conditionalFormatting sqref="A1:XFD1048576">
    <cfRule type="expression" dxfId="25" priority="1">
      <formula>A1="日拘"</formula>
    </cfRule>
    <cfRule type="expression" dxfId="24" priority="2">
      <formula>A1="PM拘"</formula>
    </cfRule>
    <cfRule type="expression" dxfId="23" priority="3">
      <formula>A1="拘"</formula>
    </cfRule>
  </conditionalFormatting>
  <pageMargins left="0.6692913385826772" right="0.11811023622047245" top="0.74803149606299213" bottom="0.74803149606299213" header="0.31496062992125984" footer="0.31496062992125984"/>
  <pageSetup paperSize="8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H53"/>
  <sheetViews>
    <sheetView showGridLines="0" topLeftCell="A12" zoomScaleNormal="100" workbookViewId="0">
      <selection activeCell="D1" sqref="D1:AH2"/>
    </sheetView>
  </sheetViews>
  <sheetFormatPr defaultColWidth="9" defaultRowHeight="13.15" customHeight="1" x14ac:dyDescent="0.2"/>
  <cols>
    <col min="1" max="1" width="3.26953125" style="227" customWidth="1"/>
    <col min="2" max="2" width="6.08984375" style="227" customWidth="1"/>
    <col min="3" max="3" width="12" style="222" customWidth="1"/>
    <col min="4" max="34" width="3.90625" style="222" customWidth="1"/>
    <col min="35" max="16384" width="9" style="222"/>
  </cols>
  <sheetData>
    <row r="1" spans="1:34" s="221" customFormat="1" ht="13.15" customHeight="1" x14ac:dyDescent="0.2">
      <c r="A1" s="429" t="str">
        <f>YEAR('デイリーデータ (2)'!D2)&amp;"年"</f>
        <v>2025年</v>
      </c>
      <c r="B1" s="430"/>
      <c r="C1" s="433" t="str">
        <f>MONTH('デイリーデータ (2)'!D2)&amp;"月"</f>
        <v>4月</v>
      </c>
      <c r="D1" s="236">
        <f>DATE(YEAR('デイリーデータ (2)'!$D$2),MONTH('デイリーデータ (2)'!$D$2),1)</f>
        <v>45748</v>
      </c>
      <c r="E1" s="219">
        <f>IF(MONTH(D1+1)=MONTH('デイリーデータ (2)'!$D$2),D1+1,"")</f>
        <v>45749</v>
      </c>
      <c r="F1" s="219">
        <f>IF(MONTH(E1+1)=MONTH('デイリーデータ (2)'!$D$2),E1+1,"")</f>
        <v>45750</v>
      </c>
      <c r="G1" s="219">
        <f>IF(MONTH(F1+1)=MONTH('デイリーデータ (2)'!$D$2),F1+1,"")</f>
        <v>45751</v>
      </c>
      <c r="H1" s="219">
        <f>IF(MONTH(G1+1)=MONTH('デイリーデータ (2)'!$D$2),G1+1,"")</f>
        <v>45752</v>
      </c>
      <c r="I1" s="219">
        <f>IF(MONTH(H1+1)=MONTH('デイリーデータ (2)'!$D$2),H1+1,"")</f>
        <v>45753</v>
      </c>
      <c r="J1" s="219">
        <f>IF(MONTH(I1+1)=MONTH('デイリーデータ (2)'!$D$2),I1+1,"")</f>
        <v>45754</v>
      </c>
      <c r="K1" s="219">
        <f>IF(MONTH(J1+1)=MONTH('デイリーデータ (2)'!$D$2),J1+1,"")</f>
        <v>45755</v>
      </c>
      <c r="L1" s="219">
        <f>IF(MONTH(K1+1)=MONTH('デイリーデータ (2)'!$D$2),K1+1,"")</f>
        <v>45756</v>
      </c>
      <c r="M1" s="219">
        <f>IF(MONTH(L1+1)=MONTH('デイリーデータ (2)'!$D$2),L1+1,"")</f>
        <v>45757</v>
      </c>
      <c r="N1" s="219">
        <f>IF(MONTH(M1+1)=MONTH('デイリーデータ (2)'!$D$2),M1+1,"")</f>
        <v>45758</v>
      </c>
      <c r="O1" s="219">
        <f>IF(MONTH(N1+1)=MONTH('デイリーデータ (2)'!$D$2),N1+1,"")</f>
        <v>45759</v>
      </c>
      <c r="P1" s="219">
        <f>IF(MONTH(O1+1)=MONTH('デイリーデータ (2)'!$D$2),O1+1,"")</f>
        <v>45760</v>
      </c>
      <c r="Q1" s="219">
        <f>IF(MONTH(P1+1)=MONTH('デイリーデータ (2)'!$D$2),P1+1,"")</f>
        <v>45761</v>
      </c>
      <c r="R1" s="219">
        <f>IF(MONTH(Q1+1)=MONTH('デイリーデータ (2)'!$D$2),Q1+1,"")</f>
        <v>45762</v>
      </c>
      <c r="S1" s="219">
        <f>IF(MONTH(R1+1)=MONTH('デイリーデータ (2)'!$D$2),R1+1,"")</f>
        <v>45763</v>
      </c>
      <c r="T1" s="219">
        <f>IF(MONTH(S1+1)=MONTH('デイリーデータ (2)'!$D$2),S1+1,"")</f>
        <v>45764</v>
      </c>
      <c r="U1" s="219">
        <f>IF(MONTH(T1+1)=MONTH('デイリーデータ (2)'!$D$2),T1+1,"")</f>
        <v>45765</v>
      </c>
      <c r="V1" s="219">
        <f>IF(MONTH(U1+1)=MONTH('デイリーデータ (2)'!$D$2),U1+1,"")</f>
        <v>45766</v>
      </c>
      <c r="W1" s="219">
        <f>IF(MONTH(V1+1)=MONTH('デイリーデータ (2)'!$D$2),V1+1,"")</f>
        <v>45767</v>
      </c>
      <c r="X1" s="219">
        <f>IF(MONTH(W1+1)=MONTH('デイリーデータ (2)'!$D$2),W1+1,"")</f>
        <v>45768</v>
      </c>
      <c r="Y1" s="219">
        <f>IF(MONTH(X1+1)=MONTH('デイリーデータ (2)'!$D$2),X1+1,"")</f>
        <v>45769</v>
      </c>
      <c r="Z1" s="219">
        <f>IF(MONTH(Y1+1)=MONTH('デイリーデータ (2)'!$D$2),Y1+1,"")</f>
        <v>45770</v>
      </c>
      <c r="AA1" s="219">
        <f>IF(MONTH(Z1+1)=MONTH('デイリーデータ (2)'!$D$2),Z1+1,"")</f>
        <v>45771</v>
      </c>
      <c r="AB1" s="219">
        <f>IF(MONTH(AA1+1)=MONTH('デイリーデータ (2)'!$D$2),AA1+1,"")</f>
        <v>45772</v>
      </c>
      <c r="AC1" s="219">
        <f>IF(MONTH(AB1+1)=MONTH('デイリーデータ (2)'!$D$2),AB1+1,"")</f>
        <v>45773</v>
      </c>
      <c r="AD1" s="219">
        <f>IF(MONTH(AC1+1)=MONTH('デイリーデータ (2)'!$D$2),AC1+1,"")</f>
        <v>45774</v>
      </c>
      <c r="AE1" s="219">
        <f>IF(MONTH(AD1+1)=MONTH('デイリーデータ (2)'!$D$2),AD1+1,"")</f>
        <v>45775</v>
      </c>
      <c r="AF1" s="219">
        <f>IF(MONTH(AE1+1)=MONTH('デイリーデータ (2)'!$D$2),AE1+1,"")</f>
        <v>45776</v>
      </c>
      <c r="AG1" s="219">
        <f>IF(MONTH(AF1+1)=MONTH('デイリーデータ (2)'!$D$2),AF1+1,"")</f>
        <v>45777</v>
      </c>
      <c r="AH1" s="220" t="str">
        <f>IF(MONTH(AG1+1)=MONTH('デイリーデータ (2)'!$D$2),AG1+1,"")</f>
        <v/>
      </c>
    </row>
    <row r="2" spans="1:34" s="19" customFormat="1" ht="13.15" customHeight="1" x14ac:dyDescent="0.2">
      <c r="A2" s="431"/>
      <c r="B2" s="432"/>
      <c r="C2" s="434"/>
      <c r="D2" s="237">
        <f>D1</f>
        <v>45748</v>
      </c>
      <c r="E2" s="24">
        <f>E1</f>
        <v>45749</v>
      </c>
      <c r="F2" s="24">
        <f>F1</f>
        <v>45750</v>
      </c>
      <c r="G2" s="24">
        <f t="shared" ref="G2:AH2" si="0">G1</f>
        <v>45751</v>
      </c>
      <c r="H2" s="24">
        <f t="shared" si="0"/>
        <v>45752</v>
      </c>
      <c r="I2" s="24">
        <f t="shared" si="0"/>
        <v>45753</v>
      </c>
      <c r="J2" s="24">
        <f t="shared" si="0"/>
        <v>45754</v>
      </c>
      <c r="K2" s="24">
        <f t="shared" si="0"/>
        <v>45755</v>
      </c>
      <c r="L2" s="24">
        <f t="shared" si="0"/>
        <v>45756</v>
      </c>
      <c r="M2" s="24">
        <f t="shared" si="0"/>
        <v>45757</v>
      </c>
      <c r="N2" s="24">
        <f t="shared" si="0"/>
        <v>45758</v>
      </c>
      <c r="O2" s="24">
        <f t="shared" si="0"/>
        <v>45759</v>
      </c>
      <c r="P2" s="24">
        <f t="shared" si="0"/>
        <v>45760</v>
      </c>
      <c r="Q2" s="24">
        <f t="shared" si="0"/>
        <v>45761</v>
      </c>
      <c r="R2" s="24">
        <f t="shared" si="0"/>
        <v>45762</v>
      </c>
      <c r="S2" s="24">
        <f t="shared" si="0"/>
        <v>45763</v>
      </c>
      <c r="T2" s="24">
        <f t="shared" si="0"/>
        <v>45764</v>
      </c>
      <c r="U2" s="24">
        <f t="shared" si="0"/>
        <v>45765</v>
      </c>
      <c r="V2" s="24">
        <f t="shared" si="0"/>
        <v>45766</v>
      </c>
      <c r="W2" s="24">
        <f t="shared" si="0"/>
        <v>45767</v>
      </c>
      <c r="X2" s="24">
        <f t="shared" si="0"/>
        <v>45768</v>
      </c>
      <c r="Y2" s="24">
        <f t="shared" si="0"/>
        <v>45769</v>
      </c>
      <c r="Z2" s="24">
        <f t="shared" si="0"/>
        <v>45770</v>
      </c>
      <c r="AA2" s="24">
        <f t="shared" si="0"/>
        <v>45771</v>
      </c>
      <c r="AB2" s="24">
        <f t="shared" si="0"/>
        <v>45772</v>
      </c>
      <c r="AC2" s="24">
        <f t="shared" si="0"/>
        <v>45773</v>
      </c>
      <c r="AD2" s="24">
        <f t="shared" si="0"/>
        <v>45774</v>
      </c>
      <c r="AE2" s="24">
        <f t="shared" si="0"/>
        <v>45775</v>
      </c>
      <c r="AF2" s="24">
        <f t="shared" si="0"/>
        <v>45776</v>
      </c>
      <c r="AG2" s="24">
        <f t="shared" si="0"/>
        <v>45777</v>
      </c>
      <c r="AH2" s="25" t="str">
        <f t="shared" si="0"/>
        <v/>
      </c>
    </row>
    <row r="3" spans="1:34" ht="13.15" customHeight="1" x14ac:dyDescent="0.2">
      <c r="A3" s="228">
        <v>1</v>
      </c>
      <c r="B3" s="235" t="str">
        <f>IFERROR(VLOOKUP(A3,スタッフ!A:C,2,FALSE),"")</f>
        <v>51774</v>
      </c>
      <c r="C3" s="230" t="str">
        <f>IFERROR(VLOOKUP(A3,スタッフ!A:C,3,FALSE),"")</f>
        <v>山村 博</v>
      </c>
      <c r="D3" s="307" t="str">
        <f>IFERROR(VLOOKUP($B3&amp;D$1,'デイリーデータ (2)'!$A:$F,5,FALSE),"")</f>
        <v/>
      </c>
      <c r="E3" s="232" t="str">
        <f>IFERROR(VLOOKUP($B3&amp;E$1,'デイリーデータ (2)'!$A:$F,5,FALSE),"")</f>
        <v/>
      </c>
      <c r="F3" s="232" t="str">
        <f>IFERROR(VLOOKUP($B3&amp;F$1,'デイリーデータ (2)'!$A:$F,5,FALSE),"")</f>
        <v/>
      </c>
      <c r="G3" s="232" t="str">
        <f>IFERROR(VLOOKUP($B3&amp;G$1,'デイリーデータ (2)'!$A:$F,5,FALSE),"")</f>
        <v/>
      </c>
      <c r="H3" s="232" t="str">
        <f>IFERROR(VLOOKUP($B3&amp;H$1,'デイリーデータ (2)'!$A:$F,5,FALSE),"")</f>
        <v>○</v>
      </c>
      <c r="I3" s="232" t="str">
        <f>IFERROR(VLOOKUP($B3&amp;I$1,'デイリーデータ (2)'!$A:$F,5,FALSE),"")</f>
        <v>●</v>
      </c>
      <c r="J3" s="232" t="str">
        <f>IFERROR(VLOOKUP($B3&amp;J$1,'デイリーデータ (2)'!$A:$F,5,FALSE),"")</f>
        <v/>
      </c>
      <c r="K3" s="232" t="str">
        <f>IFERROR(VLOOKUP($B3&amp;K$1,'デイリーデータ (2)'!$A:$F,5,FALSE),"")</f>
        <v/>
      </c>
      <c r="L3" s="232" t="str">
        <f>IFERROR(VLOOKUP($B3&amp;L$1,'デイリーデータ (2)'!$A:$F,5,FALSE),"")</f>
        <v/>
      </c>
      <c r="M3" s="232" t="str">
        <f>IFERROR(VLOOKUP($B3&amp;M$1,'デイリーデータ (2)'!$A:$F,5,FALSE),"")</f>
        <v/>
      </c>
      <c r="N3" s="232" t="str">
        <f>IFERROR(VLOOKUP($B3&amp;N$1,'デイリーデータ (2)'!$A:$F,5,FALSE),"")</f>
        <v/>
      </c>
      <c r="O3" s="232" t="str">
        <f>IFERROR(VLOOKUP($B3&amp;O$1,'デイリーデータ (2)'!$A:$F,5,FALSE),"")</f>
        <v>○</v>
      </c>
      <c r="P3" s="232" t="str">
        <f>IFERROR(VLOOKUP($B3&amp;P$1,'デイリーデータ (2)'!$A:$F,5,FALSE),"")</f>
        <v>●</v>
      </c>
      <c r="Q3" s="232" t="str">
        <f>IFERROR(VLOOKUP($B3&amp;Q$1,'デイリーデータ (2)'!$A:$F,5,FALSE),"")</f>
        <v/>
      </c>
      <c r="R3" s="232" t="str">
        <f>IFERROR(VLOOKUP($B3&amp;R$1,'デイリーデータ (2)'!$A:$F,5,FALSE),"")</f>
        <v/>
      </c>
      <c r="S3" s="232" t="str">
        <f>IFERROR(VLOOKUP($B3&amp;S$1,'デイリーデータ (2)'!$A:$F,5,FALSE),"")</f>
        <v/>
      </c>
      <c r="T3" s="232" t="str">
        <f>IFERROR(VLOOKUP($B3&amp;T$1,'デイリーデータ (2)'!$A:$F,5,FALSE),"")</f>
        <v/>
      </c>
      <c r="U3" s="232" t="str">
        <f>IFERROR(VLOOKUP($B3&amp;U$1,'デイリーデータ (2)'!$A:$F,5,FALSE),"")</f>
        <v/>
      </c>
      <c r="V3" s="232" t="str">
        <f>IFERROR(VLOOKUP($B3&amp;V$1,'デイリーデータ (2)'!$A:$F,5,FALSE),"")</f>
        <v>○</v>
      </c>
      <c r="W3" s="232" t="str">
        <f>IFERROR(VLOOKUP($B3&amp;W$1,'デイリーデータ (2)'!$A:$F,5,FALSE),"")</f>
        <v>●</v>
      </c>
      <c r="X3" s="232" t="str">
        <f>IFERROR(VLOOKUP($B3&amp;X$1,'デイリーデータ (2)'!$A:$F,5,FALSE),"")</f>
        <v/>
      </c>
      <c r="Y3" s="232" t="str">
        <f>IFERROR(VLOOKUP($B3&amp;Y$1,'デイリーデータ (2)'!$A:$F,5,FALSE),"")</f>
        <v/>
      </c>
      <c r="Z3" s="232" t="str">
        <f>IFERROR(VLOOKUP($B3&amp;Z$1,'デイリーデータ (2)'!$A:$F,5,FALSE),"")</f>
        <v/>
      </c>
      <c r="AA3" s="232" t="str">
        <f>IFERROR(VLOOKUP($B3&amp;AA$1,'デイリーデータ (2)'!$A:$F,5,FALSE),"")</f>
        <v/>
      </c>
      <c r="AB3" s="232" t="str">
        <f>IFERROR(VLOOKUP($B3&amp;AB$1,'デイリーデータ (2)'!$A:$F,5,FALSE),"")</f>
        <v/>
      </c>
      <c r="AC3" s="232" t="str">
        <f>IFERROR(VLOOKUP($B3&amp;AC$1,'デイリーデータ (2)'!$A:$F,5,FALSE),"")</f>
        <v>○</v>
      </c>
      <c r="AD3" s="232" t="str">
        <f>IFERROR(VLOOKUP($B3&amp;AD$1,'デイリーデータ (2)'!$A:$F,5,FALSE),"")</f>
        <v>●</v>
      </c>
      <c r="AE3" s="232" t="str">
        <f>IFERROR(VLOOKUP($B3&amp;AE$1,'デイリーデータ (2)'!$A:$F,5,FALSE),"")</f>
        <v/>
      </c>
      <c r="AF3" s="232" t="str">
        <f>IFERROR(VLOOKUP($B3&amp;AF$1,'デイリーデータ (2)'!$A:$F,5,FALSE),"")</f>
        <v/>
      </c>
      <c r="AG3" s="232" t="str">
        <f>IFERROR(VLOOKUP($B3&amp;AG$1,'デイリーデータ (2)'!$A:$F,5,FALSE),"")</f>
        <v/>
      </c>
      <c r="AH3" s="230" t="str">
        <f>IFERROR(VLOOKUP($B3&amp;AH$1,'デイリーデータ (2)'!$A:$F,5,FALSE),"")</f>
        <v/>
      </c>
    </row>
    <row r="4" spans="1:34" ht="13.15" customHeight="1" x14ac:dyDescent="0.2">
      <c r="A4" s="223">
        <f>IFERROR(IF(A3+1&lt;=MAX('デイリーデータ (2)'!G:G),A3+1,""),"")</f>
        <v>2</v>
      </c>
      <c r="B4" s="233" t="str">
        <f>IFERROR(VLOOKUP(A4,スタッフ!A:C,2,FALSE),"")</f>
        <v>35665</v>
      </c>
      <c r="C4" s="162" t="str">
        <f>IFERROR(VLOOKUP(A4,スタッフ!A:C,3,FALSE),"")</f>
        <v>山下 修</v>
      </c>
      <c r="D4" s="238" t="str">
        <f>IFERROR(VLOOKUP($B4&amp;D$1,'デイリーデータ (2)'!$A:$F,5,FALSE),"")</f>
        <v/>
      </c>
      <c r="E4" s="308" t="str">
        <f>IFERROR(VLOOKUP($B4&amp;E$1,'デイリーデータ (2)'!$A:$F,5,FALSE),"")</f>
        <v/>
      </c>
      <c r="F4" s="160" t="str">
        <f>IFERROR(VLOOKUP($B4&amp;F$1,'デイリーデータ (2)'!$A:$F,5,FALSE),"")</f>
        <v/>
      </c>
      <c r="G4" s="160" t="str">
        <f>IFERROR(VLOOKUP($B4&amp;G$1,'デイリーデータ (2)'!$A:$F,5,FALSE),"")</f>
        <v/>
      </c>
      <c r="H4" s="160" t="str">
        <f>IFERROR(VLOOKUP($B4&amp;H$1,'デイリーデータ (2)'!$A:$F,5,FALSE),"")</f>
        <v>○</v>
      </c>
      <c r="I4" s="160" t="str">
        <f>IFERROR(VLOOKUP($B4&amp;I$1,'デイリーデータ (2)'!$A:$F,5,FALSE),"")</f>
        <v>●</v>
      </c>
      <c r="J4" s="160" t="str">
        <f>IFERROR(VLOOKUP($B4&amp;J$1,'デイリーデータ (2)'!$A:$F,5,FALSE),"")</f>
        <v/>
      </c>
      <c r="K4" s="160" t="str">
        <f>IFERROR(VLOOKUP($B4&amp;K$1,'デイリーデータ (2)'!$A:$F,5,FALSE),"")</f>
        <v/>
      </c>
      <c r="L4" s="160" t="str">
        <f>IFERROR(VLOOKUP($B4&amp;L$1,'デイリーデータ (2)'!$A:$F,5,FALSE),"")</f>
        <v/>
      </c>
      <c r="M4" s="160" t="str">
        <f>IFERROR(VLOOKUP($B4&amp;M$1,'デイリーデータ (2)'!$A:$F,5,FALSE),"")</f>
        <v/>
      </c>
      <c r="N4" s="160" t="str">
        <f>IFERROR(VLOOKUP($B4&amp;N$1,'デイリーデータ (2)'!$A:$F,5,FALSE),"")</f>
        <v/>
      </c>
      <c r="O4" s="160" t="str">
        <f>IFERROR(VLOOKUP($B4&amp;O$1,'デイリーデータ (2)'!$A:$F,5,FALSE),"")</f>
        <v>○</v>
      </c>
      <c r="P4" s="160" t="str">
        <f>IFERROR(VLOOKUP($B4&amp;P$1,'デイリーデータ (2)'!$A:$F,5,FALSE),"")</f>
        <v>●</v>
      </c>
      <c r="Q4" s="160" t="str">
        <f>IFERROR(VLOOKUP($B4&amp;Q$1,'デイリーデータ (2)'!$A:$F,5,FALSE),"")</f>
        <v/>
      </c>
      <c r="R4" s="160" t="str">
        <f>IFERROR(VLOOKUP($B4&amp;R$1,'デイリーデータ (2)'!$A:$F,5,FALSE),"")</f>
        <v/>
      </c>
      <c r="S4" s="160" t="str">
        <f>IFERROR(VLOOKUP($B4&amp;S$1,'デイリーデータ (2)'!$A:$F,5,FALSE),"")</f>
        <v/>
      </c>
      <c r="T4" s="160" t="str">
        <f>IFERROR(VLOOKUP($B4&amp;T$1,'デイリーデータ (2)'!$A:$F,5,FALSE),"")</f>
        <v/>
      </c>
      <c r="U4" s="160" t="str">
        <f>IFERROR(VLOOKUP($B4&amp;U$1,'デイリーデータ (2)'!$A:$F,5,FALSE),"")</f>
        <v/>
      </c>
      <c r="V4" s="160" t="str">
        <f>IFERROR(VLOOKUP($B4&amp;V$1,'デイリーデータ (2)'!$A:$F,5,FALSE),"")</f>
        <v>○</v>
      </c>
      <c r="W4" s="160" t="str">
        <f>IFERROR(VLOOKUP($B4&amp;W$1,'デイリーデータ (2)'!$A:$F,5,FALSE),"")</f>
        <v>●</v>
      </c>
      <c r="X4" s="160" t="str">
        <f>IFERROR(VLOOKUP($B4&amp;X$1,'デイリーデータ (2)'!$A:$F,5,FALSE),"")</f>
        <v/>
      </c>
      <c r="Y4" s="160" t="str">
        <f>IFERROR(VLOOKUP($B4&amp;Y$1,'デイリーデータ (2)'!$A:$F,5,FALSE),"")</f>
        <v/>
      </c>
      <c r="Z4" s="160" t="str">
        <f>IFERROR(VLOOKUP($B4&amp;Z$1,'デイリーデータ (2)'!$A:$F,5,FALSE),"")</f>
        <v/>
      </c>
      <c r="AA4" s="160" t="str">
        <f>IFERROR(VLOOKUP($B4&amp;AA$1,'デイリーデータ (2)'!$A:$F,5,FALSE),"")</f>
        <v/>
      </c>
      <c r="AB4" s="160" t="str">
        <f>IFERROR(VLOOKUP($B4&amp;AB$1,'デイリーデータ (2)'!$A:$F,5,FALSE),"")</f>
        <v/>
      </c>
      <c r="AC4" s="160" t="str">
        <f>IFERROR(VLOOKUP($B4&amp;AC$1,'デイリーデータ (2)'!$A:$F,5,FALSE),"")</f>
        <v>○</v>
      </c>
      <c r="AD4" s="160" t="str">
        <f>IFERROR(VLOOKUP($B4&amp;AD$1,'デイリーデータ (2)'!$A:$F,5,FALSE),"")</f>
        <v>●</v>
      </c>
      <c r="AE4" s="160" t="str">
        <f>IFERROR(VLOOKUP($B4&amp;AE$1,'デイリーデータ (2)'!$A:$F,5,FALSE),"")</f>
        <v/>
      </c>
      <c r="AF4" s="160" t="str">
        <f>IFERROR(VLOOKUP($B4&amp;AF$1,'デイリーデータ (2)'!$A:$F,5,FALSE),"")</f>
        <v/>
      </c>
      <c r="AG4" s="160" t="str">
        <f>IFERROR(VLOOKUP($B4&amp;AG$1,'デイリーデータ (2)'!$A:$F,5,FALSE),"")</f>
        <v/>
      </c>
      <c r="AH4" s="162" t="str">
        <f>IFERROR(VLOOKUP($B4&amp;AH$1,'デイリーデータ (2)'!$A:$F,5,FALSE),"")</f>
        <v/>
      </c>
    </row>
    <row r="5" spans="1:34" ht="13.15" customHeight="1" x14ac:dyDescent="0.2">
      <c r="A5" s="223">
        <f>IFERROR(IF(A4+1&lt;=MAX('デイリーデータ (2)'!G:G),A4+1,""),"")</f>
        <v>3</v>
      </c>
      <c r="B5" s="233" t="str">
        <f>IFERROR(VLOOKUP(A5,スタッフ!A:C,2,FALSE),"")</f>
        <v>62993</v>
      </c>
      <c r="C5" s="162" t="str">
        <f>IFERROR(VLOOKUP(A5,スタッフ!A:C,3,FALSE),"")</f>
        <v>平田 恵哉</v>
      </c>
      <c r="D5" s="238" t="str">
        <f>IFERROR(VLOOKUP($B5&amp;D$1,'デイリーデータ (2)'!$A:$F,5,FALSE),"")</f>
        <v/>
      </c>
      <c r="E5" s="160" t="str">
        <f>IFERROR(VLOOKUP($B5&amp;E$1,'デイリーデータ (2)'!$A:$F,5,FALSE),"")</f>
        <v/>
      </c>
      <c r="F5" s="160" t="str">
        <f>IFERROR(VLOOKUP($B5&amp;F$1,'デイリーデータ (2)'!$A:$F,5,FALSE),"")</f>
        <v/>
      </c>
      <c r="G5" s="160" t="str">
        <f>IFERROR(VLOOKUP($B5&amp;G$1,'デイリーデータ (2)'!$A:$F,5,FALSE),"")</f>
        <v/>
      </c>
      <c r="H5" s="160" t="str">
        <f>IFERROR(VLOOKUP($B5&amp;H$1,'デイリーデータ (2)'!$A:$F,5,FALSE),"")</f>
        <v>／</v>
      </c>
      <c r="I5" s="160" t="str">
        <f>IFERROR(VLOOKUP($B5&amp;I$1,'デイリーデータ (2)'!$A:$F,5,FALSE),"")</f>
        <v>●</v>
      </c>
      <c r="J5" s="160" t="str">
        <f>IFERROR(VLOOKUP($B5&amp;J$1,'デイリーデータ (2)'!$A:$F,5,FALSE),"")</f>
        <v/>
      </c>
      <c r="K5" s="160" t="str">
        <f>IFERROR(VLOOKUP($B5&amp;K$1,'デイリーデータ (2)'!$A:$F,5,FALSE),"")</f>
        <v>当</v>
      </c>
      <c r="L5" s="160" t="str">
        <f>IFERROR(VLOOKUP($B5&amp;L$1,'デイリーデータ (2)'!$A:$F,5,FALSE),"")</f>
        <v>明</v>
      </c>
      <c r="M5" s="160" t="str">
        <f>IFERROR(VLOOKUP($B5&amp;M$1,'デイリーデータ (2)'!$A:$F,5,FALSE),"")</f>
        <v/>
      </c>
      <c r="N5" s="160" t="str">
        <f>IFERROR(VLOOKUP($B5&amp;N$1,'デイリーデータ (2)'!$A:$F,5,FALSE),"")</f>
        <v/>
      </c>
      <c r="O5" s="160" t="str">
        <f>IFERROR(VLOOKUP($B5&amp;O$1,'デイリーデータ (2)'!$A:$F,5,FALSE),"")</f>
        <v>○</v>
      </c>
      <c r="P5" s="160" t="str">
        <f>IFERROR(VLOOKUP($B5&amp;P$1,'デイリーデータ (2)'!$A:$F,5,FALSE),"")</f>
        <v>●</v>
      </c>
      <c r="Q5" s="160" t="str">
        <f>IFERROR(VLOOKUP($B5&amp;Q$1,'デイリーデータ (2)'!$A:$F,5,FALSE),"")</f>
        <v/>
      </c>
      <c r="R5" s="160" t="str">
        <f>IFERROR(VLOOKUP($B5&amp;R$1,'デイリーデータ (2)'!$A:$F,5,FALSE),"")</f>
        <v/>
      </c>
      <c r="S5" s="160" t="str">
        <f>IFERROR(VLOOKUP($B5&amp;S$1,'デイリーデータ (2)'!$A:$F,5,FALSE),"")</f>
        <v/>
      </c>
      <c r="T5" s="160" t="str">
        <f>IFERROR(VLOOKUP($B5&amp;T$1,'デイリーデータ (2)'!$A:$F,5,FALSE),"")</f>
        <v/>
      </c>
      <c r="U5" s="160" t="str">
        <f>IFERROR(VLOOKUP($B5&amp;U$1,'デイリーデータ (2)'!$A:$F,5,FALSE),"")</f>
        <v/>
      </c>
      <c r="V5" s="160" t="str">
        <f>IFERROR(VLOOKUP($B5&amp;V$1,'デイリーデータ (2)'!$A:$F,5,FALSE),"")</f>
        <v>／</v>
      </c>
      <c r="W5" s="160" t="str">
        <f>IFERROR(VLOOKUP($B5&amp;W$1,'デイリーデータ (2)'!$A:$F,5,FALSE),"")</f>
        <v>●</v>
      </c>
      <c r="X5" s="160" t="str">
        <f>IFERROR(VLOOKUP($B5&amp;X$1,'デイリーデータ (2)'!$A:$F,5,FALSE),"")</f>
        <v/>
      </c>
      <c r="Y5" s="160" t="str">
        <f>IFERROR(VLOOKUP($B5&amp;Y$1,'デイリーデータ (2)'!$A:$F,5,FALSE),"")</f>
        <v/>
      </c>
      <c r="Z5" s="160" t="str">
        <f>IFERROR(VLOOKUP($B5&amp;Z$1,'デイリーデータ (2)'!$A:$F,5,FALSE),"")</f>
        <v/>
      </c>
      <c r="AA5" s="160" t="str">
        <f>IFERROR(VLOOKUP($B5&amp;AA$1,'デイリーデータ (2)'!$A:$F,5,FALSE),"")</f>
        <v/>
      </c>
      <c r="AB5" s="160" t="str">
        <f>IFERROR(VLOOKUP($B5&amp;AB$1,'デイリーデータ (2)'!$A:$F,5,FALSE),"")</f>
        <v/>
      </c>
      <c r="AC5" s="160" t="str">
        <f>IFERROR(VLOOKUP($B5&amp;AC$1,'デイリーデータ (2)'!$A:$F,5,FALSE),"")</f>
        <v>○</v>
      </c>
      <c r="AD5" s="160" t="str">
        <f>IFERROR(VLOOKUP($B5&amp;AD$1,'デイリーデータ (2)'!$A:$F,5,FALSE),"")</f>
        <v/>
      </c>
      <c r="AE5" s="160" t="str">
        <f>IFERROR(VLOOKUP($B5&amp;AE$1,'デイリーデータ (2)'!$A:$F,5,FALSE),"")</f>
        <v/>
      </c>
      <c r="AF5" s="160" t="str">
        <f>IFERROR(VLOOKUP($B5&amp;AF$1,'デイリーデータ (2)'!$A:$F,5,FALSE),"")</f>
        <v>当</v>
      </c>
      <c r="AG5" s="160" t="str">
        <f>IFERROR(VLOOKUP($B5&amp;AG$1,'デイリーデータ (2)'!$A:$F,5,FALSE),"")</f>
        <v>明</v>
      </c>
      <c r="AH5" s="162" t="str">
        <f>IFERROR(VLOOKUP($B5&amp;AH$1,'デイリーデータ (2)'!$A:$F,5,FALSE),"")</f>
        <v/>
      </c>
    </row>
    <row r="6" spans="1:34" ht="13.15" customHeight="1" x14ac:dyDescent="0.2">
      <c r="A6" s="223">
        <f>IFERROR(IF(A5+1&lt;=MAX('デイリーデータ (2)'!G:G),A5+1,""),"")</f>
        <v>4</v>
      </c>
      <c r="B6" s="233" t="str">
        <f>IFERROR(VLOOKUP(A6,スタッフ!A:C,2,FALSE),"")</f>
        <v>88014</v>
      </c>
      <c r="C6" s="162" t="str">
        <f>IFERROR(VLOOKUP(A6,スタッフ!A:C,3,FALSE),"")</f>
        <v>長田 弘二</v>
      </c>
      <c r="D6" s="238" t="str">
        <f>IFERROR(VLOOKUP($B6&amp;D$1,'デイリーデータ (2)'!$A:$F,5,FALSE),"")</f>
        <v/>
      </c>
      <c r="E6" s="160" t="str">
        <f>IFERROR(VLOOKUP($B6&amp;E$1,'デイリーデータ (2)'!$A:$F,5,FALSE),"")</f>
        <v/>
      </c>
      <c r="F6" s="160" t="str">
        <f>IFERROR(VLOOKUP($B6&amp;F$1,'デイリーデータ (2)'!$A:$F,5,FALSE),"")</f>
        <v>当</v>
      </c>
      <c r="G6" s="160" t="str">
        <f>IFERROR(VLOOKUP($B6&amp;G$1,'デイリーデータ (2)'!$A:$F,5,FALSE),"")</f>
        <v>明</v>
      </c>
      <c r="H6" s="160" t="str">
        <f>IFERROR(VLOOKUP($B6&amp;H$1,'デイリーデータ (2)'!$A:$F,5,FALSE),"")</f>
        <v>○</v>
      </c>
      <c r="I6" s="160" t="str">
        <f>IFERROR(VLOOKUP($B6&amp;I$1,'デイリーデータ (2)'!$A:$F,5,FALSE),"")</f>
        <v>●</v>
      </c>
      <c r="J6" s="160" t="str">
        <f>IFERROR(VLOOKUP($B6&amp;J$1,'デイリーデータ (2)'!$A:$F,5,FALSE),"")</f>
        <v/>
      </c>
      <c r="K6" s="160" t="str">
        <f>IFERROR(VLOOKUP($B6&amp;K$1,'デイリーデータ (2)'!$A:$F,5,FALSE),"")</f>
        <v/>
      </c>
      <c r="L6" s="160" t="str">
        <f>IFERROR(VLOOKUP($B6&amp;L$1,'デイリーデータ (2)'!$A:$F,5,FALSE),"")</f>
        <v/>
      </c>
      <c r="M6" s="160" t="str">
        <f>IFERROR(VLOOKUP($B6&amp;M$1,'デイリーデータ (2)'!$A:$F,5,FALSE),"")</f>
        <v/>
      </c>
      <c r="N6" s="160" t="str">
        <f>IFERROR(VLOOKUP($B6&amp;N$1,'デイリーデータ (2)'!$A:$F,5,FALSE),"")</f>
        <v/>
      </c>
      <c r="O6" s="160" t="str">
        <f>IFERROR(VLOOKUP($B6&amp;O$1,'デイリーデータ (2)'!$A:$F,5,FALSE),"")</f>
        <v>／</v>
      </c>
      <c r="P6" s="160" t="str">
        <f>IFERROR(VLOOKUP($B6&amp;P$1,'デイリーデータ (2)'!$A:$F,5,FALSE),"")</f>
        <v>●</v>
      </c>
      <c r="Q6" s="160" t="str">
        <f>IFERROR(VLOOKUP($B6&amp;Q$1,'デイリーデータ (2)'!$A:$F,5,FALSE),"")</f>
        <v/>
      </c>
      <c r="R6" s="160" t="str">
        <f>IFERROR(VLOOKUP($B6&amp;R$1,'デイリーデータ (2)'!$A:$F,5,FALSE),"")</f>
        <v/>
      </c>
      <c r="S6" s="160" t="str">
        <f>IFERROR(VLOOKUP($B6&amp;S$1,'デイリーデータ (2)'!$A:$F,5,FALSE),"")</f>
        <v/>
      </c>
      <c r="T6" s="160" t="str">
        <f>IFERROR(VLOOKUP($B6&amp;T$1,'デイリーデータ (2)'!$A:$F,5,FALSE),"")</f>
        <v/>
      </c>
      <c r="U6" s="160" t="str">
        <f>IFERROR(VLOOKUP($B6&amp;U$1,'デイリーデータ (2)'!$A:$F,5,FALSE),"")</f>
        <v/>
      </c>
      <c r="V6" s="160" t="str">
        <f>IFERROR(VLOOKUP($B6&amp;V$1,'デイリーデータ (2)'!$A:$F,5,FALSE),"")</f>
        <v>○</v>
      </c>
      <c r="W6" s="160" t="str">
        <f>IFERROR(VLOOKUP($B6&amp;W$1,'デイリーデータ (2)'!$A:$F,5,FALSE),"")</f>
        <v>●</v>
      </c>
      <c r="X6" s="160" t="str">
        <f>IFERROR(VLOOKUP($B6&amp;X$1,'デイリーデータ (2)'!$A:$F,5,FALSE),"")</f>
        <v>当</v>
      </c>
      <c r="Y6" s="160" t="str">
        <f>IFERROR(VLOOKUP($B6&amp;Y$1,'デイリーデータ (2)'!$A:$F,5,FALSE),"")</f>
        <v>明</v>
      </c>
      <c r="Z6" s="160" t="str">
        <f>IFERROR(VLOOKUP($B6&amp;Z$1,'デイリーデータ (2)'!$A:$F,5,FALSE),"")</f>
        <v/>
      </c>
      <c r="AA6" s="160" t="str">
        <f>IFERROR(VLOOKUP($B6&amp;AA$1,'デイリーデータ (2)'!$A:$F,5,FALSE),"")</f>
        <v/>
      </c>
      <c r="AB6" s="160" t="str">
        <f>IFERROR(VLOOKUP($B6&amp;AB$1,'デイリーデータ (2)'!$A:$F,5,FALSE),"")</f>
        <v/>
      </c>
      <c r="AC6" s="160" t="str">
        <f>IFERROR(VLOOKUP($B6&amp;AC$1,'デイリーデータ (2)'!$A:$F,5,FALSE),"")</f>
        <v>／</v>
      </c>
      <c r="AD6" s="160" t="str">
        <f>IFERROR(VLOOKUP($B6&amp;AD$1,'デイリーデータ (2)'!$A:$F,5,FALSE),"")</f>
        <v>●</v>
      </c>
      <c r="AE6" s="160" t="str">
        <f>IFERROR(VLOOKUP($B6&amp;AE$1,'デイリーデータ (2)'!$A:$F,5,FALSE),"")</f>
        <v/>
      </c>
      <c r="AF6" s="160" t="str">
        <f>IFERROR(VLOOKUP($B6&amp;AF$1,'デイリーデータ (2)'!$A:$F,5,FALSE),"")</f>
        <v/>
      </c>
      <c r="AG6" s="160" t="str">
        <f>IFERROR(VLOOKUP($B6&amp;AG$1,'デイリーデータ (2)'!$A:$F,5,FALSE),"")</f>
        <v/>
      </c>
      <c r="AH6" s="162" t="str">
        <f>IFERROR(VLOOKUP($B6&amp;AH$1,'デイリーデータ (2)'!$A:$F,5,FALSE),"")</f>
        <v/>
      </c>
    </row>
    <row r="7" spans="1:34" ht="13.15" customHeight="1" x14ac:dyDescent="0.2">
      <c r="A7" s="223">
        <f>IFERROR(IF(A6+1&lt;=MAX('デイリーデータ (2)'!G:G),A6+1,""),"")</f>
        <v>5</v>
      </c>
      <c r="B7" s="233" t="str">
        <f>IFERROR(VLOOKUP(A7,スタッフ!A:C,2,FALSE),"")</f>
        <v>29056</v>
      </c>
      <c r="C7" s="162" t="str">
        <f>IFERROR(VLOOKUP(A7,スタッフ!A:C,3,FALSE),"")</f>
        <v>中井 士郎</v>
      </c>
      <c r="D7" s="238" t="str">
        <f>IFERROR(VLOOKUP($B7&amp;D$1,'デイリーデータ (2)'!$A:$F,5,FALSE),"")</f>
        <v/>
      </c>
      <c r="E7" s="160" t="str">
        <f>IFERROR(VLOOKUP($B7&amp;E$1,'デイリーデータ (2)'!$A:$F,5,FALSE),"")</f>
        <v/>
      </c>
      <c r="F7" s="160" t="str">
        <f>IFERROR(VLOOKUP($B7&amp;F$1,'デイリーデータ (2)'!$A:$F,5,FALSE),"")</f>
        <v/>
      </c>
      <c r="G7" s="160" t="str">
        <f>IFERROR(VLOOKUP($B7&amp;G$1,'デイリーデータ (2)'!$A:$F,5,FALSE),"")</f>
        <v/>
      </c>
      <c r="H7" s="160" t="str">
        <f>IFERROR(VLOOKUP($B7&amp;H$1,'デイリーデータ (2)'!$A:$F,5,FALSE),"")</f>
        <v>○</v>
      </c>
      <c r="I7" s="160" t="str">
        <f>IFERROR(VLOOKUP($B7&amp;I$1,'デイリーデータ (2)'!$A:$F,5,FALSE),"")</f>
        <v>●</v>
      </c>
      <c r="J7" s="160" t="str">
        <f>IFERROR(VLOOKUP($B7&amp;J$1,'デイリーデータ (2)'!$A:$F,5,FALSE),"")</f>
        <v/>
      </c>
      <c r="K7" s="160" t="str">
        <f>IFERROR(VLOOKUP($B7&amp;K$1,'デイリーデータ (2)'!$A:$F,5,FALSE),"")</f>
        <v/>
      </c>
      <c r="L7" s="160" t="str">
        <f>IFERROR(VLOOKUP($B7&amp;L$1,'デイリーデータ (2)'!$A:$F,5,FALSE),"")</f>
        <v/>
      </c>
      <c r="M7" s="160" t="str">
        <f>IFERROR(VLOOKUP($B7&amp;M$1,'デイリーデータ (2)'!$A:$F,5,FALSE),"")</f>
        <v/>
      </c>
      <c r="N7" s="160" t="str">
        <f>IFERROR(VLOOKUP($B7&amp;N$1,'デイリーデータ (2)'!$A:$F,5,FALSE),"")</f>
        <v/>
      </c>
      <c r="O7" s="160" t="str">
        <f>IFERROR(VLOOKUP($B7&amp;O$1,'デイリーデータ (2)'!$A:$F,5,FALSE),"")</f>
        <v>○</v>
      </c>
      <c r="P7" s="160" t="str">
        <f>IFERROR(VLOOKUP($B7&amp;P$1,'デイリーデータ (2)'!$A:$F,5,FALSE),"")</f>
        <v>●</v>
      </c>
      <c r="Q7" s="160" t="str">
        <f>IFERROR(VLOOKUP($B7&amp;Q$1,'デイリーデータ (2)'!$A:$F,5,FALSE),"")</f>
        <v/>
      </c>
      <c r="R7" s="160" t="str">
        <f>IFERROR(VLOOKUP($B7&amp;R$1,'デイリーデータ (2)'!$A:$F,5,FALSE),"")</f>
        <v/>
      </c>
      <c r="S7" s="160" t="str">
        <f>IFERROR(VLOOKUP($B7&amp;S$1,'デイリーデータ (2)'!$A:$F,5,FALSE),"")</f>
        <v/>
      </c>
      <c r="T7" s="160" t="str">
        <f>IFERROR(VLOOKUP($B7&amp;T$1,'デイリーデータ (2)'!$A:$F,5,FALSE),"")</f>
        <v/>
      </c>
      <c r="U7" s="160" t="str">
        <f>IFERROR(VLOOKUP($B7&amp;U$1,'デイリーデータ (2)'!$A:$F,5,FALSE),"")</f>
        <v/>
      </c>
      <c r="V7" s="160" t="str">
        <f>IFERROR(VLOOKUP($B7&amp;V$1,'デイリーデータ (2)'!$A:$F,5,FALSE),"")</f>
        <v>○</v>
      </c>
      <c r="W7" s="160" t="str">
        <f>IFERROR(VLOOKUP($B7&amp;W$1,'デイリーデータ (2)'!$A:$F,5,FALSE),"")</f>
        <v>●</v>
      </c>
      <c r="X7" s="160" t="str">
        <f>IFERROR(VLOOKUP($B7&amp;X$1,'デイリーデータ (2)'!$A:$F,5,FALSE),"")</f>
        <v/>
      </c>
      <c r="Y7" s="160" t="str">
        <f>IFERROR(VLOOKUP($B7&amp;Y$1,'デイリーデータ (2)'!$A:$F,5,FALSE),"")</f>
        <v/>
      </c>
      <c r="Z7" s="160" t="str">
        <f>IFERROR(VLOOKUP($B7&amp;Z$1,'デイリーデータ (2)'!$A:$F,5,FALSE),"")</f>
        <v/>
      </c>
      <c r="AA7" s="160" t="str">
        <f>IFERROR(VLOOKUP($B7&amp;AA$1,'デイリーデータ (2)'!$A:$F,5,FALSE),"")</f>
        <v/>
      </c>
      <c r="AB7" s="160" t="str">
        <f>IFERROR(VLOOKUP($B7&amp;AB$1,'デイリーデータ (2)'!$A:$F,5,FALSE),"")</f>
        <v/>
      </c>
      <c r="AC7" s="160" t="str">
        <f>IFERROR(VLOOKUP($B7&amp;AC$1,'デイリーデータ (2)'!$A:$F,5,FALSE),"")</f>
        <v>○</v>
      </c>
      <c r="AD7" s="160" t="str">
        <f>IFERROR(VLOOKUP($B7&amp;AD$1,'デイリーデータ (2)'!$A:$F,5,FALSE),"")</f>
        <v>●</v>
      </c>
      <c r="AE7" s="160" t="str">
        <f>IFERROR(VLOOKUP($B7&amp;AE$1,'デイリーデータ (2)'!$A:$F,5,FALSE),"")</f>
        <v/>
      </c>
      <c r="AF7" s="160" t="str">
        <f>IFERROR(VLOOKUP($B7&amp;AF$1,'デイリーデータ (2)'!$A:$F,5,FALSE),"")</f>
        <v/>
      </c>
      <c r="AG7" s="160" t="str">
        <f>IFERROR(VLOOKUP($B7&amp;AG$1,'デイリーデータ (2)'!$A:$F,5,FALSE),"")</f>
        <v/>
      </c>
      <c r="AH7" s="162" t="str">
        <f>IFERROR(VLOOKUP($B7&amp;AH$1,'デイリーデータ (2)'!$A:$F,5,FALSE),"")</f>
        <v/>
      </c>
    </row>
    <row r="8" spans="1:34" ht="13.15" customHeight="1" x14ac:dyDescent="0.2">
      <c r="A8" s="223">
        <f>IFERROR(IF(A7+1&lt;=MAX('デイリーデータ (2)'!G:G),A7+1,""),"")</f>
        <v>6</v>
      </c>
      <c r="B8" s="233" t="str">
        <f>IFERROR(VLOOKUP(A8,スタッフ!A:C,2,FALSE),"")</f>
        <v>31176</v>
      </c>
      <c r="C8" s="162" t="str">
        <f>IFERROR(VLOOKUP(A8,スタッフ!A:C,3,FALSE),"")</f>
        <v>北 洋一</v>
      </c>
      <c r="D8" s="238" t="str">
        <f>IFERROR(VLOOKUP($B8&amp;D$1,'デイリーデータ (2)'!$A:$F,5,FALSE),"")</f>
        <v/>
      </c>
      <c r="E8" s="160" t="str">
        <f>IFERROR(VLOOKUP($B8&amp;E$1,'デイリーデータ (2)'!$A:$F,5,FALSE),"")</f>
        <v/>
      </c>
      <c r="F8" s="160" t="str">
        <f>IFERROR(VLOOKUP($B8&amp;F$1,'デイリーデータ (2)'!$A:$F,5,FALSE),"")</f>
        <v/>
      </c>
      <c r="G8" s="160" t="str">
        <f>IFERROR(VLOOKUP($B8&amp;G$1,'デイリーデータ (2)'!$A:$F,5,FALSE),"")</f>
        <v/>
      </c>
      <c r="H8" s="160" t="str">
        <f>IFERROR(VLOOKUP($B8&amp;H$1,'デイリーデータ (2)'!$A:$F,5,FALSE),"")</f>
        <v>○</v>
      </c>
      <c r="I8" s="160" t="str">
        <f>IFERROR(VLOOKUP($B8&amp;I$1,'デイリーデータ (2)'!$A:$F,5,FALSE),"")</f>
        <v>●</v>
      </c>
      <c r="J8" s="160" t="str">
        <f>IFERROR(VLOOKUP($B8&amp;J$1,'デイリーデータ (2)'!$A:$F,5,FALSE),"")</f>
        <v/>
      </c>
      <c r="K8" s="160" t="str">
        <f>IFERROR(VLOOKUP($B8&amp;K$1,'デイリーデータ (2)'!$A:$F,5,FALSE),"")</f>
        <v/>
      </c>
      <c r="L8" s="160" t="str">
        <f>IFERROR(VLOOKUP($B8&amp;L$1,'デイリーデータ (2)'!$A:$F,5,FALSE),"")</f>
        <v/>
      </c>
      <c r="M8" s="160" t="str">
        <f>IFERROR(VLOOKUP($B8&amp;M$1,'デイリーデータ (2)'!$A:$F,5,FALSE),"")</f>
        <v/>
      </c>
      <c r="N8" s="160" t="str">
        <f>IFERROR(VLOOKUP($B8&amp;N$1,'デイリーデータ (2)'!$A:$F,5,FALSE),"")</f>
        <v/>
      </c>
      <c r="O8" s="160" t="str">
        <f>IFERROR(VLOOKUP($B8&amp;O$1,'デイリーデータ (2)'!$A:$F,5,FALSE),"")</f>
        <v>○</v>
      </c>
      <c r="P8" s="160" t="str">
        <f>IFERROR(VLOOKUP($B8&amp;P$1,'デイリーデータ (2)'!$A:$F,5,FALSE),"")</f>
        <v>●</v>
      </c>
      <c r="Q8" s="160" t="str">
        <f>IFERROR(VLOOKUP($B8&amp;Q$1,'デイリーデータ (2)'!$A:$F,5,FALSE),"")</f>
        <v/>
      </c>
      <c r="R8" s="160" t="str">
        <f>IFERROR(VLOOKUP($B8&amp;R$1,'デイリーデータ (2)'!$A:$F,5,FALSE),"")</f>
        <v/>
      </c>
      <c r="S8" s="160" t="str">
        <f>IFERROR(VLOOKUP($B8&amp;S$1,'デイリーデータ (2)'!$A:$F,5,FALSE),"")</f>
        <v/>
      </c>
      <c r="T8" s="160" t="str">
        <f>IFERROR(VLOOKUP($B8&amp;T$1,'デイリーデータ (2)'!$A:$F,5,FALSE),"")</f>
        <v/>
      </c>
      <c r="U8" s="160" t="str">
        <f>IFERROR(VLOOKUP($B8&amp;U$1,'デイリーデータ (2)'!$A:$F,5,FALSE),"")</f>
        <v/>
      </c>
      <c r="V8" s="160" t="str">
        <f>IFERROR(VLOOKUP($B8&amp;V$1,'デイリーデータ (2)'!$A:$F,5,FALSE),"")</f>
        <v>○</v>
      </c>
      <c r="W8" s="160" t="str">
        <f>IFERROR(VLOOKUP($B8&amp;W$1,'デイリーデータ (2)'!$A:$F,5,FALSE),"")</f>
        <v>●</v>
      </c>
      <c r="X8" s="160" t="str">
        <f>IFERROR(VLOOKUP($B8&amp;X$1,'デイリーデータ (2)'!$A:$F,5,FALSE),"")</f>
        <v/>
      </c>
      <c r="Y8" s="160" t="str">
        <f>IFERROR(VLOOKUP($B8&amp;Y$1,'デイリーデータ (2)'!$A:$F,5,FALSE),"")</f>
        <v/>
      </c>
      <c r="Z8" s="160" t="str">
        <f>IFERROR(VLOOKUP($B8&amp;Z$1,'デイリーデータ (2)'!$A:$F,5,FALSE),"")</f>
        <v/>
      </c>
      <c r="AA8" s="160" t="str">
        <f>IFERROR(VLOOKUP($B8&amp;AA$1,'デイリーデータ (2)'!$A:$F,5,FALSE),"")</f>
        <v/>
      </c>
      <c r="AB8" s="160" t="str">
        <f>IFERROR(VLOOKUP($B8&amp;AB$1,'デイリーデータ (2)'!$A:$F,5,FALSE),"")</f>
        <v/>
      </c>
      <c r="AC8" s="160" t="str">
        <f>IFERROR(VLOOKUP($B8&amp;AC$1,'デイリーデータ (2)'!$A:$F,5,FALSE),"")</f>
        <v>○</v>
      </c>
      <c r="AD8" s="160" t="str">
        <f>IFERROR(VLOOKUP($B8&amp;AD$1,'デイリーデータ (2)'!$A:$F,5,FALSE),"")</f>
        <v>●</v>
      </c>
      <c r="AE8" s="160" t="str">
        <f>IFERROR(VLOOKUP($B8&amp;AE$1,'デイリーデータ (2)'!$A:$F,5,FALSE),"")</f>
        <v/>
      </c>
      <c r="AF8" s="160" t="str">
        <f>IFERROR(VLOOKUP($B8&amp;AF$1,'デイリーデータ (2)'!$A:$F,5,FALSE),"")</f>
        <v/>
      </c>
      <c r="AG8" s="160" t="str">
        <f>IFERROR(VLOOKUP($B8&amp;AG$1,'デイリーデータ (2)'!$A:$F,5,FALSE),"")</f>
        <v/>
      </c>
      <c r="AH8" s="162" t="str">
        <f>IFERROR(VLOOKUP($B8&amp;AH$1,'デイリーデータ (2)'!$A:$F,5,FALSE),"")</f>
        <v/>
      </c>
    </row>
    <row r="9" spans="1:34" ht="13.15" customHeight="1" x14ac:dyDescent="0.2">
      <c r="A9" s="223">
        <f>IFERROR(IF(A8+1&lt;=MAX('デイリーデータ (2)'!G:G),A8+1,""),"")</f>
        <v>7</v>
      </c>
      <c r="B9" s="233" t="str">
        <f>IFERROR(VLOOKUP(A9,スタッフ!A:C,2,FALSE),"")</f>
        <v>33473</v>
      </c>
      <c r="C9" s="162" t="str">
        <f>IFERROR(VLOOKUP(A9,スタッフ!A:C,3,FALSE),"")</f>
        <v>中村 映水</v>
      </c>
      <c r="D9" s="238" t="str">
        <f>IFERROR(VLOOKUP($B9&amp;D$1,'デイリーデータ (2)'!$A:$F,5,FALSE),"")</f>
        <v/>
      </c>
      <c r="E9" s="160" t="str">
        <f>IFERROR(VLOOKUP($B9&amp;E$1,'デイリーデータ (2)'!$A:$F,5,FALSE),"")</f>
        <v/>
      </c>
      <c r="F9" s="160" t="str">
        <f>IFERROR(VLOOKUP($B9&amp;F$1,'デイリーデータ (2)'!$A:$F,5,FALSE),"")</f>
        <v/>
      </c>
      <c r="G9" s="160" t="str">
        <f>IFERROR(VLOOKUP($B9&amp;G$1,'デイリーデータ (2)'!$A:$F,5,FALSE),"")</f>
        <v/>
      </c>
      <c r="H9" s="160" t="str">
        <f>IFERROR(VLOOKUP($B9&amp;H$1,'デイリーデータ (2)'!$A:$F,5,FALSE),"")</f>
        <v>○</v>
      </c>
      <c r="I9" s="160" t="str">
        <f>IFERROR(VLOOKUP($B9&amp;I$1,'デイリーデータ (2)'!$A:$F,5,FALSE),"")</f>
        <v>●</v>
      </c>
      <c r="J9" s="160" t="str">
        <f>IFERROR(VLOOKUP($B9&amp;J$1,'デイリーデータ (2)'!$A:$F,5,FALSE),"")</f>
        <v/>
      </c>
      <c r="K9" s="160" t="str">
        <f>IFERROR(VLOOKUP($B9&amp;K$1,'デイリーデータ (2)'!$A:$F,5,FALSE),"")</f>
        <v/>
      </c>
      <c r="L9" s="160" t="str">
        <f>IFERROR(VLOOKUP($B9&amp;L$1,'デイリーデータ (2)'!$A:$F,5,FALSE),"")</f>
        <v/>
      </c>
      <c r="M9" s="160" t="str">
        <f>IFERROR(VLOOKUP($B9&amp;M$1,'デイリーデータ (2)'!$A:$F,5,FALSE),"")</f>
        <v/>
      </c>
      <c r="N9" s="160" t="str">
        <f>IFERROR(VLOOKUP($B9&amp;N$1,'デイリーデータ (2)'!$A:$F,5,FALSE),"")</f>
        <v/>
      </c>
      <c r="O9" s="160" t="str">
        <f>IFERROR(VLOOKUP($B9&amp;O$1,'デイリーデータ (2)'!$A:$F,5,FALSE),"")</f>
        <v>○</v>
      </c>
      <c r="P9" s="160" t="str">
        <f>IFERROR(VLOOKUP($B9&amp;P$1,'デイリーデータ (2)'!$A:$F,5,FALSE),"")</f>
        <v>●</v>
      </c>
      <c r="Q9" s="160" t="str">
        <f>IFERROR(VLOOKUP($B9&amp;Q$1,'デイリーデータ (2)'!$A:$F,5,FALSE),"")</f>
        <v/>
      </c>
      <c r="R9" s="160" t="str">
        <f>IFERROR(VLOOKUP($B9&amp;R$1,'デイリーデータ (2)'!$A:$F,5,FALSE),"")</f>
        <v/>
      </c>
      <c r="S9" s="160" t="str">
        <f>IFERROR(VLOOKUP($B9&amp;S$1,'デイリーデータ (2)'!$A:$F,5,FALSE),"")</f>
        <v/>
      </c>
      <c r="T9" s="160" t="str">
        <f>IFERROR(VLOOKUP($B9&amp;T$1,'デイリーデータ (2)'!$A:$F,5,FALSE),"")</f>
        <v/>
      </c>
      <c r="U9" s="160" t="str">
        <f>IFERROR(VLOOKUP($B9&amp;U$1,'デイリーデータ (2)'!$A:$F,5,FALSE),"")</f>
        <v/>
      </c>
      <c r="V9" s="160" t="str">
        <f>IFERROR(VLOOKUP($B9&amp;V$1,'デイリーデータ (2)'!$A:$F,5,FALSE),"")</f>
        <v>○</v>
      </c>
      <c r="W9" s="160" t="str">
        <f>IFERROR(VLOOKUP($B9&amp;W$1,'デイリーデータ (2)'!$A:$F,5,FALSE),"")</f>
        <v>●</v>
      </c>
      <c r="X9" s="160" t="str">
        <f>IFERROR(VLOOKUP($B9&amp;X$1,'デイリーデータ (2)'!$A:$F,5,FALSE),"")</f>
        <v/>
      </c>
      <c r="Y9" s="160" t="str">
        <f>IFERROR(VLOOKUP($B9&amp;Y$1,'デイリーデータ (2)'!$A:$F,5,FALSE),"")</f>
        <v/>
      </c>
      <c r="Z9" s="160" t="str">
        <f>IFERROR(VLOOKUP($B9&amp;Z$1,'デイリーデータ (2)'!$A:$F,5,FALSE),"")</f>
        <v/>
      </c>
      <c r="AA9" s="160" t="str">
        <f>IFERROR(VLOOKUP($B9&amp;AA$1,'デイリーデータ (2)'!$A:$F,5,FALSE),"")</f>
        <v/>
      </c>
      <c r="AB9" s="160" t="str">
        <f>IFERROR(VLOOKUP($B9&amp;AB$1,'デイリーデータ (2)'!$A:$F,5,FALSE),"")</f>
        <v/>
      </c>
      <c r="AC9" s="160" t="str">
        <f>IFERROR(VLOOKUP($B9&amp;AC$1,'デイリーデータ (2)'!$A:$F,5,FALSE),"")</f>
        <v>○</v>
      </c>
      <c r="AD9" s="160" t="str">
        <f>IFERROR(VLOOKUP($B9&amp;AD$1,'デイリーデータ (2)'!$A:$F,5,FALSE),"")</f>
        <v>●</v>
      </c>
      <c r="AE9" s="160" t="str">
        <f>IFERROR(VLOOKUP($B9&amp;AE$1,'デイリーデータ (2)'!$A:$F,5,FALSE),"")</f>
        <v/>
      </c>
      <c r="AF9" s="160" t="str">
        <f>IFERROR(VLOOKUP($B9&amp;AF$1,'デイリーデータ (2)'!$A:$F,5,FALSE),"")</f>
        <v/>
      </c>
      <c r="AG9" s="160" t="str">
        <f>IFERROR(VLOOKUP($B9&amp;AG$1,'デイリーデータ (2)'!$A:$F,5,FALSE),"")</f>
        <v/>
      </c>
      <c r="AH9" s="162" t="str">
        <f>IFERROR(VLOOKUP($B9&amp;AH$1,'デイリーデータ (2)'!$A:$F,5,FALSE),"")</f>
        <v/>
      </c>
    </row>
    <row r="10" spans="1:34" ht="13.15" customHeight="1" x14ac:dyDescent="0.2">
      <c r="A10" s="223">
        <f>IFERROR(IF(A9+1&lt;=MAX('デイリーデータ (2)'!G:G),A9+1,""),"")</f>
        <v>8</v>
      </c>
      <c r="B10" s="233" t="str">
        <f>IFERROR(VLOOKUP(A10,スタッフ!A:C,2,FALSE),"")</f>
        <v>33485</v>
      </c>
      <c r="C10" s="162" t="str">
        <f>IFERROR(VLOOKUP(A10,スタッフ!A:C,3,FALSE),"")</f>
        <v>平田 真奈美</v>
      </c>
      <c r="D10" s="238" t="str">
        <f>IFERROR(VLOOKUP($B10&amp;D$1,'デイリーデータ (2)'!$A:$F,5,FALSE),"")</f>
        <v/>
      </c>
      <c r="E10" s="160" t="str">
        <f>IFERROR(VLOOKUP($B10&amp;E$1,'デイリーデータ (2)'!$A:$F,5,FALSE),"")</f>
        <v/>
      </c>
      <c r="F10" s="160" t="str">
        <f>IFERROR(VLOOKUP($B10&amp;F$1,'デイリーデータ (2)'!$A:$F,5,FALSE),"")</f>
        <v/>
      </c>
      <c r="G10" s="160" t="str">
        <f>IFERROR(VLOOKUP($B10&amp;G$1,'デイリーデータ (2)'!$A:$F,5,FALSE),"")</f>
        <v/>
      </c>
      <c r="H10" s="160" t="str">
        <f>IFERROR(VLOOKUP($B10&amp;H$1,'デイリーデータ (2)'!$A:$F,5,FALSE),"")</f>
        <v>○</v>
      </c>
      <c r="I10" s="160" t="str">
        <f>IFERROR(VLOOKUP($B10&amp;I$1,'デイリーデータ (2)'!$A:$F,5,FALSE),"")</f>
        <v>●</v>
      </c>
      <c r="J10" s="160" t="str">
        <f>IFERROR(VLOOKUP($B10&amp;J$1,'デイリーデータ (2)'!$A:$F,5,FALSE),"")</f>
        <v/>
      </c>
      <c r="K10" s="160" t="str">
        <f>IFERROR(VLOOKUP($B10&amp;K$1,'デイリーデータ (2)'!$A:$F,5,FALSE),"")</f>
        <v/>
      </c>
      <c r="L10" s="160" t="str">
        <f>IFERROR(VLOOKUP($B10&amp;L$1,'デイリーデータ (2)'!$A:$F,5,FALSE),"")</f>
        <v/>
      </c>
      <c r="M10" s="160" t="str">
        <f>IFERROR(VLOOKUP($B10&amp;M$1,'デイリーデータ (2)'!$A:$F,5,FALSE),"")</f>
        <v/>
      </c>
      <c r="N10" s="160" t="str">
        <f>IFERROR(VLOOKUP($B10&amp;N$1,'デイリーデータ (2)'!$A:$F,5,FALSE),"")</f>
        <v/>
      </c>
      <c r="O10" s="160" t="str">
        <f>IFERROR(VLOOKUP($B10&amp;O$1,'デイリーデータ (2)'!$A:$F,5,FALSE),"")</f>
        <v>○</v>
      </c>
      <c r="P10" s="160" t="str">
        <f>IFERROR(VLOOKUP($B10&amp;P$1,'デイリーデータ (2)'!$A:$F,5,FALSE),"")</f>
        <v>●</v>
      </c>
      <c r="Q10" s="160" t="str">
        <f>IFERROR(VLOOKUP($B10&amp;Q$1,'デイリーデータ (2)'!$A:$F,5,FALSE),"")</f>
        <v/>
      </c>
      <c r="R10" s="160" t="str">
        <f>IFERROR(VLOOKUP($B10&amp;R$1,'デイリーデータ (2)'!$A:$F,5,FALSE),"")</f>
        <v/>
      </c>
      <c r="S10" s="160" t="str">
        <f>IFERROR(VLOOKUP($B10&amp;S$1,'デイリーデータ (2)'!$A:$F,5,FALSE),"")</f>
        <v/>
      </c>
      <c r="T10" s="160" t="str">
        <f>IFERROR(VLOOKUP($B10&amp;T$1,'デイリーデータ (2)'!$A:$F,5,FALSE),"")</f>
        <v/>
      </c>
      <c r="U10" s="160" t="str">
        <f>IFERROR(VLOOKUP($B10&amp;U$1,'デイリーデータ (2)'!$A:$F,5,FALSE),"")</f>
        <v/>
      </c>
      <c r="V10" s="160" t="str">
        <f>IFERROR(VLOOKUP($B10&amp;V$1,'デイリーデータ (2)'!$A:$F,5,FALSE),"")</f>
        <v>○</v>
      </c>
      <c r="W10" s="160" t="str">
        <f>IFERROR(VLOOKUP($B10&amp;W$1,'デイリーデータ (2)'!$A:$F,5,FALSE),"")</f>
        <v>●</v>
      </c>
      <c r="X10" s="160" t="str">
        <f>IFERROR(VLOOKUP($B10&amp;X$1,'デイリーデータ (2)'!$A:$F,5,FALSE),"")</f>
        <v/>
      </c>
      <c r="Y10" s="160" t="str">
        <f>IFERROR(VLOOKUP($B10&amp;Y$1,'デイリーデータ (2)'!$A:$F,5,FALSE),"")</f>
        <v/>
      </c>
      <c r="Z10" s="160" t="str">
        <f>IFERROR(VLOOKUP($B10&amp;Z$1,'デイリーデータ (2)'!$A:$F,5,FALSE),"")</f>
        <v/>
      </c>
      <c r="AA10" s="160" t="str">
        <f>IFERROR(VLOOKUP($B10&amp;AA$1,'デイリーデータ (2)'!$A:$F,5,FALSE),"")</f>
        <v/>
      </c>
      <c r="AB10" s="160" t="str">
        <f>IFERROR(VLOOKUP($B10&amp;AB$1,'デイリーデータ (2)'!$A:$F,5,FALSE),"")</f>
        <v/>
      </c>
      <c r="AC10" s="160" t="str">
        <f>IFERROR(VLOOKUP($B10&amp;AC$1,'デイリーデータ (2)'!$A:$F,5,FALSE),"")</f>
        <v>○</v>
      </c>
      <c r="AD10" s="160" t="str">
        <f>IFERROR(VLOOKUP($B10&amp;AD$1,'デイリーデータ (2)'!$A:$F,5,FALSE),"")</f>
        <v>●</v>
      </c>
      <c r="AE10" s="160" t="str">
        <f>IFERROR(VLOOKUP($B10&amp;AE$1,'デイリーデータ (2)'!$A:$F,5,FALSE),"")</f>
        <v/>
      </c>
      <c r="AF10" s="160" t="str">
        <f>IFERROR(VLOOKUP($B10&amp;AF$1,'デイリーデータ (2)'!$A:$F,5,FALSE),"")</f>
        <v/>
      </c>
      <c r="AG10" s="160" t="str">
        <f>IFERROR(VLOOKUP($B10&amp;AG$1,'デイリーデータ (2)'!$A:$F,5,FALSE),"")</f>
        <v/>
      </c>
      <c r="AH10" s="162" t="str">
        <f>IFERROR(VLOOKUP($B10&amp;AH$1,'デイリーデータ (2)'!$A:$F,5,FALSE),"")</f>
        <v/>
      </c>
    </row>
    <row r="11" spans="1:34" ht="13.15" customHeight="1" x14ac:dyDescent="0.2">
      <c r="A11" s="223">
        <f>IFERROR(IF(A10+1&lt;=MAX('デイリーデータ (2)'!G:G),A10+1,""),"")</f>
        <v>9</v>
      </c>
      <c r="B11" s="233" t="str">
        <f>IFERROR(VLOOKUP(A11,スタッフ!A:C,2,FALSE),"")</f>
        <v>37584</v>
      </c>
      <c r="C11" s="162" t="str">
        <f>IFERROR(VLOOKUP(A11,スタッフ!A:C,3,FALSE),"")</f>
        <v>大橋 効</v>
      </c>
      <c r="D11" s="238" t="str">
        <f>IFERROR(VLOOKUP($B11&amp;D$1,'デイリーデータ (2)'!$A:$F,5,FALSE),"")</f>
        <v/>
      </c>
      <c r="E11" s="160" t="str">
        <f>IFERROR(VLOOKUP($B11&amp;E$1,'デイリーデータ (2)'!$A:$F,5,FALSE),"")</f>
        <v/>
      </c>
      <c r="F11" s="160" t="str">
        <f>IFERROR(VLOOKUP($B11&amp;F$1,'デイリーデータ (2)'!$A:$F,5,FALSE),"")</f>
        <v/>
      </c>
      <c r="G11" s="160" t="str">
        <f>IFERROR(VLOOKUP($B11&amp;G$1,'デイリーデータ (2)'!$A:$F,5,FALSE),"")</f>
        <v/>
      </c>
      <c r="H11" s="160" t="str">
        <f>IFERROR(VLOOKUP($B11&amp;H$1,'デイリーデータ (2)'!$A:$F,5,FALSE),"")</f>
        <v>○</v>
      </c>
      <c r="I11" s="160" t="str">
        <f>IFERROR(VLOOKUP($B11&amp;I$1,'デイリーデータ (2)'!$A:$F,5,FALSE),"")</f>
        <v>当</v>
      </c>
      <c r="J11" s="160" t="str">
        <f>IFERROR(VLOOKUP($B11&amp;J$1,'デイリーデータ (2)'!$A:$F,5,FALSE),"")</f>
        <v>明</v>
      </c>
      <c r="K11" s="160" t="str">
        <f>IFERROR(VLOOKUP($B11&amp;K$1,'デイリーデータ (2)'!$A:$F,5,FALSE),"")</f>
        <v>●</v>
      </c>
      <c r="L11" s="160" t="str">
        <f>IFERROR(VLOOKUP($B11&amp;L$1,'デイリーデータ (2)'!$A:$F,5,FALSE),"")</f>
        <v/>
      </c>
      <c r="M11" s="160" t="str">
        <f>IFERROR(VLOOKUP($B11&amp;M$1,'デイリーデータ (2)'!$A:$F,5,FALSE),"")</f>
        <v/>
      </c>
      <c r="N11" s="160" t="str">
        <f>IFERROR(VLOOKUP($B11&amp;N$1,'デイリーデータ (2)'!$A:$F,5,FALSE),"")</f>
        <v>当</v>
      </c>
      <c r="O11" s="160" t="str">
        <f>IFERROR(VLOOKUP($B11&amp;O$1,'デイリーデータ (2)'!$A:$F,5,FALSE),"")</f>
        <v>明</v>
      </c>
      <c r="P11" s="160" t="str">
        <f>IFERROR(VLOOKUP($B11&amp;P$1,'デイリーデータ (2)'!$A:$F,5,FALSE),"")</f>
        <v>●</v>
      </c>
      <c r="Q11" s="160" t="str">
        <f>IFERROR(VLOOKUP($B11&amp;Q$1,'デイリーデータ (2)'!$A:$F,5,FALSE),"")</f>
        <v/>
      </c>
      <c r="R11" s="160" t="str">
        <f>IFERROR(VLOOKUP($B11&amp;R$1,'デイリーデータ (2)'!$A:$F,5,FALSE),"")</f>
        <v/>
      </c>
      <c r="S11" s="160" t="str">
        <f>IFERROR(VLOOKUP($B11&amp;S$1,'デイリーデータ (2)'!$A:$F,5,FALSE),"")</f>
        <v/>
      </c>
      <c r="T11" s="160" t="str">
        <f>IFERROR(VLOOKUP($B11&amp;T$1,'デイリーデータ (2)'!$A:$F,5,FALSE),"")</f>
        <v/>
      </c>
      <c r="U11" s="160" t="str">
        <f>IFERROR(VLOOKUP($B11&amp;U$1,'デイリーデータ (2)'!$A:$F,5,FALSE),"")</f>
        <v/>
      </c>
      <c r="V11" s="160" t="str">
        <f>IFERROR(VLOOKUP($B11&amp;V$1,'デイリーデータ (2)'!$A:$F,5,FALSE),"")</f>
        <v>○</v>
      </c>
      <c r="W11" s="160" t="str">
        <f>IFERROR(VLOOKUP($B11&amp;W$1,'デイリーデータ (2)'!$A:$F,5,FALSE),"")</f>
        <v>●</v>
      </c>
      <c r="X11" s="160" t="str">
        <f>IFERROR(VLOOKUP($B11&amp;X$1,'デイリーデータ (2)'!$A:$F,5,FALSE),"")</f>
        <v/>
      </c>
      <c r="Y11" s="160" t="str">
        <f>IFERROR(VLOOKUP($B11&amp;Y$1,'デイリーデータ (2)'!$A:$F,5,FALSE),"")</f>
        <v/>
      </c>
      <c r="Z11" s="160" t="str">
        <f>IFERROR(VLOOKUP($B11&amp;Z$1,'デイリーデータ (2)'!$A:$F,5,FALSE),"")</f>
        <v/>
      </c>
      <c r="AA11" s="160" t="str">
        <f>IFERROR(VLOOKUP($B11&amp;AA$1,'デイリーデータ (2)'!$A:$F,5,FALSE),"")</f>
        <v/>
      </c>
      <c r="AB11" s="160" t="str">
        <f>IFERROR(VLOOKUP($B11&amp;AB$1,'デイリーデータ (2)'!$A:$F,5,FALSE),"")</f>
        <v>当</v>
      </c>
      <c r="AC11" s="160" t="str">
        <f>IFERROR(VLOOKUP($B11&amp;AC$1,'デイリーデータ (2)'!$A:$F,5,FALSE),"")</f>
        <v>明</v>
      </c>
      <c r="AD11" s="160" t="str">
        <f>IFERROR(VLOOKUP($B11&amp;AD$1,'デイリーデータ (2)'!$A:$F,5,FALSE),"")</f>
        <v>●</v>
      </c>
      <c r="AE11" s="160" t="str">
        <f>IFERROR(VLOOKUP($B11&amp;AE$1,'デイリーデータ (2)'!$A:$F,5,FALSE),"")</f>
        <v/>
      </c>
      <c r="AF11" s="160" t="str">
        <f>IFERROR(VLOOKUP($B11&amp;AF$1,'デイリーデータ (2)'!$A:$F,5,FALSE),"")</f>
        <v/>
      </c>
      <c r="AG11" s="160" t="str">
        <f>IFERROR(VLOOKUP($B11&amp;AG$1,'デイリーデータ (2)'!$A:$F,5,FALSE),"")</f>
        <v/>
      </c>
      <c r="AH11" s="162" t="str">
        <f>IFERROR(VLOOKUP($B11&amp;AH$1,'デイリーデータ (2)'!$A:$F,5,FALSE),"")</f>
        <v/>
      </c>
    </row>
    <row r="12" spans="1:34" ht="13.15" customHeight="1" x14ac:dyDescent="0.2">
      <c r="A12" s="223">
        <f>IFERROR(IF(A11+1&lt;=MAX('デイリーデータ (2)'!G:G),A11+1,""),"")</f>
        <v>10</v>
      </c>
      <c r="B12" s="233" t="str">
        <f>IFERROR(VLOOKUP(A12,スタッフ!A:C,2,FALSE),"")</f>
        <v>37601</v>
      </c>
      <c r="C12" s="162" t="str">
        <f>IFERROR(VLOOKUP(A12,スタッフ!A:C,3,FALSE),"")</f>
        <v>山本 浩之</v>
      </c>
      <c r="D12" s="238" t="str">
        <f>IFERROR(VLOOKUP($B12&amp;D$1,'デイリーデータ (2)'!$A:$F,5,FALSE),"")</f>
        <v/>
      </c>
      <c r="E12" s="160" t="str">
        <f>IFERROR(VLOOKUP($B12&amp;E$1,'デイリーデータ (2)'!$A:$F,5,FALSE),"")</f>
        <v/>
      </c>
      <c r="F12" s="160" t="str">
        <f>IFERROR(VLOOKUP($B12&amp;F$1,'デイリーデータ (2)'!$A:$F,5,FALSE),"")</f>
        <v/>
      </c>
      <c r="G12" s="160" t="str">
        <f>IFERROR(VLOOKUP($B12&amp;G$1,'デイリーデータ (2)'!$A:$F,5,FALSE),"")</f>
        <v/>
      </c>
      <c r="H12" s="160" t="str">
        <f>IFERROR(VLOOKUP($B12&amp;H$1,'デイリーデータ (2)'!$A:$F,5,FALSE),"")</f>
        <v>／</v>
      </c>
      <c r="I12" s="160" t="str">
        <f>IFERROR(VLOOKUP($B12&amp;I$1,'デイリーデータ (2)'!$A:$F,5,FALSE),"")</f>
        <v>●</v>
      </c>
      <c r="J12" s="160" t="str">
        <f>IFERROR(VLOOKUP($B12&amp;J$1,'デイリーデータ (2)'!$A:$F,5,FALSE),"")</f>
        <v/>
      </c>
      <c r="K12" s="160" t="str">
        <f>IFERROR(VLOOKUP($B12&amp;K$1,'デイリーデータ (2)'!$A:$F,5,FALSE),"")</f>
        <v/>
      </c>
      <c r="L12" s="160" t="str">
        <f>IFERROR(VLOOKUP($B12&amp;L$1,'デイリーデータ (2)'!$A:$F,5,FALSE),"")</f>
        <v/>
      </c>
      <c r="M12" s="160" t="str">
        <f>IFERROR(VLOOKUP($B12&amp;M$1,'デイリーデータ (2)'!$A:$F,5,FALSE),"")</f>
        <v>当</v>
      </c>
      <c r="N12" s="160" t="str">
        <f>IFERROR(VLOOKUP($B12&amp;N$1,'デイリーデータ (2)'!$A:$F,5,FALSE),"")</f>
        <v>明</v>
      </c>
      <c r="O12" s="160" t="str">
        <f>IFERROR(VLOOKUP($B12&amp;O$1,'デイリーデータ (2)'!$A:$F,5,FALSE),"")</f>
        <v>○</v>
      </c>
      <c r="P12" s="160" t="str">
        <f>IFERROR(VLOOKUP($B12&amp;P$1,'デイリーデータ (2)'!$A:$F,5,FALSE),"")</f>
        <v>●</v>
      </c>
      <c r="Q12" s="160" t="str">
        <f>IFERROR(VLOOKUP($B12&amp;Q$1,'デイリーデータ (2)'!$A:$F,5,FALSE),"")</f>
        <v/>
      </c>
      <c r="R12" s="160" t="str">
        <f>IFERROR(VLOOKUP($B12&amp;R$1,'デイリーデータ (2)'!$A:$F,5,FALSE),"")</f>
        <v/>
      </c>
      <c r="S12" s="160" t="str">
        <f>IFERROR(VLOOKUP($B12&amp;S$1,'デイリーデータ (2)'!$A:$F,5,FALSE),"")</f>
        <v/>
      </c>
      <c r="T12" s="160" t="str">
        <f>IFERROR(VLOOKUP($B12&amp;T$1,'デイリーデータ (2)'!$A:$F,5,FALSE),"")</f>
        <v/>
      </c>
      <c r="U12" s="160" t="str">
        <f>IFERROR(VLOOKUP($B12&amp;U$1,'デイリーデータ (2)'!$A:$F,5,FALSE),"")</f>
        <v/>
      </c>
      <c r="V12" s="160" t="str">
        <f>IFERROR(VLOOKUP($B12&amp;V$1,'デイリーデータ (2)'!$A:$F,5,FALSE),"")</f>
        <v>／</v>
      </c>
      <c r="W12" s="160" t="str">
        <f>IFERROR(VLOOKUP($B12&amp;W$1,'デイリーデータ (2)'!$A:$F,5,FALSE),"")</f>
        <v>●</v>
      </c>
      <c r="X12" s="160" t="str">
        <f>IFERROR(VLOOKUP($B12&amp;X$1,'デイリーデータ (2)'!$A:$F,5,FALSE),"")</f>
        <v/>
      </c>
      <c r="Y12" s="160" t="str">
        <f>IFERROR(VLOOKUP($B12&amp;Y$1,'デイリーデータ (2)'!$A:$F,5,FALSE),"")</f>
        <v/>
      </c>
      <c r="Z12" s="160" t="str">
        <f>IFERROR(VLOOKUP($B12&amp;Z$1,'デイリーデータ (2)'!$A:$F,5,FALSE),"")</f>
        <v>当</v>
      </c>
      <c r="AA12" s="160" t="str">
        <f>IFERROR(VLOOKUP($B12&amp;AA$1,'デイリーデータ (2)'!$A:$F,5,FALSE),"")</f>
        <v>明</v>
      </c>
      <c r="AB12" s="160" t="str">
        <f>IFERROR(VLOOKUP($B12&amp;AB$1,'デイリーデータ (2)'!$A:$F,5,FALSE),"")</f>
        <v/>
      </c>
      <c r="AC12" s="160" t="str">
        <f>IFERROR(VLOOKUP($B12&amp;AC$1,'デイリーデータ (2)'!$A:$F,5,FALSE),"")</f>
        <v>○</v>
      </c>
      <c r="AD12" s="160" t="str">
        <f>IFERROR(VLOOKUP($B12&amp;AD$1,'デイリーデータ (2)'!$A:$F,5,FALSE),"")</f>
        <v>●</v>
      </c>
      <c r="AE12" s="160" t="str">
        <f>IFERROR(VLOOKUP($B12&amp;AE$1,'デイリーデータ (2)'!$A:$F,5,FALSE),"")</f>
        <v/>
      </c>
      <c r="AF12" s="160" t="str">
        <f>IFERROR(VLOOKUP($B12&amp;AF$1,'デイリーデータ (2)'!$A:$F,5,FALSE),"")</f>
        <v/>
      </c>
      <c r="AG12" s="160" t="str">
        <f>IFERROR(VLOOKUP($B12&amp;AG$1,'デイリーデータ (2)'!$A:$F,5,FALSE),"")</f>
        <v/>
      </c>
      <c r="AH12" s="162" t="str">
        <f>IFERROR(VLOOKUP($B12&amp;AH$1,'デイリーデータ (2)'!$A:$F,5,FALSE),"")</f>
        <v/>
      </c>
    </row>
    <row r="13" spans="1:34" ht="13.15" customHeight="1" x14ac:dyDescent="0.2">
      <c r="A13" s="223">
        <f>IFERROR(IF(A12+1&lt;=MAX('デイリーデータ (2)'!G:G),A12+1,""),"")</f>
        <v>11</v>
      </c>
      <c r="B13" s="233" t="str">
        <f>IFERROR(VLOOKUP(A13,スタッフ!A:C,2,FALSE),"")</f>
        <v>39805</v>
      </c>
      <c r="C13" s="162" t="str">
        <f>IFERROR(VLOOKUP(A13,スタッフ!A:C,3,FALSE),"")</f>
        <v>南 博之</v>
      </c>
      <c r="D13" s="238" t="str">
        <f>IFERROR(VLOOKUP($B13&amp;D$1,'デイリーデータ (2)'!$A:$F,5,FALSE),"")</f>
        <v/>
      </c>
      <c r="E13" s="160" t="str">
        <f>IFERROR(VLOOKUP($B13&amp;E$1,'デイリーデータ (2)'!$A:$F,5,FALSE),"")</f>
        <v/>
      </c>
      <c r="F13" s="160" t="str">
        <f>IFERROR(VLOOKUP($B13&amp;F$1,'デイリーデータ (2)'!$A:$F,5,FALSE),"")</f>
        <v/>
      </c>
      <c r="G13" s="160" t="str">
        <f>IFERROR(VLOOKUP($B13&amp;G$1,'デイリーデータ (2)'!$A:$F,5,FALSE),"")</f>
        <v/>
      </c>
      <c r="H13" s="160" t="str">
        <f>IFERROR(VLOOKUP($B13&amp;H$1,'デイリーデータ (2)'!$A:$F,5,FALSE),"")</f>
        <v>当</v>
      </c>
      <c r="I13" s="160" t="str">
        <f>IFERROR(VLOOKUP($B13&amp;I$1,'デイリーデータ (2)'!$A:$F,5,FALSE),"")</f>
        <v>明</v>
      </c>
      <c r="J13" s="160" t="str">
        <f>IFERROR(VLOOKUP($B13&amp;J$1,'デイリーデータ (2)'!$A:$F,5,FALSE),"")</f>
        <v>●</v>
      </c>
      <c r="K13" s="160" t="str">
        <f>IFERROR(VLOOKUP($B13&amp;K$1,'デイリーデータ (2)'!$A:$F,5,FALSE),"")</f>
        <v/>
      </c>
      <c r="L13" s="160" t="str">
        <f>IFERROR(VLOOKUP($B13&amp;L$1,'デイリーデータ (2)'!$A:$F,5,FALSE),"")</f>
        <v/>
      </c>
      <c r="M13" s="160" t="str">
        <f>IFERROR(VLOOKUP($B13&amp;M$1,'デイリーデータ (2)'!$A:$F,5,FALSE),"")</f>
        <v/>
      </c>
      <c r="N13" s="160" t="str">
        <f>IFERROR(VLOOKUP($B13&amp;N$1,'デイリーデータ (2)'!$A:$F,5,FALSE),"")</f>
        <v/>
      </c>
      <c r="O13" s="160" t="str">
        <f>IFERROR(VLOOKUP($B13&amp;O$1,'デイリーデータ (2)'!$A:$F,5,FALSE),"")</f>
        <v>○</v>
      </c>
      <c r="P13" s="160" t="str">
        <f>IFERROR(VLOOKUP($B13&amp;P$1,'デイリーデータ (2)'!$A:$F,5,FALSE),"")</f>
        <v>●</v>
      </c>
      <c r="Q13" s="160" t="str">
        <f>IFERROR(VLOOKUP($B13&amp;Q$1,'デイリーデータ (2)'!$A:$F,5,FALSE),"")</f>
        <v/>
      </c>
      <c r="R13" s="160" t="str">
        <f>IFERROR(VLOOKUP($B13&amp;R$1,'デイリーデータ (2)'!$A:$F,5,FALSE),"")</f>
        <v/>
      </c>
      <c r="S13" s="160" t="str">
        <f>IFERROR(VLOOKUP($B13&amp;S$1,'デイリーデータ (2)'!$A:$F,5,FALSE),"")</f>
        <v/>
      </c>
      <c r="T13" s="160" t="str">
        <f>IFERROR(VLOOKUP($B13&amp;T$1,'デイリーデータ (2)'!$A:$F,5,FALSE),"")</f>
        <v/>
      </c>
      <c r="U13" s="160" t="str">
        <f>IFERROR(VLOOKUP($B13&amp;U$1,'デイリーデータ (2)'!$A:$F,5,FALSE),"")</f>
        <v/>
      </c>
      <c r="V13" s="160" t="str">
        <f>IFERROR(VLOOKUP($B13&amp;V$1,'デイリーデータ (2)'!$A:$F,5,FALSE),"")</f>
        <v>／</v>
      </c>
      <c r="W13" s="160" t="str">
        <f>IFERROR(VLOOKUP($B13&amp;W$1,'デイリーデータ (2)'!$A:$F,5,FALSE),"")</f>
        <v>●</v>
      </c>
      <c r="X13" s="160" t="str">
        <f>IFERROR(VLOOKUP($B13&amp;X$1,'デイリーデータ (2)'!$A:$F,5,FALSE),"")</f>
        <v/>
      </c>
      <c r="Y13" s="160" t="str">
        <f>IFERROR(VLOOKUP($B13&amp;Y$1,'デイリーデータ (2)'!$A:$F,5,FALSE),"")</f>
        <v>当</v>
      </c>
      <c r="Z13" s="160" t="str">
        <f>IFERROR(VLOOKUP($B13&amp;Z$1,'デイリーデータ (2)'!$A:$F,5,FALSE),"")</f>
        <v>明</v>
      </c>
      <c r="AA13" s="160" t="str">
        <f>IFERROR(VLOOKUP($B13&amp;AA$1,'デイリーデータ (2)'!$A:$F,5,FALSE),"")</f>
        <v/>
      </c>
      <c r="AB13" s="160" t="str">
        <f>IFERROR(VLOOKUP($B13&amp;AB$1,'デイリーデータ (2)'!$A:$F,5,FALSE),"")</f>
        <v/>
      </c>
      <c r="AC13" s="160" t="str">
        <f>IFERROR(VLOOKUP($B13&amp;AC$1,'デイリーデータ (2)'!$A:$F,5,FALSE),"")</f>
        <v>○</v>
      </c>
      <c r="AD13" s="160" t="str">
        <f>IFERROR(VLOOKUP($B13&amp;AD$1,'デイリーデータ (2)'!$A:$F,5,FALSE),"")</f>
        <v>●</v>
      </c>
      <c r="AE13" s="160" t="str">
        <f>IFERROR(VLOOKUP($B13&amp;AE$1,'デイリーデータ (2)'!$A:$F,5,FALSE),"")</f>
        <v/>
      </c>
      <c r="AF13" s="160" t="str">
        <f>IFERROR(VLOOKUP($B13&amp;AF$1,'デイリーデータ (2)'!$A:$F,5,FALSE),"")</f>
        <v/>
      </c>
      <c r="AG13" s="160" t="str">
        <f>IFERROR(VLOOKUP($B13&amp;AG$1,'デイリーデータ (2)'!$A:$F,5,FALSE),"")</f>
        <v/>
      </c>
      <c r="AH13" s="162" t="str">
        <f>IFERROR(VLOOKUP($B13&amp;AH$1,'デイリーデータ (2)'!$A:$F,5,FALSE),"")</f>
        <v/>
      </c>
    </row>
    <row r="14" spans="1:34" ht="13.15" customHeight="1" x14ac:dyDescent="0.2">
      <c r="A14" s="223">
        <f>IFERROR(IF(A13+1&lt;=MAX('デイリーデータ (2)'!G:G),A13+1,""),"")</f>
        <v>12</v>
      </c>
      <c r="B14" s="233" t="str">
        <f>IFERROR(VLOOKUP(A14,スタッフ!A:C,2,FALSE),"")</f>
        <v>42503</v>
      </c>
      <c r="C14" s="162" t="str">
        <f>IFERROR(VLOOKUP(A14,スタッフ!A:C,3,FALSE),"")</f>
        <v>澤野 正樹</v>
      </c>
      <c r="D14" s="238" t="str">
        <f>IFERROR(VLOOKUP($B14&amp;D$1,'デイリーデータ (2)'!$A:$F,5,FALSE),"")</f>
        <v/>
      </c>
      <c r="E14" s="160" t="str">
        <f>IFERROR(VLOOKUP($B14&amp;E$1,'デイリーデータ (2)'!$A:$F,5,FALSE),"")</f>
        <v/>
      </c>
      <c r="F14" s="160" t="str">
        <f>IFERROR(VLOOKUP($B14&amp;F$1,'デイリーデータ (2)'!$A:$F,5,FALSE),"")</f>
        <v/>
      </c>
      <c r="G14" s="160" t="str">
        <f>IFERROR(VLOOKUP($B14&amp;G$1,'デイリーデータ (2)'!$A:$F,5,FALSE),"")</f>
        <v/>
      </c>
      <c r="H14" s="160" t="str">
        <f>IFERROR(VLOOKUP($B14&amp;H$1,'デイリーデータ (2)'!$A:$F,5,FALSE),"")</f>
        <v>／</v>
      </c>
      <c r="I14" s="160" t="str">
        <f>IFERROR(VLOOKUP($B14&amp;I$1,'デイリーデータ (2)'!$A:$F,5,FALSE),"")</f>
        <v>●</v>
      </c>
      <c r="J14" s="160" t="str">
        <f>IFERROR(VLOOKUP($B14&amp;J$1,'デイリーデータ (2)'!$A:$F,5,FALSE),"")</f>
        <v/>
      </c>
      <c r="K14" s="160" t="str">
        <f>IFERROR(VLOOKUP($B14&amp;K$1,'デイリーデータ (2)'!$A:$F,5,FALSE),"")</f>
        <v/>
      </c>
      <c r="L14" s="160" t="str">
        <f>IFERROR(VLOOKUP($B14&amp;L$1,'デイリーデータ (2)'!$A:$F,5,FALSE),"")</f>
        <v/>
      </c>
      <c r="M14" s="160" t="str">
        <f>IFERROR(VLOOKUP($B14&amp;M$1,'デイリーデータ (2)'!$A:$F,5,FALSE),"")</f>
        <v/>
      </c>
      <c r="N14" s="160" t="str">
        <f>IFERROR(VLOOKUP($B14&amp;N$1,'デイリーデータ (2)'!$A:$F,5,FALSE),"")</f>
        <v/>
      </c>
      <c r="O14" s="160" t="str">
        <f>IFERROR(VLOOKUP($B14&amp;O$1,'デイリーデータ (2)'!$A:$F,5,FALSE),"")</f>
        <v>○</v>
      </c>
      <c r="P14" s="160" t="str">
        <f>IFERROR(VLOOKUP($B14&amp;P$1,'デイリーデータ (2)'!$A:$F,5,FALSE),"")</f>
        <v/>
      </c>
      <c r="Q14" s="160" t="str">
        <f>IFERROR(VLOOKUP($B14&amp;Q$1,'デイリーデータ (2)'!$A:$F,5,FALSE),"")</f>
        <v>当</v>
      </c>
      <c r="R14" s="160" t="str">
        <f>IFERROR(VLOOKUP($B14&amp;R$1,'デイリーデータ (2)'!$A:$F,5,FALSE),"")</f>
        <v>明</v>
      </c>
      <c r="S14" s="160" t="str">
        <f>IFERROR(VLOOKUP($B14&amp;S$1,'デイリーデータ (2)'!$A:$F,5,FALSE),"")</f>
        <v/>
      </c>
      <c r="T14" s="160" t="str">
        <f>IFERROR(VLOOKUP($B14&amp;T$1,'デイリーデータ (2)'!$A:$F,5,FALSE),"")</f>
        <v/>
      </c>
      <c r="U14" s="160" t="str">
        <f>IFERROR(VLOOKUP($B14&amp;U$1,'デイリーデータ (2)'!$A:$F,5,FALSE),"")</f>
        <v/>
      </c>
      <c r="V14" s="160" t="str">
        <f>IFERROR(VLOOKUP($B14&amp;V$1,'デイリーデータ (2)'!$A:$F,5,FALSE),"")</f>
        <v>当</v>
      </c>
      <c r="W14" s="160" t="str">
        <f>IFERROR(VLOOKUP($B14&amp;W$1,'デイリーデータ (2)'!$A:$F,5,FALSE),"")</f>
        <v>明</v>
      </c>
      <c r="X14" s="160" t="str">
        <f>IFERROR(VLOOKUP($B14&amp;X$1,'デイリーデータ (2)'!$A:$F,5,FALSE),"")</f>
        <v>●</v>
      </c>
      <c r="Y14" s="160" t="str">
        <f>IFERROR(VLOOKUP($B14&amp;Y$1,'デイリーデータ (2)'!$A:$F,5,FALSE),"")</f>
        <v/>
      </c>
      <c r="Z14" s="160" t="str">
        <f>IFERROR(VLOOKUP($B14&amp;Z$1,'デイリーデータ (2)'!$A:$F,5,FALSE),"")</f>
        <v/>
      </c>
      <c r="AA14" s="160" t="str">
        <f>IFERROR(VLOOKUP($B14&amp;AA$1,'デイリーデータ (2)'!$A:$F,5,FALSE),"")</f>
        <v/>
      </c>
      <c r="AB14" s="160" t="str">
        <f>IFERROR(VLOOKUP($B14&amp;AB$1,'デイリーデータ (2)'!$A:$F,5,FALSE),"")</f>
        <v/>
      </c>
      <c r="AC14" s="160" t="str">
        <f>IFERROR(VLOOKUP($B14&amp;AC$1,'デイリーデータ (2)'!$A:$F,5,FALSE),"")</f>
        <v>○</v>
      </c>
      <c r="AD14" s="160" t="str">
        <f>IFERROR(VLOOKUP($B14&amp;AD$1,'デイリーデータ (2)'!$A:$F,5,FALSE),"")</f>
        <v>●</v>
      </c>
      <c r="AE14" s="160" t="str">
        <f>IFERROR(VLOOKUP($B14&amp;AE$1,'デイリーデータ (2)'!$A:$F,5,FALSE),"")</f>
        <v/>
      </c>
      <c r="AF14" s="160" t="str">
        <f>IFERROR(VLOOKUP($B14&amp;AF$1,'デイリーデータ (2)'!$A:$F,5,FALSE),"")</f>
        <v/>
      </c>
      <c r="AG14" s="160" t="str">
        <f>IFERROR(VLOOKUP($B14&amp;AG$1,'デイリーデータ (2)'!$A:$F,5,FALSE),"")</f>
        <v/>
      </c>
      <c r="AH14" s="162" t="str">
        <f>IFERROR(VLOOKUP($B14&amp;AH$1,'デイリーデータ (2)'!$A:$F,5,FALSE),"")</f>
        <v/>
      </c>
    </row>
    <row r="15" spans="1:34" ht="13.15" customHeight="1" x14ac:dyDescent="0.2">
      <c r="A15" s="223">
        <f>IFERROR(IF(A14+1&lt;=MAX('デイリーデータ (2)'!G:G),A14+1,""),"")</f>
        <v>13</v>
      </c>
      <c r="B15" s="233" t="str">
        <f>IFERROR(VLOOKUP(A15,スタッフ!A:C,2,FALSE),"")</f>
        <v>46963</v>
      </c>
      <c r="C15" s="162" t="str">
        <f>IFERROR(VLOOKUP(A15,スタッフ!A:C,3,FALSE),"")</f>
        <v>清水 和弥</v>
      </c>
      <c r="D15" s="238" t="str">
        <f>IFERROR(VLOOKUP($B15&amp;D$1,'デイリーデータ (2)'!$A:$F,5,FALSE),"")</f>
        <v/>
      </c>
      <c r="E15" s="160" t="str">
        <f>IFERROR(VLOOKUP($B15&amp;E$1,'デイリーデータ (2)'!$A:$F,5,FALSE),"")</f>
        <v/>
      </c>
      <c r="F15" s="160" t="str">
        <f>IFERROR(VLOOKUP($B15&amp;F$1,'デイリーデータ (2)'!$A:$F,5,FALSE),"")</f>
        <v/>
      </c>
      <c r="G15" s="160" t="str">
        <f>IFERROR(VLOOKUP($B15&amp;G$1,'デイリーデータ (2)'!$A:$F,5,FALSE),"")</f>
        <v/>
      </c>
      <c r="H15" s="160" t="str">
        <f>IFERROR(VLOOKUP($B15&amp;H$1,'デイリーデータ (2)'!$A:$F,5,FALSE),"")</f>
        <v>○</v>
      </c>
      <c r="I15" s="160" t="str">
        <f>IFERROR(VLOOKUP($B15&amp;I$1,'デイリーデータ (2)'!$A:$F,5,FALSE),"")</f>
        <v>●</v>
      </c>
      <c r="J15" s="160" t="str">
        <f>IFERROR(VLOOKUP($B15&amp;J$1,'デイリーデータ (2)'!$A:$F,5,FALSE),"")</f>
        <v/>
      </c>
      <c r="K15" s="160" t="str">
        <f>IFERROR(VLOOKUP($B15&amp;K$1,'デイリーデータ (2)'!$A:$F,5,FALSE),"")</f>
        <v/>
      </c>
      <c r="L15" s="160" t="str">
        <f>IFERROR(VLOOKUP($B15&amp;L$1,'デイリーデータ (2)'!$A:$F,5,FALSE),"")</f>
        <v/>
      </c>
      <c r="M15" s="160" t="str">
        <f>IFERROR(VLOOKUP($B15&amp;M$1,'デイリーデータ (2)'!$A:$F,5,FALSE),"")</f>
        <v/>
      </c>
      <c r="N15" s="160" t="str">
        <f>IFERROR(VLOOKUP($B15&amp;N$1,'デイリーデータ (2)'!$A:$F,5,FALSE),"")</f>
        <v/>
      </c>
      <c r="O15" s="160" t="str">
        <f>IFERROR(VLOOKUP($B15&amp;O$1,'デイリーデータ (2)'!$A:$F,5,FALSE),"")</f>
        <v>○</v>
      </c>
      <c r="P15" s="160" t="str">
        <f>IFERROR(VLOOKUP($B15&amp;P$1,'デイリーデータ (2)'!$A:$F,5,FALSE),"")</f>
        <v>●</v>
      </c>
      <c r="Q15" s="160" t="str">
        <f>IFERROR(VLOOKUP($B15&amp;Q$1,'デイリーデータ (2)'!$A:$F,5,FALSE),"")</f>
        <v/>
      </c>
      <c r="R15" s="160" t="str">
        <f>IFERROR(VLOOKUP($B15&amp;R$1,'デイリーデータ (2)'!$A:$F,5,FALSE),"")</f>
        <v/>
      </c>
      <c r="S15" s="160" t="str">
        <f>IFERROR(VLOOKUP($B15&amp;S$1,'デイリーデータ (2)'!$A:$F,5,FALSE),"")</f>
        <v/>
      </c>
      <c r="T15" s="160" t="str">
        <f>IFERROR(VLOOKUP($B15&amp;T$1,'デイリーデータ (2)'!$A:$F,5,FALSE),"")</f>
        <v/>
      </c>
      <c r="U15" s="160" t="str">
        <f>IFERROR(VLOOKUP($B15&amp;U$1,'デイリーデータ (2)'!$A:$F,5,FALSE),"")</f>
        <v/>
      </c>
      <c r="V15" s="160" t="str">
        <f>IFERROR(VLOOKUP($B15&amp;V$1,'デイリーデータ (2)'!$A:$F,5,FALSE),"")</f>
        <v>○</v>
      </c>
      <c r="W15" s="160" t="str">
        <f>IFERROR(VLOOKUP($B15&amp;W$1,'デイリーデータ (2)'!$A:$F,5,FALSE),"")</f>
        <v>●</v>
      </c>
      <c r="X15" s="160" t="str">
        <f>IFERROR(VLOOKUP($B15&amp;X$1,'デイリーデータ (2)'!$A:$F,5,FALSE),"")</f>
        <v/>
      </c>
      <c r="Y15" s="160" t="str">
        <f>IFERROR(VLOOKUP($B15&amp;Y$1,'デイリーデータ (2)'!$A:$F,5,FALSE),"")</f>
        <v/>
      </c>
      <c r="Z15" s="160" t="str">
        <f>IFERROR(VLOOKUP($B15&amp;Z$1,'デイリーデータ (2)'!$A:$F,5,FALSE),"")</f>
        <v/>
      </c>
      <c r="AA15" s="160" t="str">
        <f>IFERROR(VLOOKUP($B15&amp;AA$1,'デイリーデータ (2)'!$A:$F,5,FALSE),"")</f>
        <v/>
      </c>
      <c r="AB15" s="160" t="str">
        <f>IFERROR(VLOOKUP($B15&amp;AB$1,'デイリーデータ (2)'!$A:$F,5,FALSE),"")</f>
        <v/>
      </c>
      <c r="AC15" s="160" t="str">
        <f>IFERROR(VLOOKUP($B15&amp;AC$1,'デイリーデータ (2)'!$A:$F,5,FALSE),"")</f>
        <v>○</v>
      </c>
      <c r="AD15" s="160" t="str">
        <f>IFERROR(VLOOKUP($B15&amp;AD$1,'デイリーデータ (2)'!$A:$F,5,FALSE),"")</f>
        <v>●</v>
      </c>
      <c r="AE15" s="160" t="str">
        <f>IFERROR(VLOOKUP($B15&amp;AE$1,'デイリーデータ (2)'!$A:$F,5,FALSE),"")</f>
        <v/>
      </c>
      <c r="AF15" s="160" t="str">
        <f>IFERROR(VLOOKUP($B15&amp;AF$1,'デイリーデータ (2)'!$A:$F,5,FALSE),"")</f>
        <v/>
      </c>
      <c r="AG15" s="160" t="str">
        <f>IFERROR(VLOOKUP($B15&amp;AG$1,'デイリーデータ (2)'!$A:$F,5,FALSE),"")</f>
        <v/>
      </c>
      <c r="AH15" s="162" t="str">
        <f>IFERROR(VLOOKUP($B15&amp;AH$1,'デイリーデータ (2)'!$A:$F,5,FALSE),"")</f>
        <v/>
      </c>
    </row>
    <row r="16" spans="1:34" ht="13.15" customHeight="1" x14ac:dyDescent="0.2">
      <c r="A16" s="223">
        <f>IFERROR(IF(A15+1&lt;=MAX('デイリーデータ (2)'!G:G),A15+1,""),"")</f>
        <v>14</v>
      </c>
      <c r="B16" s="233" t="str">
        <f>IFERROR(VLOOKUP(A16,スタッフ!A:C,2,FALSE),"")</f>
        <v>52687</v>
      </c>
      <c r="C16" s="162" t="str">
        <f>IFERROR(VLOOKUP(A16,スタッフ!A:C,3,FALSE),"")</f>
        <v>坪野 寿恵</v>
      </c>
      <c r="D16" s="238" t="str">
        <f>IFERROR(VLOOKUP($B16&amp;D$1,'デイリーデータ (2)'!$A:$F,5,FALSE),"")</f>
        <v/>
      </c>
      <c r="E16" s="160" t="str">
        <f>IFERROR(VLOOKUP($B16&amp;E$1,'デイリーデータ (2)'!$A:$F,5,FALSE),"")</f>
        <v/>
      </c>
      <c r="F16" s="160" t="str">
        <f>IFERROR(VLOOKUP($B16&amp;F$1,'デイリーデータ (2)'!$A:$F,5,FALSE),"")</f>
        <v/>
      </c>
      <c r="G16" s="160" t="str">
        <f>IFERROR(VLOOKUP($B16&amp;G$1,'デイリーデータ (2)'!$A:$F,5,FALSE),"")</f>
        <v/>
      </c>
      <c r="H16" s="160" t="str">
        <f>IFERROR(VLOOKUP($B16&amp;H$1,'デイリーデータ (2)'!$A:$F,5,FALSE),"")</f>
        <v>○</v>
      </c>
      <c r="I16" s="160" t="str">
        <f>IFERROR(VLOOKUP($B16&amp;I$1,'デイリーデータ (2)'!$A:$F,5,FALSE),"")</f>
        <v>●</v>
      </c>
      <c r="J16" s="160" t="str">
        <f>IFERROR(VLOOKUP($B16&amp;J$1,'デイリーデータ (2)'!$A:$F,5,FALSE),"")</f>
        <v/>
      </c>
      <c r="K16" s="160" t="str">
        <f>IFERROR(VLOOKUP($B16&amp;K$1,'デイリーデータ (2)'!$A:$F,5,FALSE),"")</f>
        <v/>
      </c>
      <c r="L16" s="160" t="str">
        <f>IFERROR(VLOOKUP($B16&amp;L$1,'デイリーデータ (2)'!$A:$F,5,FALSE),"")</f>
        <v/>
      </c>
      <c r="M16" s="160" t="str">
        <f>IFERROR(VLOOKUP($B16&amp;M$1,'デイリーデータ (2)'!$A:$F,5,FALSE),"")</f>
        <v/>
      </c>
      <c r="N16" s="160" t="str">
        <f>IFERROR(VLOOKUP($B16&amp;N$1,'デイリーデータ (2)'!$A:$F,5,FALSE),"")</f>
        <v/>
      </c>
      <c r="O16" s="160" t="str">
        <f>IFERROR(VLOOKUP($B16&amp;O$1,'デイリーデータ (2)'!$A:$F,5,FALSE),"")</f>
        <v>○</v>
      </c>
      <c r="P16" s="160" t="str">
        <f>IFERROR(VLOOKUP($B16&amp;P$1,'デイリーデータ (2)'!$A:$F,5,FALSE),"")</f>
        <v>●</v>
      </c>
      <c r="Q16" s="160" t="str">
        <f>IFERROR(VLOOKUP($B16&amp;Q$1,'デイリーデータ (2)'!$A:$F,5,FALSE),"")</f>
        <v/>
      </c>
      <c r="R16" s="160" t="str">
        <f>IFERROR(VLOOKUP($B16&amp;R$1,'デイリーデータ (2)'!$A:$F,5,FALSE),"")</f>
        <v/>
      </c>
      <c r="S16" s="160" t="str">
        <f>IFERROR(VLOOKUP($B16&amp;S$1,'デイリーデータ (2)'!$A:$F,5,FALSE),"")</f>
        <v/>
      </c>
      <c r="T16" s="160" t="str">
        <f>IFERROR(VLOOKUP($B16&amp;T$1,'デイリーデータ (2)'!$A:$F,5,FALSE),"")</f>
        <v/>
      </c>
      <c r="U16" s="160" t="str">
        <f>IFERROR(VLOOKUP($B16&amp;U$1,'デイリーデータ (2)'!$A:$F,5,FALSE),"")</f>
        <v/>
      </c>
      <c r="V16" s="160" t="str">
        <f>IFERROR(VLOOKUP($B16&amp;V$1,'デイリーデータ (2)'!$A:$F,5,FALSE),"")</f>
        <v>○</v>
      </c>
      <c r="W16" s="160" t="str">
        <f>IFERROR(VLOOKUP($B16&amp;W$1,'デイリーデータ (2)'!$A:$F,5,FALSE),"")</f>
        <v>●</v>
      </c>
      <c r="X16" s="160" t="str">
        <f>IFERROR(VLOOKUP($B16&amp;X$1,'デイリーデータ (2)'!$A:$F,5,FALSE),"")</f>
        <v/>
      </c>
      <c r="Y16" s="160" t="str">
        <f>IFERROR(VLOOKUP($B16&amp;Y$1,'デイリーデータ (2)'!$A:$F,5,FALSE),"")</f>
        <v/>
      </c>
      <c r="Z16" s="160" t="str">
        <f>IFERROR(VLOOKUP($B16&amp;Z$1,'デイリーデータ (2)'!$A:$F,5,FALSE),"")</f>
        <v/>
      </c>
      <c r="AA16" s="160" t="str">
        <f>IFERROR(VLOOKUP($B16&amp;AA$1,'デイリーデータ (2)'!$A:$F,5,FALSE),"")</f>
        <v/>
      </c>
      <c r="AB16" s="160" t="str">
        <f>IFERROR(VLOOKUP($B16&amp;AB$1,'デイリーデータ (2)'!$A:$F,5,FALSE),"")</f>
        <v/>
      </c>
      <c r="AC16" s="160" t="str">
        <f>IFERROR(VLOOKUP($B16&amp;AC$1,'デイリーデータ (2)'!$A:$F,5,FALSE),"")</f>
        <v>○</v>
      </c>
      <c r="AD16" s="160" t="str">
        <f>IFERROR(VLOOKUP($B16&amp;AD$1,'デイリーデータ (2)'!$A:$F,5,FALSE),"")</f>
        <v>●</v>
      </c>
      <c r="AE16" s="160" t="str">
        <f>IFERROR(VLOOKUP($B16&amp;AE$1,'デイリーデータ (2)'!$A:$F,5,FALSE),"")</f>
        <v/>
      </c>
      <c r="AF16" s="160" t="str">
        <f>IFERROR(VLOOKUP($B16&amp;AF$1,'デイリーデータ (2)'!$A:$F,5,FALSE),"")</f>
        <v/>
      </c>
      <c r="AG16" s="160" t="str">
        <f>IFERROR(VLOOKUP($B16&amp;AG$1,'デイリーデータ (2)'!$A:$F,5,FALSE),"")</f>
        <v/>
      </c>
      <c r="AH16" s="162" t="str">
        <f>IFERROR(VLOOKUP($B16&amp;AH$1,'デイリーデータ (2)'!$A:$F,5,FALSE),"")</f>
        <v/>
      </c>
    </row>
    <row r="17" spans="1:34" ht="13.15" customHeight="1" x14ac:dyDescent="0.2">
      <c r="A17" s="223">
        <f>IFERROR(IF(A16+1&lt;=MAX('デイリーデータ (2)'!G:G),A16+1,""),"")</f>
        <v>15</v>
      </c>
      <c r="B17" s="233" t="str">
        <f>IFERROR(VLOOKUP(A17,スタッフ!A:C,2,FALSE),"")</f>
        <v>56712</v>
      </c>
      <c r="C17" s="162" t="str">
        <f>IFERROR(VLOOKUP(A17,スタッフ!A:C,3,FALSE),"")</f>
        <v>山田 正則</v>
      </c>
      <c r="D17" s="238" t="str">
        <f>IFERROR(VLOOKUP($B17&amp;D$1,'デイリーデータ (2)'!$A:$F,5,FALSE),"")</f>
        <v/>
      </c>
      <c r="E17" s="160" t="str">
        <f>IFERROR(VLOOKUP($B17&amp;E$1,'デイリーデータ (2)'!$A:$F,5,FALSE),"")</f>
        <v/>
      </c>
      <c r="F17" s="160" t="str">
        <f>IFERROR(VLOOKUP($B17&amp;F$1,'デイリーデータ (2)'!$A:$F,5,FALSE),"")</f>
        <v/>
      </c>
      <c r="G17" s="160" t="str">
        <f>IFERROR(VLOOKUP($B17&amp;G$1,'デイリーデータ (2)'!$A:$F,5,FALSE),"")</f>
        <v/>
      </c>
      <c r="H17" s="160" t="str">
        <f>IFERROR(VLOOKUP($B17&amp;H$1,'デイリーデータ (2)'!$A:$F,5,FALSE),"")</f>
        <v>／</v>
      </c>
      <c r="I17" s="160" t="str">
        <f>IFERROR(VLOOKUP($B17&amp;I$1,'デイリーデータ (2)'!$A:$F,5,FALSE),"")</f>
        <v>●</v>
      </c>
      <c r="J17" s="160" t="str">
        <f>IFERROR(VLOOKUP($B17&amp;J$1,'デイリーデータ (2)'!$A:$F,5,FALSE),"")</f>
        <v/>
      </c>
      <c r="K17" s="160" t="str">
        <f>IFERROR(VLOOKUP($B17&amp;K$1,'デイリーデータ (2)'!$A:$F,5,FALSE),"")</f>
        <v/>
      </c>
      <c r="L17" s="160" t="str">
        <f>IFERROR(VLOOKUP($B17&amp;L$1,'デイリーデータ (2)'!$A:$F,5,FALSE),"")</f>
        <v/>
      </c>
      <c r="M17" s="160" t="str">
        <f>IFERROR(VLOOKUP($B17&amp;M$1,'デイリーデータ (2)'!$A:$F,5,FALSE),"")</f>
        <v/>
      </c>
      <c r="N17" s="160" t="str">
        <f>IFERROR(VLOOKUP($B17&amp;N$1,'デイリーデータ (2)'!$A:$F,5,FALSE),"")</f>
        <v/>
      </c>
      <c r="O17" s="160" t="str">
        <f>IFERROR(VLOOKUP($B17&amp;O$1,'デイリーデータ (2)'!$A:$F,5,FALSE),"")</f>
        <v>○</v>
      </c>
      <c r="P17" s="160" t="str">
        <f>IFERROR(VLOOKUP($B17&amp;P$1,'デイリーデータ (2)'!$A:$F,5,FALSE),"")</f>
        <v>当</v>
      </c>
      <c r="Q17" s="160" t="str">
        <f>IFERROR(VLOOKUP($B17&amp;Q$1,'デイリーデータ (2)'!$A:$F,5,FALSE),"")</f>
        <v>明</v>
      </c>
      <c r="R17" s="160" t="str">
        <f>IFERROR(VLOOKUP($B17&amp;R$1,'デイリーデータ (2)'!$A:$F,5,FALSE),"")</f>
        <v>●</v>
      </c>
      <c r="S17" s="160" t="str">
        <f>IFERROR(VLOOKUP($B17&amp;S$1,'デイリーデータ (2)'!$A:$F,5,FALSE),"")</f>
        <v/>
      </c>
      <c r="T17" s="160" t="str">
        <f>IFERROR(VLOOKUP($B17&amp;T$1,'デイリーデータ (2)'!$A:$F,5,FALSE),"")</f>
        <v/>
      </c>
      <c r="U17" s="160" t="str">
        <f>IFERROR(VLOOKUP($B17&amp;U$1,'デイリーデータ (2)'!$A:$F,5,FALSE),"")</f>
        <v/>
      </c>
      <c r="V17" s="160" t="str">
        <f>IFERROR(VLOOKUP($B17&amp;V$1,'デイリーデータ (2)'!$A:$F,5,FALSE),"")</f>
        <v>／</v>
      </c>
      <c r="W17" s="160" t="str">
        <f>IFERROR(VLOOKUP($B17&amp;W$1,'デイリーデータ (2)'!$A:$F,5,FALSE),"")</f>
        <v>●</v>
      </c>
      <c r="X17" s="160" t="str">
        <f>IFERROR(VLOOKUP($B17&amp;X$1,'デイリーデータ (2)'!$A:$F,5,FALSE),"")</f>
        <v/>
      </c>
      <c r="Y17" s="160" t="str">
        <f>IFERROR(VLOOKUP($B17&amp;Y$1,'デイリーデータ (2)'!$A:$F,5,FALSE),"")</f>
        <v/>
      </c>
      <c r="Z17" s="160" t="str">
        <f>IFERROR(VLOOKUP($B17&amp;Z$1,'デイリーデータ (2)'!$A:$F,5,FALSE),"")</f>
        <v/>
      </c>
      <c r="AA17" s="160" t="str">
        <f>IFERROR(VLOOKUP($B17&amp;AA$1,'デイリーデータ (2)'!$A:$F,5,FALSE),"")</f>
        <v/>
      </c>
      <c r="AB17" s="160" t="str">
        <f>IFERROR(VLOOKUP($B17&amp;AB$1,'デイリーデータ (2)'!$A:$F,5,FALSE),"")</f>
        <v/>
      </c>
      <c r="AC17" s="160" t="str">
        <f>IFERROR(VLOOKUP($B17&amp;AC$1,'デイリーデータ (2)'!$A:$F,5,FALSE),"")</f>
        <v>○</v>
      </c>
      <c r="AD17" s="160" t="str">
        <f>IFERROR(VLOOKUP($B17&amp;AD$1,'デイリーデータ (2)'!$A:$F,5,FALSE),"")</f>
        <v>当</v>
      </c>
      <c r="AE17" s="160" t="str">
        <f>IFERROR(VLOOKUP($B17&amp;AE$1,'デイリーデータ (2)'!$A:$F,5,FALSE),"")</f>
        <v>明</v>
      </c>
      <c r="AF17" s="160" t="str">
        <f>IFERROR(VLOOKUP($B17&amp;AF$1,'デイリーデータ (2)'!$A:$F,5,FALSE),"")</f>
        <v>●</v>
      </c>
      <c r="AG17" s="160" t="str">
        <f>IFERROR(VLOOKUP($B17&amp;AG$1,'デイリーデータ (2)'!$A:$F,5,FALSE),"")</f>
        <v/>
      </c>
      <c r="AH17" s="162" t="str">
        <f>IFERROR(VLOOKUP($B17&amp;AH$1,'デイリーデータ (2)'!$A:$F,5,FALSE),"")</f>
        <v/>
      </c>
    </row>
    <row r="18" spans="1:34" ht="13.15" customHeight="1" x14ac:dyDescent="0.2">
      <c r="A18" s="223">
        <f>IFERROR(IF(A17+1&lt;=MAX('デイリーデータ (2)'!G:G),A17+1,""),"")</f>
        <v>16</v>
      </c>
      <c r="B18" s="233" t="str">
        <f>IFERROR(VLOOKUP(A18,スタッフ!A:C,2,FALSE),"")</f>
        <v>97962</v>
      </c>
      <c r="C18" s="162" t="str">
        <f>IFERROR(VLOOKUP(A18,スタッフ!A:C,3,FALSE),"")</f>
        <v>林 亮子</v>
      </c>
      <c r="D18" s="238" t="str">
        <f>IFERROR(VLOOKUP($B18&amp;D$1,'デイリーデータ (2)'!$A:$F,5,FALSE),"")</f>
        <v/>
      </c>
      <c r="E18" s="160" t="str">
        <f>IFERROR(VLOOKUP($B18&amp;E$1,'デイリーデータ (2)'!$A:$F,5,FALSE),"")</f>
        <v/>
      </c>
      <c r="F18" s="160" t="str">
        <f>IFERROR(VLOOKUP($B18&amp;F$1,'デイリーデータ (2)'!$A:$F,5,FALSE),"")</f>
        <v/>
      </c>
      <c r="G18" s="160" t="str">
        <f>IFERROR(VLOOKUP($B18&amp;G$1,'デイリーデータ (2)'!$A:$F,5,FALSE),"")</f>
        <v/>
      </c>
      <c r="H18" s="160" t="str">
        <f>IFERROR(VLOOKUP($B18&amp;H$1,'デイリーデータ (2)'!$A:$F,5,FALSE),"")</f>
        <v>○</v>
      </c>
      <c r="I18" s="160" t="str">
        <f>IFERROR(VLOOKUP($B18&amp;I$1,'デイリーデータ (2)'!$A:$F,5,FALSE),"")</f>
        <v>●</v>
      </c>
      <c r="J18" s="160" t="str">
        <f>IFERROR(VLOOKUP($B18&amp;J$1,'デイリーデータ (2)'!$A:$F,5,FALSE),"")</f>
        <v/>
      </c>
      <c r="K18" s="160" t="str">
        <f>IFERROR(VLOOKUP($B18&amp;K$1,'デイリーデータ (2)'!$A:$F,5,FALSE),"")</f>
        <v/>
      </c>
      <c r="L18" s="160" t="str">
        <f>IFERROR(VLOOKUP($B18&amp;L$1,'デイリーデータ (2)'!$A:$F,5,FALSE),"")</f>
        <v>当</v>
      </c>
      <c r="M18" s="160" t="str">
        <f>IFERROR(VLOOKUP($B18&amp;M$1,'デイリーデータ (2)'!$A:$F,5,FALSE),"")</f>
        <v>明</v>
      </c>
      <c r="N18" s="160" t="str">
        <f>IFERROR(VLOOKUP($B18&amp;N$1,'デイリーデータ (2)'!$A:$F,5,FALSE),"")</f>
        <v/>
      </c>
      <c r="O18" s="160" t="str">
        <f>IFERROR(VLOOKUP($B18&amp;O$1,'デイリーデータ (2)'!$A:$F,5,FALSE),"")</f>
        <v>／</v>
      </c>
      <c r="P18" s="160" t="str">
        <f>IFERROR(VLOOKUP($B18&amp;P$1,'デイリーデータ (2)'!$A:$F,5,FALSE),"")</f>
        <v>●</v>
      </c>
      <c r="Q18" s="160" t="str">
        <f>IFERROR(VLOOKUP($B18&amp;Q$1,'デイリーデータ (2)'!$A:$F,5,FALSE),"")</f>
        <v/>
      </c>
      <c r="R18" s="160" t="str">
        <f>IFERROR(VLOOKUP($B18&amp;R$1,'デイリーデータ (2)'!$A:$F,5,FALSE),"")</f>
        <v/>
      </c>
      <c r="S18" s="160" t="str">
        <f>IFERROR(VLOOKUP($B18&amp;S$1,'デイリーデータ (2)'!$A:$F,5,FALSE),"")</f>
        <v/>
      </c>
      <c r="T18" s="160" t="str">
        <f>IFERROR(VLOOKUP($B18&amp;T$1,'デイリーデータ (2)'!$A:$F,5,FALSE),"")</f>
        <v/>
      </c>
      <c r="U18" s="160" t="str">
        <f>IFERROR(VLOOKUP($B18&amp;U$1,'デイリーデータ (2)'!$A:$F,5,FALSE),"")</f>
        <v/>
      </c>
      <c r="V18" s="160" t="str">
        <f>IFERROR(VLOOKUP($B18&amp;V$1,'デイリーデータ (2)'!$A:$F,5,FALSE),"")</f>
        <v>○</v>
      </c>
      <c r="W18" s="160" t="str">
        <f>IFERROR(VLOOKUP($B18&amp;W$1,'デイリーデータ (2)'!$A:$F,5,FALSE),"")</f>
        <v>●</v>
      </c>
      <c r="X18" s="160" t="str">
        <f>IFERROR(VLOOKUP($B18&amp;X$1,'デイリーデータ (2)'!$A:$F,5,FALSE),"")</f>
        <v/>
      </c>
      <c r="Y18" s="160" t="str">
        <f>IFERROR(VLOOKUP($B18&amp;Y$1,'デイリーデータ (2)'!$A:$F,5,FALSE),"")</f>
        <v/>
      </c>
      <c r="Z18" s="160" t="str">
        <f>IFERROR(VLOOKUP($B18&amp;Z$1,'デイリーデータ (2)'!$A:$F,5,FALSE),"")</f>
        <v/>
      </c>
      <c r="AA18" s="160" t="str">
        <f>IFERROR(VLOOKUP($B18&amp;AA$1,'デイリーデータ (2)'!$A:$F,5,FALSE),"")</f>
        <v/>
      </c>
      <c r="AB18" s="160" t="str">
        <f>IFERROR(VLOOKUP($B18&amp;AB$1,'デイリーデータ (2)'!$A:$F,5,FALSE),"")</f>
        <v/>
      </c>
      <c r="AC18" s="160" t="str">
        <f>IFERROR(VLOOKUP($B18&amp;AC$1,'デイリーデータ (2)'!$A:$F,5,FALSE),"")</f>
        <v>／</v>
      </c>
      <c r="AD18" s="160" t="str">
        <f>IFERROR(VLOOKUP($B18&amp;AD$1,'デイリーデータ (2)'!$A:$F,5,FALSE),"")</f>
        <v>●</v>
      </c>
      <c r="AE18" s="160" t="str">
        <f>IFERROR(VLOOKUP($B18&amp;AE$1,'デイリーデータ (2)'!$A:$F,5,FALSE),"")</f>
        <v/>
      </c>
      <c r="AF18" s="160" t="str">
        <f>IFERROR(VLOOKUP($B18&amp;AF$1,'デイリーデータ (2)'!$A:$F,5,FALSE),"")</f>
        <v/>
      </c>
      <c r="AG18" s="160" t="str">
        <f>IFERROR(VLOOKUP($B18&amp;AG$1,'デイリーデータ (2)'!$A:$F,5,FALSE),"")</f>
        <v>当</v>
      </c>
      <c r="AH18" s="162" t="str">
        <f>IFERROR(VLOOKUP($B18&amp;AH$1,'デイリーデータ (2)'!$A:$F,5,FALSE),"")</f>
        <v/>
      </c>
    </row>
    <row r="19" spans="1:34" ht="13.15" customHeight="1" x14ac:dyDescent="0.2">
      <c r="A19" s="223">
        <f>IFERROR(IF(A18+1&lt;=MAX('デイリーデータ (2)'!G:G),A18+1,""),"")</f>
        <v>17</v>
      </c>
      <c r="B19" s="233" t="str">
        <f>IFERROR(VLOOKUP(A19,スタッフ!A:C,2,FALSE),"")</f>
        <v>103814</v>
      </c>
      <c r="C19" s="162" t="str">
        <f>IFERROR(VLOOKUP(A19,スタッフ!A:C,3,FALSE),"")</f>
        <v>田村 能之</v>
      </c>
      <c r="D19" s="238" t="str">
        <f>IFERROR(VLOOKUP($B19&amp;D$1,'デイリーデータ (2)'!$A:$F,5,FALSE),"")</f>
        <v/>
      </c>
      <c r="E19" s="160" t="str">
        <f>IFERROR(VLOOKUP($B19&amp;E$1,'デイリーデータ (2)'!$A:$F,5,FALSE),"")</f>
        <v/>
      </c>
      <c r="F19" s="160" t="str">
        <f>IFERROR(VLOOKUP($B19&amp;F$1,'デイリーデータ (2)'!$A:$F,5,FALSE),"")</f>
        <v/>
      </c>
      <c r="G19" s="160" t="str">
        <f>IFERROR(VLOOKUP($B19&amp;G$1,'デイリーデータ (2)'!$A:$F,5,FALSE),"")</f>
        <v/>
      </c>
      <c r="H19" s="160" t="str">
        <f>IFERROR(VLOOKUP($B19&amp;H$1,'デイリーデータ (2)'!$A:$F,5,FALSE),"")</f>
        <v>当</v>
      </c>
      <c r="I19" s="160" t="str">
        <f>IFERROR(VLOOKUP($B19&amp;I$1,'デイリーデータ (2)'!$A:$F,5,FALSE),"")</f>
        <v>明</v>
      </c>
      <c r="J19" s="160" t="str">
        <f>IFERROR(VLOOKUP($B19&amp;J$1,'デイリーデータ (2)'!$A:$F,5,FALSE),"")</f>
        <v>●</v>
      </c>
      <c r="K19" s="160" t="str">
        <f>IFERROR(VLOOKUP($B19&amp;K$1,'デイリーデータ (2)'!$A:$F,5,FALSE),"")</f>
        <v/>
      </c>
      <c r="L19" s="160" t="str">
        <f>IFERROR(VLOOKUP($B19&amp;L$1,'デイリーデータ (2)'!$A:$F,5,FALSE),"")</f>
        <v/>
      </c>
      <c r="M19" s="160" t="str">
        <f>IFERROR(VLOOKUP($B19&amp;M$1,'デイリーデータ (2)'!$A:$F,5,FALSE),"")</f>
        <v>当</v>
      </c>
      <c r="N19" s="160" t="str">
        <f>IFERROR(VLOOKUP($B19&amp;N$1,'デイリーデータ (2)'!$A:$F,5,FALSE),"")</f>
        <v>明</v>
      </c>
      <c r="O19" s="160" t="str">
        <f>IFERROR(VLOOKUP($B19&amp;O$1,'デイリーデータ (2)'!$A:$F,5,FALSE),"")</f>
        <v>○</v>
      </c>
      <c r="P19" s="160" t="str">
        <f>IFERROR(VLOOKUP($B19&amp;P$1,'デイリーデータ (2)'!$A:$F,5,FALSE),"")</f>
        <v>●</v>
      </c>
      <c r="Q19" s="160" t="str">
        <f>IFERROR(VLOOKUP($B19&amp;Q$1,'デイリーデータ (2)'!$A:$F,5,FALSE),"")</f>
        <v/>
      </c>
      <c r="R19" s="160" t="str">
        <f>IFERROR(VLOOKUP($B19&amp;R$1,'デイリーデータ (2)'!$A:$F,5,FALSE),"")</f>
        <v/>
      </c>
      <c r="S19" s="160" t="str">
        <f>IFERROR(VLOOKUP($B19&amp;S$1,'デイリーデータ (2)'!$A:$F,5,FALSE),"")</f>
        <v/>
      </c>
      <c r="T19" s="160" t="str">
        <f>IFERROR(VLOOKUP($B19&amp;T$1,'デイリーデータ (2)'!$A:$F,5,FALSE),"")</f>
        <v/>
      </c>
      <c r="U19" s="160" t="str">
        <f>IFERROR(VLOOKUP($B19&amp;U$1,'デイリーデータ (2)'!$A:$F,5,FALSE),"")</f>
        <v>当</v>
      </c>
      <c r="V19" s="160" t="str">
        <f>IFERROR(VLOOKUP($B19&amp;V$1,'デイリーデータ (2)'!$A:$F,5,FALSE),"")</f>
        <v>明</v>
      </c>
      <c r="W19" s="160" t="str">
        <f>IFERROR(VLOOKUP($B19&amp;W$1,'デイリーデータ (2)'!$A:$F,5,FALSE),"")</f>
        <v>●</v>
      </c>
      <c r="X19" s="160" t="str">
        <f>IFERROR(VLOOKUP($B19&amp;X$1,'デイリーデータ (2)'!$A:$F,5,FALSE),"")</f>
        <v/>
      </c>
      <c r="Y19" s="160" t="str">
        <f>IFERROR(VLOOKUP($B19&amp;Y$1,'デイリーデータ (2)'!$A:$F,5,FALSE),"")</f>
        <v/>
      </c>
      <c r="Z19" s="160" t="str">
        <f>IFERROR(VLOOKUP($B19&amp;Z$1,'デイリーデータ (2)'!$A:$F,5,FALSE),"")</f>
        <v/>
      </c>
      <c r="AA19" s="160" t="str">
        <f>IFERROR(VLOOKUP($B19&amp;AA$1,'デイリーデータ (2)'!$A:$F,5,FALSE),"")</f>
        <v/>
      </c>
      <c r="AB19" s="160" t="str">
        <f>IFERROR(VLOOKUP($B19&amp;AB$1,'デイリーデータ (2)'!$A:$F,5,FALSE),"")</f>
        <v/>
      </c>
      <c r="AC19" s="160" t="str">
        <f>IFERROR(VLOOKUP($B19&amp;AC$1,'デイリーデータ (2)'!$A:$F,5,FALSE),"")</f>
        <v>○</v>
      </c>
      <c r="AD19" s="160" t="str">
        <f>IFERROR(VLOOKUP($B19&amp;AD$1,'デイリーデータ (2)'!$A:$F,5,FALSE),"")</f>
        <v>●</v>
      </c>
      <c r="AE19" s="160" t="str">
        <f>IFERROR(VLOOKUP($B19&amp;AE$1,'デイリーデータ (2)'!$A:$F,5,FALSE),"")</f>
        <v/>
      </c>
      <c r="AF19" s="160" t="str">
        <f>IFERROR(VLOOKUP($B19&amp;AF$1,'デイリーデータ (2)'!$A:$F,5,FALSE),"")</f>
        <v>当</v>
      </c>
      <c r="AG19" s="160" t="str">
        <f>IFERROR(VLOOKUP($B19&amp;AG$1,'デイリーデータ (2)'!$A:$F,5,FALSE),"")</f>
        <v>明</v>
      </c>
      <c r="AH19" s="162" t="str">
        <f>IFERROR(VLOOKUP($B19&amp;AH$1,'デイリーデータ (2)'!$A:$F,5,FALSE),"")</f>
        <v/>
      </c>
    </row>
    <row r="20" spans="1:34" ht="13.15" customHeight="1" x14ac:dyDescent="0.2">
      <c r="A20" s="223">
        <f>IFERROR(IF(A19+1&lt;=MAX('デイリーデータ (2)'!G:G),A19+1,""),"")</f>
        <v>18</v>
      </c>
      <c r="B20" s="233" t="str">
        <f>IFERROR(VLOOKUP(A20,スタッフ!A:C,2,FALSE),"")</f>
        <v>109997</v>
      </c>
      <c r="C20" s="162" t="str">
        <f>IFERROR(VLOOKUP(A20,スタッフ!A:C,3,FALSE),"")</f>
        <v>庵 緋沙子</v>
      </c>
      <c r="D20" s="238" t="str">
        <f>IFERROR(VLOOKUP($B20&amp;D$1,'デイリーデータ (2)'!$A:$F,5,FALSE),"")</f>
        <v/>
      </c>
      <c r="E20" s="160" t="str">
        <f>IFERROR(VLOOKUP($B20&amp;E$1,'デイリーデータ (2)'!$A:$F,5,FALSE),"")</f>
        <v/>
      </c>
      <c r="F20" s="160" t="str">
        <f>IFERROR(VLOOKUP($B20&amp;F$1,'デイリーデータ (2)'!$A:$F,5,FALSE),"")</f>
        <v/>
      </c>
      <c r="G20" s="160" t="str">
        <f>IFERROR(VLOOKUP($B20&amp;G$1,'デイリーデータ (2)'!$A:$F,5,FALSE),"")</f>
        <v/>
      </c>
      <c r="H20" s="160" t="str">
        <f>IFERROR(VLOOKUP($B20&amp;H$1,'デイリーデータ (2)'!$A:$F,5,FALSE),"")</f>
        <v>○</v>
      </c>
      <c r="I20" s="160" t="str">
        <f>IFERROR(VLOOKUP($B20&amp;I$1,'デイリーデータ (2)'!$A:$F,5,FALSE),"")</f>
        <v>●</v>
      </c>
      <c r="J20" s="160" t="str">
        <f>IFERROR(VLOOKUP($B20&amp;J$1,'デイリーデータ (2)'!$A:$F,5,FALSE),"")</f>
        <v>当</v>
      </c>
      <c r="K20" s="160" t="str">
        <f>IFERROR(VLOOKUP($B20&amp;K$1,'デイリーデータ (2)'!$A:$F,5,FALSE),"")</f>
        <v>明</v>
      </c>
      <c r="L20" s="160" t="str">
        <f>IFERROR(VLOOKUP($B20&amp;L$1,'デイリーデータ (2)'!$A:$F,5,FALSE),"")</f>
        <v/>
      </c>
      <c r="M20" s="160" t="str">
        <f>IFERROR(VLOOKUP($B20&amp;M$1,'デイリーデータ (2)'!$A:$F,5,FALSE),"")</f>
        <v/>
      </c>
      <c r="N20" s="160" t="str">
        <f>IFERROR(VLOOKUP($B20&amp;N$1,'デイリーデータ (2)'!$A:$F,5,FALSE),"")</f>
        <v/>
      </c>
      <c r="O20" s="160" t="str">
        <f>IFERROR(VLOOKUP($B20&amp;O$1,'デイリーデータ (2)'!$A:$F,5,FALSE),"")</f>
        <v>当</v>
      </c>
      <c r="P20" s="160" t="str">
        <f>IFERROR(VLOOKUP($B20&amp;P$1,'デイリーデータ (2)'!$A:$F,5,FALSE),"")</f>
        <v>明</v>
      </c>
      <c r="Q20" s="160" t="str">
        <f>IFERROR(VLOOKUP($B20&amp;Q$1,'デイリーデータ (2)'!$A:$F,5,FALSE),"")</f>
        <v>●</v>
      </c>
      <c r="R20" s="160" t="str">
        <f>IFERROR(VLOOKUP($B20&amp;R$1,'デイリーデータ (2)'!$A:$F,5,FALSE),"")</f>
        <v/>
      </c>
      <c r="S20" s="160" t="str">
        <f>IFERROR(VLOOKUP($B20&amp;S$1,'デイリーデータ (2)'!$A:$F,5,FALSE),"")</f>
        <v/>
      </c>
      <c r="T20" s="160" t="str">
        <f>IFERROR(VLOOKUP($B20&amp;T$1,'デイリーデータ (2)'!$A:$F,5,FALSE),"")</f>
        <v/>
      </c>
      <c r="U20" s="160" t="str">
        <f>IFERROR(VLOOKUP($B20&amp;U$1,'デイリーデータ (2)'!$A:$F,5,FALSE),"")</f>
        <v/>
      </c>
      <c r="V20" s="160" t="str">
        <f>IFERROR(VLOOKUP($B20&amp;V$1,'デイリーデータ (2)'!$A:$F,5,FALSE),"")</f>
        <v>○</v>
      </c>
      <c r="W20" s="160" t="str">
        <f>IFERROR(VLOOKUP($B20&amp;W$1,'デイリーデータ (2)'!$A:$F,5,FALSE),"")</f>
        <v>●</v>
      </c>
      <c r="X20" s="160" t="str">
        <f>IFERROR(VLOOKUP($B20&amp;X$1,'デイリーデータ (2)'!$A:$F,5,FALSE),"")</f>
        <v>当</v>
      </c>
      <c r="Y20" s="160" t="str">
        <f>IFERROR(VLOOKUP($B20&amp;Y$1,'デイリーデータ (2)'!$A:$F,5,FALSE),"")</f>
        <v>明</v>
      </c>
      <c r="Z20" s="160" t="str">
        <f>IFERROR(VLOOKUP($B20&amp;Z$1,'デイリーデータ (2)'!$A:$F,5,FALSE),"")</f>
        <v/>
      </c>
      <c r="AA20" s="160" t="str">
        <f>IFERROR(VLOOKUP($B20&amp;AA$1,'デイリーデータ (2)'!$A:$F,5,FALSE),"")</f>
        <v/>
      </c>
      <c r="AB20" s="160" t="str">
        <f>IFERROR(VLOOKUP($B20&amp;AB$1,'デイリーデータ (2)'!$A:$F,5,FALSE),"")</f>
        <v/>
      </c>
      <c r="AC20" s="160" t="str">
        <f>IFERROR(VLOOKUP($B20&amp;AC$1,'デイリーデータ (2)'!$A:$F,5,FALSE),"")</f>
        <v>／</v>
      </c>
      <c r="AD20" s="160" t="str">
        <f>IFERROR(VLOOKUP($B20&amp;AD$1,'デイリーデータ (2)'!$A:$F,5,FALSE),"")</f>
        <v>●</v>
      </c>
      <c r="AE20" s="160" t="str">
        <f>IFERROR(VLOOKUP($B20&amp;AE$1,'デイリーデータ (2)'!$A:$F,5,FALSE),"")</f>
        <v/>
      </c>
      <c r="AF20" s="160" t="str">
        <f>IFERROR(VLOOKUP($B20&amp;AF$1,'デイリーデータ (2)'!$A:$F,5,FALSE),"")</f>
        <v/>
      </c>
      <c r="AG20" s="160" t="str">
        <f>IFERROR(VLOOKUP($B20&amp;AG$1,'デイリーデータ (2)'!$A:$F,5,FALSE),"")</f>
        <v/>
      </c>
      <c r="AH20" s="162" t="str">
        <f>IFERROR(VLOOKUP($B20&amp;AH$1,'デイリーデータ (2)'!$A:$F,5,FALSE),"")</f>
        <v/>
      </c>
    </row>
    <row r="21" spans="1:34" ht="13.15" customHeight="1" x14ac:dyDescent="0.2">
      <c r="A21" s="223">
        <f>IFERROR(IF(A20+1&lt;=MAX('デイリーデータ (2)'!G:G),A20+1,""),"")</f>
        <v>19</v>
      </c>
      <c r="B21" s="233" t="str">
        <f>IFERROR(VLOOKUP(A21,スタッフ!A:C,2,FALSE),"")</f>
        <v>79269</v>
      </c>
      <c r="C21" s="162" t="str">
        <f>IFERROR(VLOOKUP(A21,スタッフ!A:C,3,FALSE),"")</f>
        <v>冨田 紗詠子</v>
      </c>
      <c r="D21" s="238" t="str">
        <f>IFERROR(VLOOKUP($B21&amp;D$1,'デイリーデータ (2)'!$A:$F,5,FALSE),"")</f>
        <v/>
      </c>
      <c r="E21" s="160" t="str">
        <f>IFERROR(VLOOKUP($B21&amp;E$1,'デイリーデータ (2)'!$A:$F,5,FALSE),"")</f>
        <v/>
      </c>
      <c r="F21" s="160" t="str">
        <f>IFERROR(VLOOKUP($B21&amp;F$1,'デイリーデータ (2)'!$A:$F,5,FALSE),"")</f>
        <v/>
      </c>
      <c r="G21" s="160" t="str">
        <f>IFERROR(VLOOKUP($B21&amp;G$1,'デイリーデータ (2)'!$A:$F,5,FALSE),"")</f>
        <v/>
      </c>
      <c r="H21" s="160" t="str">
        <f>IFERROR(VLOOKUP($B21&amp;H$1,'デイリーデータ (2)'!$A:$F,5,FALSE),"")</f>
        <v>○</v>
      </c>
      <c r="I21" s="160" t="str">
        <f>IFERROR(VLOOKUP($B21&amp;I$1,'デイリーデータ (2)'!$A:$F,5,FALSE),"")</f>
        <v>●</v>
      </c>
      <c r="J21" s="160" t="str">
        <f>IFERROR(VLOOKUP($B21&amp;J$1,'デイリーデータ (2)'!$A:$F,5,FALSE),"")</f>
        <v/>
      </c>
      <c r="K21" s="160" t="str">
        <f>IFERROR(VLOOKUP($B21&amp;K$1,'デイリーデータ (2)'!$A:$F,5,FALSE),"")</f>
        <v/>
      </c>
      <c r="L21" s="160" t="str">
        <f>IFERROR(VLOOKUP($B21&amp;L$1,'デイリーデータ (2)'!$A:$F,5,FALSE),"")</f>
        <v/>
      </c>
      <c r="M21" s="160" t="str">
        <f>IFERROR(VLOOKUP($B21&amp;M$1,'デイリーデータ (2)'!$A:$F,5,FALSE),"")</f>
        <v/>
      </c>
      <c r="N21" s="160" t="str">
        <f>IFERROR(VLOOKUP($B21&amp;N$1,'デイリーデータ (2)'!$A:$F,5,FALSE),"")</f>
        <v/>
      </c>
      <c r="O21" s="160" t="str">
        <f>IFERROR(VLOOKUP($B21&amp;O$1,'デイリーデータ (2)'!$A:$F,5,FALSE),"")</f>
        <v>○</v>
      </c>
      <c r="P21" s="160" t="str">
        <f>IFERROR(VLOOKUP($B21&amp;P$1,'デイリーデータ (2)'!$A:$F,5,FALSE),"")</f>
        <v>●</v>
      </c>
      <c r="Q21" s="160" t="str">
        <f>IFERROR(VLOOKUP($B21&amp;Q$1,'デイリーデータ (2)'!$A:$F,5,FALSE),"")</f>
        <v/>
      </c>
      <c r="R21" s="160" t="str">
        <f>IFERROR(VLOOKUP($B21&amp;R$1,'デイリーデータ (2)'!$A:$F,5,FALSE),"")</f>
        <v/>
      </c>
      <c r="S21" s="160" t="str">
        <f>IFERROR(VLOOKUP($B21&amp;S$1,'デイリーデータ (2)'!$A:$F,5,FALSE),"")</f>
        <v/>
      </c>
      <c r="T21" s="160" t="str">
        <f>IFERROR(VLOOKUP($B21&amp;T$1,'デイリーデータ (2)'!$A:$F,5,FALSE),"")</f>
        <v/>
      </c>
      <c r="U21" s="160" t="str">
        <f>IFERROR(VLOOKUP($B21&amp;U$1,'デイリーデータ (2)'!$A:$F,5,FALSE),"")</f>
        <v/>
      </c>
      <c r="V21" s="160" t="str">
        <f>IFERROR(VLOOKUP($B21&amp;V$1,'デイリーデータ (2)'!$A:$F,5,FALSE),"")</f>
        <v>○</v>
      </c>
      <c r="W21" s="160" t="str">
        <f>IFERROR(VLOOKUP($B21&amp;W$1,'デイリーデータ (2)'!$A:$F,5,FALSE),"")</f>
        <v>●</v>
      </c>
      <c r="X21" s="160" t="str">
        <f>IFERROR(VLOOKUP($B21&amp;X$1,'デイリーデータ (2)'!$A:$F,5,FALSE),"")</f>
        <v/>
      </c>
      <c r="Y21" s="160" t="str">
        <f>IFERROR(VLOOKUP($B21&amp;Y$1,'デイリーデータ (2)'!$A:$F,5,FALSE),"")</f>
        <v/>
      </c>
      <c r="Z21" s="160" t="str">
        <f>IFERROR(VLOOKUP($B21&amp;Z$1,'デイリーデータ (2)'!$A:$F,5,FALSE),"")</f>
        <v/>
      </c>
      <c r="AA21" s="160" t="str">
        <f>IFERROR(VLOOKUP($B21&amp;AA$1,'デイリーデータ (2)'!$A:$F,5,FALSE),"")</f>
        <v/>
      </c>
      <c r="AB21" s="160" t="str">
        <f>IFERROR(VLOOKUP($B21&amp;AB$1,'デイリーデータ (2)'!$A:$F,5,FALSE),"")</f>
        <v/>
      </c>
      <c r="AC21" s="160" t="str">
        <f>IFERROR(VLOOKUP($B21&amp;AC$1,'デイリーデータ (2)'!$A:$F,5,FALSE),"")</f>
        <v>○</v>
      </c>
      <c r="AD21" s="160" t="str">
        <f>IFERROR(VLOOKUP($B21&amp;AD$1,'デイリーデータ (2)'!$A:$F,5,FALSE),"")</f>
        <v>●</v>
      </c>
      <c r="AE21" s="160" t="str">
        <f>IFERROR(VLOOKUP($B21&amp;AE$1,'デイリーデータ (2)'!$A:$F,5,FALSE),"")</f>
        <v/>
      </c>
      <c r="AF21" s="160" t="str">
        <f>IFERROR(VLOOKUP($B21&amp;AF$1,'デイリーデータ (2)'!$A:$F,5,FALSE),"")</f>
        <v/>
      </c>
      <c r="AG21" s="160" t="str">
        <f>IFERROR(VLOOKUP($B21&amp;AG$1,'デイリーデータ (2)'!$A:$F,5,FALSE),"")</f>
        <v/>
      </c>
      <c r="AH21" s="162" t="str">
        <f>IFERROR(VLOOKUP($B21&amp;AH$1,'デイリーデータ (2)'!$A:$F,5,FALSE),"")</f>
        <v/>
      </c>
    </row>
    <row r="22" spans="1:34" ht="13.15" customHeight="1" x14ac:dyDescent="0.2">
      <c r="A22" s="223">
        <f>IFERROR(IF(A21+1&lt;=MAX('デイリーデータ (2)'!G:G),A21+1,""),"")</f>
        <v>20</v>
      </c>
      <c r="B22" s="233" t="str">
        <f>IFERROR(VLOOKUP(A22,スタッフ!A:C,2,FALSE),"")</f>
        <v>88777</v>
      </c>
      <c r="C22" s="162" t="str">
        <f>IFERROR(VLOOKUP(A22,スタッフ!A:C,3,FALSE),"")</f>
        <v>黒田 奈菜子</v>
      </c>
      <c r="D22" s="238" t="str">
        <f>IFERROR(VLOOKUP($B22&amp;D$1,'デイリーデータ (2)'!$A:$F,5,FALSE),"")</f>
        <v/>
      </c>
      <c r="E22" s="160" t="str">
        <f>IFERROR(VLOOKUP($B22&amp;E$1,'デイリーデータ (2)'!$A:$F,5,FALSE),"")</f>
        <v/>
      </c>
      <c r="F22" s="160" t="str">
        <f>IFERROR(VLOOKUP($B22&amp;F$1,'デイリーデータ (2)'!$A:$F,5,FALSE),"")</f>
        <v/>
      </c>
      <c r="G22" s="160" t="str">
        <f>IFERROR(VLOOKUP($B22&amp;G$1,'デイリーデータ (2)'!$A:$F,5,FALSE),"")</f>
        <v/>
      </c>
      <c r="H22" s="160" t="str">
        <f>IFERROR(VLOOKUP($B22&amp;H$1,'デイリーデータ (2)'!$A:$F,5,FALSE),"")</f>
        <v>○</v>
      </c>
      <c r="I22" s="160" t="str">
        <f>IFERROR(VLOOKUP($B22&amp;I$1,'デイリーデータ (2)'!$A:$F,5,FALSE),"")</f>
        <v>●</v>
      </c>
      <c r="J22" s="160" t="str">
        <f>IFERROR(VLOOKUP($B22&amp;J$1,'デイリーデータ (2)'!$A:$F,5,FALSE),"")</f>
        <v/>
      </c>
      <c r="K22" s="160" t="str">
        <f>IFERROR(VLOOKUP($B22&amp;K$1,'デイリーデータ (2)'!$A:$F,5,FALSE),"")</f>
        <v/>
      </c>
      <c r="L22" s="160" t="str">
        <f>IFERROR(VLOOKUP($B22&amp;L$1,'デイリーデータ (2)'!$A:$F,5,FALSE),"")</f>
        <v/>
      </c>
      <c r="M22" s="160" t="str">
        <f>IFERROR(VLOOKUP($B22&amp;M$1,'デイリーデータ (2)'!$A:$F,5,FALSE),"")</f>
        <v/>
      </c>
      <c r="N22" s="160" t="str">
        <f>IFERROR(VLOOKUP($B22&amp;N$1,'デイリーデータ (2)'!$A:$F,5,FALSE),"")</f>
        <v/>
      </c>
      <c r="O22" s="160" t="str">
        <f>IFERROR(VLOOKUP($B22&amp;O$1,'デイリーデータ (2)'!$A:$F,5,FALSE),"")</f>
        <v>○</v>
      </c>
      <c r="P22" s="160" t="str">
        <f>IFERROR(VLOOKUP($B22&amp;P$1,'デイリーデータ (2)'!$A:$F,5,FALSE),"")</f>
        <v>●</v>
      </c>
      <c r="Q22" s="160" t="str">
        <f>IFERROR(VLOOKUP($B22&amp;Q$1,'デイリーデータ (2)'!$A:$F,5,FALSE),"")</f>
        <v/>
      </c>
      <c r="R22" s="160" t="str">
        <f>IFERROR(VLOOKUP($B22&amp;R$1,'デイリーデータ (2)'!$A:$F,5,FALSE),"")</f>
        <v/>
      </c>
      <c r="S22" s="160" t="str">
        <f>IFERROR(VLOOKUP($B22&amp;S$1,'デイリーデータ (2)'!$A:$F,5,FALSE),"")</f>
        <v/>
      </c>
      <c r="T22" s="160" t="str">
        <f>IFERROR(VLOOKUP($B22&amp;T$1,'デイリーデータ (2)'!$A:$F,5,FALSE),"")</f>
        <v/>
      </c>
      <c r="U22" s="160" t="str">
        <f>IFERROR(VLOOKUP($B22&amp;U$1,'デイリーデータ (2)'!$A:$F,5,FALSE),"")</f>
        <v/>
      </c>
      <c r="V22" s="160" t="str">
        <f>IFERROR(VLOOKUP($B22&amp;V$1,'デイリーデータ (2)'!$A:$F,5,FALSE),"")</f>
        <v>○</v>
      </c>
      <c r="W22" s="160" t="str">
        <f>IFERROR(VLOOKUP($B22&amp;W$1,'デイリーデータ (2)'!$A:$F,5,FALSE),"")</f>
        <v>●</v>
      </c>
      <c r="X22" s="160" t="str">
        <f>IFERROR(VLOOKUP($B22&amp;X$1,'デイリーデータ (2)'!$A:$F,5,FALSE),"")</f>
        <v/>
      </c>
      <c r="Y22" s="160" t="str">
        <f>IFERROR(VLOOKUP($B22&amp;Y$1,'デイリーデータ (2)'!$A:$F,5,FALSE),"")</f>
        <v/>
      </c>
      <c r="Z22" s="160" t="str">
        <f>IFERROR(VLOOKUP($B22&amp;Z$1,'デイリーデータ (2)'!$A:$F,5,FALSE),"")</f>
        <v/>
      </c>
      <c r="AA22" s="160" t="str">
        <f>IFERROR(VLOOKUP($B22&amp;AA$1,'デイリーデータ (2)'!$A:$F,5,FALSE),"")</f>
        <v/>
      </c>
      <c r="AB22" s="160" t="str">
        <f>IFERROR(VLOOKUP($B22&amp;AB$1,'デイリーデータ (2)'!$A:$F,5,FALSE),"")</f>
        <v/>
      </c>
      <c r="AC22" s="160" t="str">
        <f>IFERROR(VLOOKUP($B22&amp;AC$1,'デイリーデータ (2)'!$A:$F,5,FALSE),"")</f>
        <v>○</v>
      </c>
      <c r="AD22" s="160" t="str">
        <f>IFERROR(VLOOKUP($B22&amp;AD$1,'デイリーデータ (2)'!$A:$F,5,FALSE),"")</f>
        <v>●</v>
      </c>
      <c r="AE22" s="160" t="str">
        <f>IFERROR(VLOOKUP($B22&amp;AE$1,'デイリーデータ (2)'!$A:$F,5,FALSE),"")</f>
        <v/>
      </c>
      <c r="AF22" s="160" t="str">
        <f>IFERROR(VLOOKUP($B22&amp;AF$1,'デイリーデータ (2)'!$A:$F,5,FALSE),"")</f>
        <v/>
      </c>
      <c r="AG22" s="160" t="str">
        <f>IFERROR(VLOOKUP($B22&amp;AG$1,'デイリーデータ (2)'!$A:$F,5,FALSE),"")</f>
        <v/>
      </c>
      <c r="AH22" s="160" t="str">
        <f>IFERROR(VLOOKUP($B22&amp;AH$1,'デイリーデータ (2)'!$A:$F,5,FALSE),"")</f>
        <v/>
      </c>
    </row>
    <row r="23" spans="1:34" ht="13.15" customHeight="1" x14ac:dyDescent="0.2">
      <c r="A23" s="223">
        <f>IFERROR(IF(A22+1&lt;=MAX('デイリーデータ (2)'!G:G),A22+1,""),"")</f>
        <v>21</v>
      </c>
      <c r="B23" s="233" t="str">
        <f>IFERROR(VLOOKUP(A23,スタッフ!A:C,2,FALSE),"")</f>
        <v>94908</v>
      </c>
      <c r="C23" s="162" t="str">
        <f>IFERROR(VLOOKUP(A23,スタッフ!A:C,3,FALSE),"")</f>
        <v>長迫 千寛</v>
      </c>
      <c r="D23" s="238" t="str">
        <f>IFERROR(VLOOKUP($B23&amp;D$1,'デイリーデータ (2)'!$A:$F,5,FALSE),"")</f>
        <v/>
      </c>
      <c r="E23" s="160" t="str">
        <f>IFERROR(VLOOKUP($B23&amp;E$1,'デイリーデータ (2)'!$A:$F,5,FALSE),"")</f>
        <v/>
      </c>
      <c r="F23" s="160" t="str">
        <f>IFERROR(VLOOKUP($B23&amp;F$1,'デイリーデータ (2)'!$A:$F,5,FALSE),"")</f>
        <v/>
      </c>
      <c r="G23" s="160" t="str">
        <f>IFERROR(VLOOKUP($B23&amp;G$1,'デイリーデータ (2)'!$A:$F,5,FALSE),"")</f>
        <v/>
      </c>
      <c r="H23" s="160" t="str">
        <f>IFERROR(VLOOKUP($B23&amp;H$1,'デイリーデータ (2)'!$A:$F,5,FALSE),"")</f>
        <v>○</v>
      </c>
      <c r="I23" s="160" t="str">
        <f>IFERROR(VLOOKUP($B23&amp;I$1,'デイリーデータ (2)'!$A:$F,5,FALSE),"")</f>
        <v>●</v>
      </c>
      <c r="J23" s="160" t="str">
        <f>IFERROR(VLOOKUP($B23&amp;J$1,'デイリーデータ (2)'!$A:$F,5,FALSE),"")</f>
        <v/>
      </c>
      <c r="K23" s="160" t="str">
        <f>IFERROR(VLOOKUP($B23&amp;K$1,'デイリーデータ (2)'!$A:$F,5,FALSE),"")</f>
        <v/>
      </c>
      <c r="L23" s="160" t="str">
        <f>IFERROR(VLOOKUP($B23&amp;L$1,'デイリーデータ (2)'!$A:$F,5,FALSE),"")</f>
        <v/>
      </c>
      <c r="M23" s="160" t="str">
        <f>IFERROR(VLOOKUP($B23&amp;M$1,'デイリーデータ (2)'!$A:$F,5,FALSE),"")</f>
        <v/>
      </c>
      <c r="N23" s="160" t="str">
        <f>IFERROR(VLOOKUP($B23&amp;N$1,'デイリーデータ (2)'!$A:$F,5,FALSE),"")</f>
        <v/>
      </c>
      <c r="O23" s="160" t="str">
        <f>IFERROR(VLOOKUP($B23&amp;O$1,'デイリーデータ (2)'!$A:$F,5,FALSE),"")</f>
        <v>○</v>
      </c>
      <c r="P23" s="160" t="str">
        <f>IFERROR(VLOOKUP($B23&amp;P$1,'デイリーデータ (2)'!$A:$F,5,FALSE),"")</f>
        <v>●</v>
      </c>
      <c r="Q23" s="160" t="str">
        <f>IFERROR(VLOOKUP($B23&amp;Q$1,'デイリーデータ (2)'!$A:$F,5,FALSE),"")</f>
        <v/>
      </c>
      <c r="R23" s="160" t="str">
        <f>IFERROR(VLOOKUP($B23&amp;R$1,'デイリーデータ (2)'!$A:$F,5,FALSE),"")</f>
        <v/>
      </c>
      <c r="S23" s="160" t="str">
        <f>IFERROR(VLOOKUP($B23&amp;S$1,'デイリーデータ (2)'!$A:$F,5,FALSE),"")</f>
        <v/>
      </c>
      <c r="T23" s="160" t="str">
        <f>IFERROR(VLOOKUP($B23&amp;T$1,'デイリーデータ (2)'!$A:$F,5,FALSE),"")</f>
        <v/>
      </c>
      <c r="U23" s="160" t="str">
        <f>IFERROR(VLOOKUP($B23&amp;U$1,'デイリーデータ (2)'!$A:$F,5,FALSE),"")</f>
        <v/>
      </c>
      <c r="V23" s="160" t="str">
        <f>IFERROR(VLOOKUP($B23&amp;V$1,'デイリーデータ (2)'!$A:$F,5,FALSE),"")</f>
        <v>○</v>
      </c>
      <c r="W23" s="160" t="str">
        <f>IFERROR(VLOOKUP($B23&amp;W$1,'デイリーデータ (2)'!$A:$F,5,FALSE),"")</f>
        <v>●</v>
      </c>
      <c r="X23" s="160" t="str">
        <f>IFERROR(VLOOKUP($B23&amp;X$1,'デイリーデータ (2)'!$A:$F,5,FALSE),"")</f>
        <v/>
      </c>
      <c r="Y23" s="160" t="str">
        <f>IFERROR(VLOOKUP($B23&amp;Y$1,'デイリーデータ (2)'!$A:$F,5,FALSE),"")</f>
        <v/>
      </c>
      <c r="Z23" s="160" t="str">
        <f>IFERROR(VLOOKUP($B23&amp;Z$1,'デイリーデータ (2)'!$A:$F,5,FALSE),"")</f>
        <v/>
      </c>
      <c r="AA23" s="160" t="str">
        <f>IFERROR(VLOOKUP($B23&amp;AA$1,'デイリーデータ (2)'!$A:$F,5,FALSE),"")</f>
        <v/>
      </c>
      <c r="AB23" s="160" t="str">
        <f>IFERROR(VLOOKUP($B23&amp;AB$1,'デイリーデータ (2)'!$A:$F,5,FALSE),"")</f>
        <v/>
      </c>
      <c r="AC23" s="160" t="str">
        <f>IFERROR(VLOOKUP($B23&amp;AC$1,'デイリーデータ (2)'!$A:$F,5,FALSE),"")</f>
        <v>○</v>
      </c>
      <c r="AD23" s="160" t="str">
        <f>IFERROR(VLOOKUP($B23&amp;AD$1,'デイリーデータ (2)'!$A:$F,5,FALSE),"")</f>
        <v>●</v>
      </c>
      <c r="AE23" s="160" t="str">
        <f>IFERROR(VLOOKUP($B23&amp;AE$1,'デイリーデータ (2)'!$A:$F,5,FALSE),"")</f>
        <v/>
      </c>
      <c r="AF23" s="160" t="str">
        <f>IFERROR(VLOOKUP($B23&amp;AF$1,'デイリーデータ (2)'!$A:$F,5,FALSE),"")</f>
        <v/>
      </c>
      <c r="AG23" s="160" t="str">
        <f>IFERROR(VLOOKUP($B23&amp;AG$1,'デイリーデータ (2)'!$A:$F,5,FALSE),"")</f>
        <v/>
      </c>
      <c r="AH23" s="162" t="str">
        <f>IFERROR(VLOOKUP($B23&amp;AH$1,'デイリーデータ (2)'!$A:$F,5,FALSE),"")</f>
        <v/>
      </c>
    </row>
    <row r="24" spans="1:34" ht="13.15" customHeight="1" x14ac:dyDescent="0.2">
      <c r="A24" s="223">
        <f>IFERROR(IF(A23+1&lt;=MAX('デイリーデータ (2)'!G:G),A23+1,""),"")</f>
        <v>22</v>
      </c>
      <c r="B24" s="233" t="str">
        <f>IFERROR(VLOOKUP(A24,スタッフ!A:C,2,FALSE),"")</f>
        <v>97974</v>
      </c>
      <c r="C24" s="162" t="str">
        <f>IFERROR(VLOOKUP(A24,スタッフ!A:C,3,FALSE),"")</f>
        <v>吉田 汐里</v>
      </c>
      <c r="D24" s="238" t="str">
        <f>IFERROR(VLOOKUP($B24&amp;D$1,'デイリーデータ (2)'!$A:$F,5,FALSE),"")</f>
        <v/>
      </c>
      <c r="E24" s="160" t="str">
        <f>IFERROR(VLOOKUP($B24&amp;E$1,'デイリーデータ (2)'!$A:$F,5,FALSE),"")</f>
        <v/>
      </c>
      <c r="F24" s="160" t="str">
        <f>IFERROR(VLOOKUP($B24&amp;F$1,'デイリーデータ (2)'!$A:$F,5,FALSE),"")</f>
        <v/>
      </c>
      <c r="G24" s="160" t="str">
        <f>IFERROR(VLOOKUP($B24&amp;G$1,'デイリーデータ (2)'!$A:$F,5,FALSE),"")</f>
        <v/>
      </c>
      <c r="H24" s="160" t="str">
        <f>IFERROR(VLOOKUP($B24&amp;H$1,'デイリーデータ (2)'!$A:$F,5,FALSE),"")</f>
        <v>○</v>
      </c>
      <c r="I24" s="160" t="str">
        <f>IFERROR(VLOOKUP($B24&amp;I$1,'デイリーデータ (2)'!$A:$F,5,FALSE),"")</f>
        <v>●</v>
      </c>
      <c r="J24" s="160" t="str">
        <f>IFERROR(VLOOKUP($B24&amp;J$1,'デイリーデータ (2)'!$A:$F,5,FALSE),"")</f>
        <v/>
      </c>
      <c r="K24" s="160" t="str">
        <f>IFERROR(VLOOKUP($B24&amp;K$1,'デイリーデータ (2)'!$A:$F,5,FALSE),"")</f>
        <v/>
      </c>
      <c r="L24" s="160" t="str">
        <f>IFERROR(VLOOKUP($B24&amp;L$1,'デイリーデータ (2)'!$A:$F,5,FALSE),"")</f>
        <v/>
      </c>
      <c r="M24" s="160" t="str">
        <f>IFERROR(VLOOKUP($B24&amp;M$1,'デイリーデータ (2)'!$A:$F,5,FALSE),"")</f>
        <v/>
      </c>
      <c r="N24" s="160" t="str">
        <f>IFERROR(VLOOKUP($B24&amp;N$1,'デイリーデータ (2)'!$A:$F,5,FALSE),"")</f>
        <v/>
      </c>
      <c r="O24" s="160" t="str">
        <f>IFERROR(VLOOKUP($B24&amp;O$1,'デイリーデータ (2)'!$A:$F,5,FALSE),"")</f>
        <v>○</v>
      </c>
      <c r="P24" s="160" t="str">
        <f>IFERROR(VLOOKUP($B24&amp;P$1,'デイリーデータ (2)'!$A:$F,5,FALSE),"")</f>
        <v>●</v>
      </c>
      <c r="Q24" s="160" t="str">
        <f>IFERROR(VLOOKUP($B24&amp;Q$1,'デイリーデータ (2)'!$A:$F,5,FALSE),"")</f>
        <v/>
      </c>
      <c r="R24" s="160" t="str">
        <f>IFERROR(VLOOKUP($B24&amp;R$1,'デイリーデータ (2)'!$A:$F,5,FALSE),"")</f>
        <v/>
      </c>
      <c r="S24" s="160" t="str">
        <f>IFERROR(VLOOKUP($B24&amp;S$1,'デイリーデータ (2)'!$A:$F,5,FALSE),"")</f>
        <v/>
      </c>
      <c r="T24" s="160" t="str">
        <f>IFERROR(VLOOKUP($B24&amp;T$1,'デイリーデータ (2)'!$A:$F,5,FALSE),"")</f>
        <v/>
      </c>
      <c r="U24" s="160" t="str">
        <f>IFERROR(VLOOKUP($B24&amp;U$1,'デイリーデータ (2)'!$A:$F,5,FALSE),"")</f>
        <v/>
      </c>
      <c r="V24" s="160" t="str">
        <f>IFERROR(VLOOKUP($B24&amp;V$1,'デイリーデータ (2)'!$A:$F,5,FALSE),"")</f>
        <v>○</v>
      </c>
      <c r="W24" s="160" t="str">
        <f>IFERROR(VLOOKUP($B24&amp;W$1,'デイリーデータ (2)'!$A:$F,5,FALSE),"")</f>
        <v>●</v>
      </c>
      <c r="X24" s="160" t="str">
        <f>IFERROR(VLOOKUP($B24&amp;X$1,'デイリーデータ (2)'!$A:$F,5,FALSE),"")</f>
        <v/>
      </c>
      <c r="Y24" s="160" t="str">
        <f>IFERROR(VLOOKUP($B24&amp;Y$1,'デイリーデータ (2)'!$A:$F,5,FALSE),"")</f>
        <v/>
      </c>
      <c r="Z24" s="160" t="str">
        <f>IFERROR(VLOOKUP($B24&amp;Z$1,'デイリーデータ (2)'!$A:$F,5,FALSE),"")</f>
        <v/>
      </c>
      <c r="AA24" s="160" t="str">
        <f>IFERROR(VLOOKUP($B24&amp;AA$1,'デイリーデータ (2)'!$A:$F,5,FALSE),"")</f>
        <v/>
      </c>
      <c r="AB24" s="160" t="str">
        <f>IFERROR(VLOOKUP($B24&amp;AB$1,'デイリーデータ (2)'!$A:$F,5,FALSE),"")</f>
        <v/>
      </c>
      <c r="AC24" s="160" t="str">
        <f>IFERROR(VLOOKUP($B24&amp;AC$1,'デイリーデータ (2)'!$A:$F,5,FALSE),"")</f>
        <v>○</v>
      </c>
      <c r="AD24" s="160" t="str">
        <f>IFERROR(VLOOKUP($B24&amp;AD$1,'デイリーデータ (2)'!$A:$F,5,FALSE),"")</f>
        <v>●</v>
      </c>
      <c r="AE24" s="160" t="str">
        <f>IFERROR(VLOOKUP($B24&amp;AE$1,'デイリーデータ (2)'!$A:$F,5,FALSE),"")</f>
        <v/>
      </c>
      <c r="AF24" s="160" t="str">
        <f>IFERROR(VLOOKUP($B24&amp;AF$1,'デイリーデータ (2)'!$A:$F,5,FALSE),"")</f>
        <v/>
      </c>
      <c r="AG24" s="160" t="str">
        <f>IFERROR(VLOOKUP($B24&amp;AG$1,'デイリーデータ (2)'!$A:$F,5,FALSE),"")</f>
        <v/>
      </c>
      <c r="AH24" s="162" t="str">
        <f>IFERROR(VLOOKUP($B24&amp;AH$1,'デイリーデータ (2)'!$A:$F,5,FALSE),"")</f>
        <v/>
      </c>
    </row>
    <row r="25" spans="1:34" ht="13.15" customHeight="1" x14ac:dyDescent="0.2">
      <c r="A25" s="223">
        <f>IFERROR(IF(A24+1&lt;=MAX('デイリーデータ (2)'!G:G),A24+1,""),"")</f>
        <v>23</v>
      </c>
      <c r="B25" s="233" t="str">
        <f>IFERROR(VLOOKUP(A25,スタッフ!A:C,2,FALSE),"")</f>
        <v>109272</v>
      </c>
      <c r="C25" s="162" t="str">
        <f>IFERROR(VLOOKUP(A25,スタッフ!A:C,3,FALSE),"")</f>
        <v>齊藤 久紘</v>
      </c>
      <c r="D25" s="238" t="str">
        <f>IFERROR(VLOOKUP($B25&amp;D$1,'デイリーデータ (2)'!$A:$F,5,FALSE),"")</f>
        <v/>
      </c>
      <c r="E25" s="160" t="str">
        <f>IFERROR(VLOOKUP($B25&amp;E$1,'デイリーデータ (2)'!$A:$F,5,FALSE),"")</f>
        <v/>
      </c>
      <c r="F25" s="160" t="str">
        <f>IFERROR(VLOOKUP($B25&amp;F$1,'デイリーデータ (2)'!$A:$F,5,FALSE),"")</f>
        <v/>
      </c>
      <c r="G25" s="160" t="str">
        <f>IFERROR(VLOOKUP($B25&amp;G$1,'デイリーデータ (2)'!$A:$F,5,FALSE),"")</f>
        <v/>
      </c>
      <c r="H25" s="160" t="str">
        <f>IFERROR(VLOOKUP($B25&amp;H$1,'デイリーデータ (2)'!$A:$F,5,FALSE),"")</f>
        <v>○</v>
      </c>
      <c r="I25" s="160" t="str">
        <f>IFERROR(VLOOKUP($B25&amp;I$1,'デイリーデータ (2)'!$A:$F,5,FALSE),"")</f>
        <v>●</v>
      </c>
      <c r="J25" s="160" t="str">
        <f>IFERROR(VLOOKUP($B25&amp;J$1,'デイリーデータ (2)'!$A:$F,5,FALSE),"")</f>
        <v/>
      </c>
      <c r="K25" s="160" t="str">
        <f>IFERROR(VLOOKUP($B25&amp;K$1,'デイリーデータ (2)'!$A:$F,5,FALSE),"")</f>
        <v/>
      </c>
      <c r="L25" s="160" t="str">
        <f>IFERROR(VLOOKUP($B25&amp;L$1,'デイリーデータ (2)'!$A:$F,5,FALSE),"")</f>
        <v/>
      </c>
      <c r="M25" s="160" t="str">
        <f>IFERROR(VLOOKUP($B25&amp;M$1,'デイリーデータ (2)'!$A:$F,5,FALSE),"")</f>
        <v/>
      </c>
      <c r="N25" s="160" t="str">
        <f>IFERROR(VLOOKUP($B25&amp;N$1,'デイリーデータ (2)'!$A:$F,5,FALSE),"")</f>
        <v/>
      </c>
      <c r="O25" s="160" t="str">
        <f>IFERROR(VLOOKUP($B25&amp;O$1,'デイリーデータ (2)'!$A:$F,5,FALSE),"")</f>
        <v>○</v>
      </c>
      <c r="P25" s="160" t="str">
        <f>IFERROR(VLOOKUP($B25&amp;P$1,'デイリーデータ (2)'!$A:$F,5,FALSE),"")</f>
        <v>●</v>
      </c>
      <c r="Q25" s="160" t="str">
        <f>IFERROR(VLOOKUP($B25&amp;Q$1,'デイリーデータ (2)'!$A:$F,5,FALSE),"")</f>
        <v/>
      </c>
      <c r="R25" s="160" t="str">
        <f>IFERROR(VLOOKUP($B25&amp;R$1,'デイリーデータ (2)'!$A:$F,5,FALSE),"")</f>
        <v/>
      </c>
      <c r="S25" s="160" t="str">
        <f>IFERROR(VLOOKUP($B25&amp;S$1,'デイリーデータ (2)'!$A:$F,5,FALSE),"")</f>
        <v/>
      </c>
      <c r="T25" s="160" t="str">
        <f>IFERROR(VLOOKUP($B25&amp;T$1,'デイリーデータ (2)'!$A:$F,5,FALSE),"")</f>
        <v/>
      </c>
      <c r="U25" s="160" t="str">
        <f>IFERROR(VLOOKUP($B25&amp;U$1,'デイリーデータ (2)'!$A:$F,5,FALSE),"")</f>
        <v/>
      </c>
      <c r="V25" s="160" t="str">
        <f>IFERROR(VLOOKUP($B25&amp;V$1,'デイリーデータ (2)'!$A:$F,5,FALSE),"")</f>
        <v>○</v>
      </c>
      <c r="W25" s="160" t="str">
        <f>IFERROR(VLOOKUP($B25&amp;W$1,'デイリーデータ (2)'!$A:$F,5,FALSE),"")</f>
        <v>●</v>
      </c>
      <c r="X25" s="160" t="str">
        <f>IFERROR(VLOOKUP($B25&amp;X$1,'デイリーデータ (2)'!$A:$F,5,FALSE),"")</f>
        <v/>
      </c>
      <c r="Y25" s="160" t="str">
        <f>IFERROR(VLOOKUP($B25&amp;Y$1,'デイリーデータ (2)'!$A:$F,5,FALSE),"")</f>
        <v/>
      </c>
      <c r="Z25" s="160" t="str">
        <f>IFERROR(VLOOKUP($B25&amp;Z$1,'デイリーデータ (2)'!$A:$F,5,FALSE),"")</f>
        <v/>
      </c>
      <c r="AA25" s="160" t="str">
        <f>IFERROR(VLOOKUP($B25&amp;AA$1,'デイリーデータ (2)'!$A:$F,5,FALSE),"")</f>
        <v/>
      </c>
      <c r="AB25" s="160" t="str">
        <f>IFERROR(VLOOKUP($B25&amp;AB$1,'デイリーデータ (2)'!$A:$F,5,FALSE),"")</f>
        <v/>
      </c>
      <c r="AC25" s="160" t="str">
        <f>IFERROR(VLOOKUP($B25&amp;AC$1,'デイリーデータ (2)'!$A:$F,5,FALSE),"")</f>
        <v>○</v>
      </c>
      <c r="AD25" s="160" t="str">
        <f>IFERROR(VLOOKUP($B25&amp;AD$1,'デイリーデータ (2)'!$A:$F,5,FALSE),"")</f>
        <v>●</v>
      </c>
      <c r="AE25" s="160" t="str">
        <f>IFERROR(VLOOKUP($B25&amp;AE$1,'デイリーデータ (2)'!$A:$F,5,FALSE),"")</f>
        <v/>
      </c>
      <c r="AF25" s="160" t="str">
        <f>IFERROR(VLOOKUP($B25&amp;AF$1,'デイリーデータ (2)'!$A:$F,5,FALSE),"")</f>
        <v/>
      </c>
      <c r="AG25" s="160" t="str">
        <f>IFERROR(VLOOKUP($B25&amp;AG$1,'デイリーデータ (2)'!$A:$F,5,FALSE),"")</f>
        <v/>
      </c>
      <c r="AH25" s="162" t="str">
        <f>IFERROR(VLOOKUP($B25&amp;AH$1,'デイリーデータ (2)'!$A:$F,5,FALSE),"")</f>
        <v/>
      </c>
    </row>
    <row r="26" spans="1:34" ht="13.15" customHeight="1" x14ac:dyDescent="0.2">
      <c r="A26" s="223">
        <f>IFERROR(IF(A25+1&lt;=MAX('デイリーデータ (2)'!G:G),A25+1,""),"")</f>
        <v>24</v>
      </c>
      <c r="B26" s="233" t="str">
        <f>IFERROR(VLOOKUP(A26,スタッフ!A:C,2,FALSE),"")</f>
        <v>112499</v>
      </c>
      <c r="C26" s="162" t="str">
        <f>IFERROR(VLOOKUP(A26,スタッフ!A:C,3,FALSE),"")</f>
        <v>佐藤 恵梨子</v>
      </c>
      <c r="D26" s="238" t="str">
        <f>IFERROR(VLOOKUP($B26&amp;D$1,'デイリーデータ (2)'!$A:$F,5,FALSE),"")</f>
        <v/>
      </c>
      <c r="E26" s="160" t="str">
        <f>IFERROR(VLOOKUP($B26&amp;E$1,'デイリーデータ (2)'!$A:$F,5,FALSE),"")</f>
        <v/>
      </c>
      <c r="F26" s="160" t="str">
        <f>IFERROR(VLOOKUP($B26&amp;F$1,'デイリーデータ (2)'!$A:$F,5,FALSE),"")</f>
        <v/>
      </c>
      <c r="G26" s="160" t="str">
        <f>IFERROR(VLOOKUP($B26&amp;G$1,'デイリーデータ (2)'!$A:$F,5,FALSE),"")</f>
        <v/>
      </c>
      <c r="H26" s="160" t="str">
        <f>IFERROR(VLOOKUP($B26&amp;H$1,'デイリーデータ (2)'!$A:$F,5,FALSE),"")</f>
        <v>／</v>
      </c>
      <c r="I26" s="160" t="str">
        <f>IFERROR(VLOOKUP($B26&amp;I$1,'デイリーデータ (2)'!$A:$F,5,FALSE),"")</f>
        <v>●</v>
      </c>
      <c r="J26" s="160" t="str">
        <f>IFERROR(VLOOKUP($B26&amp;J$1,'デイリーデータ (2)'!$A:$F,5,FALSE),"")</f>
        <v/>
      </c>
      <c r="K26" s="160" t="str">
        <f>IFERROR(VLOOKUP($B26&amp;K$1,'デイリーデータ (2)'!$A:$F,5,FALSE),"")</f>
        <v/>
      </c>
      <c r="L26" s="160" t="str">
        <f>IFERROR(VLOOKUP($B26&amp;L$1,'デイリーデータ (2)'!$A:$F,5,FALSE),"")</f>
        <v>当</v>
      </c>
      <c r="M26" s="160" t="str">
        <f>IFERROR(VLOOKUP($B26&amp;M$1,'デイリーデータ (2)'!$A:$F,5,FALSE),"")</f>
        <v>明</v>
      </c>
      <c r="N26" s="160" t="str">
        <f>IFERROR(VLOOKUP($B26&amp;N$1,'デイリーデータ (2)'!$A:$F,5,FALSE),"")</f>
        <v/>
      </c>
      <c r="O26" s="160" t="str">
        <f>IFERROR(VLOOKUP($B26&amp;O$1,'デイリーデータ (2)'!$A:$F,5,FALSE),"")</f>
        <v>○</v>
      </c>
      <c r="P26" s="160" t="str">
        <f>IFERROR(VLOOKUP($B26&amp;P$1,'デイリーデータ (2)'!$A:$F,5,FALSE),"")</f>
        <v>●</v>
      </c>
      <c r="Q26" s="160" t="str">
        <f>IFERROR(VLOOKUP($B26&amp;Q$1,'デイリーデータ (2)'!$A:$F,5,FALSE),"")</f>
        <v/>
      </c>
      <c r="R26" s="160" t="str">
        <f>IFERROR(VLOOKUP($B26&amp;R$1,'デイリーデータ (2)'!$A:$F,5,FALSE),"")</f>
        <v/>
      </c>
      <c r="S26" s="160" t="str">
        <f>IFERROR(VLOOKUP($B26&amp;S$1,'デイリーデータ (2)'!$A:$F,5,FALSE),"")</f>
        <v>当</v>
      </c>
      <c r="T26" s="160" t="str">
        <f>IFERROR(VLOOKUP($B26&amp;T$1,'デイリーデータ (2)'!$A:$F,5,FALSE),"")</f>
        <v>明</v>
      </c>
      <c r="U26" s="160" t="str">
        <f>IFERROR(VLOOKUP($B26&amp;U$1,'デイリーデータ (2)'!$A:$F,5,FALSE),"")</f>
        <v/>
      </c>
      <c r="V26" s="160" t="str">
        <f>IFERROR(VLOOKUP($B26&amp;V$1,'デイリーデータ (2)'!$A:$F,5,FALSE),"")</f>
        <v>／</v>
      </c>
      <c r="W26" s="160" t="str">
        <f>IFERROR(VLOOKUP($B26&amp;W$1,'デイリーデータ (2)'!$A:$F,5,FALSE),"")</f>
        <v>●</v>
      </c>
      <c r="X26" s="160" t="str">
        <f>IFERROR(VLOOKUP($B26&amp;X$1,'デイリーデータ (2)'!$A:$F,5,FALSE),"")</f>
        <v/>
      </c>
      <c r="Y26" s="160" t="str">
        <f>IFERROR(VLOOKUP($B26&amp;Y$1,'デイリーデータ (2)'!$A:$F,5,FALSE),"")</f>
        <v/>
      </c>
      <c r="Z26" s="160" t="str">
        <f>IFERROR(VLOOKUP($B26&amp;Z$1,'デイリーデータ (2)'!$A:$F,5,FALSE),"")</f>
        <v/>
      </c>
      <c r="AA26" s="160" t="str">
        <f>IFERROR(VLOOKUP($B26&amp;AA$1,'デイリーデータ (2)'!$A:$F,5,FALSE),"")</f>
        <v/>
      </c>
      <c r="AB26" s="160" t="str">
        <f>IFERROR(VLOOKUP($B26&amp;AB$1,'デイリーデータ (2)'!$A:$F,5,FALSE),"")</f>
        <v/>
      </c>
      <c r="AC26" s="160" t="str">
        <f>IFERROR(VLOOKUP($B26&amp;AC$1,'デイリーデータ (2)'!$A:$F,5,FALSE),"")</f>
        <v>○</v>
      </c>
      <c r="AD26" s="160" t="str">
        <f>IFERROR(VLOOKUP($B26&amp;AD$1,'デイリーデータ (2)'!$A:$F,5,FALSE),"")</f>
        <v>当</v>
      </c>
      <c r="AE26" s="160" t="str">
        <f>IFERROR(VLOOKUP($B26&amp;AE$1,'デイリーデータ (2)'!$A:$F,5,FALSE),"")</f>
        <v>明</v>
      </c>
      <c r="AF26" s="160" t="str">
        <f>IFERROR(VLOOKUP($B26&amp;AF$1,'デイリーデータ (2)'!$A:$F,5,FALSE),"")</f>
        <v>●</v>
      </c>
      <c r="AG26" s="160" t="str">
        <f>IFERROR(VLOOKUP($B26&amp;AG$1,'デイリーデータ (2)'!$A:$F,5,FALSE),"")</f>
        <v/>
      </c>
      <c r="AH26" s="162" t="str">
        <f>IFERROR(VLOOKUP($B26&amp;AH$1,'デイリーデータ (2)'!$A:$F,5,FALSE),"")</f>
        <v/>
      </c>
    </row>
    <row r="27" spans="1:34" ht="13.15" customHeight="1" x14ac:dyDescent="0.2">
      <c r="A27" s="223">
        <f>IFERROR(IF(A26+1&lt;=MAX('デイリーデータ (2)'!G:G),A26+1,""),"")</f>
        <v>25</v>
      </c>
      <c r="B27" s="233" t="str">
        <f>IFERROR(VLOOKUP(A27,スタッフ!A:C,2,FALSE),"")</f>
        <v>114863</v>
      </c>
      <c r="C27" s="162" t="str">
        <f>IFERROR(VLOOKUP(A27,スタッフ!A:C,3,FALSE),"")</f>
        <v>加藤 靖博</v>
      </c>
      <c r="D27" s="238" t="str">
        <f>IFERROR(VLOOKUP($B27&amp;D$1,'デイリーデータ (2)'!$A:$F,5,FALSE),"")</f>
        <v/>
      </c>
      <c r="E27" s="160" t="str">
        <f>IFERROR(VLOOKUP($B27&amp;E$1,'デイリーデータ (2)'!$A:$F,5,FALSE),"")</f>
        <v>当</v>
      </c>
      <c r="F27" s="160" t="str">
        <f>IFERROR(VLOOKUP($B27&amp;F$1,'デイリーデータ (2)'!$A:$F,5,FALSE),"")</f>
        <v>明</v>
      </c>
      <c r="G27" s="160" t="str">
        <f>IFERROR(VLOOKUP($B27&amp;G$1,'デイリーデータ (2)'!$A:$F,5,FALSE),"")</f>
        <v/>
      </c>
      <c r="H27" s="160" t="str">
        <f>IFERROR(VLOOKUP($B27&amp;H$1,'デイリーデータ (2)'!$A:$F,5,FALSE),"")</f>
        <v>○</v>
      </c>
      <c r="I27" s="160" t="str">
        <f>IFERROR(VLOOKUP($B27&amp;I$1,'デイリーデータ (2)'!$A:$F,5,FALSE),"")</f>
        <v>●</v>
      </c>
      <c r="J27" s="160" t="str">
        <f>IFERROR(VLOOKUP($B27&amp;J$1,'デイリーデータ (2)'!$A:$F,5,FALSE),"")</f>
        <v/>
      </c>
      <c r="K27" s="160" t="str">
        <f>IFERROR(VLOOKUP($B27&amp;K$1,'デイリーデータ (2)'!$A:$F,5,FALSE),"")</f>
        <v/>
      </c>
      <c r="L27" s="160" t="str">
        <f>IFERROR(VLOOKUP($B27&amp;L$1,'デイリーデータ (2)'!$A:$F,5,FALSE),"")</f>
        <v/>
      </c>
      <c r="M27" s="160" t="str">
        <f>IFERROR(VLOOKUP($B27&amp;M$1,'デイリーデータ (2)'!$A:$F,5,FALSE),"")</f>
        <v/>
      </c>
      <c r="N27" s="160" t="str">
        <f>IFERROR(VLOOKUP($B27&amp;N$1,'デイリーデータ (2)'!$A:$F,5,FALSE),"")</f>
        <v/>
      </c>
      <c r="O27" s="160" t="str">
        <f>IFERROR(VLOOKUP($B27&amp;O$1,'デイリーデータ (2)'!$A:$F,5,FALSE),"")</f>
        <v>／</v>
      </c>
      <c r="P27" s="160" t="str">
        <f>IFERROR(VLOOKUP($B27&amp;P$1,'デイリーデータ (2)'!$A:$F,5,FALSE),"")</f>
        <v>●</v>
      </c>
      <c r="Q27" s="160" t="str">
        <f>IFERROR(VLOOKUP($B27&amp;Q$1,'デイリーデータ (2)'!$A:$F,5,FALSE),"")</f>
        <v>当</v>
      </c>
      <c r="R27" s="160" t="str">
        <f>IFERROR(VLOOKUP($B27&amp;R$1,'デイリーデータ (2)'!$A:$F,5,FALSE),"")</f>
        <v>明</v>
      </c>
      <c r="S27" s="160" t="str">
        <f>IFERROR(VLOOKUP($B27&amp;S$1,'デイリーデータ (2)'!$A:$F,5,FALSE),"")</f>
        <v/>
      </c>
      <c r="T27" s="160" t="str">
        <f>IFERROR(VLOOKUP($B27&amp;T$1,'デイリーデータ (2)'!$A:$F,5,FALSE),"")</f>
        <v/>
      </c>
      <c r="U27" s="160" t="str">
        <f>IFERROR(VLOOKUP($B27&amp;U$1,'デイリーデータ (2)'!$A:$F,5,FALSE),"")</f>
        <v/>
      </c>
      <c r="V27" s="160" t="str">
        <f>IFERROR(VLOOKUP($B27&amp;V$1,'デイリーデータ (2)'!$A:$F,5,FALSE),"")</f>
        <v>○</v>
      </c>
      <c r="W27" s="160" t="str">
        <f>IFERROR(VLOOKUP($B27&amp;W$1,'デイリーデータ (2)'!$A:$F,5,FALSE),"")</f>
        <v>●</v>
      </c>
      <c r="X27" s="160" t="str">
        <f>IFERROR(VLOOKUP($B27&amp;X$1,'デイリーデータ (2)'!$A:$F,5,FALSE),"")</f>
        <v/>
      </c>
      <c r="Y27" s="160" t="str">
        <f>IFERROR(VLOOKUP($B27&amp;Y$1,'デイリーデータ (2)'!$A:$F,5,FALSE),"")</f>
        <v/>
      </c>
      <c r="Z27" s="160" t="str">
        <f>IFERROR(VLOOKUP($B27&amp;Z$1,'デイリーデータ (2)'!$A:$F,5,FALSE),"")</f>
        <v/>
      </c>
      <c r="AA27" s="160" t="str">
        <f>IFERROR(VLOOKUP($B27&amp;AA$1,'デイリーデータ (2)'!$A:$F,5,FALSE),"")</f>
        <v>当</v>
      </c>
      <c r="AB27" s="160" t="str">
        <f>IFERROR(VLOOKUP($B27&amp;AB$1,'デイリーデータ (2)'!$A:$F,5,FALSE),"")</f>
        <v>明</v>
      </c>
      <c r="AC27" s="160" t="str">
        <f>IFERROR(VLOOKUP($B27&amp;AC$1,'デイリーデータ (2)'!$A:$F,5,FALSE),"")</f>
        <v>／</v>
      </c>
      <c r="AD27" s="160" t="str">
        <f>IFERROR(VLOOKUP($B27&amp;AD$1,'デイリーデータ (2)'!$A:$F,5,FALSE),"")</f>
        <v>●</v>
      </c>
      <c r="AE27" s="160" t="str">
        <f>IFERROR(VLOOKUP($B27&amp;AE$1,'デイリーデータ (2)'!$A:$F,5,FALSE),"")</f>
        <v/>
      </c>
      <c r="AF27" s="160" t="str">
        <f>IFERROR(VLOOKUP($B27&amp;AF$1,'デイリーデータ (2)'!$A:$F,5,FALSE),"")</f>
        <v/>
      </c>
      <c r="AG27" s="160" t="str">
        <f>IFERROR(VLOOKUP($B27&amp;AG$1,'デイリーデータ (2)'!$A:$F,5,FALSE),"")</f>
        <v/>
      </c>
      <c r="AH27" s="162" t="str">
        <f>IFERROR(VLOOKUP($B27&amp;AH$1,'デイリーデータ (2)'!$A:$F,5,FALSE),"")</f>
        <v/>
      </c>
    </row>
    <row r="28" spans="1:34" ht="13.15" customHeight="1" x14ac:dyDescent="0.2">
      <c r="A28" s="223">
        <f>IFERROR(IF(A27+1&lt;=MAX('デイリーデータ (2)'!G:G),A27+1,""),"")</f>
        <v>26</v>
      </c>
      <c r="B28" s="233" t="str">
        <f>IFERROR(VLOOKUP(A28,スタッフ!A:C,2,FALSE),"")</f>
        <v>118857</v>
      </c>
      <c r="C28" s="162" t="str">
        <f>IFERROR(VLOOKUP(A28,スタッフ!A:C,3,FALSE),"")</f>
        <v>小川 穂波</v>
      </c>
      <c r="D28" s="238" t="str">
        <f>IFERROR(VLOOKUP($B28&amp;D$1,'デイリーデータ (2)'!$A:$F,5,FALSE),"")</f>
        <v/>
      </c>
      <c r="E28" s="160" t="str">
        <f>IFERROR(VLOOKUP($B28&amp;E$1,'デイリーデータ (2)'!$A:$F,5,FALSE),"")</f>
        <v/>
      </c>
      <c r="F28" s="160" t="str">
        <f>IFERROR(VLOOKUP($B28&amp;F$1,'デイリーデータ (2)'!$A:$F,5,FALSE),"")</f>
        <v/>
      </c>
      <c r="G28" s="160" t="str">
        <f>IFERROR(VLOOKUP($B28&amp;G$1,'デイリーデータ (2)'!$A:$F,5,FALSE),"")</f>
        <v/>
      </c>
      <c r="H28" s="160" t="str">
        <f>IFERROR(VLOOKUP($B28&amp;H$1,'デイリーデータ (2)'!$A:$F,5,FALSE),"")</f>
        <v>／</v>
      </c>
      <c r="I28" s="160" t="str">
        <f>IFERROR(VLOOKUP($B28&amp;I$1,'デイリーデータ (2)'!$A:$F,5,FALSE),"")</f>
        <v>●</v>
      </c>
      <c r="J28" s="160" t="str">
        <f>IFERROR(VLOOKUP($B28&amp;J$1,'デイリーデータ (2)'!$A:$F,5,FALSE),"")</f>
        <v/>
      </c>
      <c r="K28" s="160" t="str">
        <f>IFERROR(VLOOKUP($B28&amp;K$1,'デイリーデータ (2)'!$A:$F,5,FALSE),"")</f>
        <v/>
      </c>
      <c r="L28" s="160" t="str">
        <f>IFERROR(VLOOKUP($B28&amp;L$1,'デイリーデータ (2)'!$A:$F,5,FALSE),"")</f>
        <v/>
      </c>
      <c r="M28" s="160" t="str">
        <f>IFERROR(VLOOKUP($B28&amp;M$1,'デイリーデータ (2)'!$A:$F,5,FALSE),"")</f>
        <v/>
      </c>
      <c r="N28" s="160" t="str">
        <f>IFERROR(VLOOKUP($B28&amp;N$1,'デイリーデータ (2)'!$A:$F,5,FALSE),"")</f>
        <v/>
      </c>
      <c r="O28" s="160" t="str">
        <f>IFERROR(VLOOKUP($B28&amp;O$1,'デイリーデータ (2)'!$A:$F,5,FALSE),"")</f>
        <v>○</v>
      </c>
      <c r="P28" s="308" t="str">
        <f>IFERROR(VLOOKUP($B28&amp;P$1,'デイリーデータ (2)'!$A:$F,5,FALSE),"")</f>
        <v>●</v>
      </c>
      <c r="Q28" s="160" t="str">
        <f>IFERROR(VLOOKUP($B28&amp;Q$1,'デイリーデータ (2)'!$A:$F,5,FALSE),"")</f>
        <v/>
      </c>
      <c r="R28" s="160" t="str">
        <f>IFERROR(VLOOKUP($B28&amp;R$1,'デイリーデータ (2)'!$A:$F,5,FALSE),"")</f>
        <v>当</v>
      </c>
      <c r="S28" s="160" t="str">
        <f>IFERROR(VLOOKUP($B28&amp;S$1,'デイリーデータ (2)'!$A:$F,5,FALSE),"")</f>
        <v>明</v>
      </c>
      <c r="T28" s="160" t="str">
        <f>IFERROR(VLOOKUP($B28&amp;T$1,'デイリーデータ (2)'!$A:$F,5,FALSE),"")</f>
        <v/>
      </c>
      <c r="U28" s="160" t="str">
        <f>IFERROR(VLOOKUP($B28&amp;U$1,'デイリーデータ (2)'!$A:$F,5,FALSE),"")</f>
        <v/>
      </c>
      <c r="V28" s="160" t="str">
        <f>IFERROR(VLOOKUP($B28&amp;V$1,'デイリーデータ (2)'!$A:$F,5,FALSE),"")</f>
        <v>／</v>
      </c>
      <c r="W28" s="160" t="str">
        <f>IFERROR(VLOOKUP($B28&amp;W$1,'デイリーデータ (2)'!$A:$F,5,FALSE),"")</f>
        <v>●</v>
      </c>
      <c r="X28" s="160" t="str">
        <f>IFERROR(VLOOKUP($B28&amp;X$1,'デイリーデータ (2)'!$A:$F,5,FALSE),"")</f>
        <v/>
      </c>
      <c r="Y28" s="160" t="str">
        <f>IFERROR(VLOOKUP($B28&amp;Y$1,'デイリーデータ (2)'!$A:$F,5,FALSE),"")</f>
        <v/>
      </c>
      <c r="Z28" s="160" t="str">
        <f>IFERROR(VLOOKUP($B28&amp;Z$1,'デイリーデータ (2)'!$A:$F,5,FALSE),"")</f>
        <v/>
      </c>
      <c r="AA28" s="160" t="str">
        <f>IFERROR(VLOOKUP($B28&amp;AA$1,'デイリーデータ (2)'!$A:$F,5,FALSE),"")</f>
        <v/>
      </c>
      <c r="AB28" s="160" t="str">
        <f>IFERROR(VLOOKUP($B28&amp;AB$1,'デイリーデータ (2)'!$A:$F,5,FALSE),"")</f>
        <v/>
      </c>
      <c r="AC28" s="160" t="str">
        <f>IFERROR(VLOOKUP($B28&amp;AC$1,'デイリーデータ (2)'!$A:$F,5,FALSE),"")</f>
        <v>○</v>
      </c>
      <c r="AD28" s="160" t="str">
        <f>IFERROR(VLOOKUP($B28&amp;AD$1,'デイリーデータ (2)'!$A:$F,5,FALSE),"")</f>
        <v>●</v>
      </c>
      <c r="AE28" s="160" t="str">
        <f>IFERROR(VLOOKUP($B28&amp;AE$1,'デイリーデータ (2)'!$A:$F,5,FALSE),"")</f>
        <v>当</v>
      </c>
      <c r="AF28" s="160" t="str">
        <f>IFERROR(VLOOKUP($B28&amp;AF$1,'デイリーデータ (2)'!$A:$F,5,FALSE),"")</f>
        <v>明</v>
      </c>
      <c r="AG28" s="160" t="str">
        <f>IFERROR(VLOOKUP($B28&amp;AG$1,'デイリーデータ (2)'!$A:$F,5,FALSE),"")</f>
        <v/>
      </c>
      <c r="AH28" s="162" t="str">
        <f>IFERROR(VLOOKUP($B28&amp;AH$1,'デイリーデータ (2)'!$A:$F,5,FALSE),"")</f>
        <v/>
      </c>
    </row>
    <row r="29" spans="1:34" ht="13.15" customHeight="1" x14ac:dyDescent="0.2">
      <c r="A29" s="223">
        <f>IFERROR(IF(A28+1&lt;=MAX('デイリーデータ (2)'!G:G),A28+1,""),"")</f>
        <v>27</v>
      </c>
      <c r="B29" s="233" t="str">
        <f>IFERROR(VLOOKUP(A29,スタッフ!A:C,2,FALSE),"")</f>
        <v>118869</v>
      </c>
      <c r="C29" s="162" t="str">
        <f>IFERROR(VLOOKUP(A29,スタッフ!A:C,3,FALSE),"")</f>
        <v>薬司 康平</v>
      </c>
      <c r="D29" s="238" t="str">
        <f>IFERROR(VLOOKUP($B29&amp;D$1,'デイリーデータ (2)'!$A:$F,5,FALSE),"")</f>
        <v/>
      </c>
      <c r="E29" s="160" t="str">
        <f>IFERROR(VLOOKUP($B29&amp;E$1,'デイリーデータ (2)'!$A:$F,5,FALSE),"")</f>
        <v>当</v>
      </c>
      <c r="F29" s="160" t="str">
        <f>IFERROR(VLOOKUP($B29&amp;F$1,'デイリーデータ (2)'!$A:$F,5,FALSE),"")</f>
        <v>明</v>
      </c>
      <c r="G29" s="160" t="str">
        <f>IFERROR(VLOOKUP($B29&amp;G$1,'デイリーデータ (2)'!$A:$F,5,FALSE),"")</f>
        <v/>
      </c>
      <c r="H29" s="160" t="str">
        <f>IFERROR(VLOOKUP($B29&amp;H$1,'デイリーデータ (2)'!$A:$F,5,FALSE),"")</f>
        <v>○</v>
      </c>
      <c r="I29" s="160" t="str">
        <f>IFERROR(VLOOKUP($B29&amp;I$1,'デイリーデータ (2)'!$A:$F,5,FALSE),"")</f>
        <v>●</v>
      </c>
      <c r="J29" s="160" t="str">
        <f>IFERROR(VLOOKUP($B29&amp;J$1,'デイリーデータ (2)'!$A:$F,5,FALSE),"")</f>
        <v/>
      </c>
      <c r="K29" s="160" t="str">
        <f>IFERROR(VLOOKUP($B29&amp;K$1,'デイリーデータ (2)'!$A:$F,5,FALSE),"")</f>
        <v/>
      </c>
      <c r="L29" s="160" t="str">
        <f>IFERROR(VLOOKUP($B29&amp;L$1,'デイリーデータ (2)'!$A:$F,5,FALSE),"")</f>
        <v/>
      </c>
      <c r="M29" s="160" t="str">
        <f>IFERROR(VLOOKUP($B29&amp;M$1,'デイリーデータ (2)'!$A:$F,5,FALSE),"")</f>
        <v/>
      </c>
      <c r="N29" s="160" t="str">
        <f>IFERROR(VLOOKUP($B29&amp;N$1,'デイリーデータ (2)'!$A:$F,5,FALSE),"")</f>
        <v/>
      </c>
      <c r="O29" s="160" t="str">
        <f>IFERROR(VLOOKUP($B29&amp;O$1,'デイリーデータ (2)'!$A:$F,5,FALSE),"")</f>
        <v>／</v>
      </c>
      <c r="P29" s="160" t="str">
        <f>IFERROR(VLOOKUP($B29&amp;P$1,'デイリーデータ (2)'!$A:$F,5,FALSE),"")</f>
        <v>●</v>
      </c>
      <c r="Q29" s="160" t="str">
        <f>IFERROR(VLOOKUP($B29&amp;Q$1,'デイリーデータ (2)'!$A:$F,5,FALSE),"")</f>
        <v/>
      </c>
      <c r="R29" s="160" t="str">
        <f>IFERROR(VLOOKUP($B29&amp;R$1,'デイリーデータ (2)'!$A:$F,5,FALSE),"")</f>
        <v/>
      </c>
      <c r="S29" s="160" t="str">
        <f>IFERROR(VLOOKUP($B29&amp;S$1,'デイリーデータ (2)'!$A:$F,5,FALSE),"")</f>
        <v>当</v>
      </c>
      <c r="T29" s="160" t="str">
        <f>IFERROR(VLOOKUP($B29&amp;T$1,'デイリーデータ (2)'!$A:$F,5,FALSE),"")</f>
        <v>明</v>
      </c>
      <c r="U29" s="160" t="str">
        <f>IFERROR(VLOOKUP($B29&amp;U$1,'デイリーデータ (2)'!$A:$F,5,FALSE),"")</f>
        <v/>
      </c>
      <c r="V29" s="160" t="str">
        <f>IFERROR(VLOOKUP($B29&amp;V$1,'デイリーデータ (2)'!$A:$F,5,FALSE),"")</f>
        <v>○</v>
      </c>
      <c r="W29" s="160" t="str">
        <f>IFERROR(VLOOKUP($B29&amp;W$1,'デイリーデータ (2)'!$A:$F,5,FALSE),"")</f>
        <v>●</v>
      </c>
      <c r="X29" s="160" t="str">
        <f>IFERROR(VLOOKUP($B29&amp;X$1,'デイリーデータ (2)'!$A:$F,5,FALSE),"")</f>
        <v/>
      </c>
      <c r="Y29" s="160" t="str">
        <f>IFERROR(VLOOKUP($B29&amp;Y$1,'デイリーデータ (2)'!$A:$F,5,FALSE),"")</f>
        <v/>
      </c>
      <c r="Z29" s="160" t="str">
        <f>IFERROR(VLOOKUP($B29&amp;Z$1,'デイリーデータ (2)'!$A:$F,5,FALSE),"")</f>
        <v/>
      </c>
      <c r="AA29" s="160" t="str">
        <f>IFERROR(VLOOKUP($B29&amp;AA$1,'デイリーデータ (2)'!$A:$F,5,FALSE),"")</f>
        <v/>
      </c>
      <c r="AB29" s="160" t="str">
        <f>IFERROR(VLOOKUP($B29&amp;AB$1,'デイリーデータ (2)'!$A:$F,5,FALSE),"")</f>
        <v/>
      </c>
      <c r="AC29" s="160" t="str">
        <f>IFERROR(VLOOKUP($B29&amp;AC$1,'デイリーデータ (2)'!$A:$F,5,FALSE),"")</f>
        <v>／</v>
      </c>
      <c r="AD29" s="160" t="str">
        <f>IFERROR(VLOOKUP($B29&amp;AD$1,'デイリーデータ (2)'!$A:$F,5,FALSE),"")</f>
        <v>●</v>
      </c>
      <c r="AE29" s="160" t="str">
        <f>IFERROR(VLOOKUP($B29&amp;AE$1,'デイリーデータ (2)'!$A:$F,5,FALSE),"")</f>
        <v/>
      </c>
      <c r="AF29" s="160" t="str">
        <f>IFERROR(VLOOKUP($B29&amp;AF$1,'デイリーデータ (2)'!$A:$F,5,FALSE),"")</f>
        <v/>
      </c>
      <c r="AG29" s="160" t="str">
        <f>IFERROR(VLOOKUP($B29&amp;AG$1,'デイリーデータ (2)'!$A:$F,5,FALSE),"")</f>
        <v/>
      </c>
      <c r="AH29" s="162" t="str">
        <f>IFERROR(VLOOKUP($B29&amp;AH$1,'デイリーデータ (2)'!$A:$F,5,FALSE),"")</f>
        <v/>
      </c>
    </row>
    <row r="30" spans="1:34" ht="13.15" customHeight="1" x14ac:dyDescent="0.2">
      <c r="A30" s="223">
        <f>IFERROR(IF(A29+1&lt;=MAX('デイリーデータ (2)'!G:G),A29+1,""),"")</f>
        <v>28</v>
      </c>
      <c r="B30" s="233" t="str">
        <f>IFERROR(VLOOKUP(A30,スタッフ!A:C,2,FALSE),"")</f>
        <v>122339</v>
      </c>
      <c r="C30" s="162" t="str">
        <f>IFERROR(VLOOKUP(A30,スタッフ!A:C,3,FALSE),"")</f>
        <v>西郡 健太</v>
      </c>
      <c r="D30" s="238" t="str">
        <f>IFERROR(VLOOKUP($B30&amp;D$1,'デイリーデータ (2)'!$A:$F,5,FALSE),"")</f>
        <v>当</v>
      </c>
      <c r="E30" s="160" t="str">
        <f>IFERROR(VLOOKUP($B30&amp;E$1,'デイリーデータ (2)'!$A:$F,5,FALSE),"")</f>
        <v>明</v>
      </c>
      <c r="F30" s="160" t="str">
        <f>IFERROR(VLOOKUP($B30&amp;F$1,'デイリーデータ (2)'!$A:$F,5,FALSE),"")</f>
        <v/>
      </c>
      <c r="G30" s="160" t="str">
        <f>IFERROR(VLOOKUP($B30&amp;G$1,'デイリーデータ (2)'!$A:$F,5,FALSE),"")</f>
        <v/>
      </c>
      <c r="H30" s="160" t="str">
        <f>IFERROR(VLOOKUP($B30&amp;H$1,'デイリーデータ (2)'!$A:$F,5,FALSE),"")</f>
        <v>／</v>
      </c>
      <c r="I30" s="160" t="str">
        <f>IFERROR(VLOOKUP($B30&amp;I$1,'デイリーデータ (2)'!$A:$F,5,FALSE),"")</f>
        <v>●</v>
      </c>
      <c r="J30" s="160" t="str">
        <f>IFERROR(VLOOKUP($B30&amp;J$1,'デイリーデータ (2)'!$A:$F,5,FALSE),"")</f>
        <v/>
      </c>
      <c r="K30" s="160" t="str">
        <f>IFERROR(VLOOKUP($B30&amp;K$1,'デイリーデータ (2)'!$A:$F,5,FALSE),"")</f>
        <v/>
      </c>
      <c r="L30" s="160" t="str">
        <f>IFERROR(VLOOKUP($B30&amp;L$1,'デイリーデータ (2)'!$A:$F,5,FALSE),"")</f>
        <v/>
      </c>
      <c r="M30" s="160" t="str">
        <f>IFERROR(VLOOKUP($B30&amp;M$1,'デイリーデータ (2)'!$A:$F,5,FALSE),"")</f>
        <v/>
      </c>
      <c r="N30" s="160" t="str">
        <f>IFERROR(VLOOKUP($B30&amp;N$1,'デイリーデータ (2)'!$A:$F,5,FALSE),"")</f>
        <v/>
      </c>
      <c r="O30" s="160" t="str">
        <f>IFERROR(VLOOKUP($B30&amp;O$1,'デイリーデータ (2)'!$A:$F,5,FALSE),"")</f>
        <v>○</v>
      </c>
      <c r="P30" s="160" t="str">
        <f>IFERROR(VLOOKUP($B30&amp;P$1,'デイリーデータ (2)'!$A:$F,5,FALSE),"")</f>
        <v>●</v>
      </c>
      <c r="Q30" s="160" t="str">
        <f>IFERROR(VLOOKUP($B30&amp;Q$1,'デイリーデータ (2)'!$A:$F,5,FALSE),"")</f>
        <v/>
      </c>
      <c r="R30" s="160" t="str">
        <f>IFERROR(VLOOKUP($B30&amp;R$1,'デイリーデータ (2)'!$A:$F,5,FALSE),"")</f>
        <v>当</v>
      </c>
      <c r="S30" s="160" t="str">
        <f>IFERROR(VLOOKUP($B30&amp;S$1,'デイリーデータ (2)'!$A:$F,5,FALSE),"")</f>
        <v>明</v>
      </c>
      <c r="T30" s="160" t="str">
        <f>IFERROR(VLOOKUP($B30&amp;T$1,'デイリーデータ (2)'!$A:$F,5,FALSE),"")</f>
        <v/>
      </c>
      <c r="U30" s="160" t="str">
        <f>IFERROR(VLOOKUP($B30&amp;U$1,'デイリーデータ (2)'!$A:$F,5,FALSE),"")</f>
        <v/>
      </c>
      <c r="V30" s="160" t="str">
        <f>IFERROR(VLOOKUP($B30&amp;V$1,'デイリーデータ (2)'!$A:$F,5,FALSE),"")</f>
        <v>／</v>
      </c>
      <c r="W30" s="160" t="str">
        <f>IFERROR(VLOOKUP($B30&amp;W$1,'デイリーデータ (2)'!$A:$F,5,FALSE),"")</f>
        <v>●</v>
      </c>
      <c r="X30" s="160" t="str">
        <f>IFERROR(VLOOKUP($B30&amp;X$1,'デイリーデータ (2)'!$A:$F,5,FALSE),"")</f>
        <v/>
      </c>
      <c r="Y30" s="160" t="str">
        <f>IFERROR(VLOOKUP($B30&amp;Y$1,'デイリーデータ (2)'!$A:$F,5,FALSE),"")</f>
        <v/>
      </c>
      <c r="Z30" s="160" t="str">
        <f>IFERROR(VLOOKUP($B30&amp;Z$1,'デイリーデータ (2)'!$A:$F,5,FALSE),"")</f>
        <v>当</v>
      </c>
      <c r="AA30" s="160" t="str">
        <f>IFERROR(VLOOKUP($B30&amp;AA$1,'デイリーデータ (2)'!$A:$F,5,FALSE),"")</f>
        <v>明</v>
      </c>
      <c r="AB30" s="160" t="str">
        <f>IFERROR(VLOOKUP($B30&amp;AB$1,'デイリーデータ (2)'!$A:$F,5,FALSE),"")</f>
        <v/>
      </c>
      <c r="AC30" s="160" t="str">
        <f>IFERROR(VLOOKUP($B30&amp;AC$1,'デイリーデータ (2)'!$A:$F,5,FALSE),"")</f>
        <v>○</v>
      </c>
      <c r="AD30" s="160" t="str">
        <f>IFERROR(VLOOKUP($B30&amp;AD$1,'デイリーデータ (2)'!$A:$F,5,FALSE),"")</f>
        <v>●</v>
      </c>
      <c r="AE30" s="160" t="str">
        <f>IFERROR(VLOOKUP($B30&amp;AE$1,'デイリーデータ (2)'!$A:$F,5,FALSE),"")</f>
        <v/>
      </c>
      <c r="AF30" s="160" t="str">
        <f>IFERROR(VLOOKUP($B30&amp;AF$1,'デイリーデータ (2)'!$A:$F,5,FALSE),"")</f>
        <v/>
      </c>
      <c r="AG30" s="160" t="str">
        <f>IFERROR(VLOOKUP($B30&amp;AG$1,'デイリーデータ (2)'!$A:$F,5,FALSE),"")</f>
        <v>当</v>
      </c>
      <c r="AH30" s="162" t="str">
        <f>IFERROR(VLOOKUP($B30&amp;AH$1,'デイリーデータ (2)'!$A:$F,5,FALSE),"")</f>
        <v/>
      </c>
    </row>
    <row r="31" spans="1:34" ht="13.15" customHeight="1" x14ac:dyDescent="0.2">
      <c r="A31" s="223">
        <f>IFERROR(IF(A30+1&lt;=MAX('デイリーデータ (2)'!G:G),A30+1,""),"")</f>
        <v>29</v>
      </c>
      <c r="B31" s="233" t="str">
        <f>IFERROR(VLOOKUP(A31,スタッフ!A:C,2,FALSE),"")</f>
        <v>125630</v>
      </c>
      <c r="C31" s="162" t="str">
        <f>IFERROR(VLOOKUP(A31,スタッフ!A:C,3,FALSE),"")</f>
        <v>松木 こころ</v>
      </c>
      <c r="D31" s="238" t="str">
        <f>IFERROR(VLOOKUP($B31&amp;D$1,'デイリーデータ (2)'!$A:$F,5,FALSE),"")</f>
        <v/>
      </c>
      <c r="E31" s="160" t="str">
        <f>IFERROR(VLOOKUP($B31&amp;E$1,'デイリーデータ (2)'!$A:$F,5,FALSE),"")</f>
        <v/>
      </c>
      <c r="F31" s="160" t="str">
        <f>IFERROR(VLOOKUP($B31&amp;F$1,'デイリーデータ (2)'!$A:$F,5,FALSE),"")</f>
        <v/>
      </c>
      <c r="G31" s="160" t="str">
        <f>IFERROR(VLOOKUP($B31&amp;G$1,'デイリーデータ (2)'!$A:$F,5,FALSE),"")</f>
        <v/>
      </c>
      <c r="H31" s="160" t="str">
        <f>IFERROR(VLOOKUP($B31&amp;H$1,'デイリーデータ (2)'!$A:$F,5,FALSE),"")</f>
        <v>○</v>
      </c>
      <c r="I31" s="160" t="str">
        <f>IFERROR(VLOOKUP($B31&amp;I$1,'デイリーデータ (2)'!$A:$F,5,FALSE),"")</f>
        <v>●</v>
      </c>
      <c r="J31" s="160" t="str">
        <f>IFERROR(VLOOKUP($B31&amp;J$1,'デイリーデータ (2)'!$A:$F,5,FALSE),"")</f>
        <v/>
      </c>
      <c r="K31" s="160" t="str">
        <f>IFERROR(VLOOKUP($B31&amp;K$1,'デイリーデータ (2)'!$A:$F,5,FALSE),"")</f>
        <v/>
      </c>
      <c r="L31" s="160" t="str">
        <f>IFERROR(VLOOKUP($B31&amp;L$1,'デイリーデータ (2)'!$A:$F,5,FALSE),"")</f>
        <v/>
      </c>
      <c r="M31" s="160" t="str">
        <f>IFERROR(VLOOKUP($B31&amp;M$1,'デイリーデータ (2)'!$A:$F,5,FALSE),"")</f>
        <v/>
      </c>
      <c r="N31" s="160" t="str">
        <f>IFERROR(VLOOKUP($B31&amp;N$1,'デイリーデータ (2)'!$A:$F,5,FALSE),"")</f>
        <v/>
      </c>
      <c r="O31" s="160" t="str">
        <f>IFERROR(VLOOKUP($B31&amp;O$1,'デイリーデータ (2)'!$A:$F,5,FALSE),"")</f>
        <v>○</v>
      </c>
      <c r="P31" s="160" t="str">
        <f>IFERROR(VLOOKUP($B31&amp;P$1,'デイリーデータ (2)'!$A:$F,5,FALSE),"")</f>
        <v>●</v>
      </c>
      <c r="Q31" s="160" t="str">
        <f>IFERROR(VLOOKUP($B31&amp;Q$1,'デイリーデータ (2)'!$A:$F,5,FALSE),"")</f>
        <v/>
      </c>
      <c r="R31" s="160" t="str">
        <f>IFERROR(VLOOKUP($B31&amp;R$1,'デイリーデータ (2)'!$A:$F,5,FALSE),"")</f>
        <v/>
      </c>
      <c r="S31" s="160" t="str">
        <f>IFERROR(VLOOKUP($B31&amp;S$1,'デイリーデータ (2)'!$A:$F,5,FALSE),"")</f>
        <v/>
      </c>
      <c r="T31" s="160" t="str">
        <f>IFERROR(VLOOKUP($B31&amp;T$1,'デイリーデータ (2)'!$A:$F,5,FALSE),"")</f>
        <v/>
      </c>
      <c r="U31" s="160" t="str">
        <f>IFERROR(VLOOKUP($B31&amp;U$1,'デイリーデータ (2)'!$A:$F,5,FALSE),"")</f>
        <v/>
      </c>
      <c r="V31" s="160" t="str">
        <f>IFERROR(VLOOKUP($B31&amp;V$1,'デイリーデータ (2)'!$A:$F,5,FALSE),"")</f>
        <v>○</v>
      </c>
      <c r="W31" s="160" t="str">
        <f>IFERROR(VLOOKUP($B31&amp;W$1,'デイリーデータ (2)'!$A:$F,5,FALSE),"")</f>
        <v>●</v>
      </c>
      <c r="X31" s="160" t="str">
        <f>IFERROR(VLOOKUP($B31&amp;X$1,'デイリーデータ (2)'!$A:$F,5,FALSE),"")</f>
        <v/>
      </c>
      <c r="Y31" s="160" t="str">
        <f>IFERROR(VLOOKUP($B31&amp;Y$1,'デイリーデータ (2)'!$A:$F,5,FALSE),"")</f>
        <v/>
      </c>
      <c r="Z31" s="160" t="str">
        <f>IFERROR(VLOOKUP($B31&amp;Z$1,'デイリーデータ (2)'!$A:$F,5,FALSE),"")</f>
        <v/>
      </c>
      <c r="AA31" s="160" t="str">
        <f>IFERROR(VLOOKUP($B31&amp;AA$1,'デイリーデータ (2)'!$A:$F,5,FALSE),"")</f>
        <v/>
      </c>
      <c r="AB31" s="160" t="str">
        <f>IFERROR(VLOOKUP($B31&amp;AB$1,'デイリーデータ (2)'!$A:$F,5,FALSE),"")</f>
        <v/>
      </c>
      <c r="AC31" s="160" t="str">
        <f>IFERROR(VLOOKUP($B31&amp;AC$1,'デイリーデータ (2)'!$A:$F,5,FALSE),"")</f>
        <v>○</v>
      </c>
      <c r="AD31" s="160" t="str">
        <f>IFERROR(VLOOKUP($B31&amp;AD$1,'デイリーデータ (2)'!$A:$F,5,FALSE),"")</f>
        <v>●</v>
      </c>
      <c r="AE31" s="160" t="str">
        <f>IFERROR(VLOOKUP($B31&amp;AE$1,'デイリーデータ (2)'!$A:$F,5,FALSE),"")</f>
        <v/>
      </c>
      <c r="AF31" s="160" t="str">
        <f>IFERROR(VLOOKUP($B31&amp;AF$1,'デイリーデータ (2)'!$A:$F,5,FALSE),"")</f>
        <v/>
      </c>
      <c r="AG31" s="160" t="str">
        <f>IFERROR(VLOOKUP($B31&amp;AG$1,'デイリーデータ (2)'!$A:$F,5,FALSE),"")</f>
        <v/>
      </c>
      <c r="AH31" s="162" t="str">
        <f>IFERROR(VLOOKUP($B31&amp;AH$1,'デイリーデータ (2)'!$A:$F,5,FALSE),"")</f>
        <v/>
      </c>
    </row>
    <row r="32" spans="1:34" ht="13.15" customHeight="1" x14ac:dyDescent="0.2">
      <c r="A32" s="223">
        <f>IFERROR(IF(A31+1&lt;=MAX('デイリーデータ (2)'!G:G),A31+1,""),"")</f>
        <v>30</v>
      </c>
      <c r="B32" s="233" t="str">
        <f>IFERROR(VLOOKUP(A32,スタッフ!A:C,2,FALSE),"")</f>
        <v>125642</v>
      </c>
      <c r="C32" s="162" t="str">
        <f>IFERROR(VLOOKUP(A32,スタッフ!A:C,3,FALSE),"")</f>
        <v>諸田 悠也</v>
      </c>
      <c r="D32" s="238" t="str">
        <f>IFERROR(VLOOKUP($B32&amp;D$1,'デイリーデータ (2)'!$A:$F,5,FALSE),"")</f>
        <v>当</v>
      </c>
      <c r="E32" s="160" t="str">
        <f>IFERROR(VLOOKUP($B32&amp;E$1,'デイリーデータ (2)'!$A:$F,5,FALSE),"")</f>
        <v>明</v>
      </c>
      <c r="F32" s="160" t="str">
        <f>IFERROR(VLOOKUP($B32&amp;F$1,'デイリーデータ (2)'!$A:$F,5,FALSE),"")</f>
        <v/>
      </c>
      <c r="G32" s="160" t="str">
        <f>IFERROR(VLOOKUP($B32&amp;G$1,'デイリーデータ (2)'!$A:$F,5,FALSE),"")</f>
        <v/>
      </c>
      <c r="H32" s="160" t="str">
        <f>IFERROR(VLOOKUP($B32&amp;H$1,'デイリーデータ (2)'!$A:$F,5,FALSE),"")</f>
        <v>○</v>
      </c>
      <c r="I32" s="160" t="str">
        <f>IFERROR(VLOOKUP($B32&amp;I$1,'デイリーデータ (2)'!$A:$F,5,FALSE),"")</f>
        <v>●</v>
      </c>
      <c r="J32" s="160" t="str">
        <f>IFERROR(VLOOKUP($B32&amp;J$1,'デイリーデータ (2)'!$A:$F,5,FALSE),"")</f>
        <v/>
      </c>
      <c r="K32" s="160" t="str">
        <f>IFERROR(VLOOKUP($B32&amp;K$1,'デイリーデータ (2)'!$A:$F,5,FALSE),"")</f>
        <v/>
      </c>
      <c r="L32" s="160" t="str">
        <f>IFERROR(VLOOKUP($B32&amp;L$1,'デイリーデータ (2)'!$A:$F,5,FALSE),"")</f>
        <v/>
      </c>
      <c r="M32" s="160" t="str">
        <f>IFERROR(VLOOKUP($B32&amp;M$1,'デイリーデータ (2)'!$A:$F,5,FALSE),"")</f>
        <v/>
      </c>
      <c r="N32" s="160" t="str">
        <f>IFERROR(VLOOKUP($B32&amp;N$1,'デイリーデータ (2)'!$A:$F,5,FALSE),"")</f>
        <v/>
      </c>
      <c r="O32" s="160" t="str">
        <f>IFERROR(VLOOKUP($B32&amp;O$1,'デイリーデータ (2)'!$A:$F,5,FALSE),"")</f>
        <v>／</v>
      </c>
      <c r="P32" s="160" t="str">
        <f>IFERROR(VLOOKUP($B32&amp;P$1,'デイリーデータ (2)'!$A:$F,5,FALSE),"")</f>
        <v>●</v>
      </c>
      <c r="Q32" s="160" t="str">
        <f>IFERROR(VLOOKUP($B32&amp;Q$1,'デイリーデータ (2)'!$A:$F,5,FALSE),"")</f>
        <v/>
      </c>
      <c r="R32" s="160" t="str">
        <f>IFERROR(VLOOKUP($B32&amp;R$1,'デイリーデータ (2)'!$A:$F,5,FALSE),"")</f>
        <v/>
      </c>
      <c r="S32" s="160" t="str">
        <f>IFERROR(VLOOKUP($B32&amp;S$1,'デイリーデータ (2)'!$A:$F,5,FALSE),"")</f>
        <v/>
      </c>
      <c r="T32" s="160" t="str">
        <f>IFERROR(VLOOKUP($B32&amp;T$1,'デイリーデータ (2)'!$A:$F,5,FALSE),"")</f>
        <v/>
      </c>
      <c r="U32" s="160" t="str">
        <f>IFERROR(VLOOKUP($B32&amp;U$1,'デイリーデータ (2)'!$A:$F,5,FALSE),"")</f>
        <v/>
      </c>
      <c r="V32" s="160" t="str">
        <f>IFERROR(VLOOKUP($B32&amp;V$1,'デイリーデータ (2)'!$A:$F,5,FALSE),"")</f>
        <v>○</v>
      </c>
      <c r="W32" s="160" t="str">
        <f>IFERROR(VLOOKUP($B32&amp;W$1,'デイリーデータ (2)'!$A:$F,5,FALSE),"")</f>
        <v>当</v>
      </c>
      <c r="X32" s="160" t="str">
        <f>IFERROR(VLOOKUP($B32&amp;X$1,'デイリーデータ (2)'!$A:$F,5,FALSE),"")</f>
        <v>明</v>
      </c>
      <c r="Y32" s="160" t="str">
        <f>IFERROR(VLOOKUP($B32&amp;Y$1,'デイリーデータ (2)'!$A:$F,5,FALSE),"")</f>
        <v>●</v>
      </c>
      <c r="Z32" s="160" t="str">
        <f>IFERROR(VLOOKUP($B32&amp;Z$1,'デイリーデータ (2)'!$A:$F,5,FALSE),"")</f>
        <v/>
      </c>
      <c r="AA32" s="160" t="str">
        <f>IFERROR(VLOOKUP($B32&amp;AA$1,'デイリーデータ (2)'!$A:$F,5,FALSE),"")</f>
        <v/>
      </c>
      <c r="AB32" s="160" t="str">
        <f>IFERROR(VLOOKUP($B32&amp;AB$1,'デイリーデータ (2)'!$A:$F,5,FALSE),"")</f>
        <v/>
      </c>
      <c r="AC32" s="160" t="str">
        <f>IFERROR(VLOOKUP($B32&amp;AC$1,'デイリーデータ (2)'!$A:$F,5,FALSE),"")</f>
        <v>／</v>
      </c>
      <c r="AD32" s="160" t="str">
        <f>IFERROR(VLOOKUP($B32&amp;AD$1,'デイリーデータ (2)'!$A:$F,5,FALSE),"")</f>
        <v>●</v>
      </c>
      <c r="AE32" s="160" t="str">
        <f>IFERROR(VLOOKUP($B32&amp;AE$1,'デイリーデータ (2)'!$A:$F,5,FALSE),"")</f>
        <v/>
      </c>
      <c r="AF32" s="160" t="str">
        <f>IFERROR(VLOOKUP($B32&amp;AF$1,'デイリーデータ (2)'!$A:$F,5,FALSE),"")</f>
        <v/>
      </c>
      <c r="AG32" s="160" t="str">
        <f>IFERROR(VLOOKUP($B32&amp;AG$1,'デイリーデータ (2)'!$A:$F,5,FALSE),"")</f>
        <v/>
      </c>
      <c r="AH32" s="162" t="str">
        <f>IFERROR(VLOOKUP($B32&amp;AH$1,'デイリーデータ (2)'!$A:$F,5,FALSE),"")</f>
        <v/>
      </c>
    </row>
    <row r="33" spans="1:34" ht="13.15" customHeight="1" x14ac:dyDescent="0.2">
      <c r="A33" s="223">
        <f>IFERROR(IF(A32+1&lt;=MAX('デイリーデータ (2)'!G:G),A32+1,""),"")</f>
        <v>31</v>
      </c>
      <c r="B33" s="233" t="str">
        <f>IFERROR(VLOOKUP(A33,スタッフ!A:C,2,FALSE),"")</f>
        <v>130415</v>
      </c>
      <c r="C33" s="162" t="str">
        <f>IFERROR(VLOOKUP(A33,スタッフ!A:C,3,FALSE),"")</f>
        <v>樫田 尚</v>
      </c>
      <c r="D33" s="238" t="str">
        <f>IFERROR(VLOOKUP($B33&amp;D$1,'デイリーデータ (2)'!$A:$F,5,FALSE),"")</f>
        <v/>
      </c>
      <c r="E33" s="160" t="str">
        <f>IFERROR(VLOOKUP($B33&amp;E$1,'デイリーデータ (2)'!$A:$F,5,FALSE),"")</f>
        <v/>
      </c>
      <c r="F33" s="160" t="str">
        <f>IFERROR(VLOOKUP($B33&amp;F$1,'デイリーデータ (2)'!$A:$F,5,FALSE),"")</f>
        <v/>
      </c>
      <c r="G33" s="160" t="str">
        <f>IFERROR(VLOOKUP($B33&amp;G$1,'デイリーデータ (2)'!$A:$F,5,FALSE),"")</f>
        <v/>
      </c>
      <c r="H33" s="160" t="str">
        <f>IFERROR(VLOOKUP($B33&amp;H$1,'デイリーデータ (2)'!$A:$F,5,FALSE),"")</f>
        <v>○</v>
      </c>
      <c r="I33" s="160" t="str">
        <f>IFERROR(VLOOKUP($B33&amp;I$1,'デイリーデータ (2)'!$A:$F,5,FALSE),"")</f>
        <v>●</v>
      </c>
      <c r="J33" s="160" t="str">
        <f>IFERROR(VLOOKUP($B33&amp;J$1,'デイリーデータ (2)'!$A:$F,5,FALSE),"")</f>
        <v/>
      </c>
      <c r="K33" s="160" t="str">
        <f>IFERROR(VLOOKUP($B33&amp;K$1,'デイリーデータ (2)'!$A:$F,5,FALSE),"")</f>
        <v/>
      </c>
      <c r="L33" s="160" t="str">
        <f>IFERROR(VLOOKUP($B33&amp;L$1,'デイリーデータ (2)'!$A:$F,5,FALSE),"")</f>
        <v/>
      </c>
      <c r="M33" s="160" t="str">
        <f>IFERROR(VLOOKUP($B33&amp;M$1,'デイリーデータ (2)'!$A:$F,5,FALSE),"")</f>
        <v/>
      </c>
      <c r="N33" s="160" t="str">
        <f>IFERROR(VLOOKUP($B33&amp;N$1,'デイリーデータ (2)'!$A:$F,5,FALSE),"")</f>
        <v>当</v>
      </c>
      <c r="O33" s="160" t="str">
        <f>IFERROR(VLOOKUP($B33&amp;O$1,'デイリーデータ (2)'!$A:$F,5,FALSE),"")</f>
        <v>明</v>
      </c>
      <c r="P33" s="160" t="str">
        <f>IFERROR(VLOOKUP($B33&amp;P$1,'デイリーデータ (2)'!$A:$F,5,FALSE),"")</f>
        <v>●</v>
      </c>
      <c r="Q33" s="160" t="str">
        <f>IFERROR(VLOOKUP($B33&amp;Q$1,'デイリーデータ (2)'!$A:$F,5,FALSE),"")</f>
        <v/>
      </c>
      <c r="R33" s="160" t="str">
        <f>IFERROR(VLOOKUP($B33&amp;R$1,'デイリーデータ (2)'!$A:$F,5,FALSE),"")</f>
        <v/>
      </c>
      <c r="S33" s="160" t="str">
        <f>IFERROR(VLOOKUP($B33&amp;S$1,'デイリーデータ (2)'!$A:$F,5,FALSE),"")</f>
        <v/>
      </c>
      <c r="T33" s="160" t="str">
        <f>IFERROR(VLOOKUP($B33&amp;T$1,'デイリーデータ (2)'!$A:$F,5,FALSE),"")</f>
        <v/>
      </c>
      <c r="U33" s="160" t="str">
        <f>IFERROR(VLOOKUP($B33&amp;U$1,'デイリーデータ (2)'!$A:$F,5,FALSE),"")</f>
        <v/>
      </c>
      <c r="V33" s="160" t="str">
        <f>IFERROR(VLOOKUP($B33&amp;V$1,'デイリーデータ (2)'!$A:$F,5,FALSE),"")</f>
        <v>○</v>
      </c>
      <c r="W33" s="160" t="str">
        <f>IFERROR(VLOOKUP($B33&amp;W$1,'デイリーデータ (2)'!$A:$F,5,FALSE),"")</f>
        <v/>
      </c>
      <c r="X33" s="160" t="str">
        <f>IFERROR(VLOOKUP($B33&amp;X$1,'デイリーデータ (2)'!$A:$F,5,FALSE),"")</f>
        <v/>
      </c>
      <c r="Y33" s="160" t="str">
        <f>IFERROR(VLOOKUP($B33&amp;Y$1,'デイリーデータ (2)'!$A:$F,5,FALSE),"")</f>
        <v/>
      </c>
      <c r="Z33" s="160" t="str">
        <f>IFERROR(VLOOKUP($B33&amp;Z$1,'デイリーデータ (2)'!$A:$F,5,FALSE),"")</f>
        <v/>
      </c>
      <c r="AA33" s="160" t="str">
        <f>IFERROR(VLOOKUP($B33&amp;AA$1,'デイリーデータ (2)'!$A:$F,5,FALSE),"")</f>
        <v/>
      </c>
      <c r="AB33" s="160" t="str">
        <f>IFERROR(VLOOKUP($B33&amp;AB$1,'デイリーデータ (2)'!$A:$F,5,FALSE),"")</f>
        <v/>
      </c>
      <c r="AC33" s="160" t="str">
        <f>IFERROR(VLOOKUP($B33&amp;AC$1,'デイリーデータ (2)'!$A:$F,5,FALSE),"")</f>
        <v>当</v>
      </c>
      <c r="AD33" s="160" t="str">
        <f>IFERROR(VLOOKUP($B33&amp;AD$1,'デイリーデータ (2)'!$A:$F,5,FALSE),"")</f>
        <v>明</v>
      </c>
      <c r="AE33" s="160" t="str">
        <f>IFERROR(VLOOKUP($B33&amp;AE$1,'デイリーデータ (2)'!$A:$F,5,FALSE),"")</f>
        <v>●</v>
      </c>
      <c r="AF33" s="160" t="str">
        <f>IFERROR(VLOOKUP($B33&amp;AF$1,'デイリーデータ (2)'!$A:$F,5,FALSE),"")</f>
        <v/>
      </c>
      <c r="AG33" s="160" t="str">
        <f>IFERROR(VLOOKUP($B33&amp;AG$1,'デイリーデータ (2)'!$A:$F,5,FALSE),"")</f>
        <v/>
      </c>
      <c r="AH33" s="162" t="str">
        <f>IFERROR(VLOOKUP($B33&amp;AH$1,'デイリーデータ (2)'!$A:$F,5,FALSE),"")</f>
        <v/>
      </c>
    </row>
    <row r="34" spans="1:34" ht="13.15" customHeight="1" x14ac:dyDescent="0.2">
      <c r="A34" s="223">
        <f>IFERROR(IF(A33+1&lt;=MAX('デイリーデータ (2)'!G:G),A33+1,""),"")</f>
        <v>32</v>
      </c>
      <c r="B34" s="233" t="str">
        <f>IFERROR(VLOOKUP(A34,スタッフ!A:C,2,FALSE),"")</f>
        <v>130427</v>
      </c>
      <c r="C34" s="162" t="str">
        <f>IFERROR(VLOOKUP(A34,スタッフ!A:C,3,FALSE),"")</f>
        <v>中村 公亮</v>
      </c>
      <c r="D34" s="238" t="str">
        <f>IFERROR(VLOOKUP($B34&amp;D$1,'デイリーデータ (2)'!$A:$F,5,FALSE),"")</f>
        <v/>
      </c>
      <c r="E34" s="160" t="str">
        <f>IFERROR(VLOOKUP($B34&amp;E$1,'デイリーデータ (2)'!$A:$F,5,FALSE),"")</f>
        <v/>
      </c>
      <c r="F34" s="160" t="str">
        <f>IFERROR(VLOOKUP($B34&amp;F$1,'デイリーデータ (2)'!$A:$F,5,FALSE),"")</f>
        <v/>
      </c>
      <c r="G34" s="160" t="str">
        <f>IFERROR(VLOOKUP($B34&amp;G$1,'デイリーデータ (2)'!$A:$F,5,FALSE),"")</f>
        <v/>
      </c>
      <c r="H34" s="160" t="str">
        <f>IFERROR(VLOOKUP($B34&amp;H$1,'デイリーデータ (2)'!$A:$F,5,FALSE),"")</f>
        <v>○</v>
      </c>
      <c r="I34" s="160" t="str">
        <f>IFERROR(VLOOKUP($B34&amp;I$1,'デイリーデータ (2)'!$A:$F,5,FALSE),"")</f>
        <v>●</v>
      </c>
      <c r="J34" s="160" t="str">
        <f>IFERROR(VLOOKUP($B34&amp;J$1,'デイリーデータ (2)'!$A:$F,5,FALSE),"")</f>
        <v/>
      </c>
      <c r="K34" s="160" t="str">
        <f>IFERROR(VLOOKUP($B34&amp;K$1,'デイリーデータ (2)'!$A:$F,5,FALSE),"")</f>
        <v/>
      </c>
      <c r="L34" s="160" t="str">
        <f>IFERROR(VLOOKUP($B34&amp;L$1,'デイリーデータ (2)'!$A:$F,5,FALSE),"")</f>
        <v/>
      </c>
      <c r="M34" s="160" t="str">
        <f>IFERROR(VLOOKUP($B34&amp;M$1,'デイリーデータ (2)'!$A:$F,5,FALSE),"")</f>
        <v/>
      </c>
      <c r="N34" s="160" t="str">
        <f>IFERROR(VLOOKUP($B34&amp;N$1,'デイリーデータ (2)'!$A:$F,5,FALSE),"")</f>
        <v/>
      </c>
      <c r="O34" s="160" t="str">
        <f>IFERROR(VLOOKUP($B34&amp;O$1,'デイリーデータ (2)'!$A:$F,5,FALSE),"")</f>
        <v>○</v>
      </c>
      <c r="P34" s="160" t="str">
        <f>IFERROR(VLOOKUP($B34&amp;P$1,'デイリーデータ (2)'!$A:$F,5,FALSE),"")</f>
        <v>●</v>
      </c>
      <c r="Q34" s="160" t="str">
        <f>IFERROR(VLOOKUP($B34&amp;Q$1,'デイリーデータ (2)'!$A:$F,5,FALSE),"")</f>
        <v/>
      </c>
      <c r="R34" s="160" t="str">
        <f>IFERROR(VLOOKUP($B34&amp;R$1,'デイリーデータ (2)'!$A:$F,5,FALSE),"")</f>
        <v/>
      </c>
      <c r="S34" s="160" t="str">
        <f>IFERROR(VLOOKUP($B34&amp;S$1,'デイリーデータ (2)'!$A:$F,5,FALSE),"")</f>
        <v/>
      </c>
      <c r="T34" s="160" t="str">
        <f>IFERROR(VLOOKUP($B34&amp;T$1,'デイリーデータ (2)'!$A:$F,5,FALSE),"")</f>
        <v/>
      </c>
      <c r="U34" s="160" t="str">
        <f>IFERROR(VLOOKUP($B34&amp;U$1,'デイリーデータ (2)'!$A:$F,5,FALSE),"")</f>
        <v/>
      </c>
      <c r="V34" s="160" t="str">
        <f>IFERROR(VLOOKUP($B34&amp;V$1,'デイリーデータ (2)'!$A:$F,5,FALSE),"")</f>
        <v>○</v>
      </c>
      <c r="W34" s="160" t="str">
        <f>IFERROR(VLOOKUP($B34&amp;W$1,'デイリーデータ (2)'!$A:$F,5,FALSE),"")</f>
        <v>●</v>
      </c>
      <c r="X34" s="160" t="str">
        <f>IFERROR(VLOOKUP($B34&amp;X$1,'デイリーデータ (2)'!$A:$F,5,FALSE),"")</f>
        <v/>
      </c>
      <c r="Y34" s="160" t="str">
        <f>IFERROR(VLOOKUP($B34&amp;Y$1,'デイリーデータ (2)'!$A:$F,5,FALSE),"")</f>
        <v/>
      </c>
      <c r="Z34" s="160" t="str">
        <f>IFERROR(VLOOKUP($B34&amp;Z$1,'デイリーデータ (2)'!$A:$F,5,FALSE),"")</f>
        <v/>
      </c>
      <c r="AA34" s="160" t="str">
        <f>IFERROR(VLOOKUP($B34&amp;AA$1,'デイリーデータ (2)'!$A:$F,5,FALSE),"")</f>
        <v/>
      </c>
      <c r="AB34" s="160" t="str">
        <f>IFERROR(VLOOKUP($B34&amp;AB$1,'デイリーデータ (2)'!$A:$F,5,FALSE),"")</f>
        <v/>
      </c>
      <c r="AC34" s="160" t="str">
        <f>IFERROR(VLOOKUP($B34&amp;AC$1,'デイリーデータ (2)'!$A:$F,5,FALSE),"")</f>
        <v>○</v>
      </c>
      <c r="AD34" s="160" t="str">
        <f>IFERROR(VLOOKUP($B34&amp;AD$1,'デイリーデータ (2)'!$A:$F,5,FALSE),"")</f>
        <v>●</v>
      </c>
      <c r="AE34" s="160" t="str">
        <f>IFERROR(VLOOKUP($B34&amp;AE$1,'デイリーデータ (2)'!$A:$F,5,FALSE),"")</f>
        <v/>
      </c>
      <c r="AF34" s="160" t="str">
        <f>IFERROR(VLOOKUP($B34&amp;AF$1,'デイリーデータ (2)'!$A:$F,5,FALSE),"")</f>
        <v/>
      </c>
      <c r="AG34" s="160" t="str">
        <f>IFERROR(VLOOKUP($B34&amp;AG$1,'デイリーデータ (2)'!$A:$F,5,FALSE),"")</f>
        <v/>
      </c>
      <c r="AH34" s="162" t="str">
        <f>IFERROR(VLOOKUP($B34&amp;AH$1,'デイリーデータ (2)'!$A:$F,5,FALSE),"")</f>
        <v/>
      </c>
    </row>
    <row r="35" spans="1:34" ht="13.15" customHeight="1" x14ac:dyDescent="0.2">
      <c r="A35" s="223">
        <f>IFERROR(IF(A34+1&lt;=MAX('デイリーデータ (2)'!G:G),A34+1,""),"")</f>
        <v>33</v>
      </c>
      <c r="B35" s="233" t="str">
        <f>IFERROR(VLOOKUP(A35,スタッフ!A:C,2,FALSE),"")</f>
        <v>130439</v>
      </c>
      <c r="C35" s="162" t="str">
        <f>IFERROR(VLOOKUP(A35,スタッフ!A:C,3,FALSE),"")</f>
        <v>福知 千佳</v>
      </c>
      <c r="D35" s="238" t="str">
        <f>IFERROR(VLOOKUP($B35&amp;D$1,'デイリーデータ (2)'!$A:$F,5,FALSE),"")</f>
        <v/>
      </c>
      <c r="E35" s="160" t="str">
        <f>IFERROR(VLOOKUP($B35&amp;E$1,'デイリーデータ (2)'!$A:$F,5,FALSE),"")</f>
        <v/>
      </c>
      <c r="F35" s="160" t="str">
        <f>IFERROR(VLOOKUP($B35&amp;F$1,'デイリーデータ (2)'!$A:$F,5,FALSE),"")</f>
        <v/>
      </c>
      <c r="G35" s="160" t="str">
        <f>IFERROR(VLOOKUP($B35&amp;G$1,'デイリーデータ (2)'!$A:$F,5,FALSE),"")</f>
        <v/>
      </c>
      <c r="H35" s="160" t="str">
        <f>IFERROR(VLOOKUP($B35&amp;H$1,'デイリーデータ (2)'!$A:$F,5,FALSE),"")</f>
        <v>○</v>
      </c>
      <c r="I35" s="160" t="str">
        <f>IFERROR(VLOOKUP($B35&amp;I$1,'デイリーデータ (2)'!$A:$F,5,FALSE),"")</f>
        <v>当</v>
      </c>
      <c r="J35" s="160" t="str">
        <f>IFERROR(VLOOKUP($B35&amp;J$1,'デイリーデータ (2)'!$A:$F,5,FALSE),"")</f>
        <v>明</v>
      </c>
      <c r="K35" s="160" t="str">
        <f>IFERROR(VLOOKUP($B35&amp;K$1,'デイリーデータ (2)'!$A:$F,5,FALSE),"")</f>
        <v>●</v>
      </c>
      <c r="L35" s="160" t="str">
        <f>IFERROR(VLOOKUP($B35&amp;L$1,'デイリーデータ (2)'!$A:$F,5,FALSE),"")</f>
        <v/>
      </c>
      <c r="M35" s="160" t="str">
        <f>IFERROR(VLOOKUP($B35&amp;M$1,'デイリーデータ (2)'!$A:$F,5,FALSE),"")</f>
        <v/>
      </c>
      <c r="N35" s="160" t="str">
        <f>IFERROR(VLOOKUP($B35&amp;N$1,'デイリーデータ (2)'!$A:$F,5,FALSE),"")</f>
        <v/>
      </c>
      <c r="O35" s="160" t="str">
        <f>IFERROR(VLOOKUP($B35&amp;O$1,'デイリーデータ (2)'!$A:$F,5,FALSE),"")</f>
        <v>／</v>
      </c>
      <c r="P35" s="160" t="str">
        <f>IFERROR(VLOOKUP($B35&amp;P$1,'デイリーデータ (2)'!$A:$F,5,FALSE),"")</f>
        <v>●</v>
      </c>
      <c r="Q35" s="160" t="str">
        <f>IFERROR(VLOOKUP($B35&amp;Q$1,'デイリーデータ (2)'!$A:$F,5,FALSE),"")</f>
        <v/>
      </c>
      <c r="R35" s="160" t="str">
        <f>IFERROR(VLOOKUP($B35&amp;R$1,'デイリーデータ (2)'!$A:$F,5,FALSE),"")</f>
        <v/>
      </c>
      <c r="S35" s="160" t="str">
        <f>IFERROR(VLOOKUP($B35&amp;S$1,'デイリーデータ (2)'!$A:$F,5,FALSE),"")</f>
        <v/>
      </c>
      <c r="T35" s="160" t="str">
        <f>IFERROR(VLOOKUP($B35&amp;T$1,'デイリーデータ (2)'!$A:$F,5,FALSE),"")</f>
        <v/>
      </c>
      <c r="U35" s="160" t="str">
        <f>IFERROR(VLOOKUP($B35&amp;U$1,'デイリーデータ (2)'!$A:$F,5,FALSE),"")</f>
        <v/>
      </c>
      <c r="V35" s="160" t="str">
        <f>IFERROR(VLOOKUP($B35&amp;V$1,'デイリーデータ (2)'!$A:$F,5,FALSE),"")</f>
        <v>○</v>
      </c>
      <c r="W35" s="160" t="str">
        <f>IFERROR(VLOOKUP($B35&amp;W$1,'デイリーデータ (2)'!$A:$F,5,FALSE),"")</f>
        <v>●</v>
      </c>
      <c r="X35" s="160" t="str">
        <f>IFERROR(VLOOKUP($B35&amp;X$1,'デイリーデータ (2)'!$A:$F,5,FALSE),"")</f>
        <v/>
      </c>
      <c r="Y35" s="160" t="str">
        <f>IFERROR(VLOOKUP($B35&amp;Y$1,'デイリーデータ (2)'!$A:$F,5,FALSE),"")</f>
        <v/>
      </c>
      <c r="Z35" s="160" t="str">
        <f>IFERROR(VLOOKUP($B35&amp;Z$1,'デイリーデータ (2)'!$A:$F,5,FALSE),"")</f>
        <v/>
      </c>
      <c r="AA35" s="160" t="str">
        <f>IFERROR(VLOOKUP($B35&amp;AA$1,'デイリーデータ (2)'!$A:$F,5,FALSE),"")</f>
        <v/>
      </c>
      <c r="AB35" s="160" t="str">
        <f>IFERROR(VLOOKUP($B35&amp;AB$1,'デイリーデータ (2)'!$A:$F,5,FALSE),"")</f>
        <v>当</v>
      </c>
      <c r="AC35" s="160" t="str">
        <f>IFERROR(VLOOKUP($B35&amp;AC$1,'デイリーデータ (2)'!$A:$F,5,FALSE),"")</f>
        <v>明</v>
      </c>
      <c r="AD35" s="160" t="str">
        <f>IFERROR(VLOOKUP($B35&amp;AD$1,'デイリーデータ (2)'!$A:$F,5,FALSE),"")</f>
        <v>●</v>
      </c>
      <c r="AE35" s="160" t="str">
        <f>IFERROR(VLOOKUP($B35&amp;AE$1,'デイリーデータ (2)'!$A:$F,5,FALSE),"")</f>
        <v/>
      </c>
      <c r="AF35" s="160" t="str">
        <f>IFERROR(VLOOKUP($B35&amp;AF$1,'デイリーデータ (2)'!$A:$F,5,FALSE),"")</f>
        <v/>
      </c>
      <c r="AG35" s="160" t="str">
        <f>IFERROR(VLOOKUP($B35&amp;AG$1,'デイリーデータ (2)'!$A:$F,5,FALSE),"")</f>
        <v/>
      </c>
      <c r="AH35" s="162" t="str">
        <f>IFERROR(VLOOKUP($B35&amp;AH$1,'デイリーデータ (2)'!$A:$F,5,FALSE),"")</f>
        <v/>
      </c>
    </row>
    <row r="36" spans="1:34" ht="13.15" customHeight="1" x14ac:dyDescent="0.2">
      <c r="A36" s="223">
        <f>IFERROR(IF(A35+1&lt;=MAX('デイリーデータ (2)'!G:G),A35+1,""),"")</f>
        <v>34</v>
      </c>
      <c r="B36" s="233" t="str">
        <f>IFERROR(VLOOKUP(A36,スタッフ!A:C,2,FALSE),"")</f>
        <v>130441</v>
      </c>
      <c r="C36" s="162" t="str">
        <f>IFERROR(VLOOKUP(A36,スタッフ!A:C,3,FALSE),"")</f>
        <v>袋 隼哉</v>
      </c>
      <c r="D36" s="238" t="str">
        <f>IFERROR(VLOOKUP($B36&amp;D$1,'デイリーデータ (2)'!$A:$F,5,FALSE),"")</f>
        <v/>
      </c>
      <c r="E36" s="160" t="str">
        <f>IFERROR(VLOOKUP($B36&amp;E$1,'デイリーデータ (2)'!$A:$F,5,FALSE),"")</f>
        <v/>
      </c>
      <c r="F36" s="160" t="str">
        <f>IFERROR(VLOOKUP($B36&amp;F$1,'デイリーデータ (2)'!$A:$F,5,FALSE),"")</f>
        <v/>
      </c>
      <c r="G36" s="160" t="str">
        <f>IFERROR(VLOOKUP($B36&amp;G$1,'デイリーデータ (2)'!$A:$F,5,FALSE),"")</f>
        <v>当</v>
      </c>
      <c r="H36" s="160" t="str">
        <f>IFERROR(VLOOKUP($B36&amp;H$1,'デイリーデータ (2)'!$A:$F,5,FALSE),"")</f>
        <v>明</v>
      </c>
      <c r="I36" s="160" t="str">
        <f>IFERROR(VLOOKUP($B36&amp;I$1,'デイリーデータ (2)'!$A:$F,5,FALSE),"")</f>
        <v>●</v>
      </c>
      <c r="J36" s="160" t="str">
        <f>IFERROR(VLOOKUP($B36&amp;J$1,'デイリーデータ (2)'!$A:$F,5,FALSE),"")</f>
        <v/>
      </c>
      <c r="K36" s="160" t="str">
        <f>IFERROR(VLOOKUP($B36&amp;K$1,'デイリーデータ (2)'!$A:$F,5,FALSE),"")</f>
        <v/>
      </c>
      <c r="L36" s="160" t="str">
        <f>IFERROR(VLOOKUP($B36&amp;L$1,'デイリーデータ (2)'!$A:$F,5,FALSE),"")</f>
        <v/>
      </c>
      <c r="M36" s="160" t="str">
        <f>IFERROR(VLOOKUP($B36&amp;M$1,'デイリーデータ (2)'!$A:$F,5,FALSE),"")</f>
        <v/>
      </c>
      <c r="N36" s="160" t="str">
        <f>IFERROR(VLOOKUP($B36&amp;N$1,'デイリーデータ (2)'!$A:$F,5,FALSE),"")</f>
        <v/>
      </c>
      <c r="O36" s="160" t="str">
        <f>IFERROR(VLOOKUP($B36&amp;O$1,'デイリーデータ (2)'!$A:$F,5,FALSE),"")</f>
        <v>○</v>
      </c>
      <c r="P36" s="160" t="str">
        <f>IFERROR(VLOOKUP($B36&amp;P$1,'デイリーデータ (2)'!$A:$F,5,FALSE),"")</f>
        <v>●</v>
      </c>
      <c r="Q36" s="160" t="str">
        <f>IFERROR(VLOOKUP($B36&amp;Q$1,'デイリーデータ (2)'!$A:$F,5,FALSE),"")</f>
        <v/>
      </c>
      <c r="R36" s="160" t="str">
        <f>IFERROR(VLOOKUP($B36&amp;R$1,'デイリーデータ (2)'!$A:$F,5,FALSE),"")</f>
        <v/>
      </c>
      <c r="S36" s="160" t="str">
        <f>IFERROR(VLOOKUP($B36&amp;S$1,'デイリーデータ (2)'!$A:$F,5,FALSE),"")</f>
        <v/>
      </c>
      <c r="T36" s="160" t="str">
        <f>IFERROR(VLOOKUP($B36&amp;T$1,'デイリーデータ (2)'!$A:$F,5,FALSE),"")</f>
        <v>当</v>
      </c>
      <c r="U36" s="160" t="str">
        <f>IFERROR(VLOOKUP($B36&amp;U$1,'デイリーデータ (2)'!$A:$F,5,FALSE),"")</f>
        <v>明</v>
      </c>
      <c r="V36" s="160" t="str">
        <f>IFERROR(VLOOKUP($B36&amp;V$1,'デイリーデータ (2)'!$A:$F,5,FALSE),"")</f>
        <v>／</v>
      </c>
      <c r="W36" s="160" t="str">
        <f>IFERROR(VLOOKUP($B36&amp;W$1,'デイリーデータ (2)'!$A:$F,5,FALSE),"")</f>
        <v>●</v>
      </c>
      <c r="X36" s="160" t="str">
        <f>IFERROR(VLOOKUP($B36&amp;X$1,'デイリーデータ (2)'!$A:$F,5,FALSE),"")</f>
        <v/>
      </c>
      <c r="Y36" s="160" t="str">
        <f>IFERROR(VLOOKUP($B36&amp;Y$1,'デイリーデータ (2)'!$A:$F,5,FALSE),"")</f>
        <v>当</v>
      </c>
      <c r="Z36" s="160" t="str">
        <f>IFERROR(VLOOKUP($B36&amp;Z$1,'デイリーデータ (2)'!$A:$F,5,FALSE),"")</f>
        <v>明</v>
      </c>
      <c r="AA36" s="160" t="str">
        <f>IFERROR(VLOOKUP($B36&amp;AA$1,'デイリーデータ (2)'!$A:$F,5,FALSE),"")</f>
        <v/>
      </c>
      <c r="AB36" s="160" t="str">
        <f>IFERROR(VLOOKUP($B36&amp;AB$1,'デイリーデータ (2)'!$A:$F,5,FALSE),"")</f>
        <v/>
      </c>
      <c r="AC36" s="160" t="str">
        <f>IFERROR(VLOOKUP($B36&amp;AC$1,'デイリーデータ (2)'!$A:$F,5,FALSE),"")</f>
        <v>○</v>
      </c>
      <c r="AD36" s="160" t="str">
        <f>IFERROR(VLOOKUP($B36&amp;AD$1,'デイリーデータ (2)'!$A:$F,5,FALSE),"")</f>
        <v>●</v>
      </c>
      <c r="AE36" s="160" t="str">
        <f>IFERROR(VLOOKUP($B36&amp;AE$1,'デイリーデータ (2)'!$A:$F,5,FALSE),"")</f>
        <v/>
      </c>
      <c r="AF36" s="160" t="str">
        <f>IFERROR(VLOOKUP($B36&amp;AF$1,'デイリーデータ (2)'!$A:$F,5,FALSE),"")</f>
        <v/>
      </c>
      <c r="AG36" s="160" t="str">
        <f>IFERROR(VLOOKUP($B36&amp;AG$1,'デイリーデータ (2)'!$A:$F,5,FALSE),"")</f>
        <v/>
      </c>
      <c r="AH36" s="162" t="str">
        <f>IFERROR(VLOOKUP($B36&amp;AH$1,'デイリーデータ (2)'!$A:$F,5,FALSE),"")</f>
        <v/>
      </c>
    </row>
    <row r="37" spans="1:34" ht="13.15" customHeight="1" x14ac:dyDescent="0.2">
      <c r="A37" s="223">
        <f>IFERROR(IF(A36+1&lt;=MAX('デイリーデータ (2)'!G:G),A36+1,""),"")</f>
        <v>35</v>
      </c>
      <c r="B37" s="233" t="str">
        <f>IFERROR(VLOOKUP(A37,スタッフ!A:C,2,FALSE),"")</f>
        <v>130831</v>
      </c>
      <c r="C37" s="162" t="str">
        <f>IFERROR(VLOOKUP(A37,スタッフ!A:C,3,FALSE),"")</f>
        <v>雨池 凌也</v>
      </c>
      <c r="D37" s="238" t="str">
        <f>IFERROR(VLOOKUP($B37&amp;D$1,'デイリーデータ (2)'!$A:$F,5,FALSE),"")</f>
        <v/>
      </c>
      <c r="E37" s="160" t="str">
        <f>IFERROR(VLOOKUP($B37&amp;E$1,'デイリーデータ (2)'!$A:$F,5,FALSE),"")</f>
        <v/>
      </c>
      <c r="F37" s="160" t="str">
        <f>IFERROR(VLOOKUP($B37&amp;F$1,'デイリーデータ (2)'!$A:$F,5,FALSE),"")</f>
        <v/>
      </c>
      <c r="G37" s="160" t="str">
        <f>IFERROR(VLOOKUP($B37&amp;G$1,'デイリーデータ (2)'!$A:$F,5,FALSE),"")</f>
        <v/>
      </c>
      <c r="H37" s="160" t="str">
        <f>IFERROR(VLOOKUP($B37&amp;H$1,'デイリーデータ (2)'!$A:$F,5,FALSE),"")</f>
        <v>○</v>
      </c>
      <c r="I37" s="160" t="str">
        <f>IFERROR(VLOOKUP($B37&amp;I$1,'デイリーデータ (2)'!$A:$F,5,FALSE),"")</f>
        <v>●</v>
      </c>
      <c r="J37" s="160" t="str">
        <f>IFERROR(VLOOKUP($B37&amp;J$1,'デイリーデータ (2)'!$A:$F,5,FALSE),"")</f>
        <v/>
      </c>
      <c r="K37" s="160" t="str">
        <f>IFERROR(VLOOKUP($B37&amp;K$1,'デイリーデータ (2)'!$A:$F,5,FALSE),"")</f>
        <v>当</v>
      </c>
      <c r="L37" s="160" t="str">
        <f>IFERROR(VLOOKUP($B37&amp;L$1,'デイリーデータ (2)'!$A:$F,5,FALSE),"")</f>
        <v>明</v>
      </c>
      <c r="M37" s="160" t="str">
        <f>IFERROR(VLOOKUP($B37&amp;M$1,'デイリーデータ (2)'!$A:$F,5,FALSE),"")</f>
        <v/>
      </c>
      <c r="N37" s="160" t="str">
        <f>IFERROR(VLOOKUP($B37&amp;N$1,'デイリーデータ (2)'!$A:$F,5,FALSE),"")</f>
        <v/>
      </c>
      <c r="O37" s="160" t="str">
        <f>IFERROR(VLOOKUP($B37&amp;O$1,'デイリーデータ (2)'!$A:$F,5,FALSE),"")</f>
        <v>／</v>
      </c>
      <c r="P37" s="160" t="str">
        <f>IFERROR(VLOOKUP($B37&amp;P$1,'デイリーデータ (2)'!$A:$F,5,FALSE),"")</f>
        <v>●</v>
      </c>
      <c r="Q37" s="160" t="str">
        <f>IFERROR(VLOOKUP($B37&amp;Q$1,'デイリーデータ (2)'!$A:$F,5,FALSE),"")</f>
        <v/>
      </c>
      <c r="R37" s="160" t="str">
        <f>IFERROR(VLOOKUP($B37&amp;R$1,'デイリーデータ (2)'!$A:$F,5,FALSE),"")</f>
        <v/>
      </c>
      <c r="S37" s="160" t="str">
        <f>IFERROR(VLOOKUP($B37&amp;S$1,'デイリーデータ (2)'!$A:$F,5,FALSE),"")</f>
        <v/>
      </c>
      <c r="T37" s="160" t="str">
        <f>IFERROR(VLOOKUP($B37&amp;T$1,'デイリーデータ (2)'!$A:$F,5,FALSE),"")</f>
        <v/>
      </c>
      <c r="U37" s="160" t="str">
        <f>IFERROR(VLOOKUP($B37&amp;U$1,'デイリーデータ (2)'!$A:$F,5,FALSE),"")</f>
        <v/>
      </c>
      <c r="V37" s="160" t="str">
        <f>IFERROR(VLOOKUP($B37&amp;V$1,'デイリーデータ (2)'!$A:$F,5,FALSE),"")</f>
        <v>○</v>
      </c>
      <c r="W37" s="160" t="str">
        <f>IFERROR(VLOOKUP($B37&amp;W$1,'デイリーデータ (2)'!$A:$F,5,FALSE),"")</f>
        <v>当</v>
      </c>
      <c r="X37" s="160" t="str">
        <f>IFERROR(VLOOKUP($B37&amp;X$1,'デイリーデータ (2)'!$A:$F,5,FALSE),"")</f>
        <v>明</v>
      </c>
      <c r="Y37" s="160" t="str">
        <f>IFERROR(VLOOKUP($B37&amp;Y$1,'デイリーデータ (2)'!$A:$F,5,FALSE),"")</f>
        <v>●</v>
      </c>
      <c r="Z37" s="160" t="str">
        <f>IFERROR(VLOOKUP($B37&amp;Z$1,'デイリーデータ (2)'!$A:$F,5,FALSE),"")</f>
        <v/>
      </c>
      <c r="AA37" s="160" t="str">
        <f>IFERROR(VLOOKUP($B37&amp;AA$1,'デイリーデータ (2)'!$A:$F,5,FALSE),"")</f>
        <v/>
      </c>
      <c r="AB37" s="160" t="str">
        <f>IFERROR(VLOOKUP($B37&amp;AB$1,'デイリーデータ (2)'!$A:$F,5,FALSE),"")</f>
        <v/>
      </c>
      <c r="AC37" s="160" t="str">
        <f>IFERROR(VLOOKUP($B37&amp;AC$1,'デイリーデータ (2)'!$A:$F,5,FALSE),"")</f>
        <v>当</v>
      </c>
      <c r="AD37" s="160" t="str">
        <f>IFERROR(VLOOKUP($B37&amp;AD$1,'デイリーデータ (2)'!$A:$F,5,FALSE),"")</f>
        <v>明</v>
      </c>
      <c r="AE37" s="160" t="str">
        <f>IFERROR(VLOOKUP($B37&amp;AE$1,'デイリーデータ (2)'!$A:$F,5,FALSE),"")</f>
        <v>●</v>
      </c>
      <c r="AF37" s="160" t="str">
        <f>IFERROR(VLOOKUP($B37&amp;AF$1,'デイリーデータ (2)'!$A:$F,5,FALSE),"")</f>
        <v/>
      </c>
      <c r="AG37" s="160" t="str">
        <f>IFERROR(VLOOKUP($B37&amp;AG$1,'デイリーデータ (2)'!$A:$F,5,FALSE),"")</f>
        <v/>
      </c>
      <c r="AH37" s="162" t="str">
        <f>IFERROR(VLOOKUP($B37&amp;AH$1,'デイリーデータ (2)'!$A:$F,5,FALSE),"")</f>
        <v/>
      </c>
    </row>
    <row r="38" spans="1:34" ht="13.15" customHeight="1" x14ac:dyDescent="0.2">
      <c r="A38" s="223">
        <f>IFERROR(IF(A37+1&lt;=MAX('デイリーデータ (2)'!G:G),A37+1,""),"")</f>
        <v>36</v>
      </c>
      <c r="B38" s="233" t="str">
        <f>IFERROR(VLOOKUP(A38,スタッフ!A:C,2,FALSE),"")</f>
        <v>131603</v>
      </c>
      <c r="C38" s="162" t="str">
        <f>IFERROR(VLOOKUP(A38,スタッフ!A:C,3,FALSE),"")</f>
        <v>中川 大誠</v>
      </c>
      <c r="D38" s="238" t="str">
        <f>IFERROR(VLOOKUP($B38&amp;D$1,'デイリーデータ (2)'!$A:$F,5,FALSE),"")</f>
        <v/>
      </c>
      <c r="E38" s="160" t="str">
        <f>IFERROR(VLOOKUP($B38&amp;E$1,'デイリーデータ (2)'!$A:$F,5,FALSE),"")</f>
        <v/>
      </c>
      <c r="F38" s="160" t="str">
        <f>IFERROR(VLOOKUP($B38&amp;F$1,'デイリーデータ (2)'!$A:$F,5,FALSE),"")</f>
        <v/>
      </c>
      <c r="G38" s="160" t="str">
        <f>IFERROR(VLOOKUP($B38&amp;G$1,'デイリーデータ (2)'!$A:$F,5,FALSE),"")</f>
        <v/>
      </c>
      <c r="H38" s="160" t="str">
        <f>IFERROR(VLOOKUP($B38&amp;H$1,'デイリーデータ (2)'!$A:$F,5,FALSE),"")</f>
        <v>○</v>
      </c>
      <c r="I38" s="160" t="str">
        <f>IFERROR(VLOOKUP($B38&amp;I$1,'デイリーデータ (2)'!$A:$F,5,FALSE),"")</f>
        <v>●</v>
      </c>
      <c r="J38" s="160" t="str">
        <f>IFERROR(VLOOKUP($B38&amp;J$1,'デイリーデータ (2)'!$A:$F,5,FALSE),"")</f>
        <v/>
      </c>
      <c r="K38" s="160" t="str">
        <f>IFERROR(VLOOKUP($B38&amp;K$1,'デイリーデータ (2)'!$A:$F,5,FALSE),"")</f>
        <v/>
      </c>
      <c r="L38" s="160" t="str">
        <f>IFERROR(VLOOKUP($B38&amp;L$1,'デイリーデータ (2)'!$A:$F,5,FALSE),"")</f>
        <v/>
      </c>
      <c r="M38" s="160" t="str">
        <f>IFERROR(VLOOKUP($B38&amp;M$1,'デイリーデータ (2)'!$A:$F,5,FALSE),"")</f>
        <v/>
      </c>
      <c r="N38" s="160" t="str">
        <f>IFERROR(VLOOKUP($B38&amp;N$1,'デイリーデータ (2)'!$A:$F,5,FALSE),"")</f>
        <v/>
      </c>
      <c r="O38" s="160" t="str">
        <f>IFERROR(VLOOKUP($B38&amp;O$1,'デイリーデータ (2)'!$A:$F,5,FALSE),"")</f>
        <v>○</v>
      </c>
      <c r="P38" s="160" t="str">
        <f>IFERROR(VLOOKUP($B38&amp;P$1,'デイリーデータ (2)'!$A:$F,5,FALSE),"")</f>
        <v>●</v>
      </c>
      <c r="Q38" s="160" t="str">
        <f>IFERROR(VLOOKUP($B38&amp;Q$1,'デイリーデータ (2)'!$A:$F,5,FALSE),"")</f>
        <v/>
      </c>
      <c r="R38" s="160" t="str">
        <f>IFERROR(VLOOKUP($B38&amp;R$1,'デイリーデータ (2)'!$A:$F,5,FALSE),"")</f>
        <v/>
      </c>
      <c r="S38" s="160" t="str">
        <f>IFERROR(VLOOKUP($B38&amp;S$1,'デイリーデータ (2)'!$A:$F,5,FALSE),"")</f>
        <v/>
      </c>
      <c r="T38" s="160" t="str">
        <f>IFERROR(VLOOKUP($B38&amp;T$1,'デイリーデータ (2)'!$A:$F,5,FALSE),"")</f>
        <v/>
      </c>
      <c r="U38" s="160" t="str">
        <f>IFERROR(VLOOKUP($B38&amp;U$1,'デイリーデータ (2)'!$A:$F,5,FALSE),"")</f>
        <v/>
      </c>
      <c r="V38" s="160" t="str">
        <f>IFERROR(VLOOKUP($B38&amp;V$1,'デイリーデータ (2)'!$A:$F,5,FALSE),"")</f>
        <v>○</v>
      </c>
      <c r="W38" s="160" t="str">
        <f>IFERROR(VLOOKUP($B38&amp;W$1,'デイリーデータ (2)'!$A:$F,5,FALSE),"")</f>
        <v>●</v>
      </c>
      <c r="X38" s="160" t="str">
        <f>IFERROR(VLOOKUP($B38&amp;X$1,'デイリーデータ (2)'!$A:$F,5,FALSE),"")</f>
        <v/>
      </c>
      <c r="Y38" s="160" t="str">
        <f>IFERROR(VLOOKUP($B38&amp;Y$1,'デイリーデータ (2)'!$A:$F,5,FALSE),"")</f>
        <v/>
      </c>
      <c r="Z38" s="160" t="str">
        <f>IFERROR(VLOOKUP($B38&amp;Z$1,'デイリーデータ (2)'!$A:$F,5,FALSE),"")</f>
        <v/>
      </c>
      <c r="AA38" s="160" t="str">
        <f>IFERROR(VLOOKUP($B38&amp;AA$1,'デイリーデータ (2)'!$A:$F,5,FALSE),"")</f>
        <v/>
      </c>
      <c r="AB38" s="160" t="str">
        <f>IFERROR(VLOOKUP($B38&amp;AB$1,'デイリーデータ (2)'!$A:$F,5,FALSE),"")</f>
        <v/>
      </c>
      <c r="AC38" s="160" t="str">
        <f>IFERROR(VLOOKUP($B38&amp;AC$1,'デイリーデータ (2)'!$A:$F,5,FALSE),"")</f>
        <v>○</v>
      </c>
      <c r="AD38" s="160" t="str">
        <f>IFERROR(VLOOKUP($B38&amp;AD$1,'デイリーデータ (2)'!$A:$F,5,FALSE),"")</f>
        <v>●</v>
      </c>
      <c r="AE38" s="160" t="str">
        <f>IFERROR(VLOOKUP($B38&amp;AE$1,'デイリーデータ (2)'!$A:$F,5,FALSE),"")</f>
        <v/>
      </c>
      <c r="AF38" s="160" t="str">
        <f>IFERROR(VLOOKUP($B38&amp;AF$1,'デイリーデータ (2)'!$A:$F,5,FALSE),"")</f>
        <v/>
      </c>
      <c r="AG38" s="160" t="str">
        <f>IFERROR(VLOOKUP($B38&amp;AG$1,'デイリーデータ (2)'!$A:$F,5,FALSE),"")</f>
        <v/>
      </c>
      <c r="AH38" s="162" t="str">
        <f>IFERROR(VLOOKUP($B38&amp;AH$1,'デイリーデータ (2)'!$A:$F,5,FALSE),"")</f>
        <v/>
      </c>
    </row>
    <row r="39" spans="1:34" ht="13.15" customHeight="1" x14ac:dyDescent="0.2">
      <c r="A39" s="223">
        <f>IFERROR(IF(A38+1&lt;=MAX('デイリーデータ (2)'!G:G),A38+1,""),"")</f>
        <v>37</v>
      </c>
      <c r="B39" s="233" t="str">
        <f>IFERROR(VLOOKUP(A39,スタッフ!A:C,2,FALSE),"")</f>
        <v>138041</v>
      </c>
      <c r="C39" s="162" t="str">
        <f>IFERROR(VLOOKUP(A39,スタッフ!A:C,3,FALSE),"")</f>
        <v>清水 正生</v>
      </c>
      <c r="D39" s="238" t="str">
        <f>IFERROR(VLOOKUP($B39&amp;D$1,'デイリーデータ (2)'!$A:$F,5,FALSE),"")</f>
        <v/>
      </c>
      <c r="E39" s="160" t="str">
        <f>IFERROR(VLOOKUP($B39&amp;E$1,'デイリーデータ (2)'!$A:$F,5,FALSE),"")</f>
        <v/>
      </c>
      <c r="F39" s="160" t="str">
        <f>IFERROR(VLOOKUP($B39&amp;F$1,'デイリーデータ (2)'!$A:$F,5,FALSE),"")</f>
        <v/>
      </c>
      <c r="G39" s="160" t="str">
        <f>IFERROR(VLOOKUP($B39&amp;G$1,'デイリーデータ (2)'!$A:$F,5,FALSE),"")</f>
        <v>当</v>
      </c>
      <c r="H39" s="160" t="str">
        <f>IFERROR(VLOOKUP($B39&amp;H$1,'デイリーデータ (2)'!$A:$F,5,FALSE),"")</f>
        <v>明</v>
      </c>
      <c r="I39" s="160" t="str">
        <f>IFERROR(VLOOKUP($B39&amp;I$1,'デイリーデータ (2)'!$A:$F,5,FALSE),"")</f>
        <v>●</v>
      </c>
      <c r="J39" s="160" t="str">
        <f>IFERROR(VLOOKUP($B39&amp;J$1,'デイリーデータ (2)'!$A:$F,5,FALSE),"")</f>
        <v/>
      </c>
      <c r="K39" s="160" t="str">
        <f>IFERROR(VLOOKUP($B39&amp;K$1,'デイリーデータ (2)'!$A:$F,5,FALSE),"")</f>
        <v/>
      </c>
      <c r="L39" s="160" t="str">
        <f>IFERROR(VLOOKUP($B39&amp;L$1,'デイリーデータ (2)'!$A:$F,5,FALSE),"")</f>
        <v/>
      </c>
      <c r="M39" s="160" t="str">
        <f>IFERROR(VLOOKUP($B39&amp;M$1,'デイリーデータ (2)'!$A:$F,5,FALSE),"")</f>
        <v/>
      </c>
      <c r="N39" s="160" t="str">
        <f>IFERROR(VLOOKUP($B39&amp;N$1,'デイリーデータ (2)'!$A:$F,5,FALSE),"")</f>
        <v/>
      </c>
      <c r="O39" s="160" t="str">
        <f>IFERROR(VLOOKUP($B39&amp;O$1,'デイリーデータ (2)'!$A:$F,5,FALSE),"")</f>
        <v>○</v>
      </c>
      <c r="P39" s="160" t="str">
        <f>IFERROR(VLOOKUP($B39&amp;P$1,'デイリーデータ (2)'!$A:$F,5,FALSE),"")</f>
        <v>●</v>
      </c>
      <c r="Q39" s="160" t="str">
        <f>IFERROR(VLOOKUP($B39&amp;Q$1,'デイリーデータ (2)'!$A:$F,5,FALSE),"")</f>
        <v/>
      </c>
      <c r="R39" s="160" t="str">
        <f>IFERROR(VLOOKUP($B39&amp;R$1,'デイリーデータ (2)'!$A:$F,5,FALSE),"")</f>
        <v/>
      </c>
      <c r="S39" s="160" t="str">
        <f>IFERROR(VLOOKUP($B39&amp;S$1,'デイリーデータ (2)'!$A:$F,5,FALSE),"")</f>
        <v/>
      </c>
      <c r="T39" s="160" t="str">
        <f>IFERROR(VLOOKUP($B39&amp;T$1,'デイリーデータ (2)'!$A:$F,5,FALSE),"")</f>
        <v/>
      </c>
      <c r="U39" s="160" t="str">
        <f>IFERROR(VLOOKUP($B39&amp;U$1,'デイリーデータ (2)'!$A:$F,5,FALSE),"")</f>
        <v/>
      </c>
      <c r="V39" s="160" t="str">
        <f>IFERROR(VLOOKUP($B39&amp;V$1,'デイリーデータ (2)'!$A:$F,5,FALSE),"")</f>
        <v>／</v>
      </c>
      <c r="W39" s="160" t="str">
        <f>IFERROR(VLOOKUP($B39&amp;W$1,'デイリーデータ (2)'!$A:$F,5,FALSE),"")</f>
        <v>●</v>
      </c>
      <c r="X39" s="160" t="str">
        <f>IFERROR(VLOOKUP($B39&amp;X$1,'デイリーデータ (2)'!$A:$F,5,FALSE),"")</f>
        <v/>
      </c>
      <c r="Y39" s="160" t="str">
        <f>IFERROR(VLOOKUP($B39&amp;Y$1,'デイリーデータ (2)'!$A:$F,5,FALSE),"")</f>
        <v/>
      </c>
      <c r="Z39" s="160" t="str">
        <f>IFERROR(VLOOKUP($B39&amp;Z$1,'デイリーデータ (2)'!$A:$F,5,FALSE),"")</f>
        <v/>
      </c>
      <c r="AA39" s="160" t="str">
        <f>IFERROR(VLOOKUP($B39&amp;AA$1,'デイリーデータ (2)'!$A:$F,5,FALSE),"")</f>
        <v>当</v>
      </c>
      <c r="AB39" s="160" t="str">
        <f>IFERROR(VLOOKUP($B39&amp;AB$1,'デイリーデータ (2)'!$A:$F,5,FALSE),"")</f>
        <v>明</v>
      </c>
      <c r="AC39" s="160" t="str">
        <f>IFERROR(VLOOKUP($B39&amp;AC$1,'デイリーデータ (2)'!$A:$F,5,FALSE),"")</f>
        <v>○</v>
      </c>
      <c r="AD39" s="160" t="str">
        <f>IFERROR(VLOOKUP($B39&amp;AD$1,'デイリーデータ (2)'!$A:$F,5,FALSE),"")</f>
        <v>●</v>
      </c>
      <c r="AE39" s="160" t="str">
        <f>IFERROR(VLOOKUP($B39&amp;AE$1,'デイリーデータ (2)'!$A:$F,5,FALSE),"")</f>
        <v/>
      </c>
      <c r="AF39" s="160" t="str">
        <f>IFERROR(VLOOKUP($B39&amp;AF$1,'デイリーデータ (2)'!$A:$F,5,FALSE),"")</f>
        <v/>
      </c>
      <c r="AG39" s="160" t="str">
        <f>IFERROR(VLOOKUP($B39&amp;AG$1,'デイリーデータ (2)'!$A:$F,5,FALSE),"")</f>
        <v/>
      </c>
      <c r="AH39" s="162" t="str">
        <f>IFERROR(VLOOKUP($B39&amp;AH$1,'デイリーデータ (2)'!$A:$F,5,FALSE),"")</f>
        <v/>
      </c>
    </row>
    <row r="40" spans="1:34" ht="13.15" customHeight="1" x14ac:dyDescent="0.2">
      <c r="A40" s="223">
        <f>IFERROR(IF(A39+1&lt;=MAX('デイリーデータ (2)'!G:G),A39+1,""),"")</f>
        <v>38</v>
      </c>
      <c r="B40" s="233" t="str">
        <f>IFERROR(VLOOKUP(A40,スタッフ!A:C,2,FALSE),"")</f>
        <v>138053</v>
      </c>
      <c r="C40" s="162" t="str">
        <f>IFERROR(VLOOKUP(A40,スタッフ!A:C,3,FALSE),"")</f>
        <v>菅野 祐萌</v>
      </c>
      <c r="D40" s="238" t="str">
        <f>IFERROR(VLOOKUP($B40&amp;D$1,'デイリーデータ (2)'!$A:$F,5,FALSE),"")</f>
        <v/>
      </c>
      <c r="E40" s="160" t="str">
        <f>IFERROR(VLOOKUP($B40&amp;E$1,'デイリーデータ (2)'!$A:$F,5,FALSE),"")</f>
        <v/>
      </c>
      <c r="F40" s="160" t="str">
        <f>IFERROR(VLOOKUP($B40&amp;F$1,'デイリーデータ (2)'!$A:$F,5,FALSE),"")</f>
        <v/>
      </c>
      <c r="G40" s="160" t="str">
        <f>IFERROR(VLOOKUP($B40&amp;G$1,'デイリーデータ (2)'!$A:$F,5,FALSE),"")</f>
        <v/>
      </c>
      <c r="H40" s="160" t="str">
        <f>IFERROR(VLOOKUP($B40&amp;H$1,'デイリーデータ (2)'!$A:$F,5,FALSE),"")</f>
        <v>○</v>
      </c>
      <c r="I40" s="160" t="str">
        <f>IFERROR(VLOOKUP($B40&amp;I$1,'デイリーデータ (2)'!$A:$F,5,FALSE),"")</f>
        <v/>
      </c>
      <c r="J40" s="160" t="str">
        <f>IFERROR(VLOOKUP($B40&amp;J$1,'デイリーデータ (2)'!$A:$F,5,FALSE),"")</f>
        <v/>
      </c>
      <c r="K40" s="160" t="str">
        <f>IFERROR(VLOOKUP($B40&amp;K$1,'デイリーデータ (2)'!$A:$F,5,FALSE),"")</f>
        <v/>
      </c>
      <c r="L40" s="160" t="str">
        <f>IFERROR(VLOOKUP($B40&amp;L$1,'デイリーデータ (2)'!$A:$F,5,FALSE),"")</f>
        <v/>
      </c>
      <c r="M40" s="160" t="str">
        <f>IFERROR(VLOOKUP($B40&amp;M$1,'デイリーデータ (2)'!$A:$F,5,FALSE),"")</f>
        <v/>
      </c>
      <c r="N40" s="160" t="str">
        <f>IFERROR(VLOOKUP($B40&amp;N$1,'デイリーデータ (2)'!$A:$F,5,FALSE),"")</f>
        <v/>
      </c>
      <c r="O40" s="160" t="str">
        <f>IFERROR(VLOOKUP($B40&amp;O$1,'デイリーデータ (2)'!$A:$F,5,FALSE),"")</f>
        <v>当</v>
      </c>
      <c r="P40" s="160" t="str">
        <f>IFERROR(VLOOKUP($B40&amp;P$1,'デイリーデータ (2)'!$A:$F,5,FALSE),"")</f>
        <v>明</v>
      </c>
      <c r="Q40" s="160" t="str">
        <f>IFERROR(VLOOKUP($B40&amp;Q$1,'デイリーデータ (2)'!$A:$F,5,FALSE),"")</f>
        <v>●</v>
      </c>
      <c r="R40" s="160" t="str">
        <f>IFERROR(VLOOKUP($B40&amp;R$1,'デイリーデータ (2)'!$A:$F,5,FALSE),"")</f>
        <v/>
      </c>
      <c r="S40" s="160" t="str">
        <f>IFERROR(VLOOKUP($B40&amp;S$1,'デイリーデータ (2)'!$A:$F,5,FALSE),"")</f>
        <v/>
      </c>
      <c r="T40" s="160" t="str">
        <f>IFERROR(VLOOKUP($B40&amp;T$1,'デイリーデータ (2)'!$A:$F,5,FALSE),"")</f>
        <v>当</v>
      </c>
      <c r="U40" s="160" t="str">
        <f>IFERROR(VLOOKUP($B40&amp;U$1,'デイリーデータ (2)'!$A:$F,5,FALSE),"")</f>
        <v>明</v>
      </c>
      <c r="V40" s="160" t="str">
        <f>IFERROR(VLOOKUP($B40&amp;V$1,'デイリーデータ (2)'!$A:$F,5,FALSE),"")</f>
        <v>○</v>
      </c>
      <c r="W40" s="160" t="str">
        <f>IFERROR(VLOOKUP($B40&amp;W$1,'デイリーデータ (2)'!$A:$F,5,FALSE),"")</f>
        <v>●</v>
      </c>
      <c r="X40" s="160" t="str">
        <f>IFERROR(VLOOKUP($B40&amp;X$1,'デイリーデータ (2)'!$A:$F,5,FALSE),"")</f>
        <v/>
      </c>
      <c r="Y40" s="160" t="str">
        <f>IFERROR(VLOOKUP($B40&amp;Y$1,'デイリーデータ (2)'!$A:$F,5,FALSE),"")</f>
        <v/>
      </c>
      <c r="Z40" s="160" t="str">
        <f>IFERROR(VLOOKUP($B40&amp;Z$1,'デイリーデータ (2)'!$A:$F,5,FALSE),"")</f>
        <v/>
      </c>
      <c r="AA40" s="160" t="str">
        <f>IFERROR(VLOOKUP($B40&amp;AA$1,'デイリーデータ (2)'!$A:$F,5,FALSE),"")</f>
        <v/>
      </c>
      <c r="AB40" s="160" t="str">
        <f>IFERROR(VLOOKUP($B40&amp;AB$1,'デイリーデータ (2)'!$A:$F,5,FALSE),"")</f>
        <v/>
      </c>
      <c r="AC40" s="160" t="str">
        <f>IFERROR(VLOOKUP($B40&amp;AC$1,'デイリーデータ (2)'!$A:$F,5,FALSE),"")</f>
        <v>／</v>
      </c>
      <c r="AD40" s="160" t="str">
        <f>IFERROR(VLOOKUP($B40&amp;AD$1,'デイリーデータ (2)'!$A:$F,5,FALSE),"")</f>
        <v>●</v>
      </c>
      <c r="AE40" s="160" t="str">
        <f>IFERROR(VLOOKUP($B40&amp;AE$1,'デイリーデータ (2)'!$A:$F,5,FALSE),"")</f>
        <v/>
      </c>
      <c r="AF40" s="160" t="str">
        <f>IFERROR(VLOOKUP($B40&amp;AF$1,'デイリーデータ (2)'!$A:$F,5,FALSE),"")</f>
        <v/>
      </c>
      <c r="AG40" s="160" t="str">
        <f>IFERROR(VLOOKUP($B40&amp;AG$1,'デイリーデータ (2)'!$A:$F,5,FALSE),"")</f>
        <v/>
      </c>
      <c r="AH40" s="162" t="str">
        <f>IFERROR(VLOOKUP($B40&amp;AH$1,'デイリーデータ (2)'!$A:$F,5,FALSE),"")</f>
        <v/>
      </c>
    </row>
    <row r="41" spans="1:34" ht="13.15" customHeight="1" x14ac:dyDescent="0.2">
      <c r="A41" s="223">
        <f>IFERROR(IF(A40+1&lt;=MAX('デイリーデータ (2)'!G:G),A40+1,""),"")</f>
        <v>39</v>
      </c>
      <c r="B41" s="233">
        <f>IFERROR(VLOOKUP(A41,スタッフ!A:C,2,FALSE),"")</f>
        <v>142042</v>
      </c>
      <c r="C41" s="162" t="str">
        <f>IFERROR(VLOOKUP(A41,スタッフ!A:C,3,FALSE),"")</f>
        <v>別所 貴仁</v>
      </c>
      <c r="D41" s="238" t="str">
        <f>IFERROR(VLOOKUP($B41&amp;D$1,'デイリーデータ (2)'!$A:$F,5,FALSE),"")</f>
        <v/>
      </c>
      <c r="E41" s="160" t="str">
        <f>IFERROR(VLOOKUP($B41&amp;E$1,'デイリーデータ (2)'!$A:$F,5,FALSE),"")</f>
        <v/>
      </c>
      <c r="F41" s="160" t="str">
        <f>IFERROR(VLOOKUP($B41&amp;F$1,'デイリーデータ (2)'!$A:$F,5,FALSE),"")</f>
        <v>当</v>
      </c>
      <c r="G41" s="160" t="str">
        <f>IFERROR(VLOOKUP($B41&amp;G$1,'デイリーデータ (2)'!$A:$F,5,FALSE),"")</f>
        <v>明</v>
      </c>
      <c r="H41" s="160" t="str">
        <f>IFERROR(VLOOKUP($B41&amp;H$1,'デイリーデータ (2)'!$A:$F,5,FALSE),"")</f>
        <v>／</v>
      </c>
      <c r="I41" s="160" t="str">
        <f>IFERROR(VLOOKUP($B41&amp;I$1,'デイリーデータ (2)'!$A:$F,5,FALSE),"")</f>
        <v>●</v>
      </c>
      <c r="J41" s="160" t="str">
        <f>IFERROR(VLOOKUP($B41&amp;J$1,'デイリーデータ (2)'!$A:$F,5,FALSE),"")</f>
        <v/>
      </c>
      <c r="K41" s="160" t="str">
        <f>IFERROR(VLOOKUP($B41&amp;K$1,'デイリーデータ (2)'!$A:$F,5,FALSE),"")</f>
        <v/>
      </c>
      <c r="L41" s="160" t="str">
        <f>IFERROR(VLOOKUP($B41&amp;L$1,'デイリーデータ (2)'!$A:$F,5,FALSE),"")</f>
        <v/>
      </c>
      <c r="M41" s="160" t="str">
        <f>IFERROR(VLOOKUP($B41&amp;M$1,'デイリーデータ (2)'!$A:$F,5,FALSE),"")</f>
        <v/>
      </c>
      <c r="N41" s="160" t="str">
        <f>IFERROR(VLOOKUP($B41&amp;N$1,'デイリーデータ (2)'!$A:$F,5,FALSE),"")</f>
        <v/>
      </c>
      <c r="O41" s="160" t="str">
        <f>IFERROR(VLOOKUP($B41&amp;O$1,'デイリーデータ (2)'!$A:$F,5,FALSE),"")</f>
        <v>○</v>
      </c>
      <c r="P41" s="160" t="str">
        <f>IFERROR(VLOOKUP($B41&amp;P$1,'デイリーデータ (2)'!$A:$F,5,FALSE),"")</f>
        <v>当</v>
      </c>
      <c r="Q41" s="160" t="str">
        <f>IFERROR(VLOOKUP($B41&amp;Q$1,'デイリーデータ (2)'!$A:$F,5,FALSE),"")</f>
        <v>明</v>
      </c>
      <c r="R41" s="160" t="str">
        <f>IFERROR(VLOOKUP($B41&amp;R$1,'デイリーデータ (2)'!$A:$F,5,FALSE),"")</f>
        <v>●</v>
      </c>
      <c r="S41" s="160" t="str">
        <f>IFERROR(VLOOKUP($B41&amp;S$1,'デイリーデータ (2)'!$A:$F,5,FALSE),"")</f>
        <v/>
      </c>
      <c r="T41" s="160" t="str">
        <f>IFERROR(VLOOKUP($B41&amp;T$1,'デイリーデータ (2)'!$A:$F,5,FALSE),"")</f>
        <v/>
      </c>
      <c r="U41" s="160" t="str">
        <f>IFERROR(VLOOKUP($B41&amp;U$1,'デイリーデータ (2)'!$A:$F,5,FALSE),"")</f>
        <v/>
      </c>
      <c r="V41" s="160" t="str">
        <f>IFERROR(VLOOKUP($B41&amp;V$1,'デイリーデータ (2)'!$A:$F,5,FALSE),"")</f>
        <v>当</v>
      </c>
      <c r="W41" s="160" t="str">
        <f>IFERROR(VLOOKUP($B41&amp;W$1,'デイリーデータ (2)'!$A:$F,5,FALSE),"")</f>
        <v>明</v>
      </c>
      <c r="X41" s="160" t="str">
        <f>IFERROR(VLOOKUP($B41&amp;X$1,'デイリーデータ (2)'!$A:$F,5,FALSE),"")</f>
        <v>●</v>
      </c>
      <c r="Y41" s="160" t="str">
        <f>IFERROR(VLOOKUP($B41&amp;Y$1,'デイリーデータ (2)'!$A:$F,5,FALSE),"")</f>
        <v/>
      </c>
      <c r="Z41" s="160" t="str">
        <f>IFERROR(VLOOKUP($B41&amp;Z$1,'デイリーデータ (2)'!$A:$F,5,FALSE),"")</f>
        <v/>
      </c>
      <c r="AA41" s="160" t="str">
        <f>IFERROR(VLOOKUP($B41&amp;AA$1,'デイリーデータ (2)'!$A:$F,5,FALSE),"")</f>
        <v/>
      </c>
      <c r="AB41" s="160" t="str">
        <f>IFERROR(VLOOKUP($B41&amp;AB$1,'デイリーデータ (2)'!$A:$F,5,FALSE),"")</f>
        <v/>
      </c>
      <c r="AC41" s="160" t="str">
        <f>IFERROR(VLOOKUP($B41&amp;AC$1,'デイリーデータ (2)'!$A:$F,5,FALSE),"")</f>
        <v>○</v>
      </c>
      <c r="AD41" s="160" t="str">
        <f>IFERROR(VLOOKUP($B41&amp;AD$1,'デイリーデータ (2)'!$A:$F,5,FALSE),"")</f>
        <v>●</v>
      </c>
      <c r="AE41" s="160" t="str">
        <f>IFERROR(VLOOKUP($B41&amp;AE$1,'デイリーデータ (2)'!$A:$F,5,FALSE),"")</f>
        <v>当</v>
      </c>
      <c r="AF41" s="160" t="str">
        <f>IFERROR(VLOOKUP($B41&amp;AF$1,'デイリーデータ (2)'!$A:$F,5,FALSE),"")</f>
        <v>明</v>
      </c>
      <c r="AG41" s="160" t="str">
        <f>IFERROR(VLOOKUP($B41&amp;AG$1,'デイリーデータ (2)'!$A:$F,5,FALSE),"")</f>
        <v/>
      </c>
      <c r="AH41" s="162" t="str">
        <f>IFERROR(VLOOKUP($B41&amp;AH$1,'デイリーデータ (2)'!$A:$F,5,FALSE),"")</f>
        <v/>
      </c>
    </row>
    <row r="42" spans="1:34" ht="13.15" customHeight="1" x14ac:dyDescent="0.2">
      <c r="A42" s="223">
        <f>IFERROR(IF(A41+1&lt;=MAX('デイリーデータ (2)'!G:G),A41+1,""),"")</f>
        <v>40</v>
      </c>
      <c r="B42" s="233">
        <f>IFERROR(VLOOKUP(A42,スタッフ!A:C,2,FALSE),"")</f>
        <v>145410</v>
      </c>
      <c r="C42" s="162" t="str">
        <f>IFERROR(VLOOKUP(A42,スタッフ!A:C,3,FALSE),"")</f>
        <v>坂下 大知</v>
      </c>
      <c r="D42" s="238" t="str">
        <f>IFERROR(VLOOKUP($B42&amp;D$1,'デイリーデータ (2)'!$A:$F,5,FALSE),"")</f>
        <v/>
      </c>
      <c r="E42" s="160" t="str">
        <f>IFERROR(VLOOKUP($B42&amp;E$1,'デイリーデータ (2)'!$A:$F,5,FALSE),"")</f>
        <v/>
      </c>
      <c r="F42" s="160" t="str">
        <f>IFERROR(VLOOKUP($B42&amp;F$1,'デイリーデータ (2)'!$A:$F,5,FALSE),"")</f>
        <v/>
      </c>
      <c r="G42" s="160" t="str">
        <f>IFERROR(VLOOKUP($B42&amp;G$1,'デイリーデータ (2)'!$A:$F,5,FALSE),"")</f>
        <v/>
      </c>
      <c r="H42" s="160" t="str">
        <f>IFERROR(VLOOKUP($B42&amp;H$1,'デイリーデータ (2)'!$A:$F,5,FALSE),"")</f>
        <v>／</v>
      </c>
      <c r="I42" s="160" t="str">
        <f>IFERROR(VLOOKUP($B42&amp;I$1,'デイリーデータ (2)'!$A:$F,5,FALSE),"")</f>
        <v>●</v>
      </c>
      <c r="J42" s="160" t="str">
        <f>IFERROR(VLOOKUP($B42&amp;J$1,'デイリーデータ (2)'!$A:$F,5,FALSE),"")</f>
        <v>当</v>
      </c>
      <c r="K42" s="160" t="str">
        <f>IFERROR(VLOOKUP($B42&amp;K$1,'デイリーデータ (2)'!$A:$F,5,FALSE),"")</f>
        <v>明</v>
      </c>
      <c r="L42" s="160" t="str">
        <f>IFERROR(VLOOKUP($B42&amp;L$1,'デイリーデータ (2)'!$A:$F,5,FALSE),"")</f>
        <v/>
      </c>
      <c r="M42" s="160" t="str">
        <f>IFERROR(VLOOKUP($B42&amp;M$1,'デイリーデータ (2)'!$A:$F,5,FALSE),"")</f>
        <v/>
      </c>
      <c r="N42" s="160"/>
      <c r="O42" s="160" t="str">
        <f>IFERROR(VLOOKUP($B42&amp;O$1,'デイリーデータ (2)'!$A:$F,5,FALSE),"")</f>
        <v>○</v>
      </c>
      <c r="P42" s="160" t="str">
        <f>IFERROR(VLOOKUP($B42&amp;P$1,'デイリーデータ (2)'!$A:$F,5,FALSE),"")</f>
        <v>●</v>
      </c>
      <c r="Q42" s="160" t="str">
        <f>IFERROR(VLOOKUP($B42&amp;Q$1,'デイリーデータ (2)'!$A:$F,5,FALSE),"")</f>
        <v/>
      </c>
      <c r="R42" s="160" t="str">
        <f>IFERROR(VLOOKUP($B42&amp;R$1,'デイリーデータ (2)'!$A:$F,5,FALSE),"")</f>
        <v/>
      </c>
      <c r="S42" s="160" t="str">
        <f>IFERROR(VLOOKUP($B42&amp;S$1,'デイリーデータ (2)'!$A:$F,5,FALSE),"")</f>
        <v/>
      </c>
      <c r="T42" s="160" t="str">
        <f>IFERROR(VLOOKUP($B42&amp;T$1,'デイリーデータ (2)'!$A:$F,5,FALSE),"")</f>
        <v/>
      </c>
      <c r="U42" s="160" t="str">
        <f>IFERROR(VLOOKUP($B42&amp;U$1,'デイリーデータ (2)'!$A:$F,5,FALSE),"")</f>
        <v>当</v>
      </c>
      <c r="V42" s="160" t="str">
        <f>IFERROR(VLOOKUP($B42&amp;V$1,'デイリーデータ (2)'!$A:$F,5,FALSE),"")</f>
        <v>明</v>
      </c>
      <c r="W42" s="160" t="str">
        <f>IFERROR(VLOOKUP($B42&amp;W$1,'デイリーデータ (2)'!$A:$F,5,FALSE),"")</f>
        <v>●</v>
      </c>
      <c r="X42" s="160" t="str">
        <f>IFERROR(VLOOKUP($B42&amp;X$1,'デイリーデータ (2)'!$A:$F,5,FALSE),"")</f>
        <v/>
      </c>
      <c r="Y42" s="160" t="str">
        <f>IFERROR(VLOOKUP($B42&amp;Y$1,'デイリーデータ (2)'!$A:$F,5,FALSE),"")</f>
        <v/>
      </c>
      <c r="Z42" s="160" t="str">
        <f>IFERROR(VLOOKUP($B42&amp;Z$1,'デイリーデータ (2)'!$A:$F,5,FALSE),"")</f>
        <v/>
      </c>
      <c r="AA42" s="160" t="str">
        <f>IFERROR(VLOOKUP($B42&amp;AA$1,'デイリーデータ (2)'!$A:$F,5,FALSE),"")</f>
        <v/>
      </c>
      <c r="AB42" s="160" t="str">
        <f>IFERROR(VLOOKUP($B42&amp;AB$1,'デイリーデータ (2)'!$A:$F,5,FALSE),"")</f>
        <v/>
      </c>
      <c r="AC42" s="160" t="str">
        <f>IFERROR(VLOOKUP($B42&amp;AC$1,'デイリーデータ (2)'!$A:$F,5,FALSE),"")</f>
        <v>○</v>
      </c>
      <c r="AD42" s="160" t="str">
        <f>IFERROR(VLOOKUP($B42&amp;AD$1,'デイリーデータ (2)'!$A:$F,5,FALSE),"")</f>
        <v>●</v>
      </c>
      <c r="AE42" s="160" t="str">
        <f>IFERROR(VLOOKUP($B42&amp;AE$1,'デイリーデータ (2)'!$A:$F,5,FALSE),"")</f>
        <v/>
      </c>
      <c r="AF42" s="160" t="str">
        <f>IFERROR(VLOOKUP($B42&amp;AF$1,'デイリーデータ (2)'!$A:$F,5,FALSE),"")</f>
        <v/>
      </c>
      <c r="AG42" s="160" t="str">
        <f>IFERROR(VLOOKUP($B42&amp;AG$1,'デイリーデータ (2)'!$A:$F,5,FALSE),"")</f>
        <v/>
      </c>
      <c r="AH42" s="162" t="str">
        <f>IFERROR(VLOOKUP($B42&amp;AH$1,'デイリーデータ (2)'!$A:$F,5,FALSE),"")</f>
        <v/>
      </c>
    </row>
    <row r="43" spans="1:34" ht="13.15" customHeight="1" x14ac:dyDescent="0.2">
      <c r="A43" s="223" t="str">
        <f>IFERROR(IF(A42+1&lt;=MAX('デイリーデータ (2)'!G:G),A42+1,""),"")</f>
        <v/>
      </c>
      <c r="B43" s="233">
        <f>IFERROR(VLOOKUP(A43,スタッフ!A:C,2,FALSE),"")</f>
        <v>0</v>
      </c>
      <c r="C43" s="162">
        <f>IFERROR(VLOOKUP(A43,スタッフ!A:C,3,FALSE),"")</f>
        <v>0</v>
      </c>
      <c r="D43" s="238" t="str">
        <f>IFERROR(VLOOKUP($B43&amp;D$1,'デイリーデータ (2)'!$A:$F,5,FALSE),"")</f>
        <v/>
      </c>
      <c r="E43" s="160" t="str">
        <f>IFERROR(VLOOKUP($B43&amp;E$1,'デイリーデータ (2)'!$A:$F,5,FALSE),"")</f>
        <v/>
      </c>
      <c r="F43" s="160" t="str">
        <f>IFERROR(VLOOKUP($B43&amp;F$1,'デイリーデータ (2)'!$A:$F,5,FALSE),"")</f>
        <v/>
      </c>
      <c r="G43" s="160" t="str">
        <f>IFERROR(VLOOKUP($B43&amp;G$1,'デイリーデータ (2)'!$A:$F,5,FALSE),"")</f>
        <v/>
      </c>
      <c r="H43" s="160" t="str">
        <f>IFERROR(VLOOKUP($B43&amp;H$1,'デイリーデータ (2)'!$A:$F,5,FALSE),"")</f>
        <v/>
      </c>
      <c r="I43" s="160" t="str">
        <f>IFERROR(VLOOKUP($B43&amp;I$1,'デイリーデータ (2)'!$A:$F,5,FALSE),"")</f>
        <v/>
      </c>
      <c r="J43" s="160" t="str">
        <f>IFERROR(VLOOKUP($B43&amp;J$1,'デイリーデータ (2)'!$A:$F,5,FALSE),"")</f>
        <v/>
      </c>
      <c r="K43" s="160" t="str">
        <f>IFERROR(VLOOKUP($B43&amp;K$1,'デイリーデータ (2)'!$A:$F,5,FALSE),"")</f>
        <v/>
      </c>
      <c r="L43" s="160" t="str">
        <f>IFERROR(VLOOKUP($B43&amp;L$1,'デイリーデータ (2)'!$A:$F,5,FALSE),"")</f>
        <v/>
      </c>
      <c r="M43" s="160" t="str">
        <f>IFERROR(VLOOKUP($B43&amp;M$1,'デイリーデータ (2)'!$A:$F,5,FALSE),"")</f>
        <v/>
      </c>
      <c r="N43" s="160"/>
      <c r="O43" s="160" t="str">
        <f>IFERROR(VLOOKUP($B43&amp;O$1,'デイリーデータ (2)'!$A:$F,5,FALSE),"")</f>
        <v/>
      </c>
      <c r="P43" s="160" t="str">
        <f>IFERROR(VLOOKUP($B43&amp;P$1,'デイリーデータ (2)'!$A:$F,5,FALSE),"")</f>
        <v/>
      </c>
      <c r="Q43" s="160" t="str">
        <f>IFERROR(VLOOKUP($B43&amp;Q$1,'デイリーデータ (2)'!$A:$F,5,FALSE),"")</f>
        <v/>
      </c>
      <c r="R43" s="160" t="str">
        <f>IFERROR(VLOOKUP($B43&amp;R$1,'デイリーデータ (2)'!$A:$F,5,FALSE),"")</f>
        <v/>
      </c>
      <c r="S43" s="160" t="str">
        <f>IFERROR(VLOOKUP($B43&amp;S$1,'デイリーデータ (2)'!$A:$F,5,FALSE),"")</f>
        <v/>
      </c>
      <c r="T43" s="160" t="str">
        <f>IFERROR(VLOOKUP($B43&amp;T$1,'デイリーデータ (2)'!$A:$F,5,FALSE),"")</f>
        <v/>
      </c>
      <c r="U43" s="160" t="str">
        <f>IFERROR(VLOOKUP($B43&amp;U$1,'デイリーデータ (2)'!$A:$F,5,FALSE),"")</f>
        <v/>
      </c>
      <c r="V43" s="160" t="str">
        <f>IFERROR(VLOOKUP($B43&amp;V$1,'デイリーデータ (2)'!$A:$F,5,FALSE),"")</f>
        <v/>
      </c>
      <c r="W43" s="160" t="str">
        <f>IFERROR(VLOOKUP($B43&amp;W$1,'デイリーデータ (2)'!$A:$F,5,FALSE),"")</f>
        <v/>
      </c>
      <c r="X43" s="160" t="str">
        <f>IFERROR(VLOOKUP($B43&amp;X$1,'デイリーデータ (2)'!$A:$F,5,FALSE),"")</f>
        <v/>
      </c>
      <c r="Y43" s="160" t="str">
        <f>IFERROR(VLOOKUP($B43&amp;Y$1,'デイリーデータ (2)'!$A:$F,5,FALSE),"")</f>
        <v/>
      </c>
      <c r="Z43" s="160" t="str">
        <f>IFERROR(VLOOKUP($B43&amp;Z$1,'デイリーデータ (2)'!$A:$F,5,FALSE),"")</f>
        <v/>
      </c>
      <c r="AA43" s="160" t="str">
        <f>IFERROR(VLOOKUP($B43&amp;AA$1,'デイリーデータ (2)'!$A:$F,5,FALSE),"")</f>
        <v/>
      </c>
      <c r="AB43" s="160" t="str">
        <f>IFERROR(VLOOKUP($B43&amp;AB$1,'デイリーデータ (2)'!$A:$F,5,FALSE),"")</f>
        <v/>
      </c>
      <c r="AC43" s="160" t="str">
        <f>IFERROR(VLOOKUP($B43&amp;AC$1,'デイリーデータ (2)'!$A:$F,5,FALSE),"")</f>
        <v/>
      </c>
      <c r="AD43" s="160" t="str">
        <f>IFERROR(VLOOKUP($B43&amp;AD$1,'デイリーデータ (2)'!$A:$F,5,FALSE),"")</f>
        <v/>
      </c>
      <c r="AE43" s="160" t="str">
        <f>IFERROR(VLOOKUP($B43&amp;AE$1,'デイリーデータ (2)'!$A:$F,5,FALSE),"")</f>
        <v/>
      </c>
      <c r="AF43" s="160" t="str">
        <f>IFERROR(VLOOKUP($B43&amp;AF$1,'デイリーデータ (2)'!$A:$F,5,FALSE),"")</f>
        <v/>
      </c>
      <c r="AG43" s="160" t="str">
        <f>IFERROR(VLOOKUP($B43&amp;AG$1,'デイリーデータ (2)'!$A:$F,5,FALSE),"")</f>
        <v/>
      </c>
      <c r="AH43" s="162" t="str">
        <f>IFERROR(VLOOKUP($B43&amp;AH$1,'デイリーデータ (2)'!$A:$F,5,FALSE),"")</f>
        <v/>
      </c>
    </row>
    <row r="44" spans="1:34" ht="13.15" customHeight="1" x14ac:dyDescent="0.2">
      <c r="A44" s="223" t="str">
        <f>IFERROR(IF(A43+1&lt;=MAX('デイリーデータ (2)'!G:G),A43+1,""),"")</f>
        <v/>
      </c>
      <c r="B44" s="233">
        <f>IFERROR(VLOOKUP(A44,スタッフ!A:C,2,FALSE),"")</f>
        <v>0</v>
      </c>
      <c r="C44" s="162">
        <f>IFERROR(VLOOKUP(A44,スタッフ!A:C,3,FALSE),"")</f>
        <v>0</v>
      </c>
      <c r="D44" s="238" t="str">
        <f>IFERROR(VLOOKUP($B44&amp;D$1,'デイリーデータ (2)'!$A:$F,5,FALSE),"")</f>
        <v/>
      </c>
      <c r="E44" s="160" t="str">
        <f>IFERROR(VLOOKUP($B44&amp;E$1,'デイリーデータ (2)'!$A:$F,5,FALSE),"")</f>
        <v/>
      </c>
      <c r="F44" s="160" t="str">
        <f>IFERROR(VLOOKUP($B44&amp;F$1,'デイリーデータ (2)'!$A:$F,5,FALSE),"")</f>
        <v/>
      </c>
      <c r="G44" s="160" t="str">
        <f>IFERROR(VLOOKUP($B44&amp;G$1,'デイリーデータ (2)'!$A:$F,5,FALSE),"")</f>
        <v/>
      </c>
      <c r="H44" s="160" t="str">
        <f>IFERROR(VLOOKUP($B44&amp;H$1,'デイリーデータ (2)'!$A:$F,5,FALSE),"")</f>
        <v/>
      </c>
      <c r="I44" s="160" t="str">
        <f>IFERROR(VLOOKUP($B44&amp;I$1,'デイリーデータ (2)'!$A:$F,5,FALSE),"")</f>
        <v/>
      </c>
      <c r="J44" s="160" t="str">
        <f>IFERROR(VLOOKUP($B44&amp;J$1,'デイリーデータ (2)'!$A:$F,5,FALSE),"")</f>
        <v/>
      </c>
      <c r="K44" s="160" t="str">
        <f>IFERROR(VLOOKUP($B44&amp;K$1,'デイリーデータ (2)'!$A:$F,5,FALSE),"")</f>
        <v/>
      </c>
      <c r="L44" s="160" t="str">
        <f>IFERROR(VLOOKUP($B44&amp;L$1,'デイリーデータ (2)'!$A:$F,5,FALSE),"")</f>
        <v/>
      </c>
      <c r="M44" s="160" t="str">
        <f>IFERROR(VLOOKUP($B44&amp;M$1,'デイリーデータ (2)'!$A:$F,5,FALSE),"")</f>
        <v/>
      </c>
      <c r="N44" s="160"/>
      <c r="O44" s="160" t="str">
        <f>IFERROR(VLOOKUP($B44&amp;O$1,'デイリーデータ (2)'!$A:$F,5,FALSE),"")</f>
        <v/>
      </c>
      <c r="P44" s="160" t="str">
        <f>IFERROR(VLOOKUP($B44&amp;P$1,'デイリーデータ (2)'!$A:$F,5,FALSE),"")</f>
        <v/>
      </c>
      <c r="Q44" s="160" t="str">
        <f>IFERROR(VLOOKUP($B44&amp;Q$1,'デイリーデータ (2)'!$A:$F,5,FALSE),"")</f>
        <v/>
      </c>
      <c r="R44" s="160" t="str">
        <f>IFERROR(VLOOKUP($B44&amp;R$1,'デイリーデータ (2)'!$A:$F,5,FALSE),"")</f>
        <v/>
      </c>
      <c r="S44" s="160" t="str">
        <f>IFERROR(VLOOKUP($B44&amp;S$1,'デイリーデータ (2)'!$A:$F,5,FALSE),"")</f>
        <v/>
      </c>
      <c r="T44" s="160" t="str">
        <f>IFERROR(VLOOKUP($B44&amp;T$1,'デイリーデータ (2)'!$A:$F,5,FALSE),"")</f>
        <v/>
      </c>
      <c r="U44" s="160" t="str">
        <f>IFERROR(VLOOKUP($B44&amp;U$1,'デイリーデータ (2)'!$A:$F,5,FALSE),"")</f>
        <v/>
      </c>
      <c r="V44" s="160" t="str">
        <f>IFERROR(VLOOKUP($B44&amp;V$1,'デイリーデータ (2)'!$A:$F,5,FALSE),"")</f>
        <v/>
      </c>
      <c r="W44" s="160" t="str">
        <f>IFERROR(VLOOKUP($B44&amp;W$1,'デイリーデータ (2)'!$A:$F,5,FALSE),"")</f>
        <v/>
      </c>
      <c r="X44" s="160" t="str">
        <f>IFERROR(VLOOKUP($B44&amp;X$1,'デイリーデータ (2)'!$A:$F,5,FALSE),"")</f>
        <v/>
      </c>
      <c r="Y44" s="160" t="str">
        <f>IFERROR(VLOOKUP($B44&amp;Y$1,'デイリーデータ (2)'!$A:$F,5,FALSE),"")</f>
        <v/>
      </c>
      <c r="Z44" s="160" t="str">
        <f>IFERROR(VLOOKUP($B44&amp;Z$1,'デイリーデータ (2)'!$A:$F,5,FALSE),"")</f>
        <v/>
      </c>
      <c r="AA44" s="160" t="str">
        <f>IFERROR(VLOOKUP($B44&amp;AA$1,'デイリーデータ (2)'!$A:$F,5,FALSE),"")</f>
        <v/>
      </c>
      <c r="AB44" s="160" t="str">
        <f>IFERROR(VLOOKUP($B44&amp;AB$1,'デイリーデータ (2)'!$A:$F,5,FALSE),"")</f>
        <v/>
      </c>
      <c r="AC44" s="160" t="str">
        <f>IFERROR(VLOOKUP($B44&amp;AC$1,'デイリーデータ (2)'!$A:$F,5,FALSE),"")</f>
        <v/>
      </c>
      <c r="AD44" s="160" t="str">
        <f>IFERROR(VLOOKUP($B44&amp;AD$1,'デイリーデータ (2)'!$A:$F,5,FALSE),"")</f>
        <v/>
      </c>
      <c r="AE44" s="160" t="str">
        <f>IFERROR(VLOOKUP($B44&amp;AE$1,'デイリーデータ (2)'!$A:$F,5,FALSE),"")</f>
        <v/>
      </c>
      <c r="AF44" s="160" t="str">
        <f>IFERROR(VLOOKUP($B44&amp;AF$1,'デイリーデータ (2)'!$A:$F,5,FALSE),"")</f>
        <v/>
      </c>
      <c r="AG44" s="160" t="str">
        <f>IFERROR(VLOOKUP($B44&amp;AG$1,'デイリーデータ (2)'!$A:$F,5,FALSE),"")</f>
        <v/>
      </c>
      <c r="AH44" s="162" t="str">
        <f>IFERROR(VLOOKUP($B44&amp;AH$1,'デイリーデータ (2)'!$A:$F,5,FALSE),"")</f>
        <v/>
      </c>
    </row>
    <row r="45" spans="1:34" ht="13.15" customHeight="1" x14ac:dyDescent="0.2">
      <c r="A45" s="225" t="str">
        <f>IFERROR(IF(A44+1&lt;=MAX('デイリーデータ (2)'!G:G),A44+1,""),"")</f>
        <v/>
      </c>
      <c r="B45" s="234">
        <f>IFERROR(VLOOKUP(A45,スタッフ!A:C,2,FALSE),"")</f>
        <v>0</v>
      </c>
      <c r="C45" s="162">
        <f>IFERROR(VLOOKUP(A45,スタッフ!A:C,3,FALSE),"")</f>
        <v>0</v>
      </c>
      <c r="D45" s="239" t="str">
        <f>IFERROR(VLOOKUP($B45&amp;D$1,'デイリーデータ (2)'!$A:$F,5,FALSE),"")</f>
        <v/>
      </c>
      <c r="E45" s="164" t="str">
        <f>IFERROR(VLOOKUP($B45&amp;E$1,'デイリーデータ (2)'!$A:$F,5,FALSE),"")</f>
        <v/>
      </c>
      <c r="F45" s="164" t="str">
        <f>IFERROR(VLOOKUP($B45&amp;F$1,'デイリーデータ (2)'!$A:$F,5,FALSE),"")</f>
        <v/>
      </c>
      <c r="G45" s="164" t="str">
        <f>IFERROR(VLOOKUP($B45&amp;G$1,'デイリーデータ (2)'!$A:$F,5,FALSE),"")</f>
        <v/>
      </c>
      <c r="H45" s="164" t="str">
        <f>IFERROR(VLOOKUP($B45&amp;H$1,'デイリーデータ (2)'!$A:$F,5,FALSE),"")</f>
        <v/>
      </c>
      <c r="I45" s="164" t="str">
        <f>IFERROR(VLOOKUP($B45&amp;I$1,'デイリーデータ (2)'!$A:$F,5,FALSE),"")</f>
        <v/>
      </c>
      <c r="J45" s="164" t="str">
        <f>IFERROR(VLOOKUP($B45&amp;J$1,'デイリーデータ (2)'!$A:$F,5,FALSE),"")</f>
        <v/>
      </c>
      <c r="K45" s="164" t="str">
        <f>IFERROR(VLOOKUP($B45&amp;K$1,'デイリーデータ (2)'!$A:$F,5,FALSE),"")</f>
        <v/>
      </c>
      <c r="L45" s="164" t="str">
        <f>IFERROR(VLOOKUP($B45&amp;L$1,'デイリーデータ (2)'!$A:$F,5,FALSE),"")</f>
        <v/>
      </c>
      <c r="M45" s="164" t="str">
        <f>IFERROR(VLOOKUP($B45&amp;M$1,'デイリーデータ (2)'!$A:$F,5,FALSE),"")</f>
        <v/>
      </c>
      <c r="N45" s="164"/>
      <c r="O45" s="164" t="str">
        <f>IFERROR(VLOOKUP($B45&amp;O$1,'デイリーデータ (2)'!$A:$F,5,FALSE),"")</f>
        <v/>
      </c>
      <c r="P45" s="164" t="str">
        <f>IFERROR(VLOOKUP($B45&amp;P$1,'デイリーデータ (2)'!$A:$F,5,FALSE),"")</f>
        <v/>
      </c>
      <c r="Q45" s="164" t="str">
        <f>IFERROR(VLOOKUP($B45&amp;Q$1,'デイリーデータ (2)'!$A:$F,5,FALSE),"")</f>
        <v/>
      </c>
      <c r="R45" s="164" t="str">
        <f>IFERROR(VLOOKUP($B45&amp;R$1,'デイリーデータ (2)'!$A:$F,5,FALSE),"")</f>
        <v/>
      </c>
      <c r="S45" s="164" t="str">
        <f>IFERROR(VLOOKUP($B45&amp;S$1,'デイリーデータ (2)'!$A:$F,5,FALSE),"")</f>
        <v/>
      </c>
      <c r="T45" s="164" t="str">
        <f>IFERROR(VLOOKUP($B45&amp;T$1,'デイリーデータ (2)'!$A:$F,5,FALSE),"")</f>
        <v/>
      </c>
      <c r="U45" s="164" t="str">
        <f>IFERROR(VLOOKUP($B45&amp;U$1,'デイリーデータ (2)'!$A:$F,5,FALSE),"")</f>
        <v/>
      </c>
      <c r="V45" s="164" t="str">
        <f>IFERROR(VLOOKUP($B45&amp;V$1,'デイリーデータ (2)'!$A:$F,5,FALSE),"")</f>
        <v/>
      </c>
      <c r="W45" s="164" t="str">
        <f>IFERROR(VLOOKUP($B45&amp;W$1,'デイリーデータ (2)'!$A:$F,5,FALSE),"")</f>
        <v/>
      </c>
      <c r="X45" s="164" t="str">
        <f>IFERROR(VLOOKUP($B45&amp;X$1,'デイリーデータ (2)'!$A:$F,5,FALSE),"")</f>
        <v/>
      </c>
      <c r="Y45" s="164" t="str">
        <f>IFERROR(VLOOKUP($B45&amp;Y$1,'デイリーデータ (2)'!$A:$F,5,FALSE),"")</f>
        <v/>
      </c>
      <c r="Z45" s="164" t="str">
        <f>IFERROR(VLOOKUP($B45&amp;Z$1,'デイリーデータ (2)'!$A:$F,5,FALSE),"")</f>
        <v/>
      </c>
      <c r="AA45" s="164" t="str">
        <f>IFERROR(VLOOKUP($B45&amp;AA$1,'デイリーデータ (2)'!$A:$F,5,FALSE),"")</f>
        <v/>
      </c>
      <c r="AB45" s="164" t="str">
        <f>IFERROR(VLOOKUP($B45&amp;AB$1,'デイリーデータ (2)'!$A:$F,5,FALSE),"")</f>
        <v/>
      </c>
      <c r="AC45" s="164" t="str">
        <f>IFERROR(VLOOKUP($B45&amp;AC$1,'デイリーデータ (2)'!$A:$F,5,FALSE),"")</f>
        <v/>
      </c>
      <c r="AD45" s="164" t="str">
        <f>IFERROR(VLOOKUP($B45&amp;AD$1,'デイリーデータ (2)'!$A:$F,5,FALSE),"")</f>
        <v/>
      </c>
      <c r="AE45" s="164" t="str">
        <f>IFERROR(VLOOKUP($B45&amp;AE$1,'デイリーデータ (2)'!$A:$F,5,FALSE),"")</f>
        <v/>
      </c>
      <c r="AF45" s="164" t="str">
        <f>IFERROR(VLOOKUP($B45&amp;AF$1,'デイリーデータ (2)'!$A:$F,5,FALSE),"")</f>
        <v/>
      </c>
      <c r="AG45" s="164" t="str">
        <f>IFERROR(VLOOKUP($B45&amp;AG$1,'デイリーデータ (2)'!$A:$F,5,FALSE),"")</f>
        <v/>
      </c>
      <c r="AH45" s="165" t="str">
        <f>IFERROR(VLOOKUP($B45&amp;AH$1,'デイリーデータ (2)'!$A:$F,5,FALSE),"")</f>
        <v/>
      </c>
    </row>
    <row r="46" spans="1:34" ht="13.15" hidden="1" customHeight="1" x14ac:dyDescent="0.2">
      <c r="A46" s="228" t="str">
        <f>IFERROR(IF(A45+1&lt;=MAX('デイリーデータ (2)'!G:G),A45+1,""),"")</f>
        <v/>
      </c>
      <c r="B46" s="229">
        <f>IFERROR(VLOOKUP(A46,スタッフ!A:C,2,FALSE),"")</f>
        <v>0</v>
      </c>
      <c r="C46" s="162">
        <f>IFERROR(VLOOKUP(A46,スタッフ!A:C,3,FALSE),"")</f>
        <v>0</v>
      </c>
      <c r="D46" s="231" t="str">
        <f>IFERROR(VLOOKUP($B46&amp;D$1,'デイリーデータ (2)'!$A:$F,5,FALSE),"")</f>
        <v/>
      </c>
      <c r="E46" s="232" t="str">
        <f>IFERROR(VLOOKUP($B46&amp;E$1,'デイリーデータ (2)'!$A:$F,5,FALSE),"")</f>
        <v/>
      </c>
      <c r="F46" s="232" t="str">
        <f>IFERROR(VLOOKUP($B46&amp;F$1,'デイリーデータ (2)'!$A:$F,5,FALSE),"")</f>
        <v/>
      </c>
      <c r="G46" s="232" t="str">
        <f>IFERROR(VLOOKUP($B46&amp;G$1,'デイリーデータ (2)'!$A:$F,5,FALSE),"")</f>
        <v/>
      </c>
      <c r="H46" s="232" t="str">
        <f>IFERROR(VLOOKUP($B46&amp;H$1,'デイリーデータ (2)'!$A:$F,5,FALSE),"")</f>
        <v/>
      </c>
      <c r="I46" s="232" t="str">
        <f>IFERROR(VLOOKUP($B46&amp;I$1,'デイリーデータ (2)'!$A:$F,5,FALSE),"")</f>
        <v/>
      </c>
      <c r="J46" s="232" t="str">
        <f>IFERROR(VLOOKUP($B46&amp;J$1,'デイリーデータ (2)'!$A:$F,5,FALSE),"")</f>
        <v/>
      </c>
      <c r="K46" s="232" t="str">
        <f>IFERROR(VLOOKUP($B46&amp;K$1,'デイリーデータ (2)'!$A:$F,5,FALSE),"")</f>
        <v/>
      </c>
      <c r="L46" s="232" t="str">
        <f>IFERROR(VLOOKUP($B46&amp;L$1,'デイリーデータ (2)'!$A:$F,5,FALSE),"")</f>
        <v/>
      </c>
      <c r="M46" s="232" t="str">
        <f>IFERROR(VLOOKUP($B46&amp;M$1,'デイリーデータ (2)'!$A:$F,5,FALSE),"")</f>
        <v/>
      </c>
      <c r="N46" s="232" t="str">
        <f>IFERROR(VLOOKUP($B46&amp;N$1,'デイリーデータ (2)'!$A:$F,5,FALSE),"")</f>
        <v/>
      </c>
      <c r="O46" s="232" t="str">
        <f>IFERROR(VLOOKUP($B46&amp;O$1,'デイリーデータ (2)'!$A:$F,5,FALSE),"")</f>
        <v/>
      </c>
      <c r="P46" s="232" t="str">
        <f>IFERROR(VLOOKUP($B46&amp;P$1,'デイリーデータ (2)'!$A:$F,5,FALSE),"")</f>
        <v/>
      </c>
      <c r="Q46" s="232" t="str">
        <f>IFERROR(VLOOKUP($B46&amp;Q$1,'デイリーデータ (2)'!$A:$F,5,FALSE),"")</f>
        <v/>
      </c>
      <c r="R46" s="232" t="str">
        <f>IFERROR(VLOOKUP($B46&amp;R$1,'デイリーデータ (2)'!$A:$F,5,FALSE),"")</f>
        <v/>
      </c>
      <c r="S46" s="232" t="str">
        <f>IFERROR(VLOOKUP($B46&amp;S$1,'デイリーデータ (2)'!$A:$F,5,FALSE),"")</f>
        <v/>
      </c>
      <c r="T46" s="232" t="str">
        <f>IFERROR(VLOOKUP($B46&amp;T$1,'デイリーデータ (2)'!$A:$F,5,FALSE),"")</f>
        <v/>
      </c>
      <c r="U46" s="232" t="str">
        <f>IFERROR(VLOOKUP($B46&amp;U$1,'デイリーデータ (2)'!$A:$F,5,FALSE),"")</f>
        <v/>
      </c>
      <c r="V46" s="232" t="str">
        <f>IFERROR(VLOOKUP($B46&amp;V$1,'デイリーデータ (2)'!$A:$F,5,FALSE),"")</f>
        <v/>
      </c>
      <c r="W46" s="232" t="str">
        <f>IFERROR(VLOOKUP($B46&amp;W$1,'デイリーデータ (2)'!$A:$F,5,FALSE),"")</f>
        <v/>
      </c>
      <c r="X46" s="232" t="str">
        <f>IFERROR(VLOOKUP($B46&amp;X$1,'デイリーデータ (2)'!$A:$F,5,FALSE),"")</f>
        <v/>
      </c>
      <c r="Y46" s="232" t="str">
        <f>IFERROR(VLOOKUP($B46&amp;Y$1,'デイリーデータ (2)'!$A:$F,5,FALSE),"")</f>
        <v/>
      </c>
      <c r="Z46" s="232" t="str">
        <f>IFERROR(VLOOKUP($B46&amp;Z$1,'デイリーデータ (2)'!$A:$F,5,FALSE),"")</f>
        <v/>
      </c>
      <c r="AA46" s="232" t="str">
        <f>IFERROR(VLOOKUP($B46&amp;AA$1,'デイリーデータ (2)'!$A:$F,5,FALSE),"")</f>
        <v/>
      </c>
      <c r="AB46" s="232" t="str">
        <f>IFERROR(VLOOKUP($B46&amp;AB$1,'デイリーデータ (2)'!$A:$F,5,FALSE),"")</f>
        <v/>
      </c>
      <c r="AC46" s="232" t="str">
        <f>IFERROR(VLOOKUP($B46&amp;AC$1,'デイリーデータ (2)'!$A:$F,5,FALSE),"")</f>
        <v/>
      </c>
      <c r="AD46" s="232" t="str">
        <f>IFERROR(VLOOKUP($B46&amp;AD$1,'デイリーデータ (2)'!$A:$F,5,FALSE),"")</f>
        <v/>
      </c>
      <c r="AE46" s="232" t="str">
        <f>IFERROR(VLOOKUP($B46&amp;AE$1,'デイリーデータ (2)'!$A:$F,5,FALSE),"")</f>
        <v/>
      </c>
      <c r="AF46" s="232" t="str">
        <f>IFERROR(VLOOKUP($B46&amp;AF$1,'デイリーデータ (2)'!$A:$F,5,FALSE),"")</f>
        <v/>
      </c>
      <c r="AG46" s="232" t="str">
        <f>IFERROR(VLOOKUP($B46&amp;AG$1,'デイリーデータ (2)'!$A:$F,5,FALSE),"")</f>
        <v/>
      </c>
      <c r="AH46" s="230" t="str">
        <f>IFERROR(VLOOKUP($B46&amp;AH$1,'デイリーデータ (2)'!$A:$F,5,FALSE),"")</f>
        <v/>
      </c>
    </row>
    <row r="47" spans="1:34" ht="13.15" hidden="1" customHeight="1" x14ac:dyDescent="0.2">
      <c r="A47" s="223" t="str">
        <f>IFERROR(IF(A46+1&lt;=MAX('デイリーデータ (2)'!G:G),A46+1,""),"")</f>
        <v/>
      </c>
      <c r="B47" s="224">
        <f>IFERROR(VLOOKUP(A47,スタッフ!A:C,2,FALSE),"")</f>
        <v>0</v>
      </c>
      <c r="C47" s="162">
        <f>IFERROR(VLOOKUP(A47,スタッフ!A:C,3,FALSE),"")</f>
        <v>0</v>
      </c>
      <c r="D47" s="159" t="str">
        <f>IFERROR(VLOOKUP($B47&amp;D$1,'デイリーデータ (2)'!$A:$F,5,FALSE),"")</f>
        <v/>
      </c>
      <c r="E47" s="160" t="str">
        <f>IFERROR(VLOOKUP($B47&amp;E$1,'デイリーデータ (2)'!$A:$F,5,FALSE),"")</f>
        <v/>
      </c>
      <c r="F47" s="160" t="str">
        <f>IFERROR(VLOOKUP($B47&amp;F$1,'デイリーデータ (2)'!$A:$F,5,FALSE),"")</f>
        <v/>
      </c>
      <c r="G47" s="160" t="str">
        <f>IFERROR(VLOOKUP($B47&amp;G$1,'デイリーデータ (2)'!$A:$F,5,FALSE),"")</f>
        <v/>
      </c>
      <c r="H47" s="160" t="str">
        <f>IFERROR(VLOOKUP($B47&amp;H$1,'デイリーデータ (2)'!$A:$F,5,FALSE),"")</f>
        <v/>
      </c>
      <c r="I47" s="160" t="str">
        <f>IFERROR(VLOOKUP($B47&amp;I$1,'デイリーデータ (2)'!$A:$F,5,FALSE),"")</f>
        <v/>
      </c>
      <c r="J47" s="160" t="str">
        <f>IFERROR(VLOOKUP($B47&amp;J$1,'デイリーデータ (2)'!$A:$F,5,FALSE),"")</f>
        <v/>
      </c>
      <c r="K47" s="160" t="str">
        <f>IFERROR(VLOOKUP($B47&amp;K$1,'デイリーデータ (2)'!$A:$F,5,FALSE),"")</f>
        <v/>
      </c>
      <c r="L47" s="160" t="str">
        <f>IFERROR(VLOOKUP($B47&amp;L$1,'デイリーデータ (2)'!$A:$F,5,FALSE),"")</f>
        <v/>
      </c>
      <c r="M47" s="160" t="str">
        <f>IFERROR(VLOOKUP($B47&amp;M$1,'デイリーデータ (2)'!$A:$F,5,FALSE),"")</f>
        <v/>
      </c>
      <c r="N47" s="160" t="str">
        <f>IFERROR(VLOOKUP($B47&amp;N$1,'デイリーデータ (2)'!$A:$F,5,FALSE),"")</f>
        <v/>
      </c>
      <c r="O47" s="160" t="str">
        <f>IFERROR(VLOOKUP($B47&amp;O$1,'デイリーデータ (2)'!$A:$F,5,FALSE),"")</f>
        <v/>
      </c>
      <c r="P47" s="160" t="str">
        <f>IFERROR(VLOOKUP($B47&amp;P$1,'デイリーデータ (2)'!$A:$F,5,FALSE),"")</f>
        <v/>
      </c>
      <c r="Q47" s="160" t="str">
        <f>IFERROR(VLOOKUP($B47&amp;Q$1,'デイリーデータ (2)'!$A:$F,5,FALSE),"")</f>
        <v/>
      </c>
      <c r="R47" s="160" t="str">
        <f>IFERROR(VLOOKUP($B47&amp;R$1,'デイリーデータ (2)'!$A:$F,5,FALSE),"")</f>
        <v/>
      </c>
      <c r="S47" s="160" t="str">
        <f>IFERROR(VLOOKUP($B47&amp;S$1,'デイリーデータ (2)'!$A:$F,5,FALSE),"")</f>
        <v/>
      </c>
      <c r="T47" s="160" t="str">
        <f>IFERROR(VLOOKUP($B47&amp;T$1,'デイリーデータ (2)'!$A:$F,5,FALSE),"")</f>
        <v/>
      </c>
      <c r="U47" s="160" t="str">
        <f>IFERROR(VLOOKUP($B47&amp;U$1,'デイリーデータ (2)'!$A:$F,5,FALSE),"")</f>
        <v/>
      </c>
      <c r="V47" s="160" t="str">
        <f>IFERROR(VLOOKUP($B47&amp;V$1,'デイリーデータ (2)'!$A:$F,5,FALSE),"")</f>
        <v/>
      </c>
      <c r="W47" s="160" t="str">
        <f>IFERROR(VLOOKUP($B47&amp;W$1,'デイリーデータ (2)'!$A:$F,5,FALSE),"")</f>
        <v/>
      </c>
      <c r="X47" s="160" t="str">
        <f>IFERROR(VLOOKUP($B47&amp;X$1,'デイリーデータ (2)'!$A:$F,5,FALSE),"")</f>
        <v/>
      </c>
      <c r="Y47" s="160" t="str">
        <f>IFERROR(VLOOKUP($B47&amp;Y$1,'デイリーデータ (2)'!$A:$F,5,FALSE),"")</f>
        <v/>
      </c>
      <c r="Z47" s="160" t="str">
        <f>IFERROR(VLOOKUP($B47&amp;Z$1,'デイリーデータ (2)'!$A:$F,5,FALSE),"")</f>
        <v/>
      </c>
      <c r="AA47" s="160" t="str">
        <f>IFERROR(VLOOKUP($B47&amp;AA$1,'デイリーデータ (2)'!$A:$F,5,FALSE),"")</f>
        <v/>
      </c>
      <c r="AB47" s="160" t="str">
        <f>IFERROR(VLOOKUP($B47&amp;AB$1,'デイリーデータ (2)'!$A:$F,5,FALSE),"")</f>
        <v/>
      </c>
      <c r="AC47" s="160" t="str">
        <f>IFERROR(VLOOKUP($B47&amp;AC$1,'デイリーデータ (2)'!$A:$F,5,FALSE),"")</f>
        <v/>
      </c>
      <c r="AD47" s="160" t="str">
        <f>IFERROR(VLOOKUP($B47&amp;AD$1,'デイリーデータ (2)'!$A:$F,5,FALSE),"")</f>
        <v/>
      </c>
      <c r="AE47" s="160" t="str">
        <f>IFERROR(VLOOKUP($B47&amp;AE$1,'デイリーデータ (2)'!$A:$F,5,FALSE),"")</f>
        <v/>
      </c>
      <c r="AF47" s="160" t="str">
        <f>IFERROR(VLOOKUP($B47&amp;AF$1,'デイリーデータ (2)'!$A:$F,5,FALSE),"")</f>
        <v/>
      </c>
      <c r="AG47" s="160" t="str">
        <f>IFERROR(VLOOKUP($B47&amp;AG$1,'デイリーデータ (2)'!$A:$F,5,FALSE),"")</f>
        <v/>
      </c>
      <c r="AH47" s="162" t="str">
        <f>IFERROR(VLOOKUP($B47&amp;AH$1,'デイリーデータ (2)'!$A:$F,5,FALSE),"")</f>
        <v/>
      </c>
    </row>
    <row r="48" spans="1:34" ht="13.15" hidden="1" customHeight="1" x14ac:dyDescent="0.2">
      <c r="A48" s="223" t="str">
        <f>IFERROR(IF(A47+1&lt;=MAX('デイリーデータ (2)'!G:G),A47+1,""),"")</f>
        <v/>
      </c>
      <c r="B48" s="224">
        <f>IFERROR(VLOOKUP(A48,スタッフ!A:C,2,FALSE),"")</f>
        <v>0</v>
      </c>
      <c r="C48" s="162">
        <f>IFERROR(VLOOKUP(A48,スタッフ!A:C,3,FALSE),"")</f>
        <v>0</v>
      </c>
      <c r="D48" s="159" t="str">
        <f>IFERROR(VLOOKUP($B48&amp;D$1,'デイリーデータ (2)'!$A:$F,5,FALSE),"")</f>
        <v/>
      </c>
      <c r="E48" s="160" t="str">
        <f>IFERROR(VLOOKUP($B48&amp;E$1,'デイリーデータ (2)'!$A:$F,5,FALSE),"")</f>
        <v/>
      </c>
      <c r="F48" s="160" t="str">
        <f>IFERROR(VLOOKUP($B48&amp;F$1,'デイリーデータ (2)'!$A:$F,5,FALSE),"")</f>
        <v/>
      </c>
      <c r="G48" s="160" t="str">
        <f>IFERROR(VLOOKUP($B48&amp;G$1,'デイリーデータ (2)'!$A:$F,5,FALSE),"")</f>
        <v/>
      </c>
      <c r="H48" s="160" t="str">
        <f>IFERROR(VLOOKUP($B48&amp;H$1,'デイリーデータ (2)'!$A:$F,5,FALSE),"")</f>
        <v/>
      </c>
      <c r="I48" s="160" t="str">
        <f>IFERROR(VLOOKUP($B48&amp;I$1,'デイリーデータ (2)'!$A:$F,5,FALSE),"")</f>
        <v/>
      </c>
      <c r="J48" s="160" t="str">
        <f>IFERROR(VLOOKUP($B48&amp;J$1,'デイリーデータ (2)'!$A:$F,5,FALSE),"")</f>
        <v/>
      </c>
      <c r="K48" s="160" t="str">
        <f>IFERROR(VLOOKUP($B48&amp;K$1,'デイリーデータ (2)'!$A:$F,5,FALSE),"")</f>
        <v/>
      </c>
      <c r="L48" s="160" t="str">
        <f>IFERROR(VLOOKUP($B48&amp;L$1,'デイリーデータ (2)'!$A:$F,5,FALSE),"")</f>
        <v/>
      </c>
      <c r="M48" s="160" t="str">
        <f>IFERROR(VLOOKUP($B48&amp;M$1,'デイリーデータ (2)'!$A:$F,5,FALSE),"")</f>
        <v/>
      </c>
      <c r="N48" s="160" t="str">
        <f>IFERROR(VLOOKUP($B48&amp;N$1,'デイリーデータ (2)'!$A:$F,5,FALSE),"")</f>
        <v/>
      </c>
      <c r="O48" s="160" t="str">
        <f>IFERROR(VLOOKUP($B48&amp;O$1,'デイリーデータ (2)'!$A:$F,5,FALSE),"")</f>
        <v/>
      </c>
      <c r="P48" s="160" t="str">
        <f>IFERROR(VLOOKUP($B48&amp;P$1,'デイリーデータ (2)'!$A:$F,5,FALSE),"")</f>
        <v/>
      </c>
      <c r="Q48" s="160" t="str">
        <f>IFERROR(VLOOKUP($B48&amp;Q$1,'デイリーデータ (2)'!$A:$F,5,FALSE),"")</f>
        <v/>
      </c>
      <c r="R48" s="160" t="str">
        <f>IFERROR(VLOOKUP($B48&amp;R$1,'デイリーデータ (2)'!$A:$F,5,FALSE),"")</f>
        <v/>
      </c>
      <c r="S48" s="160" t="str">
        <f>IFERROR(VLOOKUP($B48&amp;S$1,'デイリーデータ (2)'!$A:$F,5,FALSE),"")</f>
        <v/>
      </c>
      <c r="T48" s="160" t="str">
        <f>IFERROR(VLOOKUP($B48&amp;T$1,'デイリーデータ (2)'!$A:$F,5,FALSE),"")</f>
        <v/>
      </c>
      <c r="U48" s="160" t="str">
        <f>IFERROR(VLOOKUP($B48&amp;U$1,'デイリーデータ (2)'!$A:$F,5,FALSE),"")</f>
        <v/>
      </c>
      <c r="V48" s="160" t="str">
        <f>IFERROR(VLOOKUP($B48&amp;V$1,'デイリーデータ (2)'!$A:$F,5,FALSE),"")</f>
        <v/>
      </c>
      <c r="W48" s="160" t="str">
        <f>IFERROR(VLOOKUP($B48&amp;W$1,'デイリーデータ (2)'!$A:$F,5,FALSE),"")</f>
        <v/>
      </c>
      <c r="X48" s="160" t="str">
        <f>IFERROR(VLOOKUP($B48&amp;X$1,'デイリーデータ (2)'!$A:$F,5,FALSE),"")</f>
        <v/>
      </c>
      <c r="Y48" s="160" t="str">
        <f>IFERROR(VLOOKUP($B48&amp;Y$1,'デイリーデータ (2)'!$A:$F,5,FALSE),"")</f>
        <v/>
      </c>
      <c r="Z48" s="160" t="str">
        <f>IFERROR(VLOOKUP($B48&amp;Z$1,'デイリーデータ (2)'!$A:$F,5,FALSE),"")</f>
        <v/>
      </c>
      <c r="AA48" s="160" t="str">
        <f>IFERROR(VLOOKUP($B48&amp;AA$1,'デイリーデータ (2)'!$A:$F,5,FALSE),"")</f>
        <v/>
      </c>
      <c r="AB48" s="160" t="str">
        <f>IFERROR(VLOOKUP($B48&amp;AB$1,'デイリーデータ (2)'!$A:$F,5,FALSE),"")</f>
        <v/>
      </c>
      <c r="AC48" s="160" t="str">
        <f>IFERROR(VLOOKUP($B48&amp;AC$1,'デイリーデータ (2)'!$A:$F,5,FALSE),"")</f>
        <v/>
      </c>
      <c r="AD48" s="160" t="str">
        <f>IFERROR(VLOOKUP($B48&amp;AD$1,'デイリーデータ (2)'!$A:$F,5,FALSE),"")</f>
        <v/>
      </c>
      <c r="AE48" s="160" t="str">
        <f>IFERROR(VLOOKUP($B48&amp;AE$1,'デイリーデータ (2)'!$A:$F,5,FALSE),"")</f>
        <v/>
      </c>
      <c r="AF48" s="160" t="str">
        <f>IFERROR(VLOOKUP($B48&amp;AF$1,'デイリーデータ (2)'!$A:$F,5,FALSE),"")</f>
        <v/>
      </c>
      <c r="AG48" s="160" t="str">
        <f>IFERROR(VLOOKUP($B48&amp;AG$1,'デイリーデータ (2)'!$A:$F,5,FALSE),"")</f>
        <v/>
      </c>
      <c r="AH48" s="162" t="str">
        <f>IFERROR(VLOOKUP($B48&amp;AH$1,'デイリーデータ (2)'!$A:$F,5,FALSE),"")</f>
        <v/>
      </c>
    </row>
    <row r="49" spans="1:34" ht="13.15" hidden="1" customHeight="1" x14ac:dyDescent="0.2">
      <c r="A49" s="223" t="str">
        <f>IFERROR(IF(A48+1&lt;=MAX('デイリーデータ (2)'!G:G),A48+1,""),"")</f>
        <v/>
      </c>
      <c r="B49" s="224">
        <f>IFERROR(VLOOKUP(A49,スタッフ!A:C,2,FALSE),"")</f>
        <v>0</v>
      </c>
      <c r="C49" s="162">
        <f>IFERROR(VLOOKUP(A49,スタッフ!A:C,3,FALSE),"")</f>
        <v>0</v>
      </c>
      <c r="D49" s="159" t="str">
        <f>IFERROR(VLOOKUP($B49&amp;D$1,'デイリーデータ (2)'!$A:$F,5,FALSE),"")</f>
        <v/>
      </c>
      <c r="E49" s="160" t="str">
        <f>IFERROR(VLOOKUP($B49&amp;E$1,'デイリーデータ (2)'!$A:$F,5,FALSE),"")</f>
        <v/>
      </c>
      <c r="F49" s="160" t="str">
        <f>IFERROR(VLOOKUP($B49&amp;F$1,'デイリーデータ (2)'!$A:$F,5,FALSE),"")</f>
        <v/>
      </c>
      <c r="G49" s="160" t="str">
        <f>IFERROR(VLOOKUP($B49&amp;G$1,'デイリーデータ (2)'!$A:$F,5,FALSE),"")</f>
        <v/>
      </c>
      <c r="H49" s="160" t="str">
        <f>IFERROR(VLOOKUP($B49&amp;H$1,'デイリーデータ (2)'!$A:$F,5,FALSE),"")</f>
        <v/>
      </c>
      <c r="I49" s="160" t="str">
        <f>IFERROR(VLOOKUP($B49&amp;I$1,'デイリーデータ (2)'!$A:$F,5,FALSE),"")</f>
        <v/>
      </c>
      <c r="J49" s="160" t="str">
        <f>IFERROR(VLOOKUP($B49&amp;J$1,'デイリーデータ (2)'!$A:$F,5,FALSE),"")</f>
        <v/>
      </c>
      <c r="K49" s="160" t="str">
        <f>IFERROR(VLOOKUP($B49&amp;K$1,'デイリーデータ (2)'!$A:$F,5,FALSE),"")</f>
        <v/>
      </c>
      <c r="L49" s="160" t="str">
        <f>IFERROR(VLOOKUP($B49&amp;L$1,'デイリーデータ (2)'!$A:$F,5,FALSE),"")</f>
        <v/>
      </c>
      <c r="M49" s="160" t="str">
        <f>IFERROR(VLOOKUP($B49&amp;M$1,'デイリーデータ (2)'!$A:$F,5,FALSE),"")</f>
        <v/>
      </c>
      <c r="N49" s="160" t="str">
        <f>IFERROR(VLOOKUP($B49&amp;N$1,'デイリーデータ (2)'!$A:$F,5,FALSE),"")</f>
        <v/>
      </c>
      <c r="O49" s="160" t="str">
        <f>IFERROR(VLOOKUP($B49&amp;O$1,'デイリーデータ (2)'!$A:$F,5,FALSE),"")</f>
        <v/>
      </c>
      <c r="P49" s="160" t="str">
        <f>IFERROR(VLOOKUP($B49&amp;P$1,'デイリーデータ (2)'!$A:$F,5,FALSE),"")</f>
        <v/>
      </c>
      <c r="Q49" s="160" t="str">
        <f>IFERROR(VLOOKUP($B49&amp;Q$1,'デイリーデータ (2)'!$A:$F,5,FALSE),"")</f>
        <v/>
      </c>
      <c r="R49" s="160" t="str">
        <f>IFERROR(VLOOKUP($B49&amp;R$1,'デイリーデータ (2)'!$A:$F,5,FALSE),"")</f>
        <v/>
      </c>
      <c r="S49" s="160" t="str">
        <f>IFERROR(VLOOKUP($B49&amp;S$1,'デイリーデータ (2)'!$A:$F,5,FALSE),"")</f>
        <v/>
      </c>
      <c r="T49" s="160" t="str">
        <f>IFERROR(VLOOKUP($B49&amp;T$1,'デイリーデータ (2)'!$A:$F,5,FALSE),"")</f>
        <v/>
      </c>
      <c r="U49" s="160" t="str">
        <f>IFERROR(VLOOKUP($B49&amp;U$1,'デイリーデータ (2)'!$A:$F,5,FALSE),"")</f>
        <v/>
      </c>
      <c r="V49" s="160" t="str">
        <f>IFERROR(VLOOKUP($B49&amp;V$1,'デイリーデータ (2)'!$A:$F,5,FALSE),"")</f>
        <v/>
      </c>
      <c r="W49" s="160" t="str">
        <f>IFERROR(VLOOKUP($B49&amp;W$1,'デイリーデータ (2)'!$A:$F,5,FALSE),"")</f>
        <v/>
      </c>
      <c r="X49" s="160" t="str">
        <f>IFERROR(VLOOKUP($B49&amp;X$1,'デイリーデータ (2)'!$A:$F,5,FALSE),"")</f>
        <v/>
      </c>
      <c r="Y49" s="160" t="str">
        <f>IFERROR(VLOOKUP($B49&amp;Y$1,'デイリーデータ (2)'!$A:$F,5,FALSE),"")</f>
        <v/>
      </c>
      <c r="Z49" s="160" t="str">
        <f>IFERROR(VLOOKUP($B49&amp;Z$1,'デイリーデータ (2)'!$A:$F,5,FALSE),"")</f>
        <v/>
      </c>
      <c r="AA49" s="160" t="str">
        <f>IFERROR(VLOOKUP($B49&amp;AA$1,'デイリーデータ (2)'!$A:$F,5,FALSE),"")</f>
        <v/>
      </c>
      <c r="AB49" s="160" t="str">
        <f>IFERROR(VLOOKUP($B49&amp;AB$1,'デイリーデータ (2)'!$A:$F,5,FALSE),"")</f>
        <v/>
      </c>
      <c r="AC49" s="160" t="str">
        <f>IFERROR(VLOOKUP($B49&amp;AC$1,'デイリーデータ (2)'!$A:$F,5,FALSE),"")</f>
        <v/>
      </c>
      <c r="AD49" s="160" t="str">
        <f>IFERROR(VLOOKUP($B49&amp;AD$1,'デイリーデータ (2)'!$A:$F,5,FALSE),"")</f>
        <v/>
      </c>
      <c r="AE49" s="160" t="str">
        <f>IFERROR(VLOOKUP($B49&amp;AE$1,'デイリーデータ (2)'!$A:$F,5,FALSE),"")</f>
        <v/>
      </c>
      <c r="AF49" s="160" t="str">
        <f>IFERROR(VLOOKUP($B49&amp;AF$1,'デイリーデータ (2)'!$A:$F,5,FALSE),"")</f>
        <v/>
      </c>
      <c r="AG49" s="160" t="str">
        <f>IFERROR(VLOOKUP($B49&amp;AG$1,'デイリーデータ (2)'!$A:$F,5,FALSE),"")</f>
        <v/>
      </c>
      <c r="AH49" s="162" t="str">
        <f>IFERROR(VLOOKUP($B49&amp;AH$1,'デイリーデータ (2)'!$A:$F,5,FALSE),"")</f>
        <v/>
      </c>
    </row>
    <row r="50" spans="1:34" ht="13.15" hidden="1" customHeight="1" x14ac:dyDescent="0.2">
      <c r="A50" s="225" t="str">
        <f>IFERROR(IF(A49+1&lt;=MAX('デイリーデータ (2)'!G:G),A49+1,""),"")</f>
        <v/>
      </c>
      <c r="B50" s="226">
        <f>IFERROR(VLOOKUP(A50,スタッフ!A:C,2,FALSE),"")</f>
        <v>0</v>
      </c>
      <c r="C50" s="162">
        <f>IFERROR(VLOOKUP(A50,スタッフ!A:C,3,FALSE),"")</f>
        <v>0</v>
      </c>
      <c r="D50" s="163" t="str">
        <f>IFERROR(VLOOKUP($B50&amp;D$1,'デイリーデータ (2)'!$A:$F,5,FALSE),"")</f>
        <v/>
      </c>
      <c r="E50" s="164" t="str">
        <f>IFERROR(VLOOKUP($B50&amp;E$1,'デイリーデータ (2)'!$A:$F,5,FALSE),"")</f>
        <v/>
      </c>
      <c r="F50" s="164" t="str">
        <f>IFERROR(VLOOKUP($B50&amp;F$1,'デイリーデータ (2)'!$A:$F,5,FALSE),"")</f>
        <v/>
      </c>
      <c r="G50" s="164" t="str">
        <f>IFERROR(VLOOKUP($B50&amp;G$1,'デイリーデータ (2)'!$A:$F,5,FALSE),"")</f>
        <v/>
      </c>
      <c r="H50" s="164" t="str">
        <f>IFERROR(VLOOKUP($B50&amp;H$1,'デイリーデータ (2)'!$A:$F,5,FALSE),"")</f>
        <v/>
      </c>
      <c r="I50" s="164" t="str">
        <f>IFERROR(VLOOKUP($B50&amp;I$1,'デイリーデータ (2)'!$A:$F,5,FALSE),"")</f>
        <v/>
      </c>
      <c r="J50" s="164" t="str">
        <f>IFERROR(VLOOKUP($B50&amp;J$1,'デイリーデータ (2)'!$A:$F,5,FALSE),"")</f>
        <v/>
      </c>
      <c r="K50" s="164" t="str">
        <f>IFERROR(VLOOKUP($B50&amp;K$1,'デイリーデータ (2)'!$A:$F,5,FALSE),"")</f>
        <v/>
      </c>
      <c r="L50" s="164" t="str">
        <f>IFERROR(VLOOKUP($B50&amp;L$1,'デイリーデータ (2)'!$A:$F,5,FALSE),"")</f>
        <v/>
      </c>
      <c r="M50" s="164" t="str">
        <f>IFERROR(VLOOKUP($B50&amp;M$1,'デイリーデータ (2)'!$A:$F,5,FALSE),"")</f>
        <v/>
      </c>
      <c r="N50" s="164" t="str">
        <f>IFERROR(VLOOKUP($B50&amp;N$1,'デイリーデータ (2)'!$A:$F,5,FALSE),"")</f>
        <v/>
      </c>
      <c r="O50" s="164" t="str">
        <f>IFERROR(VLOOKUP($B50&amp;O$1,'デイリーデータ (2)'!$A:$F,5,FALSE),"")</f>
        <v/>
      </c>
      <c r="P50" s="164" t="str">
        <f>IFERROR(VLOOKUP($B50&amp;P$1,'デイリーデータ (2)'!$A:$F,5,FALSE),"")</f>
        <v/>
      </c>
      <c r="Q50" s="164" t="str">
        <f>IFERROR(VLOOKUP($B50&amp;Q$1,'デイリーデータ (2)'!$A:$F,5,FALSE),"")</f>
        <v/>
      </c>
      <c r="R50" s="164" t="str">
        <f>IFERROR(VLOOKUP($B50&amp;R$1,'デイリーデータ (2)'!$A:$F,5,FALSE),"")</f>
        <v/>
      </c>
      <c r="S50" s="164" t="str">
        <f>IFERROR(VLOOKUP($B50&amp;S$1,'デイリーデータ (2)'!$A:$F,5,FALSE),"")</f>
        <v/>
      </c>
      <c r="T50" s="164" t="str">
        <f>IFERROR(VLOOKUP($B50&amp;T$1,'デイリーデータ (2)'!$A:$F,5,FALSE),"")</f>
        <v/>
      </c>
      <c r="U50" s="164" t="str">
        <f>IFERROR(VLOOKUP($B50&amp;U$1,'デイリーデータ (2)'!$A:$F,5,FALSE),"")</f>
        <v/>
      </c>
      <c r="V50" s="164" t="str">
        <f>IFERROR(VLOOKUP($B50&amp;V$1,'デイリーデータ (2)'!$A:$F,5,FALSE),"")</f>
        <v/>
      </c>
      <c r="W50" s="164" t="str">
        <f>IFERROR(VLOOKUP($B50&amp;W$1,'デイリーデータ (2)'!$A:$F,5,FALSE),"")</f>
        <v/>
      </c>
      <c r="X50" s="164" t="str">
        <f>IFERROR(VLOOKUP($B50&amp;X$1,'デイリーデータ (2)'!$A:$F,5,FALSE),"")</f>
        <v/>
      </c>
      <c r="Y50" s="164" t="str">
        <f>IFERROR(VLOOKUP($B50&amp;Y$1,'デイリーデータ (2)'!$A:$F,5,FALSE),"")</f>
        <v/>
      </c>
      <c r="Z50" s="164" t="str">
        <f>IFERROR(VLOOKUP($B50&amp;Z$1,'デイリーデータ (2)'!$A:$F,5,FALSE),"")</f>
        <v/>
      </c>
      <c r="AA50" s="164" t="str">
        <f>IFERROR(VLOOKUP($B50&amp;AA$1,'デイリーデータ (2)'!$A:$F,5,FALSE),"")</f>
        <v/>
      </c>
      <c r="AB50" s="164" t="str">
        <f>IFERROR(VLOOKUP($B50&amp;AB$1,'デイリーデータ (2)'!$A:$F,5,FALSE),"")</f>
        <v/>
      </c>
      <c r="AC50" s="164" t="str">
        <f>IFERROR(VLOOKUP($B50&amp;AC$1,'デイリーデータ (2)'!$A:$F,5,FALSE),"")</f>
        <v/>
      </c>
      <c r="AD50" s="164" t="str">
        <f>IFERROR(VLOOKUP($B50&amp;AD$1,'デイリーデータ (2)'!$A:$F,5,FALSE),"")</f>
        <v/>
      </c>
      <c r="AE50" s="164" t="str">
        <f>IFERROR(VLOOKUP($B50&amp;AE$1,'デイリーデータ (2)'!$A:$F,5,FALSE),"")</f>
        <v/>
      </c>
      <c r="AF50" s="164" t="str">
        <f>IFERROR(VLOOKUP($B50&amp;AF$1,'デイリーデータ (2)'!$A:$F,5,FALSE),"")</f>
        <v/>
      </c>
      <c r="AG50" s="164" t="str">
        <f>IFERROR(VLOOKUP($B50&amp;AG$1,'デイリーデータ (2)'!$A:$F,5,FALSE),"")</f>
        <v/>
      </c>
      <c r="AH50" s="165" t="str">
        <f>IFERROR(VLOOKUP($B50&amp;AH$1,'デイリーデータ (2)'!$A:$F,5,FALSE),"")</f>
        <v/>
      </c>
    </row>
    <row r="53" spans="1:34" ht="13.15" customHeight="1" x14ac:dyDescent="0.2">
      <c r="D53" s="222">
        <f>COUNTIF(D3:D45,"当")</f>
        <v>2</v>
      </c>
      <c r="E53" s="222">
        <f t="shared" ref="E53:AH53" si="1">COUNTIF(E3:E45,"当")</f>
        <v>2</v>
      </c>
      <c r="F53" s="222">
        <f t="shared" si="1"/>
        <v>2</v>
      </c>
      <c r="G53" s="222">
        <f t="shared" si="1"/>
        <v>2</v>
      </c>
      <c r="H53" s="222">
        <f t="shared" si="1"/>
        <v>2</v>
      </c>
      <c r="I53" s="222">
        <f t="shared" si="1"/>
        <v>2</v>
      </c>
      <c r="J53" s="222">
        <f t="shared" si="1"/>
        <v>2</v>
      </c>
      <c r="K53" s="222">
        <f t="shared" si="1"/>
        <v>2</v>
      </c>
      <c r="L53" s="222">
        <f t="shared" si="1"/>
        <v>2</v>
      </c>
      <c r="M53" s="222">
        <f t="shared" si="1"/>
        <v>2</v>
      </c>
      <c r="N53" s="222">
        <f t="shared" si="1"/>
        <v>2</v>
      </c>
      <c r="O53" s="222">
        <f t="shared" si="1"/>
        <v>2</v>
      </c>
      <c r="P53" s="222">
        <f t="shared" si="1"/>
        <v>2</v>
      </c>
      <c r="Q53" s="222">
        <f t="shared" si="1"/>
        <v>2</v>
      </c>
      <c r="R53" s="222">
        <f t="shared" si="1"/>
        <v>2</v>
      </c>
      <c r="S53" s="222">
        <f t="shared" si="1"/>
        <v>2</v>
      </c>
      <c r="T53" s="222">
        <f t="shared" si="1"/>
        <v>2</v>
      </c>
      <c r="U53" s="222">
        <f t="shared" si="1"/>
        <v>2</v>
      </c>
      <c r="V53" s="222">
        <f t="shared" si="1"/>
        <v>2</v>
      </c>
      <c r="W53" s="222">
        <f t="shared" si="1"/>
        <v>2</v>
      </c>
      <c r="X53" s="222">
        <f t="shared" si="1"/>
        <v>2</v>
      </c>
      <c r="Y53" s="222">
        <f t="shared" si="1"/>
        <v>2</v>
      </c>
      <c r="Z53" s="222">
        <f t="shared" si="1"/>
        <v>2</v>
      </c>
      <c r="AA53" s="222">
        <f t="shared" si="1"/>
        <v>2</v>
      </c>
      <c r="AB53" s="222">
        <f t="shared" si="1"/>
        <v>2</v>
      </c>
      <c r="AC53" s="222">
        <f t="shared" si="1"/>
        <v>2</v>
      </c>
      <c r="AD53" s="222">
        <f t="shared" si="1"/>
        <v>2</v>
      </c>
      <c r="AE53" s="222">
        <f t="shared" si="1"/>
        <v>2</v>
      </c>
      <c r="AF53" s="222">
        <f t="shared" si="1"/>
        <v>2</v>
      </c>
      <c r="AG53" s="222">
        <f t="shared" si="1"/>
        <v>2</v>
      </c>
      <c r="AH53" s="222">
        <f t="shared" si="1"/>
        <v>0</v>
      </c>
    </row>
  </sheetData>
  <sheetProtection selectLockedCells="1"/>
  <mergeCells count="2">
    <mergeCell ref="A1:B2"/>
    <mergeCell ref="C1:C2"/>
  </mergeCells>
  <phoneticPr fontId="1"/>
  <conditionalFormatting sqref="A1:XFD1048576">
    <cfRule type="expression" dxfId="22" priority="1">
      <formula>A1="日拘"</formula>
    </cfRule>
    <cfRule type="expression" dxfId="21" priority="2">
      <formula>A1="PM拘"</formula>
    </cfRule>
    <cfRule type="expression" dxfId="20" priority="3">
      <formula>A1="拘"</formula>
    </cfRule>
  </conditionalFormatting>
  <pageMargins left="0.59055118110236227" right="0.39370078740157483" top="0.39370078740157483" bottom="0.39370078740157483" header="0" footer="0"/>
  <pageSetup paperSize="9" scale="9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7E96-07BF-49D3-A8E0-D10497947AF9}">
  <sheetPr>
    <pageSetUpPr fitToPage="1"/>
  </sheetPr>
  <dimension ref="A1:AH48"/>
  <sheetViews>
    <sheetView showGridLines="0" zoomScale="55" zoomScaleNormal="55" workbookViewId="0">
      <selection activeCell="O5" sqref="O5"/>
    </sheetView>
  </sheetViews>
  <sheetFormatPr defaultColWidth="9" defaultRowHeight="13.15" customHeight="1" x14ac:dyDescent="0.2"/>
  <cols>
    <col min="1" max="1" width="3.26953125" style="227" customWidth="1"/>
    <col min="2" max="2" width="7.6328125" style="227" customWidth="1"/>
    <col min="3" max="3" width="15.6328125" style="222" customWidth="1"/>
    <col min="4" max="34" width="3.90625" style="222" customWidth="1"/>
    <col min="35" max="16384" width="9" style="222"/>
  </cols>
  <sheetData>
    <row r="1" spans="1:34" ht="13.15" customHeight="1" thickBot="1" x14ac:dyDescent="0.25"/>
    <row r="2" spans="1:34" s="221" customFormat="1" ht="16" customHeight="1" x14ac:dyDescent="0.2">
      <c r="A2" s="435" t="str">
        <f>YEAR('デイリーデータ (2)'!D2)&amp;"年"</f>
        <v>2025年</v>
      </c>
      <c r="B2" s="436"/>
      <c r="C2" s="438" t="str">
        <f>MONTH('デイリーデータ (2)'!D2)&amp;"月"</f>
        <v>4月</v>
      </c>
      <c r="D2" s="314">
        <f>DATE(YEAR('デイリーデータ (2)'!$D$2),MONTH('デイリーデータ (2)'!$D$2),1)</f>
        <v>45748</v>
      </c>
      <c r="E2" s="315">
        <f>IF(MONTH(D2+1)=MONTH('デイリーデータ (2)'!$D$2),D2+1,"")</f>
        <v>45749</v>
      </c>
      <c r="F2" s="315">
        <f>IF(MONTH(E2+1)=MONTH('デイリーデータ (2)'!$D$2),E2+1,"")</f>
        <v>45750</v>
      </c>
      <c r="G2" s="315">
        <f>IF(MONTH(F2+1)=MONTH('デイリーデータ (2)'!$D$2),F2+1,"")</f>
        <v>45751</v>
      </c>
      <c r="H2" s="315">
        <f>IF(MONTH(G2+1)=MONTH('デイリーデータ (2)'!$D$2),G2+1,"")</f>
        <v>45752</v>
      </c>
      <c r="I2" s="315">
        <f>IF(MONTH(H2+1)=MONTH('デイリーデータ (2)'!$D$2),H2+1,"")</f>
        <v>45753</v>
      </c>
      <c r="J2" s="315">
        <f>IF(MONTH(I2+1)=MONTH('デイリーデータ (2)'!$D$2),I2+1,"")</f>
        <v>45754</v>
      </c>
      <c r="K2" s="315">
        <f>IF(MONTH(J2+1)=MONTH('デイリーデータ (2)'!$D$2),J2+1,"")</f>
        <v>45755</v>
      </c>
      <c r="L2" s="315">
        <f>IF(MONTH(K2+1)=MONTH('デイリーデータ (2)'!$D$2),K2+1,"")</f>
        <v>45756</v>
      </c>
      <c r="M2" s="315">
        <f>IF(MONTH(L2+1)=MONTH('デイリーデータ (2)'!$D$2),L2+1,"")</f>
        <v>45757</v>
      </c>
      <c r="N2" s="315">
        <f>IF(MONTH(M2+1)=MONTH('デイリーデータ (2)'!$D$2),M2+1,"")</f>
        <v>45758</v>
      </c>
      <c r="O2" s="315">
        <f>IF(MONTH(N2+1)=MONTH('デイリーデータ (2)'!$D$2),N2+1,"")</f>
        <v>45759</v>
      </c>
      <c r="P2" s="315">
        <f>IF(MONTH(O2+1)=MONTH('デイリーデータ (2)'!$D$2),O2+1,"")</f>
        <v>45760</v>
      </c>
      <c r="Q2" s="315">
        <f>IF(MONTH(P2+1)=MONTH('デイリーデータ (2)'!$D$2),P2+1,"")</f>
        <v>45761</v>
      </c>
      <c r="R2" s="315">
        <f>IF(MONTH(Q2+1)=MONTH('デイリーデータ (2)'!$D$2),Q2+1,"")</f>
        <v>45762</v>
      </c>
      <c r="S2" s="315">
        <f>IF(MONTH(R2+1)=MONTH('デイリーデータ (2)'!$D$2),R2+1,"")</f>
        <v>45763</v>
      </c>
      <c r="T2" s="315">
        <f>IF(MONTH(S2+1)=MONTH('デイリーデータ (2)'!$D$2),S2+1,"")</f>
        <v>45764</v>
      </c>
      <c r="U2" s="315">
        <f>IF(MONTH(T2+1)=MONTH('デイリーデータ (2)'!$D$2),T2+1,"")</f>
        <v>45765</v>
      </c>
      <c r="V2" s="315">
        <f>IF(MONTH(U2+1)=MONTH('デイリーデータ (2)'!$D$2),U2+1,"")</f>
        <v>45766</v>
      </c>
      <c r="W2" s="315">
        <f>IF(MONTH(V2+1)=MONTH('デイリーデータ (2)'!$D$2),V2+1,"")</f>
        <v>45767</v>
      </c>
      <c r="X2" s="315">
        <f>IF(MONTH(W2+1)=MONTH('デイリーデータ (2)'!$D$2),W2+1,"")</f>
        <v>45768</v>
      </c>
      <c r="Y2" s="315">
        <f>IF(MONTH(X2+1)=MONTH('デイリーデータ (2)'!$D$2),X2+1,"")</f>
        <v>45769</v>
      </c>
      <c r="Z2" s="315">
        <f>IF(MONTH(Y2+1)=MONTH('デイリーデータ (2)'!$D$2),Y2+1,"")</f>
        <v>45770</v>
      </c>
      <c r="AA2" s="315">
        <f>IF(MONTH(Z2+1)=MONTH('デイリーデータ (2)'!$D$2),Z2+1,"")</f>
        <v>45771</v>
      </c>
      <c r="AB2" s="315">
        <f>IF(MONTH(AA2+1)=MONTH('デイリーデータ (2)'!$D$2),AA2+1,"")</f>
        <v>45772</v>
      </c>
      <c r="AC2" s="315">
        <f>IF(MONTH(AB2+1)=MONTH('デイリーデータ (2)'!$D$2),AB2+1,"")</f>
        <v>45773</v>
      </c>
      <c r="AD2" s="315">
        <f>IF(MONTH(AC2+1)=MONTH('デイリーデータ (2)'!$D$2),AC2+1,"")</f>
        <v>45774</v>
      </c>
      <c r="AE2" s="315">
        <f>IF(MONTH(AD2+1)=MONTH('デイリーデータ (2)'!$D$2),AD2+1,"")</f>
        <v>45775</v>
      </c>
      <c r="AF2" s="315">
        <f>IF(MONTH(AE2+1)=MONTH('デイリーデータ (2)'!$D$2),AE2+1,"")</f>
        <v>45776</v>
      </c>
      <c r="AG2" s="315">
        <f>IF(MONTH(AF2+1)=MONTH('デイリーデータ (2)'!$D$2),AF2+1,"")</f>
        <v>45777</v>
      </c>
      <c r="AH2" s="316" t="str">
        <f>IF(MONTH(AG2+1)=MONTH('デイリーデータ (2)'!$D$2),AG2+1,"")</f>
        <v/>
      </c>
    </row>
    <row r="3" spans="1:34" s="19" customFormat="1" ht="16" customHeight="1" x14ac:dyDescent="0.2">
      <c r="A3" s="437"/>
      <c r="B3" s="432"/>
      <c r="C3" s="434"/>
      <c r="D3" s="317">
        <f>D2</f>
        <v>45748</v>
      </c>
      <c r="E3" s="318">
        <f>E2</f>
        <v>45749</v>
      </c>
      <c r="F3" s="318">
        <f>F2</f>
        <v>45750</v>
      </c>
      <c r="G3" s="318">
        <f t="shared" ref="G3:AH3" si="0">G2</f>
        <v>45751</v>
      </c>
      <c r="H3" s="318">
        <f t="shared" si="0"/>
        <v>45752</v>
      </c>
      <c r="I3" s="318">
        <f t="shared" si="0"/>
        <v>45753</v>
      </c>
      <c r="J3" s="318">
        <f t="shared" si="0"/>
        <v>45754</v>
      </c>
      <c r="K3" s="318">
        <f t="shared" si="0"/>
        <v>45755</v>
      </c>
      <c r="L3" s="318">
        <f t="shared" si="0"/>
        <v>45756</v>
      </c>
      <c r="M3" s="318">
        <f t="shared" si="0"/>
        <v>45757</v>
      </c>
      <c r="N3" s="318">
        <f t="shared" si="0"/>
        <v>45758</v>
      </c>
      <c r="O3" s="318">
        <f t="shared" si="0"/>
        <v>45759</v>
      </c>
      <c r="P3" s="318">
        <f t="shared" si="0"/>
        <v>45760</v>
      </c>
      <c r="Q3" s="318">
        <f t="shared" si="0"/>
        <v>45761</v>
      </c>
      <c r="R3" s="318">
        <f t="shared" si="0"/>
        <v>45762</v>
      </c>
      <c r="S3" s="318">
        <f t="shared" si="0"/>
        <v>45763</v>
      </c>
      <c r="T3" s="318">
        <f t="shared" si="0"/>
        <v>45764</v>
      </c>
      <c r="U3" s="318">
        <f t="shared" si="0"/>
        <v>45765</v>
      </c>
      <c r="V3" s="318">
        <f t="shared" si="0"/>
        <v>45766</v>
      </c>
      <c r="W3" s="318">
        <f t="shared" si="0"/>
        <v>45767</v>
      </c>
      <c r="X3" s="318">
        <f t="shared" si="0"/>
        <v>45768</v>
      </c>
      <c r="Y3" s="318">
        <f t="shared" si="0"/>
        <v>45769</v>
      </c>
      <c r="Z3" s="318">
        <f t="shared" si="0"/>
        <v>45770</v>
      </c>
      <c r="AA3" s="318">
        <f t="shared" si="0"/>
        <v>45771</v>
      </c>
      <c r="AB3" s="318">
        <f t="shared" si="0"/>
        <v>45772</v>
      </c>
      <c r="AC3" s="318">
        <f t="shared" si="0"/>
        <v>45773</v>
      </c>
      <c r="AD3" s="318">
        <f t="shared" si="0"/>
        <v>45774</v>
      </c>
      <c r="AE3" s="318">
        <f t="shared" si="0"/>
        <v>45775</v>
      </c>
      <c r="AF3" s="318">
        <f t="shared" si="0"/>
        <v>45776</v>
      </c>
      <c r="AG3" s="318">
        <f t="shared" si="0"/>
        <v>45777</v>
      </c>
      <c r="AH3" s="319" t="str">
        <f t="shared" si="0"/>
        <v/>
      </c>
    </row>
    <row r="4" spans="1:34" ht="16" customHeight="1" x14ac:dyDescent="0.2">
      <c r="A4" s="320">
        <v>1</v>
      </c>
      <c r="B4" s="321" t="str">
        <f>IFERROR(VLOOKUP(A4,スタッフ!A:C,2,FALSE),"")</f>
        <v>51774</v>
      </c>
      <c r="C4" s="322" t="str">
        <f>IFERROR(VLOOKUP(A4,スタッフ!A:C,3,FALSE),"")</f>
        <v>山村 博</v>
      </c>
      <c r="D4" s="323" t="str">
        <f>IFERROR(VLOOKUP($B4&amp;D$2,'デイリーデータ (2)'!$A:$F,5,FALSE),"")</f>
        <v/>
      </c>
      <c r="E4" s="324" t="str">
        <f>IFERROR(VLOOKUP($B4&amp;E$2,'デイリーデータ (2)'!$A:$F,5,FALSE),"")</f>
        <v/>
      </c>
      <c r="F4" s="324" t="str">
        <f>IFERROR(VLOOKUP($B4&amp;F$2,'デイリーデータ (2)'!$A:$F,5,FALSE),"")</f>
        <v/>
      </c>
      <c r="G4" s="324" t="str">
        <f>IFERROR(VLOOKUP($B4&amp;G$2,'デイリーデータ (2)'!$A:$F,5,FALSE),"")</f>
        <v/>
      </c>
      <c r="H4" s="324" t="str">
        <f>IFERROR(VLOOKUP($B4&amp;H$2,'デイリーデータ (2)'!$A:$F,5,FALSE),"")</f>
        <v>○</v>
      </c>
      <c r="I4" s="324" t="str">
        <f>IFERROR(VLOOKUP($B4&amp;I$2,'デイリーデータ (2)'!$A:$F,5,FALSE),"")</f>
        <v>●</v>
      </c>
      <c r="J4" s="324" t="str">
        <f>IFERROR(VLOOKUP($B4&amp;J$2,'デイリーデータ (2)'!$A:$F,5,FALSE),"")</f>
        <v/>
      </c>
      <c r="K4" s="324" t="str">
        <f>IFERROR(VLOOKUP($B4&amp;K$2,'デイリーデータ (2)'!$A:$F,5,FALSE),"")</f>
        <v/>
      </c>
      <c r="L4" s="324" t="str">
        <f>IFERROR(VLOOKUP($B4&amp;L$2,'デイリーデータ (2)'!$A:$F,5,FALSE),"")</f>
        <v/>
      </c>
      <c r="M4" s="324" t="str">
        <f>IFERROR(VLOOKUP($B4&amp;M$2,'デイリーデータ (2)'!$A:$F,5,FALSE),"")</f>
        <v/>
      </c>
      <c r="N4" s="324" t="str">
        <f>IFERROR(VLOOKUP($B4&amp;N$2,'デイリーデータ (2)'!$A:$F,5,FALSE),"")</f>
        <v/>
      </c>
      <c r="O4" s="324" t="str">
        <f>IFERROR(VLOOKUP($B4&amp;O$2,'デイリーデータ (2)'!$A:$F,5,FALSE),"")</f>
        <v>○</v>
      </c>
      <c r="P4" s="324" t="str">
        <f>IFERROR(VLOOKUP($B4&amp;P$2,'デイリーデータ (2)'!$A:$F,5,FALSE),"")</f>
        <v>●</v>
      </c>
      <c r="Q4" s="324" t="str">
        <f>IFERROR(VLOOKUP($B4&amp;Q$2,'デイリーデータ (2)'!$A:$F,5,FALSE),"")</f>
        <v/>
      </c>
      <c r="R4" s="324" t="str">
        <f>IFERROR(VLOOKUP($B4&amp;R$2,'デイリーデータ (2)'!$A:$F,5,FALSE),"")</f>
        <v/>
      </c>
      <c r="S4" s="324" t="str">
        <f>IFERROR(VLOOKUP($B4&amp;S$2,'デイリーデータ (2)'!$A:$F,5,FALSE),"")</f>
        <v/>
      </c>
      <c r="T4" s="324" t="str">
        <f>IFERROR(VLOOKUP($B4&amp;T$2,'デイリーデータ (2)'!$A:$F,5,FALSE),"")</f>
        <v/>
      </c>
      <c r="U4" s="324" t="str">
        <f>IFERROR(VLOOKUP($B4&amp;U$2,'デイリーデータ (2)'!$A:$F,5,FALSE),"")</f>
        <v/>
      </c>
      <c r="V4" s="324" t="str">
        <f>IFERROR(VLOOKUP($B4&amp;V$2,'デイリーデータ (2)'!$A:$F,5,FALSE),"")</f>
        <v>○</v>
      </c>
      <c r="W4" s="324" t="str">
        <f>IFERROR(VLOOKUP($B4&amp;W$2,'デイリーデータ (2)'!$A:$F,5,FALSE),"")</f>
        <v>●</v>
      </c>
      <c r="X4" s="324" t="str">
        <f>IFERROR(VLOOKUP($B4&amp;X$2,'デイリーデータ (2)'!$A:$F,5,FALSE),"")</f>
        <v/>
      </c>
      <c r="Y4" s="324" t="str">
        <f>IFERROR(VLOOKUP($B4&amp;Y$2,'デイリーデータ (2)'!$A:$F,5,FALSE),"")</f>
        <v/>
      </c>
      <c r="Z4" s="324" t="str">
        <f>IFERROR(VLOOKUP($B4&amp;Z$2,'デイリーデータ (2)'!$A:$F,5,FALSE),"")</f>
        <v/>
      </c>
      <c r="AA4" s="324" t="str">
        <f>IFERROR(VLOOKUP($B4&amp;AA$2,'デイリーデータ (2)'!$A:$F,5,FALSE),"")</f>
        <v/>
      </c>
      <c r="AB4" s="324" t="str">
        <f>IFERROR(VLOOKUP($B4&amp;AB$2,'デイリーデータ (2)'!$A:$F,5,FALSE),"")</f>
        <v/>
      </c>
      <c r="AC4" s="324" t="str">
        <f>IFERROR(VLOOKUP($B4&amp;AC$2,'デイリーデータ (2)'!$A:$F,5,FALSE),"")</f>
        <v>○</v>
      </c>
      <c r="AD4" s="324" t="str">
        <f>IFERROR(VLOOKUP($B4&amp;AD$2,'デイリーデータ (2)'!$A:$F,5,FALSE),"")</f>
        <v>●</v>
      </c>
      <c r="AE4" s="324" t="str">
        <f>IFERROR(VLOOKUP($B4&amp;AE$2,'デイリーデータ (2)'!$A:$F,5,FALSE),"")</f>
        <v/>
      </c>
      <c r="AF4" s="324" t="str">
        <f>IFERROR(VLOOKUP($B4&amp;AF$2,'デイリーデータ (2)'!$A:$F,5,FALSE),"")</f>
        <v/>
      </c>
      <c r="AG4" s="324" t="str">
        <f>IFERROR(VLOOKUP($B4&amp;AG$2,'デイリーデータ (2)'!$A:$F,5,FALSE),"")</f>
        <v/>
      </c>
      <c r="AH4" s="325" t="str">
        <f>IFERROR(VLOOKUP($B4&amp;AH$2,'デイリーデータ (2)'!$A:$F,5,FALSE),"")</f>
        <v/>
      </c>
    </row>
    <row r="5" spans="1:34" ht="16" customHeight="1" x14ac:dyDescent="0.2">
      <c r="A5" s="326">
        <f>IFERROR(IF(A4+1&lt;=MAX('デイリーデータ (2)'!G:G),A4+1,""),"")</f>
        <v>2</v>
      </c>
      <c r="B5" s="327" t="str">
        <f>IFERROR(VLOOKUP(A5,スタッフ!A:C,2,FALSE),"")</f>
        <v>35665</v>
      </c>
      <c r="C5" s="328" t="str">
        <f>IFERROR(VLOOKUP(A5,スタッフ!A:C,3,FALSE),"")</f>
        <v>山下 修</v>
      </c>
      <c r="D5" s="329" t="str">
        <f>IFERROR(VLOOKUP($B5&amp;D$2,'デイリーデータ (2)'!$A:$F,5,FALSE),"")</f>
        <v/>
      </c>
      <c r="E5" s="330" t="str">
        <f>IFERROR(VLOOKUP($B5&amp;E$2,'デイリーデータ (2)'!$A:$F,5,FALSE),"")</f>
        <v/>
      </c>
      <c r="F5" s="331" t="str">
        <f>IFERROR(VLOOKUP($B5&amp;F$2,'デイリーデータ (2)'!$A:$F,5,FALSE),"")</f>
        <v/>
      </c>
      <c r="G5" s="331" t="str">
        <f>IFERROR(VLOOKUP($B5&amp;G$2,'デイリーデータ (2)'!$A:$F,5,FALSE),"")</f>
        <v/>
      </c>
      <c r="H5" s="331" t="str">
        <f>IFERROR(VLOOKUP($B5&amp;H$2,'デイリーデータ (2)'!$A:$F,5,FALSE),"")</f>
        <v>○</v>
      </c>
      <c r="I5" s="331" t="str">
        <f>IFERROR(VLOOKUP($B5&amp;I$2,'デイリーデータ (2)'!$A:$F,5,FALSE),"")</f>
        <v>●</v>
      </c>
      <c r="J5" s="331" t="str">
        <f>IFERROR(VLOOKUP($B5&amp;J$2,'デイリーデータ (2)'!$A:$F,5,FALSE),"")</f>
        <v/>
      </c>
      <c r="K5" s="331" t="str">
        <f>IFERROR(VLOOKUP($B5&amp;K$2,'デイリーデータ (2)'!$A:$F,5,FALSE),"")</f>
        <v/>
      </c>
      <c r="L5" s="331" t="str">
        <f>IFERROR(VLOOKUP($B5&amp;L$2,'デイリーデータ (2)'!$A:$F,5,FALSE),"")</f>
        <v/>
      </c>
      <c r="M5" s="331" t="str">
        <f>IFERROR(VLOOKUP($B5&amp;M$2,'デイリーデータ (2)'!$A:$F,5,FALSE),"")</f>
        <v/>
      </c>
      <c r="N5" s="331" t="str">
        <f>IFERROR(VLOOKUP($B5&amp;N$2,'デイリーデータ (2)'!$A:$F,5,FALSE),"")</f>
        <v/>
      </c>
      <c r="O5" s="331" t="str">
        <f>IFERROR(VLOOKUP($B5&amp;O$2,'デイリーデータ (2)'!$A:$F,5,FALSE),"")</f>
        <v>○</v>
      </c>
      <c r="P5" s="331" t="str">
        <f>IFERROR(VLOOKUP($B5&amp;P$2,'デイリーデータ (2)'!$A:$F,5,FALSE),"")</f>
        <v>●</v>
      </c>
      <c r="Q5" s="331" t="str">
        <f>IFERROR(VLOOKUP($B5&amp;Q$2,'デイリーデータ (2)'!$A:$F,5,FALSE),"")</f>
        <v/>
      </c>
      <c r="R5" s="331" t="str">
        <f>IFERROR(VLOOKUP($B5&amp;R$2,'デイリーデータ (2)'!$A:$F,5,FALSE),"")</f>
        <v/>
      </c>
      <c r="S5" s="331" t="str">
        <f>IFERROR(VLOOKUP($B5&amp;S$2,'デイリーデータ (2)'!$A:$F,5,FALSE),"")</f>
        <v/>
      </c>
      <c r="T5" s="331" t="str">
        <f>IFERROR(VLOOKUP($B5&amp;T$2,'デイリーデータ (2)'!$A:$F,5,FALSE),"")</f>
        <v/>
      </c>
      <c r="U5" s="331" t="str">
        <f>IFERROR(VLOOKUP($B5&amp;U$2,'デイリーデータ (2)'!$A:$F,5,FALSE),"")</f>
        <v/>
      </c>
      <c r="V5" s="331" t="str">
        <f>IFERROR(VLOOKUP($B5&amp;V$2,'デイリーデータ (2)'!$A:$F,5,FALSE),"")</f>
        <v>○</v>
      </c>
      <c r="W5" s="331" t="str">
        <f>IFERROR(VLOOKUP($B5&amp;W$2,'デイリーデータ (2)'!$A:$F,5,FALSE),"")</f>
        <v>●</v>
      </c>
      <c r="X5" s="331" t="str">
        <f>IFERROR(VLOOKUP($B5&amp;X$2,'デイリーデータ (2)'!$A:$F,5,FALSE),"")</f>
        <v/>
      </c>
      <c r="Y5" s="331" t="str">
        <f>IFERROR(VLOOKUP($B5&amp;Y$2,'デイリーデータ (2)'!$A:$F,5,FALSE),"")</f>
        <v/>
      </c>
      <c r="Z5" s="331" t="str">
        <f>IFERROR(VLOOKUP($B5&amp;Z$2,'デイリーデータ (2)'!$A:$F,5,FALSE),"")</f>
        <v/>
      </c>
      <c r="AA5" s="331" t="str">
        <f>IFERROR(VLOOKUP($B5&amp;AA$2,'デイリーデータ (2)'!$A:$F,5,FALSE),"")</f>
        <v/>
      </c>
      <c r="AB5" s="331" t="str">
        <f>IFERROR(VLOOKUP($B5&amp;AB$2,'デイリーデータ (2)'!$A:$F,5,FALSE),"")</f>
        <v/>
      </c>
      <c r="AC5" s="331" t="str">
        <f>IFERROR(VLOOKUP($B5&amp;AC$2,'デイリーデータ (2)'!$A:$F,5,FALSE),"")</f>
        <v>○</v>
      </c>
      <c r="AD5" s="331" t="str">
        <f>IFERROR(VLOOKUP($B5&amp;AD$2,'デイリーデータ (2)'!$A:$F,5,FALSE),"")</f>
        <v>●</v>
      </c>
      <c r="AE5" s="331" t="str">
        <f>IFERROR(VLOOKUP($B5&amp;AE$2,'デイリーデータ (2)'!$A:$F,5,FALSE),"")</f>
        <v/>
      </c>
      <c r="AF5" s="331" t="str">
        <f>IFERROR(VLOOKUP($B5&amp;AF$2,'デイリーデータ (2)'!$A:$F,5,FALSE),"")</f>
        <v/>
      </c>
      <c r="AG5" s="331" t="str">
        <f>IFERROR(VLOOKUP($B5&amp;AG$2,'デイリーデータ (2)'!$A:$F,5,FALSE),"")</f>
        <v/>
      </c>
      <c r="AH5" s="332" t="str">
        <f>IFERROR(VLOOKUP($B5&amp;AH$2,'デイリーデータ (2)'!$A:$F,5,FALSE),"")</f>
        <v/>
      </c>
    </row>
    <row r="6" spans="1:34" ht="16" customHeight="1" x14ac:dyDescent="0.2">
      <c r="A6" s="326">
        <f>IFERROR(IF(A5+1&lt;=MAX('デイリーデータ (2)'!G:G),A5+1,""),"")</f>
        <v>3</v>
      </c>
      <c r="B6" s="327" t="str">
        <f>IFERROR(VLOOKUP(A6,スタッフ!A:C,2,FALSE),"")</f>
        <v>62993</v>
      </c>
      <c r="C6" s="328" t="str">
        <f>IFERROR(VLOOKUP(A6,スタッフ!A:C,3,FALSE),"")</f>
        <v>平田 恵哉</v>
      </c>
      <c r="D6" s="329" t="str">
        <f>IFERROR(VLOOKUP($B6&amp;D$2,'デイリーデータ (2)'!$A:$F,5,FALSE),"")</f>
        <v/>
      </c>
      <c r="E6" s="331" t="str">
        <f>IFERROR(VLOOKUP($B6&amp;E$2,'デイリーデータ (2)'!$A:$F,5,FALSE),"")</f>
        <v/>
      </c>
      <c r="F6" s="331" t="str">
        <f>IFERROR(VLOOKUP($B6&amp;F$2,'デイリーデータ (2)'!$A:$F,5,FALSE),"")</f>
        <v/>
      </c>
      <c r="G6" s="331" t="str">
        <f>IFERROR(VLOOKUP($B6&amp;G$2,'デイリーデータ (2)'!$A:$F,5,FALSE),"")</f>
        <v/>
      </c>
      <c r="H6" s="331" t="str">
        <f>IFERROR(VLOOKUP($B6&amp;H$2,'デイリーデータ (2)'!$A:$F,5,FALSE),"")</f>
        <v>／</v>
      </c>
      <c r="I6" s="331" t="str">
        <f>IFERROR(VLOOKUP($B6&amp;I$2,'デイリーデータ (2)'!$A:$F,5,FALSE),"")</f>
        <v>●</v>
      </c>
      <c r="J6" s="331" t="str">
        <f>IFERROR(VLOOKUP($B6&amp;J$2,'デイリーデータ (2)'!$A:$F,5,FALSE),"")</f>
        <v/>
      </c>
      <c r="K6" s="331" t="str">
        <f>IFERROR(VLOOKUP($B6&amp;K$2,'デイリーデータ (2)'!$A:$F,5,FALSE),"")</f>
        <v>当</v>
      </c>
      <c r="L6" s="331" t="str">
        <f>IFERROR(VLOOKUP($B6&amp;L$2,'デイリーデータ (2)'!$A:$F,5,FALSE),"")</f>
        <v>明</v>
      </c>
      <c r="M6" s="331" t="str">
        <f>IFERROR(VLOOKUP($B6&amp;M$2,'デイリーデータ (2)'!$A:$F,5,FALSE),"")</f>
        <v/>
      </c>
      <c r="N6" s="331" t="str">
        <f>IFERROR(VLOOKUP($B6&amp;N$2,'デイリーデータ (2)'!$A:$F,5,FALSE),"")</f>
        <v/>
      </c>
      <c r="O6" s="331" t="str">
        <f>IFERROR(VLOOKUP($B6&amp;O$2,'デイリーデータ (2)'!$A:$F,5,FALSE),"")</f>
        <v>○</v>
      </c>
      <c r="P6" s="331" t="str">
        <f>IFERROR(VLOOKUP($B6&amp;P$2,'デイリーデータ (2)'!$A:$F,5,FALSE),"")</f>
        <v>●</v>
      </c>
      <c r="Q6" s="331" t="str">
        <f>IFERROR(VLOOKUP($B6&amp;Q$2,'デイリーデータ (2)'!$A:$F,5,FALSE),"")</f>
        <v/>
      </c>
      <c r="R6" s="331" t="str">
        <f>IFERROR(VLOOKUP($B6&amp;R$2,'デイリーデータ (2)'!$A:$F,5,FALSE),"")</f>
        <v/>
      </c>
      <c r="S6" s="331" t="str">
        <f>IFERROR(VLOOKUP($B6&amp;S$2,'デイリーデータ (2)'!$A:$F,5,FALSE),"")</f>
        <v/>
      </c>
      <c r="T6" s="331" t="str">
        <f>IFERROR(VLOOKUP($B6&amp;T$2,'デイリーデータ (2)'!$A:$F,5,FALSE),"")</f>
        <v/>
      </c>
      <c r="U6" s="331" t="str">
        <f>IFERROR(VLOOKUP($B6&amp;U$2,'デイリーデータ (2)'!$A:$F,5,FALSE),"")</f>
        <v/>
      </c>
      <c r="V6" s="331" t="str">
        <f>IFERROR(VLOOKUP($B6&amp;V$2,'デイリーデータ (2)'!$A:$F,5,FALSE),"")</f>
        <v>／</v>
      </c>
      <c r="W6" s="331" t="str">
        <f>IFERROR(VLOOKUP($B6&amp;W$2,'デイリーデータ (2)'!$A:$F,5,FALSE),"")</f>
        <v>●</v>
      </c>
      <c r="X6" s="331" t="str">
        <f>IFERROR(VLOOKUP($B6&amp;X$2,'デイリーデータ (2)'!$A:$F,5,FALSE),"")</f>
        <v/>
      </c>
      <c r="Y6" s="331" t="str">
        <f>IFERROR(VLOOKUP($B6&amp;Y$2,'デイリーデータ (2)'!$A:$F,5,FALSE),"")</f>
        <v/>
      </c>
      <c r="Z6" s="331" t="str">
        <f>IFERROR(VLOOKUP($B6&amp;Z$2,'デイリーデータ (2)'!$A:$F,5,FALSE),"")</f>
        <v/>
      </c>
      <c r="AA6" s="331" t="str">
        <f>IFERROR(VLOOKUP($B6&amp;AA$2,'デイリーデータ (2)'!$A:$F,5,FALSE),"")</f>
        <v/>
      </c>
      <c r="AB6" s="331" t="str">
        <f>IFERROR(VLOOKUP($B6&amp;AB$2,'デイリーデータ (2)'!$A:$F,5,FALSE),"")</f>
        <v/>
      </c>
      <c r="AC6" s="331" t="str">
        <f>IFERROR(VLOOKUP($B6&amp;AC$2,'デイリーデータ (2)'!$A:$F,5,FALSE),"")</f>
        <v>○</v>
      </c>
      <c r="AD6" s="331" t="str">
        <f>IFERROR(VLOOKUP($B6&amp;AD$2,'デイリーデータ (2)'!$A:$F,5,FALSE),"")</f>
        <v/>
      </c>
      <c r="AE6" s="331" t="str">
        <f>IFERROR(VLOOKUP($B6&amp;AE$2,'デイリーデータ (2)'!$A:$F,5,FALSE),"")</f>
        <v/>
      </c>
      <c r="AF6" s="331" t="str">
        <f>IFERROR(VLOOKUP($B6&amp;AF$2,'デイリーデータ (2)'!$A:$F,5,FALSE),"")</f>
        <v>当</v>
      </c>
      <c r="AG6" s="331" t="str">
        <f>IFERROR(VLOOKUP($B6&amp;AG$2,'デイリーデータ (2)'!$A:$F,5,FALSE),"")</f>
        <v>明</v>
      </c>
      <c r="AH6" s="332" t="str">
        <f>IFERROR(VLOOKUP($B6&amp;AH$2,'デイリーデータ (2)'!$A:$F,5,FALSE),"")</f>
        <v/>
      </c>
    </row>
    <row r="7" spans="1:34" ht="16" customHeight="1" x14ac:dyDescent="0.2">
      <c r="A7" s="326">
        <f>IFERROR(IF(A6+1&lt;=MAX('デイリーデータ (2)'!G:G),A6+1,""),"")</f>
        <v>4</v>
      </c>
      <c r="B7" s="327" t="str">
        <f>IFERROR(VLOOKUP(A7,スタッフ!A:C,2,FALSE),"")</f>
        <v>88014</v>
      </c>
      <c r="C7" s="328" t="str">
        <f>IFERROR(VLOOKUP(A7,スタッフ!A:C,3,FALSE),"")</f>
        <v>長田 弘二</v>
      </c>
      <c r="D7" s="329" t="str">
        <f>IFERROR(VLOOKUP($B7&amp;D$2,'デイリーデータ (2)'!$A:$F,5,FALSE),"")</f>
        <v/>
      </c>
      <c r="E7" s="331" t="str">
        <f>IFERROR(VLOOKUP($B7&amp;E$2,'デイリーデータ (2)'!$A:$F,5,FALSE),"")</f>
        <v/>
      </c>
      <c r="F7" s="331" t="str">
        <f>IFERROR(VLOOKUP($B7&amp;F$2,'デイリーデータ (2)'!$A:$F,5,FALSE),"")</f>
        <v>当</v>
      </c>
      <c r="G7" s="331" t="str">
        <f>IFERROR(VLOOKUP($B7&amp;G$2,'デイリーデータ (2)'!$A:$F,5,FALSE),"")</f>
        <v>明</v>
      </c>
      <c r="H7" s="331" t="str">
        <f>IFERROR(VLOOKUP($B7&amp;H$2,'デイリーデータ (2)'!$A:$F,5,FALSE),"")</f>
        <v>○</v>
      </c>
      <c r="I7" s="331" t="str">
        <f>IFERROR(VLOOKUP($B7&amp;I$2,'デイリーデータ (2)'!$A:$F,5,FALSE),"")</f>
        <v>●</v>
      </c>
      <c r="J7" s="331" t="str">
        <f>IFERROR(VLOOKUP($B7&amp;J$2,'デイリーデータ (2)'!$A:$F,5,FALSE),"")</f>
        <v/>
      </c>
      <c r="K7" s="331" t="str">
        <f>IFERROR(VLOOKUP($B7&amp;K$2,'デイリーデータ (2)'!$A:$F,5,FALSE),"")</f>
        <v/>
      </c>
      <c r="L7" s="331" t="str">
        <f>IFERROR(VLOOKUP($B7&amp;L$2,'デイリーデータ (2)'!$A:$F,5,FALSE),"")</f>
        <v/>
      </c>
      <c r="M7" s="331" t="str">
        <f>IFERROR(VLOOKUP($B7&amp;M$2,'デイリーデータ (2)'!$A:$F,5,FALSE),"")</f>
        <v/>
      </c>
      <c r="N7" s="331" t="str">
        <f>IFERROR(VLOOKUP($B7&amp;N$2,'デイリーデータ (2)'!$A:$F,5,FALSE),"")</f>
        <v/>
      </c>
      <c r="O7" s="331" t="str">
        <f>IFERROR(VLOOKUP($B7&amp;O$2,'デイリーデータ (2)'!$A:$F,5,FALSE),"")</f>
        <v>／</v>
      </c>
      <c r="P7" s="331" t="str">
        <f>IFERROR(VLOOKUP($B7&amp;P$2,'デイリーデータ (2)'!$A:$F,5,FALSE),"")</f>
        <v>●</v>
      </c>
      <c r="Q7" s="331" t="str">
        <f>IFERROR(VLOOKUP($B7&amp;Q$2,'デイリーデータ (2)'!$A:$F,5,FALSE),"")</f>
        <v/>
      </c>
      <c r="R7" s="331" t="str">
        <f>IFERROR(VLOOKUP($B7&amp;R$2,'デイリーデータ (2)'!$A:$F,5,FALSE),"")</f>
        <v/>
      </c>
      <c r="S7" s="331" t="str">
        <f>IFERROR(VLOOKUP($B7&amp;S$2,'デイリーデータ (2)'!$A:$F,5,FALSE),"")</f>
        <v/>
      </c>
      <c r="T7" s="331" t="str">
        <f>IFERROR(VLOOKUP($B7&amp;T$2,'デイリーデータ (2)'!$A:$F,5,FALSE),"")</f>
        <v/>
      </c>
      <c r="U7" s="331" t="str">
        <f>IFERROR(VLOOKUP($B7&amp;U$2,'デイリーデータ (2)'!$A:$F,5,FALSE),"")</f>
        <v/>
      </c>
      <c r="V7" s="331" t="str">
        <f>IFERROR(VLOOKUP($B7&amp;V$2,'デイリーデータ (2)'!$A:$F,5,FALSE),"")</f>
        <v>○</v>
      </c>
      <c r="W7" s="331" t="str">
        <f>IFERROR(VLOOKUP($B7&amp;W$2,'デイリーデータ (2)'!$A:$F,5,FALSE),"")</f>
        <v>●</v>
      </c>
      <c r="X7" s="331" t="str">
        <f>IFERROR(VLOOKUP($B7&amp;X$2,'デイリーデータ (2)'!$A:$F,5,FALSE),"")</f>
        <v>当</v>
      </c>
      <c r="Y7" s="331" t="str">
        <f>IFERROR(VLOOKUP($B7&amp;Y$2,'デイリーデータ (2)'!$A:$F,5,FALSE),"")</f>
        <v>明</v>
      </c>
      <c r="Z7" s="331" t="str">
        <f>IFERROR(VLOOKUP($B7&amp;Z$2,'デイリーデータ (2)'!$A:$F,5,FALSE),"")</f>
        <v/>
      </c>
      <c r="AA7" s="331" t="str">
        <f>IFERROR(VLOOKUP($B7&amp;AA$2,'デイリーデータ (2)'!$A:$F,5,FALSE),"")</f>
        <v/>
      </c>
      <c r="AB7" s="331" t="str">
        <f>IFERROR(VLOOKUP($B7&amp;AB$2,'デイリーデータ (2)'!$A:$F,5,FALSE),"")</f>
        <v/>
      </c>
      <c r="AC7" s="331" t="str">
        <f>IFERROR(VLOOKUP($B7&amp;AC$2,'デイリーデータ (2)'!$A:$F,5,FALSE),"")</f>
        <v>／</v>
      </c>
      <c r="AD7" s="331" t="str">
        <f>IFERROR(VLOOKUP($B7&amp;AD$2,'デイリーデータ (2)'!$A:$F,5,FALSE),"")</f>
        <v>●</v>
      </c>
      <c r="AE7" s="331" t="str">
        <f>IFERROR(VLOOKUP($B7&amp;AE$2,'デイリーデータ (2)'!$A:$F,5,FALSE),"")</f>
        <v/>
      </c>
      <c r="AF7" s="331" t="str">
        <f>IFERROR(VLOOKUP($B7&amp;AF$2,'デイリーデータ (2)'!$A:$F,5,FALSE),"")</f>
        <v/>
      </c>
      <c r="AG7" s="331" t="str">
        <f>IFERROR(VLOOKUP($B7&amp;AG$2,'デイリーデータ (2)'!$A:$F,5,FALSE),"")</f>
        <v/>
      </c>
      <c r="AH7" s="332" t="str">
        <f>IFERROR(VLOOKUP($B7&amp;AH$2,'デイリーデータ (2)'!$A:$F,5,FALSE),"")</f>
        <v/>
      </c>
    </row>
    <row r="8" spans="1:34" ht="16" customHeight="1" x14ac:dyDescent="0.2">
      <c r="A8" s="326">
        <f>IFERROR(IF(A7+1&lt;=MAX('デイリーデータ (2)'!G:G),A7+1,""),"")</f>
        <v>5</v>
      </c>
      <c r="B8" s="327" t="str">
        <f>IFERROR(VLOOKUP(A8,スタッフ!A:C,2,FALSE),"")</f>
        <v>29056</v>
      </c>
      <c r="C8" s="328" t="str">
        <f>IFERROR(VLOOKUP(A8,スタッフ!A:C,3,FALSE),"")</f>
        <v>中井 士郎</v>
      </c>
      <c r="D8" s="329" t="str">
        <f>IFERROR(VLOOKUP($B8&amp;D$2,'デイリーデータ (2)'!$A:$F,5,FALSE),"")</f>
        <v/>
      </c>
      <c r="E8" s="331" t="str">
        <f>IFERROR(VLOOKUP($B8&amp;E$2,'デイリーデータ (2)'!$A:$F,5,FALSE),"")</f>
        <v/>
      </c>
      <c r="F8" s="331" t="str">
        <f>IFERROR(VLOOKUP($B8&amp;F$2,'デイリーデータ (2)'!$A:$F,5,FALSE),"")</f>
        <v/>
      </c>
      <c r="G8" s="331" t="str">
        <f>IFERROR(VLOOKUP($B8&amp;G$2,'デイリーデータ (2)'!$A:$F,5,FALSE),"")</f>
        <v/>
      </c>
      <c r="H8" s="331" t="str">
        <f>IFERROR(VLOOKUP($B8&amp;H$2,'デイリーデータ (2)'!$A:$F,5,FALSE),"")</f>
        <v>○</v>
      </c>
      <c r="I8" s="331" t="str">
        <f>IFERROR(VLOOKUP($B8&amp;I$2,'デイリーデータ (2)'!$A:$F,5,FALSE),"")</f>
        <v>●</v>
      </c>
      <c r="J8" s="331" t="str">
        <f>IFERROR(VLOOKUP($B8&amp;J$2,'デイリーデータ (2)'!$A:$F,5,FALSE),"")</f>
        <v/>
      </c>
      <c r="K8" s="331" t="str">
        <f>IFERROR(VLOOKUP($B8&amp;K$2,'デイリーデータ (2)'!$A:$F,5,FALSE),"")</f>
        <v/>
      </c>
      <c r="L8" s="331" t="str">
        <f>IFERROR(VLOOKUP($B8&amp;L$2,'デイリーデータ (2)'!$A:$F,5,FALSE),"")</f>
        <v/>
      </c>
      <c r="M8" s="331" t="str">
        <f>IFERROR(VLOOKUP($B8&amp;M$2,'デイリーデータ (2)'!$A:$F,5,FALSE),"")</f>
        <v/>
      </c>
      <c r="N8" s="331" t="str">
        <f>IFERROR(VLOOKUP($B8&amp;N$2,'デイリーデータ (2)'!$A:$F,5,FALSE),"")</f>
        <v/>
      </c>
      <c r="O8" s="331" t="str">
        <f>IFERROR(VLOOKUP($B8&amp;O$2,'デイリーデータ (2)'!$A:$F,5,FALSE),"")</f>
        <v>○</v>
      </c>
      <c r="P8" s="331" t="str">
        <f>IFERROR(VLOOKUP($B8&amp;P$2,'デイリーデータ (2)'!$A:$F,5,FALSE),"")</f>
        <v>●</v>
      </c>
      <c r="Q8" s="331" t="str">
        <f>IFERROR(VLOOKUP($B8&amp;Q$2,'デイリーデータ (2)'!$A:$F,5,FALSE),"")</f>
        <v/>
      </c>
      <c r="R8" s="331" t="str">
        <f>IFERROR(VLOOKUP($B8&amp;R$2,'デイリーデータ (2)'!$A:$F,5,FALSE),"")</f>
        <v/>
      </c>
      <c r="S8" s="331" t="str">
        <f>IFERROR(VLOOKUP($B8&amp;S$2,'デイリーデータ (2)'!$A:$F,5,FALSE),"")</f>
        <v/>
      </c>
      <c r="T8" s="331" t="str">
        <f>IFERROR(VLOOKUP($B8&amp;T$2,'デイリーデータ (2)'!$A:$F,5,FALSE),"")</f>
        <v/>
      </c>
      <c r="U8" s="331" t="str">
        <f>IFERROR(VLOOKUP($B8&amp;U$2,'デイリーデータ (2)'!$A:$F,5,FALSE),"")</f>
        <v/>
      </c>
      <c r="V8" s="331" t="str">
        <f>IFERROR(VLOOKUP($B8&amp;V$2,'デイリーデータ (2)'!$A:$F,5,FALSE),"")</f>
        <v>○</v>
      </c>
      <c r="W8" s="331" t="str">
        <f>IFERROR(VLOOKUP($B8&amp;W$2,'デイリーデータ (2)'!$A:$F,5,FALSE),"")</f>
        <v>●</v>
      </c>
      <c r="X8" s="331" t="str">
        <f>IFERROR(VLOOKUP($B8&amp;X$2,'デイリーデータ (2)'!$A:$F,5,FALSE),"")</f>
        <v/>
      </c>
      <c r="Y8" s="331" t="str">
        <f>IFERROR(VLOOKUP($B8&amp;Y$2,'デイリーデータ (2)'!$A:$F,5,FALSE),"")</f>
        <v/>
      </c>
      <c r="Z8" s="331" t="str">
        <f>IFERROR(VLOOKUP($B8&amp;Z$2,'デイリーデータ (2)'!$A:$F,5,FALSE),"")</f>
        <v/>
      </c>
      <c r="AA8" s="331" t="str">
        <f>IFERROR(VLOOKUP($B8&amp;AA$2,'デイリーデータ (2)'!$A:$F,5,FALSE),"")</f>
        <v/>
      </c>
      <c r="AB8" s="331" t="str">
        <f>IFERROR(VLOOKUP($B8&amp;AB$2,'デイリーデータ (2)'!$A:$F,5,FALSE),"")</f>
        <v/>
      </c>
      <c r="AC8" s="331" t="str">
        <f>IFERROR(VLOOKUP($B8&amp;AC$2,'デイリーデータ (2)'!$A:$F,5,FALSE),"")</f>
        <v>○</v>
      </c>
      <c r="AD8" s="331" t="str">
        <f>IFERROR(VLOOKUP($B8&amp;AD$2,'デイリーデータ (2)'!$A:$F,5,FALSE),"")</f>
        <v>●</v>
      </c>
      <c r="AE8" s="331" t="str">
        <f>IFERROR(VLOOKUP($B8&amp;AE$2,'デイリーデータ (2)'!$A:$F,5,FALSE),"")</f>
        <v/>
      </c>
      <c r="AF8" s="331" t="str">
        <f>IFERROR(VLOOKUP($B8&amp;AF$2,'デイリーデータ (2)'!$A:$F,5,FALSE),"")</f>
        <v/>
      </c>
      <c r="AG8" s="331" t="str">
        <f>IFERROR(VLOOKUP($B8&amp;AG$2,'デイリーデータ (2)'!$A:$F,5,FALSE),"")</f>
        <v/>
      </c>
      <c r="AH8" s="332" t="str">
        <f>IFERROR(VLOOKUP($B8&amp;AH$2,'デイリーデータ (2)'!$A:$F,5,FALSE),"")</f>
        <v/>
      </c>
    </row>
    <row r="9" spans="1:34" ht="16" customHeight="1" x14ac:dyDescent="0.2">
      <c r="A9" s="326">
        <f>IFERROR(IF(A8+1&lt;=MAX('デイリーデータ (2)'!G:G),A8+1,""),"")</f>
        <v>6</v>
      </c>
      <c r="B9" s="327" t="str">
        <f>IFERROR(VLOOKUP(A9,スタッフ!A:C,2,FALSE),"")</f>
        <v>31176</v>
      </c>
      <c r="C9" s="328" t="str">
        <f>IFERROR(VLOOKUP(A9,スタッフ!A:C,3,FALSE),"")</f>
        <v>北 洋一</v>
      </c>
      <c r="D9" s="329" t="str">
        <f>IFERROR(VLOOKUP($B9&amp;D$2,'デイリーデータ (2)'!$A:$F,5,FALSE),"")</f>
        <v/>
      </c>
      <c r="E9" s="331" t="str">
        <f>IFERROR(VLOOKUP($B9&amp;E$2,'デイリーデータ (2)'!$A:$F,5,FALSE),"")</f>
        <v/>
      </c>
      <c r="F9" s="331" t="str">
        <f>IFERROR(VLOOKUP($B9&amp;F$2,'デイリーデータ (2)'!$A:$F,5,FALSE),"")</f>
        <v/>
      </c>
      <c r="G9" s="331" t="str">
        <f>IFERROR(VLOOKUP($B9&amp;G$2,'デイリーデータ (2)'!$A:$F,5,FALSE),"")</f>
        <v/>
      </c>
      <c r="H9" s="331" t="str">
        <f>IFERROR(VLOOKUP($B9&amp;H$2,'デイリーデータ (2)'!$A:$F,5,FALSE),"")</f>
        <v>○</v>
      </c>
      <c r="I9" s="331" t="str">
        <f>IFERROR(VLOOKUP($B9&amp;I$2,'デイリーデータ (2)'!$A:$F,5,FALSE),"")</f>
        <v>●</v>
      </c>
      <c r="J9" s="331" t="str">
        <f>IFERROR(VLOOKUP($B9&amp;J$2,'デイリーデータ (2)'!$A:$F,5,FALSE),"")</f>
        <v/>
      </c>
      <c r="K9" s="331" t="str">
        <f>IFERROR(VLOOKUP($B9&amp;K$2,'デイリーデータ (2)'!$A:$F,5,FALSE),"")</f>
        <v/>
      </c>
      <c r="L9" s="331" t="str">
        <f>IFERROR(VLOOKUP($B9&amp;L$2,'デイリーデータ (2)'!$A:$F,5,FALSE),"")</f>
        <v/>
      </c>
      <c r="M9" s="331" t="str">
        <f>IFERROR(VLOOKUP($B9&amp;M$2,'デイリーデータ (2)'!$A:$F,5,FALSE),"")</f>
        <v/>
      </c>
      <c r="N9" s="331" t="str">
        <f>IFERROR(VLOOKUP($B9&amp;N$2,'デイリーデータ (2)'!$A:$F,5,FALSE),"")</f>
        <v/>
      </c>
      <c r="O9" s="331" t="str">
        <f>IFERROR(VLOOKUP($B9&amp;O$2,'デイリーデータ (2)'!$A:$F,5,FALSE),"")</f>
        <v>○</v>
      </c>
      <c r="P9" s="331" t="str">
        <f>IFERROR(VLOOKUP($B9&amp;P$2,'デイリーデータ (2)'!$A:$F,5,FALSE),"")</f>
        <v>●</v>
      </c>
      <c r="Q9" s="331" t="str">
        <f>IFERROR(VLOOKUP($B9&amp;Q$2,'デイリーデータ (2)'!$A:$F,5,FALSE),"")</f>
        <v/>
      </c>
      <c r="R9" s="331" t="str">
        <f>IFERROR(VLOOKUP($B9&amp;R$2,'デイリーデータ (2)'!$A:$F,5,FALSE),"")</f>
        <v/>
      </c>
      <c r="S9" s="331" t="str">
        <f>IFERROR(VLOOKUP($B9&amp;S$2,'デイリーデータ (2)'!$A:$F,5,FALSE),"")</f>
        <v/>
      </c>
      <c r="T9" s="331" t="str">
        <f>IFERROR(VLOOKUP($B9&amp;T$2,'デイリーデータ (2)'!$A:$F,5,FALSE),"")</f>
        <v/>
      </c>
      <c r="U9" s="331" t="str">
        <f>IFERROR(VLOOKUP($B9&amp;U$2,'デイリーデータ (2)'!$A:$F,5,FALSE),"")</f>
        <v/>
      </c>
      <c r="V9" s="331" t="str">
        <f>IFERROR(VLOOKUP($B9&amp;V$2,'デイリーデータ (2)'!$A:$F,5,FALSE),"")</f>
        <v>○</v>
      </c>
      <c r="W9" s="331" t="str">
        <f>IFERROR(VLOOKUP($B9&amp;W$2,'デイリーデータ (2)'!$A:$F,5,FALSE),"")</f>
        <v>●</v>
      </c>
      <c r="X9" s="331" t="str">
        <f>IFERROR(VLOOKUP($B9&amp;X$2,'デイリーデータ (2)'!$A:$F,5,FALSE),"")</f>
        <v/>
      </c>
      <c r="Y9" s="331" t="str">
        <f>IFERROR(VLOOKUP($B9&amp;Y$2,'デイリーデータ (2)'!$A:$F,5,FALSE),"")</f>
        <v/>
      </c>
      <c r="Z9" s="331" t="str">
        <f>IFERROR(VLOOKUP($B9&amp;Z$2,'デイリーデータ (2)'!$A:$F,5,FALSE),"")</f>
        <v/>
      </c>
      <c r="AA9" s="331" t="str">
        <f>IFERROR(VLOOKUP($B9&amp;AA$2,'デイリーデータ (2)'!$A:$F,5,FALSE),"")</f>
        <v/>
      </c>
      <c r="AB9" s="331" t="str">
        <f>IFERROR(VLOOKUP($B9&amp;AB$2,'デイリーデータ (2)'!$A:$F,5,FALSE),"")</f>
        <v/>
      </c>
      <c r="AC9" s="331" t="str">
        <f>IFERROR(VLOOKUP($B9&amp;AC$2,'デイリーデータ (2)'!$A:$F,5,FALSE),"")</f>
        <v>○</v>
      </c>
      <c r="AD9" s="331" t="str">
        <f>IFERROR(VLOOKUP($B9&amp;AD$2,'デイリーデータ (2)'!$A:$F,5,FALSE),"")</f>
        <v>●</v>
      </c>
      <c r="AE9" s="331" t="str">
        <f>IFERROR(VLOOKUP($B9&amp;AE$2,'デイリーデータ (2)'!$A:$F,5,FALSE),"")</f>
        <v/>
      </c>
      <c r="AF9" s="331" t="str">
        <f>IFERROR(VLOOKUP($B9&amp;AF$2,'デイリーデータ (2)'!$A:$F,5,FALSE),"")</f>
        <v/>
      </c>
      <c r="AG9" s="331" t="str">
        <f>IFERROR(VLOOKUP($B9&amp;AG$2,'デイリーデータ (2)'!$A:$F,5,FALSE),"")</f>
        <v/>
      </c>
      <c r="AH9" s="332" t="str">
        <f>IFERROR(VLOOKUP($B9&amp;AH$2,'デイリーデータ (2)'!$A:$F,5,FALSE),"")</f>
        <v/>
      </c>
    </row>
    <row r="10" spans="1:34" ht="16" customHeight="1" x14ac:dyDescent="0.2">
      <c r="A10" s="326">
        <f>IFERROR(IF(A9+1&lt;=MAX('デイリーデータ (2)'!G:G),A9+1,""),"")</f>
        <v>7</v>
      </c>
      <c r="B10" s="327" t="str">
        <f>IFERROR(VLOOKUP(A10,スタッフ!A:C,2,FALSE),"")</f>
        <v>33473</v>
      </c>
      <c r="C10" s="328" t="str">
        <f>IFERROR(VLOOKUP(A10,スタッフ!A:C,3,FALSE),"")</f>
        <v>中村 映水</v>
      </c>
      <c r="D10" s="329" t="str">
        <f>IFERROR(VLOOKUP($B10&amp;D$2,'デイリーデータ (2)'!$A:$F,5,FALSE),"")</f>
        <v/>
      </c>
      <c r="E10" s="331" t="str">
        <f>IFERROR(VLOOKUP($B10&amp;E$2,'デイリーデータ (2)'!$A:$F,5,FALSE),"")</f>
        <v/>
      </c>
      <c r="F10" s="331" t="str">
        <f>IFERROR(VLOOKUP($B10&amp;F$2,'デイリーデータ (2)'!$A:$F,5,FALSE),"")</f>
        <v/>
      </c>
      <c r="G10" s="331" t="str">
        <f>IFERROR(VLOOKUP($B10&amp;G$2,'デイリーデータ (2)'!$A:$F,5,FALSE),"")</f>
        <v/>
      </c>
      <c r="H10" s="331" t="str">
        <f>IFERROR(VLOOKUP($B10&amp;H$2,'デイリーデータ (2)'!$A:$F,5,FALSE),"")</f>
        <v>○</v>
      </c>
      <c r="I10" s="331" t="str">
        <f>IFERROR(VLOOKUP($B10&amp;I$2,'デイリーデータ (2)'!$A:$F,5,FALSE),"")</f>
        <v>●</v>
      </c>
      <c r="J10" s="331" t="str">
        <f>IFERROR(VLOOKUP($B10&amp;J$2,'デイリーデータ (2)'!$A:$F,5,FALSE),"")</f>
        <v/>
      </c>
      <c r="K10" s="331" t="str">
        <f>IFERROR(VLOOKUP($B10&amp;K$2,'デイリーデータ (2)'!$A:$F,5,FALSE),"")</f>
        <v/>
      </c>
      <c r="L10" s="331" t="str">
        <f>IFERROR(VLOOKUP($B10&amp;L$2,'デイリーデータ (2)'!$A:$F,5,FALSE),"")</f>
        <v/>
      </c>
      <c r="M10" s="331" t="str">
        <f>IFERROR(VLOOKUP($B10&amp;M$2,'デイリーデータ (2)'!$A:$F,5,FALSE),"")</f>
        <v/>
      </c>
      <c r="N10" s="331" t="str">
        <f>IFERROR(VLOOKUP($B10&amp;N$2,'デイリーデータ (2)'!$A:$F,5,FALSE),"")</f>
        <v/>
      </c>
      <c r="O10" s="331" t="str">
        <f>IFERROR(VLOOKUP($B10&amp;O$2,'デイリーデータ (2)'!$A:$F,5,FALSE),"")</f>
        <v>○</v>
      </c>
      <c r="P10" s="331" t="str">
        <f>IFERROR(VLOOKUP($B10&amp;P$2,'デイリーデータ (2)'!$A:$F,5,FALSE),"")</f>
        <v>●</v>
      </c>
      <c r="Q10" s="331" t="str">
        <f>IFERROR(VLOOKUP($B10&amp;Q$2,'デイリーデータ (2)'!$A:$F,5,FALSE),"")</f>
        <v/>
      </c>
      <c r="R10" s="331" t="str">
        <f>IFERROR(VLOOKUP($B10&amp;R$2,'デイリーデータ (2)'!$A:$F,5,FALSE),"")</f>
        <v/>
      </c>
      <c r="S10" s="331" t="str">
        <f>IFERROR(VLOOKUP($B10&amp;S$2,'デイリーデータ (2)'!$A:$F,5,FALSE),"")</f>
        <v/>
      </c>
      <c r="T10" s="331" t="str">
        <f>IFERROR(VLOOKUP($B10&amp;T$2,'デイリーデータ (2)'!$A:$F,5,FALSE),"")</f>
        <v/>
      </c>
      <c r="U10" s="331" t="str">
        <f>IFERROR(VLOOKUP($B10&amp;U$2,'デイリーデータ (2)'!$A:$F,5,FALSE),"")</f>
        <v/>
      </c>
      <c r="V10" s="331" t="str">
        <f>IFERROR(VLOOKUP($B10&amp;V$2,'デイリーデータ (2)'!$A:$F,5,FALSE),"")</f>
        <v>○</v>
      </c>
      <c r="W10" s="331" t="str">
        <f>IFERROR(VLOOKUP($B10&amp;W$2,'デイリーデータ (2)'!$A:$F,5,FALSE),"")</f>
        <v>●</v>
      </c>
      <c r="X10" s="331" t="str">
        <f>IFERROR(VLOOKUP($B10&amp;X$2,'デイリーデータ (2)'!$A:$F,5,FALSE),"")</f>
        <v/>
      </c>
      <c r="Y10" s="331" t="str">
        <f>IFERROR(VLOOKUP($B10&amp;Y$2,'デイリーデータ (2)'!$A:$F,5,FALSE),"")</f>
        <v/>
      </c>
      <c r="Z10" s="331" t="str">
        <f>IFERROR(VLOOKUP($B10&amp;Z$2,'デイリーデータ (2)'!$A:$F,5,FALSE),"")</f>
        <v/>
      </c>
      <c r="AA10" s="331" t="str">
        <f>IFERROR(VLOOKUP($B10&amp;AA$2,'デイリーデータ (2)'!$A:$F,5,FALSE),"")</f>
        <v/>
      </c>
      <c r="AB10" s="331" t="str">
        <f>IFERROR(VLOOKUP($B10&amp;AB$2,'デイリーデータ (2)'!$A:$F,5,FALSE),"")</f>
        <v/>
      </c>
      <c r="AC10" s="331" t="str">
        <f>IFERROR(VLOOKUP($B10&amp;AC$2,'デイリーデータ (2)'!$A:$F,5,FALSE),"")</f>
        <v>○</v>
      </c>
      <c r="AD10" s="331" t="str">
        <f>IFERROR(VLOOKUP($B10&amp;AD$2,'デイリーデータ (2)'!$A:$F,5,FALSE),"")</f>
        <v>●</v>
      </c>
      <c r="AE10" s="331" t="str">
        <f>IFERROR(VLOOKUP($B10&amp;AE$2,'デイリーデータ (2)'!$A:$F,5,FALSE),"")</f>
        <v/>
      </c>
      <c r="AF10" s="331" t="str">
        <f>IFERROR(VLOOKUP($B10&amp;AF$2,'デイリーデータ (2)'!$A:$F,5,FALSE),"")</f>
        <v/>
      </c>
      <c r="AG10" s="331" t="str">
        <f>IFERROR(VLOOKUP($B10&amp;AG$2,'デイリーデータ (2)'!$A:$F,5,FALSE),"")</f>
        <v/>
      </c>
      <c r="AH10" s="332" t="str">
        <f>IFERROR(VLOOKUP($B10&amp;AH$2,'デイリーデータ (2)'!$A:$F,5,FALSE),"")</f>
        <v/>
      </c>
    </row>
    <row r="11" spans="1:34" ht="16" customHeight="1" x14ac:dyDescent="0.2">
      <c r="A11" s="326">
        <f>IFERROR(IF(A10+1&lt;=MAX('デイリーデータ (2)'!G:G),A10+1,""),"")</f>
        <v>8</v>
      </c>
      <c r="B11" s="327" t="str">
        <f>IFERROR(VLOOKUP(A11,スタッフ!A:C,2,FALSE),"")</f>
        <v>33485</v>
      </c>
      <c r="C11" s="328" t="str">
        <f>IFERROR(VLOOKUP(A11,スタッフ!A:C,3,FALSE),"")</f>
        <v>平田 真奈美</v>
      </c>
      <c r="D11" s="329" t="str">
        <f>IFERROR(VLOOKUP($B11&amp;D$2,'デイリーデータ (2)'!$A:$F,5,FALSE),"")</f>
        <v/>
      </c>
      <c r="E11" s="331" t="str">
        <f>IFERROR(VLOOKUP($B11&amp;E$2,'デイリーデータ (2)'!$A:$F,5,FALSE),"")</f>
        <v/>
      </c>
      <c r="F11" s="331" t="str">
        <f>IFERROR(VLOOKUP($B11&amp;F$2,'デイリーデータ (2)'!$A:$F,5,FALSE),"")</f>
        <v/>
      </c>
      <c r="G11" s="331" t="str">
        <f>IFERROR(VLOOKUP($B11&amp;G$2,'デイリーデータ (2)'!$A:$F,5,FALSE),"")</f>
        <v/>
      </c>
      <c r="H11" s="331" t="str">
        <f>IFERROR(VLOOKUP($B11&amp;H$2,'デイリーデータ (2)'!$A:$F,5,FALSE),"")</f>
        <v>○</v>
      </c>
      <c r="I11" s="331" t="str">
        <f>IFERROR(VLOOKUP($B11&amp;I$2,'デイリーデータ (2)'!$A:$F,5,FALSE),"")</f>
        <v>●</v>
      </c>
      <c r="J11" s="331" t="str">
        <f>IFERROR(VLOOKUP($B11&amp;J$2,'デイリーデータ (2)'!$A:$F,5,FALSE),"")</f>
        <v/>
      </c>
      <c r="K11" s="331" t="str">
        <f>IFERROR(VLOOKUP($B11&amp;K$2,'デイリーデータ (2)'!$A:$F,5,FALSE),"")</f>
        <v/>
      </c>
      <c r="L11" s="331" t="str">
        <f>IFERROR(VLOOKUP($B11&amp;L$2,'デイリーデータ (2)'!$A:$F,5,FALSE),"")</f>
        <v/>
      </c>
      <c r="M11" s="331" t="str">
        <f>IFERROR(VLOOKUP($B11&amp;M$2,'デイリーデータ (2)'!$A:$F,5,FALSE),"")</f>
        <v/>
      </c>
      <c r="N11" s="331" t="str">
        <f>IFERROR(VLOOKUP($B11&amp;N$2,'デイリーデータ (2)'!$A:$F,5,FALSE),"")</f>
        <v/>
      </c>
      <c r="O11" s="331" t="str">
        <f>IFERROR(VLOOKUP($B11&amp;O$2,'デイリーデータ (2)'!$A:$F,5,FALSE),"")</f>
        <v>○</v>
      </c>
      <c r="P11" s="331" t="str">
        <f>IFERROR(VLOOKUP($B11&amp;P$2,'デイリーデータ (2)'!$A:$F,5,FALSE),"")</f>
        <v>●</v>
      </c>
      <c r="Q11" s="331" t="str">
        <f>IFERROR(VLOOKUP($B11&amp;Q$2,'デイリーデータ (2)'!$A:$F,5,FALSE),"")</f>
        <v/>
      </c>
      <c r="R11" s="331" t="str">
        <f>IFERROR(VLOOKUP($B11&amp;R$2,'デイリーデータ (2)'!$A:$F,5,FALSE),"")</f>
        <v/>
      </c>
      <c r="S11" s="331" t="str">
        <f>IFERROR(VLOOKUP($B11&amp;S$2,'デイリーデータ (2)'!$A:$F,5,FALSE),"")</f>
        <v/>
      </c>
      <c r="T11" s="331" t="str">
        <f>IFERROR(VLOOKUP($B11&amp;T$2,'デイリーデータ (2)'!$A:$F,5,FALSE),"")</f>
        <v/>
      </c>
      <c r="U11" s="331" t="str">
        <f>IFERROR(VLOOKUP($B11&amp;U$2,'デイリーデータ (2)'!$A:$F,5,FALSE),"")</f>
        <v/>
      </c>
      <c r="V11" s="331" t="str">
        <f>IFERROR(VLOOKUP($B11&amp;V$2,'デイリーデータ (2)'!$A:$F,5,FALSE),"")</f>
        <v>○</v>
      </c>
      <c r="W11" s="331" t="str">
        <f>IFERROR(VLOOKUP($B11&amp;W$2,'デイリーデータ (2)'!$A:$F,5,FALSE),"")</f>
        <v>●</v>
      </c>
      <c r="X11" s="331" t="str">
        <f>IFERROR(VLOOKUP($B11&amp;X$2,'デイリーデータ (2)'!$A:$F,5,FALSE),"")</f>
        <v/>
      </c>
      <c r="Y11" s="331" t="str">
        <f>IFERROR(VLOOKUP($B11&amp;Y$2,'デイリーデータ (2)'!$A:$F,5,FALSE),"")</f>
        <v/>
      </c>
      <c r="Z11" s="331" t="str">
        <f>IFERROR(VLOOKUP($B11&amp;Z$2,'デイリーデータ (2)'!$A:$F,5,FALSE),"")</f>
        <v/>
      </c>
      <c r="AA11" s="331" t="str">
        <f>IFERROR(VLOOKUP($B11&amp;AA$2,'デイリーデータ (2)'!$A:$F,5,FALSE),"")</f>
        <v/>
      </c>
      <c r="AB11" s="331" t="str">
        <f>IFERROR(VLOOKUP($B11&amp;AB$2,'デイリーデータ (2)'!$A:$F,5,FALSE),"")</f>
        <v/>
      </c>
      <c r="AC11" s="331" t="str">
        <f>IFERROR(VLOOKUP($B11&amp;AC$2,'デイリーデータ (2)'!$A:$F,5,FALSE),"")</f>
        <v>○</v>
      </c>
      <c r="AD11" s="331" t="str">
        <f>IFERROR(VLOOKUP($B11&amp;AD$2,'デイリーデータ (2)'!$A:$F,5,FALSE),"")</f>
        <v>●</v>
      </c>
      <c r="AE11" s="331" t="str">
        <f>IFERROR(VLOOKUP($B11&amp;AE$2,'デイリーデータ (2)'!$A:$F,5,FALSE),"")</f>
        <v/>
      </c>
      <c r="AF11" s="331" t="str">
        <f>IFERROR(VLOOKUP($B11&amp;AF$2,'デイリーデータ (2)'!$A:$F,5,FALSE),"")</f>
        <v/>
      </c>
      <c r="AG11" s="331" t="str">
        <f>IFERROR(VLOOKUP($B11&amp;AG$2,'デイリーデータ (2)'!$A:$F,5,FALSE),"")</f>
        <v/>
      </c>
      <c r="AH11" s="332" t="str">
        <f>IFERROR(VLOOKUP($B11&amp;AH$2,'デイリーデータ (2)'!$A:$F,5,FALSE),"")</f>
        <v/>
      </c>
    </row>
    <row r="12" spans="1:34" ht="16" customHeight="1" x14ac:dyDescent="0.2">
      <c r="A12" s="326">
        <f>IFERROR(IF(A11+1&lt;=MAX('デイリーデータ (2)'!G:G),A11+1,""),"")</f>
        <v>9</v>
      </c>
      <c r="B12" s="327" t="str">
        <f>IFERROR(VLOOKUP(A12,スタッフ!A:C,2,FALSE),"")</f>
        <v>37584</v>
      </c>
      <c r="C12" s="328" t="str">
        <f>IFERROR(VLOOKUP(A12,スタッフ!A:C,3,FALSE),"")</f>
        <v>大橋 効</v>
      </c>
      <c r="D12" s="329" t="str">
        <f>IFERROR(VLOOKUP($B12&amp;D$2,'デイリーデータ (2)'!$A:$F,5,FALSE),"")</f>
        <v/>
      </c>
      <c r="E12" s="331" t="str">
        <f>IFERROR(VLOOKUP($B12&amp;E$2,'デイリーデータ (2)'!$A:$F,5,FALSE),"")</f>
        <v/>
      </c>
      <c r="F12" s="331" t="str">
        <f>IFERROR(VLOOKUP($B12&amp;F$2,'デイリーデータ (2)'!$A:$F,5,FALSE),"")</f>
        <v/>
      </c>
      <c r="G12" s="331" t="str">
        <f>IFERROR(VLOOKUP($B12&amp;G$2,'デイリーデータ (2)'!$A:$F,5,FALSE),"")</f>
        <v/>
      </c>
      <c r="H12" s="331" t="str">
        <f>IFERROR(VLOOKUP($B12&amp;H$2,'デイリーデータ (2)'!$A:$F,5,FALSE),"")</f>
        <v>○</v>
      </c>
      <c r="I12" s="331" t="str">
        <f>IFERROR(VLOOKUP($B12&amp;I$2,'デイリーデータ (2)'!$A:$F,5,FALSE),"")</f>
        <v>当</v>
      </c>
      <c r="J12" s="331" t="str">
        <f>IFERROR(VLOOKUP($B12&amp;J$2,'デイリーデータ (2)'!$A:$F,5,FALSE),"")</f>
        <v>明</v>
      </c>
      <c r="K12" s="331" t="str">
        <f>IFERROR(VLOOKUP($B12&amp;K$2,'デイリーデータ (2)'!$A:$F,5,FALSE),"")</f>
        <v>●</v>
      </c>
      <c r="L12" s="331" t="str">
        <f>IFERROR(VLOOKUP($B12&amp;L$2,'デイリーデータ (2)'!$A:$F,5,FALSE),"")</f>
        <v/>
      </c>
      <c r="M12" s="331" t="str">
        <f>IFERROR(VLOOKUP($B12&amp;M$2,'デイリーデータ (2)'!$A:$F,5,FALSE),"")</f>
        <v/>
      </c>
      <c r="N12" s="331" t="str">
        <f>IFERROR(VLOOKUP($B12&amp;N$2,'デイリーデータ (2)'!$A:$F,5,FALSE),"")</f>
        <v>当</v>
      </c>
      <c r="O12" s="331" t="str">
        <f>IFERROR(VLOOKUP($B12&amp;O$2,'デイリーデータ (2)'!$A:$F,5,FALSE),"")</f>
        <v>明</v>
      </c>
      <c r="P12" s="331" t="str">
        <f>IFERROR(VLOOKUP($B12&amp;P$2,'デイリーデータ (2)'!$A:$F,5,FALSE),"")</f>
        <v>●</v>
      </c>
      <c r="Q12" s="331" t="str">
        <f>IFERROR(VLOOKUP($B12&amp;Q$2,'デイリーデータ (2)'!$A:$F,5,FALSE),"")</f>
        <v/>
      </c>
      <c r="R12" s="331" t="str">
        <f>IFERROR(VLOOKUP($B12&amp;R$2,'デイリーデータ (2)'!$A:$F,5,FALSE),"")</f>
        <v/>
      </c>
      <c r="S12" s="331" t="str">
        <f>IFERROR(VLOOKUP($B12&amp;S$2,'デイリーデータ (2)'!$A:$F,5,FALSE),"")</f>
        <v/>
      </c>
      <c r="T12" s="331" t="str">
        <f>IFERROR(VLOOKUP($B12&amp;T$2,'デイリーデータ (2)'!$A:$F,5,FALSE),"")</f>
        <v/>
      </c>
      <c r="U12" s="331" t="str">
        <f>IFERROR(VLOOKUP($B12&amp;U$2,'デイリーデータ (2)'!$A:$F,5,FALSE),"")</f>
        <v/>
      </c>
      <c r="V12" s="331" t="str">
        <f>IFERROR(VLOOKUP($B12&amp;V$2,'デイリーデータ (2)'!$A:$F,5,FALSE),"")</f>
        <v>○</v>
      </c>
      <c r="W12" s="331" t="str">
        <f>IFERROR(VLOOKUP($B12&amp;W$2,'デイリーデータ (2)'!$A:$F,5,FALSE),"")</f>
        <v>●</v>
      </c>
      <c r="X12" s="331" t="str">
        <f>IFERROR(VLOOKUP($B12&amp;X$2,'デイリーデータ (2)'!$A:$F,5,FALSE),"")</f>
        <v/>
      </c>
      <c r="Y12" s="331" t="str">
        <f>IFERROR(VLOOKUP($B12&amp;Y$2,'デイリーデータ (2)'!$A:$F,5,FALSE),"")</f>
        <v/>
      </c>
      <c r="Z12" s="331" t="str">
        <f>IFERROR(VLOOKUP($B12&amp;Z$2,'デイリーデータ (2)'!$A:$F,5,FALSE),"")</f>
        <v/>
      </c>
      <c r="AA12" s="331" t="str">
        <f>IFERROR(VLOOKUP($B12&amp;AA$2,'デイリーデータ (2)'!$A:$F,5,FALSE),"")</f>
        <v/>
      </c>
      <c r="AB12" s="331" t="str">
        <f>IFERROR(VLOOKUP($B12&amp;AB$2,'デイリーデータ (2)'!$A:$F,5,FALSE),"")</f>
        <v>当</v>
      </c>
      <c r="AC12" s="331" t="str">
        <f>IFERROR(VLOOKUP($B12&amp;AC$2,'デイリーデータ (2)'!$A:$F,5,FALSE),"")</f>
        <v>明</v>
      </c>
      <c r="AD12" s="331" t="str">
        <f>IFERROR(VLOOKUP($B12&amp;AD$2,'デイリーデータ (2)'!$A:$F,5,FALSE),"")</f>
        <v>●</v>
      </c>
      <c r="AE12" s="331" t="str">
        <f>IFERROR(VLOOKUP($B12&amp;AE$2,'デイリーデータ (2)'!$A:$F,5,FALSE),"")</f>
        <v/>
      </c>
      <c r="AF12" s="331" t="str">
        <f>IFERROR(VLOOKUP($B12&amp;AF$2,'デイリーデータ (2)'!$A:$F,5,FALSE),"")</f>
        <v/>
      </c>
      <c r="AG12" s="331" t="str">
        <f>IFERROR(VLOOKUP($B12&amp;AG$2,'デイリーデータ (2)'!$A:$F,5,FALSE),"")</f>
        <v/>
      </c>
      <c r="AH12" s="332" t="str">
        <f>IFERROR(VLOOKUP($B12&amp;AH$2,'デイリーデータ (2)'!$A:$F,5,FALSE),"")</f>
        <v/>
      </c>
    </row>
    <row r="13" spans="1:34" ht="16" customHeight="1" x14ac:dyDescent="0.2">
      <c r="A13" s="326">
        <f>IFERROR(IF(A12+1&lt;=MAX('デイリーデータ (2)'!G:G),A12+1,""),"")</f>
        <v>10</v>
      </c>
      <c r="B13" s="327" t="str">
        <f>IFERROR(VLOOKUP(A13,スタッフ!A:C,2,FALSE),"")</f>
        <v>37601</v>
      </c>
      <c r="C13" s="328" t="str">
        <f>IFERROR(VLOOKUP(A13,スタッフ!A:C,3,FALSE),"")</f>
        <v>山本 浩之</v>
      </c>
      <c r="D13" s="329" t="str">
        <f>IFERROR(VLOOKUP($B13&amp;D$2,'デイリーデータ (2)'!$A:$F,5,FALSE),"")</f>
        <v/>
      </c>
      <c r="E13" s="331" t="str">
        <f>IFERROR(VLOOKUP($B13&amp;E$2,'デイリーデータ (2)'!$A:$F,5,FALSE),"")</f>
        <v/>
      </c>
      <c r="F13" s="331" t="str">
        <f>IFERROR(VLOOKUP($B13&amp;F$2,'デイリーデータ (2)'!$A:$F,5,FALSE),"")</f>
        <v/>
      </c>
      <c r="G13" s="331" t="str">
        <f>IFERROR(VLOOKUP($B13&amp;G$2,'デイリーデータ (2)'!$A:$F,5,FALSE),"")</f>
        <v/>
      </c>
      <c r="H13" s="331" t="str">
        <f>IFERROR(VLOOKUP($B13&amp;H$2,'デイリーデータ (2)'!$A:$F,5,FALSE),"")</f>
        <v>／</v>
      </c>
      <c r="I13" s="331" t="str">
        <f>IFERROR(VLOOKUP($B13&amp;I$2,'デイリーデータ (2)'!$A:$F,5,FALSE),"")</f>
        <v>●</v>
      </c>
      <c r="J13" s="331" t="str">
        <f>IFERROR(VLOOKUP($B13&amp;J$2,'デイリーデータ (2)'!$A:$F,5,FALSE),"")</f>
        <v/>
      </c>
      <c r="K13" s="331" t="str">
        <f>IFERROR(VLOOKUP($B13&amp;K$2,'デイリーデータ (2)'!$A:$F,5,FALSE),"")</f>
        <v/>
      </c>
      <c r="L13" s="331" t="str">
        <f>IFERROR(VLOOKUP($B13&amp;L$2,'デイリーデータ (2)'!$A:$F,5,FALSE),"")</f>
        <v/>
      </c>
      <c r="M13" s="331" t="str">
        <f>IFERROR(VLOOKUP($B13&amp;M$2,'デイリーデータ (2)'!$A:$F,5,FALSE),"")</f>
        <v>当</v>
      </c>
      <c r="N13" s="331" t="str">
        <f>IFERROR(VLOOKUP($B13&amp;N$2,'デイリーデータ (2)'!$A:$F,5,FALSE),"")</f>
        <v>明</v>
      </c>
      <c r="O13" s="331" t="str">
        <f>IFERROR(VLOOKUP($B13&amp;O$2,'デイリーデータ (2)'!$A:$F,5,FALSE),"")</f>
        <v>○</v>
      </c>
      <c r="P13" s="331" t="str">
        <f>IFERROR(VLOOKUP($B13&amp;P$2,'デイリーデータ (2)'!$A:$F,5,FALSE),"")</f>
        <v>●</v>
      </c>
      <c r="Q13" s="331" t="str">
        <f>IFERROR(VLOOKUP($B13&amp;Q$2,'デイリーデータ (2)'!$A:$F,5,FALSE),"")</f>
        <v/>
      </c>
      <c r="R13" s="331" t="str">
        <f>IFERROR(VLOOKUP($B13&amp;R$2,'デイリーデータ (2)'!$A:$F,5,FALSE),"")</f>
        <v/>
      </c>
      <c r="S13" s="331" t="str">
        <f>IFERROR(VLOOKUP($B13&amp;S$2,'デイリーデータ (2)'!$A:$F,5,FALSE),"")</f>
        <v/>
      </c>
      <c r="T13" s="331" t="str">
        <f>IFERROR(VLOOKUP($B13&amp;T$2,'デイリーデータ (2)'!$A:$F,5,FALSE),"")</f>
        <v/>
      </c>
      <c r="U13" s="331" t="str">
        <f>IFERROR(VLOOKUP($B13&amp;U$2,'デイリーデータ (2)'!$A:$F,5,FALSE),"")</f>
        <v/>
      </c>
      <c r="V13" s="331" t="str">
        <f>IFERROR(VLOOKUP($B13&amp;V$2,'デイリーデータ (2)'!$A:$F,5,FALSE),"")</f>
        <v>／</v>
      </c>
      <c r="W13" s="331" t="str">
        <f>IFERROR(VLOOKUP($B13&amp;W$2,'デイリーデータ (2)'!$A:$F,5,FALSE),"")</f>
        <v>●</v>
      </c>
      <c r="X13" s="331" t="str">
        <f>IFERROR(VLOOKUP($B13&amp;X$2,'デイリーデータ (2)'!$A:$F,5,FALSE),"")</f>
        <v/>
      </c>
      <c r="Y13" s="331" t="str">
        <f>IFERROR(VLOOKUP($B13&amp;Y$2,'デイリーデータ (2)'!$A:$F,5,FALSE),"")</f>
        <v/>
      </c>
      <c r="Z13" s="331" t="str">
        <f>IFERROR(VLOOKUP($B13&amp;Z$2,'デイリーデータ (2)'!$A:$F,5,FALSE),"")</f>
        <v>当</v>
      </c>
      <c r="AA13" s="331" t="str">
        <f>IFERROR(VLOOKUP($B13&amp;AA$2,'デイリーデータ (2)'!$A:$F,5,FALSE),"")</f>
        <v>明</v>
      </c>
      <c r="AB13" s="331" t="str">
        <f>IFERROR(VLOOKUP($B13&amp;AB$2,'デイリーデータ (2)'!$A:$F,5,FALSE),"")</f>
        <v/>
      </c>
      <c r="AC13" s="331" t="str">
        <f>IFERROR(VLOOKUP($B13&amp;AC$2,'デイリーデータ (2)'!$A:$F,5,FALSE),"")</f>
        <v>○</v>
      </c>
      <c r="AD13" s="331" t="str">
        <f>IFERROR(VLOOKUP($B13&amp;AD$2,'デイリーデータ (2)'!$A:$F,5,FALSE),"")</f>
        <v>●</v>
      </c>
      <c r="AE13" s="331" t="str">
        <f>IFERROR(VLOOKUP($B13&amp;AE$2,'デイリーデータ (2)'!$A:$F,5,FALSE),"")</f>
        <v/>
      </c>
      <c r="AF13" s="331" t="str">
        <f>IFERROR(VLOOKUP($B13&amp;AF$2,'デイリーデータ (2)'!$A:$F,5,FALSE),"")</f>
        <v/>
      </c>
      <c r="AG13" s="331" t="str">
        <f>IFERROR(VLOOKUP($B13&amp;AG$2,'デイリーデータ (2)'!$A:$F,5,FALSE),"")</f>
        <v/>
      </c>
      <c r="AH13" s="332" t="str">
        <f>IFERROR(VLOOKUP($B13&amp;AH$2,'デイリーデータ (2)'!$A:$F,5,FALSE),"")</f>
        <v/>
      </c>
    </row>
    <row r="14" spans="1:34" ht="16" customHeight="1" x14ac:dyDescent="0.2">
      <c r="A14" s="326">
        <f>IFERROR(IF(A13+1&lt;=MAX('デイリーデータ (2)'!G:G),A13+1,""),"")</f>
        <v>11</v>
      </c>
      <c r="B14" s="327" t="str">
        <f>IFERROR(VLOOKUP(A14,スタッフ!A:C,2,FALSE),"")</f>
        <v>39805</v>
      </c>
      <c r="C14" s="328" t="str">
        <f>IFERROR(VLOOKUP(A14,スタッフ!A:C,3,FALSE),"")</f>
        <v>南 博之</v>
      </c>
      <c r="D14" s="329" t="str">
        <f>IFERROR(VLOOKUP($B14&amp;D$2,'デイリーデータ (2)'!$A:$F,5,FALSE),"")</f>
        <v/>
      </c>
      <c r="E14" s="331" t="str">
        <f>IFERROR(VLOOKUP($B14&amp;E$2,'デイリーデータ (2)'!$A:$F,5,FALSE),"")</f>
        <v/>
      </c>
      <c r="F14" s="331" t="str">
        <f>IFERROR(VLOOKUP($B14&amp;F$2,'デイリーデータ (2)'!$A:$F,5,FALSE),"")</f>
        <v/>
      </c>
      <c r="G14" s="331" t="str">
        <f>IFERROR(VLOOKUP($B14&amp;G$2,'デイリーデータ (2)'!$A:$F,5,FALSE),"")</f>
        <v/>
      </c>
      <c r="H14" s="331" t="str">
        <f>IFERROR(VLOOKUP($B14&amp;H$2,'デイリーデータ (2)'!$A:$F,5,FALSE),"")</f>
        <v>当</v>
      </c>
      <c r="I14" s="331" t="str">
        <f>IFERROR(VLOOKUP($B14&amp;I$2,'デイリーデータ (2)'!$A:$F,5,FALSE),"")</f>
        <v>明</v>
      </c>
      <c r="J14" s="331" t="str">
        <f>IFERROR(VLOOKUP($B14&amp;J$2,'デイリーデータ (2)'!$A:$F,5,FALSE),"")</f>
        <v>●</v>
      </c>
      <c r="K14" s="331" t="str">
        <f>IFERROR(VLOOKUP($B14&amp;K$2,'デイリーデータ (2)'!$A:$F,5,FALSE),"")</f>
        <v/>
      </c>
      <c r="L14" s="331" t="str">
        <f>IFERROR(VLOOKUP($B14&amp;L$2,'デイリーデータ (2)'!$A:$F,5,FALSE),"")</f>
        <v/>
      </c>
      <c r="M14" s="331" t="str">
        <f>IFERROR(VLOOKUP($B14&amp;M$2,'デイリーデータ (2)'!$A:$F,5,FALSE),"")</f>
        <v/>
      </c>
      <c r="N14" s="331" t="str">
        <f>IFERROR(VLOOKUP($B14&amp;N$2,'デイリーデータ (2)'!$A:$F,5,FALSE),"")</f>
        <v/>
      </c>
      <c r="O14" s="331" t="str">
        <f>IFERROR(VLOOKUP($B14&amp;O$2,'デイリーデータ (2)'!$A:$F,5,FALSE),"")</f>
        <v>○</v>
      </c>
      <c r="P14" s="331" t="str">
        <f>IFERROR(VLOOKUP($B14&amp;P$2,'デイリーデータ (2)'!$A:$F,5,FALSE),"")</f>
        <v>●</v>
      </c>
      <c r="Q14" s="331" t="str">
        <f>IFERROR(VLOOKUP($B14&amp;Q$2,'デイリーデータ (2)'!$A:$F,5,FALSE),"")</f>
        <v/>
      </c>
      <c r="R14" s="331" t="str">
        <f>IFERROR(VLOOKUP($B14&amp;R$2,'デイリーデータ (2)'!$A:$F,5,FALSE),"")</f>
        <v/>
      </c>
      <c r="S14" s="331" t="str">
        <f>IFERROR(VLOOKUP($B14&amp;S$2,'デイリーデータ (2)'!$A:$F,5,FALSE),"")</f>
        <v/>
      </c>
      <c r="T14" s="331" t="str">
        <f>IFERROR(VLOOKUP($B14&amp;T$2,'デイリーデータ (2)'!$A:$F,5,FALSE),"")</f>
        <v/>
      </c>
      <c r="U14" s="331" t="str">
        <f>IFERROR(VLOOKUP($B14&amp;U$2,'デイリーデータ (2)'!$A:$F,5,FALSE),"")</f>
        <v/>
      </c>
      <c r="V14" s="331" t="str">
        <f>IFERROR(VLOOKUP($B14&amp;V$2,'デイリーデータ (2)'!$A:$F,5,FALSE),"")</f>
        <v>／</v>
      </c>
      <c r="W14" s="331" t="str">
        <f>IFERROR(VLOOKUP($B14&amp;W$2,'デイリーデータ (2)'!$A:$F,5,FALSE),"")</f>
        <v>●</v>
      </c>
      <c r="X14" s="331" t="str">
        <f>IFERROR(VLOOKUP($B14&amp;X$2,'デイリーデータ (2)'!$A:$F,5,FALSE),"")</f>
        <v/>
      </c>
      <c r="Y14" s="331" t="str">
        <f>IFERROR(VLOOKUP($B14&amp;Y$2,'デイリーデータ (2)'!$A:$F,5,FALSE),"")</f>
        <v>当</v>
      </c>
      <c r="Z14" s="331" t="str">
        <f>IFERROR(VLOOKUP($B14&amp;Z$2,'デイリーデータ (2)'!$A:$F,5,FALSE),"")</f>
        <v>明</v>
      </c>
      <c r="AA14" s="331" t="str">
        <f>IFERROR(VLOOKUP($B14&amp;AA$2,'デイリーデータ (2)'!$A:$F,5,FALSE),"")</f>
        <v/>
      </c>
      <c r="AB14" s="331" t="str">
        <f>IFERROR(VLOOKUP($B14&amp;AB$2,'デイリーデータ (2)'!$A:$F,5,FALSE),"")</f>
        <v/>
      </c>
      <c r="AC14" s="331" t="str">
        <f>IFERROR(VLOOKUP($B14&amp;AC$2,'デイリーデータ (2)'!$A:$F,5,FALSE),"")</f>
        <v>○</v>
      </c>
      <c r="AD14" s="331" t="str">
        <f>IFERROR(VLOOKUP($B14&amp;AD$2,'デイリーデータ (2)'!$A:$F,5,FALSE),"")</f>
        <v>●</v>
      </c>
      <c r="AE14" s="331" t="str">
        <f>IFERROR(VLOOKUP($B14&amp;AE$2,'デイリーデータ (2)'!$A:$F,5,FALSE),"")</f>
        <v/>
      </c>
      <c r="AF14" s="331" t="str">
        <f>IFERROR(VLOOKUP($B14&amp;AF$2,'デイリーデータ (2)'!$A:$F,5,FALSE),"")</f>
        <v/>
      </c>
      <c r="AG14" s="331" t="str">
        <f>IFERROR(VLOOKUP($B14&amp;AG$2,'デイリーデータ (2)'!$A:$F,5,FALSE),"")</f>
        <v/>
      </c>
      <c r="AH14" s="332" t="str">
        <f>IFERROR(VLOOKUP($B14&amp;AH$2,'デイリーデータ (2)'!$A:$F,5,FALSE),"")</f>
        <v/>
      </c>
    </row>
    <row r="15" spans="1:34" ht="16" customHeight="1" x14ac:dyDescent="0.2">
      <c r="A15" s="326">
        <f>IFERROR(IF(A14+1&lt;=MAX('デイリーデータ (2)'!G:G),A14+1,""),"")</f>
        <v>12</v>
      </c>
      <c r="B15" s="327" t="str">
        <f>IFERROR(VLOOKUP(A15,スタッフ!A:C,2,FALSE),"")</f>
        <v>42503</v>
      </c>
      <c r="C15" s="328" t="str">
        <f>IFERROR(VLOOKUP(A15,スタッフ!A:C,3,FALSE),"")</f>
        <v>澤野 正樹</v>
      </c>
      <c r="D15" s="329" t="str">
        <f>IFERROR(VLOOKUP($B15&amp;D$2,'デイリーデータ (2)'!$A:$F,5,FALSE),"")</f>
        <v/>
      </c>
      <c r="E15" s="331" t="str">
        <f>IFERROR(VLOOKUP($B15&amp;E$2,'デイリーデータ (2)'!$A:$F,5,FALSE),"")</f>
        <v/>
      </c>
      <c r="F15" s="331" t="str">
        <f>IFERROR(VLOOKUP($B15&amp;F$2,'デイリーデータ (2)'!$A:$F,5,FALSE),"")</f>
        <v/>
      </c>
      <c r="G15" s="331" t="str">
        <f>IFERROR(VLOOKUP($B15&amp;G$2,'デイリーデータ (2)'!$A:$F,5,FALSE),"")</f>
        <v/>
      </c>
      <c r="H15" s="331" t="str">
        <f>IFERROR(VLOOKUP($B15&amp;H$2,'デイリーデータ (2)'!$A:$F,5,FALSE),"")</f>
        <v>／</v>
      </c>
      <c r="I15" s="331" t="str">
        <f>IFERROR(VLOOKUP($B15&amp;I$2,'デイリーデータ (2)'!$A:$F,5,FALSE),"")</f>
        <v>●</v>
      </c>
      <c r="J15" s="331" t="str">
        <f>IFERROR(VLOOKUP($B15&amp;J$2,'デイリーデータ (2)'!$A:$F,5,FALSE),"")</f>
        <v/>
      </c>
      <c r="K15" s="331" t="str">
        <f>IFERROR(VLOOKUP($B15&amp;K$2,'デイリーデータ (2)'!$A:$F,5,FALSE),"")</f>
        <v/>
      </c>
      <c r="L15" s="331" t="str">
        <f>IFERROR(VLOOKUP($B15&amp;L$2,'デイリーデータ (2)'!$A:$F,5,FALSE),"")</f>
        <v/>
      </c>
      <c r="M15" s="331" t="str">
        <f>IFERROR(VLOOKUP($B15&amp;M$2,'デイリーデータ (2)'!$A:$F,5,FALSE),"")</f>
        <v/>
      </c>
      <c r="N15" s="331" t="str">
        <f>IFERROR(VLOOKUP($B15&amp;N$2,'デイリーデータ (2)'!$A:$F,5,FALSE),"")</f>
        <v/>
      </c>
      <c r="O15" s="331" t="str">
        <f>IFERROR(VLOOKUP($B15&amp;O$2,'デイリーデータ (2)'!$A:$F,5,FALSE),"")</f>
        <v>○</v>
      </c>
      <c r="P15" s="331" t="str">
        <f>IFERROR(VLOOKUP($B15&amp;P$2,'デイリーデータ (2)'!$A:$F,5,FALSE),"")</f>
        <v/>
      </c>
      <c r="Q15" s="331" t="str">
        <f>IFERROR(VLOOKUP($B15&amp;Q$2,'デイリーデータ (2)'!$A:$F,5,FALSE),"")</f>
        <v>当</v>
      </c>
      <c r="R15" s="331" t="str">
        <f>IFERROR(VLOOKUP($B15&amp;R$2,'デイリーデータ (2)'!$A:$F,5,FALSE),"")</f>
        <v>明</v>
      </c>
      <c r="S15" s="331" t="str">
        <f>IFERROR(VLOOKUP($B15&amp;S$2,'デイリーデータ (2)'!$A:$F,5,FALSE),"")</f>
        <v/>
      </c>
      <c r="T15" s="331" t="str">
        <f>IFERROR(VLOOKUP($B15&amp;T$2,'デイリーデータ (2)'!$A:$F,5,FALSE),"")</f>
        <v/>
      </c>
      <c r="U15" s="331" t="str">
        <f>IFERROR(VLOOKUP($B15&amp;U$2,'デイリーデータ (2)'!$A:$F,5,FALSE),"")</f>
        <v/>
      </c>
      <c r="V15" s="331" t="str">
        <f>IFERROR(VLOOKUP($B15&amp;V$2,'デイリーデータ (2)'!$A:$F,5,FALSE),"")</f>
        <v>当</v>
      </c>
      <c r="W15" s="331" t="str">
        <f>IFERROR(VLOOKUP($B15&amp;W$2,'デイリーデータ (2)'!$A:$F,5,FALSE),"")</f>
        <v>明</v>
      </c>
      <c r="X15" s="331" t="str">
        <f>IFERROR(VLOOKUP($B15&amp;X$2,'デイリーデータ (2)'!$A:$F,5,FALSE),"")</f>
        <v>●</v>
      </c>
      <c r="Y15" s="331" t="str">
        <f>IFERROR(VLOOKUP($B15&amp;Y$2,'デイリーデータ (2)'!$A:$F,5,FALSE),"")</f>
        <v/>
      </c>
      <c r="Z15" s="331" t="str">
        <f>IFERROR(VLOOKUP($B15&amp;Z$2,'デイリーデータ (2)'!$A:$F,5,FALSE),"")</f>
        <v/>
      </c>
      <c r="AA15" s="331" t="str">
        <f>IFERROR(VLOOKUP($B15&amp;AA$2,'デイリーデータ (2)'!$A:$F,5,FALSE),"")</f>
        <v/>
      </c>
      <c r="AB15" s="331" t="str">
        <f>IFERROR(VLOOKUP($B15&amp;AB$2,'デイリーデータ (2)'!$A:$F,5,FALSE),"")</f>
        <v/>
      </c>
      <c r="AC15" s="331" t="str">
        <f>IFERROR(VLOOKUP($B15&amp;AC$2,'デイリーデータ (2)'!$A:$F,5,FALSE),"")</f>
        <v>○</v>
      </c>
      <c r="AD15" s="331" t="str">
        <f>IFERROR(VLOOKUP($B15&amp;AD$2,'デイリーデータ (2)'!$A:$F,5,FALSE),"")</f>
        <v>●</v>
      </c>
      <c r="AE15" s="331" t="str">
        <f>IFERROR(VLOOKUP($B15&amp;AE$2,'デイリーデータ (2)'!$A:$F,5,FALSE),"")</f>
        <v/>
      </c>
      <c r="AF15" s="331" t="str">
        <f>IFERROR(VLOOKUP($B15&amp;AF$2,'デイリーデータ (2)'!$A:$F,5,FALSE),"")</f>
        <v/>
      </c>
      <c r="AG15" s="331" t="str">
        <f>IFERROR(VLOOKUP($B15&amp;AG$2,'デイリーデータ (2)'!$A:$F,5,FALSE),"")</f>
        <v/>
      </c>
      <c r="AH15" s="332" t="str">
        <f>IFERROR(VLOOKUP($B15&amp;AH$2,'デイリーデータ (2)'!$A:$F,5,FALSE),"")</f>
        <v/>
      </c>
    </row>
    <row r="16" spans="1:34" ht="16" customHeight="1" x14ac:dyDescent="0.2">
      <c r="A16" s="326">
        <f>IFERROR(IF(A15+1&lt;=MAX('デイリーデータ (2)'!G:G),A15+1,""),"")</f>
        <v>13</v>
      </c>
      <c r="B16" s="327" t="str">
        <f>IFERROR(VLOOKUP(A16,スタッフ!A:C,2,FALSE),"")</f>
        <v>46963</v>
      </c>
      <c r="C16" s="328" t="str">
        <f>IFERROR(VLOOKUP(A16,スタッフ!A:C,3,FALSE),"")</f>
        <v>清水 和弥</v>
      </c>
      <c r="D16" s="329" t="str">
        <f>IFERROR(VLOOKUP($B16&amp;D$2,'デイリーデータ (2)'!$A:$F,5,FALSE),"")</f>
        <v/>
      </c>
      <c r="E16" s="331" t="str">
        <f>IFERROR(VLOOKUP($B16&amp;E$2,'デイリーデータ (2)'!$A:$F,5,FALSE),"")</f>
        <v/>
      </c>
      <c r="F16" s="331" t="str">
        <f>IFERROR(VLOOKUP($B16&amp;F$2,'デイリーデータ (2)'!$A:$F,5,FALSE),"")</f>
        <v/>
      </c>
      <c r="G16" s="331" t="str">
        <f>IFERROR(VLOOKUP($B16&amp;G$2,'デイリーデータ (2)'!$A:$F,5,FALSE),"")</f>
        <v/>
      </c>
      <c r="H16" s="331" t="str">
        <f>IFERROR(VLOOKUP($B16&amp;H$2,'デイリーデータ (2)'!$A:$F,5,FALSE),"")</f>
        <v>○</v>
      </c>
      <c r="I16" s="331" t="str">
        <f>IFERROR(VLOOKUP($B16&amp;I$2,'デイリーデータ (2)'!$A:$F,5,FALSE),"")</f>
        <v>●</v>
      </c>
      <c r="J16" s="331" t="str">
        <f>IFERROR(VLOOKUP($B16&amp;J$2,'デイリーデータ (2)'!$A:$F,5,FALSE),"")</f>
        <v/>
      </c>
      <c r="K16" s="331" t="str">
        <f>IFERROR(VLOOKUP($B16&amp;K$2,'デイリーデータ (2)'!$A:$F,5,FALSE),"")</f>
        <v/>
      </c>
      <c r="L16" s="331" t="str">
        <f>IFERROR(VLOOKUP($B16&amp;L$2,'デイリーデータ (2)'!$A:$F,5,FALSE),"")</f>
        <v/>
      </c>
      <c r="M16" s="331" t="str">
        <f>IFERROR(VLOOKUP($B16&amp;M$2,'デイリーデータ (2)'!$A:$F,5,FALSE),"")</f>
        <v/>
      </c>
      <c r="N16" s="331" t="str">
        <f>IFERROR(VLOOKUP($B16&amp;N$2,'デイリーデータ (2)'!$A:$F,5,FALSE),"")</f>
        <v/>
      </c>
      <c r="O16" s="331" t="str">
        <f>IFERROR(VLOOKUP($B16&amp;O$2,'デイリーデータ (2)'!$A:$F,5,FALSE),"")</f>
        <v>○</v>
      </c>
      <c r="P16" s="331" t="str">
        <f>IFERROR(VLOOKUP($B16&amp;P$2,'デイリーデータ (2)'!$A:$F,5,FALSE),"")</f>
        <v>●</v>
      </c>
      <c r="Q16" s="331" t="str">
        <f>IFERROR(VLOOKUP($B16&amp;Q$2,'デイリーデータ (2)'!$A:$F,5,FALSE),"")</f>
        <v/>
      </c>
      <c r="R16" s="331" t="str">
        <f>IFERROR(VLOOKUP($B16&amp;R$2,'デイリーデータ (2)'!$A:$F,5,FALSE),"")</f>
        <v/>
      </c>
      <c r="S16" s="331" t="str">
        <f>IFERROR(VLOOKUP($B16&amp;S$2,'デイリーデータ (2)'!$A:$F,5,FALSE),"")</f>
        <v/>
      </c>
      <c r="T16" s="331" t="str">
        <f>IFERROR(VLOOKUP($B16&amp;T$2,'デイリーデータ (2)'!$A:$F,5,FALSE),"")</f>
        <v/>
      </c>
      <c r="U16" s="331" t="str">
        <f>IFERROR(VLOOKUP($B16&amp;U$2,'デイリーデータ (2)'!$A:$F,5,FALSE),"")</f>
        <v/>
      </c>
      <c r="V16" s="331" t="str">
        <f>IFERROR(VLOOKUP($B16&amp;V$2,'デイリーデータ (2)'!$A:$F,5,FALSE),"")</f>
        <v>○</v>
      </c>
      <c r="W16" s="331" t="str">
        <f>IFERROR(VLOOKUP($B16&amp;W$2,'デイリーデータ (2)'!$A:$F,5,FALSE),"")</f>
        <v>●</v>
      </c>
      <c r="X16" s="331" t="str">
        <f>IFERROR(VLOOKUP($B16&amp;X$2,'デイリーデータ (2)'!$A:$F,5,FALSE),"")</f>
        <v/>
      </c>
      <c r="Y16" s="331" t="str">
        <f>IFERROR(VLOOKUP($B16&amp;Y$2,'デイリーデータ (2)'!$A:$F,5,FALSE),"")</f>
        <v/>
      </c>
      <c r="Z16" s="331" t="str">
        <f>IFERROR(VLOOKUP($B16&amp;Z$2,'デイリーデータ (2)'!$A:$F,5,FALSE),"")</f>
        <v/>
      </c>
      <c r="AA16" s="331" t="str">
        <f>IFERROR(VLOOKUP($B16&amp;AA$2,'デイリーデータ (2)'!$A:$F,5,FALSE),"")</f>
        <v/>
      </c>
      <c r="AB16" s="331" t="str">
        <f>IFERROR(VLOOKUP($B16&amp;AB$2,'デイリーデータ (2)'!$A:$F,5,FALSE),"")</f>
        <v/>
      </c>
      <c r="AC16" s="331" t="str">
        <f>IFERROR(VLOOKUP($B16&amp;AC$2,'デイリーデータ (2)'!$A:$F,5,FALSE),"")</f>
        <v>○</v>
      </c>
      <c r="AD16" s="331" t="str">
        <f>IFERROR(VLOOKUP($B16&amp;AD$2,'デイリーデータ (2)'!$A:$F,5,FALSE),"")</f>
        <v>●</v>
      </c>
      <c r="AE16" s="331" t="str">
        <f>IFERROR(VLOOKUP($B16&amp;AE$2,'デイリーデータ (2)'!$A:$F,5,FALSE),"")</f>
        <v/>
      </c>
      <c r="AF16" s="331" t="str">
        <f>IFERROR(VLOOKUP($B16&amp;AF$2,'デイリーデータ (2)'!$A:$F,5,FALSE),"")</f>
        <v/>
      </c>
      <c r="AG16" s="331" t="str">
        <f>IFERROR(VLOOKUP($B16&amp;AG$2,'デイリーデータ (2)'!$A:$F,5,FALSE),"")</f>
        <v/>
      </c>
      <c r="AH16" s="332" t="str">
        <f>IFERROR(VLOOKUP($B16&amp;AH$2,'デイリーデータ (2)'!$A:$F,5,FALSE),"")</f>
        <v/>
      </c>
    </row>
    <row r="17" spans="1:34" ht="16" customHeight="1" x14ac:dyDescent="0.2">
      <c r="A17" s="326">
        <f>IFERROR(IF(A16+1&lt;=MAX('デイリーデータ (2)'!G:G),A16+1,""),"")</f>
        <v>14</v>
      </c>
      <c r="B17" s="327" t="str">
        <f>IFERROR(VLOOKUP(A17,スタッフ!A:C,2,FALSE),"")</f>
        <v>52687</v>
      </c>
      <c r="C17" s="328" t="str">
        <f>IFERROR(VLOOKUP(A17,スタッフ!A:C,3,FALSE),"")</f>
        <v>坪野 寿恵</v>
      </c>
      <c r="D17" s="329" t="str">
        <f>IFERROR(VLOOKUP($B17&amp;D$2,'デイリーデータ (2)'!$A:$F,5,FALSE),"")</f>
        <v/>
      </c>
      <c r="E17" s="331" t="str">
        <f>IFERROR(VLOOKUP($B17&amp;E$2,'デイリーデータ (2)'!$A:$F,5,FALSE),"")</f>
        <v/>
      </c>
      <c r="F17" s="331" t="str">
        <f>IFERROR(VLOOKUP($B17&amp;F$2,'デイリーデータ (2)'!$A:$F,5,FALSE),"")</f>
        <v/>
      </c>
      <c r="G17" s="331" t="str">
        <f>IFERROR(VLOOKUP($B17&amp;G$2,'デイリーデータ (2)'!$A:$F,5,FALSE),"")</f>
        <v/>
      </c>
      <c r="H17" s="331" t="str">
        <f>IFERROR(VLOOKUP($B17&amp;H$2,'デイリーデータ (2)'!$A:$F,5,FALSE),"")</f>
        <v>○</v>
      </c>
      <c r="I17" s="331" t="str">
        <f>IFERROR(VLOOKUP($B17&amp;I$2,'デイリーデータ (2)'!$A:$F,5,FALSE),"")</f>
        <v>●</v>
      </c>
      <c r="J17" s="331" t="str">
        <f>IFERROR(VLOOKUP($B17&amp;J$2,'デイリーデータ (2)'!$A:$F,5,FALSE),"")</f>
        <v/>
      </c>
      <c r="K17" s="331" t="str">
        <f>IFERROR(VLOOKUP($B17&amp;K$2,'デイリーデータ (2)'!$A:$F,5,FALSE),"")</f>
        <v/>
      </c>
      <c r="L17" s="331" t="str">
        <f>IFERROR(VLOOKUP($B17&amp;L$2,'デイリーデータ (2)'!$A:$F,5,FALSE),"")</f>
        <v/>
      </c>
      <c r="M17" s="331" t="str">
        <f>IFERROR(VLOOKUP($B17&amp;M$2,'デイリーデータ (2)'!$A:$F,5,FALSE),"")</f>
        <v/>
      </c>
      <c r="N17" s="331" t="str">
        <f>IFERROR(VLOOKUP($B17&amp;N$2,'デイリーデータ (2)'!$A:$F,5,FALSE),"")</f>
        <v/>
      </c>
      <c r="O17" s="331" t="str">
        <f>IFERROR(VLOOKUP($B17&amp;O$2,'デイリーデータ (2)'!$A:$F,5,FALSE),"")</f>
        <v>○</v>
      </c>
      <c r="P17" s="331" t="str">
        <f>IFERROR(VLOOKUP($B17&amp;P$2,'デイリーデータ (2)'!$A:$F,5,FALSE),"")</f>
        <v>●</v>
      </c>
      <c r="Q17" s="331" t="str">
        <f>IFERROR(VLOOKUP($B17&amp;Q$2,'デイリーデータ (2)'!$A:$F,5,FALSE),"")</f>
        <v/>
      </c>
      <c r="R17" s="331" t="str">
        <f>IFERROR(VLOOKUP($B17&amp;R$2,'デイリーデータ (2)'!$A:$F,5,FALSE),"")</f>
        <v/>
      </c>
      <c r="S17" s="331" t="str">
        <f>IFERROR(VLOOKUP($B17&amp;S$2,'デイリーデータ (2)'!$A:$F,5,FALSE),"")</f>
        <v/>
      </c>
      <c r="T17" s="331" t="str">
        <f>IFERROR(VLOOKUP($B17&amp;T$2,'デイリーデータ (2)'!$A:$F,5,FALSE),"")</f>
        <v/>
      </c>
      <c r="U17" s="331" t="str">
        <f>IFERROR(VLOOKUP($B17&amp;U$2,'デイリーデータ (2)'!$A:$F,5,FALSE),"")</f>
        <v/>
      </c>
      <c r="V17" s="331" t="str">
        <f>IFERROR(VLOOKUP($B17&amp;V$2,'デイリーデータ (2)'!$A:$F,5,FALSE),"")</f>
        <v>○</v>
      </c>
      <c r="W17" s="331" t="str">
        <f>IFERROR(VLOOKUP($B17&amp;W$2,'デイリーデータ (2)'!$A:$F,5,FALSE),"")</f>
        <v>●</v>
      </c>
      <c r="X17" s="331" t="str">
        <f>IFERROR(VLOOKUP($B17&amp;X$2,'デイリーデータ (2)'!$A:$F,5,FALSE),"")</f>
        <v/>
      </c>
      <c r="Y17" s="331" t="str">
        <f>IFERROR(VLOOKUP($B17&amp;Y$2,'デイリーデータ (2)'!$A:$F,5,FALSE),"")</f>
        <v/>
      </c>
      <c r="Z17" s="331" t="str">
        <f>IFERROR(VLOOKUP($B17&amp;Z$2,'デイリーデータ (2)'!$A:$F,5,FALSE),"")</f>
        <v/>
      </c>
      <c r="AA17" s="331" t="str">
        <f>IFERROR(VLOOKUP($B17&amp;AA$2,'デイリーデータ (2)'!$A:$F,5,FALSE),"")</f>
        <v/>
      </c>
      <c r="AB17" s="331" t="str">
        <f>IFERROR(VLOOKUP($B17&amp;AB$2,'デイリーデータ (2)'!$A:$F,5,FALSE),"")</f>
        <v/>
      </c>
      <c r="AC17" s="331" t="str">
        <f>IFERROR(VLOOKUP($B17&amp;AC$2,'デイリーデータ (2)'!$A:$F,5,FALSE),"")</f>
        <v>○</v>
      </c>
      <c r="AD17" s="331" t="str">
        <f>IFERROR(VLOOKUP($B17&amp;AD$2,'デイリーデータ (2)'!$A:$F,5,FALSE),"")</f>
        <v>●</v>
      </c>
      <c r="AE17" s="331" t="str">
        <f>IFERROR(VLOOKUP($B17&amp;AE$2,'デイリーデータ (2)'!$A:$F,5,FALSE),"")</f>
        <v/>
      </c>
      <c r="AF17" s="331" t="str">
        <f>IFERROR(VLOOKUP($B17&amp;AF$2,'デイリーデータ (2)'!$A:$F,5,FALSE),"")</f>
        <v/>
      </c>
      <c r="AG17" s="331" t="str">
        <f>IFERROR(VLOOKUP($B17&amp;AG$2,'デイリーデータ (2)'!$A:$F,5,FALSE),"")</f>
        <v/>
      </c>
      <c r="AH17" s="332" t="str">
        <f>IFERROR(VLOOKUP($B17&amp;AH$2,'デイリーデータ (2)'!$A:$F,5,FALSE),"")</f>
        <v/>
      </c>
    </row>
    <row r="18" spans="1:34" ht="16" customHeight="1" x14ac:dyDescent="0.2">
      <c r="A18" s="326">
        <f>IFERROR(IF(A17+1&lt;=MAX('デイリーデータ (2)'!G:G),A17+1,""),"")</f>
        <v>15</v>
      </c>
      <c r="B18" s="327" t="str">
        <f>IFERROR(VLOOKUP(A18,スタッフ!A:C,2,FALSE),"")</f>
        <v>56712</v>
      </c>
      <c r="C18" s="328" t="str">
        <f>IFERROR(VLOOKUP(A18,スタッフ!A:C,3,FALSE),"")</f>
        <v>山田 正則</v>
      </c>
      <c r="D18" s="329" t="str">
        <f>IFERROR(VLOOKUP($B18&amp;D$2,'デイリーデータ (2)'!$A:$F,5,FALSE),"")</f>
        <v/>
      </c>
      <c r="E18" s="331" t="str">
        <f>IFERROR(VLOOKUP($B18&amp;E$2,'デイリーデータ (2)'!$A:$F,5,FALSE),"")</f>
        <v/>
      </c>
      <c r="F18" s="331" t="str">
        <f>IFERROR(VLOOKUP($B18&amp;F$2,'デイリーデータ (2)'!$A:$F,5,FALSE),"")</f>
        <v/>
      </c>
      <c r="G18" s="331" t="str">
        <f>IFERROR(VLOOKUP($B18&amp;G$2,'デイリーデータ (2)'!$A:$F,5,FALSE),"")</f>
        <v/>
      </c>
      <c r="H18" s="331" t="str">
        <f>IFERROR(VLOOKUP($B18&amp;H$2,'デイリーデータ (2)'!$A:$F,5,FALSE),"")</f>
        <v>／</v>
      </c>
      <c r="I18" s="331" t="str">
        <f>IFERROR(VLOOKUP($B18&amp;I$2,'デイリーデータ (2)'!$A:$F,5,FALSE),"")</f>
        <v>●</v>
      </c>
      <c r="J18" s="331" t="str">
        <f>IFERROR(VLOOKUP($B18&amp;J$2,'デイリーデータ (2)'!$A:$F,5,FALSE),"")</f>
        <v/>
      </c>
      <c r="K18" s="331" t="str">
        <f>IFERROR(VLOOKUP($B18&amp;K$2,'デイリーデータ (2)'!$A:$F,5,FALSE),"")</f>
        <v/>
      </c>
      <c r="L18" s="331" t="str">
        <f>IFERROR(VLOOKUP($B18&amp;L$2,'デイリーデータ (2)'!$A:$F,5,FALSE),"")</f>
        <v/>
      </c>
      <c r="M18" s="331" t="str">
        <f>IFERROR(VLOOKUP($B18&amp;M$2,'デイリーデータ (2)'!$A:$F,5,FALSE),"")</f>
        <v/>
      </c>
      <c r="N18" s="331" t="str">
        <f>IFERROR(VLOOKUP($B18&amp;N$2,'デイリーデータ (2)'!$A:$F,5,FALSE),"")</f>
        <v/>
      </c>
      <c r="O18" s="331" t="str">
        <f>IFERROR(VLOOKUP($B18&amp;O$2,'デイリーデータ (2)'!$A:$F,5,FALSE),"")</f>
        <v>○</v>
      </c>
      <c r="P18" s="331" t="str">
        <f>IFERROR(VLOOKUP($B18&amp;P$2,'デイリーデータ (2)'!$A:$F,5,FALSE),"")</f>
        <v>当</v>
      </c>
      <c r="Q18" s="331" t="str">
        <f>IFERROR(VLOOKUP($B18&amp;Q$2,'デイリーデータ (2)'!$A:$F,5,FALSE),"")</f>
        <v>明</v>
      </c>
      <c r="R18" s="331" t="str">
        <f>IFERROR(VLOOKUP($B18&amp;R$2,'デイリーデータ (2)'!$A:$F,5,FALSE),"")</f>
        <v>●</v>
      </c>
      <c r="S18" s="331" t="str">
        <f>IFERROR(VLOOKUP($B18&amp;S$2,'デイリーデータ (2)'!$A:$F,5,FALSE),"")</f>
        <v/>
      </c>
      <c r="T18" s="331" t="str">
        <f>IFERROR(VLOOKUP($B18&amp;T$2,'デイリーデータ (2)'!$A:$F,5,FALSE),"")</f>
        <v/>
      </c>
      <c r="U18" s="331" t="str">
        <f>IFERROR(VLOOKUP($B18&amp;U$2,'デイリーデータ (2)'!$A:$F,5,FALSE),"")</f>
        <v/>
      </c>
      <c r="V18" s="331" t="str">
        <f>IFERROR(VLOOKUP($B18&amp;V$2,'デイリーデータ (2)'!$A:$F,5,FALSE),"")</f>
        <v>／</v>
      </c>
      <c r="W18" s="331" t="str">
        <f>IFERROR(VLOOKUP($B18&amp;W$2,'デイリーデータ (2)'!$A:$F,5,FALSE),"")</f>
        <v>●</v>
      </c>
      <c r="X18" s="331" t="str">
        <f>IFERROR(VLOOKUP($B18&amp;X$2,'デイリーデータ (2)'!$A:$F,5,FALSE),"")</f>
        <v/>
      </c>
      <c r="Y18" s="331" t="str">
        <f>IFERROR(VLOOKUP($B18&amp;Y$2,'デイリーデータ (2)'!$A:$F,5,FALSE),"")</f>
        <v/>
      </c>
      <c r="Z18" s="331" t="str">
        <f>IFERROR(VLOOKUP($B18&amp;Z$2,'デイリーデータ (2)'!$A:$F,5,FALSE),"")</f>
        <v/>
      </c>
      <c r="AA18" s="331" t="str">
        <f>IFERROR(VLOOKUP($B18&amp;AA$2,'デイリーデータ (2)'!$A:$F,5,FALSE),"")</f>
        <v/>
      </c>
      <c r="AB18" s="331" t="str">
        <f>IFERROR(VLOOKUP($B18&amp;AB$2,'デイリーデータ (2)'!$A:$F,5,FALSE),"")</f>
        <v/>
      </c>
      <c r="AC18" s="331" t="str">
        <f>IFERROR(VLOOKUP($B18&amp;AC$2,'デイリーデータ (2)'!$A:$F,5,FALSE),"")</f>
        <v>○</v>
      </c>
      <c r="AD18" s="331" t="str">
        <f>IFERROR(VLOOKUP($B18&amp;AD$2,'デイリーデータ (2)'!$A:$F,5,FALSE),"")</f>
        <v>当</v>
      </c>
      <c r="AE18" s="331" t="str">
        <f>IFERROR(VLOOKUP($B18&amp;AE$2,'デイリーデータ (2)'!$A:$F,5,FALSE),"")</f>
        <v>明</v>
      </c>
      <c r="AF18" s="331" t="str">
        <f>IFERROR(VLOOKUP($B18&amp;AF$2,'デイリーデータ (2)'!$A:$F,5,FALSE),"")</f>
        <v>●</v>
      </c>
      <c r="AG18" s="331" t="str">
        <f>IFERROR(VLOOKUP($B18&amp;AG$2,'デイリーデータ (2)'!$A:$F,5,FALSE),"")</f>
        <v/>
      </c>
      <c r="AH18" s="332" t="str">
        <f>IFERROR(VLOOKUP($B18&amp;AH$2,'デイリーデータ (2)'!$A:$F,5,FALSE),"")</f>
        <v/>
      </c>
    </row>
    <row r="19" spans="1:34" ht="16" customHeight="1" x14ac:dyDescent="0.2">
      <c r="A19" s="326">
        <f>IFERROR(IF(A18+1&lt;=MAX('デイリーデータ (2)'!G:G),A18+1,""),"")</f>
        <v>16</v>
      </c>
      <c r="B19" s="327" t="str">
        <f>IFERROR(VLOOKUP(A19,スタッフ!A:C,2,FALSE),"")</f>
        <v>97962</v>
      </c>
      <c r="C19" s="328" t="str">
        <f>IFERROR(VLOOKUP(A19,スタッフ!A:C,3,FALSE),"")</f>
        <v>林 亮子</v>
      </c>
      <c r="D19" s="329" t="s">
        <v>158</v>
      </c>
      <c r="E19" s="331" t="s">
        <v>158</v>
      </c>
      <c r="F19" s="331" t="s">
        <v>158</v>
      </c>
      <c r="G19" s="331" t="s">
        <v>158</v>
      </c>
      <c r="H19" s="331" t="s">
        <v>158</v>
      </c>
      <c r="I19" s="331" t="s">
        <v>158</v>
      </c>
      <c r="J19" s="331" t="s">
        <v>158</v>
      </c>
      <c r="K19" s="331" t="s">
        <v>158</v>
      </c>
      <c r="L19" s="331" t="s">
        <v>158</v>
      </c>
      <c r="M19" s="331" t="s">
        <v>158</v>
      </c>
      <c r="N19" s="331" t="s">
        <v>158</v>
      </c>
      <c r="O19" s="331" t="s">
        <v>158</v>
      </c>
      <c r="P19" s="331" t="s">
        <v>158</v>
      </c>
      <c r="Q19" s="331" t="s">
        <v>158</v>
      </c>
      <c r="R19" s="331" t="s">
        <v>158</v>
      </c>
      <c r="S19" s="331" t="s">
        <v>158</v>
      </c>
      <c r="T19" s="331" t="s">
        <v>158</v>
      </c>
      <c r="U19" s="331" t="s">
        <v>158</v>
      </c>
      <c r="V19" s="331" t="s">
        <v>158</v>
      </c>
      <c r="W19" s="331" t="s">
        <v>158</v>
      </c>
      <c r="X19" s="331" t="s">
        <v>158</v>
      </c>
      <c r="Y19" s="331" t="s">
        <v>158</v>
      </c>
      <c r="Z19" s="331" t="s">
        <v>158</v>
      </c>
      <c r="AA19" s="331" t="s">
        <v>158</v>
      </c>
      <c r="AB19" s="331" t="s">
        <v>158</v>
      </c>
      <c r="AC19" s="331" t="s">
        <v>158</v>
      </c>
      <c r="AD19" s="331" t="s">
        <v>158</v>
      </c>
      <c r="AE19" s="331" t="s">
        <v>158</v>
      </c>
      <c r="AF19" s="331" t="s">
        <v>158</v>
      </c>
      <c r="AG19" s="331" t="s">
        <v>158</v>
      </c>
      <c r="AH19" s="332" t="s">
        <v>158</v>
      </c>
    </row>
    <row r="20" spans="1:34" ht="16" customHeight="1" x14ac:dyDescent="0.2">
      <c r="A20" s="326">
        <f>IFERROR(IF(A19+1&lt;=MAX('デイリーデータ (2)'!G:G),A19+1,""),"")</f>
        <v>17</v>
      </c>
      <c r="B20" s="327" t="str">
        <f>IFERROR(VLOOKUP(A20,スタッフ!A:C,2,FALSE),"")</f>
        <v>103814</v>
      </c>
      <c r="C20" s="328" t="str">
        <f>IFERROR(VLOOKUP(A20,スタッフ!A:C,3,FALSE),"")</f>
        <v>田村 能之</v>
      </c>
      <c r="D20" s="329" t="str">
        <f>IFERROR(VLOOKUP($B20&amp;D$2,'デイリーデータ (2)'!$A:$F,5,FALSE),"")</f>
        <v/>
      </c>
      <c r="E20" s="331" t="str">
        <f>IFERROR(VLOOKUP($B20&amp;E$2,'デイリーデータ (2)'!$A:$F,5,FALSE),"")</f>
        <v/>
      </c>
      <c r="F20" s="331" t="str">
        <f>IFERROR(VLOOKUP($B20&amp;F$2,'デイリーデータ (2)'!$A:$F,5,FALSE),"")</f>
        <v/>
      </c>
      <c r="G20" s="331" t="str">
        <f>IFERROR(VLOOKUP($B20&amp;G$2,'デイリーデータ (2)'!$A:$F,5,FALSE),"")</f>
        <v/>
      </c>
      <c r="H20" s="331" t="str">
        <f>IFERROR(VLOOKUP($B20&amp;H$2,'デイリーデータ (2)'!$A:$F,5,FALSE),"")</f>
        <v>当</v>
      </c>
      <c r="I20" s="331" t="str">
        <f>IFERROR(VLOOKUP($B20&amp;I$2,'デイリーデータ (2)'!$A:$F,5,FALSE),"")</f>
        <v>明</v>
      </c>
      <c r="J20" s="331" t="str">
        <f>IFERROR(VLOOKUP($B20&amp;J$2,'デイリーデータ (2)'!$A:$F,5,FALSE),"")</f>
        <v>●</v>
      </c>
      <c r="K20" s="331" t="str">
        <f>IFERROR(VLOOKUP($B20&amp;K$2,'デイリーデータ (2)'!$A:$F,5,FALSE),"")</f>
        <v/>
      </c>
      <c r="L20" s="331" t="str">
        <f>IFERROR(VLOOKUP($B20&amp;L$2,'デイリーデータ (2)'!$A:$F,5,FALSE),"")</f>
        <v/>
      </c>
      <c r="M20" s="331" t="str">
        <f>IFERROR(VLOOKUP($B20&amp;M$2,'デイリーデータ (2)'!$A:$F,5,FALSE),"")</f>
        <v>当</v>
      </c>
      <c r="N20" s="331" t="str">
        <f>IFERROR(VLOOKUP($B20&amp;N$2,'デイリーデータ (2)'!$A:$F,5,FALSE),"")</f>
        <v>明</v>
      </c>
      <c r="O20" s="331" t="str">
        <f>IFERROR(VLOOKUP($B20&amp;O$2,'デイリーデータ (2)'!$A:$F,5,FALSE),"")</f>
        <v>○</v>
      </c>
      <c r="P20" s="331" t="str">
        <f>IFERROR(VLOOKUP($B20&amp;P$2,'デイリーデータ (2)'!$A:$F,5,FALSE),"")</f>
        <v>●</v>
      </c>
      <c r="Q20" s="331" t="str">
        <f>IFERROR(VLOOKUP($B20&amp;Q$2,'デイリーデータ (2)'!$A:$F,5,FALSE),"")</f>
        <v/>
      </c>
      <c r="R20" s="331" t="str">
        <f>IFERROR(VLOOKUP($B20&amp;R$2,'デイリーデータ (2)'!$A:$F,5,FALSE),"")</f>
        <v/>
      </c>
      <c r="S20" s="331" t="str">
        <f>IFERROR(VLOOKUP($B20&amp;S$2,'デイリーデータ (2)'!$A:$F,5,FALSE),"")</f>
        <v/>
      </c>
      <c r="T20" s="331" t="str">
        <f>IFERROR(VLOOKUP($B20&amp;T$2,'デイリーデータ (2)'!$A:$F,5,FALSE),"")</f>
        <v/>
      </c>
      <c r="U20" s="331" t="str">
        <f>IFERROR(VLOOKUP($B20&amp;U$2,'デイリーデータ (2)'!$A:$F,5,FALSE),"")</f>
        <v>当</v>
      </c>
      <c r="V20" s="331" t="str">
        <f>IFERROR(VLOOKUP($B20&amp;V$2,'デイリーデータ (2)'!$A:$F,5,FALSE),"")</f>
        <v>明</v>
      </c>
      <c r="W20" s="331" t="str">
        <f>IFERROR(VLOOKUP($B20&amp;W$2,'デイリーデータ (2)'!$A:$F,5,FALSE),"")</f>
        <v>●</v>
      </c>
      <c r="X20" s="331" t="str">
        <f>IFERROR(VLOOKUP($B20&amp;X$2,'デイリーデータ (2)'!$A:$F,5,FALSE),"")</f>
        <v/>
      </c>
      <c r="Y20" s="331" t="str">
        <f>IFERROR(VLOOKUP($B20&amp;Y$2,'デイリーデータ (2)'!$A:$F,5,FALSE),"")</f>
        <v/>
      </c>
      <c r="Z20" s="331" t="str">
        <f>IFERROR(VLOOKUP($B20&amp;Z$2,'デイリーデータ (2)'!$A:$F,5,FALSE),"")</f>
        <v/>
      </c>
      <c r="AA20" s="331" t="str">
        <f>IFERROR(VLOOKUP($B20&amp;AA$2,'デイリーデータ (2)'!$A:$F,5,FALSE),"")</f>
        <v/>
      </c>
      <c r="AB20" s="331" t="str">
        <f>IFERROR(VLOOKUP($B20&amp;AB$2,'デイリーデータ (2)'!$A:$F,5,FALSE),"")</f>
        <v/>
      </c>
      <c r="AC20" s="331" t="str">
        <f>IFERROR(VLOOKUP($B20&amp;AC$2,'デイリーデータ (2)'!$A:$F,5,FALSE),"")</f>
        <v>○</v>
      </c>
      <c r="AD20" s="331" t="str">
        <f>IFERROR(VLOOKUP($B20&amp;AD$2,'デイリーデータ (2)'!$A:$F,5,FALSE),"")</f>
        <v>●</v>
      </c>
      <c r="AE20" s="331" t="str">
        <f>IFERROR(VLOOKUP($B20&amp;AE$2,'デイリーデータ (2)'!$A:$F,5,FALSE),"")</f>
        <v/>
      </c>
      <c r="AF20" s="331" t="str">
        <f>IFERROR(VLOOKUP($B20&amp;AF$2,'デイリーデータ (2)'!$A:$F,5,FALSE),"")</f>
        <v>当</v>
      </c>
      <c r="AG20" s="331" t="str">
        <f>IFERROR(VLOOKUP($B20&amp;AG$2,'デイリーデータ (2)'!$A:$F,5,FALSE),"")</f>
        <v>明</v>
      </c>
      <c r="AH20" s="332" t="str">
        <f>IFERROR(VLOOKUP($B20&amp;AH$2,'デイリーデータ (2)'!$A:$F,5,FALSE),"")</f>
        <v/>
      </c>
    </row>
    <row r="21" spans="1:34" ht="16" customHeight="1" x14ac:dyDescent="0.2">
      <c r="A21" s="326">
        <f>IFERROR(IF(A20+1&lt;=MAX('デイリーデータ (2)'!G:G),A20+1,""),"")</f>
        <v>18</v>
      </c>
      <c r="B21" s="327" t="str">
        <f>IFERROR(VLOOKUP(A21,スタッフ!A:C,2,FALSE),"")</f>
        <v>109997</v>
      </c>
      <c r="C21" s="328" t="str">
        <f>IFERROR(VLOOKUP(A21,スタッフ!A:C,3,FALSE),"")</f>
        <v>庵 緋沙子</v>
      </c>
      <c r="D21" s="329" t="str">
        <f>IFERROR(VLOOKUP($B21&amp;D$2,'デイリーデータ (2)'!$A:$F,5,FALSE),"")</f>
        <v/>
      </c>
      <c r="E21" s="331" t="str">
        <f>IFERROR(VLOOKUP($B21&amp;E$2,'デイリーデータ (2)'!$A:$F,5,FALSE),"")</f>
        <v/>
      </c>
      <c r="F21" s="331" t="str">
        <f>IFERROR(VLOOKUP($B21&amp;F$2,'デイリーデータ (2)'!$A:$F,5,FALSE),"")</f>
        <v/>
      </c>
      <c r="G21" s="331" t="str">
        <f>IFERROR(VLOOKUP($B21&amp;G$2,'デイリーデータ (2)'!$A:$F,5,FALSE),"")</f>
        <v/>
      </c>
      <c r="H21" s="331" t="str">
        <f>IFERROR(VLOOKUP($B21&amp;H$2,'デイリーデータ (2)'!$A:$F,5,FALSE),"")</f>
        <v>○</v>
      </c>
      <c r="I21" s="331" t="str">
        <f>IFERROR(VLOOKUP($B21&amp;I$2,'デイリーデータ (2)'!$A:$F,5,FALSE),"")</f>
        <v>●</v>
      </c>
      <c r="J21" s="331" t="str">
        <f>IFERROR(VLOOKUP($B21&amp;J$2,'デイリーデータ (2)'!$A:$F,5,FALSE),"")</f>
        <v>当</v>
      </c>
      <c r="K21" s="331" t="str">
        <f>IFERROR(VLOOKUP($B21&amp;K$2,'デイリーデータ (2)'!$A:$F,5,FALSE),"")</f>
        <v>明</v>
      </c>
      <c r="L21" s="331" t="str">
        <f>IFERROR(VLOOKUP($B21&amp;L$2,'デイリーデータ (2)'!$A:$F,5,FALSE),"")</f>
        <v/>
      </c>
      <c r="M21" s="331" t="str">
        <f>IFERROR(VLOOKUP($B21&amp;M$2,'デイリーデータ (2)'!$A:$F,5,FALSE),"")</f>
        <v/>
      </c>
      <c r="N21" s="331" t="str">
        <f>IFERROR(VLOOKUP($B21&amp;N$2,'デイリーデータ (2)'!$A:$F,5,FALSE),"")</f>
        <v/>
      </c>
      <c r="O21" s="331" t="str">
        <f>IFERROR(VLOOKUP($B21&amp;O$2,'デイリーデータ (2)'!$A:$F,5,FALSE),"")</f>
        <v>当</v>
      </c>
      <c r="P21" s="331" t="str">
        <f>IFERROR(VLOOKUP($B21&amp;P$2,'デイリーデータ (2)'!$A:$F,5,FALSE),"")</f>
        <v>明</v>
      </c>
      <c r="Q21" s="331" t="str">
        <f>IFERROR(VLOOKUP($B21&amp;Q$2,'デイリーデータ (2)'!$A:$F,5,FALSE),"")</f>
        <v>●</v>
      </c>
      <c r="R21" s="331" t="str">
        <f>IFERROR(VLOOKUP($B21&amp;R$2,'デイリーデータ (2)'!$A:$F,5,FALSE),"")</f>
        <v/>
      </c>
      <c r="S21" s="331" t="str">
        <f>IFERROR(VLOOKUP($B21&amp;S$2,'デイリーデータ (2)'!$A:$F,5,FALSE),"")</f>
        <v/>
      </c>
      <c r="T21" s="331" t="str">
        <f>IFERROR(VLOOKUP($B21&amp;T$2,'デイリーデータ (2)'!$A:$F,5,FALSE),"")</f>
        <v/>
      </c>
      <c r="U21" s="331" t="str">
        <f>IFERROR(VLOOKUP($B21&amp;U$2,'デイリーデータ (2)'!$A:$F,5,FALSE),"")</f>
        <v/>
      </c>
      <c r="V21" s="331" t="str">
        <f>IFERROR(VLOOKUP($B21&amp;V$2,'デイリーデータ (2)'!$A:$F,5,FALSE),"")</f>
        <v>○</v>
      </c>
      <c r="W21" s="331" t="str">
        <f>IFERROR(VLOOKUP($B21&amp;W$2,'デイリーデータ (2)'!$A:$F,5,FALSE),"")</f>
        <v>●</v>
      </c>
      <c r="X21" s="331" t="str">
        <f>IFERROR(VLOOKUP($B21&amp;X$2,'デイリーデータ (2)'!$A:$F,5,FALSE),"")</f>
        <v>当</v>
      </c>
      <c r="Y21" s="331" t="str">
        <f>IFERROR(VLOOKUP($B21&amp;Y$2,'デイリーデータ (2)'!$A:$F,5,FALSE),"")</f>
        <v>明</v>
      </c>
      <c r="Z21" s="331" t="str">
        <f>IFERROR(VLOOKUP($B21&amp;Z$2,'デイリーデータ (2)'!$A:$F,5,FALSE),"")</f>
        <v/>
      </c>
      <c r="AA21" s="331" t="str">
        <f>IFERROR(VLOOKUP($B21&amp;AA$2,'デイリーデータ (2)'!$A:$F,5,FALSE),"")</f>
        <v/>
      </c>
      <c r="AB21" s="331" t="str">
        <f>IFERROR(VLOOKUP($B21&amp;AB$2,'デイリーデータ (2)'!$A:$F,5,FALSE),"")</f>
        <v/>
      </c>
      <c r="AC21" s="331" t="str">
        <f>IFERROR(VLOOKUP($B21&amp;AC$2,'デイリーデータ (2)'!$A:$F,5,FALSE),"")</f>
        <v>／</v>
      </c>
      <c r="AD21" s="331" t="str">
        <f>IFERROR(VLOOKUP($B21&amp;AD$2,'デイリーデータ (2)'!$A:$F,5,FALSE),"")</f>
        <v>●</v>
      </c>
      <c r="AE21" s="331" t="str">
        <f>IFERROR(VLOOKUP($B21&amp;AE$2,'デイリーデータ (2)'!$A:$F,5,FALSE),"")</f>
        <v/>
      </c>
      <c r="AF21" s="331" t="str">
        <f>IFERROR(VLOOKUP($B21&amp;AF$2,'デイリーデータ (2)'!$A:$F,5,FALSE),"")</f>
        <v/>
      </c>
      <c r="AG21" s="331" t="str">
        <f>IFERROR(VLOOKUP($B21&amp;AG$2,'デイリーデータ (2)'!$A:$F,5,FALSE),"")</f>
        <v/>
      </c>
      <c r="AH21" s="332" t="str">
        <f>IFERROR(VLOOKUP($B21&amp;AH$2,'デイリーデータ (2)'!$A:$F,5,FALSE),"")</f>
        <v/>
      </c>
    </row>
    <row r="22" spans="1:34" ht="16" customHeight="1" x14ac:dyDescent="0.2">
      <c r="A22" s="326">
        <f>IFERROR(IF(A21+1&lt;=MAX('デイリーデータ (2)'!G:G),A21+1,""),"")</f>
        <v>19</v>
      </c>
      <c r="B22" s="327" t="str">
        <f>IFERROR(VLOOKUP(A22,スタッフ!A:C,2,FALSE),"")</f>
        <v>79269</v>
      </c>
      <c r="C22" s="328" t="str">
        <f>IFERROR(VLOOKUP(A22,スタッフ!A:C,3,FALSE),"")</f>
        <v>冨田 紗詠子</v>
      </c>
      <c r="D22" s="329" t="str">
        <f>IFERROR(VLOOKUP($B22&amp;D$2,'デイリーデータ (2)'!$A:$F,5,FALSE),"")</f>
        <v/>
      </c>
      <c r="E22" s="331" t="str">
        <f>IFERROR(VLOOKUP($B22&amp;E$2,'デイリーデータ (2)'!$A:$F,5,FALSE),"")</f>
        <v/>
      </c>
      <c r="F22" s="331" t="str">
        <f>IFERROR(VLOOKUP($B22&amp;F$2,'デイリーデータ (2)'!$A:$F,5,FALSE),"")</f>
        <v/>
      </c>
      <c r="G22" s="331" t="str">
        <f>IFERROR(VLOOKUP($B22&amp;G$2,'デイリーデータ (2)'!$A:$F,5,FALSE),"")</f>
        <v/>
      </c>
      <c r="H22" s="331" t="str">
        <f>IFERROR(VLOOKUP($B22&amp;H$2,'デイリーデータ (2)'!$A:$F,5,FALSE),"")</f>
        <v>○</v>
      </c>
      <c r="I22" s="331" t="str">
        <f>IFERROR(VLOOKUP($B22&amp;I$2,'デイリーデータ (2)'!$A:$F,5,FALSE),"")</f>
        <v>●</v>
      </c>
      <c r="J22" s="331" t="str">
        <f>IFERROR(VLOOKUP($B22&amp;J$2,'デイリーデータ (2)'!$A:$F,5,FALSE),"")</f>
        <v/>
      </c>
      <c r="K22" s="331" t="str">
        <f>IFERROR(VLOOKUP($B22&amp;K$2,'デイリーデータ (2)'!$A:$F,5,FALSE),"")</f>
        <v/>
      </c>
      <c r="L22" s="331" t="str">
        <f>IFERROR(VLOOKUP($B22&amp;L$2,'デイリーデータ (2)'!$A:$F,5,FALSE),"")</f>
        <v/>
      </c>
      <c r="M22" s="331" t="str">
        <f>IFERROR(VLOOKUP($B22&amp;M$2,'デイリーデータ (2)'!$A:$F,5,FALSE),"")</f>
        <v/>
      </c>
      <c r="N22" s="331" t="str">
        <f>IFERROR(VLOOKUP($B22&amp;N$2,'デイリーデータ (2)'!$A:$F,5,FALSE),"")</f>
        <v/>
      </c>
      <c r="O22" s="331" t="str">
        <f>IFERROR(VLOOKUP($B22&amp;O$2,'デイリーデータ (2)'!$A:$F,5,FALSE),"")</f>
        <v>○</v>
      </c>
      <c r="P22" s="331" t="str">
        <f>IFERROR(VLOOKUP($B22&amp;P$2,'デイリーデータ (2)'!$A:$F,5,FALSE),"")</f>
        <v>●</v>
      </c>
      <c r="Q22" s="331" t="str">
        <f>IFERROR(VLOOKUP($B22&amp;Q$2,'デイリーデータ (2)'!$A:$F,5,FALSE),"")</f>
        <v/>
      </c>
      <c r="R22" s="331" t="str">
        <f>IFERROR(VLOOKUP($B22&amp;R$2,'デイリーデータ (2)'!$A:$F,5,FALSE),"")</f>
        <v/>
      </c>
      <c r="S22" s="331" t="str">
        <f>IFERROR(VLOOKUP($B22&amp;S$2,'デイリーデータ (2)'!$A:$F,5,FALSE),"")</f>
        <v/>
      </c>
      <c r="T22" s="331" t="str">
        <f>IFERROR(VLOOKUP($B22&amp;T$2,'デイリーデータ (2)'!$A:$F,5,FALSE),"")</f>
        <v/>
      </c>
      <c r="U22" s="331" t="str">
        <f>IFERROR(VLOOKUP($B22&amp;U$2,'デイリーデータ (2)'!$A:$F,5,FALSE),"")</f>
        <v/>
      </c>
      <c r="V22" s="331" t="str">
        <f>IFERROR(VLOOKUP($B22&amp;V$2,'デイリーデータ (2)'!$A:$F,5,FALSE),"")</f>
        <v>○</v>
      </c>
      <c r="W22" s="331" t="str">
        <f>IFERROR(VLOOKUP($B22&amp;W$2,'デイリーデータ (2)'!$A:$F,5,FALSE),"")</f>
        <v>●</v>
      </c>
      <c r="X22" s="331" t="str">
        <f>IFERROR(VLOOKUP($B22&amp;X$2,'デイリーデータ (2)'!$A:$F,5,FALSE),"")</f>
        <v/>
      </c>
      <c r="Y22" s="331" t="str">
        <f>IFERROR(VLOOKUP($B22&amp;Y$2,'デイリーデータ (2)'!$A:$F,5,FALSE),"")</f>
        <v/>
      </c>
      <c r="Z22" s="331" t="str">
        <f>IFERROR(VLOOKUP($B22&amp;Z$2,'デイリーデータ (2)'!$A:$F,5,FALSE),"")</f>
        <v/>
      </c>
      <c r="AA22" s="331" t="str">
        <f>IFERROR(VLOOKUP($B22&amp;AA$2,'デイリーデータ (2)'!$A:$F,5,FALSE),"")</f>
        <v/>
      </c>
      <c r="AB22" s="331" t="str">
        <f>IFERROR(VLOOKUP($B22&amp;AB$2,'デイリーデータ (2)'!$A:$F,5,FALSE),"")</f>
        <v/>
      </c>
      <c r="AC22" s="331" t="str">
        <f>IFERROR(VLOOKUP($B22&amp;AC$2,'デイリーデータ (2)'!$A:$F,5,FALSE),"")</f>
        <v>○</v>
      </c>
      <c r="AD22" s="331" t="str">
        <f>IFERROR(VLOOKUP($B22&amp;AD$2,'デイリーデータ (2)'!$A:$F,5,FALSE),"")</f>
        <v>●</v>
      </c>
      <c r="AE22" s="331" t="str">
        <f>IFERROR(VLOOKUP($B22&amp;AE$2,'デイリーデータ (2)'!$A:$F,5,FALSE),"")</f>
        <v/>
      </c>
      <c r="AF22" s="331" t="str">
        <f>IFERROR(VLOOKUP($B22&amp;AF$2,'デイリーデータ (2)'!$A:$F,5,FALSE),"")</f>
        <v/>
      </c>
      <c r="AG22" s="331" t="str">
        <f>IFERROR(VLOOKUP($B22&amp;AG$2,'デイリーデータ (2)'!$A:$F,5,FALSE),"")</f>
        <v/>
      </c>
      <c r="AH22" s="332" t="str">
        <f>IFERROR(VLOOKUP($B22&amp;AH$2,'デイリーデータ (2)'!$A:$F,5,FALSE),"")</f>
        <v/>
      </c>
    </row>
    <row r="23" spans="1:34" ht="16" customHeight="1" x14ac:dyDescent="0.2">
      <c r="A23" s="326">
        <f>IFERROR(IF(A22+1&lt;=MAX('デイリーデータ (2)'!G:G),A22+1,""),"")</f>
        <v>20</v>
      </c>
      <c r="B23" s="327" t="str">
        <f>IFERROR(VLOOKUP(A23,スタッフ!A:C,2,FALSE),"")</f>
        <v>88777</v>
      </c>
      <c r="C23" s="328" t="str">
        <f>IFERROR(VLOOKUP(A23,スタッフ!A:C,3,FALSE),"")</f>
        <v>黒田 奈菜子</v>
      </c>
      <c r="D23" s="329" t="str">
        <f>IFERROR(VLOOKUP($B23&amp;D$2,'デイリーデータ (2)'!$A:$F,5,FALSE),"")</f>
        <v/>
      </c>
      <c r="E23" s="331" t="str">
        <f>IFERROR(VLOOKUP($B23&amp;E$2,'デイリーデータ (2)'!$A:$F,5,FALSE),"")</f>
        <v/>
      </c>
      <c r="F23" s="331" t="str">
        <f>IFERROR(VLOOKUP($B23&amp;F$2,'デイリーデータ (2)'!$A:$F,5,FALSE),"")</f>
        <v/>
      </c>
      <c r="G23" s="331" t="str">
        <f>IFERROR(VLOOKUP($B23&amp;G$2,'デイリーデータ (2)'!$A:$F,5,FALSE),"")</f>
        <v/>
      </c>
      <c r="H23" s="331" t="str">
        <f>IFERROR(VLOOKUP($B23&amp;H$2,'デイリーデータ (2)'!$A:$F,5,FALSE),"")</f>
        <v>○</v>
      </c>
      <c r="I23" s="331" t="str">
        <f>IFERROR(VLOOKUP($B23&amp;I$2,'デイリーデータ (2)'!$A:$F,5,FALSE),"")</f>
        <v>●</v>
      </c>
      <c r="J23" s="331" t="str">
        <f>IFERROR(VLOOKUP($B23&amp;J$2,'デイリーデータ (2)'!$A:$F,5,FALSE),"")</f>
        <v/>
      </c>
      <c r="K23" s="331" t="str">
        <f>IFERROR(VLOOKUP($B23&amp;K$2,'デイリーデータ (2)'!$A:$F,5,FALSE),"")</f>
        <v/>
      </c>
      <c r="L23" s="331" t="str">
        <f>IFERROR(VLOOKUP($B23&amp;L$2,'デイリーデータ (2)'!$A:$F,5,FALSE),"")</f>
        <v/>
      </c>
      <c r="M23" s="331" t="str">
        <f>IFERROR(VLOOKUP($B23&amp;M$2,'デイリーデータ (2)'!$A:$F,5,FALSE),"")</f>
        <v/>
      </c>
      <c r="N23" s="331" t="str">
        <f>IFERROR(VLOOKUP($B23&amp;N$2,'デイリーデータ (2)'!$A:$F,5,FALSE),"")</f>
        <v/>
      </c>
      <c r="O23" s="331" t="str">
        <f>IFERROR(VLOOKUP($B23&amp;O$2,'デイリーデータ (2)'!$A:$F,5,FALSE),"")</f>
        <v>○</v>
      </c>
      <c r="P23" s="331" t="str">
        <f>IFERROR(VLOOKUP($B23&amp;P$2,'デイリーデータ (2)'!$A:$F,5,FALSE),"")</f>
        <v>●</v>
      </c>
      <c r="Q23" s="331" t="str">
        <f>IFERROR(VLOOKUP($B23&amp;Q$2,'デイリーデータ (2)'!$A:$F,5,FALSE),"")</f>
        <v/>
      </c>
      <c r="R23" s="331" t="str">
        <f>IFERROR(VLOOKUP($B23&amp;R$2,'デイリーデータ (2)'!$A:$F,5,FALSE),"")</f>
        <v/>
      </c>
      <c r="S23" s="331" t="str">
        <f>IFERROR(VLOOKUP($B23&amp;S$2,'デイリーデータ (2)'!$A:$F,5,FALSE),"")</f>
        <v/>
      </c>
      <c r="T23" s="331" t="str">
        <f>IFERROR(VLOOKUP($B23&amp;T$2,'デイリーデータ (2)'!$A:$F,5,FALSE),"")</f>
        <v/>
      </c>
      <c r="U23" s="331" t="str">
        <f>IFERROR(VLOOKUP($B23&amp;U$2,'デイリーデータ (2)'!$A:$F,5,FALSE),"")</f>
        <v/>
      </c>
      <c r="V23" s="331" t="str">
        <f>IFERROR(VLOOKUP($B23&amp;V$2,'デイリーデータ (2)'!$A:$F,5,FALSE),"")</f>
        <v>○</v>
      </c>
      <c r="W23" s="331" t="str">
        <f>IFERROR(VLOOKUP($B23&amp;W$2,'デイリーデータ (2)'!$A:$F,5,FALSE),"")</f>
        <v>●</v>
      </c>
      <c r="X23" s="331" t="str">
        <f>IFERROR(VLOOKUP($B23&amp;X$2,'デイリーデータ (2)'!$A:$F,5,FALSE),"")</f>
        <v/>
      </c>
      <c r="Y23" s="331" t="str">
        <f>IFERROR(VLOOKUP($B23&amp;Y$2,'デイリーデータ (2)'!$A:$F,5,FALSE),"")</f>
        <v/>
      </c>
      <c r="Z23" s="331" t="str">
        <f>IFERROR(VLOOKUP($B23&amp;Z$2,'デイリーデータ (2)'!$A:$F,5,FALSE),"")</f>
        <v/>
      </c>
      <c r="AA23" s="331" t="str">
        <f>IFERROR(VLOOKUP($B23&amp;AA$2,'デイリーデータ (2)'!$A:$F,5,FALSE),"")</f>
        <v/>
      </c>
      <c r="AB23" s="331" t="str">
        <f>IFERROR(VLOOKUP($B23&amp;AB$2,'デイリーデータ (2)'!$A:$F,5,FALSE),"")</f>
        <v/>
      </c>
      <c r="AC23" s="331" t="str">
        <f>IFERROR(VLOOKUP($B23&amp;AC$2,'デイリーデータ (2)'!$A:$F,5,FALSE),"")</f>
        <v>○</v>
      </c>
      <c r="AD23" s="331" t="str">
        <f>IFERROR(VLOOKUP($B23&amp;AD$2,'デイリーデータ (2)'!$A:$F,5,FALSE),"")</f>
        <v>●</v>
      </c>
      <c r="AE23" s="331" t="str">
        <f>IFERROR(VLOOKUP($B23&amp;AE$2,'デイリーデータ (2)'!$A:$F,5,FALSE),"")</f>
        <v/>
      </c>
      <c r="AF23" s="331" t="str">
        <f>IFERROR(VLOOKUP($B23&amp;AF$2,'デイリーデータ (2)'!$A:$F,5,FALSE),"")</f>
        <v/>
      </c>
      <c r="AG23" s="331" t="str">
        <f>IFERROR(VLOOKUP($B23&amp;AG$2,'デイリーデータ (2)'!$A:$F,5,FALSE),"")</f>
        <v/>
      </c>
      <c r="AH23" s="332" t="str">
        <f>IFERROR(VLOOKUP($B23&amp;AH$2,'デイリーデータ (2)'!$A:$F,5,FALSE),"")</f>
        <v/>
      </c>
    </row>
    <row r="24" spans="1:34" ht="16" customHeight="1" x14ac:dyDescent="0.2">
      <c r="A24" s="326">
        <f>IFERROR(IF(A23+1&lt;=MAX('デイリーデータ (2)'!G:G),A23+1,""),"")</f>
        <v>21</v>
      </c>
      <c r="B24" s="327" t="str">
        <f>IFERROR(VLOOKUP(A24,スタッフ!A:C,2,FALSE),"")</f>
        <v>94908</v>
      </c>
      <c r="C24" s="328" t="str">
        <f>IFERROR(VLOOKUP(A24,スタッフ!A:C,3,FALSE),"")</f>
        <v>長迫 千寛</v>
      </c>
      <c r="D24" s="329" t="str">
        <f>IFERROR(VLOOKUP($B24&amp;D$2,'デイリーデータ (2)'!$A:$F,5,FALSE),"")</f>
        <v/>
      </c>
      <c r="E24" s="331" t="str">
        <f>IFERROR(VLOOKUP($B24&amp;E$2,'デイリーデータ (2)'!$A:$F,5,FALSE),"")</f>
        <v/>
      </c>
      <c r="F24" s="331" t="str">
        <f>IFERROR(VLOOKUP($B24&amp;F$2,'デイリーデータ (2)'!$A:$F,5,FALSE),"")</f>
        <v/>
      </c>
      <c r="G24" s="331" t="str">
        <f>IFERROR(VLOOKUP($B24&amp;G$2,'デイリーデータ (2)'!$A:$F,5,FALSE),"")</f>
        <v/>
      </c>
      <c r="H24" s="331" t="str">
        <f>IFERROR(VLOOKUP($B24&amp;H$2,'デイリーデータ (2)'!$A:$F,5,FALSE),"")</f>
        <v>○</v>
      </c>
      <c r="I24" s="331" t="str">
        <f>IFERROR(VLOOKUP($B24&amp;I$2,'デイリーデータ (2)'!$A:$F,5,FALSE),"")</f>
        <v>●</v>
      </c>
      <c r="J24" s="331" t="str">
        <f>IFERROR(VLOOKUP($B24&amp;J$2,'デイリーデータ (2)'!$A:$F,5,FALSE),"")</f>
        <v/>
      </c>
      <c r="K24" s="331" t="str">
        <f>IFERROR(VLOOKUP($B24&amp;K$2,'デイリーデータ (2)'!$A:$F,5,FALSE),"")</f>
        <v/>
      </c>
      <c r="L24" s="331" t="str">
        <f>IFERROR(VLOOKUP($B24&amp;L$2,'デイリーデータ (2)'!$A:$F,5,FALSE),"")</f>
        <v/>
      </c>
      <c r="M24" s="331" t="str">
        <f>IFERROR(VLOOKUP($B24&amp;M$2,'デイリーデータ (2)'!$A:$F,5,FALSE),"")</f>
        <v/>
      </c>
      <c r="N24" s="331" t="str">
        <f>IFERROR(VLOOKUP($B24&amp;N$2,'デイリーデータ (2)'!$A:$F,5,FALSE),"")</f>
        <v/>
      </c>
      <c r="O24" s="331" t="str">
        <f>IFERROR(VLOOKUP($B24&amp;O$2,'デイリーデータ (2)'!$A:$F,5,FALSE),"")</f>
        <v>○</v>
      </c>
      <c r="P24" s="331" t="str">
        <f>IFERROR(VLOOKUP($B24&amp;P$2,'デイリーデータ (2)'!$A:$F,5,FALSE),"")</f>
        <v>●</v>
      </c>
      <c r="Q24" s="331" t="str">
        <f>IFERROR(VLOOKUP($B24&amp;Q$2,'デイリーデータ (2)'!$A:$F,5,FALSE),"")</f>
        <v/>
      </c>
      <c r="R24" s="331" t="str">
        <f>IFERROR(VLOOKUP($B24&amp;R$2,'デイリーデータ (2)'!$A:$F,5,FALSE),"")</f>
        <v/>
      </c>
      <c r="S24" s="331" t="str">
        <f>IFERROR(VLOOKUP($B24&amp;S$2,'デイリーデータ (2)'!$A:$F,5,FALSE),"")</f>
        <v/>
      </c>
      <c r="T24" s="331" t="str">
        <f>IFERROR(VLOOKUP($B24&amp;T$2,'デイリーデータ (2)'!$A:$F,5,FALSE),"")</f>
        <v/>
      </c>
      <c r="U24" s="331" t="str">
        <f>IFERROR(VLOOKUP($B24&amp;U$2,'デイリーデータ (2)'!$A:$F,5,FALSE),"")</f>
        <v/>
      </c>
      <c r="V24" s="331" t="str">
        <f>IFERROR(VLOOKUP($B24&amp;V$2,'デイリーデータ (2)'!$A:$F,5,FALSE),"")</f>
        <v>○</v>
      </c>
      <c r="W24" s="331" t="str">
        <f>IFERROR(VLOOKUP($B24&amp;W$2,'デイリーデータ (2)'!$A:$F,5,FALSE),"")</f>
        <v>●</v>
      </c>
      <c r="X24" s="331" t="str">
        <f>IFERROR(VLOOKUP($B24&amp;X$2,'デイリーデータ (2)'!$A:$F,5,FALSE),"")</f>
        <v/>
      </c>
      <c r="Y24" s="331" t="str">
        <f>IFERROR(VLOOKUP($B24&amp;Y$2,'デイリーデータ (2)'!$A:$F,5,FALSE),"")</f>
        <v/>
      </c>
      <c r="Z24" s="331" t="str">
        <f>IFERROR(VLOOKUP($B24&amp;Z$2,'デイリーデータ (2)'!$A:$F,5,FALSE),"")</f>
        <v/>
      </c>
      <c r="AA24" s="331" t="str">
        <f>IFERROR(VLOOKUP($B24&amp;AA$2,'デイリーデータ (2)'!$A:$F,5,FALSE),"")</f>
        <v/>
      </c>
      <c r="AB24" s="331" t="str">
        <f>IFERROR(VLOOKUP($B24&amp;AB$2,'デイリーデータ (2)'!$A:$F,5,FALSE),"")</f>
        <v/>
      </c>
      <c r="AC24" s="331" t="str">
        <f>IFERROR(VLOOKUP($B24&amp;AC$2,'デイリーデータ (2)'!$A:$F,5,FALSE),"")</f>
        <v>○</v>
      </c>
      <c r="AD24" s="331" t="str">
        <f>IFERROR(VLOOKUP($B24&amp;AD$2,'デイリーデータ (2)'!$A:$F,5,FALSE),"")</f>
        <v>●</v>
      </c>
      <c r="AE24" s="331" t="str">
        <f>IFERROR(VLOOKUP($B24&amp;AE$2,'デイリーデータ (2)'!$A:$F,5,FALSE),"")</f>
        <v/>
      </c>
      <c r="AF24" s="331" t="str">
        <f>IFERROR(VLOOKUP($B24&amp;AF$2,'デイリーデータ (2)'!$A:$F,5,FALSE),"")</f>
        <v/>
      </c>
      <c r="AG24" s="331" t="str">
        <f>IFERROR(VLOOKUP($B24&amp;AG$2,'デイリーデータ (2)'!$A:$F,5,FALSE),"")</f>
        <v/>
      </c>
      <c r="AH24" s="332" t="str">
        <f>IFERROR(VLOOKUP($B24&amp;AH$2,'デイリーデータ (2)'!$A:$F,5,FALSE),"")</f>
        <v/>
      </c>
    </row>
    <row r="25" spans="1:34" ht="16" customHeight="1" x14ac:dyDescent="0.2">
      <c r="A25" s="326">
        <f>IFERROR(IF(A24+1&lt;=MAX('デイリーデータ (2)'!G:G),A24+1,""),"")</f>
        <v>22</v>
      </c>
      <c r="B25" s="327" t="str">
        <f>IFERROR(VLOOKUP(A25,スタッフ!A:C,2,FALSE),"")</f>
        <v>97974</v>
      </c>
      <c r="C25" s="328" t="str">
        <f>IFERROR(VLOOKUP(A25,スタッフ!A:C,3,FALSE),"")</f>
        <v>吉田 汐里</v>
      </c>
      <c r="D25" s="329" t="str">
        <f>IFERROR(VLOOKUP($B25&amp;D$2,'デイリーデータ (2)'!$A:$F,5,FALSE),"")</f>
        <v/>
      </c>
      <c r="E25" s="331" t="str">
        <f>IFERROR(VLOOKUP($B25&amp;E$2,'デイリーデータ (2)'!$A:$F,5,FALSE),"")</f>
        <v/>
      </c>
      <c r="F25" s="331" t="str">
        <f>IFERROR(VLOOKUP($B25&amp;F$2,'デイリーデータ (2)'!$A:$F,5,FALSE),"")</f>
        <v/>
      </c>
      <c r="G25" s="331" t="str">
        <f>IFERROR(VLOOKUP($B25&amp;G$2,'デイリーデータ (2)'!$A:$F,5,FALSE),"")</f>
        <v/>
      </c>
      <c r="H25" s="331" t="str">
        <f>IFERROR(VLOOKUP($B25&amp;H$2,'デイリーデータ (2)'!$A:$F,5,FALSE),"")</f>
        <v>○</v>
      </c>
      <c r="I25" s="331" t="str">
        <f>IFERROR(VLOOKUP($B25&amp;I$2,'デイリーデータ (2)'!$A:$F,5,FALSE),"")</f>
        <v>●</v>
      </c>
      <c r="J25" s="331" t="str">
        <f>IFERROR(VLOOKUP($B25&amp;J$2,'デイリーデータ (2)'!$A:$F,5,FALSE),"")</f>
        <v/>
      </c>
      <c r="K25" s="331" t="str">
        <f>IFERROR(VLOOKUP($B25&amp;K$2,'デイリーデータ (2)'!$A:$F,5,FALSE),"")</f>
        <v/>
      </c>
      <c r="L25" s="331" t="str">
        <f>IFERROR(VLOOKUP($B25&amp;L$2,'デイリーデータ (2)'!$A:$F,5,FALSE),"")</f>
        <v/>
      </c>
      <c r="M25" s="331" t="str">
        <f>IFERROR(VLOOKUP($B25&amp;M$2,'デイリーデータ (2)'!$A:$F,5,FALSE),"")</f>
        <v/>
      </c>
      <c r="N25" s="331" t="str">
        <f>IFERROR(VLOOKUP($B25&amp;N$2,'デイリーデータ (2)'!$A:$F,5,FALSE),"")</f>
        <v/>
      </c>
      <c r="O25" s="331" t="str">
        <f>IFERROR(VLOOKUP($B25&amp;O$2,'デイリーデータ (2)'!$A:$F,5,FALSE),"")</f>
        <v>○</v>
      </c>
      <c r="P25" s="331" t="str">
        <f>IFERROR(VLOOKUP($B25&amp;P$2,'デイリーデータ (2)'!$A:$F,5,FALSE),"")</f>
        <v>●</v>
      </c>
      <c r="Q25" s="331" t="str">
        <f>IFERROR(VLOOKUP($B25&amp;Q$2,'デイリーデータ (2)'!$A:$F,5,FALSE),"")</f>
        <v/>
      </c>
      <c r="R25" s="331" t="str">
        <f>IFERROR(VLOOKUP($B25&amp;R$2,'デイリーデータ (2)'!$A:$F,5,FALSE),"")</f>
        <v/>
      </c>
      <c r="S25" s="331" t="str">
        <f>IFERROR(VLOOKUP($B25&amp;S$2,'デイリーデータ (2)'!$A:$F,5,FALSE),"")</f>
        <v/>
      </c>
      <c r="T25" s="331" t="str">
        <f>IFERROR(VLOOKUP($B25&amp;T$2,'デイリーデータ (2)'!$A:$F,5,FALSE),"")</f>
        <v/>
      </c>
      <c r="U25" s="331" t="str">
        <f>IFERROR(VLOOKUP($B25&amp;U$2,'デイリーデータ (2)'!$A:$F,5,FALSE),"")</f>
        <v/>
      </c>
      <c r="V25" s="331" t="str">
        <f>IFERROR(VLOOKUP($B25&amp;V$2,'デイリーデータ (2)'!$A:$F,5,FALSE),"")</f>
        <v>○</v>
      </c>
      <c r="W25" s="331" t="str">
        <f>IFERROR(VLOOKUP($B25&amp;W$2,'デイリーデータ (2)'!$A:$F,5,FALSE),"")</f>
        <v>●</v>
      </c>
      <c r="X25" s="331" t="str">
        <f>IFERROR(VLOOKUP($B25&amp;X$2,'デイリーデータ (2)'!$A:$F,5,FALSE),"")</f>
        <v/>
      </c>
      <c r="Y25" s="331" t="str">
        <f>IFERROR(VLOOKUP($B25&amp;Y$2,'デイリーデータ (2)'!$A:$F,5,FALSE),"")</f>
        <v/>
      </c>
      <c r="Z25" s="331" t="str">
        <f>IFERROR(VLOOKUP($B25&amp;Z$2,'デイリーデータ (2)'!$A:$F,5,FALSE),"")</f>
        <v/>
      </c>
      <c r="AA25" s="331" t="str">
        <f>IFERROR(VLOOKUP($B25&amp;AA$2,'デイリーデータ (2)'!$A:$F,5,FALSE),"")</f>
        <v/>
      </c>
      <c r="AB25" s="331" t="str">
        <f>IFERROR(VLOOKUP($B25&amp;AB$2,'デイリーデータ (2)'!$A:$F,5,FALSE),"")</f>
        <v/>
      </c>
      <c r="AC25" s="331" t="str">
        <f>IFERROR(VLOOKUP($B25&amp;AC$2,'デイリーデータ (2)'!$A:$F,5,FALSE),"")</f>
        <v>○</v>
      </c>
      <c r="AD25" s="331" t="str">
        <f>IFERROR(VLOOKUP($B25&amp;AD$2,'デイリーデータ (2)'!$A:$F,5,FALSE),"")</f>
        <v>●</v>
      </c>
      <c r="AE25" s="331" t="str">
        <f>IFERROR(VLOOKUP($B25&amp;AE$2,'デイリーデータ (2)'!$A:$F,5,FALSE),"")</f>
        <v/>
      </c>
      <c r="AF25" s="331" t="str">
        <f>IFERROR(VLOOKUP($B25&amp;AF$2,'デイリーデータ (2)'!$A:$F,5,FALSE),"")</f>
        <v/>
      </c>
      <c r="AG25" s="331" t="str">
        <f>IFERROR(VLOOKUP($B25&amp;AG$2,'デイリーデータ (2)'!$A:$F,5,FALSE),"")</f>
        <v/>
      </c>
      <c r="AH25" s="332" t="str">
        <f>IFERROR(VLOOKUP($B25&amp;AH$2,'デイリーデータ (2)'!$A:$F,5,FALSE),"")</f>
        <v/>
      </c>
    </row>
    <row r="26" spans="1:34" ht="16" customHeight="1" x14ac:dyDescent="0.2">
      <c r="A26" s="326">
        <f>IFERROR(IF(A25+1&lt;=MAX('デイリーデータ (2)'!G:G),A25+1,""),"")</f>
        <v>23</v>
      </c>
      <c r="B26" s="327" t="str">
        <f>IFERROR(VLOOKUP(A26,スタッフ!A:C,2,FALSE),"")</f>
        <v>109272</v>
      </c>
      <c r="C26" s="328" t="str">
        <f>IFERROR(VLOOKUP(A26,スタッフ!A:C,3,FALSE),"")</f>
        <v>齊藤 久紘</v>
      </c>
      <c r="D26" s="329" t="str">
        <f>IFERROR(VLOOKUP($B26&amp;D$2,'デイリーデータ (2)'!$A:$F,5,FALSE),"")</f>
        <v/>
      </c>
      <c r="E26" s="331" t="str">
        <f>IFERROR(VLOOKUP($B26&amp;E$2,'デイリーデータ (2)'!$A:$F,5,FALSE),"")</f>
        <v/>
      </c>
      <c r="F26" s="331" t="str">
        <f>IFERROR(VLOOKUP($B26&amp;F$2,'デイリーデータ (2)'!$A:$F,5,FALSE),"")</f>
        <v/>
      </c>
      <c r="G26" s="331" t="str">
        <f>IFERROR(VLOOKUP($B26&amp;G$2,'デイリーデータ (2)'!$A:$F,5,FALSE),"")</f>
        <v/>
      </c>
      <c r="H26" s="331" t="str">
        <f>IFERROR(VLOOKUP($B26&amp;H$2,'デイリーデータ (2)'!$A:$F,5,FALSE),"")</f>
        <v>○</v>
      </c>
      <c r="I26" s="331" t="str">
        <f>IFERROR(VLOOKUP($B26&amp;I$2,'デイリーデータ (2)'!$A:$F,5,FALSE),"")</f>
        <v>●</v>
      </c>
      <c r="J26" s="331" t="str">
        <f>IFERROR(VLOOKUP($B26&amp;J$2,'デイリーデータ (2)'!$A:$F,5,FALSE),"")</f>
        <v/>
      </c>
      <c r="K26" s="331" t="str">
        <f>IFERROR(VLOOKUP($B26&amp;K$2,'デイリーデータ (2)'!$A:$F,5,FALSE),"")</f>
        <v/>
      </c>
      <c r="L26" s="331" t="str">
        <f>IFERROR(VLOOKUP($B26&amp;L$2,'デイリーデータ (2)'!$A:$F,5,FALSE),"")</f>
        <v/>
      </c>
      <c r="M26" s="331" t="str">
        <f>IFERROR(VLOOKUP($B26&amp;M$2,'デイリーデータ (2)'!$A:$F,5,FALSE),"")</f>
        <v/>
      </c>
      <c r="N26" s="331" t="str">
        <f>IFERROR(VLOOKUP($B26&amp;N$2,'デイリーデータ (2)'!$A:$F,5,FALSE),"")</f>
        <v/>
      </c>
      <c r="O26" s="331" t="str">
        <f>IFERROR(VLOOKUP($B26&amp;O$2,'デイリーデータ (2)'!$A:$F,5,FALSE),"")</f>
        <v>○</v>
      </c>
      <c r="P26" s="331" t="str">
        <f>IFERROR(VLOOKUP($B26&amp;P$2,'デイリーデータ (2)'!$A:$F,5,FALSE),"")</f>
        <v>●</v>
      </c>
      <c r="Q26" s="331" t="str">
        <f>IFERROR(VLOOKUP($B26&amp;Q$2,'デイリーデータ (2)'!$A:$F,5,FALSE),"")</f>
        <v/>
      </c>
      <c r="R26" s="331" t="str">
        <f>IFERROR(VLOOKUP($B26&amp;R$2,'デイリーデータ (2)'!$A:$F,5,FALSE),"")</f>
        <v/>
      </c>
      <c r="S26" s="331" t="str">
        <f>IFERROR(VLOOKUP($B26&amp;S$2,'デイリーデータ (2)'!$A:$F,5,FALSE),"")</f>
        <v/>
      </c>
      <c r="T26" s="331" t="str">
        <f>IFERROR(VLOOKUP($B26&amp;T$2,'デイリーデータ (2)'!$A:$F,5,FALSE),"")</f>
        <v/>
      </c>
      <c r="U26" s="331" t="str">
        <f>IFERROR(VLOOKUP($B26&amp;U$2,'デイリーデータ (2)'!$A:$F,5,FALSE),"")</f>
        <v/>
      </c>
      <c r="V26" s="331" t="str">
        <f>IFERROR(VLOOKUP($B26&amp;V$2,'デイリーデータ (2)'!$A:$F,5,FALSE),"")</f>
        <v>○</v>
      </c>
      <c r="W26" s="331" t="str">
        <f>IFERROR(VLOOKUP($B26&amp;W$2,'デイリーデータ (2)'!$A:$F,5,FALSE),"")</f>
        <v>●</v>
      </c>
      <c r="X26" s="331" t="str">
        <f>IFERROR(VLOOKUP($B26&amp;X$2,'デイリーデータ (2)'!$A:$F,5,FALSE),"")</f>
        <v/>
      </c>
      <c r="Y26" s="331" t="str">
        <f>IFERROR(VLOOKUP($B26&amp;Y$2,'デイリーデータ (2)'!$A:$F,5,FALSE),"")</f>
        <v/>
      </c>
      <c r="Z26" s="331" t="str">
        <f>IFERROR(VLOOKUP($B26&amp;Z$2,'デイリーデータ (2)'!$A:$F,5,FALSE),"")</f>
        <v/>
      </c>
      <c r="AA26" s="331" t="str">
        <f>IFERROR(VLOOKUP($B26&amp;AA$2,'デイリーデータ (2)'!$A:$F,5,FALSE),"")</f>
        <v/>
      </c>
      <c r="AB26" s="331" t="str">
        <f>IFERROR(VLOOKUP($B26&amp;AB$2,'デイリーデータ (2)'!$A:$F,5,FALSE),"")</f>
        <v/>
      </c>
      <c r="AC26" s="331" t="str">
        <f>IFERROR(VLOOKUP($B26&amp;AC$2,'デイリーデータ (2)'!$A:$F,5,FALSE),"")</f>
        <v>○</v>
      </c>
      <c r="AD26" s="331" t="str">
        <f>IFERROR(VLOOKUP($B26&amp;AD$2,'デイリーデータ (2)'!$A:$F,5,FALSE),"")</f>
        <v>●</v>
      </c>
      <c r="AE26" s="331" t="str">
        <f>IFERROR(VLOOKUP($B26&amp;AE$2,'デイリーデータ (2)'!$A:$F,5,FALSE),"")</f>
        <v/>
      </c>
      <c r="AF26" s="331" t="str">
        <f>IFERROR(VLOOKUP($B26&amp;AF$2,'デイリーデータ (2)'!$A:$F,5,FALSE),"")</f>
        <v/>
      </c>
      <c r="AG26" s="331" t="str">
        <f>IFERROR(VLOOKUP($B26&amp;AG$2,'デイリーデータ (2)'!$A:$F,5,FALSE),"")</f>
        <v/>
      </c>
      <c r="AH26" s="332" t="str">
        <f>IFERROR(VLOOKUP($B26&amp;AH$2,'デイリーデータ (2)'!$A:$F,5,FALSE),"")</f>
        <v/>
      </c>
    </row>
    <row r="27" spans="1:34" ht="16" customHeight="1" x14ac:dyDescent="0.2">
      <c r="A27" s="326">
        <f>IFERROR(IF(A26+1&lt;=MAX('デイリーデータ (2)'!G:G),A26+1,""),"")</f>
        <v>24</v>
      </c>
      <c r="B27" s="327" t="str">
        <f>IFERROR(VLOOKUP(A27,スタッフ!A:C,2,FALSE),"")</f>
        <v>112499</v>
      </c>
      <c r="C27" s="328" t="str">
        <f>IFERROR(VLOOKUP(A27,スタッフ!A:C,3,FALSE),"")</f>
        <v>佐藤 恵梨子</v>
      </c>
      <c r="D27" s="329" t="str">
        <f>IFERROR(VLOOKUP($B27&amp;D$2,'デイリーデータ (2)'!$A:$F,5,FALSE),"")</f>
        <v/>
      </c>
      <c r="E27" s="331" t="str">
        <f>IFERROR(VLOOKUP($B27&amp;E$2,'デイリーデータ (2)'!$A:$F,5,FALSE),"")</f>
        <v/>
      </c>
      <c r="F27" s="331" t="str">
        <f>IFERROR(VLOOKUP($B27&amp;F$2,'デイリーデータ (2)'!$A:$F,5,FALSE),"")</f>
        <v/>
      </c>
      <c r="G27" s="331" t="str">
        <f>IFERROR(VLOOKUP($B27&amp;G$2,'デイリーデータ (2)'!$A:$F,5,FALSE),"")</f>
        <v/>
      </c>
      <c r="H27" s="331" t="str">
        <f>IFERROR(VLOOKUP($B27&amp;H$2,'デイリーデータ (2)'!$A:$F,5,FALSE),"")</f>
        <v>／</v>
      </c>
      <c r="I27" s="331" t="str">
        <f>IFERROR(VLOOKUP($B27&amp;I$2,'デイリーデータ (2)'!$A:$F,5,FALSE),"")</f>
        <v>●</v>
      </c>
      <c r="J27" s="331" t="str">
        <f>IFERROR(VLOOKUP($B27&amp;J$2,'デイリーデータ (2)'!$A:$F,5,FALSE),"")</f>
        <v/>
      </c>
      <c r="K27" s="331" t="str">
        <f>IFERROR(VLOOKUP($B27&amp;K$2,'デイリーデータ (2)'!$A:$F,5,FALSE),"")</f>
        <v/>
      </c>
      <c r="L27" s="331" t="str">
        <f>IFERROR(VLOOKUP($B27&amp;L$2,'デイリーデータ (2)'!$A:$F,5,FALSE),"")</f>
        <v>当</v>
      </c>
      <c r="M27" s="331" t="str">
        <f>IFERROR(VLOOKUP($B27&amp;M$2,'デイリーデータ (2)'!$A:$F,5,FALSE),"")</f>
        <v>明</v>
      </c>
      <c r="N27" s="331" t="str">
        <f>IFERROR(VLOOKUP($B27&amp;N$2,'デイリーデータ (2)'!$A:$F,5,FALSE),"")</f>
        <v/>
      </c>
      <c r="O27" s="331" t="str">
        <f>IFERROR(VLOOKUP($B27&amp;O$2,'デイリーデータ (2)'!$A:$F,5,FALSE),"")</f>
        <v>○</v>
      </c>
      <c r="P27" s="331" t="str">
        <f>IFERROR(VLOOKUP($B27&amp;P$2,'デイリーデータ (2)'!$A:$F,5,FALSE),"")</f>
        <v>●</v>
      </c>
      <c r="Q27" s="331" t="str">
        <f>IFERROR(VLOOKUP($B27&amp;Q$2,'デイリーデータ (2)'!$A:$F,5,FALSE),"")</f>
        <v/>
      </c>
      <c r="R27" s="331" t="str">
        <f>IFERROR(VLOOKUP($B27&amp;R$2,'デイリーデータ (2)'!$A:$F,5,FALSE),"")</f>
        <v/>
      </c>
      <c r="S27" s="331" t="str">
        <f>IFERROR(VLOOKUP($B27&amp;S$2,'デイリーデータ (2)'!$A:$F,5,FALSE),"")</f>
        <v>当</v>
      </c>
      <c r="T27" s="331" t="str">
        <f>IFERROR(VLOOKUP($B27&amp;T$2,'デイリーデータ (2)'!$A:$F,5,FALSE),"")</f>
        <v>明</v>
      </c>
      <c r="U27" s="331" t="str">
        <f>IFERROR(VLOOKUP($B27&amp;U$2,'デイリーデータ (2)'!$A:$F,5,FALSE),"")</f>
        <v/>
      </c>
      <c r="V27" s="331" t="str">
        <f>IFERROR(VLOOKUP($B27&amp;V$2,'デイリーデータ (2)'!$A:$F,5,FALSE),"")</f>
        <v>／</v>
      </c>
      <c r="W27" s="331" t="str">
        <f>IFERROR(VLOOKUP($B27&amp;W$2,'デイリーデータ (2)'!$A:$F,5,FALSE),"")</f>
        <v>●</v>
      </c>
      <c r="X27" s="331" t="str">
        <f>IFERROR(VLOOKUP($B27&amp;X$2,'デイリーデータ (2)'!$A:$F,5,FALSE),"")</f>
        <v/>
      </c>
      <c r="Y27" s="331" t="str">
        <f>IFERROR(VLOOKUP($B27&amp;Y$2,'デイリーデータ (2)'!$A:$F,5,FALSE),"")</f>
        <v/>
      </c>
      <c r="Z27" s="331" t="str">
        <f>IFERROR(VLOOKUP($B27&amp;Z$2,'デイリーデータ (2)'!$A:$F,5,FALSE),"")</f>
        <v/>
      </c>
      <c r="AA27" s="331" t="str">
        <f>IFERROR(VLOOKUP($B27&amp;AA$2,'デイリーデータ (2)'!$A:$F,5,FALSE),"")</f>
        <v/>
      </c>
      <c r="AB27" s="331" t="str">
        <f>IFERROR(VLOOKUP($B27&amp;AB$2,'デイリーデータ (2)'!$A:$F,5,FALSE),"")</f>
        <v/>
      </c>
      <c r="AC27" s="331" t="str">
        <f>IFERROR(VLOOKUP($B27&amp;AC$2,'デイリーデータ (2)'!$A:$F,5,FALSE),"")</f>
        <v>○</v>
      </c>
      <c r="AD27" s="331" t="str">
        <f>IFERROR(VLOOKUP($B27&amp;AD$2,'デイリーデータ (2)'!$A:$F,5,FALSE),"")</f>
        <v>当</v>
      </c>
      <c r="AE27" s="331" t="str">
        <f>IFERROR(VLOOKUP($B27&amp;AE$2,'デイリーデータ (2)'!$A:$F,5,FALSE),"")</f>
        <v>明</v>
      </c>
      <c r="AF27" s="331" t="str">
        <f>IFERROR(VLOOKUP($B27&amp;AF$2,'デイリーデータ (2)'!$A:$F,5,FALSE),"")</f>
        <v>●</v>
      </c>
      <c r="AG27" s="331" t="str">
        <f>IFERROR(VLOOKUP($B27&amp;AG$2,'デイリーデータ (2)'!$A:$F,5,FALSE),"")</f>
        <v/>
      </c>
      <c r="AH27" s="332" t="str">
        <f>IFERROR(VLOOKUP($B27&amp;AH$2,'デイリーデータ (2)'!$A:$F,5,FALSE),"")</f>
        <v/>
      </c>
    </row>
    <row r="28" spans="1:34" ht="16" customHeight="1" x14ac:dyDescent="0.2">
      <c r="A28" s="326">
        <f>IFERROR(IF(A27+1&lt;=MAX('デイリーデータ (2)'!G:G),A27+1,""),"")</f>
        <v>25</v>
      </c>
      <c r="B28" s="327" t="str">
        <f>IFERROR(VLOOKUP(A28,スタッフ!A:C,2,FALSE),"")</f>
        <v>114863</v>
      </c>
      <c r="C28" s="328" t="str">
        <f>IFERROR(VLOOKUP(A28,スタッフ!A:C,3,FALSE),"")</f>
        <v>加藤 靖博</v>
      </c>
      <c r="D28" s="329" t="str">
        <f>IFERROR(VLOOKUP($B28&amp;D$2,'デイリーデータ (2)'!$A:$F,5,FALSE),"")</f>
        <v/>
      </c>
      <c r="E28" s="331" t="str">
        <f>IFERROR(VLOOKUP($B28&amp;E$2,'デイリーデータ (2)'!$A:$F,5,FALSE),"")</f>
        <v>当</v>
      </c>
      <c r="F28" s="331" t="str">
        <f>IFERROR(VLOOKUP($B28&amp;F$2,'デイリーデータ (2)'!$A:$F,5,FALSE),"")</f>
        <v>明</v>
      </c>
      <c r="G28" s="331" t="str">
        <f>IFERROR(VLOOKUP($B28&amp;G$2,'デイリーデータ (2)'!$A:$F,5,FALSE),"")</f>
        <v/>
      </c>
      <c r="H28" s="331" t="str">
        <f>IFERROR(VLOOKUP($B28&amp;H$2,'デイリーデータ (2)'!$A:$F,5,FALSE),"")</f>
        <v>○</v>
      </c>
      <c r="I28" s="331" t="str">
        <f>IFERROR(VLOOKUP($B28&amp;I$2,'デイリーデータ (2)'!$A:$F,5,FALSE),"")</f>
        <v>●</v>
      </c>
      <c r="J28" s="331" t="str">
        <f>IFERROR(VLOOKUP($B28&amp;J$2,'デイリーデータ (2)'!$A:$F,5,FALSE),"")</f>
        <v/>
      </c>
      <c r="K28" s="331" t="str">
        <f>IFERROR(VLOOKUP($B28&amp;K$2,'デイリーデータ (2)'!$A:$F,5,FALSE),"")</f>
        <v/>
      </c>
      <c r="L28" s="331" t="str">
        <f>IFERROR(VLOOKUP($B28&amp;L$2,'デイリーデータ (2)'!$A:$F,5,FALSE),"")</f>
        <v/>
      </c>
      <c r="M28" s="331" t="str">
        <f>IFERROR(VLOOKUP($B28&amp;M$2,'デイリーデータ (2)'!$A:$F,5,FALSE),"")</f>
        <v/>
      </c>
      <c r="N28" s="331" t="str">
        <f>IFERROR(VLOOKUP($B28&amp;N$2,'デイリーデータ (2)'!$A:$F,5,FALSE),"")</f>
        <v/>
      </c>
      <c r="O28" s="331" t="str">
        <f>IFERROR(VLOOKUP($B28&amp;O$2,'デイリーデータ (2)'!$A:$F,5,FALSE),"")</f>
        <v>／</v>
      </c>
      <c r="P28" s="331" t="str">
        <f>IFERROR(VLOOKUP($B28&amp;P$2,'デイリーデータ (2)'!$A:$F,5,FALSE),"")</f>
        <v>●</v>
      </c>
      <c r="Q28" s="331" t="str">
        <f>IFERROR(VLOOKUP($B28&amp;Q$2,'デイリーデータ (2)'!$A:$F,5,FALSE),"")</f>
        <v>当</v>
      </c>
      <c r="R28" s="331" t="str">
        <f>IFERROR(VLOOKUP($B28&amp;R$2,'デイリーデータ (2)'!$A:$F,5,FALSE),"")</f>
        <v>明</v>
      </c>
      <c r="S28" s="331" t="str">
        <f>IFERROR(VLOOKUP($B28&amp;S$2,'デイリーデータ (2)'!$A:$F,5,FALSE),"")</f>
        <v/>
      </c>
      <c r="T28" s="331" t="str">
        <f>IFERROR(VLOOKUP($B28&amp;T$2,'デイリーデータ (2)'!$A:$F,5,FALSE),"")</f>
        <v/>
      </c>
      <c r="U28" s="331" t="str">
        <f>IFERROR(VLOOKUP($B28&amp;U$2,'デイリーデータ (2)'!$A:$F,5,FALSE),"")</f>
        <v/>
      </c>
      <c r="V28" s="331" t="str">
        <f>IFERROR(VLOOKUP($B28&amp;V$2,'デイリーデータ (2)'!$A:$F,5,FALSE),"")</f>
        <v>○</v>
      </c>
      <c r="W28" s="331" t="str">
        <f>IFERROR(VLOOKUP($B28&amp;W$2,'デイリーデータ (2)'!$A:$F,5,FALSE),"")</f>
        <v>●</v>
      </c>
      <c r="X28" s="331" t="str">
        <f>IFERROR(VLOOKUP($B28&amp;X$2,'デイリーデータ (2)'!$A:$F,5,FALSE),"")</f>
        <v/>
      </c>
      <c r="Y28" s="331" t="str">
        <f>IFERROR(VLOOKUP($B28&amp;Y$2,'デイリーデータ (2)'!$A:$F,5,FALSE),"")</f>
        <v/>
      </c>
      <c r="Z28" s="331" t="str">
        <f>IFERROR(VLOOKUP($B28&amp;Z$2,'デイリーデータ (2)'!$A:$F,5,FALSE),"")</f>
        <v/>
      </c>
      <c r="AA28" s="331" t="str">
        <f>IFERROR(VLOOKUP($B28&amp;AA$2,'デイリーデータ (2)'!$A:$F,5,FALSE),"")</f>
        <v>当</v>
      </c>
      <c r="AB28" s="331" t="str">
        <f>IFERROR(VLOOKUP($B28&amp;AB$2,'デイリーデータ (2)'!$A:$F,5,FALSE),"")</f>
        <v>明</v>
      </c>
      <c r="AC28" s="331" t="str">
        <f>IFERROR(VLOOKUP($B28&amp;AC$2,'デイリーデータ (2)'!$A:$F,5,FALSE),"")</f>
        <v>／</v>
      </c>
      <c r="AD28" s="331" t="str">
        <f>IFERROR(VLOOKUP($B28&amp;AD$2,'デイリーデータ (2)'!$A:$F,5,FALSE),"")</f>
        <v>●</v>
      </c>
      <c r="AE28" s="331" t="str">
        <f>IFERROR(VLOOKUP($B28&amp;AE$2,'デイリーデータ (2)'!$A:$F,5,FALSE),"")</f>
        <v/>
      </c>
      <c r="AF28" s="331" t="str">
        <f>IFERROR(VLOOKUP($B28&amp;AF$2,'デイリーデータ (2)'!$A:$F,5,FALSE),"")</f>
        <v/>
      </c>
      <c r="AG28" s="331" t="str">
        <f>IFERROR(VLOOKUP($B28&amp;AG$2,'デイリーデータ (2)'!$A:$F,5,FALSE),"")</f>
        <v/>
      </c>
      <c r="AH28" s="332" t="str">
        <f>IFERROR(VLOOKUP($B28&amp;AH$2,'デイリーデータ (2)'!$A:$F,5,FALSE),"")</f>
        <v/>
      </c>
    </row>
    <row r="29" spans="1:34" ht="16" customHeight="1" x14ac:dyDescent="0.2">
      <c r="A29" s="326">
        <f>IFERROR(IF(A28+1&lt;=MAX('デイリーデータ (2)'!G:G),A28+1,""),"")</f>
        <v>26</v>
      </c>
      <c r="B29" s="327" t="str">
        <f>IFERROR(VLOOKUP(A29,スタッフ!A:C,2,FALSE),"")</f>
        <v>118857</v>
      </c>
      <c r="C29" s="328" t="str">
        <f>IFERROR(VLOOKUP(A29,スタッフ!A:C,3,FALSE),"")</f>
        <v>小川 穂波</v>
      </c>
      <c r="D29" s="329" t="str">
        <f>IFERROR(VLOOKUP($B29&amp;D$2,'デイリーデータ (2)'!$A:$F,5,FALSE),"")</f>
        <v/>
      </c>
      <c r="E29" s="331" t="str">
        <f>IFERROR(VLOOKUP($B29&amp;E$2,'デイリーデータ (2)'!$A:$F,5,FALSE),"")</f>
        <v/>
      </c>
      <c r="F29" s="331" t="str">
        <f>IFERROR(VLOOKUP($B29&amp;F$2,'デイリーデータ (2)'!$A:$F,5,FALSE),"")</f>
        <v/>
      </c>
      <c r="G29" s="331" t="str">
        <f>IFERROR(VLOOKUP($B29&amp;G$2,'デイリーデータ (2)'!$A:$F,5,FALSE),"")</f>
        <v/>
      </c>
      <c r="H29" s="331" t="str">
        <f>IFERROR(VLOOKUP($B29&amp;H$2,'デイリーデータ (2)'!$A:$F,5,FALSE),"")</f>
        <v>／</v>
      </c>
      <c r="I29" s="331" t="str">
        <f>IFERROR(VLOOKUP($B29&amp;I$2,'デイリーデータ (2)'!$A:$F,5,FALSE),"")</f>
        <v>●</v>
      </c>
      <c r="J29" s="331" t="str">
        <f>IFERROR(VLOOKUP($B29&amp;J$2,'デイリーデータ (2)'!$A:$F,5,FALSE),"")</f>
        <v/>
      </c>
      <c r="K29" s="331" t="str">
        <f>IFERROR(VLOOKUP($B29&amp;K$2,'デイリーデータ (2)'!$A:$F,5,FALSE),"")</f>
        <v/>
      </c>
      <c r="L29" s="331" t="str">
        <f>IFERROR(VLOOKUP($B29&amp;L$2,'デイリーデータ (2)'!$A:$F,5,FALSE),"")</f>
        <v/>
      </c>
      <c r="M29" s="331" t="str">
        <f>IFERROR(VLOOKUP($B29&amp;M$2,'デイリーデータ (2)'!$A:$F,5,FALSE),"")</f>
        <v/>
      </c>
      <c r="N29" s="331" t="str">
        <f>IFERROR(VLOOKUP($B29&amp;N$2,'デイリーデータ (2)'!$A:$F,5,FALSE),"")</f>
        <v/>
      </c>
      <c r="O29" s="331" t="str">
        <f>IFERROR(VLOOKUP($B29&amp;O$2,'デイリーデータ (2)'!$A:$F,5,FALSE),"")</f>
        <v>○</v>
      </c>
      <c r="P29" s="330" t="str">
        <f>IFERROR(VLOOKUP($B29&amp;P$2,'デイリーデータ (2)'!$A:$F,5,FALSE),"")</f>
        <v>●</v>
      </c>
      <c r="Q29" s="331" t="str">
        <f>IFERROR(VLOOKUP($B29&amp;Q$2,'デイリーデータ (2)'!$A:$F,5,FALSE),"")</f>
        <v/>
      </c>
      <c r="R29" s="331" t="str">
        <f>IFERROR(VLOOKUP($B29&amp;R$2,'デイリーデータ (2)'!$A:$F,5,FALSE),"")</f>
        <v>当</v>
      </c>
      <c r="S29" s="331" t="str">
        <f>IFERROR(VLOOKUP($B29&amp;S$2,'デイリーデータ (2)'!$A:$F,5,FALSE),"")</f>
        <v>明</v>
      </c>
      <c r="T29" s="331" t="str">
        <f>IFERROR(VLOOKUP($B29&amp;T$2,'デイリーデータ (2)'!$A:$F,5,FALSE),"")</f>
        <v/>
      </c>
      <c r="U29" s="331" t="str">
        <f>IFERROR(VLOOKUP($B29&amp;U$2,'デイリーデータ (2)'!$A:$F,5,FALSE),"")</f>
        <v/>
      </c>
      <c r="V29" s="331" t="str">
        <f>IFERROR(VLOOKUP($B29&amp;V$2,'デイリーデータ (2)'!$A:$F,5,FALSE),"")</f>
        <v>／</v>
      </c>
      <c r="W29" s="331" t="str">
        <f>IFERROR(VLOOKUP($B29&amp;W$2,'デイリーデータ (2)'!$A:$F,5,FALSE),"")</f>
        <v>●</v>
      </c>
      <c r="X29" s="331" t="str">
        <f>IFERROR(VLOOKUP($B29&amp;X$2,'デイリーデータ (2)'!$A:$F,5,FALSE),"")</f>
        <v/>
      </c>
      <c r="Y29" s="331" t="str">
        <f>IFERROR(VLOOKUP($B29&amp;Y$2,'デイリーデータ (2)'!$A:$F,5,FALSE),"")</f>
        <v/>
      </c>
      <c r="Z29" s="331" t="str">
        <f>IFERROR(VLOOKUP($B29&amp;Z$2,'デイリーデータ (2)'!$A:$F,5,FALSE),"")</f>
        <v/>
      </c>
      <c r="AA29" s="331" t="str">
        <f>IFERROR(VLOOKUP($B29&amp;AA$2,'デイリーデータ (2)'!$A:$F,5,FALSE),"")</f>
        <v/>
      </c>
      <c r="AB29" s="331" t="str">
        <f>IFERROR(VLOOKUP($B29&amp;AB$2,'デイリーデータ (2)'!$A:$F,5,FALSE),"")</f>
        <v/>
      </c>
      <c r="AC29" s="331" t="str">
        <f>IFERROR(VLOOKUP($B29&amp;AC$2,'デイリーデータ (2)'!$A:$F,5,FALSE),"")</f>
        <v>○</v>
      </c>
      <c r="AD29" s="331" t="str">
        <f>IFERROR(VLOOKUP($B29&amp;AD$2,'デイリーデータ (2)'!$A:$F,5,FALSE),"")</f>
        <v>●</v>
      </c>
      <c r="AE29" s="331" t="str">
        <f>IFERROR(VLOOKUP($B29&amp;AE$2,'デイリーデータ (2)'!$A:$F,5,FALSE),"")</f>
        <v>当</v>
      </c>
      <c r="AF29" s="331" t="str">
        <f>IFERROR(VLOOKUP($B29&amp;AF$2,'デイリーデータ (2)'!$A:$F,5,FALSE),"")</f>
        <v>明</v>
      </c>
      <c r="AG29" s="331" t="str">
        <f>IFERROR(VLOOKUP($B29&amp;AG$2,'デイリーデータ (2)'!$A:$F,5,FALSE),"")</f>
        <v/>
      </c>
      <c r="AH29" s="332" t="str">
        <f>IFERROR(VLOOKUP($B29&amp;AH$2,'デイリーデータ (2)'!$A:$F,5,FALSE),"")</f>
        <v/>
      </c>
    </row>
    <row r="30" spans="1:34" ht="16" customHeight="1" x14ac:dyDescent="0.2">
      <c r="A30" s="326">
        <f>IFERROR(IF(A29+1&lt;=MAX('デイリーデータ (2)'!G:G),A29+1,""),"")</f>
        <v>27</v>
      </c>
      <c r="B30" s="327" t="str">
        <f>IFERROR(VLOOKUP(A30,スタッフ!A:C,2,FALSE),"")</f>
        <v>118869</v>
      </c>
      <c r="C30" s="328" t="str">
        <f>IFERROR(VLOOKUP(A30,スタッフ!A:C,3,FALSE),"")</f>
        <v>薬司 康平</v>
      </c>
      <c r="D30" s="329" t="str">
        <f>IFERROR(VLOOKUP($B30&amp;D$2,'デイリーデータ (2)'!$A:$F,5,FALSE),"")</f>
        <v/>
      </c>
      <c r="E30" s="331" t="str">
        <f>IFERROR(VLOOKUP($B30&amp;E$2,'デイリーデータ (2)'!$A:$F,5,FALSE),"")</f>
        <v>当</v>
      </c>
      <c r="F30" s="331" t="str">
        <f>IFERROR(VLOOKUP($B30&amp;F$2,'デイリーデータ (2)'!$A:$F,5,FALSE),"")</f>
        <v>明</v>
      </c>
      <c r="G30" s="331" t="str">
        <f>IFERROR(VLOOKUP($B30&amp;G$2,'デイリーデータ (2)'!$A:$F,5,FALSE),"")</f>
        <v/>
      </c>
      <c r="H30" s="331" t="str">
        <f>IFERROR(VLOOKUP($B30&amp;H$2,'デイリーデータ (2)'!$A:$F,5,FALSE),"")</f>
        <v>○</v>
      </c>
      <c r="I30" s="331" t="str">
        <f>IFERROR(VLOOKUP($B30&amp;I$2,'デイリーデータ (2)'!$A:$F,5,FALSE),"")</f>
        <v>●</v>
      </c>
      <c r="J30" s="331" t="str">
        <f>IFERROR(VLOOKUP($B30&amp;J$2,'デイリーデータ (2)'!$A:$F,5,FALSE),"")</f>
        <v/>
      </c>
      <c r="K30" s="331" t="str">
        <f>IFERROR(VLOOKUP($B30&amp;K$2,'デイリーデータ (2)'!$A:$F,5,FALSE),"")</f>
        <v/>
      </c>
      <c r="L30" s="331" t="str">
        <f>IFERROR(VLOOKUP($B30&amp;L$2,'デイリーデータ (2)'!$A:$F,5,FALSE),"")</f>
        <v/>
      </c>
      <c r="M30" s="331" t="str">
        <f>IFERROR(VLOOKUP($B30&amp;M$2,'デイリーデータ (2)'!$A:$F,5,FALSE),"")</f>
        <v/>
      </c>
      <c r="N30" s="331" t="str">
        <f>IFERROR(VLOOKUP($B30&amp;N$2,'デイリーデータ (2)'!$A:$F,5,FALSE),"")</f>
        <v/>
      </c>
      <c r="O30" s="331" t="str">
        <f>IFERROR(VLOOKUP($B30&amp;O$2,'デイリーデータ (2)'!$A:$F,5,FALSE),"")</f>
        <v>／</v>
      </c>
      <c r="P30" s="331" t="str">
        <f>IFERROR(VLOOKUP($B30&amp;P$2,'デイリーデータ (2)'!$A:$F,5,FALSE),"")</f>
        <v>●</v>
      </c>
      <c r="Q30" s="331" t="str">
        <f>IFERROR(VLOOKUP($B30&amp;Q$2,'デイリーデータ (2)'!$A:$F,5,FALSE),"")</f>
        <v/>
      </c>
      <c r="R30" s="331" t="str">
        <f>IFERROR(VLOOKUP($B30&amp;R$2,'デイリーデータ (2)'!$A:$F,5,FALSE),"")</f>
        <v/>
      </c>
      <c r="S30" s="331" t="str">
        <f>IFERROR(VLOOKUP($B30&amp;S$2,'デイリーデータ (2)'!$A:$F,5,FALSE),"")</f>
        <v>当</v>
      </c>
      <c r="T30" s="331" t="str">
        <f>IFERROR(VLOOKUP($B30&amp;T$2,'デイリーデータ (2)'!$A:$F,5,FALSE),"")</f>
        <v>明</v>
      </c>
      <c r="U30" s="331" t="str">
        <f>IFERROR(VLOOKUP($B30&amp;U$2,'デイリーデータ (2)'!$A:$F,5,FALSE),"")</f>
        <v/>
      </c>
      <c r="V30" s="331" t="str">
        <f>IFERROR(VLOOKUP($B30&amp;V$2,'デイリーデータ (2)'!$A:$F,5,FALSE),"")</f>
        <v>○</v>
      </c>
      <c r="W30" s="331" t="str">
        <f>IFERROR(VLOOKUP($B30&amp;W$2,'デイリーデータ (2)'!$A:$F,5,FALSE),"")</f>
        <v>●</v>
      </c>
      <c r="X30" s="331" t="str">
        <f>IFERROR(VLOOKUP($B30&amp;X$2,'デイリーデータ (2)'!$A:$F,5,FALSE),"")</f>
        <v/>
      </c>
      <c r="Y30" s="331" t="str">
        <f>IFERROR(VLOOKUP($B30&amp;Y$2,'デイリーデータ (2)'!$A:$F,5,FALSE),"")</f>
        <v/>
      </c>
      <c r="Z30" s="331" t="str">
        <f>IFERROR(VLOOKUP($B30&amp;Z$2,'デイリーデータ (2)'!$A:$F,5,FALSE),"")</f>
        <v/>
      </c>
      <c r="AA30" s="331" t="str">
        <f>IFERROR(VLOOKUP($B30&amp;AA$2,'デイリーデータ (2)'!$A:$F,5,FALSE),"")</f>
        <v/>
      </c>
      <c r="AB30" s="331" t="str">
        <f>IFERROR(VLOOKUP($B30&amp;AB$2,'デイリーデータ (2)'!$A:$F,5,FALSE),"")</f>
        <v/>
      </c>
      <c r="AC30" s="331" t="str">
        <f>IFERROR(VLOOKUP($B30&amp;AC$2,'デイリーデータ (2)'!$A:$F,5,FALSE),"")</f>
        <v>／</v>
      </c>
      <c r="AD30" s="331" t="str">
        <f>IFERROR(VLOOKUP($B30&amp;AD$2,'デイリーデータ (2)'!$A:$F,5,FALSE),"")</f>
        <v>●</v>
      </c>
      <c r="AE30" s="331" t="str">
        <f>IFERROR(VLOOKUP($B30&amp;AE$2,'デイリーデータ (2)'!$A:$F,5,FALSE),"")</f>
        <v/>
      </c>
      <c r="AF30" s="331" t="str">
        <f>IFERROR(VLOOKUP($B30&amp;AF$2,'デイリーデータ (2)'!$A:$F,5,FALSE),"")</f>
        <v/>
      </c>
      <c r="AG30" s="331" t="str">
        <f>IFERROR(VLOOKUP($B30&amp;AG$2,'デイリーデータ (2)'!$A:$F,5,FALSE),"")</f>
        <v/>
      </c>
      <c r="AH30" s="332" t="str">
        <f>IFERROR(VLOOKUP($B30&amp;AH$2,'デイリーデータ (2)'!$A:$F,5,FALSE),"")</f>
        <v/>
      </c>
    </row>
    <row r="31" spans="1:34" ht="16" customHeight="1" x14ac:dyDescent="0.2">
      <c r="A31" s="326">
        <f>IFERROR(IF(A30+1&lt;=MAX('デイリーデータ (2)'!G:G),A30+1,""),"")</f>
        <v>28</v>
      </c>
      <c r="B31" s="327" t="str">
        <f>IFERROR(VLOOKUP(A31,スタッフ!A:C,2,FALSE),"")</f>
        <v>122339</v>
      </c>
      <c r="C31" s="328" t="str">
        <f>IFERROR(VLOOKUP(A31,スタッフ!A:C,3,FALSE),"")</f>
        <v>西郡 健太</v>
      </c>
      <c r="D31" s="329" t="str">
        <f>IFERROR(VLOOKUP($B31&amp;D$2,'デイリーデータ (2)'!$A:$F,5,FALSE),"")</f>
        <v>当</v>
      </c>
      <c r="E31" s="331" t="str">
        <f>IFERROR(VLOOKUP($B31&amp;E$2,'デイリーデータ (2)'!$A:$F,5,FALSE),"")</f>
        <v>明</v>
      </c>
      <c r="F31" s="331" t="str">
        <f>IFERROR(VLOOKUP($B31&amp;F$2,'デイリーデータ (2)'!$A:$F,5,FALSE),"")</f>
        <v/>
      </c>
      <c r="G31" s="331" t="str">
        <f>IFERROR(VLOOKUP($B31&amp;G$2,'デイリーデータ (2)'!$A:$F,5,FALSE),"")</f>
        <v/>
      </c>
      <c r="H31" s="331" t="str">
        <f>IFERROR(VLOOKUP($B31&amp;H$2,'デイリーデータ (2)'!$A:$F,5,FALSE),"")</f>
        <v>／</v>
      </c>
      <c r="I31" s="331" t="str">
        <f>IFERROR(VLOOKUP($B31&amp;I$2,'デイリーデータ (2)'!$A:$F,5,FALSE),"")</f>
        <v>●</v>
      </c>
      <c r="J31" s="331" t="str">
        <f>IFERROR(VLOOKUP($B31&amp;J$2,'デイリーデータ (2)'!$A:$F,5,FALSE),"")</f>
        <v/>
      </c>
      <c r="K31" s="331" t="str">
        <f>IFERROR(VLOOKUP($B31&amp;K$2,'デイリーデータ (2)'!$A:$F,5,FALSE),"")</f>
        <v/>
      </c>
      <c r="L31" s="331" t="str">
        <f>IFERROR(VLOOKUP($B31&amp;L$2,'デイリーデータ (2)'!$A:$F,5,FALSE),"")</f>
        <v/>
      </c>
      <c r="M31" s="331" t="str">
        <f>IFERROR(VLOOKUP($B31&amp;M$2,'デイリーデータ (2)'!$A:$F,5,FALSE),"")</f>
        <v/>
      </c>
      <c r="N31" s="331" t="str">
        <f>IFERROR(VLOOKUP($B31&amp;N$2,'デイリーデータ (2)'!$A:$F,5,FALSE),"")</f>
        <v/>
      </c>
      <c r="O31" s="331" t="str">
        <f>IFERROR(VLOOKUP($B31&amp;O$2,'デイリーデータ (2)'!$A:$F,5,FALSE),"")</f>
        <v>○</v>
      </c>
      <c r="P31" s="331" t="str">
        <f>IFERROR(VLOOKUP($B31&amp;P$2,'デイリーデータ (2)'!$A:$F,5,FALSE),"")</f>
        <v>●</v>
      </c>
      <c r="Q31" s="331" t="str">
        <f>IFERROR(VLOOKUP($B31&amp;Q$2,'デイリーデータ (2)'!$A:$F,5,FALSE),"")</f>
        <v/>
      </c>
      <c r="R31" s="331" t="str">
        <f>IFERROR(VLOOKUP($B31&amp;R$2,'デイリーデータ (2)'!$A:$F,5,FALSE),"")</f>
        <v>当</v>
      </c>
      <c r="S31" s="331" t="str">
        <f>IFERROR(VLOOKUP($B31&amp;S$2,'デイリーデータ (2)'!$A:$F,5,FALSE),"")</f>
        <v>明</v>
      </c>
      <c r="T31" s="331" t="str">
        <f>IFERROR(VLOOKUP($B31&amp;T$2,'デイリーデータ (2)'!$A:$F,5,FALSE),"")</f>
        <v/>
      </c>
      <c r="U31" s="331" t="str">
        <f>IFERROR(VLOOKUP($B31&amp;U$2,'デイリーデータ (2)'!$A:$F,5,FALSE),"")</f>
        <v/>
      </c>
      <c r="V31" s="331" t="str">
        <f>IFERROR(VLOOKUP($B31&amp;V$2,'デイリーデータ (2)'!$A:$F,5,FALSE),"")</f>
        <v>／</v>
      </c>
      <c r="W31" s="331" t="str">
        <f>IFERROR(VLOOKUP($B31&amp;W$2,'デイリーデータ (2)'!$A:$F,5,FALSE),"")</f>
        <v>●</v>
      </c>
      <c r="X31" s="331" t="str">
        <f>IFERROR(VLOOKUP($B31&amp;X$2,'デイリーデータ (2)'!$A:$F,5,FALSE),"")</f>
        <v/>
      </c>
      <c r="Y31" s="331" t="str">
        <f>IFERROR(VLOOKUP($B31&amp;Y$2,'デイリーデータ (2)'!$A:$F,5,FALSE),"")</f>
        <v/>
      </c>
      <c r="Z31" s="331" t="str">
        <f>IFERROR(VLOOKUP($B31&amp;Z$2,'デイリーデータ (2)'!$A:$F,5,FALSE),"")</f>
        <v>当</v>
      </c>
      <c r="AA31" s="331" t="str">
        <f>IFERROR(VLOOKUP($B31&amp;AA$2,'デイリーデータ (2)'!$A:$F,5,FALSE),"")</f>
        <v>明</v>
      </c>
      <c r="AB31" s="331" t="str">
        <f>IFERROR(VLOOKUP($B31&amp;AB$2,'デイリーデータ (2)'!$A:$F,5,FALSE),"")</f>
        <v/>
      </c>
      <c r="AC31" s="331" t="str">
        <f>IFERROR(VLOOKUP($B31&amp;AC$2,'デイリーデータ (2)'!$A:$F,5,FALSE),"")</f>
        <v>○</v>
      </c>
      <c r="AD31" s="331" t="str">
        <f>IFERROR(VLOOKUP($B31&amp;AD$2,'デイリーデータ (2)'!$A:$F,5,FALSE),"")</f>
        <v>●</v>
      </c>
      <c r="AE31" s="331" t="str">
        <f>IFERROR(VLOOKUP($B31&amp;AE$2,'デイリーデータ (2)'!$A:$F,5,FALSE),"")</f>
        <v/>
      </c>
      <c r="AF31" s="331" t="str">
        <f>IFERROR(VLOOKUP($B31&amp;AF$2,'デイリーデータ (2)'!$A:$F,5,FALSE),"")</f>
        <v/>
      </c>
      <c r="AG31" s="331" t="str">
        <f>IFERROR(VLOOKUP($B31&amp;AG$2,'デイリーデータ (2)'!$A:$F,5,FALSE),"")</f>
        <v>当</v>
      </c>
      <c r="AH31" s="332" t="str">
        <f>IFERROR(VLOOKUP($B31&amp;AH$2,'デイリーデータ (2)'!$A:$F,5,FALSE),"")</f>
        <v/>
      </c>
    </row>
    <row r="32" spans="1:34" ht="16" customHeight="1" x14ac:dyDescent="0.2">
      <c r="A32" s="326">
        <f>IFERROR(IF(A31+1&lt;=MAX('デイリーデータ (2)'!G:G),A31+1,""),"")</f>
        <v>29</v>
      </c>
      <c r="B32" s="327" t="str">
        <f>IFERROR(VLOOKUP(A32,スタッフ!A:C,2,FALSE),"")</f>
        <v>125630</v>
      </c>
      <c r="C32" s="328" t="str">
        <f>IFERROR(VLOOKUP(A32,スタッフ!A:C,3,FALSE),"")</f>
        <v>松木 こころ</v>
      </c>
      <c r="D32" s="329" t="str">
        <f>IFERROR(VLOOKUP($B32&amp;D$2,'デイリーデータ (2)'!$A:$F,5,FALSE),"")</f>
        <v/>
      </c>
      <c r="E32" s="331" t="str">
        <f>IFERROR(VLOOKUP($B32&amp;E$2,'デイリーデータ (2)'!$A:$F,5,FALSE),"")</f>
        <v/>
      </c>
      <c r="F32" s="331" t="str">
        <f>IFERROR(VLOOKUP($B32&amp;F$2,'デイリーデータ (2)'!$A:$F,5,FALSE),"")</f>
        <v/>
      </c>
      <c r="G32" s="331" t="str">
        <f>IFERROR(VLOOKUP($B32&amp;G$2,'デイリーデータ (2)'!$A:$F,5,FALSE),"")</f>
        <v/>
      </c>
      <c r="H32" s="331" t="str">
        <f>IFERROR(VLOOKUP($B32&amp;H$2,'デイリーデータ (2)'!$A:$F,5,FALSE),"")</f>
        <v>○</v>
      </c>
      <c r="I32" s="331" t="str">
        <f>IFERROR(VLOOKUP($B32&amp;I$2,'デイリーデータ (2)'!$A:$F,5,FALSE),"")</f>
        <v>●</v>
      </c>
      <c r="J32" s="331" t="str">
        <f>IFERROR(VLOOKUP($B32&amp;J$2,'デイリーデータ (2)'!$A:$F,5,FALSE),"")</f>
        <v/>
      </c>
      <c r="K32" s="331" t="str">
        <f>IFERROR(VLOOKUP($B32&amp;K$2,'デイリーデータ (2)'!$A:$F,5,FALSE),"")</f>
        <v/>
      </c>
      <c r="L32" s="331" t="str">
        <f>IFERROR(VLOOKUP($B32&amp;L$2,'デイリーデータ (2)'!$A:$F,5,FALSE),"")</f>
        <v/>
      </c>
      <c r="M32" s="331" t="str">
        <f>IFERROR(VLOOKUP($B32&amp;M$2,'デイリーデータ (2)'!$A:$F,5,FALSE),"")</f>
        <v/>
      </c>
      <c r="N32" s="331" t="str">
        <f>IFERROR(VLOOKUP($B32&amp;N$2,'デイリーデータ (2)'!$A:$F,5,FALSE),"")</f>
        <v/>
      </c>
      <c r="O32" s="331" t="str">
        <f>IFERROR(VLOOKUP($B32&amp;O$2,'デイリーデータ (2)'!$A:$F,5,FALSE),"")</f>
        <v>○</v>
      </c>
      <c r="P32" s="331" t="str">
        <f>IFERROR(VLOOKUP($B32&amp;P$2,'デイリーデータ (2)'!$A:$F,5,FALSE),"")</f>
        <v>●</v>
      </c>
      <c r="Q32" s="331" t="str">
        <f>IFERROR(VLOOKUP($B32&amp;Q$2,'デイリーデータ (2)'!$A:$F,5,FALSE),"")</f>
        <v/>
      </c>
      <c r="R32" s="331" t="str">
        <f>IFERROR(VLOOKUP($B32&amp;R$2,'デイリーデータ (2)'!$A:$F,5,FALSE),"")</f>
        <v/>
      </c>
      <c r="S32" s="331" t="str">
        <f>IFERROR(VLOOKUP($B32&amp;S$2,'デイリーデータ (2)'!$A:$F,5,FALSE),"")</f>
        <v/>
      </c>
      <c r="T32" s="331" t="str">
        <f>IFERROR(VLOOKUP($B32&amp;T$2,'デイリーデータ (2)'!$A:$F,5,FALSE),"")</f>
        <v/>
      </c>
      <c r="U32" s="331" t="str">
        <f>IFERROR(VLOOKUP($B32&amp;U$2,'デイリーデータ (2)'!$A:$F,5,FALSE),"")</f>
        <v/>
      </c>
      <c r="V32" s="331" t="str">
        <f>IFERROR(VLOOKUP($B32&amp;V$2,'デイリーデータ (2)'!$A:$F,5,FALSE),"")</f>
        <v>○</v>
      </c>
      <c r="W32" s="331" t="str">
        <f>IFERROR(VLOOKUP($B32&amp;W$2,'デイリーデータ (2)'!$A:$F,5,FALSE),"")</f>
        <v>●</v>
      </c>
      <c r="X32" s="331" t="str">
        <f>IFERROR(VLOOKUP($B32&amp;X$2,'デイリーデータ (2)'!$A:$F,5,FALSE),"")</f>
        <v/>
      </c>
      <c r="Y32" s="331" t="str">
        <f>IFERROR(VLOOKUP($B32&amp;Y$2,'デイリーデータ (2)'!$A:$F,5,FALSE),"")</f>
        <v/>
      </c>
      <c r="Z32" s="331" t="str">
        <f>IFERROR(VLOOKUP($B32&amp;Z$2,'デイリーデータ (2)'!$A:$F,5,FALSE),"")</f>
        <v/>
      </c>
      <c r="AA32" s="331" t="str">
        <f>IFERROR(VLOOKUP($B32&amp;AA$2,'デイリーデータ (2)'!$A:$F,5,FALSE),"")</f>
        <v/>
      </c>
      <c r="AB32" s="331" t="str">
        <f>IFERROR(VLOOKUP($B32&amp;AB$2,'デイリーデータ (2)'!$A:$F,5,FALSE),"")</f>
        <v/>
      </c>
      <c r="AC32" s="331" t="str">
        <f>IFERROR(VLOOKUP($B32&amp;AC$2,'デイリーデータ (2)'!$A:$F,5,FALSE),"")</f>
        <v>○</v>
      </c>
      <c r="AD32" s="331" t="str">
        <f>IFERROR(VLOOKUP($B32&amp;AD$2,'デイリーデータ (2)'!$A:$F,5,FALSE),"")</f>
        <v>●</v>
      </c>
      <c r="AE32" s="331" t="str">
        <f>IFERROR(VLOOKUP($B32&amp;AE$2,'デイリーデータ (2)'!$A:$F,5,FALSE),"")</f>
        <v/>
      </c>
      <c r="AF32" s="331" t="str">
        <f>IFERROR(VLOOKUP($B32&amp;AF$2,'デイリーデータ (2)'!$A:$F,5,FALSE),"")</f>
        <v/>
      </c>
      <c r="AG32" s="331" t="str">
        <f>IFERROR(VLOOKUP($B32&amp;AG$2,'デイリーデータ (2)'!$A:$F,5,FALSE),"")</f>
        <v/>
      </c>
      <c r="AH32" s="332" t="str">
        <f>IFERROR(VLOOKUP($B32&amp;AH$2,'デイリーデータ (2)'!$A:$F,5,FALSE),"")</f>
        <v/>
      </c>
    </row>
    <row r="33" spans="1:34" ht="16" customHeight="1" x14ac:dyDescent="0.2">
      <c r="A33" s="326">
        <f>IFERROR(IF(A32+1&lt;=MAX('デイリーデータ (2)'!G:G),A32+1,""),"")</f>
        <v>30</v>
      </c>
      <c r="B33" s="327" t="str">
        <f>IFERROR(VLOOKUP(A33,スタッフ!A:C,2,FALSE),"")</f>
        <v>125642</v>
      </c>
      <c r="C33" s="328" t="str">
        <f>IFERROR(VLOOKUP(A33,スタッフ!A:C,3,FALSE),"")</f>
        <v>諸田 悠也</v>
      </c>
      <c r="D33" s="329" t="str">
        <f>IFERROR(VLOOKUP($B33&amp;D$2,'デイリーデータ (2)'!$A:$F,5,FALSE),"")</f>
        <v>当</v>
      </c>
      <c r="E33" s="331" t="str">
        <f>IFERROR(VLOOKUP($B33&amp;E$2,'デイリーデータ (2)'!$A:$F,5,FALSE),"")</f>
        <v>明</v>
      </c>
      <c r="F33" s="331" t="str">
        <f>IFERROR(VLOOKUP($B33&amp;F$2,'デイリーデータ (2)'!$A:$F,5,FALSE),"")</f>
        <v/>
      </c>
      <c r="G33" s="331" t="str">
        <f>IFERROR(VLOOKUP($B33&amp;G$2,'デイリーデータ (2)'!$A:$F,5,FALSE),"")</f>
        <v/>
      </c>
      <c r="H33" s="331" t="str">
        <f>IFERROR(VLOOKUP($B33&amp;H$2,'デイリーデータ (2)'!$A:$F,5,FALSE),"")</f>
        <v>○</v>
      </c>
      <c r="I33" s="331" t="str">
        <f>IFERROR(VLOOKUP($B33&amp;I$2,'デイリーデータ (2)'!$A:$F,5,FALSE),"")</f>
        <v>●</v>
      </c>
      <c r="J33" s="331" t="str">
        <f>IFERROR(VLOOKUP($B33&amp;J$2,'デイリーデータ (2)'!$A:$F,5,FALSE),"")</f>
        <v/>
      </c>
      <c r="K33" s="331" t="str">
        <f>IFERROR(VLOOKUP($B33&amp;K$2,'デイリーデータ (2)'!$A:$F,5,FALSE),"")</f>
        <v/>
      </c>
      <c r="L33" s="331" t="str">
        <f>IFERROR(VLOOKUP($B33&amp;L$2,'デイリーデータ (2)'!$A:$F,5,FALSE),"")</f>
        <v/>
      </c>
      <c r="M33" s="331" t="str">
        <f>IFERROR(VLOOKUP($B33&amp;M$2,'デイリーデータ (2)'!$A:$F,5,FALSE),"")</f>
        <v/>
      </c>
      <c r="N33" s="331" t="str">
        <f>IFERROR(VLOOKUP($B33&amp;N$2,'デイリーデータ (2)'!$A:$F,5,FALSE),"")</f>
        <v/>
      </c>
      <c r="O33" s="331" t="str">
        <f>IFERROR(VLOOKUP($B33&amp;O$2,'デイリーデータ (2)'!$A:$F,5,FALSE),"")</f>
        <v>／</v>
      </c>
      <c r="P33" s="331" t="str">
        <f>IFERROR(VLOOKUP($B33&amp;P$2,'デイリーデータ (2)'!$A:$F,5,FALSE),"")</f>
        <v>●</v>
      </c>
      <c r="Q33" s="331" t="str">
        <f>IFERROR(VLOOKUP($B33&amp;Q$2,'デイリーデータ (2)'!$A:$F,5,FALSE),"")</f>
        <v/>
      </c>
      <c r="R33" s="331" t="str">
        <f>IFERROR(VLOOKUP($B33&amp;R$2,'デイリーデータ (2)'!$A:$F,5,FALSE),"")</f>
        <v/>
      </c>
      <c r="S33" s="331" t="str">
        <f>IFERROR(VLOOKUP($B33&amp;S$2,'デイリーデータ (2)'!$A:$F,5,FALSE),"")</f>
        <v/>
      </c>
      <c r="T33" s="331" t="str">
        <f>IFERROR(VLOOKUP($B33&amp;T$2,'デイリーデータ (2)'!$A:$F,5,FALSE),"")</f>
        <v/>
      </c>
      <c r="U33" s="331" t="str">
        <f>IFERROR(VLOOKUP($B33&amp;U$2,'デイリーデータ (2)'!$A:$F,5,FALSE),"")</f>
        <v/>
      </c>
      <c r="V33" s="331" t="str">
        <f>IFERROR(VLOOKUP($B33&amp;V$2,'デイリーデータ (2)'!$A:$F,5,FALSE),"")</f>
        <v>○</v>
      </c>
      <c r="W33" s="331" t="str">
        <f>IFERROR(VLOOKUP($B33&amp;W$2,'デイリーデータ (2)'!$A:$F,5,FALSE),"")</f>
        <v>当</v>
      </c>
      <c r="X33" s="331" t="str">
        <f>IFERROR(VLOOKUP($B33&amp;X$2,'デイリーデータ (2)'!$A:$F,5,FALSE),"")</f>
        <v>明</v>
      </c>
      <c r="Y33" s="331" t="str">
        <f>IFERROR(VLOOKUP($B33&amp;Y$2,'デイリーデータ (2)'!$A:$F,5,FALSE),"")</f>
        <v>●</v>
      </c>
      <c r="Z33" s="331" t="str">
        <f>IFERROR(VLOOKUP($B33&amp;Z$2,'デイリーデータ (2)'!$A:$F,5,FALSE),"")</f>
        <v/>
      </c>
      <c r="AA33" s="331" t="str">
        <f>IFERROR(VLOOKUP($B33&amp;AA$2,'デイリーデータ (2)'!$A:$F,5,FALSE),"")</f>
        <v/>
      </c>
      <c r="AB33" s="331" t="str">
        <f>IFERROR(VLOOKUP($B33&amp;AB$2,'デイリーデータ (2)'!$A:$F,5,FALSE),"")</f>
        <v/>
      </c>
      <c r="AC33" s="331" t="str">
        <f>IFERROR(VLOOKUP($B33&amp;AC$2,'デイリーデータ (2)'!$A:$F,5,FALSE),"")</f>
        <v>／</v>
      </c>
      <c r="AD33" s="331" t="str">
        <f>IFERROR(VLOOKUP($B33&amp;AD$2,'デイリーデータ (2)'!$A:$F,5,FALSE),"")</f>
        <v>●</v>
      </c>
      <c r="AE33" s="331" t="str">
        <f>IFERROR(VLOOKUP($B33&amp;AE$2,'デイリーデータ (2)'!$A:$F,5,FALSE),"")</f>
        <v/>
      </c>
      <c r="AF33" s="331" t="str">
        <f>IFERROR(VLOOKUP($B33&amp;AF$2,'デイリーデータ (2)'!$A:$F,5,FALSE),"")</f>
        <v/>
      </c>
      <c r="AG33" s="331" t="str">
        <f>IFERROR(VLOOKUP($B33&amp;AG$2,'デイリーデータ (2)'!$A:$F,5,FALSE),"")</f>
        <v/>
      </c>
      <c r="AH33" s="332" t="str">
        <f>IFERROR(VLOOKUP($B33&amp;AH$2,'デイリーデータ (2)'!$A:$F,5,FALSE),"")</f>
        <v/>
      </c>
    </row>
    <row r="34" spans="1:34" ht="16" customHeight="1" x14ac:dyDescent="0.2">
      <c r="A34" s="326">
        <f>IFERROR(IF(A33+1&lt;=MAX('デイリーデータ (2)'!G:G),A33+1,""),"")</f>
        <v>31</v>
      </c>
      <c r="B34" s="327" t="str">
        <f>IFERROR(VLOOKUP(A34,スタッフ!A:C,2,FALSE),"")</f>
        <v>130415</v>
      </c>
      <c r="C34" s="328" t="str">
        <f>IFERROR(VLOOKUP(A34,スタッフ!A:C,3,FALSE),"")</f>
        <v>樫田 尚</v>
      </c>
      <c r="D34" s="329" t="str">
        <f>IFERROR(VLOOKUP($B34&amp;D$2,'デイリーデータ (2)'!$A:$F,5,FALSE),"")</f>
        <v/>
      </c>
      <c r="E34" s="331" t="str">
        <f>IFERROR(VLOOKUP($B34&amp;E$2,'デイリーデータ (2)'!$A:$F,5,FALSE),"")</f>
        <v/>
      </c>
      <c r="F34" s="331" t="str">
        <f>IFERROR(VLOOKUP($B34&amp;F$2,'デイリーデータ (2)'!$A:$F,5,FALSE),"")</f>
        <v/>
      </c>
      <c r="G34" s="331" t="str">
        <f>IFERROR(VLOOKUP($B34&amp;G$2,'デイリーデータ (2)'!$A:$F,5,FALSE),"")</f>
        <v/>
      </c>
      <c r="H34" s="331" t="str">
        <f>IFERROR(VLOOKUP($B34&amp;H$2,'デイリーデータ (2)'!$A:$F,5,FALSE),"")</f>
        <v>○</v>
      </c>
      <c r="I34" s="331" t="str">
        <f>IFERROR(VLOOKUP($B34&amp;I$2,'デイリーデータ (2)'!$A:$F,5,FALSE),"")</f>
        <v>●</v>
      </c>
      <c r="J34" s="331" t="str">
        <f>IFERROR(VLOOKUP($B34&amp;J$2,'デイリーデータ (2)'!$A:$F,5,FALSE),"")</f>
        <v/>
      </c>
      <c r="K34" s="331" t="str">
        <f>IFERROR(VLOOKUP($B34&amp;K$2,'デイリーデータ (2)'!$A:$F,5,FALSE),"")</f>
        <v/>
      </c>
      <c r="L34" s="331" t="str">
        <f>IFERROR(VLOOKUP($B34&amp;L$2,'デイリーデータ (2)'!$A:$F,5,FALSE),"")</f>
        <v/>
      </c>
      <c r="M34" s="331" t="str">
        <f>IFERROR(VLOOKUP($B34&amp;M$2,'デイリーデータ (2)'!$A:$F,5,FALSE),"")</f>
        <v/>
      </c>
      <c r="N34" s="331" t="str">
        <f>IFERROR(VLOOKUP($B34&amp;N$2,'デイリーデータ (2)'!$A:$F,5,FALSE),"")</f>
        <v>当</v>
      </c>
      <c r="O34" s="331" t="str">
        <f>IFERROR(VLOOKUP($B34&amp;O$2,'デイリーデータ (2)'!$A:$F,5,FALSE),"")</f>
        <v>明</v>
      </c>
      <c r="P34" s="331" t="str">
        <f>IFERROR(VLOOKUP($B34&amp;P$2,'デイリーデータ (2)'!$A:$F,5,FALSE),"")</f>
        <v>●</v>
      </c>
      <c r="Q34" s="331" t="str">
        <f>IFERROR(VLOOKUP($B34&amp;Q$2,'デイリーデータ (2)'!$A:$F,5,FALSE),"")</f>
        <v/>
      </c>
      <c r="R34" s="331" t="str">
        <f>IFERROR(VLOOKUP($B34&amp;R$2,'デイリーデータ (2)'!$A:$F,5,FALSE),"")</f>
        <v/>
      </c>
      <c r="S34" s="331" t="str">
        <f>IFERROR(VLOOKUP($B34&amp;S$2,'デイリーデータ (2)'!$A:$F,5,FALSE),"")</f>
        <v/>
      </c>
      <c r="T34" s="331" t="str">
        <f>IFERROR(VLOOKUP($B34&amp;T$2,'デイリーデータ (2)'!$A:$F,5,FALSE),"")</f>
        <v/>
      </c>
      <c r="U34" s="331" t="str">
        <f>IFERROR(VLOOKUP($B34&amp;U$2,'デイリーデータ (2)'!$A:$F,5,FALSE),"")</f>
        <v/>
      </c>
      <c r="V34" s="331" t="str">
        <f>IFERROR(VLOOKUP($B34&amp;V$2,'デイリーデータ (2)'!$A:$F,5,FALSE),"")</f>
        <v>○</v>
      </c>
      <c r="W34" s="331" t="str">
        <f>IFERROR(VLOOKUP($B34&amp;W$2,'デイリーデータ (2)'!$A:$F,5,FALSE),"")</f>
        <v/>
      </c>
      <c r="X34" s="331" t="str">
        <f>IFERROR(VLOOKUP($B34&amp;X$2,'デイリーデータ (2)'!$A:$F,5,FALSE),"")</f>
        <v/>
      </c>
      <c r="Y34" s="331" t="str">
        <f>IFERROR(VLOOKUP($B34&amp;Y$2,'デイリーデータ (2)'!$A:$F,5,FALSE),"")</f>
        <v/>
      </c>
      <c r="Z34" s="331" t="str">
        <f>IFERROR(VLOOKUP($B34&amp;Z$2,'デイリーデータ (2)'!$A:$F,5,FALSE),"")</f>
        <v/>
      </c>
      <c r="AA34" s="331" t="str">
        <f>IFERROR(VLOOKUP($B34&amp;AA$2,'デイリーデータ (2)'!$A:$F,5,FALSE),"")</f>
        <v/>
      </c>
      <c r="AB34" s="331" t="str">
        <f>IFERROR(VLOOKUP($B34&amp;AB$2,'デイリーデータ (2)'!$A:$F,5,FALSE),"")</f>
        <v/>
      </c>
      <c r="AC34" s="331" t="str">
        <f>IFERROR(VLOOKUP($B34&amp;AC$2,'デイリーデータ (2)'!$A:$F,5,FALSE),"")</f>
        <v>当</v>
      </c>
      <c r="AD34" s="331" t="str">
        <f>IFERROR(VLOOKUP($B34&amp;AD$2,'デイリーデータ (2)'!$A:$F,5,FALSE),"")</f>
        <v>明</v>
      </c>
      <c r="AE34" s="331" t="str">
        <f>IFERROR(VLOOKUP($B34&amp;AE$2,'デイリーデータ (2)'!$A:$F,5,FALSE),"")</f>
        <v>●</v>
      </c>
      <c r="AF34" s="331" t="str">
        <f>IFERROR(VLOOKUP($B34&amp;AF$2,'デイリーデータ (2)'!$A:$F,5,FALSE),"")</f>
        <v/>
      </c>
      <c r="AG34" s="331" t="str">
        <f>IFERROR(VLOOKUP($B34&amp;AG$2,'デイリーデータ (2)'!$A:$F,5,FALSE),"")</f>
        <v/>
      </c>
      <c r="AH34" s="332" t="str">
        <f>IFERROR(VLOOKUP($B34&amp;AH$2,'デイリーデータ (2)'!$A:$F,5,FALSE),"")</f>
        <v/>
      </c>
    </row>
    <row r="35" spans="1:34" ht="16" customHeight="1" x14ac:dyDescent="0.2">
      <c r="A35" s="326">
        <f>IFERROR(IF(A34+1&lt;=MAX('デイリーデータ (2)'!G:G),A34+1,""),"")</f>
        <v>32</v>
      </c>
      <c r="B35" s="327" t="str">
        <f>IFERROR(VLOOKUP(A35,スタッフ!A:C,2,FALSE),"")</f>
        <v>130427</v>
      </c>
      <c r="C35" s="328" t="str">
        <f>IFERROR(VLOOKUP(A35,スタッフ!A:C,3,FALSE),"")</f>
        <v>中村 公亮</v>
      </c>
      <c r="D35" s="329" t="str">
        <f>IFERROR(VLOOKUP($B35&amp;D$2,'デイリーデータ (2)'!$A:$F,5,FALSE),"")</f>
        <v/>
      </c>
      <c r="E35" s="331" t="str">
        <f>IFERROR(VLOOKUP($B35&amp;E$2,'デイリーデータ (2)'!$A:$F,5,FALSE),"")</f>
        <v/>
      </c>
      <c r="F35" s="331" t="str">
        <f>IFERROR(VLOOKUP($B35&amp;F$2,'デイリーデータ (2)'!$A:$F,5,FALSE),"")</f>
        <v/>
      </c>
      <c r="G35" s="331" t="str">
        <f>IFERROR(VLOOKUP($B35&amp;G$2,'デイリーデータ (2)'!$A:$F,5,FALSE),"")</f>
        <v/>
      </c>
      <c r="H35" s="331" t="str">
        <f>IFERROR(VLOOKUP($B35&amp;H$2,'デイリーデータ (2)'!$A:$F,5,FALSE),"")</f>
        <v>○</v>
      </c>
      <c r="I35" s="331" t="str">
        <f>IFERROR(VLOOKUP($B35&amp;I$2,'デイリーデータ (2)'!$A:$F,5,FALSE),"")</f>
        <v>●</v>
      </c>
      <c r="J35" s="331" t="str">
        <f>IFERROR(VLOOKUP($B35&amp;J$2,'デイリーデータ (2)'!$A:$F,5,FALSE),"")</f>
        <v/>
      </c>
      <c r="K35" s="331" t="str">
        <f>IFERROR(VLOOKUP($B35&amp;K$2,'デイリーデータ (2)'!$A:$F,5,FALSE),"")</f>
        <v/>
      </c>
      <c r="L35" s="331" t="str">
        <f>IFERROR(VLOOKUP($B35&amp;L$2,'デイリーデータ (2)'!$A:$F,5,FALSE),"")</f>
        <v/>
      </c>
      <c r="M35" s="331" t="str">
        <f>IFERROR(VLOOKUP($B35&amp;M$2,'デイリーデータ (2)'!$A:$F,5,FALSE),"")</f>
        <v/>
      </c>
      <c r="N35" s="331" t="str">
        <f>IFERROR(VLOOKUP($B35&amp;N$2,'デイリーデータ (2)'!$A:$F,5,FALSE),"")</f>
        <v/>
      </c>
      <c r="O35" s="331" t="str">
        <f>IFERROR(VLOOKUP($B35&amp;O$2,'デイリーデータ (2)'!$A:$F,5,FALSE),"")</f>
        <v>○</v>
      </c>
      <c r="P35" s="331" t="str">
        <f>IFERROR(VLOOKUP($B35&amp;P$2,'デイリーデータ (2)'!$A:$F,5,FALSE),"")</f>
        <v>●</v>
      </c>
      <c r="Q35" s="331" t="str">
        <f>IFERROR(VLOOKUP($B35&amp;Q$2,'デイリーデータ (2)'!$A:$F,5,FALSE),"")</f>
        <v/>
      </c>
      <c r="R35" s="331" t="str">
        <f>IFERROR(VLOOKUP($B35&amp;R$2,'デイリーデータ (2)'!$A:$F,5,FALSE),"")</f>
        <v/>
      </c>
      <c r="S35" s="331" t="str">
        <f>IFERROR(VLOOKUP($B35&amp;S$2,'デイリーデータ (2)'!$A:$F,5,FALSE),"")</f>
        <v/>
      </c>
      <c r="T35" s="331" t="str">
        <f>IFERROR(VLOOKUP($B35&amp;T$2,'デイリーデータ (2)'!$A:$F,5,FALSE),"")</f>
        <v/>
      </c>
      <c r="U35" s="331" t="str">
        <f>IFERROR(VLOOKUP($B35&amp;U$2,'デイリーデータ (2)'!$A:$F,5,FALSE),"")</f>
        <v/>
      </c>
      <c r="V35" s="331" t="str">
        <f>IFERROR(VLOOKUP($B35&amp;V$2,'デイリーデータ (2)'!$A:$F,5,FALSE),"")</f>
        <v>○</v>
      </c>
      <c r="W35" s="331" t="str">
        <f>IFERROR(VLOOKUP($B35&amp;W$2,'デイリーデータ (2)'!$A:$F,5,FALSE),"")</f>
        <v>●</v>
      </c>
      <c r="X35" s="331" t="str">
        <f>IFERROR(VLOOKUP($B35&amp;X$2,'デイリーデータ (2)'!$A:$F,5,FALSE),"")</f>
        <v/>
      </c>
      <c r="Y35" s="331" t="str">
        <f>IFERROR(VLOOKUP($B35&amp;Y$2,'デイリーデータ (2)'!$A:$F,5,FALSE),"")</f>
        <v/>
      </c>
      <c r="Z35" s="331" t="str">
        <f>IFERROR(VLOOKUP($B35&amp;Z$2,'デイリーデータ (2)'!$A:$F,5,FALSE),"")</f>
        <v/>
      </c>
      <c r="AA35" s="331" t="str">
        <f>IFERROR(VLOOKUP($B35&amp;AA$2,'デイリーデータ (2)'!$A:$F,5,FALSE),"")</f>
        <v/>
      </c>
      <c r="AB35" s="331" t="str">
        <f>IFERROR(VLOOKUP($B35&amp;AB$2,'デイリーデータ (2)'!$A:$F,5,FALSE),"")</f>
        <v/>
      </c>
      <c r="AC35" s="331" t="str">
        <f>IFERROR(VLOOKUP($B35&amp;AC$2,'デイリーデータ (2)'!$A:$F,5,FALSE),"")</f>
        <v>○</v>
      </c>
      <c r="AD35" s="331" t="str">
        <f>IFERROR(VLOOKUP($B35&amp;AD$2,'デイリーデータ (2)'!$A:$F,5,FALSE),"")</f>
        <v>●</v>
      </c>
      <c r="AE35" s="331" t="str">
        <f>IFERROR(VLOOKUP($B35&amp;AE$2,'デイリーデータ (2)'!$A:$F,5,FALSE),"")</f>
        <v/>
      </c>
      <c r="AF35" s="331" t="str">
        <f>IFERROR(VLOOKUP($B35&amp;AF$2,'デイリーデータ (2)'!$A:$F,5,FALSE),"")</f>
        <v/>
      </c>
      <c r="AG35" s="331" t="str">
        <f>IFERROR(VLOOKUP($B35&amp;AG$2,'デイリーデータ (2)'!$A:$F,5,FALSE),"")</f>
        <v/>
      </c>
      <c r="AH35" s="332" t="str">
        <f>IFERROR(VLOOKUP($B35&amp;AH$2,'デイリーデータ (2)'!$A:$F,5,FALSE),"")</f>
        <v/>
      </c>
    </row>
    <row r="36" spans="1:34" ht="16" customHeight="1" x14ac:dyDescent="0.2">
      <c r="A36" s="326">
        <f>IFERROR(IF(A35+1&lt;=MAX('デイリーデータ (2)'!G:G),A35+1,""),"")</f>
        <v>33</v>
      </c>
      <c r="B36" s="327" t="str">
        <f>IFERROR(VLOOKUP(A36,スタッフ!A:C,2,FALSE),"")</f>
        <v>130439</v>
      </c>
      <c r="C36" s="328" t="str">
        <f>IFERROR(VLOOKUP(A36,スタッフ!A:C,3,FALSE),"")</f>
        <v>福知 千佳</v>
      </c>
      <c r="D36" s="329" t="str">
        <f>IFERROR(VLOOKUP($B36&amp;D$2,'デイリーデータ (2)'!$A:$F,5,FALSE),"")</f>
        <v/>
      </c>
      <c r="E36" s="331" t="str">
        <f>IFERROR(VLOOKUP($B36&amp;E$2,'デイリーデータ (2)'!$A:$F,5,FALSE),"")</f>
        <v/>
      </c>
      <c r="F36" s="331" t="str">
        <f>IFERROR(VLOOKUP($B36&amp;F$2,'デイリーデータ (2)'!$A:$F,5,FALSE),"")</f>
        <v/>
      </c>
      <c r="G36" s="331" t="str">
        <f>IFERROR(VLOOKUP($B36&amp;G$2,'デイリーデータ (2)'!$A:$F,5,FALSE),"")</f>
        <v/>
      </c>
      <c r="H36" s="331" t="str">
        <f>IFERROR(VLOOKUP($B36&amp;H$2,'デイリーデータ (2)'!$A:$F,5,FALSE),"")</f>
        <v>○</v>
      </c>
      <c r="I36" s="331" t="str">
        <f>IFERROR(VLOOKUP($B36&amp;I$2,'デイリーデータ (2)'!$A:$F,5,FALSE),"")</f>
        <v>当</v>
      </c>
      <c r="J36" s="331" t="str">
        <f>IFERROR(VLOOKUP($B36&amp;J$2,'デイリーデータ (2)'!$A:$F,5,FALSE),"")</f>
        <v>明</v>
      </c>
      <c r="K36" s="331" t="str">
        <f>IFERROR(VLOOKUP($B36&amp;K$2,'デイリーデータ (2)'!$A:$F,5,FALSE),"")</f>
        <v>●</v>
      </c>
      <c r="L36" s="331" t="str">
        <f>IFERROR(VLOOKUP($B36&amp;L$2,'デイリーデータ (2)'!$A:$F,5,FALSE),"")</f>
        <v/>
      </c>
      <c r="M36" s="331" t="str">
        <f>IFERROR(VLOOKUP($B36&amp;M$2,'デイリーデータ (2)'!$A:$F,5,FALSE),"")</f>
        <v/>
      </c>
      <c r="N36" s="331" t="str">
        <f>IFERROR(VLOOKUP($B36&amp;N$2,'デイリーデータ (2)'!$A:$F,5,FALSE),"")</f>
        <v/>
      </c>
      <c r="O36" s="331" t="str">
        <f>IFERROR(VLOOKUP($B36&amp;O$2,'デイリーデータ (2)'!$A:$F,5,FALSE),"")</f>
        <v>／</v>
      </c>
      <c r="P36" s="331" t="str">
        <f>IFERROR(VLOOKUP($B36&amp;P$2,'デイリーデータ (2)'!$A:$F,5,FALSE),"")</f>
        <v>●</v>
      </c>
      <c r="Q36" s="331" t="str">
        <f>IFERROR(VLOOKUP($B36&amp;Q$2,'デイリーデータ (2)'!$A:$F,5,FALSE),"")</f>
        <v/>
      </c>
      <c r="R36" s="331" t="str">
        <f>IFERROR(VLOOKUP($B36&amp;R$2,'デイリーデータ (2)'!$A:$F,5,FALSE),"")</f>
        <v/>
      </c>
      <c r="S36" s="331" t="str">
        <f>IFERROR(VLOOKUP($B36&amp;S$2,'デイリーデータ (2)'!$A:$F,5,FALSE),"")</f>
        <v/>
      </c>
      <c r="T36" s="331" t="str">
        <f>IFERROR(VLOOKUP($B36&amp;T$2,'デイリーデータ (2)'!$A:$F,5,FALSE),"")</f>
        <v/>
      </c>
      <c r="U36" s="331" t="str">
        <f>IFERROR(VLOOKUP($B36&amp;U$2,'デイリーデータ (2)'!$A:$F,5,FALSE),"")</f>
        <v/>
      </c>
      <c r="V36" s="331" t="str">
        <f>IFERROR(VLOOKUP($B36&amp;V$2,'デイリーデータ (2)'!$A:$F,5,FALSE),"")</f>
        <v>○</v>
      </c>
      <c r="W36" s="331" t="str">
        <f>IFERROR(VLOOKUP($B36&amp;W$2,'デイリーデータ (2)'!$A:$F,5,FALSE),"")</f>
        <v>●</v>
      </c>
      <c r="X36" s="331" t="str">
        <f>IFERROR(VLOOKUP($B36&amp;X$2,'デイリーデータ (2)'!$A:$F,5,FALSE),"")</f>
        <v/>
      </c>
      <c r="Y36" s="331" t="str">
        <f>IFERROR(VLOOKUP($B36&amp;Y$2,'デイリーデータ (2)'!$A:$F,5,FALSE),"")</f>
        <v/>
      </c>
      <c r="Z36" s="331" t="str">
        <f>IFERROR(VLOOKUP($B36&amp;Z$2,'デイリーデータ (2)'!$A:$F,5,FALSE),"")</f>
        <v/>
      </c>
      <c r="AA36" s="331" t="str">
        <f>IFERROR(VLOOKUP($B36&amp;AA$2,'デイリーデータ (2)'!$A:$F,5,FALSE),"")</f>
        <v/>
      </c>
      <c r="AB36" s="331" t="str">
        <f>IFERROR(VLOOKUP($B36&amp;AB$2,'デイリーデータ (2)'!$A:$F,5,FALSE),"")</f>
        <v>当</v>
      </c>
      <c r="AC36" s="331" t="str">
        <f>IFERROR(VLOOKUP($B36&amp;AC$2,'デイリーデータ (2)'!$A:$F,5,FALSE),"")</f>
        <v>明</v>
      </c>
      <c r="AD36" s="331" t="str">
        <f>IFERROR(VLOOKUP($B36&amp;AD$2,'デイリーデータ (2)'!$A:$F,5,FALSE),"")</f>
        <v>●</v>
      </c>
      <c r="AE36" s="331" t="str">
        <f>IFERROR(VLOOKUP($B36&amp;AE$2,'デイリーデータ (2)'!$A:$F,5,FALSE),"")</f>
        <v/>
      </c>
      <c r="AF36" s="331" t="str">
        <f>IFERROR(VLOOKUP($B36&amp;AF$2,'デイリーデータ (2)'!$A:$F,5,FALSE),"")</f>
        <v/>
      </c>
      <c r="AG36" s="331" t="str">
        <f>IFERROR(VLOOKUP($B36&amp;AG$2,'デイリーデータ (2)'!$A:$F,5,FALSE),"")</f>
        <v/>
      </c>
      <c r="AH36" s="332" t="str">
        <f>IFERROR(VLOOKUP($B36&amp;AH$2,'デイリーデータ (2)'!$A:$F,5,FALSE),"")</f>
        <v/>
      </c>
    </row>
    <row r="37" spans="1:34" ht="16" customHeight="1" x14ac:dyDescent="0.2">
      <c r="A37" s="326">
        <f>IFERROR(IF(A36+1&lt;=MAX('デイリーデータ (2)'!G:G),A36+1,""),"")</f>
        <v>34</v>
      </c>
      <c r="B37" s="327" t="str">
        <f>IFERROR(VLOOKUP(A37,スタッフ!A:C,2,FALSE),"")</f>
        <v>130441</v>
      </c>
      <c r="C37" s="328" t="str">
        <f>IFERROR(VLOOKUP(A37,スタッフ!A:C,3,FALSE),"")</f>
        <v>袋 隼哉</v>
      </c>
      <c r="D37" s="329" t="str">
        <f>IFERROR(VLOOKUP($B37&amp;D$2,'デイリーデータ (2)'!$A:$F,5,FALSE),"")</f>
        <v/>
      </c>
      <c r="E37" s="331" t="str">
        <f>IFERROR(VLOOKUP($B37&amp;E$2,'デイリーデータ (2)'!$A:$F,5,FALSE),"")</f>
        <v/>
      </c>
      <c r="F37" s="331" t="str">
        <f>IFERROR(VLOOKUP($B37&amp;F$2,'デイリーデータ (2)'!$A:$F,5,FALSE),"")</f>
        <v/>
      </c>
      <c r="G37" s="331" t="str">
        <f>IFERROR(VLOOKUP($B37&amp;G$2,'デイリーデータ (2)'!$A:$F,5,FALSE),"")</f>
        <v>当</v>
      </c>
      <c r="H37" s="331" t="str">
        <f>IFERROR(VLOOKUP($B37&amp;H$2,'デイリーデータ (2)'!$A:$F,5,FALSE),"")</f>
        <v>明</v>
      </c>
      <c r="I37" s="331" t="str">
        <f>IFERROR(VLOOKUP($B37&amp;I$2,'デイリーデータ (2)'!$A:$F,5,FALSE),"")</f>
        <v>●</v>
      </c>
      <c r="J37" s="331" t="str">
        <f>IFERROR(VLOOKUP($B37&amp;J$2,'デイリーデータ (2)'!$A:$F,5,FALSE),"")</f>
        <v/>
      </c>
      <c r="K37" s="331" t="str">
        <f>IFERROR(VLOOKUP($B37&amp;K$2,'デイリーデータ (2)'!$A:$F,5,FALSE),"")</f>
        <v/>
      </c>
      <c r="L37" s="331" t="str">
        <f>IFERROR(VLOOKUP($B37&amp;L$2,'デイリーデータ (2)'!$A:$F,5,FALSE),"")</f>
        <v/>
      </c>
      <c r="M37" s="331" t="str">
        <f>IFERROR(VLOOKUP($B37&amp;M$2,'デイリーデータ (2)'!$A:$F,5,FALSE),"")</f>
        <v/>
      </c>
      <c r="N37" s="331" t="str">
        <f>IFERROR(VLOOKUP($B37&amp;N$2,'デイリーデータ (2)'!$A:$F,5,FALSE),"")</f>
        <v/>
      </c>
      <c r="O37" s="331" t="str">
        <f>IFERROR(VLOOKUP($B37&amp;O$2,'デイリーデータ (2)'!$A:$F,5,FALSE),"")</f>
        <v>○</v>
      </c>
      <c r="P37" s="331" t="str">
        <f>IFERROR(VLOOKUP($B37&amp;P$2,'デイリーデータ (2)'!$A:$F,5,FALSE),"")</f>
        <v>●</v>
      </c>
      <c r="Q37" s="331" t="str">
        <f>IFERROR(VLOOKUP($B37&amp;Q$2,'デイリーデータ (2)'!$A:$F,5,FALSE),"")</f>
        <v/>
      </c>
      <c r="R37" s="331" t="str">
        <f>IFERROR(VLOOKUP($B37&amp;R$2,'デイリーデータ (2)'!$A:$F,5,FALSE),"")</f>
        <v/>
      </c>
      <c r="S37" s="331" t="str">
        <f>IFERROR(VLOOKUP($B37&amp;S$2,'デイリーデータ (2)'!$A:$F,5,FALSE),"")</f>
        <v/>
      </c>
      <c r="T37" s="331" t="str">
        <f>IFERROR(VLOOKUP($B37&amp;T$2,'デイリーデータ (2)'!$A:$F,5,FALSE),"")</f>
        <v>当</v>
      </c>
      <c r="U37" s="331" t="str">
        <f>IFERROR(VLOOKUP($B37&amp;U$2,'デイリーデータ (2)'!$A:$F,5,FALSE),"")</f>
        <v>明</v>
      </c>
      <c r="V37" s="331" t="str">
        <f>IFERROR(VLOOKUP($B37&amp;V$2,'デイリーデータ (2)'!$A:$F,5,FALSE),"")</f>
        <v>／</v>
      </c>
      <c r="W37" s="331" t="str">
        <f>IFERROR(VLOOKUP($B37&amp;W$2,'デイリーデータ (2)'!$A:$F,5,FALSE),"")</f>
        <v>●</v>
      </c>
      <c r="X37" s="331" t="str">
        <f>IFERROR(VLOOKUP($B37&amp;X$2,'デイリーデータ (2)'!$A:$F,5,FALSE),"")</f>
        <v/>
      </c>
      <c r="Y37" s="331" t="str">
        <f>IFERROR(VLOOKUP($B37&amp;Y$2,'デイリーデータ (2)'!$A:$F,5,FALSE),"")</f>
        <v>当</v>
      </c>
      <c r="Z37" s="331" t="str">
        <f>IFERROR(VLOOKUP($B37&amp;Z$2,'デイリーデータ (2)'!$A:$F,5,FALSE),"")</f>
        <v>明</v>
      </c>
      <c r="AA37" s="331" t="str">
        <f>IFERROR(VLOOKUP($B37&amp;AA$2,'デイリーデータ (2)'!$A:$F,5,FALSE),"")</f>
        <v/>
      </c>
      <c r="AB37" s="331" t="str">
        <f>IFERROR(VLOOKUP($B37&amp;AB$2,'デイリーデータ (2)'!$A:$F,5,FALSE),"")</f>
        <v/>
      </c>
      <c r="AC37" s="331" t="str">
        <f>IFERROR(VLOOKUP($B37&amp;AC$2,'デイリーデータ (2)'!$A:$F,5,FALSE),"")</f>
        <v>○</v>
      </c>
      <c r="AD37" s="331" t="str">
        <f>IFERROR(VLOOKUP($B37&amp;AD$2,'デイリーデータ (2)'!$A:$F,5,FALSE),"")</f>
        <v>●</v>
      </c>
      <c r="AE37" s="331" t="str">
        <f>IFERROR(VLOOKUP($B37&amp;AE$2,'デイリーデータ (2)'!$A:$F,5,FALSE),"")</f>
        <v/>
      </c>
      <c r="AF37" s="331" t="str">
        <f>IFERROR(VLOOKUP($B37&amp;AF$2,'デイリーデータ (2)'!$A:$F,5,FALSE),"")</f>
        <v/>
      </c>
      <c r="AG37" s="331" t="str">
        <f>IFERROR(VLOOKUP($B37&amp;AG$2,'デイリーデータ (2)'!$A:$F,5,FALSE),"")</f>
        <v/>
      </c>
      <c r="AH37" s="332" t="str">
        <f>IFERROR(VLOOKUP($B37&amp;AH$2,'デイリーデータ (2)'!$A:$F,5,FALSE),"")</f>
        <v/>
      </c>
    </row>
    <row r="38" spans="1:34" ht="16" customHeight="1" x14ac:dyDescent="0.2">
      <c r="A38" s="326">
        <f>IFERROR(IF(A37+1&lt;=MAX('デイリーデータ (2)'!G:G),A37+1,""),"")</f>
        <v>35</v>
      </c>
      <c r="B38" s="327" t="str">
        <f>IFERROR(VLOOKUP(A38,スタッフ!A:C,2,FALSE),"")</f>
        <v>130831</v>
      </c>
      <c r="C38" s="328" t="str">
        <f>IFERROR(VLOOKUP(A38,スタッフ!A:C,3,FALSE),"")</f>
        <v>雨池 凌也</v>
      </c>
      <c r="D38" s="329" t="str">
        <f>IFERROR(VLOOKUP($B38&amp;D$2,'デイリーデータ (2)'!$A:$F,5,FALSE),"")</f>
        <v/>
      </c>
      <c r="E38" s="331" t="str">
        <f>IFERROR(VLOOKUP($B38&amp;E$2,'デイリーデータ (2)'!$A:$F,5,FALSE),"")</f>
        <v/>
      </c>
      <c r="F38" s="331" t="str">
        <f>IFERROR(VLOOKUP($B38&amp;F$2,'デイリーデータ (2)'!$A:$F,5,FALSE),"")</f>
        <v/>
      </c>
      <c r="G38" s="331" t="str">
        <f>IFERROR(VLOOKUP($B38&amp;G$2,'デイリーデータ (2)'!$A:$F,5,FALSE),"")</f>
        <v/>
      </c>
      <c r="H38" s="331" t="str">
        <f>IFERROR(VLOOKUP($B38&amp;H$2,'デイリーデータ (2)'!$A:$F,5,FALSE),"")</f>
        <v>○</v>
      </c>
      <c r="I38" s="331" t="str">
        <f>IFERROR(VLOOKUP($B38&amp;I$2,'デイリーデータ (2)'!$A:$F,5,FALSE),"")</f>
        <v>●</v>
      </c>
      <c r="J38" s="331" t="str">
        <f>IFERROR(VLOOKUP($B38&amp;J$2,'デイリーデータ (2)'!$A:$F,5,FALSE),"")</f>
        <v/>
      </c>
      <c r="K38" s="331" t="str">
        <f>IFERROR(VLOOKUP($B38&amp;K$2,'デイリーデータ (2)'!$A:$F,5,FALSE),"")</f>
        <v>当</v>
      </c>
      <c r="L38" s="331" t="str">
        <f>IFERROR(VLOOKUP($B38&amp;L$2,'デイリーデータ (2)'!$A:$F,5,FALSE),"")</f>
        <v>明</v>
      </c>
      <c r="M38" s="331" t="str">
        <f>IFERROR(VLOOKUP($B38&amp;M$2,'デイリーデータ (2)'!$A:$F,5,FALSE),"")</f>
        <v/>
      </c>
      <c r="N38" s="331" t="str">
        <f>IFERROR(VLOOKUP($B38&amp;N$2,'デイリーデータ (2)'!$A:$F,5,FALSE),"")</f>
        <v/>
      </c>
      <c r="O38" s="331" t="str">
        <f>IFERROR(VLOOKUP($B38&amp;O$2,'デイリーデータ (2)'!$A:$F,5,FALSE),"")</f>
        <v>／</v>
      </c>
      <c r="P38" s="331" t="str">
        <f>IFERROR(VLOOKUP($B38&amp;P$2,'デイリーデータ (2)'!$A:$F,5,FALSE),"")</f>
        <v>●</v>
      </c>
      <c r="Q38" s="331" t="str">
        <f>IFERROR(VLOOKUP($B38&amp;Q$2,'デイリーデータ (2)'!$A:$F,5,FALSE),"")</f>
        <v/>
      </c>
      <c r="R38" s="331" t="str">
        <f>IFERROR(VLOOKUP($B38&amp;R$2,'デイリーデータ (2)'!$A:$F,5,FALSE),"")</f>
        <v/>
      </c>
      <c r="S38" s="331" t="str">
        <f>IFERROR(VLOOKUP($B38&amp;S$2,'デイリーデータ (2)'!$A:$F,5,FALSE),"")</f>
        <v/>
      </c>
      <c r="T38" s="331" t="str">
        <f>IFERROR(VLOOKUP($B38&amp;T$2,'デイリーデータ (2)'!$A:$F,5,FALSE),"")</f>
        <v/>
      </c>
      <c r="U38" s="331" t="str">
        <f>IFERROR(VLOOKUP($B38&amp;U$2,'デイリーデータ (2)'!$A:$F,5,FALSE),"")</f>
        <v/>
      </c>
      <c r="V38" s="331" t="str">
        <f>IFERROR(VLOOKUP($B38&amp;V$2,'デイリーデータ (2)'!$A:$F,5,FALSE),"")</f>
        <v>○</v>
      </c>
      <c r="W38" s="331" t="str">
        <f>IFERROR(VLOOKUP($B38&amp;W$2,'デイリーデータ (2)'!$A:$F,5,FALSE),"")</f>
        <v>当</v>
      </c>
      <c r="X38" s="331" t="str">
        <f>IFERROR(VLOOKUP($B38&amp;X$2,'デイリーデータ (2)'!$A:$F,5,FALSE),"")</f>
        <v>明</v>
      </c>
      <c r="Y38" s="331" t="str">
        <f>IFERROR(VLOOKUP($B38&amp;Y$2,'デイリーデータ (2)'!$A:$F,5,FALSE),"")</f>
        <v>●</v>
      </c>
      <c r="Z38" s="331" t="str">
        <f>IFERROR(VLOOKUP($B38&amp;Z$2,'デイリーデータ (2)'!$A:$F,5,FALSE),"")</f>
        <v/>
      </c>
      <c r="AA38" s="331" t="str">
        <f>IFERROR(VLOOKUP($B38&amp;AA$2,'デイリーデータ (2)'!$A:$F,5,FALSE),"")</f>
        <v/>
      </c>
      <c r="AB38" s="331" t="str">
        <f>IFERROR(VLOOKUP($B38&amp;AB$2,'デイリーデータ (2)'!$A:$F,5,FALSE),"")</f>
        <v/>
      </c>
      <c r="AC38" s="331" t="str">
        <f>IFERROR(VLOOKUP($B38&amp;AC$2,'デイリーデータ (2)'!$A:$F,5,FALSE),"")</f>
        <v>当</v>
      </c>
      <c r="AD38" s="331" t="str">
        <f>IFERROR(VLOOKUP($B38&amp;AD$2,'デイリーデータ (2)'!$A:$F,5,FALSE),"")</f>
        <v>明</v>
      </c>
      <c r="AE38" s="331" t="str">
        <f>IFERROR(VLOOKUP($B38&amp;AE$2,'デイリーデータ (2)'!$A:$F,5,FALSE),"")</f>
        <v>●</v>
      </c>
      <c r="AF38" s="331" t="str">
        <f>IFERROR(VLOOKUP($B38&amp;AF$2,'デイリーデータ (2)'!$A:$F,5,FALSE),"")</f>
        <v/>
      </c>
      <c r="AG38" s="331" t="str">
        <f>IFERROR(VLOOKUP($B38&amp;AG$2,'デイリーデータ (2)'!$A:$F,5,FALSE),"")</f>
        <v/>
      </c>
      <c r="AH38" s="332" t="str">
        <f>IFERROR(VLOOKUP($B38&amp;AH$2,'デイリーデータ (2)'!$A:$F,5,FALSE),"")</f>
        <v/>
      </c>
    </row>
    <row r="39" spans="1:34" ht="16" customHeight="1" x14ac:dyDescent="0.2">
      <c r="A39" s="326">
        <f>IFERROR(IF(A38+1&lt;=MAX('デイリーデータ (2)'!G:G),A38+1,""),"")</f>
        <v>36</v>
      </c>
      <c r="B39" s="327" t="str">
        <f>IFERROR(VLOOKUP(A39,スタッフ!A:C,2,FALSE),"")</f>
        <v>131603</v>
      </c>
      <c r="C39" s="328" t="str">
        <f>IFERROR(VLOOKUP(A39,スタッフ!A:C,3,FALSE),"")</f>
        <v>中川 大誠</v>
      </c>
      <c r="D39" s="329" t="str">
        <f>IFERROR(VLOOKUP($B39&amp;D$2,'デイリーデータ (2)'!$A:$F,5,FALSE),"")</f>
        <v/>
      </c>
      <c r="E39" s="331" t="str">
        <f>IFERROR(VLOOKUP($B39&amp;E$2,'デイリーデータ (2)'!$A:$F,5,FALSE),"")</f>
        <v/>
      </c>
      <c r="F39" s="331" t="str">
        <f>IFERROR(VLOOKUP($B39&amp;F$2,'デイリーデータ (2)'!$A:$F,5,FALSE),"")</f>
        <v/>
      </c>
      <c r="G39" s="331" t="str">
        <f>IFERROR(VLOOKUP($B39&amp;G$2,'デイリーデータ (2)'!$A:$F,5,FALSE),"")</f>
        <v/>
      </c>
      <c r="H39" s="331" t="str">
        <f>IFERROR(VLOOKUP($B39&amp;H$2,'デイリーデータ (2)'!$A:$F,5,FALSE),"")</f>
        <v>○</v>
      </c>
      <c r="I39" s="331" t="str">
        <f>IFERROR(VLOOKUP($B39&amp;I$2,'デイリーデータ (2)'!$A:$F,5,FALSE),"")</f>
        <v>●</v>
      </c>
      <c r="J39" s="331" t="str">
        <f>IFERROR(VLOOKUP($B39&amp;J$2,'デイリーデータ (2)'!$A:$F,5,FALSE),"")</f>
        <v/>
      </c>
      <c r="K39" s="331" t="str">
        <f>IFERROR(VLOOKUP($B39&amp;K$2,'デイリーデータ (2)'!$A:$F,5,FALSE),"")</f>
        <v/>
      </c>
      <c r="L39" s="331" t="str">
        <f>IFERROR(VLOOKUP($B39&amp;L$2,'デイリーデータ (2)'!$A:$F,5,FALSE),"")</f>
        <v/>
      </c>
      <c r="M39" s="331" t="str">
        <f>IFERROR(VLOOKUP($B39&amp;M$2,'デイリーデータ (2)'!$A:$F,5,FALSE),"")</f>
        <v/>
      </c>
      <c r="N39" s="331" t="str">
        <f>IFERROR(VLOOKUP($B39&amp;N$2,'デイリーデータ (2)'!$A:$F,5,FALSE),"")</f>
        <v/>
      </c>
      <c r="O39" s="331" t="str">
        <f>IFERROR(VLOOKUP($B39&amp;O$2,'デイリーデータ (2)'!$A:$F,5,FALSE),"")</f>
        <v>○</v>
      </c>
      <c r="P39" s="331" t="str">
        <f>IFERROR(VLOOKUP($B39&amp;P$2,'デイリーデータ (2)'!$A:$F,5,FALSE),"")</f>
        <v>●</v>
      </c>
      <c r="Q39" s="331" t="str">
        <f>IFERROR(VLOOKUP($B39&amp;Q$2,'デイリーデータ (2)'!$A:$F,5,FALSE),"")</f>
        <v/>
      </c>
      <c r="R39" s="331" t="str">
        <f>IFERROR(VLOOKUP($B39&amp;R$2,'デイリーデータ (2)'!$A:$F,5,FALSE),"")</f>
        <v/>
      </c>
      <c r="S39" s="331" t="str">
        <f>IFERROR(VLOOKUP($B39&amp;S$2,'デイリーデータ (2)'!$A:$F,5,FALSE),"")</f>
        <v/>
      </c>
      <c r="T39" s="331" t="str">
        <f>IFERROR(VLOOKUP($B39&amp;T$2,'デイリーデータ (2)'!$A:$F,5,FALSE),"")</f>
        <v/>
      </c>
      <c r="U39" s="331" t="str">
        <f>IFERROR(VLOOKUP($B39&amp;U$2,'デイリーデータ (2)'!$A:$F,5,FALSE),"")</f>
        <v/>
      </c>
      <c r="V39" s="331" t="str">
        <f>IFERROR(VLOOKUP($B39&amp;V$2,'デイリーデータ (2)'!$A:$F,5,FALSE),"")</f>
        <v>○</v>
      </c>
      <c r="W39" s="331" t="str">
        <f>IFERROR(VLOOKUP($B39&amp;W$2,'デイリーデータ (2)'!$A:$F,5,FALSE),"")</f>
        <v>●</v>
      </c>
      <c r="X39" s="331" t="str">
        <f>IFERROR(VLOOKUP($B39&amp;X$2,'デイリーデータ (2)'!$A:$F,5,FALSE),"")</f>
        <v/>
      </c>
      <c r="Y39" s="331" t="str">
        <f>IFERROR(VLOOKUP($B39&amp;Y$2,'デイリーデータ (2)'!$A:$F,5,FALSE),"")</f>
        <v/>
      </c>
      <c r="Z39" s="331" t="str">
        <f>IFERROR(VLOOKUP($B39&amp;Z$2,'デイリーデータ (2)'!$A:$F,5,FALSE),"")</f>
        <v/>
      </c>
      <c r="AA39" s="331" t="str">
        <f>IFERROR(VLOOKUP($B39&amp;AA$2,'デイリーデータ (2)'!$A:$F,5,FALSE),"")</f>
        <v/>
      </c>
      <c r="AB39" s="331" t="str">
        <f>IFERROR(VLOOKUP($B39&amp;AB$2,'デイリーデータ (2)'!$A:$F,5,FALSE),"")</f>
        <v/>
      </c>
      <c r="AC39" s="331" t="str">
        <f>IFERROR(VLOOKUP($B39&amp;AC$2,'デイリーデータ (2)'!$A:$F,5,FALSE),"")</f>
        <v>○</v>
      </c>
      <c r="AD39" s="331" t="str">
        <f>IFERROR(VLOOKUP($B39&amp;AD$2,'デイリーデータ (2)'!$A:$F,5,FALSE),"")</f>
        <v>●</v>
      </c>
      <c r="AE39" s="331" t="str">
        <f>IFERROR(VLOOKUP($B39&amp;AE$2,'デイリーデータ (2)'!$A:$F,5,FALSE),"")</f>
        <v/>
      </c>
      <c r="AF39" s="331" t="str">
        <f>IFERROR(VLOOKUP($B39&amp;AF$2,'デイリーデータ (2)'!$A:$F,5,FALSE),"")</f>
        <v/>
      </c>
      <c r="AG39" s="331" t="str">
        <f>IFERROR(VLOOKUP($B39&amp;AG$2,'デイリーデータ (2)'!$A:$F,5,FALSE),"")</f>
        <v/>
      </c>
      <c r="AH39" s="332" t="str">
        <f>IFERROR(VLOOKUP($B39&amp;AH$2,'デイリーデータ (2)'!$A:$F,5,FALSE),"")</f>
        <v/>
      </c>
    </row>
    <row r="40" spans="1:34" ht="16" customHeight="1" thickBot="1" x14ac:dyDescent="0.25">
      <c r="A40" s="333">
        <f>IFERROR(IF(A39+1&lt;=MAX('デイリーデータ (2)'!G:G),A39+1,""),"")</f>
        <v>37</v>
      </c>
      <c r="B40" s="334" t="str">
        <f>IFERROR(VLOOKUP(A40,スタッフ!A:C,2,FALSE),"")</f>
        <v>138041</v>
      </c>
      <c r="C40" s="335" t="str">
        <f>IFERROR(VLOOKUP(A40,スタッフ!A:C,3,FALSE),"")</f>
        <v>清水 正生</v>
      </c>
      <c r="D40" s="336" t="str">
        <f>IFERROR(VLOOKUP($B40&amp;D$2,'デイリーデータ (2)'!$A:$F,5,FALSE),"")</f>
        <v/>
      </c>
      <c r="E40" s="337" t="str">
        <f>IFERROR(VLOOKUP($B40&amp;E$2,'デイリーデータ (2)'!$A:$F,5,FALSE),"")</f>
        <v/>
      </c>
      <c r="F40" s="337" t="str">
        <f>IFERROR(VLOOKUP($B40&amp;F$2,'デイリーデータ (2)'!$A:$F,5,FALSE),"")</f>
        <v/>
      </c>
      <c r="G40" s="337" t="str">
        <f>IFERROR(VLOOKUP($B40&amp;G$2,'デイリーデータ (2)'!$A:$F,5,FALSE),"")</f>
        <v>当</v>
      </c>
      <c r="H40" s="337" t="str">
        <f>IFERROR(VLOOKUP($B40&amp;H$2,'デイリーデータ (2)'!$A:$F,5,FALSE),"")</f>
        <v>明</v>
      </c>
      <c r="I40" s="337" t="str">
        <f>IFERROR(VLOOKUP($B40&amp;I$2,'デイリーデータ (2)'!$A:$F,5,FALSE),"")</f>
        <v>●</v>
      </c>
      <c r="J40" s="337" t="str">
        <f>IFERROR(VLOOKUP($B40&amp;J$2,'デイリーデータ (2)'!$A:$F,5,FALSE),"")</f>
        <v/>
      </c>
      <c r="K40" s="337" t="str">
        <f>IFERROR(VLOOKUP($B40&amp;K$2,'デイリーデータ (2)'!$A:$F,5,FALSE),"")</f>
        <v/>
      </c>
      <c r="L40" s="337" t="str">
        <f>IFERROR(VLOOKUP($B40&amp;L$2,'デイリーデータ (2)'!$A:$F,5,FALSE),"")</f>
        <v/>
      </c>
      <c r="M40" s="337" t="str">
        <f>IFERROR(VLOOKUP($B40&amp;M$2,'デイリーデータ (2)'!$A:$F,5,FALSE),"")</f>
        <v/>
      </c>
      <c r="N40" s="337" t="str">
        <f>IFERROR(VLOOKUP($B40&amp;N$2,'デイリーデータ (2)'!$A:$F,5,FALSE),"")</f>
        <v/>
      </c>
      <c r="O40" s="337" t="str">
        <f>IFERROR(VLOOKUP($B40&amp;O$2,'デイリーデータ (2)'!$A:$F,5,FALSE),"")</f>
        <v>○</v>
      </c>
      <c r="P40" s="337" t="str">
        <f>IFERROR(VLOOKUP($B40&amp;P$2,'デイリーデータ (2)'!$A:$F,5,FALSE),"")</f>
        <v>●</v>
      </c>
      <c r="Q40" s="337" t="str">
        <f>IFERROR(VLOOKUP($B40&amp;Q$2,'デイリーデータ (2)'!$A:$F,5,FALSE),"")</f>
        <v/>
      </c>
      <c r="R40" s="337" t="str">
        <f>IFERROR(VLOOKUP($B40&amp;R$2,'デイリーデータ (2)'!$A:$F,5,FALSE),"")</f>
        <v/>
      </c>
      <c r="S40" s="337" t="str">
        <f>IFERROR(VLOOKUP($B40&amp;S$2,'デイリーデータ (2)'!$A:$F,5,FALSE),"")</f>
        <v/>
      </c>
      <c r="T40" s="337" t="str">
        <f>IFERROR(VLOOKUP($B40&amp;T$2,'デイリーデータ (2)'!$A:$F,5,FALSE),"")</f>
        <v/>
      </c>
      <c r="U40" s="337" t="str">
        <f>IFERROR(VLOOKUP($B40&amp;U$2,'デイリーデータ (2)'!$A:$F,5,FALSE),"")</f>
        <v/>
      </c>
      <c r="V40" s="337" t="str">
        <f>IFERROR(VLOOKUP($B40&amp;V$2,'デイリーデータ (2)'!$A:$F,5,FALSE),"")</f>
        <v>／</v>
      </c>
      <c r="W40" s="337" t="str">
        <f>IFERROR(VLOOKUP($B40&amp;W$2,'デイリーデータ (2)'!$A:$F,5,FALSE),"")</f>
        <v>●</v>
      </c>
      <c r="X40" s="337" t="str">
        <f>IFERROR(VLOOKUP($B40&amp;X$2,'デイリーデータ (2)'!$A:$F,5,FALSE),"")</f>
        <v/>
      </c>
      <c r="Y40" s="337" t="str">
        <f>IFERROR(VLOOKUP($B40&amp;Y$2,'デイリーデータ (2)'!$A:$F,5,FALSE),"")</f>
        <v/>
      </c>
      <c r="Z40" s="337" t="str">
        <f>IFERROR(VLOOKUP($B40&amp;Z$2,'デイリーデータ (2)'!$A:$F,5,FALSE),"")</f>
        <v/>
      </c>
      <c r="AA40" s="337" t="str">
        <f>IFERROR(VLOOKUP($B40&amp;AA$2,'デイリーデータ (2)'!$A:$F,5,FALSE),"")</f>
        <v>当</v>
      </c>
      <c r="AB40" s="337" t="str">
        <f>IFERROR(VLOOKUP($B40&amp;AB$2,'デイリーデータ (2)'!$A:$F,5,FALSE),"")</f>
        <v>明</v>
      </c>
      <c r="AC40" s="337" t="str">
        <f>IFERROR(VLOOKUP($B40&amp;AC$2,'デイリーデータ (2)'!$A:$F,5,FALSE),"")</f>
        <v>○</v>
      </c>
      <c r="AD40" s="337" t="str">
        <f>IFERROR(VLOOKUP($B40&amp;AD$2,'デイリーデータ (2)'!$A:$F,5,FALSE),"")</f>
        <v>●</v>
      </c>
      <c r="AE40" s="337" t="str">
        <f>IFERROR(VLOOKUP($B40&amp;AE$2,'デイリーデータ (2)'!$A:$F,5,FALSE),"")</f>
        <v/>
      </c>
      <c r="AF40" s="337" t="str">
        <f>IFERROR(VLOOKUP($B40&amp;AF$2,'デイリーデータ (2)'!$A:$F,5,FALSE),"")</f>
        <v/>
      </c>
      <c r="AG40" s="337" t="str">
        <f>IFERROR(VLOOKUP($B40&amp;AG$2,'デイリーデータ (2)'!$A:$F,5,FALSE),"")</f>
        <v/>
      </c>
      <c r="AH40" s="338" t="str">
        <f>IFERROR(VLOOKUP($B40&amp;AH$2,'デイリーデータ (2)'!$A:$F,5,FALSE),"")</f>
        <v/>
      </c>
    </row>
    <row r="41" spans="1:34" ht="13.15" hidden="1" customHeight="1" x14ac:dyDescent="0.2">
      <c r="A41" s="228" t="str">
        <f>IFERROR(IF(#REF!+1&lt;=MAX('デイリーデータ (2)'!G:G),#REF!+1,""),"")</f>
        <v/>
      </c>
      <c r="B41" s="229">
        <f>IFERROR(VLOOKUP(A41,スタッフ!A:C,2,FALSE),"")</f>
        <v>0</v>
      </c>
      <c r="C41" s="230">
        <f>IFERROR(VLOOKUP(A41,スタッフ!A:C,3,FALSE),"")</f>
        <v>0</v>
      </c>
      <c r="D41" s="231" t="str">
        <f>IFERROR(VLOOKUP($B41&amp;D$2,'デイリーデータ (2)'!$A:$F,5,FALSE),"")</f>
        <v/>
      </c>
      <c r="E41" s="232" t="str">
        <f>IFERROR(VLOOKUP($B41&amp;E$2,'デイリーデータ (2)'!$A:$F,5,FALSE),"")</f>
        <v/>
      </c>
      <c r="F41" s="232" t="str">
        <f>IFERROR(VLOOKUP($B41&amp;F$2,'デイリーデータ (2)'!$A:$F,5,FALSE),"")</f>
        <v/>
      </c>
      <c r="G41" s="232" t="str">
        <f>IFERROR(VLOOKUP($B41&amp;G$2,'デイリーデータ (2)'!$A:$F,5,FALSE),"")</f>
        <v/>
      </c>
      <c r="H41" s="232" t="str">
        <f>IFERROR(VLOOKUP($B41&amp;H$2,'デイリーデータ (2)'!$A:$F,5,FALSE),"")</f>
        <v/>
      </c>
      <c r="I41" s="232" t="str">
        <f>IFERROR(VLOOKUP($B41&amp;I$2,'デイリーデータ (2)'!$A:$F,5,FALSE),"")</f>
        <v/>
      </c>
      <c r="J41" s="232" t="str">
        <f>IFERROR(VLOOKUP($B41&amp;J$2,'デイリーデータ (2)'!$A:$F,5,FALSE),"")</f>
        <v/>
      </c>
      <c r="K41" s="232" t="str">
        <f>IFERROR(VLOOKUP($B41&amp;K$2,'デイリーデータ (2)'!$A:$F,5,FALSE),"")</f>
        <v/>
      </c>
      <c r="L41" s="232" t="str">
        <f>IFERROR(VLOOKUP($B41&amp;L$2,'デイリーデータ (2)'!$A:$F,5,FALSE),"")</f>
        <v/>
      </c>
      <c r="M41" s="232" t="str">
        <f>IFERROR(VLOOKUP($B41&amp;M$2,'デイリーデータ (2)'!$A:$F,5,FALSE),"")</f>
        <v/>
      </c>
      <c r="N41" s="232" t="str">
        <f>IFERROR(VLOOKUP($B41&amp;N$2,'デイリーデータ (2)'!$A:$F,5,FALSE),"")</f>
        <v/>
      </c>
      <c r="O41" s="232" t="str">
        <f>IFERROR(VLOOKUP($B41&amp;O$2,'デイリーデータ (2)'!$A:$F,5,FALSE),"")</f>
        <v/>
      </c>
      <c r="P41" s="232" t="str">
        <f>IFERROR(VLOOKUP($B41&amp;P$2,'デイリーデータ (2)'!$A:$F,5,FALSE),"")</f>
        <v/>
      </c>
      <c r="Q41" s="232" t="str">
        <f>IFERROR(VLOOKUP($B41&amp;Q$2,'デイリーデータ (2)'!$A:$F,5,FALSE),"")</f>
        <v/>
      </c>
      <c r="R41" s="232" t="str">
        <f>IFERROR(VLOOKUP($B41&amp;R$2,'デイリーデータ (2)'!$A:$F,5,FALSE),"")</f>
        <v/>
      </c>
      <c r="S41" s="232" t="str">
        <f>IFERROR(VLOOKUP($B41&amp;S$2,'デイリーデータ (2)'!$A:$F,5,FALSE),"")</f>
        <v/>
      </c>
      <c r="T41" s="232" t="str">
        <f>IFERROR(VLOOKUP($B41&amp;T$2,'デイリーデータ (2)'!$A:$F,5,FALSE),"")</f>
        <v/>
      </c>
      <c r="U41" s="232" t="str">
        <f>IFERROR(VLOOKUP($B41&amp;U$2,'デイリーデータ (2)'!$A:$F,5,FALSE),"")</f>
        <v/>
      </c>
      <c r="V41" s="232" t="str">
        <f>IFERROR(VLOOKUP($B41&amp;V$2,'デイリーデータ (2)'!$A:$F,5,FALSE),"")</f>
        <v/>
      </c>
      <c r="W41" s="232" t="str">
        <f>IFERROR(VLOOKUP($B41&amp;W$2,'デイリーデータ (2)'!$A:$F,5,FALSE),"")</f>
        <v/>
      </c>
      <c r="X41" s="232" t="str">
        <f>IFERROR(VLOOKUP($B41&amp;X$2,'デイリーデータ (2)'!$A:$F,5,FALSE),"")</f>
        <v/>
      </c>
      <c r="Y41" s="232" t="str">
        <f>IFERROR(VLOOKUP($B41&amp;Y$2,'デイリーデータ (2)'!$A:$F,5,FALSE),"")</f>
        <v/>
      </c>
      <c r="Z41" s="232" t="str">
        <f>IFERROR(VLOOKUP($B41&amp;Z$2,'デイリーデータ (2)'!$A:$F,5,FALSE),"")</f>
        <v/>
      </c>
      <c r="AA41" s="232" t="str">
        <f>IFERROR(VLOOKUP($B41&amp;AA$2,'デイリーデータ (2)'!$A:$F,5,FALSE),"")</f>
        <v/>
      </c>
      <c r="AB41" s="232" t="str">
        <f>IFERROR(VLOOKUP($B41&amp;AB$2,'デイリーデータ (2)'!$A:$F,5,FALSE),"")</f>
        <v/>
      </c>
      <c r="AC41" s="232" t="str">
        <f>IFERROR(VLOOKUP($B41&amp;AC$2,'デイリーデータ (2)'!$A:$F,5,FALSE),"")</f>
        <v/>
      </c>
      <c r="AD41" s="232" t="str">
        <f>IFERROR(VLOOKUP($B41&amp;AD$2,'デイリーデータ (2)'!$A:$F,5,FALSE),"")</f>
        <v/>
      </c>
      <c r="AE41" s="232" t="str">
        <f>IFERROR(VLOOKUP($B41&amp;AE$2,'デイリーデータ (2)'!$A:$F,5,FALSE),"")</f>
        <v/>
      </c>
      <c r="AF41" s="232" t="str">
        <f>IFERROR(VLOOKUP($B41&amp;AF$2,'デイリーデータ (2)'!$A:$F,5,FALSE),"")</f>
        <v/>
      </c>
      <c r="AG41" s="232" t="str">
        <f>IFERROR(VLOOKUP($B41&amp;AG$2,'デイリーデータ (2)'!$A:$F,5,FALSE),"")</f>
        <v/>
      </c>
      <c r="AH41" s="230" t="str">
        <f>IFERROR(VLOOKUP($B41&amp;AH$2,'デイリーデータ (2)'!$A:$F,5,FALSE),"")</f>
        <v/>
      </c>
    </row>
    <row r="42" spans="1:34" ht="13.15" hidden="1" customHeight="1" x14ac:dyDescent="0.2">
      <c r="A42" s="223" t="str">
        <f>IFERROR(IF(A41+1&lt;=MAX('デイリーデータ (2)'!G:G),A41+1,""),"")</f>
        <v/>
      </c>
      <c r="B42" s="224">
        <f>IFERROR(VLOOKUP(A42,スタッフ!A:C,2,FALSE),"")</f>
        <v>0</v>
      </c>
      <c r="C42" s="162">
        <f>IFERROR(VLOOKUP(A42,スタッフ!A:C,3,FALSE),"")</f>
        <v>0</v>
      </c>
      <c r="D42" s="159" t="str">
        <f>IFERROR(VLOOKUP($B42&amp;D$2,'デイリーデータ (2)'!$A:$F,5,FALSE),"")</f>
        <v/>
      </c>
      <c r="E42" s="160" t="str">
        <f>IFERROR(VLOOKUP($B42&amp;E$2,'デイリーデータ (2)'!$A:$F,5,FALSE),"")</f>
        <v/>
      </c>
      <c r="F42" s="160" t="str">
        <f>IFERROR(VLOOKUP($B42&amp;F$2,'デイリーデータ (2)'!$A:$F,5,FALSE),"")</f>
        <v/>
      </c>
      <c r="G42" s="160" t="str">
        <f>IFERROR(VLOOKUP($B42&amp;G$2,'デイリーデータ (2)'!$A:$F,5,FALSE),"")</f>
        <v/>
      </c>
      <c r="H42" s="160" t="str">
        <f>IFERROR(VLOOKUP($B42&amp;H$2,'デイリーデータ (2)'!$A:$F,5,FALSE),"")</f>
        <v/>
      </c>
      <c r="I42" s="160" t="str">
        <f>IFERROR(VLOOKUP($B42&amp;I$2,'デイリーデータ (2)'!$A:$F,5,FALSE),"")</f>
        <v/>
      </c>
      <c r="J42" s="160" t="str">
        <f>IFERROR(VLOOKUP($B42&amp;J$2,'デイリーデータ (2)'!$A:$F,5,FALSE),"")</f>
        <v/>
      </c>
      <c r="K42" s="160" t="str">
        <f>IFERROR(VLOOKUP($B42&amp;K$2,'デイリーデータ (2)'!$A:$F,5,FALSE),"")</f>
        <v/>
      </c>
      <c r="L42" s="160" t="str">
        <f>IFERROR(VLOOKUP($B42&amp;L$2,'デイリーデータ (2)'!$A:$F,5,FALSE),"")</f>
        <v/>
      </c>
      <c r="M42" s="160" t="str">
        <f>IFERROR(VLOOKUP($B42&amp;M$2,'デイリーデータ (2)'!$A:$F,5,FALSE),"")</f>
        <v/>
      </c>
      <c r="N42" s="160" t="str">
        <f>IFERROR(VLOOKUP($B42&amp;N$2,'デイリーデータ (2)'!$A:$F,5,FALSE),"")</f>
        <v/>
      </c>
      <c r="O42" s="160" t="str">
        <f>IFERROR(VLOOKUP($B42&amp;O$2,'デイリーデータ (2)'!$A:$F,5,FALSE),"")</f>
        <v/>
      </c>
      <c r="P42" s="160" t="str">
        <f>IFERROR(VLOOKUP($B42&amp;P$2,'デイリーデータ (2)'!$A:$F,5,FALSE),"")</f>
        <v/>
      </c>
      <c r="Q42" s="160" t="str">
        <f>IFERROR(VLOOKUP($B42&amp;Q$2,'デイリーデータ (2)'!$A:$F,5,FALSE),"")</f>
        <v/>
      </c>
      <c r="R42" s="160" t="str">
        <f>IFERROR(VLOOKUP($B42&amp;R$2,'デイリーデータ (2)'!$A:$F,5,FALSE),"")</f>
        <v/>
      </c>
      <c r="S42" s="160" t="str">
        <f>IFERROR(VLOOKUP($B42&amp;S$2,'デイリーデータ (2)'!$A:$F,5,FALSE),"")</f>
        <v/>
      </c>
      <c r="T42" s="160" t="str">
        <f>IFERROR(VLOOKUP($B42&amp;T$2,'デイリーデータ (2)'!$A:$F,5,FALSE),"")</f>
        <v/>
      </c>
      <c r="U42" s="160" t="str">
        <f>IFERROR(VLOOKUP($B42&amp;U$2,'デイリーデータ (2)'!$A:$F,5,FALSE),"")</f>
        <v/>
      </c>
      <c r="V42" s="160" t="str">
        <f>IFERROR(VLOOKUP($B42&amp;V$2,'デイリーデータ (2)'!$A:$F,5,FALSE),"")</f>
        <v/>
      </c>
      <c r="W42" s="160" t="str">
        <f>IFERROR(VLOOKUP($B42&amp;W$2,'デイリーデータ (2)'!$A:$F,5,FALSE),"")</f>
        <v/>
      </c>
      <c r="X42" s="160" t="str">
        <f>IFERROR(VLOOKUP($B42&amp;X$2,'デイリーデータ (2)'!$A:$F,5,FALSE),"")</f>
        <v/>
      </c>
      <c r="Y42" s="160" t="str">
        <f>IFERROR(VLOOKUP($B42&amp;Y$2,'デイリーデータ (2)'!$A:$F,5,FALSE),"")</f>
        <v/>
      </c>
      <c r="Z42" s="160" t="str">
        <f>IFERROR(VLOOKUP($B42&amp;Z$2,'デイリーデータ (2)'!$A:$F,5,FALSE),"")</f>
        <v/>
      </c>
      <c r="AA42" s="160" t="str">
        <f>IFERROR(VLOOKUP($B42&amp;AA$2,'デイリーデータ (2)'!$A:$F,5,FALSE),"")</f>
        <v/>
      </c>
      <c r="AB42" s="160" t="str">
        <f>IFERROR(VLOOKUP($B42&amp;AB$2,'デイリーデータ (2)'!$A:$F,5,FALSE),"")</f>
        <v/>
      </c>
      <c r="AC42" s="160" t="str">
        <f>IFERROR(VLOOKUP($B42&amp;AC$2,'デイリーデータ (2)'!$A:$F,5,FALSE),"")</f>
        <v/>
      </c>
      <c r="AD42" s="160" t="str">
        <f>IFERROR(VLOOKUP($B42&amp;AD$2,'デイリーデータ (2)'!$A:$F,5,FALSE),"")</f>
        <v/>
      </c>
      <c r="AE42" s="160" t="str">
        <f>IFERROR(VLOOKUP($B42&amp;AE$2,'デイリーデータ (2)'!$A:$F,5,FALSE),"")</f>
        <v/>
      </c>
      <c r="AF42" s="160" t="str">
        <f>IFERROR(VLOOKUP($B42&amp;AF$2,'デイリーデータ (2)'!$A:$F,5,FALSE),"")</f>
        <v/>
      </c>
      <c r="AG42" s="160" t="str">
        <f>IFERROR(VLOOKUP($B42&amp;AG$2,'デイリーデータ (2)'!$A:$F,5,FALSE),"")</f>
        <v/>
      </c>
      <c r="AH42" s="162" t="str">
        <f>IFERROR(VLOOKUP($B42&amp;AH$2,'デイリーデータ (2)'!$A:$F,5,FALSE),"")</f>
        <v/>
      </c>
    </row>
    <row r="43" spans="1:34" ht="13.15" hidden="1" customHeight="1" x14ac:dyDescent="0.2">
      <c r="A43" s="223" t="str">
        <f>IFERROR(IF(A42+1&lt;=MAX('デイリーデータ (2)'!G:G),A42+1,""),"")</f>
        <v/>
      </c>
      <c r="B43" s="224">
        <f>IFERROR(VLOOKUP(A43,スタッフ!A:C,2,FALSE),"")</f>
        <v>0</v>
      </c>
      <c r="C43" s="162">
        <f>IFERROR(VLOOKUP(A43,スタッフ!A:C,3,FALSE),"")</f>
        <v>0</v>
      </c>
      <c r="D43" s="159" t="str">
        <f>IFERROR(VLOOKUP($B43&amp;D$2,'デイリーデータ (2)'!$A:$F,5,FALSE),"")</f>
        <v/>
      </c>
      <c r="E43" s="160" t="str">
        <f>IFERROR(VLOOKUP($B43&amp;E$2,'デイリーデータ (2)'!$A:$F,5,FALSE),"")</f>
        <v/>
      </c>
      <c r="F43" s="160" t="str">
        <f>IFERROR(VLOOKUP($B43&amp;F$2,'デイリーデータ (2)'!$A:$F,5,FALSE),"")</f>
        <v/>
      </c>
      <c r="G43" s="160" t="str">
        <f>IFERROR(VLOOKUP($B43&amp;G$2,'デイリーデータ (2)'!$A:$F,5,FALSE),"")</f>
        <v/>
      </c>
      <c r="H43" s="160" t="str">
        <f>IFERROR(VLOOKUP($B43&amp;H$2,'デイリーデータ (2)'!$A:$F,5,FALSE),"")</f>
        <v/>
      </c>
      <c r="I43" s="160" t="str">
        <f>IFERROR(VLOOKUP($B43&amp;I$2,'デイリーデータ (2)'!$A:$F,5,FALSE),"")</f>
        <v/>
      </c>
      <c r="J43" s="160" t="str">
        <f>IFERROR(VLOOKUP($B43&amp;J$2,'デイリーデータ (2)'!$A:$F,5,FALSE),"")</f>
        <v/>
      </c>
      <c r="K43" s="160" t="str">
        <f>IFERROR(VLOOKUP($B43&amp;K$2,'デイリーデータ (2)'!$A:$F,5,FALSE),"")</f>
        <v/>
      </c>
      <c r="L43" s="160" t="str">
        <f>IFERROR(VLOOKUP($B43&amp;L$2,'デイリーデータ (2)'!$A:$F,5,FALSE),"")</f>
        <v/>
      </c>
      <c r="M43" s="160" t="str">
        <f>IFERROR(VLOOKUP($B43&amp;M$2,'デイリーデータ (2)'!$A:$F,5,FALSE),"")</f>
        <v/>
      </c>
      <c r="N43" s="160" t="str">
        <f>IFERROR(VLOOKUP($B43&amp;N$2,'デイリーデータ (2)'!$A:$F,5,FALSE),"")</f>
        <v/>
      </c>
      <c r="O43" s="160" t="str">
        <f>IFERROR(VLOOKUP($B43&amp;O$2,'デイリーデータ (2)'!$A:$F,5,FALSE),"")</f>
        <v/>
      </c>
      <c r="P43" s="160" t="str">
        <f>IFERROR(VLOOKUP($B43&amp;P$2,'デイリーデータ (2)'!$A:$F,5,FALSE),"")</f>
        <v/>
      </c>
      <c r="Q43" s="160" t="str">
        <f>IFERROR(VLOOKUP($B43&amp;Q$2,'デイリーデータ (2)'!$A:$F,5,FALSE),"")</f>
        <v/>
      </c>
      <c r="R43" s="160" t="str">
        <f>IFERROR(VLOOKUP($B43&amp;R$2,'デイリーデータ (2)'!$A:$F,5,FALSE),"")</f>
        <v/>
      </c>
      <c r="S43" s="160" t="str">
        <f>IFERROR(VLOOKUP($B43&amp;S$2,'デイリーデータ (2)'!$A:$F,5,FALSE),"")</f>
        <v/>
      </c>
      <c r="T43" s="160" t="str">
        <f>IFERROR(VLOOKUP($B43&amp;T$2,'デイリーデータ (2)'!$A:$F,5,FALSE),"")</f>
        <v/>
      </c>
      <c r="U43" s="160" t="str">
        <f>IFERROR(VLOOKUP($B43&amp;U$2,'デイリーデータ (2)'!$A:$F,5,FALSE),"")</f>
        <v/>
      </c>
      <c r="V43" s="160" t="str">
        <f>IFERROR(VLOOKUP($B43&amp;V$2,'デイリーデータ (2)'!$A:$F,5,FALSE),"")</f>
        <v/>
      </c>
      <c r="W43" s="160" t="str">
        <f>IFERROR(VLOOKUP($B43&amp;W$2,'デイリーデータ (2)'!$A:$F,5,FALSE),"")</f>
        <v/>
      </c>
      <c r="X43" s="160" t="str">
        <f>IFERROR(VLOOKUP($B43&amp;X$2,'デイリーデータ (2)'!$A:$F,5,FALSE),"")</f>
        <v/>
      </c>
      <c r="Y43" s="160" t="str">
        <f>IFERROR(VLOOKUP($B43&amp;Y$2,'デイリーデータ (2)'!$A:$F,5,FALSE),"")</f>
        <v/>
      </c>
      <c r="Z43" s="160" t="str">
        <f>IFERROR(VLOOKUP($B43&amp;Z$2,'デイリーデータ (2)'!$A:$F,5,FALSE),"")</f>
        <v/>
      </c>
      <c r="AA43" s="160" t="str">
        <f>IFERROR(VLOOKUP($B43&amp;AA$2,'デイリーデータ (2)'!$A:$F,5,FALSE),"")</f>
        <v/>
      </c>
      <c r="AB43" s="160" t="str">
        <f>IFERROR(VLOOKUP($B43&amp;AB$2,'デイリーデータ (2)'!$A:$F,5,FALSE),"")</f>
        <v/>
      </c>
      <c r="AC43" s="160" t="str">
        <f>IFERROR(VLOOKUP($B43&amp;AC$2,'デイリーデータ (2)'!$A:$F,5,FALSE),"")</f>
        <v/>
      </c>
      <c r="AD43" s="160" t="str">
        <f>IFERROR(VLOOKUP($B43&amp;AD$2,'デイリーデータ (2)'!$A:$F,5,FALSE),"")</f>
        <v/>
      </c>
      <c r="AE43" s="160" t="str">
        <f>IFERROR(VLOOKUP($B43&amp;AE$2,'デイリーデータ (2)'!$A:$F,5,FALSE),"")</f>
        <v/>
      </c>
      <c r="AF43" s="160" t="str">
        <f>IFERROR(VLOOKUP($B43&amp;AF$2,'デイリーデータ (2)'!$A:$F,5,FALSE),"")</f>
        <v/>
      </c>
      <c r="AG43" s="160" t="str">
        <f>IFERROR(VLOOKUP($B43&amp;AG$2,'デイリーデータ (2)'!$A:$F,5,FALSE),"")</f>
        <v/>
      </c>
      <c r="AH43" s="162" t="str">
        <f>IFERROR(VLOOKUP($B43&amp;AH$2,'デイリーデータ (2)'!$A:$F,5,FALSE),"")</f>
        <v/>
      </c>
    </row>
    <row r="44" spans="1:34" ht="13.15" hidden="1" customHeight="1" x14ac:dyDescent="0.2">
      <c r="A44" s="223" t="str">
        <f>IFERROR(IF(A43+1&lt;=MAX('デイリーデータ (2)'!G:G),A43+1,""),"")</f>
        <v/>
      </c>
      <c r="B44" s="224">
        <f>IFERROR(VLOOKUP(A44,スタッフ!A:C,2,FALSE),"")</f>
        <v>0</v>
      </c>
      <c r="C44" s="162">
        <f>IFERROR(VLOOKUP(A44,スタッフ!A:C,3,FALSE),"")</f>
        <v>0</v>
      </c>
      <c r="D44" s="159" t="str">
        <f>IFERROR(VLOOKUP($B44&amp;D$2,'デイリーデータ (2)'!$A:$F,5,FALSE),"")</f>
        <v/>
      </c>
      <c r="E44" s="160" t="str">
        <f>IFERROR(VLOOKUP($B44&amp;E$2,'デイリーデータ (2)'!$A:$F,5,FALSE),"")</f>
        <v/>
      </c>
      <c r="F44" s="160" t="str">
        <f>IFERROR(VLOOKUP($B44&amp;F$2,'デイリーデータ (2)'!$A:$F,5,FALSE),"")</f>
        <v/>
      </c>
      <c r="G44" s="160" t="str">
        <f>IFERROR(VLOOKUP($B44&amp;G$2,'デイリーデータ (2)'!$A:$F,5,FALSE),"")</f>
        <v/>
      </c>
      <c r="H44" s="160" t="str">
        <f>IFERROR(VLOOKUP($B44&amp;H$2,'デイリーデータ (2)'!$A:$F,5,FALSE),"")</f>
        <v/>
      </c>
      <c r="I44" s="160" t="str">
        <f>IFERROR(VLOOKUP($B44&amp;I$2,'デイリーデータ (2)'!$A:$F,5,FALSE),"")</f>
        <v/>
      </c>
      <c r="J44" s="160" t="str">
        <f>IFERROR(VLOOKUP($B44&amp;J$2,'デイリーデータ (2)'!$A:$F,5,FALSE),"")</f>
        <v/>
      </c>
      <c r="K44" s="160" t="str">
        <f>IFERROR(VLOOKUP($B44&amp;K$2,'デイリーデータ (2)'!$A:$F,5,FALSE),"")</f>
        <v/>
      </c>
      <c r="L44" s="160" t="str">
        <f>IFERROR(VLOOKUP($B44&amp;L$2,'デイリーデータ (2)'!$A:$F,5,FALSE),"")</f>
        <v/>
      </c>
      <c r="M44" s="160" t="str">
        <f>IFERROR(VLOOKUP($B44&amp;M$2,'デイリーデータ (2)'!$A:$F,5,FALSE),"")</f>
        <v/>
      </c>
      <c r="N44" s="160" t="str">
        <f>IFERROR(VLOOKUP($B44&amp;N$2,'デイリーデータ (2)'!$A:$F,5,FALSE),"")</f>
        <v/>
      </c>
      <c r="O44" s="160" t="str">
        <f>IFERROR(VLOOKUP($B44&amp;O$2,'デイリーデータ (2)'!$A:$F,5,FALSE),"")</f>
        <v/>
      </c>
      <c r="P44" s="160" t="str">
        <f>IFERROR(VLOOKUP($B44&amp;P$2,'デイリーデータ (2)'!$A:$F,5,FALSE),"")</f>
        <v/>
      </c>
      <c r="Q44" s="160" t="str">
        <f>IFERROR(VLOOKUP($B44&amp;Q$2,'デイリーデータ (2)'!$A:$F,5,FALSE),"")</f>
        <v/>
      </c>
      <c r="R44" s="160" t="str">
        <f>IFERROR(VLOOKUP($B44&amp;R$2,'デイリーデータ (2)'!$A:$F,5,FALSE),"")</f>
        <v/>
      </c>
      <c r="S44" s="160" t="str">
        <f>IFERROR(VLOOKUP($B44&amp;S$2,'デイリーデータ (2)'!$A:$F,5,FALSE),"")</f>
        <v/>
      </c>
      <c r="T44" s="160" t="str">
        <f>IFERROR(VLOOKUP($B44&amp;T$2,'デイリーデータ (2)'!$A:$F,5,FALSE),"")</f>
        <v/>
      </c>
      <c r="U44" s="160" t="str">
        <f>IFERROR(VLOOKUP($B44&amp;U$2,'デイリーデータ (2)'!$A:$F,5,FALSE),"")</f>
        <v/>
      </c>
      <c r="V44" s="160" t="str">
        <f>IFERROR(VLOOKUP($B44&amp;V$2,'デイリーデータ (2)'!$A:$F,5,FALSE),"")</f>
        <v/>
      </c>
      <c r="W44" s="160" t="str">
        <f>IFERROR(VLOOKUP($B44&amp;W$2,'デイリーデータ (2)'!$A:$F,5,FALSE),"")</f>
        <v/>
      </c>
      <c r="X44" s="160" t="str">
        <f>IFERROR(VLOOKUP($B44&amp;X$2,'デイリーデータ (2)'!$A:$F,5,FALSE),"")</f>
        <v/>
      </c>
      <c r="Y44" s="160" t="str">
        <f>IFERROR(VLOOKUP($B44&amp;Y$2,'デイリーデータ (2)'!$A:$F,5,FALSE),"")</f>
        <v/>
      </c>
      <c r="Z44" s="160" t="str">
        <f>IFERROR(VLOOKUP($B44&amp;Z$2,'デイリーデータ (2)'!$A:$F,5,FALSE),"")</f>
        <v/>
      </c>
      <c r="AA44" s="160" t="str">
        <f>IFERROR(VLOOKUP($B44&amp;AA$2,'デイリーデータ (2)'!$A:$F,5,FALSE),"")</f>
        <v/>
      </c>
      <c r="AB44" s="160" t="str">
        <f>IFERROR(VLOOKUP($B44&amp;AB$2,'デイリーデータ (2)'!$A:$F,5,FALSE),"")</f>
        <v/>
      </c>
      <c r="AC44" s="160" t="str">
        <f>IFERROR(VLOOKUP($B44&amp;AC$2,'デイリーデータ (2)'!$A:$F,5,FALSE),"")</f>
        <v/>
      </c>
      <c r="AD44" s="160" t="str">
        <f>IFERROR(VLOOKUP($B44&amp;AD$2,'デイリーデータ (2)'!$A:$F,5,FALSE),"")</f>
        <v/>
      </c>
      <c r="AE44" s="160" t="str">
        <f>IFERROR(VLOOKUP($B44&amp;AE$2,'デイリーデータ (2)'!$A:$F,5,FALSE),"")</f>
        <v/>
      </c>
      <c r="AF44" s="160" t="str">
        <f>IFERROR(VLOOKUP($B44&amp;AF$2,'デイリーデータ (2)'!$A:$F,5,FALSE),"")</f>
        <v/>
      </c>
      <c r="AG44" s="160" t="str">
        <f>IFERROR(VLOOKUP($B44&amp;AG$2,'デイリーデータ (2)'!$A:$F,5,FALSE),"")</f>
        <v/>
      </c>
      <c r="AH44" s="162" t="str">
        <f>IFERROR(VLOOKUP($B44&amp;AH$2,'デイリーデータ (2)'!$A:$F,5,FALSE),"")</f>
        <v/>
      </c>
    </row>
    <row r="45" spans="1:34" ht="13.15" hidden="1" customHeight="1" x14ac:dyDescent="0.2">
      <c r="A45" s="225" t="str">
        <f>IFERROR(IF(A44+1&lt;=MAX('デイリーデータ (2)'!G:G),A44+1,""),"")</f>
        <v/>
      </c>
      <c r="B45" s="226">
        <f>IFERROR(VLOOKUP(A45,スタッフ!A:C,2,FALSE),"")</f>
        <v>0</v>
      </c>
      <c r="C45" s="165">
        <f>IFERROR(VLOOKUP(A45,スタッフ!A:C,3,FALSE),"")</f>
        <v>0</v>
      </c>
      <c r="D45" s="163" t="str">
        <f>IFERROR(VLOOKUP($B45&amp;D$2,'デイリーデータ (2)'!$A:$F,5,FALSE),"")</f>
        <v/>
      </c>
      <c r="E45" s="164" t="str">
        <f>IFERROR(VLOOKUP($B45&amp;E$2,'デイリーデータ (2)'!$A:$F,5,FALSE),"")</f>
        <v/>
      </c>
      <c r="F45" s="164" t="str">
        <f>IFERROR(VLOOKUP($B45&amp;F$2,'デイリーデータ (2)'!$A:$F,5,FALSE),"")</f>
        <v/>
      </c>
      <c r="G45" s="164" t="str">
        <f>IFERROR(VLOOKUP($B45&amp;G$2,'デイリーデータ (2)'!$A:$F,5,FALSE),"")</f>
        <v/>
      </c>
      <c r="H45" s="164" t="str">
        <f>IFERROR(VLOOKUP($B45&amp;H$2,'デイリーデータ (2)'!$A:$F,5,FALSE),"")</f>
        <v/>
      </c>
      <c r="I45" s="164" t="str">
        <f>IFERROR(VLOOKUP($B45&amp;I$2,'デイリーデータ (2)'!$A:$F,5,FALSE),"")</f>
        <v/>
      </c>
      <c r="J45" s="164" t="str">
        <f>IFERROR(VLOOKUP($B45&amp;J$2,'デイリーデータ (2)'!$A:$F,5,FALSE),"")</f>
        <v/>
      </c>
      <c r="K45" s="164" t="str">
        <f>IFERROR(VLOOKUP($B45&amp;K$2,'デイリーデータ (2)'!$A:$F,5,FALSE),"")</f>
        <v/>
      </c>
      <c r="L45" s="164" t="str">
        <f>IFERROR(VLOOKUP($B45&amp;L$2,'デイリーデータ (2)'!$A:$F,5,FALSE),"")</f>
        <v/>
      </c>
      <c r="M45" s="164" t="str">
        <f>IFERROR(VLOOKUP($B45&amp;M$2,'デイリーデータ (2)'!$A:$F,5,FALSE),"")</f>
        <v/>
      </c>
      <c r="N45" s="164" t="str">
        <f>IFERROR(VLOOKUP($B45&amp;N$2,'デイリーデータ (2)'!$A:$F,5,FALSE),"")</f>
        <v/>
      </c>
      <c r="O45" s="164" t="str">
        <f>IFERROR(VLOOKUP($B45&amp;O$2,'デイリーデータ (2)'!$A:$F,5,FALSE),"")</f>
        <v/>
      </c>
      <c r="P45" s="164" t="str">
        <f>IFERROR(VLOOKUP($B45&amp;P$2,'デイリーデータ (2)'!$A:$F,5,FALSE),"")</f>
        <v/>
      </c>
      <c r="Q45" s="164" t="str">
        <f>IFERROR(VLOOKUP($B45&amp;Q$2,'デイリーデータ (2)'!$A:$F,5,FALSE),"")</f>
        <v/>
      </c>
      <c r="R45" s="164" t="str">
        <f>IFERROR(VLOOKUP($B45&amp;R$2,'デイリーデータ (2)'!$A:$F,5,FALSE),"")</f>
        <v/>
      </c>
      <c r="S45" s="164" t="str">
        <f>IFERROR(VLOOKUP($B45&amp;S$2,'デイリーデータ (2)'!$A:$F,5,FALSE),"")</f>
        <v/>
      </c>
      <c r="T45" s="164" t="str">
        <f>IFERROR(VLOOKUP($B45&amp;T$2,'デイリーデータ (2)'!$A:$F,5,FALSE),"")</f>
        <v/>
      </c>
      <c r="U45" s="164" t="str">
        <f>IFERROR(VLOOKUP($B45&amp;U$2,'デイリーデータ (2)'!$A:$F,5,FALSE),"")</f>
        <v/>
      </c>
      <c r="V45" s="164" t="str">
        <f>IFERROR(VLOOKUP($B45&amp;V$2,'デイリーデータ (2)'!$A:$F,5,FALSE),"")</f>
        <v/>
      </c>
      <c r="W45" s="164" t="str">
        <f>IFERROR(VLOOKUP($B45&amp;W$2,'デイリーデータ (2)'!$A:$F,5,FALSE),"")</f>
        <v/>
      </c>
      <c r="X45" s="164" t="str">
        <f>IFERROR(VLOOKUP($B45&amp;X$2,'デイリーデータ (2)'!$A:$F,5,FALSE),"")</f>
        <v/>
      </c>
      <c r="Y45" s="164" t="str">
        <f>IFERROR(VLOOKUP($B45&amp;Y$2,'デイリーデータ (2)'!$A:$F,5,FALSE),"")</f>
        <v/>
      </c>
      <c r="Z45" s="164" t="str">
        <f>IFERROR(VLOOKUP($B45&amp;Z$2,'デイリーデータ (2)'!$A:$F,5,FALSE),"")</f>
        <v/>
      </c>
      <c r="AA45" s="164" t="str">
        <f>IFERROR(VLOOKUP($B45&amp;AA$2,'デイリーデータ (2)'!$A:$F,5,FALSE),"")</f>
        <v/>
      </c>
      <c r="AB45" s="164" t="str">
        <f>IFERROR(VLOOKUP($B45&amp;AB$2,'デイリーデータ (2)'!$A:$F,5,FALSE),"")</f>
        <v/>
      </c>
      <c r="AC45" s="164" t="str">
        <f>IFERROR(VLOOKUP($B45&amp;AC$2,'デイリーデータ (2)'!$A:$F,5,FALSE),"")</f>
        <v/>
      </c>
      <c r="AD45" s="164" t="str">
        <f>IFERROR(VLOOKUP($B45&amp;AD$2,'デイリーデータ (2)'!$A:$F,5,FALSE),"")</f>
        <v/>
      </c>
      <c r="AE45" s="164" t="str">
        <f>IFERROR(VLOOKUP($B45&amp;AE$2,'デイリーデータ (2)'!$A:$F,5,FALSE),"")</f>
        <v/>
      </c>
      <c r="AF45" s="164" t="str">
        <f>IFERROR(VLOOKUP($B45&amp;AF$2,'デイリーデータ (2)'!$A:$F,5,FALSE),"")</f>
        <v/>
      </c>
      <c r="AG45" s="164" t="str">
        <f>IFERROR(VLOOKUP($B45&amp;AG$2,'デイリーデータ (2)'!$A:$F,5,FALSE),"")</f>
        <v/>
      </c>
      <c r="AH45" s="165" t="str">
        <f>IFERROR(VLOOKUP($B45&amp;AH$2,'デイリーデータ (2)'!$A:$F,5,FALSE),"")</f>
        <v/>
      </c>
    </row>
    <row r="48" spans="1:34" ht="13.15" customHeight="1" x14ac:dyDescent="0.2">
      <c r="D48" s="222">
        <f t="shared" ref="D48:AH48" si="1">COUNTIF(D4:D40,"当")</f>
        <v>2</v>
      </c>
      <c r="E48" s="222">
        <f t="shared" si="1"/>
        <v>2</v>
      </c>
      <c r="F48" s="222">
        <f t="shared" si="1"/>
        <v>1</v>
      </c>
      <c r="G48" s="222">
        <f t="shared" si="1"/>
        <v>2</v>
      </c>
      <c r="H48" s="222">
        <f t="shared" si="1"/>
        <v>2</v>
      </c>
      <c r="I48" s="222">
        <f t="shared" si="1"/>
        <v>2</v>
      </c>
      <c r="J48" s="222">
        <f t="shared" si="1"/>
        <v>1</v>
      </c>
      <c r="K48" s="222">
        <f t="shared" si="1"/>
        <v>2</v>
      </c>
      <c r="L48" s="222">
        <f t="shared" si="1"/>
        <v>1</v>
      </c>
      <c r="M48" s="222">
        <f t="shared" si="1"/>
        <v>2</v>
      </c>
      <c r="N48" s="222">
        <f t="shared" si="1"/>
        <v>2</v>
      </c>
      <c r="O48" s="222">
        <f t="shared" si="1"/>
        <v>1</v>
      </c>
      <c r="P48" s="222">
        <f t="shared" si="1"/>
        <v>1</v>
      </c>
      <c r="Q48" s="222">
        <f t="shared" si="1"/>
        <v>2</v>
      </c>
      <c r="R48" s="222">
        <f t="shared" si="1"/>
        <v>2</v>
      </c>
      <c r="S48" s="222">
        <f t="shared" si="1"/>
        <v>2</v>
      </c>
      <c r="T48" s="222">
        <f t="shared" si="1"/>
        <v>1</v>
      </c>
      <c r="U48" s="222">
        <f t="shared" si="1"/>
        <v>1</v>
      </c>
      <c r="V48" s="222">
        <f t="shared" si="1"/>
        <v>1</v>
      </c>
      <c r="W48" s="222">
        <f t="shared" si="1"/>
        <v>2</v>
      </c>
      <c r="X48" s="222">
        <f t="shared" si="1"/>
        <v>2</v>
      </c>
      <c r="Y48" s="222">
        <f t="shared" si="1"/>
        <v>2</v>
      </c>
      <c r="Z48" s="222">
        <f t="shared" si="1"/>
        <v>2</v>
      </c>
      <c r="AA48" s="222">
        <f t="shared" si="1"/>
        <v>2</v>
      </c>
      <c r="AB48" s="222">
        <f t="shared" si="1"/>
        <v>2</v>
      </c>
      <c r="AC48" s="222">
        <f t="shared" si="1"/>
        <v>2</v>
      </c>
      <c r="AD48" s="222">
        <f t="shared" si="1"/>
        <v>2</v>
      </c>
      <c r="AE48" s="222">
        <f t="shared" si="1"/>
        <v>1</v>
      </c>
      <c r="AF48" s="222">
        <f t="shared" si="1"/>
        <v>2</v>
      </c>
      <c r="AG48" s="222">
        <f t="shared" si="1"/>
        <v>1</v>
      </c>
      <c r="AH48" s="222">
        <f t="shared" si="1"/>
        <v>0</v>
      </c>
    </row>
  </sheetData>
  <sheetProtection selectLockedCells="1"/>
  <mergeCells count="2">
    <mergeCell ref="A2:B3"/>
    <mergeCell ref="C2:C3"/>
  </mergeCells>
  <phoneticPr fontId="1"/>
  <conditionalFormatting sqref="A1:XFD1048576">
    <cfRule type="expression" dxfId="19" priority="1">
      <formula>A1="日拘"</formula>
    </cfRule>
    <cfRule type="expression" dxfId="18" priority="2">
      <formula>A1="PM拘"</formula>
    </cfRule>
    <cfRule type="expression" dxfId="17" priority="3">
      <formula>A1="拘"</formula>
    </cfRule>
  </conditionalFormatting>
  <pageMargins left="0.59055118110236227" right="0.39370078740157483" top="0.39370078740157483" bottom="0.39370078740157483" header="0" footer="0"/>
  <pageSetup paperSize="9" scale="9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H63"/>
  <sheetViews>
    <sheetView zoomScaleNormal="100" workbookViewId="0">
      <pane xSplit="34" ySplit="14" topLeftCell="AI15" activePane="bottomRight" state="frozen"/>
      <selection pane="topRight" activeCell="AI1" sqref="AI1"/>
      <selection pane="bottomLeft" activeCell="A9" sqref="A9"/>
      <selection pane="bottomRight" activeCell="D1" sqref="D1"/>
    </sheetView>
  </sheetViews>
  <sheetFormatPr defaultColWidth="9" defaultRowHeight="13.15" customHeight="1" x14ac:dyDescent="0.2"/>
  <cols>
    <col min="1" max="1" width="3.26953125" style="139" customWidth="1"/>
    <col min="2" max="2" width="6.08984375" style="139" customWidth="1"/>
    <col min="3" max="3" width="9.7265625" style="138" customWidth="1"/>
    <col min="4" max="34" width="3.90625" style="138" customWidth="1"/>
    <col min="35" max="16384" width="9" style="138"/>
  </cols>
  <sheetData>
    <row r="1" spans="1:34" s="134" customFormat="1" ht="13.15" customHeight="1" x14ac:dyDescent="0.2">
      <c r="A1" s="420" t="s">
        <v>120</v>
      </c>
      <c r="B1" s="421"/>
      <c r="C1" s="424">
        <v>12</v>
      </c>
      <c r="D1" s="130">
        <f>DATE(YEAR('デイリーデータ (2)'!D2),MONTH('デイリーデータ (2)'!D2),1)</f>
        <v>45748</v>
      </c>
      <c r="E1" s="131" t="str">
        <f>IF(MONTH(D1+1)=$C1,D1+1,"")</f>
        <v/>
      </c>
      <c r="F1" s="131" t="e">
        <f>IF(MONTH(E1+1)=$C1,E1+1,"")</f>
        <v>#VALUE!</v>
      </c>
      <c r="G1" s="131" t="e">
        <f t="shared" ref="G1:AG1" si="0">IF(MONTH(F1+1)=$C1,F1+1,"")</f>
        <v>#VALUE!</v>
      </c>
      <c r="H1" s="131" t="e">
        <f t="shared" si="0"/>
        <v>#VALUE!</v>
      </c>
      <c r="I1" s="131" t="e">
        <f t="shared" si="0"/>
        <v>#VALUE!</v>
      </c>
      <c r="J1" s="131" t="e">
        <f t="shared" si="0"/>
        <v>#VALUE!</v>
      </c>
      <c r="K1" s="131" t="e">
        <f t="shared" si="0"/>
        <v>#VALUE!</v>
      </c>
      <c r="L1" s="131" t="e">
        <f t="shared" si="0"/>
        <v>#VALUE!</v>
      </c>
      <c r="M1" s="131" t="e">
        <f t="shared" si="0"/>
        <v>#VALUE!</v>
      </c>
      <c r="N1" s="131" t="e">
        <f t="shared" si="0"/>
        <v>#VALUE!</v>
      </c>
      <c r="O1" s="131" t="e">
        <f t="shared" si="0"/>
        <v>#VALUE!</v>
      </c>
      <c r="P1" s="131" t="e">
        <f t="shared" si="0"/>
        <v>#VALUE!</v>
      </c>
      <c r="Q1" s="131" t="e">
        <f t="shared" si="0"/>
        <v>#VALUE!</v>
      </c>
      <c r="R1" s="131" t="e">
        <f t="shared" si="0"/>
        <v>#VALUE!</v>
      </c>
      <c r="S1" s="131" t="e">
        <f t="shared" si="0"/>
        <v>#VALUE!</v>
      </c>
      <c r="T1" s="131" t="e">
        <f t="shared" si="0"/>
        <v>#VALUE!</v>
      </c>
      <c r="U1" s="131" t="e">
        <f t="shared" si="0"/>
        <v>#VALUE!</v>
      </c>
      <c r="V1" s="131" t="e">
        <f t="shared" si="0"/>
        <v>#VALUE!</v>
      </c>
      <c r="W1" s="131" t="e">
        <f t="shared" si="0"/>
        <v>#VALUE!</v>
      </c>
      <c r="X1" s="131" t="e">
        <f t="shared" si="0"/>
        <v>#VALUE!</v>
      </c>
      <c r="Y1" s="131" t="e">
        <f t="shared" si="0"/>
        <v>#VALUE!</v>
      </c>
      <c r="Z1" s="131" t="e">
        <f t="shared" si="0"/>
        <v>#VALUE!</v>
      </c>
      <c r="AA1" s="131" t="e">
        <f t="shared" si="0"/>
        <v>#VALUE!</v>
      </c>
      <c r="AB1" s="131" t="e">
        <f t="shared" si="0"/>
        <v>#VALUE!</v>
      </c>
      <c r="AC1" s="131" t="e">
        <f t="shared" si="0"/>
        <v>#VALUE!</v>
      </c>
      <c r="AD1" s="131" t="e">
        <f t="shared" si="0"/>
        <v>#VALUE!</v>
      </c>
      <c r="AE1" s="131" t="e">
        <f t="shared" si="0"/>
        <v>#VALUE!</v>
      </c>
      <c r="AF1" s="131" t="e">
        <f t="shared" si="0"/>
        <v>#VALUE!</v>
      </c>
      <c r="AG1" s="132" t="e">
        <f t="shared" si="0"/>
        <v>#VALUE!</v>
      </c>
      <c r="AH1" s="133" t="e">
        <f>IF(MONTH(AG1+1)=$C1,AG1+1,"")</f>
        <v>#VALUE!</v>
      </c>
    </row>
    <row r="2" spans="1:34" s="19" customFormat="1" ht="13.15" customHeight="1" x14ac:dyDescent="0.2">
      <c r="A2" s="426"/>
      <c r="B2" s="427"/>
      <c r="C2" s="428"/>
      <c r="D2" s="23">
        <f>D1</f>
        <v>45748</v>
      </c>
      <c r="E2" s="24" t="str">
        <f>E1</f>
        <v/>
      </c>
      <c r="F2" s="24" t="e">
        <f>F1</f>
        <v>#VALUE!</v>
      </c>
      <c r="G2" s="24" t="e">
        <f t="shared" ref="G2:AH2" si="1">G1</f>
        <v>#VALUE!</v>
      </c>
      <c r="H2" s="24" t="e">
        <f t="shared" si="1"/>
        <v>#VALUE!</v>
      </c>
      <c r="I2" s="24" t="e">
        <f t="shared" si="1"/>
        <v>#VALUE!</v>
      </c>
      <c r="J2" s="24" t="e">
        <f t="shared" si="1"/>
        <v>#VALUE!</v>
      </c>
      <c r="K2" s="24" t="e">
        <f t="shared" si="1"/>
        <v>#VALUE!</v>
      </c>
      <c r="L2" s="24" t="e">
        <f t="shared" si="1"/>
        <v>#VALUE!</v>
      </c>
      <c r="M2" s="24" t="e">
        <f t="shared" si="1"/>
        <v>#VALUE!</v>
      </c>
      <c r="N2" s="24" t="e">
        <f t="shared" si="1"/>
        <v>#VALUE!</v>
      </c>
      <c r="O2" s="24" t="e">
        <f t="shared" si="1"/>
        <v>#VALUE!</v>
      </c>
      <c r="P2" s="24" t="e">
        <f t="shared" si="1"/>
        <v>#VALUE!</v>
      </c>
      <c r="Q2" s="24" t="e">
        <f t="shared" si="1"/>
        <v>#VALUE!</v>
      </c>
      <c r="R2" s="24" t="e">
        <f t="shared" si="1"/>
        <v>#VALUE!</v>
      </c>
      <c r="S2" s="24" t="e">
        <f t="shared" si="1"/>
        <v>#VALUE!</v>
      </c>
      <c r="T2" s="24" t="e">
        <f t="shared" si="1"/>
        <v>#VALUE!</v>
      </c>
      <c r="U2" s="24" t="e">
        <f t="shared" si="1"/>
        <v>#VALUE!</v>
      </c>
      <c r="V2" s="24" t="e">
        <f t="shared" si="1"/>
        <v>#VALUE!</v>
      </c>
      <c r="W2" s="24" t="e">
        <f t="shared" si="1"/>
        <v>#VALUE!</v>
      </c>
      <c r="X2" s="24" t="e">
        <f t="shared" si="1"/>
        <v>#VALUE!</v>
      </c>
      <c r="Y2" s="24" t="e">
        <f t="shared" si="1"/>
        <v>#VALUE!</v>
      </c>
      <c r="Z2" s="24" t="e">
        <f t="shared" si="1"/>
        <v>#VALUE!</v>
      </c>
      <c r="AA2" s="24" t="e">
        <f t="shared" si="1"/>
        <v>#VALUE!</v>
      </c>
      <c r="AB2" s="24" t="e">
        <f t="shared" si="1"/>
        <v>#VALUE!</v>
      </c>
      <c r="AC2" s="24" t="e">
        <f t="shared" si="1"/>
        <v>#VALUE!</v>
      </c>
      <c r="AD2" s="24" t="e">
        <f t="shared" si="1"/>
        <v>#VALUE!</v>
      </c>
      <c r="AE2" s="24" t="e">
        <f t="shared" si="1"/>
        <v>#VALUE!</v>
      </c>
      <c r="AF2" s="24" t="e">
        <f t="shared" si="1"/>
        <v>#VALUE!</v>
      </c>
      <c r="AG2" s="27" t="e">
        <f t="shared" si="1"/>
        <v>#VALUE!</v>
      </c>
      <c r="AH2" s="25" t="e">
        <f t="shared" si="1"/>
        <v>#VALUE!</v>
      </c>
    </row>
    <row r="3" spans="1:34" s="222" customFormat="1" ht="24.65" customHeight="1" x14ac:dyDescent="0.2">
      <c r="A3" s="152"/>
      <c r="B3" s="153"/>
      <c r="C3" s="260" t="s">
        <v>131</v>
      </c>
      <c r="D3" s="159" t="str">
        <f>IF(WEEKDAY(D2)=7,1,"")</f>
        <v/>
      </c>
      <c r="E3" s="160" t="e">
        <f t="shared" ref="E3:AH3" si="2">IF(WEEKDAY(E2)=7,1,"")</f>
        <v>#VALUE!</v>
      </c>
      <c r="F3" s="160" t="e">
        <f t="shared" si="2"/>
        <v>#VALUE!</v>
      </c>
      <c r="G3" s="160" t="e">
        <f t="shared" si="2"/>
        <v>#VALUE!</v>
      </c>
      <c r="H3" s="160" t="e">
        <f t="shared" si="2"/>
        <v>#VALUE!</v>
      </c>
      <c r="I3" s="160" t="e">
        <f t="shared" si="2"/>
        <v>#VALUE!</v>
      </c>
      <c r="J3" s="160" t="e">
        <f t="shared" si="2"/>
        <v>#VALUE!</v>
      </c>
      <c r="K3" s="160" t="e">
        <f t="shared" si="2"/>
        <v>#VALUE!</v>
      </c>
      <c r="L3" s="160" t="e">
        <f t="shared" si="2"/>
        <v>#VALUE!</v>
      </c>
      <c r="M3" s="160" t="e">
        <f t="shared" si="2"/>
        <v>#VALUE!</v>
      </c>
      <c r="N3" s="160" t="e">
        <f>IF(WEEKDAY(N2)=7,1,"")</f>
        <v>#VALUE!</v>
      </c>
      <c r="O3" s="160" t="e">
        <f t="shared" si="2"/>
        <v>#VALUE!</v>
      </c>
      <c r="P3" s="160" t="e">
        <f t="shared" si="2"/>
        <v>#VALUE!</v>
      </c>
      <c r="Q3" s="160" t="e">
        <f t="shared" si="2"/>
        <v>#VALUE!</v>
      </c>
      <c r="R3" s="160" t="e">
        <f t="shared" si="2"/>
        <v>#VALUE!</v>
      </c>
      <c r="S3" s="160" t="e">
        <f t="shared" si="2"/>
        <v>#VALUE!</v>
      </c>
      <c r="T3" s="160" t="e">
        <f t="shared" si="2"/>
        <v>#VALUE!</v>
      </c>
      <c r="U3" s="160" t="e">
        <f t="shared" si="2"/>
        <v>#VALUE!</v>
      </c>
      <c r="V3" s="160" t="e">
        <f t="shared" si="2"/>
        <v>#VALUE!</v>
      </c>
      <c r="W3" s="160" t="e">
        <f t="shared" si="2"/>
        <v>#VALUE!</v>
      </c>
      <c r="X3" s="160" t="e">
        <f t="shared" si="2"/>
        <v>#VALUE!</v>
      </c>
      <c r="Y3" s="160" t="e">
        <f t="shared" si="2"/>
        <v>#VALUE!</v>
      </c>
      <c r="Z3" s="160" t="e">
        <f t="shared" si="2"/>
        <v>#VALUE!</v>
      </c>
      <c r="AA3" s="160" t="e">
        <f t="shared" si="2"/>
        <v>#VALUE!</v>
      </c>
      <c r="AB3" s="160" t="e">
        <f t="shared" si="2"/>
        <v>#VALUE!</v>
      </c>
      <c r="AC3" s="160" t="e">
        <f t="shared" si="2"/>
        <v>#VALUE!</v>
      </c>
      <c r="AD3" s="160" t="e">
        <f t="shared" si="2"/>
        <v>#VALUE!</v>
      </c>
      <c r="AE3" s="160" t="e">
        <f t="shared" si="2"/>
        <v>#VALUE!</v>
      </c>
      <c r="AF3" s="160" t="e">
        <f t="shared" si="2"/>
        <v>#VALUE!</v>
      </c>
      <c r="AG3" s="161" t="e">
        <f t="shared" si="2"/>
        <v>#VALUE!</v>
      </c>
      <c r="AH3" s="162" t="e">
        <f t="shared" si="2"/>
        <v>#VALUE!</v>
      </c>
    </row>
    <row r="4" spans="1:34" s="222" customFormat="1" ht="24.65" customHeight="1" x14ac:dyDescent="0.2">
      <c r="A4" s="152"/>
      <c r="B4" s="153"/>
      <c r="C4" s="260" t="s">
        <v>132</v>
      </c>
      <c r="D4" s="159" t="str">
        <f>IF(MAX(日勤!D53:D101)=1,1,"")</f>
        <v/>
      </c>
      <c r="E4" s="160" t="str">
        <f>IF(MAX(日勤!E53:E101)=1,1,"")</f>
        <v/>
      </c>
      <c r="F4" s="160" t="str">
        <f>IF(MAX(日勤!F53:F101)=1,1,"")</f>
        <v/>
      </c>
      <c r="G4" s="160" t="str">
        <f>IF(MAX(日勤!G53:G101)=1,1,"")</f>
        <v/>
      </c>
      <c r="H4" s="160" t="str">
        <f>IF(MAX(日勤!H53:H101)=1,1,"")</f>
        <v/>
      </c>
      <c r="I4" s="160">
        <f>IF(MAX(日勤!I53:I101)=1,1,"")</f>
        <v>1</v>
      </c>
      <c r="J4" s="160" t="str">
        <f>IF(MAX(日勤!J53:J101)=1,1,"")</f>
        <v/>
      </c>
      <c r="K4" s="160" t="str">
        <f>IF(MAX(日勤!K53:K101)=1,1,"")</f>
        <v/>
      </c>
      <c r="L4" s="160" t="str">
        <f>IF(MAX(日勤!L53:L101)=1,1,"")</f>
        <v/>
      </c>
      <c r="M4" s="160" t="str">
        <f>IF(MAX(日勤!M53:M101)=1,1,"")</f>
        <v/>
      </c>
      <c r="N4" s="160" t="str">
        <f>IF(MAX(日勤!N53:N101)=1,1,"")</f>
        <v/>
      </c>
      <c r="O4" s="160" t="str">
        <f>IF(MAX(日勤!O53:O101)=1,1,"")</f>
        <v/>
      </c>
      <c r="P4" s="160">
        <f>IF(MAX(日勤!P53:P101)=1,1,"")</f>
        <v>1</v>
      </c>
      <c r="Q4" s="160" t="str">
        <f>IF(MAX(日勤!Q53:Q101)=1,1,"")</f>
        <v/>
      </c>
      <c r="R4" s="160" t="str">
        <f>IF(MAX(日勤!R53:R101)=1,1,"")</f>
        <v/>
      </c>
      <c r="S4" s="160" t="str">
        <f>IF(MAX(日勤!S53:S101)=1,1,"")</f>
        <v/>
      </c>
      <c r="T4" s="160" t="str">
        <f>IF(MAX(日勤!T53:T101)=1,1,"")</f>
        <v/>
      </c>
      <c r="U4" s="160" t="str">
        <f>IF(MAX(日勤!U53:U101)=1,1,"")</f>
        <v/>
      </c>
      <c r="V4" s="160" t="str">
        <f>IF(MAX(日勤!V53:V101)=1,1,"")</f>
        <v/>
      </c>
      <c r="W4" s="160">
        <f>IF(MAX(日勤!W53:W101)=1,1,"")</f>
        <v>1</v>
      </c>
      <c r="X4" s="160" t="str">
        <f>IF(MAX(日勤!X53:X101)=1,1,"")</f>
        <v/>
      </c>
      <c r="Y4" s="160" t="str">
        <f>IF(MAX(日勤!Y53:Y101)=1,1,"")</f>
        <v/>
      </c>
      <c r="Z4" s="160" t="str">
        <f>IF(MAX(日勤!Z53:Z101)=1,1,"")</f>
        <v/>
      </c>
      <c r="AA4" s="160" t="str">
        <f>IF(MAX(日勤!AA53:AA101)=1,1,"")</f>
        <v/>
      </c>
      <c r="AB4" s="160" t="str">
        <f>IF(MAX(日勤!AB53:AB101)=1,1,"")</f>
        <v/>
      </c>
      <c r="AC4" s="160" t="str">
        <f>IF(MAX(日勤!AC53:AC101)=1,1,"")</f>
        <v/>
      </c>
      <c r="AD4" s="160">
        <f>IF(MAX(日勤!AD53:AD101)=1,1,"")</f>
        <v>1</v>
      </c>
      <c r="AE4" s="160" t="str">
        <f>IF(MAX(日勤!AE53:AE101)=1,1,"")</f>
        <v/>
      </c>
      <c r="AF4" s="160" t="str">
        <f>IF(MAX(日勤!AF53:AF101)=1,1,"")</f>
        <v/>
      </c>
      <c r="AG4" s="161" t="str">
        <f>IF(MAX(日勤!AG53:AG101)=1,1,"")</f>
        <v/>
      </c>
      <c r="AH4" s="162" t="str">
        <f>IF(MAX(日勤!AH53:AH101)=1,1,"")</f>
        <v/>
      </c>
    </row>
    <row r="5" spans="1:34" s="222" customFormat="1" ht="24.65" customHeight="1" x14ac:dyDescent="0.2">
      <c r="A5" s="152"/>
      <c r="B5" s="153"/>
      <c r="C5" s="264" t="s">
        <v>135</v>
      </c>
      <c r="D5" s="265">
        <f>COUNTIF(日勤!D$3:D$52,拘束者!$D3)+COUNTIF(日勤!D$3:D$52,拘束者!$D4)+COUNTIF(日勤!D$3:D$52,拘束者!$D5)+COUNTIF(日勤!D$3:D$52,拘束者!$D6)+COUNTIF(日勤!D$3:D$52,拘束者!$D7)+COUNTIF(日勤!D$3:D$52,拘束者!$D8)+COUNTIF(日勤!D$3:D$52,拘束者!$D9)+COUNTIF(日勤!D$3:D$52,拘束者!$D10)+COUNTIF(日勤!D$3:D$52,拘束者!$D11)+COUNTIF(日勤!D$3:D$52,拘束者!$D12)</f>
        <v>9</v>
      </c>
      <c r="E5" s="266">
        <f>COUNTIF(日勤!E$3:E$52,拘束者!$D3)+COUNTIF(日勤!E$3:E$52,拘束者!$D4)+COUNTIF(日勤!E$3:E$52,拘束者!$D5)+COUNTIF(日勤!E$3:E$52,拘束者!$D6)+COUNTIF(日勤!E$3:E$52,拘束者!$D7)+COUNTIF(日勤!E$3:E$52,拘束者!$D8)+COUNTIF(日勤!E$3:E$52,拘束者!$D9)+COUNTIF(日勤!E$3:E$52,拘束者!$D10)+COUNTIF(日勤!E$3:E$52,拘束者!$D11)+COUNTIF(日勤!E$3:E$52,拘束者!$D12)</f>
        <v>8</v>
      </c>
      <c r="F5" s="266">
        <f>COUNTIF(日勤!F$3:F$52,拘束者!$D3)+COUNTIF(日勤!F$3:F$52,拘束者!$D4)+COUNTIF(日勤!F$3:F$52,拘束者!$D5)+COUNTIF(日勤!F$3:F$52,拘束者!$D6)+COUNTIF(日勤!F$3:F$52,拘束者!$D7)+COUNTIF(日勤!F$3:F$52,拘束者!$D8)+COUNTIF(日勤!F$3:F$52,拘束者!$D9)+COUNTIF(日勤!F$3:F$52,拘束者!$D10)+COUNTIF(日勤!F$3:F$52,拘束者!$D11)+COUNTIF(日勤!F$3:F$52,拘束者!$D12)</f>
        <v>9</v>
      </c>
      <c r="G5" s="266">
        <f>COUNTIF(日勤!G$3:G$52,拘束者!$D3)+COUNTIF(日勤!G$3:G$52,拘束者!$D4)+COUNTIF(日勤!G$3:G$52,拘束者!$D5)+COUNTIF(日勤!G$3:G$52,拘束者!$D6)+COUNTIF(日勤!G$3:G$52,拘束者!$D7)+COUNTIF(日勤!G$3:G$52,拘束者!$D8)+COUNTIF(日勤!G$3:G$52,拘束者!$D9)+COUNTIF(日勤!G$3:G$52,拘束者!$D10)+COUNTIF(日勤!G$3:G$52,拘束者!$D11)+COUNTIF(日勤!G$3:G$52,拘束者!$D12)</f>
        <v>9</v>
      </c>
      <c r="H5" s="266">
        <f>COUNTIF(日勤!H$3:H$52,拘束者!$D3)+COUNTIF(日勤!H$3:H$52,拘束者!$D4)+COUNTIF(日勤!H$3:H$52,拘束者!$D5)+COUNTIF(日勤!H$3:H$52,拘束者!$D6)+COUNTIF(日勤!H$3:H$52,拘束者!$D7)+COUNTIF(日勤!H$3:H$52,拘束者!$D8)+COUNTIF(日勤!H$3:H$52,拘束者!$D9)+COUNTIF(日勤!H$3:H$52,拘束者!$D10)+COUNTIF(日勤!H$3:H$52,拘束者!$D11)+COUNTIF(日勤!H$3:H$52,拘束者!$D12)</f>
        <v>0</v>
      </c>
      <c r="I5" s="266">
        <f>COUNTIF(日勤!I$3:I$52,拘束者!$D3)+COUNTIF(日勤!I$3:I$52,拘束者!$D4)+COUNTIF(日勤!I$3:I$52,拘束者!$D5)+COUNTIF(日勤!I$3:I$52,拘束者!$D6)+COUNTIF(日勤!I$3:I$52,拘束者!$D7)+COUNTIF(日勤!I$3:I$52,拘束者!$D8)+COUNTIF(日勤!I$3:I$52,拘束者!$D9)+COUNTIF(日勤!I$3:I$52,拘束者!$D10)+COUNTIF(日勤!I$3:I$52,拘束者!$D11)+COUNTIF(日勤!I$3:I$52,拘束者!$D12)</f>
        <v>0</v>
      </c>
      <c r="J5" s="266">
        <f>COUNTIF(日勤!J$3:J$52,拘束者!$D3)+COUNTIF(日勤!J$3:J$52,拘束者!$D4)+COUNTIF(日勤!J$3:J$52,拘束者!$D5)+COUNTIF(日勤!J$3:J$52,拘束者!$D6)+COUNTIF(日勤!J$3:J$52,拘束者!$D7)+COUNTIF(日勤!J$3:J$52,拘束者!$D8)+COUNTIF(日勤!J$3:J$52,拘束者!$D9)+COUNTIF(日勤!J$3:J$52,拘束者!$D10)+COUNTIF(日勤!J$3:J$52,拘束者!$D11)+COUNTIF(日勤!J$3:J$52,拘束者!$D12)</f>
        <v>7</v>
      </c>
      <c r="K5" s="266">
        <f>COUNTIF(日勤!K$3:K$52,拘束者!$D3)+COUNTIF(日勤!K$3:K$52,拘束者!$D4)+COUNTIF(日勤!K$3:K$52,拘束者!$D5)+COUNTIF(日勤!K$3:K$52,拘束者!$D6)+COUNTIF(日勤!K$3:K$52,拘束者!$D7)+COUNTIF(日勤!K$3:K$52,拘束者!$D8)+COUNTIF(日勤!K$3:K$52,拘束者!$D9)+COUNTIF(日勤!K$3:K$52,拘束者!$D10)+COUNTIF(日勤!K$3:K$52,拘束者!$D11)+COUNTIF(日勤!K$3:K$52,拘束者!$D12)</f>
        <v>8</v>
      </c>
      <c r="L5" s="266">
        <f>COUNTIF(日勤!L$3:L$52,拘束者!$D3)+COUNTIF(日勤!L$3:L$52,拘束者!$D4)+COUNTIF(日勤!L$3:L$52,拘束者!$D5)+COUNTIF(日勤!L$3:L$52,拘束者!$D6)+COUNTIF(日勤!L$3:L$52,拘束者!$D7)+COUNTIF(日勤!L$3:L$52,拘束者!$D8)+COUNTIF(日勤!L$3:L$52,拘束者!$D9)+COUNTIF(日勤!L$3:L$52,拘束者!$D10)+COUNTIF(日勤!L$3:L$52,拘束者!$D11)+COUNTIF(日勤!L$3:L$52,拘束者!$D12)</f>
        <v>9</v>
      </c>
      <c r="M5" s="266">
        <f>COUNTIF(日勤!M$3:M$52,拘束者!$D3)+COUNTIF(日勤!M$3:M$52,拘束者!$D4)+COUNTIF(日勤!M$3:M$52,拘束者!$D5)+COUNTIF(日勤!M$3:M$52,拘束者!$D6)+COUNTIF(日勤!M$3:M$52,拘束者!$D7)+COUNTIF(日勤!M$3:M$52,拘束者!$D8)+COUNTIF(日勤!M$3:M$52,拘束者!$D9)+COUNTIF(日勤!M$3:M$52,拘束者!$D10)+COUNTIF(日勤!M$3:M$52,拘束者!$D11)+COUNTIF(日勤!M$3:M$52,拘束者!$D12)</f>
        <v>8</v>
      </c>
      <c r="N5" s="266">
        <f>COUNTIF(日勤!N$3:N$52,拘束者!$D3)+COUNTIF(日勤!N$3:N$52,拘束者!$D4)+COUNTIF(日勤!N$3:N$52,拘束者!$D5)+COUNTIF(日勤!N$3:N$52,拘束者!$D6)+COUNTIF(日勤!N$3:N$52,拘束者!$D7)+COUNTIF(日勤!N$3:N$52,拘束者!$D8)+COUNTIF(日勤!N$3:N$52,拘束者!$D9)+COUNTIF(日勤!N$3:N$52,拘束者!$D10)+COUNTIF(日勤!N$3:N$52,拘束者!$D11)+COUNTIF(日勤!N$3:N$52,拘束者!$D12)</f>
        <v>8</v>
      </c>
      <c r="O5" s="266">
        <f>COUNTIF(日勤!O$3:O$52,拘束者!$D3)+COUNTIF(日勤!O$3:O$52,拘束者!$D4)+COUNTIF(日勤!O$3:O$52,拘束者!$D5)+COUNTIF(日勤!O$3:O$52,拘束者!$D6)+COUNTIF(日勤!O$3:O$52,拘束者!$D7)+COUNTIF(日勤!O$3:O$52,拘束者!$D8)+COUNTIF(日勤!O$3:O$52,拘束者!$D9)+COUNTIF(日勤!O$3:O$52,拘束者!$D10)+COUNTIF(日勤!O$3:O$52,拘束者!$D11)+COUNTIF(日勤!O$3:O$52,拘束者!$D12)</f>
        <v>0</v>
      </c>
      <c r="P5" s="266">
        <f>COUNTIF(日勤!P$3:P$52,拘束者!$D3)+COUNTIF(日勤!P$3:P$52,拘束者!$D4)+COUNTIF(日勤!P$3:P$52,拘束者!$D5)+COUNTIF(日勤!P$3:P$52,拘束者!$D6)+COUNTIF(日勤!P$3:P$52,拘束者!$D7)+COUNTIF(日勤!P$3:P$52,拘束者!$D8)+COUNTIF(日勤!P$3:P$52,拘束者!$D9)+COUNTIF(日勤!P$3:P$52,拘束者!$D10)+COUNTIF(日勤!P$3:P$52,拘束者!$D11)+COUNTIF(日勤!P$3:P$52,拘束者!$D12)</f>
        <v>0</v>
      </c>
      <c r="Q5" s="266">
        <f>COUNTIF(日勤!Q$3:Q$52,拘束者!$D3)+COUNTIF(日勤!Q$3:Q$52,拘束者!$D4)+COUNTIF(日勤!Q$3:Q$52,拘束者!$D5)+COUNTIF(日勤!Q$3:Q$52,拘束者!$D6)+COUNTIF(日勤!Q$3:Q$52,拘束者!$D7)+COUNTIF(日勤!Q$3:Q$52,拘束者!$D8)+COUNTIF(日勤!Q$3:Q$52,拘束者!$D9)+COUNTIF(日勤!Q$3:Q$52,拘束者!$D10)+COUNTIF(日勤!Q$3:Q$52,拘束者!$D11)+COUNTIF(日勤!Q$3:Q$52,拘束者!$D12)</f>
        <v>8</v>
      </c>
      <c r="R5" s="266">
        <f>COUNTIF(日勤!R$3:R$52,拘束者!$D3)+COUNTIF(日勤!R$3:R$52,拘束者!$D4)+COUNTIF(日勤!R$3:R$52,拘束者!$D5)+COUNTIF(日勤!R$3:R$52,拘束者!$D6)+COUNTIF(日勤!R$3:R$52,拘束者!$D7)+COUNTIF(日勤!R$3:R$52,拘束者!$D8)+COUNTIF(日勤!R$3:R$52,拘束者!$D9)+COUNTIF(日勤!R$3:R$52,拘束者!$D10)+COUNTIF(日勤!R$3:R$52,拘束者!$D11)+COUNTIF(日勤!R$3:R$52,拘束者!$D12)</f>
        <v>8</v>
      </c>
      <c r="S5" s="266">
        <f>COUNTIF(日勤!S$3:S$52,拘束者!$D3)+COUNTIF(日勤!S$3:S$52,拘束者!$D4)+COUNTIF(日勤!S$3:S$52,拘束者!$D5)+COUNTIF(日勤!S$3:S$52,拘束者!$D6)+COUNTIF(日勤!S$3:S$52,拘束者!$D7)+COUNTIF(日勤!S$3:S$52,拘束者!$D8)+COUNTIF(日勤!S$3:S$52,拘束者!$D9)+COUNTIF(日勤!S$3:S$52,拘束者!$D10)+COUNTIF(日勤!S$3:S$52,拘束者!$D11)+COUNTIF(日勤!S$3:S$52,拘束者!$D12)</f>
        <v>8</v>
      </c>
      <c r="T5" s="266">
        <f>COUNTIF(日勤!T$3:T$52,拘束者!$D3)+COUNTIF(日勤!T$3:T$52,拘束者!$D4)+COUNTIF(日勤!T$3:T$52,拘束者!$D5)+COUNTIF(日勤!T$3:T$52,拘束者!$D6)+COUNTIF(日勤!T$3:T$52,拘束者!$D7)+COUNTIF(日勤!T$3:T$52,拘束者!$D8)+COUNTIF(日勤!T$3:T$52,拘束者!$D9)+COUNTIF(日勤!T$3:T$52,拘束者!$D10)+COUNTIF(日勤!T$3:T$52,拘束者!$D11)+COUNTIF(日勤!T$3:T$52,拘束者!$D12)</f>
        <v>8</v>
      </c>
      <c r="U5" s="266">
        <f>COUNTIF(日勤!U$3:U$52,拘束者!$D3)+COUNTIF(日勤!U$3:U$52,拘束者!$D4)+COUNTIF(日勤!U$3:U$52,拘束者!$D5)+COUNTIF(日勤!U$3:U$52,拘束者!$D6)+COUNTIF(日勤!U$3:U$52,拘束者!$D7)+COUNTIF(日勤!U$3:U$52,拘束者!$D8)+COUNTIF(日勤!U$3:U$52,拘束者!$D9)+COUNTIF(日勤!U$3:U$52,拘束者!$D10)+COUNTIF(日勤!U$3:U$52,拘束者!$D11)+COUNTIF(日勤!U$3:U$52,拘束者!$D12)</f>
        <v>8</v>
      </c>
      <c r="V5" s="266">
        <f>COUNTIF(日勤!V$3:V$52,拘束者!$D3)+COUNTIF(日勤!V$3:V$52,拘束者!$D4)+COUNTIF(日勤!V$3:V$52,拘束者!$D5)+COUNTIF(日勤!V$3:V$52,拘束者!$D6)+COUNTIF(日勤!V$3:V$52,拘束者!$D7)+COUNTIF(日勤!V$3:V$52,拘束者!$D8)+COUNTIF(日勤!V$3:V$52,拘束者!$D9)+COUNTIF(日勤!V$3:V$52,拘束者!$D10)+COUNTIF(日勤!V$3:V$52,拘束者!$D11)+COUNTIF(日勤!V$3:V$52,拘束者!$D12)</f>
        <v>0</v>
      </c>
      <c r="W5" s="266">
        <f>COUNTIF(日勤!W$3:W$52,拘束者!$D3)+COUNTIF(日勤!W$3:W$52,拘束者!$D4)+COUNTIF(日勤!W$3:W$52,拘束者!$D5)+COUNTIF(日勤!W$3:W$52,拘束者!$D6)+COUNTIF(日勤!W$3:W$52,拘束者!$D7)+COUNTIF(日勤!W$3:W$52,拘束者!$D8)+COUNTIF(日勤!W$3:W$52,拘束者!$D9)+COUNTIF(日勤!W$3:W$52,拘束者!$D10)+COUNTIF(日勤!W$3:W$52,拘束者!$D11)+COUNTIF(日勤!W$3:W$52,拘束者!$D12)</f>
        <v>0</v>
      </c>
      <c r="X5" s="266">
        <f>COUNTIF(日勤!X$3:X$52,拘束者!$D3)+COUNTIF(日勤!X$3:X$52,拘束者!$D4)+COUNTIF(日勤!X$3:X$52,拘束者!$D5)+COUNTIF(日勤!X$3:X$52,拘束者!$D6)+COUNTIF(日勤!X$3:X$52,拘束者!$D7)+COUNTIF(日勤!X$3:X$52,拘束者!$D8)+COUNTIF(日勤!X$3:X$52,拘束者!$D9)+COUNTIF(日勤!X$3:X$52,拘束者!$D10)+COUNTIF(日勤!X$3:X$52,拘束者!$D11)+COUNTIF(日勤!X$3:X$52,拘束者!$D12)</f>
        <v>9</v>
      </c>
      <c r="Y5" s="266">
        <f>COUNTIF(日勤!Y$3:Y$52,拘束者!$D3)+COUNTIF(日勤!Y$3:Y$52,拘束者!$D4)+COUNTIF(日勤!Y$3:Y$52,拘束者!$D5)+COUNTIF(日勤!Y$3:Y$52,拘束者!$D6)+COUNTIF(日勤!Y$3:Y$52,拘束者!$D7)+COUNTIF(日勤!Y$3:Y$52,拘束者!$D8)+COUNTIF(日勤!Y$3:Y$52,拘束者!$D9)+COUNTIF(日勤!Y$3:Y$52,拘束者!$D10)+COUNTIF(日勤!Y$3:Y$52,拘束者!$D11)+COUNTIF(日勤!Y$3:Y$52,拘束者!$D12)</f>
        <v>8</v>
      </c>
      <c r="Z5" s="266">
        <f>COUNTIF(日勤!Z$3:Z$52,拘束者!$D3)+COUNTIF(日勤!Z$3:Z$52,拘束者!$D4)+COUNTIF(日勤!Z$3:Z$52,拘束者!$D5)+COUNTIF(日勤!Z$3:Z$52,拘束者!$D6)+COUNTIF(日勤!Z$3:Z$52,拘束者!$D7)+COUNTIF(日勤!Z$3:Z$52,拘束者!$D8)+COUNTIF(日勤!Z$3:Z$52,拘束者!$D9)+COUNTIF(日勤!Z$3:Z$52,拘束者!$D10)+COUNTIF(日勤!Z$3:Z$52,拘束者!$D11)+COUNTIF(日勤!Z$3:Z$52,拘束者!$D12)</f>
        <v>8</v>
      </c>
      <c r="AA5" s="266">
        <f>COUNTIF(日勤!AA$3:AA$52,拘束者!$D3)+COUNTIF(日勤!AA$3:AA$52,拘束者!$D4)+COUNTIF(日勤!AA$3:AA$52,拘束者!$D5)+COUNTIF(日勤!AA$3:AA$52,拘束者!$D6)+COUNTIF(日勤!AA$3:AA$52,拘束者!$D7)+COUNTIF(日勤!AA$3:AA$52,拘束者!$D8)+COUNTIF(日勤!AA$3:AA$52,拘束者!$D9)+COUNTIF(日勤!AA$3:AA$52,拘束者!$D10)+COUNTIF(日勤!AA$3:AA$52,拘束者!$D11)+COUNTIF(日勤!AA$3:AA$52,拘束者!$D12)</f>
        <v>8</v>
      </c>
      <c r="AB5" s="266">
        <f>COUNTIF(日勤!AB$3:AB$52,拘束者!$D3)+COUNTIF(日勤!AB$3:AB$52,拘束者!$D4)+COUNTIF(日勤!AB$3:AB$52,拘束者!$D5)+COUNTIF(日勤!AB$3:AB$52,拘束者!$D6)+COUNTIF(日勤!AB$3:AB$52,拘束者!$D7)+COUNTIF(日勤!AB$3:AB$52,拘束者!$D8)+COUNTIF(日勤!AB$3:AB$52,拘束者!$D9)+COUNTIF(日勤!AB$3:AB$52,拘束者!$D10)+COUNTIF(日勤!AB$3:AB$52,拘束者!$D11)+COUNTIF(日勤!AB$3:AB$52,拘束者!$D12)</f>
        <v>8</v>
      </c>
      <c r="AC5" s="266">
        <f>COUNTIF(日勤!AC$3:AC$52,拘束者!$D3)+COUNTIF(日勤!AC$3:AC$52,拘束者!$D4)+COUNTIF(日勤!AC$3:AC$52,拘束者!$D5)+COUNTIF(日勤!AC$3:AC$52,拘束者!$D6)+COUNTIF(日勤!AC$3:AC$52,拘束者!$D7)+COUNTIF(日勤!AC$3:AC$52,拘束者!$D8)+COUNTIF(日勤!AC$3:AC$52,拘束者!$D9)+COUNTIF(日勤!AC$3:AC$52,拘束者!$D10)+COUNTIF(日勤!AC$3:AC$52,拘束者!$D11)+COUNTIF(日勤!AC$3:AC$52,拘束者!$D12)</f>
        <v>0</v>
      </c>
      <c r="AD5" s="266">
        <f>COUNTIF(日勤!AD$3:AD$52,拘束者!$D3)+COUNTIF(日勤!AD$3:AD$52,拘束者!$D4)+COUNTIF(日勤!AD$3:AD$52,拘束者!$D5)+COUNTIF(日勤!AD$3:AD$52,拘束者!$D6)+COUNTIF(日勤!AD$3:AD$52,拘束者!$D7)+COUNTIF(日勤!AD$3:AD$52,拘束者!$D8)+COUNTIF(日勤!AD$3:AD$52,拘束者!$D9)+COUNTIF(日勤!AD$3:AD$52,拘束者!$D10)+COUNTIF(日勤!AD$3:AD$52,拘束者!$D11)+COUNTIF(日勤!AD$3:AD$52,拘束者!$D12)</f>
        <v>0</v>
      </c>
      <c r="AE5" s="266">
        <f>COUNTIF(日勤!AE$3:AE$52,拘束者!$D3)+COUNTIF(日勤!AE$3:AE$52,拘束者!$D4)+COUNTIF(日勤!AE$3:AE$52,拘束者!$D5)+COUNTIF(日勤!AE$3:AE$52,拘束者!$D6)+COUNTIF(日勤!AE$3:AE$52,拘束者!$D7)+COUNTIF(日勤!AE$3:AE$52,拘束者!$D8)+COUNTIF(日勤!AE$3:AE$52,拘束者!$D9)+COUNTIF(日勤!AE$3:AE$52,拘束者!$D10)+COUNTIF(日勤!AE$3:AE$52,拘束者!$D11)+COUNTIF(日勤!AE$3:AE$52,拘束者!$D12)</f>
        <v>9</v>
      </c>
      <c r="AF5" s="266">
        <f>COUNTIF(日勤!AF$3:AF$52,拘束者!$D3)+COUNTIF(日勤!AF$3:AF$52,拘束者!$D4)+COUNTIF(日勤!AF$3:AF$52,拘束者!$D5)+COUNTIF(日勤!AF$3:AF$52,拘束者!$D6)+COUNTIF(日勤!AF$3:AF$52,拘束者!$D7)+COUNTIF(日勤!AF$3:AF$52,拘束者!$D8)+COUNTIF(日勤!AF$3:AF$52,拘束者!$D9)+COUNTIF(日勤!AF$3:AF$52,拘束者!$D10)+COUNTIF(日勤!AF$3:AF$52,拘束者!$D11)+COUNTIF(日勤!AF$3:AF$52,拘束者!$D12)</f>
        <v>8</v>
      </c>
      <c r="AG5" s="267">
        <f>COUNTIF(日勤!AG$3:AG$52,拘束者!$D3)+COUNTIF(日勤!AG$3:AG$52,拘束者!$D4)+COUNTIF(日勤!AG$3:AG$52,拘束者!$D5)+COUNTIF(日勤!AG$3:AG$52,拘束者!$D6)+COUNTIF(日勤!AG$3:AG$52,拘束者!$D7)+COUNTIF(日勤!AG$3:AG$52,拘束者!$D8)+COUNTIF(日勤!AG$3:AG$52,拘束者!$D9)+COUNTIF(日勤!AG$3:AG$52,拘束者!$D10)+COUNTIF(日勤!AG$3:AG$52,拘束者!$D11)+COUNTIF(日勤!AG$3:AG$52,拘束者!$D12)</f>
        <v>8</v>
      </c>
      <c r="AH5" s="268">
        <f>COUNTIF(日勤!AH$3:AH$52,拘束者!$D3)+COUNTIF(日勤!AH$3:AH$52,拘束者!$D4)+COUNTIF(日勤!AH$3:AH$52,拘束者!$D5)+COUNTIF(日勤!AH$3:AH$52,拘束者!$D6)+COUNTIF(日勤!AH$3:AH$52,拘束者!$D7)+COUNTIF(日勤!AH$3:AH$52,拘束者!$D8)+COUNTIF(日勤!AH$3:AH$52,拘束者!$D9)+COUNTIF(日勤!AH$3:AH$52,拘束者!$D10)+COUNTIF(日勤!AH$3:AH$52,拘束者!$D11)+COUNTIF(日勤!AH$3:AH$52,拘束者!$D12)</f>
        <v>10</v>
      </c>
    </row>
    <row r="6" spans="1:34" s="222" customFormat="1" ht="14.5" customHeight="1" x14ac:dyDescent="0.2">
      <c r="A6" s="439" t="s">
        <v>134</v>
      </c>
      <c r="B6" s="440"/>
      <c r="C6" s="269" t="s">
        <v>122</v>
      </c>
      <c r="D6" s="270" t="str">
        <f ca="1">IF(OR(AND(D3=1,D7=1),AND(D4=1,D5=0,D7=1)),1,"")</f>
        <v/>
      </c>
      <c r="E6" s="271" t="e">
        <f t="shared" ref="E6:S6" ca="1" si="3">IF(OR(AND(E3=1,E7=1),AND(E4=1,E5=0,E7=1)),1,"")</f>
        <v>#VALUE!</v>
      </c>
      <c r="F6" s="271" t="e">
        <f t="shared" ca="1" si="3"/>
        <v>#VALUE!</v>
      </c>
      <c r="G6" s="271" t="e">
        <f t="shared" ca="1" si="3"/>
        <v>#VALUE!</v>
      </c>
      <c r="H6" s="271" t="e">
        <f t="shared" ca="1" si="3"/>
        <v>#VALUE!</v>
      </c>
      <c r="I6" s="271" t="e">
        <f t="shared" ca="1" si="3"/>
        <v>#VALUE!</v>
      </c>
      <c r="J6" s="271" t="e">
        <f t="shared" ca="1" si="3"/>
        <v>#VALUE!</v>
      </c>
      <c r="K6" s="271" t="e">
        <f t="shared" ca="1" si="3"/>
        <v>#VALUE!</v>
      </c>
      <c r="L6" s="271" t="e">
        <f t="shared" ca="1" si="3"/>
        <v>#VALUE!</v>
      </c>
      <c r="M6" s="271" t="e">
        <f t="shared" ca="1" si="3"/>
        <v>#VALUE!</v>
      </c>
      <c r="N6" s="271" t="e">
        <f t="shared" ca="1" si="3"/>
        <v>#VALUE!</v>
      </c>
      <c r="O6" s="271" t="e">
        <f ca="1">IF(OR(AND(O3=1,O7=1),AND(O4=1,O5=0,O7=1)),1,"")</f>
        <v>#VALUE!</v>
      </c>
      <c r="P6" s="271" t="e">
        <f t="shared" ca="1" si="3"/>
        <v>#VALUE!</v>
      </c>
      <c r="Q6" s="271" t="e">
        <f t="shared" ca="1" si="3"/>
        <v>#VALUE!</v>
      </c>
      <c r="R6" s="271" t="e">
        <f t="shared" ca="1" si="3"/>
        <v>#VALUE!</v>
      </c>
      <c r="S6" s="271" t="e">
        <f t="shared" ca="1" si="3"/>
        <v>#VALUE!</v>
      </c>
      <c r="T6" s="271" t="e">
        <f ca="1">IF(OR(AND(T3=1,T7=1),AND(T4=1,T5=0,T7=1)),1,"")</f>
        <v>#VALUE!</v>
      </c>
      <c r="U6" s="271" t="e">
        <f t="shared" ref="U6:AH6" ca="1" si="4">IF(OR(AND(U3=1,U7=1),AND(U4=1,U5=0,U7=1)),1,"")</f>
        <v>#VALUE!</v>
      </c>
      <c r="V6" s="271" t="e">
        <f t="shared" ca="1" si="4"/>
        <v>#VALUE!</v>
      </c>
      <c r="W6" s="271" t="e">
        <f t="shared" ca="1" si="4"/>
        <v>#VALUE!</v>
      </c>
      <c r="X6" s="271" t="e">
        <f t="shared" ca="1" si="4"/>
        <v>#VALUE!</v>
      </c>
      <c r="Y6" s="271" t="e">
        <f t="shared" ca="1" si="4"/>
        <v>#VALUE!</v>
      </c>
      <c r="Z6" s="271" t="e">
        <f t="shared" ca="1" si="4"/>
        <v>#VALUE!</v>
      </c>
      <c r="AA6" s="271" t="e">
        <f t="shared" ca="1" si="4"/>
        <v>#VALUE!</v>
      </c>
      <c r="AB6" s="271" t="e">
        <f t="shared" ca="1" si="4"/>
        <v>#VALUE!</v>
      </c>
      <c r="AC6" s="271" t="e">
        <f t="shared" ca="1" si="4"/>
        <v>#VALUE!</v>
      </c>
      <c r="AD6" s="271" t="e">
        <f t="shared" ca="1" si="4"/>
        <v>#VALUE!</v>
      </c>
      <c r="AE6" s="271" t="e">
        <f t="shared" ca="1" si="4"/>
        <v>#VALUE!</v>
      </c>
      <c r="AF6" s="271" t="e">
        <f t="shared" ca="1" si="4"/>
        <v>#VALUE!</v>
      </c>
      <c r="AG6" s="272" t="e">
        <f t="shared" ca="1" si="4"/>
        <v>#VALUE!</v>
      </c>
      <c r="AH6" s="273" t="e">
        <f t="shared" ca="1" si="4"/>
        <v>#VALUE!</v>
      </c>
    </row>
    <row r="7" spans="1:34" s="222" customFormat="1" ht="14.5" customHeight="1" x14ac:dyDescent="0.2">
      <c r="A7" s="441"/>
      <c r="B7" s="442"/>
      <c r="C7" s="261" t="s">
        <v>133</v>
      </c>
      <c r="D7" s="163" t="str">
        <f ca="1">IF(COUNTIF(拘束者!$D$3:OFFSET(拘束者!$D$3,COUNTA(拘束者!$D:$D)-1,0),当!D$3)+COUNTIF(拘束者!$D$3:OFFSET(拘束者!$D$3,COUNTA(拘束者!$D:$D)-1,0),当!D$4)=0,1,"")</f>
        <v/>
      </c>
      <c r="E7" s="164" t="str">
        <f ca="1">IF(COUNTIF(拘束者!$D$3:OFFSET(拘束者!$D$3,COUNTA(拘束者!$D:$D)-1,0),当!E$3)+COUNTIF(拘束者!$D$3:OFFSET(拘束者!$D$3,COUNTA(拘束者!$D:$D)-1,0),当!E$4)=0,1,"")</f>
        <v/>
      </c>
      <c r="F7" s="164">
        <f ca="1">IF(COUNTIF(拘束者!$D$3:OFFSET(拘束者!$D$3,COUNTA(拘束者!$D:$D)-1,0),当!F$3)+COUNTIF(拘束者!$D$3:OFFSET(拘束者!$D$3,COUNTA(拘束者!$D:$D)-1,0),当!F$4)=0,1,"")</f>
        <v>1</v>
      </c>
      <c r="G7" s="164" t="str">
        <f ca="1">IF(COUNTIF(拘束者!$D$3:OFFSET(拘束者!$D$3,COUNTA(拘束者!$D:$D)-1,0),当!G$3)+COUNTIF(拘束者!$D$3:OFFSET(拘束者!$D$3,COUNTA(拘束者!$D:$D)-1,0),当!G$4)=0,1,"")</f>
        <v/>
      </c>
      <c r="H7" s="164" t="str">
        <f ca="1">IF(COUNTIF(拘束者!$D$3:OFFSET(拘束者!$D$3,COUNTA(拘束者!$D:$D)-1,0),当!H$3)+COUNTIF(拘束者!$D$3:OFFSET(拘束者!$D$3,COUNTA(拘束者!$D:$D)-1,0),当!H$4)=0,1,"")</f>
        <v/>
      </c>
      <c r="I7" s="164" t="str">
        <f ca="1">IF(COUNTIF(拘束者!$D$3:OFFSET(拘束者!$D$3,COUNTA(拘束者!$D:$D)-1,0),当!I$3)+COUNTIF(拘束者!$D$3:OFFSET(拘束者!$D$3,COUNTA(拘束者!$D:$D)-1,0),当!I$4)=0,1,"")</f>
        <v/>
      </c>
      <c r="J7" s="164" t="str">
        <f ca="1">IF(COUNTIF(拘束者!$D$3:OFFSET(拘束者!$D$3,COUNTA(拘束者!$D:$D)-1,0),当!J$3)+COUNTIF(拘束者!$D$3:OFFSET(拘束者!$D$3,COUNTA(拘束者!$D:$D)-1,0),当!J$4)=0,1,"")</f>
        <v/>
      </c>
      <c r="K7" s="164" t="str">
        <f ca="1">IF(COUNTIF(拘束者!$D$3:OFFSET(拘束者!$D$3,COUNTA(拘束者!$D:$D)-1,0),当!K$3)+COUNTIF(拘束者!$D$3:OFFSET(拘束者!$D$3,COUNTA(拘束者!$D:$D)-1,0),当!K$4)=0,1,"")</f>
        <v/>
      </c>
      <c r="L7" s="164" t="str">
        <f ca="1">IF(COUNTIF(拘束者!$D$3:OFFSET(拘束者!$D$3,COUNTA(拘束者!$D:$D)-1,0),当!L$3)+COUNTIF(拘束者!$D$3:OFFSET(拘束者!$D$3,COUNTA(拘束者!$D:$D)-1,0),当!L$4)=0,1,"")</f>
        <v/>
      </c>
      <c r="M7" s="164" t="str">
        <f ca="1">IF(COUNTIF(拘束者!$D$3:OFFSET(拘束者!$D$3,COUNTA(拘束者!$D:$D)-1,0),当!M$3)+COUNTIF(拘束者!$D$3:OFFSET(拘束者!$D$3,COUNTA(拘束者!$D:$D)-1,0),当!M$4)=0,1,"")</f>
        <v/>
      </c>
      <c r="N7" s="164" t="str">
        <f ca="1">IF(COUNTIF(拘束者!$D$3:OFFSET(拘束者!$D$3,COUNTA(拘束者!$D:$D)-1,0),当!N$3)+COUNTIF(拘束者!$D$3:OFFSET(拘束者!$D$3,COUNTA(拘束者!$D:$D)-1,0),当!N$4)=0,1,"")</f>
        <v/>
      </c>
      <c r="O7" s="164" t="str">
        <f ca="1">IF(COUNTIF(拘束者!$D$3:OFFSET(拘束者!$D$3,COUNTA(拘束者!$D:$D)-1,0),当!O$3)+COUNTIF(拘束者!$D$3:OFFSET(拘束者!$D$3,COUNTA(拘束者!$D:$D)-1,0),当!O$4)=0,1,"")</f>
        <v/>
      </c>
      <c r="P7" s="164">
        <f ca="1">IF(COUNTIF(拘束者!$D$3:OFFSET(拘束者!$D$3,COUNTA(拘束者!$D:$D)-1,0),当!P$3)+COUNTIF(拘束者!$D$3:OFFSET(拘束者!$D$3,COUNTA(拘束者!$D:$D)-1,0),当!P$4)=0,1,"")</f>
        <v>1</v>
      </c>
      <c r="Q7" s="164" t="str">
        <f ca="1">IF(COUNTIF(拘束者!$D$3:OFFSET(拘束者!$D$3,COUNTA(拘束者!$D:$D)-1,0),当!Q$3)+COUNTIF(拘束者!$D$3:OFFSET(拘束者!$D$3,COUNTA(拘束者!$D:$D)-1,0),当!Q$4)=0,1,"")</f>
        <v/>
      </c>
      <c r="R7" s="164" t="str">
        <f ca="1">IF(COUNTIF(拘束者!$D$3:OFFSET(拘束者!$D$3,COUNTA(拘束者!$D:$D)-1,0),当!R$3)+COUNTIF(拘束者!$D$3:OFFSET(拘束者!$D$3,COUNTA(拘束者!$D:$D)-1,0),当!R$4)=0,1,"")</f>
        <v/>
      </c>
      <c r="S7" s="164" t="str">
        <f ca="1">IF(COUNTIF(拘束者!$D$3:OFFSET(拘束者!$D$3,COUNTA(拘束者!$D:$D)-1,0),当!S$3)+COUNTIF(拘束者!$D$3:OFFSET(拘束者!$D$3,COUNTA(拘束者!$D:$D)-1,0),当!S$4)=0,1,"")</f>
        <v/>
      </c>
      <c r="T7" s="164" t="str">
        <f ca="1">IF(COUNTIF(拘束者!$D$3:OFFSET(拘束者!$D$3,COUNTA(拘束者!$D:$D)-1,0),当!T$3)+COUNTIF(拘束者!$D$3:OFFSET(拘束者!$D$3,COUNTA(拘束者!$D:$D)-1,0),当!T$4)=0,1,"")</f>
        <v/>
      </c>
      <c r="U7" s="164" t="str">
        <f ca="1">IF(COUNTIF(拘束者!$D$3:OFFSET(拘束者!$D$3,COUNTA(拘束者!$D:$D)-1,0),当!U$3)+COUNTIF(拘束者!$D$3:OFFSET(拘束者!$D$3,COUNTA(拘束者!$D:$D)-1,0),当!U$4)=0,1,"")</f>
        <v/>
      </c>
      <c r="V7" s="164">
        <f ca="1">IF(COUNTIF(拘束者!$D$3:OFFSET(拘束者!$D$3,COUNTA(拘束者!$D:$D)-1,0),当!V$3)+COUNTIF(拘束者!$D$3:OFFSET(拘束者!$D$3,COUNTA(拘束者!$D:$D)-1,0),当!V$4)=0,1,"")</f>
        <v>1</v>
      </c>
      <c r="W7" s="164" t="str">
        <f ca="1">IF(COUNTIF(拘束者!$D$3:OFFSET(拘束者!$D$3,COUNTA(拘束者!$D:$D)-1,0),当!W$3)+COUNTIF(拘束者!$D$3:OFFSET(拘束者!$D$3,COUNTA(拘束者!$D:$D)-1,0),当!W$4)=0,1,"")</f>
        <v/>
      </c>
      <c r="X7" s="164" t="str">
        <f ca="1">IF(COUNTIF(拘束者!$D$3:OFFSET(拘束者!$D$3,COUNTA(拘束者!$D:$D)-1,0),当!X$3)+COUNTIF(拘束者!$D$3:OFFSET(拘束者!$D$3,COUNTA(拘束者!$D:$D)-1,0),当!X$4)=0,1,"")</f>
        <v/>
      </c>
      <c r="Y7" s="164" t="str">
        <f ca="1">IF(COUNTIF(拘束者!$D$3:OFFSET(拘束者!$D$3,COUNTA(拘束者!$D:$D)-1,0),当!Y$3)+COUNTIF(拘束者!$D$3:OFFSET(拘束者!$D$3,COUNTA(拘束者!$D:$D)-1,0),当!Y$4)=0,1,"")</f>
        <v/>
      </c>
      <c r="Z7" s="164" t="str">
        <f ca="1">IF(COUNTIF(拘束者!$D$3:OFFSET(拘束者!$D$3,COUNTA(拘束者!$D:$D)-1,0),当!Z$3)+COUNTIF(拘束者!$D$3:OFFSET(拘束者!$D$3,COUNTA(拘束者!$D:$D)-1,0),当!Z$4)=0,1,"")</f>
        <v/>
      </c>
      <c r="AA7" s="164" t="str">
        <f ca="1">IF(COUNTIF(拘束者!$D$3:OFFSET(拘束者!$D$3,COUNTA(拘束者!$D:$D)-1,0),当!AA$3)+COUNTIF(拘束者!$D$3:OFFSET(拘束者!$D$3,COUNTA(拘束者!$D:$D)-1,0),当!AA$4)=0,1,"")</f>
        <v/>
      </c>
      <c r="AB7" s="164" t="str">
        <f ca="1">IF(COUNTIF(拘束者!$D$3:OFFSET(拘束者!$D$3,COUNTA(拘束者!$D:$D)-1,0),当!AB$3)+COUNTIF(拘束者!$D$3:OFFSET(拘束者!$D$3,COUNTA(拘束者!$D:$D)-1,0),当!AB$4)=0,1,"")</f>
        <v/>
      </c>
      <c r="AC7" s="164" t="str">
        <f ca="1">IF(COUNTIF(拘束者!$D$3:OFFSET(拘束者!$D$3,COUNTA(拘束者!$D:$D)-1,0),当!AC$3)+COUNTIF(拘束者!$D$3:OFFSET(拘束者!$D$3,COUNTA(拘束者!$D:$D)-1,0),当!AC$4)=0,1,"")</f>
        <v/>
      </c>
      <c r="AD7" s="164" t="str">
        <f ca="1">IF(COUNTIF(拘束者!$D$3:OFFSET(拘束者!$D$3,COUNTA(拘束者!$D:$D)-1,0),当!AD$3)+COUNTIF(拘束者!$D$3:OFFSET(拘束者!$D$3,COUNTA(拘束者!$D:$D)-1,0),当!AD$4)=0,1,"")</f>
        <v/>
      </c>
      <c r="AE7" s="164">
        <f ca="1">IF(COUNTIF(拘束者!$D$3:OFFSET(拘束者!$D$3,COUNTA(拘束者!$D:$D)-1,0),当!AE$3)+COUNTIF(拘束者!$D$3:OFFSET(拘束者!$D$3,COUNTA(拘束者!$D:$D)-1,0),当!AE$4)=0,1,"")</f>
        <v>1</v>
      </c>
      <c r="AF7" s="164" t="str">
        <f ca="1">IF(COUNTIF(拘束者!$D$3:OFFSET(拘束者!$D$3,COUNTA(拘束者!$D:$D)-1,0),当!AF$3)+COUNTIF(拘束者!$D$3:OFFSET(拘束者!$D$3,COUNTA(拘束者!$D:$D)-1,0),当!AF$4)=0,1,"")</f>
        <v/>
      </c>
      <c r="AG7" s="262" t="str">
        <f ca="1">IF(COUNTIF(拘束者!$D$3:OFFSET(拘束者!$D$3,COUNTA(拘束者!$D:$D)-1,0),当!AG$3)+COUNTIF(拘束者!$D$3:OFFSET(拘束者!$D$3,COUNTA(拘束者!$D:$D)-1,0),当!AG$4)=0,1,"")</f>
        <v/>
      </c>
      <c r="AH7" s="165" t="str">
        <f ca="1">IF(COUNTIF(拘束者!$D$3:OFFSET(拘束者!$D$3,COUNTA(拘束者!$D:$D)-1,0),当!AH$3)+COUNTIF(拘束者!$D$3:OFFSET(拘束者!$D$3,COUNTA(拘束者!$D:$D)-1,0),当!AH$4)=0,1,"")</f>
        <v/>
      </c>
    </row>
    <row r="8" spans="1:34" s="19" customFormat="1" ht="13.15" customHeight="1" x14ac:dyDescent="0.2">
      <c r="A8" s="152"/>
      <c r="B8" s="153"/>
      <c r="C8" s="240" t="s">
        <v>127</v>
      </c>
      <c r="D8" s="155" t="str">
        <f t="shared" ref="D8:M10" si="5">IFERROR(VLOOKUP(MATCH($C8,D$15:D$63,0),stuff,6),"")</f>
        <v/>
      </c>
      <c r="E8" s="156" t="str">
        <f t="shared" si="5"/>
        <v/>
      </c>
      <c r="F8" s="156" t="str">
        <f t="shared" si="5"/>
        <v/>
      </c>
      <c r="G8" s="156" t="str">
        <f>IFERROR(VLOOKUP(MATCH($C8,G$15:G$63,0),stuff,6),"")</f>
        <v/>
      </c>
      <c r="H8" s="156" t="str">
        <f t="shared" si="5"/>
        <v/>
      </c>
      <c r="I8" s="156" t="str">
        <f t="shared" si="5"/>
        <v/>
      </c>
      <c r="J8" s="156" t="str">
        <f t="shared" si="5"/>
        <v/>
      </c>
      <c r="K8" s="156" t="str">
        <f t="shared" si="5"/>
        <v/>
      </c>
      <c r="L8" s="156" t="str">
        <f t="shared" si="5"/>
        <v/>
      </c>
      <c r="M8" s="156" t="str">
        <f t="shared" si="5"/>
        <v/>
      </c>
      <c r="N8" s="156" t="str">
        <f t="shared" ref="N8:W10" si="6">IFERROR(VLOOKUP(MATCH($C8,N$15:N$63,0),stuff,6),"")</f>
        <v/>
      </c>
      <c r="O8" s="156" t="str">
        <f t="shared" si="6"/>
        <v/>
      </c>
      <c r="P8" s="156" t="str">
        <f t="shared" si="6"/>
        <v/>
      </c>
      <c r="Q8" s="156" t="str">
        <f t="shared" si="6"/>
        <v/>
      </c>
      <c r="R8" s="156" t="str">
        <f t="shared" si="6"/>
        <v/>
      </c>
      <c r="S8" s="156" t="str">
        <f t="shared" si="6"/>
        <v/>
      </c>
      <c r="T8" s="156" t="str">
        <f t="shared" si="6"/>
        <v/>
      </c>
      <c r="U8" s="156" t="str">
        <f t="shared" si="6"/>
        <v/>
      </c>
      <c r="V8" s="156" t="str">
        <f t="shared" si="6"/>
        <v/>
      </c>
      <c r="W8" s="156" t="str">
        <f t="shared" si="6"/>
        <v/>
      </c>
      <c r="X8" s="156" t="str">
        <f t="shared" ref="X8:AH10" si="7">IFERROR(VLOOKUP(MATCH($C8,X$15:X$63,0),stuff,6),"")</f>
        <v/>
      </c>
      <c r="Y8" s="156" t="str">
        <f t="shared" si="7"/>
        <v/>
      </c>
      <c r="Z8" s="156" t="str">
        <f t="shared" si="7"/>
        <v/>
      </c>
      <c r="AA8" s="156" t="str">
        <f t="shared" si="7"/>
        <v/>
      </c>
      <c r="AB8" s="156" t="str">
        <f t="shared" si="7"/>
        <v/>
      </c>
      <c r="AC8" s="156" t="str">
        <f t="shared" si="7"/>
        <v/>
      </c>
      <c r="AD8" s="156" t="str">
        <f t="shared" si="7"/>
        <v/>
      </c>
      <c r="AE8" s="156" t="str">
        <f t="shared" si="7"/>
        <v/>
      </c>
      <c r="AF8" s="156" t="str">
        <f t="shared" si="7"/>
        <v/>
      </c>
      <c r="AG8" s="156" t="str">
        <f t="shared" si="7"/>
        <v/>
      </c>
      <c r="AH8" s="158" t="str">
        <f t="shared" si="7"/>
        <v/>
      </c>
    </row>
    <row r="9" spans="1:34" s="19" customFormat="1" ht="13.15" customHeight="1" x14ac:dyDescent="0.2">
      <c r="A9" s="152"/>
      <c r="B9" s="153"/>
      <c r="C9" s="241" t="s">
        <v>128</v>
      </c>
      <c r="D9" s="159" t="str">
        <f t="shared" si="5"/>
        <v/>
      </c>
      <c r="E9" s="160" t="str">
        <f t="shared" si="5"/>
        <v/>
      </c>
      <c r="F9" s="160" t="str">
        <f t="shared" si="5"/>
        <v/>
      </c>
      <c r="G9" s="160" t="str">
        <f t="shared" si="5"/>
        <v/>
      </c>
      <c r="H9" s="160" t="str">
        <f t="shared" si="5"/>
        <v/>
      </c>
      <c r="I9" s="160" t="str">
        <f t="shared" si="5"/>
        <v/>
      </c>
      <c r="J9" s="160" t="str">
        <f t="shared" si="5"/>
        <v/>
      </c>
      <c r="K9" s="160" t="str">
        <f t="shared" si="5"/>
        <v/>
      </c>
      <c r="L9" s="160" t="str">
        <f>IFERROR(VLOOKUP(MATCH($C9,L$15:L$63,0),stuff,6),"")</f>
        <v/>
      </c>
      <c r="M9" s="160" t="str">
        <f t="shared" si="5"/>
        <v/>
      </c>
      <c r="N9" s="160" t="str">
        <f t="shared" si="6"/>
        <v/>
      </c>
      <c r="O9" s="160" t="str">
        <f t="shared" si="6"/>
        <v/>
      </c>
      <c r="P9" s="160" t="str">
        <f t="shared" si="6"/>
        <v/>
      </c>
      <c r="Q9" s="160" t="str">
        <f t="shared" si="6"/>
        <v/>
      </c>
      <c r="R9" s="160" t="str">
        <f t="shared" si="6"/>
        <v/>
      </c>
      <c r="S9" s="160" t="str">
        <f t="shared" si="6"/>
        <v/>
      </c>
      <c r="T9" s="160" t="str">
        <f t="shared" si="6"/>
        <v/>
      </c>
      <c r="U9" s="160" t="str">
        <f t="shared" si="6"/>
        <v/>
      </c>
      <c r="V9" s="160" t="str">
        <f t="shared" si="6"/>
        <v/>
      </c>
      <c r="W9" s="160" t="str">
        <f t="shared" si="6"/>
        <v/>
      </c>
      <c r="X9" s="160" t="str">
        <f t="shared" si="7"/>
        <v/>
      </c>
      <c r="Y9" s="160" t="str">
        <f t="shared" si="7"/>
        <v/>
      </c>
      <c r="Z9" s="160" t="str">
        <f t="shared" si="7"/>
        <v/>
      </c>
      <c r="AA9" s="160" t="str">
        <f t="shared" si="7"/>
        <v/>
      </c>
      <c r="AB9" s="160" t="str">
        <f t="shared" si="7"/>
        <v/>
      </c>
      <c r="AC9" s="160" t="str">
        <f t="shared" si="7"/>
        <v/>
      </c>
      <c r="AD9" s="160" t="str">
        <f t="shared" si="7"/>
        <v/>
      </c>
      <c r="AE9" s="160" t="str">
        <f t="shared" si="7"/>
        <v/>
      </c>
      <c r="AF9" s="160" t="str">
        <f t="shared" si="7"/>
        <v/>
      </c>
      <c r="AG9" s="160" t="str">
        <f t="shared" si="7"/>
        <v/>
      </c>
      <c r="AH9" s="162" t="str">
        <f t="shared" si="7"/>
        <v/>
      </c>
    </row>
    <row r="10" spans="1:34" s="19" customFormat="1" ht="13.15" customHeight="1" x14ac:dyDescent="0.2">
      <c r="A10" s="152"/>
      <c r="B10" s="153"/>
      <c r="C10" s="241" t="s">
        <v>129</v>
      </c>
      <c r="D10" s="159" t="str">
        <f t="shared" si="5"/>
        <v/>
      </c>
      <c r="E10" s="160" t="str">
        <f t="shared" si="5"/>
        <v/>
      </c>
      <c r="F10" s="160" t="str">
        <f t="shared" si="5"/>
        <v/>
      </c>
      <c r="G10" s="160" t="str">
        <f>IFERROR(VLOOKUP(MATCH($C10,G$15:G$63,0),stuff,6),"")</f>
        <v/>
      </c>
      <c r="H10" s="160" t="str">
        <f t="shared" si="5"/>
        <v/>
      </c>
      <c r="I10" s="160" t="str">
        <f t="shared" si="5"/>
        <v/>
      </c>
      <c r="J10" s="160" t="str">
        <f t="shared" si="5"/>
        <v/>
      </c>
      <c r="K10" s="160" t="str">
        <f t="shared" si="5"/>
        <v/>
      </c>
      <c r="L10" s="160" t="str">
        <f t="shared" si="5"/>
        <v/>
      </c>
      <c r="M10" s="160" t="str">
        <f t="shared" si="5"/>
        <v/>
      </c>
      <c r="N10" s="160" t="str">
        <f t="shared" si="6"/>
        <v/>
      </c>
      <c r="O10" s="160" t="str">
        <f t="shared" si="6"/>
        <v/>
      </c>
      <c r="P10" s="160" t="str">
        <f t="shared" si="6"/>
        <v/>
      </c>
      <c r="Q10" s="160" t="str">
        <f t="shared" si="6"/>
        <v/>
      </c>
      <c r="R10" s="160" t="str">
        <f t="shared" si="6"/>
        <v/>
      </c>
      <c r="S10" s="160" t="str">
        <f t="shared" si="6"/>
        <v/>
      </c>
      <c r="T10" s="160" t="str">
        <f t="shared" si="6"/>
        <v/>
      </c>
      <c r="U10" s="160" t="str">
        <f t="shared" si="6"/>
        <v/>
      </c>
      <c r="V10" s="160" t="str">
        <f t="shared" si="6"/>
        <v/>
      </c>
      <c r="W10" s="160" t="str">
        <f t="shared" si="6"/>
        <v/>
      </c>
      <c r="X10" s="160" t="str">
        <f t="shared" si="7"/>
        <v/>
      </c>
      <c r="Y10" s="160" t="str">
        <f t="shared" si="7"/>
        <v/>
      </c>
      <c r="Z10" s="160" t="str">
        <f t="shared" si="7"/>
        <v/>
      </c>
      <c r="AA10" s="160" t="str">
        <f t="shared" si="7"/>
        <v/>
      </c>
      <c r="AB10" s="160" t="str">
        <f t="shared" si="7"/>
        <v/>
      </c>
      <c r="AC10" s="160" t="str">
        <f t="shared" si="7"/>
        <v/>
      </c>
      <c r="AD10" s="160" t="str">
        <f t="shared" si="7"/>
        <v/>
      </c>
      <c r="AE10" s="160" t="str">
        <f t="shared" si="7"/>
        <v/>
      </c>
      <c r="AF10" s="160" t="str">
        <f t="shared" si="7"/>
        <v/>
      </c>
      <c r="AG10" s="160" t="str">
        <f t="shared" si="7"/>
        <v/>
      </c>
      <c r="AH10" s="162" t="str">
        <f t="shared" si="7"/>
        <v/>
      </c>
    </row>
    <row r="11" spans="1:34" s="19" customFormat="1" ht="13.15" customHeight="1" x14ac:dyDescent="0.2">
      <c r="A11" s="152"/>
      <c r="B11" s="153"/>
      <c r="C11" s="242" t="s">
        <v>122</v>
      </c>
      <c r="D11" s="243" t="str">
        <f t="shared" ref="D11:AH11" si="8">IF((IFERROR(VLOOKUP(MATCH($C11,D$15:D$63,0),stuff,6),"")&amp;D8)="","","(日)"&amp;IFERROR(VLOOKUP(MATCH($C11,D$15:D$63,0),stuff,6),"")&amp;D8)</f>
        <v/>
      </c>
      <c r="E11" s="244" t="str">
        <f t="shared" si="8"/>
        <v/>
      </c>
      <c r="F11" s="244" t="str">
        <f t="shared" si="8"/>
        <v/>
      </c>
      <c r="G11" s="244" t="str">
        <f t="shared" si="8"/>
        <v/>
      </c>
      <c r="H11" s="244" t="str">
        <f t="shared" si="8"/>
        <v/>
      </c>
      <c r="I11" s="244" t="str">
        <f t="shared" si="8"/>
        <v/>
      </c>
      <c r="J11" s="244" t="str">
        <f t="shared" si="8"/>
        <v/>
      </c>
      <c r="K11" s="244" t="str">
        <f t="shared" si="8"/>
        <v/>
      </c>
      <c r="L11" s="244" t="str">
        <f t="shared" si="8"/>
        <v/>
      </c>
      <c r="M11" s="244" t="str">
        <f t="shared" si="8"/>
        <v/>
      </c>
      <c r="N11" s="244" t="str">
        <f t="shared" si="8"/>
        <v/>
      </c>
      <c r="O11" s="244" t="str">
        <f t="shared" si="8"/>
        <v/>
      </c>
      <c r="P11" s="244" t="str">
        <f t="shared" si="8"/>
        <v/>
      </c>
      <c r="Q11" s="244" t="str">
        <f t="shared" si="8"/>
        <v/>
      </c>
      <c r="R11" s="244" t="str">
        <f t="shared" si="8"/>
        <v/>
      </c>
      <c r="S11" s="244" t="str">
        <f t="shared" si="8"/>
        <v/>
      </c>
      <c r="T11" s="244" t="str">
        <f t="shared" si="8"/>
        <v/>
      </c>
      <c r="U11" s="244" t="str">
        <f t="shared" si="8"/>
        <v/>
      </c>
      <c r="V11" s="244" t="str">
        <f t="shared" si="8"/>
        <v/>
      </c>
      <c r="W11" s="244" t="str">
        <f t="shared" si="8"/>
        <v/>
      </c>
      <c r="X11" s="244" t="str">
        <f t="shared" si="8"/>
        <v/>
      </c>
      <c r="Y11" s="244" t="str">
        <f t="shared" si="8"/>
        <v/>
      </c>
      <c r="Z11" s="244" t="str">
        <f t="shared" si="8"/>
        <v/>
      </c>
      <c r="AA11" s="244" t="str">
        <f t="shared" si="8"/>
        <v/>
      </c>
      <c r="AB11" s="244" t="str">
        <f t="shared" si="8"/>
        <v/>
      </c>
      <c r="AC11" s="244" t="str">
        <f t="shared" si="8"/>
        <v/>
      </c>
      <c r="AD11" s="244" t="str">
        <f t="shared" si="8"/>
        <v/>
      </c>
      <c r="AE11" s="244" t="str">
        <f t="shared" si="8"/>
        <v/>
      </c>
      <c r="AF11" s="244" t="str">
        <f t="shared" si="8"/>
        <v/>
      </c>
      <c r="AG11" s="244" t="str">
        <f t="shared" si="8"/>
        <v/>
      </c>
      <c r="AH11" s="245" t="str">
        <f t="shared" si="8"/>
        <v/>
      </c>
    </row>
    <row r="12" spans="1:34" s="19" customFormat="1" ht="13.15" customHeight="1" x14ac:dyDescent="0.2">
      <c r="A12" s="152"/>
      <c r="B12" s="153"/>
      <c r="C12" s="242" t="s">
        <v>121</v>
      </c>
      <c r="D12" s="243" t="str">
        <f t="shared" ref="D12:AH12" si="9">IF((IFERROR(VLOOKUP(MATCH($C12,D$15:D$63,0),stuff,6),"")&amp;D9)="","","(PM)"&amp;IFERROR(VLOOKUP(MATCH($C12,D$15:D$63,0),stuff,6),"")&amp;D9)</f>
        <v/>
      </c>
      <c r="E12" s="244" t="str">
        <f t="shared" si="9"/>
        <v/>
      </c>
      <c r="F12" s="244" t="str">
        <f t="shared" si="9"/>
        <v/>
      </c>
      <c r="G12" s="244" t="str">
        <f t="shared" si="9"/>
        <v/>
      </c>
      <c r="H12" s="244" t="str">
        <f t="shared" si="9"/>
        <v/>
      </c>
      <c r="I12" s="244" t="str">
        <f t="shared" si="9"/>
        <v/>
      </c>
      <c r="J12" s="244" t="str">
        <f t="shared" si="9"/>
        <v/>
      </c>
      <c r="K12" s="244" t="str">
        <f t="shared" si="9"/>
        <v/>
      </c>
      <c r="L12" s="244" t="str">
        <f t="shared" si="9"/>
        <v/>
      </c>
      <c r="M12" s="244" t="str">
        <f t="shared" si="9"/>
        <v/>
      </c>
      <c r="N12" s="244" t="str">
        <f t="shared" si="9"/>
        <v/>
      </c>
      <c r="O12" s="244" t="str">
        <f t="shared" si="9"/>
        <v/>
      </c>
      <c r="P12" s="244" t="str">
        <f t="shared" si="9"/>
        <v/>
      </c>
      <c r="Q12" s="244" t="str">
        <f t="shared" si="9"/>
        <v/>
      </c>
      <c r="R12" s="244" t="str">
        <f t="shared" si="9"/>
        <v/>
      </c>
      <c r="S12" s="244" t="str">
        <f t="shared" si="9"/>
        <v/>
      </c>
      <c r="T12" s="244" t="str">
        <f t="shared" si="9"/>
        <v/>
      </c>
      <c r="U12" s="244" t="str">
        <f t="shared" si="9"/>
        <v/>
      </c>
      <c r="V12" s="244" t="str">
        <f t="shared" si="9"/>
        <v/>
      </c>
      <c r="W12" s="244" t="str">
        <f t="shared" si="9"/>
        <v/>
      </c>
      <c r="X12" s="244" t="str">
        <f t="shared" si="9"/>
        <v/>
      </c>
      <c r="Y12" s="244" t="str">
        <f t="shared" si="9"/>
        <v/>
      </c>
      <c r="Z12" s="244" t="str">
        <f t="shared" si="9"/>
        <v/>
      </c>
      <c r="AA12" s="244" t="str">
        <f t="shared" si="9"/>
        <v/>
      </c>
      <c r="AB12" s="244" t="str">
        <f t="shared" si="9"/>
        <v/>
      </c>
      <c r="AC12" s="244" t="str">
        <f t="shared" si="9"/>
        <v/>
      </c>
      <c r="AD12" s="244" t="str">
        <f t="shared" si="9"/>
        <v/>
      </c>
      <c r="AE12" s="244" t="str">
        <f t="shared" si="9"/>
        <v/>
      </c>
      <c r="AF12" s="244" t="str">
        <f t="shared" si="9"/>
        <v/>
      </c>
      <c r="AG12" s="244" t="str">
        <f t="shared" si="9"/>
        <v/>
      </c>
      <c r="AH12" s="245" t="str">
        <f t="shared" si="9"/>
        <v/>
      </c>
    </row>
    <row r="13" spans="1:34" s="19" customFormat="1" ht="13.15" customHeight="1" x14ac:dyDescent="0.2">
      <c r="A13" s="152"/>
      <c r="B13" s="153"/>
      <c r="C13" s="242" t="s">
        <v>130</v>
      </c>
      <c r="D13" s="250" t="str">
        <f>D11&amp;D12</f>
        <v/>
      </c>
      <c r="E13" s="251" t="str">
        <f t="shared" ref="E13:AH13" si="10">E11&amp;E12</f>
        <v/>
      </c>
      <c r="F13" s="251" t="str">
        <f t="shared" si="10"/>
        <v/>
      </c>
      <c r="G13" s="251" t="str">
        <f t="shared" si="10"/>
        <v/>
      </c>
      <c r="H13" s="251" t="str">
        <f t="shared" si="10"/>
        <v/>
      </c>
      <c r="I13" s="251" t="str">
        <f t="shared" si="10"/>
        <v/>
      </c>
      <c r="J13" s="251" t="str">
        <f t="shared" si="10"/>
        <v/>
      </c>
      <c r="K13" s="251" t="str">
        <f>K11&amp;K12</f>
        <v/>
      </c>
      <c r="L13" s="251" t="str">
        <f t="shared" si="10"/>
        <v/>
      </c>
      <c r="M13" s="251" t="str">
        <f t="shared" si="10"/>
        <v/>
      </c>
      <c r="N13" s="251" t="str">
        <f t="shared" si="10"/>
        <v/>
      </c>
      <c r="O13" s="251" t="str">
        <f t="shared" si="10"/>
        <v/>
      </c>
      <c r="P13" s="251" t="str">
        <f t="shared" si="10"/>
        <v/>
      </c>
      <c r="Q13" s="251" t="str">
        <f t="shared" si="10"/>
        <v/>
      </c>
      <c r="R13" s="251" t="str">
        <f t="shared" si="10"/>
        <v/>
      </c>
      <c r="S13" s="251" t="str">
        <f t="shared" si="10"/>
        <v/>
      </c>
      <c r="T13" s="251" t="str">
        <f t="shared" si="10"/>
        <v/>
      </c>
      <c r="U13" s="251" t="str">
        <f t="shared" si="10"/>
        <v/>
      </c>
      <c r="V13" s="251" t="str">
        <f t="shared" si="10"/>
        <v/>
      </c>
      <c r="W13" s="251" t="str">
        <f t="shared" si="10"/>
        <v/>
      </c>
      <c r="X13" s="251" t="str">
        <f t="shared" si="10"/>
        <v/>
      </c>
      <c r="Y13" s="251" t="str">
        <f t="shared" si="10"/>
        <v/>
      </c>
      <c r="Z13" s="251" t="str">
        <f t="shared" si="10"/>
        <v/>
      </c>
      <c r="AA13" s="251" t="str">
        <f t="shared" si="10"/>
        <v/>
      </c>
      <c r="AB13" s="251" t="str">
        <f t="shared" si="10"/>
        <v/>
      </c>
      <c r="AC13" s="251" t="str">
        <f t="shared" si="10"/>
        <v/>
      </c>
      <c r="AD13" s="251" t="str">
        <f t="shared" si="10"/>
        <v/>
      </c>
      <c r="AE13" s="251" t="str">
        <f t="shared" si="10"/>
        <v/>
      </c>
      <c r="AF13" s="251" t="str">
        <f t="shared" si="10"/>
        <v/>
      </c>
      <c r="AG13" s="251" t="str">
        <f t="shared" si="10"/>
        <v/>
      </c>
      <c r="AH13" s="252" t="str">
        <f t="shared" si="10"/>
        <v/>
      </c>
    </row>
    <row r="14" spans="1:34" s="19" customFormat="1" ht="13.15" customHeight="1" x14ac:dyDescent="0.2">
      <c r="A14" s="152"/>
      <c r="B14" s="153"/>
      <c r="C14" s="246" t="s">
        <v>129</v>
      </c>
      <c r="D14" s="247" t="str">
        <f>D8&amp;D9&amp;D10</f>
        <v/>
      </c>
      <c r="E14" s="248" t="str">
        <f t="shared" ref="E14:AH14" si="11">E8&amp;E9&amp;E10</f>
        <v/>
      </c>
      <c r="F14" s="248" t="str">
        <f t="shared" si="11"/>
        <v/>
      </c>
      <c r="G14" s="248" t="str">
        <f t="shared" si="11"/>
        <v/>
      </c>
      <c r="H14" s="248" t="str">
        <f t="shared" si="11"/>
        <v/>
      </c>
      <c r="I14" s="248" t="str">
        <f t="shared" si="11"/>
        <v/>
      </c>
      <c r="J14" s="248" t="str">
        <f t="shared" si="11"/>
        <v/>
      </c>
      <c r="K14" s="248" t="str">
        <f t="shared" si="11"/>
        <v/>
      </c>
      <c r="L14" s="248" t="str">
        <f t="shared" si="11"/>
        <v/>
      </c>
      <c r="M14" s="248" t="str">
        <f t="shared" si="11"/>
        <v/>
      </c>
      <c r="N14" s="248" t="str">
        <f t="shared" si="11"/>
        <v/>
      </c>
      <c r="O14" s="248" t="str">
        <f t="shared" si="11"/>
        <v/>
      </c>
      <c r="P14" s="248" t="str">
        <f t="shared" si="11"/>
        <v/>
      </c>
      <c r="Q14" s="248" t="str">
        <f t="shared" si="11"/>
        <v/>
      </c>
      <c r="R14" s="248" t="str">
        <f t="shared" si="11"/>
        <v/>
      </c>
      <c r="S14" s="248" t="str">
        <f>S8&amp;S9&amp;S10</f>
        <v/>
      </c>
      <c r="T14" s="248" t="str">
        <f t="shared" si="11"/>
        <v/>
      </c>
      <c r="U14" s="248" t="str">
        <f t="shared" si="11"/>
        <v/>
      </c>
      <c r="V14" s="248" t="str">
        <f t="shared" si="11"/>
        <v/>
      </c>
      <c r="W14" s="248" t="str">
        <f t="shared" si="11"/>
        <v/>
      </c>
      <c r="X14" s="248" t="str">
        <f t="shared" si="11"/>
        <v/>
      </c>
      <c r="Y14" s="248" t="str">
        <f t="shared" si="11"/>
        <v/>
      </c>
      <c r="Z14" s="248" t="str">
        <f t="shared" si="11"/>
        <v/>
      </c>
      <c r="AA14" s="248" t="str">
        <f t="shared" si="11"/>
        <v/>
      </c>
      <c r="AB14" s="248" t="str">
        <f t="shared" si="11"/>
        <v/>
      </c>
      <c r="AC14" s="248" t="str">
        <f t="shared" si="11"/>
        <v/>
      </c>
      <c r="AD14" s="248" t="str">
        <f t="shared" si="11"/>
        <v/>
      </c>
      <c r="AE14" s="248" t="str">
        <f t="shared" si="11"/>
        <v/>
      </c>
      <c r="AF14" s="248" t="str">
        <f t="shared" si="11"/>
        <v/>
      </c>
      <c r="AG14" s="248" t="str">
        <f t="shared" si="11"/>
        <v/>
      </c>
      <c r="AH14" s="249" t="str">
        <f t="shared" si="11"/>
        <v/>
      </c>
    </row>
    <row r="15" spans="1:34" ht="13.15" customHeight="1" x14ac:dyDescent="0.2">
      <c r="A15" s="140">
        <v>1</v>
      </c>
      <c r="B15" s="141" t="str">
        <f t="shared" ref="B15:B63" si="12">IFERROR(VLOOKUP(A15,stuff,2,FALSE),"")</f>
        <v>51774</v>
      </c>
      <c r="C15" s="137" t="str">
        <f t="shared" ref="C15:C63" si="13">IFERROR(VLOOKUP(A15,stuff,3,FALSE),"")</f>
        <v>山村 博</v>
      </c>
      <c r="D15" s="135" t="str">
        <f>IFERROR(VLOOKUP($B15&amp;D$1,'宅直データ (２)'!$A:$H,8,FALSE),"")</f>
        <v/>
      </c>
      <c r="E15" s="136" t="str">
        <f>IFERROR(VLOOKUP($B15&amp;E$1,'宅直データ (２)'!$A:$H,8,FALSE),"")</f>
        <v/>
      </c>
      <c r="F15" s="136" t="str">
        <f>IFERROR(VLOOKUP($B15&amp;F$1,'宅直データ (２)'!$A:$H,8,FALSE),"")</f>
        <v/>
      </c>
      <c r="G15" s="136" t="str">
        <f>IFERROR(VLOOKUP($B15&amp;G$1,'宅直データ (２)'!$A:$H,8,FALSE),"")</f>
        <v/>
      </c>
      <c r="H15" s="136" t="str">
        <f>IFERROR(VLOOKUP($B15&amp;H$1,'宅直データ (２)'!$A:$H,8,FALSE),"")</f>
        <v/>
      </c>
      <c r="I15" s="136" t="str">
        <f>IFERROR(VLOOKUP($B15&amp;I$1,'宅直データ (２)'!$A:$H,8,FALSE),"")</f>
        <v/>
      </c>
      <c r="J15" s="136" t="str">
        <f>IFERROR(VLOOKUP($B15&amp;J$1,'宅直データ (２)'!$A:$H,8,FALSE),"")</f>
        <v/>
      </c>
      <c r="K15" s="136" t="str">
        <f>IFERROR(VLOOKUP($B15&amp;K$1,'宅直データ (２)'!$A:$H,8,FALSE),"")</f>
        <v/>
      </c>
      <c r="L15" s="136" t="str">
        <f>IFERROR(VLOOKUP($B15&amp;L$1,'宅直データ (２)'!$A:$H,8,FALSE),"")</f>
        <v/>
      </c>
      <c r="M15" s="136" t="str">
        <f>IFERROR(VLOOKUP($B15&amp;M$1,'宅直データ (２)'!$A:$H,8,FALSE),"")</f>
        <v/>
      </c>
      <c r="N15" s="136" t="str">
        <f>IFERROR(VLOOKUP($B15&amp;N$1,'宅直データ (２)'!$A:$H,8,FALSE),"")</f>
        <v/>
      </c>
      <c r="O15" s="136" t="str">
        <f>IFERROR(VLOOKUP($B15&amp;O$1,'宅直データ (２)'!$A:$H,8,FALSE),"")</f>
        <v/>
      </c>
      <c r="P15" s="136" t="str">
        <f>IFERROR(VLOOKUP($B15&amp;P$1,'宅直データ (２)'!$A:$H,8,FALSE),"")</f>
        <v/>
      </c>
      <c r="Q15" s="136" t="str">
        <f>IFERROR(VLOOKUP($B15&amp;Q$1,'宅直データ (２)'!$A:$H,8,FALSE),"")</f>
        <v/>
      </c>
      <c r="R15" s="136" t="str">
        <f>IFERROR(VLOOKUP($B15&amp;R$1,'宅直データ (２)'!$A:$H,8,FALSE),"")</f>
        <v/>
      </c>
      <c r="S15" s="136" t="str">
        <f>IFERROR(VLOOKUP($B15&amp;S$1,'宅直データ (２)'!$A:$H,8,FALSE),"")</f>
        <v/>
      </c>
      <c r="T15" s="136" t="str">
        <f>IFERROR(VLOOKUP($B15&amp;T$1,'宅直データ (２)'!$A:$H,8,FALSE),"")</f>
        <v/>
      </c>
      <c r="U15" s="136" t="str">
        <f>IFERROR(VLOOKUP($B15&amp;U$1,'宅直データ (２)'!$A:$H,8,FALSE),"")</f>
        <v/>
      </c>
      <c r="V15" s="136" t="str">
        <f>IFERROR(VLOOKUP($B15&amp;V$1,'宅直データ (２)'!$A:$H,8,FALSE),"")</f>
        <v/>
      </c>
      <c r="W15" s="136" t="str">
        <f>IFERROR(VLOOKUP($B15&amp;W$1,'宅直データ (２)'!$A:$H,8,FALSE),"")</f>
        <v/>
      </c>
      <c r="X15" s="136" t="str">
        <f>IFERROR(VLOOKUP($B15&amp;X$1,'宅直データ (２)'!$A:$H,8,FALSE),"")</f>
        <v/>
      </c>
      <c r="Y15" s="136" t="str">
        <f>IFERROR(VLOOKUP($B15&amp;Y$1,'宅直データ (２)'!$A:$H,8,FALSE),"")</f>
        <v/>
      </c>
      <c r="Z15" s="136" t="str">
        <f>IFERROR(VLOOKUP($B15&amp;Z$1,'宅直データ (２)'!$A:$H,8,FALSE),"")</f>
        <v/>
      </c>
      <c r="AA15" s="136" t="str">
        <f>IFERROR(VLOOKUP($B15&amp;AA$1,'宅直データ (２)'!$A:$H,8,FALSE),"")</f>
        <v/>
      </c>
      <c r="AB15" s="136" t="str">
        <f>IFERROR(VLOOKUP($B15&amp;AB$1,'宅直データ (２)'!$A:$H,8,FALSE),"")</f>
        <v/>
      </c>
      <c r="AC15" s="136" t="str">
        <f>IFERROR(VLOOKUP($B15&amp;AC$1,'宅直データ (２)'!$A:$H,8,FALSE),"")</f>
        <v/>
      </c>
      <c r="AD15" s="136" t="str">
        <f>IFERROR(VLOOKUP($B15&amp;AD$1,'宅直データ (２)'!$A:$H,8,FALSE),"")</f>
        <v/>
      </c>
      <c r="AE15" s="136" t="str">
        <f>IFERROR(VLOOKUP($B15&amp;AE$1,'宅直データ (２)'!$A:$H,8,FALSE),"")</f>
        <v/>
      </c>
      <c r="AF15" s="136" t="str">
        <f>IFERROR(VLOOKUP($B15&amp;AF$1,'宅直データ (２)'!$A:$H,8,FALSE),"")</f>
        <v/>
      </c>
      <c r="AG15" s="136" t="str">
        <f>IFERROR(VLOOKUP($B15&amp;AG$1,'宅直データ (２)'!$A:$H,8,FALSE),"")</f>
        <v/>
      </c>
      <c r="AH15" s="137" t="str">
        <f>IFERROR(VLOOKUP($B15&amp;AH$1,'宅直データ (２)'!$A:$H,8,FALSE),"")</f>
        <v/>
      </c>
    </row>
    <row r="16" spans="1:34" ht="13.15" customHeight="1" x14ac:dyDescent="0.2">
      <c r="A16" s="142">
        <f>IFERROR(IF(A15+1&lt;=MAX('デイリーデータ (2)'!G:G),A15+1,""),"")</f>
        <v>2</v>
      </c>
      <c r="B16" s="143" t="str">
        <f t="shared" si="12"/>
        <v>35665</v>
      </c>
      <c r="C16" s="144" t="str">
        <f t="shared" si="13"/>
        <v>山下 修</v>
      </c>
      <c r="D16" s="145" t="str">
        <f>IFERROR(VLOOKUP($B16&amp;D$1,'宅直データ (２)'!$A:$H,8,FALSE),"")</f>
        <v/>
      </c>
      <c r="E16" s="146" t="str">
        <f>IFERROR(VLOOKUP($B16&amp;E$1,'宅直データ (２)'!$A:$H,8,FALSE),"")</f>
        <v/>
      </c>
      <c r="F16" s="146" t="str">
        <f>IFERROR(VLOOKUP($B16&amp;F$1,'宅直データ (２)'!$A:$H,8,FALSE),"")</f>
        <v/>
      </c>
      <c r="G16" s="146" t="str">
        <f>IFERROR(VLOOKUP($B16&amp;G$1,'宅直データ (２)'!$A:$H,8,FALSE),"")</f>
        <v/>
      </c>
      <c r="H16" s="146" t="str">
        <f>IFERROR(VLOOKUP($B16&amp;H$1,'宅直データ (２)'!$A:$H,8,FALSE),"")</f>
        <v/>
      </c>
      <c r="I16" s="146" t="str">
        <f>IFERROR(VLOOKUP($B16&amp;I$1,'宅直データ (２)'!$A:$H,8,FALSE),"")</f>
        <v/>
      </c>
      <c r="J16" s="146" t="str">
        <f>IFERROR(VLOOKUP($B16&amp;J$1,'宅直データ (２)'!$A:$H,8,FALSE),"")</f>
        <v/>
      </c>
      <c r="K16" s="146" t="str">
        <f>IFERROR(VLOOKUP($B16&amp;K$1,'宅直データ (２)'!$A:$H,8,FALSE),"")</f>
        <v/>
      </c>
      <c r="L16" s="146" t="str">
        <f>IFERROR(VLOOKUP($B16&amp;L$1,'宅直データ (２)'!$A:$H,8,FALSE),"")</f>
        <v/>
      </c>
      <c r="M16" s="146" t="str">
        <f>IFERROR(VLOOKUP($B16&amp;M$1,'宅直データ (２)'!$A:$H,8,FALSE),"")</f>
        <v/>
      </c>
      <c r="N16" s="146" t="str">
        <f>IFERROR(VLOOKUP($B16&amp;N$1,'宅直データ (２)'!$A:$H,8,FALSE),"")</f>
        <v/>
      </c>
      <c r="O16" s="146" t="str">
        <f>IFERROR(VLOOKUP($B16&amp;O$1,'宅直データ (２)'!$A:$H,8,FALSE),"")</f>
        <v/>
      </c>
      <c r="P16" s="146" t="str">
        <f>IFERROR(VLOOKUP($B16&amp;P$1,'宅直データ (２)'!$A:$H,8,FALSE),"")</f>
        <v/>
      </c>
      <c r="Q16" s="146" t="str">
        <f>IFERROR(VLOOKUP($B16&amp;Q$1,'宅直データ (２)'!$A:$H,8,FALSE),"")</f>
        <v/>
      </c>
      <c r="R16" s="146" t="str">
        <f>IFERROR(VLOOKUP($B16&amp;R$1,'宅直データ (２)'!$A:$H,8,FALSE),"")</f>
        <v/>
      </c>
      <c r="S16" s="146" t="str">
        <f>IFERROR(VLOOKUP($B16&amp;S$1,'宅直データ (２)'!$A:$H,8,FALSE),"")</f>
        <v/>
      </c>
      <c r="T16" s="146" t="str">
        <f>IFERROR(VLOOKUP($B16&amp;T$1,'宅直データ (２)'!$A:$H,8,FALSE),"")</f>
        <v/>
      </c>
      <c r="U16" s="146" t="str">
        <f>IFERROR(VLOOKUP($B16&amp;U$1,'宅直データ (２)'!$A:$H,8,FALSE),"")</f>
        <v/>
      </c>
      <c r="V16" s="146" t="str">
        <f>IFERROR(VLOOKUP($B16&amp;V$1,'宅直データ (２)'!$A:$H,8,FALSE),"")</f>
        <v/>
      </c>
      <c r="W16" s="146" t="str">
        <f>IFERROR(VLOOKUP($B16&amp;W$1,'宅直データ (２)'!$A:$H,8,FALSE),"")</f>
        <v/>
      </c>
      <c r="X16" s="146" t="str">
        <f>IFERROR(VLOOKUP($B16&amp;X$1,'宅直データ (２)'!$A:$H,8,FALSE),"")</f>
        <v/>
      </c>
      <c r="Y16" s="146" t="str">
        <f>IFERROR(VLOOKUP($B16&amp;Y$1,'宅直データ (２)'!$A:$H,8,FALSE),"")</f>
        <v/>
      </c>
      <c r="Z16" s="146" t="str">
        <f>IFERROR(VLOOKUP($B16&amp;Z$1,'宅直データ (２)'!$A:$H,8,FALSE),"")</f>
        <v/>
      </c>
      <c r="AA16" s="146" t="str">
        <f>IFERROR(VLOOKUP($B16&amp;AA$1,'宅直データ (２)'!$A:$H,8,FALSE),"")</f>
        <v/>
      </c>
      <c r="AB16" s="146" t="str">
        <f>IFERROR(VLOOKUP($B16&amp;AB$1,'宅直データ (２)'!$A:$H,8,FALSE),"")</f>
        <v/>
      </c>
      <c r="AC16" s="146" t="str">
        <f>IFERROR(VLOOKUP($B16&amp;AC$1,'宅直データ (２)'!$A:$H,8,FALSE),"")</f>
        <v/>
      </c>
      <c r="AD16" s="146" t="str">
        <f>IFERROR(VLOOKUP($B16&amp;AD$1,'宅直データ (２)'!$A:$H,8,FALSE),"")</f>
        <v/>
      </c>
      <c r="AE16" s="146" t="str">
        <f>IFERROR(VLOOKUP($B16&amp;AE$1,'宅直データ (２)'!$A:$H,8,FALSE),"")</f>
        <v/>
      </c>
      <c r="AF16" s="146" t="str">
        <f>IFERROR(VLOOKUP($B16&amp;AF$1,'宅直データ (２)'!$A:$H,8,FALSE),"")</f>
        <v/>
      </c>
      <c r="AG16" s="146" t="str">
        <f>IFERROR(VLOOKUP($B16&amp;AG$1,'宅直データ (２)'!$A:$H,8,FALSE),"")</f>
        <v/>
      </c>
      <c r="AH16" s="144" t="str">
        <f>IFERROR(VLOOKUP($B16&amp;AH$1,'宅直データ (２)'!$A:$H,8,FALSE),"")</f>
        <v/>
      </c>
    </row>
    <row r="17" spans="1:34" ht="13.15" customHeight="1" x14ac:dyDescent="0.2">
      <c r="A17" s="142">
        <f>IFERROR(IF(A16+1&lt;=MAX('デイリーデータ (2)'!G:G),A16+1,""),"")</f>
        <v>3</v>
      </c>
      <c r="B17" s="143" t="str">
        <f t="shared" si="12"/>
        <v>62993</v>
      </c>
      <c r="C17" s="144" t="str">
        <f t="shared" si="13"/>
        <v>平田 恵哉</v>
      </c>
      <c r="D17" s="145" t="str">
        <f>IFERROR(VLOOKUP($B17&amp;D$1,'宅直データ (２)'!$A:$H,8,FALSE),"")</f>
        <v/>
      </c>
      <c r="E17" s="146" t="str">
        <f>IFERROR(VLOOKUP($B17&amp;E$1,'宅直データ (２)'!$A:$H,8,FALSE),"")</f>
        <v/>
      </c>
      <c r="F17" s="146" t="str">
        <f>IFERROR(VLOOKUP($B17&amp;F$1,'宅直データ (２)'!$A:$H,8,FALSE),"")</f>
        <v/>
      </c>
      <c r="G17" s="146" t="str">
        <f>IFERROR(VLOOKUP($B17&amp;G$1,'宅直データ (２)'!$A:$H,8,FALSE),"")</f>
        <v/>
      </c>
      <c r="H17" s="146" t="str">
        <f>IFERROR(VLOOKUP($B17&amp;H$1,'宅直データ (２)'!$A:$H,8,FALSE),"")</f>
        <v/>
      </c>
      <c r="I17" s="146" t="str">
        <f>IFERROR(VLOOKUP($B17&amp;I$1,'宅直データ (２)'!$A:$H,8,FALSE),"")</f>
        <v/>
      </c>
      <c r="J17" s="146" t="str">
        <f>IFERROR(VLOOKUP($B17&amp;J$1,'宅直データ (２)'!$A:$H,8,FALSE),"")</f>
        <v/>
      </c>
      <c r="K17" s="146" t="str">
        <f>IFERROR(VLOOKUP($B17&amp;K$1,'宅直データ (２)'!$A:$H,8,FALSE),"")</f>
        <v/>
      </c>
      <c r="L17" s="146" t="str">
        <f>IFERROR(VLOOKUP($B17&amp;L$1,'宅直データ (２)'!$A:$H,8,FALSE),"")</f>
        <v/>
      </c>
      <c r="M17" s="146" t="str">
        <f>IFERROR(VLOOKUP($B17&amp;M$1,'宅直データ (２)'!$A:$H,8,FALSE),"")</f>
        <v/>
      </c>
      <c r="N17" s="146" t="str">
        <f>IFERROR(VLOOKUP($B17&amp;N$1,'宅直データ (２)'!$A:$H,8,FALSE),"")</f>
        <v/>
      </c>
      <c r="O17" s="146" t="str">
        <f>IFERROR(VLOOKUP($B17&amp;O$1,'宅直データ (２)'!$A:$H,8,FALSE),"")</f>
        <v/>
      </c>
      <c r="P17" s="146" t="str">
        <f>IFERROR(VLOOKUP($B17&amp;P$1,'宅直データ (２)'!$A:$H,8,FALSE),"")</f>
        <v/>
      </c>
      <c r="Q17" s="146" t="str">
        <f>IFERROR(VLOOKUP($B17&amp;Q$1,'宅直データ (２)'!$A:$H,8,FALSE),"")</f>
        <v/>
      </c>
      <c r="R17" s="146" t="str">
        <f>IFERROR(VLOOKUP($B17&amp;R$1,'宅直データ (２)'!$A:$H,8,FALSE),"")</f>
        <v/>
      </c>
      <c r="S17" s="146" t="str">
        <f>IFERROR(VLOOKUP($B17&amp;S$1,'宅直データ (２)'!$A:$H,8,FALSE),"")</f>
        <v/>
      </c>
      <c r="T17" s="146" t="str">
        <f>IFERROR(VLOOKUP($B17&amp;T$1,'宅直データ (２)'!$A:$H,8,FALSE),"")</f>
        <v/>
      </c>
      <c r="U17" s="146" t="str">
        <f>IFERROR(VLOOKUP($B17&amp;U$1,'宅直データ (２)'!$A:$H,8,FALSE),"")</f>
        <v/>
      </c>
      <c r="V17" s="146" t="str">
        <f>IFERROR(VLOOKUP($B17&amp;V$1,'宅直データ (２)'!$A:$H,8,FALSE),"")</f>
        <v/>
      </c>
      <c r="W17" s="146" t="str">
        <f>IFERROR(VLOOKUP($B17&amp;W$1,'宅直データ (２)'!$A:$H,8,FALSE),"")</f>
        <v/>
      </c>
      <c r="X17" s="146" t="str">
        <f>IFERROR(VLOOKUP($B17&amp;X$1,'宅直データ (２)'!$A:$H,8,FALSE),"")</f>
        <v/>
      </c>
      <c r="Y17" s="146" t="str">
        <f>IFERROR(VLOOKUP($B17&amp;Y$1,'宅直データ (２)'!$A:$H,8,FALSE),"")</f>
        <v/>
      </c>
      <c r="Z17" s="146" t="str">
        <f>IFERROR(VLOOKUP($B17&amp;Z$1,'宅直データ (２)'!$A:$H,8,FALSE),"")</f>
        <v/>
      </c>
      <c r="AA17" s="146" t="str">
        <f>IFERROR(VLOOKUP($B17&amp;AA$1,'宅直データ (２)'!$A:$H,8,FALSE),"")</f>
        <v/>
      </c>
      <c r="AB17" s="146" t="str">
        <f>IFERROR(VLOOKUP($B17&amp;AB$1,'宅直データ (２)'!$A:$H,8,FALSE),"")</f>
        <v/>
      </c>
      <c r="AC17" s="146" t="str">
        <f>IFERROR(VLOOKUP($B17&amp;AC$1,'宅直データ (２)'!$A:$H,8,FALSE),"")</f>
        <v/>
      </c>
      <c r="AD17" s="146" t="str">
        <f>IFERROR(VLOOKUP($B17&amp;AD$1,'宅直データ (２)'!$A:$H,8,FALSE),"")</f>
        <v/>
      </c>
      <c r="AE17" s="146" t="str">
        <f>IFERROR(VLOOKUP($B17&amp;AE$1,'宅直データ (２)'!$A:$H,8,FALSE),"")</f>
        <v/>
      </c>
      <c r="AF17" s="146" t="str">
        <f>IFERROR(VLOOKUP($B17&amp;AF$1,'宅直データ (２)'!$A:$H,8,FALSE),"")</f>
        <v/>
      </c>
      <c r="AG17" s="146" t="str">
        <f>IFERROR(VLOOKUP($B17&amp;AG$1,'宅直データ (２)'!$A:$H,8,FALSE),"")</f>
        <v/>
      </c>
      <c r="AH17" s="144" t="str">
        <f>IFERROR(VLOOKUP($B17&amp;AH$1,'宅直データ (２)'!$A:$H,8,FALSE),"")</f>
        <v/>
      </c>
    </row>
    <row r="18" spans="1:34" s="37" customFormat="1" ht="13.15" customHeight="1" x14ac:dyDescent="0.2">
      <c r="A18" s="142">
        <f>IFERROR(IF(A17+1&lt;=MAX('デイリーデータ (2)'!G:G),A17+1,""),"")</f>
        <v>4</v>
      </c>
      <c r="B18" s="143" t="str">
        <f t="shared" si="12"/>
        <v>88014</v>
      </c>
      <c r="C18" s="144" t="str">
        <f t="shared" si="13"/>
        <v>長田 弘二</v>
      </c>
      <c r="D18" s="145" t="str">
        <f>IFERROR(VLOOKUP($B18&amp;D$1,'宅直データ (２)'!$A:$H,8,FALSE),"")</f>
        <v/>
      </c>
      <c r="E18" s="146" t="str">
        <f>IFERROR(VLOOKUP($B18&amp;E$1,'宅直データ (２)'!$A:$H,8,FALSE),"")</f>
        <v/>
      </c>
      <c r="F18" s="146" t="str">
        <f>IFERROR(VLOOKUP($B18&amp;F$1,'宅直データ (２)'!$A:$H,8,FALSE),"")</f>
        <v/>
      </c>
      <c r="G18" s="146" t="str">
        <f>IFERROR(VLOOKUP($B18&amp;G$1,'宅直データ (２)'!$A:$H,8,FALSE),"")</f>
        <v/>
      </c>
      <c r="H18" s="146" t="str">
        <f>IFERROR(VLOOKUP($B18&amp;H$1,'宅直データ (２)'!$A:$H,8,FALSE),"")</f>
        <v/>
      </c>
      <c r="I18" s="146" t="str">
        <f>IFERROR(VLOOKUP($B18&amp;I$1,'宅直データ (２)'!$A:$H,8,FALSE),"")</f>
        <v/>
      </c>
      <c r="J18" s="146" t="str">
        <f>IFERROR(VLOOKUP($B18&amp;J$1,'宅直データ (２)'!$A:$H,8,FALSE),"")</f>
        <v/>
      </c>
      <c r="K18" s="146" t="str">
        <f>IFERROR(VLOOKUP($B18&amp;K$1,'宅直データ (２)'!$A:$H,8,FALSE),"")</f>
        <v/>
      </c>
      <c r="L18" s="146" t="str">
        <f>IFERROR(VLOOKUP($B18&amp;L$1,'宅直データ (２)'!$A:$H,8,FALSE),"")</f>
        <v/>
      </c>
      <c r="M18" s="146" t="str">
        <f>IFERROR(VLOOKUP($B18&amp;M$1,'宅直データ (２)'!$A:$H,8,FALSE),"")</f>
        <v/>
      </c>
      <c r="N18" s="146" t="str">
        <f>IFERROR(VLOOKUP($B18&amp;N$1,'宅直データ (２)'!$A:$H,8,FALSE),"")</f>
        <v/>
      </c>
      <c r="O18" s="146" t="str">
        <f>IFERROR(VLOOKUP($B18&amp;O$1,'宅直データ (２)'!$A:$H,8,FALSE),"")</f>
        <v/>
      </c>
      <c r="P18" s="146" t="str">
        <f>IFERROR(VLOOKUP($B18&amp;P$1,'宅直データ (２)'!$A:$H,8,FALSE),"")</f>
        <v/>
      </c>
      <c r="Q18" s="146" t="str">
        <f>IFERROR(VLOOKUP($B18&amp;Q$1,'宅直データ (２)'!$A:$H,8,FALSE),"")</f>
        <v/>
      </c>
      <c r="R18" s="146" t="str">
        <f>IFERROR(VLOOKUP($B18&amp;R$1,'宅直データ (２)'!$A:$H,8,FALSE),"")</f>
        <v/>
      </c>
      <c r="S18" s="146" t="str">
        <f>IFERROR(VLOOKUP($B18&amp;S$1,'宅直データ (２)'!$A:$H,8,FALSE),"")</f>
        <v/>
      </c>
      <c r="T18" s="146" t="str">
        <f>IFERROR(VLOOKUP($B18&amp;T$1,'宅直データ (２)'!$A:$H,8,FALSE),"")</f>
        <v/>
      </c>
      <c r="U18" s="146" t="str">
        <f>IFERROR(VLOOKUP($B18&amp;U$1,'宅直データ (２)'!$A:$H,8,FALSE),"")</f>
        <v/>
      </c>
      <c r="V18" s="146" t="str">
        <f>IFERROR(VLOOKUP($B18&amp;V$1,'宅直データ (２)'!$A:$H,8,FALSE),"")</f>
        <v/>
      </c>
      <c r="W18" s="146" t="str">
        <f>IFERROR(VLOOKUP($B18&amp;W$1,'宅直データ (２)'!$A:$H,8,FALSE),"")</f>
        <v/>
      </c>
      <c r="X18" s="146" t="str">
        <f>IFERROR(VLOOKUP($B18&amp;X$1,'宅直データ (２)'!$A:$H,8,FALSE),"")</f>
        <v/>
      </c>
      <c r="Y18" s="146" t="str">
        <f>IFERROR(VLOOKUP($B18&amp;Y$1,'宅直データ (２)'!$A:$H,8,FALSE),"")</f>
        <v/>
      </c>
      <c r="Z18" s="146" t="str">
        <f>IFERROR(VLOOKUP($B18&amp;Z$1,'宅直データ (２)'!$A:$H,8,FALSE),"")</f>
        <v/>
      </c>
      <c r="AA18" s="146" t="str">
        <f>IFERROR(VLOOKUP($B18&amp;AA$1,'宅直データ (２)'!$A:$H,8,FALSE),"")</f>
        <v/>
      </c>
      <c r="AB18" s="146" t="str">
        <f>IFERROR(VLOOKUP($B18&amp;AB$1,'宅直データ (２)'!$A:$H,8,FALSE),"")</f>
        <v/>
      </c>
      <c r="AC18" s="146" t="str">
        <f>IFERROR(VLOOKUP($B18&amp;AC$1,'宅直データ (２)'!$A:$H,8,FALSE),"")</f>
        <v/>
      </c>
      <c r="AD18" s="146" t="str">
        <f>IFERROR(VLOOKUP($B18&amp;AD$1,'宅直データ (２)'!$A:$H,8,FALSE),"")</f>
        <v/>
      </c>
      <c r="AE18" s="146" t="str">
        <f>IFERROR(VLOOKUP($B18&amp;AE$1,'宅直データ (２)'!$A:$H,8,FALSE),"")</f>
        <v/>
      </c>
      <c r="AF18" s="146" t="str">
        <f>IFERROR(VLOOKUP($B18&amp;AF$1,'宅直データ (２)'!$A:$H,8,FALSE),"")</f>
        <v/>
      </c>
      <c r="AG18" s="146" t="str">
        <f>IFERROR(VLOOKUP($B18&amp;AG$1,'宅直データ (２)'!$A:$H,8,FALSE),"")</f>
        <v/>
      </c>
      <c r="AH18" s="144" t="str">
        <f>IFERROR(VLOOKUP($B18&amp;AH$1,'宅直データ (２)'!$A:$H,8,FALSE),"")</f>
        <v/>
      </c>
    </row>
    <row r="19" spans="1:34" s="37" customFormat="1" ht="13.15" customHeight="1" x14ac:dyDescent="0.2">
      <c r="A19" s="142">
        <f>IFERROR(IF(A18+1&lt;=MAX('デイリーデータ (2)'!G:G),A18+1,""),"")</f>
        <v>5</v>
      </c>
      <c r="B19" s="143" t="str">
        <f t="shared" si="12"/>
        <v>29056</v>
      </c>
      <c r="C19" s="144" t="str">
        <f t="shared" si="13"/>
        <v>中井 士郎</v>
      </c>
      <c r="D19" s="145" t="str">
        <f>IFERROR(VLOOKUP($B19&amp;D$1,'宅直データ (２)'!$A:$H,8,FALSE),"")</f>
        <v/>
      </c>
      <c r="E19" s="146" t="str">
        <f>IFERROR(VLOOKUP($B19&amp;E$1,'宅直データ (２)'!$A:$H,8,FALSE),"")</f>
        <v/>
      </c>
      <c r="F19" s="146" t="str">
        <f>IFERROR(VLOOKUP($B19&amp;F$1,'宅直データ (２)'!$A:$H,8,FALSE),"")</f>
        <v/>
      </c>
      <c r="G19" s="146" t="str">
        <f>IFERROR(VLOOKUP($B19&amp;G$1,'宅直データ (２)'!$A:$H,8,FALSE),"")</f>
        <v/>
      </c>
      <c r="H19" s="146" t="str">
        <f>IFERROR(VLOOKUP($B19&amp;H$1,'宅直データ (２)'!$A:$H,8,FALSE),"")</f>
        <v/>
      </c>
      <c r="I19" s="146" t="str">
        <f>IFERROR(VLOOKUP($B19&amp;I$1,'宅直データ (２)'!$A:$H,8,FALSE),"")</f>
        <v/>
      </c>
      <c r="J19" s="146" t="str">
        <f>IFERROR(VLOOKUP($B19&amp;J$1,'宅直データ (２)'!$A:$H,8,FALSE),"")</f>
        <v/>
      </c>
      <c r="K19" s="146" t="str">
        <f>IFERROR(VLOOKUP($B19&amp;K$1,'宅直データ (２)'!$A:$H,8,FALSE),"")</f>
        <v/>
      </c>
      <c r="L19" s="146" t="str">
        <f>IFERROR(VLOOKUP($B19&amp;L$1,'宅直データ (２)'!$A:$H,8,FALSE),"")</f>
        <v/>
      </c>
      <c r="M19" s="146" t="str">
        <f>IFERROR(VLOOKUP($B19&amp;M$1,'宅直データ (２)'!$A:$H,8,FALSE),"")</f>
        <v/>
      </c>
      <c r="N19" s="146" t="str">
        <f>IFERROR(VLOOKUP($B19&amp;N$1,'宅直データ (２)'!$A:$H,8,FALSE),"")</f>
        <v/>
      </c>
      <c r="O19" s="146" t="str">
        <f>IFERROR(VLOOKUP($B19&amp;O$1,'宅直データ (２)'!$A:$H,8,FALSE),"")</f>
        <v/>
      </c>
      <c r="P19" s="146" t="str">
        <f>IFERROR(VLOOKUP($B19&amp;P$1,'宅直データ (２)'!$A:$H,8,FALSE),"")</f>
        <v/>
      </c>
      <c r="Q19" s="146" t="str">
        <f>IFERROR(VLOOKUP($B19&amp;Q$1,'宅直データ (２)'!$A:$H,8,FALSE),"")</f>
        <v/>
      </c>
      <c r="R19" s="146" t="str">
        <f>IFERROR(VLOOKUP($B19&amp;R$1,'宅直データ (２)'!$A:$H,8,FALSE),"")</f>
        <v/>
      </c>
      <c r="S19" s="146" t="str">
        <f>IFERROR(VLOOKUP($B19&amp;S$1,'宅直データ (２)'!$A:$H,8,FALSE),"")</f>
        <v/>
      </c>
      <c r="T19" s="146" t="str">
        <f>IFERROR(VLOOKUP($B19&amp;T$1,'宅直データ (２)'!$A:$H,8,FALSE),"")</f>
        <v/>
      </c>
      <c r="U19" s="146" t="str">
        <f>IFERROR(VLOOKUP($B19&amp;U$1,'宅直データ (２)'!$A:$H,8,FALSE),"")</f>
        <v/>
      </c>
      <c r="V19" s="146" t="str">
        <f>IFERROR(VLOOKUP($B19&amp;V$1,'宅直データ (２)'!$A:$H,8,FALSE),"")</f>
        <v/>
      </c>
      <c r="W19" s="146" t="str">
        <f>IFERROR(VLOOKUP($B19&amp;W$1,'宅直データ (２)'!$A:$H,8,FALSE),"")</f>
        <v/>
      </c>
      <c r="X19" s="146" t="str">
        <f>IFERROR(VLOOKUP($B19&amp;X$1,'宅直データ (２)'!$A:$H,8,FALSE),"")</f>
        <v/>
      </c>
      <c r="Y19" s="146" t="str">
        <f>IFERROR(VLOOKUP($B19&amp;Y$1,'宅直データ (２)'!$A:$H,8,FALSE),"")</f>
        <v/>
      </c>
      <c r="Z19" s="146" t="str">
        <f>IFERROR(VLOOKUP($B19&amp;Z$1,'宅直データ (２)'!$A:$H,8,FALSE),"")</f>
        <v/>
      </c>
      <c r="AA19" s="146" t="str">
        <f>IFERROR(VLOOKUP($B19&amp;AA$1,'宅直データ (２)'!$A:$H,8,FALSE),"")</f>
        <v/>
      </c>
      <c r="AB19" s="146" t="str">
        <f>IFERROR(VLOOKUP($B19&amp;AB$1,'宅直データ (２)'!$A:$H,8,FALSE),"")</f>
        <v/>
      </c>
      <c r="AC19" s="146" t="str">
        <f>IFERROR(VLOOKUP($B19&amp;AC$1,'宅直データ (２)'!$A:$H,8,FALSE),"")</f>
        <v/>
      </c>
      <c r="AD19" s="146" t="str">
        <f>IFERROR(VLOOKUP($B19&amp;AD$1,'宅直データ (２)'!$A:$H,8,FALSE),"")</f>
        <v/>
      </c>
      <c r="AE19" s="146" t="str">
        <f>IFERROR(VLOOKUP($B19&amp;AE$1,'宅直データ (２)'!$A:$H,8,FALSE),"")</f>
        <v/>
      </c>
      <c r="AF19" s="146" t="str">
        <f>IFERROR(VLOOKUP($B19&amp;AF$1,'宅直データ (２)'!$A:$H,8,FALSE),"")</f>
        <v/>
      </c>
      <c r="AG19" s="146" t="str">
        <f>IFERROR(VLOOKUP($B19&amp;AG$1,'宅直データ (２)'!$A:$H,8,FALSE),"")</f>
        <v/>
      </c>
      <c r="AH19" s="144" t="str">
        <f>IFERROR(VLOOKUP($B19&amp;AH$1,'宅直データ (２)'!$A:$H,8,FALSE),"")</f>
        <v/>
      </c>
    </row>
    <row r="20" spans="1:34" s="37" customFormat="1" ht="13.15" customHeight="1" x14ac:dyDescent="0.2">
      <c r="A20" s="142">
        <f>IFERROR(IF(A19+1&lt;=MAX('デイリーデータ (2)'!G:G),A19+1,""),"")</f>
        <v>6</v>
      </c>
      <c r="B20" s="143" t="str">
        <f t="shared" si="12"/>
        <v>31176</v>
      </c>
      <c r="C20" s="144" t="str">
        <f t="shared" si="13"/>
        <v>北 洋一</v>
      </c>
      <c r="D20" s="145" t="str">
        <f>IFERROR(VLOOKUP($B20&amp;D$1,'宅直データ (２)'!$A:$H,8,FALSE),"")</f>
        <v/>
      </c>
      <c r="E20" s="146" t="str">
        <f>IFERROR(VLOOKUP($B20&amp;E$1,'宅直データ (２)'!$A:$H,8,FALSE),"")</f>
        <v/>
      </c>
      <c r="F20" s="146" t="str">
        <f>IFERROR(VLOOKUP($B20&amp;F$1,'宅直データ (２)'!$A:$H,8,FALSE),"")</f>
        <v/>
      </c>
      <c r="G20" s="146" t="str">
        <f>IFERROR(VLOOKUP($B20&amp;G$1,'宅直データ (２)'!$A:$H,8,FALSE),"")</f>
        <v/>
      </c>
      <c r="H20" s="146" t="str">
        <f>IFERROR(VLOOKUP($B20&amp;H$1,'宅直データ (２)'!$A:$H,8,FALSE),"")</f>
        <v/>
      </c>
      <c r="I20" s="146" t="str">
        <f>IFERROR(VLOOKUP($B20&amp;I$1,'宅直データ (２)'!$A:$H,8,FALSE),"")</f>
        <v/>
      </c>
      <c r="J20" s="146" t="str">
        <f>IFERROR(VLOOKUP($B20&amp;J$1,'宅直データ (２)'!$A:$H,8,FALSE),"")</f>
        <v/>
      </c>
      <c r="K20" s="146" t="str">
        <f>IFERROR(VLOOKUP($B20&amp;K$1,'宅直データ (２)'!$A:$H,8,FALSE),"")</f>
        <v/>
      </c>
      <c r="L20" s="146" t="str">
        <f>IFERROR(VLOOKUP($B20&amp;L$1,'宅直データ (２)'!$A:$H,8,FALSE),"")</f>
        <v/>
      </c>
      <c r="M20" s="146" t="str">
        <f>IFERROR(VLOOKUP($B20&amp;M$1,'宅直データ (２)'!$A:$H,8,FALSE),"")</f>
        <v/>
      </c>
      <c r="N20" s="146" t="str">
        <f>IFERROR(VLOOKUP($B20&amp;N$1,'宅直データ (２)'!$A:$H,8,FALSE),"")</f>
        <v/>
      </c>
      <c r="O20" s="146" t="str">
        <f>IFERROR(VLOOKUP($B20&amp;O$1,'宅直データ (２)'!$A:$H,8,FALSE),"")</f>
        <v/>
      </c>
      <c r="P20" s="146" t="str">
        <f>IFERROR(VLOOKUP($B20&amp;P$1,'宅直データ (２)'!$A:$H,8,FALSE),"")</f>
        <v/>
      </c>
      <c r="Q20" s="146" t="str">
        <f>IFERROR(VLOOKUP($B20&amp;Q$1,'宅直データ (２)'!$A:$H,8,FALSE),"")</f>
        <v/>
      </c>
      <c r="R20" s="146" t="str">
        <f>IFERROR(VLOOKUP($B20&amp;R$1,'宅直データ (２)'!$A:$H,8,FALSE),"")</f>
        <v/>
      </c>
      <c r="S20" s="146" t="str">
        <f>IFERROR(VLOOKUP($B20&amp;S$1,'宅直データ (２)'!$A:$H,8,FALSE),"")</f>
        <v/>
      </c>
      <c r="T20" s="146" t="str">
        <f>IFERROR(VLOOKUP($B20&amp;T$1,'宅直データ (２)'!$A:$H,8,FALSE),"")</f>
        <v/>
      </c>
      <c r="U20" s="146" t="str">
        <f>IFERROR(VLOOKUP($B20&amp;U$1,'宅直データ (２)'!$A:$H,8,FALSE),"")</f>
        <v/>
      </c>
      <c r="V20" s="146" t="str">
        <f>IFERROR(VLOOKUP($B20&amp;V$1,'宅直データ (２)'!$A:$H,8,FALSE),"")</f>
        <v/>
      </c>
      <c r="W20" s="146" t="str">
        <f>IFERROR(VLOOKUP($B20&amp;W$1,'宅直データ (２)'!$A:$H,8,FALSE),"")</f>
        <v/>
      </c>
      <c r="X20" s="146" t="str">
        <f>IFERROR(VLOOKUP($B20&amp;X$1,'宅直データ (２)'!$A:$H,8,FALSE),"")</f>
        <v/>
      </c>
      <c r="Y20" s="146" t="str">
        <f>IFERROR(VLOOKUP($B20&amp;Y$1,'宅直データ (２)'!$A:$H,8,FALSE),"")</f>
        <v/>
      </c>
      <c r="Z20" s="146" t="str">
        <f>IFERROR(VLOOKUP($B20&amp;Z$1,'宅直データ (２)'!$A:$H,8,FALSE),"")</f>
        <v/>
      </c>
      <c r="AA20" s="146" t="str">
        <f>IFERROR(VLOOKUP($B20&amp;AA$1,'宅直データ (２)'!$A:$H,8,FALSE),"")</f>
        <v/>
      </c>
      <c r="AB20" s="146" t="str">
        <f>IFERROR(VLOOKUP($B20&amp;AB$1,'宅直データ (２)'!$A:$H,8,FALSE),"")</f>
        <v/>
      </c>
      <c r="AC20" s="146" t="str">
        <f>IFERROR(VLOOKUP($B20&amp;AC$1,'宅直データ (２)'!$A:$H,8,FALSE),"")</f>
        <v/>
      </c>
      <c r="AD20" s="146" t="str">
        <f>IFERROR(VLOOKUP($B20&amp;AD$1,'宅直データ (２)'!$A:$H,8,FALSE),"")</f>
        <v/>
      </c>
      <c r="AE20" s="146" t="str">
        <f>IFERROR(VLOOKUP($B20&amp;AE$1,'宅直データ (２)'!$A:$H,8,FALSE),"")</f>
        <v/>
      </c>
      <c r="AF20" s="146" t="str">
        <f>IFERROR(VLOOKUP($B20&amp;AF$1,'宅直データ (２)'!$A:$H,8,FALSE),"")</f>
        <v/>
      </c>
      <c r="AG20" s="146" t="str">
        <f>IFERROR(VLOOKUP($B20&amp;AG$1,'宅直データ (２)'!$A:$H,8,FALSE),"")</f>
        <v/>
      </c>
      <c r="AH20" s="144" t="str">
        <f>IFERROR(VLOOKUP($B20&amp;AH$1,'宅直データ (２)'!$A:$H,8,FALSE),"")</f>
        <v/>
      </c>
    </row>
    <row r="21" spans="1:34" s="37" customFormat="1" ht="13.15" customHeight="1" x14ac:dyDescent="0.2">
      <c r="A21" s="142">
        <f>IFERROR(IF(A20+1&lt;=MAX('デイリーデータ (2)'!G:G),A20+1,""),"")</f>
        <v>7</v>
      </c>
      <c r="B21" s="143" t="str">
        <f t="shared" si="12"/>
        <v>33473</v>
      </c>
      <c r="C21" s="144" t="str">
        <f t="shared" si="13"/>
        <v>中村 映水</v>
      </c>
      <c r="D21" s="145" t="str">
        <f>IFERROR(VLOOKUP($B21&amp;D$1,'宅直データ (２)'!$A:$H,8,FALSE),"")</f>
        <v/>
      </c>
      <c r="E21" s="146" t="str">
        <f>IFERROR(VLOOKUP($B21&amp;E$1,'宅直データ (２)'!$A:$H,8,FALSE),"")</f>
        <v/>
      </c>
      <c r="F21" s="146" t="str">
        <f>IFERROR(VLOOKUP($B21&amp;F$1,'宅直データ (２)'!$A:$H,8,FALSE),"")</f>
        <v/>
      </c>
      <c r="G21" s="146" t="str">
        <f>IFERROR(VLOOKUP($B21&amp;G$1,'宅直データ (２)'!$A:$H,8,FALSE),"")</f>
        <v/>
      </c>
      <c r="H21" s="146" t="str">
        <f>IFERROR(VLOOKUP($B21&amp;H$1,'宅直データ (２)'!$A:$H,8,FALSE),"")</f>
        <v/>
      </c>
      <c r="I21" s="146" t="str">
        <f>IFERROR(VLOOKUP($B21&amp;I$1,'宅直データ (２)'!$A:$H,8,FALSE),"")</f>
        <v/>
      </c>
      <c r="J21" s="146" t="str">
        <f>IFERROR(VLOOKUP($B21&amp;J$1,'宅直データ (２)'!$A:$H,8,FALSE),"")</f>
        <v/>
      </c>
      <c r="K21" s="146" t="str">
        <f>IFERROR(VLOOKUP($B21&amp;K$1,'宅直データ (２)'!$A:$H,8,FALSE),"")</f>
        <v/>
      </c>
      <c r="L21" s="146" t="str">
        <f>IFERROR(VLOOKUP($B21&amp;L$1,'宅直データ (２)'!$A:$H,8,FALSE),"")</f>
        <v/>
      </c>
      <c r="M21" s="146" t="str">
        <f>IFERROR(VLOOKUP($B21&amp;M$1,'宅直データ (２)'!$A:$H,8,FALSE),"")</f>
        <v/>
      </c>
      <c r="N21" s="146" t="str">
        <f>IFERROR(VLOOKUP($B21&amp;N$1,'宅直データ (２)'!$A:$H,8,FALSE),"")</f>
        <v/>
      </c>
      <c r="O21" s="146" t="str">
        <f>IFERROR(VLOOKUP($B21&amp;O$1,'宅直データ (２)'!$A:$H,8,FALSE),"")</f>
        <v/>
      </c>
      <c r="P21" s="146" t="str">
        <f>IFERROR(VLOOKUP($B21&amp;P$1,'宅直データ (２)'!$A:$H,8,FALSE),"")</f>
        <v/>
      </c>
      <c r="Q21" s="146" t="str">
        <f>IFERROR(VLOOKUP($B21&amp;Q$1,'宅直データ (２)'!$A:$H,8,FALSE),"")</f>
        <v/>
      </c>
      <c r="R21" s="146" t="str">
        <f>IFERROR(VLOOKUP($B21&amp;R$1,'宅直データ (２)'!$A:$H,8,FALSE),"")</f>
        <v/>
      </c>
      <c r="S21" s="146" t="str">
        <f>IFERROR(VLOOKUP($B21&amp;S$1,'宅直データ (２)'!$A:$H,8,FALSE),"")</f>
        <v/>
      </c>
      <c r="T21" s="146" t="str">
        <f>IFERROR(VLOOKUP($B21&amp;T$1,'宅直データ (２)'!$A:$H,8,FALSE),"")</f>
        <v/>
      </c>
      <c r="U21" s="146" t="str">
        <f>IFERROR(VLOOKUP($B21&amp;U$1,'宅直データ (２)'!$A:$H,8,FALSE),"")</f>
        <v/>
      </c>
      <c r="V21" s="146" t="str">
        <f>IFERROR(VLOOKUP($B21&amp;V$1,'宅直データ (２)'!$A:$H,8,FALSE),"")</f>
        <v/>
      </c>
      <c r="W21" s="146" t="str">
        <f>IFERROR(VLOOKUP($B21&amp;W$1,'宅直データ (２)'!$A:$H,8,FALSE),"")</f>
        <v/>
      </c>
      <c r="X21" s="146" t="str">
        <f>IFERROR(VLOOKUP($B21&amp;X$1,'宅直データ (２)'!$A:$H,8,FALSE),"")</f>
        <v/>
      </c>
      <c r="Y21" s="146" t="str">
        <f>IFERROR(VLOOKUP($B21&amp;Y$1,'宅直データ (２)'!$A:$H,8,FALSE),"")</f>
        <v/>
      </c>
      <c r="Z21" s="146" t="str">
        <f>IFERROR(VLOOKUP($B21&amp;Z$1,'宅直データ (２)'!$A:$H,8,FALSE),"")</f>
        <v/>
      </c>
      <c r="AA21" s="146" t="str">
        <f>IFERROR(VLOOKUP($B21&amp;AA$1,'宅直データ (２)'!$A:$H,8,FALSE),"")</f>
        <v/>
      </c>
      <c r="AB21" s="146" t="str">
        <f>IFERROR(VLOOKUP($B21&amp;AB$1,'宅直データ (２)'!$A:$H,8,FALSE),"")</f>
        <v/>
      </c>
      <c r="AC21" s="146" t="str">
        <f>IFERROR(VLOOKUP($B21&amp;AC$1,'宅直データ (２)'!$A:$H,8,FALSE),"")</f>
        <v/>
      </c>
      <c r="AD21" s="146" t="str">
        <f>IFERROR(VLOOKUP($B21&amp;AD$1,'宅直データ (２)'!$A:$H,8,FALSE),"")</f>
        <v/>
      </c>
      <c r="AE21" s="146" t="str">
        <f>IFERROR(VLOOKUP($B21&amp;AE$1,'宅直データ (２)'!$A:$H,8,FALSE),"")</f>
        <v/>
      </c>
      <c r="AF21" s="146" t="str">
        <f>IFERROR(VLOOKUP($B21&amp;AF$1,'宅直データ (２)'!$A:$H,8,FALSE),"")</f>
        <v/>
      </c>
      <c r="AG21" s="146" t="str">
        <f>IFERROR(VLOOKUP($B21&amp;AG$1,'宅直データ (２)'!$A:$H,8,FALSE),"")</f>
        <v/>
      </c>
      <c r="AH21" s="144" t="str">
        <f>IFERROR(VLOOKUP($B21&amp;AH$1,'宅直データ (２)'!$A:$H,8,FALSE),"")</f>
        <v/>
      </c>
    </row>
    <row r="22" spans="1:34" s="37" customFormat="1" ht="13.15" customHeight="1" x14ac:dyDescent="0.2">
      <c r="A22" s="142">
        <f>IFERROR(IF(A21+1&lt;=MAX('デイリーデータ (2)'!G:G),A21+1,""),"")</f>
        <v>8</v>
      </c>
      <c r="B22" s="143" t="str">
        <f t="shared" si="12"/>
        <v>33485</v>
      </c>
      <c r="C22" s="144" t="str">
        <f t="shared" si="13"/>
        <v>平田 真奈美</v>
      </c>
      <c r="D22" s="145" t="str">
        <f>IFERROR(VLOOKUP($B22&amp;D$1,'宅直データ (２)'!$A:$H,8,FALSE),"")</f>
        <v/>
      </c>
      <c r="E22" s="146" t="str">
        <f>IFERROR(VLOOKUP($B22&amp;E$1,'宅直データ (２)'!$A:$H,8,FALSE),"")</f>
        <v/>
      </c>
      <c r="F22" s="146" t="str">
        <f>IFERROR(VLOOKUP($B22&amp;F$1,'宅直データ (２)'!$A:$H,8,FALSE),"")</f>
        <v/>
      </c>
      <c r="G22" s="146" t="str">
        <f>IFERROR(VLOOKUP($B22&amp;G$1,'宅直データ (２)'!$A:$H,8,FALSE),"")</f>
        <v/>
      </c>
      <c r="H22" s="146" t="str">
        <f>IFERROR(VLOOKUP($B22&amp;H$1,'宅直データ (２)'!$A:$H,8,FALSE),"")</f>
        <v/>
      </c>
      <c r="I22" s="146" t="str">
        <f>IFERROR(VLOOKUP($B22&amp;I$1,'宅直データ (２)'!$A:$H,8,FALSE),"")</f>
        <v/>
      </c>
      <c r="J22" s="146" t="str">
        <f>IFERROR(VLOOKUP($B22&amp;J$1,'宅直データ (２)'!$A:$H,8,FALSE),"")</f>
        <v/>
      </c>
      <c r="K22" s="146" t="str">
        <f>IFERROR(VLOOKUP($B22&amp;K$1,'宅直データ (２)'!$A:$H,8,FALSE),"")</f>
        <v/>
      </c>
      <c r="L22" s="146" t="str">
        <f>IFERROR(VLOOKUP($B22&amp;L$1,'宅直データ (２)'!$A:$H,8,FALSE),"")</f>
        <v/>
      </c>
      <c r="M22" s="146" t="str">
        <f>IFERROR(VLOOKUP($B22&amp;M$1,'宅直データ (２)'!$A:$H,8,FALSE),"")</f>
        <v/>
      </c>
      <c r="N22" s="146" t="str">
        <f>IFERROR(VLOOKUP($B22&amp;N$1,'宅直データ (２)'!$A:$H,8,FALSE),"")</f>
        <v/>
      </c>
      <c r="O22" s="146" t="str">
        <f>IFERROR(VLOOKUP($B22&amp;O$1,'宅直データ (２)'!$A:$H,8,FALSE),"")</f>
        <v/>
      </c>
      <c r="P22" s="146" t="str">
        <f>IFERROR(VLOOKUP($B22&amp;P$1,'宅直データ (２)'!$A:$H,8,FALSE),"")</f>
        <v/>
      </c>
      <c r="Q22" s="146" t="str">
        <f>IFERROR(VLOOKUP($B22&amp;Q$1,'宅直データ (２)'!$A:$H,8,FALSE),"")</f>
        <v/>
      </c>
      <c r="R22" s="146" t="str">
        <f>IFERROR(VLOOKUP($B22&amp;R$1,'宅直データ (２)'!$A:$H,8,FALSE),"")</f>
        <v/>
      </c>
      <c r="S22" s="146" t="str">
        <f>IFERROR(VLOOKUP($B22&amp;S$1,'宅直データ (２)'!$A:$H,8,FALSE),"")</f>
        <v/>
      </c>
      <c r="T22" s="146" t="str">
        <f>IFERROR(VLOOKUP($B22&amp;T$1,'宅直データ (２)'!$A:$H,8,FALSE),"")</f>
        <v/>
      </c>
      <c r="U22" s="146" t="str">
        <f>IFERROR(VLOOKUP($B22&amp;U$1,'宅直データ (２)'!$A:$H,8,FALSE),"")</f>
        <v/>
      </c>
      <c r="V22" s="146" t="str">
        <f>IFERROR(VLOOKUP($B22&amp;V$1,'宅直データ (２)'!$A:$H,8,FALSE),"")</f>
        <v/>
      </c>
      <c r="W22" s="146" t="str">
        <f>IFERROR(VLOOKUP($B22&amp;W$1,'宅直データ (２)'!$A:$H,8,FALSE),"")</f>
        <v/>
      </c>
      <c r="X22" s="146" t="str">
        <f>IFERROR(VLOOKUP($B22&amp;X$1,'宅直データ (２)'!$A:$H,8,FALSE),"")</f>
        <v/>
      </c>
      <c r="Y22" s="146" t="str">
        <f>IFERROR(VLOOKUP($B22&amp;Y$1,'宅直データ (２)'!$A:$H,8,FALSE),"")</f>
        <v/>
      </c>
      <c r="Z22" s="146" t="str">
        <f>IFERROR(VLOOKUP($B22&amp;Z$1,'宅直データ (２)'!$A:$H,8,FALSE),"")</f>
        <v/>
      </c>
      <c r="AA22" s="146" t="str">
        <f>IFERROR(VLOOKUP($B22&amp;AA$1,'宅直データ (２)'!$A:$H,8,FALSE),"")</f>
        <v/>
      </c>
      <c r="AB22" s="146" t="str">
        <f>IFERROR(VLOOKUP($B22&amp;AB$1,'宅直データ (２)'!$A:$H,8,FALSE),"")</f>
        <v/>
      </c>
      <c r="AC22" s="146" t="str">
        <f>IFERROR(VLOOKUP($B22&amp;AC$1,'宅直データ (２)'!$A:$H,8,FALSE),"")</f>
        <v/>
      </c>
      <c r="AD22" s="146" t="str">
        <f>IFERROR(VLOOKUP($B22&amp;AD$1,'宅直データ (２)'!$A:$H,8,FALSE),"")</f>
        <v/>
      </c>
      <c r="AE22" s="146" t="str">
        <f>IFERROR(VLOOKUP($B22&amp;AE$1,'宅直データ (２)'!$A:$H,8,FALSE),"")</f>
        <v/>
      </c>
      <c r="AF22" s="146" t="str">
        <f>IFERROR(VLOOKUP($B22&amp;AF$1,'宅直データ (２)'!$A:$H,8,FALSE),"")</f>
        <v/>
      </c>
      <c r="AG22" s="146" t="str">
        <f>IFERROR(VLOOKUP($B22&amp;AG$1,'宅直データ (２)'!$A:$H,8,FALSE),"")</f>
        <v/>
      </c>
      <c r="AH22" s="144" t="str">
        <f>IFERROR(VLOOKUP($B22&amp;AH$1,'宅直データ (２)'!$A:$H,8,FALSE),"")</f>
        <v/>
      </c>
    </row>
    <row r="23" spans="1:34" s="37" customFormat="1" ht="13.15" customHeight="1" x14ac:dyDescent="0.2">
      <c r="A23" s="142">
        <f>IFERROR(IF(A22+1&lt;=MAX('デイリーデータ (2)'!G:G),A22+1,""),"")</f>
        <v>9</v>
      </c>
      <c r="B23" s="143" t="str">
        <f t="shared" si="12"/>
        <v>37584</v>
      </c>
      <c r="C23" s="144" t="str">
        <f t="shared" si="13"/>
        <v>大橋 効</v>
      </c>
      <c r="D23" s="145" t="str">
        <f>IFERROR(VLOOKUP($B23&amp;D$1,'宅直データ (２)'!$A:$H,8,FALSE),"")</f>
        <v/>
      </c>
      <c r="E23" s="146" t="str">
        <f>IFERROR(VLOOKUP($B23&amp;E$1,'宅直データ (２)'!$A:$H,8,FALSE),"")</f>
        <v/>
      </c>
      <c r="F23" s="146" t="str">
        <f>IFERROR(VLOOKUP($B23&amp;F$1,'宅直データ (２)'!$A:$H,8,FALSE),"")</f>
        <v/>
      </c>
      <c r="G23" s="146" t="str">
        <f>IFERROR(VLOOKUP($B23&amp;G$1,'宅直データ (２)'!$A:$H,8,FALSE),"")</f>
        <v/>
      </c>
      <c r="H23" s="146" t="str">
        <f>IFERROR(VLOOKUP($B23&amp;H$1,'宅直データ (２)'!$A:$H,8,FALSE),"")</f>
        <v/>
      </c>
      <c r="I23" s="146" t="str">
        <f>IFERROR(VLOOKUP($B23&amp;I$1,'宅直データ (２)'!$A:$H,8,FALSE),"")</f>
        <v/>
      </c>
      <c r="J23" s="146" t="str">
        <f>IFERROR(VLOOKUP($B23&amp;J$1,'宅直データ (２)'!$A:$H,8,FALSE),"")</f>
        <v/>
      </c>
      <c r="K23" s="146" t="str">
        <f>IFERROR(VLOOKUP($B23&amp;K$1,'宅直データ (２)'!$A:$H,8,FALSE),"")</f>
        <v/>
      </c>
      <c r="L23" s="146" t="str">
        <f>IFERROR(VLOOKUP($B23&amp;L$1,'宅直データ (２)'!$A:$H,8,FALSE),"")</f>
        <v/>
      </c>
      <c r="M23" s="146" t="str">
        <f>IFERROR(VLOOKUP($B23&amp;M$1,'宅直データ (２)'!$A:$H,8,FALSE),"")</f>
        <v/>
      </c>
      <c r="N23" s="146" t="str">
        <f>IFERROR(VLOOKUP($B23&amp;N$1,'宅直データ (２)'!$A:$H,8,FALSE),"")</f>
        <v/>
      </c>
      <c r="O23" s="146" t="str">
        <f>IFERROR(VLOOKUP($B23&amp;O$1,'宅直データ (２)'!$A:$H,8,FALSE),"")</f>
        <v/>
      </c>
      <c r="P23" s="146" t="str">
        <f>IFERROR(VLOOKUP($B23&amp;P$1,'宅直データ (２)'!$A:$H,8,FALSE),"")</f>
        <v/>
      </c>
      <c r="Q23" s="146" t="str">
        <f>IFERROR(VLOOKUP($B23&amp;Q$1,'宅直データ (２)'!$A:$H,8,FALSE),"")</f>
        <v/>
      </c>
      <c r="R23" s="146" t="str">
        <f>IFERROR(VLOOKUP($B23&amp;R$1,'宅直データ (２)'!$A:$H,8,FALSE),"")</f>
        <v/>
      </c>
      <c r="S23" s="146" t="str">
        <f>IFERROR(VLOOKUP($B23&amp;S$1,'宅直データ (２)'!$A:$H,8,FALSE),"")</f>
        <v/>
      </c>
      <c r="T23" s="146" t="str">
        <f>IFERROR(VLOOKUP($B23&amp;T$1,'宅直データ (２)'!$A:$H,8,FALSE),"")</f>
        <v/>
      </c>
      <c r="U23" s="146" t="str">
        <f>IFERROR(VLOOKUP($B23&amp;U$1,'宅直データ (２)'!$A:$H,8,FALSE),"")</f>
        <v/>
      </c>
      <c r="V23" s="146" t="str">
        <f>IFERROR(VLOOKUP($B23&amp;V$1,'宅直データ (２)'!$A:$H,8,FALSE),"")</f>
        <v/>
      </c>
      <c r="W23" s="146" t="str">
        <f>IFERROR(VLOOKUP($B23&amp;W$1,'宅直データ (２)'!$A:$H,8,FALSE),"")</f>
        <v/>
      </c>
      <c r="X23" s="146" t="str">
        <f>IFERROR(VLOOKUP($B23&amp;X$1,'宅直データ (２)'!$A:$H,8,FALSE),"")</f>
        <v/>
      </c>
      <c r="Y23" s="146" t="str">
        <f>IFERROR(VLOOKUP($B23&amp;Y$1,'宅直データ (２)'!$A:$H,8,FALSE),"")</f>
        <v/>
      </c>
      <c r="Z23" s="146" t="str">
        <f>IFERROR(VLOOKUP($B23&amp;Z$1,'宅直データ (２)'!$A:$H,8,FALSE),"")</f>
        <v/>
      </c>
      <c r="AA23" s="146" t="str">
        <f>IFERROR(VLOOKUP($B23&amp;AA$1,'宅直データ (２)'!$A:$H,8,FALSE),"")</f>
        <v/>
      </c>
      <c r="AB23" s="146" t="str">
        <f>IFERROR(VLOOKUP($B23&amp;AB$1,'宅直データ (２)'!$A:$H,8,FALSE),"")</f>
        <v/>
      </c>
      <c r="AC23" s="146" t="str">
        <f>IFERROR(VLOOKUP($B23&amp;AC$1,'宅直データ (２)'!$A:$H,8,FALSE),"")</f>
        <v/>
      </c>
      <c r="AD23" s="146" t="str">
        <f>IFERROR(VLOOKUP($B23&amp;AD$1,'宅直データ (２)'!$A:$H,8,FALSE),"")</f>
        <v/>
      </c>
      <c r="AE23" s="146" t="str">
        <f>IFERROR(VLOOKUP($B23&amp;AE$1,'宅直データ (２)'!$A:$H,8,FALSE),"")</f>
        <v/>
      </c>
      <c r="AF23" s="146" t="str">
        <f>IFERROR(VLOOKUP($B23&amp;AF$1,'宅直データ (２)'!$A:$H,8,FALSE),"")</f>
        <v/>
      </c>
      <c r="AG23" s="146" t="str">
        <f>IFERROR(VLOOKUP($B23&amp;AG$1,'宅直データ (２)'!$A:$H,8,FALSE),"")</f>
        <v/>
      </c>
      <c r="AH23" s="144" t="str">
        <f>IFERROR(VLOOKUP($B23&amp;AH$1,'宅直データ (２)'!$A:$H,8,FALSE),"")</f>
        <v/>
      </c>
    </row>
    <row r="24" spans="1:34" s="37" customFormat="1" ht="13.15" customHeight="1" x14ac:dyDescent="0.2">
      <c r="A24" s="142">
        <f>IFERROR(IF(A23+1&lt;=MAX('デイリーデータ (2)'!G:G),A23+1,""),"")</f>
        <v>10</v>
      </c>
      <c r="B24" s="143" t="str">
        <f t="shared" si="12"/>
        <v>37601</v>
      </c>
      <c r="C24" s="144" t="str">
        <f t="shared" si="13"/>
        <v>山本 浩之</v>
      </c>
      <c r="D24" s="145" t="str">
        <f>IFERROR(VLOOKUP($B24&amp;D$1,'宅直データ (２)'!$A:$H,8,FALSE),"")</f>
        <v/>
      </c>
      <c r="E24" s="146" t="str">
        <f>IFERROR(VLOOKUP($B24&amp;E$1,'宅直データ (２)'!$A:$H,8,FALSE),"")</f>
        <v/>
      </c>
      <c r="F24" s="146" t="str">
        <f>IFERROR(VLOOKUP($B24&amp;F$1,'宅直データ (２)'!$A:$H,8,FALSE),"")</f>
        <v/>
      </c>
      <c r="G24" s="146" t="str">
        <f>IFERROR(VLOOKUP($B24&amp;G$1,'宅直データ (２)'!$A:$H,8,FALSE),"")</f>
        <v/>
      </c>
      <c r="H24" s="146" t="str">
        <f>IFERROR(VLOOKUP($B24&amp;H$1,'宅直データ (２)'!$A:$H,8,FALSE),"")</f>
        <v/>
      </c>
      <c r="I24" s="146" t="str">
        <f>IFERROR(VLOOKUP($B24&amp;I$1,'宅直データ (２)'!$A:$H,8,FALSE),"")</f>
        <v/>
      </c>
      <c r="J24" s="146" t="str">
        <f>IFERROR(VLOOKUP($B24&amp;J$1,'宅直データ (２)'!$A:$H,8,FALSE),"")</f>
        <v/>
      </c>
      <c r="K24" s="146" t="str">
        <f>IFERROR(VLOOKUP($B24&amp;K$1,'宅直データ (２)'!$A:$H,8,FALSE),"")</f>
        <v/>
      </c>
      <c r="L24" s="146" t="str">
        <f>IFERROR(VLOOKUP($B24&amp;L$1,'宅直データ (２)'!$A:$H,8,FALSE),"")</f>
        <v/>
      </c>
      <c r="M24" s="146" t="str">
        <f>IFERROR(VLOOKUP($B24&amp;M$1,'宅直データ (２)'!$A:$H,8,FALSE),"")</f>
        <v/>
      </c>
      <c r="N24" s="146" t="str">
        <f>IFERROR(VLOOKUP($B24&amp;N$1,'宅直データ (２)'!$A:$H,8,FALSE),"")</f>
        <v/>
      </c>
      <c r="O24" s="146" t="str">
        <f>IFERROR(VLOOKUP($B24&amp;O$1,'宅直データ (２)'!$A:$H,8,FALSE),"")</f>
        <v/>
      </c>
      <c r="P24" s="146" t="str">
        <f>IFERROR(VLOOKUP($B24&amp;P$1,'宅直データ (２)'!$A:$H,8,FALSE),"")</f>
        <v/>
      </c>
      <c r="Q24" s="146" t="str">
        <f>IFERROR(VLOOKUP($B24&amp;Q$1,'宅直データ (２)'!$A:$H,8,FALSE),"")</f>
        <v/>
      </c>
      <c r="R24" s="146" t="str">
        <f>IFERROR(VLOOKUP($B24&amp;R$1,'宅直データ (２)'!$A:$H,8,FALSE),"")</f>
        <v/>
      </c>
      <c r="S24" s="146" t="str">
        <f>IFERROR(VLOOKUP($B24&amp;S$1,'宅直データ (２)'!$A:$H,8,FALSE),"")</f>
        <v/>
      </c>
      <c r="T24" s="146" t="str">
        <f>IFERROR(VLOOKUP($B24&amp;T$1,'宅直データ (２)'!$A:$H,8,FALSE),"")</f>
        <v/>
      </c>
      <c r="U24" s="146" t="str">
        <f>IFERROR(VLOOKUP($B24&amp;U$1,'宅直データ (２)'!$A:$H,8,FALSE),"")</f>
        <v/>
      </c>
      <c r="V24" s="146" t="str">
        <f>IFERROR(VLOOKUP($B24&amp;V$1,'宅直データ (２)'!$A:$H,8,FALSE),"")</f>
        <v/>
      </c>
      <c r="W24" s="146" t="str">
        <f>IFERROR(VLOOKUP($B24&amp;W$1,'宅直データ (２)'!$A:$H,8,FALSE),"")</f>
        <v/>
      </c>
      <c r="X24" s="146" t="str">
        <f>IFERROR(VLOOKUP($B24&amp;X$1,'宅直データ (２)'!$A:$H,8,FALSE),"")</f>
        <v/>
      </c>
      <c r="Y24" s="146" t="str">
        <f>IFERROR(VLOOKUP($B24&amp;Y$1,'宅直データ (２)'!$A:$H,8,FALSE),"")</f>
        <v/>
      </c>
      <c r="Z24" s="146" t="str">
        <f>IFERROR(VLOOKUP($B24&amp;Z$1,'宅直データ (２)'!$A:$H,8,FALSE),"")</f>
        <v/>
      </c>
      <c r="AA24" s="146" t="str">
        <f>IFERROR(VLOOKUP($B24&amp;AA$1,'宅直データ (２)'!$A:$H,8,FALSE),"")</f>
        <v/>
      </c>
      <c r="AB24" s="146" t="str">
        <f>IFERROR(VLOOKUP($B24&amp;AB$1,'宅直データ (２)'!$A:$H,8,FALSE),"")</f>
        <v/>
      </c>
      <c r="AC24" s="146" t="str">
        <f>IFERROR(VLOOKUP($B24&amp;AC$1,'宅直データ (２)'!$A:$H,8,FALSE),"")</f>
        <v/>
      </c>
      <c r="AD24" s="146" t="str">
        <f>IFERROR(VLOOKUP($B24&amp;AD$1,'宅直データ (２)'!$A:$H,8,FALSE),"")</f>
        <v/>
      </c>
      <c r="AE24" s="146" t="str">
        <f>IFERROR(VLOOKUP($B24&amp;AE$1,'宅直データ (２)'!$A:$H,8,FALSE),"")</f>
        <v/>
      </c>
      <c r="AF24" s="146" t="str">
        <f>IFERROR(VLOOKUP($B24&amp;AF$1,'宅直データ (２)'!$A:$H,8,FALSE),"")</f>
        <v/>
      </c>
      <c r="AG24" s="146" t="str">
        <f>IFERROR(VLOOKUP($B24&amp;AG$1,'宅直データ (２)'!$A:$H,8,FALSE),"")</f>
        <v/>
      </c>
      <c r="AH24" s="144" t="str">
        <f>IFERROR(VLOOKUP($B24&amp;AH$1,'宅直データ (２)'!$A:$H,8,FALSE),"")</f>
        <v/>
      </c>
    </row>
    <row r="25" spans="1:34" s="37" customFormat="1" ht="13.15" customHeight="1" x14ac:dyDescent="0.2">
      <c r="A25" s="142">
        <f>IFERROR(IF(A24+1&lt;=MAX('デイリーデータ (2)'!G:G),A24+1,""),"")</f>
        <v>11</v>
      </c>
      <c r="B25" s="143" t="str">
        <f t="shared" si="12"/>
        <v>39805</v>
      </c>
      <c r="C25" s="144" t="str">
        <f t="shared" si="13"/>
        <v>南 博之</v>
      </c>
      <c r="D25" s="145" t="str">
        <f>IFERROR(VLOOKUP($B25&amp;D$1,'宅直データ (２)'!$A:$H,8,FALSE),"")</f>
        <v/>
      </c>
      <c r="E25" s="146" t="str">
        <f>IFERROR(VLOOKUP($B25&amp;E$1,'宅直データ (２)'!$A:$H,8,FALSE),"")</f>
        <v/>
      </c>
      <c r="F25" s="146" t="str">
        <f>IFERROR(VLOOKUP($B25&amp;F$1,'宅直データ (２)'!$A:$H,8,FALSE),"")</f>
        <v/>
      </c>
      <c r="G25" s="146" t="str">
        <f>IFERROR(VLOOKUP($B25&amp;G$1,'宅直データ (２)'!$A:$H,8,FALSE),"")</f>
        <v/>
      </c>
      <c r="H25" s="146" t="str">
        <f>IFERROR(VLOOKUP($B25&amp;H$1,'宅直データ (２)'!$A:$H,8,FALSE),"")</f>
        <v/>
      </c>
      <c r="I25" s="146" t="str">
        <f>IFERROR(VLOOKUP($B25&amp;I$1,'宅直データ (２)'!$A:$H,8,FALSE),"")</f>
        <v/>
      </c>
      <c r="J25" s="146" t="str">
        <f>IFERROR(VLOOKUP($B25&amp;J$1,'宅直データ (２)'!$A:$H,8,FALSE),"")</f>
        <v/>
      </c>
      <c r="K25" s="146" t="str">
        <f>IFERROR(VLOOKUP($B25&amp;K$1,'宅直データ (２)'!$A:$H,8,FALSE),"")</f>
        <v/>
      </c>
      <c r="L25" s="146" t="str">
        <f>IFERROR(VLOOKUP($B25&amp;L$1,'宅直データ (２)'!$A:$H,8,FALSE),"")</f>
        <v/>
      </c>
      <c r="M25" s="146" t="str">
        <f>IFERROR(VLOOKUP($B25&amp;M$1,'宅直データ (２)'!$A:$H,8,FALSE),"")</f>
        <v/>
      </c>
      <c r="N25" s="146" t="str">
        <f>IFERROR(VLOOKUP($B25&amp;N$1,'宅直データ (２)'!$A:$H,8,FALSE),"")</f>
        <v/>
      </c>
      <c r="O25" s="146" t="str">
        <f>IFERROR(VLOOKUP($B25&amp;O$1,'宅直データ (２)'!$A:$H,8,FALSE),"")</f>
        <v/>
      </c>
      <c r="P25" s="146" t="str">
        <f>IFERROR(VLOOKUP($B25&amp;P$1,'宅直データ (２)'!$A:$H,8,FALSE),"")</f>
        <v/>
      </c>
      <c r="Q25" s="146" t="str">
        <f>IFERROR(VLOOKUP($B25&amp;Q$1,'宅直データ (２)'!$A:$H,8,FALSE),"")</f>
        <v/>
      </c>
      <c r="R25" s="146" t="str">
        <f>IFERROR(VLOOKUP($B25&amp;R$1,'宅直データ (２)'!$A:$H,8,FALSE),"")</f>
        <v/>
      </c>
      <c r="S25" s="146" t="str">
        <f>IFERROR(VLOOKUP($B25&amp;S$1,'宅直データ (２)'!$A:$H,8,FALSE),"")</f>
        <v/>
      </c>
      <c r="T25" s="146" t="str">
        <f>IFERROR(VLOOKUP($B25&amp;T$1,'宅直データ (２)'!$A:$H,8,FALSE),"")</f>
        <v/>
      </c>
      <c r="U25" s="146" t="str">
        <f>IFERROR(VLOOKUP($B25&amp;U$1,'宅直データ (２)'!$A:$H,8,FALSE),"")</f>
        <v/>
      </c>
      <c r="V25" s="146" t="str">
        <f>IFERROR(VLOOKUP($B25&amp;V$1,'宅直データ (２)'!$A:$H,8,FALSE),"")</f>
        <v/>
      </c>
      <c r="W25" s="146" t="str">
        <f>IFERROR(VLOOKUP($B25&amp;W$1,'宅直データ (２)'!$A:$H,8,FALSE),"")</f>
        <v/>
      </c>
      <c r="X25" s="146" t="str">
        <f>IFERROR(VLOOKUP($B25&amp;X$1,'宅直データ (２)'!$A:$H,8,FALSE),"")</f>
        <v/>
      </c>
      <c r="Y25" s="146" t="str">
        <f>IFERROR(VLOOKUP($B25&amp;Y$1,'宅直データ (２)'!$A:$H,8,FALSE),"")</f>
        <v/>
      </c>
      <c r="Z25" s="146" t="str">
        <f>IFERROR(VLOOKUP($B25&amp;Z$1,'宅直データ (２)'!$A:$H,8,FALSE),"")</f>
        <v/>
      </c>
      <c r="AA25" s="146" t="str">
        <f>IFERROR(VLOOKUP($B25&amp;AA$1,'宅直データ (２)'!$A:$H,8,FALSE),"")</f>
        <v/>
      </c>
      <c r="AB25" s="146" t="str">
        <f>IFERROR(VLOOKUP($B25&amp;AB$1,'宅直データ (２)'!$A:$H,8,FALSE),"")</f>
        <v/>
      </c>
      <c r="AC25" s="146" t="str">
        <f>IFERROR(VLOOKUP($B25&amp;AC$1,'宅直データ (２)'!$A:$H,8,FALSE),"")</f>
        <v/>
      </c>
      <c r="AD25" s="146" t="str">
        <f>IFERROR(VLOOKUP($B25&amp;AD$1,'宅直データ (２)'!$A:$H,8,FALSE),"")</f>
        <v/>
      </c>
      <c r="AE25" s="146" t="str">
        <f>IFERROR(VLOOKUP($B25&amp;AE$1,'宅直データ (２)'!$A:$H,8,FALSE),"")</f>
        <v/>
      </c>
      <c r="AF25" s="146" t="str">
        <f>IFERROR(VLOOKUP($B25&amp;AF$1,'宅直データ (２)'!$A:$H,8,FALSE),"")</f>
        <v/>
      </c>
      <c r="AG25" s="146" t="str">
        <f>IFERROR(VLOOKUP($B25&amp;AG$1,'宅直データ (２)'!$A:$H,8,FALSE),"")</f>
        <v/>
      </c>
      <c r="AH25" s="144" t="str">
        <f>IFERROR(VLOOKUP($B25&amp;AH$1,'宅直データ (２)'!$A:$H,8,FALSE),"")</f>
        <v/>
      </c>
    </row>
    <row r="26" spans="1:34" s="37" customFormat="1" ht="13.15" customHeight="1" x14ac:dyDescent="0.2">
      <c r="A26" s="142">
        <f>IFERROR(IF(A25+1&lt;=MAX('デイリーデータ (2)'!G:G),A25+1,""),"")</f>
        <v>12</v>
      </c>
      <c r="B26" s="143" t="str">
        <f t="shared" si="12"/>
        <v>42503</v>
      </c>
      <c r="C26" s="144" t="str">
        <f t="shared" si="13"/>
        <v>澤野 正樹</v>
      </c>
      <c r="D26" s="145" t="str">
        <f>IFERROR(VLOOKUP($B26&amp;D$1,'宅直データ (２)'!$A:$H,8,FALSE),"")</f>
        <v/>
      </c>
      <c r="E26" s="146" t="str">
        <f>IFERROR(VLOOKUP($B26&amp;E$1,'宅直データ (２)'!$A:$H,8,FALSE),"")</f>
        <v/>
      </c>
      <c r="F26" s="146" t="str">
        <f>IFERROR(VLOOKUP($B26&amp;F$1,'宅直データ (２)'!$A:$H,8,FALSE),"")</f>
        <v/>
      </c>
      <c r="G26" s="146" t="str">
        <f>IFERROR(VLOOKUP($B26&amp;G$1,'宅直データ (２)'!$A:$H,8,FALSE),"")</f>
        <v/>
      </c>
      <c r="H26" s="146" t="str">
        <f>IFERROR(VLOOKUP($B26&amp;H$1,'宅直データ (２)'!$A:$H,8,FALSE),"")</f>
        <v/>
      </c>
      <c r="I26" s="146" t="str">
        <f>IFERROR(VLOOKUP($B26&amp;I$1,'宅直データ (２)'!$A:$H,8,FALSE),"")</f>
        <v/>
      </c>
      <c r="J26" s="146" t="str">
        <f>IFERROR(VLOOKUP($B26&amp;J$1,'宅直データ (２)'!$A:$H,8,FALSE),"")</f>
        <v/>
      </c>
      <c r="K26" s="146" t="str">
        <f>IFERROR(VLOOKUP($B26&amp;K$1,'宅直データ (２)'!$A:$H,8,FALSE),"")</f>
        <v/>
      </c>
      <c r="L26" s="146" t="str">
        <f>IFERROR(VLOOKUP($B26&amp;L$1,'宅直データ (２)'!$A:$H,8,FALSE),"")</f>
        <v/>
      </c>
      <c r="M26" s="146" t="str">
        <f>IFERROR(VLOOKUP($B26&amp;M$1,'宅直データ (２)'!$A:$H,8,FALSE),"")</f>
        <v/>
      </c>
      <c r="N26" s="146" t="str">
        <f>IFERROR(VLOOKUP($B26&amp;N$1,'宅直データ (２)'!$A:$H,8,FALSE),"")</f>
        <v/>
      </c>
      <c r="O26" s="146" t="str">
        <f>IFERROR(VLOOKUP($B26&amp;O$1,'宅直データ (２)'!$A:$H,8,FALSE),"")</f>
        <v/>
      </c>
      <c r="P26" s="146" t="str">
        <f>IFERROR(VLOOKUP($B26&amp;P$1,'宅直データ (２)'!$A:$H,8,FALSE),"")</f>
        <v/>
      </c>
      <c r="Q26" s="146" t="str">
        <f>IFERROR(VLOOKUP($B26&amp;Q$1,'宅直データ (２)'!$A:$H,8,FALSE),"")</f>
        <v/>
      </c>
      <c r="R26" s="146" t="str">
        <f>IFERROR(VLOOKUP($B26&amp;R$1,'宅直データ (２)'!$A:$H,8,FALSE),"")</f>
        <v/>
      </c>
      <c r="S26" s="146" t="str">
        <f>IFERROR(VLOOKUP($B26&amp;S$1,'宅直データ (２)'!$A:$H,8,FALSE),"")</f>
        <v/>
      </c>
      <c r="T26" s="146" t="str">
        <f>IFERROR(VLOOKUP($B26&amp;T$1,'宅直データ (２)'!$A:$H,8,FALSE),"")</f>
        <v/>
      </c>
      <c r="U26" s="146" t="str">
        <f>IFERROR(VLOOKUP($B26&amp;U$1,'宅直データ (２)'!$A:$H,8,FALSE),"")</f>
        <v/>
      </c>
      <c r="V26" s="146" t="str">
        <f>IFERROR(VLOOKUP($B26&amp;V$1,'宅直データ (２)'!$A:$H,8,FALSE),"")</f>
        <v/>
      </c>
      <c r="W26" s="146" t="str">
        <f>IFERROR(VLOOKUP($B26&amp;W$1,'宅直データ (２)'!$A:$H,8,FALSE),"")</f>
        <v/>
      </c>
      <c r="X26" s="146" t="str">
        <f>IFERROR(VLOOKUP($B26&amp;X$1,'宅直データ (２)'!$A:$H,8,FALSE),"")</f>
        <v/>
      </c>
      <c r="Y26" s="146" t="str">
        <f>IFERROR(VLOOKUP($B26&amp;Y$1,'宅直データ (２)'!$A:$H,8,FALSE),"")</f>
        <v/>
      </c>
      <c r="Z26" s="146" t="str">
        <f>IFERROR(VLOOKUP($B26&amp;Z$1,'宅直データ (２)'!$A:$H,8,FALSE),"")</f>
        <v/>
      </c>
      <c r="AA26" s="146" t="str">
        <f>IFERROR(VLOOKUP($B26&amp;AA$1,'宅直データ (２)'!$A:$H,8,FALSE),"")</f>
        <v/>
      </c>
      <c r="AB26" s="146" t="str">
        <f>IFERROR(VLOOKUP($B26&amp;AB$1,'宅直データ (２)'!$A:$H,8,FALSE),"")</f>
        <v/>
      </c>
      <c r="AC26" s="146" t="str">
        <f>IFERROR(VLOOKUP($B26&amp;AC$1,'宅直データ (２)'!$A:$H,8,FALSE),"")</f>
        <v/>
      </c>
      <c r="AD26" s="146" t="str">
        <f>IFERROR(VLOOKUP($B26&amp;AD$1,'宅直データ (２)'!$A:$H,8,FALSE),"")</f>
        <v/>
      </c>
      <c r="AE26" s="146" t="str">
        <f>IFERROR(VLOOKUP($B26&amp;AE$1,'宅直データ (２)'!$A:$H,8,FALSE),"")</f>
        <v/>
      </c>
      <c r="AF26" s="146" t="str">
        <f>IFERROR(VLOOKUP($B26&amp;AF$1,'宅直データ (２)'!$A:$H,8,FALSE),"")</f>
        <v/>
      </c>
      <c r="AG26" s="146" t="str">
        <f>IFERROR(VLOOKUP($B26&amp;AG$1,'宅直データ (２)'!$A:$H,8,FALSE),"")</f>
        <v/>
      </c>
      <c r="AH26" s="144" t="str">
        <f>IFERROR(VLOOKUP($B26&amp;AH$1,'宅直データ (２)'!$A:$H,8,FALSE),"")</f>
        <v/>
      </c>
    </row>
    <row r="27" spans="1:34" s="37" customFormat="1" ht="13.15" customHeight="1" x14ac:dyDescent="0.2">
      <c r="A27" s="142">
        <f>IFERROR(IF(A26+1&lt;=MAX('デイリーデータ (2)'!G:G),A26+1,""),"")</f>
        <v>13</v>
      </c>
      <c r="B27" s="143" t="str">
        <f t="shared" si="12"/>
        <v>46963</v>
      </c>
      <c r="C27" s="144" t="str">
        <f t="shared" si="13"/>
        <v>清水 和弥</v>
      </c>
      <c r="D27" s="145" t="str">
        <f>IFERROR(VLOOKUP($B27&amp;D$1,'宅直データ (２)'!$A:$H,8,FALSE),"")</f>
        <v/>
      </c>
      <c r="E27" s="146" t="str">
        <f>IFERROR(VLOOKUP($B27&amp;E$1,'宅直データ (２)'!$A:$H,8,FALSE),"")</f>
        <v/>
      </c>
      <c r="F27" s="146" t="str">
        <f>IFERROR(VLOOKUP($B27&amp;F$1,'宅直データ (２)'!$A:$H,8,FALSE),"")</f>
        <v/>
      </c>
      <c r="G27" s="146" t="str">
        <f>IFERROR(VLOOKUP($B27&amp;G$1,'宅直データ (２)'!$A:$H,8,FALSE),"")</f>
        <v/>
      </c>
      <c r="H27" s="146" t="str">
        <f>IFERROR(VLOOKUP($B27&amp;H$1,'宅直データ (２)'!$A:$H,8,FALSE),"")</f>
        <v/>
      </c>
      <c r="I27" s="146" t="str">
        <f>IFERROR(VLOOKUP($B27&amp;I$1,'宅直データ (２)'!$A:$H,8,FALSE),"")</f>
        <v/>
      </c>
      <c r="J27" s="146" t="str">
        <f>IFERROR(VLOOKUP($B27&amp;J$1,'宅直データ (２)'!$A:$H,8,FALSE),"")</f>
        <v/>
      </c>
      <c r="K27" s="146">
        <v>1</v>
      </c>
      <c r="L27" s="146" t="str">
        <f>IFERROR(VLOOKUP($B27&amp;L$1,'宅直データ (２)'!$A:$H,8,FALSE),"")</f>
        <v/>
      </c>
      <c r="M27" s="146" t="str">
        <f>IFERROR(VLOOKUP($B27&amp;M$1,'宅直データ (２)'!$A:$H,8,FALSE),"")</f>
        <v/>
      </c>
      <c r="N27" s="146" t="str">
        <f>IFERROR(VLOOKUP($B27&amp;N$1,'宅直データ (２)'!$A:$H,8,FALSE),"")</f>
        <v/>
      </c>
      <c r="O27" s="146" t="str">
        <f>IFERROR(VLOOKUP($B27&amp;O$1,'宅直データ (２)'!$A:$H,8,FALSE),"")</f>
        <v/>
      </c>
      <c r="P27" s="146" t="str">
        <f>IFERROR(VLOOKUP($B27&amp;P$1,'宅直データ (２)'!$A:$H,8,FALSE),"")</f>
        <v/>
      </c>
      <c r="Q27" s="146" t="str">
        <f>IFERROR(VLOOKUP($B27&amp;Q$1,'宅直データ (２)'!$A:$H,8,FALSE),"")</f>
        <v/>
      </c>
      <c r="R27" s="146" t="str">
        <f>IFERROR(VLOOKUP($B27&amp;R$1,'宅直データ (２)'!$A:$H,8,FALSE),"")</f>
        <v/>
      </c>
      <c r="S27" s="146" t="str">
        <f>IFERROR(VLOOKUP($B27&amp;S$1,'宅直データ (２)'!$A:$H,8,FALSE),"")</f>
        <v/>
      </c>
      <c r="T27" s="146" t="str">
        <f>IFERROR(VLOOKUP($B27&amp;T$1,'宅直データ (２)'!$A:$H,8,FALSE),"")</f>
        <v/>
      </c>
      <c r="U27" s="146" t="str">
        <f>IFERROR(VLOOKUP($B27&amp;U$1,'宅直データ (２)'!$A:$H,8,FALSE),"")</f>
        <v/>
      </c>
      <c r="V27" s="146" t="str">
        <f>IFERROR(VLOOKUP($B27&amp;V$1,'宅直データ (２)'!$A:$H,8,FALSE),"")</f>
        <v/>
      </c>
      <c r="W27" s="146" t="str">
        <f>IFERROR(VLOOKUP($B27&amp;W$1,'宅直データ (２)'!$A:$H,8,FALSE),"")</f>
        <v/>
      </c>
      <c r="X27" s="146" t="str">
        <f>IFERROR(VLOOKUP($B27&amp;X$1,'宅直データ (２)'!$A:$H,8,FALSE),"")</f>
        <v/>
      </c>
      <c r="Y27" s="146" t="str">
        <f>IFERROR(VLOOKUP($B27&amp;Y$1,'宅直データ (２)'!$A:$H,8,FALSE),"")</f>
        <v/>
      </c>
      <c r="Z27" s="146" t="str">
        <f>IFERROR(VLOOKUP($B27&amp;Z$1,'宅直データ (２)'!$A:$H,8,FALSE),"")</f>
        <v/>
      </c>
      <c r="AA27" s="146" t="str">
        <f>IFERROR(VLOOKUP($B27&amp;AA$1,'宅直データ (２)'!$A:$H,8,FALSE),"")</f>
        <v/>
      </c>
      <c r="AB27" s="146" t="str">
        <f>IFERROR(VLOOKUP($B27&amp;AB$1,'宅直データ (２)'!$A:$H,8,FALSE),"")</f>
        <v/>
      </c>
      <c r="AC27" s="146" t="str">
        <f>IFERROR(VLOOKUP($B27&amp;AC$1,'宅直データ (２)'!$A:$H,8,FALSE),"")</f>
        <v/>
      </c>
      <c r="AD27" s="146" t="str">
        <f>IFERROR(VLOOKUP($B27&amp;AD$1,'宅直データ (２)'!$A:$H,8,FALSE),"")</f>
        <v/>
      </c>
      <c r="AE27" s="146" t="str">
        <f>IFERROR(VLOOKUP($B27&amp;AE$1,'宅直データ (２)'!$A:$H,8,FALSE),"")</f>
        <v/>
      </c>
      <c r="AF27" s="146" t="str">
        <f>IFERROR(VLOOKUP($B27&amp;AF$1,'宅直データ (２)'!$A:$H,8,FALSE),"")</f>
        <v/>
      </c>
      <c r="AG27" s="146" t="str">
        <f>IFERROR(VLOOKUP($B27&amp;AG$1,'宅直データ (２)'!$A:$H,8,FALSE),"")</f>
        <v/>
      </c>
      <c r="AH27" s="144" t="str">
        <f>IFERROR(VLOOKUP($B27&amp;AH$1,'宅直データ (２)'!$A:$H,8,FALSE),"")</f>
        <v/>
      </c>
    </row>
    <row r="28" spans="1:34" s="37" customFormat="1" ht="13.15" customHeight="1" x14ac:dyDescent="0.2">
      <c r="A28" s="142">
        <f>IFERROR(IF(A27+1&lt;=MAX('デイリーデータ (2)'!G:G),A27+1,""),"")</f>
        <v>14</v>
      </c>
      <c r="B28" s="143" t="str">
        <f t="shared" si="12"/>
        <v>52687</v>
      </c>
      <c r="C28" s="144" t="str">
        <f t="shared" si="13"/>
        <v>坪野 寿恵</v>
      </c>
      <c r="D28" s="145" t="str">
        <f>IFERROR(VLOOKUP($B28&amp;D$1,'宅直データ (２)'!$A:$H,8,FALSE),"")</f>
        <v/>
      </c>
      <c r="E28" s="146" t="str">
        <f>IFERROR(VLOOKUP($B28&amp;E$1,'宅直データ (２)'!$A:$H,8,FALSE),"")</f>
        <v/>
      </c>
      <c r="F28" s="146" t="str">
        <f>IFERROR(VLOOKUP($B28&amp;F$1,'宅直データ (２)'!$A:$H,8,FALSE),"")</f>
        <v/>
      </c>
      <c r="G28" s="146" t="str">
        <f>IFERROR(VLOOKUP($B28&amp;G$1,'宅直データ (２)'!$A:$H,8,FALSE),"")</f>
        <v/>
      </c>
      <c r="H28" s="146" t="str">
        <f>IFERROR(VLOOKUP($B28&amp;H$1,'宅直データ (２)'!$A:$H,8,FALSE),"")</f>
        <v/>
      </c>
      <c r="I28" s="146" t="str">
        <f>IFERROR(VLOOKUP($B28&amp;I$1,'宅直データ (２)'!$A:$H,8,FALSE),"")</f>
        <v/>
      </c>
      <c r="J28" s="146" t="str">
        <f>IFERROR(VLOOKUP($B28&amp;J$1,'宅直データ (２)'!$A:$H,8,FALSE),"")</f>
        <v/>
      </c>
      <c r="K28" s="146" t="str">
        <f>IFERROR(VLOOKUP($B28&amp;K$1,'宅直データ (２)'!$A:$H,8,FALSE),"")</f>
        <v/>
      </c>
      <c r="L28" s="146" t="str">
        <f>IFERROR(VLOOKUP($B28&amp;L$1,'宅直データ (２)'!$A:$H,8,FALSE),"")</f>
        <v/>
      </c>
      <c r="M28" s="146" t="str">
        <f>IFERROR(VLOOKUP($B28&amp;M$1,'宅直データ (２)'!$A:$H,8,FALSE),"")</f>
        <v/>
      </c>
      <c r="N28" s="146" t="str">
        <f>IFERROR(VLOOKUP($B28&amp;N$1,'宅直データ (２)'!$A:$H,8,FALSE),"")</f>
        <v/>
      </c>
      <c r="O28" s="146" t="str">
        <f>IFERROR(VLOOKUP($B28&amp;O$1,'宅直データ (２)'!$A:$H,8,FALSE),"")</f>
        <v/>
      </c>
      <c r="P28" s="146" t="str">
        <f>IFERROR(VLOOKUP($B28&amp;P$1,'宅直データ (２)'!$A:$H,8,FALSE),"")</f>
        <v/>
      </c>
      <c r="Q28" s="146" t="str">
        <f>IFERROR(VLOOKUP($B28&amp;Q$1,'宅直データ (２)'!$A:$H,8,FALSE),"")</f>
        <v/>
      </c>
      <c r="R28" s="146" t="str">
        <f>IFERROR(VLOOKUP($B28&amp;R$1,'宅直データ (２)'!$A:$H,8,FALSE),"")</f>
        <v/>
      </c>
      <c r="S28" s="146" t="str">
        <f>IFERROR(VLOOKUP($B28&amp;S$1,'宅直データ (２)'!$A:$H,8,FALSE),"")</f>
        <v/>
      </c>
      <c r="T28" s="146" t="str">
        <f>IFERROR(VLOOKUP($B28&amp;T$1,'宅直データ (２)'!$A:$H,8,FALSE),"")</f>
        <v/>
      </c>
      <c r="U28" s="146" t="str">
        <f>IFERROR(VLOOKUP($B28&amp;U$1,'宅直データ (２)'!$A:$H,8,FALSE),"")</f>
        <v/>
      </c>
      <c r="V28" s="146" t="str">
        <f>IFERROR(VLOOKUP($B28&amp;V$1,'宅直データ (２)'!$A:$H,8,FALSE),"")</f>
        <v/>
      </c>
      <c r="W28" s="146" t="str">
        <f>IFERROR(VLOOKUP($B28&amp;W$1,'宅直データ (２)'!$A:$H,8,FALSE),"")</f>
        <v/>
      </c>
      <c r="X28" s="146" t="str">
        <f>IFERROR(VLOOKUP($B28&amp;X$1,'宅直データ (２)'!$A:$H,8,FALSE),"")</f>
        <v/>
      </c>
      <c r="Y28" s="146" t="str">
        <f>IFERROR(VLOOKUP($B28&amp;Y$1,'宅直データ (２)'!$A:$H,8,FALSE),"")</f>
        <v/>
      </c>
      <c r="Z28" s="146" t="str">
        <f>IFERROR(VLOOKUP($B28&amp;Z$1,'宅直データ (２)'!$A:$H,8,FALSE),"")</f>
        <v/>
      </c>
      <c r="AA28" s="146" t="str">
        <f>IFERROR(VLOOKUP($B28&amp;AA$1,'宅直データ (２)'!$A:$H,8,FALSE),"")</f>
        <v/>
      </c>
      <c r="AB28" s="146" t="str">
        <f>IFERROR(VLOOKUP($B28&amp;AB$1,'宅直データ (２)'!$A:$H,8,FALSE),"")</f>
        <v/>
      </c>
      <c r="AC28" s="146" t="str">
        <f>IFERROR(VLOOKUP($B28&amp;AC$1,'宅直データ (２)'!$A:$H,8,FALSE),"")</f>
        <v/>
      </c>
      <c r="AD28" s="146" t="str">
        <f>IFERROR(VLOOKUP($B28&amp;AD$1,'宅直データ (２)'!$A:$H,8,FALSE),"")</f>
        <v/>
      </c>
      <c r="AE28" s="146" t="str">
        <f>IFERROR(VLOOKUP($B28&amp;AE$1,'宅直データ (２)'!$A:$H,8,FALSE),"")</f>
        <v/>
      </c>
      <c r="AF28" s="146" t="str">
        <f>IFERROR(VLOOKUP($B28&amp;AF$1,'宅直データ (２)'!$A:$H,8,FALSE),"")</f>
        <v/>
      </c>
      <c r="AG28" s="146" t="str">
        <f>IFERROR(VLOOKUP($B28&amp;AG$1,'宅直データ (２)'!$A:$H,8,FALSE),"")</f>
        <v/>
      </c>
      <c r="AH28" s="144" t="str">
        <f>IFERROR(VLOOKUP($B28&amp;AH$1,'宅直データ (２)'!$A:$H,8,FALSE),"")</f>
        <v/>
      </c>
    </row>
    <row r="29" spans="1:34" s="37" customFormat="1" ht="13.15" customHeight="1" x14ac:dyDescent="0.2">
      <c r="A29" s="142">
        <f>IFERROR(IF(A28+1&lt;=MAX('デイリーデータ (2)'!G:G),A28+1,""),"")</f>
        <v>15</v>
      </c>
      <c r="B29" s="143" t="str">
        <f t="shared" si="12"/>
        <v>56712</v>
      </c>
      <c r="C29" s="144" t="str">
        <f t="shared" si="13"/>
        <v>山田 正則</v>
      </c>
      <c r="D29" s="145" t="str">
        <f>IFERROR(VLOOKUP($B29&amp;D$1,'宅直データ (２)'!$A:$H,8,FALSE),"")</f>
        <v/>
      </c>
      <c r="E29" s="146" t="str">
        <f>IFERROR(VLOOKUP($B29&amp;E$1,'宅直データ (２)'!$A:$H,8,FALSE),"")</f>
        <v/>
      </c>
      <c r="F29" s="146" t="str">
        <f>IFERROR(VLOOKUP($B29&amp;F$1,'宅直データ (２)'!$A:$H,8,FALSE),"")</f>
        <v/>
      </c>
      <c r="G29" s="146" t="str">
        <f>IFERROR(VLOOKUP($B29&amp;G$1,'宅直データ (２)'!$A:$H,8,FALSE),"")</f>
        <v/>
      </c>
      <c r="H29" s="146" t="str">
        <f>IFERROR(VLOOKUP($B29&amp;H$1,'宅直データ (２)'!$A:$H,8,FALSE),"")</f>
        <v/>
      </c>
      <c r="I29" s="146" t="str">
        <f>IFERROR(VLOOKUP($B29&amp;I$1,'宅直データ (２)'!$A:$H,8,FALSE),"")</f>
        <v/>
      </c>
      <c r="J29" s="146" t="str">
        <f>IFERROR(VLOOKUP($B29&amp;J$1,'宅直データ (２)'!$A:$H,8,FALSE),"")</f>
        <v/>
      </c>
      <c r="K29" s="146" t="str">
        <f>IFERROR(VLOOKUP($B29&amp;K$1,'宅直データ (２)'!$A:$H,8,FALSE),"")</f>
        <v/>
      </c>
      <c r="L29" s="146" t="str">
        <f>IFERROR(VLOOKUP($B29&amp;L$1,'宅直データ (２)'!$A:$H,8,FALSE),"")</f>
        <v/>
      </c>
      <c r="M29" s="146" t="str">
        <f>IFERROR(VLOOKUP($B29&amp;M$1,'宅直データ (２)'!$A:$H,8,FALSE),"")</f>
        <v/>
      </c>
      <c r="N29" s="146" t="str">
        <f>IFERROR(VLOOKUP($B29&amp;N$1,'宅直データ (２)'!$A:$H,8,FALSE),"")</f>
        <v/>
      </c>
      <c r="O29" s="146" t="str">
        <f>IFERROR(VLOOKUP($B29&amp;O$1,'宅直データ (２)'!$A:$H,8,FALSE),"")</f>
        <v/>
      </c>
      <c r="P29" s="146" t="str">
        <f>IFERROR(VLOOKUP($B29&amp;P$1,'宅直データ (２)'!$A:$H,8,FALSE),"")</f>
        <v/>
      </c>
      <c r="Q29" s="146" t="str">
        <f>IFERROR(VLOOKUP($B29&amp;Q$1,'宅直データ (２)'!$A:$H,8,FALSE),"")</f>
        <v/>
      </c>
      <c r="R29" s="146" t="str">
        <f>IFERROR(VLOOKUP($B29&amp;R$1,'宅直データ (２)'!$A:$H,8,FALSE),"")</f>
        <v/>
      </c>
      <c r="S29" s="146" t="str">
        <f>IFERROR(VLOOKUP($B29&amp;S$1,'宅直データ (２)'!$A:$H,8,FALSE),"")</f>
        <v/>
      </c>
      <c r="T29" s="146" t="str">
        <f>IFERROR(VLOOKUP($B29&amp;T$1,'宅直データ (２)'!$A:$H,8,FALSE),"")</f>
        <v/>
      </c>
      <c r="U29" s="146" t="str">
        <f>IFERROR(VLOOKUP($B29&amp;U$1,'宅直データ (２)'!$A:$H,8,FALSE),"")</f>
        <v/>
      </c>
      <c r="V29" s="146" t="str">
        <f>IFERROR(VLOOKUP($B29&amp;V$1,'宅直データ (２)'!$A:$H,8,FALSE),"")</f>
        <v/>
      </c>
      <c r="W29" s="146" t="str">
        <f>IFERROR(VLOOKUP($B29&amp;W$1,'宅直データ (２)'!$A:$H,8,FALSE),"")</f>
        <v/>
      </c>
      <c r="X29" s="146" t="str">
        <f>IFERROR(VLOOKUP($B29&amp;X$1,'宅直データ (２)'!$A:$H,8,FALSE),"")</f>
        <v/>
      </c>
      <c r="Y29" s="146" t="str">
        <f>IFERROR(VLOOKUP($B29&amp;Y$1,'宅直データ (２)'!$A:$H,8,FALSE),"")</f>
        <v/>
      </c>
      <c r="Z29" s="146" t="str">
        <f>IFERROR(VLOOKUP($B29&amp;Z$1,'宅直データ (２)'!$A:$H,8,FALSE),"")</f>
        <v/>
      </c>
      <c r="AA29" s="146" t="str">
        <f>IFERROR(VLOOKUP($B29&amp;AA$1,'宅直データ (２)'!$A:$H,8,FALSE),"")</f>
        <v/>
      </c>
      <c r="AB29" s="146" t="str">
        <f>IFERROR(VLOOKUP($B29&amp;AB$1,'宅直データ (２)'!$A:$H,8,FALSE),"")</f>
        <v/>
      </c>
      <c r="AC29" s="146" t="str">
        <f>IFERROR(VLOOKUP($B29&amp;AC$1,'宅直データ (２)'!$A:$H,8,FALSE),"")</f>
        <v/>
      </c>
      <c r="AD29" s="146" t="str">
        <f>IFERROR(VLOOKUP($B29&amp;AD$1,'宅直データ (２)'!$A:$H,8,FALSE),"")</f>
        <v/>
      </c>
      <c r="AE29" s="146" t="str">
        <f>IFERROR(VLOOKUP($B29&amp;AE$1,'宅直データ (２)'!$A:$H,8,FALSE),"")</f>
        <v/>
      </c>
      <c r="AF29" s="146" t="str">
        <f>IFERROR(VLOOKUP($B29&amp;AF$1,'宅直データ (２)'!$A:$H,8,FALSE),"")</f>
        <v/>
      </c>
      <c r="AG29" s="146" t="str">
        <f>IFERROR(VLOOKUP($B29&amp;AG$1,'宅直データ (２)'!$A:$H,8,FALSE),"")</f>
        <v/>
      </c>
      <c r="AH29" s="144" t="str">
        <f>IFERROR(VLOOKUP($B29&amp;AH$1,'宅直データ (２)'!$A:$H,8,FALSE),"")</f>
        <v/>
      </c>
    </row>
    <row r="30" spans="1:34" s="37" customFormat="1" ht="13.15" customHeight="1" x14ac:dyDescent="0.2">
      <c r="A30" s="142">
        <f>IFERROR(IF(A29+1&lt;=MAX('デイリーデータ (2)'!G:G),A29+1,""),"")</f>
        <v>16</v>
      </c>
      <c r="B30" s="143" t="str">
        <f t="shared" si="12"/>
        <v>97962</v>
      </c>
      <c r="C30" s="144" t="str">
        <f t="shared" si="13"/>
        <v>林 亮子</v>
      </c>
      <c r="D30" s="145" t="str">
        <f>IFERROR(VLOOKUP($B30&amp;D$1,'宅直データ (２)'!$A:$H,8,FALSE),"")</f>
        <v/>
      </c>
      <c r="E30" s="146" t="str">
        <f>IFERROR(VLOOKUP($B30&amp;E$1,'宅直データ (２)'!$A:$H,8,FALSE),"")</f>
        <v/>
      </c>
      <c r="F30" s="146" t="str">
        <f>IFERROR(VLOOKUP($B30&amp;F$1,'宅直データ (２)'!$A:$H,8,FALSE),"")</f>
        <v/>
      </c>
      <c r="G30" s="146" t="str">
        <f>IFERROR(VLOOKUP($B30&amp;G$1,'宅直データ (２)'!$A:$H,8,FALSE),"")</f>
        <v/>
      </c>
      <c r="H30" s="146" t="str">
        <f>IFERROR(VLOOKUP($B30&amp;H$1,'宅直データ (２)'!$A:$H,8,FALSE),"")</f>
        <v/>
      </c>
      <c r="I30" s="146" t="str">
        <f>IFERROR(VLOOKUP($B30&amp;I$1,'宅直データ (２)'!$A:$H,8,FALSE),"")</f>
        <v/>
      </c>
      <c r="J30" s="146" t="str">
        <f>IFERROR(VLOOKUP($B30&amp;J$1,'宅直データ (２)'!$A:$H,8,FALSE),"")</f>
        <v/>
      </c>
      <c r="K30" s="146" t="str">
        <f>IFERROR(VLOOKUP($B30&amp;K$1,'宅直データ (２)'!$A:$H,8,FALSE),"")</f>
        <v/>
      </c>
      <c r="L30" s="146" t="str">
        <f>IFERROR(VLOOKUP($B30&amp;L$1,'宅直データ (２)'!$A:$H,8,FALSE),"")</f>
        <v/>
      </c>
      <c r="M30" s="146" t="str">
        <f>IFERROR(VLOOKUP($B30&amp;M$1,'宅直データ (２)'!$A:$H,8,FALSE),"")</f>
        <v/>
      </c>
      <c r="N30" s="146" t="str">
        <f>IFERROR(VLOOKUP($B30&amp;N$1,'宅直データ (２)'!$A:$H,8,FALSE),"")</f>
        <v/>
      </c>
      <c r="O30" s="146" t="str">
        <f>IFERROR(VLOOKUP($B30&amp;O$1,'宅直データ (２)'!$A:$H,8,FALSE),"")</f>
        <v/>
      </c>
      <c r="P30" s="146" t="str">
        <f>IFERROR(VLOOKUP($B30&amp;P$1,'宅直データ (２)'!$A:$H,8,FALSE),"")</f>
        <v/>
      </c>
      <c r="Q30" s="146" t="str">
        <f>IFERROR(VLOOKUP($B30&amp;Q$1,'宅直データ (２)'!$A:$H,8,FALSE),"")</f>
        <v/>
      </c>
      <c r="R30" s="146" t="str">
        <f>IFERROR(VLOOKUP($B30&amp;R$1,'宅直データ (２)'!$A:$H,8,FALSE),"")</f>
        <v/>
      </c>
      <c r="S30" s="146" t="str">
        <f>IFERROR(VLOOKUP($B30&amp;S$1,'宅直データ (２)'!$A:$H,8,FALSE),"")</f>
        <v/>
      </c>
      <c r="T30" s="146" t="str">
        <f>IFERROR(VLOOKUP($B30&amp;T$1,'宅直データ (２)'!$A:$H,8,FALSE),"")</f>
        <v/>
      </c>
      <c r="U30" s="146" t="str">
        <f>IFERROR(VLOOKUP($B30&amp;U$1,'宅直データ (２)'!$A:$H,8,FALSE),"")</f>
        <v/>
      </c>
      <c r="V30" s="146" t="str">
        <f>IFERROR(VLOOKUP($B30&amp;V$1,'宅直データ (２)'!$A:$H,8,FALSE),"")</f>
        <v/>
      </c>
      <c r="W30" s="146" t="str">
        <f>IFERROR(VLOOKUP($B30&amp;W$1,'宅直データ (２)'!$A:$H,8,FALSE),"")</f>
        <v/>
      </c>
      <c r="X30" s="146" t="str">
        <f>IFERROR(VLOOKUP($B30&amp;X$1,'宅直データ (２)'!$A:$H,8,FALSE),"")</f>
        <v/>
      </c>
      <c r="Y30" s="146" t="str">
        <f>IFERROR(VLOOKUP($B30&amp;Y$1,'宅直データ (２)'!$A:$H,8,FALSE),"")</f>
        <v/>
      </c>
      <c r="Z30" s="146" t="str">
        <f>IFERROR(VLOOKUP($B30&amp;Z$1,'宅直データ (２)'!$A:$H,8,FALSE),"")</f>
        <v/>
      </c>
      <c r="AA30" s="146" t="str">
        <f>IFERROR(VLOOKUP($B30&amp;AA$1,'宅直データ (２)'!$A:$H,8,FALSE),"")</f>
        <v/>
      </c>
      <c r="AB30" s="146" t="str">
        <f>IFERROR(VLOOKUP($B30&amp;AB$1,'宅直データ (２)'!$A:$H,8,FALSE),"")</f>
        <v/>
      </c>
      <c r="AC30" s="146" t="str">
        <f>IFERROR(VLOOKUP($B30&amp;AC$1,'宅直データ (２)'!$A:$H,8,FALSE),"")</f>
        <v/>
      </c>
      <c r="AD30" s="146" t="str">
        <f>IFERROR(VLOOKUP($B30&amp;AD$1,'宅直データ (２)'!$A:$H,8,FALSE),"")</f>
        <v/>
      </c>
      <c r="AE30" s="146" t="str">
        <f>IFERROR(VLOOKUP($B30&amp;AE$1,'宅直データ (２)'!$A:$H,8,FALSE),"")</f>
        <v/>
      </c>
      <c r="AF30" s="146" t="str">
        <f>IFERROR(VLOOKUP($B30&amp;AF$1,'宅直データ (２)'!$A:$H,8,FALSE),"")</f>
        <v/>
      </c>
      <c r="AG30" s="146" t="str">
        <f>IFERROR(VLOOKUP($B30&amp;AG$1,'宅直データ (２)'!$A:$H,8,FALSE),"")</f>
        <v/>
      </c>
      <c r="AH30" s="144" t="str">
        <f>IFERROR(VLOOKUP($B30&amp;AH$1,'宅直データ (２)'!$A:$H,8,FALSE),"")</f>
        <v/>
      </c>
    </row>
    <row r="31" spans="1:34" s="37" customFormat="1" ht="13.15" customHeight="1" x14ac:dyDescent="0.2">
      <c r="A31" s="142">
        <f>IFERROR(IF(A30+1&lt;=MAX('デイリーデータ (2)'!G:G),A30+1,""),"")</f>
        <v>17</v>
      </c>
      <c r="B31" s="143" t="str">
        <f t="shared" si="12"/>
        <v>103814</v>
      </c>
      <c r="C31" s="144" t="str">
        <f t="shared" si="13"/>
        <v>田村 能之</v>
      </c>
      <c r="D31" s="145" t="str">
        <f>IFERROR(VLOOKUP($B31&amp;D$1,'宅直データ (２)'!$A:$H,8,FALSE),"")</f>
        <v/>
      </c>
      <c r="E31" s="146" t="str">
        <f>IFERROR(VLOOKUP($B31&amp;E$1,'宅直データ (２)'!$A:$H,8,FALSE),"")</f>
        <v/>
      </c>
      <c r="F31" s="146" t="str">
        <f>IFERROR(VLOOKUP($B31&amp;F$1,'宅直データ (２)'!$A:$H,8,FALSE),"")</f>
        <v/>
      </c>
      <c r="G31" s="146" t="str">
        <f>IFERROR(VLOOKUP($B31&amp;G$1,'宅直データ (２)'!$A:$H,8,FALSE),"")</f>
        <v/>
      </c>
      <c r="H31" s="146" t="str">
        <f>IFERROR(VLOOKUP($B31&amp;H$1,'宅直データ (２)'!$A:$H,8,FALSE),"")</f>
        <v/>
      </c>
      <c r="I31" s="146" t="str">
        <f>IFERROR(VLOOKUP($B31&amp;I$1,'宅直データ (２)'!$A:$H,8,FALSE),"")</f>
        <v/>
      </c>
      <c r="J31" s="146" t="str">
        <f>IFERROR(VLOOKUP($B31&amp;J$1,'宅直データ (２)'!$A:$H,8,FALSE),"")</f>
        <v/>
      </c>
      <c r="K31" s="146" t="str">
        <f>IFERROR(VLOOKUP($B31&amp;K$1,'宅直データ (２)'!$A:$H,8,FALSE),"")</f>
        <v/>
      </c>
      <c r="L31" s="146" t="str">
        <f>IFERROR(VLOOKUP($B31&amp;L$1,'宅直データ (２)'!$A:$H,8,FALSE),"")</f>
        <v/>
      </c>
      <c r="M31" s="146" t="str">
        <f>IFERROR(VLOOKUP($B31&amp;M$1,'宅直データ (２)'!$A:$H,8,FALSE),"")</f>
        <v/>
      </c>
      <c r="N31" s="146" t="str">
        <f>IFERROR(VLOOKUP($B31&amp;N$1,'宅直データ (２)'!$A:$H,8,FALSE),"")</f>
        <v/>
      </c>
      <c r="O31" s="146" t="str">
        <f>IFERROR(VLOOKUP($B31&amp;O$1,'宅直データ (２)'!$A:$H,8,FALSE),"")</f>
        <v/>
      </c>
      <c r="P31" s="146" t="str">
        <f>IFERROR(VLOOKUP($B31&amp;P$1,'宅直データ (２)'!$A:$H,8,FALSE),"")</f>
        <v/>
      </c>
      <c r="Q31" s="146" t="str">
        <f>IFERROR(VLOOKUP($B31&amp;Q$1,'宅直データ (２)'!$A:$H,8,FALSE),"")</f>
        <v/>
      </c>
      <c r="R31" s="146" t="str">
        <f>IFERROR(VLOOKUP($B31&amp;R$1,'宅直データ (２)'!$A:$H,8,FALSE),"")</f>
        <v/>
      </c>
      <c r="S31" s="146" t="str">
        <f>IFERROR(VLOOKUP($B31&amp;S$1,'宅直データ (２)'!$A:$H,8,FALSE),"")</f>
        <v/>
      </c>
      <c r="T31" s="146" t="str">
        <f>IFERROR(VLOOKUP($B31&amp;T$1,'宅直データ (２)'!$A:$H,8,FALSE),"")</f>
        <v/>
      </c>
      <c r="U31" s="146" t="str">
        <f>IFERROR(VLOOKUP($B31&amp;U$1,'宅直データ (２)'!$A:$H,8,FALSE),"")</f>
        <v/>
      </c>
      <c r="V31" s="146" t="str">
        <f>IFERROR(VLOOKUP($B31&amp;V$1,'宅直データ (２)'!$A:$H,8,FALSE),"")</f>
        <v/>
      </c>
      <c r="W31" s="146" t="str">
        <f>IFERROR(VLOOKUP($B31&amp;W$1,'宅直データ (２)'!$A:$H,8,FALSE),"")</f>
        <v/>
      </c>
      <c r="X31" s="146" t="str">
        <f>IFERROR(VLOOKUP($B31&amp;X$1,'宅直データ (２)'!$A:$H,8,FALSE),"")</f>
        <v/>
      </c>
      <c r="Y31" s="146" t="str">
        <f>IFERROR(VLOOKUP($B31&amp;Y$1,'宅直データ (２)'!$A:$H,8,FALSE),"")</f>
        <v/>
      </c>
      <c r="Z31" s="146" t="str">
        <f>IFERROR(VLOOKUP($B31&amp;Z$1,'宅直データ (２)'!$A:$H,8,FALSE),"")</f>
        <v/>
      </c>
      <c r="AA31" s="146" t="str">
        <f>IFERROR(VLOOKUP($B31&amp;AA$1,'宅直データ (２)'!$A:$H,8,FALSE),"")</f>
        <v/>
      </c>
      <c r="AB31" s="146" t="str">
        <f>IFERROR(VLOOKUP($B31&amp;AB$1,'宅直データ (２)'!$A:$H,8,FALSE),"")</f>
        <v/>
      </c>
      <c r="AC31" s="146" t="str">
        <f>IFERROR(VLOOKUP($B31&amp;AC$1,'宅直データ (２)'!$A:$H,8,FALSE),"")</f>
        <v/>
      </c>
      <c r="AD31" s="146" t="str">
        <f>IFERROR(VLOOKUP($B31&amp;AD$1,'宅直データ (２)'!$A:$H,8,FALSE),"")</f>
        <v/>
      </c>
      <c r="AE31" s="146" t="str">
        <f>IFERROR(VLOOKUP($B31&amp;AE$1,'宅直データ (２)'!$A:$H,8,FALSE),"")</f>
        <v/>
      </c>
      <c r="AF31" s="146" t="str">
        <f>IFERROR(VLOOKUP($B31&amp;AF$1,'宅直データ (２)'!$A:$H,8,FALSE),"")</f>
        <v/>
      </c>
      <c r="AG31" s="146" t="str">
        <f>IFERROR(VLOOKUP($B31&amp;AG$1,'宅直データ (２)'!$A:$H,8,FALSE),"")</f>
        <v/>
      </c>
      <c r="AH31" s="144" t="str">
        <f>IFERROR(VLOOKUP($B31&amp;AH$1,'宅直データ (２)'!$A:$H,8,FALSE),"")</f>
        <v/>
      </c>
    </row>
    <row r="32" spans="1:34" s="37" customFormat="1" ht="13.15" customHeight="1" x14ac:dyDescent="0.2">
      <c r="A32" s="142">
        <f>IFERROR(IF(A31+1&lt;=MAX('デイリーデータ (2)'!G:G),A31+1,""),"")</f>
        <v>18</v>
      </c>
      <c r="B32" s="143" t="str">
        <f t="shared" si="12"/>
        <v>109997</v>
      </c>
      <c r="C32" s="144" t="str">
        <f t="shared" si="13"/>
        <v>庵 緋沙子</v>
      </c>
      <c r="D32" s="145" t="str">
        <f>IFERROR(VLOOKUP($B32&amp;D$1,'宅直データ (２)'!$A:$H,8,FALSE),"")</f>
        <v/>
      </c>
      <c r="E32" s="146" t="str">
        <f>IFERROR(VLOOKUP($B32&amp;E$1,'宅直データ (２)'!$A:$H,8,FALSE),"")</f>
        <v/>
      </c>
      <c r="F32" s="146" t="str">
        <f>IFERROR(VLOOKUP($B32&amp;F$1,'宅直データ (２)'!$A:$H,8,FALSE),"")</f>
        <v/>
      </c>
      <c r="G32" s="146" t="str">
        <f>IFERROR(VLOOKUP($B32&amp;G$1,'宅直データ (２)'!$A:$H,8,FALSE),"")</f>
        <v/>
      </c>
      <c r="H32" s="146" t="str">
        <f>IFERROR(VLOOKUP($B32&amp;H$1,'宅直データ (２)'!$A:$H,8,FALSE),"")</f>
        <v/>
      </c>
      <c r="I32" s="146" t="str">
        <f>IFERROR(VLOOKUP($B32&amp;I$1,'宅直データ (２)'!$A:$H,8,FALSE),"")</f>
        <v/>
      </c>
      <c r="J32" s="146" t="str">
        <f>IFERROR(VLOOKUP($B32&amp;J$1,'宅直データ (２)'!$A:$H,8,FALSE),"")</f>
        <v/>
      </c>
      <c r="K32" s="146" t="str">
        <f>IFERROR(VLOOKUP($B32&amp;K$1,'宅直データ (２)'!$A:$H,8,FALSE),"")</f>
        <v/>
      </c>
      <c r="L32" s="146" t="str">
        <f>IFERROR(VLOOKUP($B32&amp;L$1,'宅直データ (２)'!$A:$H,8,FALSE),"")</f>
        <v/>
      </c>
      <c r="M32" s="146" t="str">
        <f>IFERROR(VLOOKUP($B32&amp;M$1,'宅直データ (２)'!$A:$H,8,FALSE),"")</f>
        <v/>
      </c>
      <c r="N32" s="146" t="str">
        <f>IFERROR(VLOOKUP($B32&amp;N$1,'宅直データ (２)'!$A:$H,8,FALSE),"")</f>
        <v/>
      </c>
      <c r="O32" s="146" t="str">
        <f>IFERROR(VLOOKUP($B32&amp;O$1,'宅直データ (２)'!$A:$H,8,FALSE),"")</f>
        <v/>
      </c>
      <c r="P32" s="146" t="str">
        <f>IFERROR(VLOOKUP($B32&amp;P$1,'宅直データ (２)'!$A:$H,8,FALSE),"")</f>
        <v/>
      </c>
      <c r="Q32" s="146" t="str">
        <f>IFERROR(VLOOKUP($B32&amp;Q$1,'宅直データ (２)'!$A:$H,8,FALSE),"")</f>
        <v/>
      </c>
      <c r="R32" s="146" t="str">
        <f>IFERROR(VLOOKUP($B32&amp;R$1,'宅直データ (２)'!$A:$H,8,FALSE),"")</f>
        <v/>
      </c>
      <c r="S32" s="146" t="str">
        <f>IFERROR(VLOOKUP($B32&amp;S$1,'宅直データ (２)'!$A:$H,8,FALSE),"")</f>
        <v/>
      </c>
      <c r="T32" s="146" t="str">
        <f>IFERROR(VLOOKUP($B32&amp;T$1,'宅直データ (２)'!$A:$H,8,FALSE),"")</f>
        <v/>
      </c>
      <c r="U32" s="146" t="str">
        <f>IFERROR(VLOOKUP($B32&amp;U$1,'宅直データ (２)'!$A:$H,8,FALSE),"")</f>
        <v/>
      </c>
      <c r="V32" s="146" t="str">
        <f>IFERROR(VLOOKUP($B32&amp;V$1,'宅直データ (２)'!$A:$H,8,FALSE),"")</f>
        <v/>
      </c>
      <c r="W32" s="146" t="str">
        <f>IFERROR(VLOOKUP($B32&amp;W$1,'宅直データ (２)'!$A:$H,8,FALSE),"")</f>
        <v/>
      </c>
      <c r="X32" s="146" t="str">
        <f>IFERROR(VLOOKUP($B32&amp;X$1,'宅直データ (２)'!$A:$H,8,FALSE),"")</f>
        <v/>
      </c>
      <c r="Y32" s="146" t="str">
        <f>IFERROR(VLOOKUP($B32&amp;Y$1,'宅直データ (２)'!$A:$H,8,FALSE),"")</f>
        <v/>
      </c>
      <c r="Z32" s="146" t="str">
        <f>IFERROR(VLOOKUP($B32&amp;Z$1,'宅直データ (２)'!$A:$H,8,FALSE),"")</f>
        <v/>
      </c>
      <c r="AA32" s="146" t="str">
        <f>IFERROR(VLOOKUP($B32&amp;AA$1,'宅直データ (２)'!$A:$H,8,FALSE),"")</f>
        <v/>
      </c>
      <c r="AB32" s="146" t="str">
        <f>IFERROR(VLOOKUP($B32&amp;AB$1,'宅直データ (２)'!$A:$H,8,FALSE),"")</f>
        <v/>
      </c>
      <c r="AC32" s="146" t="str">
        <f>IFERROR(VLOOKUP($B32&amp;AC$1,'宅直データ (２)'!$A:$H,8,FALSE),"")</f>
        <v/>
      </c>
      <c r="AD32" s="146" t="str">
        <f>IFERROR(VLOOKUP($B32&amp;AD$1,'宅直データ (２)'!$A:$H,8,FALSE),"")</f>
        <v/>
      </c>
      <c r="AE32" s="146" t="str">
        <f>IFERROR(VLOOKUP($B32&amp;AE$1,'宅直データ (２)'!$A:$H,8,FALSE),"")</f>
        <v/>
      </c>
      <c r="AF32" s="146" t="str">
        <f>IFERROR(VLOOKUP($B32&amp;AF$1,'宅直データ (２)'!$A:$H,8,FALSE),"")</f>
        <v/>
      </c>
      <c r="AG32" s="146" t="str">
        <f>IFERROR(VLOOKUP($B32&amp;AG$1,'宅直データ (２)'!$A:$H,8,FALSE),"")</f>
        <v/>
      </c>
      <c r="AH32" s="144" t="str">
        <f>IFERROR(VLOOKUP($B32&amp;AH$1,'宅直データ (２)'!$A:$H,8,FALSE),"")</f>
        <v/>
      </c>
    </row>
    <row r="33" spans="1:34" s="37" customFormat="1" ht="13.15" customHeight="1" x14ac:dyDescent="0.2">
      <c r="A33" s="142">
        <f>IFERROR(IF(A32+1&lt;=MAX('デイリーデータ (2)'!G:G),A32+1,""),"")</f>
        <v>19</v>
      </c>
      <c r="B33" s="143" t="str">
        <f t="shared" si="12"/>
        <v>79269</v>
      </c>
      <c r="C33" s="144" t="str">
        <f t="shared" si="13"/>
        <v>冨田 紗詠子</v>
      </c>
      <c r="D33" s="145" t="str">
        <f>IFERROR(VLOOKUP($B33&amp;D$1,'宅直データ (２)'!$A:$H,8,FALSE),"")</f>
        <v/>
      </c>
      <c r="E33" s="146" t="str">
        <f>IFERROR(VLOOKUP($B33&amp;E$1,'宅直データ (２)'!$A:$H,8,FALSE),"")</f>
        <v/>
      </c>
      <c r="F33" s="146" t="str">
        <f>IFERROR(VLOOKUP($B33&amp;F$1,'宅直データ (２)'!$A:$H,8,FALSE),"")</f>
        <v/>
      </c>
      <c r="G33" s="146" t="str">
        <f>IFERROR(VLOOKUP($B33&amp;G$1,'宅直データ (２)'!$A:$H,8,FALSE),"")</f>
        <v/>
      </c>
      <c r="H33" s="146" t="str">
        <f>IFERROR(VLOOKUP($B33&amp;H$1,'宅直データ (２)'!$A:$H,8,FALSE),"")</f>
        <v/>
      </c>
      <c r="I33" s="146" t="str">
        <f>IFERROR(VLOOKUP($B33&amp;I$1,'宅直データ (２)'!$A:$H,8,FALSE),"")</f>
        <v/>
      </c>
      <c r="J33" s="146" t="str">
        <f>IFERROR(VLOOKUP($B33&amp;J$1,'宅直データ (２)'!$A:$H,8,FALSE),"")</f>
        <v/>
      </c>
      <c r="K33" s="146" t="str">
        <f>IFERROR(VLOOKUP($B33&amp;K$1,'宅直データ (２)'!$A:$H,8,FALSE),"")</f>
        <v/>
      </c>
      <c r="L33" s="146" t="str">
        <f>IFERROR(VLOOKUP($B33&amp;L$1,'宅直データ (２)'!$A:$H,8,FALSE),"")</f>
        <v/>
      </c>
      <c r="M33" s="146" t="str">
        <f>IFERROR(VLOOKUP($B33&amp;M$1,'宅直データ (２)'!$A:$H,8,FALSE),"")</f>
        <v/>
      </c>
      <c r="N33" s="146" t="str">
        <f>IFERROR(VLOOKUP($B33&amp;N$1,'宅直データ (２)'!$A:$H,8,FALSE),"")</f>
        <v/>
      </c>
      <c r="O33" s="146" t="str">
        <f>IFERROR(VLOOKUP($B33&amp;O$1,'宅直データ (２)'!$A:$H,8,FALSE),"")</f>
        <v/>
      </c>
      <c r="P33" s="146" t="str">
        <f>IFERROR(VLOOKUP($B33&amp;P$1,'宅直データ (２)'!$A:$H,8,FALSE),"")</f>
        <v/>
      </c>
      <c r="Q33" s="146" t="str">
        <f>IFERROR(VLOOKUP($B33&amp;Q$1,'宅直データ (２)'!$A:$H,8,FALSE),"")</f>
        <v/>
      </c>
      <c r="R33" s="146" t="str">
        <f>IFERROR(VLOOKUP($B33&amp;R$1,'宅直データ (２)'!$A:$H,8,FALSE),"")</f>
        <v/>
      </c>
      <c r="S33" s="146" t="str">
        <f>IFERROR(VLOOKUP($B33&amp;S$1,'宅直データ (２)'!$A:$H,8,FALSE),"")</f>
        <v/>
      </c>
      <c r="T33" s="146" t="str">
        <f>IFERROR(VLOOKUP($B33&amp;T$1,'宅直データ (２)'!$A:$H,8,FALSE),"")</f>
        <v/>
      </c>
      <c r="U33" s="146" t="str">
        <f>IFERROR(VLOOKUP($B33&amp;U$1,'宅直データ (２)'!$A:$H,8,FALSE),"")</f>
        <v/>
      </c>
      <c r="V33" s="146" t="str">
        <f>IFERROR(VLOOKUP($B33&amp;V$1,'宅直データ (２)'!$A:$H,8,FALSE),"")</f>
        <v/>
      </c>
      <c r="W33" s="146" t="str">
        <f>IFERROR(VLOOKUP($B33&amp;W$1,'宅直データ (２)'!$A:$H,8,FALSE),"")</f>
        <v/>
      </c>
      <c r="X33" s="146" t="str">
        <f>IFERROR(VLOOKUP($B33&amp;X$1,'宅直データ (２)'!$A:$H,8,FALSE),"")</f>
        <v/>
      </c>
      <c r="Y33" s="146" t="str">
        <f>IFERROR(VLOOKUP($B33&amp;Y$1,'宅直データ (２)'!$A:$H,8,FALSE),"")</f>
        <v/>
      </c>
      <c r="Z33" s="146" t="str">
        <f>IFERROR(VLOOKUP($B33&amp;Z$1,'宅直データ (２)'!$A:$H,8,FALSE),"")</f>
        <v/>
      </c>
      <c r="AA33" s="146" t="str">
        <f>IFERROR(VLOOKUP($B33&amp;AA$1,'宅直データ (２)'!$A:$H,8,FALSE),"")</f>
        <v/>
      </c>
      <c r="AB33" s="146" t="str">
        <f>IFERROR(VLOOKUP($B33&amp;AB$1,'宅直データ (２)'!$A:$H,8,FALSE),"")</f>
        <v/>
      </c>
      <c r="AC33" s="146" t="str">
        <f>IFERROR(VLOOKUP($B33&amp;AC$1,'宅直データ (２)'!$A:$H,8,FALSE),"")</f>
        <v/>
      </c>
      <c r="AD33" s="146" t="str">
        <f>IFERROR(VLOOKUP($B33&amp;AD$1,'宅直データ (２)'!$A:$H,8,FALSE),"")</f>
        <v/>
      </c>
      <c r="AE33" s="146" t="str">
        <f>IFERROR(VLOOKUP($B33&amp;AE$1,'宅直データ (２)'!$A:$H,8,FALSE),"")</f>
        <v/>
      </c>
      <c r="AF33" s="146" t="str">
        <f>IFERROR(VLOOKUP($B33&amp;AF$1,'宅直データ (２)'!$A:$H,8,FALSE),"")</f>
        <v/>
      </c>
      <c r="AG33" s="146" t="str">
        <f>IFERROR(VLOOKUP($B33&amp;AG$1,'宅直データ (２)'!$A:$H,8,FALSE),"")</f>
        <v/>
      </c>
      <c r="AH33" s="144" t="str">
        <f>IFERROR(VLOOKUP($B33&amp;AH$1,'宅直データ (２)'!$A:$H,8,FALSE),"")</f>
        <v/>
      </c>
    </row>
    <row r="34" spans="1:34" s="37" customFormat="1" ht="13.15" customHeight="1" x14ac:dyDescent="0.2">
      <c r="A34" s="142">
        <f>IFERROR(IF(A33+1&lt;=MAX('デイリーデータ (2)'!G:G),A33+1,""),"")</f>
        <v>20</v>
      </c>
      <c r="B34" s="143" t="str">
        <f t="shared" si="12"/>
        <v>88777</v>
      </c>
      <c r="C34" s="144" t="str">
        <f t="shared" si="13"/>
        <v>黒田 奈菜子</v>
      </c>
      <c r="D34" s="145" t="str">
        <f>IFERROR(VLOOKUP($B34&amp;D$1,'宅直データ (２)'!$A:$H,8,FALSE),"")</f>
        <v/>
      </c>
      <c r="E34" s="146" t="str">
        <f>IFERROR(VLOOKUP($B34&amp;E$1,'宅直データ (２)'!$A:$H,8,FALSE),"")</f>
        <v/>
      </c>
      <c r="F34" s="146" t="str">
        <f>IFERROR(VLOOKUP($B34&amp;F$1,'宅直データ (２)'!$A:$H,8,FALSE),"")</f>
        <v/>
      </c>
      <c r="G34" s="146" t="str">
        <f>IFERROR(VLOOKUP($B34&amp;G$1,'宅直データ (２)'!$A:$H,8,FALSE),"")</f>
        <v/>
      </c>
      <c r="H34" s="146" t="str">
        <f>IFERROR(VLOOKUP($B34&amp;H$1,'宅直データ (２)'!$A:$H,8,FALSE),"")</f>
        <v/>
      </c>
      <c r="I34" s="146" t="str">
        <f>IFERROR(VLOOKUP($B34&amp;I$1,'宅直データ (２)'!$A:$H,8,FALSE),"")</f>
        <v/>
      </c>
      <c r="J34" s="146" t="str">
        <f>IFERROR(VLOOKUP($B34&amp;J$1,'宅直データ (２)'!$A:$H,8,FALSE),"")</f>
        <v/>
      </c>
      <c r="K34" s="146" t="str">
        <f>IFERROR(VLOOKUP($B34&amp;K$1,'宅直データ (２)'!$A:$H,8,FALSE),"")</f>
        <v/>
      </c>
      <c r="L34" s="146" t="str">
        <f>IFERROR(VLOOKUP($B34&amp;L$1,'宅直データ (２)'!$A:$H,8,FALSE),"")</f>
        <v/>
      </c>
      <c r="M34" s="146" t="str">
        <f>IFERROR(VLOOKUP($B34&amp;M$1,'宅直データ (２)'!$A:$H,8,FALSE),"")</f>
        <v/>
      </c>
      <c r="N34" s="146" t="str">
        <f>IFERROR(VLOOKUP($B34&amp;N$1,'宅直データ (２)'!$A:$H,8,FALSE),"")</f>
        <v/>
      </c>
      <c r="O34" s="146" t="str">
        <f>IFERROR(VLOOKUP($B34&amp;O$1,'宅直データ (２)'!$A:$H,8,FALSE),"")</f>
        <v/>
      </c>
      <c r="P34" s="146" t="str">
        <f>IFERROR(VLOOKUP($B34&amp;P$1,'宅直データ (２)'!$A:$H,8,FALSE),"")</f>
        <v/>
      </c>
      <c r="Q34" s="146" t="str">
        <f>IFERROR(VLOOKUP($B34&amp;Q$1,'宅直データ (２)'!$A:$H,8,FALSE),"")</f>
        <v/>
      </c>
      <c r="R34" s="146" t="str">
        <f>IFERROR(VLOOKUP($B34&amp;R$1,'宅直データ (２)'!$A:$H,8,FALSE),"")</f>
        <v/>
      </c>
      <c r="S34" s="146" t="str">
        <f>IFERROR(VLOOKUP($B34&amp;S$1,'宅直データ (２)'!$A:$H,8,FALSE),"")</f>
        <v/>
      </c>
      <c r="T34" s="146" t="str">
        <f>IFERROR(VLOOKUP($B34&amp;T$1,'宅直データ (２)'!$A:$H,8,FALSE),"")</f>
        <v/>
      </c>
      <c r="U34" s="146" t="str">
        <f>IFERROR(VLOOKUP($B34&amp;U$1,'宅直データ (２)'!$A:$H,8,FALSE),"")</f>
        <v/>
      </c>
      <c r="V34" s="146" t="str">
        <f>IFERROR(VLOOKUP($B34&amp;V$1,'宅直データ (２)'!$A:$H,8,FALSE),"")</f>
        <v/>
      </c>
      <c r="W34" s="146" t="str">
        <f>IFERROR(VLOOKUP($B34&amp;W$1,'宅直データ (２)'!$A:$H,8,FALSE),"")</f>
        <v/>
      </c>
      <c r="X34" s="146" t="str">
        <f>IFERROR(VLOOKUP($B34&amp;X$1,'宅直データ (２)'!$A:$H,8,FALSE),"")</f>
        <v/>
      </c>
      <c r="Y34" s="146" t="str">
        <f>IFERROR(VLOOKUP($B34&amp;Y$1,'宅直データ (２)'!$A:$H,8,FALSE),"")</f>
        <v/>
      </c>
      <c r="Z34" s="146" t="str">
        <f>IFERROR(VLOOKUP($B34&amp;Z$1,'宅直データ (２)'!$A:$H,8,FALSE),"")</f>
        <v/>
      </c>
      <c r="AA34" s="146" t="str">
        <f>IFERROR(VLOOKUP($B34&amp;AA$1,'宅直データ (２)'!$A:$H,8,FALSE),"")</f>
        <v/>
      </c>
      <c r="AB34" s="146" t="str">
        <f>IFERROR(VLOOKUP($B34&amp;AB$1,'宅直データ (２)'!$A:$H,8,FALSE),"")</f>
        <v/>
      </c>
      <c r="AC34" s="146" t="str">
        <f>IFERROR(VLOOKUP($B34&amp;AC$1,'宅直データ (２)'!$A:$H,8,FALSE),"")</f>
        <v/>
      </c>
      <c r="AD34" s="146" t="str">
        <f>IFERROR(VLOOKUP($B34&amp;AD$1,'宅直データ (２)'!$A:$H,8,FALSE),"")</f>
        <v/>
      </c>
      <c r="AE34" s="146" t="str">
        <f>IFERROR(VLOOKUP($B34&amp;AE$1,'宅直データ (２)'!$A:$H,8,FALSE),"")</f>
        <v/>
      </c>
      <c r="AF34" s="146" t="str">
        <f>IFERROR(VLOOKUP($B34&amp;AF$1,'宅直データ (２)'!$A:$H,8,FALSE),"")</f>
        <v/>
      </c>
      <c r="AG34" s="146" t="str">
        <f>IFERROR(VLOOKUP($B34&amp;AG$1,'宅直データ (２)'!$A:$H,8,FALSE),"")</f>
        <v/>
      </c>
      <c r="AH34" s="144" t="str">
        <f>IFERROR(VLOOKUP($B34&amp;AH$1,'宅直データ (２)'!$A:$H,8,FALSE),"")</f>
        <v/>
      </c>
    </row>
    <row r="35" spans="1:34" s="37" customFormat="1" ht="13.15" customHeight="1" x14ac:dyDescent="0.2">
      <c r="A35" s="142">
        <f>IFERROR(IF(A34+1&lt;=MAX('デイリーデータ (2)'!G:G),A34+1,""),"")</f>
        <v>21</v>
      </c>
      <c r="B35" s="143" t="str">
        <f t="shared" si="12"/>
        <v>94908</v>
      </c>
      <c r="C35" s="144" t="str">
        <f t="shared" si="13"/>
        <v>長迫 千寛</v>
      </c>
      <c r="D35" s="145" t="str">
        <f>IFERROR(VLOOKUP($B35&amp;D$1,'宅直データ (２)'!$A:$H,8,FALSE),"")</f>
        <v/>
      </c>
      <c r="E35" s="146" t="str">
        <f>IFERROR(VLOOKUP($B35&amp;E$1,'宅直データ (２)'!$A:$H,8,FALSE),"")</f>
        <v/>
      </c>
      <c r="F35" s="146" t="str">
        <f>IFERROR(VLOOKUP($B35&amp;F$1,'宅直データ (２)'!$A:$H,8,FALSE),"")</f>
        <v/>
      </c>
      <c r="G35" s="146" t="str">
        <f>IFERROR(VLOOKUP($B35&amp;G$1,'宅直データ (２)'!$A:$H,8,FALSE),"")</f>
        <v/>
      </c>
      <c r="H35" s="146" t="str">
        <f>IFERROR(VLOOKUP($B35&amp;H$1,'宅直データ (２)'!$A:$H,8,FALSE),"")</f>
        <v/>
      </c>
      <c r="I35" s="146" t="str">
        <f>IFERROR(VLOOKUP($B35&amp;I$1,'宅直データ (２)'!$A:$H,8,FALSE),"")</f>
        <v/>
      </c>
      <c r="J35" s="146" t="str">
        <f>IFERROR(VLOOKUP($B35&amp;J$1,'宅直データ (２)'!$A:$H,8,FALSE),"")</f>
        <v/>
      </c>
      <c r="K35" s="146" t="str">
        <f>IFERROR(VLOOKUP($B35&amp;K$1,'宅直データ (２)'!$A:$H,8,FALSE),"")</f>
        <v/>
      </c>
      <c r="L35" s="146" t="str">
        <f>IFERROR(VLOOKUP($B35&amp;L$1,'宅直データ (２)'!$A:$H,8,FALSE),"")</f>
        <v/>
      </c>
      <c r="M35" s="146" t="str">
        <f>IFERROR(VLOOKUP($B35&amp;M$1,'宅直データ (２)'!$A:$H,8,FALSE),"")</f>
        <v/>
      </c>
      <c r="N35" s="146" t="str">
        <f>IFERROR(VLOOKUP($B35&amp;N$1,'宅直データ (２)'!$A:$H,8,FALSE),"")</f>
        <v/>
      </c>
      <c r="O35" s="146" t="str">
        <f>IFERROR(VLOOKUP($B35&amp;O$1,'宅直データ (２)'!$A:$H,8,FALSE),"")</f>
        <v/>
      </c>
      <c r="P35" s="146" t="str">
        <f>IFERROR(VLOOKUP($B35&amp;P$1,'宅直データ (２)'!$A:$H,8,FALSE),"")</f>
        <v/>
      </c>
      <c r="Q35" s="146" t="str">
        <f>IFERROR(VLOOKUP($B35&amp;Q$1,'宅直データ (２)'!$A:$H,8,FALSE),"")</f>
        <v/>
      </c>
      <c r="R35" s="146" t="str">
        <f>IFERROR(VLOOKUP($B35&amp;R$1,'宅直データ (２)'!$A:$H,8,FALSE),"")</f>
        <v/>
      </c>
      <c r="S35" s="146" t="str">
        <f>IFERROR(VLOOKUP($B35&amp;S$1,'宅直データ (２)'!$A:$H,8,FALSE),"")</f>
        <v/>
      </c>
      <c r="T35" s="146" t="str">
        <f>IFERROR(VLOOKUP($B35&amp;T$1,'宅直データ (２)'!$A:$H,8,FALSE),"")</f>
        <v/>
      </c>
      <c r="U35" s="146" t="str">
        <f>IFERROR(VLOOKUP($B35&amp;U$1,'宅直データ (２)'!$A:$H,8,FALSE),"")</f>
        <v/>
      </c>
      <c r="V35" s="146">
        <v>1</v>
      </c>
      <c r="W35" s="146">
        <v>1</v>
      </c>
      <c r="X35" s="146" t="str">
        <f>IFERROR(VLOOKUP($B35&amp;X$1,'宅直データ (２)'!$A:$H,8,FALSE),"")</f>
        <v/>
      </c>
      <c r="Y35" s="146" t="str">
        <f>IFERROR(VLOOKUP($B35&amp;Y$1,'宅直データ (２)'!$A:$H,8,FALSE),"")</f>
        <v/>
      </c>
      <c r="Z35" s="146" t="str">
        <f>IFERROR(VLOOKUP($B35&amp;Z$1,'宅直データ (２)'!$A:$H,8,FALSE),"")</f>
        <v/>
      </c>
      <c r="AA35" s="146" t="str">
        <f>IFERROR(VLOOKUP($B35&amp;AA$1,'宅直データ (２)'!$A:$H,8,FALSE),"")</f>
        <v/>
      </c>
      <c r="AB35" s="146" t="str">
        <f>IFERROR(VLOOKUP($B35&amp;AB$1,'宅直データ (２)'!$A:$H,8,FALSE),"")</f>
        <v/>
      </c>
      <c r="AC35" s="146" t="str">
        <f>IFERROR(VLOOKUP($B35&amp;AC$1,'宅直データ (２)'!$A:$H,8,FALSE),"")</f>
        <v/>
      </c>
      <c r="AD35" s="146" t="str">
        <f>IFERROR(VLOOKUP($B35&amp;AD$1,'宅直データ (２)'!$A:$H,8,FALSE),"")</f>
        <v/>
      </c>
      <c r="AE35" s="146" t="str">
        <f>IFERROR(VLOOKUP($B35&amp;AE$1,'宅直データ (２)'!$A:$H,8,FALSE),"")</f>
        <v/>
      </c>
      <c r="AF35" s="146" t="str">
        <f>IFERROR(VLOOKUP($B35&amp;AF$1,'宅直データ (２)'!$A:$H,8,FALSE),"")</f>
        <v/>
      </c>
      <c r="AG35" s="146" t="str">
        <f>IFERROR(VLOOKUP($B35&amp;AG$1,'宅直データ (２)'!$A:$H,8,FALSE),"")</f>
        <v/>
      </c>
      <c r="AH35" s="144" t="str">
        <f>IFERROR(VLOOKUP($B35&amp;AH$1,'宅直データ (２)'!$A:$H,8,FALSE),"")</f>
        <v/>
      </c>
    </row>
    <row r="36" spans="1:34" s="37" customFormat="1" ht="13.15" customHeight="1" x14ac:dyDescent="0.2">
      <c r="A36" s="142">
        <f>IFERROR(IF(A35+1&lt;=MAX('デイリーデータ (2)'!G:G),A35+1,""),"")</f>
        <v>22</v>
      </c>
      <c r="B36" s="143" t="str">
        <f t="shared" si="12"/>
        <v>97974</v>
      </c>
      <c r="C36" s="144" t="str">
        <f t="shared" si="13"/>
        <v>吉田 汐里</v>
      </c>
      <c r="D36" s="145" t="str">
        <f>IFERROR(VLOOKUP($B36&amp;D$1,'宅直データ (２)'!$A:$H,8,FALSE),"")</f>
        <v/>
      </c>
      <c r="E36" s="146" t="str">
        <f>IFERROR(VLOOKUP($B36&amp;E$1,'宅直データ (２)'!$A:$H,8,FALSE),"")</f>
        <v/>
      </c>
      <c r="F36" s="146" t="str">
        <f>IFERROR(VLOOKUP($B36&amp;F$1,'宅直データ (２)'!$A:$H,8,FALSE),"")</f>
        <v/>
      </c>
      <c r="G36" s="146" t="str">
        <f>IFERROR(VLOOKUP($B36&amp;G$1,'宅直データ (２)'!$A:$H,8,FALSE),"")</f>
        <v/>
      </c>
      <c r="H36" s="146" t="str">
        <f>IFERROR(VLOOKUP($B36&amp;H$1,'宅直データ (２)'!$A:$H,8,FALSE),"")</f>
        <v/>
      </c>
      <c r="I36" s="146" t="str">
        <f>IFERROR(VLOOKUP($B36&amp;I$1,'宅直データ (２)'!$A:$H,8,FALSE),"")</f>
        <v/>
      </c>
      <c r="J36" s="146" t="str">
        <f>IFERROR(VLOOKUP($B36&amp;J$1,'宅直データ (２)'!$A:$H,8,FALSE),"")</f>
        <v/>
      </c>
      <c r="K36" s="146" t="str">
        <f>IFERROR(VLOOKUP($B36&amp;K$1,'宅直データ (２)'!$A:$H,8,FALSE),"")</f>
        <v/>
      </c>
      <c r="L36" s="146" t="str">
        <f>IFERROR(VLOOKUP($B36&amp;L$1,'宅直データ (２)'!$A:$H,8,FALSE),"")</f>
        <v/>
      </c>
      <c r="M36" s="146" t="str">
        <f>IFERROR(VLOOKUP($B36&amp;M$1,'宅直データ (２)'!$A:$H,8,FALSE),"")</f>
        <v/>
      </c>
      <c r="N36" s="146" t="str">
        <f>IFERROR(VLOOKUP($B36&amp;N$1,'宅直データ (２)'!$A:$H,8,FALSE),"")</f>
        <v/>
      </c>
      <c r="O36" s="146" t="str">
        <f>IFERROR(VLOOKUP($B36&amp;O$1,'宅直データ (２)'!$A:$H,8,FALSE),"")</f>
        <v/>
      </c>
      <c r="P36" s="146" t="str">
        <f>IFERROR(VLOOKUP($B36&amp;P$1,'宅直データ (２)'!$A:$H,8,FALSE),"")</f>
        <v/>
      </c>
      <c r="Q36" s="146" t="str">
        <f>IFERROR(VLOOKUP($B36&amp;Q$1,'宅直データ (２)'!$A:$H,8,FALSE),"")</f>
        <v/>
      </c>
      <c r="R36" s="146" t="str">
        <f>IFERROR(VLOOKUP($B36&amp;R$1,'宅直データ (２)'!$A:$H,8,FALSE),"")</f>
        <v/>
      </c>
      <c r="S36" s="146" t="str">
        <f>IFERROR(VLOOKUP($B36&amp;S$1,'宅直データ (２)'!$A:$H,8,FALSE),"")</f>
        <v/>
      </c>
      <c r="T36" s="146" t="str">
        <f>IFERROR(VLOOKUP($B36&amp;T$1,'宅直データ (２)'!$A:$H,8,FALSE),"")</f>
        <v/>
      </c>
      <c r="U36" s="146" t="str">
        <f>IFERROR(VLOOKUP($B36&amp;U$1,'宅直データ (２)'!$A:$H,8,FALSE),"")</f>
        <v/>
      </c>
      <c r="V36" s="146" t="str">
        <f>IFERROR(VLOOKUP($B36&amp;V$1,'宅直データ (２)'!$A:$H,8,FALSE),"")</f>
        <v/>
      </c>
      <c r="W36" s="146" t="str">
        <f>IFERROR(VLOOKUP($B36&amp;W$1,'宅直データ (２)'!$A:$H,8,FALSE),"")</f>
        <v/>
      </c>
      <c r="X36" s="146" t="str">
        <f>IFERROR(VLOOKUP($B36&amp;X$1,'宅直データ (２)'!$A:$H,8,FALSE),"")</f>
        <v/>
      </c>
      <c r="Y36" s="146" t="str">
        <f>IFERROR(VLOOKUP($B36&amp;Y$1,'宅直データ (２)'!$A:$H,8,FALSE),"")</f>
        <v/>
      </c>
      <c r="Z36" s="146" t="str">
        <f>IFERROR(VLOOKUP($B36&amp;Z$1,'宅直データ (２)'!$A:$H,8,FALSE),"")</f>
        <v/>
      </c>
      <c r="AA36" s="146" t="str">
        <f>IFERROR(VLOOKUP($B36&amp;AA$1,'宅直データ (２)'!$A:$H,8,FALSE),"")</f>
        <v/>
      </c>
      <c r="AB36" s="146" t="str">
        <f>IFERROR(VLOOKUP($B36&amp;AB$1,'宅直データ (２)'!$A:$H,8,FALSE),"")</f>
        <v/>
      </c>
      <c r="AC36" s="146" t="str">
        <f>IFERROR(VLOOKUP($B36&amp;AC$1,'宅直データ (２)'!$A:$H,8,FALSE),"")</f>
        <v/>
      </c>
      <c r="AD36" s="146" t="str">
        <f>IFERROR(VLOOKUP($B36&amp;AD$1,'宅直データ (２)'!$A:$H,8,FALSE),"")</f>
        <v/>
      </c>
      <c r="AE36" s="146" t="str">
        <f>IFERROR(VLOOKUP($B36&amp;AE$1,'宅直データ (２)'!$A:$H,8,FALSE),"")</f>
        <v/>
      </c>
      <c r="AF36" s="146" t="str">
        <f>IFERROR(VLOOKUP($B36&amp;AF$1,'宅直データ (２)'!$A:$H,8,FALSE),"")</f>
        <v/>
      </c>
      <c r="AG36" s="146" t="str">
        <f>IFERROR(VLOOKUP($B36&amp;AG$1,'宅直データ (２)'!$A:$H,8,FALSE),"")</f>
        <v/>
      </c>
      <c r="AH36" s="144" t="str">
        <f>IFERROR(VLOOKUP($B36&amp;AH$1,'宅直データ (２)'!$A:$H,8,FALSE),"")</f>
        <v/>
      </c>
    </row>
    <row r="37" spans="1:34" s="37" customFormat="1" ht="13.15" customHeight="1" x14ac:dyDescent="0.2">
      <c r="A37" s="142">
        <f>IFERROR(IF(A36+1&lt;=MAX('デイリーデータ (2)'!G:G),A36+1,""),"")</f>
        <v>23</v>
      </c>
      <c r="B37" s="143" t="str">
        <f t="shared" si="12"/>
        <v>109272</v>
      </c>
      <c r="C37" s="144" t="str">
        <f t="shared" si="13"/>
        <v>齊藤 久紘</v>
      </c>
      <c r="D37" s="145" t="str">
        <f>IFERROR(VLOOKUP($B37&amp;D$1,'宅直データ (２)'!$A:$H,8,FALSE),"")</f>
        <v/>
      </c>
      <c r="E37" s="146" t="str">
        <f>IFERROR(VLOOKUP($B37&amp;E$1,'宅直データ (２)'!$A:$H,8,FALSE),"")</f>
        <v/>
      </c>
      <c r="F37" s="146" t="str">
        <f>IFERROR(VLOOKUP($B37&amp;F$1,'宅直データ (２)'!$A:$H,8,FALSE),"")</f>
        <v/>
      </c>
      <c r="G37" s="146" t="str">
        <f>IFERROR(VLOOKUP($B37&amp;G$1,'宅直データ (２)'!$A:$H,8,FALSE),"")</f>
        <v/>
      </c>
      <c r="H37" s="146" t="str">
        <f>IFERROR(VLOOKUP($B37&amp;H$1,'宅直データ (２)'!$A:$H,8,FALSE),"")</f>
        <v/>
      </c>
      <c r="I37" s="146" t="str">
        <f>IFERROR(VLOOKUP($B37&amp;I$1,'宅直データ (２)'!$A:$H,8,FALSE),"")</f>
        <v/>
      </c>
      <c r="J37" s="146" t="str">
        <f>IFERROR(VLOOKUP($B37&amp;J$1,'宅直データ (２)'!$A:$H,8,FALSE),"")</f>
        <v/>
      </c>
      <c r="K37" s="146" t="str">
        <f>IFERROR(VLOOKUP($B37&amp;K$1,'宅直データ (２)'!$A:$H,8,FALSE),"")</f>
        <v/>
      </c>
      <c r="L37" s="146" t="str">
        <f>IFERROR(VLOOKUP($B37&amp;L$1,'宅直データ (２)'!$A:$H,8,FALSE),"")</f>
        <v/>
      </c>
      <c r="M37" s="146" t="str">
        <f>IFERROR(VLOOKUP($B37&amp;M$1,'宅直データ (２)'!$A:$H,8,FALSE),"")</f>
        <v/>
      </c>
      <c r="N37" s="146" t="str">
        <f>IFERROR(VLOOKUP($B37&amp;N$1,'宅直データ (２)'!$A:$H,8,FALSE),"")</f>
        <v/>
      </c>
      <c r="O37" s="146" t="str">
        <f>IFERROR(VLOOKUP($B37&amp;O$1,'宅直データ (２)'!$A:$H,8,FALSE),"")</f>
        <v/>
      </c>
      <c r="P37" s="146" t="str">
        <f>IFERROR(VLOOKUP($B37&amp;P$1,'宅直データ (２)'!$A:$H,8,FALSE),"")</f>
        <v/>
      </c>
      <c r="Q37" s="146" t="str">
        <f>IFERROR(VLOOKUP($B37&amp;Q$1,'宅直データ (２)'!$A:$H,8,FALSE),"")</f>
        <v/>
      </c>
      <c r="R37" s="146" t="str">
        <f>IFERROR(VLOOKUP($B37&amp;R$1,'宅直データ (２)'!$A:$H,8,FALSE),"")</f>
        <v/>
      </c>
      <c r="S37" s="146" t="str">
        <f>IFERROR(VLOOKUP($B37&amp;S$1,'宅直データ (２)'!$A:$H,8,FALSE),"")</f>
        <v/>
      </c>
      <c r="T37" s="146" t="str">
        <f>IFERROR(VLOOKUP($B37&amp;T$1,'宅直データ (２)'!$A:$H,8,FALSE),"")</f>
        <v/>
      </c>
      <c r="U37" s="146" t="str">
        <f>IFERROR(VLOOKUP($B37&amp;U$1,'宅直データ (２)'!$A:$H,8,FALSE),"")</f>
        <v/>
      </c>
      <c r="V37" s="146" t="str">
        <f>IFERROR(VLOOKUP($B37&amp;V$1,'宅直データ (２)'!$A:$H,8,FALSE),"")</f>
        <v/>
      </c>
      <c r="W37" s="146" t="str">
        <f>IFERROR(VLOOKUP($B37&amp;W$1,'宅直データ (２)'!$A:$H,8,FALSE),"")</f>
        <v/>
      </c>
      <c r="X37" s="146" t="str">
        <f>IFERROR(VLOOKUP($B37&amp;X$1,'宅直データ (２)'!$A:$H,8,FALSE),"")</f>
        <v/>
      </c>
      <c r="Y37" s="146" t="str">
        <f>IFERROR(VLOOKUP($B37&amp;Y$1,'宅直データ (２)'!$A:$H,8,FALSE),"")</f>
        <v/>
      </c>
      <c r="Z37" s="146" t="str">
        <f>IFERROR(VLOOKUP($B37&amp;Z$1,'宅直データ (２)'!$A:$H,8,FALSE),"")</f>
        <v/>
      </c>
      <c r="AA37" s="146" t="str">
        <f>IFERROR(VLOOKUP($B37&amp;AA$1,'宅直データ (２)'!$A:$H,8,FALSE),"")</f>
        <v/>
      </c>
      <c r="AB37" s="146" t="str">
        <f>IFERROR(VLOOKUP($B37&amp;AB$1,'宅直データ (２)'!$A:$H,8,FALSE),"")</f>
        <v/>
      </c>
      <c r="AC37" s="146" t="str">
        <f>IFERROR(VLOOKUP($B37&amp;AC$1,'宅直データ (２)'!$A:$H,8,FALSE),"")</f>
        <v/>
      </c>
      <c r="AD37" s="146" t="str">
        <f>IFERROR(VLOOKUP($B37&amp;AD$1,'宅直データ (２)'!$A:$H,8,FALSE),"")</f>
        <v/>
      </c>
      <c r="AE37" s="146" t="str">
        <f>IFERROR(VLOOKUP($B37&amp;AE$1,'宅直データ (２)'!$A:$H,8,FALSE),"")</f>
        <v/>
      </c>
      <c r="AF37" s="146" t="str">
        <f>IFERROR(VLOOKUP($B37&amp;AF$1,'宅直データ (２)'!$A:$H,8,FALSE),"")</f>
        <v/>
      </c>
      <c r="AG37" s="146" t="str">
        <f>IFERROR(VLOOKUP($B37&amp;AG$1,'宅直データ (２)'!$A:$H,8,FALSE),"")</f>
        <v/>
      </c>
      <c r="AH37" s="144" t="str">
        <f>IFERROR(VLOOKUP($B37&amp;AH$1,'宅直データ (２)'!$A:$H,8,FALSE),"")</f>
        <v/>
      </c>
    </row>
    <row r="38" spans="1:34" s="37" customFormat="1" ht="13.15" customHeight="1" x14ac:dyDescent="0.2">
      <c r="A38" s="142">
        <f>IFERROR(IF(A37+1&lt;=MAX('デイリーデータ (2)'!G:G),A37+1,""),"")</f>
        <v>24</v>
      </c>
      <c r="B38" s="143" t="str">
        <f t="shared" si="12"/>
        <v>112499</v>
      </c>
      <c r="C38" s="144" t="str">
        <f t="shared" si="13"/>
        <v>佐藤 恵梨子</v>
      </c>
      <c r="D38" s="145" t="str">
        <f>IFERROR(VLOOKUP($B38&amp;D$1,'宅直データ (２)'!$A:$H,8,FALSE),"")</f>
        <v/>
      </c>
      <c r="E38" s="146" t="str">
        <f>IFERROR(VLOOKUP($B38&amp;E$1,'宅直データ (２)'!$A:$H,8,FALSE),"")</f>
        <v/>
      </c>
      <c r="F38" s="146" t="str">
        <f>IFERROR(VLOOKUP($B38&amp;F$1,'宅直データ (２)'!$A:$H,8,FALSE),"")</f>
        <v/>
      </c>
      <c r="G38" s="146" t="str">
        <f>IFERROR(VLOOKUP($B38&amp;G$1,'宅直データ (２)'!$A:$H,8,FALSE),"")</f>
        <v/>
      </c>
      <c r="H38" s="146" t="str">
        <f>IFERROR(VLOOKUP($B38&amp;H$1,'宅直データ (２)'!$A:$H,8,FALSE),"")</f>
        <v/>
      </c>
      <c r="I38" s="146" t="str">
        <f>IFERROR(VLOOKUP($B38&amp;I$1,'宅直データ (２)'!$A:$H,8,FALSE),"")</f>
        <v/>
      </c>
      <c r="J38" s="146" t="str">
        <f>IFERROR(VLOOKUP($B38&amp;J$1,'宅直データ (２)'!$A:$H,8,FALSE),"")</f>
        <v/>
      </c>
      <c r="K38" s="146" t="str">
        <f>IFERROR(VLOOKUP($B38&amp;K$1,'宅直データ (２)'!$A:$H,8,FALSE),"")</f>
        <v/>
      </c>
      <c r="L38" s="146" t="str">
        <f>IFERROR(VLOOKUP($B38&amp;L$1,'宅直データ (２)'!$A:$H,8,FALSE),"")</f>
        <v/>
      </c>
      <c r="M38" s="146" t="str">
        <f>IFERROR(VLOOKUP($B38&amp;M$1,'宅直データ (２)'!$A:$H,8,FALSE),"")</f>
        <v/>
      </c>
      <c r="N38" s="146" t="str">
        <f>IFERROR(VLOOKUP($B38&amp;N$1,'宅直データ (２)'!$A:$H,8,FALSE),"")</f>
        <v/>
      </c>
      <c r="O38" s="146" t="str">
        <f>IFERROR(VLOOKUP($B38&amp;O$1,'宅直データ (２)'!$A:$H,8,FALSE),"")</f>
        <v/>
      </c>
      <c r="P38" s="146" t="str">
        <f>IFERROR(VLOOKUP($B38&amp;P$1,'宅直データ (２)'!$A:$H,8,FALSE),"")</f>
        <v/>
      </c>
      <c r="Q38" s="146" t="str">
        <f>IFERROR(VLOOKUP($B38&amp;Q$1,'宅直データ (２)'!$A:$H,8,FALSE),"")</f>
        <v/>
      </c>
      <c r="R38" s="146" t="str">
        <f>IFERROR(VLOOKUP($B38&amp;R$1,'宅直データ (２)'!$A:$H,8,FALSE),"")</f>
        <v/>
      </c>
      <c r="S38" s="146" t="str">
        <f>IFERROR(VLOOKUP($B38&amp;S$1,'宅直データ (２)'!$A:$H,8,FALSE),"")</f>
        <v/>
      </c>
      <c r="T38" s="146" t="str">
        <f>IFERROR(VLOOKUP($B38&amp;T$1,'宅直データ (２)'!$A:$H,8,FALSE),"")</f>
        <v/>
      </c>
      <c r="U38" s="146" t="str">
        <f>IFERROR(VLOOKUP($B38&amp;U$1,'宅直データ (２)'!$A:$H,8,FALSE),"")</f>
        <v/>
      </c>
      <c r="V38" s="146" t="str">
        <f>IFERROR(VLOOKUP($B38&amp;V$1,'宅直データ (２)'!$A:$H,8,FALSE),"")</f>
        <v/>
      </c>
      <c r="W38" s="146" t="str">
        <f>IFERROR(VLOOKUP($B38&amp;W$1,'宅直データ (２)'!$A:$H,8,FALSE),"")</f>
        <v/>
      </c>
      <c r="X38" s="146" t="str">
        <f>IFERROR(VLOOKUP($B38&amp;X$1,'宅直データ (２)'!$A:$H,8,FALSE),"")</f>
        <v/>
      </c>
      <c r="Y38" s="146" t="str">
        <f>IFERROR(VLOOKUP($B38&amp;Y$1,'宅直データ (２)'!$A:$H,8,FALSE),"")</f>
        <v/>
      </c>
      <c r="Z38" s="146" t="str">
        <f>IFERROR(VLOOKUP($B38&amp;Z$1,'宅直データ (２)'!$A:$H,8,FALSE),"")</f>
        <v/>
      </c>
      <c r="AA38" s="146" t="str">
        <f>IFERROR(VLOOKUP($B38&amp;AA$1,'宅直データ (２)'!$A:$H,8,FALSE),"")</f>
        <v/>
      </c>
      <c r="AB38" s="146" t="str">
        <f>IFERROR(VLOOKUP($B38&amp;AB$1,'宅直データ (２)'!$A:$H,8,FALSE),"")</f>
        <v/>
      </c>
      <c r="AC38" s="146" t="str">
        <f>IFERROR(VLOOKUP($B38&amp;AC$1,'宅直データ (２)'!$A:$H,8,FALSE),"")</f>
        <v/>
      </c>
      <c r="AD38" s="146" t="str">
        <f>IFERROR(VLOOKUP($B38&amp;AD$1,'宅直データ (２)'!$A:$H,8,FALSE),"")</f>
        <v/>
      </c>
      <c r="AE38" s="146" t="str">
        <f>IFERROR(VLOOKUP($B38&amp;AE$1,'宅直データ (２)'!$A:$H,8,FALSE),"")</f>
        <v/>
      </c>
      <c r="AF38" s="146" t="str">
        <f>IFERROR(VLOOKUP($B38&amp;AF$1,'宅直データ (２)'!$A:$H,8,FALSE),"")</f>
        <v/>
      </c>
      <c r="AG38" s="146" t="str">
        <f>IFERROR(VLOOKUP($B38&amp;AG$1,'宅直データ (２)'!$A:$H,8,FALSE),"")</f>
        <v/>
      </c>
      <c r="AH38" s="144" t="str">
        <f>IFERROR(VLOOKUP($B38&amp;AH$1,'宅直データ (２)'!$A:$H,8,FALSE),"")</f>
        <v/>
      </c>
    </row>
    <row r="39" spans="1:34" s="37" customFormat="1" ht="13.15" customHeight="1" x14ac:dyDescent="0.2">
      <c r="A39" s="142">
        <f>IFERROR(IF(A38+1&lt;=MAX('デイリーデータ (2)'!G:G),A38+1,""),"")</f>
        <v>25</v>
      </c>
      <c r="B39" s="143" t="str">
        <f t="shared" si="12"/>
        <v>114863</v>
      </c>
      <c r="C39" s="144" t="str">
        <f t="shared" si="13"/>
        <v>加藤 靖博</v>
      </c>
      <c r="D39" s="145" t="str">
        <f>IFERROR(VLOOKUP($B39&amp;D$1,'宅直データ (２)'!$A:$H,8,FALSE),"")</f>
        <v/>
      </c>
      <c r="E39" s="146" t="str">
        <f>IFERROR(VLOOKUP($B39&amp;E$1,'宅直データ (２)'!$A:$H,8,FALSE),"")</f>
        <v/>
      </c>
      <c r="F39" s="146" t="str">
        <f>IFERROR(VLOOKUP($B39&amp;F$1,'宅直データ (２)'!$A:$H,8,FALSE),"")</f>
        <v/>
      </c>
      <c r="G39" s="146" t="str">
        <f>IFERROR(VLOOKUP($B39&amp;G$1,'宅直データ (２)'!$A:$H,8,FALSE),"")</f>
        <v/>
      </c>
      <c r="H39" s="146" t="str">
        <f>IFERROR(VLOOKUP($B39&amp;H$1,'宅直データ (２)'!$A:$H,8,FALSE),"")</f>
        <v/>
      </c>
      <c r="I39" s="146" t="str">
        <f>IFERROR(VLOOKUP($B39&amp;I$1,'宅直データ (２)'!$A:$H,8,FALSE),"")</f>
        <v/>
      </c>
      <c r="J39" s="146" t="str">
        <f>IFERROR(VLOOKUP($B39&amp;J$1,'宅直データ (２)'!$A:$H,8,FALSE),"")</f>
        <v/>
      </c>
      <c r="K39" s="146" t="str">
        <f>IFERROR(VLOOKUP($B39&amp;K$1,'宅直データ (２)'!$A:$H,8,FALSE),"")</f>
        <v/>
      </c>
      <c r="L39" s="146" t="str">
        <f>IFERROR(VLOOKUP($B39&amp;L$1,'宅直データ (２)'!$A:$H,8,FALSE),"")</f>
        <v/>
      </c>
      <c r="M39" s="146" t="str">
        <f>IFERROR(VLOOKUP($B39&amp;M$1,'宅直データ (２)'!$A:$H,8,FALSE),"")</f>
        <v/>
      </c>
      <c r="N39" s="146" t="str">
        <f>IFERROR(VLOOKUP($B39&amp;N$1,'宅直データ (２)'!$A:$H,8,FALSE),"")</f>
        <v/>
      </c>
      <c r="O39" s="146" t="str">
        <f>IFERROR(VLOOKUP($B39&amp;O$1,'宅直データ (２)'!$A:$H,8,FALSE),"")</f>
        <v/>
      </c>
      <c r="P39" s="146" t="str">
        <f>IFERROR(VLOOKUP($B39&amp;P$1,'宅直データ (２)'!$A:$H,8,FALSE),"")</f>
        <v/>
      </c>
      <c r="Q39" s="146" t="str">
        <f>IFERROR(VLOOKUP($B39&amp;Q$1,'宅直データ (２)'!$A:$H,8,FALSE),"")</f>
        <v/>
      </c>
      <c r="R39" s="146" t="str">
        <f>IFERROR(VLOOKUP($B39&amp;R$1,'宅直データ (２)'!$A:$H,8,FALSE),"")</f>
        <v/>
      </c>
      <c r="S39" s="146" t="str">
        <f>IFERROR(VLOOKUP($B39&amp;S$1,'宅直データ (２)'!$A:$H,8,FALSE),"")</f>
        <v/>
      </c>
      <c r="T39" s="146" t="str">
        <f>IFERROR(VLOOKUP($B39&amp;T$1,'宅直データ (２)'!$A:$H,8,FALSE),"")</f>
        <v/>
      </c>
      <c r="U39" s="146" t="str">
        <f>IFERROR(VLOOKUP($B39&amp;U$1,'宅直データ (２)'!$A:$H,8,FALSE),"")</f>
        <v/>
      </c>
      <c r="V39" s="146" t="str">
        <f>IFERROR(VLOOKUP($B39&amp;V$1,'宅直データ (２)'!$A:$H,8,FALSE),"")</f>
        <v/>
      </c>
      <c r="W39" s="146" t="str">
        <f>IFERROR(VLOOKUP($B39&amp;W$1,'宅直データ (２)'!$A:$H,8,FALSE),"")</f>
        <v/>
      </c>
      <c r="X39" s="146" t="str">
        <f>IFERROR(VLOOKUP($B39&amp;X$1,'宅直データ (２)'!$A:$H,8,FALSE),"")</f>
        <v/>
      </c>
      <c r="Y39" s="146" t="str">
        <f>IFERROR(VLOOKUP($B39&amp;Y$1,'宅直データ (２)'!$A:$H,8,FALSE),"")</f>
        <v/>
      </c>
      <c r="Z39" s="146" t="str">
        <f>IFERROR(VLOOKUP($B39&amp;Z$1,'宅直データ (２)'!$A:$H,8,FALSE),"")</f>
        <v/>
      </c>
      <c r="AA39" s="146" t="str">
        <f>IFERROR(VLOOKUP($B39&amp;AA$1,'宅直データ (２)'!$A:$H,8,FALSE),"")</f>
        <v/>
      </c>
      <c r="AB39" s="146" t="str">
        <f>IFERROR(VLOOKUP($B39&amp;AB$1,'宅直データ (２)'!$A:$H,8,FALSE),"")</f>
        <v/>
      </c>
      <c r="AC39" s="146" t="str">
        <f>IFERROR(VLOOKUP($B39&amp;AC$1,'宅直データ (２)'!$A:$H,8,FALSE),"")</f>
        <v/>
      </c>
      <c r="AD39" s="146" t="str">
        <f>IFERROR(VLOOKUP($B39&amp;AD$1,'宅直データ (２)'!$A:$H,8,FALSE),"")</f>
        <v/>
      </c>
      <c r="AE39" s="146" t="str">
        <f>IFERROR(VLOOKUP($B39&amp;AE$1,'宅直データ (２)'!$A:$H,8,FALSE),"")</f>
        <v/>
      </c>
      <c r="AF39" s="146" t="str">
        <f>IFERROR(VLOOKUP($B39&amp;AF$1,'宅直データ (２)'!$A:$H,8,FALSE),"")</f>
        <v/>
      </c>
      <c r="AG39" s="146" t="str">
        <f>IFERROR(VLOOKUP($B39&amp;AG$1,'宅直データ (２)'!$A:$H,8,FALSE),"")</f>
        <v/>
      </c>
      <c r="AH39" s="144" t="str">
        <f>IFERROR(VLOOKUP($B39&amp;AH$1,'宅直データ (２)'!$A:$H,8,FALSE),"")</f>
        <v/>
      </c>
    </row>
    <row r="40" spans="1:34" s="37" customFormat="1" ht="13.15" customHeight="1" x14ac:dyDescent="0.2">
      <c r="A40" s="142">
        <f>IFERROR(IF(A39+1&lt;=MAX('デイリーデータ (2)'!G:G),A39+1,""),"")</f>
        <v>26</v>
      </c>
      <c r="B40" s="143" t="str">
        <f t="shared" si="12"/>
        <v>118857</v>
      </c>
      <c r="C40" s="144" t="str">
        <f t="shared" si="13"/>
        <v>小川 穂波</v>
      </c>
      <c r="D40" s="145" t="str">
        <f>IFERROR(VLOOKUP($B40&amp;D$1,'宅直データ (２)'!$A:$H,8,FALSE),"")</f>
        <v/>
      </c>
      <c r="E40" s="146" t="str">
        <f>IFERROR(VLOOKUP($B40&amp;E$1,'宅直データ (２)'!$A:$H,8,FALSE),"")</f>
        <v/>
      </c>
      <c r="F40" s="146" t="str">
        <f>IFERROR(VLOOKUP($B40&amp;F$1,'宅直データ (２)'!$A:$H,8,FALSE),"")</f>
        <v/>
      </c>
      <c r="G40" s="146" t="str">
        <f>IFERROR(VLOOKUP($B40&amp;G$1,'宅直データ (２)'!$A:$H,8,FALSE),"")</f>
        <v/>
      </c>
      <c r="H40" s="146" t="str">
        <f>IFERROR(VLOOKUP($B40&amp;H$1,'宅直データ (２)'!$A:$H,8,FALSE),"")</f>
        <v/>
      </c>
      <c r="I40" s="146" t="str">
        <f>IFERROR(VLOOKUP($B40&amp;I$1,'宅直データ (２)'!$A:$H,8,FALSE),"")</f>
        <v/>
      </c>
      <c r="J40" s="146" t="str">
        <f>IFERROR(VLOOKUP($B40&amp;J$1,'宅直データ (２)'!$A:$H,8,FALSE),"")</f>
        <v/>
      </c>
      <c r="K40" s="146" t="str">
        <f>IFERROR(VLOOKUP($B40&amp;K$1,'宅直データ (２)'!$A:$H,8,FALSE),"")</f>
        <v/>
      </c>
      <c r="L40" s="146" t="str">
        <f>IFERROR(VLOOKUP($B40&amp;L$1,'宅直データ (２)'!$A:$H,8,FALSE),"")</f>
        <v/>
      </c>
      <c r="M40" s="146" t="str">
        <f>IFERROR(VLOOKUP($B40&amp;M$1,'宅直データ (２)'!$A:$H,8,FALSE),"")</f>
        <v/>
      </c>
      <c r="N40" s="146" t="str">
        <f>IFERROR(VLOOKUP($B40&amp;N$1,'宅直データ (２)'!$A:$H,8,FALSE),"")</f>
        <v/>
      </c>
      <c r="O40" s="146" t="str">
        <f>IFERROR(VLOOKUP($B40&amp;O$1,'宅直データ (２)'!$A:$H,8,FALSE),"")</f>
        <v/>
      </c>
      <c r="P40" s="146" t="str">
        <f>IFERROR(VLOOKUP($B40&amp;P$1,'宅直データ (２)'!$A:$H,8,FALSE),"")</f>
        <v/>
      </c>
      <c r="Q40" s="146" t="str">
        <f>IFERROR(VLOOKUP($B40&amp;Q$1,'宅直データ (２)'!$A:$H,8,FALSE),"")</f>
        <v/>
      </c>
      <c r="R40" s="146" t="str">
        <f>IFERROR(VLOOKUP($B40&amp;R$1,'宅直データ (２)'!$A:$H,8,FALSE),"")</f>
        <v/>
      </c>
      <c r="S40" s="146" t="str">
        <f>IFERROR(VLOOKUP($B40&amp;S$1,'宅直データ (２)'!$A:$H,8,FALSE),"")</f>
        <v/>
      </c>
      <c r="T40" s="146" t="str">
        <f>IFERROR(VLOOKUP($B40&amp;T$1,'宅直データ (２)'!$A:$H,8,FALSE),"")</f>
        <v/>
      </c>
      <c r="U40" s="146" t="str">
        <f>IFERROR(VLOOKUP($B40&amp;U$1,'宅直データ (２)'!$A:$H,8,FALSE),"")</f>
        <v/>
      </c>
      <c r="V40" s="146" t="str">
        <f>IFERROR(VLOOKUP($B40&amp;V$1,'宅直データ (２)'!$A:$H,8,FALSE),"")</f>
        <v/>
      </c>
      <c r="W40" s="146" t="str">
        <f>IFERROR(VLOOKUP($B40&amp;W$1,'宅直データ (２)'!$A:$H,8,FALSE),"")</f>
        <v/>
      </c>
      <c r="X40" s="146" t="str">
        <f>IFERROR(VLOOKUP($B40&amp;X$1,'宅直データ (２)'!$A:$H,8,FALSE),"")</f>
        <v/>
      </c>
      <c r="Y40" s="146" t="str">
        <f>IFERROR(VLOOKUP($B40&amp;Y$1,'宅直データ (２)'!$A:$H,8,FALSE),"")</f>
        <v/>
      </c>
      <c r="Z40" s="146" t="str">
        <f>IFERROR(VLOOKUP($B40&amp;Z$1,'宅直データ (２)'!$A:$H,8,FALSE),"")</f>
        <v/>
      </c>
      <c r="AA40" s="146" t="str">
        <f>IFERROR(VLOOKUP($B40&amp;AA$1,'宅直データ (２)'!$A:$H,8,FALSE),"")</f>
        <v/>
      </c>
      <c r="AB40" s="146" t="str">
        <f>IFERROR(VLOOKUP($B40&amp;AB$1,'宅直データ (２)'!$A:$H,8,FALSE),"")</f>
        <v/>
      </c>
      <c r="AC40" s="146" t="str">
        <f>IFERROR(VLOOKUP($B40&amp;AC$1,'宅直データ (２)'!$A:$H,8,FALSE),"")</f>
        <v/>
      </c>
      <c r="AD40" s="146" t="str">
        <f>IFERROR(VLOOKUP($B40&amp;AD$1,'宅直データ (２)'!$A:$H,8,FALSE),"")</f>
        <v/>
      </c>
      <c r="AE40" s="146" t="str">
        <f>IFERROR(VLOOKUP($B40&amp;AE$1,'宅直データ (２)'!$A:$H,8,FALSE),"")</f>
        <v/>
      </c>
      <c r="AF40" s="146" t="str">
        <f>IFERROR(VLOOKUP($B40&amp;AF$1,'宅直データ (２)'!$A:$H,8,FALSE),"")</f>
        <v/>
      </c>
      <c r="AG40" s="146" t="str">
        <f>IFERROR(VLOOKUP($B40&amp;AG$1,'宅直データ (２)'!$A:$H,8,FALSE),"")</f>
        <v/>
      </c>
      <c r="AH40" s="144" t="str">
        <f>IFERROR(VLOOKUP($B40&amp;AH$1,'宅直データ (２)'!$A:$H,8,FALSE),"")</f>
        <v/>
      </c>
    </row>
    <row r="41" spans="1:34" s="37" customFormat="1" ht="13.15" customHeight="1" x14ac:dyDescent="0.2">
      <c r="A41" s="142">
        <f>IFERROR(IF(A40+1&lt;=MAX('デイリーデータ (2)'!G:G),A40+1,""),"")</f>
        <v>27</v>
      </c>
      <c r="B41" s="143" t="str">
        <f t="shared" si="12"/>
        <v>118869</v>
      </c>
      <c r="C41" s="144" t="str">
        <f t="shared" si="13"/>
        <v>薬司 康平</v>
      </c>
      <c r="D41" s="145" t="str">
        <f>IFERROR(VLOOKUP($B41&amp;D$1,'宅直データ (２)'!$A:$H,8,FALSE),"")</f>
        <v/>
      </c>
      <c r="E41" s="146" t="str">
        <f>IFERROR(VLOOKUP($B41&amp;E$1,'宅直データ (２)'!$A:$H,8,FALSE),"")</f>
        <v/>
      </c>
      <c r="F41" s="146" t="str">
        <f>IFERROR(VLOOKUP($B41&amp;F$1,'宅直データ (２)'!$A:$H,8,FALSE),"")</f>
        <v/>
      </c>
      <c r="G41" s="146" t="str">
        <f>IFERROR(VLOOKUP($B41&amp;G$1,'宅直データ (２)'!$A:$H,8,FALSE),"")</f>
        <v/>
      </c>
      <c r="H41" s="146" t="str">
        <f>IFERROR(VLOOKUP($B41&amp;H$1,'宅直データ (２)'!$A:$H,8,FALSE),"")</f>
        <v/>
      </c>
      <c r="I41" s="146" t="str">
        <f>IFERROR(VLOOKUP($B41&amp;I$1,'宅直データ (２)'!$A:$H,8,FALSE),"")</f>
        <v/>
      </c>
      <c r="J41" s="146" t="str">
        <f>IFERROR(VLOOKUP($B41&amp;J$1,'宅直データ (２)'!$A:$H,8,FALSE),"")</f>
        <v/>
      </c>
      <c r="K41" s="146" t="str">
        <f>IFERROR(VLOOKUP($B41&amp;K$1,'宅直データ (２)'!$A:$H,8,FALSE),"")</f>
        <v/>
      </c>
      <c r="L41" s="146" t="str">
        <f>IFERROR(VLOOKUP($B41&amp;L$1,'宅直データ (２)'!$A:$H,8,FALSE),"")</f>
        <v/>
      </c>
      <c r="M41" s="146" t="str">
        <f>IFERROR(VLOOKUP($B41&amp;M$1,'宅直データ (２)'!$A:$H,8,FALSE),"")</f>
        <v/>
      </c>
      <c r="N41" s="146" t="str">
        <f>IFERROR(VLOOKUP($B41&amp;N$1,'宅直データ (２)'!$A:$H,8,FALSE),"")</f>
        <v/>
      </c>
      <c r="O41" s="146" t="str">
        <f>IFERROR(VLOOKUP($B41&amp;O$1,'宅直データ (２)'!$A:$H,8,FALSE),"")</f>
        <v/>
      </c>
      <c r="P41" s="146" t="str">
        <f>IFERROR(VLOOKUP($B41&amp;P$1,'宅直データ (２)'!$A:$H,8,FALSE),"")</f>
        <v/>
      </c>
      <c r="Q41" s="146" t="str">
        <f>IFERROR(VLOOKUP($B41&amp;Q$1,'宅直データ (２)'!$A:$H,8,FALSE),"")</f>
        <v/>
      </c>
      <c r="R41" s="146" t="str">
        <f>IFERROR(VLOOKUP($B41&amp;R$1,'宅直データ (２)'!$A:$H,8,FALSE),"")</f>
        <v/>
      </c>
      <c r="S41" s="146" t="str">
        <f>IFERROR(VLOOKUP($B41&amp;S$1,'宅直データ (２)'!$A:$H,8,FALSE),"")</f>
        <v/>
      </c>
      <c r="T41" s="146" t="str">
        <f>IFERROR(VLOOKUP($B41&amp;T$1,'宅直データ (２)'!$A:$H,8,FALSE),"")</f>
        <v/>
      </c>
      <c r="U41" s="146" t="str">
        <f>IFERROR(VLOOKUP($B41&amp;U$1,'宅直データ (２)'!$A:$H,8,FALSE),"")</f>
        <v/>
      </c>
      <c r="V41" s="146" t="str">
        <f>IFERROR(VLOOKUP($B41&amp;V$1,'宅直データ (２)'!$A:$H,8,FALSE),"")</f>
        <v/>
      </c>
      <c r="W41" s="146" t="str">
        <f>IFERROR(VLOOKUP($B41&amp;W$1,'宅直データ (２)'!$A:$H,8,FALSE),"")</f>
        <v/>
      </c>
      <c r="X41" s="146" t="str">
        <f>IFERROR(VLOOKUP($B41&amp;X$1,'宅直データ (２)'!$A:$H,8,FALSE),"")</f>
        <v/>
      </c>
      <c r="Y41" s="146" t="str">
        <f>IFERROR(VLOOKUP($B41&amp;Y$1,'宅直データ (２)'!$A:$H,8,FALSE),"")</f>
        <v/>
      </c>
      <c r="Z41" s="146" t="str">
        <f>IFERROR(VLOOKUP($B41&amp;Z$1,'宅直データ (２)'!$A:$H,8,FALSE),"")</f>
        <v/>
      </c>
      <c r="AA41" s="146" t="str">
        <f>IFERROR(VLOOKUP($B41&amp;AA$1,'宅直データ (２)'!$A:$H,8,FALSE),"")</f>
        <v/>
      </c>
      <c r="AB41" s="146" t="str">
        <f>IFERROR(VLOOKUP($B41&amp;AB$1,'宅直データ (２)'!$A:$H,8,FALSE),"")</f>
        <v/>
      </c>
      <c r="AC41" s="146" t="str">
        <f>IFERROR(VLOOKUP($B41&amp;AC$1,'宅直データ (２)'!$A:$H,8,FALSE),"")</f>
        <v/>
      </c>
      <c r="AD41" s="146" t="str">
        <f>IFERROR(VLOOKUP($B41&amp;AD$1,'宅直データ (２)'!$A:$H,8,FALSE),"")</f>
        <v/>
      </c>
      <c r="AE41" s="146" t="str">
        <f>IFERROR(VLOOKUP($B41&amp;AE$1,'宅直データ (２)'!$A:$H,8,FALSE),"")</f>
        <v/>
      </c>
      <c r="AF41" s="146" t="str">
        <f>IFERROR(VLOOKUP($B41&amp;AF$1,'宅直データ (２)'!$A:$H,8,FALSE),"")</f>
        <v/>
      </c>
      <c r="AG41" s="146" t="str">
        <f>IFERROR(VLOOKUP($B41&amp;AG$1,'宅直データ (２)'!$A:$H,8,FALSE),"")</f>
        <v/>
      </c>
      <c r="AH41" s="144" t="str">
        <f>IFERROR(VLOOKUP($B41&amp;AH$1,'宅直データ (２)'!$A:$H,8,FALSE),"")</f>
        <v/>
      </c>
    </row>
    <row r="42" spans="1:34" s="37" customFormat="1" ht="13.15" customHeight="1" x14ac:dyDescent="0.2">
      <c r="A42" s="142">
        <f>IFERROR(IF(A41+1&lt;=MAX('デイリーデータ (2)'!G:G),A41+1,""),"")</f>
        <v>28</v>
      </c>
      <c r="B42" s="143" t="str">
        <f t="shared" si="12"/>
        <v>122339</v>
      </c>
      <c r="C42" s="144" t="str">
        <f t="shared" si="13"/>
        <v>西郡 健太</v>
      </c>
      <c r="D42" s="145" t="str">
        <f>IFERROR(VLOOKUP($B42&amp;D$1,'宅直データ (２)'!$A:$H,8,FALSE),"")</f>
        <v/>
      </c>
      <c r="E42" s="146" t="str">
        <f>IFERROR(VLOOKUP($B42&amp;E$1,'宅直データ (２)'!$A:$H,8,FALSE),"")</f>
        <v/>
      </c>
      <c r="F42" s="146" t="str">
        <f>IFERROR(VLOOKUP($B42&amp;F$1,'宅直データ (２)'!$A:$H,8,FALSE),"")</f>
        <v/>
      </c>
      <c r="G42" s="146" t="str">
        <f>IFERROR(VLOOKUP($B42&amp;G$1,'宅直データ (２)'!$A:$H,8,FALSE),"")</f>
        <v/>
      </c>
      <c r="H42" s="146" t="str">
        <f>IFERROR(VLOOKUP($B42&amp;H$1,'宅直データ (２)'!$A:$H,8,FALSE),"")</f>
        <v/>
      </c>
      <c r="I42" s="146" t="str">
        <f>IFERROR(VLOOKUP($B42&amp;I$1,'宅直データ (２)'!$A:$H,8,FALSE),"")</f>
        <v/>
      </c>
      <c r="J42" s="146" t="str">
        <f>IFERROR(VLOOKUP($B42&amp;J$1,'宅直データ (２)'!$A:$H,8,FALSE),"")</f>
        <v/>
      </c>
      <c r="K42" s="146" t="str">
        <f>IFERROR(VLOOKUP($B42&amp;K$1,'宅直データ (２)'!$A:$H,8,FALSE),"")</f>
        <v/>
      </c>
      <c r="L42" s="146" t="str">
        <f>IFERROR(VLOOKUP($B42&amp;L$1,'宅直データ (２)'!$A:$H,8,FALSE),"")</f>
        <v/>
      </c>
      <c r="M42" s="146" t="str">
        <f>IFERROR(VLOOKUP($B42&amp;M$1,'宅直データ (２)'!$A:$H,8,FALSE),"")</f>
        <v/>
      </c>
      <c r="N42" s="146" t="str">
        <f>IFERROR(VLOOKUP($B42&amp;N$1,'宅直データ (２)'!$A:$H,8,FALSE),"")</f>
        <v/>
      </c>
      <c r="O42" s="146" t="str">
        <f>IFERROR(VLOOKUP($B42&amp;O$1,'宅直データ (２)'!$A:$H,8,FALSE),"")</f>
        <v/>
      </c>
      <c r="P42" s="146" t="str">
        <f>IFERROR(VLOOKUP($B42&amp;P$1,'宅直データ (２)'!$A:$H,8,FALSE),"")</f>
        <v/>
      </c>
      <c r="Q42" s="146" t="str">
        <f>IFERROR(VLOOKUP($B42&amp;Q$1,'宅直データ (２)'!$A:$H,8,FALSE),"")</f>
        <v/>
      </c>
      <c r="R42" s="146" t="str">
        <f>IFERROR(VLOOKUP($B42&amp;R$1,'宅直データ (２)'!$A:$H,8,FALSE),"")</f>
        <v/>
      </c>
      <c r="S42" s="146" t="str">
        <f>IFERROR(VLOOKUP($B42&amp;S$1,'宅直データ (２)'!$A:$H,8,FALSE),"")</f>
        <v/>
      </c>
      <c r="T42" s="146" t="str">
        <f>IFERROR(VLOOKUP($B42&amp;T$1,'宅直データ (２)'!$A:$H,8,FALSE),"")</f>
        <v/>
      </c>
      <c r="U42" s="146" t="str">
        <f>IFERROR(VLOOKUP($B42&amp;U$1,'宅直データ (２)'!$A:$H,8,FALSE),"")</f>
        <v/>
      </c>
      <c r="V42" s="146" t="str">
        <f>IFERROR(VLOOKUP($B42&amp;V$1,'宅直データ (２)'!$A:$H,8,FALSE),"")</f>
        <v/>
      </c>
      <c r="W42" s="146" t="str">
        <f>IFERROR(VLOOKUP($B42&amp;W$1,'宅直データ (２)'!$A:$H,8,FALSE),"")</f>
        <v/>
      </c>
      <c r="X42" s="146" t="str">
        <f>IFERROR(VLOOKUP($B42&amp;X$1,'宅直データ (２)'!$A:$H,8,FALSE),"")</f>
        <v/>
      </c>
      <c r="Y42" s="146" t="str">
        <f>IFERROR(VLOOKUP($B42&amp;Y$1,'宅直データ (２)'!$A:$H,8,FALSE),"")</f>
        <v/>
      </c>
      <c r="Z42" s="146" t="str">
        <f>IFERROR(VLOOKUP($B42&amp;Z$1,'宅直データ (２)'!$A:$H,8,FALSE),"")</f>
        <v/>
      </c>
      <c r="AA42" s="146" t="str">
        <f>IFERROR(VLOOKUP($B42&amp;AA$1,'宅直データ (２)'!$A:$H,8,FALSE),"")</f>
        <v/>
      </c>
      <c r="AB42" s="146" t="str">
        <f>IFERROR(VLOOKUP($B42&amp;AB$1,'宅直データ (２)'!$A:$H,8,FALSE),"")</f>
        <v/>
      </c>
      <c r="AC42" s="146" t="str">
        <f>IFERROR(VLOOKUP($B42&amp;AC$1,'宅直データ (２)'!$A:$H,8,FALSE),"")</f>
        <v/>
      </c>
      <c r="AD42" s="146" t="str">
        <f>IFERROR(VLOOKUP($B42&amp;AD$1,'宅直データ (２)'!$A:$H,8,FALSE),"")</f>
        <v/>
      </c>
      <c r="AE42" s="146" t="str">
        <f>IFERROR(VLOOKUP($B42&amp;AE$1,'宅直データ (２)'!$A:$H,8,FALSE),"")</f>
        <v/>
      </c>
      <c r="AF42" s="146" t="str">
        <f>IFERROR(VLOOKUP($B42&amp;AF$1,'宅直データ (２)'!$A:$H,8,FALSE),"")</f>
        <v/>
      </c>
      <c r="AG42" s="146" t="str">
        <f>IFERROR(VLOOKUP($B42&amp;AG$1,'宅直データ (２)'!$A:$H,8,FALSE),"")</f>
        <v/>
      </c>
      <c r="AH42" s="144" t="str">
        <f>IFERROR(VLOOKUP($B42&amp;AH$1,'宅直データ (２)'!$A:$H,8,FALSE),"")</f>
        <v/>
      </c>
    </row>
    <row r="43" spans="1:34" s="37" customFormat="1" ht="13.15" customHeight="1" x14ac:dyDescent="0.2">
      <c r="A43" s="142">
        <f>IFERROR(IF(A42+1&lt;=MAX('デイリーデータ (2)'!G:G),A42+1,""),"")</f>
        <v>29</v>
      </c>
      <c r="B43" s="143" t="str">
        <f t="shared" si="12"/>
        <v>125630</v>
      </c>
      <c r="C43" s="144" t="str">
        <f t="shared" si="13"/>
        <v>松木 こころ</v>
      </c>
      <c r="D43" s="145" t="str">
        <f>IFERROR(VLOOKUP($B43&amp;D$1,'宅直データ (２)'!$A:$H,8,FALSE),"")</f>
        <v/>
      </c>
      <c r="E43" s="146" t="str">
        <f>IFERROR(VLOOKUP($B43&amp;E$1,'宅直データ (２)'!$A:$H,8,FALSE),"")</f>
        <v/>
      </c>
      <c r="F43" s="146" t="str">
        <f>IFERROR(VLOOKUP($B43&amp;F$1,'宅直データ (２)'!$A:$H,8,FALSE),"")</f>
        <v/>
      </c>
      <c r="G43" s="146" t="str">
        <f>IFERROR(VLOOKUP($B43&amp;G$1,'宅直データ (２)'!$A:$H,8,FALSE),"")</f>
        <v/>
      </c>
      <c r="H43" s="146" t="str">
        <f>IFERROR(VLOOKUP($B43&amp;H$1,'宅直データ (２)'!$A:$H,8,FALSE),"")</f>
        <v/>
      </c>
      <c r="I43" s="146" t="str">
        <f>IFERROR(VLOOKUP($B43&amp;I$1,'宅直データ (２)'!$A:$H,8,FALSE),"")</f>
        <v/>
      </c>
      <c r="J43" s="146" t="str">
        <f>IFERROR(VLOOKUP($B43&amp;J$1,'宅直データ (２)'!$A:$H,8,FALSE),"")</f>
        <v/>
      </c>
      <c r="K43" s="146" t="str">
        <f>IFERROR(VLOOKUP($B43&amp;K$1,'宅直データ (２)'!$A:$H,8,FALSE),"")</f>
        <v/>
      </c>
      <c r="L43" s="146" t="str">
        <f>IFERROR(VLOOKUP($B43&amp;L$1,'宅直データ (２)'!$A:$H,8,FALSE),"")</f>
        <v/>
      </c>
      <c r="M43" s="146" t="str">
        <f>IFERROR(VLOOKUP($B43&amp;M$1,'宅直データ (２)'!$A:$H,8,FALSE),"")</f>
        <v/>
      </c>
      <c r="N43" s="146" t="str">
        <f>IFERROR(VLOOKUP($B43&amp;N$1,'宅直データ (２)'!$A:$H,8,FALSE),"")</f>
        <v/>
      </c>
      <c r="O43" s="146" t="str">
        <f>IFERROR(VLOOKUP($B43&amp;O$1,'宅直データ (２)'!$A:$H,8,FALSE),"")</f>
        <v/>
      </c>
      <c r="P43" s="146" t="str">
        <f>IFERROR(VLOOKUP($B43&amp;P$1,'宅直データ (２)'!$A:$H,8,FALSE),"")</f>
        <v/>
      </c>
      <c r="Q43" s="146" t="str">
        <f>IFERROR(VLOOKUP($B43&amp;Q$1,'宅直データ (２)'!$A:$H,8,FALSE),"")</f>
        <v/>
      </c>
      <c r="R43" s="146" t="str">
        <f>IFERROR(VLOOKUP($B43&amp;R$1,'宅直データ (２)'!$A:$H,8,FALSE),"")</f>
        <v/>
      </c>
      <c r="S43" s="146" t="str">
        <f>IFERROR(VLOOKUP($B43&amp;S$1,'宅直データ (２)'!$A:$H,8,FALSE),"")</f>
        <v/>
      </c>
      <c r="T43" s="146" t="str">
        <f>IFERROR(VLOOKUP($B43&amp;T$1,'宅直データ (２)'!$A:$H,8,FALSE),"")</f>
        <v/>
      </c>
      <c r="U43" s="146" t="str">
        <f>IFERROR(VLOOKUP($B43&amp;U$1,'宅直データ (２)'!$A:$H,8,FALSE),"")</f>
        <v/>
      </c>
      <c r="V43" s="146" t="str">
        <f>IFERROR(VLOOKUP($B43&amp;V$1,'宅直データ (２)'!$A:$H,8,FALSE),"")</f>
        <v/>
      </c>
      <c r="W43" s="146" t="str">
        <f>IFERROR(VLOOKUP($B43&amp;W$1,'宅直データ (２)'!$A:$H,8,FALSE),"")</f>
        <v/>
      </c>
      <c r="X43" s="146" t="str">
        <f>IFERROR(VLOOKUP($B43&amp;X$1,'宅直データ (２)'!$A:$H,8,FALSE),"")</f>
        <v/>
      </c>
      <c r="Y43" s="146" t="str">
        <f>IFERROR(VLOOKUP($B43&amp;Y$1,'宅直データ (２)'!$A:$H,8,FALSE),"")</f>
        <v/>
      </c>
      <c r="Z43" s="146" t="str">
        <f>IFERROR(VLOOKUP($B43&amp;Z$1,'宅直データ (２)'!$A:$H,8,FALSE),"")</f>
        <v/>
      </c>
      <c r="AA43" s="146" t="str">
        <f>IFERROR(VLOOKUP($B43&amp;AA$1,'宅直データ (２)'!$A:$H,8,FALSE),"")</f>
        <v/>
      </c>
      <c r="AB43" s="146" t="str">
        <f>IFERROR(VLOOKUP($B43&amp;AB$1,'宅直データ (２)'!$A:$H,8,FALSE),"")</f>
        <v/>
      </c>
      <c r="AC43" s="146" t="str">
        <f>IFERROR(VLOOKUP($B43&amp;AC$1,'宅直データ (２)'!$A:$H,8,FALSE),"")</f>
        <v/>
      </c>
      <c r="AD43" s="146" t="str">
        <f>IFERROR(VLOOKUP($B43&amp;AD$1,'宅直データ (２)'!$A:$H,8,FALSE),"")</f>
        <v/>
      </c>
      <c r="AE43" s="146" t="str">
        <f>IFERROR(VLOOKUP($B43&amp;AE$1,'宅直データ (２)'!$A:$H,8,FALSE),"")</f>
        <v/>
      </c>
      <c r="AF43" s="146" t="str">
        <f>IFERROR(VLOOKUP($B43&amp;AF$1,'宅直データ (２)'!$A:$H,8,FALSE),"")</f>
        <v/>
      </c>
      <c r="AG43" s="146" t="str">
        <f>IFERROR(VLOOKUP($B43&amp;AG$1,'宅直データ (２)'!$A:$H,8,FALSE),"")</f>
        <v/>
      </c>
      <c r="AH43" s="144" t="str">
        <f>IFERROR(VLOOKUP($B43&amp;AH$1,'宅直データ (２)'!$A:$H,8,FALSE),"")</f>
        <v/>
      </c>
    </row>
    <row r="44" spans="1:34" s="37" customFormat="1" ht="13.15" customHeight="1" x14ac:dyDescent="0.2">
      <c r="A44" s="142">
        <f>IFERROR(IF(A43+1&lt;=MAX('デイリーデータ (2)'!G:G),A43+1,""),"")</f>
        <v>30</v>
      </c>
      <c r="B44" s="143" t="str">
        <f t="shared" si="12"/>
        <v>125642</v>
      </c>
      <c r="C44" s="144" t="str">
        <f t="shared" si="13"/>
        <v>諸田 悠也</v>
      </c>
      <c r="D44" s="145" t="str">
        <f>IFERROR(VLOOKUP($B44&amp;D$1,'宅直データ (２)'!$A:$H,8,FALSE),"")</f>
        <v/>
      </c>
      <c r="E44" s="146" t="str">
        <f>IFERROR(VLOOKUP($B44&amp;E$1,'宅直データ (２)'!$A:$H,8,FALSE),"")</f>
        <v/>
      </c>
      <c r="F44" s="146" t="str">
        <f>IFERROR(VLOOKUP($B44&amp;F$1,'宅直データ (２)'!$A:$H,8,FALSE),"")</f>
        <v/>
      </c>
      <c r="G44" s="146" t="str">
        <f>IFERROR(VLOOKUP($B44&amp;G$1,'宅直データ (２)'!$A:$H,8,FALSE),"")</f>
        <v/>
      </c>
      <c r="H44" s="146" t="str">
        <f>IFERROR(VLOOKUP($B44&amp;H$1,'宅直データ (２)'!$A:$H,8,FALSE),"")</f>
        <v/>
      </c>
      <c r="I44" s="146" t="str">
        <f>IFERROR(VLOOKUP($B44&amp;I$1,'宅直データ (２)'!$A:$H,8,FALSE),"")</f>
        <v/>
      </c>
      <c r="J44" s="146" t="str">
        <f>IFERROR(VLOOKUP($B44&amp;J$1,'宅直データ (２)'!$A:$H,8,FALSE),"")</f>
        <v/>
      </c>
      <c r="K44" s="146" t="str">
        <f>IFERROR(VLOOKUP($B44&amp;K$1,'宅直データ (２)'!$A:$H,8,FALSE),"")</f>
        <v/>
      </c>
      <c r="L44" s="146" t="str">
        <f>IFERROR(VLOOKUP($B44&amp;L$1,'宅直データ (２)'!$A:$H,8,FALSE),"")</f>
        <v/>
      </c>
      <c r="M44" s="146" t="str">
        <f>IFERROR(VLOOKUP($B44&amp;M$1,'宅直データ (２)'!$A:$H,8,FALSE),"")</f>
        <v/>
      </c>
      <c r="N44" s="146" t="str">
        <f>IFERROR(VLOOKUP($B44&amp;N$1,'宅直データ (２)'!$A:$H,8,FALSE),"")</f>
        <v/>
      </c>
      <c r="O44" s="146" t="str">
        <f>IFERROR(VLOOKUP($B44&amp;O$1,'宅直データ (２)'!$A:$H,8,FALSE),"")</f>
        <v/>
      </c>
      <c r="P44" s="146" t="str">
        <f>IFERROR(VLOOKUP($B44&amp;P$1,'宅直データ (２)'!$A:$H,8,FALSE),"")</f>
        <v/>
      </c>
      <c r="Q44" s="146" t="str">
        <f>IFERROR(VLOOKUP($B44&amp;Q$1,'宅直データ (２)'!$A:$H,8,FALSE),"")</f>
        <v/>
      </c>
      <c r="R44" s="146" t="str">
        <f>IFERROR(VLOOKUP($B44&amp;R$1,'宅直データ (２)'!$A:$H,8,FALSE),"")</f>
        <v/>
      </c>
      <c r="S44" s="146" t="str">
        <f>IFERROR(VLOOKUP($B44&amp;S$1,'宅直データ (２)'!$A:$H,8,FALSE),"")</f>
        <v/>
      </c>
      <c r="T44" s="146" t="str">
        <f>IFERROR(VLOOKUP($B44&amp;T$1,'宅直データ (２)'!$A:$H,8,FALSE),"")</f>
        <v/>
      </c>
      <c r="U44" s="146" t="str">
        <f>IFERROR(VLOOKUP($B44&amp;U$1,'宅直データ (２)'!$A:$H,8,FALSE),"")</f>
        <v/>
      </c>
      <c r="V44" s="146" t="str">
        <f>IFERROR(VLOOKUP($B44&amp;V$1,'宅直データ (２)'!$A:$H,8,FALSE),"")</f>
        <v/>
      </c>
      <c r="W44" s="146" t="str">
        <f>IFERROR(VLOOKUP($B44&amp;W$1,'宅直データ (２)'!$A:$H,8,FALSE),"")</f>
        <v/>
      </c>
      <c r="X44" s="146" t="str">
        <f>IFERROR(VLOOKUP($B44&amp;X$1,'宅直データ (２)'!$A:$H,8,FALSE),"")</f>
        <v/>
      </c>
      <c r="Y44" s="146" t="str">
        <f>IFERROR(VLOOKUP($B44&amp;Y$1,'宅直データ (２)'!$A:$H,8,FALSE),"")</f>
        <v/>
      </c>
      <c r="Z44" s="146" t="str">
        <f>IFERROR(VLOOKUP($B44&amp;Z$1,'宅直データ (２)'!$A:$H,8,FALSE),"")</f>
        <v/>
      </c>
      <c r="AA44" s="146" t="str">
        <f>IFERROR(VLOOKUP($B44&amp;AA$1,'宅直データ (２)'!$A:$H,8,FALSE),"")</f>
        <v/>
      </c>
      <c r="AB44" s="146" t="str">
        <f>IFERROR(VLOOKUP($B44&amp;AB$1,'宅直データ (２)'!$A:$H,8,FALSE),"")</f>
        <v/>
      </c>
      <c r="AC44" s="146" t="str">
        <f>IFERROR(VLOOKUP($B44&amp;AC$1,'宅直データ (２)'!$A:$H,8,FALSE),"")</f>
        <v/>
      </c>
      <c r="AD44" s="146" t="str">
        <f>IFERROR(VLOOKUP($B44&amp;AD$1,'宅直データ (２)'!$A:$H,8,FALSE),"")</f>
        <v/>
      </c>
      <c r="AE44" s="146" t="str">
        <f>IFERROR(VLOOKUP($B44&amp;AE$1,'宅直データ (２)'!$A:$H,8,FALSE),"")</f>
        <v/>
      </c>
      <c r="AF44" s="146" t="str">
        <f>IFERROR(VLOOKUP($B44&amp;AF$1,'宅直データ (２)'!$A:$H,8,FALSE),"")</f>
        <v/>
      </c>
      <c r="AG44" s="146" t="str">
        <f>IFERROR(VLOOKUP($B44&amp;AG$1,'宅直データ (２)'!$A:$H,8,FALSE),"")</f>
        <v/>
      </c>
      <c r="AH44" s="144" t="str">
        <f>IFERROR(VLOOKUP($B44&amp;AH$1,'宅直データ (２)'!$A:$H,8,FALSE),"")</f>
        <v/>
      </c>
    </row>
    <row r="45" spans="1:34" s="37" customFormat="1" ht="13.15" customHeight="1" x14ac:dyDescent="0.2">
      <c r="A45" s="142">
        <f>IFERROR(IF(A44+1&lt;=MAX('デイリーデータ (2)'!G:G),A44+1,""),"")</f>
        <v>31</v>
      </c>
      <c r="B45" s="143" t="str">
        <f t="shared" si="12"/>
        <v>130415</v>
      </c>
      <c r="C45" s="144" t="str">
        <f t="shared" si="13"/>
        <v>樫田 尚</v>
      </c>
      <c r="D45" s="145" t="str">
        <f>IFERROR(VLOOKUP($B45&amp;D$1,'宅直データ (２)'!$A:$H,8,FALSE),"")</f>
        <v/>
      </c>
      <c r="E45" s="146" t="str">
        <f>IFERROR(VLOOKUP($B45&amp;E$1,'宅直データ (２)'!$A:$H,8,FALSE),"")</f>
        <v/>
      </c>
      <c r="F45" s="146" t="str">
        <f>IFERROR(VLOOKUP($B45&amp;F$1,'宅直データ (２)'!$A:$H,8,FALSE),"")</f>
        <v/>
      </c>
      <c r="G45" s="146" t="str">
        <f>IFERROR(VLOOKUP($B45&amp;G$1,'宅直データ (２)'!$A:$H,8,FALSE),"")</f>
        <v/>
      </c>
      <c r="H45" s="146" t="str">
        <f>IFERROR(VLOOKUP($B45&amp;H$1,'宅直データ (２)'!$A:$H,8,FALSE),"")</f>
        <v/>
      </c>
      <c r="I45" s="146" t="str">
        <f>IFERROR(VLOOKUP($B45&amp;I$1,'宅直データ (２)'!$A:$H,8,FALSE),"")</f>
        <v/>
      </c>
      <c r="J45" s="146" t="str">
        <f>IFERROR(VLOOKUP($B45&amp;J$1,'宅直データ (２)'!$A:$H,8,FALSE),"")</f>
        <v/>
      </c>
      <c r="K45" s="146" t="str">
        <f>IFERROR(VLOOKUP($B45&amp;K$1,'宅直データ (２)'!$A:$H,8,FALSE),"")</f>
        <v/>
      </c>
      <c r="L45" s="146" t="str">
        <f>IFERROR(VLOOKUP($B45&amp;L$1,'宅直データ (２)'!$A:$H,8,FALSE),"")</f>
        <v/>
      </c>
      <c r="M45" s="146" t="str">
        <f>IFERROR(VLOOKUP($B45&amp;M$1,'宅直データ (２)'!$A:$H,8,FALSE),"")</f>
        <v/>
      </c>
      <c r="N45" s="146" t="str">
        <f>IFERROR(VLOOKUP($B45&amp;N$1,'宅直データ (２)'!$A:$H,8,FALSE),"")</f>
        <v/>
      </c>
      <c r="O45" s="146" t="str">
        <f>IFERROR(VLOOKUP($B45&amp;O$1,'宅直データ (２)'!$A:$H,8,FALSE),"")</f>
        <v/>
      </c>
      <c r="P45" s="146" t="str">
        <f>IFERROR(VLOOKUP($B45&amp;P$1,'宅直データ (２)'!$A:$H,8,FALSE),"")</f>
        <v/>
      </c>
      <c r="Q45" s="146" t="str">
        <f>IFERROR(VLOOKUP($B45&amp;Q$1,'宅直データ (２)'!$A:$H,8,FALSE),"")</f>
        <v/>
      </c>
      <c r="R45" s="146" t="str">
        <f>IFERROR(VLOOKUP($B45&amp;R$1,'宅直データ (２)'!$A:$H,8,FALSE),"")</f>
        <v/>
      </c>
      <c r="S45" s="146" t="str">
        <f>IFERROR(VLOOKUP($B45&amp;S$1,'宅直データ (２)'!$A:$H,8,FALSE),"")</f>
        <v/>
      </c>
      <c r="T45" s="146" t="str">
        <f>IFERROR(VLOOKUP($B45&amp;T$1,'宅直データ (２)'!$A:$H,8,FALSE),"")</f>
        <v/>
      </c>
      <c r="U45" s="146" t="str">
        <f>IFERROR(VLOOKUP($B45&amp;U$1,'宅直データ (２)'!$A:$H,8,FALSE),"")</f>
        <v/>
      </c>
      <c r="V45" s="146" t="str">
        <f>IFERROR(VLOOKUP($B45&amp;V$1,'宅直データ (２)'!$A:$H,8,FALSE),"")</f>
        <v/>
      </c>
      <c r="W45" s="146" t="str">
        <f>IFERROR(VLOOKUP($B45&amp;W$1,'宅直データ (２)'!$A:$H,8,FALSE),"")</f>
        <v/>
      </c>
      <c r="X45" s="146" t="str">
        <f>IFERROR(VLOOKUP($B45&amp;X$1,'宅直データ (２)'!$A:$H,8,FALSE),"")</f>
        <v/>
      </c>
      <c r="Y45" s="146" t="str">
        <f>IFERROR(VLOOKUP($B45&amp;Y$1,'宅直データ (２)'!$A:$H,8,FALSE),"")</f>
        <v/>
      </c>
      <c r="Z45" s="146" t="str">
        <f>IFERROR(VLOOKUP($B45&amp;Z$1,'宅直データ (２)'!$A:$H,8,FALSE),"")</f>
        <v/>
      </c>
      <c r="AA45" s="146" t="str">
        <f>IFERROR(VLOOKUP($B45&amp;AA$1,'宅直データ (２)'!$A:$H,8,FALSE),"")</f>
        <v/>
      </c>
      <c r="AB45" s="146" t="str">
        <f>IFERROR(VLOOKUP($B45&amp;AB$1,'宅直データ (２)'!$A:$H,8,FALSE),"")</f>
        <v/>
      </c>
      <c r="AC45" s="146" t="str">
        <f>IFERROR(VLOOKUP($B45&amp;AC$1,'宅直データ (２)'!$A:$H,8,FALSE),"")</f>
        <v/>
      </c>
      <c r="AD45" s="146" t="str">
        <f>IFERROR(VLOOKUP($B45&amp;AD$1,'宅直データ (２)'!$A:$H,8,FALSE),"")</f>
        <v/>
      </c>
      <c r="AE45" s="146" t="str">
        <f>IFERROR(VLOOKUP($B45&amp;AE$1,'宅直データ (２)'!$A:$H,8,FALSE),"")</f>
        <v/>
      </c>
      <c r="AF45" s="146" t="str">
        <f>IFERROR(VLOOKUP($B45&amp;AF$1,'宅直データ (２)'!$A:$H,8,FALSE),"")</f>
        <v/>
      </c>
      <c r="AG45" s="146">
        <v>1</v>
      </c>
      <c r="AH45" s="144" t="str">
        <f>IFERROR(VLOOKUP($B45&amp;AH$1,'宅直データ (２)'!$A:$H,8,FALSE),"")</f>
        <v/>
      </c>
    </row>
    <row r="46" spans="1:34" s="37" customFormat="1" ht="13.15" customHeight="1" x14ac:dyDescent="0.2">
      <c r="A46" s="142">
        <f>IFERROR(IF(A45+1&lt;=MAX('デイリーデータ (2)'!G:G),A45+1,""),"")</f>
        <v>32</v>
      </c>
      <c r="B46" s="143" t="str">
        <f t="shared" si="12"/>
        <v>130427</v>
      </c>
      <c r="C46" s="144" t="str">
        <f t="shared" si="13"/>
        <v>中村 公亮</v>
      </c>
      <c r="D46" s="145" t="str">
        <f>IFERROR(VLOOKUP($B46&amp;D$1,'宅直データ (２)'!$A:$H,8,FALSE),"")</f>
        <v/>
      </c>
      <c r="E46" s="146" t="str">
        <f>IFERROR(VLOOKUP($B46&amp;E$1,'宅直データ (２)'!$A:$H,8,FALSE),"")</f>
        <v/>
      </c>
      <c r="F46" s="146" t="str">
        <f>IFERROR(VLOOKUP($B46&amp;F$1,'宅直データ (２)'!$A:$H,8,FALSE),"")</f>
        <v/>
      </c>
      <c r="G46" s="146" t="str">
        <f>IFERROR(VLOOKUP($B46&amp;G$1,'宅直データ (２)'!$A:$H,8,FALSE),"")</f>
        <v/>
      </c>
      <c r="H46" s="146" t="str">
        <f>IFERROR(VLOOKUP($B46&amp;H$1,'宅直データ (２)'!$A:$H,8,FALSE),"")</f>
        <v/>
      </c>
      <c r="I46" s="146" t="str">
        <f>IFERROR(VLOOKUP($B46&amp;I$1,'宅直データ (２)'!$A:$H,8,FALSE),"")</f>
        <v/>
      </c>
      <c r="J46" s="146" t="str">
        <f>IFERROR(VLOOKUP($B46&amp;J$1,'宅直データ (２)'!$A:$H,8,FALSE),"")</f>
        <v/>
      </c>
      <c r="K46" s="146" t="str">
        <f>IFERROR(VLOOKUP($B46&amp;K$1,'宅直データ (２)'!$A:$H,8,FALSE),"")</f>
        <v/>
      </c>
      <c r="L46" s="146" t="str">
        <f>IFERROR(VLOOKUP($B46&amp;L$1,'宅直データ (２)'!$A:$H,8,FALSE),"")</f>
        <v/>
      </c>
      <c r="M46" s="146" t="str">
        <f>IFERROR(VLOOKUP($B46&amp;M$1,'宅直データ (２)'!$A:$H,8,FALSE),"")</f>
        <v/>
      </c>
      <c r="N46" s="146" t="str">
        <f>IFERROR(VLOOKUP($B46&amp;N$1,'宅直データ (２)'!$A:$H,8,FALSE),"")</f>
        <v/>
      </c>
      <c r="O46" s="146" t="str">
        <f>IFERROR(VLOOKUP($B46&amp;O$1,'宅直データ (２)'!$A:$H,8,FALSE),"")</f>
        <v/>
      </c>
      <c r="P46" s="146" t="str">
        <f>IFERROR(VLOOKUP($B46&amp;P$1,'宅直データ (２)'!$A:$H,8,FALSE),"")</f>
        <v/>
      </c>
      <c r="Q46" s="146" t="str">
        <f>IFERROR(VLOOKUP($B46&amp;Q$1,'宅直データ (２)'!$A:$H,8,FALSE),"")</f>
        <v/>
      </c>
      <c r="R46" s="146" t="str">
        <f>IFERROR(VLOOKUP($B46&amp;R$1,'宅直データ (２)'!$A:$H,8,FALSE),"")</f>
        <v/>
      </c>
      <c r="S46" s="146" t="str">
        <f>IFERROR(VLOOKUP($B46&amp;S$1,'宅直データ (２)'!$A:$H,8,FALSE),"")</f>
        <v/>
      </c>
      <c r="T46" s="146" t="str">
        <f>IFERROR(VLOOKUP($B46&amp;T$1,'宅直データ (２)'!$A:$H,8,FALSE),"")</f>
        <v/>
      </c>
      <c r="U46" s="146" t="str">
        <f>IFERROR(VLOOKUP($B46&amp;U$1,'宅直データ (２)'!$A:$H,8,FALSE),"")</f>
        <v/>
      </c>
      <c r="V46" s="146" t="str">
        <f>IFERROR(VLOOKUP($B46&amp;V$1,'宅直データ (２)'!$A:$H,8,FALSE),"")</f>
        <v/>
      </c>
      <c r="W46" s="146" t="str">
        <f>IFERROR(VLOOKUP($B46&amp;W$1,'宅直データ (２)'!$A:$H,8,FALSE),"")</f>
        <v/>
      </c>
      <c r="X46" s="146" t="str">
        <f>IFERROR(VLOOKUP($B46&amp;X$1,'宅直データ (２)'!$A:$H,8,FALSE),"")</f>
        <v/>
      </c>
      <c r="Y46" s="146" t="str">
        <f>IFERROR(VLOOKUP($B46&amp;Y$1,'宅直データ (２)'!$A:$H,8,FALSE),"")</f>
        <v/>
      </c>
      <c r="Z46" s="146" t="str">
        <f>IFERROR(VLOOKUP($B46&amp;Z$1,'宅直データ (２)'!$A:$H,8,FALSE),"")</f>
        <v/>
      </c>
      <c r="AA46" s="146" t="str">
        <f>IFERROR(VLOOKUP($B46&amp;AA$1,'宅直データ (２)'!$A:$H,8,FALSE),"")</f>
        <v/>
      </c>
      <c r="AB46" s="146" t="str">
        <f>IFERROR(VLOOKUP($B46&amp;AB$1,'宅直データ (２)'!$A:$H,8,FALSE),"")</f>
        <v/>
      </c>
      <c r="AC46" s="146" t="str">
        <f>IFERROR(VLOOKUP($B46&amp;AC$1,'宅直データ (２)'!$A:$H,8,FALSE),"")</f>
        <v/>
      </c>
      <c r="AD46" s="146" t="str">
        <f>IFERROR(VLOOKUP($B46&amp;AD$1,'宅直データ (２)'!$A:$H,8,FALSE),"")</f>
        <v/>
      </c>
      <c r="AE46" s="146" t="str">
        <f>IFERROR(VLOOKUP($B46&amp;AE$1,'宅直データ (２)'!$A:$H,8,FALSE),"")</f>
        <v/>
      </c>
      <c r="AF46" s="146" t="str">
        <f>IFERROR(VLOOKUP($B46&amp;AF$1,'宅直データ (２)'!$A:$H,8,FALSE),"")</f>
        <v/>
      </c>
      <c r="AG46" s="146" t="str">
        <f>IFERROR(VLOOKUP($B46&amp;AG$1,'宅直データ (２)'!$A:$H,8,FALSE),"")</f>
        <v/>
      </c>
      <c r="AH46" s="144" t="str">
        <f>IFERROR(VLOOKUP($B46&amp;AH$1,'宅直データ (２)'!$A:$H,8,FALSE),"")</f>
        <v/>
      </c>
    </row>
    <row r="47" spans="1:34" s="37" customFormat="1" ht="13.15" customHeight="1" x14ac:dyDescent="0.2">
      <c r="A47" s="142">
        <f>IFERROR(IF(A46+1&lt;=MAX('デイリーデータ (2)'!G:G),A46+1,""),"")</f>
        <v>33</v>
      </c>
      <c r="B47" s="143" t="str">
        <f t="shared" si="12"/>
        <v>130439</v>
      </c>
      <c r="C47" s="144" t="str">
        <f t="shared" si="13"/>
        <v>福知 千佳</v>
      </c>
      <c r="D47" s="145" t="str">
        <f>IFERROR(VLOOKUP($B47&amp;D$1,'宅直データ (２)'!$A:$H,8,FALSE),"")</f>
        <v/>
      </c>
      <c r="E47" s="146" t="str">
        <f>IFERROR(VLOOKUP($B47&amp;E$1,'宅直データ (２)'!$A:$H,8,FALSE),"")</f>
        <v/>
      </c>
      <c r="F47" s="146" t="str">
        <f>IFERROR(VLOOKUP($B47&amp;F$1,'宅直データ (２)'!$A:$H,8,FALSE),"")</f>
        <v/>
      </c>
      <c r="G47" s="146" t="str">
        <f>IFERROR(VLOOKUP($B47&amp;G$1,'宅直データ (２)'!$A:$H,8,FALSE),"")</f>
        <v/>
      </c>
      <c r="H47" s="146" t="str">
        <f>IFERROR(VLOOKUP($B47&amp;H$1,'宅直データ (２)'!$A:$H,8,FALSE),"")</f>
        <v/>
      </c>
      <c r="I47" s="146" t="str">
        <f>IFERROR(VLOOKUP($B47&amp;I$1,'宅直データ (２)'!$A:$H,8,FALSE),"")</f>
        <v/>
      </c>
      <c r="J47" s="146" t="str">
        <f>IFERROR(VLOOKUP($B47&amp;J$1,'宅直データ (２)'!$A:$H,8,FALSE),"")</f>
        <v/>
      </c>
      <c r="K47" s="146" t="str">
        <f>IFERROR(VLOOKUP($B47&amp;K$1,'宅直データ (２)'!$A:$H,8,FALSE),"")</f>
        <v/>
      </c>
      <c r="L47" s="146" t="str">
        <f>IFERROR(VLOOKUP($B47&amp;L$1,'宅直データ (２)'!$A:$H,8,FALSE),"")</f>
        <v/>
      </c>
      <c r="M47" s="146" t="str">
        <f>IFERROR(VLOOKUP($B47&amp;M$1,'宅直データ (２)'!$A:$H,8,FALSE),"")</f>
        <v/>
      </c>
      <c r="N47" s="146" t="str">
        <f>IFERROR(VLOOKUP($B47&amp;N$1,'宅直データ (２)'!$A:$H,8,FALSE),"")</f>
        <v/>
      </c>
      <c r="O47" s="146" t="str">
        <f>IFERROR(VLOOKUP($B47&amp;O$1,'宅直データ (２)'!$A:$H,8,FALSE),"")</f>
        <v/>
      </c>
      <c r="P47" s="146" t="str">
        <f>IFERROR(VLOOKUP($B47&amp;P$1,'宅直データ (２)'!$A:$H,8,FALSE),"")</f>
        <v/>
      </c>
      <c r="Q47" s="146" t="str">
        <f>IFERROR(VLOOKUP($B47&amp;Q$1,'宅直データ (２)'!$A:$H,8,FALSE),"")</f>
        <v/>
      </c>
      <c r="R47" s="146" t="str">
        <f>IFERROR(VLOOKUP($B47&amp;R$1,'宅直データ (２)'!$A:$H,8,FALSE),"")</f>
        <v/>
      </c>
      <c r="S47" s="146" t="str">
        <f>IFERROR(VLOOKUP($B47&amp;S$1,'宅直データ (２)'!$A:$H,8,FALSE),"")</f>
        <v/>
      </c>
      <c r="T47" s="146" t="str">
        <f>IFERROR(VLOOKUP($B47&amp;T$1,'宅直データ (２)'!$A:$H,8,FALSE),"")</f>
        <v/>
      </c>
      <c r="U47" s="146" t="str">
        <f>IFERROR(VLOOKUP($B47&amp;U$1,'宅直データ (２)'!$A:$H,8,FALSE),"")</f>
        <v/>
      </c>
      <c r="V47" s="146" t="str">
        <f>IFERROR(VLOOKUP($B47&amp;V$1,'宅直データ (２)'!$A:$H,8,FALSE),"")</f>
        <v/>
      </c>
      <c r="W47" s="146" t="str">
        <f>IFERROR(VLOOKUP($B47&amp;W$1,'宅直データ (２)'!$A:$H,8,FALSE),"")</f>
        <v/>
      </c>
      <c r="X47" s="146" t="str">
        <f>IFERROR(VLOOKUP($B47&amp;X$1,'宅直データ (２)'!$A:$H,8,FALSE),"")</f>
        <v/>
      </c>
      <c r="Y47" s="146" t="str">
        <f>IFERROR(VLOOKUP($B47&amp;Y$1,'宅直データ (２)'!$A:$H,8,FALSE),"")</f>
        <v/>
      </c>
      <c r="Z47" s="146" t="str">
        <f>IFERROR(VLOOKUP($B47&amp;Z$1,'宅直データ (２)'!$A:$H,8,FALSE),"")</f>
        <v/>
      </c>
      <c r="AA47" s="146" t="str">
        <f>IFERROR(VLOOKUP($B47&amp;AA$1,'宅直データ (２)'!$A:$H,8,FALSE),"")</f>
        <v/>
      </c>
      <c r="AB47" s="146" t="str">
        <f>IFERROR(VLOOKUP($B47&amp;AB$1,'宅直データ (２)'!$A:$H,8,FALSE),"")</f>
        <v/>
      </c>
      <c r="AC47" s="146" t="str">
        <f>IFERROR(VLOOKUP($B47&amp;AC$1,'宅直データ (２)'!$A:$H,8,FALSE),"")</f>
        <v/>
      </c>
      <c r="AD47" s="146" t="str">
        <f>IFERROR(VLOOKUP($B47&amp;AD$1,'宅直データ (２)'!$A:$H,8,FALSE),"")</f>
        <v/>
      </c>
      <c r="AE47" s="146" t="str">
        <f>IFERROR(VLOOKUP($B47&amp;AE$1,'宅直データ (２)'!$A:$H,8,FALSE),"")</f>
        <v/>
      </c>
      <c r="AF47" s="146" t="str">
        <f>IFERROR(VLOOKUP($B47&amp;AF$1,'宅直データ (２)'!$A:$H,8,FALSE),"")</f>
        <v/>
      </c>
      <c r="AG47" s="146" t="str">
        <f>IFERROR(VLOOKUP($B47&amp;AG$1,'宅直データ (２)'!$A:$H,8,FALSE),"")</f>
        <v/>
      </c>
      <c r="AH47" s="144" t="str">
        <f>IFERROR(VLOOKUP($B47&amp;AH$1,'宅直データ (２)'!$A:$H,8,FALSE),"")</f>
        <v/>
      </c>
    </row>
    <row r="48" spans="1:34" s="37" customFormat="1" ht="13.15" customHeight="1" x14ac:dyDescent="0.2">
      <c r="A48" s="142">
        <f>IFERROR(IF(A47+1&lt;=MAX('デイリーデータ (2)'!G:G),A47+1,""),"")</f>
        <v>34</v>
      </c>
      <c r="B48" s="143" t="str">
        <f t="shared" si="12"/>
        <v>130441</v>
      </c>
      <c r="C48" s="144" t="str">
        <f t="shared" si="13"/>
        <v>袋 隼哉</v>
      </c>
      <c r="D48" s="145" t="str">
        <f>IFERROR(VLOOKUP($B48&amp;D$1,'宅直データ (２)'!$A:$H,8,FALSE),"")</f>
        <v/>
      </c>
      <c r="E48" s="146" t="str">
        <f>IFERROR(VLOOKUP($B48&amp;E$1,'宅直データ (２)'!$A:$H,8,FALSE),"")</f>
        <v/>
      </c>
      <c r="F48" s="146" t="str">
        <f>IFERROR(VLOOKUP($B48&amp;F$1,'宅直データ (２)'!$A:$H,8,FALSE),"")</f>
        <v/>
      </c>
      <c r="G48" s="146" t="str">
        <f>IFERROR(VLOOKUP($B48&amp;G$1,'宅直データ (２)'!$A:$H,8,FALSE),"")</f>
        <v/>
      </c>
      <c r="H48" s="146" t="str">
        <f>IFERROR(VLOOKUP($B48&amp;H$1,'宅直データ (２)'!$A:$H,8,FALSE),"")</f>
        <v/>
      </c>
      <c r="I48" s="146" t="str">
        <f>IFERROR(VLOOKUP($B48&amp;I$1,'宅直データ (２)'!$A:$H,8,FALSE),"")</f>
        <v/>
      </c>
      <c r="J48" s="146" t="str">
        <f>IFERROR(VLOOKUP($B48&amp;J$1,'宅直データ (２)'!$A:$H,8,FALSE),"")</f>
        <v/>
      </c>
      <c r="K48" s="146" t="str">
        <f>IFERROR(VLOOKUP($B48&amp;K$1,'宅直データ (２)'!$A:$H,8,FALSE),"")</f>
        <v/>
      </c>
      <c r="L48" s="146" t="str">
        <f>IFERROR(VLOOKUP($B48&amp;L$1,'宅直データ (２)'!$A:$H,8,FALSE),"")</f>
        <v/>
      </c>
      <c r="M48" s="146" t="str">
        <f>IFERROR(VLOOKUP($B48&amp;M$1,'宅直データ (２)'!$A:$H,8,FALSE),"")</f>
        <v/>
      </c>
      <c r="N48" s="146" t="str">
        <f>IFERROR(VLOOKUP($B48&amp;N$1,'宅直データ (２)'!$A:$H,8,FALSE),"")</f>
        <v/>
      </c>
      <c r="O48" s="146" t="str">
        <f>IFERROR(VLOOKUP($B48&amp;O$1,'宅直データ (２)'!$A:$H,8,FALSE),"")</f>
        <v/>
      </c>
      <c r="P48" s="146" t="str">
        <f>IFERROR(VLOOKUP($B48&amp;P$1,'宅直データ (２)'!$A:$H,8,FALSE),"")</f>
        <v/>
      </c>
      <c r="Q48" s="146" t="str">
        <f>IFERROR(VLOOKUP($B48&amp;Q$1,'宅直データ (２)'!$A:$H,8,FALSE),"")</f>
        <v/>
      </c>
      <c r="R48" s="146" t="str">
        <f>IFERROR(VLOOKUP($B48&amp;R$1,'宅直データ (２)'!$A:$H,8,FALSE),"")</f>
        <v/>
      </c>
      <c r="S48" s="146" t="str">
        <f>IFERROR(VLOOKUP($B48&amp;S$1,'宅直データ (２)'!$A:$H,8,FALSE),"")</f>
        <v/>
      </c>
      <c r="T48" s="146" t="str">
        <f>IFERROR(VLOOKUP($B48&amp;T$1,'宅直データ (２)'!$A:$H,8,FALSE),"")</f>
        <v/>
      </c>
      <c r="U48" s="146" t="str">
        <f>IFERROR(VLOOKUP($B48&amp;U$1,'宅直データ (２)'!$A:$H,8,FALSE),"")</f>
        <v/>
      </c>
      <c r="V48" s="146" t="str">
        <f>IFERROR(VLOOKUP($B48&amp;V$1,'宅直データ (２)'!$A:$H,8,FALSE),"")</f>
        <v/>
      </c>
      <c r="W48" s="146" t="str">
        <f>IFERROR(VLOOKUP($B48&amp;W$1,'宅直データ (２)'!$A:$H,8,FALSE),"")</f>
        <v/>
      </c>
      <c r="X48" s="146" t="str">
        <f>IFERROR(VLOOKUP($B48&amp;X$1,'宅直データ (２)'!$A:$H,8,FALSE),"")</f>
        <v/>
      </c>
      <c r="Y48" s="146" t="str">
        <f>IFERROR(VLOOKUP($B48&amp;Y$1,'宅直データ (２)'!$A:$H,8,FALSE),"")</f>
        <v/>
      </c>
      <c r="Z48" s="146" t="str">
        <f>IFERROR(VLOOKUP($B48&amp;Z$1,'宅直データ (２)'!$A:$H,8,FALSE),"")</f>
        <v/>
      </c>
      <c r="AA48" s="146" t="str">
        <f>IFERROR(VLOOKUP($B48&amp;AA$1,'宅直データ (２)'!$A:$H,8,FALSE),"")</f>
        <v/>
      </c>
      <c r="AB48" s="146" t="str">
        <f>IFERROR(VLOOKUP($B48&amp;AB$1,'宅直データ (２)'!$A:$H,8,FALSE),"")</f>
        <v/>
      </c>
      <c r="AC48" s="146" t="str">
        <f>IFERROR(VLOOKUP($B48&amp;AC$1,'宅直データ (２)'!$A:$H,8,FALSE),"")</f>
        <v/>
      </c>
      <c r="AD48" s="146" t="str">
        <f>IFERROR(VLOOKUP($B48&amp;AD$1,'宅直データ (２)'!$A:$H,8,FALSE),"")</f>
        <v/>
      </c>
      <c r="AE48" s="146" t="str">
        <f>IFERROR(VLOOKUP($B48&amp;AE$1,'宅直データ (２)'!$A:$H,8,FALSE),"")</f>
        <v/>
      </c>
      <c r="AF48" s="146" t="str">
        <f>IFERROR(VLOOKUP($B48&amp;AF$1,'宅直データ (２)'!$A:$H,8,FALSE),"")</f>
        <v/>
      </c>
      <c r="AG48" s="146" t="str">
        <f>IFERROR(VLOOKUP($B48&amp;AG$1,'宅直データ (２)'!$A:$H,8,FALSE),"")</f>
        <v/>
      </c>
      <c r="AH48" s="144" t="str">
        <f>IFERROR(VLOOKUP($B48&amp;AH$1,'宅直データ (２)'!$A:$H,8,FALSE),"")</f>
        <v/>
      </c>
    </row>
    <row r="49" spans="1:34" s="37" customFormat="1" ht="13.15" customHeight="1" x14ac:dyDescent="0.2">
      <c r="A49" s="142">
        <f>IFERROR(IF(A48+1&lt;=MAX('デイリーデータ (2)'!G:G),A48+1,""),"")</f>
        <v>35</v>
      </c>
      <c r="B49" s="143" t="str">
        <f t="shared" si="12"/>
        <v>130831</v>
      </c>
      <c r="C49" s="144" t="str">
        <f t="shared" si="13"/>
        <v>雨池 凌也</v>
      </c>
      <c r="D49" s="145" t="str">
        <f>IFERROR(VLOOKUP($B49&amp;D$1,'宅直データ (２)'!$A:$H,8,FALSE),"")</f>
        <v/>
      </c>
      <c r="E49" s="146" t="str">
        <f>IFERROR(VLOOKUP($B49&amp;E$1,'宅直データ (２)'!$A:$H,8,FALSE),"")</f>
        <v/>
      </c>
      <c r="F49" s="146" t="str">
        <f>IFERROR(VLOOKUP($B49&amp;F$1,'宅直データ (２)'!$A:$H,8,FALSE),"")</f>
        <v/>
      </c>
      <c r="G49" s="146" t="str">
        <f>IFERROR(VLOOKUP($B49&amp;G$1,'宅直データ (２)'!$A:$H,8,FALSE),"")</f>
        <v/>
      </c>
      <c r="H49" s="146" t="str">
        <f>IFERROR(VLOOKUP($B49&amp;H$1,'宅直データ (２)'!$A:$H,8,FALSE),"")</f>
        <v/>
      </c>
      <c r="I49" s="146" t="str">
        <f>IFERROR(VLOOKUP($B49&amp;I$1,'宅直データ (２)'!$A:$H,8,FALSE),"")</f>
        <v/>
      </c>
      <c r="J49" s="146" t="str">
        <f>IFERROR(VLOOKUP($B49&amp;J$1,'宅直データ (２)'!$A:$H,8,FALSE),"")</f>
        <v/>
      </c>
      <c r="K49" s="146" t="str">
        <f>IFERROR(VLOOKUP($B49&amp;K$1,'宅直データ (２)'!$A:$H,8,FALSE),"")</f>
        <v/>
      </c>
      <c r="L49" s="146" t="str">
        <f>IFERROR(VLOOKUP($B49&amp;L$1,'宅直データ (２)'!$A:$H,8,FALSE),"")</f>
        <v/>
      </c>
      <c r="M49" s="146" t="str">
        <f>IFERROR(VLOOKUP($B49&amp;M$1,'宅直データ (２)'!$A:$H,8,FALSE),"")</f>
        <v/>
      </c>
      <c r="N49" s="146" t="str">
        <f>IFERROR(VLOOKUP($B49&amp;N$1,'宅直データ (２)'!$A:$H,8,FALSE),"")</f>
        <v/>
      </c>
      <c r="O49" s="146" t="str">
        <f>IFERROR(VLOOKUP($B49&amp;O$1,'宅直データ (２)'!$A:$H,8,FALSE),"")</f>
        <v/>
      </c>
      <c r="P49" s="146" t="str">
        <f>IFERROR(VLOOKUP($B49&amp;P$1,'宅直データ (２)'!$A:$H,8,FALSE),"")</f>
        <v/>
      </c>
      <c r="Q49" s="146" t="str">
        <f>IFERROR(VLOOKUP($B49&amp;Q$1,'宅直データ (２)'!$A:$H,8,FALSE),"")</f>
        <v/>
      </c>
      <c r="R49" s="146" t="str">
        <f>IFERROR(VLOOKUP($B49&amp;R$1,'宅直データ (２)'!$A:$H,8,FALSE),"")</f>
        <v/>
      </c>
      <c r="S49" s="146" t="str">
        <f>IFERROR(VLOOKUP($B49&amp;S$1,'宅直データ (２)'!$A:$H,8,FALSE),"")</f>
        <v/>
      </c>
      <c r="T49" s="146" t="str">
        <f>IFERROR(VLOOKUP($B49&amp;T$1,'宅直データ (２)'!$A:$H,8,FALSE),"")</f>
        <v/>
      </c>
      <c r="U49" s="146" t="str">
        <f>IFERROR(VLOOKUP($B49&amp;U$1,'宅直データ (２)'!$A:$H,8,FALSE),"")</f>
        <v/>
      </c>
      <c r="V49" s="146" t="str">
        <f>IFERROR(VLOOKUP($B49&amp;V$1,'宅直データ (２)'!$A:$H,8,FALSE),"")</f>
        <v/>
      </c>
      <c r="W49" s="146" t="str">
        <f>IFERROR(VLOOKUP($B49&amp;W$1,'宅直データ (２)'!$A:$H,8,FALSE),"")</f>
        <v/>
      </c>
      <c r="X49" s="146" t="str">
        <f>IFERROR(VLOOKUP($B49&amp;X$1,'宅直データ (２)'!$A:$H,8,FALSE),"")</f>
        <v/>
      </c>
      <c r="Y49" s="146" t="str">
        <f>IFERROR(VLOOKUP($B49&amp;Y$1,'宅直データ (２)'!$A:$H,8,FALSE),"")</f>
        <v/>
      </c>
      <c r="Z49" s="146" t="str">
        <f>IFERROR(VLOOKUP($B49&amp;Z$1,'宅直データ (２)'!$A:$H,8,FALSE),"")</f>
        <v/>
      </c>
      <c r="AA49" s="146" t="str">
        <f>IFERROR(VLOOKUP($B49&amp;AA$1,'宅直データ (２)'!$A:$H,8,FALSE),"")</f>
        <v/>
      </c>
      <c r="AB49" s="146" t="str">
        <f>IFERROR(VLOOKUP($B49&amp;AB$1,'宅直データ (２)'!$A:$H,8,FALSE),"")</f>
        <v/>
      </c>
      <c r="AC49" s="146" t="str">
        <f>IFERROR(VLOOKUP($B49&amp;AC$1,'宅直データ (２)'!$A:$H,8,FALSE),"")</f>
        <v/>
      </c>
      <c r="AD49" s="146" t="str">
        <f>IFERROR(VLOOKUP($B49&amp;AD$1,'宅直データ (２)'!$A:$H,8,FALSE),"")</f>
        <v/>
      </c>
      <c r="AE49" s="146" t="str">
        <f>IFERROR(VLOOKUP($B49&amp;AE$1,'宅直データ (２)'!$A:$H,8,FALSE),"")</f>
        <v/>
      </c>
      <c r="AF49" s="146" t="str">
        <f>IFERROR(VLOOKUP($B49&amp;AF$1,'宅直データ (２)'!$A:$H,8,FALSE),"")</f>
        <v/>
      </c>
      <c r="AG49" s="146" t="str">
        <f>IFERROR(VLOOKUP($B49&amp;AG$1,'宅直データ (２)'!$A:$H,8,FALSE),"")</f>
        <v/>
      </c>
      <c r="AH49" s="144" t="str">
        <f>IFERROR(VLOOKUP($B49&amp;AH$1,'宅直データ (２)'!$A:$H,8,FALSE),"")</f>
        <v/>
      </c>
    </row>
    <row r="50" spans="1:34" s="37" customFormat="1" ht="13.15" customHeight="1" x14ac:dyDescent="0.2">
      <c r="A50" s="142">
        <f>IFERROR(IF(A49+1&lt;=MAX('デイリーデータ (2)'!G:G),A49+1,""),"")</f>
        <v>36</v>
      </c>
      <c r="B50" s="143" t="str">
        <f t="shared" si="12"/>
        <v>131603</v>
      </c>
      <c r="C50" s="144" t="str">
        <f t="shared" si="13"/>
        <v>中川 大誠</v>
      </c>
      <c r="D50" s="145" t="str">
        <f>IFERROR(VLOOKUP($B50&amp;D$1,'宅直データ (２)'!$A:$H,8,FALSE),"")</f>
        <v/>
      </c>
      <c r="E50" s="146" t="str">
        <f>IFERROR(VLOOKUP($B50&amp;E$1,'宅直データ (２)'!$A:$H,8,FALSE),"")</f>
        <v/>
      </c>
      <c r="F50" s="146" t="str">
        <f>IFERROR(VLOOKUP($B50&amp;F$1,'宅直データ (２)'!$A:$H,8,FALSE),"")</f>
        <v/>
      </c>
      <c r="G50" s="146" t="str">
        <f>IFERROR(VLOOKUP($B50&amp;G$1,'宅直データ (２)'!$A:$H,8,FALSE),"")</f>
        <v/>
      </c>
      <c r="H50" s="146" t="str">
        <f>IFERROR(VLOOKUP($B50&amp;H$1,'宅直データ (２)'!$A:$H,8,FALSE),"")</f>
        <v/>
      </c>
      <c r="I50" s="146" t="str">
        <f>IFERROR(VLOOKUP($B50&amp;I$1,'宅直データ (２)'!$A:$H,8,FALSE),"")</f>
        <v/>
      </c>
      <c r="J50" s="146" t="str">
        <f>IFERROR(VLOOKUP($B50&amp;J$1,'宅直データ (２)'!$A:$H,8,FALSE),"")</f>
        <v/>
      </c>
      <c r="K50" s="146" t="str">
        <f>IFERROR(VLOOKUP($B50&amp;K$1,'宅直データ (２)'!$A:$H,8,FALSE),"")</f>
        <v/>
      </c>
      <c r="L50" s="146" t="str">
        <f>IFERROR(VLOOKUP($B50&amp;L$1,'宅直データ (２)'!$A:$H,8,FALSE),"")</f>
        <v/>
      </c>
      <c r="M50" s="146" t="str">
        <f>IFERROR(VLOOKUP($B50&amp;M$1,'宅直データ (２)'!$A:$H,8,FALSE),"")</f>
        <v/>
      </c>
      <c r="N50" s="146" t="str">
        <f>IFERROR(VLOOKUP($B50&amp;N$1,'宅直データ (２)'!$A:$H,8,FALSE),"")</f>
        <v/>
      </c>
      <c r="O50" s="146" t="str">
        <f>IFERROR(VLOOKUP($B50&amp;O$1,'宅直データ (２)'!$A:$H,8,FALSE),"")</f>
        <v/>
      </c>
      <c r="P50" s="146" t="str">
        <f>IFERROR(VLOOKUP($B50&amp;P$1,'宅直データ (２)'!$A:$H,8,FALSE),"")</f>
        <v/>
      </c>
      <c r="Q50" s="146" t="str">
        <f>IFERROR(VLOOKUP($B50&amp;Q$1,'宅直データ (２)'!$A:$H,8,FALSE),"")</f>
        <v/>
      </c>
      <c r="R50" s="146" t="str">
        <f>IFERROR(VLOOKUP($B50&amp;R$1,'宅直データ (２)'!$A:$H,8,FALSE),"")</f>
        <v/>
      </c>
      <c r="S50" s="146" t="str">
        <f>IFERROR(VLOOKUP($B50&amp;S$1,'宅直データ (２)'!$A:$H,8,FALSE),"")</f>
        <v/>
      </c>
      <c r="T50" s="146" t="str">
        <f>IFERROR(VLOOKUP($B50&amp;T$1,'宅直データ (２)'!$A:$H,8,FALSE),"")</f>
        <v/>
      </c>
      <c r="U50" s="146" t="str">
        <f>IFERROR(VLOOKUP($B50&amp;U$1,'宅直データ (２)'!$A:$H,8,FALSE),"")</f>
        <v/>
      </c>
      <c r="V50" s="146" t="str">
        <f>IFERROR(VLOOKUP($B50&amp;V$1,'宅直データ (２)'!$A:$H,8,FALSE),"")</f>
        <v/>
      </c>
      <c r="W50" s="146" t="str">
        <f>IFERROR(VLOOKUP($B50&amp;W$1,'宅直データ (２)'!$A:$H,8,FALSE),"")</f>
        <v/>
      </c>
      <c r="X50" s="146" t="str">
        <f>IFERROR(VLOOKUP($B50&amp;X$1,'宅直データ (２)'!$A:$H,8,FALSE),"")</f>
        <v/>
      </c>
      <c r="Y50" s="146" t="str">
        <f>IFERROR(VLOOKUP($B50&amp;Y$1,'宅直データ (２)'!$A:$H,8,FALSE),"")</f>
        <v/>
      </c>
      <c r="Z50" s="146" t="str">
        <f>IFERROR(VLOOKUP($B50&amp;Z$1,'宅直データ (２)'!$A:$H,8,FALSE),"")</f>
        <v/>
      </c>
      <c r="AA50" s="146" t="str">
        <f>IFERROR(VLOOKUP($B50&amp;AA$1,'宅直データ (２)'!$A:$H,8,FALSE),"")</f>
        <v/>
      </c>
      <c r="AB50" s="146" t="str">
        <f>IFERROR(VLOOKUP($B50&amp;AB$1,'宅直データ (２)'!$A:$H,8,FALSE),"")</f>
        <v/>
      </c>
      <c r="AC50" s="146" t="str">
        <f>IFERROR(VLOOKUP($B50&amp;AC$1,'宅直データ (２)'!$A:$H,8,FALSE),"")</f>
        <v/>
      </c>
      <c r="AD50" s="146" t="str">
        <f>IFERROR(VLOOKUP($B50&amp;AD$1,'宅直データ (２)'!$A:$H,8,FALSE),"")</f>
        <v/>
      </c>
      <c r="AE50" s="146" t="str">
        <f>IFERROR(VLOOKUP($B50&amp;AE$1,'宅直データ (２)'!$A:$H,8,FALSE),"")</f>
        <v/>
      </c>
      <c r="AF50" s="146" t="str">
        <f>IFERROR(VLOOKUP($B50&amp;AF$1,'宅直データ (２)'!$A:$H,8,FALSE),"")</f>
        <v/>
      </c>
      <c r="AG50" s="146" t="str">
        <f>IFERROR(VLOOKUP($B50&amp;AG$1,'宅直データ (２)'!$A:$H,8,FALSE),"")</f>
        <v/>
      </c>
      <c r="AH50" s="144" t="str">
        <f>IFERROR(VLOOKUP($B50&amp;AH$1,'宅直データ (２)'!$A:$H,8,FALSE),"")</f>
        <v/>
      </c>
    </row>
    <row r="51" spans="1:34" s="37" customFormat="1" ht="13.15" customHeight="1" x14ac:dyDescent="0.2">
      <c r="A51" s="142">
        <f>IFERROR(IF(A50+1&lt;=MAX('デイリーデータ (2)'!G:G),A50+1,""),"")</f>
        <v>37</v>
      </c>
      <c r="B51" s="143" t="str">
        <f t="shared" si="12"/>
        <v>138041</v>
      </c>
      <c r="C51" s="144" t="str">
        <f t="shared" si="13"/>
        <v>清水 正生</v>
      </c>
      <c r="D51" s="145" t="str">
        <f>IFERROR(VLOOKUP($B51&amp;D$1,'宅直データ (２)'!$A:$H,8,FALSE),"")</f>
        <v/>
      </c>
      <c r="E51" s="146" t="str">
        <f>IFERROR(VLOOKUP($B51&amp;E$1,'宅直データ (２)'!$A:$H,8,FALSE),"")</f>
        <v/>
      </c>
      <c r="F51" s="146" t="str">
        <f>IFERROR(VLOOKUP($B51&amp;F$1,'宅直データ (２)'!$A:$H,8,FALSE),"")</f>
        <v/>
      </c>
      <c r="G51" s="146" t="str">
        <f>IFERROR(VLOOKUP($B51&amp;G$1,'宅直データ (２)'!$A:$H,8,FALSE),"")</f>
        <v/>
      </c>
      <c r="H51" s="146" t="str">
        <f>IFERROR(VLOOKUP($B51&amp;H$1,'宅直データ (２)'!$A:$H,8,FALSE),"")</f>
        <v/>
      </c>
      <c r="I51" s="146" t="str">
        <f>IFERROR(VLOOKUP($B51&amp;I$1,'宅直データ (２)'!$A:$H,8,FALSE),"")</f>
        <v/>
      </c>
      <c r="J51" s="146" t="str">
        <f>IFERROR(VLOOKUP($B51&amp;J$1,'宅直データ (２)'!$A:$H,8,FALSE),"")</f>
        <v/>
      </c>
      <c r="K51" s="146" t="str">
        <f>IFERROR(VLOOKUP($B51&amp;K$1,'宅直データ (２)'!$A:$H,8,FALSE),"")</f>
        <v/>
      </c>
      <c r="L51" s="146" t="str">
        <f>IFERROR(VLOOKUP($B51&amp;L$1,'宅直データ (２)'!$A:$H,8,FALSE),"")</f>
        <v/>
      </c>
      <c r="M51" s="146" t="str">
        <f>IFERROR(VLOOKUP($B51&amp;M$1,'宅直データ (２)'!$A:$H,8,FALSE),"")</f>
        <v/>
      </c>
      <c r="N51" s="146" t="str">
        <f>IFERROR(VLOOKUP($B51&amp;N$1,'宅直データ (２)'!$A:$H,8,FALSE),"")</f>
        <v/>
      </c>
      <c r="O51" s="146" t="str">
        <f>IFERROR(VLOOKUP($B51&amp;O$1,'宅直データ (２)'!$A:$H,8,FALSE),"")</f>
        <v/>
      </c>
      <c r="P51" s="146" t="str">
        <f>IFERROR(VLOOKUP($B51&amp;P$1,'宅直データ (２)'!$A:$H,8,FALSE),"")</f>
        <v/>
      </c>
      <c r="Q51" s="146" t="str">
        <f>IFERROR(VLOOKUP($B51&amp;Q$1,'宅直データ (２)'!$A:$H,8,FALSE),"")</f>
        <v/>
      </c>
      <c r="R51" s="146" t="str">
        <f>IFERROR(VLOOKUP($B51&amp;R$1,'宅直データ (２)'!$A:$H,8,FALSE),"")</f>
        <v/>
      </c>
      <c r="S51" s="146" t="str">
        <f>IFERROR(VLOOKUP($B51&amp;S$1,'宅直データ (２)'!$A:$H,8,FALSE),"")</f>
        <v/>
      </c>
      <c r="T51" s="146" t="str">
        <f>IFERROR(VLOOKUP($B51&amp;T$1,'宅直データ (２)'!$A:$H,8,FALSE),"")</f>
        <v/>
      </c>
      <c r="U51" s="146" t="str">
        <f>IFERROR(VLOOKUP($B51&amp;U$1,'宅直データ (２)'!$A:$H,8,FALSE),"")</f>
        <v/>
      </c>
      <c r="V51" s="146" t="str">
        <f>IFERROR(VLOOKUP($B51&amp;V$1,'宅直データ (２)'!$A:$H,8,FALSE),"")</f>
        <v/>
      </c>
      <c r="W51" s="146" t="str">
        <f>IFERROR(VLOOKUP($B51&amp;W$1,'宅直データ (２)'!$A:$H,8,FALSE),"")</f>
        <v/>
      </c>
      <c r="X51" s="146" t="str">
        <f>IFERROR(VLOOKUP($B51&amp;X$1,'宅直データ (２)'!$A:$H,8,FALSE),"")</f>
        <v/>
      </c>
      <c r="Y51" s="146" t="str">
        <f>IFERROR(VLOOKUP($B51&amp;Y$1,'宅直データ (２)'!$A:$H,8,FALSE),"")</f>
        <v/>
      </c>
      <c r="Z51" s="146" t="str">
        <f>IFERROR(VLOOKUP($B51&amp;Z$1,'宅直データ (２)'!$A:$H,8,FALSE),"")</f>
        <v/>
      </c>
      <c r="AA51" s="146" t="str">
        <f>IFERROR(VLOOKUP($B51&amp;AA$1,'宅直データ (２)'!$A:$H,8,FALSE),"")</f>
        <v/>
      </c>
      <c r="AB51" s="146" t="str">
        <f>IFERROR(VLOOKUP($B51&amp;AB$1,'宅直データ (２)'!$A:$H,8,FALSE),"")</f>
        <v/>
      </c>
      <c r="AC51" s="146" t="str">
        <f>IFERROR(VLOOKUP($B51&amp;AC$1,'宅直データ (２)'!$A:$H,8,FALSE),"")</f>
        <v/>
      </c>
      <c r="AD51" s="146" t="str">
        <f>IFERROR(VLOOKUP($B51&amp;AD$1,'宅直データ (２)'!$A:$H,8,FALSE),"")</f>
        <v/>
      </c>
      <c r="AE51" s="146" t="str">
        <f>IFERROR(VLOOKUP($B51&amp;AE$1,'宅直データ (２)'!$A:$H,8,FALSE),"")</f>
        <v/>
      </c>
      <c r="AF51" s="146" t="str">
        <f>IFERROR(VLOOKUP($B51&amp;AF$1,'宅直データ (２)'!$A:$H,8,FALSE),"")</f>
        <v/>
      </c>
      <c r="AG51" s="146" t="str">
        <f>IFERROR(VLOOKUP($B51&amp;AG$1,'宅直データ (２)'!$A:$H,8,FALSE),"")</f>
        <v/>
      </c>
      <c r="AH51" s="144" t="str">
        <f>IFERROR(VLOOKUP($B51&amp;AH$1,'宅直データ (２)'!$A:$H,8,FALSE),"")</f>
        <v/>
      </c>
    </row>
    <row r="52" spans="1:34" s="37" customFormat="1" ht="13.15" customHeight="1" x14ac:dyDescent="0.2">
      <c r="A52" s="142">
        <f>IFERROR(IF(A51+1&lt;=MAX('デイリーデータ (2)'!G:G),A51+1,""),"")</f>
        <v>38</v>
      </c>
      <c r="B52" s="143" t="str">
        <f t="shared" si="12"/>
        <v>138053</v>
      </c>
      <c r="C52" s="144" t="str">
        <f t="shared" si="13"/>
        <v>菅野 祐萌</v>
      </c>
      <c r="D52" s="145" t="str">
        <f>IFERROR(VLOOKUP($B52&amp;D$1,'宅直データ (２)'!$A:$H,8,FALSE),"")</f>
        <v/>
      </c>
      <c r="E52" s="146" t="str">
        <f>IFERROR(VLOOKUP($B52&amp;E$1,'宅直データ (２)'!$A:$H,8,FALSE),"")</f>
        <v/>
      </c>
      <c r="F52" s="146" t="str">
        <f>IFERROR(VLOOKUP($B52&amp;F$1,'宅直データ (２)'!$A:$H,8,FALSE),"")</f>
        <v/>
      </c>
      <c r="G52" s="146" t="str">
        <f>IFERROR(VLOOKUP($B52&amp;G$1,'宅直データ (２)'!$A:$H,8,FALSE),"")</f>
        <v/>
      </c>
      <c r="H52" s="146" t="str">
        <f>IFERROR(VLOOKUP($B52&amp;H$1,'宅直データ (２)'!$A:$H,8,FALSE),"")</f>
        <v/>
      </c>
      <c r="I52" s="146" t="str">
        <f>IFERROR(VLOOKUP($B52&amp;I$1,'宅直データ (２)'!$A:$H,8,FALSE),"")</f>
        <v/>
      </c>
      <c r="J52" s="146" t="str">
        <f>IFERROR(VLOOKUP($B52&amp;J$1,'宅直データ (２)'!$A:$H,8,FALSE),"")</f>
        <v/>
      </c>
      <c r="K52" s="146" t="str">
        <f>IFERROR(VLOOKUP($B52&amp;K$1,'宅直データ (２)'!$A:$H,8,FALSE),"")</f>
        <v/>
      </c>
      <c r="L52" s="146" t="str">
        <f>IFERROR(VLOOKUP($B52&amp;L$1,'宅直データ (２)'!$A:$H,8,FALSE),"")</f>
        <v/>
      </c>
      <c r="M52" s="146" t="str">
        <f>IFERROR(VLOOKUP($B52&amp;M$1,'宅直データ (２)'!$A:$H,8,FALSE),"")</f>
        <v/>
      </c>
      <c r="N52" s="146" t="str">
        <f>IFERROR(VLOOKUP($B52&amp;N$1,'宅直データ (２)'!$A:$H,8,FALSE),"")</f>
        <v/>
      </c>
      <c r="O52" s="146" t="str">
        <f>IFERROR(VLOOKUP($B52&amp;O$1,'宅直データ (２)'!$A:$H,8,FALSE),"")</f>
        <v/>
      </c>
      <c r="P52" s="146" t="str">
        <f>IFERROR(VLOOKUP($B52&amp;P$1,'宅直データ (２)'!$A:$H,8,FALSE),"")</f>
        <v/>
      </c>
      <c r="Q52" s="146" t="str">
        <f>IFERROR(VLOOKUP($B52&amp;Q$1,'宅直データ (２)'!$A:$H,8,FALSE),"")</f>
        <v/>
      </c>
      <c r="R52" s="146" t="str">
        <f>IFERROR(VLOOKUP($B52&amp;R$1,'宅直データ (２)'!$A:$H,8,FALSE),"")</f>
        <v/>
      </c>
      <c r="S52" s="146" t="str">
        <f>IFERROR(VLOOKUP($B52&amp;S$1,'宅直データ (２)'!$A:$H,8,FALSE),"")</f>
        <v/>
      </c>
      <c r="T52" s="146" t="str">
        <f>IFERROR(VLOOKUP($B52&amp;T$1,'宅直データ (２)'!$A:$H,8,FALSE),"")</f>
        <v/>
      </c>
      <c r="U52" s="146" t="str">
        <f>IFERROR(VLOOKUP($B52&amp;U$1,'宅直データ (２)'!$A:$H,8,FALSE),"")</f>
        <v/>
      </c>
      <c r="V52" s="146" t="str">
        <f>IFERROR(VLOOKUP($B52&amp;V$1,'宅直データ (２)'!$A:$H,8,FALSE),"")</f>
        <v/>
      </c>
      <c r="W52" s="146" t="str">
        <f>IFERROR(VLOOKUP($B52&amp;W$1,'宅直データ (２)'!$A:$H,8,FALSE),"")</f>
        <v/>
      </c>
      <c r="X52" s="146" t="str">
        <f>IFERROR(VLOOKUP($B52&amp;X$1,'宅直データ (２)'!$A:$H,8,FALSE),"")</f>
        <v/>
      </c>
      <c r="Y52" s="146" t="str">
        <f>IFERROR(VLOOKUP($B52&amp;Y$1,'宅直データ (２)'!$A:$H,8,FALSE),"")</f>
        <v/>
      </c>
      <c r="Z52" s="146" t="str">
        <f>IFERROR(VLOOKUP($B52&amp;Z$1,'宅直データ (２)'!$A:$H,8,FALSE),"")</f>
        <v/>
      </c>
      <c r="AA52" s="146" t="str">
        <f>IFERROR(VLOOKUP($B52&amp;AA$1,'宅直データ (２)'!$A:$H,8,FALSE),"")</f>
        <v/>
      </c>
      <c r="AB52" s="146" t="str">
        <f>IFERROR(VLOOKUP($B52&amp;AB$1,'宅直データ (２)'!$A:$H,8,FALSE),"")</f>
        <v/>
      </c>
      <c r="AC52" s="146" t="str">
        <f>IFERROR(VLOOKUP($B52&amp;AC$1,'宅直データ (２)'!$A:$H,8,FALSE),"")</f>
        <v/>
      </c>
      <c r="AD52" s="146" t="str">
        <f>IFERROR(VLOOKUP($B52&amp;AD$1,'宅直データ (２)'!$A:$H,8,FALSE),"")</f>
        <v/>
      </c>
      <c r="AE52" s="146" t="str">
        <f>IFERROR(VLOOKUP($B52&amp;AE$1,'宅直データ (２)'!$A:$H,8,FALSE),"")</f>
        <v/>
      </c>
      <c r="AF52" s="146" t="str">
        <f>IFERROR(VLOOKUP($B52&amp;AF$1,'宅直データ (２)'!$A:$H,8,FALSE),"")</f>
        <v/>
      </c>
      <c r="AG52" s="146" t="str">
        <f>IFERROR(VLOOKUP($B52&amp;AG$1,'宅直データ (２)'!$A:$H,8,FALSE),"")</f>
        <v/>
      </c>
      <c r="AH52" s="144" t="str">
        <f>IFERROR(VLOOKUP($B52&amp;AH$1,'宅直データ (２)'!$A:$H,8,FALSE),"")</f>
        <v/>
      </c>
    </row>
    <row r="53" spans="1:34" s="37" customFormat="1" ht="13.15" customHeight="1" x14ac:dyDescent="0.2">
      <c r="A53" s="142">
        <f>IFERROR(IF(A52+1&lt;=MAX('デイリーデータ (2)'!G:G),A52+1,""),"")</f>
        <v>39</v>
      </c>
      <c r="B53" s="143">
        <f t="shared" si="12"/>
        <v>142042</v>
      </c>
      <c r="C53" s="144" t="str">
        <f t="shared" si="13"/>
        <v>別所 貴仁</v>
      </c>
      <c r="D53" s="145" t="str">
        <f>IFERROR(VLOOKUP($B53&amp;D$1,'宅直データ (２)'!$A:$H,8,FALSE),"")</f>
        <v/>
      </c>
      <c r="E53" s="146" t="str">
        <f>IFERROR(VLOOKUP($B53&amp;E$1,'宅直データ (２)'!$A:$H,8,FALSE),"")</f>
        <v/>
      </c>
      <c r="F53" s="146" t="str">
        <f>IFERROR(VLOOKUP($B53&amp;F$1,'宅直データ (２)'!$A:$H,8,FALSE),"")</f>
        <v/>
      </c>
      <c r="G53" s="146" t="str">
        <f>IFERROR(VLOOKUP($B53&amp;G$1,'宅直データ (２)'!$A:$H,8,FALSE),"")</f>
        <v/>
      </c>
      <c r="H53" s="146" t="str">
        <f>IFERROR(VLOOKUP($B53&amp;H$1,'宅直データ (２)'!$A:$H,8,FALSE),"")</f>
        <v/>
      </c>
      <c r="I53" s="146" t="str">
        <f>IFERROR(VLOOKUP($B53&amp;I$1,'宅直データ (２)'!$A:$H,8,FALSE),"")</f>
        <v/>
      </c>
      <c r="J53" s="146" t="str">
        <f>IFERROR(VLOOKUP($B53&amp;J$1,'宅直データ (２)'!$A:$H,8,FALSE),"")</f>
        <v/>
      </c>
      <c r="K53" s="146" t="str">
        <f>IFERROR(VLOOKUP($B53&amp;K$1,'宅直データ (２)'!$A:$H,8,FALSE),"")</f>
        <v/>
      </c>
      <c r="L53" s="146" t="str">
        <f>IFERROR(VLOOKUP($B53&amp;L$1,'宅直データ (２)'!$A:$H,8,FALSE),"")</f>
        <v/>
      </c>
      <c r="M53" s="146" t="str">
        <f>IFERROR(VLOOKUP($B53&amp;M$1,'宅直データ (２)'!$A:$H,8,FALSE),"")</f>
        <v/>
      </c>
      <c r="N53" s="146" t="str">
        <f>IFERROR(VLOOKUP($B53&amp;N$1,'宅直データ (２)'!$A:$H,8,FALSE),"")</f>
        <v/>
      </c>
      <c r="O53" s="146" t="str">
        <f>IFERROR(VLOOKUP($B53&amp;O$1,'宅直データ (２)'!$A:$H,8,FALSE),"")</f>
        <v/>
      </c>
      <c r="P53" s="146" t="str">
        <f>IFERROR(VLOOKUP($B53&amp;P$1,'宅直データ (２)'!$A:$H,8,FALSE),"")</f>
        <v/>
      </c>
      <c r="Q53" s="146" t="str">
        <f>IFERROR(VLOOKUP($B53&amp;Q$1,'宅直データ (２)'!$A:$H,8,FALSE),"")</f>
        <v/>
      </c>
      <c r="R53" s="146" t="str">
        <f>IFERROR(VLOOKUP($B53&amp;R$1,'宅直データ (２)'!$A:$H,8,FALSE),"")</f>
        <v/>
      </c>
      <c r="S53" s="146" t="str">
        <f>IFERROR(VLOOKUP($B53&amp;S$1,'宅直データ (２)'!$A:$H,8,FALSE),"")</f>
        <v/>
      </c>
      <c r="T53" s="146" t="str">
        <f>IFERROR(VLOOKUP($B53&amp;T$1,'宅直データ (２)'!$A:$H,8,FALSE),"")</f>
        <v/>
      </c>
      <c r="U53" s="146" t="str">
        <f>IFERROR(VLOOKUP($B53&amp;U$1,'宅直データ (２)'!$A:$H,8,FALSE),"")</f>
        <v/>
      </c>
      <c r="V53" s="146" t="str">
        <f>IFERROR(VLOOKUP($B53&amp;V$1,'宅直データ (２)'!$A:$H,8,FALSE),"")</f>
        <v/>
      </c>
      <c r="W53" s="146" t="str">
        <f>IFERROR(VLOOKUP($B53&amp;W$1,'宅直データ (２)'!$A:$H,8,FALSE),"")</f>
        <v/>
      </c>
      <c r="X53" s="146" t="str">
        <f>IFERROR(VLOOKUP($B53&amp;X$1,'宅直データ (２)'!$A:$H,8,FALSE),"")</f>
        <v/>
      </c>
      <c r="Y53" s="146" t="str">
        <f>IFERROR(VLOOKUP($B53&amp;Y$1,'宅直データ (２)'!$A:$H,8,FALSE),"")</f>
        <v/>
      </c>
      <c r="Z53" s="146" t="str">
        <f>IFERROR(VLOOKUP($B53&amp;Z$1,'宅直データ (２)'!$A:$H,8,FALSE),"")</f>
        <v/>
      </c>
      <c r="AA53" s="146" t="str">
        <f>IFERROR(VLOOKUP($B53&amp;AA$1,'宅直データ (２)'!$A:$H,8,FALSE),"")</f>
        <v/>
      </c>
      <c r="AB53" s="146" t="str">
        <f>IFERROR(VLOOKUP($B53&amp;AB$1,'宅直データ (２)'!$A:$H,8,FALSE),"")</f>
        <v/>
      </c>
      <c r="AC53" s="146" t="str">
        <f>IFERROR(VLOOKUP($B53&amp;AC$1,'宅直データ (２)'!$A:$H,8,FALSE),"")</f>
        <v/>
      </c>
      <c r="AD53" s="146" t="str">
        <f>IFERROR(VLOOKUP($B53&amp;AD$1,'宅直データ (２)'!$A:$H,8,FALSE),"")</f>
        <v/>
      </c>
      <c r="AE53" s="146" t="str">
        <f>IFERROR(VLOOKUP($B53&amp;AE$1,'宅直データ (２)'!$A:$H,8,FALSE),"")</f>
        <v/>
      </c>
      <c r="AF53" s="146" t="str">
        <f>IFERROR(VLOOKUP($B53&amp;AF$1,'宅直データ (２)'!$A:$H,8,FALSE),"")</f>
        <v/>
      </c>
      <c r="AG53" s="146" t="str">
        <f>IFERROR(VLOOKUP($B53&amp;AG$1,'宅直データ (２)'!$A:$H,8,FALSE),"")</f>
        <v/>
      </c>
      <c r="AH53" s="144" t="str">
        <f>IFERROR(VLOOKUP($B53&amp;AH$1,'宅直データ (２)'!$A:$H,8,FALSE),"")</f>
        <v/>
      </c>
    </row>
    <row r="54" spans="1:34" s="37" customFormat="1" ht="13.15" customHeight="1" x14ac:dyDescent="0.2">
      <c r="A54" s="142">
        <f>IFERROR(IF(A53+1&lt;=MAX('デイリーデータ (2)'!G:G),A53+1,""),"")</f>
        <v>40</v>
      </c>
      <c r="B54" s="143">
        <f t="shared" si="12"/>
        <v>145410</v>
      </c>
      <c r="C54" s="144" t="str">
        <f t="shared" si="13"/>
        <v>坂下 大知</v>
      </c>
      <c r="D54" s="145" t="str">
        <f>IFERROR(VLOOKUP($B54&amp;D$1,'宅直データ (２)'!$A:$H,8,FALSE),"")</f>
        <v/>
      </c>
      <c r="E54" s="146" t="str">
        <f>IFERROR(VLOOKUP($B54&amp;E$1,'宅直データ (２)'!$A:$H,8,FALSE),"")</f>
        <v/>
      </c>
      <c r="F54" s="146" t="str">
        <f>IFERROR(VLOOKUP($B54&amp;F$1,'宅直データ (２)'!$A:$H,8,FALSE),"")</f>
        <v/>
      </c>
      <c r="G54" s="146" t="str">
        <f>IFERROR(VLOOKUP($B54&amp;G$1,'宅直データ (２)'!$A:$H,8,FALSE),"")</f>
        <v/>
      </c>
      <c r="H54" s="146" t="str">
        <f>IFERROR(VLOOKUP($B54&amp;H$1,'宅直データ (２)'!$A:$H,8,FALSE),"")</f>
        <v/>
      </c>
      <c r="I54" s="146" t="str">
        <f>IFERROR(VLOOKUP($B54&amp;I$1,'宅直データ (２)'!$A:$H,8,FALSE),"")</f>
        <v/>
      </c>
      <c r="J54" s="146" t="str">
        <f>IFERROR(VLOOKUP($B54&amp;J$1,'宅直データ (２)'!$A:$H,8,FALSE),"")</f>
        <v/>
      </c>
      <c r="K54" s="146" t="str">
        <f>IFERROR(VLOOKUP($B54&amp;K$1,'宅直データ (２)'!$A:$H,8,FALSE),"")</f>
        <v/>
      </c>
      <c r="L54" s="146" t="str">
        <f>IFERROR(VLOOKUP($B54&amp;L$1,'宅直データ (２)'!$A:$H,8,FALSE),"")</f>
        <v/>
      </c>
      <c r="M54" s="146" t="str">
        <f>IFERROR(VLOOKUP($B54&amp;M$1,'宅直データ (２)'!$A:$H,8,FALSE),"")</f>
        <v/>
      </c>
      <c r="N54" s="146" t="str">
        <f>IFERROR(VLOOKUP($B54&amp;N$1,'宅直データ (２)'!$A:$H,8,FALSE),"")</f>
        <v/>
      </c>
      <c r="O54" s="146" t="str">
        <f>IFERROR(VLOOKUP($B54&amp;O$1,'宅直データ (２)'!$A:$H,8,FALSE),"")</f>
        <v/>
      </c>
      <c r="P54" s="146" t="str">
        <f>IFERROR(VLOOKUP($B54&amp;P$1,'宅直データ (２)'!$A:$H,8,FALSE),"")</f>
        <v/>
      </c>
      <c r="Q54" s="146" t="str">
        <f>IFERROR(VLOOKUP($B54&amp;Q$1,'宅直データ (２)'!$A:$H,8,FALSE),"")</f>
        <v/>
      </c>
      <c r="R54" s="146" t="str">
        <f>IFERROR(VLOOKUP($B54&amp;R$1,'宅直データ (２)'!$A:$H,8,FALSE),"")</f>
        <v/>
      </c>
      <c r="S54" s="146" t="str">
        <f>IFERROR(VLOOKUP($B54&amp;S$1,'宅直データ (２)'!$A:$H,8,FALSE),"")</f>
        <v/>
      </c>
      <c r="T54" s="146" t="str">
        <f>IFERROR(VLOOKUP($B54&amp;T$1,'宅直データ (２)'!$A:$H,8,FALSE),"")</f>
        <v/>
      </c>
      <c r="U54" s="146" t="str">
        <f>IFERROR(VLOOKUP($B54&amp;U$1,'宅直データ (２)'!$A:$H,8,FALSE),"")</f>
        <v/>
      </c>
      <c r="V54" s="146" t="str">
        <f>IFERROR(VLOOKUP($B54&amp;V$1,'宅直データ (２)'!$A:$H,8,FALSE),"")</f>
        <v/>
      </c>
      <c r="W54" s="146" t="str">
        <f>IFERROR(VLOOKUP($B54&amp;W$1,'宅直データ (２)'!$A:$H,8,FALSE),"")</f>
        <v/>
      </c>
      <c r="X54" s="146" t="str">
        <f>IFERROR(VLOOKUP($B54&amp;X$1,'宅直データ (２)'!$A:$H,8,FALSE),"")</f>
        <v/>
      </c>
      <c r="Y54" s="146" t="str">
        <f>IFERROR(VLOOKUP($B54&amp;Y$1,'宅直データ (２)'!$A:$H,8,FALSE),"")</f>
        <v/>
      </c>
      <c r="Z54" s="146" t="str">
        <f>IFERROR(VLOOKUP($B54&amp;Z$1,'宅直データ (２)'!$A:$H,8,FALSE),"")</f>
        <v/>
      </c>
      <c r="AA54" s="146" t="str">
        <f>IFERROR(VLOOKUP($B54&amp;AA$1,'宅直データ (２)'!$A:$H,8,FALSE),"")</f>
        <v/>
      </c>
      <c r="AB54" s="146" t="str">
        <f>IFERROR(VLOOKUP($B54&amp;AB$1,'宅直データ (２)'!$A:$H,8,FALSE),"")</f>
        <v/>
      </c>
      <c r="AC54" s="146" t="str">
        <f>IFERROR(VLOOKUP($B54&amp;AC$1,'宅直データ (２)'!$A:$H,8,FALSE),"")</f>
        <v/>
      </c>
      <c r="AD54" s="146" t="str">
        <f>IFERROR(VLOOKUP($B54&amp;AD$1,'宅直データ (２)'!$A:$H,8,FALSE),"")</f>
        <v/>
      </c>
      <c r="AE54" s="146" t="str">
        <f>IFERROR(VLOOKUP($B54&amp;AE$1,'宅直データ (２)'!$A:$H,8,FALSE),"")</f>
        <v/>
      </c>
      <c r="AF54" s="146" t="str">
        <f>IFERROR(VLOOKUP($B54&amp;AF$1,'宅直データ (２)'!$A:$H,8,FALSE),"")</f>
        <v/>
      </c>
      <c r="AG54" s="146" t="str">
        <f>IFERROR(VLOOKUP($B54&amp;AG$1,'宅直データ (２)'!$A:$H,8,FALSE),"")</f>
        <v/>
      </c>
      <c r="AH54" s="144" t="str">
        <f>IFERROR(VLOOKUP($B54&amp;AH$1,'宅直データ (２)'!$A:$H,8,FALSE),"")</f>
        <v/>
      </c>
    </row>
    <row r="55" spans="1:34" s="37" customFormat="1" ht="13.15" customHeight="1" x14ac:dyDescent="0.2">
      <c r="A55" s="142" t="str">
        <f>IFERROR(IF(A54+1&lt;=MAX('デイリーデータ (2)'!G:G),A54+1,""),"")</f>
        <v/>
      </c>
      <c r="B55" s="143">
        <f t="shared" si="12"/>
        <v>0</v>
      </c>
      <c r="C55" s="144">
        <f t="shared" si="13"/>
        <v>0</v>
      </c>
      <c r="D55" s="145" t="str">
        <f>IFERROR(VLOOKUP($B55&amp;D$1,'宅直データ (２)'!$A:$H,8,FALSE),"")</f>
        <v/>
      </c>
      <c r="E55" s="146" t="str">
        <f>IFERROR(VLOOKUP($B55&amp;E$1,'宅直データ (２)'!$A:$H,8,FALSE),"")</f>
        <v/>
      </c>
      <c r="F55" s="146" t="str">
        <f>IFERROR(VLOOKUP($B55&amp;F$1,'宅直データ (２)'!$A:$H,8,FALSE),"")</f>
        <v/>
      </c>
      <c r="G55" s="146" t="str">
        <f>IFERROR(VLOOKUP($B55&amp;G$1,'宅直データ (２)'!$A:$H,8,FALSE),"")</f>
        <v/>
      </c>
      <c r="H55" s="146" t="str">
        <f>IFERROR(VLOOKUP($B55&amp;H$1,'宅直データ (２)'!$A:$H,8,FALSE),"")</f>
        <v/>
      </c>
      <c r="I55" s="146" t="str">
        <f>IFERROR(VLOOKUP($B55&amp;I$1,'宅直データ (２)'!$A:$H,8,FALSE),"")</f>
        <v/>
      </c>
      <c r="J55" s="146" t="str">
        <f>IFERROR(VLOOKUP($B55&amp;J$1,'宅直データ (２)'!$A:$H,8,FALSE),"")</f>
        <v/>
      </c>
      <c r="K55" s="146" t="str">
        <f>IFERROR(VLOOKUP($B55&amp;K$1,'宅直データ (２)'!$A:$H,8,FALSE),"")</f>
        <v/>
      </c>
      <c r="L55" s="146" t="str">
        <f>IFERROR(VLOOKUP($B55&amp;L$1,'宅直データ (２)'!$A:$H,8,FALSE),"")</f>
        <v/>
      </c>
      <c r="M55" s="146" t="str">
        <f>IFERROR(VLOOKUP($B55&amp;M$1,'宅直データ (２)'!$A:$H,8,FALSE),"")</f>
        <v/>
      </c>
      <c r="N55" s="146" t="str">
        <f>IFERROR(VLOOKUP($B55&amp;N$1,'宅直データ (２)'!$A:$H,8,FALSE),"")</f>
        <v/>
      </c>
      <c r="O55" s="146" t="str">
        <f>IFERROR(VLOOKUP($B55&amp;O$1,'宅直データ (２)'!$A:$H,8,FALSE),"")</f>
        <v/>
      </c>
      <c r="P55" s="146" t="str">
        <f>IFERROR(VLOOKUP($B55&amp;P$1,'宅直データ (２)'!$A:$H,8,FALSE),"")</f>
        <v/>
      </c>
      <c r="Q55" s="146" t="str">
        <f>IFERROR(VLOOKUP($B55&amp;Q$1,'宅直データ (２)'!$A:$H,8,FALSE),"")</f>
        <v/>
      </c>
      <c r="R55" s="146" t="str">
        <f>IFERROR(VLOOKUP($B55&amp;R$1,'宅直データ (２)'!$A:$H,8,FALSE),"")</f>
        <v/>
      </c>
      <c r="S55" s="146" t="str">
        <f>IFERROR(VLOOKUP($B55&amp;S$1,'宅直データ (２)'!$A:$H,8,FALSE),"")</f>
        <v/>
      </c>
      <c r="T55" s="146" t="str">
        <f>IFERROR(VLOOKUP($B55&amp;T$1,'宅直データ (２)'!$A:$H,8,FALSE),"")</f>
        <v/>
      </c>
      <c r="U55" s="146" t="str">
        <f>IFERROR(VLOOKUP($B55&amp;U$1,'宅直データ (２)'!$A:$H,8,FALSE),"")</f>
        <v/>
      </c>
      <c r="V55" s="146" t="str">
        <f>IFERROR(VLOOKUP($B55&amp;V$1,'宅直データ (２)'!$A:$H,8,FALSE),"")</f>
        <v/>
      </c>
      <c r="W55" s="146" t="str">
        <f>IFERROR(VLOOKUP($B55&amp;W$1,'宅直データ (２)'!$A:$H,8,FALSE),"")</f>
        <v/>
      </c>
      <c r="X55" s="146" t="str">
        <f>IFERROR(VLOOKUP($B55&amp;X$1,'宅直データ (２)'!$A:$H,8,FALSE),"")</f>
        <v/>
      </c>
      <c r="Y55" s="146" t="str">
        <f>IFERROR(VLOOKUP($B55&amp;Y$1,'宅直データ (２)'!$A:$H,8,FALSE),"")</f>
        <v/>
      </c>
      <c r="Z55" s="146" t="str">
        <f>IFERROR(VLOOKUP($B55&amp;Z$1,'宅直データ (２)'!$A:$H,8,FALSE),"")</f>
        <v/>
      </c>
      <c r="AA55" s="146" t="str">
        <f>IFERROR(VLOOKUP($B55&amp;AA$1,'宅直データ (２)'!$A:$H,8,FALSE),"")</f>
        <v/>
      </c>
      <c r="AB55" s="146" t="str">
        <f>IFERROR(VLOOKUP($B55&amp;AB$1,'宅直データ (２)'!$A:$H,8,FALSE),"")</f>
        <v/>
      </c>
      <c r="AC55" s="146" t="str">
        <f>IFERROR(VLOOKUP($B55&amp;AC$1,'宅直データ (２)'!$A:$H,8,FALSE),"")</f>
        <v/>
      </c>
      <c r="AD55" s="146" t="str">
        <f>IFERROR(VLOOKUP($B55&amp;AD$1,'宅直データ (２)'!$A:$H,8,FALSE),"")</f>
        <v/>
      </c>
      <c r="AE55" s="146" t="str">
        <f>IFERROR(VLOOKUP($B55&amp;AE$1,'宅直データ (２)'!$A:$H,8,FALSE),"")</f>
        <v/>
      </c>
      <c r="AF55" s="146" t="str">
        <f>IFERROR(VLOOKUP($B55&amp;AF$1,'宅直データ (２)'!$A:$H,8,FALSE),"")</f>
        <v/>
      </c>
      <c r="AG55" s="146" t="str">
        <f>IFERROR(VLOOKUP($B55&amp;AG$1,'宅直データ (２)'!$A:$H,8,FALSE),"")</f>
        <v/>
      </c>
      <c r="AH55" s="144" t="str">
        <f>IFERROR(VLOOKUP($B55&amp;AH$1,'宅直データ (２)'!$A:$H,8,FALSE),"")</f>
        <v/>
      </c>
    </row>
    <row r="56" spans="1:34" s="37" customFormat="1" ht="13.15" customHeight="1" x14ac:dyDescent="0.2">
      <c r="A56" s="142" t="str">
        <f>IFERROR(IF(A55+1&lt;=MAX('デイリーデータ (2)'!G:G),A55+1,""),"")</f>
        <v/>
      </c>
      <c r="B56" s="143">
        <f t="shared" si="12"/>
        <v>0</v>
      </c>
      <c r="C56" s="144">
        <f t="shared" si="13"/>
        <v>0</v>
      </c>
      <c r="D56" s="145" t="str">
        <f>IFERROR(VLOOKUP($B56&amp;D$1,'宅直データ (２)'!$A:$H,8,FALSE),"")</f>
        <v/>
      </c>
      <c r="E56" s="146" t="str">
        <f>IFERROR(VLOOKUP($B56&amp;E$1,'宅直データ (２)'!$A:$H,8,FALSE),"")</f>
        <v/>
      </c>
      <c r="F56" s="146" t="str">
        <f>IFERROR(VLOOKUP($B56&amp;F$1,'宅直データ (２)'!$A:$H,8,FALSE),"")</f>
        <v/>
      </c>
      <c r="G56" s="146" t="str">
        <f>IFERROR(VLOOKUP($B56&amp;G$1,'宅直データ (２)'!$A:$H,8,FALSE),"")</f>
        <v/>
      </c>
      <c r="H56" s="146" t="str">
        <f>IFERROR(VLOOKUP($B56&amp;H$1,'宅直データ (２)'!$A:$H,8,FALSE),"")</f>
        <v/>
      </c>
      <c r="I56" s="146" t="str">
        <f>IFERROR(VLOOKUP($B56&amp;I$1,'宅直データ (２)'!$A:$H,8,FALSE),"")</f>
        <v/>
      </c>
      <c r="J56" s="146" t="str">
        <f>IFERROR(VLOOKUP($B56&amp;J$1,'宅直データ (２)'!$A:$H,8,FALSE),"")</f>
        <v/>
      </c>
      <c r="K56" s="146" t="str">
        <f>IFERROR(VLOOKUP($B56&amp;K$1,'宅直データ (２)'!$A:$H,8,FALSE),"")</f>
        <v/>
      </c>
      <c r="L56" s="146" t="str">
        <f>IFERROR(VLOOKUP($B56&amp;L$1,'宅直データ (２)'!$A:$H,8,FALSE),"")</f>
        <v/>
      </c>
      <c r="M56" s="146" t="str">
        <f>IFERROR(VLOOKUP($B56&amp;M$1,'宅直データ (２)'!$A:$H,8,FALSE),"")</f>
        <v/>
      </c>
      <c r="N56" s="146" t="str">
        <f>IFERROR(VLOOKUP($B56&amp;N$1,'宅直データ (２)'!$A:$H,8,FALSE),"")</f>
        <v/>
      </c>
      <c r="O56" s="146" t="str">
        <f>IFERROR(VLOOKUP($B56&amp;O$1,'宅直データ (２)'!$A:$H,8,FALSE),"")</f>
        <v/>
      </c>
      <c r="P56" s="146" t="str">
        <f>IFERROR(VLOOKUP($B56&amp;P$1,'宅直データ (２)'!$A:$H,8,FALSE),"")</f>
        <v/>
      </c>
      <c r="Q56" s="146" t="str">
        <f>IFERROR(VLOOKUP($B56&amp;Q$1,'宅直データ (２)'!$A:$H,8,FALSE),"")</f>
        <v/>
      </c>
      <c r="R56" s="146" t="str">
        <f>IFERROR(VLOOKUP($B56&amp;R$1,'宅直データ (２)'!$A:$H,8,FALSE),"")</f>
        <v/>
      </c>
      <c r="S56" s="146" t="str">
        <f>IFERROR(VLOOKUP($B56&amp;S$1,'宅直データ (２)'!$A:$H,8,FALSE),"")</f>
        <v/>
      </c>
      <c r="T56" s="146" t="str">
        <f>IFERROR(VLOOKUP($B56&amp;T$1,'宅直データ (２)'!$A:$H,8,FALSE),"")</f>
        <v/>
      </c>
      <c r="U56" s="146" t="str">
        <f>IFERROR(VLOOKUP($B56&amp;U$1,'宅直データ (２)'!$A:$H,8,FALSE),"")</f>
        <v/>
      </c>
      <c r="V56" s="146" t="str">
        <f>IFERROR(VLOOKUP($B56&amp;V$1,'宅直データ (２)'!$A:$H,8,FALSE),"")</f>
        <v/>
      </c>
      <c r="W56" s="146" t="str">
        <f>IFERROR(VLOOKUP($B56&amp;W$1,'宅直データ (２)'!$A:$H,8,FALSE),"")</f>
        <v/>
      </c>
      <c r="X56" s="146" t="str">
        <f>IFERROR(VLOOKUP($B56&amp;X$1,'宅直データ (２)'!$A:$H,8,FALSE),"")</f>
        <v/>
      </c>
      <c r="Y56" s="146" t="str">
        <f>IFERROR(VLOOKUP($B56&amp;Y$1,'宅直データ (２)'!$A:$H,8,FALSE),"")</f>
        <v/>
      </c>
      <c r="Z56" s="146" t="str">
        <f>IFERROR(VLOOKUP($B56&amp;Z$1,'宅直データ (２)'!$A:$H,8,FALSE),"")</f>
        <v/>
      </c>
      <c r="AA56" s="146" t="str">
        <f>IFERROR(VLOOKUP($B56&amp;AA$1,'宅直データ (２)'!$A:$H,8,FALSE),"")</f>
        <v/>
      </c>
      <c r="AB56" s="146" t="str">
        <f>IFERROR(VLOOKUP($B56&amp;AB$1,'宅直データ (２)'!$A:$H,8,FALSE),"")</f>
        <v/>
      </c>
      <c r="AC56" s="146" t="str">
        <f>IFERROR(VLOOKUP($B56&amp;AC$1,'宅直データ (２)'!$A:$H,8,FALSE),"")</f>
        <v/>
      </c>
      <c r="AD56" s="146" t="str">
        <f>IFERROR(VLOOKUP($B56&amp;AD$1,'宅直データ (２)'!$A:$H,8,FALSE),"")</f>
        <v/>
      </c>
      <c r="AE56" s="146" t="str">
        <f>IFERROR(VLOOKUP($B56&amp;AE$1,'宅直データ (２)'!$A:$H,8,FALSE),"")</f>
        <v/>
      </c>
      <c r="AF56" s="146" t="str">
        <f>IFERROR(VLOOKUP($B56&amp;AF$1,'宅直データ (２)'!$A:$H,8,FALSE),"")</f>
        <v/>
      </c>
      <c r="AG56" s="146" t="str">
        <f>IFERROR(VLOOKUP($B56&amp;AG$1,'宅直データ (２)'!$A:$H,8,FALSE),"")</f>
        <v/>
      </c>
      <c r="AH56" s="144" t="str">
        <f>IFERROR(VLOOKUP($B56&amp;AH$1,'宅直データ (２)'!$A:$H,8,FALSE),"")</f>
        <v/>
      </c>
    </row>
    <row r="57" spans="1:34" s="37" customFormat="1" ht="13.15" customHeight="1" x14ac:dyDescent="0.2">
      <c r="A57" s="142" t="str">
        <f>IFERROR(IF(A56+1&lt;=MAX('デイリーデータ (2)'!G:G),A56+1,""),"")</f>
        <v/>
      </c>
      <c r="B57" s="143">
        <f t="shared" si="12"/>
        <v>0</v>
      </c>
      <c r="C57" s="144">
        <f t="shared" si="13"/>
        <v>0</v>
      </c>
      <c r="D57" s="145" t="str">
        <f>IFERROR(VLOOKUP($B57&amp;D$1,'宅直データ (２)'!$A:$H,8,FALSE),"")</f>
        <v/>
      </c>
      <c r="E57" s="146" t="str">
        <f>IFERROR(VLOOKUP($B57&amp;E$1,'宅直データ (２)'!$A:$H,8,FALSE),"")</f>
        <v/>
      </c>
      <c r="F57" s="146" t="str">
        <f>IFERROR(VLOOKUP($B57&amp;F$1,'宅直データ (２)'!$A:$H,8,FALSE),"")</f>
        <v/>
      </c>
      <c r="G57" s="146" t="str">
        <f>IFERROR(VLOOKUP($B57&amp;G$1,'宅直データ (２)'!$A:$H,8,FALSE),"")</f>
        <v/>
      </c>
      <c r="H57" s="146" t="str">
        <f>IFERROR(VLOOKUP($B57&amp;H$1,'宅直データ (２)'!$A:$H,8,FALSE),"")</f>
        <v/>
      </c>
      <c r="I57" s="146" t="str">
        <f>IFERROR(VLOOKUP($B57&amp;I$1,'宅直データ (２)'!$A:$H,8,FALSE),"")</f>
        <v/>
      </c>
      <c r="J57" s="146" t="str">
        <f>IFERROR(VLOOKUP($B57&amp;J$1,'宅直データ (２)'!$A:$H,8,FALSE),"")</f>
        <v/>
      </c>
      <c r="K57" s="146" t="str">
        <f>IFERROR(VLOOKUP($B57&amp;K$1,'宅直データ (２)'!$A:$H,8,FALSE),"")</f>
        <v/>
      </c>
      <c r="L57" s="146" t="str">
        <f>IFERROR(VLOOKUP($B57&amp;L$1,'宅直データ (２)'!$A:$H,8,FALSE),"")</f>
        <v/>
      </c>
      <c r="M57" s="146" t="str">
        <f>IFERROR(VLOOKUP($B57&amp;M$1,'宅直データ (２)'!$A:$H,8,FALSE),"")</f>
        <v/>
      </c>
      <c r="N57" s="146" t="str">
        <f>IFERROR(VLOOKUP($B57&amp;N$1,'宅直データ (２)'!$A:$H,8,FALSE),"")</f>
        <v/>
      </c>
      <c r="O57" s="146" t="str">
        <f>IFERROR(VLOOKUP($B57&amp;O$1,'宅直データ (２)'!$A:$H,8,FALSE),"")</f>
        <v/>
      </c>
      <c r="P57" s="146" t="str">
        <f>IFERROR(VLOOKUP($B57&amp;P$1,'宅直データ (２)'!$A:$H,8,FALSE),"")</f>
        <v/>
      </c>
      <c r="Q57" s="146" t="str">
        <f>IFERROR(VLOOKUP($B57&amp;Q$1,'宅直データ (２)'!$A:$H,8,FALSE),"")</f>
        <v/>
      </c>
      <c r="R57" s="146" t="str">
        <f>IFERROR(VLOOKUP($B57&amp;R$1,'宅直データ (２)'!$A:$H,8,FALSE),"")</f>
        <v/>
      </c>
      <c r="S57" s="146" t="str">
        <f>IFERROR(VLOOKUP($B57&amp;S$1,'宅直データ (２)'!$A:$H,8,FALSE),"")</f>
        <v/>
      </c>
      <c r="T57" s="146" t="str">
        <f>IFERROR(VLOOKUP($B57&amp;T$1,'宅直データ (２)'!$A:$H,8,FALSE),"")</f>
        <v/>
      </c>
      <c r="U57" s="146" t="str">
        <f>IFERROR(VLOOKUP($B57&amp;U$1,'宅直データ (２)'!$A:$H,8,FALSE),"")</f>
        <v/>
      </c>
      <c r="V57" s="146" t="str">
        <f>IFERROR(VLOOKUP($B57&amp;V$1,'宅直データ (２)'!$A:$H,8,FALSE),"")</f>
        <v/>
      </c>
      <c r="W57" s="146" t="str">
        <f>IFERROR(VLOOKUP($B57&amp;W$1,'宅直データ (２)'!$A:$H,8,FALSE),"")</f>
        <v/>
      </c>
      <c r="X57" s="146" t="str">
        <f>IFERROR(VLOOKUP($B57&amp;X$1,'宅直データ (２)'!$A:$H,8,FALSE),"")</f>
        <v/>
      </c>
      <c r="Y57" s="146" t="str">
        <f>IFERROR(VLOOKUP($B57&amp;Y$1,'宅直データ (２)'!$A:$H,8,FALSE),"")</f>
        <v/>
      </c>
      <c r="Z57" s="146" t="str">
        <f>IFERROR(VLOOKUP($B57&amp;Z$1,'宅直データ (２)'!$A:$H,8,FALSE),"")</f>
        <v/>
      </c>
      <c r="AA57" s="146" t="str">
        <f>IFERROR(VLOOKUP($B57&amp;AA$1,'宅直データ (２)'!$A:$H,8,FALSE),"")</f>
        <v/>
      </c>
      <c r="AB57" s="146" t="str">
        <f>IFERROR(VLOOKUP($B57&amp;AB$1,'宅直データ (２)'!$A:$H,8,FALSE),"")</f>
        <v/>
      </c>
      <c r="AC57" s="146" t="str">
        <f>IFERROR(VLOOKUP($B57&amp;AC$1,'宅直データ (２)'!$A:$H,8,FALSE),"")</f>
        <v/>
      </c>
      <c r="AD57" s="146" t="str">
        <f>IFERROR(VLOOKUP($B57&amp;AD$1,'宅直データ (２)'!$A:$H,8,FALSE),"")</f>
        <v/>
      </c>
      <c r="AE57" s="146" t="str">
        <f>IFERROR(VLOOKUP($B57&amp;AE$1,'宅直データ (２)'!$A:$H,8,FALSE),"")</f>
        <v/>
      </c>
      <c r="AF57" s="146" t="str">
        <f>IFERROR(VLOOKUP($B57&amp;AF$1,'宅直データ (２)'!$A:$H,8,FALSE),"")</f>
        <v/>
      </c>
      <c r="AG57" s="146" t="str">
        <f>IFERROR(VLOOKUP($B57&amp;AG$1,'宅直データ (２)'!$A:$H,8,FALSE),"")</f>
        <v/>
      </c>
      <c r="AH57" s="144" t="str">
        <f>IFERROR(VLOOKUP($B57&amp;AH$1,'宅直データ (２)'!$A:$H,8,FALSE),"")</f>
        <v/>
      </c>
    </row>
    <row r="58" spans="1:34" s="37" customFormat="1" ht="13.15" customHeight="1" x14ac:dyDescent="0.2">
      <c r="A58" s="142" t="str">
        <f>IFERROR(IF(A57+1&lt;=MAX('デイリーデータ (2)'!G:G),A57+1,""),"")</f>
        <v/>
      </c>
      <c r="B58" s="143">
        <f t="shared" si="12"/>
        <v>0</v>
      </c>
      <c r="C58" s="144">
        <f t="shared" si="13"/>
        <v>0</v>
      </c>
      <c r="D58" s="145" t="str">
        <f>IFERROR(VLOOKUP($B58&amp;D$1,'宅直データ (２)'!$A:$H,8,FALSE),"")</f>
        <v/>
      </c>
      <c r="E58" s="146" t="str">
        <f>IFERROR(VLOOKUP($B58&amp;E$1,'宅直データ (２)'!$A:$H,8,FALSE),"")</f>
        <v/>
      </c>
      <c r="F58" s="146" t="str">
        <f>IFERROR(VLOOKUP($B58&amp;F$1,'宅直データ (２)'!$A:$H,8,FALSE),"")</f>
        <v/>
      </c>
      <c r="G58" s="146" t="str">
        <f>IFERROR(VLOOKUP($B58&amp;G$1,'宅直データ (２)'!$A:$H,8,FALSE),"")</f>
        <v/>
      </c>
      <c r="H58" s="146" t="str">
        <f>IFERROR(VLOOKUP($B58&amp;H$1,'宅直データ (２)'!$A:$H,8,FALSE),"")</f>
        <v/>
      </c>
      <c r="I58" s="146" t="str">
        <f>IFERROR(VLOOKUP($B58&amp;I$1,'宅直データ (２)'!$A:$H,8,FALSE),"")</f>
        <v/>
      </c>
      <c r="J58" s="146" t="str">
        <f>IFERROR(VLOOKUP($B58&amp;J$1,'宅直データ (２)'!$A:$H,8,FALSE),"")</f>
        <v/>
      </c>
      <c r="K58" s="146" t="str">
        <f>IFERROR(VLOOKUP($B58&amp;K$1,'宅直データ (２)'!$A:$H,8,FALSE),"")</f>
        <v/>
      </c>
      <c r="L58" s="146" t="str">
        <f>IFERROR(VLOOKUP($B58&amp;L$1,'宅直データ (２)'!$A:$H,8,FALSE),"")</f>
        <v/>
      </c>
      <c r="M58" s="146" t="str">
        <f>IFERROR(VLOOKUP($B58&amp;M$1,'宅直データ (２)'!$A:$H,8,FALSE),"")</f>
        <v/>
      </c>
      <c r="N58" s="146" t="str">
        <f>IFERROR(VLOOKUP($B58&amp;N$1,'宅直データ (２)'!$A:$H,8,FALSE),"")</f>
        <v/>
      </c>
      <c r="O58" s="146" t="str">
        <f>IFERROR(VLOOKUP($B58&amp;O$1,'宅直データ (２)'!$A:$H,8,FALSE),"")</f>
        <v/>
      </c>
      <c r="P58" s="146" t="str">
        <f>IFERROR(VLOOKUP($B58&amp;P$1,'宅直データ (２)'!$A:$H,8,FALSE),"")</f>
        <v/>
      </c>
      <c r="Q58" s="146" t="str">
        <f>IFERROR(VLOOKUP($B58&amp;Q$1,'宅直データ (２)'!$A:$H,8,FALSE),"")</f>
        <v/>
      </c>
      <c r="R58" s="146" t="str">
        <f>IFERROR(VLOOKUP($B58&amp;R$1,'宅直データ (２)'!$A:$H,8,FALSE),"")</f>
        <v/>
      </c>
      <c r="S58" s="146" t="str">
        <f>IFERROR(VLOOKUP($B58&amp;S$1,'宅直データ (２)'!$A:$H,8,FALSE),"")</f>
        <v/>
      </c>
      <c r="T58" s="146" t="str">
        <f>IFERROR(VLOOKUP($B58&amp;T$1,'宅直データ (２)'!$A:$H,8,FALSE),"")</f>
        <v/>
      </c>
      <c r="U58" s="146" t="str">
        <f>IFERROR(VLOOKUP($B58&amp;U$1,'宅直データ (２)'!$A:$H,8,FALSE),"")</f>
        <v/>
      </c>
      <c r="V58" s="146" t="str">
        <f>IFERROR(VLOOKUP($B58&amp;V$1,'宅直データ (２)'!$A:$H,8,FALSE),"")</f>
        <v/>
      </c>
      <c r="W58" s="146" t="str">
        <f>IFERROR(VLOOKUP($B58&amp;W$1,'宅直データ (２)'!$A:$H,8,FALSE),"")</f>
        <v/>
      </c>
      <c r="X58" s="146" t="str">
        <f>IFERROR(VLOOKUP($B58&amp;X$1,'宅直データ (２)'!$A:$H,8,FALSE),"")</f>
        <v/>
      </c>
      <c r="Y58" s="146" t="str">
        <f>IFERROR(VLOOKUP($B58&amp;Y$1,'宅直データ (２)'!$A:$H,8,FALSE),"")</f>
        <v/>
      </c>
      <c r="Z58" s="146" t="str">
        <f>IFERROR(VLOOKUP($B58&amp;Z$1,'宅直データ (２)'!$A:$H,8,FALSE),"")</f>
        <v/>
      </c>
      <c r="AA58" s="146" t="str">
        <f>IFERROR(VLOOKUP($B58&amp;AA$1,'宅直データ (２)'!$A:$H,8,FALSE),"")</f>
        <v/>
      </c>
      <c r="AB58" s="146" t="str">
        <f>IFERROR(VLOOKUP($B58&amp;AB$1,'宅直データ (２)'!$A:$H,8,FALSE),"")</f>
        <v/>
      </c>
      <c r="AC58" s="146" t="str">
        <f>IFERROR(VLOOKUP($B58&amp;AC$1,'宅直データ (２)'!$A:$H,8,FALSE),"")</f>
        <v/>
      </c>
      <c r="AD58" s="146" t="str">
        <f>IFERROR(VLOOKUP($B58&amp;AD$1,'宅直データ (２)'!$A:$H,8,FALSE),"")</f>
        <v/>
      </c>
      <c r="AE58" s="146" t="str">
        <f>IFERROR(VLOOKUP($B58&amp;AE$1,'宅直データ (２)'!$A:$H,8,FALSE),"")</f>
        <v/>
      </c>
      <c r="AF58" s="146" t="str">
        <f>IFERROR(VLOOKUP($B58&amp;AF$1,'宅直データ (２)'!$A:$H,8,FALSE),"")</f>
        <v/>
      </c>
      <c r="AG58" s="146" t="str">
        <f>IFERROR(VLOOKUP($B58&amp;AG$1,'宅直データ (２)'!$A:$H,8,FALSE),"")</f>
        <v/>
      </c>
      <c r="AH58" s="144" t="str">
        <f>IFERROR(VLOOKUP($B58&amp;AH$1,'宅直データ (２)'!$A:$H,8,FALSE),"")</f>
        <v/>
      </c>
    </row>
    <row r="59" spans="1:34" s="37" customFormat="1" ht="13.15" customHeight="1" x14ac:dyDescent="0.2">
      <c r="A59" s="142" t="str">
        <f>IFERROR(IF(A58+1&lt;=MAX('デイリーデータ (2)'!G:G),A58+1,""),"")</f>
        <v/>
      </c>
      <c r="B59" s="143">
        <f t="shared" si="12"/>
        <v>0</v>
      </c>
      <c r="C59" s="144">
        <f t="shared" si="13"/>
        <v>0</v>
      </c>
      <c r="D59" s="145" t="str">
        <f>IFERROR(VLOOKUP($B59&amp;D$1,'宅直データ (２)'!$A:$H,8,FALSE),"")</f>
        <v/>
      </c>
      <c r="E59" s="146" t="str">
        <f>IFERROR(VLOOKUP($B59&amp;E$1,'宅直データ (２)'!$A:$H,8,FALSE),"")</f>
        <v/>
      </c>
      <c r="F59" s="146" t="str">
        <f>IFERROR(VLOOKUP($B59&amp;F$1,'宅直データ (２)'!$A:$H,8,FALSE),"")</f>
        <v/>
      </c>
      <c r="G59" s="146" t="str">
        <f>IFERROR(VLOOKUP($B59&amp;G$1,'宅直データ (２)'!$A:$H,8,FALSE),"")</f>
        <v/>
      </c>
      <c r="H59" s="146" t="str">
        <f>IFERROR(VLOOKUP($B59&amp;H$1,'宅直データ (２)'!$A:$H,8,FALSE),"")</f>
        <v/>
      </c>
      <c r="I59" s="146" t="str">
        <f>IFERROR(VLOOKUP($B59&amp;I$1,'宅直データ (２)'!$A:$H,8,FALSE),"")</f>
        <v/>
      </c>
      <c r="J59" s="146" t="str">
        <f>IFERROR(VLOOKUP($B59&amp;J$1,'宅直データ (２)'!$A:$H,8,FALSE),"")</f>
        <v/>
      </c>
      <c r="K59" s="146" t="str">
        <f>IFERROR(VLOOKUP($B59&amp;K$1,'宅直データ (２)'!$A:$H,8,FALSE),"")</f>
        <v/>
      </c>
      <c r="L59" s="146" t="str">
        <f>IFERROR(VLOOKUP($B59&amp;L$1,'宅直データ (２)'!$A:$H,8,FALSE),"")</f>
        <v/>
      </c>
      <c r="M59" s="146" t="str">
        <f>IFERROR(VLOOKUP($B59&amp;M$1,'宅直データ (２)'!$A:$H,8,FALSE),"")</f>
        <v/>
      </c>
      <c r="N59" s="146" t="str">
        <f>IFERROR(VLOOKUP($B59&amp;N$1,'宅直データ (２)'!$A:$H,8,FALSE),"")</f>
        <v/>
      </c>
      <c r="O59" s="146" t="str">
        <f>IFERROR(VLOOKUP($B59&amp;O$1,'宅直データ (２)'!$A:$H,8,FALSE),"")</f>
        <v/>
      </c>
      <c r="P59" s="146" t="str">
        <f>IFERROR(VLOOKUP($B59&amp;P$1,'宅直データ (２)'!$A:$H,8,FALSE),"")</f>
        <v/>
      </c>
      <c r="Q59" s="146" t="str">
        <f>IFERROR(VLOOKUP($B59&amp;Q$1,'宅直データ (２)'!$A:$H,8,FALSE),"")</f>
        <v/>
      </c>
      <c r="R59" s="146" t="str">
        <f>IFERROR(VLOOKUP($B59&amp;R$1,'宅直データ (２)'!$A:$H,8,FALSE),"")</f>
        <v/>
      </c>
      <c r="S59" s="146" t="str">
        <f>IFERROR(VLOOKUP($B59&amp;S$1,'宅直データ (２)'!$A:$H,8,FALSE),"")</f>
        <v/>
      </c>
      <c r="T59" s="146" t="str">
        <f>IFERROR(VLOOKUP($B59&amp;T$1,'宅直データ (２)'!$A:$H,8,FALSE),"")</f>
        <v/>
      </c>
      <c r="U59" s="146" t="str">
        <f>IFERROR(VLOOKUP($B59&amp;U$1,'宅直データ (２)'!$A:$H,8,FALSE),"")</f>
        <v/>
      </c>
      <c r="V59" s="146" t="str">
        <f>IFERROR(VLOOKUP($B59&amp;V$1,'宅直データ (２)'!$A:$H,8,FALSE),"")</f>
        <v/>
      </c>
      <c r="W59" s="146" t="str">
        <f>IFERROR(VLOOKUP($B59&amp;W$1,'宅直データ (２)'!$A:$H,8,FALSE),"")</f>
        <v/>
      </c>
      <c r="X59" s="146" t="str">
        <f>IFERROR(VLOOKUP($B59&amp;X$1,'宅直データ (２)'!$A:$H,8,FALSE),"")</f>
        <v/>
      </c>
      <c r="Y59" s="146" t="str">
        <f>IFERROR(VLOOKUP($B59&amp;Y$1,'宅直データ (２)'!$A:$H,8,FALSE),"")</f>
        <v/>
      </c>
      <c r="Z59" s="146" t="str">
        <f>IFERROR(VLOOKUP($B59&amp;Z$1,'宅直データ (２)'!$A:$H,8,FALSE),"")</f>
        <v/>
      </c>
      <c r="AA59" s="146" t="str">
        <f>IFERROR(VLOOKUP($B59&amp;AA$1,'宅直データ (２)'!$A:$H,8,FALSE),"")</f>
        <v/>
      </c>
      <c r="AB59" s="146" t="str">
        <f>IFERROR(VLOOKUP($B59&amp;AB$1,'宅直データ (２)'!$A:$H,8,FALSE),"")</f>
        <v/>
      </c>
      <c r="AC59" s="146" t="str">
        <f>IFERROR(VLOOKUP($B59&amp;AC$1,'宅直データ (２)'!$A:$H,8,FALSE),"")</f>
        <v/>
      </c>
      <c r="AD59" s="146" t="str">
        <f>IFERROR(VLOOKUP($B59&amp;AD$1,'宅直データ (２)'!$A:$H,8,FALSE),"")</f>
        <v/>
      </c>
      <c r="AE59" s="146" t="str">
        <f>IFERROR(VLOOKUP($B59&amp;AE$1,'宅直データ (２)'!$A:$H,8,FALSE),"")</f>
        <v/>
      </c>
      <c r="AF59" s="146" t="str">
        <f>IFERROR(VLOOKUP($B59&amp;AF$1,'宅直データ (２)'!$A:$H,8,FALSE),"")</f>
        <v/>
      </c>
      <c r="AG59" s="146" t="str">
        <f>IFERROR(VLOOKUP($B59&amp;AG$1,'宅直データ (２)'!$A:$H,8,FALSE),"")</f>
        <v/>
      </c>
      <c r="AH59" s="144" t="str">
        <f>IFERROR(VLOOKUP($B59&amp;AH$1,'宅直データ (２)'!$A:$H,8,FALSE),"")</f>
        <v/>
      </c>
    </row>
    <row r="60" spans="1:34" s="37" customFormat="1" ht="13.15" customHeight="1" x14ac:dyDescent="0.2">
      <c r="A60" s="142" t="str">
        <f>IFERROR(IF(A59+1&lt;=MAX('デイリーデータ (2)'!G:G),A59+1,""),"")</f>
        <v/>
      </c>
      <c r="B60" s="143">
        <f t="shared" si="12"/>
        <v>0</v>
      </c>
      <c r="C60" s="144">
        <f t="shared" si="13"/>
        <v>0</v>
      </c>
      <c r="D60" s="145" t="str">
        <f>IFERROR(VLOOKUP($B60&amp;D$1,'宅直データ (２)'!$A:$H,8,FALSE),"")</f>
        <v/>
      </c>
      <c r="E60" s="146" t="str">
        <f>IFERROR(VLOOKUP($B60&amp;E$1,'宅直データ (２)'!$A:$H,8,FALSE),"")</f>
        <v/>
      </c>
      <c r="F60" s="146" t="str">
        <f>IFERROR(VLOOKUP($B60&amp;F$1,'宅直データ (２)'!$A:$H,8,FALSE),"")</f>
        <v/>
      </c>
      <c r="G60" s="146" t="str">
        <f>IFERROR(VLOOKUP($B60&amp;G$1,'宅直データ (２)'!$A:$H,8,FALSE),"")</f>
        <v/>
      </c>
      <c r="H60" s="146" t="str">
        <f>IFERROR(VLOOKUP($B60&amp;H$1,'宅直データ (２)'!$A:$H,8,FALSE),"")</f>
        <v/>
      </c>
      <c r="I60" s="146" t="str">
        <f>IFERROR(VLOOKUP($B60&amp;I$1,'宅直データ (２)'!$A:$H,8,FALSE),"")</f>
        <v/>
      </c>
      <c r="J60" s="146" t="str">
        <f>IFERROR(VLOOKUP($B60&amp;J$1,'宅直データ (２)'!$A:$H,8,FALSE),"")</f>
        <v/>
      </c>
      <c r="K60" s="146" t="str">
        <f>IFERROR(VLOOKUP($B60&amp;K$1,'宅直データ (２)'!$A:$H,8,FALSE),"")</f>
        <v/>
      </c>
      <c r="L60" s="146" t="str">
        <f>IFERROR(VLOOKUP($B60&amp;L$1,'宅直データ (２)'!$A:$H,8,FALSE),"")</f>
        <v/>
      </c>
      <c r="M60" s="146" t="str">
        <f>IFERROR(VLOOKUP($B60&amp;M$1,'宅直データ (２)'!$A:$H,8,FALSE),"")</f>
        <v/>
      </c>
      <c r="N60" s="146" t="str">
        <f>IFERROR(VLOOKUP($B60&amp;N$1,'宅直データ (２)'!$A:$H,8,FALSE),"")</f>
        <v/>
      </c>
      <c r="O60" s="146" t="str">
        <f>IFERROR(VLOOKUP($B60&amp;O$1,'宅直データ (２)'!$A:$H,8,FALSE),"")</f>
        <v/>
      </c>
      <c r="P60" s="146" t="str">
        <f>IFERROR(VLOOKUP($B60&amp;P$1,'宅直データ (２)'!$A:$H,8,FALSE),"")</f>
        <v/>
      </c>
      <c r="Q60" s="146" t="str">
        <f>IFERROR(VLOOKUP($B60&amp;Q$1,'宅直データ (２)'!$A:$H,8,FALSE),"")</f>
        <v/>
      </c>
      <c r="R60" s="146" t="str">
        <f>IFERROR(VLOOKUP($B60&amp;R$1,'宅直データ (２)'!$A:$H,8,FALSE),"")</f>
        <v/>
      </c>
      <c r="S60" s="146" t="str">
        <f>IFERROR(VLOOKUP($B60&amp;S$1,'宅直データ (２)'!$A:$H,8,FALSE),"")</f>
        <v/>
      </c>
      <c r="T60" s="146" t="str">
        <f>IFERROR(VLOOKUP($B60&amp;T$1,'宅直データ (２)'!$A:$H,8,FALSE),"")</f>
        <v/>
      </c>
      <c r="U60" s="146" t="str">
        <f>IFERROR(VLOOKUP($B60&amp;U$1,'宅直データ (２)'!$A:$H,8,FALSE),"")</f>
        <v/>
      </c>
      <c r="V60" s="146" t="str">
        <f>IFERROR(VLOOKUP($B60&amp;V$1,'宅直データ (２)'!$A:$H,8,FALSE),"")</f>
        <v/>
      </c>
      <c r="W60" s="146" t="str">
        <f>IFERROR(VLOOKUP($B60&amp;W$1,'宅直データ (２)'!$A:$H,8,FALSE),"")</f>
        <v/>
      </c>
      <c r="X60" s="146" t="str">
        <f>IFERROR(VLOOKUP($B60&amp;X$1,'宅直データ (２)'!$A:$H,8,FALSE),"")</f>
        <v/>
      </c>
      <c r="Y60" s="146" t="str">
        <f>IFERROR(VLOOKUP($B60&amp;Y$1,'宅直データ (２)'!$A:$H,8,FALSE),"")</f>
        <v/>
      </c>
      <c r="Z60" s="146" t="str">
        <f>IFERROR(VLOOKUP($B60&amp;Z$1,'宅直データ (２)'!$A:$H,8,FALSE),"")</f>
        <v/>
      </c>
      <c r="AA60" s="146" t="str">
        <f>IFERROR(VLOOKUP($B60&amp;AA$1,'宅直データ (２)'!$A:$H,8,FALSE),"")</f>
        <v/>
      </c>
      <c r="AB60" s="146" t="str">
        <f>IFERROR(VLOOKUP($B60&amp;AB$1,'宅直データ (２)'!$A:$H,8,FALSE),"")</f>
        <v/>
      </c>
      <c r="AC60" s="146" t="str">
        <f>IFERROR(VLOOKUP($B60&amp;AC$1,'宅直データ (２)'!$A:$H,8,FALSE),"")</f>
        <v/>
      </c>
      <c r="AD60" s="146" t="str">
        <f>IFERROR(VLOOKUP($B60&amp;AD$1,'宅直データ (２)'!$A:$H,8,FALSE),"")</f>
        <v/>
      </c>
      <c r="AE60" s="146" t="str">
        <f>IFERROR(VLOOKUP($B60&amp;AE$1,'宅直データ (２)'!$A:$H,8,FALSE),"")</f>
        <v/>
      </c>
      <c r="AF60" s="146" t="str">
        <f>IFERROR(VLOOKUP($B60&amp;AF$1,'宅直データ (２)'!$A:$H,8,FALSE),"")</f>
        <v/>
      </c>
      <c r="AG60" s="146" t="str">
        <f>IFERROR(VLOOKUP($B60&amp;AG$1,'宅直データ (２)'!$A:$H,8,FALSE),"")</f>
        <v/>
      </c>
      <c r="AH60" s="144" t="str">
        <f>IFERROR(VLOOKUP($B60&amp;AH$1,'宅直データ (２)'!$A:$H,8,FALSE),"")</f>
        <v/>
      </c>
    </row>
    <row r="61" spans="1:34" s="37" customFormat="1" ht="13.15" customHeight="1" x14ac:dyDescent="0.2">
      <c r="A61" s="142" t="str">
        <f>IFERROR(IF(A60+1&lt;=MAX('デイリーデータ (2)'!G:G),A60+1,""),"")</f>
        <v/>
      </c>
      <c r="B61" s="143">
        <f t="shared" si="12"/>
        <v>0</v>
      </c>
      <c r="C61" s="144">
        <f t="shared" si="13"/>
        <v>0</v>
      </c>
      <c r="D61" s="145" t="str">
        <f>IFERROR(VLOOKUP($B61&amp;D$1,'宅直データ (２)'!$A:$H,8,FALSE),"")</f>
        <v/>
      </c>
      <c r="E61" s="146" t="str">
        <f>IFERROR(VLOOKUP($B61&amp;E$1,'宅直データ (２)'!$A:$H,8,FALSE),"")</f>
        <v/>
      </c>
      <c r="F61" s="146" t="str">
        <f>IFERROR(VLOOKUP($B61&amp;F$1,'宅直データ (２)'!$A:$H,8,FALSE),"")</f>
        <v/>
      </c>
      <c r="G61" s="146" t="str">
        <f>IFERROR(VLOOKUP($B61&amp;G$1,'宅直データ (２)'!$A:$H,8,FALSE),"")</f>
        <v/>
      </c>
      <c r="H61" s="146" t="str">
        <f>IFERROR(VLOOKUP($B61&amp;H$1,'宅直データ (２)'!$A:$H,8,FALSE),"")</f>
        <v/>
      </c>
      <c r="I61" s="146" t="str">
        <f>IFERROR(VLOOKUP($B61&amp;I$1,'宅直データ (２)'!$A:$H,8,FALSE),"")</f>
        <v/>
      </c>
      <c r="J61" s="146" t="str">
        <f>IFERROR(VLOOKUP($B61&amp;J$1,'宅直データ (２)'!$A:$H,8,FALSE),"")</f>
        <v/>
      </c>
      <c r="K61" s="146" t="str">
        <f>IFERROR(VLOOKUP($B61&amp;K$1,'宅直データ (２)'!$A:$H,8,FALSE),"")</f>
        <v/>
      </c>
      <c r="L61" s="146" t="str">
        <f>IFERROR(VLOOKUP($B61&amp;L$1,'宅直データ (２)'!$A:$H,8,FALSE),"")</f>
        <v/>
      </c>
      <c r="M61" s="146" t="str">
        <f>IFERROR(VLOOKUP($B61&amp;M$1,'宅直データ (２)'!$A:$H,8,FALSE),"")</f>
        <v/>
      </c>
      <c r="N61" s="146" t="str">
        <f>IFERROR(VLOOKUP($B61&amp;N$1,'宅直データ (２)'!$A:$H,8,FALSE),"")</f>
        <v/>
      </c>
      <c r="O61" s="146" t="str">
        <f>IFERROR(VLOOKUP($B61&amp;O$1,'宅直データ (２)'!$A:$H,8,FALSE),"")</f>
        <v/>
      </c>
      <c r="P61" s="146" t="str">
        <f>IFERROR(VLOOKUP($B61&amp;P$1,'宅直データ (２)'!$A:$H,8,FALSE),"")</f>
        <v/>
      </c>
      <c r="Q61" s="146" t="str">
        <f>IFERROR(VLOOKUP($B61&amp;Q$1,'宅直データ (２)'!$A:$H,8,FALSE),"")</f>
        <v/>
      </c>
      <c r="R61" s="146" t="str">
        <f>IFERROR(VLOOKUP($B61&amp;R$1,'宅直データ (２)'!$A:$H,8,FALSE),"")</f>
        <v/>
      </c>
      <c r="S61" s="146" t="str">
        <f>IFERROR(VLOOKUP($B61&amp;S$1,'宅直データ (２)'!$A:$H,8,FALSE),"")</f>
        <v/>
      </c>
      <c r="T61" s="146" t="str">
        <f>IFERROR(VLOOKUP($B61&amp;T$1,'宅直データ (２)'!$A:$H,8,FALSE),"")</f>
        <v/>
      </c>
      <c r="U61" s="146" t="str">
        <f>IFERROR(VLOOKUP($B61&amp;U$1,'宅直データ (２)'!$A:$H,8,FALSE),"")</f>
        <v/>
      </c>
      <c r="V61" s="146" t="str">
        <f>IFERROR(VLOOKUP($B61&amp;V$1,'宅直データ (２)'!$A:$H,8,FALSE),"")</f>
        <v/>
      </c>
      <c r="W61" s="146" t="str">
        <f>IFERROR(VLOOKUP($B61&amp;W$1,'宅直データ (２)'!$A:$H,8,FALSE),"")</f>
        <v/>
      </c>
      <c r="X61" s="146" t="str">
        <f>IFERROR(VLOOKUP($B61&amp;X$1,'宅直データ (２)'!$A:$H,8,FALSE),"")</f>
        <v/>
      </c>
      <c r="Y61" s="146" t="str">
        <f>IFERROR(VLOOKUP($B61&amp;Y$1,'宅直データ (２)'!$A:$H,8,FALSE),"")</f>
        <v/>
      </c>
      <c r="Z61" s="146" t="str">
        <f>IFERROR(VLOOKUP($B61&amp;Z$1,'宅直データ (２)'!$A:$H,8,FALSE),"")</f>
        <v/>
      </c>
      <c r="AA61" s="146" t="str">
        <f>IFERROR(VLOOKUP($B61&amp;AA$1,'宅直データ (２)'!$A:$H,8,FALSE),"")</f>
        <v/>
      </c>
      <c r="AB61" s="146" t="str">
        <f>IFERROR(VLOOKUP($B61&amp;AB$1,'宅直データ (２)'!$A:$H,8,FALSE),"")</f>
        <v/>
      </c>
      <c r="AC61" s="146" t="str">
        <f>IFERROR(VLOOKUP($B61&amp;AC$1,'宅直データ (２)'!$A:$H,8,FALSE),"")</f>
        <v/>
      </c>
      <c r="AD61" s="146" t="str">
        <f>IFERROR(VLOOKUP($B61&amp;AD$1,'宅直データ (２)'!$A:$H,8,FALSE),"")</f>
        <v/>
      </c>
      <c r="AE61" s="146" t="str">
        <f>IFERROR(VLOOKUP($B61&amp;AE$1,'宅直データ (２)'!$A:$H,8,FALSE),"")</f>
        <v/>
      </c>
      <c r="AF61" s="146" t="str">
        <f>IFERROR(VLOOKUP($B61&amp;AF$1,'宅直データ (２)'!$A:$H,8,FALSE),"")</f>
        <v/>
      </c>
      <c r="AG61" s="146" t="str">
        <f>IFERROR(VLOOKUP($B61&amp;AG$1,'宅直データ (２)'!$A:$H,8,FALSE),"")</f>
        <v/>
      </c>
      <c r="AH61" s="144" t="str">
        <f>IFERROR(VLOOKUP($B61&amp;AH$1,'宅直データ (２)'!$A:$H,8,FALSE),"")</f>
        <v/>
      </c>
    </row>
    <row r="62" spans="1:34" s="37" customFormat="1" ht="13.15" customHeight="1" x14ac:dyDescent="0.2">
      <c r="A62" s="142" t="str">
        <f>IFERROR(IF(A61+1&lt;=MAX('デイリーデータ (2)'!G:G),A61+1,""),"")</f>
        <v/>
      </c>
      <c r="B62" s="143">
        <f t="shared" si="12"/>
        <v>0</v>
      </c>
      <c r="C62" s="144">
        <f t="shared" si="13"/>
        <v>0</v>
      </c>
      <c r="D62" s="145" t="str">
        <f>IFERROR(VLOOKUP($B62&amp;D$1,'宅直データ (２)'!$A:$H,8,FALSE),"")</f>
        <v/>
      </c>
      <c r="E62" s="146" t="str">
        <f>IFERROR(VLOOKUP($B62&amp;E$1,'宅直データ (２)'!$A:$H,8,FALSE),"")</f>
        <v/>
      </c>
      <c r="F62" s="146" t="str">
        <f>IFERROR(VLOOKUP($B62&amp;F$1,'宅直データ (２)'!$A:$H,8,FALSE),"")</f>
        <v/>
      </c>
      <c r="G62" s="146" t="str">
        <f>IFERROR(VLOOKUP($B62&amp;G$1,'宅直データ (２)'!$A:$H,8,FALSE),"")</f>
        <v/>
      </c>
      <c r="H62" s="146" t="str">
        <f>IFERROR(VLOOKUP($B62&amp;H$1,'宅直データ (２)'!$A:$H,8,FALSE),"")</f>
        <v/>
      </c>
      <c r="I62" s="146" t="str">
        <f>IFERROR(VLOOKUP($B62&amp;I$1,'宅直データ (２)'!$A:$H,8,FALSE),"")</f>
        <v/>
      </c>
      <c r="J62" s="146" t="str">
        <f>IFERROR(VLOOKUP($B62&amp;J$1,'宅直データ (２)'!$A:$H,8,FALSE),"")</f>
        <v/>
      </c>
      <c r="K62" s="146" t="str">
        <f>IFERROR(VLOOKUP($B62&amp;K$1,'宅直データ (２)'!$A:$H,8,FALSE),"")</f>
        <v/>
      </c>
      <c r="L62" s="146" t="str">
        <f>IFERROR(VLOOKUP($B62&amp;L$1,'宅直データ (２)'!$A:$H,8,FALSE),"")</f>
        <v/>
      </c>
      <c r="M62" s="146" t="str">
        <f>IFERROR(VLOOKUP($B62&amp;M$1,'宅直データ (２)'!$A:$H,8,FALSE),"")</f>
        <v/>
      </c>
      <c r="N62" s="146" t="str">
        <f>IFERROR(VLOOKUP($B62&amp;N$1,'宅直データ (２)'!$A:$H,8,FALSE),"")</f>
        <v/>
      </c>
      <c r="O62" s="146" t="str">
        <f>IFERROR(VLOOKUP($B62&amp;O$1,'宅直データ (２)'!$A:$H,8,FALSE),"")</f>
        <v/>
      </c>
      <c r="P62" s="146" t="str">
        <f>IFERROR(VLOOKUP($B62&amp;P$1,'宅直データ (２)'!$A:$H,8,FALSE),"")</f>
        <v/>
      </c>
      <c r="Q62" s="146" t="str">
        <f>IFERROR(VLOOKUP($B62&amp;Q$1,'宅直データ (２)'!$A:$H,8,FALSE),"")</f>
        <v/>
      </c>
      <c r="R62" s="146" t="str">
        <f>IFERROR(VLOOKUP($B62&amp;R$1,'宅直データ (２)'!$A:$H,8,FALSE),"")</f>
        <v/>
      </c>
      <c r="S62" s="146" t="str">
        <f>IFERROR(VLOOKUP($B62&amp;S$1,'宅直データ (２)'!$A:$H,8,FALSE),"")</f>
        <v/>
      </c>
      <c r="T62" s="146" t="str">
        <f>IFERROR(VLOOKUP($B62&amp;T$1,'宅直データ (２)'!$A:$H,8,FALSE),"")</f>
        <v/>
      </c>
      <c r="U62" s="146" t="str">
        <f>IFERROR(VLOOKUP($B62&amp;U$1,'宅直データ (２)'!$A:$H,8,FALSE),"")</f>
        <v/>
      </c>
      <c r="V62" s="146" t="str">
        <f>IFERROR(VLOOKUP($B62&amp;V$1,'宅直データ (２)'!$A:$H,8,FALSE),"")</f>
        <v/>
      </c>
      <c r="W62" s="146" t="str">
        <f>IFERROR(VLOOKUP($B62&amp;W$1,'宅直データ (２)'!$A:$H,8,FALSE),"")</f>
        <v/>
      </c>
      <c r="X62" s="146" t="str">
        <f>IFERROR(VLOOKUP($B62&amp;X$1,'宅直データ (２)'!$A:$H,8,FALSE),"")</f>
        <v/>
      </c>
      <c r="Y62" s="146" t="str">
        <f>IFERROR(VLOOKUP($B62&amp;Y$1,'宅直データ (２)'!$A:$H,8,FALSE),"")</f>
        <v/>
      </c>
      <c r="Z62" s="146" t="str">
        <f>IFERROR(VLOOKUP($B62&amp;Z$1,'宅直データ (２)'!$A:$H,8,FALSE),"")</f>
        <v/>
      </c>
      <c r="AA62" s="146" t="str">
        <f>IFERROR(VLOOKUP($B62&amp;AA$1,'宅直データ (２)'!$A:$H,8,FALSE),"")</f>
        <v/>
      </c>
      <c r="AB62" s="146" t="str">
        <f>IFERROR(VLOOKUP($B62&amp;AB$1,'宅直データ (２)'!$A:$H,8,FALSE),"")</f>
        <v/>
      </c>
      <c r="AC62" s="146" t="str">
        <f>IFERROR(VLOOKUP($B62&amp;AC$1,'宅直データ (２)'!$A:$H,8,FALSE),"")</f>
        <v/>
      </c>
      <c r="AD62" s="146" t="str">
        <f>IFERROR(VLOOKUP($B62&amp;AD$1,'宅直データ (２)'!$A:$H,8,FALSE),"")</f>
        <v/>
      </c>
      <c r="AE62" s="146" t="str">
        <f>IFERROR(VLOOKUP($B62&amp;AE$1,'宅直データ (２)'!$A:$H,8,FALSE),"")</f>
        <v/>
      </c>
      <c r="AF62" s="146" t="str">
        <f>IFERROR(VLOOKUP($B62&amp;AF$1,'宅直データ (２)'!$A:$H,8,FALSE),"")</f>
        <v/>
      </c>
      <c r="AG62" s="146" t="str">
        <f>IFERROR(VLOOKUP($B62&amp;AG$1,'宅直データ (２)'!$A:$H,8,FALSE),"")</f>
        <v/>
      </c>
      <c r="AH62" s="144" t="str">
        <f>IFERROR(VLOOKUP($B62&amp;AH$1,'宅直データ (２)'!$A:$H,8,FALSE),"")</f>
        <v/>
      </c>
    </row>
    <row r="63" spans="1:34" s="37" customFormat="1" ht="13.15" customHeight="1" x14ac:dyDescent="0.2">
      <c r="A63" s="147" t="str">
        <f>IFERROR(IF(A62+1&lt;=MAX('デイリーデータ (2)'!G:G),A62+1,""),"")</f>
        <v/>
      </c>
      <c r="B63" s="148">
        <f t="shared" si="12"/>
        <v>0</v>
      </c>
      <c r="C63" s="149">
        <f t="shared" si="13"/>
        <v>0</v>
      </c>
      <c r="D63" s="150" t="str">
        <f>IFERROR(VLOOKUP($B63&amp;D$1,'宅直データ (２)'!$A:$H,8,FALSE),"")</f>
        <v/>
      </c>
      <c r="E63" s="151" t="str">
        <f>IFERROR(VLOOKUP($B63&amp;E$1,'宅直データ (２)'!$A:$H,8,FALSE),"")</f>
        <v/>
      </c>
      <c r="F63" s="151" t="str">
        <f>IFERROR(VLOOKUP($B63&amp;F$1,'宅直データ (２)'!$A:$H,8,FALSE),"")</f>
        <v/>
      </c>
      <c r="G63" s="151" t="str">
        <f>IFERROR(VLOOKUP($B63&amp;G$1,'宅直データ (２)'!$A:$H,8,FALSE),"")</f>
        <v/>
      </c>
      <c r="H63" s="151" t="str">
        <f>IFERROR(VLOOKUP($B63&amp;H$1,'宅直データ (２)'!$A:$H,8,FALSE),"")</f>
        <v/>
      </c>
      <c r="I63" s="151" t="str">
        <f>IFERROR(VLOOKUP($B63&amp;I$1,'宅直データ (２)'!$A:$H,8,FALSE),"")</f>
        <v/>
      </c>
      <c r="J63" s="146" t="str">
        <f>IFERROR(VLOOKUP($B63&amp;J$1,'宅直データ (２)'!$A:$H,8,FALSE),"")</f>
        <v/>
      </c>
      <c r="K63" s="151" t="str">
        <f>IFERROR(VLOOKUP($B63&amp;K$1,'宅直データ (２)'!$A:$H,8,FALSE),"")</f>
        <v/>
      </c>
      <c r="L63" s="151" t="str">
        <f>IFERROR(VLOOKUP($B63&amp;L$1,'宅直データ (２)'!$A:$H,8,FALSE),"")</f>
        <v/>
      </c>
      <c r="M63" s="151" t="str">
        <f>IFERROR(VLOOKUP($B63&amp;M$1,'宅直データ (２)'!$A:$H,8,FALSE),"")</f>
        <v/>
      </c>
      <c r="N63" s="151" t="str">
        <f>IFERROR(VLOOKUP($B63&amp;N$1,'宅直データ (２)'!$A:$H,8,FALSE),"")</f>
        <v/>
      </c>
      <c r="O63" s="151" t="str">
        <f>IFERROR(VLOOKUP($B63&amp;O$1,'宅直データ (２)'!$A:$H,8,FALSE),"")</f>
        <v/>
      </c>
      <c r="P63" s="151" t="str">
        <f>IFERROR(VLOOKUP($B63&amp;P$1,'宅直データ (２)'!$A:$H,8,FALSE),"")</f>
        <v/>
      </c>
      <c r="Q63" s="151" t="str">
        <f>IFERROR(VLOOKUP($B63&amp;Q$1,'宅直データ (２)'!$A:$H,8,FALSE),"")</f>
        <v/>
      </c>
      <c r="R63" s="151" t="str">
        <f>IFERROR(VLOOKUP($B63&amp;R$1,'宅直データ (２)'!$A:$H,8,FALSE),"")</f>
        <v/>
      </c>
      <c r="S63" s="151" t="str">
        <f>IFERROR(VLOOKUP($B63&amp;S$1,'宅直データ (２)'!$A:$H,8,FALSE),"")</f>
        <v/>
      </c>
      <c r="T63" s="151" t="str">
        <f>IFERROR(VLOOKUP($B63&amp;T$1,'宅直データ (２)'!$A:$H,8,FALSE),"")</f>
        <v/>
      </c>
      <c r="U63" s="151" t="str">
        <f>IFERROR(VLOOKUP($B63&amp;U$1,'宅直データ (２)'!$A:$H,8,FALSE),"")</f>
        <v/>
      </c>
      <c r="V63" s="151" t="str">
        <f>IFERROR(VLOOKUP($B63&amp;V$1,'宅直データ (２)'!$A:$H,8,FALSE),"")</f>
        <v/>
      </c>
      <c r="W63" s="151" t="str">
        <f>IFERROR(VLOOKUP($B63&amp;W$1,'宅直データ (２)'!$A:$H,8,FALSE),"")</f>
        <v/>
      </c>
      <c r="X63" s="151" t="str">
        <f>IFERROR(VLOOKUP($B63&amp;X$1,'宅直データ (２)'!$A:$H,8,FALSE),"")</f>
        <v/>
      </c>
      <c r="Y63" s="151" t="str">
        <f>IFERROR(VLOOKUP($B63&amp;Y$1,'宅直データ (２)'!$A:$H,8,FALSE),"")</f>
        <v/>
      </c>
      <c r="Z63" s="151" t="str">
        <f>IFERROR(VLOOKUP($B63&amp;Z$1,'宅直データ (２)'!$A:$H,8,FALSE),"")</f>
        <v/>
      </c>
      <c r="AA63" s="151" t="str">
        <f>IFERROR(VLOOKUP($B63&amp;AA$1,'宅直データ (２)'!$A:$H,8,FALSE),"")</f>
        <v/>
      </c>
      <c r="AB63" s="151" t="str">
        <f>IFERROR(VLOOKUP($B63&amp;AB$1,'宅直データ (２)'!$A:$H,8,FALSE),"")</f>
        <v/>
      </c>
      <c r="AC63" s="151" t="str">
        <f>IFERROR(VLOOKUP($B63&amp;AC$1,'宅直データ (２)'!$A:$H,8,FALSE),"")</f>
        <v/>
      </c>
      <c r="AD63" s="151" t="str">
        <f>IFERROR(VLOOKUP($B63&amp;AD$1,'宅直データ (２)'!$A:$H,8,FALSE),"")</f>
        <v/>
      </c>
      <c r="AE63" s="151" t="str">
        <f>IFERROR(VLOOKUP($B63&amp;AE$1,'宅直データ (２)'!$A:$H,8,FALSE),"")</f>
        <v/>
      </c>
      <c r="AF63" s="151" t="str">
        <f>IFERROR(VLOOKUP($B63&amp;AF$1,'宅直データ (２)'!$A:$H,8,FALSE),"")</f>
        <v/>
      </c>
      <c r="AG63" s="151" t="str">
        <f>IFERROR(VLOOKUP($B63&amp;AG$1,'宅直データ (２)'!$A:$H,8,FALSE),"")</f>
        <v/>
      </c>
      <c r="AH63" s="149" t="str">
        <f>IFERROR(VLOOKUP($B63&amp;AH$1,'宅直データ (２)'!$A:$H,8,FALSE),"")</f>
        <v/>
      </c>
    </row>
  </sheetData>
  <sheetProtection selectLockedCells="1"/>
  <mergeCells count="3">
    <mergeCell ref="A1:B2"/>
    <mergeCell ref="C1:C2"/>
    <mergeCell ref="A6:B7"/>
  </mergeCells>
  <phoneticPr fontId="1"/>
  <conditionalFormatting sqref="A1:XFD2 A3:B5 C3:XFD1048576 A6 A8:B1048576">
    <cfRule type="expression" dxfId="16" priority="1">
      <formula>A1="日拘"</formula>
    </cfRule>
    <cfRule type="expression" dxfId="15" priority="2">
      <formula>A1="PM拘"</formula>
    </cfRule>
    <cfRule type="expression" dxfId="14" priority="3">
      <formula>A1="拘"</formula>
    </cfRule>
  </conditionalFormatting>
  <pageMargins left="0.6692913385826772" right="0.11811023622047245" top="0.74803149606299213" bottom="0.74803149606299213" header="0.31496062992125984" footer="0.31496062992125984"/>
  <pageSetup paperSize="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P64"/>
  <sheetViews>
    <sheetView showGridLines="0" topLeftCell="A26" zoomScale="70" zoomScaleNormal="70" workbookViewId="0">
      <selection activeCell="O31" sqref="O31:O32"/>
    </sheetView>
  </sheetViews>
  <sheetFormatPr defaultColWidth="8.90625" defaultRowHeight="13" x14ac:dyDescent="0.2"/>
  <cols>
    <col min="1" max="1" width="7.08984375" style="216" customWidth="1"/>
    <col min="2" max="2" width="4.90625" style="217" customWidth="1"/>
    <col min="3" max="3" width="0.453125" style="3" customWidth="1"/>
    <col min="4" max="8" width="7.08984375" style="3" customWidth="1"/>
    <col min="9" max="9" width="10.26953125" style="218" customWidth="1"/>
    <col min="10" max="21" width="7.08984375" style="3" customWidth="1"/>
    <col min="22" max="32" width="7.08984375" customWidth="1"/>
    <col min="33" max="33" width="7.90625" hidden="1" customWidth="1"/>
    <col min="34" max="34" width="4" hidden="1" customWidth="1"/>
    <col min="35" max="35" width="8.90625" hidden="1" customWidth="1"/>
    <col min="36" max="36" width="4" hidden="1" customWidth="1"/>
    <col min="37" max="37" width="12" hidden="1" customWidth="1"/>
    <col min="38" max="38" width="10.08984375" hidden="1" customWidth="1"/>
    <col min="39" max="39" width="4.08984375" hidden="1" customWidth="1"/>
    <col min="40" max="40" width="5.90625" style="3" customWidth="1"/>
    <col min="41" max="41" width="2.26953125" hidden="1" customWidth="1"/>
    <col min="42" max="42" width="7.6328125" style="3" customWidth="1"/>
  </cols>
  <sheetData>
    <row r="1" spans="1:42" s="188" customFormat="1" ht="19" x14ac:dyDescent="0.3">
      <c r="A1" s="405">
        <f>MONTH(デイリーデータ!C2)</f>
        <v>4</v>
      </c>
      <c r="B1" s="407" t="s">
        <v>51</v>
      </c>
      <c r="C1" s="409" t="s">
        <v>119</v>
      </c>
      <c r="D1" s="179" t="s">
        <v>49</v>
      </c>
      <c r="E1" s="180" t="s">
        <v>49</v>
      </c>
      <c r="F1" s="181" t="s">
        <v>50</v>
      </c>
      <c r="G1" s="182" t="s">
        <v>50</v>
      </c>
      <c r="H1" s="183" t="s">
        <v>52</v>
      </c>
      <c r="I1" s="184" t="s">
        <v>46</v>
      </c>
      <c r="J1" s="185" t="s">
        <v>48</v>
      </c>
      <c r="K1" s="186" t="s">
        <v>48</v>
      </c>
      <c r="L1" s="186" t="s">
        <v>48</v>
      </c>
      <c r="M1" s="186" t="s">
        <v>48</v>
      </c>
      <c r="N1" s="186" t="s">
        <v>48</v>
      </c>
      <c r="O1" s="186" t="s">
        <v>48</v>
      </c>
      <c r="P1" s="186" t="s">
        <v>48</v>
      </c>
      <c r="Q1" s="186" t="s">
        <v>48</v>
      </c>
      <c r="R1" s="186" t="s">
        <v>48</v>
      </c>
      <c r="S1" s="187" t="s">
        <v>48</v>
      </c>
      <c r="T1" s="411" t="s">
        <v>54</v>
      </c>
      <c r="U1" s="413" t="s">
        <v>55</v>
      </c>
      <c r="V1" s="414"/>
      <c r="W1" s="414"/>
      <c r="X1" s="414"/>
      <c r="Y1" s="414"/>
      <c r="Z1" s="414"/>
      <c r="AA1" s="415"/>
      <c r="AB1" s="416" t="s">
        <v>199</v>
      </c>
      <c r="AC1" s="417"/>
      <c r="AD1" s="417"/>
      <c r="AE1" s="417"/>
      <c r="AF1" s="418"/>
      <c r="AG1" s="188" t="s">
        <v>75</v>
      </c>
      <c r="AH1" s="188" t="s">
        <v>76</v>
      </c>
      <c r="AI1" s="188" t="s">
        <v>77</v>
      </c>
      <c r="AK1" s="189" t="s">
        <v>46</v>
      </c>
      <c r="AN1" s="398" t="s">
        <v>145</v>
      </c>
      <c r="AO1" s="399"/>
      <c r="AP1" s="399"/>
    </row>
    <row r="2" spans="1:42" s="198" customFormat="1" ht="21" customHeight="1" x14ac:dyDescent="0.2">
      <c r="A2" s="406"/>
      <c r="B2" s="408"/>
      <c r="C2" s="410"/>
      <c r="D2" s="190">
        <v>1</v>
      </c>
      <c r="E2" s="191">
        <v>2</v>
      </c>
      <c r="F2" s="190">
        <v>1</v>
      </c>
      <c r="G2" s="191">
        <v>2</v>
      </c>
      <c r="H2" s="192">
        <v>1</v>
      </c>
      <c r="I2" s="193"/>
      <c r="J2" s="194">
        <v>1</v>
      </c>
      <c r="K2" s="195">
        <v>2</v>
      </c>
      <c r="L2" s="195">
        <v>3</v>
      </c>
      <c r="M2" s="195">
        <v>4</v>
      </c>
      <c r="N2" s="195">
        <v>5</v>
      </c>
      <c r="O2" s="195">
        <v>6</v>
      </c>
      <c r="P2" s="195">
        <v>7</v>
      </c>
      <c r="Q2" s="195">
        <v>8</v>
      </c>
      <c r="R2" s="195">
        <v>9</v>
      </c>
      <c r="S2" s="196">
        <v>10</v>
      </c>
      <c r="T2" s="412"/>
      <c r="U2" s="194">
        <v>1</v>
      </c>
      <c r="V2" s="195">
        <v>2</v>
      </c>
      <c r="W2" s="195">
        <v>3</v>
      </c>
      <c r="X2" s="195">
        <v>4</v>
      </c>
      <c r="Y2" s="195">
        <v>5</v>
      </c>
      <c r="Z2" s="195">
        <v>6</v>
      </c>
      <c r="AA2" s="195">
        <v>7</v>
      </c>
      <c r="AB2" s="190">
        <v>1</v>
      </c>
      <c r="AC2" s="197">
        <v>2</v>
      </c>
      <c r="AD2" s="197">
        <v>3</v>
      </c>
      <c r="AE2" s="197">
        <v>4</v>
      </c>
      <c r="AF2" s="191">
        <v>5</v>
      </c>
      <c r="AK2" s="199" t="s">
        <v>73</v>
      </c>
      <c r="AN2" s="399"/>
      <c r="AO2" s="399"/>
      <c r="AP2" s="399"/>
    </row>
    <row r="3" spans="1:42" x14ac:dyDescent="0.2">
      <c r="A3" s="400">
        <f>DATE(YEAR('デイリーデータ (2)'!D2),MONTH('デイリーデータ (2)'!D2),1)</f>
        <v>45748</v>
      </c>
      <c r="B3" s="401">
        <f>A3</f>
        <v>45748</v>
      </c>
      <c r="C3" s="402">
        <v>1</v>
      </c>
      <c r="D3" s="403" t="str">
        <f>HLOOKUP($A3,当直者,3,FALSE)</f>
        <v>西郡</v>
      </c>
      <c r="E3" s="404" t="str">
        <f>HLOOKUP($A3,当直者,4,FALSE)</f>
        <v>諸田</v>
      </c>
      <c r="F3" s="403" t="str">
        <f>HLOOKUP($A3,明,3,FALSE)</f>
        <v/>
      </c>
      <c r="G3" s="404" t="str">
        <f>HLOOKUP($A3,明,4,FALSE)</f>
        <v/>
      </c>
      <c r="H3" s="402" t="str">
        <f>IF($C3=1,HLOOKUP($A3,日勤,3,FALSE),"")</f>
        <v>山村</v>
      </c>
      <c r="I3" s="343" t="str">
        <f>HLOOKUP($A3,拘!$D$1:$AH$14,13,FALSE)</f>
        <v/>
      </c>
      <c r="J3" s="395" t="str">
        <f t="shared" ref="J3:S3" si="0">IF($C3=1,"※",HLOOKUP($A3,休,J$2+2,FALSE))</f>
        <v>※</v>
      </c>
      <c r="K3" s="395" t="str">
        <f t="shared" si="0"/>
        <v>※</v>
      </c>
      <c r="L3" s="395" t="str">
        <f t="shared" si="0"/>
        <v>※</v>
      </c>
      <c r="M3" s="395" t="str">
        <f t="shared" si="0"/>
        <v>※</v>
      </c>
      <c r="N3" s="395" t="str">
        <f t="shared" si="0"/>
        <v>※</v>
      </c>
      <c r="O3" s="395" t="str">
        <f t="shared" si="0"/>
        <v>※</v>
      </c>
      <c r="P3" s="395" t="str">
        <f t="shared" si="0"/>
        <v>※</v>
      </c>
      <c r="Q3" s="395" t="str">
        <f t="shared" si="0"/>
        <v>※</v>
      </c>
      <c r="R3" s="395" t="str">
        <f t="shared" si="0"/>
        <v>※</v>
      </c>
      <c r="S3" s="395" t="str">
        <f t="shared" si="0"/>
        <v>※</v>
      </c>
      <c r="T3" s="419" t="str">
        <f>IFERROR(VLOOKUP(A3,[1]らいふクリニック!$D:$F,3,FALSE),"")</f>
        <v/>
      </c>
      <c r="U3" s="200" t="str">
        <f>HLOOKUP($A3,例外!$D$1:$AH$22,月表示!U$2*2+1,FALSE)</f>
        <v/>
      </c>
      <c r="V3" s="201" t="str">
        <f>HLOOKUP($A3,例外!$D$1:$AH$22,月表示!V$2*2+1,FALSE)</f>
        <v/>
      </c>
      <c r="W3" s="201" t="str">
        <f>HLOOKUP($A3,例外!$D$1:$AH$22,月表示!W$2*2+1,FALSE)</f>
        <v/>
      </c>
      <c r="X3" s="201" t="str">
        <f>HLOOKUP($A3,例外!$D$1:$AH$22,月表示!X$2*2+1,FALSE)</f>
        <v/>
      </c>
      <c r="Y3" s="201" t="str">
        <f>HLOOKUP($A3,例外!$D$1:$AH$22,月表示!Y$2*2+1,FALSE)</f>
        <v/>
      </c>
      <c r="Z3" s="201" t="str">
        <f>HLOOKUP($A3,例外!$D$1:$AH$22,月表示!Z$2*2+1,FALSE)</f>
        <v/>
      </c>
      <c r="AA3" s="202" t="str">
        <f>HLOOKUP($A3,例外!$D$1:$AH$22,月表示!AA$2*2+1,FALSE)</f>
        <v/>
      </c>
      <c r="AB3" s="47"/>
      <c r="AC3" s="302"/>
      <c r="AD3" s="48"/>
      <c r="AE3" s="48"/>
      <c r="AF3" s="49"/>
      <c r="AG3">
        <f>WEEKDAY(A3,1)</f>
        <v>3</v>
      </c>
      <c r="AH3">
        <f>COUNTA(J3:S3)-COUNTBLANK(J3:S3)+COUNTA(U3:AA3)-COUNTBLANK(U3:AA3)</f>
        <v>10</v>
      </c>
      <c r="AI3">
        <f>VLOOKUP(AG3,$AO$3:$AP$9,2,FALSE)-AH3</f>
        <v>-8</v>
      </c>
      <c r="AK3" s="274" t="str">
        <f ca="1">HLOOKUP(A3,拘!$D$1:$AH$7,6,FALSE)</f>
        <v/>
      </c>
      <c r="AM3">
        <f>COUNTA(J3:S3)-COUNTBLANK(J3:S3)+COUNTA(U3:AA3)-COUNTBLANK(U3:AA3)</f>
        <v>10</v>
      </c>
      <c r="AN3" s="3" t="s">
        <v>78</v>
      </c>
      <c r="AO3">
        <v>1</v>
      </c>
      <c r="AP3" s="296">
        <v>0</v>
      </c>
    </row>
    <row r="4" spans="1:42" x14ac:dyDescent="0.2">
      <c r="A4" s="381"/>
      <c r="B4" s="383"/>
      <c r="C4" s="393"/>
      <c r="D4" s="394"/>
      <c r="E4" s="377"/>
      <c r="F4" s="394"/>
      <c r="G4" s="377"/>
      <c r="H4" s="393"/>
      <c r="I4" s="342" t="str">
        <f>HLOOKUP($A3,拘!$D$1:$AH$14,14,FALSE)</f>
        <v/>
      </c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2"/>
      <c r="U4" s="203" t="str">
        <f>HLOOKUP($A3,例外!$D$1:$AH$22,月表示!U$2*2+2,FALSE)</f>
        <v/>
      </c>
      <c r="V4" s="204" t="str">
        <f>HLOOKUP($A3,例外!$D$1:$AH$22,月表示!V$2*2+2,FALSE)</f>
        <v/>
      </c>
      <c r="W4" s="204" t="str">
        <f>HLOOKUP($A3,例外!$D$1:$AH$22,月表示!W$2*2+2,FALSE)</f>
        <v/>
      </c>
      <c r="X4" s="204" t="str">
        <f>HLOOKUP($A3,例外!$D$1:$AH$22,月表示!X$2*2+2,FALSE)</f>
        <v/>
      </c>
      <c r="Y4" s="204" t="str">
        <f>HLOOKUP($A3,例外!$D$1:$AH$22,月表示!Y$2*2+2,FALSE)</f>
        <v/>
      </c>
      <c r="Z4" s="204" t="str">
        <f>HLOOKUP($A3,例外!$D$1:$AH$22,月表示!Z$2*2+2,FALSE)</f>
        <v/>
      </c>
      <c r="AA4" s="205" t="str">
        <f>HLOOKUP($A3,例外!$D$1:$AH$22,月表示!AA$2*2+2,FALSE)</f>
        <v/>
      </c>
      <c r="AB4" s="253"/>
      <c r="AC4" s="253"/>
      <c r="AD4" s="254"/>
      <c r="AE4" s="254"/>
      <c r="AF4" s="255"/>
      <c r="AG4">
        <f>AG3</f>
        <v>3</v>
      </c>
      <c r="AH4">
        <f>AH3</f>
        <v>10</v>
      </c>
      <c r="AI4">
        <f>AI3</f>
        <v>-8</v>
      </c>
      <c r="AK4" s="206" t="str">
        <f ca="1">HLOOKUP(A3,拘!$D$1:$AH$7,7,FALSE)</f>
        <v/>
      </c>
      <c r="AN4" s="3" t="s">
        <v>79</v>
      </c>
      <c r="AO4">
        <v>2</v>
      </c>
      <c r="AP4" s="297">
        <v>2</v>
      </c>
    </row>
    <row r="5" spans="1:42" x14ac:dyDescent="0.2">
      <c r="A5" s="381">
        <f>IF(MONTH(A3+1)=A$1,A3+1,"")</f>
        <v>45749</v>
      </c>
      <c r="B5" s="383">
        <f t="shared" ref="B5:B27" si="1">A5</f>
        <v>45749</v>
      </c>
      <c r="C5" s="385">
        <f>IF(COUNTA(INDEX(休,3,DAY(A5)):INDEX(休,52,DAY(A5)))-COUNTBLANK(INDEX(休,3,DAY(A5)):INDEX(休,52,DAY(A5)))&gt;30,1,0)</f>
        <v>0</v>
      </c>
      <c r="D5" s="387" t="str">
        <f>HLOOKUP($A5,当直者,3,FALSE)</f>
        <v>加藤</v>
      </c>
      <c r="E5" s="376" t="str">
        <f>HLOOKUP($A5,当直者,4,FALSE)</f>
        <v>薬司</v>
      </c>
      <c r="F5" s="387" t="str">
        <f>HLOOKUP($A5,明,3,FALSE)</f>
        <v>西郡</v>
      </c>
      <c r="G5" s="376" t="str">
        <f>HLOOKUP($A5,明,4,FALSE)</f>
        <v>諸田</v>
      </c>
      <c r="H5" s="385" t="str">
        <f>IF($C5=1,HLOOKUP($A5,日勤,3,FALSE),"")</f>
        <v/>
      </c>
      <c r="I5" s="285" t="e">
        <f>HLOOKUP($A5,拘!$D$1:$AH$14,13,FALSE)</f>
        <v>#N/A</v>
      </c>
      <c r="J5" s="387" t="str">
        <f t="shared" ref="J5:S5" si="2">IF($C5=1,"※",HLOOKUP($A5,休,J$2+2,FALSE))</f>
        <v/>
      </c>
      <c r="K5" s="395" t="str">
        <f t="shared" si="2"/>
        <v/>
      </c>
      <c r="L5" s="395" t="str">
        <f t="shared" si="2"/>
        <v/>
      </c>
      <c r="M5" s="395" t="str">
        <f t="shared" si="2"/>
        <v/>
      </c>
      <c r="N5" s="395" t="str">
        <f t="shared" si="2"/>
        <v/>
      </c>
      <c r="O5" s="395" t="str">
        <f t="shared" si="2"/>
        <v/>
      </c>
      <c r="P5" s="395" t="str">
        <f t="shared" si="2"/>
        <v/>
      </c>
      <c r="Q5" s="395" t="str">
        <f t="shared" si="2"/>
        <v/>
      </c>
      <c r="R5" s="395" t="str">
        <f t="shared" si="2"/>
        <v/>
      </c>
      <c r="S5" s="376" t="str">
        <f t="shared" si="2"/>
        <v/>
      </c>
      <c r="T5" s="371" t="str">
        <f>IFERROR(VLOOKUP(A5,[1]らいふクリニック!$D:$F,3,FALSE),"")</f>
        <v/>
      </c>
      <c r="U5" s="207" t="str">
        <f>HLOOKUP($A5,例外!$D$1:$AH$22,月表示!U$2*2+1,FALSE)</f>
        <v/>
      </c>
      <c r="V5" s="208" t="str">
        <f>HLOOKUP($A5,例外!$D$1:$AH$22,月表示!V$2*2+1,FALSE)</f>
        <v/>
      </c>
      <c r="W5" s="208" t="str">
        <f>HLOOKUP($A5,例外!$D$1:$AH$22,月表示!W$2*2+1,FALSE)</f>
        <v/>
      </c>
      <c r="X5" s="208" t="str">
        <f>HLOOKUP($A5,例外!$D$1:$AH$22,月表示!X$2*2+1,FALSE)</f>
        <v/>
      </c>
      <c r="Y5" s="208" t="str">
        <f>HLOOKUP($A5,例外!$D$1:$AH$22,月表示!Y$2*2+1,FALSE)</f>
        <v/>
      </c>
      <c r="Z5" s="208" t="str">
        <f>HLOOKUP($A5,例外!$D$1:$AH$22,月表示!Z$2*2+1,FALSE)</f>
        <v/>
      </c>
      <c r="AA5" s="209" t="str">
        <f>HLOOKUP($A5,例外!$D$1:$AH$22,月表示!AA$2*2+1,FALSE)</f>
        <v/>
      </c>
      <c r="AB5" s="339"/>
      <c r="AC5" s="340"/>
      <c r="AD5" s="54"/>
      <c r="AE5" s="54"/>
      <c r="AF5" s="55"/>
      <c r="AG5">
        <f>WEEKDAY(A5,1)</f>
        <v>4</v>
      </c>
      <c r="AH5">
        <f>COUNTA(J5:S5)-COUNTBLANK(J5:S5)+COUNTA(U5:AA5)-COUNTBLANK(U5:AA5)</f>
        <v>0</v>
      </c>
      <c r="AI5">
        <f>VLOOKUP(AG5,$AO$3:$AP$9,2,FALSE)-AH5</f>
        <v>2</v>
      </c>
      <c r="AK5" s="274" t="e">
        <f>HLOOKUP(A5,拘!$D$1:$AH$7,6,FALSE)</f>
        <v>#N/A</v>
      </c>
      <c r="AM5">
        <f>COUNTA(J5:S5)-COUNTBLANK(J5:S5)+COUNTA(U5:AA5)-COUNTBLANK(U5:AA5)</f>
        <v>0</v>
      </c>
      <c r="AN5" s="3" t="s">
        <v>67</v>
      </c>
      <c r="AO5">
        <v>3</v>
      </c>
      <c r="AP5" s="297">
        <v>2</v>
      </c>
    </row>
    <row r="6" spans="1:42" x14ac:dyDescent="0.2">
      <c r="A6" s="381"/>
      <c r="B6" s="383"/>
      <c r="C6" s="393"/>
      <c r="D6" s="394"/>
      <c r="E6" s="377"/>
      <c r="F6" s="394"/>
      <c r="G6" s="377"/>
      <c r="H6" s="393"/>
      <c r="I6" s="286" t="e">
        <f>HLOOKUP($A5,拘!$D$1:$AH$14,14,FALSE)</f>
        <v>#N/A</v>
      </c>
      <c r="J6" s="394"/>
      <c r="K6" s="396"/>
      <c r="L6" s="396"/>
      <c r="M6" s="396"/>
      <c r="N6" s="396"/>
      <c r="O6" s="396"/>
      <c r="P6" s="396"/>
      <c r="Q6" s="396"/>
      <c r="R6" s="396"/>
      <c r="S6" s="377"/>
      <c r="T6" s="392"/>
      <c r="U6" s="210" t="str">
        <f>HLOOKUP($A5,例外!$D$1:$AH$22,月表示!U$2*2+2,FALSE)</f>
        <v/>
      </c>
      <c r="V6" s="211" t="str">
        <f>HLOOKUP($A5,例外!$D$1:$AH$22,月表示!V$2*2+2,FALSE)</f>
        <v/>
      </c>
      <c r="W6" s="211" t="str">
        <f>HLOOKUP($A5,例外!$D$1:$AH$22,月表示!W$2*2+2,FALSE)</f>
        <v/>
      </c>
      <c r="X6" s="211" t="str">
        <f>HLOOKUP($A5,例外!$D$1:$AH$22,月表示!X$2*2+2,FALSE)</f>
        <v/>
      </c>
      <c r="Y6" s="211" t="str">
        <f>HLOOKUP($A5,例外!$D$1:$AH$22,月表示!Y$2*2+2,FALSE)</f>
        <v/>
      </c>
      <c r="Z6" s="211" t="str">
        <f>HLOOKUP($A5,例外!$D$1:$AH$22,月表示!Z$2*2+2,FALSE)</f>
        <v/>
      </c>
      <c r="AA6" s="212" t="str">
        <f>HLOOKUP($A5,例外!$D$1:$AH$22,月表示!AA$2*2+2,FALSE)</f>
        <v/>
      </c>
      <c r="AB6" s="352"/>
      <c r="AC6" s="352"/>
      <c r="AD6" s="253"/>
      <c r="AE6" s="253"/>
      <c r="AF6" s="253"/>
      <c r="AG6">
        <f>AG5</f>
        <v>4</v>
      </c>
      <c r="AH6">
        <f>AH5</f>
        <v>0</v>
      </c>
      <c r="AI6">
        <f>AI5</f>
        <v>2</v>
      </c>
      <c r="AK6" s="206" t="e">
        <f>HLOOKUP(A5,拘!$D$1:$AH$7,7,FALSE)</f>
        <v>#N/A</v>
      </c>
      <c r="AN6" s="3" t="s">
        <v>68</v>
      </c>
      <c r="AO6">
        <v>4</v>
      </c>
      <c r="AP6" s="297">
        <v>2</v>
      </c>
    </row>
    <row r="7" spans="1:42" x14ac:dyDescent="0.2">
      <c r="A7" s="381">
        <f>IF(MONTH(A5+1)=A$1,A5+1,"")</f>
        <v>45750</v>
      </c>
      <c r="B7" s="383">
        <f t="shared" si="1"/>
        <v>45750</v>
      </c>
      <c r="C7" s="385">
        <f>IF(COUNTA(INDEX(休,3,DAY(A7)):INDEX(休,52,DAY(A7)))-COUNTBLANK(INDEX(休,3,DAY(A7)):INDEX(休,52,DAY(A7)))&gt;30,1,0)</f>
        <v>0</v>
      </c>
      <c r="D7" s="387" t="str">
        <f>HLOOKUP($A7,当直者,3,FALSE)</f>
        <v>長田</v>
      </c>
      <c r="E7" s="376" t="str">
        <f>HLOOKUP($A7,当直者,4,FALSE)</f>
        <v>別所</v>
      </c>
      <c r="F7" s="387" t="str">
        <f>HLOOKUP($A7,明,3,FALSE)</f>
        <v>加藤</v>
      </c>
      <c r="G7" s="376" t="str">
        <f>HLOOKUP($A7,明,4,FALSE)</f>
        <v>薬司</v>
      </c>
      <c r="H7" s="385" t="str">
        <f>IF($C7=1,HLOOKUP($A7,日勤,3,FALSE),"")</f>
        <v/>
      </c>
      <c r="I7" s="285" t="e">
        <f>HLOOKUP($A7,拘!$D$1:$AH$14,13,FALSE)</f>
        <v>#N/A</v>
      </c>
      <c r="J7" s="387" t="str">
        <f t="shared" ref="J7:S7" si="3">IF($C7=1,"※",HLOOKUP($A7,休,J$2+2,FALSE))</f>
        <v/>
      </c>
      <c r="K7" s="395" t="str">
        <f t="shared" si="3"/>
        <v/>
      </c>
      <c r="L7" s="395" t="str">
        <f t="shared" si="3"/>
        <v/>
      </c>
      <c r="M7" s="395" t="str">
        <f t="shared" si="3"/>
        <v/>
      </c>
      <c r="N7" s="395" t="str">
        <f t="shared" si="3"/>
        <v/>
      </c>
      <c r="O7" s="395" t="str">
        <f t="shared" si="3"/>
        <v/>
      </c>
      <c r="P7" s="395" t="str">
        <f t="shared" si="3"/>
        <v/>
      </c>
      <c r="Q7" s="395" t="str">
        <f t="shared" si="3"/>
        <v/>
      </c>
      <c r="R7" s="395" t="str">
        <f t="shared" si="3"/>
        <v/>
      </c>
      <c r="S7" s="376" t="str">
        <f t="shared" si="3"/>
        <v/>
      </c>
      <c r="T7" s="371" t="str">
        <f>IFERROR(VLOOKUP(A7,[1]らいふクリニック!$D:$F,3,FALSE),"")</f>
        <v/>
      </c>
      <c r="U7" s="207" t="str">
        <f>HLOOKUP($A7,例外!$D$1:$AH$22,月表示!U$2*2+1,FALSE)</f>
        <v/>
      </c>
      <c r="V7" s="208" t="str">
        <f>HLOOKUP($A7,例外!$D$1:$AH$22,月表示!V$2*2+1,FALSE)</f>
        <v/>
      </c>
      <c r="W7" s="208" t="str">
        <f>HLOOKUP($A7,例外!$D$1:$AH$22,月表示!W$2*2+1,FALSE)</f>
        <v/>
      </c>
      <c r="X7" s="208" t="str">
        <f>HLOOKUP($A7,例外!$D$1:$AH$22,月表示!X$2*2+1,FALSE)</f>
        <v/>
      </c>
      <c r="Y7" s="208" t="str">
        <f>HLOOKUP($A7,例外!$D$1:$AH$22,月表示!Y$2*2+1,FALSE)</f>
        <v/>
      </c>
      <c r="Z7" s="208" t="str">
        <f>HLOOKUP($A7,例外!$D$1:$AH$22,月表示!Z$2*2+1,FALSE)</f>
        <v/>
      </c>
      <c r="AA7" s="209" t="str">
        <f>HLOOKUP($A7,例外!$D$1:$AH$22,月表示!AA$2*2+1,FALSE)</f>
        <v/>
      </c>
      <c r="AB7" s="354" t="s">
        <v>201</v>
      </c>
      <c r="AC7" s="353" t="s">
        <v>202</v>
      </c>
      <c r="AD7" s="257"/>
      <c r="AE7" s="257"/>
      <c r="AF7" s="258"/>
      <c r="AG7">
        <f>WEEKDAY(A7,1)</f>
        <v>5</v>
      </c>
      <c r="AH7">
        <f>COUNTA(J7:S7)-COUNTBLANK(J7:S7)+COUNTA(U7:AA7)-COUNTBLANK(U7:AA7)</f>
        <v>0</v>
      </c>
      <c r="AI7">
        <f>VLOOKUP(AG7,$AO$3:$AP$9,2,FALSE)-AH7</f>
        <v>2</v>
      </c>
      <c r="AK7" s="274" t="e">
        <f>HLOOKUP(A7,拘!$D$1:$AH$7,6,FALSE)</f>
        <v>#N/A</v>
      </c>
      <c r="AM7">
        <f>COUNTA(J7:S7)-COUNTBLANK(J7:S7)+COUNTA(U7:AA7)-COUNTBLANK(U7:AA7)</f>
        <v>0</v>
      </c>
      <c r="AN7" s="3" t="s">
        <v>69</v>
      </c>
      <c r="AO7">
        <v>5</v>
      </c>
      <c r="AP7" s="297">
        <v>2</v>
      </c>
    </row>
    <row r="8" spans="1:42" x14ac:dyDescent="0.2">
      <c r="A8" s="381"/>
      <c r="B8" s="383"/>
      <c r="C8" s="393"/>
      <c r="D8" s="394"/>
      <c r="E8" s="377"/>
      <c r="F8" s="394"/>
      <c r="G8" s="377"/>
      <c r="H8" s="393"/>
      <c r="I8" s="286" t="e">
        <f>HLOOKUP($A7,拘!$D$1:$AH$14,14,FALSE)</f>
        <v>#N/A</v>
      </c>
      <c r="J8" s="394"/>
      <c r="K8" s="396"/>
      <c r="L8" s="396"/>
      <c r="M8" s="396"/>
      <c r="N8" s="396"/>
      <c r="O8" s="396"/>
      <c r="P8" s="396"/>
      <c r="Q8" s="396"/>
      <c r="R8" s="396"/>
      <c r="S8" s="377"/>
      <c r="T8" s="392"/>
      <c r="U8" s="210" t="str">
        <f>HLOOKUP($A7,例外!$D$1:$AH$22,月表示!U$2*2+2,FALSE)</f>
        <v/>
      </c>
      <c r="V8" s="211" t="str">
        <f>HLOOKUP($A7,例外!$D$1:$AH$22,月表示!V$2*2+2,FALSE)</f>
        <v/>
      </c>
      <c r="W8" s="211" t="str">
        <f>HLOOKUP($A7,例外!$D$1:$AH$22,月表示!W$2*2+2,FALSE)</f>
        <v/>
      </c>
      <c r="X8" s="211" t="str">
        <f>HLOOKUP($A7,例外!$D$1:$AH$22,月表示!X$2*2+2,FALSE)</f>
        <v/>
      </c>
      <c r="Y8" s="211" t="str">
        <f>HLOOKUP($A7,例外!$D$1:$AH$22,月表示!Y$2*2+2,FALSE)</f>
        <v/>
      </c>
      <c r="Z8" s="211" t="str">
        <f>HLOOKUP($A7,例外!$D$1:$AH$22,月表示!Z$2*2+2,FALSE)</f>
        <v/>
      </c>
      <c r="AA8" s="212" t="str">
        <f>HLOOKUP($A7,例外!$D$1:$AH$22,月表示!AA$2*2+2,FALSE)</f>
        <v/>
      </c>
      <c r="AB8" s="352" t="s">
        <v>200</v>
      </c>
      <c r="AC8" s="355" t="s">
        <v>200</v>
      </c>
      <c r="AD8" s="254"/>
      <c r="AE8" s="254"/>
      <c r="AF8" s="255"/>
      <c r="AG8">
        <f>AG7</f>
        <v>5</v>
      </c>
      <c r="AH8">
        <f>AH7</f>
        <v>0</v>
      </c>
      <c r="AI8">
        <f>AI7</f>
        <v>2</v>
      </c>
      <c r="AK8" s="206" t="e">
        <f>HLOOKUP(A7,拘!$D$1:$AH$7,7,FALSE)</f>
        <v>#N/A</v>
      </c>
      <c r="AN8" s="3" t="s">
        <v>70</v>
      </c>
      <c r="AO8">
        <v>6</v>
      </c>
      <c r="AP8" s="297">
        <v>2</v>
      </c>
    </row>
    <row r="9" spans="1:42" x14ac:dyDescent="0.2">
      <c r="A9" s="381">
        <f>IF(MONTH(A7+1)=A$1,A7+1,"")</f>
        <v>45751</v>
      </c>
      <c r="B9" s="383">
        <f t="shared" si="1"/>
        <v>45751</v>
      </c>
      <c r="C9" s="385">
        <f>IF(COUNTA(INDEX(休,3,DAY(A9)):INDEX(休,52,DAY(A9)))-COUNTBLANK(INDEX(休,3,DAY(A9)):INDEX(休,52,DAY(A9)))&gt;30,1,0)</f>
        <v>0</v>
      </c>
      <c r="D9" s="387" t="str">
        <f>HLOOKUP($A9,当直者,3,FALSE)</f>
        <v>袋</v>
      </c>
      <c r="E9" s="376" t="str">
        <f>HLOOKUP($A9,当直者,4,FALSE)</f>
        <v/>
      </c>
      <c r="F9" s="387" t="str">
        <f>HLOOKUP($A9,明,3,FALSE)</f>
        <v>長田</v>
      </c>
      <c r="G9" s="376" t="str">
        <f>HLOOKUP($A9,明,4,FALSE)</f>
        <v>別所</v>
      </c>
      <c r="H9" s="385" t="str">
        <f>IF($C9=1,HLOOKUP($A9,日勤,3,FALSE),"")</f>
        <v/>
      </c>
      <c r="I9" s="285" t="e">
        <f>HLOOKUP($A9,拘!$D$1:$AH$14,13,FALSE)</f>
        <v>#N/A</v>
      </c>
      <c r="J9" s="387" t="str">
        <f t="shared" ref="J9:S9" si="4">IF($C9=1,"※",HLOOKUP($A9,休,J$2+2,FALSE))</f>
        <v/>
      </c>
      <c r="K9" s="395" t="str">
        <f t="shared" si="4"/>
        <v/>
      </c>
      <c r="L9" s="395" t="str">
        <f t="shared" si="4"/>
        <v/>
      </c>
      <c r="M9" s="395" t="str">
        <f t="shared" si="4"/>
        <v/>
      </c>
      <c r="N9" s="395" t="str">
        <f t="shared" si="4"/>
        <v/>
      </c>
      <c r="O9" s="395" t="str">
        <f t="shared" si="4"/>
        <v/>
      </c>
      <c r="P9" s="395" t="str">
        <f t="shared" si="4"/>
        <v/>
      </c>
      <c r="Q9" s="395" t="str">
        <f t="shared" si="4"/>
        <v/>
      </c>
      <c r="R9" s="395" t="str">
        <f t="shared" si="4"/>
        <v/>
      </c>
      <c r="S9" s="376" t="str">
        <f t="shared" si="4"/>
        <v/>
      </c>
      <c r="T9" s="371" t="str">
        <f>IFERROR(VLOOKUP(A9,[1]らいふクリニック!$D:$F,3,FALSE),"")</f>
        <v/>
      </c>
      <c r="U9" s="207" t="str">
        <f>HLOOKUP($A9,例外!$D$1:$AH$22,月表示!U$2*2+1,FALSE)</f>
        <v/>
      </c>
      <c r="V9" s="208" t="str">
        <f>HLOOKUP($A9,例外!$D$1:$AH$22,月表示!V$2*2+1,FALSE)</f>
        <v/>
      </c>
      <c r="W9" s="208" t="str">
        <f>HLOOKUP($A9,例外!$D$1:$AH$22,月表示!W$2*2+1,FALSE)</f>
        <v/>
      </c>
      <c r="X9" s="208" t="str">
        <f>HLOOKUP($A9,例外!$D$1:$AH$22,月表示!X$2*2+1,FALSE)</f>
        <v/>
      </c>
      <c r="Y9" s="208" t="str">
        <f>HLOOKUP($A9,例外!$D$1:$AH$22,月表示!Y$2*2+1,FALSE)</f>
        <v/>
      </c>
      <c r="Z9" s="208" t="str">
        <f>HLOOKUP($A9,例外!$D$1:$AH$22,月表示!Z$2*2+1,FALSE)</f>
        <v/>
      </c>
      <c r="AA9" s="209" t="str">
        <f>HLOOKUP($A9,例外!$D$1:$AH$22,月表示!AA$2*2+1,FALSE)</f>
        <v/>
      </c>
      <c r="AB9" s="339" t="s">
        <v>202</v>
      </c>
      <c r="AC9" s="340"/>
      <c r="AD9" s="360"/>
      <c r="AE9" s="54"/>
      <c r="AF9" s="55"/>
      <c r="AG9">
        <f>WEEKDAY(A9,1)</f>
        <v>6</v>
      </c>
      <c r="AH9">
        <f>COUNTA(J9:S9)-COUNTBLANK(J9:S9)+COUNTA(U9:AA9)-COUNTBLANK(U9:AA9)</f>
        <v>0</v>
      </c>
      <c r="AI9">
        <f>VLOOKUP(AG9,$AO$3:$AP$9,2,FALSE)-AH9</f>
        <v>2</v>
      </c>
      <c r="AK9" s="274" t="e">
        <f>HLOOKUP(A9,拘!$D$1:$AH$7,6,FALSE)</f>
        <v>#N/A</v>
      </c>
      <c r="AM9">
        <f>COUNTA(J9:S9)-COUNTBLANK(J9:S9)+COUNTA(U9:AA9)-COUNTBLANK(U9:AA9)</f>
        <v>0</v>
      </c>
      <c r="AN9" s="3" t="s">
        <v>71</v>
      </c>
      <c r="AO9">
        <v>7</v>
      </c>
      <c r="AP9" s="297">
        <v>0</v>
      </c>
    </row>
    <row r="10" spans="1:42" x14ac:dyDescent="0.2">
      <c r="A10" s="381"/>
      <c r="B10" s="383"/>
      <c r="C10" s="393"/>
      <c r="D10" s="394"/>
      <c r="E10" s="377"/>
      <c r="F10" s="394"/>
      <c r="G10" s="377"/>
      <c r="H10" s="393"/>
      <c r="I10" s="286" t="e">
        <f>HLOOKUP($A9,拘!$D$1:$AH$14,14,FALSE)</f>
        <v>#N/A</v>
      </c>
      <c r="J10" s="394"/>
      <c r="K10" s="396"/>
      <c r="L10" s="396"/>
      <c r="M10" s="396"/>
      <c r="N10" s="396"/>
      <c r="O10" s="396"/>
      <c r="P10" s="396"/>
      <c r="Q10" s="396"/>
      <c r="R10" s="396"/>
      <c r="S10" s="377"/>
      <c r="T10" s="392"/>
      <c r="U10" s="210" t="str">
        <f>HLOOKUP($A9,例外!$D$1:$AH$22,月表示!U$2*2+2,FALSE)</f>
        <v/>
      </c>
      <c r="V10" s="211" t="str">
        <f>HLOOKUP($A9,例外!$D$1:$AH$22,月表示!V$2*2+2,FALSE)</f>
        <v/>
      </c>
      <c r="W10" s="211" t="str">
        <f>HLOOKUP($A9,例外!$D$1:$AH$22,月表示!W$2*2+2,FALSE)</f>
        <v/>
      </c>
      <c r="X10" s="211" t="str">
        <f>HLOOKUP($A9,例外!$D$1:$AH$22,月表示!X$2*2+2,FALSE)</f>
        <v/>
      </c>
      <c r="Y10" s="211" t="str">
        <f>HLOOKUP($A9,例外!$D$1:$AH$22,月表示!Y$2*2+2,FALSE)</f>
        <v/>
      </c>
      <c r="Z10" s="211" t="str">
        <f>HLOOKUP($A9,例外!$D$1:$AH$22,月表示!Z$2*2+2,FALSE)</f>
        <v/>
      </c>
      <c r="AA10" s="212" t="str">
        <f>HLOOKUP($A9,例外!$D$1:$AH$22,月表示!AA$2*2+2,FALSE)</f>
        <v/>
      </c>
      <c r="AB10" s="356" t="s">
        <v>200</v>
      </c>
      <c r="AC10" s="357"/>
      <c r="AD10" s="361"/>
      <c r="AE10" s="51"/>
      <c r="AF10" s="52"/>
      <c r="AG10">
        <f>AG9</f>
        <v>6</v>
      </c>
      <c r="AH10">
        <f>AH9</f>
        <v>0</v>
      </c>
      <c r="AI10">
        <f>AI9</f>
        <v>2</v>
      </c>
      <c r="AK10" s="206" t="e">
        <f>HLOOKUP(A9,拘!$D$1:$AH$7,7,FALSE)</f>
        <v>#N/A</v>
      </c>
    </row>
    <row r="11" spans="1:42" x14ac:dyDescent="0.2">
      <c r="A11" s="381">
        <f>IF(MONTH(A9+1)=A$1,A9+1,"")</f>
        <v>45752</v>
      </c>
      <c r="B11" s="383">
        <f t="shared" si="1"/>
        <v>45752</v>
      </c>
      <c r="C11" s="385">
        <f>IF(COUNTA(INDEX(休,3,DAY(A11)):INDEX(休,52,DAY(A11)))-COUNTBLANK(INDEX(休,3,DAY(A11)):INDEX(休,52,DAY(A11)))&gt;30,1,0)</f>
        <v>0</v>
      </c>
      <c r="D11" s="387" t="str">
        <f>HLOOKUP($A11,当直者,3,FALSE)</f>
        <v>南</v>
      </c>
      <c r="E11" s="376" t="str">
        <f>HLOOKUP($A11,当直者,4,FALSE)</f>
        <v>田村</v>
      </c>
      <c r="F11" s="387" t="str">
        <f>HLOOKUP($A11,明,3,FALSE)</f>
        <v>袋</v>
      </c>
      <c r="G11" s="376" t="str">
        <f>HLOOKUP($A11,明,4,FALSE)</f>
        <v/>
      </c>
      <c r="H11" s="385" t="str">
        <f>IF($C11=1,HLOOKUP($A11,日勤,3,FALSE),"")</f>
        <v/>
      </c>
      <c r="I11" s="285" t="e">
        <f>HLOOKUP($A11,拘!$D$1:$AH$14,13,FALSE)</f>
        <v>#N/A</v>
      </c>
      <c r="J11" s="387" t="str">
        <f t="shared" ref="J11:S11" si="5">IF($C11=1,"※",HLOOKUP($A11,休,J$2+2,FALSE))</f>
        <v/>
      </c>
      <c r="K11" s="395" t="str">
        <f t="shared" si="5"/>
        <v/>
      </c>
      <c r="L11" s="395" t="str">
        <f t="shared" si="5"/>
        <v/>
      </c>
      <c r="M11" s="395" t="str">
        <f t="shared" si="5"/>
        <v/>
      </c>
      <c r="N11" s="395" t="str">
        <f t="shared" si="5"/>
        <v/>
      </c>
      <c r="O11" s="395" t="str">
        <f t="shared" si="5"/>
        <v/>
      </c>
      <c r="P11" s="395" t="str">
        <f t="shared" si="5"/>
        <v/>
      </c>
      <c r="Q11" s="395" t="str">
        <f t="shared" si="5"/>
        <v/>
      </c>
      <c r="R11" s="395" t="str">
        <f t="shared" si="5"/>
        <v/>
      </c>
      <c r="S11" s="376" t="str">
        <f t="shared" si="5"/>
        <v/>
      </c>
      <c r="T11" s="371" t="str">
        <f>IFERROR(VLOOKUP(A11,[1]らいふクリニック!$D:$F,3,FALSE),"")</f>
        <v/>
      </c>
      <c r="U11" s="207" t="str">
        <f>HLOOKUP($A11,例外!$D$1:$AH$22,月表示!U$2*2+1,FALSE)</f>
        <v/>
      </c>
      <c r="V11" s="208" t="str">
        <f>HLOOKUP($A11,例外!$D$1:$AH$22,月表示!V$2*2+1,FALSE)</f>
        <v/>
      </c>
      <c r="W11" s="208" t="str">
        <f>HLOOKUP($A11,例外!$D$1:$AH$22,月表示!W$2*2+1,FALSE)</f>
        <v/>
      </c>
      <c r="X11" s="208" t="str">
        <f>HLOOKUP($A11,例外!$D$1:$AH$22,月表示!X$2*2+1,FALSE)</f>
        <v/>
      </c>
      <c r="Y11" s="208" t="str">
        <f>HLOOKUP($A11,例外!$D$1:$AH$22,月表示!Y$2*2+1,FALSE)</f>
        <v/>
      </c>
      <c r="Z11" s="208" t="str">
        <f>HLOOKUP($A11,例外!$D$1:$AH$22,月表示!Z$2*2+1,FALSE)</f>
        <v/>
      </c>
      <c r="AA11" s="209" t="str">
        <f>HLOOKUP($A11,例外!$D$1:$AH$22,月表示!AA$2*2+1,FALSE)</f>
        <v/>
      </c>
      <c r="AB11" s="339"/>
      <c r="AC11" s="353"/>
      <c r="AD11" s="360"/>
      <c r="AE11" s="257"/>
      <c r="AF11" s="258"/>
      <c r="AG11">
        <f>WEEKDAY(A11,1)</f>
        <v>7</v>
      </c>
      <c r="AH11">
        <f>COUNTA(J11:S11)-COUNTBLANK(J11:S11)+COUNTA(U11:AA11)-COUNTBLANK(U11:AA11)</f>
        <v>0</v>
      </c>
      <c r="AI11">
        <f>VLOOKUP(AG11,$AO$3:$AP$9,2,FALSE)-AH11</f>
        <v>0</v>
      </c>
      <c r="AK11" s="274" t="e">
        <f>HLOOKUP(A11,拘!$D$1:$AH$7,6,FALSE)</f>
        <v>#N/A</v>
      </c>
      <c r="AM11">
        <f>COUNTA(J11:S11)-COUNTBLANK(J11:S11)+COUNTA(U11:AA11)-COUNTBLANK(U11:AA11)</f>
        <v>0</v>
      </c>
    </row>
    <row r="12" spans="1:42" x14ac:dyDescent="0.2">
      <c r="A12" s="381"/>
      <c r="B12" s="383"/>
      <c r="C12" s="393"/>
      <c r="D12" s="394"/>
      <c r="E12" s="377"/>
      <c r="F12" s="394"/>
      <c r="G12" s="377"/>
      <c r="H12" s="393"/>
      <c r="I12" s="286" t="e">
        <f>HLOOKUP($A11,拘!$D$1:$AH$14,14,FALSE)</f>
        <v>#N/A</v>
      </c>
      <c r="J12" s="394"/>
      <c r="K12" s="396"/>
      <c r="L12" s="396"/>
      <c r="M12" s="396"/>
      <c r="N12" s="396"/>
      <c r="O12" s="396"/>
      <c r="P12" s="396"/>
      <c r="Q12" s="396"/>
      <c r="R12" s="396"/>
      <c r="S12" s="377"/>
      <c r="T12" s="392"/>
      <c r="U12" s="210" t="str">
        <f>HLOOKUP($A11,例外!$D$1:$AH$22,月表示!U$2*2+2,FALSE)</f>
        <v/>
      </c>
      <c r="V12" s="211" t="str">
        <f>HLOOKUP($A11,例外!$D$1:$AH$22,月表示!V$2*2+2,FALSE)</f>
        <v/>
      </c>
      <c r="W12" s="211" t="str">
        <f>HLOOKUP($A11,例外!$D$1:$AH$22,月表示!W$2*2+2,FALSE)</f>
        <v/>
      </c>
      <c r="X12" s="211" t="str">
        <f>HLOOKUP($A11,例外!$D$1:$AH$22,月表示!X$2*2+2,FALSE)</f>
        <v/>
      </c>
      <c r="Y12" s="211" t="str">
        <f>HLOOKUP($A11,例外!$D$1:$AH$22,月表示!Y$2*2+2,FALSE)</f>
        <v/>
      </c>
      <c r="Z12" s="211" t="str">
        <f>HLOOKUP($A11,例外!$D$1:$AH$22,月表示!Z$2*2+2,FALSE)</f>
        <v/>
      </c>
      <c r="AA12" s="212" t="str">
        <f>HLOOKUP($A11,例外!$D$1:$AH$22,月表示!AA$2*2+2,FALSE)</f>
        <v/>
      </c>
      <c r="AB12" s="352"/>
      <c r="AC12" s="352"/>
      <c r="AD12" s="361"/>
      <c r="AE12" s="254"/>
      <c r="AF12" s="255"/>
      <c r="AG12">
        <f>AG11</f>
        <v>7</v>
      </c>
      <c r="AH12">
        <f>AH11</f>
        <v>0</v>
      </c>
      <c r="AI12">
        <f>AI11</f>
        <v>0</v>
      </c>
      <c r="AK12" s="206" t="e">
        <f>HLOOKUP(A11,拘!$D$1:$AH$7,7,FALSE)</f>
        <v>#N/A</v>
      </c>
    </row>
    <row r="13" spans="1:42" x14ac:dyDescent="0.2">
      <c r="A13" s="381">
        <f>IF(MONTH(A11+1)=A$1,A11+1,"")</f>
        <v>45753</v>
      </c>
      <c r="B13" s="383">
        <f t="shared" si="1"/>
        <v>45753</v>
      </c>
      <c r="C13" s="385">
        <f>IF(COUNTA(INDEX(休,3,DAY(A13)):INDEX(休,52,DAY(A13)))-COUNTBLANK(INDEX(休,3,DAY(A13)):INDEX(休,52,DAY(A13)))&gt;30,1,0)</f>
        <v>1</v>
      </c>
      <c r="D13" s="387" t="str">
        <f>HLOOKUP($A13,当直者,3,FALSE)</f>
        <v>大橋</v>
      </c>
      <c r="E13" s="376" t="str">
        <f>HLOOKUP($A13,当直者,4,FALSE)</f>
        <v>福知</v>
      </c>
      <c r="F13" s="387" t="str">
        <f>HLOOKUP($A13,明,3,FALSE)</f>
        <v>南</v>
      </c>
      <c r="G13" s="376" t="str">
        <f>HLOOKUP($A13,明,4,FALSE)</f>
        <v>田村</v>
      </c>
      <c r="H13" s="385" t="str">
        <f>IF($C13=1,HLOOKUP($A13,日勤,3,FALSE),"")</f>
        <v>菅野</v>
      </c>
      <c r="I13" s="285" t="e">
        <f>HLOOKUP($A13,拘!$D$1:$AH$14,13,FALSE)</f>
        <v>#N/A</v>
      </c>
      <c r="J13" s="387" t="str">
        <f t="shared" ref="J13:S13" si="6">IF($C13=1,"※",HLOOKUP($A13,休,J$2+2,FALSE))</f>
        <v>※</v>
      </c>
      <c r="K13" s="395" t="str">
        <f t="shared" si="6"/>
        <v>※</v>
      </c>
      <c r="L13" s="395" t="str">
        <f t="shared" si="6"/>
        <v>※</v>
      </c>
      <c r="M13" s="395" t="str">
        <f t="shared" si="6"/>
        <v>※</v>
      </c>
      <c r="N13" s="395" t="str">
        <f t="shared" si="6"/>
        <v>※</v>
      </c>
      <c r="O13" s="395" t="str">
        <f t="shared" si="6"/>
        <v>※</v>
      </c>
      <c r="P13" s="395" t="str">
        <f t="shared" si="6"/>
        <v>※</v>
      </c>
      <c r="Q13" s="395" t="str">
        <f t="shared" si="6"/>
        <v>※</v>
      </c>
      <c r="R13" s="395" t="str">
        <f t="shared" si="6"/>
        <v>※</v>
      </c>
      <c r="S13" s="376" t="str">
        <f t="shared" si="6"/>
        <v>※</v>
      </c>
      <c r="T13" s="371" t="str">
        <f>IFERROR(VLOOKUP(A13,[1]らいふクリニック!$D:$F,3,FALSE),"")</f>
        <v/>
      </c>
      <c r="U13" s="207" t="str">
        <f>HLOOKUP($A13,例外!$D$1:$AH$22,月表示!U$2*2+1,FALSE)</f>
        <v/>
      </c>
      <c r="V13" s="208" t="str">
        <f>HLOOKUP($A13,例外!$D$1:$AH$22,月表示!V$2*2+1,FALSE)</f>
        <v/>
      </c>
      <c r="W13" s="208" t="str">
        <f>HLOOKUP($A13,例外!$D$1:$AH$22,月表示!W$2*2+1,FALSE)</f>
        <v/>
      </c>
      <c r="X13" s="208" t="str">
        <f>HLOOKUP($A13,例外!$D$1:$AH$22,月表示!X$2*2+1,FALSE)</f>
        <v/>
      </c>
      <c r="Y13" s="208" t="str">
        <f>HLOOKUP($A13,例外!$D$1:$AH$22,月表示!Y$2*2+1,FALSE)</f>
        <v/>
      </c>
      <c r="Z13" s="208" t="str">
        <f>HLOOKUP($A13,例外!$D$1:$AH$22,月表示!Z$2*2+1,FALSE)</f>
        <v/>
      </c>
      <c r="AA13" s="209" t="str">
        <f>HLOOKUP($A13,例外!$D$1:$AH$22,月表示!AA$2*2+1,FALSE)</f>
        <v/>
      </c>
      <c r="AB13" s="339"/>
      <c r="AC13" s="340"/>
      <c r="AD13" s="360"/>
      <c r="AE13" s="54"/>
      <c r="AF13" s="55"/>
      <c r="AG13">
        <f>WEEKDAY(A13,1)</f>
        <v>1</v>
      </c>
      <c r="AH13">
        <f>COUNTA(J13:S13)-COUNTBLANK(J13:S13)+COUNTA(U13:AA13)-COUNTBLANK(U13:AA13)</f>
        <v>10</v>
      </c>
      <c r="AI13">
        <f>VLOOKUP(AG13,$AO$3:$AP$9,2,FALSE)-AH13</f>
        <v>-10</v>
      </c>
      <c r="AK13" s="274" t="e">
        <f>HLOOKUP(A13,拘!$D$1:$AH$7,6,FALSE)</f>
        <v>#N/A</v>
      </c>
      <c r="AM13">
        <f>COUNTA(J13:S13)-COUNTBLANK(J13:S13)+COUNTA(U13:AA13)-COUNTBLANK(U13:AA13)</f>
        <v>10</v>
      </c>
    </row>
    <row r="14" spans="1:42" x14ac:dyDescent="0.2">
      <c r="A14" s="381"/>
      <c r="B14" s="383"/>
      <c r="C14" s="393"/>
      <c r="D14" s="394"/>
      <c r="E14" s="377"/>
      <c r="F14" s="394"/>
      <c r="G14" s="377"/>
      <c r="H14" s="393"/>
      <c r="I14" s="286" t="e">
        <f>HLOOKUP($A13,拘!$D$1:$AH$14,14,FALSE)</f>
        <v>#N/A</v>
      </c>
      <c r="J14" s="394"/>
      <c r="K14" s="396"/>
      <c r="L14" s="396"/>
      <c r="M14" s="396"/>
      <c r="N14" s="396"/>
      <c r="O14" s="396"/>
      <c r="P14" s="396"/>
      <c r="Q14" s="396"/>
      <c r="R14" s="396"/>
      <c r="S14" s="377"/>
      <c r="T14" s="392"/>
      <c r="U14" s="210" t="str">
        <f>HLOOKUP($A13,例外!$D$1:$AH$22,月表示!U$2*2+2,FALSE)</f>
        <v/>
      </c>
      <c r="V14" s="211" t="str">
        <f>HLOOKUP($A13,例外!$D$1:$AH$22,月表示!V$2*2+2,FALSE)</f>
        <v/>
      </c>
      <c r="W14" s="211" t="str">
        <f>HLOOKUP($A13,例外!$D$1:$AH$22,月表示!W$2*2+2,FALSE)</f>
        <v/>
      </c>
      <c r="X14" s="211" t="str">
        <f>HLOOKUP($A13,例外!$D$1:$AH$22,月表示!X$2*2+2,FALSE)</f>
        <v/>
      </c>
      <c r="Y14" s="211" t="str">
        <f>HLOOKUP($A13,例外!$D$1:$AH$22,月表示!Y$2*2+2,FALSE)</f>
        <v/>
      </c>
      <c r="Z14" s="211" t="str">
        <f>HLOOKUP($A13,例外!$D$1:$AH$22,月表示!Z$2*2+2,FALSE)</f>
        <v/>
      </c>
      <c r="AA14" s="212" t="str">
        <f>HLOOKUP($A13,例外!$D$1:$AH$22,月表示!AA$2*2+2,FALSE)</f>
        <v/>
      </c>
      <c r="AB14" s="352"/>
      <c r="AC14" s="352"/>
      <c r="AD14" s="361"/>
      <c r="AE14" s="51"/>
      <c r="AF14" s="52"/>
      <c r="AG14">
        <f>AG13</f>
        <v>1</v>
      </c>
      <c r="AH14">
        <f>AH13</f>
        <v>10</v>
      </c>
      <c r="AI14">
        <f>AI13</f>
        <v>-10</v>
      </c>
      <c r="AK14" s="206" t="e">
        <f>HLOOKUP(A13,拘!$D$1:$AH$7,7,FALSE)</f>
        <v>#N/A</v>
      </c>
    </row>
    <row r="15" spans="1:42" x14ac:dyDescent="0.2">
      <c r="A15" s="381">
        <f>IF(MONTH(A13+1)=A$1,A13+1,"")</f>
        <v>45754</v>
      </c>
      <c r="B15" s="383">
        <f t="shared" si="1"/>
        <v>45754</v>
      </c>
      <c r="C15" s="385">
        <f>IF(COUNTA(INDEX(休,3,DAY(A15)):INDEX(休,52,DAY(A15)))-COUNTBLANK(INDEX(休,3,DAY(A15)):INDEX(休,52,DAY(A15)))&gt;30,1,0)</f>
        <v>0</v>
      </c>
      <c r="D15" s="387" t="str">
        <f>HLOOKUP($A15,当直者,3,FALSE)</f>
        <v>庵</v>
      </c>
      <c r="E15" s="376" t="str">
        <f>HLOOKUP($A15,当直者,4,FALSE)</f>
        <v>坂下</v>
      </c>
      <c r="F15" s="387" t="str">
        <f>HLOOKUP($A15,明,3,FALSE)</f>
        <v>大橋</v>
      </c>
      <c r="G15" s="376" t="str">
        <f>HLOOKUP($A15,明,4,FALSE)</f>
        <v>福知</v>
      </c>
      <c r="H15" s="385" t="str">
        <f>IF($C15=1,HLOOKUP($A15,日勤,3,FALSE),"")</f>
        <v/>
      </c>
      <c r="I15" s="285" t="e">
        <f>HLOOKUP($A15,拘!$D$1:$AH$14,13,FALSE)</f>
        <v>#N/A</v>
      </c>
      <c r="J15" s="387" t="str">
        <f t="shared" ref="J15:S15" si="7">IF($C15=1,"※",HLOOKUP($A15,休,J$2+2,FALSE))</f>
        <v>南</v>
      </c>
      <c r="K15" s="395" t="str">
        <f t="shared" si="7"/>
        <v>田村</v>
      </c>
      <c r="L15" s="395" t="str">
        <f t="shared" si="7"/>
        <v/>
      </c>
      <c r="M15" s="395" t="str">
        <f t="shared" si="7"/>
        <v/>
      </c>
      <c r="N15" s="395" t="str">
        <f t="shared" si="7"/>
        <v/>
      </c>
      <c r="O15" s="395" t="str">
        <f t="shared" si="7"/>
        <v/>
      </c>
      <c r="P15" s="395" t="str">
        <f t="shared" si="7"/>
        <v/>
      </c>
      <c r="Q15" s="395" t="str">
        <f t="shared" si="7"/>
        <v/>
      </c>
      <c r="R15" s="395" t="str">
        <f t="shared" si="7"/>
        <v/>
      </c>
      <c r="S15" s="376" t="str">
        <f t="shared" si="7"/>
        <v/>
      </c>
      <c r="T15" s="371" t="str">
        <f>IFERROR(VLOOKUP(A15,[1]らいふクリニック!$D:$F,3,FALSE),"")</f>
        <v/>
      </c>
      <c r="U15" s="207" t="str">
        <f>HLOOKUP($A15,例外!$D$1:$AH$22,月表示!U$2*2+1,FALSE)</f>
        <v/>
      </c>
      <c r="V15" s="208" t="str">
        <f>HLOOKUP($A15,例外!$D$1:$AH$22,月表示!V$2*2+1,FALSE)</f>
        <v/>
      </c>
      <c r="W15" s="208" t="str">
        <f>HLOOKUP($A15,例外!$D$1:$AH$22,月表示!W$2*2+1,FALSE)</f>
        <v/>
      </c>
      <c r="X15" s="208" t="str">
        <f>HLOOKUP($A15,例外!$D$1:$AH$22,月表示!X$2*2+1,FALSE)</f>
        <v/>
      </c>
      <c r="Y15" s="208" t="str">
        <f>HLOOKUP($A15,例外!$D$1:$AH$22,月表示!Y$2*2+1,FALSE)</f>
        <v/>
      </c>
      <c r="Z15" s="208" t="str">
        <f>HLOOKUP($A15,例外!$D$1:$AH$22,月表示!Z$2*2+1,FALSE)</f>
        <v/>
      </c>
      <c r="AA15" s="209" t="str">
        <f>HLOOKUP($A15,例外!$D$1:$AH$22,月表示!AA$2*2+1,FALSE)</f>
        <v/>
      </c>
      <c r="AB15" s="339"/>
      <c r="AC15" s="351"/>
      <c r="AD15" s="351"/>
      <c r="AE15" s="351"/>
      <c r="AF15" s="258"/>
      <c r="AG15">
        <f>WEEKDAY(A15,1)</f>
        <v>2</v>
      </c>
      <c r="AH15">
        <f>COUNTA(J15:S15)-COUNTBLANK(J15:S15)+COUNTA(U15:AA15)-COUNTBLANK(U15:AA15)</f>
        <v>2</v>
      </c>
      <c r="AI15">
        <f>VLOOKUP(AG15,$AO$3:$AP$9,2,FALSE)-AH15</f>
        <v>0</v>
      </c>
      <c r="AK15" s="274" t="e">
        <f>HLOOKUP(A15,拘!$D$1:$AH$7,6,FALSE)</f>
        <v>#N/A</v>
      </c>
      <c r="AM15">
        <f>COUNTA(J15:S15)-COUNTBLANK(J15:S15)+COUNTA(U15:AA15)-COUNTBLANK(U15:AA15)</f>
        <v>2</v>
      </c>
    </row>
    <row r="16" spans="1:42" x14ac:dyDescent="0.2">
      <c r="A16" s="381"/>
      <c r="B16" s="383"/>
      <c r="C16" s="393"/>
      <c r="D16" s="394"/>
      <c r="E16" s="377"/>
      <c r="F16" s="394"/>
      <c r="G16" s="377"/>
      <c r="H16" s="393"/>
      <c r="I16" s="286" t="e">
        <f>HLOOKUP($A15,拘!$D$1:$AH$14,14,FALSE)</f>
        <v>#N/A</v>
      </c>
      <c r="J16" s="394"/>
      <c r="K16" s="396"/>
      <c r="L16" s="396"/>
      <c r="M16" s="396"/>
      <c r="N16" s="396"/>
      <c r="O16" s="396"/>
      <c r="P16" s="396"/>
      <c r="Q16" s="396"/>
      <c r="R16" s="396"/>
      <c r="S16" s="377"/>
      <c r="T16" s="392"/>
      <c r="U16" s="210" t="str">
        <f>HLOOKUP($A15,例外!$D$1:$AH$22,月表示!U$2*2+2,FALSE)</f>
        <v/>
      </c>
      <c r="V16" s="211" t="str">
        <f>HLOOKUP($A15,例外!$D$1:$AH$22,月表示!V$2*2+2,FALSE)</f>
        <v/>
      </c>
      <c r="W16" s="211" t="str">
        <f>HLOOKUP($A15,例外!$D$1:$AH$22,月表示!W$2*2+2,FALSE)</f>
        <v/>
      </c>
      <c r="X16" s="211" t="str">
        <f>HLOOKUP($A15,例外!$D$1:$AH$22,月表示!X$2*2+2,FALSE)</f>
        <v/>
      </c>
      <c r="Y16" s="211" t="str">
        <f>HLOOKUP($A15,例外!$D$1:$AH$22,月表示!Y$2*2+2,FALSE)</f>
        <v/>
      </c>
      <c r="Z16" s="211" t="str">
        <f>HLOOKUP($A15,例外!$D$1:$AH$22,月表示!Z$2*2+2,FALSE)</f>
        <v/>
      </c>
      <c r="AA16" s="212" t="str">
        <f>HLOOKUP($A15,例外!$D$1:$AH$22,月表示!AA$2*2+2,FALSE)</f>
        <v/>
      </c>
      <c r="AB16" s="352"/>
      <c r="AC16" s="352"/>
      <c r="AD16" s="352"/>
      <c r="AE16" s="352"/>
      <c r="AF16" s="255"/>
      <c r="AG16">
        <f>AG15</f>
        <v>2</v>
      </c>
      <c r="AH16">
        <f>AH15</f>
        <v>2</v>
      </c>
      <c r="AI16">
        <f>AI15</f>
        <v>0</v>
      </c>
      <c r="AK16" s="206" t="e">
        <f>HLOOKUP(A15,拘!$D$1:$AH$7,7,FALSE)</f>
        <v>#N/A</v>
      </c>
    </row>
    <row r="17" spans="1:39" x14ac:dyDescent="0.2">
      <c r="A17" s="381">
        <f>IF(MONTH(A15+1)=A$1,A15+1,"")</f>
        <v>45755</v>
      </c>
      <c r="B17" s="383">
        <f t="shared" si="1"/>
        <v>45755</v>
      </c>
      <c r="C17" s="385">
        <f>IF(COUNTA(INDEX(休,3,DAY(A17)):INDEX(休,52,DAY(A17)))-COUNTBLANK(INDEX(休,3,DAY(A17)):INDEX(休,52,DAY(A17)))&gt;30,1,0)</f>
        <v>0</v>
      </c>
      <c r="D17" s="387" t="str">
        <f>HLOOKUP($A17,当直者,3,FALSE)</f>
        <v>平田恵</v>
      </c>
      <c r="E17" s="376" t="str">
        <f>HLOOKUP($A17,当直者,4,FALSE)</f>
        <v>雨池</v>
      </c>
      <c r="F17" s="387" t="str">
        <f>HLOOKUP($A17,明,3,FALSE)</f>
        <v>庵</v>
      </c>
      <c r="G17" s="376" t="str">
        <f>HLOOKUP($A17,明,4,FALSE)</f>
        <v>坂下</v>
      </c>
      <c r="H17" s="385" t="str">
        <f>IF($C17=1,HLOOKUP($A17,日勤,3,FALSE),"")</f>
        <v/>
      </c>
      <c r="I17" s="285" t="e">
        <f>HLOOKUP($A17,拘!$D$1:$AH$14,13,FALSE)</f>
        <v>#N/A</v>
      </c>
      <c r="J17" s="387" t="str">
        <f t="shared" ref="J17:S17" si="8">IF($C17=1,"※",HLOOKUP($A17,休,J$2+2,FALSE))</f>
        <v>大橋</v>
      </c>
      <c r="K17" s="395" t="str">
        <f t="shared" si="8"/>
        <v>福知</v>
      </c>
      <c r="L17" s="395" t="str">
        <f t="shared" si="8"/>
        <v/>
      </c>
      <c r="M17" s="395" t="str">
        <f t="shared" si="8"/>
        <v/>
      </c>
      <c r="N17" s="395" t="str">
        <f t="shared" si="8"/>
        <v/>
      </c>
      <c r="O17" s="395" t="str">
        <f t="shared" si="8"/>
        <v/>
      </c>
      <c r="P17" s="395" t="str">
        <f t="shared" si="8"/>
        <v/>
      </c>
      <c r="Q17" s="395" t="str">
        <f t="shared" si="8"/>
        <v/>
      </c>
      <c r="R17" s="395" t="str">
        <f t="shared" si="8"/>
        <v/>
      </c>
      <c r="S17" s="376" t="str">
        <f t="shared" si="8"/>
        <v/>
      </c>
      <c r="T17" s="371" t="str">
        <f>IFERROR(VLOOKUP(A17,[1]らいふクリニック!$D:$F,3,FALSE),"")</f>
        <v/>
      </c>
      <c r="U17" s="207" t="str">
        <f>HLOOKUP($A17,例外!$D$1:$AH$22,月表示!U$2*2+1,FALSE)</f>
        <v/>
      </c>
      <c r="V17" s="208" t="str">
        <f>HLOOKUP($A17,例外!$D$1:$AH$22,月表示!V$2*2+1,FALSE)</f>
        <v/>
      </c>
      <c r="W17" s="208" t="str">
        <f>HLOOKUP($A17,例外!$D$1:$AH$22,月表示!W$2*2+1,FALSE)</f>
        <v/>
      </c>
      <c r="X17" s="208" t="str">
        <f>HLOOKUP($A17,例外!$D$1:$AH$22,月表示!X$2*2+1,FALSE)</f>
        <v/>
      </c>
      <c r="Y17" s="208" t="str">
        <f>HLOOKUP($A17,例外!$D$1:$AH$22,月表示!Y$2*2+1,FALSE)</f>
        <v/>
      </c>
      <c r="Z17" s="208" t="str">
        <f>HLOOKUP($A17,例外!$D$1:$AH$22,月表示!Z$2*2+1,FALSE)</f>
        <v/>
      </c>
      <c r="AA17" s="209" t="str">
        <f>HLOOKUP($A17,例外!$D$1:$AH$22,月表示!AA$2*2+1,FALSE)</f>
        <v/>
      </c>
      <c r="AB17" s="53"/>
      <c r="AC17" s="340"/>
      <c r="AD17" s="341"/>
      <c r="AE17" s="54"/>
      <c r="AF17" s="55"/>
      <c r="AG17">
        <f>WEEKDAY(A17,1)</f>
        <v>3</v>
      </c>
      <c r="AH17">
        <f>COUNTA(J17:S17)-COUNTBLANK(J17:S17)+COUNTA(U17:AA17)-COUNTBLANK(U17:AA17)</f>
        <v>2</v>
      </c>
      <c r="AI17">
        <f>VLOOKUP(AG17,$AO$3:$AP$9,2,FALSE)-AH17</f>
        <v>0</v>
      </c>
      <c r="AK17" s="274" t="e">
        <f>HLOOKUP(A17,拘!$D$1:$AH$7,6,FALSE)</f>
        <v>#N/A</v>
      </c>
      <c r="AM17">
        <f>COUNTA(J17:S17)-COUNTBLANK(J17:S17)+COUNTA(U17:AA17)-COUNTBLANK(U17:AA17)</f>
        <v>2</v>
      </c>
    </row>
    <row r="18" spans="1:39" x14ac:dyDescent="0.2">
      <c r="A18" s="381"/>
      <c r="B18" s="383"/>
      <c r="C18" s="393"/>
      <c r="D18" s="394"/>
      <c r="E18" s="377"/>
      <c r="F18" s="394"/>
      <c r="G18" s="377"/>
      <c r="H18" s="393"/>
      <c r="I18" s="286" t="e">
        <f>HLOOKUP($A17,拘!$D$1:$AH$14,14,FALSE)</f>
        <v>#N/A</v>
      </c>
      <c r="J18" s="394"/>
      <c r="K18" s="396"/>
      <c r="L18" s="396"/>
      <c r="M18" s="396"/>
      <c r="N18" s="396"/>
      <c r="O18" s="396"/>
      <c r="P18" s="396"/>
      <c r="Q18" s="396"/>
      <c r="R18" s="396"/>
      <c r="S18" s="377"/>
      <c r="T18" s="392"/>
      <c r="U18" s="210" t="str">
        <f>HLOOKUP($A17,例外!$D$1:$AH$22,月表示!U$2*2+2,FALSE)</f>
        <v/>
      </c>
      <c r="V18" s="211" t="str">
        <f>HLOOKUP($A17,例外!$D$1:$AH$22,月表示!V$2*2+2,FALSE)</f>
        <v/>
      </c>
      <c r="W18" s="211" t="str">
        <f>HLOOKUP($A17,例外!$D$1:$AH$22,月表示!W$2*2+2,FALSE)</f>
        <v/>
      </c>
      <c r="X18" s="211" t="str">
        <f>HLOOKUP($A17,例外!$D$1:$AH$22,月表示!X$2*2+2,FALSE)</f>
        <v/>
      </c>
      <c r="Y18" s="211" t="str">
        <f>HLOOKUP($A17,例外!$D$1:$AH$22,月表示!Y$2*2+2,FALSE)</f>
        <v/>
      </c>
      <c r="Z18" s="211" t="str">
        <f>HLOOKUP($A17,例外!$D$1:$AH$22,月表示!Z$2*2+2,FALSE)</f>
        <v/>
      </c>
      <c r="AA18" s="212" t="str">
        <f>HLOOKUP($A17,例外!$D$1:$AH$22,月表示!AA$2*2+2,FALSE)</f>
        <v/>
      </c>
      <c r="AB18" s="352"/>
      <c r="AC18" s="352"/>
      <c r="AD18" s="352"/>
      <c r="AE18" s="51"/>
      <c r="AF18" s="52"/>
      <c r="AG18">
        <f>AG17</f>
        <v>3</v>
      </c>
      <c r="AH18">
        <f>AH17</f>
        <v>2</v>
      </c>
      <c r="AI18">
        <f>AI17</f>
        <v>0</v>
      </c>
      <c r="AK18" s="206" t="e">
        <f>HLOOKUP(A17,拘!$D$1:$AH$7,7,FALSE)</f>
        <v>#N/A</v>
      </c>
    </row>
    <row r="19" spans="1:39" x14ac:dyDescent="0.2">
      <c r="A19" s="381">
        <f>IF(MONTH(A17+1)=A$1,A17+1,"")</f>
        <v>45756</v>
      </c>
      <c r="B19" s="383">
        <f t="shared" si="1"/>
        <v>45756</v>
      </c>
      <c r="C19" s="385">
        <f>IF(COUNTA(INDEX(休,3,DAY(A19)):INDEX(休,52,DAY(A19)))-COUNTBLANK(INDEX(休,3,DAY(A19)):INDEX(休,52,DAY(A19)))&gt;30,1,0)</f>
        <v>0</v>
      </c>
      <c r="D19" s="387" t="str">
        <f>HLOOKUP($A19,当直者,3,FALSE)</f>
        <v>林</v>
      </c>
      <c r="E19" s="376" t="str">
        <f>HLOOKUP($A19,当直者,4,FALSE)</f>
        <v>佐藤</v>
      </c>
      <c r="F19" s="387" t="str">
        <f>HLOOKUP($A19,明,3,FALSE)</f>
        <v>平田恵</v>
      </c>
      <c r="G19" s="376" t="str">
        <f>HLOOKUP($A19,明,4,FALSE)</f>
        <v>雨池</v>
      </c>
      <c r="H19" s="385" t="str">
        <f>IF($C19=1,HLOOKUP($A19,日勤,3,FALSE),"")</f>
        <v/>
      </c>
      <c r="I19" s="285" t="e">
        <f>HLOOKUP($A19,拘!$D$1:$AH$14,13,FALSE)</f>
        <v>#N/A</v>
      </c>
      <c r="J19" s="387" t="str">
        <f t="shared" ref="J19:S19" si="9">IF($C19=1,"※",HLOOKUP($A19,休,J$2+2,FALSE))</f>
        <v/>
      </c>
      <c r="K19" s="395" t="str">
        <f t="shared" si="9"/>
        <v/>
      </c>
      <c r="L19" s="395" t="str">
        <f t="shared" si="9"/>
        <v/>
      </c>
      <c r="M19" s="395" t="str">
        <f t="shared" si="9"/>
        <v/>
      </c>
      <c r="N19" s="395" t="str">
        <f t="shared" si="9"/>
        <v/>
      </c>
      <c r="O19" s="395" t="str">
        <f t="shared" si="9"/>
        <v/>
      </c>
      <c r="P19" s="395" t="str">
        <f t="shared" si="9"/>
        <v/>
      </c>
      <c r="Q19" s="395" t="str">
        <f t="shared" si="9"/>
        <v/>
      </c>
      <c r="R19" s="395" t="str">
        <f t="shared" si="9"/>
        <v/>
      </c>
      <c r="S19" s="376" t="str">
        <f t="shared" si="9"/>
        <v/>
      </c>
      <c r="T19" s="371" t="str">
        <f>IFERROR(VLOOKUP(A19,[1]らいふクリニック!$D:$F,3,FALSE),"")</f>
        <v/>
      </c>
      <c r="U19" s="207" t="str">
        <f>HLOOKUP($A19,例外!$D$1:$AH$22,月表示!U$2*2+1,FALSE)</f>
        <v/>
      </c>
      <c r="V19" s="208" t="str">
        <f>HLOOKUP($A19,例外!$D$1:$AH$22,月表示!V$2*2+1,FALSE)</f>
        <v/>
      </c>
      <c r="W19" s="208" t="str">
        <f>HLOOKUP($A19,例外!$D$1:$AH$22,月表示!W$2*2+1,FALSE)</f>
        <v/>
      </c>
      <c r="X19" s="208" t="str">
        <f>HLOOKUP($A19,例外!$D$1:$AH$22,月表示!X$2*2+1,FALSE)</f>
        <v/>
      </c>
      <c r="Y19" s="208" t="str">
        <f>HLOOKUP($A19,例外!$D$1:$AH$22,月表示!Y$2*2+1,FALSE)</f>
        <v/>
      </c>
      <c r="Z19" s="208" t="str">
        <f>HLOOKUP($A19,例外!$D$1:$AH$22,月表示!Z$2*2+1,FALSE)</f>
        <v/>
      </c>
      <c r="AA19" s="209" t="str">
        <f>HLOOKUP($A19,例外!$D$1:$AH$22,月表示!AA$2*2+1,FALSE)</f>
        <v/>
      </c>
      <c r="AB19" s="362"/>
      <c r="AC19" s="363"/>
      <c r="AD19" s="257"/>
      <c r="AE19" s="257"/>
      <c r="AF19" s="258"/>
      <c r="AG19">
        <f>WEEKDAY(A19,1)</f>
        <v>4</v>
      </c>
      <c r="AH19">
        <f>COUNTA(J19:S19)-COUNTBLANK(J19:S19)+COUNTA(U19:AA19)-COUNTBLANK(U19:AA19)</f>
        <v>0</v>
      </c>
      <c r="AI19">
        <f>VLOOKUP(AG19,$AO$3:$AP$9,2,FALSE)-AH19</f>
        <v>2</v>
      </c>
      <c r="AK19" s="274" t="e">
        <f>HLOOKUP(A19,拘!$D$1:$AH$7,6,FALSE)</f>
        <v>#N/A</v>
      </c>
      <c r="AM19">
        <f>COUNTA(J19:S19)-COUNTBLANK(J19:S19)+COUNTA(U19:AA19)-COUNTBLANK(U19:AA19)</f>
        <v>0</v>
      </c>
    </row>
    <row r="20" spans="1:39" x14ac:dyDescent="0.2">
      <c r="A20" s="381"/>
      <c r="B20" s="383"/>
      <c r="C20" s="393"/>
      <c r="D20" s="394"/>
      <c r="E20" s="377"/>
      <c r="F20" s="394"/>
      <c r="G20" s="377"/>
      <c r="H20" s="393"/>
      <c r="I20" s="286" t="e">
        <f>HLOOKUP($A19,拘!$D$1:$AH$14,14,FALSE)</f>
        <v>#N/A</v>
      </c>
      <c r="J20" s="394"/>
      <c r="K20" s="396"/>
      <c r="L20" s="396"/>
      <c r="M20" s="396"/>
      <c r="N20" s="396"/>
      <c r="O20" s="396"/>
      <c r="P20" s="396"/>
      <c r="Q20" s="396"/>
      <c r="R20" s="396"/>
      <c r="S20" s="377"/>
      <c r="T20" s="392"/>
      <c r="U20" s="210" t="str">
        <f>HLOOKUP($A19,例外!$D$1:$AH$22,月表示!U$2*2+2,FALSE)</f>
        <v/>
      </c>
      <c r="V20" s="211" t="str">
        <f>HLOOKUP($A19,例外!$D$1:$AH$22,月表示!V$2*2+2,FALSE)</f>
        <v/>
      </c>
      <c r="W20" s="211" t="str">
        <f>HLOOKUP($A19,例外!$D$1:$AH$22,月表示!W$2*2+2,FALSE)</f>
        <v/>
      </c>
      <c r="X20" s="211" t="str">
        <f>HLOOKUP($A19,例外!$D$1:$AH$22,月表示!X$2*2+2,FALSE)</f>
        <v/>
      </c>
      <c r="Y20" s="211" t="str">
        <f>HLOOKUP($A19,例外!$D$1:$AH$22,月表示!Y$2*2+2,FALSE)</f>
        <v/>
      </c>
      <c r="Z20" s="211" t="str">
        <f>HLOOKUP($A19,例外!$D$1:$AH$22,月表示!Z$2*2+2,FALSE)</f>
        <v/>
      </c>
      <c r="AA20" s="212" t="str">
        <f>HLOOKUP($A19,例外!$D$1:$AH$22,月表示!AA$2*2+2,FALSE)</f>
        <v/>
      </c>
      <c r="AB20" s="356"/>
      <c r="AC20" s="355"/>
      <c r="AD20" s="254"/>
      <c r="AE20" s="254"/>
      <c r="AF20" s="255"/>
      <c r="AG20">
        <f>AG19</f>
        <v>4</v>
      </c>
      <c r="AH20">
        <f>AH19</f>
        <v>0</v>
      </c>
      <c r="AI20">
        <f>AI19</f>
        <v>2</v>
      </c>
      <c r="AK20" s="206" t="e">
        <f>HLOOKUP(A19,拘!$D$1:$AH$7,7,FALSE)</f>
        <v>#N/A</v>
      </c>
    </row>
    <row r="21" spans="1:39" x14ac:dyDescent="0.2">
      <c r="A21" s="381">
        <f>IF(MONTH(A19+1)=A$1,A19+1,"")</f>
        <v>45757</v>
      </c>
      <c r="B21" s="383">
        <f t="shared" si="1"/>
        <v>45757</v>
      </c>
      <c r="C21" s="385">
        <f>IF(COUNTA(INDEX(休,3,DAY(A21)):INDEX(休,52,DAY(A21)))-COUNTBLANK(INDEX(休,3,DAY(A21)):INDEX(休,52,DAY(A21)))&gt;30,1,0)</f>
        <v>0</v>
      </c>
      <c r="D21" s="387" t="str">
        <f>HLOOKUP($A21,当直者,3,FALSE)</f>
        <v>山本</v>
      </c>
      <c r="E21" s="376" t="str">
        <f>HLOOKUP($A21,当直者,4,FALSE)</f>
        <v>田村</v>
      </c>
      <c r="F21" s="387" t="str">
        <f>HLOOKUP($A21,明,3,FALSE)</f>
        <v>林</v>
      </c>
      <c r="G21" s="376" t="str">
        <f>HLOOKUP($A21,明,4,FALSE)</f>
        <v>佐藤</v>
      </c>
      <c r="H21" s="385" t="str">
        <f>IF($C21=1,HLOOKUP($A21,日勤,3,FALSE),"")</f>
        <v/>
      </c>
      <c r="I21" s="285" t="e">
        <f>HLOOKUP($A21,拘!$D$1:$AH$14,13,FALSE)</f>
        <v>#N/A</v>
      </c>
      <c r="J21" s="387" t="str">
        <f t="shared" ref="J21:S21" si="10">IF($C21=1,"※",HLOOKUP($A21,休,J$2+2,FALSE))</f>
        <v/>
      </c>
      <c r="K21" s="395" t="str">
        <f t="shared" si="10"/>
        <v/>
      </c>
      <c r="L21" s="395" t="str">
        <f t="shared" si="10"/>
        <v/>
      </c>
      <c r="M21" s="395" t="str">
        <f t="shared" si="10"/>
        <v/>
      </c>
      <c r="N21" s="395" t="str">
        <f t="shared" si="10"/>
        <v/>
      </c>
      <c r="O21" s="395" t="str">
        <f t="shared" si="10"/>
        <v/>
      </c>
      <c r="P21" s="395" t="str">
        <f t="shared" si="10"/>
        <v/>
      </c>
      <c r="Q21" s="395" t="str">
        <f t="shared" si="10"/>
        <v/>
      </c>
      <c r="R21" s="395" t="str">
        <f t="shared" si="10"/>
        <v/>
      </c>
      <c r="S21" s="376" t="str">
        <f t="shared" si="10"/>
        <v/>
      </c>
      <c r="T21" s="371" t="str">
        <f>IFERROR(VLOOKUP(A21,[1]らいふクリニック!$D:$F,3,FALSE),"")</f>
        <v/>
      </c>
      <c r="U21" s="207" t="str">
        <f>HLOOKUP($A21,例外!$D$1:$AH$22,月表示!U$2*2+1,FALSE)</f>
        <v/>
      </c>
      <c r="V21" s="208" t="str">
        <f>HLOOKUP($A21,例外!$D$1:$AH$22,月表示!V$2*2+1,FALSE)</f>
        <v/>
      </c>
      <c r="W21" s="208" t="str">
        <f>HLOOKUP($A21,例外!$D$1:$AH$22,月表示!W$2*2+1,FALSE)</f>
        <v/>
      </c>
      <c r="X21" s="208" t="str">
        <f>HLOOKUP($A21,例外!$D$1:$AH$22,月表示!X$2*2+1,FALSE)</f>
        <v/>
      </c>
      <c r="Y21" s="208" t="str">
        <f>HLOOKUP($A21,例外!$D$1:$AH$22,月表示!Y$2*2+1,FALSE)</f>
        <v/>
      </c>
      <c r="Z21" s="208" t="str">
        <f>HLOOKUP($A21,例外!$D$1:$AH$22,月表示!Z$2*2+1,FALSE)</f>
        <v/>
      </c>
      <c r="AA21" s="209" t="str">
        <f>HLOOKUP($A21,例外!$D$1:$AH$22,月表示!AA$2*2+1,FALSE)</f>
        <v/>
      </c>
      <c r="AB21" s="339" t="s">
        <v>203</v>
      </c>
      <c r="AC21" s="340"/>
      <c r="AD21" s="54"/>
      <c r="AE21" s="54"/>
      <c r="AF21" s="55"/>
      <c r="AG21">
        <f>WEEKDAY(A21,1)</f>
        <v>5</v>
      </c>
      <c r="AH21">
        <f>COUNTA(J21:S21)-COUNTBLANK(J21:S21)+COUNTA(U21:AA21)-COUNTBLANK(U21:AA21)</f>
        <v>0</v>
      </c>
      <c r="AI21">
        <f>VLOOKUP(AG21,$AO$3:$AP$9,2,FALSE)-AH21</f>
        <v>2</v>
      </c>
      <c r="AK21" s="274" t="e">
        <f>HLOOKUP(A21,拘!$D$1:$AH$7,6,FALSE)</f>
        <v>#N/A</v>
      </c>
      <c r="AM21">
        <f>COUNTA(J21:S21)-COUNTBLANK(J21:S21)+COUNTA(U21:AA21)-COUNTBLANK(U21:AA21)</f>
        <v>0</v>
      </c>
    </row>
    <row r="22" spans="1:39" x14ac:dyDescent="0.2">
      <c r="A22" s="381"/>
      <c r="B22" s="383"/>
      <c r="C22" s="393"/>
      <c r="D22" s="394"/>
      <c r="E22" s="377"/>
      <c r="F22" s="394"/>
      <c r="G22" s="377"/>
      <c r="H22" s="393"/>
      <c r="I22" s="286" t="e">
        <f>HLOOKUP($A21,拘!$D$1:$AH$14,14,FALSE)</f>
        <v>#N/A</v>
      </c>
      <c r="J22" s="394"/>
      <c r="K22" s="396"/>
      <c r="L22" s="396"/>
      <c r="M22" s="396"/>
      <c r="N22" s="396"/>
      <c r="O22" s="396"/>
      <c r="P22" s="396"/>
      <c r="Q22" s="396"/>
      <c r="R22" s="396"/>
      <c r="S22" s="377"/>
      <c r="T22" s="392"/>
      <c r="U22" s="210" t="str">
        <f>HLOOKUP($A21,例外!$D$1:$AH$22,月表示!U$2*2+2,FALSE)</f>
        <v/>
      </c>
      <c r="V22" s="211" t="str">
        <f>HLOOKUP($A21,例外!$D$1:$AH$22,月表示!V$2*2+2,FALSE)</f>
        <v/>
      </c>
      <c r="W22" s="211" t="str">
        <f>HLOOKUP($A21,例外!$D$1:$AH$22,月表示!W$2*2+2,FALSE)</f>
        <v/>
      </c>
      <c r="X22" s="211" t="str">
        <f>HLOOKUP($A21,例外!$D$1:$AH$22,月表示!X$2*2+2,FALSE)</f>
        <v/>
      </c>
      <c r="Y22" s="211" t="str">
        <f>HLOOKUP($A21,例外!$D$1:$AH$22,月表示!Y$2*2+2,FALSE)</f>
        <v/>
      </c>
      <c r="Z22" s="211" t="str">
        <f>HLOOKUP($A21,例外!$D$1:$AH$22,月表示!Z$2*2+2,FALSE)</f>
        <v/>
      </c>
      <c r="AA22" s="212" t="str">
        <f>HLOOKUP($A21,例外!$D$1:$AH$22,月表示!AA$2*2+2,FALSE)</f>
        <v/>
      </c>
      <c r="AB22" s="356" t="s">
        <v>200</v>
      </c>
      <c r="AC22" s="358"/>
      <c r="AD22" s="51"/>
      <c r="AE22" s="51"/>
      <c r="AF22" s="52"/>
      <c r="AG22">
        <f>AG21</f>
        <v>5</v>
      </c>
      <c r="AH22">
        <f>AH21</f>
        <v>0</v>
      </c>
      <c r="AI22">
        <f>AI21</f>
        <v>2</v>
      </c>
      <c r="AK22" s="206" t="e">
        <f>HLOOKUP(A21,拘!$D$1:$AH$7,7,FALSE)</f>
        <v>#N/A</v>
      </c>
    </row>
    <row r="23" spans="1:39" x14ac:dyDescent="0.2">
      <c r="A23" s="381">
        <f>IF(MONTH(A21+1)=A$1,A21+1,"")</f>
        <v>45758</v>
      </c>
      <c r="B23" s="383">
        <f t="shared" si="1"/>
        <v>45758</v>
      </c>
      <c r="C23" s="385">
        <f>IF(COUNTA(INDEX(休,3,DAY(A23)):INDEX(休,52,DAY(A23)))-COUNTBLANK(INDEX(休,3,DAY(A23)):INDEX(休,52,DAY(A23)))&gt;30,1,0)</f>
        <v>0</v>
      </c>
      <c r="D23" s="387" t="str">
        <f>HLOOKUP($A23,当直者,3,FALSE)</f>
        <v>大橋</v>
      </c>
      <c r="E23" s="376" t="str">
        <f>HLOOKUP($A23,当直者,4,FALSE)</f>
        <v>樫田</v>
      </c>
      <c r="F23" s="387" t="str">
        <f>HLOOKUP($A23,明,3,FALSE)</f>
        <v>山本</v>
      </c>
      <c r="G23" s="376" t="str">
        <f>HLOOKUP($A23,明,4,FALSE)</f>
        <v>田村</v>
      </c>
      <c r="H23" s="385" t="str">
        <f>IF($C23=1,HLOOKUP($A23,日勤,3,FALSE),"")</f>
        <v/>
      </c>
      <c r="I23" s="285" t="e">
        <f>HLOOKUP($A23,拘!$D$1:$AH$14,13,FALSE)</f>
        <v>#N/A</v>
      </c>
      <c r="J23" s="387" t="str">
        <f t="shared" ref="J23:S23" si="11">IF($C23=1,"※",HLOOKUP($A23,休,J$2+2,FALSE))</f>
        <v/>
      </c>
      <c r="K23" s="395" t="str">
        <f t="shared" si="11"/>
        <v/>
      </c>
      <c r="L23" s="395" t="str">
        <f t="shared" si="11"/>
        <v/>
      </c>
      <c r="M23" s="395" t="str">
        <f t="shared" si="11"/>
        <v/>
      </c>
      <c r="N23" s="395" t="str">
        <f t="shared" si="11"/>
        <v/>
      </c>
      <c r="O23" s="395" t="str">
        <f t="shared" si="11"/>
        <v/>
      </c>
      <c r="P23" s="395" t="str">
        <f t="shared" si="11"/>
        <v/>
      </c>
      <c r="Q23" s="395" t="str">
        <f t="shared" si="11"/>
        <v/>
      </c>
      <c r="R23" s="395" t="str">
        <f t="shared" si="11"/>
        <v/>
      </c>
      <c r="S23" s="376" t="str">
        <f t="shared" si="11"/>
        <v/>
      </c>
      <c r="T23" s="371" t="str">
        <f>IFERROR(VLOOKUP(A23,[1]らいふクリニック!$D:$F,3,FALSE),"")</f>
        <v/>
      </c>
      <c r="U23" s="207" t="str">
        <f>HLOOKUP($A23,例外!$D$1:$AH$22,月表示!U$2*2+1,FALSE)</f>
        <v/>
      </c>
      <c r="V23" s="208" t="str">
        <f>HLOOKUP($A23,例外!$D$1:$AH$22,月表示!V$2*2+1,FALSE)</f>
        <v/>
      </c>
      <c r="W23" s="208" t="str">
        <f>HLOOKUP($A23,例外!$D$1:$AH$22,月表示!W$2*2+1,FALSE)</f>
        <v/>
      </c>
      <c r="X23" s="208" t="str">
        <f>HLOOKUP($A23,例外!$D$1:$AH$22,月表示!X$2*2+1,FALSE)</f>
        <v/>
      </c>
      <c r="Y23" s="208" t="str">
        <f>HLOOKUP($A23,例外!$D$1:$AH$22,月表示!Y$2*2+1,FALSE)</f>
        <v/>
      </c>
      <c r="Z23" s="208" t="str">
        <f>HLOOKUP($A23,例外!$D$1:$AH$22,月表示!Z$2*2+1,FALSE)</f>
        <v/>
      </c>
      <c r="AA23" s="209" t="str">
        <f>HLOOKUP($A23,例外!$D$1:$AH$22,月表示!AA$2*2+1,FALSE)</f>
        <v/>
      </c>
      <c r="AB23" s="339"/>
      <c r="AC23" s="353"/>
      <c r="AD23" s="257"/>
      <c r="AE23" s="257"/>
      <c r="AF23" s="258"/>
      <c r="AG23">
        <f>WEEKDAY(A23,1)</f>
        <v>6</v>
      </c>
      <c r="AH23">
        <f>COUNTA(J23:S23)-COUNTBLANK(J23:S23)+COUNTA(U23:AA23)-COUNTBLANK(U23:AA23)</f>
        <v>0</v>
      </c>
      <c r="AI23">
        <f>VLOOKUP(AG23,$AO$3:$AP$9,2,FALSE)-AH23</f>
        <v>2</v>
      </c>
      <c r="AK23" s="274" t="e">
        <f>HLOOKUP(A23,拘!$D$1:$AH$7,6,FALSE)</f>
        <v>#N/A</v>
      </c>
      <c r="AM23">
        <f>COUNTA(J23:S23)-COUNTBLANK(J23:S23)+COUNTA(U23:AA23)-COUNTBLANK(U23:AA23)</f>
        <v>0</v>
      </c>
    </row>
    <row r="24" spans="1:39" x14ac:dyDescent="0.2">
      <c r="A24" s="381"/>
      <c r="B24" s="383"/>
      <c r="C24" s="393"/>
      <c r="D24" s="394"/>
      <c r="E24" s="377"/>
      <c r="F24" s="394"/>
      <c r="G24" s="377"/>
      <c r="H24" s="393"/>
      <c r="I24" s="286" t="e">
        <f>HLOOKUP($A23,拘!$D$1:$AH$14,14,FALSE)</f>
        <v>#N/A</v>
      </c>
      <c r="J24" s="394"/>
      <c r="K24" s="396"/>
      <c r="L24" s="396"/>
      <c r="M24" s="396"/>
      <c r="N24" s="396"/>
      <c r="O24" s="396"/>
      <c r="P24" s="396"/>
      <c r="Q24" s="396"/>
      <c r="R24" s="396"/>
      <c r="S24" s="377"/>
      <c r="T24" s="392"/>
      <c r="U24" s="210" t="str">
        <f>HLOOKUP($A23,例外!$D$1:$AH$22,月表示!U$2*2+2,FALSE)</f>
        <v/>
      </c>
      <c r="V24" s="211" t="str">
        <f>HLOOKUP($A23,例外!$D$1:$AH$22,月表示!V$2*2+2,FALSE)</f>
        <v/>
      </c>
      <c r="W24" s="211" t="str">
        <f>HLOOKUP($A23,例外!$D$1:$AH$22,月表示!W$2*2+2,FALSE)</f>
        <v/>
      </c>
      <c r="X24" s="211" t="str">
        <f>HLOOKUP($A23,例外!$D$1:$AH$22,月表示!X$2*2+2,FALSE)</f>
        <v/>
      </c>
      <c r="Y24" s="211" t="str">
        <f>HLOOKUP($A23,例外!$D$1:$AH$22,月表示!Y$2*2+2,FALSE)</f>
        <v/>
      </c>
      <c r="Z24" s="211" t="str">
        <f>HLOOKUP($A23,例外!$D$1:$AH$22,月表示!Z$2*2+2,FALSE)</f>
        <v/>
      </c>
      <c r="AA24" s="212" t="str">
        <f>HLOOKUP($A23,例外!$D$1:$AH$22,月表示!AA$2*2+2,FALSE)</f>
        <v/>
      </c>
      <c r="AB24" s="352"/>
      <c r="AC24" s="355"/>
      <c r="AD24" s="254"/>
      <c r="AE24" s="254"/>
      <c r="AF24" s="255"/>
      <c r="AG24">
        <f>AG23</f>
        <v>6</v>
      </c>
      <c r="AH24">
        <f>AH23</f>
        <v>0</v>
      </c>
      <c r="AI24">
        <f>AI23</f>
        <v>2</v>
      </c>
      <c r="AK24" s="206" t="e">
        <f>HLOOKUP(A23,拘!$D$1:$AH$7,7,FALSE)</f>
        <v>#N/A</v>
      </c>
    </row>
    <row r="25" spans="1:39" x14ac:dyDescent="0.2">
      <c r="A25" s="381">
        <f>IF(MONTH(A23+1)=A$1,A23+1,"")</f>
        <v>45759</v>
      </c>
      <c r="B25" s="383">
        <f t="shared" si="1"/>
        <v>45759</v>
      </c>
      <c r="C25" s="385">
        <f>IF(COUNTA(INDEX(休,3,DAY(A25)):INDEX(休,52,DAY(A25)))-COUNTBLANK(INDEX(休,3,DAY(A25)):INDEX(休,52,DAY(A25)))&gt;30,1,0)</f>
        <v>0</v>
      </c>
      <c r="D25" s="387" t="str">
        <f>HLOOKUP($A25,当直者,3,FALSE)</f>
        <v>庵</v>
      </c>
      <c r="E25" s="376" t="str">
        <f>HLOOKUP($A25,当直者,4,FALSE)</f>
        <v>菅野</v>
      </c>
      <c r="F25" s="387" t="str">
        <f>HLOOKUP($A25,明,3,FALSE)</f>
        <v>大橋</v>
      </c>
      <c r="G25" s="376" t="str">
        <f>HLOOKUP($A25,明,4,FALSE)</f>
        <v>樫田</v>
      </c>
      <c r="H25" s="385" t="str">
        <f>IF($C25=1,HLOOKUP($A25,日勤,3,FALSE),"")</f>
        <v/>
      </c>
      <c r="I25" s="285" t="e">
        <f>HLOOKUP($A25,拘!$D$1:$AH$14,13,FALSE)</f>
        <v>#N/A</v>
      </c>
      <c r="J25" s="387" t="str">
        <f t="shared" ref="J25:S25" si="12">IF($C25=1,"※",HLOOKUP($A25,休,J$2+2,FALSE))</f>
        <v/>
      </c>
      <c r="K25" s="395" t="str">
        <f t="shared" si="12"/>
        <v/>
      </c>
      <c r="L25" s="395" t="str">
        <f t="shared" si="12"/>
        <v/>
      </c>
      <c r="M25" s="395" t="str">
        <f t="shared" si="12"/>
        <v/>
      </c>
      <c r="N25" s="395" t="str">
        <f t="shared" si="12"/>
        <v/>
      </c>
      <c r="O25" s="395" t="str">
        <f t="shared" si="12"/>
        <v/>
      </c>
      <c r="P25" s="395" t="str">
        <f t="shared" si="12"/>
        <v/>
      </c>
      <c r="Q25" s="395" t="str">
        <f t="shared" si="12"/>
        <v/>
      </c>
      <c r="R25" s="395" t="str">
        <f t="shared" si="12"/>
        <v/>
      </c>
      <c r="S25" s="376" t="str">
        <f t="shared" si="12"/>
        <v/>
      </c>
      <c r="T25" s="371" t="str">
        <f>IFERROR(VLOOKUP(A25,[1]らいふクリニック!$D:$F,3,FALSE),"")</f>
        <v/>
      </c>
      <c r="U25" s="207" t="str">
        <f>HLOOKUP($A25,例外!$D$1:$AH$22,月表示!U$2*2+1,FALSE)</f>
        <v/>
      </c>
      <c r="V25" s="208" t="str">
        <f>HLOOKUP($A25,例外!$D$1:$AH$22,月表示!V$2*2+1,FALSE)</f>
        <v/>
      </c>
      <c r="W25" s="208" t="str">
        <f>HLOOKUP($A25,例外!$D$1:$AH$22,月表示!W$2*2+1,FALSE)</f>
        <v/>
      </c>
      <c r="X25" s="208" t="str">
        <f>HLOOKUP($A25,例外!$D$1:$AH$22,月表示!X$2*2+1,FALSE)</f>
        <v/>
      </c>
      <c r="Y25" s="208" t="str">
        <f>HLOOKUP($A25,例外!$D$1:$AH$22,月表示!Y$2*2+1,FALSE)</f>
        <v/>
      </c>
      <c r="Z25" s="208" t="str">
        <f>HLOOKUP($A25,例外!$D$1:$AH$22,月表示!Z$2*2+1,FALSE)</f>
        <v/>
      </c>
      <c r="AA25" s="209" t="str">
        <f>HLOOKUP($A25,例外!$D$1:$AH$22,月表示!AA$2*2+1,FALSE)</f>
        <v/>
      </c>
      <c r="AB25" s="339"/>
      <c r="AC25" s="340"/>
      <c r="AD25" s="54"/>
      <c r="AE25" s="54"/>
      <c r="AF25" s="55"/>
      <c r="AG25">
        <f>WEEKDAY(A25,1)</f>
        <v>7</v>
      </c>
      <c r="AH25">
        <f>COUNTA(J25:S25)-COUNTBLANK(J25:S25)+COUNTA(U25:AA25)-COUNTBLANK(U25:AA25)</f>
        <v>0</v>
      </c>
      <c r="AI25">
        <f>VLOOKUP(AG25,$AO$3:$AP$9,2,FALSE)-AH25</f>
        <v>0</v>
      </c>
      <c r="AK25" s="274" t="e">
        <f>HLOOKUP(A25,拘!$D$1:$AH$7,6,FALSE)</f>
        <v>#N/A</v>
      </c>
      <c r="AM25">
        <f>COUNTA(J25:S25)-COUNTBLANK(J25:S25)+COUNTA(U25:AA25)-COUNTBLANK(U25:AA25)</f>
        <v>0</v>
      </c>
    </row>
    <row r="26" spans="1:39" x14ac:dyDescent="0.2">
      <c r="A26" s="381"/>
      <c r="B26" s="383"/>
      <c r="C26" s="393"/>
      <c r="D26" s="394"/>
      <c r="E26" s="377"/>
      <c r="F26" s="394"/>
      <c r="G26" s="377"/>
      <c r="H26" s="393"/>
      <c r="I26" s="286" t="e">
        <f>HLOOKUP($A25,拘!$D$1:$AH$14,14,FALSE)</f>
        <v>#N/A</v>
      </c>
      <c r="J26" s="394"/>
      <c r="K26" s="396"/>
      <c r="L26" s="396"/>
      <c r="M26" s="396"/>
      <c r="N26" s="396"/>
      <c r="O26" s="396"/>
      <c r="P26" s="396"/>
      <c r="Q26" s="396"/>
      <c r="R26" s="396"/>
      <c r="S26" s="377"/>
      <c r="T26" s="392"/>
      <c r="U26" s="210" t="str">
        <f>HLOOKUP($A25,例外!$D$1:$AH$22,月表示!U$2*2+2,FALSE)</f>
        <v/>
      </c>
      <c r="V26" s="211" t="str">
        <f>HLOOKUP($A25,例外!$D$1:$AH$22,月表示!V$2*2+2,FALSE)</f>
        <v/>
      </c>
      <c r="W26" s="211" t="str">
        <f>HLOOKUP($A25,例外!$D$1:$AH$22,月表示!W$2*2+2,FALSE)</f>
        <v/>
      </c>
      <c r="X26" s="211" t="str">
        <f>HLOOKUP($A25,例外!$D$1:$AH$22,月表示!X$2*2+2,FALSE)</f>
        <v/>
      </c>
      <c r="Y26" s="211" t="str">
        <f>HLOOKUP($A25,例外!$D$1:$AH$22,月表示!Y$2*2+2,FALSE)</f>
        <v/>
      </c>
      <c r="Z26" s="211" t="str">
        <f>HLOOKUP($A25,例外!$D$1:$AH$22,月表示!Z$2*2+2,FALSE)</f>
        <v/>
      </c>
      <c r="AA26" s="212" t="str">
        <f>HLOOKUP($A25,例外!$D$1:$AH$22,月表示!AA$2*2+2,FALSE)</f>
        <v/>
      </c>
      <c r="AB26" s="352"/>
      <c r="AC26" s="352"/>
      <c r="AD26" s="51"/>
      <c r="AE26" s="51"/>
      <c r="AF26" s="52"/>
      <c r="AG26">
        <f>AG25</f>
        <v>7</v>
      </c>
      <c r="AH26">
        <f>AH25</f>
        <v>0</v>
      </c>
      <c r="AI26">
        <f>AI25</f>
        <v>0</v>
      </c>
      <c r="AK26" s="206" t="e">
        <f>HLOOKUP(A25,拘!$D$1:$AH$7,7,FALSE)</f>
        <v>#N/A</v>
      </c>
    </row>
    <row r="27" spans="1:39" x14ac:dyDescent="0.2">
      <c r="A27" s="381">
        <f>IF(MONTH(A25+1)=A$1,A25+1,"")</f>
        <v>45760</v>
      </c>
      <c r="B27" s="383">
        <f t="shared" si="1"/>
        <v>45760</v>
      </c>
      <c r="C27" s="385">
        <f>IF(COUNTA(INDEX(休,3,DAY(A27)):INDEX(休,52,DAY(A27)))-COUNTBLANK(INDEX(休,3,DAY(A27)):INDEX(休,52,DAY(A27)))&gt;30,1,0)</f>
        <v>1</v>
      </c>
      <c r="D27" s="387" t="str">
        <f>HLOOKUP($A27,当直者,3,FALSE)</f>
        <v>山田</v>
      </c>
      <c r="E27" s="376" t="str">
        <f>HLOOKUP($A27,当直者,4,FALSE)</f>
        <v>別所</v>
      </c>
      <c r="F27" s="387" t="str">
        <f>HLOOKUP($A27,明,3,FALSE)</f>
        <v>庵</v>
      </c>
      <c r="G27" s="376" t="str">
        <f>HLOOKUP($A27,明,4,FALSE)</f>
        <v>菅野</v>
      </c>
      <c r="H27" s="385" t="str">
        <f>IF($C27=1,HLOOKUP($A27,日勤,3,FALSE),"")</f>
        <v>澤野</v>
      </c>
      <c r="I27" s="285" t="e">
        <f>HLOOKUP($A27,拘!$D$1:$AH$14,13,FALSE)</f>
        <v>#N/A</v>
      </c>
      <c r="J27" s="387" t="str">
        <f t="shared" ref="J27:S27" si="13">IF($C27=1,"※",HLOOKUP($A27,休,J$2+2,FALSE))</f>
        <v>※</v>
      </c>
      <c r="K27" s="395" t="str">
        <f t="shared" si="13"/>
        <v>※</v>
      </c>
      <c r="L27" s="395" t="str">
        <f t="shared" si="13"/>
        <v>※</v>
      </c>
      <c r="M27" s="395" t="str">
        <f t="shared" si="13"/>
        <v>※</v>
      </c>
      <c r="N27" s="395" t="str">
        <f t="shared" si="13"/>
        <v>※</v>
      </c>
      <c r="O27" s="395" t="str">
        <f t="shared" si="13"/>
        <v>※</v>
      </c>
      <c r="P27" s="395" t="str">
        <f t="shared" si="13"/>
        <v>※</v>
      </c>
      <c r="Q27" s="395" t="str">
        <f t="shared" si="13"/>
        <v>※</v>
      </c>
      <c r="R27" s="395" t="str">
        <f t="shared" si="13"/>
        <v>※</v>
      </c>
      <c r="S27" s="376" t="str">
        <f t="shared" si="13"/>
        <v>※</v>
      </c>
      <c r="T27" s="371" t="str">
        <f>IFERROR(VLOOKUP(A27,[1]らいふクリニック!$D:$F,3,FALSE),"")</f>
        <v/>
      </c>
      <c r="U27" s="207" t="str">
        <f>HLOOKUP($A27,例外!$D$1:$AH$22,月表示!U$2*2+1,FALSE)</f>
        <v/>
      </c>
      <c r="V27" s="208" t="str">
        <f>HLOOKUP($A27,例外!$D$1:$AH$22,月表示!V$2*2+1,FALSE)</f>
        <v/>
      </c>
      <c r="W27" s="208" t="str">
        <f>HLOOKUP($A27,例外!$D$1:$AH$22,月表示!W$2*2+1,FALSE)</f>
        <v/>
      </c>
      <c r="X27" s="208" t="str">
        <f>HLOOKUP($A27,例外!$D$1:$AH$22,月表示!X$2*2+1,FALSE)</f>
        <v/>
      </c>
      <c r="Y27" s="208" t="str">
        <f>HLOOKUP($A27,例外!$D$1:$AH$22,月表示!Y$2*2+1,FALSE)</f>
        <v/>
      </c>
      <c r="Z27" s="208" t="str">
        <f>HLOOKUP($A27,例外!$D$1:$AH$22,月表示!Z$2*2+1,FALSE)</f>
        <v/>
      </c>
      <c r="AA27" s="209" t="str">
        <f>HLOOKUP($A27,例外!$D$1:$AH$22,月表示!AA$2*2+1,FALSE)</f>
        <v/>
      </c>
      <c r="AB27" s="339"/>
      <c r="AC27" s="353"/>
      <c r="AD27" s="257"/>
      <c r="AE27" s="257"/>
      <c r="AF27" s="258"/>
      <c r="AG27">
        <f>WEEKDAY(A27,1)</f>
        <v>1</v>
      </c>
      <c r="AH27">
        <f>COUNTA(J27:S27)-COUNTBLANK(J27:S27)+COUNTA(U27:AA27)-COUNTBLANK(U27:AA27)</f>
        <v>10</v>
      </c>
      <c r="AI27">
        <f>VLOOKUP(AG27,$AO$3:$AP$9,2,FALSE)-AH27</f>
        <v>-10</v>
      </c>
      <c r="AK27" s="274" t="e">
        <f>HLOOKUP(A27,拘!$D$1:$AH$7,6,FALSE)</f>
        <v>#N/A</v>
      </c>
      <c r="AM27">
        <f>COUNTA(J27:S27)-COUNTBLANK(J27:S27)+COUNTA(U27:AA27)-COUNTBLANK(U27:AA27)</f>
        <v>10</v>
      </c>
    </row>
    <row r="28" spans="1:39" x14ac:dyDescent="0.2">
      <c r="A28" s="381"/>
      <c r="B28" s="383"/>
      <c r="C28" s="393"/>
      <c r="D28" s="394"/>
      <c r="E28" s="377"/>
      <c r="F28" s="394"/>
      <c r="G28" s="377"/>
      <c r="H28" s="393"/>
      <c r="I28" s="286" t="e">
        <f>HLOOKUP($A27,拘!$D$1:$AH$14,14,FALSE)</f>
        <v>#N/A</v>
      </c>
      <c r="J28" s="394"/>
      <c r="K28" s="396"/>
      <c r="L28" s="396"/>
      <c r="M28" s="396"/>
      <c r="N28" s="396"/>
      <c r="O28" s="396"/>
      <c r="P28" s="396"/>
      <c r="Q28" s="396"/>
      <c r="R28" s="396"/>
      <c r="S28" s="377"/>
      <c r="T28" s="392"/>
      <c r="U28" s="210" t="str">
        <f>HLOOKUP($A27,例外!$D$1:$AH$22,月表示!U$2*2+2,FALSE)</f>
        <v/>
      </c>
      <c r="V28" s="211" t="str">
        <f>HLOOKUP($A27,例外!$D$1:$AH$22,月表示!V$2*2+2,FALSE)</f>
        <v/>
      </c>
      <c r="W28" s="211" t="str">
        <f>HLOOKUP($A27,例外!$D$1:$AH$22,月表示!W$2*2+2,FALSE)</f>
        <v/>
      </c>
      <c r="X28" s="211" t="str">
        <f>HLOOKUP($A27,例外!$D$1:$AH$22,月表示!X$2*2+2,FALSE)</f>
        <v/>
      </c>
      <c r="Y28" s="211" t="str">
        <f>HLOOKUP($A27,例外!$D$1:$AH$22,月表示!Y$2*2+2,FALSE)</f>
        <v/>
      </c>
      <c r="Z28" s="211" t="str">
        <f>HLOOKUP($A27,例外!$D$1:$AH$22,月表示!Z$2*2+2,FALSE)</f>
        <v/>
      </c>
      <c r="AA28" s="212" t="str">
        <f>HLOOKUP($A27,例外!$D$1:$AH$22,月表示!AA$2*2+2,FALSE)</f>
        <v/>
      </c>
      <c r="AB28" s="352"/>
      <c r="AC28" s="355"/>
      <c r="AD28" s="254"/>
      <c r="AE28" s="254"/>
      <c r="AF28" s="255"/>
      <c r="AG28">
        <f>AG27</f>
        <v>1</v>
      </c>
      <c r="AH28">
        <f>AH27</f>
        <v>10</v>
      </c>
      <c r="AI28">
        <f>AI27</f>
        <v>-10</v>
      </c>
      <c r="AK28" s="206" t="e">
        <f>HLOOKUP(A27,拘!$D$1:$AH$7,7,FALSE)</f>
        <v>#N/A</v>
      </c>
    </row>
    <row r="29" spans="1:39" x14ac:dyDescent="0.2">
      <c r="A29" s="381">
        <f>IF(MONTH(A27+1)=A$1,A27+1,"")</f>
        <v>45761</v>
      </c>
      <c r="B29" s="383">
        <f>A29</f>
        <v>45761</v>
      </c>
      <c r="C29" s="385">
        <f>IF(COUNTA(INDEX(休,3,DAY(A29)):INDEX(休,52,DAY(A29)))-COUNTBLANK(INDEX(休,3,DAY(A29)):INDEX(休,52,DAY(A29)))&gt;30,1,0)</f>
        <v>0</v>
      </c>
      <c r="D29" s="387" t="str">
        <f>HLOOKUP($A29,当直者,3,FALSE)</f>
        <v>澤野</v>
      </c>
      <c r="E29" s="376" t="str">
        <f>HLOOKUP($A29,当直者,4,FALSE)</f>
        <v>加藤</v>
      </c>
      <c r="F29" s="387" t="str">
        <f>HLOOKUP($A29,明,3,FALSE)</f>
        <v>山田</v>
      </c>
      <c r="G29" s="376" t="str">
        <f>HLOOKUP($A29,明,4,FALSE)</f>
        <v>別所</v>
      </c>
      <c r="H29" s="385" t="str">
        <f>IF($C29=1,HLOOKUP($A29,日勤,3,FALSE),"")</f>
        <v/>
      </c>
      <c r="I29" s="285" t="e">
        <f>HLOOKUP($A29,拘!$D$1:$AH$14,13,FALSE)</f>
        <v>#N/A</v>
      </c>
      <c r="J29" s="387" t="str">
        <f t="shared" ref="J29:S29" si="14">IF($C29=1,"※",HLOOKUP($A29,休,J$2+2,FALSE))</f>
        <v>庵</v>
      </c>
      <c r="K29" s="395" t="str">
        <f t="shared" si="14"/>
        <v>菅野</v>
      </c>
      <c r="L29" s="395" t="str">
        <f t="shared" si="14"/>
        <v/>
      </c>
      <c r="M29" s="395" t="str">
        <f t="shared" si="14"/>
        <v/>
      </c>
      <c r="N29" s="395" t="str">
        <f t="shared" si="14"/>
        <v/>
      </c>
      <c r="O29" s="395" t="str">
        <f t="shared" si="14"/>
        <v/>
      </c>
      <c r="P29" s="395" t="str">
        <f t="shared" si="14"/>
        <v/>
      </c>
      <c r="Q29" s="395" t="str">
        <f t="shared" si="14"/>
        <v/>
      </c>
      <c r="R29" s="395" t="str">
        <f t="shared" si="14"/>
        <v/>
      </c>
      <c r="S29" s="376" t="str">
        <f t="shared" si="14"/>
        <v/>
      </c>
      <c r="T29" s="371" t="str">
        <f>IFERROR(VLOOKUP(A29,[1]らいふクリニック!$D:$F,3,FALSE),"")</f>
        <v/>
      </c>
      <c r="U29" s="207" t="str">
        <f>HLOOKUP($A29,例外!$D$1:$AH$22,月表示!U$2*2+1,FALSE)</f>
        <v/>
      </c>
      <c r="V29" s="208" t="str">
        <f>HLOOKUP($A29,例外!$D$1:$AH$22,月表示!V$2*2+1,FALSE)</f>
        <v/>
      </c>
      <c r="W29" s="208" t="str">
        <f>HLOOKUP($A29,例外!$D$1:$AH$22,月表示!W$2*2+1,FALSE)</f>
        <v/>
      </c>
      <c r="X29" s="208" t="str">
        <f>HLOOKUP($A29,例外!$D$1:$AH$22,月表示!X$2*2+1,FALSE)</f>
        <v/>
      </c>
      <c r="Y29" s="208" t="str">
        <f>HLOOKUP($A29,例外!$D$1:$AH$22,月表示!Y$2*2+1,FALSE)</f>
        <v/>
      </c>
      <c r="Z29" s="208" t="str">
        <f>HLOOKUP($A29,例外!$D$1:$AH$22,月表示!Z$2*2+1,FALSE)</f>
        <v/>
      </c>
      <c r="AA29" s="209" t="str">
        <f>HLOOKUP($A29,例外!$D$1:$AH$22,月表示!AA$2*2+1,FALSE)</f>
        <v/>
      </c>
      <c r="AB29" s="339"/>
      <c r="AC29" s="340"/>
      <c r="AD29" s="54"/>
      <c r="AE29" s="54"/>
      <c r="AF29" s="55"/>
      <c r="AG29">
        <f>WEEKDAY(A29,1)</f>
        <v>2</v>
      </c>
      <c r="AH29">
        <f>COUNTA(J29:S29)-COUNTBLANK(J29:S29)+COUNTA(U29:AA29)-COUNTBLANK(U29:AA29)</f>
        <v>2</v>
      </c>
      <c r="AI29">
        <f>VLOOKUP(AG29,$AO$3:$AP$9,2,FALSE)-AH29</f>
        <v>0</v>
      </c>
      <c r="AK29" s="274" t="e">
        <f>HLOOKUP(A29,拘!$D$1:$AH$7,6,FALSE)</f>
        <v>#N/A</v>
      </c>
      <c r="AM29">
        <f>COUNTA(J29:S29)-COUNTBLANK(J29:S29)+COUNTA(U29:AA29)-COUNTBLANK(U29:AA29)</f>
        <v>2</v>
      </c>
    </row>
    <row r="30" spans="1:39" x14ac:dyDescent="0.2">
      <c r="A30" s="381"/>
      <c r="B30" s="383"/>
      <c r="C30" s="393"/>
      <c r="D30" s="394"/>
      <c r="E30" s="377"/>
      <c r="F30" s="394"/>
      <c r="G30" s="377"/>
      <c r="H30" s="393"/>
      <c r="I30" s="286" t="e">
        <f>HLOOKUP($A29,拘!$D$1:$AH$14,14,FALSE)</f>
        <v>#N/A</v>
      </c>
      <c r="J30" s="394"/>
      <c r="K30" s="396"/>
      <c r="L30" s="396"/>
      <c r="M30" s="396"/>
      <c r="N30" s="396"/>
      <c r="O30" s="396"/>
      <c r="P30" s="396"/>
      <c r="Q30" s="396"/>
      <c r="R30" s="396"/>
      <c r="S30" s="377"/>
      <c r="T30" s="392"/>
      <c r="U30" s="210" t="str">
        <f>HLOOKUP($A29,例外!$D$1:$AH$22,月表示!U$2*2+2,FALSE)</f>
        <v/>
      </c>
      <c r="V30" s="211" t="str">
        <f>HLOOKUP($A29,例外!$D$1:$AH$22,月表示!V$2*2+2,FALSE)</f>
        <v/>
      </c>
      <c r="W30" s="211" t="str">
        <f>HLOOKUP($A29,例外!$D$1:$AH$22,月表示!W$2*2+2,FALSE)</f>
        <v/>
      </c>
      <c r="X30" s="211" t="str">
        <f>HLOOKUP($A29,例外!$D$1:$AH$22,月表示!X$2*2+2,FALSE)</f>
        <v/>
      </c>
      <c r="Y30" s="211" t="str">
        <f>HLOOKUP($A29,例外!$D$1:$AH$22,月表示!Y$2*2+2,FALSE)</f>
        <v/>
      </c>
      <c r="Z30" s="211" t="str">
        <f>HLOOKUP($A29,例外!$D$1:$AH$22,月表示!Z$2*2+2,FALSE)</f>
        <v/>
      </c>
      <c r="AA30" s="212" t="str">
        <f>HLOOKUP($A29,例外!$D$1:$AH$22,月表示!AA$2*2+2,FALSE)</f>
        <v/>
      </c>
      <c r="AB30" s="352"/>
      <c r="AC30" s="352"/>
      <c r="AD30" s="51"/>
      <c r="AE30" s="51"/>
      <c r="AF30" s="52"/>
      <c r="AG30">
        <f>AG29</f>
        <v>2</v>
      </c>
      <c r="AH30">
        <f>AH29</f>
        <v>2</v>
      </c>
      <c r="AI30">
        <f>AI29</f>
        <v>0</v>
      </c>
      <c r="AK30" s="206" t="e">
        <f>HLOOKUP(A29,拘!$D$1:$AH$7,7,FALSE)</f>
        <v>#N/A</v>
      </c>
    </row>
    <row r="31" spans="1:39" x14ac:dyDescent="0.2">
      <c r="A31" s="381">
        <f>IF(MONTH(A29+1)=A$1,A29+1,"")</f>
        <v>45762</v>
      </c>
      <c r="B31" s="383">
        <f>A31</f>
        <v>45762</v>
      </c>
      <c r="C31" s="385">
        <f>IF(COUNTA(INDEX(休,3,DAY(A31)):INDEX(休,52,DAY(A31)))-COUNTBLANK(INDEX(休,3,DAY(A31)):INDEX(休,52,DAY(A31)))&gt;30,1,0)</f>
        <v>0</v>
      </c>
      <c r="D31" s="387" t="str">
        <f>HLOOKUP($A31,当直者,3,FALSE)</f>
        <v>小川</v>
      </c>
      <c r="E31" s="376" t="str">
        <f>HLOOKUP($A31,当直者,4,FALSE)</f>
        <v>西郡</v>
      </c>
      <c r="F31" s="387" t="str">
        <f>HLOOKUP($A31,明,3,FALSE)</f>
        <v>澤野</v>
      </c>
      <c r="G31" s="376" t="str">
        <f>HLOOKUP($A31,明,4,FALSE)</f>
        <v>加藤</v>
      </c>
      <c r="H31" s="385" t="str">
        <f>IF($C31=1,HLOOKUP($A31,日勤,3,FALSE),"")</f>
        <v/>
      </c>
      <c r="I31" s="285" t="e">
        <f>HLOOKUP($A31,拘!$D$1:$AH$14,13,FALSE)</f>
        <v>#N/A</v>
      </c>
      <c r="J31" s="387" t="str">
        <f t="shared" ref="J31:S31" si="15">IF($C31=1,"※",HLOOKUP($A31,休,J$2+2,FALSE))</f>
        <v>山田</v>
      </c>
      <c r="K31" s="395" t="str">
        <f t="shared" si="15"/>
        <v>別所</v>
      </c>
      <c r="L31" s="395" t="str">
        <f t="shared" si="15"/>
        <v/>
      </c>
      <c r="M31" s="395" t="str">
        <f t="shared" si="15"/>
        <v/>
      </c>
      <c r="N31" s="395" t="str">
        <f t="shared" si="15"/>
        <v/>
      </c>
      <c r="O31" s="395" t="str">
        <f t="shared" si="15"/>
        <v/>
      </c>
      <c r="P31" s="395" t="str">
        <f t="shared" si="15"/>
        <v/>
      </c>
      <c r="Q31" s="395" t="str">
        <f t="shared" si="15"/>
        <v/>
      </c>
      <c r="R31" s="395" t="str">
        <f t="shared" si="15"/>
        <v/>
      </c>
      <c r="S31" s="376" t="str">
        <f t="shared" si="15"/>
        <v/>
      </c>
      <c r="T31" s="371" t="str">
        <f>IFERROR(VLOOKUP(A31,[1]らいふクリニック!$D:$F,3,FALSE),"")</f>
        <v/>
      </c>
      <c r="U31" s="207" t="str">
        <f>HLOOKUP($A31,例外!$D$1:$AH$22,月表示!U$2*2+1,FALSE)</f>
        <v/>
      </c>
      <c r="V31" s="208" t="str">
        <f>HLOOKUP($A31,例外!$D$1:$AH$22,月表示!V$2*2+1,FALSE)</f>
        <v/>
      </c>
      <c r="W31" s="208" t="str">
        <f>HLOOKUP($A31,例外!$D$1:$AH$22,月表示!W$2*2+1,FALSE)</f>
        <v/>
      </c>
      <c r="X31" s="208" t="str">
        <f>HLOOKUP($A31,例外!$D$1:$AH$22,月表示!X$2*2+1,FALSE)</f>
        <v/>
      </c>
      <c r="Y31" s="208" t="str">
        <f>HLOOKUP($A31,例外!$D$1:$AH$22,月表示!Y$2*2+1,FALSE)</f>
        <v/>
      </c>
      <c r="Z31" s="208" t="str">
        <f>HLOOKUP($A31,例外!$D$1:$AH$22,月表示!Z$2*2+1,FALSE)</f>
        <v/>
      </c>
      <c r="AA31" s="209" t="str">
        <f>HLOOKUP($A31,例外!$D$1:$AH$22,月表示!AA$2*2+1,FALSE)</f>
        <v/>
      </c>
      <c r="AB31" s="339"/>
      <c r="AC31" s="353"/>
      <c r="AD31" s="351"/>
      <c r="AE31" s="257"/>
      <c r="AF31" s="258"/>
      <c r="AG31">
        <f>WEEKDAY(A31,1)</f>
        <v>3</v>
      </c>
      <c r="AH31">
        <f>COUNTA(J31:S31)-COUNTBLANK(J31:S31)+COUNTA(U31:AA31)-COUNTBLANK(U31:AA31)</f>
        <v>2</v>
      </c>
      <c r="AI31">
        <f>VLOOKUP(AG31,$AO$3:$AP$9,2,FALSE)-AH31</f>
        <v>0</v>
      </c>
      <c r="AK31" s="274" t="e">
        <f>HLOOKUP(A31,拘!$D$1:$AH$7,6,FALSE)</f>
        <v>#N/A</v>
      </c>
      <c r="AM31">
        <f>COUNTA(J31:S31)-COUNTBLANK(J31:S31)+COUNTA(U31:AA31)-COUNTBLANK(U31:AA31)</f>
        <v>2</v>
      </c>
    </row>
    <row r="32" spans="1:39" x14ac:dyDescent="0.2">
      <c r="A32" s="381"/>
      <c r="B32" s="383"/>
      <c r="C32" s="393"/>
      <c r="D32" s="394"/>
      <c r="E32" s="377"/>
      <c r="F32" s="394"/>
      <c r="G32" s="377"/>
      <c r="H32" s="393"/>
      <c r="I32" s="286" t="e">
        <f>HLOOKUP($A31,拘!$D$1:$AH$14,14,FALSE)</f>
        <v>#N/A</v>
      </c>
      <c r="J32" s="394"/>
      <c r="K32" s="396"/>
      <c r="L32" s="396"/>
      <c r="M32" s="396"/>
      <c r="N32" s="396"/>
      <c r="O32" s="396"/>
      <c r="P32" s="396"/>
      <c r="Q32" s="396"/>
      <c r="R32" s="396"/>
      <c r="S32" s="377"/>
      <c r="T32" s="392"/>
      <c r="U32" s="210" t="str">
        <f>HLOOKUP($A31,例外!$D$1:$AH$22,月表示!U$2*2+2,FALSE)</f>
        <v/>
      </c>
      <c r="V32" s="211" t="str">
        <f>HLOOKUP($A31,例外!$D$1:$AH$22,月表示!V$2*2+2,FALSE)</f>
        <v/>
      </c>
      <c r="W32" s="211" t="str">
        <f>HLOOKUP($A31,例外!$D$1:$AH$22,月表示!W$2*2+2,FALSE)</f>
        <v/>
      </c>
      <c r="X32" s="211" t="str">
        <f>HLOOKUP($A31,例外!$D$1:$AH$22,月表示!X$2*2+2,FALSE)</f>
        <v/>
      </c>
      <c r="Y32" s="211" t="str">
        <f>HLOOKUP($A31,例外!$D$1:$AH$22,月表示!Y$2*2+2,FALSE)</f>
        <v/>
      </c>
      <c r="Z32" s="211" t="str">
        <f>HLOOKUP($A31,例外!$D$1:$AH$22,月表示!Z$2*2+2,FALSE)</f>
        <v/>
      </c>
      <c r="AA32" s="212" t="str">
        <f>HLOOKUP($A31,例外!$D$1:$AH$22,月表示!AA$2*2+2,FALSE)</f>
        <v/>
      </c>
      <c r="AB32" s="352"/>
      <c r="AC32" s="352"/>
      <c r="AD32" s="352"/>
      <c r="AE32" s="254"/>
      <c r="AF32" s="255"/>
      <c r="AG32">
        <f>AG31</f>
        <v>3</v>
      </c>
      <c r="AH32">
        <f>AH31</f>
        <v>2</v>
      </c>
      <c r="AI32">
        <f>AI31</f>
        <v>0</v>
      </c>
      <c r="AK32" s="206" t="e">
        <f>HLOOKUP(A31,拘!$D$1:$AH$7,7,FALSE)</f>
        <v>#N/A</v>
      </c>
    </row>
    <row r="33" spans="1:39" x14ac:dyDescent="0.2">
      <c r="A33" s="381">
        <f>IF(MONTH(A31+1)=A$1,A31+1,"")</f>
        <v>45763</v>
      </c>
      <c r="B33" s="383">
        <f>A33</f>
        <v>45763</v>
      </c>
      <c r="C33" s="385">
        <f>IF(COUNTA(INDEX(休,3,DAY(A33)):INDEX(休,52,DAY(A33)))-COUNTBLANK(INDEX(休,3,DAY(A33)):INDEX(休,52,DAY(A33)))&gt;30,1,0)</f>
        <v>0</v>
      </c>
      <c r="D33" s="387" t="str">
        <f>HLOOKUP($A33,当直者,3,FALSE)</f>
        <v>佐藤</v>
      </c>
      <c r="E33" s="376" t="str">
        <f>HLOOKUP($A33,当直者,4,FALSE)</f>
        <v>薬司</v>
      </c>
      <c r="F33" s="387" t="str">
        <f>HLOOKUP($A33,明,3,FALSE)</f>
        <v>小川</v>
      </c>
      <c r="G33" s="376" t="str">
        <f>HLOOKUP($A33,明,4,FALSE)</f>
        <v>西郡</v>
      </c>
      <c r="H33" s="385" t="str">
        <f>IF($C33=1,HLOOKUP($A33,日勤,3,FALSE),"")</f>
        <v/>
      </c>
      <c r="I33" s="285" t="e">
        <f>HLOOKUP($A33,拘!$D$1:$AH$14,13,FALSE)</f>
        <v>#N/A</v>
      </c>
      <c r="J33" s="387" t="str">
        <f t="shared" ref="J33:S33" si="16">IF($C33=1,"※",HLOOKUP($A33,休,J$2+2,FALSE))</f>
        <v/>
      </c>
      <c r="K33" s="395" t="str">
        <f t="shared" si="16"/>
        <v/>
      </c>
      <c r="L33" s="395" t="str">
        <f t="shared" si="16"/>
        <v/>
      </c>
      <c r="M33" s="395" t="str">
        <f t="shared" si="16"/>
        <v/>
      </c>
      <c r="N33" s="395" t="str">
        <f t="shared" si="16"/>
        <v/>
      </c>
      <c r="O33" s="395" t="str">
        <f t="shared" si="16"/>
        <v/>
      </c>
      <c r="P33" s="395" t="str">
        <f t="shared" si="16"/>
        <v/>
      </c>
      <c r="Q33" s="395" t="str">
        <f t="shared" si="16"/>
        <v/>
      </c>
      <c r="R33" s="395" t="str">
        <f t="shared" si="16"/>
        <v/>
      </c>
      <c r="S33" s="376" t="str">
        <f t="shared" si="16"/>
        <v/>
      </c>
      <c r="T33" s="371" t="str">
        <f>IFERROR(VLOOKUP(A33,[1]らいふクリニック!$D:$F,3,FALSE),"")</f>
        <v/>
      </c>
      <c r="U33" s="207" t="str">
        <f>HLOOKUP($A33,例外!$D$1:$AH$22,月表示!U$2*2+1,FALSE)</f>
        <v/>
      </c>
      <c r="V33" s="208" t="str">
        <f>HLOOKUP($A33,例外!$D$1:$AH$22,月表示!V$2*2+1,FALSE)</f>
        <v/>
      </c>
      <c r="W33" s="208" t="str">
        <f>HLOOKUP($A33,例外!$D$1:$AH$22,月表示!W$2*2+1,FALSE)</f>
        <v/>
      </c>
      <c r="X33" s="208" t="str">
        <f>HLOOKUP($A33,例外!$D$1:$AH$22,月表示!X$2*2+1,FALSE)</f>
        <v/>
      </c>
      <c r="Y33" s="208" t="str">
        <f>HLOOKUP($A33,例外!$D$1:$AH$22,月表示!Y$2*2+1,FALSE)</f>
        <v/>
      </c>
      <c r="Z33" s="208" t="str">
        <f>HLOOKUP($A33,例外!$D$1:$AH$22,月表示!Z$2*2+1,FALSE)</f>
        <v/>
      </c>
      <c r="AA33" s="209" t="str">
        <f>HLOOKUP($A33,例外!$D$1:$AH$22,月表示!AA$2*2+1,FALSE)</f>
        <v/>
      </c>
      <c r="AB33" s="339"/>
      <c r="AC33" s="340"/>
      <c r="AD33" s="54"/>
      <c r="AE33" s="54"/>
      <c r="AF33" s="55"/>
      <c r="AG33">
        <f>WEEKDAY(A33,1)</f>
        <v>4</v>
      </c>
      <c r="AH33">
        <f>COUNTA(J33:S33)-COUNTBLANK(J33:S33)+COUNTA(U33:AA33)-COUNTBLANK(U33:AA33)</f>
        <v>0</v>
      </c>
      <c r="AI33">
        <f>VLOOKUP(AG33,$AO$3:$AP$9,2,FALSE)-AH33</f>
        <v>2</v>
      </c>
      <c r="AK33" s="274" t="e">
        <f>HLOOKUP(A33,拘!$D$1:$AH$7,6,FALSE)</f>
        <v>#N/A</v>
      </c>
      <c r="AM33">
        <f>COUNTA(J33:S33)-COUNTBLANK(J33:S33)+COUNTA(U33:AA33)-COUNTBLANK(U33:AA33)</f>
        <v>0</v>
      </c>
    </row>
    <row r="34" spans="1:39" x14ac:dyDescent="0.2">
      <c r="A34" s="381"/>
      <c r="B34" s="383"/>
      <c r="C34" s="393"/>
      <c r="D34" s="394"/>
      <c r="E34" s="377"/>
      <c r="F34" s="394"/>
      <c r="G34" s="377"/>
      <c r="H34" s="393"/>
      <c r="I34" s="286" t="e">
        <f>HLOOKUP($A33,拘!$D$1:$AH$14,14,FALSE)</f>
        <v>#N/A</v>
      </c>
      <c r="J34" s="394"/>
      <c r="K34" s="396"/>
      <c r="L34" s="396"/>
      <c r="M34" s="396"/>
      <c r="N34" s="396"/>
      <c r="O34" s="396"/>
      <c r="P34" s="396"/>
      <c r="Q34" s="396"/>
      <c r="R34" s="396"/>
      <c r="S34" s="377"/>
      <c r="T34" s="392"/>
      <c r="U34" s="210" t="str">
        <f>HLOOKUP($A33,例外!$D$1:$AH$22,月表示!U$2*2+2,FALSE)</f>
        <v/>
      </c>
      <c r="V34" s="211" t="str">
        <f>HLOOKUP($A33,例外!$D$1:$AH$22,月表示!V$2*2+2,FALSE)</f>
        <v/>
      </c>
      <c r="W34" s="211" t="str">
        <f>HLOOKUP($A33,例外!$D$1:$AH$22,月表示!W$2*2+2,FALSE)</f>
        <v/>
      </c>
      <c r="X34" s="211" t="str">
        <f>HLOOKUP($A33,例外!$D$1:$AH$22,月表示!X$2*2+2,FALSE)</f>
        <v/>
      </c>
      <c r="Y34" s="211" t="str">
        <f>HLOOKUP($A33,例外!$D$1:$AH$22,月表示!Y$2*2+2,FALSE)</f>
        <v/>
      </c>
      <c r="Z34" s="211" t="str">
        <f>HLOOKUP($A33,例外!$D$1:$AH$22,月表示!Z$2*2+2,FALSE)</f>
        <v/>
      </c>
      <c r="AA34" s="212" t="str">
        <f>HLOOKUP($A33,例外!$D$1:$AH$22,月表示!AA$2*2+2,FALSE)</f>
        <v/>
      </c>
      <c r="AB34" s="356"/>
      <c r="AC34" s="357"/>
      <c r="AD34" s="51"/>
      <c r="AE34" s="51"/>
      <c r="AF34" s="52"/>
      <c r="AG34">
        <f>AG33</f>
        <v>4</v>
      </c>
      <c r="AH34">
        <f>AH33</f>
        <v>0</v>
      </c>
      <c r="AI34">
        <f>AI33</f>
        <v>2</v>
      </c>
      <c r="AK34" s="206" t="e">
        <f>HLOOKUP(A33,拘!$D$1:$AH$7,7,FALSE)</f>
        <v>#N/A</v>
      </c>
    </row>
    <row r="35" spans="1:39" x14ac:dyDescent="0.2">
      <c r="A35" s="381">
        <f>IF(MONTH(A33+1)=A$1,A33+1,"")</f>
        <v>45764</v>
      </c>
      <c r="B35" s="383">
        <f>A35</f>
        <v>45764</v>
      </c>
      <c r="C35" s="385">
        <f>IF(COUNTA(INDEX(休,3,DAY(A35)):INDEX(休,52,DAY(A35)))-COUNTBLANK(INDEX(休,3,DAY(A35)):INDEX(休,52,DAY(A35)))&gt;30,1,0)</f>
        <v>0</v>
      </c>
      <c r="D35" s="387" t="str">
        <f>HLOOKUP($A35,当直者,3,FALSE)</f>
        <v>袋</v>
      </c>
      <c r="E35" s="376" t="str">
        <f>HLOOKUP($A35,当直者,4,FALSE)</f>
        <v>菅野</v>
      </c>
      <c r="F35" s="387" t="str">
        <f>HLOOKUP($A35,明,3,FALSE)</f>
        <v>佐藤</v>
      </c>
      <c r="G35" s="376" t="str">
        <f>HLOOKUP($A35,明,4,FALSE)</f>
        <v>薬司</v>
      </c>
      <c r="H35" s="385" t="str">
        <f>IF($C35=1,HLOOKUP($A35,日勤,3,FALSE),"")</f>
        <v/>
      </c>
      <c r="I35" s="285" t="e">
        <f>HLOOKUP($A35,拘!$D$1:$AH$14,13,FALSE)</f>
        <v>#N/A</v>
      </c>
      <c r="J35" s="387" t="str">
        <f t="shared" ref="J35:S35" si="17">IF($C35=1,"※",HLOOKUP($A35,休,J$2+2,FALSE))</f>
        <v/>
      </c>
      <c r="K35" s="395" t="str">
        <f t="shared" si="17"/>
        <v/>
      </c>
      <c r="L35" s="395" t="str">
        <f t="shared" si="17"/>
        <v/>
      </c>
      <c r="M35" s="395" t="str">
        <f t="shared" si="17"/>
        <v/>
      </c>
      <c r="N35" s="395" t="str">
        <f t="shared" si="17"/>
        <v/>
      </c>
      <c r="O35" s="395" t="str">
        <f t="shared" si="17"/>
        <v/>
      </c>
      <c r="P35" s="395" t="str">
        <f t="shared" si="17"/>
        <v/>
      </c>
      <c r="Q35" s="395" t="str">
        <f t="shared" si="17"/>
        <v/>
      </c>
      <c r="R35" s="395" t="str">
        <f t="shared" si="17"/>
        <v/>
      </c>
      <c r="S35" s="376" t="str">
        <f t="shared" si="17"/>
        <v/>
      </c>
      <c r="T35" s="371" t="str">
        <f>IFERROR(VLOOKUP(A35,[1]らいふクリニック!$D:$F,3,FALSE),"")</f>
        <v/>
      </c>
      <c r="U35" s="344" t="str">
        <f>HLOOKUP($A35,例外!$D$1:$AH$22,月表示!U$2*2+1,FALSE)</f>
        <v/>
      </c>
      <c r="V35" s="345" t="str">
        <f>HLOOKUP($A35,例外!$D$1:$AH$22,月表示!V$2*2+1,FALSE)</f>
        <v/>
      </c>
      <c r="W35" s="345" t="str">
        <f>HLOOKUP($A35,例外!$D$1:$AH$22,月表示!W$2*2+1,FALSE)</f>
        <v/>
      </c>
      <c r="X35" s="208" t="str">
        <f>HLOOKUP($A35,例外!$D$1:$AH$22,月表示!X$2*2+1,FALSE)</f>
        <v/>
      </c>
      <c r="Y35" s="208" t="str">
        <f>HLOOKUP($A35,例外!$D$1:$AH$22,月表示!Y$2*2+1,FALSE)</f>
        <v/>
      </c>
      <c r="Z35" s="208" t="str">
        <f>HLOOKUP($A35,例外!$D$1:$AH$22,月表示!Z$2*2+1,FALSE)</f>
        <v/>
      </c>
      <c r="AA35" s="209" t="str">
        <f>HLOOKUP($A35,例外!$D$1:$AH$22,月表示!AA$2*2+1,FALSE)</f>
        <v/>
      </c>
      <c r="AB35" s="339"/>
      <c r="AC35" s="353"/>
      <c r="AD35" s="257"/>
      <c r="AE35" s="257"/>
      <c r="AF35" s="258"/>
      <c r="AG35">
        <f>WEEKDAY(A35,1)</f>
        <v>5</v>
      </c>
      <c r="AH35">
        <f>COUNTA(J35:S35)-COUNTBLANK(J35:S35)+COUNTA(U35:AA35)-COUNTBLANK(U35:AA35)</f>
        <v>0</v>
      </c>
      <c r="AI35">
        <f>VLOOKUP(AG35,$AO$3:$AP$9,2,FALSE)-AH35</f>
        <v>2</v>
      </c>
      <c r="AK35" s="274" t="e">
        <f>HLOOKUP(A35,拘!$D$1:$AH$7,6,FALSE)</f>
        <v>#N/A</v>
      </c>
      <c r="AM35">
        <f>COUNTA(J35:S35)-COUNTBLANK(J35:S35)+COUNTA(U35:AA35)-COUNTBLANK(U35:AA35)</f>
        <v>0</v>
      </c>
    </row>
    <row r="36" spans="1:39" x14ac:dyDescent="0.2">
      <c r="A36" s="381"/>
      <c r="B36" s="383"/>
      <c r="C36" s="393"/>
      <c r="D36" s="394"/>
      <c r="E36" s="377"/>
      <c r="F36" s="394"/>
      <c r="G36" s="377"/>
      <c r="H36" s="393"/>
      <c r="I36" s="286" t="e">
        <f>HLOOKUP($A35,拘!$D$1:$AH$14,14,FALSE)</f>
        <v>#N/A</v>
      </c>
      <c r="J36" s="394"/>
      <c r="K36" s="396"/>
      <c r="L36" s="396"/>
      <c r="M36" s="396"/>
      <c r="N36" s="396"/>
      <c r="O36" s="396"/>
      <c r="P36" s="396"/>
      <c r="Q36" s="396"/>
      <c r="R36" s="396"/>
      <c r="S36" s="377"/>
      <c r="T36" s="392"/>
      <c r="U36" s="346" t="str">
        <f>HLOOKUP($A35,例外!$D$1:$AH$22,月表示!U$2*2+2,FALSE)</f>
        <v/>
      </c>
      <c r="V36" s="347" t="str">
        <f>HLOOKUP($A35,例外!$D$1:$AH$22,月表示!V$2*2+2,FALSE)</f>
        <v/>
      </c>
      <c r="W36" s="347" t="str">
        <f>HLOOKUP($A35,例外!$D$1:$AH$22,月表示!W$2*2+2,FALSE)</f>
        <v/>
      </c>
      <c r="X36" s="211" t="str">
        <f>HLOOKUP($A35,例外!$D$1:$AH$22,月表示!X$2*2+2,FALSE)</f>
        <v/>
      </c>
      <c r="Y36" s="211" t="str">
        <f>HLOOKUP($A35,例外!$D$1:$AH$22,月表示!Y$2*2+2,FALSE)</f>
        <v/>
      </c>
      <c r="Z36" s="211" t="str">
        <f>HLOOKUP($A35,例外!$D$1:$AH$22,月表示!Z$2*2+2,FALSE)</f>
        <v/>
      </c>
      <c r="AA36" s="212" t="str">
        <f>HLOOKUP($A35,例外!$D$1:$AH$22,月表示!AA$2*2+2,FALSE)</f>
        <v/>
      </c>
      <c r="AB36" s="356"/>
      <c r="AC36" s="355"/>
      <c r="AD36" s="254"/>
      <c r="AE36" s="254"/>
      <c r="AF36" s="255"/>
      <c r="AG36">
        <f>AG35</f>
        <v>5</v>
      </c>
      <c r="AH36">
        <f>AH35</f>
        <v>0</v>
      </c>
      <c r="AI36">
        <f>AI35</f>
        <v>2</v>
      </c>
      <c r="AK36" s="206" t="e">
        <f>HLOOKUP(A35,拘!$D$1:$AH$7,7,FALSE)</f>
        <v>#N/A</v>
      </c>
    </row>
    <row r="37" spans="1:39" x14ac:dyDescent="0.2">
      <c r="A37" s="381">
        <f>IF(MONTH(A35+1)=A$1,A35+1,"")</f>
        <v>45765</v>
      </c>
      <c r="B37" s="383">
        <f>A37</f>
        <v>45765</v>
      </c>
      <c r="C37" s="385">
        <f>IF(COUNTA(INDEX(休,3,DAY(A37)):INDEX(休,52,DAY(A37)))-COUNTBLANK(INDEX(休,3,DAY(A37)):INDEX(休,52,DAY(A37)))&gt;30,1,0)</f>
        <v>0</v>
      </c>
      <c r="D37" s="387" t="str">
        <f>HLOOKUP($A37,当直者,3,FALSE)</f>
        <v>田村</v>
      </c>
      <c r="E37" s="376" t="str">
        <f>HLOOKUP($A37,当直者,4,FALSE)</f>
        <v>坂下</v>
      </c>
      <c r="F37" s="387" t="str">
        <f>HLOOKUP($A37,明,3,FALSE)</f>
        <v>袋</v>
      </c>
      <c r="G37" s="376" t="str">
        <f>HLOOKUP($A37,明,4,FALSE)</f>
        <v>菅野</v>
      </c>
      <c r="H37" s="385" t="str">
        <f>IF($C37=1,HLOOKUP($A37,日勤,3,FALSE),"")</f>
        <v/>
      </c>
      <c r="I37" s="285" t="e">
        <f>HLOOKUP($A37,拘!$D$1:$AH$14,13,FALSE)</f>
        <v>#N/A</v>
      </c>
      <c r="J37" s="387" t="str">
        <f t="shared" ref="J37:S37" si="18">IF($C37=1,"※",HLOOKUP($A37,休,J$2+2,FALSE))</f>
        <v/>
      </c>
      <c r="K37" s="395" t="str">
        <f t="shared" si="18"/>
        <v/>
      </c>
      <c r="L37" s="395" t="str">
        <f t="shared" si="18"/>
        <v/>
      </c>
      <c r="M37" s="395" t="str">
        <f t="shared" si="18"/>
        <v/>
      </c>
      <c r="N37" s="395" t="str">
        <f t="shared" si="18"/>
        <v/>
      </c>
      <c r="O37" s="395" t="str">
        <f t="shared" si="18"/>
        <v/>
      </c>
      <c r="P37" s="395" t="str">
        <f t="shared" si="18"/>
        <v/>
      </c>
      <c r="Q37" s="395" t="str">
        <f t="shared" si="18"/>
        <v/>
      </c>
      <c r="R37" s="395" t="str">
        <f t="shared" si="18"/>
        <v/>
      </c>
      <c r="S37" s="376" t="str">
        <f t="shared" si="18"/>
        <v/>
      </c>
      <c r="T37" s="371" t="str">
        <f>IFERROR(VLOOKUP(A37,[1]らいふクリニック!$D:$F,3,FALSE),"")</f>
        <v/>
      </c>
      <c r="U37" s="207" t="str">
        <f>HLOOKUP($A37,例外!$D$1:$AH$22,月表示!U$2*2+1,FALSE)</f>
        <v/>
      </c>
      <c r="V37" s="208" t="str">
        <f>HLOOKUP($A37,例外!$D$1:$AH$22,月表示!V$2*2+1,FALSE)</f>
        <v/>
      </c>
      <c r="W37" s="208" t="str">
        <f>HLOOKUP($A37,例外!$D$1:$AH$22,月表示!W$2*2+1,FALSE)</f>
        <v/>
      </c>
      <c r="X37" s="208" t="str">
        <f>HLOOKUP($A37,例外!$D$1:$AH$22,月表示!X$2*2+1,FALSE)</f>
        <v/>
      </c>
      <c r="Y37" s="208" t="str">
        <f>HLOOKUP($A37,例外!$D$1:$AH$22,月表示!Y$2*2+1,FALSE)</f>
        <v/>
      </c>
      <c r="Z37" s="208" t="str">
        <f>HLOOKUP($A37,例外!$D$1:$AH$22,月表示!Z$2*2+1,FALSE)</f>
        <v/>
      </c>
      <c r="AA37" s="209" t="str">
        <f>HLOOKUP($A37,例外!$D$1:$AH$22,月表示!AA$2*2+1,FALSE)</f>
        <v/>
      </c>
      <c r="AB37" s="339"/>
      <c r="AC37" s="304"/>
      <c r="AD37" s="54"/>
      <c r="AE37" s="54"/>
      <c r="AF37" s="55"/>
      <c r="AG37">
        <f>WEEKDAY(A37,1)</f>
        <v>6</v>
      </c>
      <c r="AH37">
        <f>COUNTA(J37:S37)-COUNTBLANK(J37:S37)+COUNTA(U37:AA37)-COUNTBLANK(U37:AA37)</f>
        <v>0</v>
      </c>
      <c r="AI37">
        <f>VLOOKUP(AG37,$AO$3:$AP$9,2,FALSE)-AH37</f>
        <v>2</v>
      </c>
      <c r="AK37" s="274" t="e">
        <f>HLOOKUP(A37,拘!$D$1:$AH$7,6,FALSE)</f>
        <v>#N/A</v>
      </c>
      <c r="AM37">
        <f>COUNTA(J37:S37)-COUNTBLANK(J37:S37)+COUNTA(U37:AA37)-COUNTBLANK(U37:AA37)</f>
        <v>0</v>
      </c>
    </row>
    <row r="38" spans="1:39" x14ac:dyDescent="0.2">
      <c r="A38" s="381"/>
      <c r="B38" s="383"/>
      <c r="C38" s="393"/>
      <c r="D38" s="394"/>
      <c r="E38" s="377"/>
      <c r="F38" s="394"/>
      <c r="G38" s="377"/>
      <c r="H38" s="393"/>
      <c r="I38" s="286" t="e">
        <f>HLOOKUP($A37,拘!$D$1:$AH$14,14,FALSE)</f>
        <v>#N/A</v>
      </c>
      <c r="J38" s="394"/>
      <c r="K38" s="396"/>
      <c r="L38" s="396"/>
      <c r="M38" s="396"/>
      <c r="N38" s="396"/>
      <c r="O38" s="396"/>
      <c r="P38" s="396"/>
      <c r="Q38" s="396"/>
      <c r="R38" s="396"/>
      <c r="S38" s="377"/>
      <c r="T38" s="392"/>
      <c r="U38" s="210" t="str">
        <f>HLOOKUP($A37,例外!$D$1:$AH$22,月表示!U$2*2+2,FALSE)</f>
        <v/>
      </c>
      <c r="V38" s="211" t="str">
        <f>HLOOKUP($A37,例外!$D$1:$AH$22,月表示!V$2*2+2,FALSE)</f>
        <v/>
      </c>
      <c r="W38" s="211" t="str">
        <f>HLOOKUP($A37,例外!$D$1:$AH$22,月表示!W$2*2+2,FALSE)</f>
        <v/>
      </c>
      <c r="X38" s="211" t="str">
        <f>HLOOKUP($A37,例外!$D$1:$AH$22,月表示!X$2*2+2,FALSE)</f>
        <v/>
      </c>
      <c r="Y38" s="211" t="str">
        <f>HLOOKUP($A37,例外!$D$1:$AH$22,月表示!Y$2*2+2,FALSE)</f>
        <v/>
      </c>
      <c r="Z38" s="211" t="str">
        <f>HLOOKUP($A37,例外!$D$1:$AH$22,月表示!Z$2*2+2,FALSE)</f>
        <v/>
      </c>
      <c r="AA38" s="212" t="str">
        <f>HLOOKUP($A37,例外!$D$1:$AH$22,月表示!AA$2*2+2,FALSE)</f>
        <v/>
      </c>
      <c r="AB38" s="352"/>
      <c r="AC38" s="253"/>
      <c r="AD38" s="253"/>
      <c r="AE38" s="51"/>
      <c r="AF38" s="52"/>
      <c r="AG38">
        <f>AG37</f>
        <v>6</v>
      </c>
      <c r="AH38">
        <f>AH37</f>
        <v>0</v>
      </c>
      <c r="AI38">
        <f>AI37</f>
        <v>2</v>
      </c>
      <c r="AK38" s="206" t="e">
        <f>HLOOKUP(A37,拘!$D$1:$AH$7,7,FALSE)</f>
        <v>#N/A</v>
      </c>
    </row>
    <row r="39" spans="1:39" x14ac:dyDescent="0.2">
      <c r="A39" s="381">
        <f>IF(MONTH(A37+1)=A$1,A37+1,"")</f>
        <v>45766</v>
      </c>
      <c r="B39" s="383">
        <f>A39</f>
        <v>45766</v>
      </c>
      <c r="C39" s="385">
        <f>IF(COUNTA(INDEX(休,3,DAY(A39)):INDEX(休,52,DAY(A39)))-COUNTBLANK(INDEX(休,3,DAY(A39)):INDEX(休,52,DAY(A39)))&gt;30,1,0)</f>
        <v>0</v>
      </c>
      <c r="D39" s="387" t="str">
        <f>HLOOKUP($A39,当直者,3,FALSE)</f>
        <v>澤野</v>
      </c>
      <c r="E39" s="376" t="str">
        <f>HLOOKUP($A39,当直者,4,FALSE)</f>
        <v>別所</v>
      </c>
      <c r="F39" s="387" t="str">
        <f>HLOOKUP($A39,明,3,FALSE)</f>
        <v>田村</v>
      </c>
      <c r="G39" s="376" t="str">
        <f>HLOOKUP($A39,明,4,FALSE)</f>
        <v>坂下</v>
      </c>
      <c r="H39" s="385" t="str">
        <f>IF($C39=1,HLOOKUP($A39,日勤,3,FALSE),"")</f>
        <v/>
      </c>
      <c r="I39" s="285" t="e">
        <f>HLOOKUP($A39,拘!$D$1:$AH$14,13,FALSE)</f>
        <v>#N/A</v>
      </c>
      <c r="J39" s="387" t="str">
        <f t="shared" ref="J39:S39" si="19">IF($C39=1,"※",HLOOKUP($A39,休,J$2+2,FALSE))</f>
        <v/>
      </c>
      <c r="K39" s="395" t="str">
        <f t="shared" si="19"/>
        <v/>
      </c>
      <c r="L39" s="395" t="str">
        <f t="shared" si="19"/>
        <v/>
      </c>
      <c r="M39" s="395" t="str">
        <f t="shared" si="19"/>
        <v/>
      </c>
      <c r="N39" s="395" t="str">
        <f t="shared" si="19"/>
        <v/>
      </c>
      <c r="O39" s="395" t="str">
        <f t="shared" si="19"/>
        <v/>
      </c>
      <c r="P39" s="395" t="str">
        <f t="shared" si="19"/>
        <v/>
      </c>
      <c r="Q39" s="395" t="str">
        <f t="shared" si="19"/>
        <v/>
      </c>
      <c r="R39" s="395" t="str">
        <f t="shared" si="19"/>
        <v/>
      </c>
      <c r="S39" s="376" t="str">
        <f t="shared" si="19"/>
        <v/>
      </c>
      <c r="T39" s="371" t="str">
        <f>IFERROR(VLOOKUP(A39,[1]らいふクリニック!$D:$F,3,FALSE),"")</f>
        <v/>
      </c>
      <c r="U39" s="207" t="str">
        <f>HLOOKUP($A39,例外!$D$1:$AH$22,月表示!U$2*2+1,FALSE)</f>
        <v/>
      </c>
      <c r="V39" s="208" t="str">
        <f>HLOOKUP($A39,例外!$D$1:$AH$22,月表示!V$2*2+1,FALSE)</f>
        <v/>
      </c>
      <c r="W39" s="208" t="str">
        <f>HLOOKUP($A39,例外!$D$1:$AH$22,月表示!W$2*2+1,FALSE)</f>
        <v/>
      </c>
      <c r="X39" s="208" t="str">
        <f>HLOOKUP($A39,例外!$D$1:$AH$22,月表示!X$2*2+1,FALSE)</f>
        <v/>
      </c>
      <c r="Y39" s="208" t="str">
        <f>HLOOKUP($A39,例外!$D$1:$AH$22,月表示!Y$2*2+1,FALSE)</f>
        <v/>
      </c>
      <c r="Z39" s="208" t="str">
        <f>HLOOKUP($A39,例外!$D$1:$AH$22,月表示!Z$2*2+1,FALSE)</f>
        <v/>
      </c>
      <c r="AA39" s="209" t="str">
        <f>HLOOKUP($A39,例外!$D$1:$AH$22,月表示!AA$2*2+1,FALSE)</f>
        <v/>
      </c>
      <c r="AB39" s="339" t="s">
        <v>179</v>
      </c>
      <c r="AC39" s="306"/>
      <c r="AD39" s="257"/>
      <c r="AE39" s="257"/>
      <c r="AF39" s="258"/>
      <c r="AG39">
        <f>WEEKDAY(A39,1)</f>
        <v>7</v>
      </c>
      <c r="AH39">
        <f>COUNTA(J39:S39)-COUNTBLANK(J39:S39)+COUNTA(U39:AA39)-COUNTBLANK(U39:AA39)</f>
        <v>0</v>
      </c>
      <c r="AI39">
        <f>VLOOKUP(AG39,$AO$3:$AP$9,2,FALSE)-AH39</f>
        <v>0</v>
      </c>
      <c r="AK39" s="274" t="e">
        <f>HLOOKUP(A39,拘!$D$1:$AH$7,6,FALSE)</f>
        <v>#N/A</v>
      </c>
      <c r="AM39">
        <f>COUNTA(J39:S39)-COUNTBLANK(J39:S39)+COUNTA(U39:AA39)-COUNTBLANK(U39:AA39)</f>
        <v>0</v>
      </c>
    </row>
    <row r="40" spans="1:39" x14ac:dyDescent="0.2">
      <c r="A40" s="381"/>
      <c r="B40" s="383"/>
      <c r="C40" s="393"/>
      <c r="D40" s="394"/>
      <c r="E40" s="377"/>
      <c r="F40" s="394"/>
      <c r="G40" s="377"/>
      <c r="H40" s="393"/>
      <c r="I40" s="286" t="e">
        <f>HLOOKUP($A39,拘!$D$1:$AH$14,14,FALSE)</f>
        <v>#N/A</v>
      </c>
      <c r="J40" s="394"/>
      <c r="K40" s="396"/>
      <c r="L40" s="396"/>
      <c r="M40" s="396"/>
      <c r="N40" s="396"/>
      <c r="O40" s="396"/>
      <c r="P40" s="396"/>
      <c r="Q40" s="396"/>
      <c r="R40" s="396"/>
      <c r="S40" s="377"/>
      <c r="T40" s="392"/>
      <c r="U40" s="210" t="str">
        <f>HLOOKUP($A39,例外!$D$1:$AH$22,月表示!U$2*2+2,FALSE)</f>
        <v/>
      </c>
      <c r="V40" s="211" t="str">
        <f>HLOOKUP($A39,例外!$D$1:$AH$22,月表示!V$2*2+2,FALSE)</f>
        <v/>
      </c>
      <c r="W40" s="211" t="str">
        <f>HLOOKUP($A39,例外!$D$1:$AH$22,月表示!W$2*2+2,FALSE)</f>
        <v/>
      </c>
      <c r="X40" s="211" t="str">
        <f>HLOOKUP($A39,例外!$D$1:$AH$22,月表示!X$2*2+2,FALSE)</f>
        <v/>
      </c>
      <c r="Y40" s="211" t="str">
        <f>HLOOKUP($A39,例外!$D$1:$AH$22,月表示!Y$2*2+2,FALSE)</f>
        <v/>
      </c>
      <c r="Z40" s="211" t="str">
        <f>HLOOKUP($A39,例外!$D$1:$AH$22,月表示!Z$2*2+2,FALSE)</f>
        <v/>
      </c>
      <c r="AA40" s="212" t="str">
        <f>HLOOKUP($A39,例外!$D$1:$AH$22,月表示!AA$2*2+2,FALSE)</f>
        <v/>
      </c>
      <c r="AB40" s="352" t="s">
        <v>200</v>
      </c>
      <c r="AC40" s="253"/>
      <c r="AD40" s="253"/>
      <c r="AE40" s="254"/>
      <c r="AF40" s="255"/>
      <c r="AG40">
        <f>AG39</f>
        <v>7</v>
      </c>
      <c r="AH40">
        <f>AH39</f>
        <v>0</v>
      </c>
      <c r="AI40">
        <f>AI39</f>
        <v>0</v>
      </c>
      <c r="AK40" s="206" t="e">
        <f>HLOOKUP(A39,拘!$D$1:$AH$7,7,FALSE)</f>
        <v>#N/A</v>
      </c>
    </row>
    <row r="41" spans="1:39" x14ac:dyDescent="0.2">
      <c r="A41" s="381">
        <f>IF(MONTH(A39+1)=A$1,A39+1,"")</f>
        <v>45767</v>
      </c>
      <c r="B41" s="383">
        <f>A41</f>
        <v>45767</v>
      </c>
      <c r="C41" s="385">
        <f>IF(COUNTA(INDEX(休,3,DAY(A41)):INDEX(休,52,DAY(A41)))-COUNTBLANK(INDEX(休,3,DAY(A41)):INDEX(休,52,DAY(A41)))&gt;30,1,0)</f>
        <v>1</v>
      </c>
      <c r="D41" s="387" t="str">
        <f>HLOOKUP($A41,当直者,3,FALSE)</f>
        <v>諸田</v>
      </c>
      <c r="E41" s="376" t="str">
        <f>HLOOKUP($A41,当直者,4,FALSE)</f>
        <v>雨池</v>
      </c>
      <c r="F41" s="387" t="str">
        <f>HLOOKUP($A41,明,3,FALSE)</f>
        <v>澤野</v>
      </c>
      <c r="G41" s="376" t="str">
        <f>HLOOKUP($A41,明,4,FALSE)</f>
        <v>別所</v>
      </c>
      <c r="H41" s="385" t="str">
        <f>IF($C41=1,HLOOKUP($A41,日勤,3,FALSE),"")</f>
        <v>樫田</v>
      </c>
      <c r="I41" s="285" t="e">
        <f>HLOOKUP($A41,拘!$D$1:$AH$14,13,FALSE)</f>
        <v>#N/A</v>
      </c>
      <c r="J41" s="379" t="str">
        <f t="shared" ref="J41:S41" si="20">IFERROR(IF($C41=1,"※",HLOOKUP($A41,休,J$2+2,FALSE)),"")</f>
        <v>※</v>
      </c>
      <c r="K41" s="373" t="str">
        <f t="shared" si="20"/>
        <v>※</v>
      </c>
      <c r="L41" s="373" t="str">
        <f t="shared" si="20"/>
        <v>※</v>
      </c>
      <c r="M41" s="373" t="str">
        <f t="shared" si="20"/>
        <v>※</v>
      </c>
      <c r="N41" s="373" t="str">
        <f t="shared" si="20"/>
        <v>※</v>
      </c>
      <c r="O41" s="373" t="str">
        <f t="shared" si="20"/>
        <v>※</v>
      </c>
      <c r="P41" s="373" t="str">
        <f t="shared" si="20"/>
        <v>※</v>
      </c>
      <c r="Q41" s="373" t="str">
        <f t="shared" si="20"/>
        <v>※</v>
      </c>
      <c r="R41" s="373" t="str">
        <f t="shared" si="20"/>
        <v>※</v>
      </c>
      <c r="S41" s="375" t="str">
        <f t="shared" si="20"/>
        <v>※</v>
      </c>
      <c r="T41" s="371" t="str">
        <f>IFERROR(VLOOKUP(A41,[1]らいふクリニック!$D:$F,3,FALSE),"")</f>
        <v/>
      </c>
      <c r="U41" s="207" t="str">
        <f>HLOOKUP($A41,例外!$D$1:$AH$22,月表示!U$2*2+1,FALSE)</f>
        <v/>
      </c>
      <c r="V41" s="208" t="str">
        <f>HLOOKUP($A41,例外!$D$1:$AH$22,月表示!V$2*2+1,FALSE)</f>
        <v/>
      </c>
      <c r="W41" s="208" t="str">
        <f>HLOOKUP($A41,例外!$D$1:$AH$22,月表示!W$2*2+1,FALSE)</f>
        <v/>
      </c>
      <c r="X41" s="208" t="str">
        <f>HLOOKUP($A41,例外!$D$1:$AH$22,月表示!X$2*2+1,FALSE)</f>
        <v/>
      </c>
      <c r="Y41" s="208" t="str">
        <f>HLOOKUP($A41,例外!$D$1:$AH$22,月表示!Y$2*2+1,FALSE)</f>
        <v/>
      </c>
      <c r="Z41" s="208" t="str">
        <f>HLOOKUP($A41,例外!$D$1:$AH$22,月表示!Z$2*2+1,FALSE)</f>
        <v/>
      </c>
      <c r="AA41" s="209" t="str">
        <f>HLOOKUP($A41,例外!$D$1:$AH$22,月表示!AA$2*2+1,FALSE)</f>
        <v/>
      </c>
      <c r="AB41" s="339"/>
      <c r="AC41" s="304"/>
      <c r="AD41" s="54"/>
      <c r="AE41" s="54"/>
      <c r="AF41" s="55"/>
      <c r="AG41">
        <f>WEEKDAY(A41,1)</f>
        <v>1</v>
      </c>
      <c r="AH41">
        <f>COUNTA(J41:S41)-COUNTBLANK(J41:S41)+COUNTA(U41:AA41)-COUNTBLANK(U41:AA41)</f>
        <v>10</v>
      </c>
      <c r="AI41">
        <f>VLOOKUP(AG41,$AO$3:$AP$9,2,FALSE)-AH41</f>
        <v>-10</v>
      </c>
      <c r="AK41" s="274" t="e">
        <f>HLOOKUP(A41,拘!$D$1:$AH$7,6,FALSE)</f>
        <v>#N/A</v>
      </c>
      <c r="AM41">
        <f>COUNTA(J41:S41)-COUNTBLANK(J41:S41)+COUNTA(U41:AA41)-COUNTBLANK(U41:AA41)</f>
        <v>10</v>
      </c>
    </row>
    <row r="42" spans="1:39" ht="11.25" customHeight="1" x14ac:dyDescent="0.2">
      <c r="A42" s="381"/>
      <c r="B42" s="383"/>
      <c r="C42" s="393"/>
      <c r="D42" s="394"/>
      <c r="E42" s="377"/>
      <c r="F42" s="394"/>
      <c r="G42" s="377"/>
      <c r="H42" s="393"/>
      <c r="I42" s="286" t="e">
        <f>HLOOKUP($A41,拘!$D$1:$AH$14,14,FALSE)</f>
        <v>#N/A</v>
      </c>
      <c r="J42" s="379"/>
      <c r="K42" s="373"/>
      <c r="L42" s="373"/>
      <c r="M42" s="373"/>
      <c r="N42" s="373"/>
      <c r="O42" s="373"/>
      <c r="P42" s="373"/>
      <c r="Q42" s="373"/>
      <c r="R42" s="373"/>
      <c r="S42" s="375"/>
      <c r="T42" s="392"/>
      <c r="U42" s="210" t="str">
        <f>HLOOKUP($A41,例外!$D$1:$AH$22,月表示!U$2*2+2,FALSE)</f>
        <v/>
      </c>
      <c r="V42" s="211" t="str">
        <f>HLOOKUP($A41,例外!$D$1:$AH$22,月表示!V$2*2+2,FALSE)</f>
        <v/>
      </c>
      <c r="W42" s="211" t="str">
        <f>HLOOKUP($A41,例外!$D$1:$AH$22,月表示!W$2*2+2,FALSE)</f>
        <v/>
      </c>
      <c r="X42" s="211" t="str">
        <f>HLOOKUP($A41,例外!$D$1:$AH$22,月表示!X$2*2+2,FALSE)</f>
        <v/>
      </c>
      <c r="Y42" s="211" t="str">
        <f>HLOOKUP($A41,例外!$D$1:$AH$22,月表示!Y$2*2+2,FALSE)</f>
        <v/>
      </c>
      <c r="Z42" s="211" t="str">
        <f>HLOOKUP($A41,例外!$D$1:$AH$22,月表示!Z$2*2+2,FALSE)</f>
        <v/>
      </c>
      <c r="AA42" s="212" t="str">
        <f>HLOOKUP($A41,例外!$D$1:$AH$22,月表示!AA$2*2+2,FALSE)</f>
        <v/>
      </c>
      <c r="AB42" s="352"/>
      <c r="AC42" s="253"/>
      <c r="AD42" s="253"/>
      <c r="AE42" s="51"/>
      <c r="AF42" s="52"/>
      <c r="AG42">
        <f>AG41</f>
        <v>1</v>
      </c>
      <c r="AH42">
        <f>AH41</f>
        <v>10</v>
      </c>
      <c r="AI42">
        <f>AI41</f>
        <v>-10</v>
      </c>
      <c r="AK42" s="206" t="e">
        <f>HLOOKUP(A41,拘!$D$1:$AH$7,7,FALSE)</f>
        <v>#N/A</v>
      </c>
    </row>
    <row r="43" spans="1:39" ht="11.25" customHeight="1" x14ac:dyDescent="0.2">
      <c r="A43" s="381">
        <f>IF(MONTH(A41+1)=A$1,A41+1,"")</f>
        <v>45768</v>
      </c>
      <c r="B43" s="383">
        <f>A43</f>
        <v>45768</v>
      </c>
      <c r="C43" s="385">
        <f>IF(COUNTA(INDEX(休,3,DAY(A43)):INDEX(休,52,DAY(A43)))-COUNTBLANK(INDEX(休,3,DAY(A43)):INDEX(休,52,DAY(A43)))&gt;30,1,0)</f>
        <v>0</v>
      </c>
      <c r="D43" s="387" t="str">
        <f>HLOOKUP($A43,当直者,3,FALSE)</f>
        <v>長田</v>
      </c>
      <c r="E43" s="376" t="str">
        <f>HLOOKUP($A43,当直者,4,FALSE)</f>
        <v>庵</v>
      </c>
      <c r="F43" s="387" t="str">
        <f>HLOOKUP($A43,明,3,FALSE)</f>
        <v>諸田</v>
      </c>
      <c r="G43" s="376" t="str">
        <f>HLOOKUP($A43,明,4,FALSE)</f>
        <v>雨池</v>
      </c>
      <c r="H43" s="385" t="str">
        <f>IF($C43=1,HLOOKUP($A43,日勤,3,FALSE),"")</f>
        <v/>
      </c>
      <c r="I43" s="285" t="e">
        <f>HLOOKUP($A43,拘!$D$1:$AH$14,13,FALSE)</f>
        <v>#N/A</v>
      </c>
      <c r="J43" s="379" t="str">
        <f t="shared" ref="J43:S43" si="21">IFERROR(IF($C43=1,"※",HLOOKUP($A43,休,J$2+2,FALSE)),"")</f>
        <v>澤野</v>
      </c>
      <c r="K43" s="373" t="str">
        <f t="shared" si="21"/>
        <v>別所</v>
      </c>
      <c r="L43" s="373" t="str">
        <f t="shared" si="21"/>
        <v/>
      </c>
      <c r="M43" s="373" t="str">
        <f t="shared" si="21"/>
        <v/>
      </c>
      <c r="N43" s="373" t="str">
        <f t="shared" si="21"/>
        <v/>
      </c>
      <c r="O43" s="373" t="str">
        <f t="shared" si="21"/>
        <v/>
      </c>
      <c r="P43" s="373" t="str">
        <f t="shared" si="21"/>
        <v/>
      </c>
      <c r="Q43" s="373" t="str">
        <f t="shared" si="21"/>
        <v/>
      </c>
      <c r="R43" s="373" t="str">
        <f t="shared" si="21"/>
        <v/>
      </c>
      <c r="S43" s="375" t="str">
        <f t="shared" si="21"/>
        <v/>
      </c>
      <c r="T43" s="371" t="str">
        <f>IFERROR(VLOOKUP(A43,[1]らいふクリニック!$D:$F,3,FALSE),"")</f>
        <v/>
      </c>
      <c r="U43" s="207" t="str">
        <f>HLOOKUP($A43,例外!$D$1:$AH$22,月表示!U$2*2+1,FALSE)</f>
        <v/>
      </c>
      <c r="V43" s="208" t="str">
        <f>HLOOKUP($A43,例外!$D$1:$AH$22,月表示!V$2*2+1,FALSE)</f>
        <v/>
      </c>
      <c r="W43" s="208" t="str">
        <f>HLOOKUP($A43,例外!$D$1:$AH$22,月表示!W$2*2+1,FALSE)</f>
        <v/>
      </c>
      <c r="X43" s="208" t="str">
        <f>HLOOKUP($A43,例外!$D$1:$AH$22,月表示!X$2*2+1,FALSE)</f>
        <v/>
      </c>
      <c r="Y43" s="208" t="str">
        <f>HLOOKUP($A43,例外!$D$1:$AH$22,月表示!Y$2*2+1,FALSE)</f>
        <v/>
      </c>
      <c r="Z43" s="208" t="str">
        <f>HLOOKUP($A43,例外!$D$1:$AH$22,月表示!Z$2*2+1,FALSE)</f>
        <v/>
      </c>
      <c r="AA43" s="209" t="str">
        <f>HLOOKUP($A43,例外!$D$1:$AH$22,月表示!AA$2*2+1,FALSE)</f>
        <v/>
      </c>
      <c r="AB43" s="339"/>
      <c r="AC43" s="353"/>
      <c r="AD43" s="351"/>
      <c r="AE43" s="257"/>
      <c r="AF43" s="258"/>
      <c r="AG43">
        <f>WEEKDAY(A43,1)</f>
        <v>2</v>
      </c>
      <c r="AH43">
        <f>COUNTA(J43:S43)-COUNTBLANK(J43:S43)+COUNTA(U43:AA43)-COUNTBLANK(U43:AA43)</f>
        <v>2</v>
      </c>
      <c r="AI43">
        <f>VLOOKUP(AG43,$AO$3:$AP$9,2,FALSE)-AH43</f>
        <v>0</v>
      </c>
      <c r="AK43" s="274" t="e">
        <f>HLOOKUP(A43,拘!$D$1:$AH$7,6,FALSE)</f>
        <v>#N/A</v>
      </c>
      <c r="AM43">
        <f>COUNTA(J43:S43)-COUNTBLANK(J43:S43)+COUNTA(U43:AA43)-COUNTBLANK(U43:AA43)</f>
        <v>2</v>
      </c>
    </row>
    <row r="44" spans="1:39" x14ac:dyDescent="0.2">
      <c r="A44" s="381"/>
      <c r="B44" s="383"/>
      <c r="C44" s="393"/>
      <c r="D44" s="394"/>
      <c r="E44" s="377"/>
      <c r="F44" s="394"/>
      <c r="G44" s="377"/>
      <c r="H44" s="393"/>
      <c r="I44" s="286" t="e">
        <f>HLOOKUP($A43,拘!$D$1:$AH$14,14,FALSE)</f>
        <v>#N/A</v>
      </c>
      <c r="J44" s="379"/>
      <c r="K44" s="373"/>
      <c r="L44" s="373"/>
      <c r="M44" s="373"/>
      <c r="N44" s="373"/>
      <c r="O44" s="373"/>
      <c r="P44" s="373"/>
      <c r="Q44" s="373"/>
      <c r="R44" s="373"/>
      <c r="S44" s="375"/>
      <c r="T44" s="392"/>
      <c r="U44" s="210" t="str">
        <f>HLOOKUP($A43,例外!$D$1:$AH$22,月表示!U$2*2+2,FALSE)</f>
        <v/>
      </c>
      <c r="V44" s="211" t="str">
        <f>HLOOKUP($A43,例外!$D$1:$AH$22,月表示!V$2*2+2,FALSE)</f>
        <v/>
      </c>
      <c r="W44" s="211" t="str">
        <f>HLOOKUP($A43,例外!$D$1:$AH$22,月表示!W$2*2+2,FALSE)</f>
        <v/>
      </c>
      <c r="X44" s="211" t="str">
        <f>HLOOKUP($A43,例外!$D$1:$AH$22,月表示!X$2*2+2,FALSE)</f>
        <v/>
      </c>
      <c r="Y44" s="211" t="str">
        <f>HLOOKUP($A43,例外!$D$1:$AH$22,月表示!Y$2*2+2,FALSE)</f>
        <v/>
      </c>
      <c r="Z44" s="211" t="str">
        <f>HLOOKUP($A43,例外!$D$1:$AH$22,月表示!Z$2*2+2,FALSE)</f>
        <v/>
      </c>
      <c r="AA44" s="212" t="str">
        <f>HLOOKUP($A43,例外!$D$1:$AH$22,月表示!AA$2*2+2,FALSE)</f>
        <v/>
      </c>
      <c r="AB44" s="352"/>
      <c r="AC44" s="352"/>
      <c r="AD44" s="352"/>
      <c r="AE44" s="254"/>
      <c r="AF44" s="255"/>
      <c r="AG44">
        <f>AG43</f>
        <v>2</v>
      </c>
      <c r="AH44">
        <f>AH43</f>
        <v>2</v>
      </c>
      <c r="AI44">
        <f>AI43</f>
        <v>0</v>
      </c>
      <c r="AK44" s="206" t="e">
        <f>HLOOKUP(A43,拘!$D$1:$AH$7,7,FALSE)</f>
        <v>#N/A</v>
      </c>
    </row>
    <row r="45" spans="1:39" x14ac:dyDescent="0.2">
      <c r="A45" s="381">
        <f>IF(MONTH(A43+1)=A$1,A43+1,"")</f>
        <v>45769</v>
      </c>
      <c r="B45" s="383">
        <f>A45</f>
        <v>45769</v>
      </c>
      <c r="C45" s="385">
        <f>IF(COUNTA(INDEX(休,3,DAY(A45)):INDEX(休,52,DAY(A45)))-COUNTBLANK(INDEX(休,3,DAY(A45)):INDEX(休,52,DAY(A45)))&gt;30,1,0)</f>
        <v>0</v>
      </c>
      <c r="D45" s="387" t="str">
        <f>HLOOKUP($A45,当直者,3,FALSE)</f>
        <v>南</v>
      </c>
      <c r="E45" s="376" t="str">
        <f>HLOOKUP($A45,当直者,4,FALSE)</f>
        <v>袋</v>
      </c>
      <c r="F45" s="387" t="str">
        <f>HLOOKUP($A45,明,3,FALSE)</f>
        <v>長田</v>
      </c>
      <c r="G45" s="376" t="str">
        <f>HLOOKUP($A45,明,4,FALSE)</f>
        <v>庵</v>
      </c>
      <c r="H45" s="385" t="str">
        <f>IF($C45=1,HLOOKUP($A45,日勤,3,FALSE),"")</f>
        <v/>
      </c>
      <c r="I45" s="285" t="e">
        <f>HLOOKUP($A45,拘!$D$1:$AH$14,13,FALSE)</f>
        <v>#N/A</v>
      </c>
      <c r="J45" s="379" t="str">
        <f t="shared" ref="J45:S45" si="22">IFERROR(IF($C45=1,"※",HLOOKUP($A45,休,J$2+2,FALSE)),"")</f>
        <v>諸田</v>
      </c>
      <c r="K45" s="373" t="str">
        <f t="shared" si="22"/>
        <v>雨池</v>
      </c>
      <c r="L45" s="373" t="str">
        <f t="shared" si="22"/>
        <v/>
      </c>
      <c r="M45" s="373" t="str">
        <f t="shared" si="22"/>
        <v/>
      </c>
      <c r="N45" s="373" t="str">
        <f t="shared" si="22"/>
        <v/>
      </c>
      <c r="O45" s="373" t="str">
        <f t="shared" si="22"/>
        <v/>
      </c>
      <c r="P45" s="373" t="str">
        <f t="shared" si="22"/>
        <v/>
      </c>
      <c r="Q45" s="373" t="str">
        <f t="shared" si="22"/>
        <v/>
      </c>
      <c r="R45" s="373" t="str">
        <f t="shared" si="22"/>
        <v/>
      </c>
      <c r="S45" s="375" t="str">
        <f t="shared" si="22"/>
        <v/>
      </c>
      <c r="T45" s="371" t="str">
        <f>IFERROR(VLOOKUP(A45,[1]らいふクリニック!$D:$F,3,FALSE),"")</f>
        <v/>
      </c>
      <c r="U45" s="207" t="str">
        <f>HLOOKUP($A45,例外!$D$1:$AH$22,月表示!U$2*2+1,FALSE)</f>
        <v/>
      </c>
      <c r="V45" s="208" t="str">
        <f>HLOOKUP($A45,例外!$D$1:$AH$22,月表示!V$2*2+1,FALSE)</f>
        <v/>
      </c>
      <c r="W45" s="208" t="str">
        <f>HLOOKUP($A45,例外!$D$1:$AH$22,月表示!W$2*2+1,FALSE)</f>
        <v/>
      </c>
      <c r="X45" s="208" t="str">
        <f>HLOOKUP($A45,例外!$D$1:$AH$22,月表示!X$2*2+1,FALSE)</f>
        <v/>
      </c>
      <c r="Y45" s="208" t="str">
        <f>HLOOKUP($A45,例外!$D$1:$AH$22,月表示!Y$2*2+1,FALSE)</f>
        <v/>
      </c>
      <c r="Z45" s="208" t="str">
        <f>HLOOKUP($A45,例外!$D$1:$AH$22,月表示!Z$2*2+1,FALSE)</f>
        <v/>
      </c>
      <c r="AA45" s="209" t="str">
        <f>HLOOKUP($A45,例外!$D$1:$AH$22,月表示!AA$2*2+1,FALSE)</f>
        <v/>
      </c>
      <c r="AB45" s="339"/>
      <c r="AC45" s="340"/>
      <c r="AD45" s="341"/>
      <c r="AE45" s="54"/>
      <c r="AF45" s="55"/>
      <c r="AG45">
        <f>WEEKDAY(A45,1)</f>
        <v>3</v>
      </c>
      <c r="AH45">
        <f>COUNTA(J45:S45)-COUNTBLANK(J45:S45)+COUNTA(U45:AA45)-COUNTBLANK(U45:AA45)</f>
        <v>2</v>
      </c>
      <c r="AI45">
        <f>VLOOKUP(AG45,$AO$3:$AP$9,2,FALSE)-AH45</f>
        <v>0</v>
      </c>
      <c r="AK45" s="274" t="e">
        <f>HLOOKUP(A45,拘!$D$1:$AH$7,6,FALSE)</f>
        <v>#N/A</v>
      </c>
      <c r="AM45">
        <f>COUNTA(J45:S45)-COUNTBLANK(J45:S45)+COUNTA(U45:AA45)-COUNTBLANK(U45:AA45)</f>
        <v>2</v>
      </c>
    </row>
    <row r="46" spans="1:39" x14ac:dyDescent="0.2">
      <c r="A46" s="381"/>
      <c r="B46" s="383"/>
      <c r="C46" s="393"/>
      <c r="D46" s="394"/>
      <c r="E46" s="377"/>
      <c r="F46" s="394"/>
      <c r="G46" s="377"/>
      <c r="H46" s="393"/>
      <c r="I46" s="286" t="e">
        <f>HLOOKUP($A45,拘!$D$1:$AH$14,14,FALSE)</f>
        <v>#N/A</v>
      </c>
      <c r="J46" s="379"/>
      <c r="K46" s="373"/>
      <c r="L46" s="373"/>
      <c r="M46" s="373"/>
      <c r="N46" s="373"/>
      <c r="O46" s="373"/>
      <c r="P46" s="373"/>
      <c r="Q46" s="373"/>
      <c r="R46" s="373"/>
      <c r="S46" s="375"/>
      <c r="T46" s="392"/>
      <c r="U46" s="210" t="str">
        <f>HLOOKUP($A45,例外!$D$1:$AH$22,月表示!U$2*2+2,FALSE)</f>
        <v/>
      </c>
      <c r="V46" s="211" t="str">
        <f>HLOOKUP($A45,例外!$D$1:$AH$22,月表示!V$2*2+2,FALSE)</f>
        <v/>
      </c>
      <c r="W46" s="211" t="str">
        <f>HLOOKUP($A45,例外!$D$1:$AH$22,月表示!W$2*2+2,FALSE)</f>
        <v/>
      </c>
      <c r="X46" s="211" t="str">
        <f>HLOOKUP($A45,例外!$D$1:$AH$22,月表示!X$2*2+2,FALSE)</f>
        <v/>
      </c>
      <c r="Y46" s="211" t="str">
        <f>HLOOKUP($A45,例外!$D$1:$AH$22,月表示!Y$2*2+2,FALSE)</f>
        <v/>
      </c>
      <c r="Z46" s="211" t="str">
        <f>HLOOKUP($A45,例外!$D$1:$AH$22,月表示!Z$2*2+2,FALSE)</f>
        <v/>
      </c>
      <c r="AA46" s="212" t="str">
        <f>HLOOKUP($A45,例外!$D$1:$AH$22,月表示!AA$2*2+2,FALSE)</f>
        <v/>
      </c>
      <c r="AB46" s="352"/>
      <c r="AC46" s="352"/>
      <c r="AD46" s="352"/>
      <c r="AE46" s="51"/>
      <c r="AF46" s="52"/>
      <c r="AG46">
        <f>AG45</f>
        <v>3</v>
      </c>
      <c r="AH46">
        <f>AH45</f>
        <v>2</v>
      </c>
      <c r="AI46">
        <f>AI45</f>
        <v>0</v>
      </c>
      <c r="AK46" s="206" t="e">
        <f>HLOOKUP(A45,拘!$D$1:$AH$7,7,FALSE)</f>
        <v>#N/A</v>
      </c>
    </row>
    <row r="47" spans="1:39" x14ac:dyDescent="0.2">
      <c r="A47" s="381">
        <f>IF(MONTH(A45+1)=A$1,A45+1,"")</f>
        <v>45770</v>
      </c>
      <c r="B47" s="383">
        <f>A47</f>
        <v>45770</v>
      </c>
      <c r="C47" s="385">
        <f>IF(COUNTA(INDEX(休,3,DAY(A47)):INDEX(休,52,DAY(A47)))-COUNTBLANK(INDEX(休,3,DAY(A47)):INDEX(休,52,DAY(A47)))&gt;30,1,0)</f>
        <v>0</v>
      </c>
      <c r="D47" s="387" t="str">
        <f>HLOOKUP($A47,当直者,3,FALSE)</f>
        <v>山本</v>
      </c>
      <c r="E47" s="376" t="str">
        <f>HLOOKUP($A47,当直者,4,FALSE)</f>
        <v>西郡</v>
      </c>
      <c r="F47" s="387" t="str">
        <f>HLOOKUP($A47,明,3,FALSE)</f>
        <v>南</v>
      </c>
      <c r="G47" s="376" t="str">
        <f>HLOOKUP($A47,明,4,FALSE)</f>
        <v>袋</v>
      </c>
      <c r="H47" s="378" t="str">
        <f>IFERROR(IF($C47=1,HLOOKUP($A47,日勤,3,FALSE),""),"")</f>
        <v/>
      </c>
      <c r="I47" s="285" t="e">
        <f>HLOOKUP($A47,拘!$D$1:$AH$14,13,FALSE)</f>
        <v>#N/A</v>
      </c>
      <c r="J47" s="379" t="str">
        <f t="shared" ref="J47:S47" si="23">IFERROR(IF($C47=1,"※",HLOOKUP($A47,休,J$2+2,FALSE)),"")</f>
        <v/>
      </c>
      <c r="K47" s="373" t="str">
        <f t="shared" si="23"/>
        <v/>
      </c>
      <c r="L47" s="373" t="str">
        <f t="shared" si="23"/>
        <v/>
      </c>
      <c r="M47" s="373" t="str">
        <f t="shared" si="23"/>
        <v/>
      </c>
      <c r="N47" s="373" t="str">
        <f t="shared" si="23"/>
        <v/>
      </c>
      <c r="O47" s="373" t="str">
        <f t="shared" si="23"/>
        <v/>
      </c>
      <c r="P47" s="373" t="str">
        <f t="shared" si="23"/>
        <v/>
      </c>
      <c r="Q47" s="373" t="str">
        <f t="shared" si="23"/>
        <v/>
      </c>
      <c r="R47" s="373" t="str">
        <f t="shared" si="23"/>
        <v/>
      </c>
      <c r="S47" s="375" t="str">
        <f t="shared" si="23"/>
        <v/>
      </c>
      <c r="T47" s="371" t="str">
        <f>IFERROR(VLOOKUP(A47,[1]らいふクリニック!$D:$F,3,FALSE),"")</f>
        <v/>
      </c>
      <c r="U47" s="207" t="str">
        <f>HLOOKUP($A47,例外!$D$1:$AH$22,月表示!U$2*2+1,FALSE)</f>
        <v/>
      </c>
      <c r="V47" s="208" t="str">
        <f>HLOOKUP($A47,例外!$D$1:$AH$22,月表示!V$2*2+1,FALSE)</f>
        <v/>
      </c>
      <c r="W47" s="208" t="str">
        <f>HLOOKUP($A47,例外!$D$1:$AH$22,月表示!W$2*2+1,FALSE)</f>
        <v/>
      </c>
      <c r="X47" s="208" t="str">
        <f>HLOOKUP($A47,例外!$D$1:$AH$22,月表示!X$2*2+1,FALSE)</f>
        <v/>
      </c>
      <c r="Y47" s="208" t="str">
        <f>HLOOKUP($A47,例外!$D$1:$AH$22,月表示!Y$2*2+1,FALSE)</f>
        <v/>
      </c>
      <c r="Z47" s="208" t="str">
        <f>HLOOKUP($A47,例外!$D$1:$AH$22,月表示!Z$2*2+1,FALSE)</f>
        <v/>
      </c>
      <c r="AA47" s="209" t="str">
        <f>HLOOKUP($A47,例外!$D$1:$AH$22,月表示!AA$2*2+1,FALSE)</f>
        <v/>
      </c>
      <c r="AB47" s="339"/>
      <c r="AC47" s="306"/>
      <c r="AD47" s="257"/>
      <c r="AE47" s="257"/>
      <c r="AF47" s="258"/>
      <c r="AG47">
        <f>WEEKDAY(A47,1)</f>
        <v>4</v>
      </c>
      <c r="AH47">
        <f>COUNTA(J47:S47)-COUNTBLANK(J47:S47)+COUNTA(U47:AA47)-COUNTBLANK(U47:AA47)</f>
        <v>0</v>
      </c>
      <c r="AI47">
        <f>VLOOKUP(AG47,$AO$3:$AP$9,2,FALSE)-AH47</f>
        <v>2</v>
      </c>
      <c r="AK47" s="274" t="e">
        <f>HLOOKUP(A47,拘!$D$1:$AH$7,6,FALSE)</f>
        <v>#N/A</v>
      </c>
      <c r="AM47">
        <f>COUNTA(J47:S47)-COUNTBLANK(J47:S47)+COUNTA(U47:AA47)-COUNTBLANK(U47:AA47)</f>
        <v>0</v>
      </c>
    </row>
    <row r="48" spans="1:39" x14ac:dyDescent="0.2">
      <c r="A48" s="381"/>
      <c r="B48" s="383"/>
      <c r="C48" s="393"/>
      <c r="D48" s="394"/>
      <c r="E48" s="377"/>
      <c r="F48" s="394"/>
      <c r="G48" s="377"/>
      <c r="H48" s="378"/>
      <c r="I48" s="286" t="e">
        <f>HLOOKUP($A47,拘!$D$1:$AH$14,14,FALSE)</f>
        <v>#N/A</v>
      </c>
      <c r="J48" s="379"/>
      <c r="K48" s="373"/>
      <c r="L48" s="373"/>
      <c r="M48" s="373"/>
      <c r="N48" s="373"/>
      <c r="O48" s="373"/>
      <c r="P48" s="373"/>
      <c r="Q48" s="373"/>
      <c r="R48" s="373"/>
      <c r="S48" s="375"/>
      <c r="T48" s="392"/>
      <c r="U48" s="210" t="str">
        <f>HLOOKUP($A47,例外!$D$1:$AH$22,月表示!U$2*2+2,FALSE)</f>
        <v/>
      </c>
      <c r="V48" s="211" t="str">
        <f>HLOOKUP($A47,例外!$D$1:$AH$22,月表示!V$2*2+2,FALSE)</f>
        <v/>
      </c>
      <c r="W48" s="211" t="str">
        <f>HLOOKUP($A47,例外!$D$1:$AH$22,月表示!W$2*2+2,FALSE)</f>
        <v/>
      </c>
      <c r="X48" s="211" t="str">
        <f>HLOOKUP($A47,例外!$D$1:$AH$22,月表示!X$2*2+2,FALSE)</f>
        <v/>
      </c>
      <c r="Y48" s="211" t="str">
        <f>HLOOKUP($A47,例外!$D$1:$AH$22,月表示!Y$2*2+2,FALSE)</f>
        <v/>
      </c>
      <c r="Z48" s="211" t="str">
        <f>HLOOKUP($A47,例外!$D$1:$AH$22,月表示!Z$2*2+2,FALSE)</f>
        <v/>
      </c>
      <c r="AA48" s="212" t="str">
        <f>HLOOKUP($A47,例外!$D$1:$AH$22,月表示!AA$2*2+2,FALSE)</f>
        <v/>
      </c>
      <c r="AB48" s="356"/>
      <c r="AC48" s="303"/>
      <c r="AD48" s="254"/>
      <c r="AE48" s="254"/>
      <c r="AF48" s="255"/>
      <c r="AG48">
        <f>AG47</f>
        <v>4</v>
      </c>
      <c r="AH48">
        <f>AH47</f>
        <v>0</v>
      </c>
      <c r="AI48">
        <f>AI47</f>
        <v>2</v>
      </c>
      <c r="AK48" s="206" t="e">
        <f>HLOOKUP(A47,拘!$D$1:$AH$7,7,FALSE)</f>
        <v>#N/A</v>
      </c>
    </row>
    <row r="49" spans="1:39" x14ac:dyDescent="0.2">
      <c r="A49" s="381">
        <f>IF(MONTH(A47+1)=A$1,A47+1,"")</f>
        <v>45771</v>
      </c>
      <c r="B49" s="383">
        <f>A49</f>
        <v>45771</v>
      </c>
      <c r="C49" s="385">
        <f>IF(COUNTA(INDEX(休,3,DAY(A49)):INDEX(休,52,DAY(A49)))-COUNTBLANK(INDEX(休,3,DAY(A49)):INDEX(休,52,DAY(A49)))&gt;30,1,0)</f>
        <v>0</v>
      </c>
      <c r="D49" s="387" t="str">
        <f>HLOOKUP($A49,当直者,3,FALSE)</f>
        <v>加藤</v>
      </c>
      <c r="E49" s="376" t="str">
        <f>HLOOKUP($A49,当直者,4,FALSE)</f>
        <v/>
      </c>
      <c r="F49" s="387" t="str">
        <f>HLOOKUP($A49,明,3,FALSE)</f>
        <v>山本</v>
      </c>
      <c r="G49" s="376" t="str">
        <f>HLOOKUP($A49,明,4,FALSE)</f>
        <v>西郡</v>
      </c>
      <c r="H49" s="378" t="str">
        <f>IFERROR(IF($C49=1,HLOOKUP($A49,日勤,3,FALSE),""),"")</f>
        <v/>
      </c>
      <c r="I49" s="285" t="e">
        <f>HLOOKUP($A49,拘!$D$1:$AH$14,13,FALSE)</f>
        <v>#N/A</v>
      </c>
      <c r="J49" s="379" t="str">
        <f t="shared" ref="J49:S49" si="24">IFERROR(IF($C49=1,"※",HLOOKUP($A49,休,J$2+2,FALSE)),"")</f>
        <v/>
      </c>
      <c r="K49" s="373" t="str">
        <f t="shared" si="24"/>
        <v/>
      </c>
      <c r="L49" s="373" t="str">
        <f t="shared" si="24"/>
        <v/>
      </c>
      <c r="M49" s="373" t="str">
        <f t="shared" si="24"/>
        <v/>
      </c>
      <c r="N49" s="373" t="str">
        <f t="shared" si="24"/>
        <v/>
      </c>
      <c r="O49" s="373" t="str">
        <f t="shared" si="24"/>
        <v/>
      </c>
      <c r="P49" s="373" t="str">
        <f t="shared" si="24"/>
        <v/>
      </c>
      <c r="Q49" s="373" t="str">
        <f t="shared" si="24"/>
        <v/>
      </c>
      <c r="R49" s="373" t="str">
        <f t="shared" si="24"/>
        <v/>
      </c>
      <c r="S49" s="375" t="str">
        <f t="shared" si="24"/>
        <v/>
      </c>
      <c r="T49" s="371" t="str">
        <f>IFERROR(VLOOKUP(A49,[1]らいふクリニック!$D:$F,3,FALSE),"")</f>
        <v/>
      </c>
      <c r="U49" s="207" t="str">
        <f>HLOOKUP($A49,例外!$D$1:$AH$22,月表示!U$2*2+1,FALSE)</f>
        <v/>
      </c>
      <c r="V49" s="208" t="str">
        <f>HLOOKUP($A49,例外!$D$1:$AH$22,月表示!V$2*2+1,FALSE)</f>
        <v/>
      </c>
      <c r="W49" s="208" t="str">
        <f>HLOOKUP($A49,例外!$D$1:$AH$22,月表示!W$2*2+1,FALSE)</f>
        <v/>
      </c>
      <c r="X49" s="208" t="str">
        <f>HLOOKUP($A49,例外!$D$1:$AH$22,月表示!X$2*2+1,FALSE)</f>
        <v/>
      </c>
      <c r="Y49" s="208" t="str">
        <f>HLOOKUP($A49,例外!$D$1:$AH$22,月表示!Y$2*2+1,FALSE)</f>
        <v/>
      </c>
      <c r="Z49" s="208" t="str">
        <f>HLOOKUP($A49,例外!$D$1:$AH$22,月表示!Z$2*2+1,FALSE)</f>
        <v/>
      </c>
      <c r="AA49" s="209" t="str">
        <f>HLOOKUP($A49,例外!$D$1:$AH$22,月表示!AA$2*2+1,FALSE)</f>
        <v/>
      </c>
      <c r="AB49" s="339"/>
      <c r="AC49" s="304"/>
      <c r="AD49" s="54"/>
      <c r="AE49" s="54"/>
      <c r="AF49" s="55"/>
      <c r="AG49">
        <f>WEEKDAY(A49,1)</f>
        <v>5</v>
      </c>
      <c r="AH49">
        <f>COUNTA(J49:S49)-COUNTBLANK(J49:S49)+COUNTA(U49:AA49)-COUNTBLANK(U49:AA49)</f>
        <v>0</v>
      </c>
      <c r="AI49">
        <f>VLOOKUP(AG49,$AO$3:$AP$9,2,FALSE)-AH49</f>
        <v>2</v>
      </c>
      <c r="AK49" s="274" t="e">
        <f>HLOOKUP(A49,拘!$D$1:$AH$7,6,FALSE)</f>
        <v>#N/A</v>
      </c>
      <c r="AM49">
        <f>COUNTA(J49:S49)-COUNTBLANK(J49:S49)+COUNTA(U49:AA49)-COUNTBLANK(U49:AA49)</f>
        <v>0</v>
      </c>
    </row>
    <row r="50" spans="1:39" x14ac:dyDescent="0.2">
      <c r="A50" s="381"/>
      <c r="B50" s="383"/>
      <c r="C50" s="393"/>
      <c r="D50" s="394"/>
      <c r="E50" s="377"/>
      <c r="F50" s="394"/>
      <c r="G50" s="377"/>
      <c r="H50" s="378"/>
      <c r="I50" s="286" t="e">
        <f>HLOOKUP($A49,拘!$D$1:$AH$14,14,FALSE)</f>
        <v>#N/A</v>
      </c>
      <c r="J50" s="379"/>
      <c r="K50" s="373"/>
      <c r="L50" s="373"/>
      <c r="M50" s="373"/>
      <c r="N50" s="373"/>
      <c r="O50" s="373"/>
      <c r="P50" s="373"/>
      <c r="Q50" s="373"/>
      <c r="R50" s="373"/>
      <c r="S50" s="375"/>
      <c r="T50" s="392"/>
      <c r="U50" s="210" t="str">
        <f>HLOOKUP($A49,例外!$D$1:$AH$22,月表示!U$2*2+2,FALSE)</f>
        <v/>
      </c>
      <c r="V50" s="211" t="str">
        <f>HLOOKUP($A49,例外!$D$1:$AH$22,月表示!V$2*2+2,FALSE)</f>
        <v/>
      </c>
      <c r="W50" s="211" t="str">
        <f>HLOOKUP($A49,例外!$D$1:$AH$22,月表示!W$2*2+2,FALSE)</f>
        <v/>
      </c>
      <c r="X50" s="211" t="str">
        <f>HLOOKUP($A49,例外!$D$1:$AH$22,月表示!X$2*2+2,FALSE)</f>
        <v/>
      </c>
      <c r="Y50" s="211" t="str">
        <f>HLOOKUP($A49,例外!$D$1:$AH$22,月表示!Y$2*2+2,FALSE)</f>
        <v/>
      </c>
      <c r="Z50" s="211" t="str">
        <f>HLOOKUP($A49,例外!$D$1:$AH$22,月表示!Z$2*2+2,FALSE)</f>
        <v/>
      </c>
      <c r="AA50" s="212" t="str">
        <f>HLOOKUP($A49,例外!$D$1:$AH$22,月表示!AA$2*2+2,FALSE)</f>
        <v/>
      </c>
      <c r="AB50" s="356"/>
      <c r="AC50" s="305"/>
      <c r="AD50" s="51"/>
      <c r="AE50" s="51"/>
      <c r="AF50" s="52"/>
      <c r="AG50">
        <f>AG49</f>
        <v>5</v>
      </c>
      <c r="AH50">
        <f>AH49</f>
        <v>0</v>
      </c>
      <c r="AI50">
        <f>AI49</f>
        <v>2</v>
      </c>
      <c r="AK50" s="206" t="e">
        <f>HLOOKUP(A49,拘!$D$1:$AH$7,7,FALSE)</f>
        <v>#N/A</v>
      </c>
    </row>
    <row r="51" spans="1:39" x14ac:dyDescent="0.2">
      <c r="A51" s="381">
        <f>IF(MONTH(A49+1)=A$1,A49+1,"")</f>
        <v>45772</v>
      </c>
      <c r="B51" s="383">
        <f>A51</f>
        <v>45772</v>
      </c>
      <c r="C51" s="385">
        <f>IF(COUNTA(INDEX(休,3,DAY(A51)):INDEX(休,52,DAY(A51)))-COUNTBLANK(INDEX(休,3,DAY(A51)):INDEX(休,52,DAY(A51)))&gt;30,1,0)</f>
        <v>0</v>
      </c>
      <c r="D51" s="387" t="str">
        <f>HLOOKUP($A51,当直者,3,FALSE)</f>
        <v>大橋</v>
      </c>
      <c r="E51" s="376" t="str">
        <f>HLOOKUP($A51,当直者,4,FALSE)</f>
        <v>福知</v>
      </c>
      <c r="F51" s="387" t="str">
        <f>HLOOKUP($A51,明,3,FALSE)</f>
        <v>加藤</v>
      </c>
      <c r="G51" s="376" t="str">
        <f>HLOOKUP($A51,明,4,FALSE)</f>
        <v/>
      </c>
      <c r="H51" s="378" t="str">
        <f>IFERROR(IF($C51=1,HLOOKUP($A51,日勤,3,FALSE),""),"")</f>
        <v/>
      </c>
      <c r="I51" s="285" t="e">
        <f>HLOOKUP($A51,拘!$D$1:$AH$14,13,FALSE)</f>
        <v>#N/A</v>
      </c>
      <c r="J51" s="379" t="str">
        <f t="shared" ref="J51:S51" si="25">IFERROR(IF($C51=1,"※",HLOOKUP($A51,休,J$2+2,FALSE)),"")</f>
        <v/>
      </c>
      <c r="K51" s="373" t="str">
        <f t="shared" si="25"/>
        <v/>
      </c>
      <c r="L51" s="373" t="str">
        <f t="shared" si="25"/>
        <v/>
      </c>
      <c r="M51" s="373" t="str">
        <f t="shared" si="25"/>
        <v/>
      </c>
      <c r="N51" s="373" t="str">
        <f t="shared" si="25"/>
        <v/>
      </c>
      <c r="O51" s="373" t="str">
        <f t="shared" si="25"/>
        <v/>
      </c>
      <c r="P51" s="373" t="str">
        <f t="shared" si="25"/>
        <v/>
      </c>
      <c r="Q51" s="373" t="str">
        <f t="shared" si="25"/>
        <v/>
      </c>
      <c r="R51" s="373" t="str">
        <f t="shared" si="25"/>
        <v/>
      </c>
      <c r="S51" s="375" t="str">
        <f t="shared" si="25"/>
        <v/>
      </c>
      <c r="T51" s="371" t="str">
        <f>IFERROR(VLOOKUP(A51,[1]らいふクリニック!$D:$F,3,FALSE),"")</f>
        <v/>
      </c>
      <c r="U51" s="207" t="str">
        <f>HLOOKUP($A51,例外!$D$1:$AH$22,月表示!U$2*2+1,FALSE)</f>
        <v/>
      </c>
      <c r="V51" s="208" t="str">
        <f>HLOOKUP($A51,例外!$D$1:$AH$22,月表示!V$2*2+1,FALSE)</f>
        <v/>
      </c>
      <c r="W51" s="208" t="str">
        <f>HLOOKUP($A51,例外!$D$1:$AH$22,月表示!W$2*2+1,FALSE)</f>
        <v/>
      </c>
      <c r="X51" s="208" t="str">
        <f>HLOOKUP($A51,例外!$D$1:$AH$22,月表示!X$2*2+1,FALSE)</f>
        <v/>
      </c>
      <c r="Y51" s="208" t="str">
        <f>HLOOKUP($A51,例外!$D$1:$AH$22,月表示!Y$2*2+1,FALSE)</f>
        <v/>
      </c>
      <c r="Z51" s="208" t="str">
        <f>HLOOKUP($A51,例外!$D$1:$AH$22,月表示!Z$2*2+1,FALSE)</f>
        <v/>
      </c>
      <c r="AA51" s="209" t="str">
        <f>HLOOKUP($A51,例外!$D$1:$AH$22,月表示!AA$2*2+1,FALSE)</f>
        <v/>
      </c>
      <c r="AB51" s="339" t="s">
        <v>110</v>
      </c>
      <c r="AC51" s="353"/>
      <c r="AD51" s="257"/>
      <c r="AE51" s="257"/>
      <c r="AF51" s="258"/>
      <c r="AG51">
        <f>WEEKDAY(A51,1)</f>
        <v>6</v>
      </c>
      <c r="AH51">
        <f>COUNTA(J51:S51)-COUNTBLANK(J51:S51)+COUNTA(U51:AA51)-COUNTBLANK(U51:AA51)</f>
        <v>0</v>
      </c>
      <c r="AI51">
        <f>VLOOKUP(AG51,$AO$3:$AP$9,2,FALSE)-AH51</f>
        <v>2</v>
      </c>
      <c r="AK51" s="274" t="e">
        <f>HLOOKUP(A51,拘!$D$1:$AH$7,6,FALSE)</f>
        <v>#N/A</v>
      </c>
      <c r="AM51">
        <f>COUNTA(J51:S51)-COUNTBLANK(J51:S51)+COUNTA(U51:AA51)-COUNTBLANK(U51:AA51)</f>
        <v>0</v>
      </c>
    </row>
    <row r="52" spans="1:39" x14ac:dyDescent="0.2">
      <c r="A52" s="381"/>
      <c r="B52" s="383"/>
      <c r="C52" s="393"/>
      <c r="D52" s="394"/>
      <c r="E52" s="377"/>
      <c r="F52" s="394"/>
      <c r="G52" s="377"/>
      <c r="H52" s="378"/>
      <c r="I52" s="286" t="e">
        <f>HLOOKUP($A51,拘!$D$1:$AH$14,14,FALSE)</f>
        <v>#N/A</v>
      </c>
      <c r="J52" s="379"/>
      <c r="K52" s="373"/>
      <c r="L52" s="373"/>
      <c r="M52" s="373"/>
      <c r="N52" s="373"/>
      <c r="O52" s="373"/>
      <c r="P52" s="373"/>
      <c r="Q52" s="373"/>
      <c r="R52" s="373"/>
      <c r="S52" s="375"/>
      <c r="T52" s="392"/>
      <c r="U52" s="210" t="str">
        <f>HLOOKUP($A51,例外!$D$1:$AH$22,月表示!U$2*2+2,FALSE)</f>
        <v/>
      </c>
      <c r="V52" s="211" t="str">
        <f>HLOOKUP($A51,例外!$D$1:$AH$22,月表示!V$2*2+2,FALSE)</f>
        <v/>
      </c>
      <c r="W52" s="211" t="str">
        <f>HLOOKUP($A51,例外!$D$1:$AH$22,月表示!W$2*2+2,FALSE)</f>
        <v/>
      </c>
      <c r="X52" s="211" t="str">
        <f>HLOOKUP($A51,例外!$D$1:$AH$22,月表示!X$2*2+2,FALSE)</f>
        <v/>
      </c>
      <c r="Y52" s="211" t="str">
        <f>HLOOKUP($A51,例外!$D$1:$AH$22,月表示!Y$2*2+2,FALSE)</f>
        <v/>
      </c>
      <c r="Z52" s="211" t="str">
        <f>HLOOKUP($A51,例外!$D$1:$AH$22,月表示!Z$2*2+2,FALSE)</f>
        <v/>
      </c>
      <c r="AA52" s="212" t="str">
        <f>HLOOKUP($A51,例外!$D$1:$AH$22,月表示!AA$2*2+2,FALSE)</f>
        <v/>
      </c>
      <c r="AB52" s="352" t="s">
        <v>200</v>
      </c>
      <c r="AC52" s="352"/>
      <c r="AD52" s="254"/>
      <c r="AE52" s="254"/>
      <c r="AF52" s="255"/>
      <c r="AG52">
        <f>AG51</f>
        <v>6</v>
      </c>
      <c r="AH52">
        <f>AH51</f>
        <v>0</v>
      </c>
      <c r="AI52">
        <f>AI51</f>
        <v>2</v>
      </c>
      <c r="AK52" s="206" t="e">
        <f>HLOOKUP(A51,拘!$D$1:$AH$7,7,FALSE)</f>
        <v>#N/A</v>
      </c>
    </row>
    <row r="53" spans="1:39" x14ac:dyDescent="0.2">
      <c r="A53" s="381">
        <f>IF(MONTH(A51+1)=A$1,A51+1,"")</f>
        <v>45773</v>
      </c>
      <c r="B53" s="383">
        <f>A53</f>
        <v>45773</v>
      </c>
      <c r="C53" s="385">
        <f>IF(COUNTA(INDEX(休,3,DAY(A53)):INDEX(休,52,DAY(A53)))-COUNTBLANK(INDEX(休,3,DAY(A53)):INDEX(休,52,DAY(A53)))&gt;30,1,0)</f>
        <v>0</v>
      </c>
      <c r="D53" s="387" t="str">
        <f>HLOOKUP($A53,当直者,3,FALSE)</f>
        <v>樫田</v>
      </c>
      <c r="E53" s="376" t="str">
        <f>HLOOKUP($A53,当直者,4,FALSE)</f>
        <v>雨池</v>
      </c>
      <c r="F53" s="387" t="str">
        <f>HLOOKUP($A53,明,3,FALSE)</f>
        <v>大橋</v>
      </c>
      <c r="G53" s="376" t="str">
        <f>HLOOKUP($A53,明,4,FALSE)</f>
        <v>福知</v>
      </c>
      <c r="H53" s="378" t="str">
        <f>IFERROR(IF($C53=1,HLOOKUP($A53,日勤,3,FALSE),""),"")</f>
        <v/>
      </c>
      <c r="I53" s="285" t="e">
        <f>HLOOKUP($A53,拘!$D$1:$AH$14,13,FALSE)</f>
        <v>#N/A</v>
      </c>
      <c r="J53" s="379" t="str">
        <f t="shared" ref="J53:S53" si="26">IFERROR(IF($C53=1,"※",HLOOKUP($A53,休,J$2+2,FALSE)),"")</f>
        <v/>
      </c>
      <c r="K53" s="373" t="str">
        <f t="shared" si="26"/>
        <v/>
      </c>
      <c r="L53" s="373" t="str">
        <f t="shared" si="26"/>
        <v/>
      </c>
      <c r="M53" s="373" t="str">
        <f t="shared" si="26"/>
        <v/>
      </c>
      <c r="N53" s="373" t="str">
        <f t="shared" si="26"/>
        <v/>
      </c>
      <c r="O53" s="373" t="str">
        <f t="shared" si="26"/>
        <v/>
      </c>
      <c r="P53" s="373" t="str">
        <f t="shared" si="26"/>
        <v/>
      </c>
      <c r="Q53" s="373" t="str">
        <f t="shared" si="26"/>
        <v/>
      </c>
      <c r="R53" s="373" t="str">
        <f t="shared" si="26"/>
        <v/>
      </c>
      <c r="S53" s="375" t="str">
        <f t="shared" si="26"/>
        <v/>
      </c>
      <c r="T53" s="371" t="str">
        <f>IFERROR(VLOOKUP(A53,[1]らいふクリニック!$D:$F,3,FALSE),"")</f>
        <v/>
      </c>
      <c r="U53" s="207" t="str">
        <f>HLOOKUP($A53,例外!$D$1:$AH$22,月表示!U$2*2+1,FALSE)</f>
        <v/>
      </c>
      <c r="V53" s="208" t="str">
        <f>HLOOKUP($A53,例外!$D$1:$AH$22,月表示!V$2*2+1,FALSE)</f>
        <v/>
      </c>
      <c r="W53" s="208" t="str">
        <f>HLOOKUP($A53,例外!$D$1:$AH$22,月表示!W$2*2+1,FALSE)</f>
        <v/>
      </c>
      <c r="X53" s="208" t="str">
        <f>HLOOKUP($A53,例外!$D$1:$AH$22,月表示!X$2*2+1,FALSE)</f>
        <v/>
      </c>
      <c r="Y53" s="208" t="str">
        <f>HLOOKUP($A53,例外!$D$1:$AH$22,月表示!Y$2*2+1,FALSE)</f>
        <v/>
      </c>
      <c r="Z53" s="208" t="str">
        <f>HLOOKUP($A53,例外!$D$1:$AH$22,月表示!Z$2*2+1,FALSE)</f>
        <v/>
      </c>
      <c r="AA53" s="209" t="str">
        <f>HLOOKUP($A53,例外!$D$1:$AH$22,月表示!AA$2*2+1,FALSE)</f>
        <v/>
      </c>
      <c r="AB53" s="339"/>
      <c r="AC53" s="304"/>
      <c r="AD53" s="54"/>
      <c r="AE53" s="54"/>
      <c r="AF53" s="55"/>
      <c r="AG53">
        <f>WEEKDAY(A53,1)</f>
        <v>7</v>
      </c>
      <c r="AH53">
        <f>COUNTA(J53:S53)-COUNTBLANK(J53:S53)+COUNTA(U53:AA53)-COUNTBLANK(U53:AA53)</f>
        <v>0</v>
      </c>
      <c r="AI53">
        <f>VLOOKUP(AG53,$AO$3:$AP$9,2,FALSE)-AH53</f>
        <v>0</v>
      </c>
      <c r="AK53" s="274" t="e">
        <f>HLOOKUP(A53,拘!$D$1:$AH$7,6,FALSE)</f>
        <v>#N/A</v>
      </c>
      <c r="AM53">
        <f>COUNTA(J53:S53)-COUNTBLANK(J53:S53)+COUNTA(U53:AA53)-COUNTBLANK(U53:AA53)</f>
        <v>0</v>
      </c>
    </row>
    <row r="54" spans="1:39" x14ac:dyDescent="0.2">
      <c r="A54" s="381"/>
      <c r="B54" s="383"/>
      <c r="C54" s="393"/>
      <c r="D54" s="394"/>
      <c r="E54" s="377"/>
      <c r="F54" s="394"/>
      <c r="G54" s="377"/>
      <c r="H54" s="378"/>
      <c r="I54" s="286" t="e">
        <f>HLOOKUP($A53,拘!$D$1:$AH$14,14,FALSE)</f>
        <v>#N/A</v>
      </c>
      <c r="J54" s="379"/>
      <c r="K54" s="373"/>
      <c r="L54" s="373"/>
      <c r="M54" s="373"/>
      <c r="N54" s="373"/>
      <c r="O54" s="373"/>
      <c r="P54" s="373"/>
      <c r="Q54" s="373"/>
      <c r="R54" s="373"/>
      <c r="S54" s="375"/>
      <c r="T54" s="392"/>
      <c r="U54" s="210" t="str">
        <f>HLOOKUP($A53,例外!$D$1:$AH$22,月表示!U$2*2+2,FALSE)</f>
        <v/>
      </c>
      <c r="V54" s="211" t="str">
        <f>HLOOKUP($A53,例外!$D$1:$AH$22,月表示!V$2*2+2,FALSE)</f>
        <v/>
      </c>
      <c r="W54" s="211" t="str">
        <f>HLOOKUP($A53,例外!$D$1:$AH$22,月表示!W$2*2+2,FALSE)</f>
        <v/>
      </c>
      <c r="X54" s="211" t="str">
        <f>HLOOKUP($A53,例外!$D$1:$AH$22,月表示!X$2*2+2,FALSE)</f>
        <v/>
      </c>
      <c r="Y54" s="211" t="str">
        <f>HLOOKUP($A53,例外!$D$1:$AH$22,月表示!Y$2*2+2,FALSE)</f>
        <v/>
      </c>
      <c r="Z54" s="211" t="str">
        <f>HLOOKUP($A53,例外!$D$1:$AH$22,月表示!Z$2*2+2,FALSE)</f>
        <v/>
      </c>
      <c r="AA54" s="212" t="str">
        <f>HLOOKUP($A53,例外!$D$1:$AH$22,月表示!AA$2*2+2,FALSE)</f>
        <v/>
      </c>
      <c r="AB54" s="352"/>
      <c r="AC54" s="253"/>
      <c r="AD54" s="51"/>
      <c r="AE54" s="51"/>
      <c r="AF54" s="52"/>
      <c r="AG54">
        <f>AG53</f>
        <v>7</v>
      </c>
      <c r="AH54">
        <f>AH53</f>
        <v>0</v>
      </c>
      <c r="AI54">
        <f>AI53</f>
        <v>0</v>
      </c>
      <c r="AK54" s="206" t="e">
        <f>HLOOKUP(A53,拘!$D$1:$AH$7,7,FALSE)</f>
        <v>#N/A</v>
      </c>
    </row>
    <row r="55" spans="1:39" x14ac:dyDescent="0.2">
      <c r="A55" s="381">
        <f>IF(MONTH(A53+1)=A$1,A53+1,"")</f>
        <v>45774</v>
      </c>
      <c r="B55" s="383">
        <f>A55</f>
        <v>45774</v>
      </c>
      <c r="C55" s="385">
        <f>IF(COUNTA(INDEX(休,3,DAY(A55)):INDEX(休,52,DAY(A55)))-COUNTBLANK(INDEX(休,3,DAY(A55)):INDEX(休,52,DAY(A55)))&gt;30,1,0)</f>
        <v>1</v>
      </c>
      <c r="D55" s="387" t="str">
        <f>HLOOKUP($A55,当直者,3,FALSE)</f>
        <v>山田</v>
      </c>
      <c r="E55" s="376" t="str">
        <f>HLOOKUP($A55,当直者,4,FALSE)</f>
        <v>佐藤</v>
      </c>
      <c r="F55" s="387" t="str">
        <f>HLOOKUP($A55,明,3,FALSE)</f>
        <v>樫田</v>
      </c>
      <c r="G55" s="376" t="str">
        <f>HLOOKUP($A55,明,4,FALSE)</f>
        <v>雨池</v>
      </c>
      <c r="H55" s="378" t="str">
        <f>IFERROR(IF($C55=1,HLOOKUP($A55,日勤,3,FALSE),""),"")</f>
        <v>平田恵</v>
      </c>
      <c r="I55" s="285" t="e">
        <f>HLOOKUP($A55,拘!$D$1:$AH$14,13,FALSE)</f>
        <v>#N/A</v>
      </c>
      <c r="J55" s="379" t="str">
        <f t="shared" ref="J55:S55" si="27">IFERROR(IF($C55=1,"※",HLOOKUP($A55,休,J$2+2,FALSE)),"")</f>
        <v>※</v>
      </c>
      <c r="K55" s="373" t="str">
        <f t="shared" si="27"/>
        <v>※</v>
      </c>
      <c r="L55" s="373" t="str">
        <f t="shared" si="27"/>
        <v>※</v>
      </c>
      <c r="M55" s="373" t="str">
        <f t="shared" si="27"/>
        <v>※</v>
      </c>
      <c r="N55" s="373" t="str">
        <f t="shared" si="27"/>
        <v>※</v>
      </c>
      <c r="O55" s="373" t="str">
        <f t="shared" si="27"/>
        <v>※</v>
      </c>
      <c r="P55" s="373" t="str">
        <f t="shared" si="27"/>
        <v>※</v>
      </c>
      <c r="Q55" s="373" t="str">
        <f t="shared" si="27"/>
        <v>※</v>
      </c>
      <c r="R55" s="373" t="str">
        <f t="shared" si="27"/>
        <v>※</v>
      </c>
      <c r="S55" s="375" t="str">
        <f t="shared" si="27"/>
        <v>※</v>
      </c>
      <c r="T55" s="371" t="str">
        <f>IFERROR(VLOOKUP(A55,[1]らいふクリニック!$D:$F,3,FALSE),"")</f>
        <v/>
      </c>
      <c r="U55" s="207" t="str">
        <f>HLOOKUP($A55,例外!$D$1:$AH$22,月表示!U$2*2+1,FALSE)</f>
        <v/>
      </c>
      <c r="V55" s="208" t="str">
        <f>HLOOKUP($A55,例外!$D$1:$AH$22,月表示!V$2*2+1,FALSE)</f>
        <v/>
      </c>
      <c r="W55" s="208" t="str">
        <f>HLOOKUP($A55,例外!$D$1:$AH$22,月表示!W$2*2+1,FALSE)</f>
        <v/>
      </c>
      <c r="X55" s="208" t="str">
        <f>HLOOKUP($A55,例外!$D$1:$AH$22,月表示!X$2*2+1,FALSE)</f>
        <v/>
      </c>
      <c r="Y55" s="208" t="str">
        <f>HLOOKUP($A55,例外!$D$1:$AH$22,月表示!Y$2*2+1,FALSE)</f>
        <v/>
      </c>
      <c r="Z55" s="208" t="str">
        <f>HLOOKUP($A55,例外!$D$1:$AH$22,月表示!Z$2*2+1,FALSE)</f>
        <v/>
      </c>
      <c r="AA55" s="209" t="str">
        <f>HLOOKUP($A55,例外!$D$1:$AH$22,月表示!AA$2*2+1,FALSE)</f>
        <v/>
      </c>
      <c r="AB55" s="339"/>
      <c r="AC55" s="304"/>
      <c r="AD55" s="257"/>
      <c r="AE55" s="257"/>
      <c r="AF55" s="258"/>
      <c r="AG55">
        <f>WEEKDAY(A55,1)</f>
        <v>1</v>
      </c>
      <c r="AH55">
        <f>COUNTA(J55:S55)-COUNTBLANK(J55:S55)+COUNTA(U55:AA55)-COUNTBLANK(U55:AA55)</f>
        <v>10</v>
      </c>
      <c r="AI55">
        <f>VLOOKUP(AG55,$AO$3:$AP$9,2,FALSE)-AH55</f>
        <v>-10</v>
      </c>
      <c r="AK55" s="274" t="e">
        <f>HLOOKUP(A55,拘!$D$1:$AH$7,6,FALSE)</f>
        <v>#N/A</v>
      </c>
      <c r="AM55">
        <f>COUNTA(J55:S55)-COUNTBLANK(J55:S55)+COUNTA(U55:AA55)-COUNTBLANK(U55:AA55)</f>
        <v>10</v>
      </c>
    </row>
    <row r="56" spans="1:39" x14ac:dyDescent="0.2">
      <c r="A56" s="381"/>
      <c r="B56" s="383"/>
      <c r="C56" s="393"/>
      <c r="D56" s="394"/>
      <c r="E56" s="377"/>
      <c r="F56" s="394"/>
      <c r="G56" s="377"/>
      <c r="H56" s="378"/>
      <c r="I56" s="286" t="e">
        <f>HLOOKUP($A55,拘!$D$1:$AH$14,14,FALSE)</f>
        <v>#N/A</v>
      </c>
      <c r="J56" s="379"/>
      <c r="K56" s="373"/>
      <c r="L56" s="373"/>
      <c r="M56" s="373"/>
      <c r="N56" s="373"/>
      <c r="O56" s="373"/>
      <c r="P56" s="373"/>
      <c r="Q56" s="373"/>
      <c r="R56" s="373"/>
      <c r="S56" s="375"/>
      <c r="T56" s="392"/>
      <c r="U56" s="210" t="str">
        <f>HLOOKUP($A55,例外!$D$1:$AH$22,月表示!U$2*2+2,FALSE)</f>
        <v/>
      </c>
      <c r="V56" s="211" t="str">
        <f>HLOOKUP($A55,例外!$D$1:$AH$22,月表示!V$2*2+2,FALSE)</f>
        <v/>
      </c>
      <c r="W56" s="211" t="str">
        <f>HLOOKUP($A55,例外!$D$1:$AH$22,月表示!W$2*2+2,FALSE)</f>
        <v/>
      </c>
      <c r="X56" s="211" t="str">
        <f>HLOOKUP($A55,例外!$D$1:$AH$22,月表示!X$2*2+2,FALSE)</f>
        <v/>
      </c>
      <c r="Y56" s="211" t="str">
        <f>HLOOKUP($A55,例外!$D$1:$AH$22,月表示!Y$2*2+2,FALSE)</f>
        <v/>
      </c>
      <c r="Z56" s="211" t="str">
        <f>HLOOKUP($A55,例外!$D$1:$AH$22,月表示!Z$2*2+2,FALSE)</f>
        <v/>
      </c>
      <c r="AA56" s="212" t="str">
        <f>HLOOKUP($A55,例外!$D$1:$AH$22,月表示!AA$2*2+2,FALSE)</f>
        <v/>
      </c>
      <c r="AB56" s="352"/>
      <c r="AC56" s="253"/>
      <c r="AD56" s="253"/>
      <c r="AE56" s="253"/>
      <c r="AF56" s="255"/>
      <c r="AG56">
        <f>AG55</f>
        <v>1</v>
      </c>
      <c r="AH56">
        <f>AH55</f>
        <v>10</v>
      </c>
      <c r="AI56">
        <f>AI55</f>
        <v>-10</v>
      </c>
      <c r="AK56" s="206" t="e">
        <f>HLOOKUP(A55,拘!$D$1:$AH$7,7,FALSE)</f>
        <v>#N/A</v>
      </c>
    </row>
    <row r="57" spans="1:39" x14ac:dyDescent="0.2">
      <c r="A57" s="381">
        <f>IF(MONTH(A55+1)=A$1,A55+1,"")</f>
        <v>45775</v>
      </c>
      <c r="B57" s="383">
        <f>A57</f>
        <v>45775</v>
      </c>
      <c r="C57" s="385">
        <f>IF(COUNTA(INDEX(休,3,DAY(A57)):INDEX(休,52,DAY(A57)))-COUNTBLANK(INDEX(休,3,DAY(A57)):INDEX(休,52,DAY(A57)))&gt;30,1,0)</f>
        <v>0</v>
      </c>
      <c r="D57" s="387" t="str">
        <f>HLOOKUP($A57,当直者,3,FALSE)</f>
        <v>小川</v>
      </c>
      <c r="E57" s="376" t="str">
        <f>HLOOKUP($A57,当直者,4,FALSE)</f>
        <v>別所</v>
      </c>
      <c r="F57" s="387" t="str">
        <f>HLOOKUP($A57,明,3,FALSE)</f>
        <v>山田</v>
      </c>
      <c r="G57" s="376" t="str">
        <f>HLOOKUP($A57,明,4,FALSE)</f>
        <v>佐藤</v>
      </c>
      <c r="H57" s="378" t="str">
        <f>IFERROR(IF($C57=1,HLOOKUP($A57,日勤,3,FALSE),""),"")</f>
        <v/>
      </c>
      <c r="I57" s="285" t="e">
        <f>HLOOKUP($A57,拘!$D$1:$AH$14,13,FALSE)</f>
        <v>#N/A</v>
      </c>
      <c r="J57" s="379" t="str">
        <f t="shared" ref="J57:S57" si="28">IFERROR(IF($C57=1,"※",HLOOKUP($A57,休,J$2+2,FALSE)),"")</f>
        <v>樫田</v>
      </c>
      <c r="K57" s="373" t="str">
        <f t="shared" si="28"/>
        <v>雨池</v>
      </c>
      <c r="L57" s="373" t="str">
        <f t="shared" si="28"/>
        <v/>
      </c>
      <c r="M57" s="373" t="str">
        <f t="shared" si="28"/>
        <v/>
      </c>
      <c r="N57" s="373" t="str">
        <f t="shared" si="28"/>
        <v/>
      </c>
      <c r="O57" s="373" t="str">
        <f t="shared" si="28"/>
        <v/>
      </c>
      <c r="P57" s="373" t="str">
        <f t="shared" si="28"/>
        <v/>
      </c>
      <c r="Q57" s="373" t="str">
        <f t="shared" si="28"/>
        <v/>
      </c>
      <c r="R57" s="373" t="str">
        <f t="shared" si="28"/>
        <v/>
      </c>
      <c r="S57" s="375" t="str">
        <f t="shared" si="28"/>
        <v/>
      </c>
      <c r="T57" s="371" t="str">
        <f>IFERROR(VLOOKUP(A57,[1]らいふクリニック!$D:$F,3,FALSE),"")</f>
        <v/>
      </c>
      <c r="U57" s="207" t="str">
        <f>HLOOKUP($A57,例外!$D$1:$AH$22,月表示!U$2*2+1,FALSE)</f>
        <v/>
      </c>
      <c r="V57" s="208" t="str">
        <f>HLOOKUP($A57,例外!$D$1:$AH$22,月表示!V$2*2+1,FALSE)</f>
        <v/>
      </c>
      <c r="W57" s="208" t="str">
        <f>HLOOKUP($A57,例外!$D$1:$AH$22,月表示!W$2*2+1,FALSE)</f>
        <v/>
      </c>
      <c r="X57" s="208" t="str">
        <f>HLOOKUP($A57,例外!$D$1:$AH$22,月表示!X$2*2+1,FALSE)</f>
        <v/>
      </c>
      <c r="Y57" s="208" t="str">
        <f>HLOOKUP($A57,例外!$D$1:$AH$22,月表示!Y$2*2+1,FALSE)</f>
        <v/>
      </c>
      <c r="Z57" s="208" t="str">
        <f>HLOOKUP($A57,例外!$D$1:$AH$22,月表示!Z$2*2+1,FALSE)</f>
        <v/>
      </c>
      <c r="AA57" s="209" t="str">
        <f>HLOOKUP($A57,例外!$D$1:$AH$22,月表示!AA$2*2+1,FALSE)</f>
        <v/>
      </c>
      <c r="AB57" s="339"/>
      <c r="AC57" s="340"/>
      <c r="AD57" s="341"/>
      <c r="AE57" s="54"/>
      <c r="AF57" s="55"/>
      <c r="AG57">
        <f>WEEKDAY(A57,1)</f>
        <v>2</v>
      </c>
      <c r="AH57">
        <f>COUNTA(J57:S57)-COUNTBLANK(J57:S57)+COUNTA(U57:AA57)-COUNTBLANK(U57:AA57)</f>
        <v>2</v>
      </c>
      <c r="AI57">
        <f>VLOOKUP(AG57,$AO$3:$AP$9,2,FALSE)-AH57</f>
        <v>0</v>
      </c>
      <c r="AK57" s="274" t="e">
        <f>HLOOKUP(A57,拘!$D$1:$AH$7,6,FALSE)</f>
        <v>#N/A</v>
      </c>
      <c r="AM57">
        <f>COUNTA(J57:S57)-COUNTBLANK(J57:S57)+COUNTA(U57:AA57)-COUNTBLANK(U57:AA57)</f>
        <v>2</v>
      </c>
    </row>
    <row r="58" spans="1:39" x14ac:dyDescent="0.2">
      <c r="A58" s="381"/>
      <c r="B58" s="383"/>
      <c r="C58" s="393"/>
      <c r="D58" s="394"/>
      <c r="E58" s="377"/>
      <c r="F58" s="394"/>
      <c r="G58" s="377"/>
      <c r="H58" s="378"/>
      <c r="I58" s="286" t="e">
        <f>HLOOKUP($A57,拘!$D$1:$AH$14,14,FALSE)</f>
        <v>#N/A</v>
      </c>
      <c r="J58" s="379"/>
      <c r="K58" s="373"/>
      <c r="L58" s="373"/>
      <c r="M58" s="373"/>
      <c r="N58" s="373"/>
      <c r="O58" s="373"/>
      <c r="P58" s="373"/>
      <c r="Q58" s="373"/>
      <c r="R58" s="373"/>
      <c r="S58" s="375"/>
      <c r="T58" s="392"/>
      <c r="U58" s="210" t="str">
        <f>HLOOKUP($A57,例外!$D$1:$AH$22,月表示!U$2*2+2,FALSE)</f>
        <v/>
      </c>
      <c r="V58" s="211" t="str">
        <f>HLOOKUP($A57,例外!$D$1:$AH$22,月表示!V$2*2+2,FALSE)</f>
        <v/>
      </c>
      <c r="W58" s="211" t="str">
        <f>HLOOKUP($A57,例外!$D$1:$AH$22,月表示!W$2*2+2,FALSE)</f>
        <v/>
      </c>
      <c r="X58" s="211" t="str">
        <f>HLOOKUP($A57,例外!$D$1:$AH$22,月表示!X$2*2+2,FALSE)</f>
        <v/>
      </c>
      <c r="Y58" s="211" t="str">
        <f>HLOOKUP($A57,例外!$D$1:$AH$22,月表示!Y$2*2+2,FALSE)</f>
        <v/>
      </c>
      <c r="Z58" s="211" t="str">
        <f>HLOOKUP($A57,例外!$D$1:$AH$22,月表示!Z$2*2+2,FALSE)</f>
        <v/>
      </c>
      <c r="AA58" s="212" t="str">
        <f>HLOOKUP($A57,例外!$D$1:$AH$22,月表示!AA$2*2+2,FALSE)</f>
        <v/>
      </c>
      <c r="AB58" s="352"/>
      <c r="AC58" s="352"/>
      <c r="AD58" s="352"/>
      <c r="AE58" s="51"/>
      <c r="AF58" s="52"/>
      <c r="AG58">
        <f>AG57</f>
        <v>2</v>
      </c>
      <c r="AH58">
        <f>AH57</f>
        <v>2</v>
      </c>
      <c r="AI58">
        <f>AI57</f>
        <v>0</v>
      </c>
      <c r="AK58" s="206" t="e">
        <f>HLOOKUP(A57,拘!$D$1:$AH$7,7,FALSE)</f>
        <v>#N/A</v>
      </c>
    </row>
    <row r="59" spans="1:39" x14ac:dyDescent="0.2">
      <c r="A59" s="381">
        <f>IF(MONTH(A57+1)=A$1,A57+1,"")</f>
        <v>45776</v>
      </c>
      <c r="B59" s="383">
        <f>A59</f>
        <v>45776</v>
      </c>
      <c r="C59" s="385">
        <v>1</v>
      </c>
      <c r="D59" s="387" t="str">
        <f>HLOOKUP($A59,当直者,3,FALSE)</f>
        <v>平田恵</v>
      </c>
      <c r="E59" s="376" t="str">
        <f>HLOOKUP($A59,当直者,4,FALSE)</f>
        <v>田村</v>
      </c>
      <c r="F59" s="387" t="str">
        <f>HLOOKUP($A59,明,3,FALSE)</f>
        <v>小川</v>
      </c>
      <c r="G59" s="376" t="str">
        <f>HLOOKUP($A59,明,4,FALSE)</f>
        <v>別所</v>
      </c>
      <c r="H59" s="378" t="str">
        <f>IFERROR(IF($C59=1,HLOOKUP($A59,日勤,3,FALSE),""),"")</f>
        <v>山村</v>
      </c>
      <c r="I59" s="285" t="e">
        <f>HLOOKUP($A59,拘!$D$1:$AH$14,13,FALSE)</f>
        <v>#N/A</v>
      </c>
      <c r="J59" s="379" t="str">
        <f t="shared" ref="J59:S63" si="29">IFERROR(IF($C59=1,"※",HLOOKUP($A59,休,J$2+2,FALSE)),"")</f>
        <v>※</v>
      </c>
      <c r="K59" s="373" t="str">
        <f t="shared" si="29"/>
        <v>※</v>
      </c>
      <c r="L59" s="373" t="str">
        <f t="shared" si="29"/>
        <v>※</v>
      </c>
      <c r="M59" s="373" t="str">
        <f t="shared" si="29"/>
        <v>※</v>
      </c>
      <c r="N59" s="373" t="str">
        <f t="shared" si="29"/>
        <v>※</v>
      </c>
      <c r="O59" s="373" t="str">
        <f t="shared" si="29"/>
        <v>※</v>
      </c>
      <c r="P59" s="373" t="str">
        <f t="shared" si="29"/>
        <v>※</v>
      </c>
      <c r="Q59" s="373" t="str">
        <f t="shared" si="29"/>
        <v>※</v>
      </c>
      <c r="R59" s="373" t="str">
        <f t="shared" si="29"/>
        <v>※</v>
      </c>
      <c r="S59" s="375" t="str">
        <f t="shared" si="29"/>
        <v>※</v>
      </c>
      <c r="T59" s="371" t="str">
        <f>IFERROR(VLOOKUP(A59,[1]らいふクリニック!$D:$F,3,FALSE),"")</f>
        <v/>
      </c>
      <c r="U59" s="207" t="str">
        <f>HLOOKUP($A59,例外!$D$1:$AH$22,月表示!U$2*2+1,FALSE)</f>
        <v/>
      </c>
      <c r="V59" s="208" t="str">
        <f>HLOOKUP($A59,例外!$D$1:$AH$22,月表示!V$2*2+1,FALSE)</f>
        <v/>
      </c>
      <c r="W59" s="208" t="str">
        <f>HLOOKUP($A59,例外!$D$1:$AH$22,月表示!W$2*2+1,FALSE)</f>
        <v/>
      </c>
      <c r="X59" s="208" t="str">
        <f>HLOOKUP($A59,例外!$D$1:$AH$22,月表示!X$2*2+1,FALSE)</f>
        <v/>
      </c>
      <c r="Y59" s="208" t="str">
        <f>HLOOKUP($A59,例外!$D$1:$AH$22,月表示!Y$2*2+1,FALSE)</f>
        <v/>
      </c>
      <c r="Z59" s="208" t="str">
        <f>HLOOKUP($A59,例外!$D$1:$AH$22,月表示!Z$2*2+1,FALSE)</f>
        <v/>
      </c>
      <c r="AA59" s="209" t="str">
        <f>HLOOKUP($A59,例外!$D$1:$AH$22,月表示!AA$2*2+1,FALSE)</f>
        <v/>
      </c>
      <c r="AB59" s="53"/>
      <c r="AC59" s="306"/>
      <c r="AD59" s="257"/>
      <c r="AE59" s="257"/>
      <c r="AF59" s="258"/>
      <c r="AG59">
        <f>WEEKDAY(A59,1)</f>
        <v>3</v>
      </c>
      <c r="AH59">
        <f>COUNTA(J59:S59)-COUNTBLANK(J59:S59)+COUNTA(U59:AA59)-COUNTBLANK(U59:AA59)</f>
        <v>10</v>
      </c>
      <c r="AI59">
        <f>VLOOKUP(AG59,$AO$3:$AP$9,2,FALSE)-AH59</f>
        <v>-8</v>
      </c>
      <c r="AK59" s="274" t="e">
        <f>HLOOKUP(A59,拘!$D$1:$AH$7,6,FALSE)</f>
        <v>#N/A</v>
      </c>
      <c r="AM59">
        <f>COUNTA(J59:S59)-COUNTBLANK(J59:S59)+COUNTA(U59:AA59)-COUNTBLANK(U59:AA59)</f>
        <v>10</v>
      </c>
    </row>
    <row r="60" spans="1:39" x14ac:dyDescent="0.2">
      <c r="A60" s="381"/>
      <c r="B60" s="383"/>
      <c r="C60" s="393"/>
      <c r="D60" s="394"/>
      <c r="E60" s="377"/>
      <c r="F60" s="394"/>
      <c r="G60" s="377"/>
      <c r="H60" s="378"/>
      <c r="I60" s="286" t="e">
        <f>HLOOKUP($A59,拘!$D$1:$AH$14,14,FALSE)</f>
        <v>#N/A</v>
      </c>
      <c r="J60" s="391"/>
      <c r="K60" s="374"/>
      <c r="L60" s="374"/>
      <c r="M60" s="374"/>
      <c r="N60" s="374"/>
      <c r="O60" s="374"/>
      <c r="P60" s="374"/>
      <c r="Q60" s="374"/>
      <c r="R60" s="374"/>
      <c r="S60" s="380"/>
      <c r="T60" s="392"/>
      <c r="U60" s="210" t="str">
        <f>HLOOKUP($A59,例外!$D$1:$AH$22,月表示!U$2*2+2,FALSE)</f>
        <v/>
      </c>
      <c r="V60" s="211" t="str">
        <f>HLOOKUP($A59,例外!$D$1:$AH$22,月表示!V$2*2+2,FALSE)</f>
        <v/>
      </c>
      <c r="W60" s="211" t="str">
        <f>HLOOKUP($A59,例外!$D$1:$AH$22,月表示!W$2*2+2,FALSE)</f>
        <v/>
      </c>
      <c r="X60" s="211" t="str">
        <f>HLOOKUP($A59,例外!$D$1:$AH$22,月表示!X$2*2+2,FALSE)</f>
        <v/>
      </c>
      <c r="Y60" s="211" t="str">
        <f>HLOOKUP($A59,例外!$D$1:$AH$22,月表示!Y$2*2+2,FALSE)</f>
        <v/>
      </c>
      <c r="Z60" s="211" t="str">
        <f>HLOOKUP($A59,例外!$D$1:$AH$22,月表示!Z$2*2+2,FALSE)</f>
        <v/>
      </c>
      <c r="AA60" s="212" t="str">
        <f>HLOOKUP($A59,例外!$D$1:$AH$22,月表示!AA$2*2+2,FALSE)</f>
        <v/>
      </c>
      <c r="AB60" s="253"/>
      <c r="AC60" s="253"/>
      <c r="AD60" s="253"/>
      <c r="AE60" s="254"/>
      <c r="AF60" s="255"/>
      <c r="AG60">
        <f>AG59</f>
        <v>3</v>
      </c>
      <c r="AH60">
        <f>AH59</f>
        <v>10</v>
      </c>
      <c r="AI60">
        <f>AI59</f>
        <v>-8</v>
      </c>
      <c r="AK60" s="206" t="e">
        <f>HLOOKUP(A59,拘!$D$1:$AH$7,7,FALSE)</f>
        <v>#N/A</v>
      </c>
    </row>
    <row r="61" spans="1:39" x14ac:dyDescent="0.2">
      <c r="A61" s="381">
        <f>IF(MONTH(A59+1)=A$1,A59+1,"")</f>
        <v>45777</v>
      </c>
      <c r="B61" s="383">
        <f>A61</f>
        <v>45777</v>
      </c>
      <c r="C61" s="385">
        <v>1</v>
      </c>
      <c r="D61" s="387" t="str">
        <f>HLOOKUP($A61,当直者,3,FALSE)</f>
        <v>林</v>
      </c>
      <c r="E61" s="376" t="str">
        <f>HLOOKUP($A61,当直者,4,FALSE)</f>
        <v>西郡</v>
      </c>
      <c r="F61" s="387" t="str">
        <f>HLOOKUP($A61,明,3,FALSE)</f>
        <v>平田恵</v>
      </c>
      <c r="G61" s="376" t="str">
        <f>HLOOKUP($A61,明,4,FALSE)</f>
        <v>田村</v>
      </c>
      <c r="H61" s="378" t="str">
        <f>IFERROR(IF($C61=1,HLOOKUP($A61,日勤,3,FALSE),""),"")</f>
        <v>山村</v>
      </c>
      <c r="I61" s="285" t="e">
        <f>HLOOKUP($A61,拘!$D$1:$AH$14,13,FALSE)</f>
        <v>#N/A</v>
      </c>
      <c r="J61" s="379" t="str">
        <f t="shared" si="29"/>
        <v>※</v>
      </c>
      <c r="K61" s="397" t="str">
        <f t="shared" si="29"/>
        <v>※</v>
      </c>
      <c r="L61" s="397" t="str">
        <f t="shared" si="29"/>
        <v>※</v>
      </c>
      <c r="M61" s="397" t="str">
        <f t="shared" si="29"/>
        <v>※</v>
      </c>
      <c r="N61" s="397" t="str">
        <f t="shared" si="29"/>
        <v>※</v>
      </c>
      <c r="O61" s="397" t="str">
        <f t="shared" si="29"/>
        <v>※</v>
      </c>
      <c r="P61" s="397" t="str">
        <f t="shared" si="29"/>
        <v>※</v>
      </c>
      <c r="Q61" s="397" t="str">
        <f t="shared" si="29"/>
        <v>※</v>
      </c>
      <c r="R61" s="397" t="str">
        <f t="shared" si="29"/>
        <v>※</v>
      </c>
      <c r="S61" s="404" t="str">
        <f t="shared" si="29"/>
        <v>※</v>
      </c>
      <c r="T61" s="371" t="str">
        <f>IFERROR(VLOOKUP(A61,[1]らいふクリニック!$D:$F,3,FALSE),"")</f>
        <v/>
      </c>
      <c r="U61" s="207" t="str">
        <f>HLOOKUP($A61,例外!$D$1:$AH$22,月表示!U$2*2+1,FALSE)</f>
        <v/>
      </c>
      <c r="V61" s="208" t="str">
        <f>HLOOKUP($A61,例外!$D$1:$AH$22,月表示!V$2*2+1,FALSE)</f>
        <v/>
      </c>
      <c r="W61" s="208" t="str">
        <f>HLOOKUP($A61,例外!$D$1:$AH$22,月表示!W$2*2+1,FALSE)</f>
        <v/>
      </c>
      <c r="X61" s="208" t="str">
        <f>HLOOKUP($A61,例外!$D$1:$AH$22,月表示!X$2*2+1,FALSE)</f>
        <v/>
      </c>
      <c r="Y61" s="208" t="str">
        <f>HLOOKUP($A61,例外!$D$1:$AH$22,月表示!Y$2*2+1,FALSE)</f>
        <v/>
      </c>
      <c r="Z61" s="208" t="str">
        <f>HLOOKUP($A61,例外!$D$1:$AH$22,月表示!Z$2*2+1,FALSE)</f>
        <v/>
      </c>
      <c r="AA61" s="209" t="str">
        <f>HLOOKUP($A61,例外!$D$1:$AH$22,月表示!AA$2*2+1,FALSE)</f>
        <v/>
      </c>
      <c r="AB61" s="53"/>
      <c r="AC61" s="304"/>
      <c r="AD61" s="54"/>
      <c r="AE61" s="54"/>
      <c r="AF61" s="55"/>
      <c r="AG61">
        <f>WEEKDAY(A61,1)</f>
        <v>4</v>
      </c>
      <c r="AH61">
        <f>COUNTA(J61:S61)-COUNTBLANK(J61:S61)+COUNTA(U61:AA61)-COUNTBLANK(U61:AA61)</f>
        <v>10</v>
      </c>
      <c r="AI61">
        <f>VLOOKUP(AG61,$AO$3:$AP$9,2,FALSE)-AH61</f>
        <v>-8</v>
      </c>
      <c r="AK61" s="274" t="e">
        <f>HLOOKUP(A61,拘!$D$1:$AH$7,6,FALSE)</f>
        <v>#N/A</v>
      </c>
      <c r="AM61">
        <f>COUNTA(J61:S61)-COUNTBLANK(J61:S61)+COUNTA(U61:AA61)-COUNTBLANK(U61:AA61)</f>
        <v>10</v>
      </c>
    </row>
    <row r="62" spans="1:39" x14ac:dyDescent="0.2">
      <c r="A62" s="381"/>
      <c r="B62" s="383"/>
      <c r="C62" s="393"/>
      <c r="D62" s="394"/>
      <c r="E62" s="377"/>
      <c r="F62" s="394"/>
      <c r="G62" s="377"/>
      <c r="H62" s="378"/>
      <c r="I62" s="342" t="e">
        <f>HLOOKUP($A61,拘!$D$1:$AH$14,14,FALSE)</f>
        <v>#N/A</v>
      </c>
      <c r="J62" s="391"/>
      <c r="K62" s="443"/>
      <c r="L62" s="443"/>
      <c r="M62" s="443"/>
      <c r="N62" s="443"/>
      <c r="O62" s="443"/>
      <c r="P62" s="443"/>
      <c r="Q62" s="443"/>
      <c r="R62" s="443"/>
      <c r="S62" s="389"/>
      <c r="T62" s="392"/>
      <c r="U62" s="210" t="str">
        <f>HLOOKUP($A61,例外!$D$1:$AH$22,月表示!U$2*2+2,FALSE)</f>
        <v/>
      </c>
      <c r="V62" s="211" t="str">
        <f>HLOOKUP($A61,例外!$D$1:$AH$22,月表示!V$2*2+2,FALSE)</f>
        <v/>
      </c>
      <c r="W62" s="211" t="str">
        <f>HLOOKUP($A61,例外!$D$1:$AH$22,月表示!W$2*2+2,FALSE)</f>
        <v/>
      </c>
      <c r="X62" s="211" t="str">
        <f>HLOOKUP($A61,例外!$D$1:$AH$22,月表示!X$2*2+2,FALSE)</f>
        <v/>
      </c>
      <c r="Y62" s="211" t="str">
        <f>HLOOKUP($A61,例外!$D$1:$AH$22,月表示!Y$2*2+2,FALSE)</f>
        <v/>
      </c>
      <c r="Z62" s="211" t="str">
        <f>HLOOKUP($A61,例外!$D$1:$AH$22,月表示!Z$2*2+2,FALSE)</f>
        <v/>
      </c>
      <c r="AA62" s="212" t="str">
        <f>HLOOKUP($A61,例外!$D$1:$AH$22,月表示!AA$2*2+2,FALSE)</f>
        <v/>
      </c>
      <c r="AB62" s="50"/>
      <c r="AC62" s="305"/>
      <c r="AD62" s="51"/>
      <c r="AE62" s="51"/>
      <c r="AF62" s="52"/>
      <c r="AG62">
        <f>AG61</f>
        <v>4</v>
      </c>
      <c r="AH62">
        <f>AH61</f>
        <v>10</v>
      </c>
      <c r="AI62">
        <f>AI61</f>
        <v>-8</v>
      </c>
      <c r="AK62" s="206" t="e">
        <f>HLOOKUP(A61,拘!$D$1:$AH$7,7,FALSE)</f>
        <v>#N/A</v>
      </c>
    </row>
    <row r="63" spans="1:39" x14ac:dyDescent="0.2">
      <c r="A63" s="381" t="str">
        <f>IF(MONTH(A61+1)=A$1,A61+1,"")</f>
        <v/>
      </c>
      <c r="B63" s="383" t="str">
        <f>A63</f>
        <v/>
      </c>
      <c r="C63" s="385">
        <v>1</v>
      </c>
      <c r="D63" s="387" t="str">
        <f>HLOOKUP($A63,当直者,3,FALSE)</f>
        <v/>
      </c>
      <c r="E63" s="376" t="str">
        <f>HLOOKUP($A63,当直者,4,FALSE)</f>
        <v/>
      </c>
      <c r="F63" s="387" t="str">
        <f>HLOOKUP($A63,明,3,FALSE)</f>
        <v/>
      </c>
      <c r="G63" s="376" t="str">
        <f>HLOOKUP($A63,明,4,FALSE)</f>
        <v/>
      </c>
      <c r="H63" s="378"/>
      <c r="I63" s="285" t="str">
        <f>HLOOKUP($A63,拘!$D$1:$AH$14,13,FALSE)</f>
        <v/>
      </c>
      <c r="J63" s="379" t="str">
        <f t="shared" si="29"/>
        <v>※</v>
      </c>
      <c r="K63" s="379" t="str">
        <f t="shared" si="29"/>
        <v>※</v>
      </c>
      <c r="L63" s="379" t="str">
        <f t="shared" si="29"/>
        <v>※</v>
      </c>
      <c r="M63" s="379" t="str">
        <f t="shared" si="29"/>
        <v>※</v>
      </c>
      <c r="N63" s="379" t="str">
        <f t="shared" si="29"/>
        <v>※</v>
      </c>
      <c r="O63" s="379" t="str">
        <f t="shared" si="29"/>
        <v>※</v>
      </c>
      <c r="P63" s="379" t="str">
        <f t="shared" si="29"/>
        <v>※</v>
      </c>
      <c r="Q63" s="379" t="str">
        <f t="shared" si="29"/>
        <v>※</v>
      </c>
      <c r="R63" s="379" t="str">
        <f t="shared" si="29"/>
        <v>※</v>
      </c>
      <c r="S63" s="379" t="str">
        <f t="shared" si="29"/>
        <v>※</v>
      </c>
      <c r="T63" s="371" t="str">
        <f>IFERROR(VLOOKUP(A63,[1]らいふクリニック!$D:$F,3,FALSE),"")</f>
        <v/>
      </c>
      <c r="U63" s="207" t="str">
        <f>HLOOKUP($A63,例外!$D$1:$AH$22,月表示!U$2*2+1,FALSE)</f>
        <v/>
      </c>
      <c r="V63" s="208" t="str">
        <f>HLOOKUP($A63,例外!$D$1:$AH$22,月表示!V$2*2+1,FALSE)</f>
        <v/>
      </c>
      <c r="W63" s="208" t="str">
        <f>HLOOKUP($A63,例外!$D$1:$AH$22,月表示!W$2*2+1,FALSE)</f>
        <v/>
      </c>
      <c r="X63" s="208" t="str">
        <f>HLOOKUP($A63,例外!$D$1:$AH$22,月表示!X$2*2+1,FALSE)</f>
        <v/>
      </c>
      <c r="Y63" s="208" t="str">
        <f>HLOOKUP($A63,例外!$D$1:$AH$22,月表示!Y$2*2+1,FALSE)</f>
        <v/>
      </c>
      <c r="Z63" s="208" t="str">
        <f>HLOOKUP($A63,例外!$D$1:$AH$22,月表示!Z$2*2+1,FALSE)</f>
        <v/>
      </c>
      <c r="AA63" s="209" t="str">
        <f>HLOOKUP($A63,例外!$D$1:$AH$22,月表示!AA$2*2+1,FALSE)</f>
        <v/>
      </c>
      <c r="AB63" s="53"/>
      <c r="AC63" s="304"/>
      <c r="AD63" s="54"/>
      <c r="AE63" s="54"/>
      <c r="AF63" s="55"/>
      <c r="AG63" t="e">
        <f>WEEKDAY(A63,1)</f>
        <v>#VALUE!</v>
      </c>
      <c r="AH63">
        <f>COUNTA(J63:S63)-COUNTBLANK(J63:S63)+COUNTA(U63:AA63)-COUNTBLANK(U63:AA63)</f>
        <v>10</v>
      </c>
      <c r="AI63" t="e">
        <f>VLOOKUP(AG63,$AO$3:$AP$9,2,FALSE)-AH63</f>
        <v>#VALUE!</v>
      </c>
      <c r="AK63" s="274" t="e">
        <f ca="1">HLOOKUP(A63,拘!$D$1:$AH$7,6,FALSE)</f>
        <v>#VALUE!</v>
      </c>
      <c r="AM63">
        <f>COUNTA(J63:S63)-COUNTBLANK(J63:S63)+COUNTA(U63:AA63)-COUNTBLANK(U63:AA63)</f>
        <v>10</v>
      </c>
    </row>
    <row r="64" spans="1:39" x14ac:dyDescent="0.2">
      <c r="A64" s="382"/>
      <c r="B64" s="384"/>
      <c r="C64" s="386"/>
      <c r="D64" s="388"/>
      <c r="E64" s="389"/>
      <c r="F64" s="388"/>
      <c r="G64" s="389"/>
      <c r="H64" s="390"/>
      <c r="I64" s="275" t="str">
        <f>HLOOKUP($A63,拘!$D$1:$AH$14,14,FALSE)</f>
        <v/>
      </c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72"/>
      <c r="U64" s="213" t="str">
        <f>HLOOKUP($A63,例外!$D$1:$AH$22,月表示!U$2*2+2,FALSE)</f>
        <v/>
      </c>
      <c r="V64" s="214" t="str">
        <f>HLOOKUP($A63,例外!$D$1:$AH$22,月表示!V$2*2+2,FALSE)</f>
        <v/>
      </c>
      <c r="W64" s="214" t="str">
        <f>HLOOKUP($A63,例外!$D$1:$AH$22,月表示!W$2*2+2,FALSE)</f>
        <v/>
      </c>
      <c r="X64" s="214" t="str">
        <f>HLOOKUP($A63,例外!$D$1:$AH$22,月表示!X$2*2+2,FALSE)</f>
        <v/>
      </c>
      <c r="Y64" s="214" t="str">
        <f>HLOOKUP($A63,例外!$D$1:$AH$22,月表示!Y$2*2+2,FALSE)</f>
        <v/>
      </c>
      <c r="Z64" s="214" t="str">
        <f>HLOOKUP($A63,例外!$D$1:$AH$22,月表示!Z$2*2+2,FALSE)</f>
        <v/>
      </c>
      <c r="AA64" s="215" t="str">
        <f>HLOOKUP($A63,例外!$D$1:$AH$22,月表示!AA$2*2+2,FALSE)</f>
        <v/>
      </c>
      <c r="AB64" s="259"/>
      <c r="AC64" s="359"/>
      <c r="AD64" s="56"/>
      <c r="AE64" s="56"/>
      <c r="AF64" s="57"/>
      <c r="AG64" t="e">
        <f>AG63</f>
        <v>#VALUE!</v>
      </c>
      <c r="AH64">
        <f>AH63</f>
        <v>10</v>
      </c>
      <c r="AI64" t="e">
        <f>AI63</f>
        <v>#VALUE!</v>
      </c>
      <c r="AK64" s="206" t="str">
        <f ca="1">HLOOKUP(A63,拘!$D$1:$AH$7,7,FALSE)</f>
        <v/>
      </c>
    </row>
  </sheetData>
  <sheetProtection selectLockedCells="1"/>
  <mergeCells count="596">
    <mergeCell ref="C1:C2"/>
    <mergeCell ref="C3:C4"/>
    <mergeCell ref="A1:A2"/>
    <mergeCell ref="B1:B2"/>
    <mergeCell ref="C5:C6"/>
    <mergeCell ref="T1:T2"/>
    <mergeCell ref="U1:AA1"/>
    <mergeCell ref="AB1:AF1"/>
    <mergeCell ref="A3:A4"/>
    <mergeCell ref="B3:B4"/>
    <mergeCell ref="D3:D4"/>
    <mergeCell ref="E3:E4"/>
    <mergeCell ref="F3:F4"/>
    <mergeCell ref="T3:T4"/>
    <mergeCell ref="N3:N4"/>
    <mergeCell ref="O3:O4"/>
    <mergeCell ref="P3:P4"/>
    <mergeCell ref="Q3:Q4"/>
    <mergeCell ref="R3:R4"/>
    <mergeCell ref="S3:S4"/>
    <mergeCell ref="G3:G4"/>
    <mergeCell ref="H3:H4"/>
    <mergeCell ref="J3:J4"/>
    <mergeCell ref="K3:K4"/>
    <mergeCell ref="L3:L4"/>
    <mergeCell ref="M3:M4"/>
    <mergeCell ref="A7:A8"/>
    <mergeCell ref="B7:B8"/>
    <mergeCell ref="D7:D8"/>
    <mergeCell ref="E7:E8"/>
    <mergeCell ref="F7:F8"/>
    <mergeCell ref="G7:G8"/>
    <mergeCell ref="H7:H8"/>
    <mergeCell ref="L5:L6"/>
    <mergeCell ref="M5:M6"/>
    <mergeCell ref="A5:A6"/>
    <mergeCell ref="B5:B6"/>
    <mergeCell ref="D5:D6"/>
    <mergeCell ref="E5:E6"/>
    <mergeCell ref="F5:F6"/>
    <mergeCell ref="G5:G6"/>
    <mergeCell ref="H5:H6"/>
    <mergeCell ref="J5:J6"/>
    <mergeCell ref="K5:K6"/>
    <mergeCell ref="J7:J8"/>
    <mergeCell ref="K7:K8"/>
    <mergeCell ref="L7:L8"/>
    <mergeCell ref="M7:M8"/>
    <mergeCell ref="C7:C8"/>
    <mergeCell ref="C9:C10"/>
    <mergeCell ref="R5:R6"/>
    <mergeCell ref="S5:S6"/>
    <mergeCell ref="T5:T6"/>
    <mergeCell ref="N5:N6"/>
    <mergeCell ref="O5:O6"/>
    <mergeCell ref="P5:P6"/>
    <mergeCell ref="Q5:Q6"/>
    <mergeCell ref="P7:P8"/>
    <mergeCell ref="Q7:Q8"/>
    <mergeCell ref="R7:R8"/>
    <mergeCell ref="S7:S8"/>
    <mergeCell ref="T7:T8"/>
    <mergeCell ref="N7:N8"/>
    <mergeCell ref="O7:O8"/>
    <mergeCell ref="L9:L10"/>
    <mergeCell ref="M9:M10"/>
    <mergeCell ref="T9:T10"/>
    <mergeCell ref="R9:R10"/>
    <mergeCell ref="S9:S10"/>
    <mergeCell ref="G9:G10"/>
    <mergeCell ref="H9:H10"/>
    <mergeCell ref="J9:J10"/>
    <mergeCell ref="R11:R12"/>
    <mergeCell ref="S11:S12"/>
    <mergeCell ref="A9:A10"/>
    <mergeCell ref="B9:B10"/>
    <mergeCell ref="D9:D10"/>
    <mergeCell ref="E9:E10"/>
    <mergeCell ref="F9:F10"/>
    <mergeCell ref="N13:N14"/>
    <mergeCell ref="O13:O14"/>
    <mergeCell ref="C11:C12"/>
    <mergeCell ref="C13:C14"/>
    <mergeCell ref="A11:A12"/>
    <mergeCell ref="B11:B12"/>
    <mergeCell ref="D11:D12"/>
    <mergeCell ref="E11:E12"/>
    <mergeCell ref="F11:F12"/>
    <mergeCell ref="G11:G12"/>
    <mergeCell ref="H11:H12"/>
    <mergeCell ref="J11:J12"/>
    <mergeCell ref="K11:K12"/>
    <mergeCell ref="N9:N10"/>
    <mergeCell ref="O9:O10"/>
    <mergeCell ref="P9:P10"/>
    <mergeCell ref="Q9:Q10"/>
    <mergeCell ref="K9:K10"/>
    <mergeCell ref="J13:J14"/>
    <mergeCell ref="K13:K14"/>
    <mergeCell ref="L13:L14"/>
    <mergeCell ref="M13:M14"/>
    <mergeCell ref="C15:C16"/>
    <mergeCell ref="T11:T12"/>
    <mergeCell ref="A13:A14"/>
    <mergeCell ref="B13:B14"/>
    <mergeCell ref="D13:D14"/>
    <mergeCell ref="E13:E14"/>
    <mergeCell ref="F13:F14"/>
    <mergeCell ref="G13:G14"/>
    <mergeCell ref="H13:H14"/>
    <mergeCell ref="L11:L12"/>
    <mergeCell ref="M11:M12"/>
    <mergeCell ref="N11:N12"/>
    <mergeCell ref="O11:O12"/>
    <mergeCell ref="P11:P12"/>
    <mergeCell ref="Q11:Q12"/>
    <mergeCell ref="P13:P14"/>
    <mergeCell ref="Q13:Q14"/>
    <mergeCell ref="R13:R14"/>
    <mergeCell ref="S13:S14"/>
    <mergeCell ref="T13:T14"/>
    <mergeCell ref="L15:L16"/>
    <mergeCell ref="M15:M16"/>
    <mergeCell ref="R17:R18"/>
    <mergeCell ref="S17:S18"/>
    <mergeCell ref="A15:A16"/>
    <mergeCell ref="B15:B16"/>
    <mergeCell ref="D15:D16"/>
    <mergeCell ref="E15:E16"/>
    <mergeCell ref="F15:F16"/>
    <mergeCell ref="N19:N20"/>
    <mergeCell ref="O19:O20"/>
    <mergeCell ref="C17:C18"/>
    <mergeCell ref="C19:C20"/>
    <mergeCell ref="T15:T16"/>
    <mergeCell ref="A17:A18"/>
    <mergeCell ref="B17:B18"/>
    <mergeCell ref="D17:D18"/>
    <mergeCell ref="E17:E18"/>
    <mergeCell ref="F17:F18"/>
    <mergeCell ref="G17:G18"/>
    <mergeCell ref="H17:H18"/>
    <mergeCell ref="J17:J18"/>
    <mergeCell ref="K17:K18"/>
    <mergeCell ref="N15:N16"/>
    <mergeCell ref="O15:O16"/>
    <mergeCell ref="P15:P16"/>
    <mergeCell ref="Q15:Q16"/>
    <mergeCell ref="R15:R16"/>
    <mergeCell ref="S15:S16"/>
    <mergeCell ref="G15:G16"/>
    <mergeCell ref="H15:H16"/>
    <mergeCell ref="J15:J16"/>
    <mergeCell ref="K15:K16"/>
    <mergeCell ref="J19:J20"/>
    <mergeCell ref="K19:K20"/>
    <mergeCell ref="L19:L20"/>
    <mergeCell ref="M19:M20"/>
    <mergeCell ref="C21:C22"/>
    <mergeCell ref="T17:T18"/>
    <mergeCell ref="A19:A20"/>
    <mergeCell ref="B19:B20"/>
    <mergeCell ref="D19:D20"/>
    <mergeCell ref="E19:E20"/>
    <mergeCell ref="F19:F20"/>
    <mergeCell ref="G19:G20"/>
    <mergeCell ref="H19:H20"/>
    <mergeCell ref="L17:L18"/>
    <mergeCell ref="M17:M18"/>
    <mergeCell ref="N17:N18"/>
    <mergeCell ref="O17:O18"/>
    <mergeCell ref="P17:P18"/>
    <mergeCell ref="Q17:Q18"/>
    <mergeCell ref="P19:P20"/>
    <mergeCell ref="Q19:Q20"/>
    <mergeCell ref="R19:R20"/>
    <mergeCell ref="S19:S20"/>
    <mergeCell ref="T19:T20"/>
    <mergeCell ref="L21:L22"/>
    <mergeCell ref="M21:M22"/>
    <mergeCell ref="R23:R24"/>
    <mergeCell ref="S23:S24"/>
    <mergeCell ref="A21:A22"/>
    <mergeCell ref="B21:B22"/>
    <mergeCell ref="D21:D22"/>
    <mergeCell ref="E21:E22"/>
    <mergeCell ref="F21:F22"/>
    <mergeCell ref="N25:N26"/>
    <mergeCell ref="O25:O26"/>
    <mergeCell ref="C23:C24"/>
    <mergeCell ref="C25:C26"/>
    <mergeCell ref="T21:T22"/>
    <mergeCell ref="A23:A24"/>
    <mergeCell ref="B23:B24"/>
    <mergeCell ref="D23:D24"/>
    <mergeCell ref="E23:E24"/>
    <mergeCell ref="F23:F24"/>
    <mergeCell ref="G23:G24"/>
    <mergeCell ref="H23:H24"/>
    <mergeCell ref="J23:J24"/>
    <mergeCell ref="K23:K24"/>
    <mergeCell ref="N21:N22"/>
    <mergeCell ref="O21:O22"/>
    <mergeCell ref="P21:P22"/>
    <mergeCell ref="Q21:Q22"/>
    <mergeCell ref="R21:R22"/>
    <mergeCell ref="S21:S22"/>
    <mergeCell ref="G21:G22"/>
    <mergeCell ref="H21:H22"/>
    <mergeCell ref="J21:J22"/>
    <mergeCell ref="K21:K22"/>
    <mergeCell ref="J25:J26"/>
    <mergeCell ref="K25:K26"/>
    <mergeCell ref="L25:L26"/>
    <mergeCell ref="M25:M26"/>
    <mergeCell ref="C27:C28"/>
    <mergeCell ref="T23:T24"/>
    <mergeCell ref="A25:A26"/>
    <mergeCell ref="B25:B26"/>
    <mergeCell ref="D25:D26"/>
    <mergeCell ref="E25:E26"/>
    <mergeCell ref="F25:F26"/>
    <mergeCell ref="G25:G26"/>
    <mergeCell ref="H25:H26"/>
    <mergeCell ref="L23:L24"/>
    <mergeCell ref="M23:M24"/>
    <mergeCell ref="N23:N24"/>
    <mergeCell ref="O23:O24"/>
    <mergeCell ref="P23:P24"/>
    <mergeCell ref="Q23:Q24"/>
    <mergeCell ref="P25:P26"/>
    <mergeCell ref="Q25:Q26"/>
    <mergeCell ref="R25:R26"/>
    <mergeCell ref="S25:S26"/>
    <mergeCell ref="T25:T26"/>
    <mergeCell ref="L27:L28"/>
    <mergeCell ref="M27:M28"/>
    <mergeCell ref="R29:R30"/>
    <mergeCell ref="S29:S30"/>
    <mergeCell ref="A27:A28"/>
    <mergeCell ref="B27:B28"/>
    <mergeCell ref="D27:D28"/>
    <mergeCell ref="E27:E28"/>
    <mergeCell ref="F27:F28"/>
    <mergeCell ref="N31:N32"/>
    <mergeCell ref="O31:O32"/>
    <mergeCell ref="C29:C30"/>
    <mergeCell ref="C31:C32"/>
    <mergeCell ref="T27:T28"/>
    <mergeCell ref="A29:A30"/>
    <mergeCell ref="B29:B30"/>
    <mergeCell ref="D29:D30"/>
    <mergeCell ref="E29:E30"/>
    <mergeCell ref="F29:F30"/>
    <mergeCell ref="G29:G30"/>
    <mergeCell ref="H29:H30"/>
    <mergeCell ref="J29:J30"/>
    <mergeCell ref="K29:K30"/>
    <mergeCell ref="N27:N28"/>
    <mergeCell ref="O27:O28"/>
    <mergeCell ref="P27:P28"/>
    <mergeCell ref="Q27:Q28"/>
    <mergeCell ref="R27:R28"/>
    <mergeCell ref="S27:S28"/>
    <mergeCell ref="G27:G28"/>
    <mergeCell ref="H27:H28"/>
    <mergeCell ref="J27:J28"/>
    <mergeCell ref="K27:K28"/>
    <mergeCell ref="J31:J32"/>
    <mergeCell ref="K31:K32"/>
    <mergeCell ref="L31:L32"/>
    <mergeCell ref="M31:M32"/>
    <mergeCell ref="C33:C34"/>
    <mergeCell ref="T29:T30"/>
    <mergeCell ref="A31:A32"/>
    <mergeCell ref="B31:B32"/>
    <mergeCell ref="D31:D32"/>
    <mergeCell ref="E31:E32"/>
    <mergeCell ref="F31:F32"/>
    <mergeCell ref="G31:G32"/>
    <mergeCell ref="H31:H32"/>
    <mergeCell ref="L29:L30"/>
    <mergeCell ref="M29:M30"/>
    <mergeCell ref="N29:N30"/>
    <mergeCell ref="O29:O30"/>
    <mergeCell ref="P29:P30"/>
    <mergeCell ref="Q29:Q30"/>
    <mergeCell ref="P31:P32"/>
    <mergeCell ref="Q31:Q32"/>
    <mergeCell ref="R31:R32"/>
    <mergeCell ref="S31:S32"/>
    <mergeCell ref="T31:T32"/>
    <mergeCell ref="L33:L34"/>
    <mergeCell ref="M33:M34"/>
    <mergeCell ref="R35:R36"/>
    <mergeCell ref="S35:S36"/>
    <mergeCell ref="A33:A34"/>
    <mergeCell ref="B33:B34"/>
    <mergeCell ref="D33:D34"/>
    <mergeCell ref="E33:E34"/>
    <mergeCell ref="F33:F34"/>
    <mergeCell ref="N37:N38"/>
    <mergeCell ref="O37:O38"/>
    <mergeCell ref="C35:C36"/>
    <mergeCell ref="C37:C38"/>
    <mergeCell ref="T33:T34"/>
    <mergeCell ref="A35:A36"/>
    <mergeCell ref="B35:B36"/>
    <mergeCell ref="D35:D36"/>
    <mergeCell ref="E35:E36"/>
    <mergeCell ref="F35:F36"/>
    <mergeCell ref="G35:G36"/>
    <mergeCell ref="H35:H36"/>
    <mergeCell ref="J35:J36"/>
    <mergeCell ref="K35:K36"/>
    <mergeCell ref="N33:N34"/>
    <mergeCell ref="O33:O34"/>
    <mergeCell ref="P33:P34"/>
    <mergeCell ref="Q33:Q34"/>
    <mergeCell ref="R33:R34"/>
    <mergeCell ref="S33:S34"/>
    <mergeCell ref="G33:G34"/>
    <mergeCell ref="H33:H34"/>
    <mergeCell ref="J33:J34"/>
    <mergeCell ref="K33:K34"/>
    <mergeCell ref="J37:J38"/>
    <mergeCell ref="K37:K38"/>
    <mergeCell ref="L37:L38"/>
    <mergeCell ref="M37:M38"/>
    <mergeCell ref="C39:C40"/>
    <mergeCell ref="T35:T36"/>
    <mergeCell ref="A37:A38"/>
    <mergeCell ref="B37:B38"/>
    <mergeCell ref="D37:D38"/>
    <mergeCell ref="E37:E38"/>
    <mergeCell ref="F37:F38"/>
    <mergeCell ref="G37:G38"/>
    <mergeCell ref="H37:H38"/>
    <mergeCell ref="L35:L36"/>
    <mergeCell ref="M35:M36"/>
    <mergeCell ref="N35:N36"/>
    <mergeCell ref="O35:O36"/>
    <mergeCell ref="P35:P36"/>
    <mergeCell ref="Q35:Q36"/>
    <mergeCell ref="P37:P38"/>
    <mergeCell ref="Q37:Q38"/>
    <mergeCell ref="R37:R38"/>
    <mergeCell ref="S37:S38"/>
    <mergeCell ref="T37:T38"/>
    <mergeCell ref="L39:L40"/>
    <mergeCell ref="M39:M40"/>
    <mergeCell ref="R41:R42"/>
    <mergeCell ref="S41:S42"/>
    <mergeCell ref="A39:A40"/>
    <mergeCell ref="B39:B40"/>
    <mergeCell ref="D39:D40"/>
    <mergeCell ref="E39:E40"/>
    <mergeCell ref="F39:F40"/>
    <mergeCell ref="N43:N44"/>
    <mergeCell ref="O43:O44"/>
    <mergeCell ref="C41:C42"/>
    <mergeCell ref="C43:C44"/>
    <mergeCell ref="T39:T40"/>
    <mergeCell ref="A41:A42"/>
    <mergeCell ref="B41:B42"/>
    <mergeCell ref="D41:D42"/>
    <mergeCell ref="E41:E42"/>
    <mergeCell ref="F41:F42"/>
    <mergeCell ref="G41:G42"/>
    <mergeCell ref="H41:H42"/>
    <mergeCell ref="J41:J42"/>
    <mergeCell ref="K41:K42"/>
    <mergeCell ref="N39:N40"/>
    <mergeCell ref="O39:O40"/>
    <mergeCell ref="P39:P40"/>
    <mergeCell ref="Q39:Q40"/>
    <mergeCell ref="R39:R40"/>
    <mergeCell ref="S39:S40"/>
    <mergeCell ref="G39:G40"/>
    <mergeCell ref="H39:H40"/>
    <mergeCell ref="J39:J40"/>
    <mergeCell ref="K39:K40"/>
    <mergeCell ref="J43:J44"/>
    <mergeCell ref="K43:K44"/>
    <mergeCell ref="L43:L44"/>
    <mergeCell ref="M43:M44"/>
    <mergeCell ref="C45:C46"/>
    <mergeCell ref="T41:T42"/>
    <mergeCell ref="A43:A44"/>
    <mergeCell ref="B43:B44"/>
    <mergeCell ref="D43:D44"/>
    <mergeCell ref="E43:E44"/>
    <mergeCell ref="F43:F44"/>
    <mergeCell ref="G43:G44"/>
    <mergeCell ref="H43:H44"/>
    <mergeCell ref="L41:L42"/>
    <mergeCell ref="M41:M42"/>
    <mergeCell ref="N41:N42"/>
    <mergeCell ref="O41:O42"/>
    <mergeCell ref="P41:P42"/>
    <mergeCell ref="Q41:Q42"/>
    <mergeCell ref="P43:P44"/>
    <mergeCell ref="Q43:Q44"/>
    <mergeCell ref="R43:R44"/>
    <mergeCell ref="S43:S44"/>
    <mergeCell ref="T43:T44"/>
    <mergeCell ref="L45:L46"/>
    <mergeCell ref="M45:M46"/>
    <mergeCell ref="R47:R48"/>
    <mergeCell ref="S47:S48"/>
    <mergeCell ref="A45:A46"/>
    <mergeCell ref="B45:B46"/>
    <mergeCell ref="D45:D46"/>
    <mergeCell ref="E45:E46"/>
    <mergeCell ref="F45:F46"/>
    <mergeCell ref="N49:N50"/>
    <mergeCell ref="O49:O50"/>
    <mergeCell ref="C47:C48"/>
    <mergeCell ref="C49:C50"/>
    <mergeCell ref="T45:T46"/>
    <mergeCell ref="A47:A48"/>
    <mergeCell ref="B47:B48"/>
    <mergeCell ref="D47:D48"/>
    <mergeCell ref="E47:E48"/>
    <mergeCell ref="F47:F48"/>
    <mergeCell ref="G47:G48"/>
    <mergeCell ref="H47:H48"/>
    <mergeCell ref="J47:J48"/>
    <mergeCell ref="K47:K48"/>
    <mergeCell ref="N45:N46"/>
    <mergeCell ref="O45:O46"/>
    <mergeCell ref="P45:P46"/>
    <mergeCell ref="Q45:Q46"/>
    <mergeCell ref="R45:R46"/>
    <mergeCell ref="S45:S46"/>
    <mergeCell ref="G45:G46"/>
    <mergeCell ref="H45:H46"/>
    <mergeCell ref="J45:J46"/>
    <mergeCell ref="K45:K46"/>
    <mergeCell ref="J49:J50"/>
    <mergeCell ref="K49:K50"/>
    <mergeCell ref="L49:L50"/>
    <mergeCell ref="M49:M50"/>
    <mergeCell ref="C51:C52"/>
    <mergeCell ref="T47:T48"/>
    <mergeCell ref="A49:A50"/>
    <mergeCell ref="B49:B50"/>
    <mergeCell ref="D49:D50"/>
    <mergeCell ref="E49:E50"/>
    <mergeCell ref="F49:F50"/>
    <mergeCell ref="G49:G50"/>
    <mergeCell ref="H49:H50"/>
    <mergeCell ref="L47:L48"/>
    <mergeCell ref="M47:M48"/>
    <mergeCell ref="N47:N48"/>
    <mergeCell ref="O47:O48"/>
    <mergeCell ref="P47:P48"/>
    <mergeCell ref="Q47:Q48"/>
    <mergeCell ref="P49:P50"/>
    <mergeCell ref="Q49:Q50"/>
    <mergeCell ref="R49:R50"/>
    <mergeCell ref="S49:S50"/>
    <mergeCell ref="T49:T50"/>
    <mergeCell ref="L51:L52"/>
    <mergeCell ref="M51:M52"/>
    <mergeCell ref="R53:R54"/>
    <mergeCell ref="S53:S54"/>
    <mergeCell ref="A51:A52"/>
    <mergeCell ref="B51:B52"/>
    <mergeCell ref="D51:D52"/>
    <mergeCell ref="E51:E52"/>
    <mergeCell ref="F51:F52"/>
    <mergeCell ref="N55:N56"/>
    <mergeCell ref="O55:O56"/>
    <mergeCell ref="C53:C54"/>
    <mergeCell ref="C55:C56"/>
    <mergeCell ref="T51:T52"/>
    <mergeCell ref="A53:A54"/>
    <mergeCell ref="B53:B54"/>
    <mergeCell ref="D53:D54"/>
    <mergeCell ref="E53:E54"/>
    <mergeCell ref="F53:F54"/>
    <mergeCell ref="G53:G54"/>
    <mergeCell ref="H53:H54"/>
    <mergeCell ref="J53:J54"/>
    <mergeCell ref="K53:K54"/>
    <mergeCell ref="N51:N52"/>
    <mergeCell ref="O51:O52"/>
    <mergeCell ref="P51:P52"/>
    <mergeCell ref="Q51:Q52"/>
    <mergeCell ref="R51:R52"/>
    <mergeCell ref="S51:S52"/>
    <mergeCell ref="G51:G52"/>
    <mergeCell ref="H51:H52"/>
    <mergeCell ref="J51:J52"/>
    <mergeCell ref="K51:K52"/>
    <mergeCell ref="J55:J56"/>
    <mergeCell ref="K55:K56"/>
    <mergeCell ref="L55:L56"/>
    <mergeCell ref="M55:M56"/>
    <mergeCell ref="C57:C58"/>
    <mergeCell ref="T53:T54"/>
    <mergeCell ref="A55:A56"/>
    <mergeCell ref="B55:B56"/>
    <mergeCell ref="D55:D56"/>
    <mergeCell ref="E55:E56"/>
    <mergeCell ref="F55:F56"/>
    <mergeCell ref="G55:G56"/>
    <mergeCell ref="H55:H56"/>
    <mergeCell ref="L53:L54"/>
    <mergeCell ref="M53:M54"/>
    <mergeCell ref="N53:N54"/>
    <mergeCell ref="O53:O54"/>
    <mergeCell ref="P53:P54"/>
    <mergeCell ref="Q53:Q54"/>
    <mergeCell ref="P55:P56"/>
    <mergeCell ref="Q55:Q56"/>
    <mergeCell ref="R55:R56"/>
    <mergeCell ref="S55:S56"/>
    <mergeCell ref="T55:T56"/>
    <mergeCell ref="J57:J58"/>
    <mergeCell ref="K57:K58"/>
    <mergeCell ref="L57:L58"/>
    <mergeCell ref="M57:M58"/>
    <mergeCell ref="R59:R60"/>
    <mergeCell ref="S59:S60"/>
    <mergeCell ref="A57:A58"/>
    <mergeCell ref="B57:B58"/>
    <mergeCell ref="D57:D58"/>
    <mergeCell ref="E57:E58"/>
    <mergeCell ref="F57:F58"/>
    <mergeCell ref="S61:S62"/>
    <mergeCell ref="T61:T62"/>
    <mergeCell ref="N61:N62"/>
    <mergeCell ref="O61:O62"/>
    <mergeCell ref="C59:C60"/>
    <mergeCell ref="C61:C62"/>
    <mergeCell ref="T57:T58"/>
    <mergeCell ref="A59:A60"/>
    <mergeCell ref="B59:B60"/>
    <mergeCell ref="D59:D60"/>
    <mergeCell ref="E59:E60"/>
    <mergeCell ref="F59:F60"/>
    <mergeCell ref="G59:G60"/>
    <mergeCell ref="H59:H60"/>
    <mergeCell ref="J59:J60"/>
    <mergeCell ref="K59:K60"/>
    <mergeCell ref="N57:N58"/>
    <mergeCell ref="O57:O58"/>
    <mergeCell ref="P57:P58"/>
    <mergeCell ref="Q57:Q58"/>
    <mergeCell ref="R57:R58"/>
    <mergeCell ref="S57:S58"/>
    <mergeCell ref="G57:G58"/>
    <mergeCell ref="H57:H58"/>
    <mergeCell ref="A63:A64"/>
    <mergeCell ref="B63:B64"/>
    <mergeCell ref="D63:D64"/>
    <mergeCell ref="E63:E64"/>
    <mergeCell ref="F63:F64"/>
    <mergeCell ref="J61:J62"/>
    <mergeCell ref="K61:K62"/>
    <mergeCell ref="L61:L62"/>
    <mergeCell ref="M61:M62"/>
    <mergeCell ref="C63:C64"/>
    <mergeCell ref="A61:A62"/>
    <mergeCell ref="B61:B62"/>
    <mergeCell ref="D61:D62"/>
    <mergeCell ref="E61:E62"/>
    <mergeCell ref="F61:F62"/>
    <mergeCell ref="G61:G62"/>
    <mergeCell ref="H61:H62"/>
    <mergeCell ref="AN1:AP2"/>
    <mergeCell ref="T63:T64"/>
    <mergeCell ref="N63:N64"/>
    <mergeCell ref="O63:O64"/>
    <mergeCell ref="P63:P64"/>
    <mergeCell ref="Q63:Q64"/>
    <mergeCell ref="R63:R64"/>
    <mergeCell ref="S63:S64"/>
    <mergeCell ref="G63:G64"/>
    <mergeCell ref="H63:H64"/>
    <mergeCell ref="J63:J64"/>
    <mergeCell ref="K63:K64"/>
    <mergeCell ref="L63:L64"/>
    <mergeCell ref="M63:M64"/>
    <mergeCell ref="T59:T60"/>
    <mergeCell ref="L59:L60"/>
    <mergeCell ref="M59:M60"/>
    <mergeCell ref="N59:N60"/>
    <mergeCell ref="O59:O60"/>
    <mergeCell ref="P59:P60"/>
    <mergeCell ref="Q59:Q60"/>
    <mergeCell ref="P61:P62"/>
    <mergeCell ref="Q61:Q62"/>
    <mergeCell ref="R61:R62"/>
  </mergeCells>
  <phoneticPr fontId="1"/>
  <conditionalFormatting sqref="A5 A7 A9 A11 A13 A15 A17 A19 A21 A23 A25 A27 A29 A31 A33 A35 A37 A39 A41 A43 A45 A47 A49 A51 A53 A55 A57 A59 A61">
    <cfRule type="expression" dxfId="13" priority="6">
      <formula>$A5=""</formula>
    </cfRule>
  </conditionalFormatting>
  <conditionalFormatting sqref="C3:C64">
    <cfRule type="expression" dxfId="12" priority="1">
      <formula>C3=1</formula>
    </cfRule>
  </conditionalFormatting>
  <conditionalFormatting sqref="I3 I7 I9 I11 I13 I15 I17 I19 I21 I23 I25 I27 I29 I33 I35 I37 I39 I41 I43 I45 I47 I49 I51 I53 I55 I59 I61 I63">
    <cfRule type="expression" dxfId="11" priority="8">
      <formula>$A3=""</formula>
    </cfRule>
  </conditionalFormatting>
  <conditionalFormatting sqref="I3:I64">
    <cfRule type="expression" dxfId="10" priority="5">
      <formula>$AK3=1</formula>
    </cfRule>
  </conditionalFormatting>
  <conditionalFormatting sqref="I5 I31 I57">
    <cfRule type="expression" dxfId="9" priority="7">
      <formula>$A5=""</formula>
    </cfRule>
  </conditionalFormatting>
  <conditionalFormatting sqref="J3:S64">
    <cfRule type="expression" dxfId="8" priority="2">
      <formula>J3="※"</formula>
    </cfRule>
  </conditionalFormatting>
  <conditionalFormatting sqref="AB3:AF64">
    <cfRule type="expression" dxfId="7" priority="3">
      <formula>$AI3&gt;=AB$2</formula>
    </cfRule>
    <cfRule type="expression" dxfId="6" priority="4">
      <formula>OR($AG3=1,$AG3=7)</formula>
    </cfRule>
  </conditionalFormatting>
  <dataValidations count="4">
    <dataValidation type="list" allowBlank="1" showInputMessage="1" showErrorMessage="1" sqref="AB34:AF34 AD4:AF4 AB8:AF8 AB10:AF10 AF16 AD52:AF52 AD14:AF14 AB62:AF62 AB20:AF20 AB22:AF22 AE18:AF18 AC24:AF24 AD12:AF12 AD26:AF26 AD30:AF30 AB36:AF36 AE32:AF32 AB64:AF64 AC28:AF28 AE38:AF38 AE40:AF40 AE44:AF44 AB48:AF48 AB50:AF50 AE42:AF42 AE46:AF46 AF56 AD54:AF54 AE58:AF58 AE60:AF60" xr:uid="{00000000-0002-0000-0F00-000000000000}">
      <formula1>"全日,AM,PM"</formula1>
    </dataValidation>
    <dataValidation type="list" allowBlank="1" showInputMessage="1" showErrorMessage="1" sqref="AB4:AC4" xr:uid="{00000000-0002-0000-0F00-000001000000}">
      <formula1>"全日,AM,PM,夏休全日,夏休AM,夏休PM,忌引き"</formula1>
    </dataValidation>
    <dataValidation type="list" allowBlank="1" showInputMessage="1" showErrorMessage="1" sqref="AB28 AC6:AF6 AB12:AC12" xr:uid="{B8FB7B38-DE3F-4E59-8C5E-22595A1F4D77}">
      <formula1>"全日,AM,PM,夏休全日,夏休AM,夏休PM,忌引き,指定,指PM"</formula1>
    </dataValidation>
    <dataValidation type="list" allowBlank="1" showInputMessage="1" showErrorMessage="1" sqref="AB6 AB14:AC14 AB16:AE16 AB18:AD18 AB58:AD58 AB32:AD32 AB26:AC26 AB24 AB30:AC30 AB38:AD38 AB40:AD40 AB44:AD44 AB42:AD42 AB46:AD46 AB56:AE56 AB60:AD60 AB52:AC52 AB54:AC54" xr:uid="{A9A06365-51C5-4868-BE89-CBE80CE7B423}">
      <formula1>"全日,AM,PM,夏休全日,夏休AM,夏休PM,忌引き,指定,指PM,子介護"</formula1>
    </dataValidation>
  </dataValidations>
  <pageMargins left="0.62992125984251968" right="0.23622047244094491" top="0.74803149606299213" bottom="0.74803149606299213" header="0.31496062992125984" footer="0.31496062992125984"/>
  <pageSetup paperSize="8" scale="91" orientation="landscape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2000000}">
          <x14:formula1>
            <xm:f>OFFSET(スタッフ!$F$2,,,MAX('デイリーデータ (2)'!$G:$G))</xm:f>
          </x14:formula1>
          <xm:sqref>AB3:AF3 AB5:AF5 AB7:AF7 AB9:AF9 AB11:AF11 AB13:AF13 AB33:AF33 AB17:AF17 AB19:AF19 AB21:AF21 AB23:AF23 AB25:AF25 AB27:AF27 AB29:AF29 AB31:AF31 AB35:AF35 AB37:AF37 AB63:AF63 AB39:AF39 AB41:AF41 AB43:AF43 AB45:AF45 AB47:AF47 AB49:AF49 AB51:AF51 AB53:AF53 AB55:AF55 AB57:AF57 AB59:AF59 AB61:AF61 AB15:AF15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7"/>
  <sheetViews>
    <sheetView zoomScaleNormal="100" workbookViewId="0">
      <selection activeCell="F13" sqref="F13:F14"/>
    </sheetView>
  </sheetViews>
  <sheetFormatPr defaultRowHeight="13" x14ac:dyDescent="0.2"/>
  <cols>
    <col min="1" max="1" width="4.7265625" style="277" customWidth="1"/>
    <col min="2" max="2" width="11.453125" customWidth="1"/>
    <col min="3" max="3" width="4.7265625" customWidth="1"/>
    <col min="4" max="4" width="13.6328125" style="276" customWidth="1"/>
    <col min="5" max="5" width="10.453125" bestFit="1" customWidth="1"/>
  </cols>
  <sheetData>
    <row r="1" spans="1:4" x14ac:dyDescent="0.2">
      <c r="B1" t="s">
        <v>65</v>
      </c>
      <c r="D1" s="309" t="s">
        <v>66</v>
      </c>
    </row>
    <row r="2" spans="1:4" x14ac:dyDescent="0.2">
      <c r="D2"/>
    </row>
    <row r="3" spans="1:4" x14ac:dyDescent="0.2">
      <c r="A3" s="277" t="b">
        <v>1</v>
      </c>
      <c r="B3" t="str">
        <f>IF(A3=TRUE,D3,"")</f>
        <v>庵</v>
      </c>
      <c r="C3">
        <v>1</v>
      </c>
      <c r="D3" s="276" t="s">
        <v>181</v>
      </c>
    </row>
    <row r="4" spans="1:4" x14ac:dyDescent="0.2">
      <c r="A4" s="277" t="b">
        <v>1</v>
      </c>
      <c r="B4" t="str">
        <f t="shared" ref="B4:B11" si="0">IF(A4=TRUE,D4,"")</f>
        <v>松木</v>
      </c>
      <c r="C4">
        <v>2</v>
      </c>
      <c r="D4" s="276" t="s">
        <v>159</v>
      </c>
    </row>
    <row r="5" spans="1:4" x14ac:dyDescent="0.2">
      <c r="A5" s="277" t="b">
        <v>1</v>
      </c>
      <c r="B5" t="str">
        <f t="shared" si="0"/>
        <v>西郡</v>
      </c>
      <c r="C5">
        <v>3</v>
      </c>
      <c r="D5" s="276" t="s">
        <v>148</v>
      </c>
    </row>
    <row r="6" spans="1:4" x14ac:dyDescent="0.2">
      <c r="A6" s="277" t="b">
        <v>1</v>
      </c>
      <c r="B6" t="str">
        <f t="shared" si="0"/>
        <v>大橋</v>
      </c>
      <c r="C6">
        <v>4</v>
      </c>
      <c r="D6" s="276" t="s">
        <v>149</v>
      </c>
    </row>
    <row r="7" spans="1:4" x14ac:dyDescent="0.2">
      <c r="A7" s="277" t="b">
        <v>1</v>
      </c>
      <c r="B7" t="str">
        <f t="shared" si="0"/>
        <v>清水和</v>
      </c>
      <c r="C7">
        <v>5</v>
      </c>
      <c r="D7" s="276" t="s">
        <v>190</v>
      </c>
    </row>
    <row r="8" spans="1:4" x14ac:dyDescent="0.2">
      <c r="A8" s="277" t="b">
        <v>1</v>
      </c>
      <c r="B8" t="str">
        <f t="shared" si="0"/>
        <v>袋</v>
      </c>
      <c r="C8">
        <v>6</v>
      </c>
      <c r="D8" s="276" t="s">
        <v>182</v>
      </c>
    </row>
    <row r="9" spans="1:4" x14ac:dyDescent="0.2">
      <c r="A9" s="277" t="b">
        <v>1</v>
      </c>
      <c r="B9" t="str">
        <f t="shared" si="0"/>
        <v>中川</v>
      </c>
      <c r="C9">
        <v>7</v>
      </c>
      <c r="D9" s="276" t="s">
        <v>194</v>
      </c>
    </row>
    <row r="10" spans="1:4" x14ac:dyDescent="0.2">
      <c r="A10" s="277" t="b">
        <v>1</v>
      </c>
      <c r="B10" t="str">
        <f t="shared" si="0"/>
        <v>田村</v>
      </c>
      <c r="C10">
        <v>8</v>
      </c>
      <c r="D10" s="276" t="s">
        <v>150</v>
      </c>
    </row>
    <row r="11" spans="1:4" x14ac:dyDescent="0.2">
      <c r="A11" s="277" t="b">
        <v>1</v>
      </c>
      <c r="B11" t="str">
        <f t="shared" si="0"/>
        <v>佐藤</v>
      </c>
      <c r="C11">
        <v>9</v>
      </c>
      <c r="D11" s="276" t="s">
        <v>197</v>
      </c>
    </row>
    <row r="12" spans="1:4" x14ac:dyDescent="0.2">
      <c r="A12" s="277" t="b">
        <v>1</v>
      </c>
      <c r="B12" t="str">
        <f>IF(A12=TRUE,D12,"")</f>
        <v>加藤</v>
      </c>
      <c r="C12">
        <v>10</v>
      </c>
      <c r="D12" s="276" t="s">
        <v>156</v>
      </c>
    </row>
    <row r="13" spans="1:4" x14ac:dyDescent="0.2">
      <c r="A13" s="277" t="b">
        <v>1</v>
      </c>
      <c r="B13" t="str">
        <f>IF(A13=TRUE,D13,"")</f>
        <v>雨池</v>
      </c>
      <c r="C13">
        <v>11</v>
      </c>
      <c r="D13" s="276" t="s">
        <v>193</v>
      </c>
    </row>
    <row r="14" spans="1:4" x14ac:dyDescent="0.2">
      <c r="A14" s="277" t="b">
        <v>1</v>
      </c>
    </row>
    <row r="15" spans="1:4" x14ac:dyDescent="0.2">
      <c r="B15" t="str">
        <f t="shared" ref="B15:B20" si="1">IF(A15=TRUE,D15,"")</f>
        <v/>
      </c>
    </row>
    <row r="16" spans="1:4" x14ac:dyDescent="0.2">
      <c r="B16" t="str">
        <f t="shared" si="1"/>
        <v/>
      </c>
    </row>
    <row r="17" spans="2:2" x14ac:dyDescent="0.2">
      <c r="B17" t="str">
        <f t="shared" si="1"/>
        <v/>
      </c>
    </row>
    <row r="18" spans="2:2" x14ac:dyDescent="0.2">
      <c r="B18" t="str">
        <f t="shared" si="1"/>
        <v/>
      </c>
    </row>
    <row r="19" spans="2:2" x14ac:dyDescent="0.2">
      <c r="B19" t="str">
        <f t="shared" si="1"/>
        <v/>
      </c>
    </row>
    <row r="20" spans="2:2" x14ac:dyDescent="0.2">
      <c r="B20" t="str">
        <f t="shared" si="1"/>
        <v/>
      </c>
    </row>
    <row r="21" spans="2:2" x14ac:dyDescent="0.2">
      <c r="B21" t="str">
        <f t="shared" ref="B21:B26" si="2">IF(A21=TRUE,D21,"")</f>
        <v/>
      </c>
    </row>
    <row r="22" spans="2:2" x14ac:dyDescent="0.2">
      <c r="B22" t="str">
        <f t="shared" si="2"/>
        <v/>
      </c>
    </row>
    <row r="23" spans="2:2" x14ac:dyDescent="0.2">
      <c r="B23" t="str">
        <f t="shared" si="2"/>
        <v/>
      </c>
    </row>
    <row r="24" spans="2:2" x14ac:dyDescent="0.2">
      <c r="B24" t="str">
        <f t="shared" si="2"/>
        <v/>
      </c>
    </row>
    <row r="25" spans="2:2" x14ac:dyDescent="0.2">
      <c r="B25" t="str">
        <f t="shared" si="2"/>
        <v/>
      </c>
    </row>
    <row r="26" spans="2:2" x14ac:dyDescent="0.2">
      <c r="B26" t="str">
        <f t="shared" si="2"/>
        <v/>
      </c>
    </row>
    <row r="27" spans="2:2" x14ac:dyDescent="0.2">
      <c r="B27" t="str">
        <f t="shared" ref="B27" si="3">IF(A27=TRUE,D27,"")</f>
        <v/>
      </c>
    </row>
  </sheetData>
  <sheetProtection selectLockedCells="1"/>
  <phoneticPr fontId="1"/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locked="0" defaultSize="0" autoFill="0" autoLine="0" autoPict="0">
                <anchor moveWithCells="1">
                  <from>
                    <xdr:col>0</xdr:col>
                    <xdr:colOff>38100</xdr:colOff>
                    <xdr:row>2</xdr:row>
                    <xdr:rowOff>0</xdr:rowOff>
                  </from>
                  <to>
                    <xdr:col>1</xdr:col>
                    <xdr:colOff>19050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5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3</xdr:row>
                    <xdr:rowOff>165100</xdr:rowOff>
                  </from>
                  <to>
                    <xdr:col>1</xdr:col>
                    <xdr:colOff>12700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6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4</xdr:row>
                    <xdr:rowOff>165100</xdr:rowOff>
                  </from>
                  <to>
                    <xdr:col>1</xdr:col>
                    <xdr:colOff>12700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7" name="Check Box 5">
              <controlPr defaultSize="0" autoFill="0" autoLine="0" autoPict="0">
                <anchor moveWithCells="1">
                  <from>
                    <xdr:col>0</xdr:col>
                    <xdr:colOff>38100</xdr:colOff>
                    <xdr:row>5</xdr:row>
                    <xdr:rowOff>152400</xdr:rowOff>
                  </from>
                  <to>
                    <xdr:col>1</xdr:col>
                    <xdr:colOff>12700</xdr:colOff>
                    <xdr:row>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8" name="Check Box 6">
              <controlPr defaultSize="0" autoFill="0" autoLine="0" autoPict="0">
                <anchor moveWithCells="1">
                  <from>
                    <xdr:col>0</xdr:col>
                    <xdr:colOff>50800</xdr:colOff>
                    <xdr:row>6</xdr:row>
                    <xdr:rowOff>165100</xdr:rowOff>
                  </from>
                  <to>
                    <xdr:col>1</xdr:col>
                    <xdr:colOff>19050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9" name="Check Box 7">
              <controlPr defaultSize="0" autoFill="0" autoLine="0" autoPict="0">
                <anchor moveWithCells="1">
                  <from>
                    <xdr:col>0</xdr:col>
                    <xdr:colOff>38100</xdr:colOff>
                    <xdr:row>7</xdr:row>
                    <xdr:rowOff>165100</xdr:rowOff>
                  </from>
                  <to>
                    <xdr:col>1</xdr:col>
                    <xdr:colOff>12700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0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8</xdr:row>
                    <xdr:rowOff>165100</xdr:rowOff>
                  </from>
                  <to>
                    <xdr:col>1</xdr:col>
                    <xdr:colOff>12700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1" name="Check Box 9">
              <controlPr defaultSize="0" autoFill="0" autoLine="0" autoPict="0">
                <anchor moveWithCells="1">
                  <from>
                    <xdr:col>0</xdr:col>
                    <xdr:colOff>38100</xdr:colOff>
                    <xdr:row>10</xdr:row>
                    <xdr:rowOff>0</xdr:rowOff>
                  </from>
                  <to>
                    <xdr:col>1</xdr:col>
                    <xdr:colOff>12700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2" name="Check Box 10">
              <controlPr defaultSize="0" autoFill="0" autoLine="0" autoPict="0">
                <anchor moveWithCells="1">
                  <from>
                    <xdr:col>0</xdr:col>
                    <xdr:colOff>50800</xdr:colOff>
                    <xdr:row>11</xdr:row>
                    <xdr:rowOff>0</xdr:rowOff>
                  </from>
                  <to>
                    <xdr:col>1</xdr:col>
                    <xdr:colOff>19050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13" name="Check Box 42">
              <controlPr defaultSize="0" autoFill="0" autoLine="0" autoPict="0">
                <anchor moveWithCells="1">
                  <from>
                    <xdr:col>0</xdr:col>
                    <xdr:colOff>50800</xdr:colOff>
                    <xdr:row>2</xdr:row>
                    <xdr:rowOff>165100</xdr:rowOff>
                  </from>
                  <to>
                    <xdr:col>1</xdr:col>
                    <xdr:colOff>19050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14" name="Check Box 262">
              <controlPr defaultSize="0" autoFill="0" autoLine="0" autoPict="0">
                <anchor moveWithCells="1">
                  <from>
                    <xdr:col>0</xdr:col>
                    <xdr:colOff>50800</xdr:colOff>
                    <xdr:row>12</xdr:row>
                    <xdr:rowOff>0</xdr:rowOff>
                  </from>
                  <to>
                    <xdr:col>1</xdr:col>
                    <xdr:colOff>19050</xdr:colOff>
                    <xdr:row>13</xdr:row>
                    <xdr:rowOff>12700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0000000}">
          <x14:formula1>
            <xm:f>スタッフ!$F$2:$F$51</xm:f>
          </x14:formula1>
          <xm:sqref>D3:D1048576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H101"/>
  <sheetViews>
    <sheetView showGridLines="0" zoomScaleNormal="100" workbookViewId="0">
      <pane xSplit="3" ySplit="2" topLeftCell="D6" activePane="bottomRight" state="frozen"/>
      <selection activeCell="AG11" sqref="AG11"/>
      <selection pane="topRight" activeCell="AG11" sqref="AG11"/>
      <selection pane="bottomLeft" activeCell="AG11" sqref="AG11"/>
      <selection pane="bottomRight" activeCell="C1" sqref="C1:C2"/>
    </sheetView>
  </sheetViews>
  <sheetFormatPr defaultColWidth="9" defaultRowHeight="13.15" customHeight="1" x14ac:dyDescent="0.2"/>
  <cols>
    <col min="1" max="1" width="3.26953125" style="139" customWidth="1"/>
    <col min="2" max="2" width="6.08984375" style="139" customWidth="1"/>
    <col min="3" max="3" width="9.7265625" style="138" customWidth="1"/>
    <col min="4" max="34" width="3.90625" style="138" customWidth="1"/>
    <col min="35" max="16384" width="9" style="138"/>
  </cols>
  <sheetData>
    <row r="1" spans="1:34" s="134" customFormat="1" ht="13.15" customHeight="1" x14ac:dyDescent="0.2">
      <c r="A1" s="420" t="s">
        <v>52</v>
      </c>
      <c r="B1" s="421"/>
      <c r="C1" s="424">
        <f>MONTH('デイリーデータ (2)'!D2)</f>
        <v>4</v>
      </c>
      <c r="D1" s="130">
        <f>DATE(YEAR('デイリーデータ (2)'!D2),MONTH('デイリーデータ (2)'!D2),1)</f>
        <v>45748</v>
      </c>
      <c r="E1" s="131">
        <f>IF(MONTH(D1+1)=$C1,D1+1,"")</f>
        <v>45749</v>
      </c>
      <c r="F1" s="131">
        <f t="shared" ref="F1:AG1" si="0">IF(MONTH(E1+1)=$C1,E1+1,"")</f>
        <v>45750</v>
      </c>
      <c r="G1" s="131">
        <f t="shared" si="0"/>
        <v>45751</v>
      </c>
      <c r="H1" s="131">
        <f t="shared" si="0"/>
        <v>45752</v>
      </c>
      <c r="I1" s="131">
        <f t="shared" si="0"/>
        <v>45753</v>
      </c>
      <c r="J1" s="131">
        <f t="shared" si="0"/>
        <v>45754</v>
      </c>
      <c r="K1" s="131">
        <f t="shared" si="0"/>
        <v>45755</v>
      </c>
      <c r="L1" s="131">
        <f t="shared" si="0"/>
        <v>45756</v>
      </c>
      <c r="M1" s="131">
        <f t="shared" si="0"/>
        <v>45757</v>
      </c>
      <c r="N1" s="131">
        <f t="shared" si="0"/>
        <v>45758</v>
      </c>
      <c r="O1" s="131">
        <f t="shared" si="0"/>
        <v>45759</v>
      </c>
      <c r="P1" s="131">
        <f t="shared" si="0"/>
        <v>45760</v>
      </c>
      <c r="Q1" s="131">
        <f t="shared" si="0"/>
        <v>45761</v>
      </c>
      <c r="R1" s="131">
        <f t="shared" si="0"/>
        <v>45762</v>
      </c>
      <c r="S1" s="131">
        <f t="shared" si="0"/>
        <v>45763</v>
      </c>
      <c r="T1" s="131">
        <f t="shared" si="0"/>
        <v>45764</v>
      </c>
      <c r="U1" s="131">
        <f t="shared" si="0"/>
        <v>45765</v>
      </c>
      <c r="V1" s="131">
        <f t="shared" si="0"/>
        <v>45766</v>
      </c>
      <c r="W1" s="131">
        <f t="shared" si="0"/>
        <v>45767</v>
      </c>
      <c r="X1" s="131">
        <f t="shared" si="0"/>
        <v>45768</v>
      </c>
      <c r="Y1" s="131">
        <f t="shared" si="0"/>
        <v>45769</v>
      </c>
      <c r="Z1" s="131">
        <f t="shared" si="0"/>
        <v>45770</v>
      </c>
      <c r="AA1" s="131">
        <f t="shared" si="0"/>
        <v>45771</v>
      </c>
      <c r="AB1" s="131">
        <f t="shared" si="0"/>
        <v>45772</v>
      </c>
      <c r="AC1" s="131">
        <f t="shared" si="0"/>
        <v>45773</v>
      </c>
      <c r="AD1" s="131">
        <f t="shared" si="0"/>
        <v>45774</v>
      </c>
      <c r="AE1" s="131">
        <f t="shared" si="0"/>
        <v>45775</v>
      </c>
      <c r="AF1" s="131">
        <f t="shared" si="0"/>
        <v>45776</v>
      </c>
      <c r="AG1" s="132">
        <f t="shared" si="0"/>
        <v>45777</v>
      </c>
      <c r="AH1" s="133" t="str">
        <f>IF(MONTH(AG1+1)=$C1,AG1+1,"")</f>
        <v/>
      </c>
    </row>
    <row r="2" spans="1:34" s="19" customFormat="1" ht="13.15" customHeight="1" x14ac:dyDescent="0.2">
      <c r="A2" s="426"/>
      <c r="B2" s="427"/>
      <c r="C2" s="428"/>
      <c r="D2" s="23">
        <f>D1</f>
        <v>45748</v>
      </c>
      <c r="E2" s="24">
        <f>E1</f>
        <v>45749</v>
      </c>
      <c r="F2" s="24">
        <f>F1</f>
        <v>45750</v>
      </c>
      <c r="G2" s="24">
        <f t="shared" ref="G2:AH2" si="1">G1</f>
        <v>45751</v>
      </c>
      <c r="H2" s="24">
        <f t="shared" si="1"/>
        <v>45752</v>
      </c>
      <c r="I2" s="24">
        <f t="shared" si="1"/>
        <v>45753</v>
      </c>
      <c r="J2" s="24">
        <f t="shared" si="1"/>
        <v>45754</v>
      </c>
      <c r="K2" s="24">
        <f t="shared" si="1"/>
        <v>45755</v>
      </c>
      <c r="L2" s="24">
        <f t="shared" si="1"/>
        <v>45756</v>
      </c>
      <c r="M2" s="24">
        <f t="shared" si="1"/>
        <v>45757</v>
      </c>
      <c r="N2" s="24">
        <f t="shared" si="1"/>
        <v>45758</v>
      </c>
      <c r="O2" s="24">
        <f t="shared" si="1"/>
        <v>45759</v>
      </c>
      <c r="P2" s="24">
        <f t="shared" si="1"/>
        <v>45760</v>
      </c>
      <c r="Q2" s="24">
        <f t="shared" si="1"/>
        <v>45761</v>
      </c>
      <c r="R2" s="24">
        <f t="shared" si="1"/>
        <v>45762</v>
      </c>
      <c r="S2" s="24">
        <f t="shared" si="1"/>
        <v>45763</v>
      </c>
      <c r="T2" s="24">
        <f t="shared" si="1"/>
        <v>45764</v>
      </c>
      <c r="U2" s="24">
        <f t="shared" si="1"/>
        <v>45765</v>
      </c>
      <c r="V2" s="24">
        <f t="shared" si="1"/>
        <v>45766</v>
      </c>
      <c r="W2" s="24">
        <f t="shared" si="1"/>
        <v>45767</v>
      </c>
      <c r="X2" s="24">
        <f t="shared" si="1"/>
        <v>45768</v>
      </c>
      <c r="Y2" s="24">
        <f t="shared" si="1"/>
        <v>45769</v>
      </c>
      <c r="Z2" s="24">
        <f t="shared" si="1"/>
        <v>45770</v>
      </c>
      <c r="AA2" s="24">
        <f t="shared" si="1"/>
        <v>45771</v>
      </c>
      <c r="AB2" s="24">
        <f t="shared" si="1"/>
        <v>45772</v>
      </c>
      <c r="AC2" s="24">
        <f t="shared" si="1"/>
        <v>45773</v>
      </c>
      <c r="AD2" s="24">
        <f t="shared" si="1"/>
        <v>45774</v>
      </c>
      <c r="AE2" s="24">
        <f t="shared" si="1"/>
        <v>45775</v>
      </c>
      <c r="AF2" s="24">
        <f t="shared" si="1"/>
        <v>45776</v>
      </c>
      <c r="AG2" s="27">
        <f t="shared" si="1"/>
        <v>45777</v>
      </c>
      <c r="AH2" s="25" t="str">
        <f t="shared" si="1"/>
        <v/>
      </c>
    </row>
    <row r="3" spans="1:34" s="222" customFormat="1" ht="13.15" customHeight="1" x14ac:dyDescent="0.2">
      <c r="A3" s="152"/>
      <c r="B3" s="153"/>
      <c r="C3" s="154">
        <v>1</v>
      </c>
      <c r="D3" s="155" t="str">
        <f t="shared" ref="D3:M12" si="2">IFERROR(VLOOKUP(MATCH($C3,D$53:D$101,0),stuff,6),"")</f>
        <v>山村</v>
      </c>
      <c r="E3" s="156" t="str">
        <f t="shared" si="2"/>
        <v>山村</v>
      </c>
      <c r="F3" s="156" t="str">
        <f t="shared" si="2"/>
        <v>山村</v>
      </c>
      <c r="G3" s="156" t="str">
        <f t="shared" si="2"/>
        <v>山村</v>
      </c>
      <c r="H3" s="156" t="str">
        <f t="shared" si="2"/>
        <v/>
      </c>
      <c r="I3" s="156" t="str">
        <f t="shared" si="2"/>
        <v>菅野</v>
      </c>
      <c r="J3" s="156" t="str">
        <f t="shared" si="2"/>
        <v>山村</v>
      </c>
      <c r="K3" s="156" t="str">
        <f t="shared" si="2"/>
        <v>山村</v>
      </c>
      <c r="L3" s="156" t="str">
        <f t="shared" si="2"/>
        <v>山村</v>
      </c>
      <c r="M3" s="156" t="str">
        <f t="shared" si="2"/>
        <v>山村</v>
      </c>
      <c r="N3" s="156" t="str">
        <f t="shared" ref="N3:W12" si="3">IFERROR(VLOOKUP(MATCH($C3,N$53:N$101,0),stuff,6),"")</f>
        <v>山村</v>
      </c>
      <c r="O3" s="156" t="str">
        <f t="shared" si="3"/>
        <v/>
      </c>
      <c r="P3" s="156" t="str">
        <f t="shared" si="3"/>
        <v>澤野</v>
      </c>
      <c r="Q3" s="156" t="str">
        <f t="shared" si="3"/>
        <v>山村</v>
      </c>
      <c r="R3" s="156" t="str">
        <f t="shared" si="3"/>
        <v>山村</v>
      </c>
      <c r="S3" s="156" t="str">
        <f t="shared" si="3"/>
        <v>山村</v>
      </c>
      <c r="T3" s="156" t="str">
        <f t="shared" si="3"/>
        <v>山村</v>
      </c>
      <c r="U3" s="156" t="str">
        <f t="shared" si="3"/>
        <v>山村</v>
      </c>
      <c r="V3" s="156" t="str">
        <f t="shared" si="3"/>
        <v/>
      </c>
      <c r="W3" s="156" t="str">
        <f t="shared" si="3"/>
        <v>樫田</v>
      </c>
      <c r="X3" s="156" t="str">
        <f t="shared" ref="X3:AH12" si="4">IFERROR(VLOOKUP(MATCH($C3,X$53:X$101,0),stuff,6),"")</f>
        <v>山村</v>
      </c>
      <c r="Y3" s="156" t="str">
        <f t="shared" si="4"/>
        <v>山村</v>
      </c>
      <c r="Z3" s="156" t="str">
        <f t="shared" si="4"/>
        <v>山村</v>
      </c>
      <c r="AA3" s="156" t="str">
        <f t="shared" si="4"/>
        <v>山村</v>
      </c>
      <c r="AB3" s="156" t="str">
        <f t="shared" si="4"/>
        <v>山村</v>
      </c>
      <c r="AC3" s="156" t="str">
        <f t="shared" si="4"/>
        <v/>
      </c>
      <c r="AD3" s="156" t="str">
        <f t="shared" si="4"/>
        <v>平田恵</v>
      </c>
      <c r="AE3" s="156" t="str">
        <f t="shared" si="4"/>
        <v>山村</v>
      </c>
      <c r="AF3" s="156" t="str">
        <f t="shared" si="4"/>
        <v>山村</v>
      </c>
      <c r="AG3" s="157" t="str">
        <f t="shared" si="4"/>
        <v>山村</v>
      </c>
      <c r="AH3" s="158" t="str">
        <f t="shared" si="4"/>
        <v>山村</v>
      </c>
    </row>
    <row r="4" spans="1:34" s="19" customFormat="1" ht="13.15" customHeight="1" x14ac:dyDescent="0.2">
      <c r="A4" s="152"/>
      <c r="B4" s="153"/>
      <c r="C4" s="154">
        <v>2</v>
      </c>
      <c r="D4" s="159" t="str">
        <f t="shared" si="2"/>
        <v>山下</v>
      </c>
      <c r="E4" s="160" t="str">
        <f t="shared" si="2"/>
        <v>山下</v>
      </c>
      <c r="F4" s="160" t="str">
        <f t="shared" si="2"/>
        <v>山下</v>
      </c>
      <c r="G4" s="160" t="str">
        <f t="shared" si="2"/>
        <v>山下</v>
      </c>
      <c r="H4" s="160" t="str">
        <f t="shared" si="2"/>
        <v/>
      </c>
      <c r="I4" s="160" t="str">
        <f t="shared" si="2"/>
        <v/>
      </c>
      <c r="J4" s="160" t="str">
        <f t="shared" si="2"/>
        <v>山下</v>
      </c>
      <c r="K4" s="160" t="str">
        <f t="shared" si="2"/>
        <v>山下</v>
      </c>
      <c r="L4" s="160" t="str">
        <f t="shared" si="2"/>
        <v>山下</v>
      </c>
      <c r="M4" s="160" t="str">
        <f t="shared" si="2"/>
        <v>山下</v>
      </c>
      <c r="N4" s="160" t="str">
        <f t="shared" si="3"/>
        <v>山下</v>
      </c>
      <c r="O4" s="160" t="str">
        <f t="shared" si="3"/>
        <v/>
      </c>
      <c r="P4" s="160" t="str">
        <f t="shared" si="3"/>
        <v/>
      </c>
      <c r="Q4" s="160" t="str">
        <f t="shared" si="3"/>
        <v>山下</v>
      </c>
      <c r="R4" s="160" t="str">
        <f t="shared" si="3"/>
        <v>山下</v>
      </c>
      <c r="S4" s="160" t="str">
        <f t="shared" si="3"/>
        <v>山下</v>
      </c>
      <c r="T4" s="160" t="str">
        <f t="shared" si="3"/>
        <v>山下</v>
      </c>
      <c r="U4" s="160" t="str">
        <f t="shared" si="3"/>
        <v>山下</v>
      </c>
      <c r="V4" s="160" t="str">
        <f t="shared" si="3"/>
        <v/>
      </c>
      <c r="W4" s="160" t="str">
        <f t="shared" si="3"/>
        <v/>
      </c>
      <c r="X4" s="160" t="str">
        <f t="shared" si="4"/>
        <v>山下</v>
      </c>
      <c r="Y4" s="160" t="str">
        <f t="shared" si="4"/>
        <v>山下</v>
      </c>
      <c r="Z4" s="160" t="str">
        <f t="shared" si="4"/>
        <v>山下</v>
      </c>
      <c r="AA4" s="160" t="str">
        <f t="shared" si="4"/>
        <v>山下</v>
      </c>
      <c r="AB4" s="160" t="str">
        <f t="shared" si="4"/>
        <v>山下</v>
      </c>
      <c r="AC4" s="160" t="str">
        <f t="shared" si="4"/>
        <v/>
      </c>
      <c r="AD4" s="160" t="str">
        <f t="shared" si="4"/>
        <v/>
      </c>
      <c r="AE4" s="160" t="str">
        <f t="shared" si="4"/>
        <v>山下</v>
      </c>
      <c r="AF4" s="160" t="str">
        <f t="shared" si="4"/>
        <v>山下</v>
      </c>
      <c r="AG4" s="161" t="str">
        <f t="shared" si="4"/>
        <v>山下</v>
      </c>
      <c r="AH4" s="162" t="str">
        <f t="shared" si="4"/>
        <v>山下</v>
      </c>
    </row>
    <row r="5" spans="1:34" s="19" customFormat="1" ht="13.15" customHeight="1" x14ac:dyDescent="0.2">
      <c r="A5" s="152"/>
      <c r="B5" s="153"/>
      <c r="C5" s="154">
        <v>3</v>
      </c>
      <c r="D5" s="159" t="str">
        <f t="shared" si="2"/>
        <v>平田恵</v>
      </c>
      <c r="E5" s="160" t="str">
        <f t="shared" si="2"/>
        <v>平田恵</v>
      </c>
      <c r="F5" s="160" t="str">
        <f t="shared" si="2"/>
        <v>平田恵</v>
      </c>
      <c r="G5" s="160" t="str">
        <f t="shared" si="2"/>
        <v>平田恵</v>
      </c>
      <c r="H5" s="160" t="str">
        <f t="shared" si="2"/>
        <v/>
      </c>
      <c r="I5" s="160" t="str">
        <f t="shared" si="2"/>
        <v/>
      </c>
      <c r="J5" s="160" t="str">
        <f t="shared" si="2"/>
        <v>平田恵</v>
      </c>
      <c r="K5" s="160" t="str">
        <f t="shared" si="2"/>
        <v>長田</v>
      </c>
      <c r="L5" s="160" t="str">
        <f t="shared" si="2"/>
        <v>長田</v>
      </c>
      <c r="M5" s="160" t="str">
        <f t="shared" si="2"/>
        <v>平田恵</v>
      </c>
      <c r="N5" s="160" t="str">
        <f t="shared" si="3"/>
        <v>平田恵</v>
      </c>
      <c r="O5" s="160" t="str">
        <f t="shared" si="3"/>
        <v/>
      </c>
      <c r="P5" s="160" t="str">
        <f t="shared" si="3"/>
        <v/>
      </c>
      <c r="Q5" s="160" t="str">
        <f t="shared" si="3"/>
        <v>平田恵</v>
      </c>
      <c r="R5" s="160" t="str">
        <f t="shared" si="3"/>
        <v>平田恵</v>
      </c>
      <c r="S5" s="160" t="str">
        <f t="shared" si="3"/>
        <v>平田恵</v>
      </c>
      <c r="T5" s="160" t="str">
        <f t="shared" si="3"/>
        <v>平田恵</v>
      </c>
      <c r="U5" s="160" t="str">
        <f t="shared" si="3"/>
        <v>平田恵</v>
      </c>
      <c r="V5" s="160" t="str">
        <f t="shared" si="3"/>
        <v/>
      </c>
      <c r="W5" s="160" t="str">
        <f t="shared" si="3"/>
        <v/>
      </c>
      <c r="X5" s="160" t="str">
        <f t="shared" si="4"/>
        <v>平田恵</v>
      </c>
      <c r="Y5" s="160" t="str">
        <f t="shared" si="4"/>
        <v>平田恵</v>
      </c>
      <c r="Z5" s="160" t="str">
        <f t="shared" si="4"/>
        <v>平田恵</v>
      </c>
      <c r="AA5" s="160" t="str">
        <f t="shared" si="4"/>
        <v>平田恵</v>
      </c>
      <c r="AB5" s="160" t="str">
        <f t="shared" si="4"/>
        <v>平田恵</v>
      </c>
      <c r="AC5" s="160" t="str">
        <f t="shared" si="4"/>
        <v/>
      </c>
      <c r="AD5" s="160" t="str">
        <f t="shared" si="4"/>
        <v/>
      </c>
      <c r="AE5" s="160" t="str">
        <f t="shared" si="4"/>
        <v>平田恵</v>
      </c>
      <c r="AF5" s="160" t="str">
        <f t="shared" si="4"/>
        <v>長田</v>
      </c>
      <c r="AG5" s="161" t="str">
        <f t="shared" si="4"/>
        <v>長田</v>
      </c>
      <c r="AH5" s="162" t="str">
        <f t="shared" si="4"/>
        <v>平田恵</v>
      </c>
    </row>
    <row r="6" spans="1:34" s="19" customFormat="1" ht="13.15" customHeight="1" x14ac:dyDescent="0.2">
      <c r="A6" s="152"/>
      <c r="B6" s="153"/>
      <c r="C6" s="154">
        <v>4</v>
      </c>
      <c r="D6" s="159" t="str">
        <f t="shared" si="2"/>
        <v>長田</v>
      </c>
      <c r="E6" s="160" t="str">
        <f t="shared" si="2"/>
        <v>長田</v>
      </c>
      <c r="F6" s="160" t="str">
        <f t="shared" si="2"/>
        <v>中井</v>
      </c>
      <c r="G6" s="160" t="str">
        <f t="shared" si="2"/>
        <v>中井</v>
      </c>
      <c r="H6" s="160" t="str">
        <f t="shared" si="2"/>
        <v/>
      </c>
      <c r="I6" s="160" t="str">
        <f t="shared" si="2"/>
        <v/>
      </c>
      <c r="J6" s="160" t="str">
        <f t="shared" si="2"/>
        <v>長田</v>
      </c>
      <c r="K6" s="160" t="str">
        <f t="shared" si="2"/>
        <v>中井</v>
      </c>
      <c r="L6" s="160" t="str">
        <f t="shared" si="2"/>
        <v>中井</v>
      </c>
      <c r="M6" s="160" t="str">
        <f t="shared" si="2"/>
        <v>長田</v>
      </c>
      <c r="N6" s="160" t="str">
        <f t="shared" si="3"/>
        <v>長田</v>
      </c>
      <c r="O6" s="160" t="str">
        <f t="shared" si="3"/>
        <v/>
      </c>
      <c r="P6" s="160" t="str">
        <f t="shared" si="3"/>
        <v/>
      </c>
      <c r="Q6" s="160" t="str">
        <f t="shared" si="3"/>
        <v>長田</v>
      </c>
      <c r="R6" s="160" t="str">
        <f t="shared" si="3"/>
        <v>長田</v>
      </c>
      <c r="S6" s="160" t="str">
        <f t="shared" si="3"/>
        <v>長田</v>
      </c>
      <c r="T6" s="160" t="str">
        <f t="shared" si="3"/>
        <v>長田</v>
      </c>
      <c r="U6" s="160" t="str">
        <f t="shared" si="3"/>
        <v>長田</v>
      </c>
      <c r="V6" s="160" t="str">
        <f t="shared" si="3"/>
        <v/>
      </c>
      <c r="W6" s="160" t="str">
        <f t="shared" si="3"/>
        <v/>
      </c>
      <c r="X6" s="160" t="str">
        <f t="shared" si="4"/>
        <v>中井</v>
      </c>
      <c r="Y6" s="160" t="str">
        <f t="shared" si="4"/>
        <v>中井</v>
      </c>
      <c r="Z6" s="160" t="str">
        <f t="shared" si="4"/>
        <v>長田</v>
      </c>
      <c r="AA6" s="160" t="str">
        <f t="shared" si="4"/>
        <v>長田</v>
      </c>
      <c r="AB6" s="160" t="str">
        <f t="shared" si="4"/>
        <v>長田</v>
      </c>
      <c r="AC6" s="160" t="str">
        <f t="shared" si="4"/>
        <v/>
      </c>
      <c r="AD6" s="160" t="str">
        <f t="shared" si="4"/>
        <v/>
      </c>
      <c r="AE6" s="160" t="str">
        <f t="shared" si="4"/>
        <v>長田</v>
      </c>
      <c r="AF6" s="160" t="str">
        <f t="shared" si="4"/>
        <v>中井</v>
      </c>
      <c r="AG6" s="161" t="str">
        <f t="shared" si="4"/>
        <v>中井</v>
      </c>
      <c r="AH6" s="162" t="str">
        <f t="shared" si="4"/>
        <v>長田</v>
      </c>
    </row>
    <row r="7" spans="1:34" s="19" customFormat="1" ht="13.15" customHeight="1" x14ac:dyDescent="0.2">
      <c r="A7" s="152"/>
      <c r="B7" s="153"/>
      <c r="C7" s="154">
        <v>5</v>
      </c>
      <c r="D7" s="159" t="str">
        <f t="shared" si="2"/>
        <v>中井</v>
      </c>
      <c r="E7" s="160" t="str">
        <f t="shared" si="2"/>
        <v>中井</v>
      </c>
      <c r="F7" s="160" t="str">
        <f t="shared" si="2"/>
        <v>北</v>
      </c>
      <c r="G7" s="160" t="str">
        <f t="shared" si="2"/>
        <v>北</v>
      </c>
      <c r="H7" s="160" t="str">
        <f t="shared" si="2"/>
        <v/>
      </c>
      <c r="I7" s="160" t="str">
        <f t="shared" si="2"/>
        <v/>
      </c>
      <c r="J7" s="160" t="str">
        <f t="shared" si="2"/>
        <v>中井</v>
      </c>
      <c r="K7" s="160" t="str">
        <f t="shared" si="2"/>
        <v>北</v>
      </c>
      <c r="L7" s="160" t="str">
        <f t="shared" si="2"/>
        <v>北</v>
      </c>
      <c r="M7" s="160" t="str">
        <f t="shared" si="2"/>
        <v>中井</v>
      </c>
      <c r="N7" s="160" t="str">
        <f t="shared" si="3"/>
        <v>中井</v>
      </c>
      <c r="O7" s="160" t="str">
        <f t="shared" si="3"/>
        <v/>
      </c>
      <c r="P7" s="160" t="str">
        <f t="shared" si="3"/>
        <v/>
      </c>
      <c r="Q7" s="160" t="str">
        <f t="shared" si="3"/>
        <v>中井</v>
      </c>
      <c r="R7" s="160" t="str">
        <f t="shared" si="3"/>
        <v>中井</v>
      </c>
      <c r="S7" s="160" t="str">
        <f t="shared" si="3"/>
        <v>中井</v>
      </c>
      <c r="T7" s="160" t="str">
        <f t="shared" si="3"/>
        <v>中井</v>
      </c>
      <c r="U7" s="160" t="str">
        <f t="shared" si="3"/>
        <v>中井</v>
      </c>
      <c r="V7" s="160" t="str">
        <f t="shared" si="3"/>
        <v/>
      </c>
      <c r="W7" s="160" t="str">
        <f t="shared" si="3"/>
        <v/>
      </c>
      <c r="X7" s="160" t="str">
        <f t="shared" si="4"/>
        <v>北</v>
      </c>
      <c r="Y7" s="160" t="str">
        <f t="shared" si="4"/>
        <v>北</v>
      </c>
      <c r="Z7" s="160" t="str">
        <f t="shared" si="4"/>
        <v>中井</v>
      </c>
      <c r="AA7" s="160" t="str">
        <f t="shared" si="4"/>
        <v>中井</v>
      </c>
      <c r="AB7" s="160" t="str">
        <f t="shared" si="4"/>
        <v>中井</v>
      </c>
      <c r="AC7" s="160" t="str">
        <f t="shared" si="4"/>
        <v/>
      </c>
      <c r="AD7" s="160" t="str">
        <f t="shared" si="4"/>
        <v/>
      </c>
      <c r="AE7" s="160" t="str">
        <f t="shared" si="4"/>
        <v>中井</v>
      </c>
      <c r="AF7" s="160" t="str">
        <f t="shared" si="4"/>
        <v>北</v>
      </c>
      <c r="AG7" s="161" t="str">
        <f t="shared" si="4"/>
        <v>北</v>
      </c>
      <c r="AH7" s="162" t="str">
        <f t="shared" si="4"/>
        <v>中井</v>
      </c>
    </row>
    <row r="8" spans="1:34" s="19" customFormat="1" ht="13.15" customHeight="1" x14ac:dyDescent="0.2">
      <c r="A8" s="152"/>
      <c r="B8" s="153"/>
      <c r="C8" s="154">
        <v>6</v>
      </c>
      <c r="D8" s="159" t="str">
        <f t="shared" si="2"/>
        <v>北</v>
      </c>
      <c r="E8" s="160" t="str">
        <f t="shared" si="2"/>
        <v>北</v>
      </c>
      <c r="F8" s="160" t="str">
        <f t="shared" si="2"/>
        <v>中村映</v>
      </c>
      <c r="G8" s="160" t="str">
        <f t="shared" si="2"/>
        <v>中村映</v>
      </c>
      <c r="H8" s="160" t="str">
        <f t="shared" si="2"/>
        <v/>
      </c>
      <c r="I8" s="160" t="str">
        <f t="shared" si="2"/>
        <v/>
      </c>
      <c r="J8" s="160" t="str">
        <f t="shared" si="2"/>
        <v>北</v>
      </c>
      <c r="K8" s="160" t="str">
        <f t="shared" si="2"/>
        <v>中村映</v>
      </c>
      <c r="L8" s="160" t="str">
        <f t="shared" si="2"/>
        <v>中村映</v>
      </c>
      <c r="M8" s="160" t="str">
        <f t="shared" si="2"/>
        <v>北</v>
      </c>
      <c r="N8" s="160" t="str">
        <f t="shared" si="3"/>
        <v>北</v>
      </c>
      <c r="O8" s="160" t="str">
        <f t="shared" si="3"/>
        <v/>
      </c>
      <c r="P8" s="160" t="str">
        <f t="shared" si="3"/>
        <v/>
      </c>
      <c r="Q8" s="160" t="str">
        <f t="shared" si="3"/>
        <v>北</v>
      </c>
      <c r="R8" s="160" t="str">
        <f t="shared" si="3"/>
        <v>北</v>
      </c>
      <c r="S8" s="160" t="str">
        <f t="shared" si="3"/>
        <v>北</v>
      </c>
      <c r="T8" s="160" t="str">
        <f t="shared" si="3"/>
        <v>北</v>
      </c>
      <c r="U8" s="160" t="str">
        <f t="shared" si="3"/>
        <v>北</v>
      </c>
      <c r="V8" s="160" t="str">
        <f t="shared" si="3"/>
        <v/>
      </c>
      <c r="W8" s="160" t="str">
        <f t="shared" si="3"/>
        <v/>
      </c>
      <c r="X8" s="160" t="str">
        <f t="shared" si="4"/>
        <v>中村映</v>
      </c>
      <c r="Y8" s="160" t="str">
        <f t="shared" si="4"/>
        <v>中村映</v>
      </c>
      <c r="Z8" s="160" t="str">
        <f t="shared" si="4"/>
        <v>北</v>
      </c>
      <c r="AA8" s="160" t="str">
        <f t="shared" si="4"/>
        <v>北</v>
      </c>
      <c r="AB8" s="160" t="str">
        <f t="shared" si="4"/>
        <v>北</v>
      </c>
      <c r="AC8" s="160" t="str">
        <f t="shared" si="4"/>
        <v/>
      </c>
      <c r="AD8" s="160" t="str">
        <f t="shared" si="4"/>
        <v/>
      </c>
      <c r="AE8" s="160" t="str">
        <f t="shared" si="4"/>
        <v>北</v>
      </c>
      <c r="AF8" s="160" t="str">
        <f t="shared" si="4"/>
        <v>中村映</v>
      </c>
      <c r="AG8" s="161" t="str">
        <f t="shared" si="4"/>
        <v>中村映</v>
      </c>
      <c r="AH8" s="162" t="str">
        <f t="shared" si="4"/>
        <v>北</v>
      </c>
    </row>
    <row r="9" spans="1:34" s="19" customFormat="1" ht="13.15" customHeight="1" x14ac:dyDescent="0.2">
      <c r="A9" s="152"/>
      <c r="B9" s="153"/>
      <c r="C9" s="154">
        <v>7</v>
      </c>
      <c r="D9" s="159" t="str">
        <f t="shared" si="2"/>
        <v>中村映</v>
      </c>
      <c r="E9" s="160" t="str">
        <f t="shared" si="2"/>
        <v>中村映</v>
      </c>
      <c r="F9" s="160" t="str">
        <f t="shared" si="2"/>
        <v>平田真</v>
      </c>
      <c r="G9" s="160" t="str">
        <f t="shared" si="2"/>
        <v>平田真</v>
      </c>
      <c r="H9" s="160" t="str">
        <f t="shared" si="2"/>
        <v/>
      </c>
      <c r="I9" s="160" t="str">
        <f t="shared" si="2"/>
        <v/>
      </c>
      <c r="J9" s="160" t="str">
        <f t="shared" si="2"/>
        <v>中村映</v>
      </c>
      <c r="K9" s="160" t="str">
        <f t="shared" si="2"/>
        <v>平田真</v>
      </c>
      <c r="L9" s="160" t="str">
        <f t="shared" si="2"/>
        <v>平田真</v>
      </c>
      <c r="M9" s="160" t="str">
        <f t="shared" si="2"/>
        <v>中村映</v>
      </c>
      <c r="N9" s="160" t="str">
        <f t="shared" si="3"/>
        <v>中村映</v>
      </c>
      <c r="O9" s="160" t="str">
        <f t="shared" si="3"/>
        <v/>
      </c>
      <c r="P9" s="160" t="str">
        <f t="shared" si="3"/>
        <v/>
      </c>
      <c r="Q9" s="160" t="str">
        <f t="shared" si="3"/>
        <v>中村映</v>
      </c>
      <c r="R9" s="160" t="str">
        <f t="shared" si="3"/>
        <v>中村映</v>
      </c>
      <c r="S9" s="160" t="str">
        <f t="shared" si="3"/>
        <v>中村映</v>
      </c>
      <c r="T9" s="160" t="str">
        <f t="shared" si="3"/>
        <v>中村映</v>
      </c>
      <c r="U9" s="160" t="str">
        <f t="shared" si="3"/>
        <v>中村映</v>
      </c>
      <c r="V9" s="160" t="str">
        <f t="shared" si="3"/>
        <v/>
      </c>
      <c r="W9" s="160" t="str">
        <f t="shared" si="3"/>
        <v/>
      </c>
      <c r="X9" s="160" t="str">
        <f t="shared" si="4"/>
        <v>平田真</v>
      </c>
      <c r="Y9" s="160" t="str">
        <f t="shared" si="4"/>
        <v>平田真</v>
      </c>
      <c r="Z9" s="160" t="str">
        <f t="shared" si="4"/>
        <v>中村映</v>
      </c>
      <c r="AA9" s="160" t="str">
        <f t="shared" si="4"/>
        <v>中村映</v>
      </c>
      <c r="AB9" s="160" t="str">
        <f t="shared" si="4"/>
        <v>中村映</v>
      </c>
      <c r="AC9" s="160" t="str">
        <f t="shared" si="4"/>
        <v/>
      </c>
      <c r="AD9" s="160" t="str">
        <f t="shared" si="4"/>
        <v/>
      </c>
      <c r="AE9" s="160" t="str">
        <f t="shared" si="4"/>
        <v>中村映</v>
      </c>
      <c r="AF9" s="160" t="str">
        <f t="shared" si="4"/>
        <v>平田真</v>
      </c>
      <c r="AG9" s="161" t="str">
        <f t="shared" si="4"/>
        <v>平田真</v>
      </c>
      <c r="AH9" s="162" t="str">
        <f t="shared" si="4"/>
        <v>中村映</v>
      </c>
    </row>
    <row r="10" spans="1:34" s="19" customFormat="1" ht="13.15" customHeight="1" x14ac:dyDescent="0.2">
      <c r="A10" s="152"/>
      <c r="B10" s="153"/>
      <c r="C10" s="154">
        <v>8</v>
      </c>
      <c r="D10" s="159" t="str">
        <f t="shared" si="2"/>
        <v>平田真</v>
      </c>
      <c r="E10" s="160" t="str">
        <f t="shared" si="2"/>
        <v>平田真</v>
      </c>
      <c r="F10" s="160" t="str">
        <f t="shared" si="2"/>
        <v>大橋</v>
      </c>
      <c r="G10" s="160" t="str">
        <f t="shared" si="2"/>
        <v>大橋</v>
      </c>
      <c r="H10" s="160" t="str">
        <f t="shared" si="2"/>
        <v/>
      </c>
      <c r="I10" s="160" t="str">
        <f t="shared" si="2"/>
        <v/>
      </c>
      <c r="J10" s="160" t="str">
        <f t="shared" si="2"/>
        <v>平田真</v>
      </c>
      <c r="K10" s="160" t="str">
        <f t="shared" si="2"/>
        <v>山本</v>
      </c>
      <c r="L10" s="160" t="str">
        <f t="shared" si="2"/>
        <v>大橋</v>
      </c>
      <c r="M10" s="160" t="str">
        <f t="shared" si="2"/>
        <v>平田真</v>
      </c>
      <c r="N10" s="160" t="str">
        <f t="shared" si="3"/>
        <v>平田真</v>
      </c>
      <c r="O10" s="160" t="str">
        <f t="shared" si="3"/>
        <v/>
      </c>
      <c r="P10" s="160" t="str">
        <f t="shared" si="3"/>
        <v/>
      </c>
      <c r="Q10" s="160" t="str">
        <f t="shared" si="3"/>
        <v>平田真</v>
      </c>
      <c r="R10" s="160" t="str">
        <f t="shared" si="3"/>
        <v>平田真</v>
      </c>
      <c r="S10" s="160" t="str">
        <f t="shared" si="3"/>
        <v>平田真</v>
      </c>
      <c r="T10" s="160" t="str">
        <f t="shared" si="3"/>
        <v>平田真</v>
      </c>
      <c r="U10" s="160" t="str">
        <f t="shared" si="3"/>
        <v>平田真</v>
      </c>
      <c r="V10" s="160" t="str">
        <f t="shared" si="3"/>
        <v/>
      </c>
      <c r="W10" s="160" t="str">
        <f t="shared" si="3"/>
        <v/>
      </c>
      <c r="X10" s="160" t="str">
        <f t="shared" si="4"/>
        <v>大橋</v>
      </c>
      <c r="Y10" s="160" t="str">
        <f t="shared" si="4"/>
        <v>大橋</v>
      </c>
      <c r="Z10" s="160" t="str">
        <f t="shared" si="4"/>
        <v>平田真</v>
      </c>
      <c r="AA10" s="160" t="str">
        <f t="shared" si="4"/>
        <v>平田真</v>
      </c>
      <c r="AB10" s="160" t="str">
        <f t="shared" si="4"/>
        <v>平田真</v>
      </c>
      <c r="AC10" s="160" t="str">
        <f t="shared" si="4"/>
        <v/>
      </c>
      <c r="AD10" s="160" t="str">
        <f t="shared" si="4"/>
        <v/>
      </c>
      <c r="AE10" s="160" t="str">
        <f t="shared" si="4"/>
        <v>平田真</v>
      </c>
      <c r="AF10" s="160" t="str">
        <f t="shared" si="4"/>
        <v>大橋</v>
      </c>
      <c r="AG10" s="161" t="str">
        <f t="shared" si="4"/>
        <v>大橋</v>
      </c>
      <c r="AH10" s="162" t="str">
        <f t="shared" si="4"/>
        <v>平田真</v>
      </c>
    </row>
    <row r="11" spans="1:34" s="19" customFormat="1" ht="13.15" customHeight="1" x14ac:dyDescent="0.2">
      <c r="A11" s="152"/>
      <c r="B11" s="153"/>
      <c r="C11" s="154">
        <v>9</v>
      </c>
      <c r="D11" s="159" t="str">
        <f t="shared" si="2"/>
        <v>大橋</v>
      </c>
      <c r="E11" s="160" t="str">
        <f t="shared" si="2"/>
        <v>大橋</v>
      </c>
      <c r="F11" s="160" t="str">
        <f t="shared" si="2"/>
        <v>山本</v>
      </c>
      <c r="G11" s="160" t="str">
        <f t="shared" si="2"/>
        <v>山本</v>
      </c>
      <c r="H11" s="160" t="str">
        <f t="shared" si="2"/>
        <v/>
      </c>
      <c r="I11" s="160" t="str">
        <f t="shared" si="2"/>
        <v/>
      </c>
      <c r="J11" s="160" t="str">
        <f t="shared" si="2"/>
        <v>山本</v>
      </c>
      <c r="K11" s="160" t="str">
        <f t="shared" si="2"/>
        <v>南</v>
      </c>
      <c r="L11" s="160" t="str">
        <f t="shared" si="2"/>
        <v>山本</v>
      </c>
      <c r="M11" s="160" t="str">
        <f t="shared" si="2"/>
        <v>大橋</v>
      </c>
      <c r="N11" s="160" t="str">
        <f t="shared" si="3"/>
        <v>南</v>
      </c>
      <c r="O11" s="160" t="str">
        <f t="shared" si="3"/>
        <v/>
      </c>
      <c r="P11" s="160" t="str">
        <f t="shared" si="3"/>
        <v/>
      </c>
      <c r="Q11" s="160" t="str">
        <f t="shared" si="3"/>
        <v>大橋</v>
      </c>
      <c r="R11" s="160" t="str">
        <f t="shared" si="3"/>
        <v>大橋</v>
      </c>
      <c r="S11" s="160" t="str">
        <f t="shared" si="3"/>
        <v>大橋</v>
      </c>
      <c r="T11" s="160" t="str">
        <f t="shared" si="3"/>
        <v>大橋</v>
      </c>
      <c r="U11" s="160" t="str">
        <f t="shared" si="3"/>
        <v>大橋</v>
      </c>
      <c r="V11" s="160" t="str">
        <f t="shared" si="3"/>
        <v/>
      </c>
      <c r="W11" s="160" t="str">
        <f t="shared" si="3"/>
        <v/>
      </c>
      <c r="X11" s="160" t="str">
        <f t="shared" si="4"/>
        <v>山本</v>
      </c>
      <c r="Y11" s="160" t="str">
        <f t="shared" si="4"/>
        <v>山本</v>
      </c>
      <c r="Z11" s="160" t="str">
        <f t="shared" si="4"/>
        <v>大橋</v>
      </c>
      <c r="AA11" s="160" t="str">
        <f t="shared" si="4"/>
        <v>大橋</v>
      </c>
      <c r="AB11" s="160" t="str">
        <f t="shared" si="4"/>
        <v>山本</v>
      </c>
      <c r="AC11" s="160" t="str">
        <f t="shared" si="4"/>
        <v/>
      </c>
      <c r="AD11" s="160" t="str">
        <f t="shared" si="4"/>
        <v/>
      </c>
      <c r="AE11" s="160" t="str">
        <f t="shared" si="4"/>
        <v>大橋</v>
      </c>
      <c r="AF11" s="160" t="str">
        <f t="shared" si="4"/>
        <v>山本</v>
      </c>
      <c r="AG11" s="161" t="str">
        <f t="shared" si="4"/>
        <v>山本</v>
      </c>
      <c r="AH11" s="162" t="str">
        <f t="shared" si="4"/>
        <v>大橋</v>
      </c>
    </row>
    <row r="12" spans="1:34" s="19" customFormat="1" ht="13.15" customHeight="1" x14ac:dyDescent="0.2">
      <c r="A12" s="152"/>
      <c r="B12" s="153"/>
      <c r="C12" s="154">
        <v>10</v>
      </c>
      <c r="D12" s="159" t="str">
        <f t="shared" si="2"/>
        <v>山本</v>
      </c>
      <c r="E12" s="160" t="str">
        <f t="shared" si="2"/>
        <v>山本</v>
      </c>
      <c r="F12" s="160" t="str">
        <f t="shared" si="2"/>
        <v>南</v>
      </c>
      <c r="G12" s="160" t="str">
        <f t="shared" si="2"/>
        <v>南</v>
      </c>
      <c r="H12" s="160" t="str">
        <f t="shared" si="2"/>
        <v/>
      </c>
      <c r="I12" s="160" t="str">
        <f t="shared" si="2"/>
        <v/>
      </c>
      <c r="J12" s="160" t="str">
        <f t="shared" si="2"/>
        <v>澤野</v>
      </c>
      <c r="K12" s="160" t="str">
        <f t="shared" si="2"/>
        <v>澤野</v>
      </c>
      <c r="L12" s="160" t="str">
        <f t="shared" si="2"/>
        <v>南</v>
      </c>
      <c r="M12" s="160" t="str">
        <f t="shared" si="2"/>
        <v>南</v>
      </c>
      <c r="N12" s="160" t="str">
        <f t="shared" si="3"/>
        <v>澤野</v>
      </c>
      <c r="O12" s="160" t="str">
        <f t="shared" si="3"/>
        <v/>
      </c>
      <c r="P12" s="160" t="str">
        <f t="shared" si="3"/>
        <v/>
      </c>
      <c r="Q12" s="160" t="str">
        <f t="shared" si="3"/>
        <v>山本</v>
      </c>
      <c r="R12" s="160" t="str">
        <f t="shared" si="3"/>
        <v>山本</v>
      </c>
      <c r="S12" s="160" t="str">
        <f t="shared" si="3"/>
        <v>山本</v>
      </c>
      <c r="T12" s="160" t="str">
        <f t="shared" si="3"/>
        <v>山本</v>
      </c>
      <c r="U12" s="160" t="str">
        <f t="shared" si="3"/>
        <v>山本</v>
      </c>
      <c r="V12" s="160" t="str">
        <f t="shared" si="3"/>
        <v/>
      </c>
      <c r="W12" s="160" t="str">
        <f t="shared" si="3"/>
        <v/>
      </c>
      <c r="X12" s="160" t="str">
        <f t="shared" si="4"/>
        <v>南</v>
      </c>
      <c r="Y12" s="160" t="str">
        <f t="shared" si="4"/>
        <v>澤野</v>
      </c>
      <c r="Z12" s="160" t="str">
        <f t="shared" si="4"/>
        <v>澤野</v>
      </c>
      <c r="AA12" s="160" t="str">
        <f t="shared" si="4"/>
        <v>南</v>
      </c>
      <c r="AB12" s="160" t="str">
        <f t="shared" si="4"/>
        <v>南</v>
      </c>
      <c r="AC12" s="160" t="str">
        <f t="shared" si="4"/>
        <v/>
      </c>
      <c r="AD12" s="160" t="str">
        <f t="shared" si="4"/>
        <v/>
      </c>
      <c r="AE12" s="160" t="str">
        <f t="shared" si="4"/>
        <v>山本</v>
      </c>
      <c r="AF12" s="160" t="str">
        <f t="shared" si="4"/>
        <v>南</v>
      </c>
      <c r="AG12" s="161" t="str">
        <f t="shared" si="4"/>
        <v>南</v>
      </c>
      <c r="AH12" s="162" t="str">
        <f t="shared" si="4"/>
        <v>山本</v>
      </c>
    </row>
    <row r="13" spans="1:34" s="19" customFormat="1" ht="13.15" customHeight="1" x14ac:dyDescent="0.2">
      <c r="A13" s="152"/>
      <c r="B13" s="153"/>
      <c r="C13" s="154">
        <v>11</v>
      </c>
      <c r="D13" s="159" t="str">
        <f t="shared" ref="D13:M28" si="5">IFERROR(VLOOKUP(MATCH($C13,D$53:D$101,0),stuff,6),"")</f>
        <v>南</v>
      </c>
      <c r="E13" s="160" t="str">
        <f t="shared" si="5"/>
        <v>南</v>
      </c>
      <c r="F13" s="160" t="str">
        <f t="shared" si="5"/>
        <v>澤野</v>
      </c>
      <c r="G13" s="160" t="str">
        <f t="shared" si="5"/>
        <v>澤野</v>
      </c>
      <c r="H13" s="160" t="str">
        <f t="shared" si="5"/>
        <v/>
      </c>
      <c r="I13" s="160" t="str">
        <f t="shared" si="5"/>
        <v/>
      </c>
      <c r="J13" s="160" t="str">
        <f t="shared" si="5"/>
        <v>清水和</v>
      </c>
      <c r="K13" s="160" t="str">
        <f t="shared" si="5"/>
        <v>清水和</v>
      </c>
      <c r="L13" s="160" t="str">
        <f t="shared" si="5"/>
        <v>澤野</v>
      </c>
      <c r="M13" s="160" t="str">
        <f t="shared" si="5"/>
        <v>澤野</v>
      </c>
      <c r="N13" s="160" t="str">
        <f t="shared" ref="N13:W28" si="6">IFERROR(VLOOKUP(MATCH($C13,N$53:N$101,0),stuff,6),"")</f>
        <v>清水和</v>
      </c>
      <c r="O13" s="160" t="str">
        <f t="shared" si="6"/>
        <v/>
      </c>
      <c r="P13" s="160" t="str">
        <f t="shared" si="6"/>
        <v/>
      </c>
      <c r="Q13" s="160" t="str">
        <f t="shared" si="6"/>
        <v>南</v>
      </c>
      <c r="R13" s="160" t="str">
        <f t="shared" si="6"/>
        <v>南</v>
      </c>
      <c r="S13" s="160" t="str">
        <f t="shared" si="6"/>
        <v>南</v>
      </c>
      <c r="T13" s="160" t="str">
        <f t="shared" si="6"/>
        <v>南</v>
      </c>
      <c r="U13" s="160" t="str">
        <f t="shared" si="6"/>
        <v>南</v>
      </c>
      <c r="V13" s="160" t="str">
        <f t="shared" si="6"/>
        <v/>
      </c>
      <c r="W13" s="160" t="str">
        <f t="shared" si="6"/>
        <v/>
      </c>
      <c r="X13" s="160" t="str">
        <f t="shared" ref="X13:AH28" si="7">IFERROR(VLOOKUP(MATCH($C13,X$53:X$101,0),stuff,6),"")</f>
        <v>清水和</v>
      </c>
      <c r="Y13" s="160" t="str">
        <f t="shared" si="7"/>
        <v>清水和</v>
      </c>
      <c r="Z13" s="160" t="str">
        <f t="shared" si="7"/>
        <v>清水和</v>
      </c>
      <c r="AA13" s="160" t="str">
        <f t="shared" si="7"/>
        <v>澤野</v>
      </c>
      <c r="AB13" s="160" t="str">
        <f t="shared" si="7"/>
        <v>澤野</v>
      </c>
      <c r="AC13" s="160" t="str">
        <f t="shared" si="7"/>
        <v/>
      </c>
      <c r="AD13" s="160" t="str">
        <f t="shared" si="7"/>
        <v/>
      </c>
      <c r="AE13" s="160" t="str">
        <f t="shared" si="7"/>
        <v>南</v>
      </c>
      <c r="AF13" s="160" t="str">
        <f t="shared" si="7"/>
        <v>澤野</v>
      </c>
      <c r="AG13" s="161" t="str">
        <f t="shared" si="7"/>
        <v>澤野</v>
      </c>
      <c r="AH13" s="162" t="str">
        <f t="shared" si="7"/>
        <v>南</v>
      </c>
    </row>
    <row r="14" spans="1:34" s="19" customFormat="1" ht="13.15" customHeight="1" x14ac:dyDescent="0.2">
      <c r="A14" s="152"/>
      <c r="B14" s="153"/>
      <c r="C14" s="154">
        <v>12</v>
      </c>
      <c r="D14" s="159" t="str">
        <f t="shared" si="5"/>
        <v>澤野</v>
      </c>
      <c r="E14" s="160" t="str">
        <f t="shared" si="5"/>
        <v>澤野</v>
      </c>
      <c r="F14" s="160" t="str">
        <f t="shared" si="5"/>
        <v>清水和</v>
      </c>
      <c r="G14" s="160" t="str">
        <f t="shared" si="5"/>
        <v>清水和</v>
      </c>
      <c r="H14" s="160" t="str">
        <f t="shared" si="5"/>
        <v/>
      </c>
      <c r="I14" s="160" t="str">
        <f t="shared" si="5"/>
        <v/>
      </c>
      <c r="J14" s="160" t="str">
        <f t="shared" si="5"/>
        <v>坪野</v>
      </c>
      <c r="K14" s="160" t="str">
        <f t="shared" si="5"/>
        <v>坪野</v>
      </c>
      <c r="L14" s="160" t="str">
        <f t="shared" si="5"/>
        <v>清水和</v>
      </c>
      <c r="M14" s="160" t="str">
        <f t="shared" si="5"/>
        <v>清水和</v>
      </c>
      <c r="N14" s="160" t="str">
        <f t="shared" si="6"/>
        <v>坪野</v>
      </c>
      <c r="O14" s="160" t="str">
        <f t="shared" si="6"/>
        <v/>
      </c>
      <c r="P14" s="160" t="str">
        <f t="shared" si="6"/>
        <v/>
      </c>
      <c r="Q14" s="160" t="str">
        <f t="shared" si="6"/>
        <v>清水和</v>
      </c>
      <c r="R14" s="160" t="str">
        <f t="shared" si="6"/>
        <v>清水和</v>
      </c>
      <c r="S14" s="160" t="str">
        <f t="shared" si="6"/>
        <v>澤野</v>
      </c>
      <c r="T14" s="160" t="str">
        <f t="shared" si="6"/>
        <v>澤野</v>
      </c>
      <c r="U14" s="160" t="str">
        <f t="shared" si="6"/>
        <v>澤野</v>
      </c>
      <c r="V14" s="160" t="str">
        <f t="shared" si="6"/>
        <v/>
      </c>
      <c r="W14" s="160" t="str">
        <f t="shared" si="6"/>
        <v/>
      </c>
      <c r="X14" s="160" t="str">
        <f t="shared" si="7"/>
        <v>坪野</v>
      </c>
      <c r="Y14" s="160" t="str">
        <f t="shared" si="7"/>
        <v>坪野</v>
      </c>
      <c r="Z14" s="160" t="str">
        <f t="shared" si="7"/>
        <v>坪野</v>
      </c>
      <c r="AA14" s="160" t="str">
        <f t="shared" si="7"/>
        <v>清水和</v>
      </c>
      <c r="AB14" s="160" t="str">
        <f t="shared" si="7"/>
        <v>清水和</v>
      </c>
      <c r="AC14" s="160" t="str">
        <f t="shared" si="7"/>
        <v/>
      </c>
      <c r="AD14" s="160" t="str">
        <f t="shared" si="7"/>
        <v/>
      </c>
      <c r="AE14" s="160" t="str">
        <f t="shared" si="7"/>
        <v>澤野</v>
      </c>
      <c r="AF14" s="160" t="str">
        <f t="shared" si="7"/>
        <v>清水和</v>
      </c>
      <c r="AG14" s="161" t="str">
        <f t="shared" si="7"/>
        <v>清水和</v>
      </c>
      <c r="AH14" s="162" t="str">
        <f t="shared" si="7"/>
        <v>澤野</v>
      </c>
    </row>
    <row r="15" spans="1:34" s="19" customFormat="1" ht="13.15" customHeight="1" x14ac:dyDescent="0.2">
      <c r="A15" s="152"/>
      <c r="B15" s="153"/>
      <c r="C15" s="154">
        <v>13</v>
      </c>
      <c r="D15" s="159" t="str">
        <f t="shared" si="5"/>
        <v>清水和</v>
      </c>
      <c r="E15" s="160" t="str">
        <f t="shared" si="5"/>
        <v>清水和</v>
      </c>
      <c r="F15" s="160" t="str">
        <f t="shared" si="5"/>
        <v>坪野</v>
      </c>
      <c r="G15" s="160" t="str">
        <f t="shared" si="5"/>
        <v>坪野</v>
      </c>
      <c r="H15" s="160" t="str">
        <f t="shared" si="5"/>
        <v/>
      </c>
      <c r="I15" s="160" t="str">
        <f t="shared" si="5"/>
        <v/>
      </c>
      <c r="J15" s="160" t="str">
        <f t="shared" si="5"/>
        <v>山田</v>
      </c>
      <c r="K15" s="160" t="str">
        <f t="shared" si="5"/>
        <v>山田</v>
      </c>
      <c r="L15" s="160" t="str">
        <f t="shared" si="5"/>
        <v>坪野</v>
      </c>
      <c r="M15" s="160" t="str">
        <f t="shared" si="5"/>
        <v>坪野</v>
      </c>
      <c r="N15" s="160" t="str">
        <f t="shared" si="6"/>
        <v>山田</v>
      </c>
      <c r="O15" s="160" t="str">
        <f t="shared" si="6"/>
        <v/>
      </c>
      <c r="P15" s="160" t="str">
        <f t="shared" si="6"/>
        <v/>
      </c>
      <c r="Q15" s="160" t="str">
        <f t="shared" si="6"/>
        <v>坪野</v>
      </c>
      <c r="R15" s="160" t="str">
        <f t="shared" si="6"/>
        <v>坪野</v>
      </c>
      <c r="S15" s="160" t="str">
        <f t="shared" si="6"/>
        <v>清水和</v>
      </c>
      <c r="T15" s="160" t="str">
        <f t="shared" si="6"/>
        <v>清水和</v>
      </c>
      <c r="U15" s="160" t="str">
        <f t="shared" si="6"/>
        <v>清水和</v>
      </c>
      <c r="V15" s="160" t="str">
        <f t="shared" si="6"/>
        <v/>
      </c>
      <c r="W15" s="160" t="str">
        <f t="shared" si="6"/>
        <v/>
      </c>
      <c r="X15" s="160" t="str">
        <f t="shared" si="7"/>
        <v>山田</v>
      </c>
      <c r="Y15" s="160" t="str">
        <f t="shared" si="7"/>
        <v>山田</v>
      </c>
      <c r="Z15" s="160" t="str">
        <f t="shared" si="7"/>
        <v>山田</v>
      </c>
      <c r="AA15" s="160" t="str">
        <f t="shared" si="7"/>
        <v>坪野</v>
      </c>
      <c r="AB15" s="160" t="str">
        <f t="shared" si="7"/>
        <v>坪野</v>
      </c>
      <c r="AC15" s="160" t="str">
        <f t="shared" si="7"/>
        <v/>
      </c>
      <c r="AD15" s="160" t="str">
        <f t="shared" si="7"/>
        <v/>
      </c>
      <c r="AE15" s="160" t="str">
        <f t="shared" si="7"/>
        <v>清水和</v>
      </c>
      <c r="AF15" s="160" t="str">
        <f t="shared" si="7"/>
        <v>坪野</v>
      </c>
      <c r="AG15" s="161" t="str">
        <f t="shared" si="7"/>
        <v>坪野</v>
      </c>
      <c r="AH15" s="162" t="str">
        <f t="shared" si="7"/>
        <v>清水和</v>
      </c>
    </row>
    <row r="16" spans="1:34" s="19" customFormat="1" ht="13.15" customHeight="1" x14ac:dyDescent="0.2">
      <c r="A16" s="152"/>
      <c r="B16" s="153"/>
      <c r="C16" s="154">
        <v>14</v>
      </c>
      <c r="D16" s="159" t="str">
        <f t="shared" si="5"/>
        <v>坪野</v>
      </c>
      <c r="E16" s="160" t="str">
        <f t="shared" si="5"/>
        <v>坪野</v>
      </c>
      <c r="F16" s="160" t="str">
        <f t="shared" si="5"/>
        <v>山田</v>
      </c>
      <c r="G16" s="160" t="str">
        <f t="shared" si="5"/>
        <v>山田</v>
      </c>
      <c r="H16" s="160" t="str">
        <f t="shared" si="5"/>
        <v/>
      </c>
      <c r="I16" s="160" t="str">
        <f t="shared" si="5"/>
        <v/>
      </c>
      <c r="J16" s="160" t="str">
        <f t="shared" si="5"/>
        <v>林</v>
      </c>
      <c r="K16" s="160" t="str">
        <f t="shared" si="5"/>
        <v>林</v>
      </c>
      <c r="L16" s="160" t="str">
        <f t="shared" si="5"/>
        <v>山田</v>
      </c>
      <c r="M16" s="160" t="str">
        <f t="shared" si="5"/>
        <v>山田</v>
      </c>
      <c r="N16" s="160" t="str">
        <f t="shared" si="6"/>
        <v>林</v>
      </c>
      <c r="O16" s="160" t="str">
        <f t="shared" si="6"/>
        <v/>
      </c>
      <c r="P16" s="160" t="str">
        <f t="shared" si="6"/>
        <v/>
      </c>
      <c r="Q16" s="160" t="str">
        <f t="shared" si="6"/>
        <v>林</v>
      </c>
      <c r="R16" s="160" t="str">
        <f t="shared" si="6"/>
        <v>林</v>
      </c>
      <c r="S16" s="160" t="str">
        <f t="shared" si="6"/>
        <v>坪野</v>
      </c>
      <c r="T16" s="160" t="str">
        <f t="shared" si="6"/>
        <v>坪野</v>
      </c>
      <c r="U16" s="160" t="str">
        <f t="shared" si="6"/>
        <v>坪野</v>
      </c>
      <c r="V16" s="160" t="str">
        <f t="shared" si="6"/>
        <v/>
      </c>
      <c r="W16" s="160" t="str">
        <f t="shared" si="6"/>
        <v/>
      </c>
      <c r="X16" s="160" t="str">
        <f t="shared" si="7"/>
        <v>林</v>
      </c>
      <c r="Y16" s="160" t="str">
        <f t="shared" si="7"/>
        <v>林</v>
      </c>
      <c r="Z16" s="160" t="str">
        <f t="shared" si="7"/>
        <v>林</v>
      </c>
      <c r="AA16" s="160" t="str">
        <f t="shared" si="7"/>
        <v>山田</v>
      </c>
      <c r="AB16" s="160" t="str">
        <f t="shared" si="7"/>
        <v>山田</v>
      </c>
      <c r="AC16" s="160" t="str">
        <f t="shared" si="7"/>
        <v/>
      </c>
      <c r="AD16" s="160" t="str">
        <f t="shared" si="7"/>
        <v/>
      </c>
      <c r="AE16" s="160" t="str">
        <f t="shared" si="7"/>
        <v>坪野</v>
      </c>
      <c r="AF16" s="160" t="str">
        <f t="shared" si="7"/>
        <v>林</v>
      </c>
      <c r="AG16" s="161" t="str">
        <f t="shared" si="7"/>
        <v>山田</v>
      </c>
      <c r="AH16" s="162" t="str">
        <f t="shared" si="7"/>
        <v>坪野</v>
      </c>
    </row>
    <row r="17" spans="1:34" s="19" customFormat="1" ht="13.15" customHeight="1" x14ac:dyDescent="0.2">
      <c r="A17" s="152"/>
      <c r="B17" s="153"/>
      <c r="C17" s="154">
        <v>15</v>
      </c>
      <c r="D17" s="159" t="str">
        <f t="shared" si="5"/>
        <v>山田</v>
      </c>
      <c r="E17" s="160" t="str">
        <f t="shared" si="5"/>
        <v>山田</v>
      </c>
      <c r="F17" s="160" t="str">
        <f t="shared" si="5"/>
        <v>林</v>
      </c>
      <c r="G17" s="160" t="str">
        <f t="shared" si="5"/>
        <v>林</v>
      </c>
      <c r="H17" s="160" t="str">
        <f t="shared" si="5"/>
        <v/>
      </c>
      <c r="I17" s="160" t="str">
        <f t="shared" si="5"/>
        <v/>
      </c>
      <c r="J17" s="160" t="str">
        <f t="shared" si="5"/>
        <v>冨田</v>
      </c>
      <c r="K17" s="160" t="str">
        <f t="shared" si="5"/>
        <v>田村</v>
      </c>
      <c r="L17" s="160" t="str">
        <f t="shared" si="5"/>
        <v>田村</v>
      </c>
      <c r="M17" s="160" t="str">
        <f t="shared" si="5"/>
        <v>庵</v>
      </c>
      <c r="N17" s="160" t="str">
        <f t="shared" si="6"/>
        <v>庵</v>
      </c>
      <c r="O17" s="160" t="str">
        <f t="shared" si="6"/>
        <v/>
      </c>
      <c r="P17" s="160" t="str">
        <f t="shared" si="6"/>
        <v/>
      </c>
      <c r="Q17" s="160" t="str">
        <f t="shared" si="6"/>
        <v>田村</v>
      </c>
      <c r="R17" s="160" t="str">
        <f t="shared" si="6"/>
        <v>田村</v>
      </c>
      <c r="S17" s="160" t="str">
        <f t="shared" si="6"/>
        <v>山田</v>
      </c>
      <c r="T17" s="160" t="str">
        <f t="shared" si="6"/>
        <v>山田</v>
      </c>
      <c r="U17" s="160" t="str">
        <f t="shared" si="6"/>
        <v>山田</v>
      </c>
      <c r="V17" s="160" t="str">
        <f t="shared" si="6"/>
        <v/>
      </c>
      <c r="W17" s="160" t="str">
        <f t="shared" si="6"/>
        <v/>
      </c>
      <c r="X17" s="160" t="str">
        <f t="shared" si="7"/>
        <v>田村</v>
      </c>
      <c r="Y17" s="160" t="str">
        <f t="shared" si="7"/>
        <v>田村</v>
      </c>
      <c r="Z17" s="160" t="str">
        <f t="shared" si="7"/>
        <v>田村</v>
      </c>
      <c r="AA17" s="160" t="str">
        <f t="shared" si="7"/>
        <v>林</v>
      </c>
      <c r="AB17" s="160" t="str">
        <f t="shared" si="7"/>
        <v>林</v>
      </c>
      <c r="AC17" s="160" t="str">
        <f t="shared" si="7"/>
        <v/>
      </c>
      <c r="AD17" s="160" t="str">
        <f t="shared" si="7"/>
        <v/>
      </c>
      <c r="AE17" s="160" t="str">
        <f t="shared" si="7"/>
        <v>林</v>
      </c>
      <c r="AF17" s="160" t="str">
        <f t="shared" si="7"/>
        <v>庵</v>
      </c>
      <c r="AG17" s="161" t="str">
        <f t="shared" si="7"/>
        <v>庵</v>
      </c>
      <c r="AH17" s="162" t="str">
        <f t="shared" si="7"/>
        <v>山田</v>
      </c>
    </row>
    <row r="18" spans="1:34" s="19" customFormat="1" ht="13.15" customHeight="1" x14ac:dyDescent="0.2">
      <c r="A18" s="152"/>
      <c r="B18" s="153"/>
      <c r="C18" s="154">
        <v>16</v>
      </c>
      <c r="D18" s="159" t="str">
        <f t="shared" si="5"/>
        <v>林</v>
      </c>
      <c r="E18" s="160" t="str">
        <f t="shared" si="5"/>
        <v>林</v>
      </c>
      <c r="F18" s="160" t="str">
        <f t="shared" si="5"/>
        <v>田村</v>
      </c>
      <c r="G18" s="160" t="str">
        <f t="shared" si="5"/>
        <v>田村</v>
      </c>
      <c r="H18" s="160" t="str">
        <f t="shared" si="5"/>
        <v/>
      </c>
      <c r="I18" s="160" t="str">
        <f t="shared" si="5"/>
        <v/>
      </c>
      <c r="J18" s="160" t="str">
        <f t="shared" si="5"/>
        <v>黒田</v>
      </c>
      <c r="K18" s="160" t="str">
        <f t="shared" si="5"/>
        <v>冨田</v>
      </c>
      <c r="L18" s="160" t="str">
        <f t="shared" si="5"/>
        <v>庵</v>
      </c>
      <c r="M18" s="160" t="str">
        <f t="shared" si="5"/>
        <v>冨田</v>
      </c>
      <c r="N18" s="160" t="str">
        <f t="shared" si="6"/>
        <v>冨田</v>
      </c>
      <c r="O18" s="160" t="str">
        <f t="shared" si="6"/>
        <v/>
      </c>
      <c r="P18" s="160" t="str">
        <f t="shared" si="6"/>
        <v/>
      </c>
      <c r="Q18" s="160" t="str">
        <f t="shared" si="6"/>
        <v>冨田</v>
      </c>
      <c r="R18" s="160" t="str">
        <f t="shared" si="6"/>
        <v>庵</v>
      </c>
      <c r="S18" s="160" t="str">
        <f t="shared" si="6"/>
        <v>林</v>
      </c>
      <c r="T18" s="160" t="str">
        <f t="shared" si="6"/>
        <v>林</v>
      </c>
      <c r="U18" s="160" t="str">
        <f t="shared" si="6"/>
        <v>林</v>
      </c>
      <c r="V18" s="160" t="str">
        <f t="shared" si="6"/>
        <v/>
      </c>
      <c r="W18" s="160" t="str">
        <f t="shared" si="6"/>
        <v/>
      </c>
      <c r="X18" s="160" t="str">
        <f t="shared" si="7"/>
        <v>冨田</v>
      </c>
      <c r="Y18" s="160" t="str">
        <f t="shared" si="7"/>
        <v>冨田</v>
      </c>
      <c r="Z18" s="160" t="str">
        <f t="shared" si="7"/>
        <v>庵</v>
      </c>
      <c r="AA18" s="160" t="str">
        <f t="shared" si="7"/>
        <v>田村</v>
      </c>
      <c r="AB18" s="160" t="str">
        <f t="shared" si="7"/>
        <v>田村</v>
      </c>
      <c r="AC18" s="160" t="str">
        <f t="shared" si="7"/>
        <v/>
      </c>
      <c r="AD18" s="160" t="str">
        <f t="shared" si="7"/>
        <v/>
      </c>
      <c r="AE18" s="160" t="str">
        <f t="shared" si="7"/>
        <v>田村</v>
      </c>
      <c r="AF18" s="160" t="str">
        <f t="shared" si="7"/>
        <v>冨田</v>
      </c>
      <c r="AG18" s="161" t="str">
        <f t="shared" si="7"/>
        <v>冨田</v>
      </c>
      <c r="AH18" s="162" t="str">
        <f t="shared" si="7"/>
        <v>林</v>
      </c>
    </row>
    <row r="19" spans="1:34" s="19" customFormat="1" ht="13.15" customHeight="1" x14ac:dyDescent="0.2">
      <c r="A19" s="152"/>
      <c r="B19" s="153"/>
      <c r="C19" s="154">
        <v>17</v>
      </c>
      <c r="D19" s="159" t="str">
        <f t="shared" si="5"/>
        <v>田村</v>
      </c>
      <c r="E19" s="160" t="str">
        <f t="shared" si="5"/>
        <v>田村</v>
      </c>
      <c r="F19" s="160" t="str">
        <f t="shared" si="5"/>
        <v>庵</v>
      </c>
      <c r="G19" s="160" t="str">
        <f t="shared" si="5"/>
        <v>庵</v>
      </c>
      <c r="H19" s="160" t="str">
        <f t="shared" si="5"/>
        <v/>
      </c>
      <c r="I19" s="160" t="str">
        <f t="shared" si="5"/>
        <v/>
      </c>
      <c r="J19" s="160" t="str">
        <f t="shared" si="5"/>
        <v>長迫</v>
      </c>
      <c r="K19" s="160" t="str">
        <f t="shared" si="5"/>
        <v>黒田</v>
      </c>
      <c r="L19" s="160" t="str">
        <f t="shared" si="5"/>
        <v>冨田</v>
      </c>
      <c r="M19" s="160" t="str">
        <f t="shared" si="5"/>
        <v>黒田</v>
      </c>
      <c r="N19" s="160" t="str">
        <f t="shared" si="6"/>
        <v>黒田</v>
      </c>
      <c r="O19" s="160" t="str">
        <f t="shared" si="6"/>
        <v/>
      </c>
      <c r="P19" s="160" t="str">
        <f t="shared" si="6"/>
        <v/>
      </c>
      <c r="Q19" s="160" t="str">
        <f t="shared" si="6"/>
        <v>黒田</v>
      </c>
      <c r="R19" s="160" t="str">
        <f t="shared" si="6"/>
        <v>冨田</v>
      </c>
      <c r="S19" s="160" t="str">
        <f t="shared" si="6"/>
        <v>田村</v>
      </c>
      <c r="T19" s="160" t="str">
        <f t="shared" si="6"/>
        <v>田村</v>
      </c>
      <c r="U19" s="160" t="str">
        <f t="shared" si="6"/>
        <v>庵</v>
      </c>
      <c r="V19" s="160" t="str">
        <f t="shared" si="6"/>
        <v/>
      </c>
      <c r="W19" s="160" t="str">
        <f t="shared" si="6"/>
        <v/>
      </c>
      <c r="X19" s="160" t="str">
        <f t="shared" si="7"/>
        <v>黒田</v>
      </c>
      <c r="Y19" s="160" t="str">
        <f t="shared" si="7"/>
        <v>黒田</v>
      </c>
      <c r="Z19" s="160" t="str">
        <f t="shared" si="7"/>
        <v>冨田</v>
      </c>
      <c r="AA19" s="160" t="str">
        <f t="shared" si="7"/>
        <v>庵</v>
      </c>
      <c r="AB19" s="160" t="str">
        <f t="shared" si="7"/>
        <v>庵</v>
      </c>
      <c r="AC19" s="160" t="str">
        <f t="shared" si="7"/>
        <v/>
      </c>
      <c r="AD19" s="160" t="str">
        <f t="shared" si="7"/>
        <v/>
      </c>
      <c r="AE19" s="160" t="str">
        <f t="shared" si="7"/>
        <v>庵</v>
      </c>
      <c r="AF19" s="160" t="str">
        <f t="shared" si="7"/>
        <v>黒田</v>
      </c>
      <c r="AG19" s="161" t="str">
        <f t="shared" si="7"/>
        <v>黒田</v>
      </c>
      <c r="AH19" s="162" t="str">
        <f t="shared" si="7"/>
        <v>田村</v>
      </c>
    </row>
    <row r="20" spans="1:34" s="19" customFormat="1" ht="13.15" customHeight="1" x14ac:dyDescent="0.2">
      <c r="A20" s="152"/>
      <c r="B20" s="153"/>
      <c r="C20" s="154">
        <v>18</v>
      </c>
      <c r="D20" s="159" t="str">
        <f t="shared" si="5"/>
        <v>庵</v>
      </c>
      <c r="E20" s="160" t="str">
        <f t="shared" si="5"/>
        <v>庵</v>
      </c>
      <c r="F20" s="160" t="str">
        <f t="shared" si="5"/>
        <v>冨田</v>
      </c>
      <c r="G20" s="160" t="str">
        <f t="shared" si="5"/>
        <v>冨田</v>
      </c>
      <c r="H20" s="160" t="str">
        <f t="shared" si="5"/>
        <v/>
      </c>
      <c r="I20" s="160" t="str">
        <f t="shared" si="5"/>
        <v/>
      </c>
      <c r="J20" s="160" t="str">
        <f t="shared" si="5"/>
        <v>吉田</v>
      </c>
      <c r="K20" s="160" t="str">
        <f t="shared" si="5"/>
        <v>長迫</v>
      </c>
      <c r="L20" s="160" t="str">
        <f t="shared" si="5"/>
        <v>黒田</v>
      </c>
      <c r="M20" s="160" t="str">
        <f t="shared" si="5"/>
        <v>長迫</v>
      </c>
      <c r="N20" s="160" t="str">
        <f t="shared" si="6"/>
        <v>長迫</v>
      </c>
      <c r="O20" s="160" t="str">
        <f t="shared" si="6"/>
        <v/>
      </c>
      <c r="P20" s="160" t="str">
        <f t="shared" si="6"/>
        <v/>
      </c>
      <c r="Q20" s="160" t="str">
        <f t="shared" si="6"/>
        <v>長迫</v>
      </c>
      <c r="R20" s="160" t="str">
        <f t="shared" si="6"/>
        <v>黒田</v>
      </c>
      <c r="S20" s="160" t="str">
        <f t="shared" si="6"/>
        <v>庵</v>
      </c>
      <c r="T20" s="160" t="str">
        <f t="shared" si="6"/>
        <v>庵</v>
      </c>
      <c r="U20" s="160" t="str">
        <f t="shared" si="6"/>
        <v>冨田</v>
      </c>
      <c r="V20" s="160" t="str">
        <f t="shared" si="6"/>
        <v/>
      </c>
      <c r="W20" s="160" t="str">
        <f t="shared" si="6"/>
        <v/>
      </c>
      <c r="X20" s="160" t="str">
        <f t="shared" si="7"/>
        <v>長迫</v>
      </c>
      <c r="Y20" s="160" t="str">
        <f t="shared" si="7"/>
        <v>長迫</v>
      </c>
      <c r="Z20" s="160" t="str">
        <f t="shared" si="7"/>
        <v>黒田</v>
      </c>
      <c r="AA20" s="160" t="str">
        <f t="shared" si="7"/>
        <v>冨田</v>
      </c>
      <c r="AB20" s="160" t="str">
        <f t="shared" si="7"/>
        <v>冨田</v>
      </c>
      <c r="AC20" s="160" t="str">
        <f t="shared" si="7"/>
        <v/>
      </c>
      <c r="AD20" s="160" t="str">
        <f t="shared" si="7"/>
        <v/>
      </c>
      <c r="AE20" s="160" t="str">
        <f t="shared" si="7"/>
        <v>冨田</v>
      </c>
      <c r="AF20" s="160" t="str">
        <f t="shared" si="7"/>
        <v>長迫</v>
      </c>
      <c r="AG20" s="160" t="str">
        <f t="shared" si="7"/>
        <v>長迫</v>
      </c>
      <c r="AH20" s="162" t="str">
        <f t="shared" si="7"/>
        <v>庵</v>
      </c>
    </row>
    <row r="21" spans="1:34" s="19" customFormat="1" ht="13.15" customHeight="1" x14ac:dyDescent="0.2">
      <c r="A21" s="152"/>
      <c r="B21" s="153"/>
      <c r="C21" s="154">
        <v>19</v>
      </c>
      <c r="D21" s="159" t="str">
        <f t="shared" si="5"/>
        <v>冨田</v>
      </c>
      <c r="E21" s="160" t="str">
        <f t="shared" si="5"/>
        <v>冨田</v>
      </c>
      <c r="F21" s="160" t="str">
        <f t="shared" si="5"/>
        <v>黒田</v>
      </c>
      <c r="G21" s="160" t="str">
        <f t="shared" si="5"/>
        <v>黒田</v>
      </c>
      <c r="H21" s="160" t="str">
        <f t="shared" si="5"/>
        <v/>
      </c>
      <c r="I21" s="160" t="str">
        <f t="shared" si="5"/>
        <v/>
      </c>
      <c r="J21" s="160" t="str">
        <f t="shared" si="5"/>
        <v>齊藤</v>
      </c>
      <c r="K21" s="160" t="str">
        <f t="shared" si="5"/>
        <v>吉田</v>
      </c>
      <c r="L21" s="160" t="str">
        <f t="shared" si="5"/>
        <v>長迫</v>
      </c>
      <c r="M21" s="160" t="str">
        <f t="shared" si="5"/>
        <v>吉田</v>
      </c>
      <c r="N21" s="160" t="str">
        <f t="shared" si="6"/>
        <v>吉田</v>
      </c>
      <c r="O21" s="160" t="str">
        <f t="shared" si="6"/>
        <v/>
      </c>
      <c r="P21" s="160" t="str">
        <f t="shared" si="6"/>
        <v/>
      </c>
      <c r="Q21" s="160" t="str">
        <f t="shared" si="6"/>
        <v>吉田</v>
      </c>
      <c r="R21" s="160" t="str">
        <f t="shared" si="6"/>
        <v>長迫</v>
      </c>
      <c r="S21" s="160" t="str">
        <f t="shared" si="6"/>
        <v>冨田</v>
      </c>
      <c r="T21" s="160" t="str">
        <f t="shared" si="6"/>
        <v>冨田</v>
      </c>
      <c r="U21" s="160" t="str">
        <f t="shared" si="6"/>
        <v>黒田</v>
      </c>
      <c r="V21" s="160" t="str">
        <f t="shared" si="6"/>
        <v/>
      </c>
      <c r="W21" s="160" t="str">
        <f t="shared" si="6"/>
        <v/>
      </c>
      <c r="X21" s="160" t="str">
        <f t="shared" si="7"/>
        <v>吉田</v>
      </c>
      <c r="Y21" s="160" t="str">
        <f t="shared" si="7"/>
        <v>吉田</v>
      </c>
      <c r="Z21" s="160" t="str">
        <f t="shared" si="7"/>
        <v>長迫</v>
      </c>
      <c r="AA21" s="160" t="str">
        <f t="shared" si="7"/>
        <v>黒田</v>
      </c>
      <c r="AB21" s="160" t="str">
        <f t="shared" si="7"/>
        <v>黒田</v>
      </c>
      <c r="AC21" s="160" t="str">
        <f t="shared" si="7"/>
        <v/>
      </c>
      <c r="AD21" s="160" t="str">
        <f t="shared" si="7"/>
        <v/>
      </c>
      <c r="AE21" s="160" t="str">
        <f t="shared" si="7"/>
        <v>黒田</v>
      </c>
      <c r="AF21" s="160" t="str">
        <f t="shared" si="7"/>
        <v>吉田</v>
      </c>
      <c r="AG21" s="160" t="str">
        <f t="shared" si="7"/>
        <v>吉田</v>
      </c>
      <c r="AH21" s="162" t="str">
        <f t="shared" si="7"/>
        <v>冨田</v>
      </c>
    </row>
    <row r="22" spans="1:34" s="19" customFormat="1" ht="13.15" customHeight="1" x14ac:dyDescent="0.2">
      <c r="A22" s="152"/>
      <c r="B22" s="153"/>
      <c r="C22" s="154">
        <v>20</v>
      </c>
      <c r="D22" s="159" t="str">
        <f t="shared" si="5"/>
        <v>黒田</v>
      </c>
      <c r="E22" s="160" t="str">
        <f t="shared" si="5"/>
        <v>黒田</v>
      </c>
      <c r="F22" s="160" t="str">
        <f t="shared" si="5"/>
        <v>長迫</v>
      </c>
      <c r="G22" s="160" t="str">
        <f t="shared" si="5"/>
        <v>長迫</v>
      </c>
      <c r="H22" s="160" t="str">
        <f t="shared" si="5"/>
        <v/>
      </c>
      <c r="I22" s="160" t="str">
        <f t="shared" si="5"/>
        <v/>
      </c>
      <c r="J22" s="160" t="str">
        <f t="shared" si="5"/>
        <v>佐藤</v>
      </c>
      <c r="K22" s="160" t="str">
        <f t="shared" si="5"/>
        <v>齊藤</v>
      </c>
      <c r="L22" s="160" t="str">
        <f t="shared" si="5"/>
        <v>吉田</v>
      </c>
      <c r="M22" s="160" t="str">
        <f t="shared" si="5"/>
        <v>齊藤</v>
      </c>
      <c r="N22" s="160" t="str">
        <f t="shared" si="6"/>
        <v>齊藤</v>
      </c>
      <c r="O22" s="160" t="str">
        <f t="shared" si="6"/>
        <v/>
      </c>
      <c r="P22" s="160" t="str">
        <f t="shared" si="6"/>
        <v/>
      </c>
      <c r="Q22" s="160" t="str">
        <f t="shared" si="6"/>
        <v>齊藤</v>
      </c>
      <c r="R22" s="160" t="str">
        <f t="shared" si="6"/>
        <v>吉田</v>
      </c>
      <c r="S22" s="160" t="str">
        <f t="shared" si="6"/>
        <v>黒田</v>
      </c>
      <c r="T22" s="160" t="str">
        <f t="shared" si="6"/>
        <v>黒田</v>
      </c>
      <c r="U22" s="160" t="str">
        <f t="shared" si="6"/>
        <v>長迫</v>
      </c>
      <c r="V22" s="160" t="str">
        <f t="shared" si="6"/>
        <v/>
      </c>
      <c r="W22" s="160" t="str">
        <f t="shared" si="6"/>
        <v/>
      </c>
      <c r="X22" s="160" t="str">
        <f t="shared" si="7"/>
        <v>齊藤</v>
      </c>
      <c r="Y22" s="160" t="str">
        <f t="shared" si="7"/>
        <v>齊藤</v>
      </c>
      <c r="Z22" s="160" t="str">
        <f t="shared" si="7"/>
        <v>吉田</v>
      </c>
      <c r="AA22" s="160" t="str">
        <f t="shared" si="7"/>
        <v>長迫</v>
      </c>
      <c r="AB22" s="160" t="str">
        <f t="shared" si="7"/>
        <v>長迫</v>
      </c>
      <c r="AC22" s="160" t="str">
        <f t="shared" si="7"/>
        <v/>
      </c>
      <c r="AD22" s="160" t="str">
        <f t="shared" si="7"/>
        <v/>
      </c>
      <c r="AE22" s="160" t="str">
        <f t="shared" si="7"/>
        <v>長迫</v>
      </c>
      <c r="AF22" s="160" t="str">
        <f t="shared" si="7"/>
        <v>齊藤</v>
      </c>
      <c r="AG22" s="160" t="str">
        <f t="shared" si="7"/>
        <v>齊藤</v>
      </c>
      <c r="AH22" s="162" t="str">
        <f t="shared" si="7"/>
        <v>黒田</v>
      </c>
    </row>
    <row r="23" spans="1:34" s="19" customFormat="1" ht="13.15" customHeight="1" x14ac:dyDescent="0.2">
      <c r="A23" s="152"/>
      <c r="B23" s="153"/>
      <c r="C23" s="154">
        <v>21</v>
      </c>
      <c r="D23" s="159" t="str">
        <f t="shared" si="5"/>
        <v>長迫</v>
      </c>
      <c r="E23" s="160" t="str">
        <f t="shared" si="5"/>
        <v>長迫</v>
      </c>
      <c r="F23" s="160" t="str">
        <f t="shared" si="5"/>
        <v>吉田</v>
      </c>
      <c r="G23" s="160" t="str">
        <f t="shared" si="5"/>
        <v>吉田</v>
      </c>
      <c r="H23" s="160" t="str">
        <f t="shared" si="5"/>
        <v/>
      </c>
      <c r="I23" s="160" t="str">
        <f t="shared" si="5"/>
        <v/>
      </c>
      <c r="J23" s="160" t="str">
        <f t="shared" si="5"/>
        <v>加藤</v>
      </c>
      <c r="K23" s="160" t="str">
        <f t="shared" si="5"/>
        <v>佐藤</v>
      </c>
      <c r="L23" s="160" t="str">
        <f t="shared" si="5"/>
        <v>齊藤</v>
      </c>
      <c r="M23" s="160" t="str">
        <f t="shared" si="5"/>
        <v>加藤</v>
      </c>
      <c r="N23" s="160" t="str">
        <f t="shared" si="6"/>
        <v>佐藤</v>
      </c>
      <c r="O23" s="160" t="str">
        <f t="shared" si="6"/>
        <v/>
      </c>
      <c r="P23" s="160" t="str">
        <f t="shared" si="6"/>
        <v/>
      </c>
      <c r="Q23" s="160" t="str">
        <f t="shared" si="6"/>
        <v>佐藤</v>
      </c>
      <c r="R23" s="160" t="str">
        <f t="shared" si="6"/>
        <v>齊藤</v>
      </c>
      <c r="S23" s="160" t="str">
        <f t="shared" si="6"/>
        <v>長迫</v>
      </c>
      <c r="T23" s="160" t="str">
        <f t="shared" si="6"/>
        <v>長迫</v>
      </c>
      <c r="U23" s="160" t="str">
        <f t="shared" si="6"/>
        <v>吉田</v>
      </c>
      <c r="V23" s="160" t="str">
        <f t="shared" si="6"/>
        <v/>
      </c>
      <c r="W23" s="160" t="str">
        <f t="shared" si="6"/>
        <v/>
      </c>
      <c r="X23" s="160" t="str">
        <f t="shared" si="7"/>
        <v>佐藤</v>
      </c>
      <c r="Y23" s="160" t="str">
        <f t="shared" si="7"/>
        <v>佐藤</v>
      </c>
      <c r="Z23" s="160" t="str">
        <f t="shared" si="7"/>
        <v>齊藤</v>
      </c>
      <c r="AA23" s="160" t="str">
        <f t="shared" si="7"/>
        <v>吉田</v>
      </c>
      <c r="AB23" s="160" t="str">
        <f t="shared" si="7"/>
        <v>吉田</v>
      </c>
      <c r="AC23" s="160" t="str">
        <f t="shared" si="7"/>
        <v/>
      </c>
      <c r="AD23" s="160" t="str">
        <f t="shared" si="7"/>
        <v/>
      </c>
      <c r="AE23" s="160" t="str">
        <f t="shared" si="7"/>
        <v>吉田</v>
      </c>
      <c r="AF23" s="160" t="str">
        <f t="shared" si="7"/>
        <v>加藤</v>
      </c>
      <c r="AG23" s="160" t="str">
        <f t="shared" si="7"/>
        <v>佐藤</v>
      </c>
      <c r="AH23" s="162" t="str">
        <f t="shared" si="7"/>
        <v>長迫</v>
      </c>
    </row>
    <row r="24" spans="1:34" s="19" customFormat="1" ht="13.15" customHeight="1" x14ac:dyDescent="0.2">
      <c r="A24" s="152"/>
      <c r="B24" s="153"/>
      <c r="C24" s="154">
        <v>22</v>
      </c>
      <c r="D24" s="159" t="str">
        <f t="shared" si="5"/>
        <v>吉田</v>
      </c>
      <c r="E24" s="160" t="str">
        <f t="shared" si="5"/>
        <v>吉田</v>
      </c>
      <c r="F24" s="160" t="str">
        <f t="shared" si="5"/>
        <v>齊藤</v>
      </c>
      <c r="G24" s="160" t="str">
        <f t="shared" si="5"/>
        <v>齊藤</v>
      </c>
      <c r="H24" s="160" t="str">
        <f t="shared" si="5"/>
        <v/>
      </c>
      <c r="I24" s="160" t="str">
        <f t="shared" si="5"/>
        <v/>
      </c>
      <c r="J24" s="160" t="str">
        <f t="shared" si="5"/>
        <v>小川</v>
      </c>
      <c r="K24" s="160" t="str">
        <f t="shared" si="5"/>
        <v>加藤</v>
      </c>
      <c r="L24" s="160" t="str">
        <f t="shared" si="5"/>
        <v>加藤</v>
      </c>
      <c r="M24" s="160" t="str">
        <f t="shared" si="5"/>
        <v>小川</v>
      </c>
      <c r="N24" s="160" t="str">
        <f t="shared" si="6"/>
        <v>加藤</v>
      </c>
      <c r="O24" s="160" t="str">
        <f t="shared" si="6"/>
        <v/>
      </c>
      <c r="P24" s="160" t="str">
        <f t="shared" si="6"/>
        <v/>
      </c>
      <c r="Q24" s="160" t="str">
        <f t="shared" si="6"/>
        <v>小川</v>
      </c>
      <c r="R24" s="160" t="str">
        <f t="shared" si="6"/>
        <v>佐藤</v>
      </c>
      <c r="S24" s="160" t="str">
        <f t="shared" si="6"/>
        <v>吉田</v>
      </c>
      <c r="T24" s="160" t="str">
        <f t="shared" si="6"/>
        <v>吉田</v>
      </c>
      <c r="U24" s="160" t="str">
        <f t="shared" si="6"/>
        <v>齊藤</v>
      </c>
      <c r="V24" s="160" t="str">
        <f t="shared" si="6"/>
        <v/>
      </c>
      <c r="W24" s="160" t="str">
        <f t="shared" si="6"/>
        <v/>
      </c>
      <c r="X24" s="160" t="str">
        <f t="shared" si="7"/>
        <v>加藤</v>
      </c>
      <c r="Y24" s="160" t="str">
        <f t="shared" si="7"/>
        <v>加藤</v>
      </c>
      <c r="Z24" s="160" t="str">
        <f t="shared" si="7"/>
        <v>佐藤</v>
      </c>
      <c r="AA24" s="160" t="str">
        <f t="shared" si="7"/>
        <v>齊藤</v>
      </c>
      <c r="AB24" s="160" t="str">
        <f t="shared" si="7"/>
        <v>齊藤</v>
      </c>
      <c r="AC24" s="160" t="str">
        <f t="shared" si="7"/>
        <v/>
      </c>
      <c r="AD24" s="160" t="str">
        <f t="shared" si="7"/>
        <v/>
      </c>
      <c r="AE24" s="160" t="str">
        <f t="shared" si="7"/>
        <v>齊藤</v>
      </c>
      <c r="AF24" s="160" t="str">
        <f t="shared" si="7"/>
        <v>薬司</v>
      </c>
      <c r="AG24" s="160" t="str">
        <f t="shared" si="7"/>
        <v>加藤</v>
      </c>
      <c r="AH24" s="162" t="str">
        <f t="shared" si="7"/>
        <v>吉田</v>
      </c>
    </row>
    <row r="25" spans="1:34" s="19" customFormat="1" ht="13.15" customHeight="1" x14ac:dyDescent="0.2">
      <c r="A25" s="152"/>
      <c r="B25" s="153"/>
      <c r="C25" s="154">
        <v>23</v>
      </c>
      <c r="D25" s="159" t="str">
        <f t="shared" si="5"/>
        <v>齊藤</v>
      </c>
      <c r="E25" s="160" t="str">
        <f t="shared" si="5"/>
        <v>齊藤</v>
      </c>
      <c r="F25" s="160" t="str">
        <f t="shared" si="5"/>
        <v>佐藤</v>
      </c>
      <c r="G25" s="160" t="str">
        <f t="shared" si="5"/>
        <v>佐藤</v>
      </c>
      <c r="H25" s="160" t="str">
        <f t="shared" si="5"/>
        <v/>
      </c>
      <c r="I25" s="160" t="str">
        <f t="shared" si="5"/>
        <v/>
      </c>
      <c r="J25" s="160" t="str">
        <f t="shared" si="5"/>
        <v>薬司</v>
      </c>
      <c r="K25" s="160" t="str">
        <f t="shared" si="5"/>
        <v>小川</v>
      </c>
      <c r="L25" s="160" t="str">
        <f t="shared" si="5"/>
        <v>小川</v>
      </c>
      <c r="M25" s="160" t="str">
        <f t="shared" si="5"/>
        <v>薬司</v>
      </c>
      <c r="N25" s="160" t="str">
        <f t="shared" si="6"/>
        <v>小川</v>
      </c>
      <c r="O25" s="160" t="str">
        <f t="shared" si="6"/>
        <v/>
      </c>
      <c r="P25" s="160" t="str">
        <f t="shared" si="6"/>
        <v/>
      </c>
      <c r="Q25" s="160" t="str">
        <f t="shared" si="6"/>
        <v>薬司</v>
      </c>
      <c r="R25" s="160" t="str">
        <f t="shared" si="6"/>
        <v>薬司</v>
      </c>
      <c r="S25" s="160" t="str">
        <f t="shared" si="6"/>
        <v>齊藤</v>
      </c>
      <c r="T25" s="160" t="str">
        <f t="shared" si="6"/>
        <v>齊藤</v>
      </c>
      <c r="U25" s="160" t="str">
        <f t="shared" si="6"/>
        <v>佐藤</v>
      </c>
      <c r="V25" s="160" t="str">
        <f t="shared" si="6"/>
        <v/>
      </c>
      <c r="W25" s="160" t="str">
        <f t="shared" si="6"/>
        <v/>
      </c>
      <c r="X25" s="160" t="str">
        <f t="shared" si="7"/>
        <v>小川</v>
      </c>
      <c r="Y25" s="160" t="str">
        <f t="shared" si="7"/>
        <v>小川</v>
      </c>
      <c r="Z25" s="160" t="str">
        <f t="shared" si="7"/>
        <v>加藤</v>
      </c>
      <c r="AA25" s="160" t="str">
        <f t="shared" si="7"/>
        <v>佐藤</v>
      </c>
      <c r="AB25" s="160" t="str">
        <f t="shared" si="7"/>
        <v>佐藤</v>
      </c>
      <c r="AC25" s="160" t="str">
        <f t="shared" si="7"/>
        <v/>
      </c>
      <c r="AD25" s="160" t="str">
        <f t="shared" si="7"/>
        <v/>
      </c>
      <c r="AE25" s="160" t="str">
        <f t="shared" si="7"/>
        <v>加藤</v>
      </c>
      <c r="AF25" s="160" t="str">
        <f t="shared" si="7"/>
        <v>西郡</v>
      </c>
      <c r="AG25" s="160" t="str">
        <f t="shared" si="7"/>
        <v>小川</v>
      </c>
      <c r="AH25" s="162" t="str">
        <f t="shared" si="7"/>
        <v>齊藤</v>
      </c>
    </row>
    <row r="26" spans="1:34" s="19" customFormat="1" ht="13.15" customHeight="1" x14ac:dyDescent="0.2">
      <c r="A26" s="152"/>
      <c r="B26" s="153"/>
      <c r="C26" s="154">
        <v>24</v>
      </c>
      <c r="D26" s="159" t="str">
        <f t="shared" si="5"/>
        <v>佐藤</v>
      </c>
      <c r="E26" s="160" t="str">
        <f t="shared" si="5"/>
        <v>佐藤</v>
      </c>
      <c r="F26" s="160" t="str">
        <f t="shared" si="5"/>
        <v>小川</v>
      </c>
      <c r="G26" s="160" t="str">
        <f t="shared" si="5"/>
        <v>加藤</v>
      </c>
      <c r="H26" s="160" t="str">
        <f t="shared" si="5"/>
        <v/>
      </c>
      <c r="I26" s="160" t="str">
        <f t="shared" si="5"/>
        <v/>
      </c>
      <c r="J26" s="160" t="str">
        <f t="shared" si="5"/>
        <v>西郡</v>
      </c>
      <c r="K26" s="160" t="str">
        <f t="shared" si="5"/>
        <v>薬司</v>
      </c>
      <c r="L26" s="160" t="str">
        <f t="shared" si="5"/>
        <v>薬司</v>
      </c>
      <c r="M26" s="160" t="str">
        <f t="shared" si="5"/>
        <v>西郡</v>
      </c>
      <c r="N26" s="160" t="str">
        <f t="shared" si="6"/>
        <v>薬司</v>
      </c>
      <c r="O26" s="160" t="str">
        <f t="shared" si="6"/>
        <v/>
      </c>
      <c r="P26" s="160" t="str">
        <f t="shared" si="6"/>
        <v/>
      </c>
      <c r="Q26" s="160" t="str">
        <f t="shared" si="6"/>
        <v>西郡</v>
      </c>
      <c r="R26" s="160" t="str">
        <f t="shared" si="6"/>
        <v>松木</v>
      </c>
      <c r="S26" s="160" t="str">
        <f t="shared" si="6"/>
        <v>加藤</v>
      </c>
      <c r="T26" s="160" t="str">
        <f t="shared" si="6"/>
        <v>加藤</v>
      </c>
      <c r="U26" s="160" t="str">
        <f t="shared" si="6"/>
        <v>加藤</v>
      </c>
      <c r="V26" s="160" t="str">
        <f t="shared" si="6"/>
        <v/>
      </c>
      <c r="W26" s="160" t="str">
        <f t="shared" si="6"/>
        <v/>
      </c>
      <c r="X26" s="160" t="str">
        <f t="shared" si="7"/>
        <v>薬司</v>
      </c>
      <c r="Y26" s="160" t="str">
        <f t="shared" si="7"/>
        <v>薬司</v>
      </c>
      <c r="Z26" s="160" t="str">
        <f t="shared" si="7"/>
        <v>小川</v>
      </c>
      <c r="AA26" s="160" t="str">
        <f t="shared" si="7"/>
        <v>小川</v>
      </c>
      <c r="AB26" s="160" t="str">
        <f t="shared" si="7"/>
        <v>小川</v>
      </c>
      <c r="AC26" s="160" t="str">
        <f t="shared" si="7"/>
        <v/>
      </c>
      <c r="AD26" s="160" t="str">
        <f t="shared" si="7"/>
        <v/>
      </c>
      <c r="AE26" s="160" t="str">
        <f t="shared" si="7"/>
        <v>薬司</v>
      </c>
      <c r="AF26" s="160" t="str">
        <f t="shared" si="7"/>
        <v>松木</v>
      </c>
      <c r="AG26" s="160" t="str">
        <f t="shared" si="7"/>
        <v>薬司</v>
      </c>
      <c r="AH26" s="162" t="str">
        <f t="shared" si="7"/>
        <v>佐藤</v>
      </c>
    </row>
    <row r="27" spans="1:34" s="19" customFormat="1" ht="13.15" customHeight="1" x14ac:dyDescent="0.2">
      <c r="A27" s="152"/>
      <c r="B27" s="153"/>
      <c r="C27" s="154">
        <v>25</v>
      </c>
      <c r="D27" s="159" t="str">
        <f t="shared" si="5"/>
        <v>加藤</v>
      </c>
      <c r="E27" s="160" t="str">
        <f t="shared" si="5"/>
        <v>小川</v>
      </c>
      <c r="F27" s="160" t="str">
        <f t="shared" si="5"/>
        <v>西郡</v>
      </c>
      <c r="G27" s="160" t="str">
        <f t="shared" si="5"/>
        <v>小川</v>
      </c>
      <c r="H27" s="160" t="str">
        <f t="shared" si="5"/>
        <v/>
      </c>
      <c r="I27" s="160" t="str">
        <f t="shared" si="5"/>
        <v/>
      </c>
      <c r="J27" s="160" t="str">
        <f t="shared" si="5"/>
        <v>松木</v>
      </c>
      <c r="K27" s="160" t="str">
        <f t="shared" si="5"/>
        <v>西郡</v>
      </c>
      <c r="L27" s="160" t="str">
        <f t="shared" si="5"/>
        <v>西郡</v>
      </c>
      <c r="M27" s="160" t="str">
        <f t="shared" si="5"/>
        <v>松木</v>
      </c>
      <c r="N27" s="160" t="str">
        <f t="shared" si="6"/>
        <v>西郡</v>
      </c>
      <c r="O27" s="160" t="str">
        <f t="shared" si="6"/>
        <v/>
      </c>
      <c r="P27" s="160" t="str">
        <f t="shared" si="6"/>
        <v/>
      </c>
      <c r="Q27" s="160" t="str">
        <f t="shared" si="6"/>
        <v>松木</v>
      </c>
      <c r="R27" s="160" t="str">
        <f t="shared" si="6"/>
        <v>諸田</v>
      </c>
      <c r="S27" s="160" t="str">
        <f t="shared" si="6"/>
        <v>松木</v>
      </c>
      <c r="T27" s="160" t="str">
        <f t="shared" si="6"/>
        <v>小川</v>
      </c>
      <c r="U27" s="160" t="str">
        <f t="shared" si="6"/>
        <v>小川</v>
      </c>
      <c r="V27" s="160" t="str">
        <f t="shared" si="6"/>
        <v/>
      </c>
      <c r="W27" s="160" t="str">
        <f t="shared" si="6"/>
        <v/>
      </c>
      <c r="X27" s="160" t="str">
        <f t="shared" si="7"/>
        <v>西郡</v>
      </c>
      <c r="Y27" s="160" t="str">
        <f t="shared" si="7"/>
        <v>西郡</v>
      </c>
      <c r="Z27" s="160" t="str">
        <f t="shared" si="7"/>
        <v>薬司</v>
      </c>
      <c r="AA27" s="160" t="str">
        <f t="shared" si="7"/>
        <v>薬司</v>
      </c>
      <c r="AB27" s="160" t="str">
        <f t="shared" si="7"/>
        <v>薬司</v>
      </c>
      <c r="AC27" s="160" t="str">
        <f t="shared" si="7"/>
        <v/>
      </c>
      <c r="AD27" s="160" t="str">
        <f t="shared" si="7"/>
        <v/>
      </c>
      <c r="AE27" s="160" t="str">
        <f t="shared" si="7"/>
        <v>西郡</v>
      </c>
      <c r="AF27" s="160" t="str">
        <f t="shared" si="7"/>
        <v>諸田</v>
      </c>
      <c r="AG27" s="160" t="str">
        <f t="shared" si="7"/>
        <v>松木</v>
      </c>
      <c r="AH27" s="162" t="str">
        <f t="shared" si="7"/>
        <v>加藤</v>
      </c>
    </row>
    <row r="28" spans="1:34" s="19" customFormat="1" ht="13.15" customHeight="1" x14ac:dyDescent="0.2">
      <c r="A28" s="152"/>
      <c r="B28" s="153"/>
      <c r="C28" s="154">
        <v>26</v>
      </c>
      <c r="D28" s="159" t="str">
        <f t="shared" si="5"/>
        <v>小川</v>
      </c>
      <c r="E28" s="160" t="str">
        <f t="shared" si="5"/>
        <v>松木</v>
      </c>
      <c r="F28" s="160" t="str">
        <f t="shared" si="5"/>
        <v>松木</v>
      </c>
      <c r="G28" s="160" t="str">
        <f t="shared" si="5"/>
        <v>薬司</v>
      </c>
      <c r="H28" s="160" t="str">
        <f t="shared" si="5"/>
        <v/>
      </c>
      <c r="I28" s="160" t="str">
        <f t="shared" si="5"/>
        <v/>
      </c>
      <c r="J28" s="160" t="str">
        <f t="shared" si="5"/>
        <v>諸田</v>
      </c>
      <c r="K28" s="160" t="str">
        <f t="shared" si="5"/>
        <v>松木</v>
      </c>
      <c r="L28" s="160" t="str">
        <f t="shared" si="5"/>
        <v>松木</v>
      </c>
      <c r="M28" s="160" t="str">
        <f t="shared" si="5"/>
        <v>諸田</v>
      </c>
      <c r="N28" s="160" t="str">
        <f t="shared" si="6"/>
        <v>松木</v>
      </c>
      <c r="O28" s="160" t="str">
        <f t="shared" si="6"/>
        <v/>
      </c>
      <c r="P28" s="160" t="str">
        <f t="shared" si="6"/>
        <v/>
      </c>
      <c r="Q28" s="160" t="str">
        <f t="shared" si="6"/>
        <v>諸田</v>
      </c>
      <c r="R28" s="160" t="str">
        <f t="shared" si="6"/>
        <v>樫田</v>
      </c>
      <c r="S28" s="160" t="str">
        <f t="shared" si="6"/>
        <v>諸田</v>
      </c>
      <c r="T28" s="160" t="str">
        <f t="shared" si="6"/>
        <v>西郡</v>
      </c>
      <c r="U28" s="160" t="str">
        <f t="shared" si="6"/>
        <v>薬司</v>
      </c>
      <c r="V28" s="160" t="str">
        <f t="shared" si="6"/>
        <v/>
      </c>
      <c r="W28" s="160" t="str">
        <f t="shared" si="6"/>
        <v/>
      </c>
      <c r="X28" s="160" t="str">
        <f t="shared" si="7"/>
        <v>松木</v>
      </c>
      <c r="Y28" s="160" t="str">
        <f t="shared" si="7"/>
        <v>松木</v>
      </c>
      <c r="Z28" s="160" t="str">
        <f t="shared" si="7"/>
        <v>松木</v>
      </c>
      <c r="AA28" s="160" t="str">
        <f t="shared" si="7"/>
        <v>松木</v>
      </c>
      <c r="AB28" s="160" t="str">
        <f t="shared" si="7"/>
        <v>西郡</v>
      </c>
      <c r="AC28" s="160" t="str">
        <f t="shared" si="7"/>
        <v/>
      </c>
      <c r="AD28" s="160" t="str">
        <f t="shared" si="7"/>
        <v/>
      </c>
      <c r="AE28" s="160" t="str">
        <f t="shared" si="7"/>
        <v>松木</v>
      </c>
      <c r="AF28" s="160" t="str">
        <f t="shared" si="7"/>
        <v>樫田</v>
      </c>
      <c r="AG28" s="160" t="str">
        <f t="shared" si="7"/>
        <v>諸田</v>
      </c>
      <c r="AH28" s="162" t="str">
        <f t="shared" si="7"/>
        <v>小川</v>
      </c>
    </row>
    <row r="29" spans="1:34" s="19" customFormat="1" ht="13.15" customHeight="1" x14ac:dyDescent="0.2">
      <c r="A29" s="152"/>
      <c r="B29" s="153"/>
      <c r="C29" s="154">
        <v>27</v>
      </c>
      <c r="D29" s="159" t="str">
        <f t="shared" ref="D29:S44" si="8">IFERROR(VLOOKUP(MATCH($C29,D$53:D$101,0),stuff,6),"")</f>
        <v>薬司</v>
      </c>
      <c r="E29" s="160" t="str">
        <f t="shared" si="8"/>
        <v>樫田</v>
      </c>
      <c r="F29" s="160" t="str">
        <f t="shared" si="8"/>
        <v>諸田</v>
      </c>
      <c r="G29" s="160" t="str">
        <f t="shared" si="8"/>
        <v>西郡</v>
      </c>
      <c r="H29" s="160" t="str">
        <f t="shared" si="8"/>
        <v/>
      </c>
      <c r="I29" s="160" t="str">
        <f t="shared" si="8"/>
        <v/>
      </c>
      <c r="J29" s="160" t="str">
        <f t="shared" si="8"/>
        <v>樫田</v>
      </c>
      <c r="K29" s="160" t="str">
        <f t="shared" si="8"/>
        <v>諸田</v>
      </c>
      <c r="L29" s="160" t="str">
        <f t="shared" si="8"/>
        <v>諸田</v>
      </c>
      <c r="M29" s="160" t="str">
        <f t="shared" si="8"/>
        <v>樫田</v>
      </c>
      <c r="N29" s="160" t="str">
        <f t="shared" si="8"/>
        <v>諸田</v>
      </c>
      <c r="O29" s="160" t="str">
        <f t="shared" si="8"/>
        <v/>
      </c>
      <c r="P29" s="160" t="str">
        <f t="shared" si="8"/>
        <v/>
      </c>
      <c r="Q29" s="160" t="str">
        <f t="shared" si="8"/>
        <v>樫田</v>
      </c>
      <c r="R29" s="160" t="str">
        <f t="shared" si="8"/>
        <v>中村公</v>
      </c>
      <c r="S29" s="160" t="str">
        <f t="shared" si="8"/>
        <v>樫田</v>
      </c>
      <c r="T29" s="160" t="str">
        <f t="shared" ref="T29:AH44" si="9">IFERROR(VLOOKUP(MATCH($C29,T$53:T$101,0),stuff,6),"")</f>
        <v>松木</v>
      </c>
      <c r="U29" s="160" t="str">
        <f t="shared" si="9"/>
        <v>西郡</v>
      </c>
      <c r="V29" s="160" t="str">
        <f t="shared" si="9"/>
        <v/>
      </c>
      <c r="W29" s="160" t="str">
        <f t="shared" si="9"/>
        <v/>
      </c>
      <c r="X29" s="160" t="str">
        <f t="shared" si="9"/>
        <v>樫田</v>
      </c>
      <c r="Y29" s="160" t="str">
        <f t="shared" si="9"/>
        <v>樫田</v>
      </c>
      <c r="Z29" s="160" t="str">
        <f t="shared" si="9"/>
        <v>諸田</v>
      </c>
      <c r="AA29" s="160" t="str">
        <f t="shared" si="9"/>
        <v>諸田</v>
      </c>
      <c r="AB29" s="160" t="str">
        <f t="shared" si="9"/>
        <v>松木</v>
      </c>
      <c r="AC29" s="160" t="str">
        <f t="shared" si="9"/>
        <v/>
      </c>
      <c r="AD29" s="160" t="str">
        <f t="shared" si="9"/>
        <v/>
      </c>
      <c r="AE29" s="160" t="str">
        <f t="shared" si="9"/>
        <v>諸田</v>
      </c>
      <c r="AF29" s="160" t="str">
        <f t="shared" si="9"/>
        <v>中村公</v>
      </c>
      <c r="AG29" s="160" t="str">
        <f t="shared" si="9"/>
        <v>樫田</v>
      </c>
      <c r="AH29" s="162" t="str">
        <f t="shared" si="9"/>
        <v>薬司</v>
      </c>
    </row>
    <row r="30" spans="1:34" s="19" customFormat="1" ht="13.15" customHeight="1" x14ac:dyDescent="0.2">
      <c r="A30" s="152"/>
      <c r="B30" s="153"/>
      <c r="C30" s="154">
        <v>28</v>
      </c>
      <c r="D30" s="159" t="str">
        <f t="shared" si="8"/>
        <v>松木</v>
      </c>
      <c r="E30" s="160" t="str">
        <f t="shared" si="8"/>
        <v>中村公</v>
      </c>
      <c r="F30" s="160" t="str">
        <f t="shared" si="8"/>
        <v>樫田</v>
      </c>
      <c r="G30" s="160" t="str">
        <f t="shared" si="8"/>
        <v>松木</v>
      </c>
      <c r="H30" s="160" t="str">
        <f t="shared" si="8"/>
        <v/>
      </c>
      <c r="I30" s="160" t="str">
        <f t="shared" si="8"/>
        <v/>
      </c>
      <c r="J30" s="160" t="str">
        <f t="shared" si="8"/>
        <v>中村公</v>
      </c>
      <c r="K30" s="160" t="str">
        <f t="shared" si="8"/>
        <v>樫田</v>
      </c>
      <c r="L30" s="160" t="str">
        <f t="shared" si="8"/>
        <v>樫田</v>
      </c>
      <c r="M30" s="160" t="str">
        <f t="shared" si="8"/>
        <v>中村公</v>
      </c>
      <c r="N30" s="160" t="str">
        <f t="shared" si="8"/>
        <v>中村公</v>
      </c>
      <c r="O30" s="160" t="str">
        <f t="shared" si="8"/>
        <v/>
      </c>
      <c r="P30" s="160" t="str">
        <f t="shared" si="8"/>
        <v/>
      </c>
      <c r="Q30" s="160" t="str">
        <f t="shared" si="8"/>
        <v>中村公</v>
      </c>
      <c r="R30" s="160" t="str">
        <f t="shared" si="8"/>
        <v>福知</v>
      </c>
      <c r="S30" s="160" t="str">
        <f t="shared" si="8"/>
        <v>中村公</v>
      </c>
      <c r="T30" s="160" t="str">
        <f t="shared" si="9"/>
        <v>諸田</v>
      </c>
      <c r="U30" s="160" t="str">
        <f t="shared" si="9"/>
        <v>松木</v>
      </c>
      <c r="V30" s="160" t="str">
        <f t="shared" si="9"/>
        <v/>
      </c>
      <c r="W30" s="160" t="str">
        <f t="shared" si="9"/>
        <v/>
      </c>
      <c r="X30" s="160" t="str">
        <f t="shared" si="9"/>
        <v>中村公</v>
      </c>
      <c r="Y30" s="160" t="str">
        <f t="shared" si="9"/>
        <v>中村公</v>
      </c>
      <c r="Z30" s="160" t="str">
        <f t="shared" si="9"/>
        <v>樫田</v>
      </c>
      <c r="AA30" s="160" t="str">
        <f t="shared" si="9"/>
        <v>樫田</v>
      </c>
      <c r="AB30" s="160" t="str">
        <f t="shared" si="9"/>
        <v>諸田</v>
      </c>
      <c r="AC30" s="160" t="str">
        <f t="shared" si="9"/>
        <v/>
      </c>
      <c r="AD30" s="160" t="str">
        <f t="shared" si="9"/>
        <v/>
      </c>
      <c r="AE30" s="160" t="str">
        <f t="shared" si="9"/>
        <v>中村公</v>
      </c>
      <c r="AF30" s="160" t="str">
        <f t="shared" si="9"/>
        <v>福知</v>
      </c>
      <c r="AG30" s="160" t="str">
        <f t="shared" si="9"/>
        <v>中村公</v>
      </c>
      <c r="AH30" s="162" t="str">
        <f t="shared" si="9"/>
        <v>西郡</v>
      </c>
    </row>
    <row r="31" spans="1:34" s="19" customFormat="1" ht="13.15" customHeight="1" x14ac:dyDescent="0.2">
      <c r="A31" s="152"/>
      <c r="B31" s="153"/>
      <c r="C31" s="154">
        <v>29</v>
      </c>
      <c r="D31" s="159" t="str">
        <f t="shared" si="8"/>
        <v>樫田</v>
      </c>
      <c r="E31" s="160" t="str">
        <f t="shared" si="8"/>
        <v>福知</v>
      </c>
      <c r="F31" s="160" t="str">
        <f t="shared" si="8"/>
        <v>中村公</v>
      </c>
      <c r="G31" s="160" t="str">
        <f t="shared" si="8"/>
        <v>諸田</v>
      </c>
      <c r="H31" s="160" t="str">
        <f t="shared" si="8"/>
        <v/>
      </c>
      <c r="I31" s="160" t="str">
        <f t="shared" si="8"/>
        <v/>
      </c>
      <c r="J31" s="160" t="str">
        <f t="shared" si="8"/>
        <v>袋</v>
      </c>
      <c r="K31" s="160" t="str">
        <f t="shared" si="8"/>
        <v>中村公</v>
      </c>
      <c r="L31" s="160" t="str">
        <f t="shared" si="8"/>
        <v>中村公</v>
      </c>
      <c r="M31" s="160" t="str">
        <f t="shared" si="8"/>
        <v>福知</v>
      </c>
      <c r="N31" s="160" t="str">
        <f t="shared" si="8"/>
        <v>福知</v>
      </c>
      <c r="O31" s="160" t="str">
        <f t="shared" si="8"/>
        <v/>
      </c>
      <c r="P31" s="160" t="str">
        <f t="shared" si="8"/>
        <v/>
      </c>
      <c r="Q31" s="160" t="str">
        <f t="shared" si="8"/>
        <v>福知</v>
      </c>
      <c r="R31" s="160" t="str">
        <f t="shared" si="8"/>
        <v>袋</v>
      </c>
      <c r="S31" s="160" t="str">
        <f t="shared" si="8"/>
        <v>福知</v>
      </c>
      <c r="T31" s="160" t="str">
        <f t="shared" si="9"/>
        <v>樫田</v>
      </c>
      <c r="U31" s="160" t="str">
        <f t="shared" si="9"/>
        <v>諸田</v>
      </c>
      <c r="V31" s="160" t="str">
        <f t="shared" si="9"/>
        <v/>
      </c>
      <c r="W31" s="160" t="str">
        <f t="shared" si="9"/>
        <v/>
      </c>
      <c r="X31" s="160" t="str">
        <f t="shared" si="9"/>
        <v>福知</v>
      </c>
      <c r="Y31" s="160" t="str">
        <f t="shared" si="9"/>
        <v>福知</v>
      </c>
      <c r="Z31" s="160" t="str">
        <f t="shared" si="9"/>
        <v>中村公</v>
      </c>
      <c r="AA31" s="160" t="str">
        <f t="shared" si="9"/>
        <v>中村公</v>
      </c>
      <c r="AB31" s="160" t="str">
        <f t="shared" si="9"/>
        <v>樫田</v>
      </c>
      <c r="AC31" s="160" t="str">
        <f t="shared" si="9"/>
        <v/>
      </c>
      <c r="AD31" s="160" t="str">
        <f t="shared" si="9"/>
        <v/>
      </c>
      <c r="AE31" s="160" t="str">
        <f t="shared" si="9"/>
        <v>福知</v>
      </c>
      <c r="AF31" s="160" t="str">
        <f t="shared" si="9"/>
        <v>袋</v>
      </c>
      <c r="AG31" s="160" t="str">
        <f t="shared" si="9"/>
        <v>福知</v>
      </c>
      <c r="AH31" s="162" t="str">
        <f t="shared" si="9"/>
        <v>松木</v>
      </c>
    </row>
    <row r="32" spans="1:34" s="19" customFormat="1" ht="13.15" customHeight="1" x14ac:dyDescent="0.2">
      <c r="A32" s="152"/>
      <c r="B32" s="153"/>
      <c r="C32" s="154">
        <v>30</v>
      </c>
      <c r="D32" s="159" t="str">
        <f t="shared" si="8"/>
        <v>中村公</v>
      </c>
      <c r="E32" s="160" t="str">
        <f t="shared" si="8"/>
        <v>袋</v>
      </c>
      <c r="F32" s="160" t="str">
        <f t="shared" si="8"/>
        <v>福知</v>
      </c>
      <c r="G32" s="160" t="str">
        <f t="shared" si="8"/>
        <v>樫田</v>
      </c>
      <c r="H32" s="160" t="str">
        <f t="shared" si="8"/>
        <v/>
      </c>
      <c r="I32" s="160" t="str">
        <f t="shared" si="8"/>
        <v/>
      </c>
      <c r="J32" s="160" t="str">
        <f t="shared" si="8"/>
        <v>雨池</v>
      </c>
      <c r="K32" s="160" t="str">
        <f t="shared" si="8"/>
        <v>袋</v>
      </c>
      <c r="L32" s="160" t="str">
        <f t="shared" si="8"/>
        <v>福知</v>
      </c>
      <c r="M32" s="160" t="str">
        <f t="shared" si="8"/>
        <v>袋</v>
      </c>
      <c r="N32" s="160" t="str">
        <f t="shared" si="8"/>
        <v>袋</v>
      </c>
      <c r="O32" s="160" t="str">
        <f t="shared" si="8"/>
        <v/>
      </c>
      <c r="P32" s="160" t="str">
        <f t="shared" si="8"/>
        <v/>
      </c>
      <c r="Q32" s="160" t="str">
        <f t="shared" si="8"/>
        <v>袋</v>
      </c>
      <c r="R32" s="160" t="str">
        <f t="shared" si="8"/>
        <v>雨池</v>
      </c>
      <c r="S32" s="160" t="str">
        <f t="shared" si="8"/>
        <v>袋</v>
      </c>
      <c r="T32" s="160" t="str">
        <f t="shared" si="9"/>
        <v>中村公</v>
      </c>
      <c r="U32" s="160" t="str">
        <f t="shared" si="9"/>
        <v>樫田</v>
      </c>
      <c r="V32" s="160" t="str">
        <f t="shared" si="9"/>
        <v/>
      </c>
      <c r="W32" s="160" t="str">
        <f t="shared" si="9"/>
        <v/>
      </c>
      <c r="X32" s="160" t="str">
        <f t="shared" si="9"/>
        <v>袋</v>
      </c>
      <c r="Y32" s="160" t="str">
        <f t="shared" si="9"/>
        <v>中川</v>
      </c>
      <c r="Z32" s="160" t="str">
        <f t="shared" si="9"/>
        <v>福知</v>
      </c>
      <c r="AA32" s="160" t="str">
        <f t="shared" si="9"/>
        <v>福知</v>
      </c>
      <c r="AB32" s="160" t="str">
        <f t="shared" si="9"/>
        <v>中村公</v>
      </c>
      <c r="AC32" s="160" t="str">
        <f t="shared" si="9"/>
        <v/>
      </c>
      <c r="AD32" s="160" t="str">
        <f t="shared" si="9"/>
        <v/>
      </c>
      <c r="AE32" s="160" t="str">
        <f t="shared" si="9"/>
        <v>袋</v>
      </c>
      <c r="AF32" s="160" t="str">
        <f t="shared" si="9"/>
        <v>雨池</v>
      </c>
      <c r="AG32" s="160" t="str">
        <f t="shared" si="9"/>
        <v>袋</v>
      </c>
      <c r="AH32" s="162" t="str">
        <f t="shared" si="9"/>
        <v>諸田</v>
      </c>
    </row>
    <row r="33" spans="1:34" s="19" customFormat="1" ht="13.15" customHeight="1" x14ac:dyDescent="0.2">
      <c r="A33" s="152"/>
      <c r="B33" s="153"/>
      <c r="C33" s="154">
        <v>31</v>
      </c>
      <c r="D33" s="159" t="str">
        <f t="shared" si="8"/>
        <v>福知</v>
      </c>
      <c r="E33" s="160" t="str">
        <f t="shared" si="8"/>
        <v>雨池</v>
      </c>
      <c r="F33" s="160" t="str">
        <f t="shared" si="8"/>
        <v>袋</v>
      </c>
      <c r="G33" s="160" t="str">
        <f t="shared" si="8"/>
        <v>中村公</v>
      </c>
      <c r="H33" s="160" t="str">
        <f t="shared" si="8"/>
        <v/>
      </c>
      <c r="I33" s="160" t="str">
        <f t="shared" si="8"/>
        <v/>
      </c>
      <c r="J33" s="160" t="str">
        <f t="shared" si="8"/>
        <v>中川</v>
      </c>
      <c r="K33" s="160" t="str">
        <f t="shared" si="8"/>
        <v>中川</v>
      </c>
      <c r="L33" s="160" t="str">
        <f t="shared" si="8"/>
        <v>袋</v>
      </c>
      <c r="M33" s="160" t="str">
        <f t="shared" si="8"/>
        <v>雨池</v>
      </c>
      <c r="N33" s="160" t="str">
        <f t="shared" si="8"/>
        <v>雨池</v>
      </c>
      <c r="O33" s="160" t="str">
        <f t="shared" si="8"/>
        <v/>
      </c>
      <c r="P33" s="160" t="str">
        <f t="shared" si="8"/>
        <v/>
      </c>
      <c r="Q33" s="160" t="str">
        <f t="shared" si="8"/>
        <v>雨池</v>
      </c>
      <c r="R33" s="160" t="str">
        <f t="shared" si="8"/>
        <v>中川</v>
      </c>
      <c r="S33" s="160" t="str">
        <f t="shared" si="8"/>
        <v>雨池</v>
      </c>
      <c r="T33" s="160" t="str">
        <f t="shared" si="9"/>
        <v>福知</v>
      </c>
      <c r="U33" s="160" t="str">
        <f t="shared" si="9"/>
        <v>中村公</v>
      </c>
      <c r="V33" s="160" t="str">
        <f t="shared" si="9"/>
        <v/>
      </c>
      <c r="W33" s="160" t="str">
        <f t="shared" si="9"/>
        <v/>
      </c>
      <c r="X33" s="160" t="str">
        <f t="shared" si="9"/>
        <v>中川</v>
      </c>
      <c r="Y33" s="160" t="str">
        <f t="shared" si="9"/>
        <v/>
      </c>
      <c r="Z33" s="160" t="str">
        <f t="shared" si="9"/>
        <v>雨池</v>
      </c>
      <c r="AA33" s="160" t="str">
        <f t="shared" si="9"/>
        <v>袋</v>
      </c>
      <c r="AB33" s="160" t="str">
        <f t="shared" si="9"/>
        <v>袋</v>
      </c>
      <c r="AC33" s="160" t="str">
        <f t="shared" si="9"/>
        <v/>
      </c>
      <c r="AD33" s="160" t="str">
        <f t="shared" si="9"/>
        <v/>
      </c>
      <c r="AE33" s="160" t="str">
        <f t="shared" si="9"/>
        <v>中川</v>
      </c>
      <c r="AF33" s="160" t="str">
        <f t="shared" si="9"/>
        <v>中川</v>
      </c>
      <c r="AG33" s="160" t="str">
        <f t="shared" si="9"/>
        <v>雨池</v>
      </c>
      <c r="AH33" s="162" t="str">
        <f t="shared" si="9"/>
        <v>樫田</v>
      </c>
    </row>
    <row r="34" spans="1:34" s="19" customFormat="1" ht="13.15" customHeight="1" x14ac:dyDescent="0.2">
      <c r="A34" s="152"/>
      <c r="B34" s="153"/>
      <c r="C34" s="154">
        <v>32</v>
      </c>
      <c r="D34" s="159" t="str">
        <f t="shared" si="8"/>
        <v>袋</v>
      </c>
      <c r="E34" s="160" t="str">
        <f t="shared" si="8"/>
        <v>中川</v>
      </c>
      <c r="F34" s="160" t="str">
        <f t="shared" si="8"/>
        <v>雨池</v>
      </c>
      <c r="G34" s="160" t="str">
        <f t="shared" si="8"/>
        <v>福知</v>
      </c>
      <c r="H34" s="160" t="str">
        <f t="shared" si="8"/>
        <v/>
      </c>
      <c r="I34" s="160" t="str">
        <f t="shared" si="8"/>
        <v/>
      </c>
      <c r="J34" s="160" t="str">
        <f t="shared" si="8"/>
        <v/>
      </c>
      <c r="K34" s="160" t="str">
        <f t="shared" si="8"/>
        <v/>
      </c>
      <c r="L34" s="160" t="str">
        <f t="shared" si="8"/>
        <v>中川</v>
      </c>
      <c r="M34" s="160" t="str">
        <f t="shared" si="8"/>
        <v>中川</v>
      </c>
      <c r="N34" s="160" t="str">
        <f t="shared" si="8"/>
        <v>中川</v>
      </c>
      <c r="O34" s="160" t="str">
        <f t="shared" si="8"/>
        <v/>
      </c>
      <c r="P34" s="160" t="str">
        <f t="shared" si="8"/>
        <v/>
      </c>
      <c r="Q34" s="160" t="str">
        <f t="shared" si="8"/>
        <v>中川</v>
      </c>
      <c r="R34" s="160" t="str">
        <f t="shared" si="8"/>
        <v/>
      </c>
      <c r="S34" s="160" t="str">
        <f t="shared" si="8"/>
        <v>中川</v>
      </c>
      <c r="T34" s="160" t="str">
        <f t="shared" si="9"/>
        <v>雨池</v>
      </c>
      <c r="U34" s="160" t="str">
        <f t="shared" si="9"/>
        <v>福知</v>
      </c>
      <c r="V34" s="160" t="str">
        <f t="shared" si="9"/>
        <v/>
      </c>
      <c r="W34" s="160" t="str">
        <f t="shared" si="9"/>
        <v/>
      </c>
      <c r="X34" s="160" t="str">
        <f t="shared" si="9"/>
        <v/>
      </c>
      <c r="Y34" s="160" t="str">
        <f t="shared" si="9"/>
        <v>菅野</v>
      </c>
      <c r="Z34" s="160" t="str">
        <f t="shared" si="9"/>
        <v>中川</v>
      </c>
      <c r="AA34" s="160" t="str">
        <f t="shared" si="9"/>
        <v>雨池</v>
      </c>
      <c r="AB34" s="160" t="str">
        <f t="shared" si="9"/>
        <v>雨池</v>
      </c>
      <c r="AC34" s="160" t="str">
        <f t="shared" si="9"/>
        <v/>
      </c>
      <c r="AD34" s="160" t="str">
        <f t="shared" si="9"/>
        <v/>
      </c>
      <c r="AE34" s="160" t="str">
        <f t="shared" si="9"/>
        <v/>
      </c>
      <c r="AF34" s="160" t="str">
        <f t="shared" si="9"/>
        <v/>
      </c>
      <c r="AG34" s="160" t="str">
        <f t="shared" si="9"/>
        <v>中川</v>
      </c>
      <c r="AH34" s="162" t="str">
        <f t="shared" si="9"/>
        <v>中村公</v>
      </c>
    </row>
    <row r="35" spans="1:34" s="19" customFormat="1" ht="13.15" customHeight="1" x14ac:dyDescent="0.2">
      <c r="A35" s="152"/>
      <c r="B35" s="153"/>
      <c r="C35" s="154">
        <v>33</v>
      </c>
      <c r="D35" s="159" t="str">
        <f t="shared" si="8"/>
        <v>雨池</v>
      </c>
      <c r="E35" s="160" t="str">
        <f t="shared" si="8"/>
        <v/>
      </c>
      <c r="F35" s="160" t="str">
        <f t="shared" si="8"/>
        <v>中川</v>
      </c>
      <c r="G35" s="160" t="str">
        <f t="shared" si="8"/>
        <v>雨池</v>
      </c>
      <c r="H35" s="160" t="str">
        <f t="shared" si="8"/>
        <v/>
      </c>
      <c r="I35" s="160" t="str">
        <f t="shared" si="8"/>
        <v/>
      </c>
      <c r="J35" s="160" t="str">
        <f t="shared" si="8"/>
        <v>菅野</v>
      </c>
      <c r="K35" s="160" t="str">
        <f t="shared" si="8"/>
        <v>菅野</v>
      </c>
      <c r="L35" s="160" t="str">
        <f t="shared" si="8"/>
        <v/>
      </c>
      <c r="M35" s="160" t="str">
        <f t="shared" si="8"/>
        <v/>
      </c>
      <c r="N35" s="160" t="str">
        <f t="shared" si="8"/>
        <v/>
      </c>
      <c r="O35" s="160" t="str">
        <f t="shared" si="8"/>
        <v/>
      </c>
      <c r="P35" s="160" t="str">
        <f t="shared" si="8"/>
        <v/>
      </c>
      <c r="Q35" s="160" t="str">
        <f t="shared" si="8"/>
        <v/>
      </c>
      <c r="R35" s="160" t="str">
        <f t="shared" si="8"/>
        <v>菅野</v>
      </c>
      <c r="S35" s="160" t="str">
        <f t="shared" si="8"/>
        <v/>
      </c>
      <c r="T35" s="160" t="str">
        <f t="shared" si="9"/>
        <v>中川</v>
      </c>
      <c r="U35" s="160" t="str">
        <f t="shared" si="9"/>
        <v>雨池</v>
      </c>
      <c r="V35" s="160" t="str">
        <f t="shared" si="9"/>
        <v/>
      </c>
      <c r="W35" s="160" t="str">
        <f t="shared" si="9"/>
        <v/>
      </c>
      <c r="X35" s="160" t="str">
        <f t="shared" si="9"/>
        <v>菅野</v>
      </c>
      <c r="Y35" s="160" t="str">
        <f t="shared" si="9"/>
        <v>別所</v>
      </c>
      <c r="Z35" s="160" t="str">
        <f t="shared" si="9"/>
        <v/>
      </c>
      <c r="AA35" s="160" t="str">
        <f t="shared" si="9"/>
        <v>中川</v>
      </c>
      <c r="AB35" s="160" t="str">
        <f t="shared" si="9"/>
        <v>中川</v>
      </c>
      <c r="AC35" s="160" t="str">
        <f t="shared" si="9"/>
        <v/>
      </c>
      <c r="AD35" s="160" t="str">
        <f t="shared" si="9"/>
        <v/>
      </c>
      <c r="AE35" s="160" t="str">
        <f t="shared" si="9"/>
        <v>菅野</v>
      </c>
      <c r="AF35" s="160" t="str">
        <f t="shared" si="9"/>
        <v>菅野</v>
      </c>
      <c r="AG35" s="160" t="str">
        <f t="shared" si="9"/>
        <v/>
      </c>
      <c r="AH35" s="162" t="str">
        <f t="shared" si="9"/>
        <v>福知</v>
      </c>
    </row>
    <row r="36" spans="1:34" s="19" customFormat="1" ht="13.15" customHeight="1" x14ac:dyDescent="0.2">
      <c r="A36" s="152"/>
      <c r="B36" s="153"/>
      <c r="C36" s="154">
        <v>34</v>
      </c>
      <c r="D36" s="159" t="str">
        <f t="shared" si="8"/>
        <v>中川</v>
      </c>
      <c r="E36" s="160" t="str">
        <f t="shared" si="8"/>
        <v>菅野</v>
      </c>
      <c r="F36" s="160" t="str">
        <f t="shared" si="8"/>
        <v/>
      </c>
      <c r="G36" s="160" t="str">
        <f t="shared" si="8"/>
        <v>中川</v>
      </c>
      <c r="H36" s="160" t="str">
        <f t="shared" si="8"/>
        <v/>
      </c>
      <c r="I36" s="160" t="str">
        <f t="shared" si="8"/>
        <v/>
      </c>
      <c r="J36" s="160" t="str">
        <f t="shared" si="8"/>
        <v>別所</v>
      </c>
      <c r="K36" s="160" t="str">
        <f t="shared" si="8"/>
        <v>別所</v>
      </c>
      <c r="L36" s="160" t="str">
        <f t="shared" si="8"/>
        <v>菅野</v>
      </c>
      <c r="M36" s="160" t="str">
        <f t="shared" si="8"/>
        <v>菅野</v>
      </c>
      <c r="N36" s="160" t="str">
        <f t="shared" si="8"/>
        <v>菅野</v>
      </c>
      <c r="O36" s="160" t="str">
        <f t="shared" si="8"/>
        <v/>
      </c>
      <c r="P36" s="160" t="str">
        <f t="shared" si="8"/>
        <v/>
      </c>
      <c r="Q36" s="160" t="str">
        <f t="shared" si="8"/>
        <v>坂下</v>
      </c>
      <c r="R36" s="160" t="str">
        <f t="shared" si="8"/>
        <v>坂下</v>
      </c>
      <c r="S36" s="160" t="str">
        <f t="shared" si="8"/>
        <v>菅野</v>
      </c>
      <c r="T36" s="160" t="str">
        <f t="shared" si="9"/>
        <v/>
      </c>
      <c r="U36" s="160" t="str">
        <f t="shared" si="9"/>
        <v>中川</v>
      </c>
      <c r="V36" s="160" t="str">
        <f t="shared" si="9"/>
        <v/>
      </c>
      <c r="W36" s="160" t="str">
        <f t="shared" si="9"/>
        <v/>
      </c>
      <c r="X36" s="160" t="str">
        <f t="shared" si="9"/>
        <v>坂下</v>
      </c>
      <c r="Y36" s="160" t="str">
        <f t="shared" si="9"/>
        <v>坂下</v>
      </c>
      <c r="Z36" s="160" t="str">
        <f t="shared" si="9"/>
        <v>菅野</v>
      </c>
      <c r="AA36" s="160" t="str">
        <f t="shared" si="9"/>
        <v>菅野</v>
      </c>
      <c r="AB36" s="160" t="str">
        <f t="shared" si="9"/>
        <v>菅野</v>
      </c>
      <c r="AC36" s="160" t="str">
        <f t="shared" si="9"/>
        <v/>
      </c>
      <c r="AD36" s="160" t="str">
        <f t="shared" si="9"/>
        <v/>
      </c>
      <c r="AE36" s="160" t="str">
        <f t="shared" si="9"/>
        <v>坂下</v>
      </c>
      <c r="AF36" s="160" t="str">
        <f t="shared" si="9"/>
        <v>坂下</v>
      </c>
      <c r="AG36" s="160" t="str">
        <f t="shared" si="9"/>
        <v>菅野</v>
      </c>
      <c r="AH36" s="162" t="str">
        <f t="shared" si="9"/>
        <v>袋</v>
      </c>
    </row>
    <row r="37" spans="1:34" s="19" customFormat="1" ht="13.15" customHeight="1" x14ac:dyDescent="0.2">
      <c r="A37" s="152"/>
      <c r="B37" s="153"/>
      <c r="C37" s="154">
        <v>35</v>
      </c>
      <c r="D37" s="159" t="str">
        <f t="shared" si="8"/>
        <v/>
      </c>
      <c r="E37" s="160" t="str">
        <f t="shared" si="8"/>
        <v>別所</v>
      </c>
      <c r="F37" s="160" t="str">
        <f t="shared" si="8"/>
        <v>菅野</v>
      </c>
      <c r="G37" s="160" t="str">
        <f t="shared" si="8"/>
        <v>菅野</v>
      </c>
      <c r="H37" s="160" t="str">
        <f t="shared" si="8"/>
        <v/>
      </c>
      <c r="I37" s="160" t="str">
        <f t="shared" si="8"/>
        <v/>
      </c>
      <c r="J37" s="160" t="str">
        <f t="shared" si="8"/>
        <v/>
      </c>
      <c r="K37" s="160" t="str">
        <f t="shared" si="8"/>
        <v/>
      </c>
      <c r="L37" s="160" t="str">
        <f t="shared" si="8"/>
        <v>別所</v>
      </c>
      <c r="M37" s="160" t="str">
        <f t="shared" si="8"/>
        <v>別所</v>
      </c>
      <c r="N37" s="160" t="str">
        <f t="shared" si="8"/>
        <v>別所</v>
      </c>
      <c r="O37" s="160" t="str">
        <f t="shared" si="8"/>
        <v/>
      </c>
      <c r="P37" s="160" t="str">
        <f t="shared" si="8"/>
        <v/>
      </c>
      <c r="Q37" s="160" t="str">
        <f t="shared" si="8"/>
        <v/>
      </c>
      <c r="R37" s="160" t="str">
        <f t="shared" si="8"/>
        <v/>
      </c>
      <c r="S37" s="160" t="str">
        <f t="shared" si="8"/>
        <v>別所</v>
      </c>
      <c r="T37" s="160" t="str">
        <f t="shared" si="9"/>
        <v>別所</v>
      </c>
      <c r="U37" s="160" t="str">
        <f t="shared" si="9"/>
        <v/>
      </c>
      <c r="V37" s="160" t="str">
        <f t="shared" si="9"/>
        <v/>
      </c>
      <c r="W37" s="160" t="str">
        <f t="shared" si="9"/>
        <v/>
      </c>
      <c r="X37" s="160" t="str">
        <f t="shared" si="9"/>
        <v/>
      </c>
      <c r="Y37" s="160" t="str">
        <f t="shared" si="9"/>
        <v/>
      </c>
      <c r="Z37" s="160" t="str">
        <f t="shared" si="9"/>
        <v>別所</v>
      </c>
      <c r="AA37" s="160" t="str">
        <f t="shared" si="9"/>
        <v>別所</v>
      </c>
      <c r="AB37" s="160" t="str">
        <f t="shared" si="9"/>
        <v>別所</v>
      </c>
      <c r="AC37" s="160" t="str">
        <f t="shared" si="9"/>
        <v/>
      </c>
      <c r="AD37" s="160" t="str">
        <f t="shared" si="9"/>
        <v/>
      </c>
      <c r="AE37" s="160" t="str">
        <f t="shared" si="9"/>
        <v/>
      </c>
      <c r="AF37" s="160" t="str">
        <f t="shared" si="9"/>
        <v/>
      </c>
      <c r="AG37" s="160" t="str">
        <f t="shared" si="9"/>
        <v>別所</v>
      </c>
      <c r="AH37" s="162" t="str">
        <f t="shared" si="9"/>
        <v>雨池</v>
      </c>
    </row>
    <row r="38" spans="1:34" s="19" customFormat="1" ht="13.15" customHeight="1" x14ac:dyDescent="0.2">
      <c r="A38" s="152"/>
      <c r="B38" s="153"/>
      <c r="C38" s="154">
        <v>36</v>
      </c>
      <c r="D38" s="159" t="str">
        <f t="shared" si="8"/>
        <v>菅野</v>
      </c>
      <c r="E38" s="160" t="str">
        <f t="shared" si="8"/>
        <v>坂下</v>
      </c>
      <c r="F38" s="160" t="str">
        <f t="shared" si="8"/>
        <v>坂下</v>
      </c>
      <c r="G38" s="160" t="str">
        <f t="shared" si="8"/>
        <v>坂下</v>
      </c>
      <c r="H38" s="160" t="str">
        <f t="shared" si="8"/>
        <v/>
      </c>
      <c r="I38" s="160" t="str">
        <f t="shared" si="8"/>
        <v/>
      </c>
      <c r="J38" s="160" t="str">
        <f t="shared" si="8"/>
        <v/>
      </c>
      <c r="K38" s="160" t="str">
        <f t="shared" si="8"/>
        <v/>
      </c>
      <c r="L38" s="160" t="str">
        <f t="shared" si="8"/>
        <v>坂下</v>
      </c>
      <c r="M38" s="160" t="str">
        <f t="shared" si="8"/>
        <v>坂下</v>
      </c>
      <c r="N38" s="160" t="str">
        <f t="shared" si="8"/>
        <v>坂下</v>
      </c>
      <c r="O38" s="160" t="str">
        <f t="shared" si="8"/>
        <v/>
      </c>
      <c r="P38" s="160" t="str">
        <f t="shared" si="8"/>
        <v/>
      </c>
      <c r="Q38" s="160" t="str">
        <f t="shared" si="8"/>
        <v/>
      </c>
      <c r="R38" s="160" t="str">
        <f t="shared" si="8"/>
        <v/>
      </c>
      <c r="S38" s="160" t="str">
        <f t="shared" si="8"/>
        <v>坂下</v>
      </c>
      <c r="T38" s="160" t="str">
        <f t="shared" si="9"/>
        <v>坂下</v>
      </c>
      <c r="U38" s="160" t="str">
        <f t="shared" si="9"/>
        <v>別所</v>
      </c>
      <c r="V38" s="160" t="str">
        <f t="shared" si="9"/>
        <v/>
      </c>
      <c r="W38" s="160" t="str">
        <f t="shared" si="9"/>
        <v/>
      </c>
      <c r="X38" s="160" t="str">
        <f t="shared" si="9"/>
        <v/>
      </c>
      <c r="Y38" s="160" t="str">
        <f t="shared" si="9"/>
        <v/>
      </c>
      <c r="Z38" s="160" t="str">
        <f t="shared" si="9"/>
        <v>坂下</v>
      </c>
      <c r="AA38" s="160" t="str">
        <f t="shared" si="9"/>
        <v>坂下</v>
      </c>
      <c r="AB38" s="160" t="str">
        <f t="shared" si="9"/>
        <v>坂下</v>
      </c>
      <c r="AC38" s="160" t="str">
        <f t="shared" si="9"/>
        <v/>
      </c>
      <c r="AD38" s="160" t="str">
        <f t="shared" si="9"/>
        <v/>
      </c>
      <c r="AE38" s="160" t="str">
        <f t="shared" si="9"/>
        <v/>
      </c>
      <c r="AF38" s="160" t="str">
        <f t="shared" si="9"/>
        <v/>
      </c>
      <c r="AG38" s="160" t="str">
        <f t="shared" si="9"/>
        <v>坂下</v>
      </c>
      <c r="AH38" s="162" t="str">
        <f t="shared" si="9"/>
        <v>中川</v>
      </c>
    </row>
    <row r="39" spans="1:34" s="19" customFormat="1" ht="13.15" customHeight="1" x14ac:dyDescent="0.2">
      <c r="A39" s="152"/>
      <c r="B39" s="153"/>
      <c r="C39" s="154">
        <v>37</v>
      </c>
      <c r="D39" s="159" t="str">
        <f t="shared" si="8"/>
        <v>別所</v>
      </c>
      <c r="E39" s="160" t="str">
        <f t="shared" si="8"/>
        <v/>
      </c>
      <c r="F39" s="160" t="str">
        <f t="shared" si="8"/>
        <v/>
      </c>
      <c r="G39" s="160" t="str">
        <f t="shared" si="8"/>
        <v/>
      </c>
      <c r="H39" s="160" t="str">
        <f t="shared" si="8"/>
        <v/>
      </c>
      <c r="I39" s="160" t="str">
        <f t="shared" si="8"/>
        <v/>
      </c>
      <c r="J39" s="160" t="str">
        <f t="shared" si="8"/>
        <v/>
      </c>
      <c r="K39" s="160" t="str">
        <f t="shared" si="8"/>
        <v/>
      </c>
      <c r="L39" s="160" t="str">
        <f t="shared" si="8"/>
        <v/>
      </c>
      <c r="M39" s="160" t="str">
        <f t="shared" si="8"/>
        <v/>
      </c>
      <c r="N39" s="160" t="str">
        <f t="shared" si="8"/>
        <v/>
      </c>
      <c r="O39" s="160" t="str">
        <f t="shared" si="8"/>
        <v/>
      </c>
      <c r="P39" s="160" t="str">
        <f t="shared" si="8"/>
        <v/>
      </c>
      <c r="Q39" s="160" t="str">
        <f t="shared" si="8"/>
        <v/>
      </c>
      <c r="R39" s="160" t="str">
        <f t="shared" si="8"/>
        <v/>
      </c>
      <c r="S39" s="160" t="str">
        <f t="shared" si="8"/>
        <v/>
      </c>
      <c r="T39" s="160" t="str">
        <f t="shared" si="9"/>
        <v/>
      </c>
      <c r="U39" s="160" t="str">
        <f t="shared" si="9"/>
        <v/>
      </c>
      <c r="V39" s="160" t="str">
        <f t="shared" si="9"/>
        <v/>
      </c>
      <c r="W39" s="160" t="str">
        <f t="shared" si="9"/>
        <v/>
      </c>
      <c r="X39" s="160" t="str">
        <f t="shared" si="9"/>
        <v/>
      </c>
      <c r="Y39" s="160" t="str">
        <f t="shared" si="9"/>
        <v/>
      </c>
      <c r="Z39" s="160" t="str">
        <f t="shared" si="9"/>
        <v/>
      </c>
      <c r="AA39" s="160" t="str">
        <f t="shared" si="9"/>
        <v/>
      </c>
      <c r="AB39" s="160" t="str">
        <f t="shared" si="9"/>
        <v/>
      </c>
      <c r="AC39" s="160" t="str">
        <f t="shared" si="9"/>
        <v/>
      </c>
      <c r="AD39" s="160" t="str">
        <f t="shared" si="9"/>
        <v/>
      </c>
      <c r="AE39" s="160" t="str">
        <f t="shared" si="9"/>
        <v/>
      </c>
      <c r="AF39" s="160" t="str">
        <f t="shared" si="9"/>
        <v/>
      </c>
      <c r="AG39" s="160" t="str">
        <f t="shared" si="9"/>
        <v/>
      </c>
      <c r="AH39" s="162" t="str">
        <f t="shared" si="9"/>
        <v/>
      </c>
    </row>
    <row r="40" spans="1:34" s="19" customFormat="1" ht="13.15" customHeight="1" x14ac:dyDescent="0.2">
      <c r="A40" s="152"/>
      <c r="B40" s="153"/>
      <c r="C40" s="154">
        <v>38</v>
      </c>
      <c r="D40" s="159" t="str">
        <f t="shared" si="8"/>
        <v>坂下</v>
      </c>
      <c r="E40" s="160" t="str">
        <f t="shared" si="8"/>
        <v/>
      </c>
      <c r="F40" s="160" t="str">
        <f t="shared" si="8"/>
        <v/>
      </c>
      <c r="G40" s="160" t="str">
        <f t="shared" si="8"/>
        <v/>
      </c>
      <c r="H40" s="160" t="str">
        <f t="shared" si="8"/>
        <v/>
      </c>
      <c r="I40" s="160" t="str">
        <f t="shared" si="8"/>
        <v/>
      </c>
      <c r="J40" s="160" t="str">
        <f t="shared" si="8"/>
        <v/>
      </c>
      <c r="K40" s="160" t="str">
        <f t="shared" si="8"/>
        <v/>
      </c>
      <c r="L40" s="160" t="str">
        <f t="shared" si="8"/>
        <v/>
      </c>
      <c r="M40" s="160" t="str">
        <f t="shared" si="8"/>
        <v/>
      </c>
      <c r="N40" s="160" t="str">
        <f t="shared" si="8"/>
        <v/>
      </c>
      <c r="O40" s="160" t="str">
        <f t="shared" si="8"/>
        <v/>
      </c>
      <c r="P40" s="160" t="str">
        <f t="shared" si="8"/>
        <v/>
      </c>
      <c r="Q40" s="160" t="str">
        <f t="shared" si="8"/>
        <v/>
      </c>
      <c r="R40" s="160" t="str">
        <f t="shared" si="8"/>
        <v/>
      </c>
      <c r="S40" s="160" t="str">
        <f t="shared" si="8"/>
        <v/>
      </c>
      <c r="T40" s="160" t="str">
        <f t="shared" si="9"/>
        <v/>
      </c>
      <c r="U40" s="160" t="str">
        <f t="shared" si="9"/>
        <v/>
      </c>
      <c r="V40" s="160" t="str">
        <f t="shared" si="9"/>
        <v/>
      </c>
      <c r="W40" s="160" t="str">
        <f t="shared" si="9"/>
        <v/>
      </c>
      <c r="X40" s="160" t="str">
        <f t="shared" si="9"/>
        <v/>
      </c>
      <c r="Y40" s="160" t="str">
        <f t="shared" si="9"/>
        <v/>
      </c>
      <c r="Z40" s="160" t="str">
        <f t="shared" si="9"/>
        <v/>
      </c>
      <c r="AA40" s="160" t="str">
        <f t="shared" si="9"/>
        <v/>
      </c>
      <c r="AB40" s="160" t="str">
        <f t="shared" si="9"/>
        <v/>
      </c>
      <c r="AC40" s="160" t="str">
        <f t="shared" si="9"/>
        <v/>
      </c>
      <c r="AD40" s="160" t="str">
        <f t="shared" si="9"/>
        <v/>
      </c>
      <c r="AE40" s="160" t="str">
        <f t="shared" si="9"/>
        <v/>
      </c>
      <c r="AF40" s="160" t="str">
        <f t="shared" si="9"/>
        <v/>
      </c>
      <c r="AG40" s="160" t="str">
        <f t="shared" si="9"/>
        <v/>
      </c>
      <c r="AH40" s="162" t="str">
        <f t="shared" si="9"/>
        <v>菅野</v>
      </c>
    </row>
    <row r="41" spans="1:34" s="19" customFormat="1" ht="13.15" customHeight="1" x14ac:dyDescent="0.2">
      <c r="A41" s="152"/>
      <c r="B41" s="153"/>
      <c r="C41" s="154">
        <v>39</v>
      </c>
      <c r="D41" s="159" t="str">
        <f t="shared" si="8"/>
        <v/>
      </c>
      <c r="E41" s="160" t="str">
        <f t="shared" si="8"/>
        <v/>
      </c>
      <c r="F41" s="160" t="str">
        <f t="shared" si="8"/>
        <v/>
      </c>
      <c r="G41" s="160" t="str">
        <f t="shared" si="8"/>
        <v/>
      </c>
      <c r="H41" s="160" t="str">
        <f t="shared" si="8"/>
        <v/>
      </c>
      <c r="I41" s="160" t="str">
        <f t="shared" si="8"/>
        <v/>
      </c>
      <c r="J41" s="160" t="str">
        <f t="shared" si="8"/>
        <v/>
      </c>
      <c r="K41" s="160" t="str">
        <f t="shared" si="8"/>
        <v/>
      </c>
      <c r="L41" s="160" t="str">
        <f t="shared" si="8"/>
        <v/>
      </c>
      <c r="M41" s="160" t="str">
        <f t="shared" si="8"/>
        <v/>
      </c>
      <c r="N41" s="160" t="str">
        <f t="shared" si="8"/>
        <v/>
      </c>
      <c r="O41" s="160" t="str">
        <f t="shared" si="8"/>
        <v/>
      </c>
      <c r="P41" s="160" t="str">
        <f t="shared" si="8"/>
        <v/>
      </c>
      <c r="Q41" s="160" t="str">
        <f t="shared" si="8"/>
        <v/>
      </c>
      <c r="R41" s="160" t="str">
        <f t="shared" si="8"/>
        <v/>
      </c>
      <c r="S41" s="160" t="str">
        <f t="shared" si="8"/>
        <v/>
      </c>
      <c r="T41" s="160" t="str">
        <f t="shared" si="9"/>
        <v/>
      </c>
      <c r="U41" s="160" t="str">
        <f t="shared" si="9"/>
        <v/>
      </c>
      <c r="V41" s="160" t="str">
        <f t="shared" si="9"/>
        <v/>
      </c>
      <c r="W41" s="160" t="str">
        <f t="shared" si="9"/>
        <v/>
      </c>
      <c r="X41" s="160" t="str">
        <f t="shared" si="9"/>
        <v/>
      </c>
      <c r="Y41" s="160" t="str">
        <f t="shared" si="9"/>
        <v/>
      </c>
      <c r="Z41" s="160" t="str">
        <f t="shared" si="9"/>
        <v/>
      </c>
      <c r="AA41" s="160" t="str">
        <f t="shared" si="9"/>
        <v/>
      </c>
      <c r="AB41" s="160" t="str">
        <f t="shared" si="9"/>
        <v/>
      </c>
      <c r="AC41" s="160" t="str">
        <f t="shared" si="9"/>
        <v/>
      </c>
      <c r="AD41" s="160" t="str">
        <f t="shared" si="9"/>
        <v/>
      </c>
      <c r="AE41" s="160" t="str">
        <f t="shared" si="9"/>
        <v/>
      </c>
      <c r="AF41" s="160" t="str">
        <f t="shared" si="9"/>
        <v/>
      </c>
      <c r="AG41" s="160" t="str">
        <f t="shared" si="9"/>
        <v/>
      </c>
      <c r="AH41" s="162" t="str">
        <f t="shared" si="9"/>
        <v>別所</v>
      </c>
    </row>
    <row r="42" spans="1:34" s="19" customFormat="1" ht="13.15" customHeight="1" x14ac:dyDescent="0.2">
      <c r="A42" s="152"/>
      <c r="B42" s="153"/>
      <c r="C42" s="154">
        <v>40</v>
      </c>
      <c r="D42" s="159" t="str">
        <f t="shared" si="8"/>
        <v/>
      </c>
      <c r="E42" s="160" t="str">
        <f t="shared" si="8"/>
        <v/>
      </c>
      <c r="F42" s="160" t="str">
        <f t="shared" si="8"/>
        <v/>
      </c>
      <c r="G42" s="160" t="str">
        <f t="shared" si="8"/>
        <v/>
      </c>
      <c r="H42" s="160" t="str">
        <f t="shared" si="8"/>
        <v/>
      </c>
      <c r="I42" s="160" t="str">
        <f t="shared" si="8"/>
        <v/>
      </c>
      <c r="J42" s="160" t="str">
        <f t="shared" si="8"/>
        <v/>
      </c>
      <c r="K42" s="160" t="str">
        <f t="shared" si="8"/>
        <v/>
      </c>
      <c r="L42" s="160" t="str">
        <f t="shared" si="8"/>
        <v/>
      </c>
      <c r="M42" s="160" t="str">
        <f t="shared" si="8"/>
        <v/>
      </c>
      <c r="N42" s="160" t="str">
        <f t="shared" si="8"/>
        <v/>
      </c>
      <c r="O42" s="160" t="str">
        <f t="shared" si="8"/>
        <v/>
      </c>
      <c r="P42" s="160" t="str">
        <f t="shared" si="8"/>
        <v/>
      </c>
      <c r="Q42" s="160" t="str">
        <f t="shared" si="8"/>
        <v/>
      </c>
      <c r="R42" s="160" t="str">
        <f t="shared" si="8"/>
        <v/>
      </c>
      <c r="S42" s="160" t="str">
        <f t="shared" si="8"/>
        <v/>
      </c>
      <c r="T42" s="160" t="str">
        <f t="shared" si="9"/>
        <v/>
      </c>
      <c r="U42" s="160" t="str">
        <f t="shared" si="9"/>
        <v/>
      </c>
      <c r="V42" s="160" t="str">
        <f t="shared" si="9"/>
        <v/>
      </c>
      <c r="W42" s="160" t="str">
        <f t="shared" si="9"/>
        <v/>
      </c>
      <c r="X42" s="160" t="str">
        <f t="shared" si="9"/>
        <v/>
      </c>
      <c r="Y42" s="160" t="str">
        <f t="shared" si="9"/>
        <v/>
      </c>
      <c r="Z42" s="160" t="str">
        <f t="shared" si="9"/>
        <v/>
      </c>
      <c r="AA42" s="160" t="str">
        <f t="shared" si="9"/>
        <v/>
      </c>
      <c r="AB42" s="160" t="str">
        <f t="shared" si="9"/>
        <v/>
      </c>
      <c r="AC42" s="160" t="str">
        <f t="shared" si="9"/>
        <v/>
      </c>
      <c r="AD42" s="160" t="str">
        <f t="shared" si="9"/>
        <v/>
      </c>
      <c r="AE42" s="160" t="str">
        <f t="shared" si="9"/>
        <v/>
      </c>
      <c r="AF42" s="160" t="str">
        <f t="shared" si="9"/>
        <v/>
      </c>
      <c r="AG42" s="160" t="str">
        <f t="shared" si="9"/>
        <v/>
      </c>
      <c r="AH42" s="162" t="str">
        <f t="shared" si="9"/>
        <v>坂下</v>
      </c>
    </row>
    <row r="43" spans="1:34" s="19" customFormat="1" ht="13.15" customHeight="1" x14ac:dyDescent="0.2">
      <c r="A43" s="152"/>
      <c r="B43" s="153"/>
      <c r="C43" s="154">
        <v>41</v>
      </c>
      <c r="D43" s="159" t="str">
        <f t="shared" si="8"/>
        <v/>
      </c>
      <c r="E43" s="160" t="str">
        <f t="shared" si="8"/>
        <v/>
      </c>
      <c r="F43" s="160" t="str">
        <f t="shared" si="8"/>
        <v/>
      </c>
      <c r="G43" s="160" t="str">
        <f t="shared" si="8"/>
        <v/>
      </c>
      <c r="H43" s="160" t="str">
        <f t="shared" si="8"/>
        <v/>
      </c>
      <c r="I43" s="160" t="str">
        <f t="shared" si="8"/>
        <v/>
      </c>
      <c r="J43" s="160" t="str">
        <f t="shared" si="8"/>
        <v/>
      </c>
      <c r="K43" s="160" t="str">
        <f t="shared" si="8"/>
        <v/>
      </c>
      <c r="L43" s="160" t="str">
        <f t="shared" si="8"/>
        <v/>
      </c>
      <c r="M43" s="160" t="str">
        <f t="shared" si="8"/>
        <v/>
      </c>
      <c r="N43" s="160" t="str">
        <f t="shared" si="8"/>
        <v/>
      </c>
      <c r="O43" s="160" t="str">
        <f t="shared" si="8"/>
        <v/>
      </c>
      <c r="P43" s="160" t="str">
        <f t="shared" si="8"/>
        <v/>
      </c>
      <c r="Q43" s="160" t="str">
        <f t="shared" si="8"/>
        <v/>
      </c>
      <c r="R43" s="160" t="str">
        <f t="shared" si="8"/>
        <v/>
      </c>
      <c r="S43" s="160" t="str">
        <f t="shared" si="8"/>
        <v/>
      </c>
      <c r="T43" s="160" t="str">
        <f t="shared" si="9"/>
        <v/>
      </c>
      <c r="U43" s="160" t="str">
        <f t="shared" si="9"/>
        <v/>
      </c>
      <c r="V43" s="160" t="str">
        <f t="shared" si="9"/>
        <v/>
      </c>
      <c r="W43" s="160" t="str">
        <f t="shared" si="9"/>
        <v/>
      </c>
      <c r="X43" s="160" t="str">
        <f t="shared" si="9"/>
        <v/>
      </c>
      <c r="Y43" s="160" t="str">
        <f t="shared" si="9"/>
        <v/>
      </c>
      <c r="Z43" s="160" t="str">
        <f t="shared" si="9"/>
        <v/>
      </c>
      <c r="AA43" s="160" t="str">
        <f t="shared" si="9"/>
        <v/>
      </c>
      <c r="AB43" s="160" t="str">
        <f t="shared" si="9"/>
        <v/>
      </c>
      <c r="AC43" s="160" t="str">
        <f t="shared" si="9"/>
        <v/>
      </c>
      <c r="AD43" s="160" t="str">
        <f t="shared" si="9"/>
        <v/>
      </c>
      <c r="AE43" s="160" t="str">
        <f t="shared" si="9"/>
        <v/>
      </c>
      <c r="AF43" s="160" t="str">
        <f t="shared" si="9"/>
        <v/>
      </c>
      <c r="AG43" s="160" t="str">
        <f t="shared" si="9"/>
        <v/>
      </c>
      <c r="AH43" s="162" t="str">
        <f t="shared" si="9"/>
        <v/>
      </c>
    </row>
    <row r="44" spans="1:34" s="19" customFormat="1" ht="13.15" customHeight="1" x14ac:dyDescent="0.2">
      <c r="A44" s="152"/>
      <c r="B44" s="153"/>
      <c r="C44" s="154">
        <v>42</v>
      </c>
      <c r="D44" s="159" t="str">
        <f t="shared" si="8"/>
        <v/>
      </c>
      <c r="E44" s="160" t="str">
        <f t="shared" si="8"/>
        <v/>
      </c>
      <c r="F44" s="160" t="str">
        <f t="shared" si="8"/>
        <v/>
      </c>
      <c r="G44" s="160" t="str">
        <f t="shared" si="8"/>
        <v/>
      </c>
      <c r="H44" s="160" t="str">
        <f t="shared" si="8"/>
        <v/>
      </c>
      <c r="I44" s="160" t="str">
        <f t="shared" si="8"/>
        <v/>
      </c>
      <c r="J44" s="160" t="str">
        <f t="shared" si="8"/>
        <v/>
      </c>
      <c r="K44" s="160" t="str">
        <f t="shared" si="8"/>
        <v/>
      </c>
      <c r="L44" s="160" t="str">
        <f t="shared" si="8"/>
        <v/>
      </c>
      <c r="M44" s="160" t="str">
        <f t="shared" si="8"/>
        <v/>
      </c>
      <c r="N44" s="160" t="str">
        <f t="shared" si="8"/>
        <v/>
      </c>
      <c r="O44" s="160" t="str">
        <f t="shared" si="8"/>
        <v/>
      </c>
      <c r="P44" s="160" t="str">
        <f t="shared" si="8"/>
        <v/>
      </c>
      <c r="Q44" s="160" t="str">
        <f t="shared" si="8"/>
        <v/>
      </c>
      <c r="R44" s="160" t="str">
        <f t="shared" si="8"/>
        <v/>
      </c>
      <c r="S44" s="160" t="str">
        <f>IFERROR(VLOOKUP(MATCH($C44,S$53:S$101,0),stuff,6),"")</f>
        <v/>
      </c>
      <c r="T44" s="160" t="str">
        <f t="shared" si="9"/>
        <v/>
      </c>
      <c r="U44" s="160" t="str">
        <f t="shared" si="9"/>
        <v/>
      </c>
      <c r="V44" s="160" t="str">
        <f t="shared" si="9"/>
        <v/>
      </c>
      <c r="W44" s="160" t="str">
        <f t="shared" si="9"/>
        <v/>
      </c>
      <c r="X44" s="160" t="str">
        <f t="shared" si="9"/>
        <v/>
      </c>
      <c r="Y44" s="160" t="str">
        <f t="shared" si="9"/>
        <v/>
      </c>
      <c r="Z44" s="160" t="str">
        <f t="shared" si="9"/>
        <v/>
      </c>
      <c r="AA44" s="160" t="str">
        <f t="shared" si="9"/>
        <v/>
      </c>
      <c r="AB44" s="160" t="str">
        <f t="shared" si="9"/>
        <v/>
      </c>
      <c r="AC44" s="160" t="str">
        <f t="shared" si="9"/>
        <v/>
      </c>
      <c r="AD44" s="160" t="str">
        <f t="shared" si="9"/>
        <v/>
      </c>
      <c r="AE44" s="160" t="str">
        <f t="shared" si="9"/>
        <v/>
      </c>
      <c r="AF44" s="160" t="str">
        <f t="shared" si="9"/>
        <v/>
      </c>
      <c r="AG44" s="160" t="str">
        <f t="shared" si="9"/>
        <v/>
      </c>
      <c r="AH44" s="162" t="str">
        <f t="shared" si="9"/>
        <v/>
      </c>
    </row>
    <row r="45" spans="1:34" s="19" customFormat="1" ht="13.15" customHeight="1" x14ac:dyDescent="0.2">
      <c r="A45" s="152"/>
      <c r="B45" s="153"/>
      <c r="C45" s="154">
        <v>43</v>
      </c>
      <c r="D45" s="159" t="str">
        <f t="shared" ref="D45:S52" si="10">IFERROR(VLOOKUP(MATCH($C45,D$53:D$101,0),stuff,6),"")</f>
        <v/>
      </c>
      <c r="E45" s="160" t="str">
        <f t="shared" si="10"/>
        <v/>
      </c>
      <c r="F45" s="160" t="str">
        <f t="shared" si="10"/>
        <v/>
      </c>
      <c r="G45" s="160" t="str">
        <f t="shared" si="10"/>
        <v/>
      </c>
      <c r="H45" s="160" t="str">
        <f t="shared" si="10"/>
        <v/>
      </c>
      <c r="I45" s="160" t="str">
        <f t="shared" si="10"/>
        <v/>
      </c>
      <c r="J45" s="160" t="str">
        <f t="shared" si="10"/>
        <v/>
      </c>
      <c r="K45" s="160" t="str">
        <f t="shared" si="10"/>
        <v/>
      </c>
      <c r="L45" s="160" t="str">
        <f t="shared" si="10"/>
        <v/>
      </c>
      <c r="M45" s="160" t="str">
        <f t="shared" si="10"/>
        <v/>
      </c>
      <c r="N45" s="160" t="str">
        <f t="shared" si="10"/>
        <v/>
      </c>
      <c r="O45" s="160" t="str">
        <f t="shared" si="10"/>
        <v/>
      </c>
      <c r="P45" s="160" t="str">
        <f t="shared" si="10"/>
        <v/>
      </c>
      <c r="Q45" s="160" t="str">
        <f t="shared" si="10"/>
        <v/>
      </c>
      <c r="R45" s="160" t="str">
        <f t="shared" si="10"/>
        <v/>
      </c>
      <c r="S45" s="160" t="str">
        <f t="shared" si="10"/>
        <v/>
      </c>
      <c r="T45" s="160" t="str">
        <f t="shared" ref="T45:AH52" si="11">IFERROR(VLOOKUP(MATCH($C45,T$53:T$101,0),stuff,6),"")</f>
        <v/>
      </c>
      <c r="U45" s="160" t="str">
        <f t="shared" si="11"/>
        <v/>
      </c>
      <c r="V45" s="160" t="str">
        <f t="shared" si="11"/>
        <v/>
      </c>
      <c r="W45" s="160" t="str">
        <f t="shared" si="11"/>
        <v/>
      </c>
      <c r="X45" s="160" t="str">
        <f t="shared" si="11"/>
        <v/>
      </c>
      <c r="Y45" s="160" t="str">
        <f t="shared" si="11"/>
        <v/>
      </c>
      <c r="Z45" s="160" t="str">
        <f t="shared" si="11"/>
        <v/>
      </c>
      <c r="AA45" s="160" t="str">
        <f t="shared" si="11"/>
        <v/>
      </c>
      <c r="AB45" s="160" t="str">
        <f t="shared" si="11"/>
        <v/>
      </c>
      <c r="AC45" s="160" t="str">
        <f t="shared" si="11"/>
        <v/>
      </c>
      <c r="AD45" s="160" t="str">
        <f t="shared" si="11"/>
        <v/>
      </c>
      <c r="AE45" s="160" t="str">
        <f t="shared" si="11"/>
        <v/>
      </c>
      <c r="AF45" s="160" t="str">
        <f t="shared" si="11"/>
        <v/>
      </c>
      <c r="AG45" s="160" t="str">
        <f t="shared" si="11"/>
        <v/>
      </c>
      <c r="AH45" s="162" t="str">
        <f t="shared" si="11"/>
        <v/>
      </c>
    </row>
    <row r="46" spans="1:34" s="19" customFormat="1" ht="13.15" customHeight="1" x14ac:dyDescent="0.2">
      <c r="A46" s="152"/>
      <c r="B46" s="153"/>
      <c r="C46" s="154">
        <v>44</v>
      </c>
      <c r="D46" s="159" t="str">
        <f t="shared" si="10"/>
        <v/>
      </c>
      <c r="E46" s="160" t="str">
        <f t="shared" si="10"/>
        <v/>
      </c>
      <c r="F46" s="160" t="str">
        <f t="shared" si="10"/>
        <v/>
      </c>
      <c r="G46" s="160" t="str">
        <f t="shared" si="10"/>
        <v/>
      </c>
      <c r="H46" s="160" t="str">
        <f t="shared" si="10"/>
        <v/>
      </c>
      <c r="I46" s="160" t="str">
        <f t="shared" si="10"/>
        <v/>
      </c>
      <c r="J46" s="160" t="str">
        <f t="shared" si="10"/>
        <v/>
      </c>
      <c r="K46" s="160" t="str">
        <f t="shared" si="10"/>
        <v/>
      </c>
      <c r="L46" s="160" t="str">
        <f t="shared" si="10"/>
        <v/>
      </c>
      <c r="M46" s="160" t="str">
        <f t="shared" si="10"/>
        <v/>
      </c>
      <c r="N46" s="160" t="str">
        <f t="shared" si="10"/>
        <v/>
      </c>
      <c r="O46" s="160" t="str">
        <f t="shared" si="10"/>
        <v/>
      </c>
      <c r="P46" s="160" t="str">
        <f t="shared" si="10"/>
        <v/>
      </c>
      <c r="Q46" s="160" t="str">
        <f t="shared" si="10"/>
        <v/>
      </c>
      <c r="R46" s="160" t="str">
        <f t="shared" si="10"/>
        <v/>
      </c>
      <c r="S46" s="160" t="str">
        <f t="shared" si="10"/>
        <v/>
      </c>
      <c r="T46" s="160" t="str">
        <f t="shared" si="11"/>
        <v/>
      </c>
      <c r="U46" s="160" t="str">
        <f t="shared" si="11"/>
        <v/>
      </c>
      <c r="V46" s="160" t="str">
        <f t="shared" si="11"/>
        <v/>
      </c>
      <c r="W46" s="160" t="str">
        <f t="shared" si="11"/>
        <v/>
      </c>
      <c r="X46" s="160" t="str">
        <f t="shared" si="11"/>
        <v/>
      </c>
      <c r="Y46" s="160" t="str">
        <f t="shared" si="11"/>
        <v/>
      </c>
      <c r="Z46" s="160" t="str">
        <f t="shared" si="11"/>
        <v/>
      </c>
      <c r="AA46" s="160" t="str">
        <f t="shared" si="11"/>
        <v/>
      </c>
      <c r="AB46" s="160" t="str">
        <f t="shared" si="11"/>
        <v/>
      </c>
      <c r="AC46" s="160" t="str">
        <f t="shared" si="11"/>
        <v/>
      </c>
      <c r="AD46" s="160" t="str">
        <f t="shared" si="11"/>
        <v/>
      </c>
      <c r="AE46" s="160" t="str">
        <f t="shared" si="11"/>
        <v/>
      </c>
      <c r="AF46" s="160" t="str">
        <f t="shared" si="11"/>
        <v/>
      </c>
      <c r="AG46" s="160" t="str">
        <f t="shared" si="11"/>
        <v/>
      </c>
      <c r="AH46" s="162" t="str">
        <f t="shared" si="11"/>
        <v/>
      </c>
    </row>
    <row r="47" spans="1:34" s="19" customFormat="1" ht="13.15" customHeight="1" x14ac:dyDescent="0.2">
      <c r="A47" s="152"/>
      <c r="B47" s="153"/>
      <c r="C47" s="154">
        <v>45</v>
      </c>
      <c r="D47" s="159" t="str">
        <f t="shared" si="10"/>
        <v/>
      </c>
      <c r="E47" s="160" t="str">
        <f t="shared" si="10"/>
        <v/>
      </c>
      <c r="F47" s="160" t="str">
        <f t="shared" si="10"/>
        <v/>
      </c>
      <c r="G47" s="160" t="str">
        <f t="shared" si="10"/>
        <v/>
      </c>
      <c r="H47" s="160" t="str">
        <f t="shared" si="10"/>
        <v/>
      </c>
      <c r="I47" s="160" t="str">
        <f t="shared" si="10"/>
        <v/>
      </c>
      <c r="J47" s="160" t="str">
        <f t="shared" si="10"/>
        <v/>
      </c>
      <c r="K47" s="160" t="str">
        <f t="shared" si="10"/>
        <v/>
      </c>
      <c r="L47" s="160" t="str">
        <f t="shared" si="10"/>
        <v/>
      </c>
      <c r="M47" s="160" t="str">
        <f t="shared" si="10"/>
        <v/>
      </c>
      <c r="N47" s="160" t="str">
        <f t="shared" si="10"/>
        <v/>
      </c>
      <c r="O47" s="160" t="str">
        <f t="shared" si="10"/>
        <v/>
      </c>
      <c r="P47" s="160" t="str">
        <f t="shared" si="10"/>
        <v/>
      </c>
      <c r="Q47" s="160" t="str">
        <f t="shared" si="10"/>
        <v/>
      </c>
      <c r="R47" s="160" t="str">
        <f t="shared" si="10"/>
        <v/>
      </c>
      <c r="S47" s="160" t="str">
        <f t="shared" si="10"/>
        <v/>
      </c>
      <c r="T47" s="160" t="str">
        <f t="shared" si="11"/>
        <v/>
      </c>
      <c r="U47" s="160" t="str">
        <f t="shared" si="11"/>
        <v/>
      </c>
      <c r="V47" s="160" t="str">
        <f t="shared" si="11"/>
        <v/>
      </c>
      <c r="W47" s="160" t="str">
        <f t="shared" si="11"/>
        <v/>
      </c>
      <c r="X47" s="160" t="str">
        <f t="shared" si="11"/>
        <v/>
      </c>
      <c r="Y47" s="160" t="str">
        <f t="shared" si="11"/>
        <v/>
      </c>
      <c r="Z47" s="160" t="str">
        <f t="shared" si="11"/>
        <v/>
      </c>
      <c r="AA47" s="160" t="str">
        <f t="shared" si="11"/>
        <v/>
      </c>
      <c r="AB47" s="160" t="str">
        <f t="shared" si="11"/>
        <v/>
      </c>
      <c r="AC47" s="160" t="str">
        <f t="shared" si="11"/>
        <v/>
      </c>
      <c r="AD47" s="160" t="str">
        <f t="shared" si="11"/>
        <v/>
      </c>
      <c r="AE47" s="160" t="str">
        <f t="shared" si="11"/>
        <v/>
      </c>
      <c r="AF47" s="160" t="str">
        <f t="shared" si="11"/>
        <v/>
      </c>
      <c r="AG47" s="160" t="str">
        <f t="shared" si="11"/>
        <v/>
      </c>
      <c r="AH47" s="162" t="str">
        <f t="shared" si="11"/>
        <v/>
      </c>
    </row>
    <row r="48" spans="1:34" s="19" customFormat="1" ht="13.15" customHeight="1" x14ac:dyDescent="0.2">
      <c r="A48" s="152"/>
      <c r="B48" s="153"/>
      <c r="C48" s="154">
        <v>46</v>
      </c>
      <c r="D48" s="159" t="str">
        <f t="shared" si="10"/>
        <v/>
      </c>
      <c r="E48" s="160" t="str">
        <f t="shared" si="10"/>
        <v/>
      </c>
      <c r="F48" s="160" t="str">
        <f t="shared" si="10"/>
        <v/>
      </c>
      <c r="G48" s="160" t="str">
        <f t="shared" si="10"/>
        <v/>
      </c>
      <c r="H48" s="160" t="str">
        <f t="shared" si="10"/>
        <v/>
      </c>
      <c r="I48" s="160" t="str">
        <f t="shared" si="10"/>
        <v/>
      </c>
      <c r="J48" s="160" t="str">
        <f t="shared" si="10"/>
        <v/>
      </c>
      <c r="K48" s="160" t="str">
        <f t="shared" si="10"/>
        <v/>
      </c>
      <c r="L48" s="160" t="str">
        <f t="shared" si="10"/>
        <v/>
      </c>
      <c r="M48" s="160" t="str">
        <f t="shared" si="10"/>
        <v/>
      </c>
      <c r="N48" s="160" t="str">
        <f t="shared" si="10"/>
        <v/>
      </c>
      <c r="O48" s="160" t="str">
        <f t="shared" si="10"/>
        <v/>
      </c>
      <c r="P48" s="160" t="str">
        <f t="shared" si="10"/>
        <v/>
      </c>
      <c r="Q48" s="160" t="str">
        <f t="shared" si="10"/>
        <v/>
      </c>
      <c r="R48" s="160" t="str">
        <f t="shared" si="10"/>
        <v/>
      </c>
      <c r="S48" s="160" t="str">
        <f t="shared" si="10"/>
        <v/>
      </c>
      <c r="T48" s="160" t="str">
        <f t="shared" si="11"/>
        <v/>
      </c>
      <c r="U48" s="160" t="str">
        <f t="shared" si="11"/>
        <v/>
      </c>
      <c r="V48" s="160" t="str">
        <f t="shared" si="11"/>
        <v/>
      </c>
      <c r="W48" s="160" t="str">
        <f t="shared" si="11"/>
        <v/>
      </c>
      <c r="X48" s="160" t="str">
        <f t="shared" si="11"/>
        <v/>
      </c>
      <c r="Y48" s="160" t="str">
        <f t="shared" si="11"/>
        <v/>
      </c>
      <c r="Z48" s="160" t="str">
        <f t="shared" si="11"/>
        <v/>
      </c>
      <c r="AA48" s="160" t="str">
        <f t="shared" si="11"/>
        <v/>
      </c>
      <c r="AB48" s="160" t="str">
        <f t="shared" si="11"/>
        <v/>
      </c>
      <c r="AC48" s="160" t="str">
        <f t="shared" si="11"/>
        <v/>
      </c>
      <c r="AD48" s="160" t="str">
        <f t="shared" si="11"/>
        <v/>
      </c>
      <c r="AE48" s="160" t="str">
        <f t="shared" si="11"/>
        <v/>
      </c>
      <c r="AF48" s="160" t="str">
        <f t="shared" si="11"/>
        <v/>
      </c>
      <c r="AG48" s="160" t="str">
        <f t="shared" si="11"/>
        <v/>
      </c>
      <c r="AH48" s="162" t="str">
        <f t="shared" si="11"/>
        <v/>
      </c>
    </row>
    <row r="49" spans="1:34" s="19" customFormat="1" ht="13.15" customHeight="1" x14ac:dyDescent="0.2">
      <c r="A49" s="152"/>
      <c r="B49" s="153"/>
      <c r="C49" s="154">
        <v>47</v>
      </c>
      <c r="D49" s="159" t="str">
        <f t="shared" si="10"/>
        <v/>
      </c>
      <c r="E49" s="160" t="str">
        <f t="shared" si="10"/>
        <v/>
      </c>
      <c r="F49" s="160" t="str">
        <f t="shared" si="10"/>
        <v/>
      </c>
      <c r="G49" s="160" t="str">
        <f t="shared" si="10"/>
        <v/>
      </c>
      <c r="H49" s="160" t="str">
        <f t="shared" si="10"/>
        <v/>
      </c>
      <c r="I49" s="160" t="str">
        <f t="shared" si="10"/>
        <v/>
      </c>
      <c r="J49" s="160" t="str">
        <f t="shared" si="10"/>
        <v/>
      </c>
      <c r="K49" s="160" t="str">
        <f t="shared" si="10"/>
        <v/>
      </c>
      <c r="L49" s="160" t="str">
        <f t="shared" si="10"/>
        <v/>
      </c>
      <c r="M49" s="160" t="str">
        <f t="shared" si="10"/>
        <v/>
      </c>
      <c r="N49" s="160" t="str">
        <f t="shared" si="10"/>
        <v/>
      </c>
      <c r="O49" s="160" t="str">
        <f t="shared" si="10"/>
        <v/>
      </c>
      <c r="P49" s="160" t="str">
        <f t="shared" si="10"/>
        <v/>
      </c>
      <c r="Q49" s="160" t="str">
        <f t="shared" si="10"/>
        <v/>
      </c>
      <c r="R49" s="160" t="str">
        <f t="shared" si="10"/>
        <v/>
      </c>
      <c r="S49" s="160" t="str">
        <f t="shared" si="10"/>
        <v/>
      </c>
      <c r="T49" s="160" t="str">
        <f t="shared" si="11"/>
        <v/>
      </c>
      <c r="U49" s="160" t="str">
        <f t="shared" si="11"/>
        <v/>
      </c>
      <c r="V49" s="160" t="str">
        <f t="shared" si="11"/>
        <v/>
      </c>
      <c r="W49" s="160" t="str">
        <f t="shared" si="11"/>
        <v/>
      </c>
      <c r="X49" s="160" t="str">
        <f t="shared" si="11"/>
        <v/>
      </c>
      <c r="Y49" s="160" t="str">
        <f t="shared" si="11"/>
        <v/>
      </c>
      <c r="Z49" s="160" t="str">
        <f t="shared" si="11"/>
        <v/>
      </c>
      <c r="AA49" s="160" t="str">
        <f t="shared" si="11"/>
        <v/>
      </c>
      <c r="AB49" s="160" t="str">
        <f t="shared" si="11"/>
        <v/>
      </c>
      <c r="AC49" s="160" t="str">
        <f t="shared" si="11"/>
        <v/>
      </c>
      <c r="AD49" s="160" t="str">
        <f t="shared" si="11"/>
        <v/>
      </c>
      <c r="AE49" s="160" t="str">
        <f t="shared" si="11"/>
        <v/>
      </c>
      <c r="AF49" s="160" t="str">
        <f t="shared" si="11"/>
        <v/>
      </c>
      <c r="AG49" s="160" t="str">
        <f t="shared" si="11"/>
        <v/>
      </c>
      <c r="AH49" s="162" t="str">
        <f t="shared" si="11"/>
        <v/>
      </c>
    </row>
    <row r="50" spans="1:34" s="19" customFormat="1" ht="13.15" customHeight="1" x14ac:dyDescent="0.2">
      <c r="A50" s="152"/>
      <c r="B50" s="153"/>
      <c r="C50" s="154">
        <v>48</v>
      </c>
      <c r="D50" s="159" t="str">
        <f t="shared" si="10"/>
        <v/>
      </c>
      <c r="E50" s="160" t="str">
        <f t="shared" si="10"/>
        <v/>
      </c>
      <c r="F50" s="160" t="str">
        <f t="shared" si="10"/>
        <v/>
      </c>
      <c r="G50" s="160" t="str">
        <f t="shared" si="10"/>
        <v/>
      </c>
      <c r="H50" s="160" t="str">
        <f t="shared" si="10"/>
        <v/>
      </c>
      <c r="I50" s="160" t="str">
        <f t="shared" si="10"/>
        <v/>
      </c>
      <c r="J50" s="160" t="str">
        <f t="shared" si="10"/>
        <v/>
      </c>
      <c r="K50" s="160" t="str">
        <f t="shared" si="10"/>
        <v/>
      </c>
      <c r="L50" s="160" t="str">
        <f t="shared" si="10"/>
        <v/>
      </c>
      <c r="M50" s="160" t="str">
        <f t="shared" si="10"/>
        <v/>
      </c>
      <c r="N50" s="160" t="str">
        <f t="shared" si="10"/>
        <v/>
      </c>
      <c r="O50" s="160" t="str">
        <f t="shared" si="10"/>
        <v/>
      </c>
      <c r="P50" s="160" t="str">
        <f t="shared" si="10"/>
        <v/>
      </c>
      <c r="Q50" s="160" t="str">
        <f t="shared" si="10"/>
        <v/>
      </c>
      <c r="R50" s="160" t="str">
        <f t="shared" si="10"/>
        <v/>
      </c>
      <c r="S50" s="160" t="str">
        <f t="shared" si="10"/>
        <v/>
      </c>
      <c r="T50" s="160" t="str">
        <f t="shared" si="11"/>
        <v/>
      </c>
      <c r="U50" s="160" t="str">
        <f t="shared" si="11"/>
        <v/>
      </c>
      <c r="V50" s="160" t="str">
        <f t="shared" si="11"/>
        <v/>
      </c>
      <c r="W50" s="160" t="str">
        <f t="shared" si="11"/>
        <v/>
      </c>
      <c r="X50" s="160" t="str">
        <f t="shared" si="11"/>
        <v/>
      </c>
      <c r="Y50" s="160" t="str">
        <f t="shared" si="11"/>
        <v/>
      </c>
      <c r="Z50" s="160" t="str">
        <f t="shared" si="11"/>
        <v/>
      </c>
      <c r="AA50" s="160" t="str">
        <f t="shared" si="11"/>
        <v/>
      </c>
      <c r="AB50" s="160" t="str">
        <f t="shared" si="11"/>
        <v/>
      </c>
      <c r="AC50" s="160" t="str">
        <f t="shared" si="11"/>
        <v/>
      </c>
      <c r="AD50" s="160" t="str">
        <f t="shared" si="11"/>
        <v/>
      </c>
      <c r="AE50" s="160" t="str">
        <f t="shared" si="11"/>
        <v/>
      </c>
      <c r="AF50" s="160" t="str">
        <f t="shared" si="11"/>
        <v/>
      </c>
      <c r="AG50" s="160" t="str">
        <f t="shared" si="11"/>
        <v/>
      </c>
      <c r="AH50" s="162" t="str">
        <f t="shared" si="11"/>
        <v/>
      </c>
    </row>
    <row r="51" spans="1:34" s="19" customFormat="1" ht="13.15" customHeight="1" x14ac:dyDescent="0.2">
      <c r="A51" s="152"/>
      <c r="B51" s="153"/>
      <c r="C51" s="154">
        <v>49</v>
      </c>
      <c r="D51" s="159" t="str">
        <f t="shared" si="10"/>
        <v/>
      </c>
      <c r="E51" s="160" t="str">
        <f t="shared" si="10"/>
        <v/>
      </c>
      <c r="F51" s="160" t="str">
        <f t="shared" si="10"/>
        <v/>
      </c>
      <c r="G51" s="160" t="str">
        <f t="shared" si="10"/>
        <v/>
      </c>
      <c r="H51" s="160" t="str">
        <f t="shared" si="10"/>
        <v/>
      </c>
      <c r="I51" s="160" t="str">
        <f t="shared" si="10"/>
        <v/>
      </c>
      <c r="J51" s="160" t="str">
        <f t="shared" si="10"/>
        <v/>
      </c>
      <c r="K51" s="160" t="str">
        <f t="shared" si="10"/>
        <v/>
      </c>
      <c r="L51" s="160" t="str">
        <f t="shared" si="10"/>
        <v/>
      </c>
      <c r="M51" s="160" t="str">
        <f t="shared" si="10"/>
        <v/>
      </c>
      <c r="N51" s="160" t="str">
        <f t="shared" si="10"/>
        <v/>
      </c>
      <c r="O51" s="160" t="str">
        <f t="shared" si="10"/>
        <v/>
      </c>
      <c r="P51" s="160" t="str">
        <f t="shared" si="10"/>
        <v/>
      </c>
      <c r="Q51" s="160" t="str">
        <f t="shared" si="10"/>
        <v/>
      </c>
      <c r="R51" s="160" t="str">
        <f t="shared" si="10"/>
        <v/>
      </c>
      <c r="S51" s="160" t="str">
        <f t="shared" si="10"/>
        <v/>
      </c>
      <c r="T51" s="160" t="str">
        <f t="shared" si="11"/>
        <v/>
      </c>
      <c r="U51" s="160" t="str">
        <f t="shared" si="11"/>
        <v/>
      </c>
      <c r="V51" s="160" t="str">
        <f t="shared" si="11"/>
        <v/>
      </c>
      <c r="W51" s="160" t="str">
        <f t="shared" si="11"/>
        <v/>
      </c>
      <c r="X51" s="160" t="str">
        <f t="shared" si="11"/>
        <v/>
      </c>
      <c r="Y51" s="160" t="str">
        <f t="shared" si="11"/>
        <v/>
      </c>
      <c r="Z51" s="160" t="str">
        <f t="shared" si="11"/>
        <v/>
      </c>
      <c r="AA51" s="160" t="str">
        <f t="shared" si="11"/>
        <v/>
      </c>
      <c r="AB51" s="160" t="str">
        <f t="shared" si="11"/>
        <v/>
      </c>
      <c r="AC51" s="160" t="str">
        <f t="shared" si="11"/>
        <v/>
      </c>
      <c r="AD51" s="160" t="str">
        <f t="shared" si="11"/>
        <v/>
      </c>
      <c r="AE51" s="160" t="str">
        <f t="shared" si="11"/>
        <v/>
      </c>
      <c r="AF51" s="160" t="str">
        <f t="shared" si="11"/>
        <v/>
      </c>
      <c r="AG51" s="160" t="str">
        <f t="shared" si="11"/>
        <v/>
      </c>
      <c r="AH51" s="162" t="str">
        <f t="shared" si="11"/>
        <v/>
      </c>
    </row>
    <row r="52" spans="1:34" s="19" customFormat="1" ht="13.15" customHeight="1" x14ac:dyDescent="0.2">
      <c r="A52" s="152"/>
      <c r="B52" s="153"/>
      <c r="C52" s="154">
        <v>50</v>
      </c>
      <c r="D52" s="159" t="str">
        <f t="shared" si="10"/>
        <v/>
      </c>
      <c r="E52" s="160" t="str">
        <f t="shared" si="10"/>
        <v/>
      </c>
      <c r="F52" s="160" t="str">
        <f t="shared" si="10"/>
        <v/>
      </c>
      <c r="G52" s="160" t="str">
        <f t="shared" si="10"/>
        <v/>
      </c>
      <c r="H52" s="160" t="str">
        <f t="shared" si="10"/>
        <v/>
      </c>
      <c r="I52" s="160" t="str">
        <f t="shared" si="10"/>
        <v/>
      </c>
      <c r="J52" s="160" t="str">
        <f t="shared" si="10"/>
        <v/>
      </c>
      <c r="K52" s="160" t="str">
        <f t="shared" si="10"/>
        <v/>
      </c>
      <c r="L52" s="160" t="str">
        <f t="shared" si="10"/>
        <v/>
      </c>
      <c r="M52" s="160" t="str">
        <f t="shared" si="10"/>
        <v/>
      </c>
      <c r="N52" s="160" t="str">
        <f t="shared" si="10"/>
        <v/>
      </c>
      <c r="O52" s="160" t="str">
        <f t="shared" si="10"/>
        <v/>
      </c>
      <c r="P52" s="160" t="str">
        <f t="shared" si="10"/>
        <v/>
      </c>
      <c r="Q52" s="160" t="str">
        <f t="shared" si="10"/>
        <v/>
      </c>
      <c r="R52" s="160" t="str">
        <f t="shared" si="10"/>
        <v/>
      </c>
      <c r="S52" s="160" t="str">
        <f t="shared" si="10"/>
        <v/>
      </c>
      <c r="T52" s="160" t="str">
        <f t="shared" si="11"/>
        <v/>
      </c>
      <c r="U52" s="160" t="str">
        <f t="shared" si="11"/>
        <v/>
      </c>
      <c r="V52" s="160" t="str">
        <f t="shared" si="11"/>
        <v/>
      </c>
      <c r="W52" s="160" t="str">
        <f t="shared" si="11"/>
        <v/>
      </c>
      <c r="X52" s="160" t="str">
        <f t="shared" si="11"/>
        <v/>
      </c>
      <c r="Y52" s="160" t="str">
        <f t="shared" si="11"/>
        <v/>
      </c>
      <c r="Z52" s="160" t="str">
        <f t="shared" si="11"/>
        <v/>
      </c>
      <c r="AA52" s="160" t="str">
        <f t="shared" si="11"/>
        <v/>
      </c>
      <c r="AB52" s="160" t="str">
        <f t="shared" si="11"/>
        <v/>
      </c>
      <c r="AC52" s="160" t="str">
        <f t="shared" si="11"/>
        <v/>
      </c>
      <c r="AD52" s="160" t="str">
        <f t="shared" si="11"/>
        <v/>
      </c>
      <c r="AE52" s="160" t="str">
        <f t="shared" si="11"/>
        <v/>
      </c>
      <c r="AF52" s="160" t="str">
        <f t="shared" si="11"/>
        <v/>
      </c>
      <c r="AG52" s="160" t="str">
        <f t="shared" si="11"/>
        <v/>
      </c>
      <c r="AH52" s="162" t="str">
        <f t="shared" si="11"/>
        <v/>
      </c>
    </row>
    <row r="53" spans="1:34" ht="13.15" customHeight="1" x14ac:dyDescent="0.2">
      <c r="A53" s="140">
        <v>1</v>
      </c>
      <c r="B53" s="141" t="str">
        <f t="shared" ref="B53:B84" si="12">IFERROR(VLOOKUP(A53,stuff,2,FALSE),"")</f>
        <v>51774</v>
      </c>
      <c r="C53" s="137" t="str">
        <f t="shared" ref="C53:C84" si="13">IFERROR(VLOOKUP(A53,stuff,3,FALSE),"")</f>
        <v>山村 博</v>
      </c>
      <c r="D53" s="135">
        <f>IF(COUNTBLANK('勤務表 (2)'!D$3:D3)=1,1,"")</f>
        <v>1</v>
      </c>
      <c r="E53" s="136">
        <f>IF(COUNTBLANK('勤務表 (2)'!E$3:E3)=1,1,"")</f>
        <v>1</v>
      </c>
      <c r="F53" s="136">
        <f>IF(COUNTBLANK('勤務表 (2)'!F$3:F3)=1,1,"")</f>
        <v>1</v>
      </c>
      <c r="G53" s="136">
        <f>IF(COUNTBLANK('勤務表 (2)'!G$3:G3)=1,1,"")</f>
        <v>1</v>
      </c>
      <c r="H53" s="136" t="str">
        <f>IF(COUNTBLANK('勤務表 (2)'!H$3:H3)=1,1,"")</f>
        <v/>
      </c>
      <c r="I53" s="136" t="str">
        <f>IF(COUNTBLANK('勤務表 (2)'!I$3:I3)=1,1,"")</f>
        <v/>
      </c>
      <c r="J53" s="136">
        <f>IF(COUNTBLANK('勤務表 (2)'!J$3:J3)=1,1,"")</f>
        <v>1</v>
      </c>
      <c r="K53" s="136">
        <f>IF(COUNTBLANK('勤務表 (2)'!K$3:K3)=1,1,"")</f>
        <v>1</v>
      </c>
      <c r="L53" s="136">
        <f>IF(COUNTBLANK('勤務表 (2)'!L$3:L3)=1,1,"")</f>
        <v>1</v>
      </c>
      <c r="M53" s="136">
        <f>IF(COUNTBLANK('勤務表 (2)'!M$3:M3)=1,1,"")</f>
        <v>1</v>
      </c>
      <c r="N53" s="136">
        <f>IF(COUNTBLANK('勤務表 (2)'!N$3:N3)=1,1,"")</f>
        <v>1</v>
      </c>
      <c r="O53" s="136" t="str">
        <f>IF(COUNTBLANK('勤務表 (2)'!O$3:O3)=1,1,"")</f>
        <v/>
      </c>
      <c r="P53" s="136" t="str">
        <f>IF(COUNTBLANK('勤務表 (2)'!P$3:P3)=1,1,"")</f>
        <v/>
      </c>
      <c r="Q53" s="136">
        <f>IF(COUNTBLANK('勤務表 (2)'!Q$3:Q3)=1,1,"")</f>
        <v>1</v>
      </c>
      <c r="R53" s="136">
        <f>IF(COUNTBLANK('勤務表 (2)'!R$3:R3)=1,1,"")</f>
        <v>1</v>
      </c>
      <c r="S53" s="136">
        <f>IF(COUNTBLANK('勤務表 (2)'!S$3:S3)=1,1,"")</f>
        <v>1</v>
      </c>
      <c r="T53" s="136">
        <f>IF(COUNTBLANK('勤務表 (2)'!T$3:T3)=1,1,"")</f>
        <v>1</v>
      </c>
      <c r="U53" s="136">
        <f>IF(COUNTBLANK('勤務表 (2)'!U$3:U3)=1,1,"")</f>
        <v>1</v>
      </c>
      <c r="V53" s="136" t="str">
        <f>IF(COUNTBLANK('勤務表 (2)'!V$3:V3)=1,1,"")</f>
        <v/>
      </c>
      <c r="W53" s="136" t="str">
        <f>IF(COUNTBLANK('勤務表 (2)'!W$3:W3)=1,1,"")</f>
        <v/>
      </c>
      <c r="X53" s="136">
        <f>IF(COUNTBLANK('勤務表 (2)'!X$3:X3)=1,1,"")</f>
        <v>1</v>
      </c>
      <c r="Y53" s="136">
        <f>IF(COUNTBLANK('勤務表 (2)'!Y$3:Y3)=1,1,"")</f>
        <v>1</v>
      </c>
      <c r="Z53" s="136">
        <f>IF(COUNTBLANK('勤務表 (2)'!Z$3:Z3)=1,1,"")</f>
        <v>1</v>
      </c>
      <c r="AA53" s="136">
        <f>IF(COUNTBLANK('勤務表 (2)'!AA$3:AA3)=1,1,"")</f>
        <v>1</v>
      </c>
      <c r="AB53" s="136">
        <f>IF(COUNTBLANK('勤務表 (2)'!AB$3:AB3)=1,1,"")</f>
        <v>1</v>
      </c>
      <c r="AC53" s="136" t="str">
        <f>IF(COUNTBLANK('勤務表 (2)'!AC$3:AC3)=1,1,"")</f>
        <v/>
      </c>
      <c r="AD53" s="136" t="str">
        <f>IF(COUNTBLANK('勤務表 (2)'!AD$3:AD3)=1,1,"")</f>
        <v/>
      </c>
      <c r="AE53" s="136">
        <f>IF(COUNTBLANK('勤務表 (2)'!AE$3:AE3)=1,1,"")</f>
        <v>1</v>
      </c>
      <c r="AF53" s="136">
        <f>IF(COUNTBLANK('勤務表 (2)'!AF$3:AF3)=1,1,"")</f>
        <v>1</v>
      </c>
      <c r="AG53" s="136">
        <f>IF(COUNTBLANK('勤務表 (2)'!AG$3:AG3)=1,1,"")</f>
        <v>1</v>
      </c>
      <c r="AH53" s="137">
        <f>IF(COUNTBLANK('勤務表 (2)'!AH$3:AH3)=1,1,"")</f>
        <v>1</v>
      </c>
    </row>
    <row r="54" spans="1:34" ht="13.15" customHeight="1" x14ac:dyDescent="0.2">
      <c r="A54" s="142">
        <f>IFERROR(IF(A53+1&lt;=MAX('デイリーデータ (2)'!G:G),A53+1,""),"")</f>
        <v>2</v>
      </c>
      <c r="B54" s="143" t="str">
        <f t="shared" si="12"/>
        <v>35665</v>
      </c>
      <c r="C54" s="144" t="str">
        <f t="shared" si="13"/>
        <v>山下 修</v>
      </c>
      <c r="D54" s="145">
        <f>IF($A54="","",IF(COUNTBLANK('勤務表 (2)'!D$3:D4)=COUNTBLANK('勤務表 (2)'!D$3:D3),"",COUNTBLANK('勤務表 (2)'!D$3:D4)))</f>
        <v>2</v>
      </c>
      <c r="E54" s="146">
        <f>IF($A54="","",IF(COUNTBLANK('勤務表 (2)'!E$3:E4)=COUNTBLANK('勤務表 (2)'!E$3:E3),"",COUNTBLANK('勤務表 (2)'!E$3:E4)))</f>
        <v>2</v>
      </c>
      <c r="F54" s="146">
        <f>IF($A54="","",IF(COUNTBLANK('勤務表 (2)'!F$3:F4)=COUNTBLANK('勤務表 (2)'!F$3:F3),"",COUNTBLANK('勤務表 (2)'!F$3:F4)))</f>
        <v>2</v>
      </c>
      <c r="G54" s="146">
        <f>IF($A54="","",IF(COUNTBLANK('勤務表 (2)'!G$3:G4)=COUNTBLANK('勤務表 (2)'!G$3:G3),"",COUNTBLANK('勤務表 (2)'!G$3:G4)))</f>
        <v>2</v>
      </c>
      <c r="H54" s="146" t="str">
        <f>IF($A54="","",IF(COUNTBLANK('勤務表 (2)'!H$3:H4)=COUNTBLANK('勤務表 (2)'!H$3:H3),"",COUNTBLANK('勤務表 (2)'!H$3:H4)))</f>
        <v/>
      </c>
      <c r="I54" s="146" t="str">
        <f>IF($A54="","",IF(COUNTBLANK('勤務表 (2)'!I$3:I4)=COUNTBLANK('勤務表 (2)'!I$3:I3),"",COUNTBLANK('勤務表 (2)'!I$3:I4)))</f>
        <v/>
      </c>
      <c r="J54" s="146">
        <f>IF($A54="","",IF(COUNTBLANK('勤務表 (2)'!J$3:J4)=COUNTBLANK('勤務表 (2)'!J$3:J3),"",COUNTBLANK('勤務表 (2)'!J$3:J4)))</f>
        <v>2</v>
      </c>
      <c r="K54" s="146">
        <f>IF($A54="","",IF(COUNTBLANK('勤務表 (2)'!K$3:K4)=COUNTBLANK('勤務表 (2)'!K$3:K3),"",COUNTBLANK('勤務表 (2)'!K$3:K4)))</f>
        <v>2</v>
      </c>
      <c r="L54" s="146">
        <f>IF($A54="","",IF(COUNTBLANK('勤務表 (2)'!L$3:L4)=COUNTBLANK('勤務表 (2)'!L$3:L3),"",COUNTBLANK('勤務表 (2)'!L$3:L4)))</f>
        <v>2</v>
      </c>
      <c r="M54" s="146">
        <f>IF($A54="","",IF(COUNTBLANK('勤務表 (2)'!M$3:M4)=COUNTBLANK('勤務表 (2)'!M$3:M3),"",COUNTBLANK('勤務表 (2)'!M$3:M4)))</f>
        <v>2</v>
      </c>
      <c r="N54" s="146">
        <f>IF($A54="","",IF(COUNTBLANK('勤務表 (2)'!N$3:N4)=COUNTBLANK('勤務表 (2)'!N$3:N3),"",COUNTBLANK('勤務表 (2)'!N$3:N4)))</f>
        <v>2</v>
      </c>
      <c r="O54" s="146" t="str">
        <f>IF($A54="","",IF(COUNTBLANK('勤務表 (2)'!O$3:O4)=COUNTBLANK('勤務表 (2)'!O$3:O3),"",COUNTBLANK('勤務表 (2)'!O$3:O4)))</f>
        <v/>
      </c>
      <c r="P54" s="146" t="str">
        <f>IF($A54="","",IF(COUNTBLANK('勤務表 (2)'!P$3:P4)=COUNTBLANK('勤務表 (2)'!P$3:P3),"",COUNTBLANK('勤務表 (2)'!P$3:P4)))</f>
        <v/>
      </c>
      <c r="Q54" s="146">
        <f>IF($A54="","",IF(COUNTBLANK('勤務表 (2)'!Q$3:Q4)=COUNTBLANK('勤務表 (2)'!Q$3:Q3),"",COUNTBLANK('勤務表 (2)'!Q$3:Q4)))</f>
        <v>2</v>
      </c>
      <c r="R54" s="146">
        <f>IF($A54="","",IF(COUNTBLANK('勤務表 (2)'!R$3:R4)=COUNTBLANK('勤務表 (2)'!R$3:R3),"",COUNTBLANK('勤務表 (2)'!R$3:R4)))</f>
        <v>2</v>
      </c>
      <c r="S54" s="146">
        <f>IF($A54="","",IF(COUNTBLANK('勤務表 (2)'!S$3:S4)=COUNTBLANK('勤務表 (2)'!S$3:S3),"",COUNTBLANK('勤務表 (2)'!S$3:S4)))</f>
        <v>2</v>
      </c>
      <c r="T54" s="146">
        <f>IF($A54="","",IF(COUNTBLANK('勤務表 (2)'!T$3:T4)=COUNTBLANK('勤務表 (2)'!T$3:T3),"",COUNTBLANK('勤務表 (2)'!T$3:T4)))</f>
        <v>2</v>
      </c>
      <c r="U54" s="146">
        <f>IF($A54="","",IF(COUNTBLANK('勤務表 (2)'!U$3:U4)=COUNTBLANK('勤務表 (2)'!U$3:U3),"",COUNTBLANK('勤務表 (2)'!U$3:U4)))</f>
        <v>2</v>
      </c>
      <c r="V54" s="146" t="str">
        <f>IF($A54="","",IF(COUNTBLANK('勤務表 (2)'!V$3:V4)=COUNTBLANK('勤務表 (2)'!V$3:V3),"",COUNTBLANK('勤務表 (2)'!V$3:V4)))</f>
        <v/>
      </c>
      <c r="W54" s="146" t="str">
        <f>IF($A54="","",IF(COUNTBLANK('勤務表 (2)'!W$3:W4)=COUNTBLANK('勤務表 (2)'!W$3:W3),"",COUNTBLANK('勤務表 (2)'!W$3:W4)))</f>
        <v/>
      </c>
      <c r="X54" s="146">
        <f>IF($A54="","",IF(COUNTBLANK('勤務表 (2)'!X$3:X4)=COUNTBLANK('勤務表 (2)'!X$3:X3),"",COUNTBLANK('勤務表 (2)'!X$3:X4)))</f>
        <v>2</v>
      </c>
      <c r="Y54" s="146">
        <f>IF($A54="","",IF(COUNTBLANK('勤務表 (2)'!Y$3:Y4)=COUNTBLANK('勤務表 (2)'!Y$3:Y3),"",COUNTBLANK('勤務表 (2)'!Y$3:Y4)))</f>
        <v>2</v>
      </c>
      <c r="Z54" s="146">
        <f>IF($A54="","",IF(COUNTBLANK('勤務表 (2)'!Z$3:Z4)=COUNTBLANK('勤務表 (2)'!Z$3:Z3),"",COUNTBLANK('勤務表 (2)'!Z$3:Z4)))</f>
        <v>2</v>
      </c>
      <c r="AA54" s="146">
        <f>IF($A54="","",IF(COUNTBLANK('勤務表 (2)'!AA$3:AA4)=COUNTBLANK('勤務表 (2)'!AA$3:AA3),"",COUNTBLANK('勤務表 (2)'!AA$3:AA4)))</f>
        <v>2</v>
      </c>
      <c r="AB54" s="146">
        <f>IF($A54="","",IF(COUNTBLANK('勤務表 (2)'!AB$3:AB4)=COUNTBLANK('勤務表 (2)'!AB$3:AB3),"",COUNTBLANK('勤務表 (2)'!AB$3:AB4)))</f>
        <v>2</v>
      </c>
      <c r="AC54" s="146" t="str">
        <f>IF($A54="","",IF(COUNTBLANK('勤務表 (2)'!AC$3:AC4)=COUNTBLANK('勤務表 (2)'!AC$3:AC3),"",COUNTBLANK('勤務表 (2)'!AC$3:AC4)))</f>
        <v/>
      </c>
      <c r="AD54" s="146" t="str">
        <f>IF($A54="","",IF(COUNTBLANK('勤務表 (2)'!AD$3:AD4)=COUNTBLANK('勤務表 (2)'!AD$3:AD3),"",COUNTBLANK('勤務表 (2)'!AD$3:AD4)))</f>
        <v/>
      </c>
      <c r="AE54" s="146">
        <f>IF($A54="","",IF(COUNTBLANK('勤務表 (2)'!AE$3:AE4)=COUNTBLANK('勤務表 (2)'!AE$3:AE3),"",COUNTBLANK('勤務表 (2)'!AE$3:AE4)))</f>
        <v>2</v>
      </c>
      <c r="AF54" s="146">
        <f>IF($A54="","",IF(COUNTBLANK('勤務表 (2)'!AF$3:AF4)=COUNTBLANK('勤務表 (2)'!AF$3:AF3),"",COUNTBLANK('勤務表 (2)'!AF$3:AF4)))</f>
        <v>2</v>
      </c>
      <c r="AG54" s="146">
        <f>IF($A54="","",IF(COUNTBLANK('勤務表 (2)'!AG$3:AG4)=COUNTBLANK('勤務表 (2)'!AG$3:AG3),"",COUNTBLANK('勤務表 (2)'!AG$3:AG4)))</f>
        <v>2</v>
      </c>
      <c r="AH54" s="144">
        <f>IF($A54="","",IF(COUNTBLANK('勤務表 (2)'!AH$3:AH4)=COUNTBLANK('勤務表 (2)'!AH$3:AH3),"",COUNTBLANK('勤務表 (2)'!AH$3:AH4)))</f>
        <v>2</v>
      </c>
    </row>
    <row r="55" spans="1:34" ht="13.15" customHeight="1" x14ac:dyDescent="0.2">
      <c r="A55" s="142">
        <f>IFERROR(IF(A54+1&lt;=MAX('デイリーデータ (2)'!G:G),A54+1,""),"")</f>
        <v>3</v>
      </c>
      <c r="B55" s="143" t="str">
        <f t="shared" si="12"/>
        <v>62993</v>
      </c>
      <c r="C55" s="144" t="str">
        <f t="shared" si="13"/>
        <v>平田 恵哉</v>
      </c>
      <c r="D55" s="145">
        <f>IF($A55="","",IF(COUNTBLANK('勤務表 (2)'!D$3:D5)=COUNTBLANK('勤務表 (2)'!D$3:D4),"",COUNTBLANK('勤務表 (2)'!D$3:D5)))</f>
        <v>3</v>
      </c>
      <c r="E55" s="146">
        <f>IF($A55="","",IF(COUNTBLANK('勤務表 (2)'!E$3:E5)=COUNTBLANK('勤務表 (2)'!E$3:E4),"",COUNTBLANK('勤務表 (2)'!E$3:E5)))</f>
        <v>3</v>
      </c>
      <c r="F55" s="146">
        <f>IF($A55="","",IF(COUNTBLANK('勤務表 (2)'!F$3:F5)=COUNTBLANK('勤務表 (2)'!F$3:F4),"",COUNTBLANK('勤務表 (2)'!F$3:F5)))</f>
        <v>3</v>
      </c>
      <c r="G55" s="146">
        <f>IF($A55="","",IF(COUNTBLANK('勤務表 (2)'!G$3:G5)=COUNTBLANK('勤務表 (2)'!G$3:G4),"",COUNTBLANK('勤務表 (2)'!G$3:G5)))</f>
        <v>3</v>
      </c>
      <c r="H55" s="146" t="str">
        <f>IF($A55="","",IF(COUNTBLANK('勤務表 (2)'!H$3:H5)=COUNTBLANK('勤務表 (2)'!H$3:H4),"",COUNTBLANK('勤務表 (2)'!H$3:H5)))</f>
        <v/>
      </c>
      <c r="I55" s="146" t="str">
        <f>IF($A55="","",IF(COUNTBLANK('勤務表 (2)'!I$3:I5)=COUNTBLANK('勤務表 (2)'!I$3:I4),"",COUNTBLANK('勤務表 (2)'!I$3:I5)))</f>
        <v/>
      </c>
      <c r="J55" s="146">
        <f>IF($A55="","",IF(COUNTBLANK('勤務表 (2)'!J$3:J5)=COUNTBLANK('勤務表 (2)'!J$3:J4),"",COUNTBLANK('勤務表 (2)'!J$3:J5)))</f>
        <v>3</v>
      </c>
      <c r="K55" s="146" t="str">
        <f>IF($A55="","",IF(COUNTBLANK('勤務表 (2)'!K$3:K5)=COUNTBLANK('勤務表 (2)'!K$3:K4),"",COUNTBLANK('勤務表 (2)'!K$3:K5)))</f>
        <v/>
      </c>
      <c r="L55" s="146" t="str">
        <f>IF($A55="","",IF(COUNTBLANK('勤務表 (2)'!L$3:L5)=COUNTBLANK('勤務表 (2)'!L$3:L4),"",COUNTBLANK('勤務表 (2)'!L$3:L5)))</f>
        <v/>
      </c>
      <c r="M55" s="146">
        <f>IF($A55="","",IF(COUNTBLANK('勤務表 (2)'!M$3:M5)=COUNTBLANK('勤務表 (2)'!M$3:M4),"",COUNTBLANK('勤務表 (2)'!M$3:M5)))</f>
        <v>3</v>
      </c>
      <c r="N55" s="146">
        <f>IF($A55="","",IF(COUNTBLANK('勤務表 (2)'!N$3:N5)=COUNTBLANK('勤務表 (2)'!N$3:N4),"",COUNTBLANK('勤務表 (2)'!N$3:N5)))</f>
        <v>3</v>
      </c>
      <c r="O55" s="146" t="str">
        <f>IF($A55="","",IF(COUNTBLANK('勤務表 (2)'!O$3:O5)=COUNTBLANK('勤務表 (2)'!O$3:O4),"",COUNTBLANK('勤務表 (2)'!O$3:O5)))</f>
        <v/>
      </c>
      <c r="P55" s="146" t="str">
        <f>IF($A55="","",IF(COUNTBLANK('勤務表 (2)'!P$3:P5)=COUNTBLANK('勤務表 (2)'!P$3:P4),"",COUNTBLANK('勤務表 (2)'!P$3:P5)))</f>
        <v/>
      </c>
      <c r="Q55" s="146">
        <f>IF($A55="","",IF(COUNTBLANK('勤務表 (2)'!Q$3:Q5)=COUNTBLANK('勤務表 (2)'!Q$3:Q4),"",COUNTBLANK('勤務表 (2)'!Q$3:Q5)))</f>
        <v>3</v>
      </c>
      <c r="R55" s="146">
        <f>IF($A55="","",IF(COUNTBLANK('勤務表 (2)'!R$3:R5)=COUNTBLANK('勤務表 (2)'!R$3:R4),"",COUNTBLANK('勤務表 (2)'!R$3:R5)))</f>
        <v>3</v>
      </c>
      <c r="S55" s="146">
        <f>IF($A55="","",IF(COUNTBLANK('勤務表 (2)'!S$3:S5)=COUNTBLANK('勤務表 (2)'!S$3:S4),"",COUNTBLANK('勤務表 (2)'!S$3:S5)))</f>
        <v>3</v>
      </c>
      <c r="T55" s="146">
        <f>IF($A55="","",IF(COUNTBLANK('勤務表 (2)'!T$3:T5)=COUNTBLANK('勤務表 (2)'!T$3:T4),"",COUNTBLANK('勤務表 (2)'!T$3:T5)))</f>
        <v>3</v>
      </c>
      <c r="U55" s="146">
        <f>IF($A55="","",IF(COUNTBLANK('勤務表 (2)'!U$3:U5)=COUNTBLANK('勤務表 (2)'!U$3:U4),"",COUNTBLANK('勤務表 (2)'!U$3:U5)))</f>
        <v>3</v>
      </c>
      <c r="V55" s="146" t="str">
        <f>IF($A55="","",IF(COUNTBLANK('勤務表 (2)'!V$3:V5)=COUNTBLANK('勤務表 (2)'!V$3:V4),"",COUNTBLANK('勤務表 (2)'!V$3:V5)))</f>
        <v/>
      </c>
      <c r="W55" s="146" t="str">
        <f>IF($A55="","",IF(COUNTBLANK('勤務表 (2)'!W$3:W5)=COUNTBLANK('勤務表 (2)'!W$3:W4),"",COUNTBLANK('勤務表 (2)'!W$3:W5)))</f>
        <v/>
      </c>
      <c r="X55" s="146">
        <f>IF($A55="","",IF(COUNTBLANK('勤務表 (2)'!X$3:X5)=COUNTBLANK('勤務表 (2)'!X$3:X4),"",COUNTBLANK('勤務表 (2)'!X$3:X5)))</f>
        <v>3</v>
      </c>
      <c r="Y55" s="146">
        <f>IF($A55="","",IF(COUNTBLANK('勤務表 (2)'!Y$3:Y5)=COUNTBLANK('勤務表 (2)'!Y$3:Y4),"",COUNTBLANK('勤務表 (2)'!Y$3:Y5)))</f>
        <v>3</v>
      </c>
      <c r="Z55" s="146">
        <f>IF($A55="","",IF(COUNTBLANK('勤務表 (2)'!Z$3:Z5)=COUNTBLANK('勤務表 (2)'!Z$3:Z4),"",COUNTBLANK('勤務表 (2)'!Z$3:Z5)))</f>
        <v>3</v>
      </c>
      <c r="AA55" s="146">
        <f>IF($A55="","",IF(COUNTBLANK('勤務表 (2)'!AA$3:AA5)=COUNTBLANK('勤務表 (2)'!AA$3:AA4),"",COUNTBLANK('勤務表 (2)'!AA$3:AA5)))</f>
        <v>3</v>
      </c>
      <c r="AB55" s="146">
        <f>IF($A55="","",IF(COUNTBLANK('勤務表 (2)'!AB$3:AB5)=COUNTBLANK('勤務表 (2)'!AB$3:AB4),"",COUNTBLANK('勤務表 (2)'!AB$3:AB5)))</f>
        <v>3</v>
      </c>
      <c r="AC55" s="146" t="str">
        <f>IF($A55="","",IF(COUNTBLANK('勤務表 (2)'!AC$3:AC5)=COUNTBLANK('勤務表 (2)'!AC$3:AC4),"",COUNTBLANK('勤務表 (2)'!AC$3:AC5)))</f>
        <v/>
      </c>
      <c r="AD55" s="146">
        <f>IF($A55="","",IF(COUNTBLANK('勤務表 (2)'!AD$3:AD5)=COUNTBLANK('勤務表 (2)'!AD$3:AD4),"",COUNTBLANK('勤務表 (2)'!AD$3:AD5)))</f>
        <v>1</v>
      </c>
      <c r="AE55" s="146">
        <f>IF($A55="","",IF(COUNTBLANK('勤務表 (2)'!AE$3:AE5)=COUNTBLANK('勤務表 (2)'!AE$3:AE4),"",COUNTBLANK('勤務表 (2)'!AE$3:AE5)))</f>
        <v>3</v>
      </c>
      <c r="AF55" s="146" t="str">
        <f>IF($A55="","",IF(COUNTBLANK('勤務表 (2)'!AF$3:AF5)=COUNTBLANK('勤務表 (2)'!AF$3:AF4),"",COUNTBLANK('勤務表 (2)'!AF$3:AF5)))</f>
        <v/>
      </c>
      <c r="AG55" s="146" t="str">
        <f>IF($A55="","",IF(COUNTBLANK('勤務表 (2)'!AG$3:AG5)=COUNTBLANK('勤務表 (2)'!AG$3:AG4),"",COUNTBLANK('勤務表 (2)'!AG$3:AG5)))</f>
        <v/>
      </c>
      <c r="AH55" s="144">
        <f>IF($A55="","",IF(COUNTBLANK('勤務表 (2)'!AH$3:AH5)=COUNTBLANK('勤務表 (2)'!AH$3:AH4),"",COUNTBLANK('勤務表 (2)'!AH$3:AH5)))</f>
        <v>3</v>
      </c>
    </row>
    <row r="56" spans="1:34" s="37" customFormat="1" ht="13.15" customHeight="1" x14ac:dyDescent="0.2">
      <c r="A56" s="142">
        <f>IFERROR(IF(A55+1&lt;=MAX('デイリーデータ (2)'!G:G),A55+1,""),"")</f>
        <v>4</v>
      </c>
      <c r="B56" s="143" t="str">
        <f t="shared" si="12"/>
        <v>88014</v>
      </c>
      <c r="C56" s="144" t="str">
        <f t="shared" si="13"/>
        <v>長田 弘二</v>
      </c>
      <c r="D56" s="145">
        <f>IF($A56="","",IF(COUNTBLANK('勤務表 (2)'!D$3:D6)=COUNTBLANK('勤務表 (2)'!D$3:D5),"",COUNTBLANK('勤務表 (2)'!D$3:D6)))</f>
        <v>4</v>
      </c>
      <c r="E56" s="146">
        <f>IF($A56="","",IF(COUNTBLANK('勤務表 (2)'!E$3:E6)=COUNTBLANK('勤務表 (2)'!E$3:E5),"",COUNTBLANK('勤務表 (2)'!E$3:E6)))</f>
        <v>4</v>
      </c>
      <c r="F56" s="146" t="str">
        <f>IF($A56="","",IF(COUNTBLANK('勤務表 (2)'!F$3:F6)=COUNTBLANK('勤務表 (2)'!F$3:F5),"",COUNTBLANK('勤務表 (2)'!F$3:F6)))</f>
        <v/>
      </c>
      <c r="G56" s="146" t="str">
        <f>IF($A56="","",IF(COUNTBLANK('勤務表 (2)'!G$3:G6)=COUNTBLANK('勤務表 (2)'!G$3:G5),"",COUNTBLANK('勤務表 (2)'!G$3:G6)))</f>
        <v/>
      </c>
      <c r="H56" s="146" t="str">
        <f>IF($A56="","",IF(COUNTBLANK('勤務表 (2)'!H$3:H6)=COUNTBLANK('勤務表 (2)'!H$3:H5),"",COUNTBLANK('勤務表 (2)'!H$3:H6)))</f>
        <v/>
      </c>
      <c r="I56" s="146" t="str">
        <f>IF($A56="","",IF(COUNTBLANK('勤務表 (2)'!I$3:I6)=COUNTBLANK('勤務表 (2)'!I$3:I5),"",COUNTBLANK('勤務表 (2)'!I$3:I6)))</f>
        <v/>
      </c>
      <c r="J56" s="146">
        <f>IF($A56="","",IF(COUNTBLANK('勤務表 (2)'!J$3:J6)=COUNTBLANK('勤務表 (2)'!J$3:J5),"",COUNTBLANK('勤務表 (2)'!J$3:J6)))</f>
        <v>4</v>
      </c>
      <c r="K56" s="146">
        <f>IF($A56="","",IF(COUNTBLANK('勤務表 (2)'!K$3:K6)=COUNTBLANK('勤務表 (2)'!K$3:K5),"",COUNTBLANK('勤務表 (2)'!K$3:K6)))</f>
        <v>3</v>
      </c>
      <c r="L56" s="146">
        <f>IF($A56="","",IF(COUNTBLANK('勤務表 (2)'!L$3:L6)=COUNTBLANK('勤務表 (2)'!L$3:L5),"",COUNTBLANK('勤務表 (2)'!L$3:L6)))</f>
        <v>3</v>
      </c>
      <c r="M56" s="146">
        <f>IF($A56="","",IF(COUNTBLANK('勤務表 (2)'!M$3:M6)=COUNTBLANK('勤務表 (2)'!M$3:M5),"",COUNTBLANK('勤務表 (2)'!M$3:M6)))</f>
        <v>4</v>
      </c>
      <c r="N56" s="146">
        <f>IF($A56="","",IF(COUNTBLANK('勤務表 (2)'!N$3:N6)=COUNTBLANK('勤務表 (2)'!N$3:N5),"",COUNTBLANK('勤務表 (2)'!N$3:N6)))</f>
        <v>4</v>
      </c>
      <c r="O56" s="146" t="str">
        <f>IF($A56="","",IF(COUNTBLANK('勤務表 (2)'!O$3:O6)=COUNTBLANK('勤務表 (2)'!O$3:O5),"",COUNTBLANK('勤務表 (2)'!O$3:O6)))</f>
        <v/>
      </c>
      <c r="P56" s="146" t="str">
        <f>IF($A56="","",IF(COUNTBLANK('勤務表 (2)'!P$3:P6)=COUNTBLANK('勤務表 (2)'!P$3:P5),"",COUNTBLANK('勤務表 (2)'!P$3:P6)))</f>
        <v/>
      </c>
      <c r="Q56" s="146">
        <f>IF($A56="","",IF(COUNTBLANK('勤務表 (2)'!Q$3:Q6)=COUNTBLANK('勤務表 (2)'!Q$3:Q5),"",COUNTBLANK('勤務表 (2)'!Q$3:Q6)))</f>
        <v>4</v>
      </c>
      <c r="R56" s="146">
        <f>IF($A56="","",IF(COUNTBLANK('勤務表 (2)'!R$3:R6)=COUNTBLANK('勤務表 (2)'!R$3:R5),"",COUNTBLANK('勤務表 (2)'!R$3:R6)))</f>
        <v>4</v>
      </c>
      <c r="S56" s="146">
        <f>IF($A56="","",IF(COUNTBLANK('勤務表 (2)'!S$3:S6)=COUNTBLANK('勤務表 (2)'!S$3:S5),"",COUNTBLANK('勤務表 (2)'!S$3:S6)))</f>
        <v>4</v>
      </c>
      <c r="T56" s="146">
        <f>IF($A56="","",IF(COUNTBLANK('勤務表 (2)'!T$3:T6)=COUNTBLANK('勤務表 (2)'!T$3:T5),"",COUNTBLANK('勤務表 (2)'!T$3:T6)))</f>
        <v>4</v>
      </c>
      <c r="U56" s="146">
        <f>IF($A56="","",IF(COUNTBLANK('勤務表 (2)'!U$3:U6)=COUNTBLANK('勤務表 (2)'!U$3:U5),"",COUNTBLANK('勤務表 (2)'!U$3:U6)))</f>
        <v>4</v>
      </c>
      <c r="V56" s="146" t="str">
        <f>IF($A56="","",IF(COUNTBLANK('勤務表 (2)'!V$3:V6)=COUNTBLANK('勤務表 (2)'!V$3:V5),"",COUNTBLANK('勤務表 (2)'!V$3:V6)))</f>
        <v/>
      </c>
      <c r="W56" s="146" t="str">
        <f>IF($A56="","",IF(COUNTBLANK('勤務表 (2)'!W$3:W6)=COUNTBLANK('勤務表 (2)'!W$3:W5),"",COUNTBLANK('勤務表 (2)'!W$3:W6)))</f>
        <v/>
      </c>
      <c r="X56" s="146" t="str">
        <f>IF($A56="","",IF(COUNTBLANK('勤務表 (2)'!X$3:X6)=COUNTBLANK('勤務表 (2)'!X$3:X5),"",COUNTBLANK('勤務表 (2)'!X$3:X6)))</f>
        <v/>
      </c>
      <c r="Y56" s="146" t="str">
        <f>IF($A56="","",IF(COUNTBLANK('勤務表 (2)'!Y$3:Y6)=COUNTBLANK('勤務表 (2)'!Y$3:Y5),"",COUNTBLANK('勤務表 (2)'!Y$3:Y6)))</f>
        <v/>
      </c>
      <c r="Z56" s="146">
        <f>IF($A56="","",IF(COUNTBLANK('勤務表 (2)'!Z$3:Z6)=COUNTBLANK('勤務表 (2)'!Z$3:Z5),"",COUNTBLANK('勤務表 (2)'!Z$3:Z6)))</f>
        <v>4</v>
      </c>
      <c r="AA56" s="146">
        <f>IF($A56="","",IF(COUNTBLANK('勤務表 (2)'!AA$3:AA6)=COUNTBLANK('勤務表 (2)'!AA$3:AA5),"",COUNTBLANK('勤務表 (2)'!AA$3:AA6)))</f>
        <v>4</v>
      </c>
      <c r="AB56" s="146">
        <f>IF($A56="","",IF(COUNTBLANK('勤務表 (2)'!AB$3:AB6)=COUNTBLANK('勤務表 (2)'!AB$3:AB5),"",COUNTBLANK('勤務表 (2)'!AB$3:AB6)))</f>
        <v>4</v>
      </c>
      <c r="AC56" s="146" t="str">
        <f>IF($A56="","",IF(COUNTBLANK('勤務表 (2)'!AC$3:AC6)=COUNTBLANK('勤務表 (2)'!AC$3:AC5),"",COUNTBLANK('勤務表 (2)'!AC$3:AC6)))</f>
        <v/>
      </c>
      <c r="AD56" s="146" t="str">
        <f>IF($A56="","",IF(COUNTBLANK('勤務表 (2)'!AD$3:AD6)=COUNTBLANK('勤務表 (2)'!AD$3:AD5),"",COUNTBLANK('勤務表 (2)'!AD$3:AD6)))</f>
        <v/>
      </c>
      <c r="AE56" s="146">
        <f>IF($A56="","",IF(COUNTBLANK('勤務表 (2)'!AE$3:AE6)=COUNTBLANK('勤務表 (2)'!AE$3:AE5),"",COUNTBLANK('勤務表 (2)'!AE$3:AE6)))</f>
        <v>4</v>
      </c>
      <c r="AF56" s="146">
        <f>IF($A56="","",IF(COUNTBLANK('勤務表 (2)'!AF$3:AF6)=COUNTBLANK('勤務表 (2)'!AF$3:AF5),"",COUNTBLANK('勤務表 (2)'!AF$3:AF6)))</f>
        <v>3</v>
      </c>
      <c r="AG56" s="146">
        <f>IF($A56="","",IF(COUNTBLANK('勤務表 (2)'!AG$3:AG6)=COUNTBLANK('勤務表 (2)'!AG$3:AG5),"",COUNTBLANK('勤務表 (2)'!AG$3:AG6)))</f>
        <v>3</v>
      </c>
      <c r="AH56" s="144">
        <f>IF($A56="","",IF(COUNTBLANK('勤務表 (2)'!AH$3:AH6)=COUNTBLANK('勤務表 (2)'!AH$3:AH5),"",COUNTBLANK('勤務表 (2)'!AH$3:AH6)))</f>
        <v>4</v>
      </c>
    </row>
    <row r="57" spans="1:34" s="37" customFormat="1" ht="13.15" customHeight="1" x14ac:dyDescent="0.2">
      <c r="A57" s="142">
        <f>IFERROR(IF(A56+1&lt;=MAX('デイリーデータ (2)'!G:G),A56+1,""),"")</f>
        <v>5</v>
      </c>
      <c r="B57" s="143" t="str">
        <f t="shared" si="12"/>
        <v>29056</v>
      </c>
      <c r="C57" s="144" t="str">
        <f t="shared" si="13"/>
        <v>中井 士郎</v>
      </c>
      <c r="D57" s="145">
        <f>IF($A57="","",IF(COUNTBLANK('勤務表 (2)'!D$3:D7)=COUNTBLANK('勤務表 (2)'!D$3:D6),"",COUNTBLANK('勤務表 (2)'!D$3:D7)))</f>
        <v>5</v>
      </c>
      <c r="E57" s="146">
        <f>IF($A57="","",IF(COUNTBLANK('勤務表 (2)'!E$3:E7)=COUNTBLANK('勤務表 (2)'!E$3:E6),"",COUNTBLANK('勤務表 (2)'!E$3:E7)))</f>
        <v>5</v>
      </c>
      <c r="F57" s="146">
        <f>IF($A57="","",IF(COUNTBLANK('勤務表 (2)'!F$3:F7)=COUNTBLANK('勤務表 (2)'!F$3:F6),"",COUNTBLANK('勤務表 (2)'!F$3:F7)))</f>
        <v>4</v>
      </c>
      <c r="G57" s="146">
        <f>IF($A57="","",IF(COUNTBLANK('勤務表 (2)'!G$3:G7)=COUNTBLANK('勤務表 (2)'!G$3:G6),"",COUNTBLANK('勤務表 (2)'!G$3:G7)))</f>
        <v>4</v>
      </c>
      <c r="H57" s="146" t="str">
        <f>IF($A57="","",IF(COUNTBLANK('勤務表 (2)'!H$3:H7)=COUNTBLANK('勤務表 (2)'!H$3:H6),"",COUNTBLANK('勤務表 (2)'!H$3:H7)))</f>
        <v/>
      </c>
      <c r="I57" s="146" t="str">
        <f>IF($A57="","",IF(COUNTBLANK('勤務表 (2)'!I$3:I7)=COUNTBLANK('勤務表 (2)'!I$3:I6),"",COUNTBLANK('勤務表 (2)'!I$3:I7)))</f>
        <v/>
      </c>
      <c r="J57" s="146">
        <f>IF($A57="","",IF(COUNTBLANK('勤務表 (2)'!J$3:J7)=COUNTBLANK('勤務表 (2)'!J$3:J6),"",COUNTBLANK('勤務表 (2)'!J$3:J7)))</f>
        <v>5</v>
      </c>
      <c r="K57" s="146">
        <f>IF($A57="","",IF(COUNTBLANK('勤務表 (2)'!K$3:K7)=COUNTBLANK('勤務表 (2)'!K$3:K6),"",COUNTBLANK('勤務表 (2)'!K$3:K7)))</f>
        <v>4</v>
      </c>
      <c r="L57" s="146">
        <f>IF($A57="","",IF(COUNTBLANK('勤務表 (2)'!L$3:L7)=COUNTBLANK('勤務表 (2)'!L$3:L6),"",COUNTBLANK('勤務表 (2)'!L$3:L7)))</f>
        <v>4</v>
      </c>
      <c r="M57" s="146">
        <f>IF($A57="","",IF(COUNTBLANK('勤務表 (2)'!M$3:M7)=COUNTBLANK('勤務表 (2)'!M$3:M6),"",COUNTBLANK('勤務表 (2)'!M$3:M7)))</f>
        <v>5</v>
      </c>
      <c r="N57" s="146">
        <f>IF($A57="","",IF(COUNTBLANK('勤務表 (2)'!N$3:N7)=COUNTBLANK('勤務表 (2)'!N$3:N6),"",COUNTBLANK('勤務表 (2)'!N$3:N7)))</f>
        <v>5</v>
      </c>
      <c r="O57" s="146" t="str">
        <f>IF($A57="","",IF(COUNTBLANK('勤務表 (2)'!O$3:O7)=COUNTBLANK('勤務表 (2)'!O$3:O6),"",COUNTBLANK('勤務表 (2)'!O$3:O7)))</f>
        <v/>
      </c>
      <c r="P57" s="146" t="str">
        <f>IF($A57="","",IF(COUNTBLANK('勤務表 (2)'!P$3:P7)=COUNTBLANK('勤務表 (2)'!P$3:P6),"",COUNTBLANK('勤務表 (2)'!P$3:P7)))</f>
        <v/>
      </c>
      <c r="Q57" s="146">
        <f>IF($A57="","",IF(COUNTBLANK('勤務表 (2)'!Q$3:Q7)=COUNTBLANK('勤務表 (2)'!Q$3:Q6),"",COUNTBLANK('勤務表 (2)'!Q$3:Q7)))</f>
        <v>5</v>
      </c>
      <c r="R57" s="146">
        <f>IF($A57="","",IF(COUNTBLANK('勤務表 (2)'!R$3:R7)=COUNTBLANK('勤務表 (2)'!R$3:R6),"",COUNTBLANK('勤務表 (2)'!R$3:R7)))</f>
        <v>5</v>
      </c>
      <c r="S57" s="146">
        <f>IF($A57="","",IF(COUNTBLANK('勤務表 (2)'!S$3:S7)=COUNTBLANK('勤務表 (2)'!S$3:S6),"",COUNTBLANK('勤務表 (2)'!S$3:S7)))</f>
        <v>5</v>
      </c>
      <c r="T57" s="146">
        <f>IF($A57="","",IF(COUNTBLANK('勤務表 (2)'!T$3:T7)=COUNTBLANK('勤務表 (2)'!T$3:T6),"",COUNTBLANK('勤務表 (2)'!T$3:T7)))</f>
        <v>5</v>
      </c>
      <c r="U57" s="146">
        <f>IF($A57="","",IF(COUNTBLANK('勤務表 (2)'!U$3:U7)=COUNTBLANK('勤務表 (2)'!U$3:U6),"",COUNTBLANK('勤務表 (2)'!U$3:U7)))</f>
        <v>5</v>
      </c>
      <c r="V57" s="146" t="str">
        <f>IF($A57="","",IF(COUNTBLANK('勤務表 (2)'!V$3:V7)=COUNTBLANK('勤務表 (2)'!V$3:V6),"",COUNTBLANK('勤務表 (2)'!V$3:V7)))</f>
        <v/>
      </c>
      <c r="W57" s="146" t="str">
        <f>IF($A57="","",IF(COUNTBLANK('勤務表 (2)'!W$3:W7)=COUNTBLANK('勤務表 (2)'!W$3:W6),"",COUNTBLANK('勤務表 (2)'!W$3:W7)))</f>
        <v/>
      </c>
      <c r="X57" s="146">
        <f>IF($A57="","",IF(COUNTBLANK('勤務表 (2)'!X$3:X7)=COUNTBLANK('勤務表 (2)'!X$3:X6),"",COUNTBLANK('勤務表 (2)'!X$3:X7)))</f>
        <v>4</v>
      </c>
      <c r="Y57" s="146">
        <f>IF($A57="","",IF(COUNTBLANK('勤務表 (2)'!Y$3:Y7)=COUNTBLANK('勤務表 (2)'!Y$3:Y6),"",COUNTBLANK('勤務表 (2)'!Y$3:Y7)))</f>
        <v>4</v>
      </c>
      <c r="Z57" s="146">
        <f>IF($A57="","",IF(COUNTBLANK('勤務表 (2)'!Z$3:Z7)=COUNTBLANK('勤務表 (2)'!Z$3:Z6),"",COUNTBLANK('勤務表 (2)'!Z$3:Z7)))</f>
        <v>5</v>
      </c>
      <c r="AA57" s="146">
        <f>IF($A57="","",IF(COUNTBLANK('勤務表 (2)'!AA$3:AA7)=COUNTBLANK('勤務表 (2)'!AA$3:AA6),"",COUNTBLANK('勤務表 (2)'!AA$3:AA7)))</f>
        <v>5</v>
      </c>
      <c r="AB57" s="146">
        <f>IF($A57="","",IF(COUNTBLANK('勤務表 (2)'!AB$3:AB7)=COUNTBLANK('勤務表 (2)'!AB$3:AB6),"",COUNTBLANK('勤務表 (2)'!AB$3:AB7)))</f>
        <v>5</v>
      </c>
      <c r="AC57" s="146" t="str">
        <f>IF($A57="","",IF(COUNTBLANK('勤務表 (2)'!AC$3:AC7)=COUNTBLANK('勤務表 (2)'!AC$3:AC6),"",COUNTBLANK('勤務表 (2)'!AC$3:AC7)))</f>
        <v/>
      </c>
      <c r="AD57" s="146" t="str">
        <f>IF($A57="","",IF(COUNTBLANK('勤務表 (2)'!AD$3:AD7)=COUNTBLANK('勤務表 (2)'!AD$3:AD6),"",COUNTBLANK('勤務表 (2)'!AD$3:AD7)))</f>
        <v/>
      </c>
      <c r="AE57" s="146">
        <f>IF($A57="","",IF(COUNTBLANK('勤務表 (2)'!AE$3:AE7)=COUNTBLANK('勤務表 (2)'!AE$3:AE6),"",COUNTBLANK('勤務表 (2)'!AE$3:AE7)))</f>
        <v>5</v>
      </c>
      <c r="AF57" s="146">
        <f>IF($A57="","",IF(COUNTBLANK('勤務表 (2)'!AF$3:AF7)=COUNTBLANK('勤務表 (2)'!AF$3:AF6),"",COUNTBLANK('勤務表 (2)'!AF$3:AF7)))</f>
        <v>4</v>
      </c>
      <c r="AG57" s="146">
        <f>IF($A57="","",IF(COUNTBLANK('勤務表 (2)'!AG$3:AG7)=COUNTBLANK('勤務表 (2)'!AG$3:AG6),"",COUNTBLANK('勤務表 (2)'!AG$3:AG7)))</f>
        <v>4</v>
      </c>
      <c r="AH57" s="144">
        <f>IF($A57="","",IF(COUNTBLANK('勤務表 (2)'!AH$3:AH7)=COUNTBLANK('勤務表 (2)'!AH$3:AH6),"",COUNTBLANK('勤務表 (2)'!AH$3:AH7)))</f>
        <v>5</v>
      </c>
    </row>
    <row r="58" spans="1:34" s="37" customFormat="1" ht="13.15" customHeight="1" x14ac:dyDescent="0.2">
      <c r="A58" s="142">
        <f>IFERROR(IF(A57+1&lt;=MAX('デイリーデータ (2)'!G:G),A57+1,""),"")</f>
        <v>6</v>
      </c>
      <c r="B58" s="143" t="str">
        <f t="shared" si="12"/>
        <v>31176</v>
      </c>
      <c r="C58" s="144" t="str">
        <f t="shared" si="13"/>
        <v>北 洋一</v>
      </c>
      <c r="D58" s="145">
        <f>IF($A58="","",IF(COUNTBLANK('勤務表 (2)'!D$3:D8)=COUNTBLANK('勤務表 (2)'!D$3:D7),"",COUNTBLANK('勤務表 (2)'!D$3:D8)))</f>
        <v>6</v>
      </c>
      <c r="E58" s="146">
        <f>IF($A58="","",IF(COUNTBLANK('勤務表 (2)'!E$3:E8)=COUNTBLANK('勤務表 (2)'!E$3:E7),"",COUNTBLANK('勤務表 (2)'!E$3:E8)))</f>
        <v>6</v>
      </c>
      <c r="F58" s="146">
        <f>IF($A58="","",IF(COUNTBLANK('勤務表 (2)'!F$3:F8)=COUNTBLANK('勤務表 (2)'!F$3:F7),"",COUNTBLANK('勤務表 (2)'!F$3:F8)))</f>
        <v>5</v>
      </c>
      <c r="G58" s="146">
        <f>IF($A58="","",IF(COUNTBLANK('勤務表 (2)'!G$3:G8)=COUNTBLANK('勤務表 (2)'!G$3:G7),"",COUNTBLANK('勤務表 (2)'!G$3:G8)))</f>
        <v>5</v>
      </c>
      <c r="H58" s="146" t="str">
        <f>IF($A58="","",IF(COUNTBLANK('勤務表 (2)'!H$3:H8)=COUNTBLANK('勤務表 (2)'!H$3:H7),"",COUNTBLANK('勤務表 (2)'!H$3:H8)))</f>
        <v/>
      </c>
      <c r="I58" s="146" t="str">
        <f>IF($A58="","",IF(COUNTBLANK('勤務表 (2)'!I$3:I8)=COUNTBLANK('勤務表 (2)'!I$3:I7),"",COUNTBLANK('勤務表 (2)'!I$3:I8)))</f>
        <v/>
      </c>
      <c r="J58" s="146">
        <f>IF($A58="","",IF(COUNTBLANK('勤務表 (2)'!J$3:J8)=COUNTBLANK('勤務表 (2)'!J$3:J7),"",COUNTBLANK('勤務表 (2)'!J$3:J8)))</f>
        <v>6</v>
      </c>
      <c r="K58" s="146">
        <f>IF($A58="","",IF(COUNTBLANK('勤務表 (2)'!K$3:K8)=COUNTBLANK('勤務表 (2)'!K$3:K7),"",COUNTBLANK('勤務表 (2)'!K$3:K8)))</f>
        <v>5</v>
      </c>
      <c r="L58" s="146">
        <f>IF($A58="","",IF(COUNTBLANK('勤務表 (2)'!L$3:L8)=COUNTBLANK('勤務表 (2)'!L$3:L7),"",COUNTBLANK('勤務表 (2)'!L$3:L8)))</f>
        <v>5</v>
      </c>
      <c r="M58" s="146">
        <f>IF($A58="","",IF(COUNTBLANK('勤務表 (2)'!M$3:M8)=COUNTBLANK('勤務表 (2)'!M$3:M7),"",COUNTBLANK('勤務表 (2)'!M$3:M8)))</f>
        <v>6</v>
      </c>
      <c r="N58" s="146">
        <f>IF($A58="","",IF(COUNTBLANK('勤務表 (2)'!N$3:N8)=COUNTBLANK('勤務表 (2)'!N$3:N7),"",COUNTBLANK('勤務表 (2)'!N$3:N8)))</f>
        <v>6</v>
      </c>
      <c r="O58" s="146" t="str">
        <f>IF($A58="","",IF(COUNTBLANK('勤務表 (2)'!O$3:O8)=COUNTBLANK('勤務表 (2)'!O$3:O7),"",COUNTBLANK('勤務表 (2)'!O$3:O8)))</f>
        <v/>
      </c>
      <c r="P58" s="146" t="str">
        <f>IF($A58="","",IF(COUNTBLANK('勤務表 (2)'!P$3:P8)=COUNTBLANK('勤務表 (2)'!P$3:P7),"",COUNTBLANK('勤務表 (2)'!P$3:P8)))</f>
        <v/>
      </c>
      <c r="Q58" s="146">
        <f>IF($A58="","",IF(COUNTBLANK('勤務表 (2)'!Q$3:Q8)=COUNTBLANK('勤務表 (2)'!Q$3:Q7),"",COUNTBLANK('勤務表 (2)'!Q$3:Q8)))</f>
        <v>6</v>
      </c>
      <c r="R58" s="146">
        <f>IF($A58="","",IF(COUNTBLANK('勤務表 (2)'!R$3:R8)=COUNTBLANK('勤務表 (2)'!R$3:R7),"",COUNTBLANK('勤務表 (2)'!R$3:R8)))</f>
        <v>6</v>
      </c>
      <c r="S58" s="146">
        <f>IF($A58="","",IF(COUNTBLANK('勤務表 (2)'!S$3:S8)=COUNTBLANK('勤務表 (2)'!S$3:S7),"",COUNTBLANK('勤務表 (2)'!S$3:S8)))</f>
        <v>6</v>
      </c>
      <c r="T58" s="146">
        <f>IF($A58="","",IF(COUNTBLANK('勤務表 (2)'!T$3:T8)=COUNTBLANK('勤務表 (2)'!T$3:T7),"",COUNTBLANK('勤務表 (2)'!T$3:T8)))</f>
        <v>6</v>
      </c>
      <c r="U58" s="146">
        <f>IF($A58="","",IF(COUNTBLANK('勤務表 (2)'!U$3:U8)=COUNTBLANK('勤務表 (2)'!U$3:U7),"",COUNTBLANK('勤務表 (2)'!U$3:U8)))</f>
        <v>6</v>
      </c>
      <c r="V58" s="146" t="str">
        <f>IF($A58="","",IF(COUNTBLANK('勤務表 (2)'!V$3:V8)=COUNTBLANK('勤務表 (2)'!V$3:V7),"",COUNTBLANK('勤務表 (2)'!V$3:V8)))</f>
        <v/>
      </c>
      <c r="W58" s="146" t="str">
        <f>IF($A58="","",IF(COUNTBLANK('勤務表 (2)'!W$3:W8)=COUNTBLANK('勤務表 (2)'!W$3:W7),"",COUNTBLANK('勤務表 (2)'!W$3:W8)))</f>
        <v/>
      </c>
      <c r="X58" s="146">
        <f>IF($A58="","",IF(COUNTBLANK('勤務表 (2)'!X$3:X8)=COUNTBLANK('勤務表 (2)'!X$3:X7),"",COUNTBLANK('勤務表 (2)'!X$3:X8)))</f>
        <v>5</v>
      </c>
      <c r="Y58" s="146">
        <f>IF($A58="","",IF(COUNTBLANK('勤務表 (2)'!Y$3:Y8)=COUNTBLANK('勤務表 (2)'!Y$3:Y7),"",COUNTBLANK('勤務表 (2)'!Y$3:Y8)))</f>
        <v>5</v>
      </c>
      <c r="Z58" s="146">
        <f>IF($A58="","",IF(COUNTBLANK('勤務表 (2)'!Z$3:Z8)=COUNTBLANK('勤務表 (2)'!Z$3:Z7),"",COUNTBLANK('勤務表 (2)'!Z$3:Z8)))</f>
        <v>6</v>
      </c>
      <c r="AA58" s="146">
        <f>IF($A58="","",IF(COUNTBLANK('勤務表 (2)'!AA$3:AA8)=COUNTBLANK('勤務表 (2)'!AA$3:AA7),"",COUNTBLANK('勤務表 (2)'!AA$3:AA8)))</f>
        <v>6</v>
      </c>
      <c r="AB58" s="146">
        <f>IF($A58="","",IF(COUNTBLANK('勤務表 (2)'!AB$3:AB8)=COUNTBLANK('勤務表 (2)'!AB$3:AB7),"",COUNTBLANK('勤務表 (2)'!AB$3:AB8)))</f>
        <v>6</v>
      </c>
      <c r="AC58" s="146" t="str">
        <f>IF($A58="","",IF(COUNTBLANK('勤務表 (2)'!AC$3:AC8)=COUNTBLANK('勤務表 (2)'!AC$3:AC7),"",COUNTBLANK('勤務表 (2)'!AC$3:AC8)))</f>
        <v/>
      </c>
      <c r="AD58" s="146" t="str">
        <f>IF($A58="","",IF(COUNTBLANK('勤務表 (2)'!AD$3:AD8)=COUNTBLANK('勤務表 (2)'!AD$3:AD7),"",COUNTBLANK('勤務表 (2)'!AD$3:AD8)))</f>
        <v/>
      </c>
      <c r="AE58" s="146">
        <f>IF($A58="","",IF(COUNTBLANK('勤務表 (2)'!AE$3:AE8)=COUNTBLANK('勤務表 (2)'!AE$3:AE7),"",COUNTBLANK('勤務表 (2)'!AE$3:AE8)))</f>
        <v>6</v>
      </c>
      <c r="AF58" s="146">
        <f>IF($A58="","",IF(COUNTBLANK('勤務表 (2)'!AF$3:AF8)=COUNTBLANK('勤務表 (2)'!AF$3:AF7),"",COUNTBLANK('勤務表 (2)'!AF$3:AF8)))</f>
        <v>5</v>
      </c>
      <c r="AG58" s="146">
        <f>IF($A58="","",IF(COUNTBLANK('勤務表 (2)'!AG$3:AG8)=COUNTBLANK('勤務表 (2)'!AG$3:AG7),"",COUNTBLANK('勤務表 (2)'!AG$3:AG8)))</f>
        <v>5</v>
      </c>
      <c r="AH58" s="144">
        <f>IF($A58="","",IF(COUNTBLANK('勤務表 (2)'!AH$3:AH8)=COUNTBLANK('勤務表 (2)'!AH$3:AH7),"",COUNTBLANK('勤務表 (2)'!AH$3:AH8)))</f>
        <v>6</v>
      </c>
    </row>
    <row r="59" spans="1:34" s="37" customFormat="1" ht="13.15" customHeight="1" x14ac:dyDescent="0.2">
      <c r="A59" s="142">
        <f>IFERROR(IF(A58+1&lt;=MAX('デイリーデータ (2)'!G:G),A58+1,""),"")</f>
        <v>7</v>
      </c>
      <c r="B59" s="143" t="str">
        <f t="shared" si="12"/>
        <v>33473</v>
      </c>
      <c r="C59" s="144" t="str">
        <f t="shared" si="13"/>
        <v>中村 映水</v>
      </c>
      <c r="D59" s="145">
        <f>IF($A59="","",IF(COUNTBLANK('勤務表 (2)'!D$3:D9)=COUNTBLANK('勤務表 (2)'!D$3:D8),"",COUNTBLANK('勤務表 (2)'!D$3:D9)))</f>
        <v>7</v>
      </c>
      <c r="E59" s="146">
        <f>IF($A59="","",IF(COUNTBLANK('勤務表 (2)'!E$3:E9)=COUNTBLANK('勤務表 (2)'!E$3:E8),"",COUNTBLANK('勤務表 (2)'!E$3:E9)))</f>
        <v>7</v>
      </c>
      <c r="F59" s="146">
        <f>IF($A59="","",IF(COUNTBLANK('勤務表 (2)'!F$3:F9)=COUNTBLANK('勤務表 (2)'!F$3:F8),"",COUNTBLANK('勤務表 (2)'!F$3:F9)))</f>
        <v>6</v>
      </c>
      <c r="G59" s="146">
        <f>IF($A59="","",IF(COUNTBLANK('勤務表 (2)'!G$3:G9)=COUNTBLANK('勤務表 (2)'!G$3:G8),"",COUNTBLANK('勤務表 (2)'!G$3:G9)))</f>
        <v>6</v>
      </c>
      <c r="H59" s="146" t="str">
        <f>IF($A59="","",IF(COUNTBLANK('勤務表 (2)'!H$3:H9)=COUNTBLANK('勤務表 (2)'!H$3:H8),"",COUNTBLANK('勤務表 (2)'!H$3:H9)))</f>
        <v/>
      </c>
      <c r="I59" s="146" t="str">
        <f>IF($A59="","",IF(COUNTBLANK('勤務表 (2)'!I$3:I9)=COUNTBLANK('勤務表 (2)'!I$3:I8),"",COUNTBLANK('勤務表 (2)'!I$3:I9)))</f>
        <v/>
      </c>
      <c r="J59" s="146">
        <f>IF($A59="","",IF(COUNTBLANK('勤務表 (2)'!J$3:J9)=COUNTBLANK('勤務表 (2)'!J$3:J8),"",COUNTBLANK('勤務表 (2)'!J$3:J9)))</f>
        <v>7</v>
      </c>
      <c r="K59" s="146">
        <f>IF($A59="","",IF(COUNTBLANK('勤務表 (2)'!K$3:K9)=COUNTBLANK('勤務表 (2)'!K$3:K8),"",COUNTBLANK('勤務表 (2)'!K$3:K9)))</f>
        <v>6</v>
      </c>
      <c r="L59" s="146">
        <f>IF($A59="","",IF(COUNTBLANK('勤務表 (2)'!L$3:L9)=COUNTBLANK('勤務表 (2)'!L$3:L8),"",COUNTBLANK('勤務表 (2)'!L$3:L9)))</f>
        <v>6</v>
      </c>
      <c r="M59" s="146">
        <f>IF($A59="","",IF(COUNTBLANK('勤務表 (2)'!M$3:M9)=COUNTBLANK('勤務表 (2)'!M$3:M8),"",COUNTBLANK('勤務表 (2)'!M$3:M9)))</f>
        <v>7</v>
      </c>
      <c r="N59" s="146">
        <f>IF($A59="","",IF(COUNTBLANK('勤務表 (2)'!N$3:N9)=COUNTBLANK('勤務表 (2)'!N$3:N8),"",COUNTBLANK('勤務表 (2)'!N$3:N9)))</f>
        <v>7</v>
      </c>
      <c r="O59" s="146" t="str">
        <f>IF($A59="","",IF(COUNTBLANK('勤務表 (2)'!O$3:O9)=COUNTBLANK('勤務表 (2)'!O$3:O8),"",COUNTBLANK('勤務表 (2)'!O$3:O9)))</f>
        <v/>
      </c>
      <c r="P59" s="146" t="str">
        <f>IF($A59="","",IF(COUNTBLANK('勤務表 (2)'!P$3:P9)=COUNTBLANK('勤務表 (2)'!P$3:P8),"",COUNTBLANK('勤務表 (2)'!P$3:P9)))</f>
        <v/>
      </c>
      <c r="Q59" s="146">
        <f>IF($A59="","",IF(COUNTBLANK('勤務表 (2)'!Q$3:Q9)=COUNTBLANK('勤務表 (2)'!Q$3:Q8),"",COUNTBLANK('勤務表 (2)'!Q$3:Q9)))</f>
        <v>7</v>
      </c>
      <c r="R59" s="146">
        <f>IF($A59="","",IF(COUNTBLANK('勤務表 (2)'!R$3:R9)=COUNTBLANK('勤務表 (2)'!R$3:R8),"",COUNTBLANK('勤務表 (2)'!R$3:R9)))</f>
        <v>7</v>
      </c>
      <c r="S59" s="146">
        <f>IF($A59="","",IF(COUNTBLANK('勤務表 (2)'!S$3:S9)=COUNTBLANK('勤務表 (2)'!S$3:S8),"",COUNTBLANK('勤務表 (2)'!S$3:S9)))</f>
        <v>7</v>
      </c>
      <c r="T59" s="146">
        <f>IF($A59="","",IF(COUNTBLANK('勤務表 (2)'!T$3:T9)=COUNTBLANK('勤務表 (2)'!T$3:T8),"",COUNTBLANK('勤務表 (2)'!T$3:T9)))</f>
        <v>7</v>
      </c>
      <c r="U59" s="146">
        <f>IF($A59="","",IF(COUNTBLANK('勤務表 (2)'!U$3:U9)=COUNTBLANK('勤務表 (2)'!U$3:U8),"",COUNTBLANK('勤務表 (2)'!U$3:U9)))</f>
        <v>7</v>
      </c>
      <c r="V59" s="146" t="str">
        <f>IF($A59="","",IF(COUNTBLANK('勤務表 (2)'!V$3:V9)=COUNTBLANK('勤務表 (2)'!V$3:V8),"",COUNTBLANK('勤務表 (2)'!V$3:V9)))</f>
        <v/>
      </c>
      <c r="W59" s="146" t="str">
        <f>IF($A59="","",IF(COUNTBLANK('勤務表 (2)'!W$3:W9)=COUNTBLANK('勤務表 (2)'!W$3:W8),"",COUNTBLANK('勤務表 (2)'!W$3:W9)))</f>
        <v/>
      </c>
      <c r="X59" s="146">
        <f>IF($A59="","",IF(COUNTBLANK('勤務表 (2)'!X$3:X9)=COUNTBLANK('勤務表 (2)'!X$3:X8),"",COUNTBLANK('勤務表 (2)'!X$3:X9)))</f>
        <v>6</v>
      </c>
      <c r="Y59" s="146">
        <f>IF($A59="","",IF(COUNTBLANK('勤務表 (2)'!Y$3:Y9)=COUNTBLANK('勤務表 (2)'!Y$3:Y8),"",COUNTBLANK('勤務表 (2)'!Y$3:Y9)))</f>
        <v>6</v>
      </c>
      <c r="Z59" s="146">
        <f>IF($A59="","",IF(COUNTBLANK('勤務表 (2)'!Z$3:Z9)=COUNTBLANK('勤務表 (2)'!Z$3:Z8),"",COUNTBLANK('勤務表 (2)'!Z$3:Z9)))</f>
        <v>7</v>
      </c>
      <c r="AA59" s="146">
        <f>IF($A59="","",IF(COUNTBLANK('勤務表 (2)'!AA$3:AA9)=COUNTBLANK('勤務表 (2)'!AA$3:AA8),"",COUNTBLANK('勤務表 (2)'!AA$3:AA9)))</f>
        <v>7</v>
      </c>
      <c r="AB59" s="146">
        <f>IF($A59="","",IF(COUNTBLANK('勤務表 (2)'!AB$3:AB9)=COUNTBLANK('勤務表 (2)'!AB$3:AB8),"",COUNTBLANK('勤務表 (2)'!AB$3:AB9)))</f>
        <v>7</v>
      </c>
      <c r="AC59" s="146" t="str">
        <f>IF($A59="","",IF(COUNTBLANK('勤務表 (2)'!AC$3:AC9)=COUNTBLANK('勤務表 (2)'!AC$3:AC8),"",COUNTBLANK('勤務表 (2)'!AC$3:AC9)))</f>
        <v/>
      </c>
      <c r="AD59" s="146" t="str">
        <f>IF($A59="","",IF(COUNTBLANK('勤務表 (2)'!AD$3:AD9)=COUNTBLANK('勤務表 (2)'!AD$3:AD8),"",COUNTBLANK('勤務表 (2)'!AD$3:AD9)))</f>
        <v/>
      </c>
      <c r="AE59" s="146">
        <f>IF($A59="","",IF(COUNTBLANK('勤務表 (2)'!AE$3:AE9)=COUNTBLANK('勤務表 (2)'!AE$3:AE8),"",COUNTBLANK('勤務表 (2)'!AE$3:AE9)))</f>
        <v>7</v>
      </c>
      <c r="AF59" s="146">
        <f>IF($A59="","",IF(COUNTBLANK('勤務表 (2)'!AF$3:AF9)=COUNTBLANK('勤務表 (2)'!AF$3:AF8),"",COUNTBLANK('勤務表 (2)'!AF$3:AF9)))</f>
        <v>6</v>
      </c>
      <c r="AG59" s="146">
        <f>IF($A59="","",IF(COUNTBLANK('勤務表 (2)'!AG$3:AG9)=COUNTBLANK('勤務表 (2)'!AG$3:AG8),"",COUNTBLANK('勤務表 (2)'!AG$3:AG9)))</f>
        <v>6</v>
      </c>
      <c r="AH59" s="144">
        <f>IF($A59="","",IF(COUNTBLANK('勤務表 (2)'!AH$3:AH9)=COUNTBLANK('勤務表 (2)'!AH$3:AH8),"",COUNTBLANK('勤務表 (2)'!AH$3:AH9)))</f>
        <v>7</v>
      </c>
    </row>
    <row r="60" spans="1:34" s="37" customFormat="1" ht="13.15" customHeight="1" x14ac:dyDescent="0.2">
      <c r="A60" s="142">
        <f>IFERROR(IF(A59+1&lt;=MAX('デイリーデータ (2)'!G:G),A59+1,""),"")</f>
        <v>8</v>
      </c>
      <c r="B60" s="143" t="str">
        <f t="shared" si="12"/>
        <v>33485</v>
      </c>
      <c r="C60" s="144" t="str">
        <f t="shared" si="13"/>
        <v>平田 真奈美</v>
      </c>
      <c r="D60" s="145">
        <f>IF($A60="","",IF(COUNTBLANK('勤務表 (2)'!D$3:D10)=COUNTBLANK('勤務表 (2)'!D$3:D9),"",COUNTBLANK('勤務表 (2)'!D$3:D10)))</f>
        <v>8</v>
      </c>
      <c r="E60" s="146">
        <f>IF($A60="","",IF(COUNTBLANK('勤務表 (2)'!E$3:E10)=COUNTBLANK('勤務表 (2)'!E$3:E9),"",COUNTBLANK('勤務表 (2)'!E$3:E10)))</f>
        <v>8</v>
      </c>
      <c r="F60" s="146">
        <f>IF($A60="","",IF(COUNTBLANK('勤務表 (2)'!F$3:F10)=COUNTBLANK('勤務表 (2)'!F$3:F9),"",COUNTBLANK('勤務表 (2)'!F$3:F10)))</f>
        <v>7</v>
      </c>
      <c r="G60" s="146">
        <f>IF($A60="","",IF(COUNTBLANK('勤務表 (2)'!G$3:G10)=COUNTBLANK('勤務表 (2)'!G$3:G9),"",COUNTBLANK('勤務表 (2)'!G$3:G10)))</f>
        <v>7</v>
      </c>
      <c r="H60" s="146" t="str">
        <f>IF($A60="","",IF(COUNTBLANK('勤務表 (2)'!H$3:H10)=COUNTBLANK('勤務表 (2)'!H$3:H9),"",COUNTBLANK('勤務表 (2)'!H$3:H10)))</f>
        <v/>
      </c>
      <c r="I60" s="146" t="str">
        <f>IF($A60="","",IF(COUNTBLANK('勤務表 (2)'!I$3:I10)=COUNTBLANK('勤務表 (2)'!I$3:I9),"",COUNTBLANK('勤務表 (2)'!I$3:I10)))</f>
        <v/>
      </c>
      <c r="J60" s="146">
        <f>IF($A60="","",IF(COUNTBLANK('勤務表 (2)'!J$3:J10)=COUNTBLANK('勤務表 (2)'!J$3:J9),"",COUNTBLANK('勤務表 (2)'!J$3:J10)))</f>
        <v>8</v>
      </c>
      <c r="K60" s="146">
        <f>IF($A60="","",IF(COUNTBLANK('勤務表 (2)'!K$3:K10)=COUNTBLANK('勤務表 (2)'!K$3:K9),"",COUNTBLANK('勤務表 (2)'!K$3:K10)))</f>
        <v>7</v>
      </c>
      <c r="L60" s="146">
        <f>IF($A60="","",IF(COUNTBLANK('勤務表 (2)'!L$3:L10)=COUNTBLANK('勤務表 (2)'!L$3:L9),"",COUNTBLANK('勤務表 (2)'!L$3:L10)))</f>
        <v>7</v>
      </c>
      <c r="M60" s="146">
        <f>IF($A60="","",IF(COUNTBLANK('勤務表 (2)'!M$3:M10)=COUNTBLANK('勤務表 (2)'!M$3:M9),"",COUNTBLANK('勤務表 (2)'!M$3:M10)))</f>
        <v>8</v>
      </c>
      <c r="N60" s="146">
        <f>IF($A60="","",IF(COUNTBLANK('勤務表 (2)'!N$3:N10)=COUNTBLANK('勤務表 (2)'!N$3:N9),"",COUNTBLANK('勤務表 (2)'!N$3:N10)))</f>
        <v>8</v>
      </c>
      <c r="O60" s="146" t="str">
        <f>IF($A60="","",IF(COUNTBLANK('勤務表 (2)'!O$3:O10)=COUNTBLANK('勤務表 (2)'!O$3:O9),"",COUNTBLANK('勤務表 (2)'!O$3:O10)))</f>
        <v/>
      </c>
      <c r="P60" s="146" t="str">
        <f>IF($A60="","",IF(COUNTBLANK('勤務表 (2)'!P$3:P10)=COUNTBLANK('勤務表 (2)'!P$3:P9),"",COUNTBLANK('勤務表 (2)'!P$3:P10)))</f>
        <v/>
      </c>
      <c r="Q60" s="146">
        <f>IF($A60="","",IF(COUNTBLANK('勤務表 (2)'!Q$3:Q10)=COUNTBLANK('勤務表 (2)'!Q$3:Q9),"",COUNTBLANK('勤務表 (2)'!Q$3:Q10)))</f>
        <v>8</v>
      </c>
      <c r="R60" s="146">
        <f>IF($A60="","",IF(COUNTBLANK('勤務表 (2)'!R$3:R10)=COUNTBLANK('勤務表 (2)'!R$3:R9),"",COUNTBLANK('勤務表 (2)'!R$3:R10)))</f>
        <v>8</v>
      </c>
      <c r="S60" s="146">
        <f>IF($A60="","",IF(COUNTBLANK('勤務表 (2)'!S$3:S10)=COUNTBLANK('勤務表 (2)'!S$3:S9),"",COUNTBLANK('勤務表 (2)'!S$3:S10)))</f>
        <v>8</v>
      </c>
      <c r="T60" s="146">
        <f>IF($A60="","",IF(COUNTBLANK('勤務表 (2)'!T$3:T10)=COUNTBLANK('勤務表 (2)'!T$3:T9),"",COUNTBLANK('勤務表 (2)'!T$3:T10)))</f>
        <v>8</v>
      </c>
      <c r="U60" s="146">
        <f>IF($A60="","",IF(COUNTBLANK('勤務表 (2)'!U$3:U10)=COUNTBLANK('勤務表 (2)'!U$3:U9),"",COUNTBLANK('勤務表 (2)'!U$3:U10)))</f>
        <v>8</v>
      </c>
      <c r="V60" s="146" t="str">
        <f>IF($A60="","",IF(COUNTBLANK('勤務表 (2)'!V$3:V10)=COUNTBLANK('勤務表 (2)'!V$3:V9),"",COUNTBLANK('勤務表 (2)'!V$3:V10)))</f>
        <v/>
      </c>
      <c r="W60" s="146" t="str">
        <f>IF($A60="","",IF(COUNTBLANK('勤務表 (2)'!W$3:W10)=COUNTBLANK('勤務表 (2)'!W$3:W9),"",COUNTBLANK('勤務表 (2)'!W$3:W10)))</f>
        <v/>
      </c>
      <c r="X60" s="146">
        <f>IF($A60="","",IF(COUNTBLANK('勤務表 (2)'!X$3:X10)=COUNTBLANK('勤務表 (2)'!X$3:X9),"",COUNTBLANK('勤務表 (2)'!X$3:X10)))</f>
        <v>7</v>
      </c>
      <c r="Y60" s="146">
        <f>IF($A60="","",IF(COUNTBLANK('勤務表 (2)'!Y$3:Y10)=COUNTBLANK('勤務表 (2)'!Y$3:Y9),"",COUNTBLANK('勤務表 (2)'!Y$3:Y10)))</f>
        <v>7</v>
      </c>
      <c r="Z60" s="146">
        <f>IF($A60="","",IF(COUNTBLANK('勤務表 (2)'!Z$3:Z10)=COUNTBLANK('勤務表 (2)'!Z$3:Z9),"",COUNTBLANK('勤務表 (2)'!Z$3:Z10)))</f>
        <v>8</v>
      </c>
      <c r="AA60" s="146">
        <f>IF($A60="","",IF(COUNTBLANK('勤務表 (2)'!AA$3:AA10)=COUNTBLANK('勤務表 (2)'!AA$3:AA9),"",COUNTBLANK('勤務表 (2)'!AA$3:AA10)))</f>
        <v>8</v>
      </c>
      <c r="AB60" s="146">
        <f>IF($A60="","",IF(COUNTBLANK('勤務表 (2)'!AB$3:AB10)=COUNTBLANK('勤務表 (2)'!AB$3:AB9),"",COUNTBLANK('勤務表 (2)'!AB$3:AB10)))</f>
        <v>8</v>
      </c>
      <c r="AC60" s="146" t="str">
        <f>IF($A60="","",IF(COUNTBLANK('勤務表 (2)'!AC$3:AC10)=COUNTBLANK('勤務表 (2)'!AC$3:AC9),"",COUNTBLANK('勤務表 (2)'!AC$3:AC10)))</f>
        <v/>
      </c>
      <c r="AD60" s="146" t="str">
        <f>IF($A60="","",IF(COUNTBLANK('勤務表 (2)'!AD$3:AD10)=COUNTBLANK('勤務表 (2)'!AD$3:AD9),"",COUNTBLANK('勤務表 (2)'!AD$3:AD10)))</f>
        <v/>
      </c>
      <c r="AE60" s="146">
        <f>IF($A60="","",IF(COUNTBLANK('勤務表 (2)'!AE$3:AE10)=COUNTBLANK('勤務表 (2)'!AE$3:AE9),"",COUNTBLANK('勤務表 (2)'!AE$3:AE10)))</f>
        <v>8</v>
      </c>
      <c r="AF60" s="146">
        <f>IF($A60="","",IF(COUNTBLANK('勤務表 (2)'!AF$3:AF10)=COUNTBLANK('勤務表 (2)'!AF$3:AF9),"",COUNTBLANK('勤務表 (2)'!AF$3:AF10)))</f>
        <v>7</v>
      </c>
      <c r="AG60" s="146">
        <f>IF($A60="","",IF(COUNTBLANK('勤務表 (2)'!AG$3:AG10)=COUNTBLANK('勤務表 (2)'!AG$3:AG9),"",COUNTBLANK('勤務表 (2)'!AG$3:AG10)))</f>
        <v>7</v>
      </c>
      <c r="AH60" s="144">
        <f>IF($A60="","",IF(COUNTBLANK('勤務表 (2)'!AH$3:AH10)=COUNTBLANK('勤務表 (2)'!AH$3:AH9),"",COUNTBLANK('勤務表 (2)'!AH$3:AH10)))</f>
        <v>8</v>
      </c>
    </row>
    <row r="61" spans="1:34" s="37" customFormat="1" ht="13.15" customHeight="1" x14ac:dyDescent="0.2">
      <c r="A61" s="142">
        <f>IFERROR(IF(A60+1&lt;=MAX('デイリーデータ (2)'!G:G),A60+1,""),"")</f>
        <v>9</v>
      </c>
      <c r="B61" s="143" t="str">
        <f t="shared" si="12"/>
        <v>37584</v>
      </c>
      <c r="C61" s="144" t="str">
        <f t="shared" si="13"/>
        <v>大橋 効</v>
      </c>
      <c r="D61" s="145">
        <f>IF($A61="","",IF(COUNTBLANK('勤務表 (2)'!D$3:D11)=COUNTBLANK('勤務表 (2)'!D$3:D10),"",COUNTBLANK('勤務表 (2)'!D$3:D11)))</f>
        <v>9</v>
      </c>
      <c r="E61" s="146">
        <f>IF($A61="","",IF(COUNTBLANK('勤務表 (2)'!E$3:E11)=COUNTBLANK('勤務表 (2)'!E$3:E10),"",COUNTBLANK('勤務表 (2)'!E$3:E11)))</f>
        <v>9</v>
      </c>
      <c r="F61" s="146">
        <f>IF($A61="","",IF(COUNTBLANK('勤務表 (2)'!F$3:F11)=COUNTBLANK('勤務表 (2)'!F$3:F10),"",COUNTBLANK('勤務表 (2)'!F$3:F11)))</f>
        <v>8</v>
      </c>
      <c r="G61" s="146">
        <f>IF($A61="","",IF(COUNTBLANK('勤務表 (2)'!G$3:G11)=COUNTBLANK('勤務表 (2)'!G$3:G10),"",COUNTBLANK('勤務表 (2)'!G$3:G11)))</f>
        <v>8</v>
      </c>
      <c r="H61" s="146" t="str">
        <f>IF($A61="","",IF(COUNTBLANK('勤務表 (2)'!H$3:H11)=COUNTBLANK('勤務表 (2)'!H$3:H10),"",COUNTBLANK('勤務表 (2)'!H$3:H11)))</f>
        <v/>
      </c>
      <c r="I61" s="146" t="str">
        <f>IF($A61="","",IF(COUNTBLANK('勤務表 (2)'!I$3:I11)=COUNTBLANK('勤務表 (2)'!I$3:I10),"",COUNTBLANK('勤務表 (2)'!I$3:I11)))</f>
        <v/>
      </c>
      <c r="J61" s="146" t="str">
        <f>IF($A61="","",IF(COUNTBLANK('勤務表 (2)'!J$3:J11)=COUNTBLANK('勤務表 (2)'!J$3:J10),"",COUNTBLANK('勤務表 (2)'!J$3:J11)))</f>
        <v/>
      </c>
      <c r="K61" s="146" t="str">
        <f>IF($A61="","",IF(COUNTBLANK('勤務表 (2)'!K$3:K11)=COUNTBLANK('勤務表 (2)'!K$3:K10),"",COUNTBLANK('勤務表 (2)'!K$3:K11)))</f>
        <v/>
      </c>
      <c r="L61" s="146">
        <f>IF($A61="","",IF(COUNTBLANK('勤務表 (2)'!L$3:L11)=COUNTBLANK('勤務表 (2)'!L$3:L10),"",COUNTBLANK('勤務表 (2)'!L$3:L11)))</f>
        <v>8</v>
      </c>
      <c r="M61" s="146">
        <f>IF($A61="","",IF(COUNTBLANK('勤務表 (2)'!M$3:M11)=COUNTBLANK('勤務表 (2)'!M$3:M10),"",COUNTBLANK('勤務表 (2)'!M$3:M11)))</f>
        <v>9</v>
      </c>
      <c r="N61" s="146" t="str">
        <f>IF($A61="","",IF(COUNTBLANK('勤務表 (2)'!N$3:N11)=COUNTBLANK('勤務表 (2)'!N$3:N10),"",COUNTBLANK('勤務表 (2)'!N$3:N11)))</f>
        <v/>
      </c>
      <c r="O61" s="146" t="str">
        <f>IF($A61="","",IF(COUNTBLANK('勤務表 (2)'!O$3:O11)=COUNTBLANK('勤務表 (2)'!O$3:O10),"",COUNTBLANK('勤務表 (2)'!O$3:O11)))</f>
        <v/>
      </c>
      <c r="P61" s="146" t="str">
        <f>IF($A61="","",IF(COUNTBLANK('勤務表 (2)'!P$3:P11)=COUNTBLANK('勤務表 (2)'!P$3:P10),"",COUNTBLANK('勤務表 (2)'!P$3:P11)))</f>
        <v/>
      </c>
      <c r="Q61" s="146">
        <f>IF($A61="","",IF(COUNTBLANK('勤務表 (2)'!Q$3:Q11)=COUNTBLANK('勤務表 (2)'!Q$3:Q10),"",COUNTBLANK('勤務表 (2)'!Q$3:Q11)))</f>
        <v>9</v>
      </c>
      <c r="R61" s="146">
        <f>IF($A61="","",IF(COUNTBLANK('勤務表 (2)'!R$3:R11)=COUNTBLANK('勤務表 (2)'!R$3:R10),"",COUNTBLANK('勤務表 (2)'!R$3:R11)))</f>
        <v>9</v>
      </c>
      <c r="S61" s="146">
        <f>IF($A61="","",IF(COUNTBLANK('勤務表 (2)'!S$3:S11)=COUNTBLANK('勤務表 (2)'!S$3:S10),"",COUNTBLANK('勤務表 (2)'!S$3:S11)))</f>
        <v>9</v>
      </c>
      <c r="T61" s="146">
        <f>IF($A61="","",IF(COUNTBLANK('勤務表 (2)'!T$3:T11)=COUNTBLANK('勤務表 (2)'!T$3:T10),"",COUNTBLANK('勤務表 (2)'!T$3:T11)))</f>
        <v>9</v>
      </c>
      <c r="U61" s="146">
        <f>IF($A61="","",IF(COUNTBLANK('勤務表 (2)'!U$3:U11)=COUNTBLANK('勤務表 (2)'!U$3:U10),"",COUNTBLANK('勤務表 (2)'!U$3:U11)))</f>
        <v>9</v>
      </c>
      <c r="V61" s="146" t="str">
        <f>IF($A61="","",IF(COUNTBLANK('勤務表 (2)'!V$3:V11)=COUNTBLANK('勤務表 (2)'!V$3:V10),"",COUNTBLANK('勤務表 (2)'!V$3:V11)))</f>
        <v/>
      </c>
      <c r="W61" s="146" t="str">
        <f>IF($A61="","",IF(COUNTBLANK('勤務表 (2)'!W$3:W11)=COUNTBLANK('勤務表 (2)'!W$3:W10),"",COUNTBLANK('勤務表 (2)'!W$3:W11)))</f>
        <v/>
      </c>
      <c r="X61" s="146">
        <f>IF($A61="","",IF(COUNTBLANK('勤務表 (2)'!X$3:X11)=COUNTBLANK('勤務表 (2)'!X$3:X10),"",COUNTBLANK('勤務表 (2)'!X$3:X11)))</f>
        <v>8</v>
      </c>
      <c r="Y61" s="146">
        <f>IF($A61="","",IF(COUNTBLANK('勤務表 (2)'!Y$3:Y11)=COUNTBLANK('勤務表 (2)'!Y$3:Y10),"",COUNTBLANK('勤務表 (2)'!Y$3:Y11)))</f>
        <v>8</v>
      </c>
      <c r="Z61" s="146">
        <f>IF($A61="","",IF(COUNTBLANK('勤務表 (2)'!Z$3:Z11)=COUNTBLANK('勤務表 (2)'!Z$3:Z10),"",COUNTBLANK('勤務表 (2)'!Z$3:Z11)))</f>
        <v>9</v>
      </c>
      <c r="AA61" s="146">
        <f>IF($A61="","",IF(COUNTBLANK('勤務表 (2)'!AA$3:AA11)=COUNTBLANK('勤務表 (2)'!AA$3:AA10),"",COUNTBLANK('勤務表 (2)'!AA$3:AA11)))</f>
        <v>9</v>
      </c>
      <c r="AB61" s="146" t="str">
        <f>IF($A61="","",IF(COUNTBLANK('勤務表 (2)'!AB$3:AB11)=COUNTBLANK('勤務表 (2)'!AB$3:AB10),"",COUNTBLANK('勤務表 (2)'!AB$3:AB11)))</f>
        <v/>
      </c>
      <c r="AC61" s="146" t="str">
        <f>IF($A61="","",IF(COUNTBLANK('勤務表 (2)'!AC$3:AC11)=COUNTBLANK('勤務表 (2)'!AC$3:AC10),"",COUNTBLANK('勤務表 (2)'!AC$3:AC11)))</f>
        <v/>
      </c>
      <c r="AD61" s="146" t="str">
        <f>IF($A61="","",IF(COUNTBLANK('勤務表 (2)'!AD$3:AD11)=COUNTBLANK('勤務表 (2)'!AD$3:AD10),"",COUNTBLANK('勤務表 (2)'!AD$3:AD11)))</f>
        <v/>
      </c>
      <c r="AE61" s="146">
        <f>IF($A61="","",IF(COUNTBLANK('勤務表 (2)'!AE$3:AE11)=COUNTBLANK('勤務表 (2)'!AE$3:AE10),"",COUNTBLANK('勤務表 (2)'!AE$3:AE11)))</f>
        <v>9</v>
      </c>
      <c r="AF61" s="146">
        <f>IF($A61="","",IF(COUNTBLANK('勤務表 (2)'!AF$3:AF11)=COUNTBLANK('勤務表 (2)'!AF$3:AF10),"",COUNTBLANK('勤務表 (2)'!AF$3:AF11)))</f>
        <v>8</v>
      </c>
      <c r="AG61" s="146">
        <f>IF($A61="","",IF(COUNTBLANK('勤務表 (2)'!AG$3:AG11)=COUNTBLANK('勤務表 (2)'!AG$3:AG10),"",COUNTBLANK('勤務表 (2)'!AG$3:AG11)))</f>
        <v>8</v>
      </c>
      <c r="AH61" s="144">
        <f>IF($A61="","",IF(COUNTBLANK('勤務表 (2)'!AH$3:AH11)=COUNTBLANK('勤務表 (2)'!AH$3:AH10),"",COUNTBLANK('勤務表 (2)'!AH$3:AH11)))</f>
        <v>9</v>
      </c>
    </row>
    <row r="62" spans="1:34" s="37" customFormat="1" ht="13.15" customHeight="1" x14ac:dyDescent="0.2">
      <c r="A62" s="142">
        <f>IFERROR(IF(A61+1&lt;=MAX('デイリーデータ (2)'!G:G),A61+1,""),"")</f>
        <v>10</v>
      </c>
      <c r="B62" s="143" t="str">
        <f t="shared" si="12"/>
        <v>37601</v>
      </c>
      <c r="C62" s="144" t="str">
        <f t="shared" si="13"/>
        <v>山本 浩之</v>
      </c>
      <c r="D62" s="145">
        <f>IF($A62="","",IF(COUNTBLANK('勤務表 (2)'!D$3:D12)=COUNTBLANK('勤務表 (2)'!D$3:D11),"",COUNTBLANK('勤務表 (2)'!D$3:D12)))</f>
        <v>10</v>
      </c>
      <c r="E62" s="146">
        <f>IF($A62="","",IF(COUNTBLANK('勤務表 (2)'!E$3:E12)=COUNTBLANK('勤務表 (2)'!E$3:E11),"",COUNTBLANK('勤務表 (2)'!E$3:E12)))</f>
        <v>10</v>
      </c>
      <c r="F62" s="146">
        <f>IF($A62="","",IF(COUNTBLANK('勤務表 (2)'!F$3:F12)=COUNTBLANK('勤務表 (2)'!F$3:F11),"",COUNTBLANK('勤務表 (2)'!F$3:F12)))</f>
        <v>9</v>
      </c>
      <c r="G62" s="146">
        <f>IF($A62="","",IF(COUNTBLANK('勤務表 (2)'!G$3:G12)=COUNTBLANK('勤務表 (2)'!G$3:G11),"",COUNTBLANK('勤務表 (2)'!G$3:G12)))</f>
        <v>9</v>
      </c>
      <c r="H62" s="146" t="str">
        <f>IF($A62="","",IF(COUNTBLANK('勤務表 (2)'!H$3:H12)=COUNTBLANK('勤務表 (2)'!H$3:H11),"",COUNTBLANK('勤務表 (2)'!H$3:H12)))</f>
        <v/>
      </c>
      <c r="I62" s="146" t="str">
        <f>IF($A62="","",IF(COUNTBLANK('勤務表 (2)'!I$3:I12)=COUNTBLANK('勤務表 (2)'!I$3:I11),"",COUNTBLANK('勤務表 (2)'!I$3:I12)))</f>
        <v/>
      </c>
      <c r="J62" s="146">
        <f>IF($A62="","",IF(COUNTBLANK('勤務表 (2)'!J$3:J12)=COUNTBLANK('勤務表 (2)'!J$3:J11),"",COUNTBLANK('勤務表 (2)'!J$3:J12)))</f>
        <v>9</v>
      </c>
      <c r="K62" s="146">
        <f>IF($A62="","",IF(COUNTBLANK('勤務表 (2)'!K$3:K12)=COUNTBLANK('勤務表 (2)'!K$3:K11),"",COUNTBLANK('勤務表 (2)'!K$3:K12)))</f>
        <v>8</v>
      </c>
      <c r="L62" s="146">
        <f>IF($A62="","",IF(COUNTBLANK('勤務表 (2)'!L$3:L12)=COUNTBLANK('勤務表 (2)'!L$3:L11),"",COUNTBLANK('勤務表 (2)'!L$3:L12)))</f>
        <v>9</v>
      </c>
      <c r="M62" s="146" t="str">
        <f>IF($A62="","",IF(COUNTBLANK('勤務表 (2)'!M$3:M12)=COUNTBLANK('勤務表 (2)'!M$3:M11),"",COUNTBLANK('勤務表 (2)'!M$3:M12)))</f>
        <v/>
      </c>
      <c r="N62" s="146" t="str">
        <f>IF($A62="","",IF(COUNTBLANK('勤務表 (2)'!N$3:N12)=COUNTBLANK('勤務表 (2)'!N$3:N11),"",COUNTBLANK('勤務表 (2)'!N$3:N12)))</f>
        <v/>
      </c>
      <c r="O62" s="146" t="str">
        <f>IF($A62="","",IF(COUNTBLANK('勤務表 (2)'!O$3:O12)=COUNTBLANK('勤務表 (2)'!O$3:O11),"",COUNTBLANK('勤務表 (2)'!O$3:O12)))</f>
        <v/>
      </c>
      <c r="P62" s="146" t="str">
        <f>IF($A62="","",IF(COUNTBLANK('勤務表 (2)'!P$3:P12)=COUNTBLANK('勤務表 (2)'!P$3:P11),"",COUNTBLANK('勤務表 (2)'!P$3:P12)))</f>
        <v/>
      </c>
      <c r="Q62" s="146">
        <f>IF($A62="","",IF(COUNTBLANK('勤務表 (2)'!Q$3:Q12)=COUNTBLANK('勤務表 (2)'!Q$3:Q11),"",COUNTBLANK('勤務表 (2)'!Q$3:Q12)))</f>
        <v>10</v>
      </c>
      <c r="R62" s="146">
        <f>IF($A62="","",IF(COUNTBLANK('勤務表 (2)'!R$3:R12)=COUNTBLANK('勤務表 (2)'!R$3:R11),"",COUNTBLANK('勤務表 (2)'!R$3:R12)))</f>
        <v>10</v>
      </c>
      <c r="S62" s="146">
        <f>IF($A62="","",IF(COUNTBLANK('勤務表 (2)'!S$3:S12)=COUNTBLANK('勤務表 (2)'!S$3:S11),"",COUNTBLANK('勤務表 (2)'!S$3:S12)))</f>
        <v>10</v>
      </c>
      <c r="T62" s="146">
        <f>IF($A62="","",IF(COUNTBLANK('勤務表 (2)'!T$3:T12)=COUNTBLANK('勤務表 (2)'!T$3:T11),"",COUNTBLANK('勤務表 (2)'!T$3:T12)))</f>
        <v>10</v>
      </c>
      <c r="U62" s="146">
        <f>IF($A62="","",IF(COUNTBLANK('勤務表 (2)'!U$3:U12)=COUNTBLANK('勤務表 (2)'!U$3:U11),"",COUNTBLANK('勤務表 (2)'!U$3:U12)))</f>
        <v>10</v>
      </c>
      <c r="V62" s="146" t="str">
        <f>IF($A62="","",IF(COUNTBLANK('勤務表 (2)'!V$3:V12)=COUNTBLANK('勤務表 (2)'!V$3:V11),"",COUNTBLANK('勤務表 (2)'!V$3:V12)))</f>
        <v/>
      </c>
      <c r="W62" s="146" t="str">
        <f>IF($A62="","",IF(COUNTBLANK('勤務表 (2)'!W$3:W12)=COUNTBLANK('勤務表 (2)'!W$3:W11),"",COUNTBLANK('勤務表 (2)'!W$3:W12)))</f>
        <v/>
      </c>
      <c r="X62" s="146">
        <f>IF($A62="","",IF(COUNTBLANK('勤務表 (2)'!X$3:X12)=COUNTBLANK('勤務表 (2)'!X$3:X11),"",COUNTBLANK('勤務表 (2)'!X$3:X12)))</f>
        <v>9</v>
      </c>
      <c r="Y62" s="146">
        <f>IF($A62="","",IF(COUNTBLANK('勤務表 (2)'!Y$3:Y12)=COUNTBLANK('勤務表 (2)'!Y$3:Y11),"",COUNTBLANK('勤務表 (2)'!Y$3:Y12)))</f>
        <v>9</v>
      </c>
      <c r="Z62" s="146" t="str">
        <f>IF($A62="","",IF(COUNTBLANK('勤務表 (2)'!Z$3:Z12)=COUNTBLANK('勤務表 (2)'!Z$3:Z11),"",COUNTBLANK('勤務表 (2)'!Z$3:Z12)))</f>
        <v/>
      </c>
      <c r="AA62" s="146" t="str">
        <f>IF($A62="","",IF(COUNTBLANK('勤務表 (2)'!AA$3:AA12)=COUNTBLANK('勤務表 (2)'!AA$3:AA11),"",COUNTBLANK('勤務表 (2)'!AA$3:AA12)))</f>
        <v/>
      </c>
      <c r="AB62" s="146">
        <f>IF($A62="","",IF(COUNTBLANK('勤務表 (2)'!AB$3:AB12)=COUNTBLANK('勤務表 (2)'!AB$3:AB11),"",COUNTBLANK('勤務表 (2)'!AB$3:AB12)))</f>
        <v>9</v>
      </c>
      <c r="AC62" s="146" t="str">
        <f>IF($A62="","",IF(COUNTBLANK('勤務表 (2)'!AC$3:AC12)=COUNTBLANK('勤務表 (2)'!AC$3:AC11),"",COUNTBLANK('勤務表 (2)'!AC$3:AC12)))</f>
        <v/>
      </c>
      <c r="AD62" s="146" t="str">
        <f>IF($A62="","",IF(COUNTBLANK('勤務表 (2)'!AD$3:AD12)=COUNTBLANK('勤務表 (2)'!AD$3:AD11),"",COUNTBLANK('勤務表 (2)'!AD$3:AD12)))</f>
        <v/>
      </c>
      <c r="AE62" s="146">
        <f>IF($A62="","",IF(COUNTBLANK('勤務表 (2)'!AE$3:AE12)=COUNTBLANK('勤務表 (2)'!AE$3:AE11),"",COUNTBLANK('勤務表 (2)'!AE$3:AE12)))</f>
        <v>10</v>
      </c>
      <c r="AF62" s="146">
        <f>IF($A62="","",IF(COUNTBLANK('勤務表 (2)'!AF$3:AF12)=COUNTBLANK('勤務表 (2)'!AF$3:AF11),"",COUNTBLANK('勤務表 (2)'!AF$3:AF12)))</f>
        <v>9</v>
      </c>
      <c r="AG62" s="146">
        <f>IF($A62="","",IF(COUNTBLANK('勤務表 (2)'!AG$3:AG12)=COUNTBLANK('勤務表 (2)'!AG$3:AG11),"",COUNTBLANK('勤務表 (2)'!AG$3:AG12)))</f>
        <v>9</v>
      </c>
      <c r="AH62" s="144">
        <f>IF($A62="","",IF(COUNTBLANK('勤務表 (2)'!AH$3:AH12)=COUNTBLANK('勤務表 (2)'!AH$3:AH11),"",COUNTBLANK('勤務表 (2)'!AH$3:AH12)))</f>
        <v>10</v>
      </c>
    </row>
    <row r="63" spans="1:34" s="37" customFormat="1" ht="13.15" customHeight="1" x14ac:dyDescent="0.2">
      <c r="A63" s="142">
        <f>IFERROR(IF(A62+1&lt;=MAX('デイリーデータ (2)'!G:G),A62+1,""),"")</f>
        <v>11</v>
      </c>
      <c r="B63" s="143" t="str">
        <f t="shared" si="12"/>
        <v>39805</v>
      </c>
      <c r="C63" s="144" t="str">
        <f t="shared" si="13"/>
        <v>南 博之</v>
      </c>
      <c r="D63" s="145">
        <f>IF($A63="","",IF(COUNTBLANK('勤務表 (2)'!D$3:D13)=COUNTBLANK('勤務表 (2)'!D$3:D12),"",COUNTBLANK('勤務表 (2)'!D$3:D13)))</f>
        <v>11</v>
      </c>
      <c r="E63" s="146">
        <f>IF($A63="","",IF(COUNTBLANK('勤務表 (2)'!E$3:E13)=COUNTBLANK('勤務表 (2)'!E$3:E12),"",COUNTBLANK('勤務表 (2)'!E$3:E13)))</f>
        <v>11</v>
      </c>
      <c r="F63" s="146">
        <f>IF($A63="","",IF(COUNTBLANK('勤務表 (2)'!F$3:F13)=COUNTBLANK('勤務表 (2)'!F$3:F12),"",COUNTBLANK('勤務表 (2)'!F$3:F13)))</f>
        <v>10</v>
      </c>
      <c r="G63" s="146">
        <f>IF($A63="","",IF(COUNTBLANK('勤務表 (2)'!G$3:G13)=COUNTBLANK('勤務表 (2)'!G$3:G12),"",COUNTBLANK('勤務表 (2)'!G$3:G13)))</f>
        <v>10</v>
      </c>
      <c r="H63" s="146" t="str">
        <f>IF($A63="","",IF(COUNTBLANK('勤務表 (2)'!H$3:H13)=COUNTBLANK('勤務表 (2)'!H$3:H12),"",COUNTBLANK('勤務表 (2)'!H$3:H13)))</f>
        <v/>
      </c>
      <c r="I63" s="146" t="str">
        <f>IF($A63="","",IF(COUNTBLANK('勤務表 (2)'!I$3:I13)=COUNTBLANK('勤務表 (2)'!I$3:I12),"",COUNTBLANK('勤務表 (2)'!I$3:I13)))</f>
        <v/>
      </c>
      <c r="J63" s="146" t="str">
        <f>IF($A63="","",IF(COUNTBLANK('勤務表 (2)'!J$3:J13)=COUNTBLANK('勤務表 (2)'!J$3:J12),"",COUNTBLANK('勤務表 (2)'!J$3:J13)))</f>
        <v/>
      </c>
      <c r="K63" s="146">
        <f>IF($A63="","",IF(COUNTBLANK('勤務表 (2)'!K$3:K13)=COUNTBLANK('勤務表 (2)'!K$3:K12),"",COUNTBLANK('勤務表 (2)'!K$3:K13)))</f>
        <v>9</v>
      </c>
      <c r="L63" s="146">
        <f>IF($A63="","",IF(COUNTBLANK('勤務表 (2)'!L$3:L13)=COUNTBLANK('勤務表 (2)'!L$3:L12),"",COUNTBLANK('勤務表 (2)'!L$3:L13)))</f>
        <v>10</v>
      </c>
      <c r="M63" s="146">
        <f>IF($A63="","",IF(COUNTBLANK('勤務表 (2)'!M$3:M13)=COUNTBLANK('勤務表 (2)'!M$3:M12),"",COUNTBLANK('勤務表 (2)'!M$3:M13)))</f>
        <v>10</v>
      </c>
      <c r="N63" s="146">
        <f>IF($A63="","",IF(COUNTBLANK('勤務表 (2)'!N$3:N13)=COUNTBLANK('勤務表 (2)'!N$3:N12),"",COUNTBLANK('勤務表 (2)'!N$3:N13)))</f>
        <v>9</v>
      </c>
      <c r="O63" s="146" t="str">
        <f>IF($A63="","",IF(COUNTBLANK('勤務表 (2)'!O$3:O13)=COUNTBLANK('勤務表 (2)'!O$3:O12),"",COUNTBLANK('勤務表 (2)'!O$3:O13)))</f>
        <v/>
      </c>
      <c r="P63" s="146" t="str">
        <f>IF($A63="","",IF(COUNTBLANK('勤務表 (2)'!P$3:P13)=COUNTBLANK('勤務表 (2)'!P$3:P12),"",COUNTBLANK('勤務表 (2)'!P$3:P13)))</f>
        <v/>
      </c>
      <c r="Q63" s="146">
        <f>IF($A63="","",IF(COUNTBLANK('勤務表 (2)'!Q$3:Q13)=COUNTBLANK('勤務表 (2)'!Q$3:Q12),"",COUNTBLANK('勤務表 (2)'!Q$3:Q13)))</f>
        <v>11</v>
      </c>
      <c r="R63" s="146">
        <f>IF($A63="","",IF(COUNTBLANK('勤務表 (2)'!R$3:R13)=COUNTBLANK('勤務表 (2)'!R$3:R12),"",COUNTBLANK('勤務表 (2)'!R$3:R13)))</f>
        <v>11</v>
      </c>
      <c r="S63" s="146">
        <f>IF($A63="","",IF(COUNTBLANK('勤務表 (2)'!S$3:S13)=COUNTBLANK('勤務表 (2)'!S$3:S12),"",COUNTBLANK('勤務表 (2)'!S$3:S13)))</f>
        <v>11</v>
      </c>
      <c r="T63" s="146">
        <f>IF($A63="","",IF(COUNTBLANK('勤務表 (2)'!T$3:T13)=COUNTBLANK('勤務表 (2)'!T$3:T12),"",COUNTBLANK('勤務表 (2)'!T$3:T13)))</f>
        <v>11</v>
      </c>
      <c r="U63" s="146">
        <f>IF($A63="","",IF(COUNTBLANK('勤務表 (2)'!U$3:U13)=COUNTBLANK('勤務表 (2)'!U$3:U12),"",COUNTBLANK('勤務表 (2)'!U$3:U13)))</f>
        <v>11</v>
      </c>
      <c r="V63" s="146" t="str">
        <f>IF($A63="","",IF(COUNTBLANK('勤務表 (2)'!V$3:V13)=COUNTBLANK('勤務表 (2)'!V$3:V12),"",COUNTBLANK('勤務表 (2)'!V$3:V13)))</f>
        <v/>
      </c>
      <c r="W63" s="146" t="str">
        <f>IF($A63="","",IF(COUNTBLANK('勤務表 (2)'!W$3:W13)=COUNTBLANK('勤務表 (2)'!W$3:W12),"",COUNTBLANK('勤務表 (2)'!W$3:W13)))</f>
        <v/>
      </c>
      <c r="X63" s="146">
        <f>IF($A63="","",IF(COUNTBLANK('勤務表 (2)'!X$3:X13)=COUNTBLANK('勤務表 (2)'!X$3:X12),"",COUNTBLANK('勤務表 (2)'!X$3:X13)))</f>
        <v>10</v>
      </c>
      <c r="Y63" s="146" t="str">
        <f>IF($A63="","",IF(COUNTBLANK('勤務表 (2)'!Y$3:Y13)=COUNTBLANK('勤務表 (2)'!Y$3:Y12),"",COUNTBLANK('勤務表 (2)'!Y$3:Y13)))</f>
        <v/>
      </c>
      <c r="Z63" s="146" t="str">
        <f>IF($A63="","",IF(COUNTBLANK('勤務表 (2)'!Z$3:Z13)=COUNTBLANK('勤務表 (2)'!Z$3:Z12),"",COUNTBLANK('勤務表 (2)'!Z$3:Z13)))</f>
        <v/>
      </c>
      <c r="AA63" s="146">
        <f>IF($A63="","",IF(COUNTBLANK('勤務表 (2)'!AA$3:AA13)=COUNTBLANK('勤務表 (2)'!AA$3:AA12),"",COUNTBLANK('勤務表 (2)'!AA$3:AA13)))</f>
        <v>10</v>
      </c>
      <c r="AB63" s="146">
        <f>IF($A63="","",IF(COUNTBLANK('勤務表 (2)'!AB$3:AB13)=COUNTBLANK('勤務表 (2)'!AB$3:AB12),"",COUNTBLANK('勤務表 (2)'!AB$3:AB13)))</f>
        <v>10</v>
      </c>
      <c r="AC63" s="146" t="str">
        <f>IF($A63="","",IF(COUNTBLANK('勤務表 (2)'!AC$3:AC13)=COUNTBLANK('勤務表 (2)'!AC$3:AC12),"",COUNTBLANK('勤務表 (2)'!AC$3:AC13)))</f>
        <v/>
      </c>
      <c r="AD63" s="146" t="str">
        <f>IF($A63="","",IF(COUNTBLANK('勤務表 (2)'!AD$3:AD13)=COUNTBLANK('勤務表 (2)'!AD$3:AD12),"",COUNTBLANK('勤務表 (2)'!AD$3:AD13)))</f>
        <v/>
      </c>
      <c r="AE63" s="146">
        <f>IF($A63="","",IF(COUNTBLANK('勤務表 (2)'!AE$3:AE13)=COUNTBLANK('勤務表 (2)'!AE$3:AE12),"",COUNTBLANK('勤務表 (2)'!AE$3:AE13)))</f>
        <v>11</v>
      </c>
      <c r="AF63" s="146">
        <f>IF($A63="","",IF(COUNTBLANK('勤務表 (2)'!AF$3:AF13)=COUNTBLANK('勤務表 (2)'!AF$3:AF12),"",COUNTBLANK('勤務表 (2)'!AF$3:AF13)))</f>
        <v>10</v>
      </c>
      <c r="AG63" s="146">
        <f>IF($A63="","",IF(COUNTBLANK('勤務表 (2)'!AG$3:AG13)=COUNTBLANK('勤務表 (2)'!AG$3:AG12),"",COUNTBLANK('勤務表 (2)'!AG$3:AG13)))</f>
        <v>10</v>
      </c>
      <c r="AH63" s="144">
        <f>IF($A63="","",IF(COUNTBLANK('勤務表 (2)'!AH$3:AH13)=COUNTBLANK('勤務表 (2)'!AH$3:AH12),"",COUNTBLANK('勤務表 (2)'!AH$3:AH13)))</f>
        <v>11</v>
      </c>
    </row>
    <row r="64" spans="1:34" s="37" customFormat="1" ht="13.15" customHeight="1" x14ac:dyDescent="0.2">
      <c r="A64" s="142">
        <f>IFERROR(IF(A63+1&lt;=MAX('デイリーデータ (2)'!G:G),A63+1,""),"")</f>
        <v>12</v>
      </c>
      <c r="B64" s="143" t="str">
        <f t="shared" si="12"/>
        <v>42503</v>
      </c>
      <c r="C64" s="144" t="str">
        <f t="shared" si="13"/>
        <v>澤野 正樹</v>
      </c>
      <c r="D64" s="145">
        <f>IF($A64="","",IF(COUNTBLANK('勤務表 (2)'!D$3:D14)=COUNTBLANK('勤務表 (2)'!D$3:D13),"",COUNTBLANK('勤務表 (2)'!D$3:D14)))</f>
        <v>12</v>
      </c>
      <c r="E64" s="146">
        <f>IF($A64="","",IF(COUNTBLANK('勤務表 (2)'!E$3:E14)=COUNTBLANK('勤務表 (2)'!E$3:E13),"",COUNTBLANK('勤務表 (2)'!E$3:E14)))</f>
        <v>12</v>
      </c>
      <c r="F64" s="146">
        <f>IF($A64="","",IF(COUNTBLANK('勤務表 (2)'!F$3:F14)=COUNTBLANK('勤務表 (2)'!F$3:F13),"",COUNTBLANK('勤務表 (2)'!F$3:F14)))</f>
        <v>11</v>
      </c>
      <c r="G64" s="146">
        <f>IF($A64="","",IF(COUNTBLANK('勤務表 (2)'!G$3:G14)=COUNTBLANK('勤務表 (2)'!G$3:G13),"",COUNTBLANK('勤務表 (2)'!G$3:G14)))</f>
        <v>11</v>
      </c>
      <c r="H64" s="146" t="str">
        <f>IF($A64="","",IF(COUNTBLANK('勤務表 (2)'!H$3:H14)=COUNTBLANK('勤務表 (2)'!H$3:H13),"",COUNTBLANK('勤務表 (2)'!H$3:H14)))</f>
        <v/>
      </c>
      <c r="I64" s="146" t="str">
        <f>IF($A64="","",IF(COUNTBLANK('勤務表 (2)'!I$3:I14)=COUNTBLANK('勤務表 (2)'!I$3:I13),"",COUNTBLANK('勤務表 (2)'!I$3:I14)))</f>
        <v/>
      </c>
      <c r="J64" s="146">
        <f>IF($A64="","",IF(COUNTBLANK('勤務表 (2)'!J$3:J14)=COUNTBLANK('勤務表 (2)'!J$3:J13),"",COUNTBLANK('勤務表 (2)'!J$3:J14)))</f>
        <v>10</v>
      </c>
      <c r="K64" s="146">
        <f>IF($A64="","",IF(COUNTBLANK('勤務表 (2)'!K$3:K14)=COUNTBLANK('勤務表 (2)'!K$3:K13),"",COUNTBLANK('勤務表 (2)'!K$3:K14)))</f>
        <v>10</v>
      </c>
      <c r="L64" s="146">
        <f>IF($A64="","",IF(COUNTBLANK('勤務表 (2)'!L$3:L14)=COUNTBLANK('勤務表 (2)'!L$3:L13),"",COUNTBLANK('勤務表 (2)'!L$3:L14)))</f>
        <v>11</v>
      </c>
      <c r="M64" s="146">
        <f>IF($A64="","",IF(COUNTBLANK('勤務表 (2)'!M$3:M14)=COUNTBLANK('勤務表 (2)'!M$3:M13),"",COUNTBLANK('勤務表 (2)'!M$3:M14)))</f>
        <v>11</v>
      </c>
      <c r="N64" s="146">
        <f>IF($A64="","",IF(COUNTBLANK('勤務表 (2)'!N$3:N14)=COUNTBLANK('勤務表 (2)'!N$3:N13),"",COUNTBLANK('勤務表 (2)'!N$3:N14)))</f>
        <v>10</v>
      </c>
      <c r="O64" s="146" t="str">
        <f>IF($A64="","",IF(COUNTBLANK('勤務表 (2)'!O$3:O14)=COUNTBLANK('勤務表 (2)'!O$3:O13),"",COUNTBLANK('勤務表 (2)'!O$3:O14)))</f>
        <v/>
      </c>
      <c r="P64" s="146">
        <f>IF($A64="","",IF(COUNTBLANK('勤務表 (2)'!P$3:P14)=COUNTBLANK('勤務表 (2)'!P$3:P13),"",COUNTBLANK('勤務表 (2)'!P$3:P14)))</f>
        <v>1</v>
      </c>
      <c r="Q64" s="146" t="str">
        <f>IF($A64="","",IF(COUNTBLANK('勤務表 (2)'!Q$3:Q14)=COUNTBLANK('勤務表 (2)'!Q$3:Q13),"",COUNTBLANK('勤務表 (2)'!Q$3:Q14)))</f>
        <v/>
      </c>
      <c r="R64" s="146" t="str">
        <f>IF($A64="","",IF(COUNTBLANK('勤務表 (2)'!R$3:R14)=COUNTBLANK('勤務表 (2)'!R$3:R13),"",COUNTBLANK('勤務表 (2)'!R$3:R14)))</f>
        <v/>
      </c>
      <c r="S64" s="146">
        <f>IF($A64="","",IF(COUNTBLANK('勤務表 (2)'!S$3:S14)=COUNTBLANK('勤務表 (2)'!S$3:S13),"",COUNTBLANK('勤務表 (2)'!S$3:S14)))</f>
        <v>12</v>
      </c>
      <c r="T64" s="146">
        <f>IF($A64="","",IF(COUNTBLANK('勤務表 (2)'!T$3:T14)=COUNTBLANK('勤務表 (2)'!T$3:T13),"",COUNTBLANK('勤務表 (2)'!T$3:T14)))</f>
        <v>12</v>
      </c>
      <c r="U64" s="146">
        <f>IF($A64="","",IF(COUNTBLANK('勤務表 (2)'!U$3:U14)=COUNTBLANK('勤務表 (2)'!U$3:U13),"",COUNTBLANK('勤務表 (2)'!U$3:U14)))</f>
        <v>12</v>
      </c>
      <c r="V64" s="146" t="str">
        <f>IF($A64="","",IF(COUNTBLANK('勤務表 (2)'!V$3:V14)=COUNTBLANK('勤務表 (2)'!V$3:V13),"",COUNTBLANK('勤務表 (2)'!V$3:V14)))</f>
        <v/>
      </c>
      <c r="W64" s="146" t="str">
        <f>IF($A64="","",IF(COUNTBLANK('勤務表 (2)'!W$3:W14)=COUNTBLANK('勤務表 (2)'!W$3:W13),"",COUNTBLANK('勤務表 (2)'!W$3:W14)))</f>
        <v/>
      </c>
      <c r="X64" s="146" t="str">
        <f>IF($A64="","",IF(COUNTBLANK('勤務表 (2)'!X$3:X14)=COUNTBLANK('勤務表 (2)'!X$3:X13),"",COUNTBLANK('勤務表 (2)'!X$3:X14)))</f>
        <v/>
      </c>
      <c r="Y64" s="146">
        <f>IF($A64="","",IF(COUNTBLANK('勤務表 (2)'!Y$3:Y14)=COUNTBLANK('勤務表 (2)'!Y$3:Y13),"",COUNTBLANK('勤務表 (2)'!Y$3:Y14)))</f>
        <v>10</v>
      </c>
      <c r="Z64" s="146">
        <f>IF($A64="","",IF(COUNTBLANK('勤務表 (2)'!Z$3:Z14)=COUNTBLANK('勤務表 (2)'!Z$3:Z13),"",COUNTBLANK('勤務表 (2)'!Z$3:Z14)))</f>
        <v>10</v>
      </c>
      <c r="AA64" s="146">
        <f>IF($A64="","",IF(COUNTBLANK('勤務表 (2)'!AA$3:AA14)=COUNTBLANK('勤務表 (2)'!AA$3:AA13),"",COUNTBLANK('勤務表 (2)'!AA$3:AA14)))</f>
        <v>11</v>
      </c>
      <c r="AB64" s="146">
        <f>IF($A64="","",IF(COUNTBLANK('勤務表 (2)'!AB$3:AB14)=COUNTBLANK('勤務表 (2)'!AB$3:AB13),"",COUNTBLANK('勤務表 (2)'!AB$3:AB14)))</f>
        <v>11</v>
      </c>
      <c r="AC64" s="146" t="str">
        <f>IF($A64="","",IF(COUNTBLANK('勤務表 (2)'!AC$3:AC14)=COUNTBLANK('勤務表 (2)'!AC$3:AC13),"",COUNTBLANK('勤務表 (2)'!AC$3:AC14)))</f>
        <v/>
      </c>
      <c r="AD64" s="146" t="str">
        <f>IF($A64="","",IF(COUNTBLANK('勤務表 (2)'!AD$3:AD14)=COUNTBLANK('勤務表 (2)'!AD$3:AD13),"",COUNTBLANK('勤務表 (2)'!AD$3:AD14)))</f>
        <v/>
      </c>
      <c r="AE64" s="146">
        <f>IF($A64="","",IF(COUNTBLANK('勤務表 (2)'!AE$3:AE14)=COUNTBLANK('勤務表 (2)'!AE$3:AE13),"",COUNTBLANK('勤務表 (2)'!AE$3:AE14)))</f>
        <v>12</v>
      </c>
      <c r="AF64" s="146">
        <f>IF($A64="","",IF(COUNTBLANK('勤務表 (2)'!AF$3:AF14)=COUNTBLANK('勤務表 (2)'!AF$3:AF13),"",COUNTBLANK('勤務表 (2)'!AF$3:AF14)))</f>
        <v>11</v>
      </c>
      <c r="AG64" s="146">
        <f>IF($A64="","",IF(COUNTBLANK('勤務表 (2)'!AG$3:AG14)=COUNTBLANK('勤務表 (2)'!AG$3:AG13),"",COUNTBLANK('勤務表 (2)'!AG$3:AG14)))</f>
        <v>11</v>
      </c>
      <c r="AH64" s="144">
        <f>IF($A64="","",IF(COUNTBLANK('勤務表 (2)'!AH$3:AH14)=COUNTBLANK('勤務表 (2)'!AH$3:AH13),"",COUNTBLANK('勤務表 (2)'!AH$3:AH14)))</f>
        <v>12</v>
      </c>
    </row>
    <row r="65" spans="1:34" s="37" customFormat="1" ht="13.15" customHeight="1" x14ac:dyDescent="0.2">
      <c r="A65" s="142">
        <f>IFERROR(IF(A64+1&lt;=MAX('デイリーデータ (2)'!G:G),A64+1,""),"")</f>
        <v>13</v>
      </c>
      <c r="B65" s="143" t="str">
        <f t="shared" si="12"/>
        <v>46963</v>
      </c>
      <c r="C65" s="144" t="str">
        <f t="shared" si="13"/>
        <v>清水 和弥</v>
      </c>
      <c r="D65" s="145">
        <f>IF($A65="","",IF(COUNTBLANK('勤務表 (2)'!D$3:D15)=COUNTBLANK('勤務表 (2)'!D$3:D14),"",COUNTBLANK('勤務表 (2)'!D$3:D15)))</f>
        <v>13</v>
      </c>
      <c r="E65" s="146">
        <f>IF($A65="","",IF(COUNTBLANK('勤務表 (2)'!E$3:E15)=COUNTBLANK('勤務表 (2)'!E$3:E14),"",COUNTBLANK('勤務表 (2)'!E$3:E15)))</f>
        <v>13</v>
      </c>
      <c r="F65" s="146">
        <f>IF($A65="","",IF(COUNTBLANK('勤務表 (2)'!F$3:F15)=COUNTBLANK('勤務表 (2)'!F$3:F14),"",COUNTBLANK('勤務表 (2)'!F$3:F15)))</f>
        <v>12</v>
      </c>
      <c r="G65" s="146">
        <f>IF($A65="","",IF(COUNTBLANK('勤務表 (2)'!G$3:G15)=COUNTBLANK('勤務表 (2)'!G$3:G14),"",COUNTBLANK('勤務表 (2)'!G$3:G15)))</f>
        <v>12</v>
      </c>
      <c r="H65" s="146" t="str">
        <f>IF($A65="","",IF(COUNTBLANK('勤務表 (2)'!H$3:H15)=COUNTBLANK('勤務表 (2)'!H$3:H14),"",COUNTBLANK('勤務表 (2)'!H$3:H15)))</f>
        <v/>
      </c>
      <c r="I65" s="146" t="str">
        <f>IF($A65="","",IF(COUNTBLANK('勤務表 (2)'!I$3:I15)=COUNTBLANK('勤務表 (2)'!I$3:I14),"",COUNTBLANK('勤務表 (2)'!I$3:I15)))</f>
        <v/>
      </c>
      <c r="J65" s="146">
        <f>IF($A65="","",IF(COUNTBLANK('勤務表 (2)'!J$3:J15)=COUNTBLANK('勤務表 (2)'!J$3:J14),"",COUNTBLANK('勤務表 (2)'!J$3:J15)))</f>
        <v>11</v>
      </c>
      <c r="K65" s="146">
        <f>IF($A65="","",IF(COUNTBLANK('勤務表 (2)'!K$3:K15)=COUNTBLANK('勤務表 (2)'!K$3:K14),"",COUNTBLANK('勤務表 (2)'!K$3:K15)))</f>
        <v>11</v>
      </c>
      <c r="L65" s="146">
        <f>IF($A65="","",IF(COUNTBLANK('勤務表 (2)'!L$3:L15)=COUNTBLANK('勤務表 (2)'!L$3:L14),"",COUNTBLANK('勤務表 (2)'!L$3:L15)))</f>
        <v>12</v>
      </c>
      <c r="M65" s="146">
        <f>IF($A65="","",IF(COUNTBLANK('勤務表 (2)'!M$3:M15)=COUNTBLANK('勤務表 (2)'!M$3:M14),"",COUNTBLANK('勤務表 (2)'!M$3:M15)))</f>
        <v>12</v>
      </c>
      <c r="N65" s="146">
        <f>IF($A65="","",IF(COUNTBLANK('勤務表 (2)'!N$3:N15)=COUNTBLANK('勤務表 (2)'!N$3:N14),"",COUNTBLANK('勤務表 (2)'!N$3:N15)))</f>
        <v>11</v>
      </c>
      <c r="O65" s="146" t="str">
        <f>IF($A65="","",IF(COUNTBLANK('勤務表 (2)'!O$3:O15)=COUNTBLANK('勤務表 (2)'!O$3:O14),"",COUNTBLANK('勤務表 (2)'!O$3:O15)))</f>
        <v/>
      </c>
      <c r="P65" s="146" t="str">
        <f>IF($A65="","",IF(COUNTBLANK('勤務表 (2)'!P$3:P15)=COUNTBLANK('勤務表 (2)'!P$3:P14),"",COUNTBLANK('勤務表 (2)'!P$3:P15)))</f>
        <v/>
      </c>
      <c r="Q65" s="146">
        <f>IF($A65="","",IF(COUNTBLANK('勤務表 (2)'!Q$3:Q15)=COUNTBLANK('勤務表 (2)'!Q$3:Q14),"",COUNTBLANK('勤務表 (2)'!Q$3:Q15)))</f>
        <v>12</v>
      </c>
      <c r="R65" s="146">
        <f>IF($A65="","",IF(COUNTBLANK('勤務表 (2)'!R$3:R15)=COUNTBLANK('勤務表 (2)'!R$3:R14),"",COUNTBLANK('勤務表 (2)'!R$3:R15)))</f>
        <v>12</v>
      </c>
      <c r="S65" s="146">
        <f>IF($A65="","",IF(COUNTBLANK('勤務表 (2)'!S$3:S15)=COUNTBLANK('勤務表 (2)'!S$3:S14),"",COUNTBLANK('勤務表 (2)'!S$3:S15)))</f>
        <v>13</v>
      </c>
      <c r="T65" s="146">
        <f>IF($A65="","",IF(COUNTBLANK('勤務表 (2)'!T$3:T15)=COUNTBLANK('勤務表 (2)'!T$3:T14),"",COUNTBLANK('勤務表 (2)'!T$3:T15)))</f>
        <v>13</v>
      </c>
      <c r="U65" s="146">
        <f>IF($A65="","",IF(COUNTBLANK('勤務表 (2)'!U$3:U15)=COUNTBLANK('勤務表 (2)'!U$3:U14),"",COUNTBLANK('勤務表 (2)'!U$3:U15)))</f>
        <v>13</v>
      </c>
      <c r="V65" s="146" t="str">
        <f>IF($A65="","",IF(COUNTBLANK('勤務表 (2)'!V$3:V15)=COUNTBLANK('勤務表 (2)'!V$3:V14),"",COUNTBLANK('勤務表 (2)'!V$3:V15)))</f>
        <v/>
      </c>
      <c r="W65" s="146" t="str">
        <f>IF($A65="","",IF(COUNTBLANK('勤務表 (2)'!W$3:W15)=COUNTBLANK('勤務表 (2)'!W$3:W14),"",COUNTBLANK('勤務表 (2)'!W$3:W15)))</f>
        <v/>
      </c>
      <c r="X65" s="146">
        <f>IF($A65="","",IF(COUNTBLANK('勤務表 (2)'!X$3:X15)=COUNTBLANK('勤務表 (2)'!X$3:X14),"",COUNTBLANK('勤務表 (2)'!X$3:X15)))</f>
        <v>11</v>
      </c>
      <c r="Y65" s="146">
        <f>IF($A65="","",IF(COUNTBLANK('勤務表 (2)'!Y$3:Y15)=COUNTBLANK('勤務表 (2)'!Y$3:Y14),"",COUNTBLANK('勤務表 (2)'!Y$3:Y15)))</f>
        <v>11</v>
      </c>
      <c r="Z65" s="146">
        <f>IF($A65="","",IF(COUNTBLANK('勤務表 (2)'!Z$3:Z15)=COUNTBLANK('勤務表 (2)'!Z$3:Z14),"",COUNTBLANK('勤務表 (2)'!Z$3:Z15)))</f>
        <v>11</v>
      </c>
      <c r="AA65" s="146">
        <f>IF($A65="","",IF(COUNTBLANK('勤務表 (2)'!AA$3:AA15)=COUNTBLANK('勤務表 (2)'!AA$3:AA14),"",COUNTBLANK('勤務表 (2)'!AA$3:AA15)))</f>
        <v>12</v>
      </c>
      <c r="AB65" s="146">
        <f>IF($A65="","",IF(COUNTBLANK('勤務表 (2)'!AB$3:AB15)=COUNTBLANK('勤務表 (2)'!AB$3:AB14),"",COUNTBLANK('勤務表 (2)'!AB$3:AB15)))</f>
        <v>12</v>
      </c>
      <c r="AC65" s="146" t="str">
        <f>IF($A65="","",IF(COUNTBLANK('勤務表 (2)'!AC$3:AC15)=COUNTBLANK('勤務表 (2)'!AC$3:AC14),"",COUNTBLANK('勤務表 (2)'!AC$3:AC15)))</f>
        <v/>
      </c>
      <c r="AD65" s="146" t="str">
        <f>IF($A65="","",IF(COUNTBLANK('勤務表 (2)'!AD$3:AD15)=COUNTBLANK('勤務表 (2)'!AD$3:AD14),"",COUNTBLANK('勤務表 (2)'!AD$3:AD15)))</f>
        <v/>
      </c>
      <c r="AE65" s="146">
        <f>IF($A65="","",IF(COUNTBLANK('勤務表 (2)'!AE$3:AE15)=COUNTBLANK('勤務表 (2)'!AE$3:AE14),"",COUNTBLANK('勤務表 (2)'!AE$3:AE15)))</f>
        <v>13</v>
      </c>
      <c r="AF65" s="146">
        <f>IF($A65="","",IF(COUNTBLANK('勤務表 (2)'!AF$3:AF15)=COUNTBLANK('勤務表 (2)'!AF$3:AF14),"",COUNTBLANK('勤務表 (2)'!AF$3:AF15)))</f>
        <v>12</v>
      </c>
      <c r="AG65" s="146">
        <f>IF($A65="","",IF(COUNTBLANK('勤務表 (2)'!AG$3:AG15)=COUNTBLANK('勤務表 (2)'!AG$3:AG14),"",COUNTBLANK('勤務表 (2)'!AG$3:AG15)))</f>
        <v>12</v>
      </c>
      <c r="AH65" s="144">
        <f>IF($A65="","",IF(COUNTBLANK('勤務表 (2)'!AH$3:AH15)=COUNTBLANK('勤務表 (2)'!AH$3:AH14),"",COUNTBLANK('勤務表 (2)'!AH$3:AH15)))</f>
        <v>13</v>
      </c>
    </row>
    <row r="66" spans="1:34" s="37" customFormat="1" ht="13.15" customHeight="1" x14ac:dyDescent="0.2">
      <c r="A66" s="142">
        <f>IFERROR(IF(A65+1&lt;=MAX('デイリーデータ (2)'!G:G),A65+1,""),"")</f>
        <v>14</v>
      </c>
      <c r="B66" s="143" t="str">
        <f t="shared" si="12"/>
        <v>52687</v>
      </c>
      <c r="C66" s="144" t="str">
        <f t="shared" si="13"/>
        <v>坪野 寿恵</v>
      </c>
      <c r="D66" s="145">
        <f>IF($A66="","",IF(COUNTBLANK('勤務表 (2)'!D$3:D16)=COUNTBLANK('勤務表 (2)'!D$3:D15),"",COUNTBLANK('勤務表 (2)'!D$3:D16)))</f>
        <v>14</v>
      </c>
      <c r="E66" s="146">
        <f>IF($A66="","",IF(COUNTBLANK('勤務表 (2)'!E$3:E16)=COUNTBLANK('勤務表 (2)'!E$3:E15),"",COUNTBLANK('勤務表 (2)'!E$3:E16)))</f>
        <v>14</v>
      </c>
      <c r="F66" s="146">
        <f>IF($A66="","",IF(COUNTBLANK('勤務表 (2)'!F$3:F16)=COUNTBLANK('勤務表 (2)'!F$3:F15),"",COUNTBLANK('勤務表 (2)'!F$3:F16)))</f>
        <v>13</v>
      </c>
      <c r="G66" s="146">
        <f>IF($A66="","",IF(COUNTBLANK('勤務表 (2)'!G$3:G16)=COUNTBLANK('勤務表 (2)'!G$3:G15),"",COUNTBLANK('勤務表 (2)'!G$3:G16)))</f>
        <v>13</v>
      </c>
      <c r="H66" s="146" t="str">
        <f>IF($A66="","",IF(COUNTBLANK('勤務表 (2)'!H$3:H16)=COUNTBLANK('勤務表 (2)'!H$3:H15),"",COUNTBLANK('勤務表 (2)'!H$3:H16)))</f>
        <v/>
      </c>
      <c r="I66" s="146" t="str">
        <f>IF($A66="","",IF(COUNTBLANK('勤務表 (2)'!I$3:I16)=COUNTBLANK('勤務表 (2)'!I$3:I15),"",COUNTBLANK('勤務表 (2)'!I$3:I16)))</f>
        <v/>
      </c>
      <c r="J66" s="146">
        <f>IF($A66="","",IF(COUNTBLANK('勤務表 (2)'!J$3:J16)=COUNTBLANK('勤務表 (2)'!J$3:J15),"",COUNTBLANK('勤務表 (2)'!J$3:J16)))</f>
        <v>12</v>
      </c>
      <c r="K66" s="146">
        <f>IF($A66="","",IF(COUNTBLANK('勤務表 (2)'!K$3:K16)=COUNTBLANK('勤務表 (2)'!K$3:K15),"",COUNTBLANK('勤務表 (2)'!K$3:K16)))</f>
        <v>12</v>
      </c>
      <c r="L66" s="146">
        <f>IF($A66="","",IF(COUNTBLANK('勤務表 (2)'!L$3:L16)=COUNTBLANK('勤務表 (2)'!L$3:L15),"",COUNTBLANK('勤務表 (2)'!L$3:L16)))</f>
        <v>13</v>
      </c>
      <c r="M66" s="146">
        <f>IF($A66="","",IF(COUNTBLANK('勤務表 (2)'!M$3:M16)=COUNTBLANK('勤務表 (2)'!M$3:M15),"",COUNTBLANK('勤務表 (2)'!M$3:M16)))</f>
        <v>13</v>
      </c>
      <c r="N66" s="146">
        <f>IF($A66="","",IF(COUNTBLANK('勤務表 (2)'!N$3:N16)=COUNTBLANK('勤務表 (2)'!N$3:N15),"",COUNTBLANK('勤務表 (2)'!N$3:N16)))</f>
        <v>12</v>
      </c>
      <c r="O66" s="146" t="str">
        <f>IF($A66="","",IF(COUNTBLANK('勤務表 (2)'!O$3:O16)=COUNTBLANK('勤務表 (2)'!O$3:O15),"",COUNTBLANK('勤務表 (2)'!O$3:O16)))</f>
        <v/>
      </c>
      <c r="P66" s="146" t="str">
        <f>IF($A66="","",IF(COUNTBLANK('勤務表 (2)'!P$3:P16)=COUNTBLANK('勤務表 (2)'!P$3:P15),"",COUNTBLANK('勤務表 (2)'!P$3:P16)))</f>
        <v/>
      </c>
      <c r="Q66" s="146">
        <f>IF($A66="","",IF(COUNTBLANK('勤務表 (2)'!Q$3:Q16)=COUNTBLANK('勤務表 (2)'!Q$3:Q15),"",COUNTBLANK('勤務表 (2)'!Q$3:Q16)))</f>
        <v>13</v>
      </c>
      <c r="R66" s="146">
        <f>IF($A66="","",IF(COUNTBLANK('勤務表 (2)'!R$3:R16)=COUNTBLANK('勤務表 (2)'!R$3:R15),"",COUNTBLANK('勤務表 (2)'!R$3:R16)))</f>
        <v>13</v>
      </c>
      <c r="S66" s="146">
        <f>IF($A66="","",IF(COUNTBLANK('勤務表 (2)'!S$3:S16)=COUNTBLANK('勤務表 (2)'!S$3:S15),"",COUNTBLANK('勤務表 (2)'!S$3:S16)))</f>
        <v>14</v>
      </c>
      <c r="T66" s="146">
        <f>IF($A66="","",IF(COUNTBLANK('勤務表 (2)'!T$3:T16)=COUNTBLANK('勤務表 (2)'!T$3:T15),"",COUNTBLANK('勤務表 (2)'!T$3:T16)))</f>
        <v>14</v>
      </c>
      <c r="U66" s="146">
        <f>IF($A66="","",IF(COUNTBLANK('勤務表 (2)'!U$3:U16)=COUNTBLANK('勤務表 (2)'!U$3:U15),"",COUNTBLANK('勤務表 (2)'!U$3:U16)))</f>
        <v>14</v>
      </c>
      <c r="V66" s="146" t="str">
        <f>IF($A66="","",IF(COUNTBLANK('勤務表 (2)'!V$3:V16)=COUNTBLANK('勤務表 (2)'!V$3:V15),"",COUNTBLANK('勤務表 (2)'!V$3:V16)))</f>
        <v/>
      </c>
      <c r="W66" s="146" t="str">
        <f>IF($A66="","",IF(COUNTBLANK('勤務表 (2)'!W$3:W16)=COUNTBLANK('勤務表 (2)'!W$3:W15),"",COUNTBLANK('勤務表 (2)'!W$3:W16)))</f>
        <v/>
      </c>
      <c r="X66" s="146">
        <f>IF($A66="","",IF(COUNTBLANK('勤務表 (2)'!X$3:X16)=COUNTBLANK('勤務表 (2)'!X$3:X15),"",COUNTBLANK('勤務表 (2)'!X$3:X16)))</f>
        <v>12</v>
      </c>
      <c r="Y66" s="146">
        <f>IF($A66="","",IF(COUNTBLANK('勤務表 (2)'!Y$3:Y16)=COUNTBLANK('勤務表 (2)'!Y$3:Y15),"",COUNTBLANK('勤務表 (2)'!Y$3:Y16)))</f>
        <v>12</v>
      </c>
      <c r="Z66" s="146">
        <f>IF($A66="","",IF(COUNTBLANK('勤務表 (2)'!Z$3:Z16)=COUNTBLANK('勤務表 (2)'!Z$3:Z15),"",COUNTBLANK('勤務表 (2)'!Z$3:Z16)))</f>
        <v>12</v>
      </c>
      <c r="AA66" s="146">
        <f>IF($A66="","",IF(COUNTBLANK('勤務表 (2)'!AA$3:AA16)=COUNTBLANK('勤務表 (2)'!AA$3:AA15),"",COUNTBLANK('勤務表 (2)'!AA$3:AA16)))</f>
        <v>13</v>
      </c>
      <c r="AB66" s="146">
        <f>IF($A66="","",IF(COUNTBLANK('勤務表 (2)'!AB$3:AB16)=COUNTBLANK('勤務表 (2)'!AB$3:AB15),"",COUNTBLANK('勤務表 (2)'!AB$3:AB16)))</f>
        <v>13</v>
      </c>
      <c r="AC66" s="146" t="str">
        <f>IF($A66="","",IF(COUNTBLANK('勤務表 (2)'!AC$3:AC16)=COUNTBLANK('勤務表 (2)'!AC$3:AC15),"",COUNTBLANK('勤務表 (2)'!AC$3:AC16)))</f>
        <v/>
      </c>
      <c r="AD66" s="146" t="str">
        <f>IF($A66="","",IF(COUNTBLANK('勤務表 (2)'!AD$3:AD16)=COUNTBLANK('勤務表 (2)'!AD$3:AD15),"",COUNTBLANK('勤務表 (2)'!AD$3:AD16)))</f>
        <v/>
      </c>
      <c r="AE66" s="146">
        <f>IF($A66="","",IF(COUNTBLANK('勤務表 (2)'!AE$3:AE16)=COUNTBLANK('勤務表 (2)'!AE$3:AE15),"",COUNTBLANK('勤務表 (2)'!AE$3:AE16)))</f>
        <v>14</v>
      </c>
      <c r="AF66" s="146">
        <f>IF($A66="","",IF(COUNTBLANK('勤務表 (2)'!AF$3:AF16)=COUNTBLANK('勤務表 (2)'!AF$3:AF15),"",COUNTBLANK('勤務表 (2)'!AF$3:AF16)))</f>
        <v>13</v>
      </c>
      <c r="AG66" s="146">
        <f>IF($A66="","",IF(COUNTBLANK('勤務表 (2)'!AG$3:AG16)=COUNTBLANK('勤務表 (2)'!AG$3:AG15),"",COUNTBLANK('勤務表 (2)'!AG$3:AG16)))</f>
        <v>13</v>
      </c>
      <c r="AH66" s="144">
        <f>IF($A66="","",IF(COUNTBLANK('勤務表 (2)'!AH$3:AH16)=COUNTBLANK('勤務表 (2)'!AH$3:AH15),"",COUNTBLANK('勤務表 (2)'!AH$3:AH16)))</f>
        <v>14</v>
      </c>
    </row>
    <row r="67" spans="1:34" s="37" customFormat="1" ht="13.15" customHeight="1" x14ac:dyDescent="0.2">
      <c r="A67" s="142">
        <f>IFERROR(IF(A66+1&lt;=MAX('デイリーデータ (2)'!G:G),A66+1,""),"")</f>
        <v>15</v>
      </c>
      <c r="B67" s="143" t="str">
        <f t="shared" si="12"/>
        <v>56712</v>
      </c>
      <c r="C67" s="144" t="str">
        <f t="shared" si="13"/>
        <v>山田 正則</v>
      </c>
      <c r="D67" s="145">
        <f>IF($A67="","",IF(COUNTBLANK('勤務表 (2)'!D$3:D17)=COUNTBLANK('勤務表 (2)'!D$3:D16),"",COUNTBLANK('勤務表 (2)'!D$3:D17)))</f>
        <v>15</v>
      </c>
      <c r="E67" s="146">
        <f>IF($A67="","",IF(COUNTBLANK('勤務表 (2)'!E$3:E17)=COUNTBLANK('勤務表 (2)'!E$3:E16),"",COUNTBLANK('勤務表 (2)'!E$3:E17)))</f>
        <v>15</v>
      </c>
      <c r="F67" s="146">
        <f>IF($A67="","",IF(COUNTBLANK('勤務表 (2)'!F$3:F17)=COUNTBLANK('勤務表 (2)'!F$3:F16),"",COUNTBLANK('勤務表 (2)'!F$3:F17)))</f>
        <v>14</v>
      </c>
      <c r="G67" s="146">
        <f>IF($A67="","",IF(COUNTBLANK('勤務表 (2)'!G$3:G17)=COUNTBLANK('勤務表 (2)'!G$3:G16),"",COUNTBLANK('勤務表 (2)'!G$3:G17)))</f>
        <v>14</v>
      </c>
      <c r="H67" s="146" t="str">
        <f>IF($A67="","",IF(COUNTBLANK('勤務表 (2)'!H$3:H17)=COUNTBLANK('勤務表 (2)'!H$3:H16),"",COUNTBLANK('勤務表 (2)'!H$3:H17)))</f>
        <v/>
      </c>
      <c r="I67" s="146" t="str">
        <f>IF($A67="","",IF(COUNTBLANK('勤務表 (2)'!I$3:I17)=COUNTBLANK('勤務表 (2)'!I$3:I16),"",COUNTBLANK('勤務表 (2)'!I$3:I17)))</f>
        <v/>
      </c>
      <c r="J67" s="146">
        <f>IF($A67="","",IF(COUNTBLANK('勤務表 (2)'!J$3:J17)=COUNTBLANK('勤務表 (2)'!J$3:J16),"",COUNTBLANK('勤務表 (2)'!J$3:J17)))</f>
        <v>13</v>
      </c>
      <c r="K67" s="146">
        <f>IF($A67="","",IF(COUNTBLANK('勤務表 (2)'!K$3:K17)=COUNTBLANK('勤務表 (2)'!K$3:K16),"",COUNTBLANK('勤務表 (2)'!K$3:K17)))</f>
        <v>13</v>
      </c>
      <c r="L67" s="146">
        <f>IF($A67="","",IF(COUNTBLANK('勤務表 (2)'!L$3:L17)=COUNTBLANK('勤務表 (2)'!L$3:L16),"",COUNTBLANK('勤務表 (2)'!L$3:L17)))</f>
        <v>14</v>
      </c>
      <c r="M67" s="146">
        <f>IF($A67="","",IF(COUNTBLANK('勤務表 (2)'!M$3:M17)=COUNTBLANK('勤務表 (2)'!M$3:M16),"",COUNTBLANK('勤務表 (2)'!M$3:M17)))</f>
        <v>14</v>
      </c>
      <c r="N67" s="146">
        <f>IF($A67="","",IF(COUNTBLANK('勤務表 (2)'!N$3:N17)=COUNTBLANK('勤務表 (2)'!N$3:N16),"",COUNTBLANK('勤務表 (2)'!N$3:N17)))</f>
        <v>13</v>
      </c>
      <c r="O67" s="146" t="str">
        <f>IF($A67="","",IF(COUNTBLANK('勤務表 (2)'!O$3:O17)=COUNTBLANK('勤務表 (2)'!O$3:O16),"",COUNTBLANK('勤務表 (2)'!O$3:O17)))</f>
        <v/>
      </c>
      <c r="P67" s="146" t="str">
        <f>IF($A67="","",IF(COUNTBLANK('勤務表 (2)'!P$3:P17)=COUNTBLANK('勤務表 (2)'!P$3:P16),"",COUNTBLANK('勤務表 (2)'!P$3:P17)))</f>
        <v/>
      </c>
      <c r="Q67" s="146" t="str">
        <f>IF($A67="","",IF(COUNTBLANK('勤務表 (2)'!Q$3:Q17)=COUNTBLANK('勤務表 (2)'!Q$3:Q16),"",COUNTBLANK('勤務表 (2)'!Q$3:Q17)))</f>
        <v/>
      </c>
      <c r="R67" s="146" t="str">
        <f>IF($A67="","",IF(COUNTBLANK('勤務表 (2)'!R$3:R17)=COUNTBLANK('勤務表 (2)'!R$3:R16),"",COUNTBLANK('勤務表 (2)'!R$3:R17)))</f>
        <v/>
      </c>
      <c r="S67" s="146">
        <f>IF($A67="","",IF(COUNTBLANK('勤務表 (2)'!S$3:S17)=COUNTBLANK('勤務表 (2)'!S$3:S16),"",COUNTBLANK('勤務表 (2)'!S$3:S17)))</f>
        <v>15</v>
      </c>
      <c r="T67" s="146">
        <f>IF($A67="","",IF(COUNTBLANK('勤務表 (2)'!T$3:T17)=COUNTBLANK('勤務表 (2)'!T$3:T16),"",COUNTBLANK('勤務表 (2)'!T$3:T17)))</f>
        <v>15</v>
      </c>
      <c r="U67" s="146">
        <f>IF($A67="","",IF(COUNTBLANK('勤務表 (2)'!U$3:U17)=COUNTBLANK('勤務表 (2)'!U$3:U16),"",COUNTBLANK('勤務表 (2)'!U$3:U17)))</f>
        <v>15</v>
      </c>
      <c r="V67" s="146" t="str">
        <f>IF($A67="","",IF(COUNTBLANK('勤務表 (2)'!V$3:V17)=COUNTBLANK('勤務表 (2)'!V$3:V16),"",COUNTBLANK('勤務表 (2)'!V$3:V17)))</f>
        <v/>
      </c>
      <c r="W67" s="146" t="str">
        <f>IF($A67="","",IF(COUNTBLANK('勤務表 (2)'!W$3:W17)=COUNTBLANK('勤務表 (2)'!W$3:W16),"",COUNTBLANK('勤務表 (2)'!W$3:W17)))</f>
        <v/>
      </c>
      <c r="X67" s="146">
        <f>IF($A67="","",IF(COUNTBLANK('勤務表 (2)'!X$3:X17)=COUNTBLANK('勤務表 (2)'!X$3:X16),"",COUNTBLANK('勤務表 (2)'!X$3:X17)))</f>
        <v>13</v>
      </c>
      <c r="Y67" s="146">
        <f>IF($A67="","",IF(COUNTBLANK('勤務表 (2)'!Y$3:Y17)=COUNTBLANK('勤務表 (2)'!Y$3:Y16),"",COUNTBLANK('勤務表 (2)'!Y$3:Y17)))</f>
        <v>13</v>
      </c>
      <c r="Z67" s="146">
        <f>IF($A67="","",IF(COUNTBLANK('勤務表 (2)'!Z$3:Z17)=COUNTBLANK('勤務表 (2)'!Z$3:Z16),"",COUNTBLANK('勤務表 (2)'!Z$3:Z17)))</f>
        <v>13</v>
      </c>
      <c r="AA67" s="146">
        <f>IF($A67="","",IF(COUNTBLANK('勤務表 (2)'!AA$3:AA17)=COUNTBLANK('勤務表 (2)'!AA$3:AA16),"",COUNTBLANK('勤務表 (2)'!AA$3:AA17)))</f>
        <v>14</v>
      </c>
      <c r="AB67" s="146">
        <f>IF($A67="","",IF(COUNTBLANK('勤務表 (2)'!AB$3:AB17)=COUNTBLANK('勤務表 (2)'!AB$3:AB16),"",COUNTBLANK('勤務表 (2)'!AB$3:AB17)))</f>
        <v>14</v>
      </c>
      <c r="AC67" s="146" t="str">
        <f>IF($A67="","",IF(COUNTBLANK('勤務表 (2)'!AC$3:AC17)=COUNTBLANK('勤務表 (2)'!AC$3:AC16),"",COUNTBLANK('勤務表 (2)'!AC$3:AC17)))</f>
        <v/>
      </c>
      <c r="AD67" s="146" t="str">
        <f>IF($A67="","",IF(COUNTBLANK('勤務表 (2)'!AD$3:AD17)=COUNTBLANK('勤務表 (2)'!AD$3:AD16),"",COUNTBLANK('勤務表 (2)'!AD$3:AD17)))</f>
        <v/>
      </c>
      <c r="AE67" s="146" t="str">
        <f>IF($A67="","",IF(COUNTBLANK('勤務表 (2)'!AE$3:AE17)=COUNTBLANK('勤務表 (2)'!AE$3:AE16),"",COUNTBLANK('勤務表 (2)'!AE$3:AE17)))</f>
        <v/>
      </c>
      <c r="AF67" s="146" t="str">
        <f>IF($A67="","",IF(COUNTBLANK('勤務表 (2)'!AF$3:AF17)=COUNTBLANK('勤務表 (2)'!AF$3:AF16),"",COUNTBLANK('勤務表 (2)'!AF$3:AF17)))</f>
        <v/>
      </c>
      <c r="AG67" s="146">
        <f>IF($A67="","",IF(COUNTBLANK('勤務表 (2)'!AG$3:AG17)=COUNTBLANK('勤務表 (2)'!AG$3:AG16),"",COUNTBLANK('勤務表 (2)'!AG$3:AG17)))</f>
        <v>14</v>
      </c>
      <c r="AH67" s="144">
        <f>IF($A67="","",IF(COUNTBLANK('勤務表 (2)'!AH$3:AH17)=COUNTBLANK('勤務表 (2)'!AH$3:AH16),"",COUNTBLANK('勤務表 (2)'!AH$3:AH17)))</f>
        <v>15</v>
      </c>
    </row>
    <row r="68" spans="1:34" s="37" customFormat="1" ht="13.15" customHeight="1" x14ac:dyDescent="0.2">
      <c r="A68" s="142">
        <f>IFERROR(IF(A67+1&lt;=MAX('デイリーデータ (2)'!G:G),A67+1,""),"")</f>
        <v>16</v>
      </c>
      <c r="B68" s="143" t="str">
        <f t="shared" si="12"/>
        <v>97962</v>
      </c>
      <c r="C68" s="144" t="str">
        <f t="shared" si="13"/>
        <v>林 亮子</v>
      </c>
      <c r="D68" s="145">
        <f>IF($A68="","",IF(COUNTBLANK('勤務表 (2)'!D$3:D18)=COUNTBLANK('勤務表 (2)'!D$3:D17),"",COUNTBLANK('勤務表 (2)'!D$3:D18)))</f>
        <v>16</v>
      </c>
      <c r="E68" s="146">
        <f>IF($A68="","",IF(COUNTBLANK('勤務表 (2)'!E$3:E18)=COUNTBLANK('勤務表 (2)'!E$3:E17),"",COUNTBLANK('勤務表 (2)'!E$3:E18)))</f>
        <v>16</v>
      </c>
      <c r="F68" s="146">
        <f>IF($A68="","",IF(COUNTBLANK('勤務表 (2)'!F$3:F18)=COUNTBLANK('勤務表 (2)'!F$3:F17),"",COUNTBLANK('勤務表 (2)'!F$3:F18)))</f>
        <v>15</v>
      </c>
      <c r="G68" s="146">
        <f>IF($A68="","",IF(COUNTBLANK('勤務表 (2)'!G$3:G18)=COUNTBLANK('勤務表 (2)'!G$3:G17),"",COUNTBLANK('勤務表 (2)'!G$3:G18)))</f>
        <v>15</v>
      </c>
      <c r="H68" s="146" t="str">
        <f>IF($A68="","",IF(COUNTBLANK('勤務表 (2)'!H$3:H18)=COUNTBLANK('勤務表 (2)'!H$3:H17),"",COUNTBLANK('勤務表 (2)'!H$3:H18)))</f>
        <v/>
      </c>
      <c r="I68" s="146" t="str">
        <f>IF($A68="","",IF(COUNTBLANK('勤務表 (2)'!I$3:I18)=COUNTBLANK('勤務表 (2)'!I$3:I17),"",COUNTBLANK('勤務表 (2)'!I$3:I18)))</f>
        <v/>
      </c>
      <c r="J68" s="146">
        <f>IF($A68="","",IF(COUNTBLANK('勤務表 (2)'!J$3:J18)=COUNTBLANK('勤務表 (2)'!J$3:J17),"",COUNTBLANK('勤務表 (2)'!J$3:J18)))</f>
        <v>14</v>
      </c>
      <c r="K68" s="146">
        <f>IF($A68="","",IF(COUNTBLANK('勤務表 (2)'!K$3:K18)=COUNTBLANK('勤務表 (2)'!K$3:K17),"",COUNTBLANK('勤務表 (2)'!K$3:K18)))</f>
        <v>14</v>
      </c>
      <c r="L68" s="146" t="str">
        <f>IF($A68="","",IF(COUNTBLANK('勤務表 (2)'!L$3:L18)=COUNTBLANK('勤務表 (2)'!L$3:L17),"",COUNTBLANK('勤務表 (2)'!L$3:L18)))</f>
        <v/>
      </c>
      <c r="M68" s="146" t="str">
        <f>IF($A68="","",IF(COUNTBLANK('勤務表 (2)'!M$3:M18)=COUNTBLANK('勤務表 (2)'!M$3:M17),"",COUNTBLANK('勤務表 (2)'!M$3:M18)))</f>
        <v/>
      </c>
      <c r="N68" s="146">
        <f>IF($A68="","",IF(COUNTBLANK('勤務表 (2)'!N$3:N18)=COUNTBLANK('勤務表 (2)'!N$3:N17),"",COUNTBLANK('勤務表 (2)'!N$3:N18)))</f>
        <v>14</v>
      </c>
      <c r="O68" s="146" t="str">
        <f>IF($A68="","",IF(COUNTBLANK('勤務表 (2)'!O$3:O18)=COUNTBLANK('勤務表 (2)'!O$3:O17),"",COUNTBLANK('勤務表 (2)'!O$3:O18)))</f>
        <v/>
      </c>
      <c r="P68" s="146" t="str">
        <f>IF($A68="","",IF(COUNTBLANK('勤務表 (2)'!P$3:P18)=COUNTBLANK('勤務表 (2)'!P$3:P17),"",COUNTBLANK('勤務表 (2)'!P$3:P18)))</f>
        <v/>
      </c>
      <c r="Q68" s="146">
        <f>IF($A68="","",IF(COUNTBLANK('勤務表 (2)'!Q$3:Q18)=COUNTBLANK('勤務表 (2)'!Q$3:Q17),"",COUNTBLANK('勤務表 (2)'!Q$3:Q18)))</f>
        <v>14</v>
      </c>
      <c r="R68" s="146">
        <f>IF($A68="","",IF(COUNTBLANK('勤務表 (2)'!R$3:R18)=COUNTBLANK('勤務表 (2)'!R$3:R17),"",COUNTBLANK('勤務表 (2)'!R$3:R18)))</f>
        <v>14</v>
      </c>
      <c r="S68" s="146">
        <f>IF($A68="","",IF(COUNTBLANK('勤務表 (2)'!S$3:S18)=COUNTBLANK('勤務表 (2)'!S$3:S17),"",COUNTBLANK('勤務表 (2)'!S$3:S18)))</f>
        <v>16</v>
      </c>
      <c r="T68" s="146">
        <f>IF($A68="","",IF(COUNTBLANK('勤務表 (2)'!T$3:T18)=COUNTBLANK('勤務表 (2)'!T$3:T17),"",COUNTBLANK('勤務表 (2)'!T$3:T18)))</f>
        <v>16</v>
      </c>
      <c r="U68" s="146">
        <f>IF($A68="","",IF(COUNTBLANK('勤務表 (2)'!U$3:U18)=COUNTBLANK('勤務表 (2)'!U$3:U17),"",COUNTBLANK('勤務表 (2)'!U$3:U18)))</f>
        <v>16</v>
      </c>
      <c r="V68" s="146" t="str">
        <f>IF($A68="","",IF(COUNTBLANK('勤務表 (2)'!V$3:V18)=COUNTBLANK('勤務表 (2)'!V$3:V17),"",COUNTBLANK('勤務表 (2)'!V$3:V18)))</f>
        <v/>
      </c>
      <c r="W68" s="146" t="str">
        <f>IF($A68="","",IF(COUNTBLANK('勤務表 (2)'!W$3:W18)=COUNTBLANK('勤務表 (2)'!W$3:W17),"",COUNTBLANK('勤務表 (2)'!W$3:W18)))</f>
        <v/>
      </c>
      <c r="X68" s="146">
        <f>IF($A68="","",IF(COUNTBLANK('勤務表 (2)'!X$3:X18)=COUNTBLANK('勤務表 (2)'!X$3:X17),"",COUNTBLANK('勤務表 (2)'!X$3:X18)))</f>
        <v>14</v>
      </c>
      <c r="Y68" s="146">
        <f>IF($A68="","",IF(COUNTBLANK('勤務表 (2)'!Y$3:Y18)=COUNTBLANK('勤務表 (2)'!Y$3:Y17),"",COUNTBLANK('勤務表 (2)'!Y$3:Y18)))</f>
        <v>14</v>
      </c>
      <c r="Z68" s="146">
        <f>IF($A68="","",IF(COUNTBLANK('勤務表 (2)'!Z$3:Z18)=COUNTBLANK('勤務表 (2)'!Z$3:Z17),"",COUNTBLANK('勤務表 (2)'!Z$3:Z18)))</f>
        <v>14</v>
      </c>
      <c r="AA68" s="146">
        <f>IF($A68="","",IF(COUNTBLANK('勤務表 (2)'!AA$3:AA18)=COUNTBLANK('勤務表 (2)'!AA$3:AA17),"",COUNTBLANK('勤務表 (2)'!AA$3:AA18)))</f>
        <v>15</v>
      </c>
      <c r="AB68" s="146">
        <f>IF($A68="","",IF(COUNTBLANK('勤務表 (2)'!AB$3:AB18)=COUNTBLANK('勤務表 (2)'!AB$3:AB17),"",COUNTBLANK('勤務表 (2)'!AB$3:AB18)))</f>
        <v>15</v>
      </c>
      <c r="AC68" s="146" t="str">
        <f>IF($A68="","",IF(COUNTBLANK('勤務表 (2)'!AC$3:AC18)=COUNTBLANK('勤務表 (2)'!AC$3:AC17),"",COUNTBLANK('勤務表 (2)'!AC$3:AC18)))</f>
        <v/>
      </c>
      <c r="AD68" s="146" t="str">
        <f>IF($A68="","",IF(COUNTBLANK('勤務表 (2)'!AD$3:AD18)=COUNTBLANK('勤務表 (2)'!AD$3:AD17),"",COUNTBLANK('勤務表 (2)'!AD$3:AD18)))</f>
        <v/>
      </c>
      <c r="AE68" s="146">
        <f>IF($A68="","",IF(COUNTBLANK('勤務表 (2)'!AE$3:AE18)=COUNTBLANK('勤務表 (2)'!AE$3:AE17),"",COUNTBLANK('勤務表 (2)'!AE$3:AE18)))</f>
        <v>15</v>
      </c>
      <c r="AF68" s="146">
        <f>IF($A68="","",IF(COUNTBLANK('勤務表 (2)'!AF$3:AF18)=COUNTBLANK('勤務表 (2)'!AF$3:AF17),"",COUNTBLANK('勤務表 (2)'!AF$3:AF18)))</f>
        <v>14</v>
      </c>
      <c r="AG68" s="146" t="str">
        <f>IF($A68="","",IF(COUNTBLANK('勤務表 (2)'!AG$3:AG18)=COUNTBLANK('勤務表 (2)'!AG$3:AG17),"",COUNTBLANK('勤務表 (2)'!AG$3:AG18)))</f>
        <v/>
      </c>
      <c r="AH68" s="144">
        <f>IF($A68="","",IF(COUNTBLANK('勤務表 (2)'!AH$3:AH18)=COUNTBLANK('勤務表 (2)'!AH$3:AH17),"",COUNTBLANK('勤務表 (2)'!AH$3:AH18)))</f>
        <v>16</v>
      </c>
    </row>
    <row r="69" spans="1:34" s="37" customFormat="1" ht="13.15" customHeight="1" x14ac:dyDescent="0.2">
      <c r="A69" s="142">
        <f>IFERROR(IF(A68+1&lt;=MAX('デイリーデータ (2)'!G:G),A68+1,""),"")</f>
        <v>17</v>
      </c>
      <c r="B69" s="143" t="str">
        <f t="shared" si="12"/>
        <v>103814</v>
      </c>
      <c r="C69" s="144" t="str">
        <f t="shared" si="13"/>
        <v>田村 能之</v>
      </c>
      <c r="D69" s="145">
        <f>IF($A69="","",IF(COUNTBLANK('勤務表 (2)'!D$3:D19)=COUNTBLANK('勤務表 (2)'!D$3:D18),"",COUNTBLANK('勤務表 (2)'!D$3:D19)))</f>
        <v>17</v>
      </c>
      <c r="E69" s="146">
        <f>IF($A69="","",IF(COUNTBLANK('勤務表 (2)'!E$3:E19)=COUNTBLANK('勤務表 (2)'!E$3:E18),"",COUNTBLANK('勤務表 (2)'!E$3:E19)))</f>
        <v>17</v>
      </c>
      <c r="F69" s="146">
        <f>IF($A69="","",IF(COUNTBLANK('勤務表 (2)'!F$3:F19)=COUNTBLANK('勤務表 (2)'!F$3:F18),"",COUNTBLANK('勤務表 (2)'!F$3:F19)))</f>
        <v>16</v>
      </c>
      <c r="G69" s="146">
        <f>IF($A69="","",IF(COUNTBLANK('勤務表 (2)'!G$3:G19)=COUNTBLANK('勤務表 (2)'!G$3:G18),"",COUNTBLANK('勤務表 (2)'!G$3:G19)))</f>
        <v>16</v>
      </c>
      <c r="H69" s="146" t="str">
        <f>IF($A69="","",IF(COUNTBLANK('勤務表 (2)'!H$3:H19)=COUNTBLANK('勤務表 (2)'!H$3:H18),"",COUNTBLANK('勤務表 (2)'!H$3:H19)))</f>
        <v/>
      </c>
      <c r="I69" s="146" t="str">
        <f>IF($A69="","",IF(COUNTBLANK('勤務表 (2)'!I$3:I19)=COUNTBLANK('勤務表 (2)'!I$3:I18),"",COUNTBLANK('勤務表 (2)'!I$3:I19)))</f>
        <v/>
      </c>
      <c r="J69" s="146" t="str">
        <f>IF($A69="","",IF(COUNTBLANK('勤務表 (2)'!J$3:J19)=COUNTBLANK('勤務表 (2)'!J$3:J18),"",COUNTBLANK('勤務表 (2)'!J$3:J19)))</f>
        <v/>
      </c>
      <c r="K69" s="146">
        <f>IF($A69="","",IF(COUNTBLANK('勤務表 (2)'!K$3:K19)=COUNTBLANK('勤務表 (2)'!K$3:K18),"",COUNTBLANK('勤務表 (2)'!K$3:K19)))</f>
        <v>15</v>
      </c>
      <c r="L69" s="146">
        <f>IF($A69="","",IF(COUNTBLANK('勤務表 (2)'!L$3:L19)=COUNTBLANK('勤務表 (2)'!L$3:L18),"",COUNTBLANK('勤務表 (2)'!L$3:L19)))</f>
        <v>15</v>
      </c>
      <c r="M69" s="146" t="str">
        <f>IF($A69="","",IF(COUNTBLANK('勤務表 (2)'!M$3:M19)=COUNTBLANK('勤務表 (2)'!M$3:M18),"",COUNTBLANK('勤務表 (2)'!M$3:M19)))</f>
        <v/>
      </c>
      <c r="N69" s="146" t="str">
        <f>IF($A69="","",IF(COUNTBLANK('勤務表 (2)'!N$3:N19)=COUNTBLANK('勤務表 (2)'!N$3:N18),"",COUNTBLANK('勤務表 (2)'!N$3:N19)))</f>
        <v/>
      </c>
      <c r="O69" s="146" t="str">
        <f>IF($A69="","",IF(COUNTBLANK('勤務表 (2)'!O$3:O19)=COUNTBLANK('勤務表 (2)'!O$3:O18),"",COUNTBLANK('勤務表 (2)'!O$3:O19)))</f>
        <v/>
      </c>
      <c r="P69" s="146" t="str">
        <f>IF($A69="","",IF(COUNTBLANK('勤務表 (2)'!P$3:P19)=COUNTBLANK('勤務表 (2)'!P$3:P18),"",COUNTBLANK('勤務表 (2)'!P$3:P19)))</f>
        <v/>
      </c>
      <c r="Q69" s="146">
        <f>IF($A69="","",IF(COUNTBLANK('勤務表 (2)'!Q$3:Q19)=COUNTBLANK('勤務表 (2)'!Q$3:Q18),"",COUNTBLANK('勤務表 (2)'!Q$3:Q19)))</f>
        <v>15</v>
      </c>
      <c r="R69" s="146">
        <f>IF($A69="","",IF(COUNTBLANK('勤務表 (2)'!R$3:R19)=COUNTBLANK('勤務表 (2)'!R$3:R18),"",COUNTBLANK('勤務表 (2)'!R$3:R19)))</f>
        <v>15</v>
      </c>
      <c r="S69" s="146">
        <f>IF($A69="","",IF(COUNTBLANK('勤務表 (2)'!S$3:S19)=COUNTBLANK('勤務表 (2)'!S$3:S18),"",COUNTBLANK('勤務表 (2)'!S$3:S19)))</f>
        <v>17</v>
      </c>
      <c r="T69" s="146">
        <f>IF($A69="","",IF(COUNTBLANK('勤務表 (2)'!T$3:T19)=COUNTBLANK('勤務表 (2)'!T$3:T18),"",COUNTBLANK('勤務表 (2)'!T$3:T19)))</f>
        <v>17</v>
      </c>
      <c r="U69" s="146" t="str">
        <f>IF($A69="","",IF(COUNTBLANK('勤務表 (2)'!U$3:U19)=COUNTBLANK('勤務表 (2)'!U$3:U18),"",COUNTBLANK('勤務表 (2)'!U$3:U19)))</f>
        <v/>
      </c>
      <c r="V69" s="146" t="str">
        <f>IF($A69="","",IF(COUNTBLANK('勤務表 (2)'!V$3:V19)=COUNTBLANK('勤務表 (2)'!V$3:V18),"",COUNTBLANK('勤務表 (2)'!V$3:V19)))</f>
        <v/>
      </c>
      <c r="W69" s="146" t="str">
        <f>IF($A69="","",IF(COUNTBLANK('勤務表 (2)'!W$3:W19)=COUNTBLANK('勤務表 (2)'!W$3:W18),"",COUNTBLANK('勤務表 (2)'!W$3:W19)))</f>
        <v/>
      </c>
      <c r="X69" s="146">
        <f>IF($A69="","",IF(COUNTBLANK('勤務表 (2)'!X$3:X19)=COUNTBLANK('勤務表 (2)'!X$3:X18),"",COUNTBLANK('勤務表 (2)'!X$3:X19)))</f>
        <v>15</v>
      </c>
      <c r="Y69" s="146">
        <f>IF($A69="","",IF(COUNTBLANK('勤務表 (2)'!Y$3:Y19)=COUNTBLANK('勤務表 (2)'!Y$3:Y18),"",COUNTBLANK('勤務表 (2)'!Y$3:Y19)))</f>
        <v>15</v>
      </c>
      <c r="Z69" s="146">
        <f>IF($A69="","",IF(COUNTBLANK('勤務表 (2)'!Z$3:Z19)=COUNTBLANK('勤務表 (2)'!Z$3:Z18),"",COUNTBLANK('勤務表 (2)'!Z$3:Z19)))</f>
        <v>15</v>
      </c>
      <c r="AA69" s="146">
        <f>IF($A69="","",IF(COUNTBLANK('勤務表 (2)'!AA$3:AA19)=COUNTBLANK('勤務表 (2)'!AA$3:AA18),"",COUNTBLANK('勤務表 (2)'!AA$3:AA19)))</f>
        <v>16</v>
      </c>
      <c r="AB69" s="146">
        <f>IF($A69="","",IF(COUNTBLANK('勤務表 (2)'!AB$3:AB19)=COUNTBLANK('勤務表 (2)'!AB$3:AB18),"",COUNTBLANK('勤務表 (2)'!AB$3:AB19)))</f>
        <v>16</v>
      </c>
      <c r="AC69" s="146" t="str">
        <f>IF($A69="","",IF(COUNTBLANK('勤務表 (2)'!AC$3:AC19)=COUNTBLANK('勤務表 (2)'!AC$3:AC18),"",COUNTBLANK('勤務表 (2)'!AC$3:AC19)))</f>
        <v/>
      </c>
      <c r="AD69" s="146" t="str">
        <f>IF($A69="","",IF(COUNTBLANK('勤務表 (2)'!AD$3:AD19)=COUNTBLANK('勤務表 (2)'!AD$3:AD18),"",COUNTBLANK('勤務表 (2)'!AD$3:AD19)))</f>
        <v/>
      </c>
      <c r="AE69" s="146">
        <f>IF($A69="","",IF(COUNTBLANK('勤務表 (2)'!AE$3:AE19)=COUNTBLANK('勤務表 (2)'!AE$3:AE18),"",COUNTBLANK('勤務表 (2)'!AE$3:AE19)))</f>
        <v>16</v>
      </c>
      <c r="AF69" s="146" t="str">
        <f>IF($A69="","",IF(COUNTBLANK('勤務表 (2)'!AF$3:AF19)=COUNTBLANK('勤務表 (2)'!AF$3:AF18),"",COUNTBLANK('勤務表 (2)'!AF$3:AF19)))</f>
        <v/>
      </c>
      <c r="AG69" s="146" t="str">
        <f>IF($A69="","",IF(COUNTBLANK('勤務表 (2)'!AG$3:AG19)=COUNTBLANK('勤務表 (2)'!AG$3:AG18),"",COUNTBLANK('勤務表 (2)'!AG$3:AG19)))</f>
        <v/>
      </c>
      <c r="AH69" s="144">
        <f>IF($A69="","",IF(COUNTBLANK('勤務表 (2)'!AH$3:AH19)=COUNTBLANK('勤務表 (2)'!AH$3:AH18),"",COUNTBLANK('勤務表 (2)'!AH$3:AH19)))</f>
        <v>17</v>
      </c>
    </row>
    <row r="70" spans="1:34" s="37" customFormat="1" ht="13.15" customHeight="1" x14ac:dyDescent="0.2">
      <c r="A70" s="142">
        <f>IFERROR(IF(A69+1&lt;=MAX('デイリーデータ (2)'!G:G),A69+1,""),"")</f>
        <v>18</v>
      </c>
      <c r="B70" s="143" t="str">
        <f t="shared" si="12"/>
        <v>109997</v>
      </c>
      <c r="C70" s="144" t="str">
        <f t="shared" si="13"/>
        <v>庵 緋沙子</v>
      </c>
      <c r="D70" s="145">
        <f>IF($A70="","",IF(COUNTBLANK('勤務表 (2)'!D$3:D20)=COUNTBLANK('勤務表 (2)'!D$3:D19),"",COUNTBLANK('勤務表 (2)'!D$3:D20)))</f>
        <v>18</v>
      </c>
      <c r="E70" s="146">
        <f>IF($A70="","",IF(COUNTBLANK('勤務表 (2)'!E$3:E20)=COUNTBLANK('勤務表 (2)'!E$3:E19),"",COUNTBLANK('勤務表 (2)'!E$3:E20)))</f>
        <v>18</v>
      </c>
      <c r="F70" s="146">
        <f>IF($A70="","",IF(COUNTBLANK('勤務表 (2)'!F$3:F20)=COUNTBLANK('勤務表 (2)'!F$3:F19),"",COUNTBLANK('勤務表 (2)'!F$3:F20)))</f>
        <v>17</v>
      </c>
      <c r="G70" s="146">
        <f>IF($A70="","",IF(COUNTBLANK('勤務表 (2)'!G$3:G20)=COUNTBLANK('勤務表 (2)'!G$3:G19),"",COUNTBLANK('勤務表 (2)'!G$3:G20)))</f>
        <v>17</v>
      </c>
      <c r="H70" s="146" t="str">
        <f>IF($A70="","",IF(COUNTBLANK('勤務表 (2)'!H$3:H20)=COUNTBLANK('勤務表 (2)'!H$3:H19),"",COUNTBLANK('勤務表 (2)'!H$3:H20)))</f>
        <v/>
      </c>
      <c r="I70" s="146" t="str">
        <f>IF($A70="","",IF(COUNTBLANK('勤務表 (2)'!I$3:I20)=COUNTBLANK('勤務表 (2)'!I$3:I19),"",COUNTBLANK('勤務表 (2)'!I$3:I20)))</f>
        <v/>
      </c>
      <c r="J70" s="146" t="str">
        <f>IF($A70="","",IF(COUNTBLANK('勤務表 (2)'!J$3:J20)=COUNTBLANK('勤務表 (2)'!J$3:J19),"",COUNTBLANK('勤務表 (2)'!J$3:J20)))</f>
        <v/>
      </c>
      <c r="K70" s="146" t="str">
        <f>IF($A70="","",IF(COUNTBLANK('勤務表 (2)'!K$3:K20)=COUNTBLANK('勤務表 (2)'!K$3:K19),"",COUNTBLANK('勤務表 (2)'!K$3:K20)))</f>
        <v/>
      </c>
      <c r="L70" s="146">
        <f>IF($A70="","",IF(COUNTBLANK('勤務表 (2)'!L$3:L20)=COUNTBLANK('勤務表 (2)'!L$3:L19),"",COUNTBLANK('勤務表 (2)'!L$3:L20)))</f>
        <v>16</v>
      </c>
      <c r="M70" s="146">
        <f>IF($A70="","",IF(COUNTBLANK('勤務表 (2)'!M$3:M20)=COUNTBLANK('勤務表 (2)'!M$3:M19),"",COUNTBLANK('勤務表 (2)'!M$3:M20)))</f>
        <v>15</v>
      </c>
      <c r="N70" s="146">
        <f>IF($A70="","",IF(COUNTBLANK('勤務表 (2)'!N$3:N20)=COUNTBLANK('勤務表 (2)'!N$3:N19),"",COUNTBLANK('勤務表 (2)'!N$3:N20)))</f>
        <v>15</v>
      </c>
      <c r="O70" s="146" t="str">
        <f>IF($A70="","",IF(COUNTBLANK('勤務表 (2)'!O$3:O20)=COUNTBLANK('勤務表 (2)'!O$3:O19),"",COUNTBLANK('勤務表 (2)'!O$3:O20)))</f>
        <v/>
      </c>
      <c r="P70" s="146" t="str">
        <f>IF($A70="","",IF(COUNTBLANK('勤務表 (2)'!P$3:P20)=COUNTBLANK('勤務表 (2)'!P$3:P19),"",COUNTBLANK('勤務表 (2)'!P$3:P20)))</f>
        <v/>
      </c>
      <c r="Q70" s="146" t="str">
        <f>IF($A70="","",IF(COUNTBLANK('勤務表 (2)'!Q$3:Q20)=COUNTBLANK('勤務表 (2)'!Q$3:Q19),"",COUNTBLANK('勤務表 (2)'!Q$3:Q20)))</f>
        <v/>
      </c>
      <c r="R70" s="146">
        <f>IF($A70="","",IF(COUNTBLANK('勤務表 (2)'!R$3:R20)=COUNTBLANK('勤務表 (2)'!R$3:R19),"",COUNTBLANK('勤務表 (2)'!R$3:R20)))</f>
        <v>16</v>
      </c>
      <c r="S70" s="146">
        <f>IF($A70="","",IF(COUNTBLANK('勤務表 (2)'!S$3:S20)=COUNTBLANK('勤務表 (2)'!S$3:S19),"",COUNTBLANK('勤務表 (2)'!S$3:S20)))</f>
        <v>18</v>
      </c>
      <c r="T70" s="146">
        <f>IF($A70="","",IF(COUNTBLANK('勤務表 (2)'!T$3:T20)=COUNTBLANK('勤務表 (2)'!T$3:T19),"",COUNTBLANK('勤務表 (2)'!T$3:T20)))</f>
        <v>18</v>
      </c>
      <c r="U70" s="146">
        <f>IF($A70="","",IF(COUNTBLANK('勤務表 (2)'!U$3:U20)=COUNTBLANK('勤務表 (2)'!U$3:U19),"",COUNTBLANK('勤務表 (2)'!U$3:U20)))</f>
        <v>17</v>
      </c>
      <c r="V70" s="146" t="str">
        <f>IF($A70="","",IF(COUNTBLANK('勤務表 (2)'!V$3:V20)=COUNTBLANK('勤務表 (2)'!V$3:V19),"",COUNTBLANK('勤務表 (2)'!V$3:V20)))</f>
        <v/>
      </c>
      <c r="W70" s="146" t="str">
        <f>IF($A70="","",IF(COUNTBLANK('勤務表 (2)'!W$3:W20)=COUNTBLANK('勤務表 (2)'!W$3:W19),"",COUNTBLANK('勤務表 (2)'!W$3:W20)))</f>
        <v/>
      </c>
      <c r="X70" s="146" t="str">
        <f>IF($A70="","",IF(COUNTBLANK('勤務表 (2)'!X$3:X20)=COUNTBLANK('勤務表 (2)'!X$3:X19),"",COUNTBLANK('勤務表 (2)'!X$3:X20)))</f>
        <v/>
      </c>
      <c r="Y70" s="146" t="str">
        <f>IF($A70="","",IF(COUNTBLANK('勤務表 (2)'!Y$3:Y20)=COUNTBLANK('勤務表 (2)'!Y$3:Y19),"",COUNTBLANK('勤務表 (2)'!Y$3:Y20)))</f>
        <v/>
      </c>
      <c r="Z70" s="146">
        <f>IF($A70="","",IF(COUNTBLANK('勤務表 (2)'!Z$3:Z20)=COUNTBLANK('勤務表 (2)'!Z$3:Z19),"",COUNTBLANK('勤務表 (2)'!Z$3:Z20)))</f>
        <v>16</v>
      </c>
      <c r="AA70" s="146">
        <f>IF($A70="","",IF(COUNTBLANK('勤務表 (2)'!AA$3:AA20)=COUNTBLANK('勤務表 (2)'!AA$3:AA19),"",COUNTBLANK('勤務表 (2)'!AA$3:AA20)))</f>
        <v>17</v>
      </c>
      <c r="AB70" s="146">
        <f>IF($A70="","",IF(COUNTBLANK('勤務表 (2)'!AB$3:AB20)=COUNTBLANK('勤務表 (2)'!AB$3:AB19),"",COUNTBLANK('勤務表 (2)'!AB$3:AB20)))</f>
        <v>17</v>
      </c>
      <c r="AC70" s="146" t="str">
        <f>IF($A70="","",IF(COUNTBLANK('勤務表 (2)'!AC$3:AC20)=COUNTBLANK('勤務表 (2)'!AC$3:AC19),"",COUNTBLANK('勤務表 (2)'!AC$3:AC20)))</f>
        <v/>
      </c>
      <c r="AD70" s="146" t="str">
        <f>IF($A70="","",IF(COUNTBLANK('勤務表 (2)'!AD$3:AD20)=COUNTBLANK('勤務表 (2)'!AD$3:AD19),"",COUNTBLANK('勤務表 (2)'!AD$3:AD20)))</f>
        <v/>
      </c>
      <c r="AE70" s="146">
        <f>IF($A70="","",IF(COUNTBLANK('勤務表 (2)'!AE$3:AE20)=COUNTBLANK('勤務表 (2)'!AE$3:AE19),"",COUNTBLANK('勤務表 (2)'!AE$3:AE20)))</f>
        <v>17</v>
      </c>
      <c r="AF70" s="146">
        <f>IF($A70="","",IF(COUNTBLANK('勤務表 (2)'!AF$3:AF20)=COUNTBLANK('勤務表 (2)'!AF$3:AF19),"",COUNTBLANK('勤務表 (2)'!AF$3:AF20)))</f>
        <v>15</v>
      </c>
      <c r="AG70" s="146">
        <f>IF($A70="","",IF(COUNTBLANK('勤務表 (2)'!AG$3:AG20)=COUNTBLANK('勤務表 (2)'!AG$3:AG19),"",COUNTBLANK('勤務表 (2)'!AG$3:AG20)))</f>
        <v>15</v>
      </c>
      <c r="AH70" s="144">
        <f>IF($A70="","",IF(COUNTBLANK('勤務表 (2)'!AH$3:AH20)=COUNTBLANK('勤務表 (2)'!AH$3:AH19),"",COUNTBLANK('勤務表 (2)'!AH$3:AH20)))</f>
        <v>18</v>
      </c>
    </row>
    <row r="71" spans="1:34" s="37" customFormat="1" ht="13.15" customHeight="1" x14ac:dyDescent="0.2">
      <c r="A71" s="142">
        <f>IFERROR(IF(A70+1&lt;=MAX('デイリーデータ (2)'!G:G),A70+1,""),"")</f>
        <v>19</v>
      </c>
      <c r="B71" s="143" t="str">
        <f t="shared" si="12"/>
        <v>79269</v>
      </c>
      <c r="C71" s="144" t="str">
        <f t="shared" si="13"/>
        <v>冨田 紗詠子</v>
      </c>
      <c r="D71" s="145">
        <f>IF($A71="","",IF(COUNTBLANK('勤務表 (2)'!D$3:D21)=COUNTBLANK('勤務表 (2)'!D$3:D20),"",COUNTBLANK('勤務表 (2)'!D$3:D21)))</f>
        <v>19</v>
      </c>
      <c r="E71" s="146">
        <f>IF($A71="","",IF(COUNTBLANK('勤務表 (2)'!E$3:E21)=COUNTBLANK('勤務表 (2)'!E$3:E20),"",COUNTBLANK('勤務表 (2)'!E$3:E21)))</f>
        <v>19</v>
      </c>
      <c r="F71" s="146">
        <f>IF($A71="","",IF(COUNTBLANK('勤務表 (2)'!F$3:F21)=COUNTBLANK('勤務表 (2)'!F$3:F20),"",COUNTBLANK('勤務表 (2)'!F$3:F21)))</f>
        <v>18</v>
      </c>
      <c r="G71" s="146">
        <f>IF($A71="","",IF(COUNTBLANK('勤務表 (2)'!G$3:G21)=COUNTBLANK('勤務表 (2)'!G$3:G20),"",COUNTBLANK('勤務表 (2)'!G$3:G21)))</f>
        <v>18</v>
      </c>
      <c r="H71" s="146" t="str">
        <f>IF($A71="","",IF(COUNTBLANK('勤務表 (2)'!H$3:H21)=COUNTBLANK('勤務表 (2)'!H$3:H20),"",COUNTBLANK('勤務表 (2)'!H$3:H21)))</f>
        <v/>
      </c>
      <c r="I71" s="146" t="str">
        <f>IF($A71="","",IF(COUNTBLANK('勤務表 (2)'!I$3:I21)=COUNTBLANK('勤務表 (2)'!I$3:I20),"",COUNTBLANK('勤務表 (2)'!I$3:I21)))</f>
        <v/>
      </c>
      <c r="J71" s="146">
        <f>IF($A71="","",IF(COUNTBLANK('勤務表 (2)'!J$3:J21)=COUNTBLANK('勤務表 (2)'!J$3:J20),"",COUNTBLANK('勤務表 (2)'!J$3:J21)))</f>
        <v>15</v>
      </c>
      <c r="K71" s="146">
        <f>IF($A71="","",IF(COUNTBLANK('勤務表 (2)'!K$3:K21)=COUNTBLANK('勤務表 (2)'!K$3:K20),"",COUNTBLANK('勤務表 (2)'!K$3:K21)))</f>
        <v>16</v>
      </c>
      <c r="L71" s="146">
        <f>IF($A71="","",IF(COUNTBLANK('勤務表 (2)'!L$3:L21)=COUNTBLANK('勤務表 (2)'!L$3:L20),"",COUNTBLANK('勤務表 (2)'!L$3:L21)))</f>
        <v>17</v>
      </c>
      <c r="M71" s="146">
        <f>IF($A71="","",IF(COUNTBLANK('勤務表 (2)'!M$3:M21)=COUNTBLANK('勤務表 (2)'!M$3:M20),"",COUNTBLANK('勤務表 (2)'!M$3:M21)))</f>
        <v>16</v>
      </c>
      <c r="N71" s="146">
        <f>IF($A71="","",IF(COUNTBLANK('勤務表 (2)'!N$3:N21)=COUNTBLANK('勤務表 (2)'!N$3:N20),"",COUNTBLANK('勤務表 (2)'!N$3:N21)))</f>
        <v>16</v>
      </c>
      <c r="O71" s="146" t="str">
        <f>IF($A71="","",IF(COUNTBLANK('勤務表 (2)'!O$3:O21)=COUNTBLANK('勤務表 (2)'!O$3:O20),"",COUNTBLANK('勤務表 (2)'!O$3:O21)))</f>
        <v/>
      </c>
      <c r="P71" s="146" t="str">
        <f>IF($A71="","",IF(COUNTBLANK('勤務表 (2)'!P$3:P21)=COUNTBLANK('勤務表 (2)'!P$3:P20),"",COUNTBLANK('勤務表 (2)'!P$3:P21)))</f>
        <v/>
      </c>
      <c r="Q71" s="146">
        <f>IF($A71="","",IF(COUNTBLANK('勤務表 (2)'!Q$3:Q21)=COUNTBLANK('勤務表 (2)'!Q$3:Q20),"",COUNTBLANK('勤務表 (2)'!Q$3:Q21)))</f>
        <v>16</v>
      </c>
      <c r="R71" s="146">
        <f>IF($A71="","",IF(COUNTBLANK('勤務表 (2)'!R$3:R21)=COUNTBLANK('勤務表 (2)'!R$3:R20),"",COUNTBLANK('勤務表 (2)'!R$3:R21)))</f>
        <v>17</v>
      </c>
      <c r="S71" s="146">
        <f>IF($A71="","",IF(COUNTBLANK('勤務表 (2)'!S$3:S21)=COUNTBLANK('勤務表 (2)'!S$3:S20),"",COUNTBLANK('勤務表 (2)'!S$3:S21)))</f>
        <v>19</v>
      </c>
      <c r="T71" s="146">
        <f>IF($A71="","",IF(COUNTBLANK('勤務表 (2)'!T$3:T21)=COUNTBLANK('勤務表 (2)'!T$3:T20),"",COUNTBLANK('勤務表 (2)'!T$3:T21)))</f>
        <v>19</v>
      </c>
      <c r="U71" s="146">
        <f>IF($A71="","",IF(COUNTBLANK('勤務表 (2)'!U$3:U21)=COUNTBLANK('勤務表 (2)'!U$3:U20),"",COUNTBLANK('勤務表 (2)'!U$3:U21)))</f>
        <v>18</v>
      </c>
      <c r="V71" s="146" t="str">
        <f>IF($A71="","",IF(COUNTBLANK('勤務表 (2)'!V$3:V21)=COUNTBLANK('勤務表 (2)'!V$3:V20),"",COUNTBLANK('勤務表 (2)'!V$3:V21)))</f>
        <v/>
      </c>
      <c r="W71" s="146" t="str">
        <f>IF($A71="","",IF(COUNTBLANK('勤務表 (2)'!W$3:W21)=COUNTBLANK('勤務表 (2)'!W$3:W20),"",COUNTBLANK('勤務表 (2)'!W$3:W21)))</f>
        <v/>
      </c>
      <c r="X71" s="146">
        <f>IF($A71="","",IF(COUNTBLANK('勤務表 (2)'!X$3:X21)=COUNTBLANK('勤務表 (2)'!X$3:X20),"",COUNTBLANK('勤務表 (2)'!X$3:X21)))</f>
        <v>16</v>
      </c>
      <c r="Y71" s="146">
        <f>IF($A71="","",IF(COUNTBLANK('勤務表 (2)'!Y$3:Y21)=COUNTBLANK('勤務表 (2)'!Y$3:Y20),"",COUNTBLANK('勤務表 (2)'!Y$3:Y21)))</f>
        <v>16</v>
      </c>
      <c r="Z71" s="146">
        <f>IF($A71="","",IF(COUNTBLANK('勤務表 (2)'!Z$3:Z21)=COUNTBLANK('勤務表 (2)'!Z$3:Z20),"",COUNTBLANK('勤務表 (2)'!Z$3:Z21)))</f>
        <v>17</v>
      </c>
      <c r="AA71" s="146">
        <f>IF($A71="","",IF(COUNTBLANK('勤務表 (2)'!AA$3:AA21)=COUNTBLANK('勤務表 (2)'!AA$3:AA20),"",COUNTBLANK('勤務表 (2)'!AA$3:AA21)))</f>
        <v>18</v>
      </c>
      <c r="AB71" s="146">
        <f>IF($A71="","",IF(COUNTBLANK('勤務表 (2)'!AB$3:AB21)=COUNTBLANK('勤務表 (2)'!AB$3:AB20),"",COUNTBLANK('勤務表 (2)'!AB$3:AB21)))</f>
        <v>18</v>
      </c>
      <c r="AC71" s="146" t="str">
        <f>IF($A71="","",IF(COUNTBLANK('勤務表 (2)'!AC$3:AC21)=COUNTBLANK('勤務表 (2)'!AC$3:AC20),"",COUNTBLANK('勤務表 (2)'!AC$3:AC21)))</f>
        <v/>
      </c>
      <c r="AD71" s="146" t="str">
        <f>IF($A71="","",IF(COUNTBLANK('勤務表 (2)'!AD$3:AD21)=COUNTBLANK('勤務表 (2)'!AD$3:AD20),"",COUNTBLANK('勤務表 (2)'!AD$3:AD21)))</f>
        <v/>
      </c>
      <c r="AE71" s="146">
        <f>IF($A71="","",IF(COUNTBLANK('勤務表 (2)'!AE$3:AE21)=COUNTBLANK('勤務表 (2)'!AE$3:AE20),"",COUNTBLANK('勤務表 (2)'!AE$3:AE21)))</f>
        <v>18</v>
      </c>
      <c r="AF71" s="146">
        <f>IF($A71="","",IF(COUNTBLANK('勤務表 (2)'!AF$3:AF21)=COUNTBLANK('勤務表 (2)'!AF$3:AF20),"",COUNTBLANK('勤務表 (2)'!AF$3:AF21)))</f>
        <v>16</v>
      </c>
      <c r="AG71" s="146">
        <f>IF($A71="","",IF(COUNTBLANK('勤務表 (2)'!AG$3:AG21)=COUNTBLANK('勤務表 (2)'!AG$3:AG20),"",COUNTBLANK('勤務表 (2)'!AG$3:AG21)))</f>
        <v>16</v>
      </c>
      <c r="AH71" s="144">
        <f>IF($A71="","",IF(COUNTBLANK('勤務表 (2)'!AH$3:AH21)=COUNTBLANK('勤務表 (2)'!AH$3:AH20),"",COUNTBLANK('勤務表 (2)'!AH$3:AH21)))</f>
        <v>19</v>
      </c>
    </row>
    <row r="72" spans="1:34" s="37" customFormat="1" ht="13.15" customHeight="1" x14ac:dyDescent="0.2">
      <c r="A72" s="142">
        <f>IFERROR(IF(A71+1&lt;=MAX('デイリーデータ (2)'!G:G),A71+1,""),"")</f>
        <v>20</v>
      </c>
      <c r="B72" s="143" t="str">
        <f t="shared" si="12"/>
        <v>88777</v>
      </c>
      <c r="C72" s="144" t="str">
        <f t="shared" si="13"/>
        <v>黒田 奈菜子</v>
      </c>
      <c r="D72" s="145">
        <f>IF($A72="","",IF(COUNTBLANK('勤務表 (2)'!D$3:D22)=COUNTBLANK('勤務表 (2)'!D$3:D21),"",COUNTBLANK('勤務表 (2)'!D$3:D22)))</f>
        <v>20</v>
      </c>
      <c r="E72" s="146">
        <f>IF($A72="","",IF(COUNTBLANK('勤務表 (2)'!E$3:E22)=COUNTBLANK('勤務表 (2)'!E$3:E21),"",COUNTBLANK('勤務表 (2)'!E$3:E22)))</f>
        <v>20</v>
      </c>
      <c r="F72" s="146">
        <f>IF($A72="","",IF(COUNTBLANK('勤務表 (2)'!F$3:F22)=COUNTBLANK('勤務表 (2)'!F$3:F21),"",COUNTBLANK('勤務表 (2)'!F$3:F22)))</f>
        <v>19</v>
      </c>
      <c r="G72" s="146">
        <f>IF($A72="","",IF(COUNTBLANK('勤務表 (2)'!G$3:G22)=COUNTBLANK('勤務表 (2)'!G$3:G21),"",COUNTBLANK('勤務表 (2)'!G$3:G22)))</f>
        <v>19</v>
      </c>
      <c r="H72" s="146" t="str">
        <f>IF($A72="","",IF(COUNTBLANK('勤務表 (2)'!H$3:H22)=COUNTBLANK('勤務表 (2)'!H$3:H21),"",COUNTBLANK('勤務表 (2)'!H$3:H22)))</f>
        <v/>
      </c>
      <c r="I72" s="146" t="str">
        <f>IF($A72="","",IF(COUNTBLANK('勤務表 (2)'!I$3:I22)=COUNTBLANK('勤務表 (2)'!I$3:I21),"",COUNTBLANK('勤務表 (2)'!I$3:I22)))</f>
        <v/>
      </c>
      <c r="J72" s="146">
        <f>IF($A72="","",IF(COUNTBLANK('勤務表 (2)'!J$3:J22)=COUNTBLANK('勤務表 (2)'!J$3:J21),"",COUNTBLANK('勤務表 (2)'!J$3:J22)))</f>
        <v>16</v>
      </c>
      <c r="K72" s="146">
        <f>IF($A72="","",IF(COUNTBLANK('勤務表 (2)'!K$3:K22)=COUNTBLANK('勤務表 (2)'!K$3:K21),"",COUNTBLANK('勤務表 (2)'!K$3:K22)))</f>
        <v>17</v>
      </c>
      <c r="L72" s="146">
        <f>IF($A72="","",IF(COUNTBLANK('勤務表 (2)'!L$3:L22)=COUNTBLANK('勤務表 (2)'!L$3:L21),"",COUNTBLANK('勤務表 (2)'!L$3:L22)))</f>
        <v>18</v>
      </c>
      <c r="M72" s="146">
        <f>IF($A72="","",IF(COUNTBLANK('勤務表 (2)'!M$3:M22)=COUNTBLANK('勤務表 (2)'!M$3:M21),"",COUNTBLANK('勤務表 (2)'!M$3:M22)))</f>
        <v>17</v>
      </c>
      <c r="N72" s="146">
        <f>IF($A72="","",IF(COUNTBLANK('勤務表 (2)'!N$3:N22)=COUNTBLANK('勤務表 (2)'!N$3:N21),"",COUNTBLANK('勤務表 (2)'!N$3:N22)))</f>
        <v>17</v>
      </c>
      <c r="O72" s="146" t="str">
        <f>IF($A72="","",IF(COUNTBLANK('勤務表 (2)'!O$3:O22)=COUNTBLANK('勤務表 (2)'!O$3:O21),"",COUNTBLANK('勤務表 (2)'!O$3:O22)))</f>
        <v/>
      </c>
      <c r="P72" s="146" t="str">
        <f>IF($A72="","",IF(COUNTBLANK('勤務表 (2)'!P$3:P22)=COUNTBLANK('勤務表 (2)'!P$3:P21),"",COUNTBLANK('勤務表 (2)'!P$3:P22)))</f>
        <v/>
      </c>
      <c r="Q72" s="146">
        <f>IF($A72="","",IF(COUNTBLANK('勤務表 (2)'!Q$3:Q22)=COUNTBLANK('勤務表 (2)'!Q$3:Q21),"",COUNTBLANK('勤務表 (2)'!Q$3:Q22)))</f>
        <v>17</v>
      </c>
      <c r="R72" s="146">
        <f>IF($A72="","",IF(COUNTBLANK('勤務表 (2)'!R$3:R22)=COUNTBLANK('勤務表 (2)'!R$3:R21),"",COUNTBLANK('勤務表 (2)'!R$3:R22)))</f>
        <v>18</v>
      </c>
      <c r="S72" s="146">
        <f>IF($A72="","",IF(COUNTBLANK('勤務表 (2)'!S$3:S22)=COUNTBLANK('勤務表 (2)'!S$3:S21),"",COUNTBLANK('勤務表 (2)'!S$3:S22)))</f>
        <v>20</v>
      </c>
      <c r="T72" s="146">
        <f>IF($A72="","",IF(COUNTBLANK('勤務表 (2)'!T$3:T22)=COUNTBLANK('勤務表 (2)'!T$3:T21),"",COUNTBLANK('勤務表 (2)'!T$3:T22)))</f>
        <v>20</v>
      </c>
      <c r="U72" s="146">
        <f>IF($A72="","",IF(COUNTBLANK('勤務表 (2)'!U$3:U22)=COUNTBLANK('勤務表 (2)'!U$3:U21),"",COUNTBLANK('勤務表 (2)'!U$3:U22)))</f>
        <v>19</v>
      </c>
      <c r="V72" s="146" t="str">
        <f>IF($A72="","",IF(COUNTBLANK('勤務表 (2)'!V$3:V22)=COUNTBLANK('勤務表 (2)'!V$3:V21),"",COUNTBLANK('勤務表 (2)'!V$3:V22)))</f>
        <v/>
      </c>
      <c r="W72" s="146" t="str">
        <f>IF($A72="","",IF(COUNTBLANK('勤務表 (2)'!W$3:W22)=COUNTBLANK('勤務表 (2)'!W$3:W21),"",COUNTBLANK('勤務表 (2)'!W$3:W22)))</f>
        <v/>
      </c>
      <c r="X72" s="146">
        <f>IF($A72="","",IF(COUNTBLANK('勤務表 (2)'!X$3:X22)=COUNTBLANK('勤務表 (2)'!X$3:X21),"",COUNTBLANK('勤務表 (2)'!X$3:X22)))</f>
        <v>17</v>
      </c>
      <c r="Y72" s="146">
        <f>IF($A72="","",IF(COUNTBLANK('勤務表 (2)'!Y$3:Y22)=COUNTBLANK('勤務表 (2)'!Y$3:Y21),"",COUNTBLANK('勤務表 (2)'!Y$3:Y22)))</f>
        <v>17</v>
      </c>
      <c r="Z72" s="146">
        <f>IF($A72="","",IF(COUNTBLANK('勤務表 (2)'!Z$3:Z22)=COUNTBLANK('勤務表 (2)'!Z$3:Z21),"",COUNTBLANK('勤務表 (2)'!Z$3:Z22)))</f>
        <v>18</v>
      </c>
      <c r="AA72" s="146">
        <f>IF($A72="","",IF(COUNTBLANK('勤務表 (2)'!AA$3:AA22)=COUNTBLANK('勤務表 (2)'!AA$3:AA21),"",COUNTBLANK('勤務表 (2)'!AA$3:AA22)))</f>
        <v>19</v>
      </c>
      <c r="AB72" s="146">
        <f>IF($A72="","",IF(COUNTBLANK('勤務表 (2)'!AB$3:AB22)=COUNTBLANK('勤務表 (2)'!AB$3:AB21),"",COUNTBLANK('勤務表 (2)'!AB$3:AB22)))</f>
        <v>19</v>
      </c>
      <c r="AC72" s="146" t="str">
        <f>IF($A72="","",IF(COUNTBLANK('勤務表 (2)'!AC$3:AC22)=COUNTBLANK('勤務表 (2)'!AC$3:AC21),"",COUNTBLANK('勤務表 (2)'!AC$3:AC22)))</f>
        <v/>
      </c>
      <c r="AD72" s="146" t="str">
        <f>IF($A72="","",IF(COUNTBLANK('勤務表 (2)'!AD$3:AD22)=COUNTBLANK('勤務表 (2)'!AD$3:AD21),"",COUNTBLANK('勤務表 (2)'!AD$3:AD22)))</f>
        <v/>
      </c>
      <c r="AE72" s="146">
        <f>IF($A72="","",IF(COUNTBLANK('勤務表 (2)'!AE$3:AE22)=COUNTBLANK('勤務表 (2)'!AE$3:AE21),"",COUNTBLANK('勤務表 (2)'!AE$3:AE22)))</f>
        <v>19</v>
      </c>
      <c r="AF72" s="146">
        <f>IF($A72="","",IF(COUNTBLANK('勤務表 (2)'!AF$3:AF22)=COUNTBLANK('勤務表 (2)'!AF$3:AF21),"",COUNTBLANK('勤務表 (2)'!AF$3:AF22)))</f>
        <v>17</v>
      </c>
      <c r="AG72" s="146">
        <f>IF($A72="","",IF(COUNTBLANK('勤務表 (2)'!AG$3:AG22)=COUNTBLANK('勤務表 (2)'!AG$3:AG21),"",COUNTBLANK('勤務表 (2)'!AG$3:AG22)))</f>
        <v>17</v>
      </c>
      <c r="AH72" s="144">
        <f>IF($A72="","",IF(COUNTBLANK('勤務表 (2)'!AH$3:AH22)=COUNTBLANK('勤務表 (2)'!AH$3:AH21),"",COUNTBLANK('勤務表 (2)'!AH$3:AH22)))</f>
        <v>20</v>
      </c>
    </row>
    <row r="73" spans="1:34" s="37" customFormat="1" ht="13.15" customHeight="1" x14ac:dyDescent="0.2">
      <c r="A73" s="142">
        <f>IFERROR(IF(A72+1&lt;=MAX('デイリーデータ (2)'!G:G),A72+1,""),"")</f>
        <v>21</v>
      </c>
      <c r="B73" s="143" t="str">
        <f t="shared" si="12"/>
        <v>94908</v>
      </c>
      <c r="C73" s="144" t="str">
        <f t="shared" si="13"/>
        <v>長迫 千寛</v>
      </c>
      <c r="D73" s="145">
        <f>IF($A73="","",IF(COUNTBLANK('勤務表 (2)'!D$3:D23)=COUNTBLANK('勤務表 (2)'!D$3:D22),"",COUNTBLANK('勤務表 (2)'!D$3:D23)))</f>
        <v>21</v>
      </c>
      <c r="E73" s="146">
        <f>IF($A73="","",IF(COUNTBLANK('勤務表 (2)'!E$3:E23)=COUNTBLANK('勤務表 (2)'!E$3:E22),"",COUNTBLANK('勤務表 (2)'!E$3:E23)))</f>
        <v>21</v>
      </c>
      <c r="F73" s="146">
        <f>IF($A73="","",IF(COUNTBLANK('勤務表 (2)'!F$3:F23)=COUNTBLANK('勤務表 (2)'!F$3:F22),"",COUNTBLANK('勤務表 (2)'!F$3:F23)))</f>
        <v>20</v>
      </c>
      <c r="G73" s="146">
        <f>IF($A73="","",IF(COUNTBLANK('勤務表 (2)'!G$3:G23)=COUNTBLANK('勤務表 (2)'!G$3:G22),"",COUNTBLANK('勤務表 (2)'!G$3:G23)))</f>
        <v>20</v>
      </c>
      <c r="H73" s="146" t="str">
        <f>IF($A73="","",IF(COUNTBLANK('勤務表 (2)'!H$3:H23)=COUNTBLANK('勤務表 (2)'!H$3:H22),"",COUNTBLANK('勤務表 (2)'!H$3:H23)))</f>
        <v/>
      </c>
      <c r="I73" s="146" t="str">
        <f>IF($A73="","",IF(COUNTBLANK('勤務表 (2)'!I$3:I23)=COUNTBLANK('勤務表 (2)'!I$3:I22),"",COUNTBLANK('勤務表 (2)'!I$3:I23)))</f>
        <v/>
      </c>
      <c r="J73" s="146">
        <f>IF($A73="","",IF(COUNTBLANK('勤務表 (2)'!J$3:J23)=COUNTBLANK('勤務表 (2)'!J$3:J22),"",COUNTBLANK('勤務表 (2)'!J$3:J23)))</f>
        <v>17</v>
      </c>
      <c r="K73" s="146">
        <f>IF($A73="","",IF(COUNTBLANK('勤務表 (2)'!K$3:K23)=COUNTBLANK('勤務表 (2)'!K$3:K22),"",COUNTBLANK('勤務表 (2)'!K$3:K23)))</f>
        <v>18</v>
      </c>
      <c r="L73" s="146">
        <f>IF($A73="","",IF(COUNTBLANK('勤務表 (2)'!L$3:L23)=COUNTBLANK('勤務表 (2)'!L$3:L22),"",COUNTBLANK('勤務表 (2)'!L$3:L23)))</f>
        <v>19</v>
      </c>
      <c r="M73" s="146">
        <f>IF($A73="","",IF(COUNTBLANK('勤務表 (2)'!M$3:M23)=COUNTBLANK('勤務表 (2)'!M$3:M22),"",COUNTBLANK('勤務表 (2)'!M$3:M23)))</f>
        <v>18</v>
      </c>
      <c r="N73" s="146">
        <f>IF($A73="","",IF(COUNTBLANK('勤務表 (2)'!N$3:N23)=COUNTBLANK('勤務表 (2)'!N$3:N22),"",COUNTBLANK('勤務表 (2)'!N$3:N23)))</f>
        <v>18</v>
      </c>
      <c r="O73" s="146" t="str">
        <f>IF($A73="","",IF(COUNTBLANK('勤務表 (2)'!O$3:O23)=COUNTBLANK('勤務表 (2)'!O$3:O22),"",COUNTBLANK('勤務表 (2)'!O$3:O23)))</f>
        <v/>
      </c>
      <c r="P73" s="146" t="str">
        <f>IF($A73="","",IF(COUNTBLANK('勤務表 (2)'!P$3:P23)=COUNTBLANK('勤務表 (2)'!P$3:P22),"",COUNTBLANK('勤務表 (2)'!P$3:P23)))</f>
        <v/>
      </c>
      <c r="Q73" s="146">
        <f>IF($A73="","",IF(COUNTBLANK('勤務表 (2)'!Q$3:Q23)=COUNTBLANK('勤務表 (2)'!Q$3:Q22),"",COUNTBLANK('勤務表 (2)'!Q$3:Q23)))</f>
        <v>18</v>
      </c>
      <c r="R73" s="146">
        <f>IF($A73="","",IF(COUNTBLANK('勤務表 (2)'!R$3:R23)=COUNTBLANK('勤務表 (2)'!R$3:R22),"",COUNTBLANK('勤務表 (2)'!R$3:R23)))</f>
        <v>19</v>
      </c>
      <c r="S73" s="146">
        <f>IF($A73="","",IF(COUNTBLANK('勤務表 (2)'!S$3:S23)=COUNTBLANK('勤務表 (2)'!S$3:S22),"",COUNTBLANK('勤務表 (2)'!S$3:S23)))</f>
        <v>21</v>
      </c>
      <c r="T73" s="146">
        <f>IF($A73="","",IF(COUNTBLANK('勤務表 (2)'!T$3:T23)=COUNTBLANK('勤務表 (2)'!T$3:T22),"",COUNTBLANK('勤務表 (2)'!T$3:T23)))</f>
        <v>21</v>
      </c>
      <c r="U73" s="146">
        <f>IF($A73="","",IF(COUNTBLANK('勤務表 (2)'!U$3:U23)=COUNTBLANK('勤務表 (2)'!U$3:U22),"",COUNTBLANK('勤務表 (2)'!U$3:U23)))</f>
        <v>20</v>
      </c>
      <c r="V73" s="146" t="str">
        <f>IF($A73="","",IF(COUNTBLANK('勤務表 (2)'!V$3:V23)=COUNTBLANK('勤務表 (2)'!V$3:V22),"",COUNTBLANK('勤務表 (2)'!V$3:V23)))</f>
        <v/>
      </c>
      <c r="W73" s="146" t="str">
        <f>IF($A73="","",IF(COUNTBLANK('勤務表 (2)'!W$3:W23)=COUNTBLANK('勤務表 (2)'!W$3:W22),"",COUNTBLANK('勤務表 (2)'!W$3:W23)))</f>
        <v/>
      </c>
      <c r="X73" s="146">
        <f>IF($A73="","",IF(COUNTBLANK('勤務表 (2)'!X$3:X23)=COUNTBLANK('勤務表 (2)'!X$3:X22),"",COUNTBLANK('勤務表 (2)'!X$3:X23)))</f>
        <v>18</v>
      </c>
      <c r="Y73" s="146">
        <f>IF($A73="","",IF(COUNTBLANK('勤務表 (2)'!Y$3:Y23)=COUNTBLANK('勤務表 (2)'!Y$3:Y22),"",COUNTBLANK('勤務表 (2)'!Y$3:Y23)))</f>
        <v>18</v>
      </c>
      <c r="Z73" s="146">
        <f>IF($A73="","",IF(COUNTBLANK('勤務表 (2)'!Z$3:Z23)=COUNTBLANK('勤務表 (2)'!Z$3:Z22),"",COUNTBLANK('勤務表 (2)'!Z$3:Z23)))</f>
        <v>19</v>
      </c>
      <c r="AA73" s="146">
        <f>IF($A73="","",IF(COUNTBLANK('勤務表 (2)'!AA$3:AA23)=COUNTBLANK('勤務表 (2)'!AA$3:AA22),"",COUNTBLANK('勤務表 (2)'!AA$3:AA23)))</f>
        <v>20</v>
      </c>
      <c r="AB73" s="146">
        <f>IF($A73="","",IF(COUNTBLANK('勤務表 (2)'!AB$3:AB23)=COUNTBLANK('勤務表 (2)'!AB$3:AB22),"",COUNTBLANK('勤務表 (2)'!AB$3:AB23)))</f>
        <v>20</v>
      </c>
      <c r="AC73" s="146" t="str">
        <f>IF($A73="","",IF(COUNTBLANK('勤務表 (2)'!AC$3:AC23)=COUNTBLANK('勤務表 (2)'!AC$3:AC22),"",COUNTBLANK('勤務表 (2)'!AC$3:AC23)))</f>
        <v/>
      </c>
      <c r="AD73" s="146" t="str">
        <f>IF($A73="","",IF(COUNTBLANK('勤務表 (2)'!AD$3:AD23)=COUNTBLANK('勤務表 (2)'!AD$3:AD22),"",COUNTBLANK('勤務表 (2)'!AD$3:AD23)))</f>
        <v/>
      </c>
      <c r="AE73" s="146">
        <f>IF($A73="","",IF(COUNTBLANK('勤務表 (2)'!AE$3:AE23)=COUNTBLANK('勤務表 (2)'!AE$3:AE22),"",COUNTBLANK('勤務表 (2)'!AE$3:AE23)))</f>
        <v>20</v>
      </c>
      <c r="AF73" s="146">
        <f>IF($A73="","",IF(COUNTBLANK('勤務表 (2)'!AF$3:AF23)=COUNTBLANK('勤務表 (2)'!AF$3:AF22),"",COUNTBLANK('勤務表 (2)'!AF$3:AF23)))</f>
        <v>18</v>
      </c>
      <c r="AG73" s="146">
        <f>IF($A73="","",IF(COUNTBLANK('勤務表 (2)'!AG$3:AG23)=COUNTBLANK('勤務表 (2)'!AG$3:AG22),"",COUNTBLANK('勤務表 (2)'!AG$3:AG23)))</f>
        <v>18</v>
      </c>
      <c r="AH73" s="144">
        <f>IF($A73="","",IF(COUNTBLANK('勤務表 (2)'!AH$3:AH23)=COUNTBLANK('勤務表 (2)'!AH$3:AH22),"",COUNTBLANK('勤務表 (2)'!AH$3:AH23)))</f>
        <v>21</v>
      </c>
    </row>
    <row r="74" spans="1:34" s="37" customFormat="1" ht="13.15" customHeight="1" x14ac:dyDescent="0.2">
      <c r="A74" s="142">
        <f>IFERROR(IF(A73+1&lt;=MAX('デイリーデータ (2)'!G:G),A73+1,""),"")</f>
        <v>22</v>
      </c>
      <c r="B74" s="143" t="str">
        <f t="shared" si="12"/>
        <v>97974</v>
      </c>
      <c r="C74" s="144" t="str">
        <f t="shared" si="13"/>
        <v>吉田 汐里</v>
      </c>
      <c r="D74" s="145">
        <f>IF($A74="","",IF(COUNTBLANK('勤務表 (2)'!D$3:D24)=COUNTBLANK('勤務表 (2)'!D$3:D23),"",COUNTBLANK('勤務表 (2)'!D$3:D24)))</f>
        <v>22</v>
      </c>
      <c r="E74" s="146">
        <f>IF($A74="","",IF(COUNTBLANK('勤務表 (2)'!E$3:E24)=COUNTBLANK('勤務表 (2)'!E$3:E23),"",COUNTBLANK('勤務表 (2)'!E$3:E24)))</f>
        <v>22</v>
      </c>
      <c r="F74" s="146">
        <f>IF($A74="","",IF(COUNTBLANK('勤務表 (2)'!F$3:F24)=COUNTBLANK('勤務表 (2)'!F$3:F23),"",COUNTBLANK('勤務表 (2)'!F$3:F24)))</f>
        <v>21</v>
      </c>
      <c r="G74" s="146">
        <f>IF($A74="","",IF(COUNTBLANK('勤務表 (2)'!G$3:G24)=COUNTBLANK('勤務表 (2)'!G$3:G23),"",COUNTBLANK('勤務表 (2)'!G$3:G24)))</f>
        <v>21</v>
      </c>
      <c r="H74" s="146" t="str">
        <f>IF($A74="","",IF(COUNTBLANK('勤務表 (2)'!H$3:H24)=COUNTBLANK('勤務表 (2)'!H$3:H23),"",COUNTBLANK('勤務表 (2)'!H$3:H24)))</f>
        <v/>
      </c>
      <c r="I74" s="146" t="str">
        <f>IF($A74="","",IF(COUNTBLANK('勤務表 (2)'!I$3:I24)=COUNTBLANK('勤務表 (2)'!I$3:I23),"",COUNTBLANK('勤務表 (2)'!I$3:I24)))</f>
        <v/>
      </c>
      <c r="J74" s="146">
        <f>IF($A74="","",IF(COUNTBLANK('勤務表 (2)'!J$3:J24)=COUNTBLANK('勤務表 (2)'!J$3:J23),"",COUNTBLANK('勤務表 (2)'!J$3:J24)))</f>
        <v>18</v>
      </c>
      <c r="K74" s="146">
        <f>IF($A74="","",IF(COUNTBLANK('勤務表 (2)'!K$3:K24)=COUNTBLANK('勤務表 (2)'!K$3:K23),"",COUNTBLANK('勤務表 (2)'!K$3:K24)))</f>
        <v>19</v>
      </c>
      <c r="L74" s="146">
        <f>IF($A74="","",IF(COUNTBLANK('勤務表 (2)'!L$3:L24)=COUNTBLANK('勤務表 (2)'!L$3:L23),"",COUNTBLANK('勤務表 (2)'!L$3:L24)))</f>
        <v>20</v>
      </c>
      <c r="M74" s="146">
        <f>IF($A74="","",IF(COUNTBLANK('勤務表 (2)'!M$3:M24)=COUNTBLANK('勤務表 (2)'!M$3:M23),"",COUNTBLANK('勤務表 (2)'!M$3:M24)))</f>
        <v>19</v>
      </c>
      <c r="N74" s="146">
        <f>IF($A74="","",IF(COUNTBLANK('勤務表 (2)'!N$3:N24)=COUNTBLANK('勤務表 (2)'!N$3:N23),"",COUNTBLANK('勤務表 (2)'!N$3:N24)))</f>
        <v>19</v>
      </c>
      <c r="O74" s="146" t="str">
        <f>IF($A74="","",IF(COUNTBLANK('勤務表 (2)'!O$3:O24)=COUNTBLANK('勤務表 (2)'!O$3:O23),"",COUNTBLANK('勤務表 (2)'!O$3:O24)))</f>
        <v/>
      </c>
      <c r="P74" s="146" t="str">
        <f>IF($A74="","",IF(COUNTBLANK('勤務表 (2)'!P$3:P24)=COUNTBLANK('勤務表 (2)'!P$3:P23),"",COUNTBLANK('勤務表 (2)'!P$3:P24)))</f>
        <v/>
      </c>
      <c r="Q74" s="146">
        <f>IF($A74="","",IF(COUNTBLANK('勤務表 (2)'!Q$3:Q24)=COUNTBLANK('勤務表 (2)'!Q$3:Q23),"",COUNTBLANK('勤務表 (2)'!Q$3:Q24)))</f>
        <v>19</v>
      </c>
      <c r="R74" s="146">
        <f>IF($A74="","",IF(COUNTBLANK('勤務表 (2)'!R$3:R24)=COUNTBLANK('勤務表 (2)'!R$3:R23),"",COUNTBLANK('勤務表 (2)'!R$3:R24)))</f>
        <v>20</v>
      </c>
      <c r="S74" s="146">
        <f>IF($A74="","",IF(COUNTBLANK('勤務表 (2)'!S$3:S24)=COUNTBLANK('勤務表 (2)'!S$3:S23),"",COUNTBLANK('勤務表 (2)'!S$3:S24)))</f>
        <v>22</v>
      </c>
      <c r="T74" s="146">
        <f>IF($A74="","",IF(COUNTBLANK('勤務表 (2)'!T$3:T24)=COUNTBLANK('勤務表 (2)'!T$3:T23),"",COUNTBLANK('勤務表 (2)'!T$3:T24)))</f>
        <v>22</v>
      </c>
      <c r="U74" s="146">
        <f>IF($A74="","",IF(COUNTBLANK('勤務表 (2)'!U$3:U24)=COUNTBLANK('勤務表 (2)'!U$3:U23),"",COUNTBLANK('勤務表 (2)'!U$3:U24)))</f>
        <v>21</v>
      </c>
      <c r="V74" s="146" t="str">
        <f>IF($A74="","",IF(COUNTBLANK('勤務表 (2)'!V$3:V24)=COUNTBLANK('勤務表 (2)'!V$3:V23),"",COUNTBLANK('勤務表 (2)'!V$3:V24)))</f>
        <v/>
      </c>
      <c r="W74" s="146" t="str">
        <f>IF($A74="","",IF(COUNTBLANK('勤務表 (2)'!W$3:W24)=COUNTBLANK('勤務表 (2)'!W$3:W23),"",COUNTBLANK('勤務表 (2)'!W$3:W24)))</f>
        <v/>
      </c>
      <c r="X74" s="146">
        <f>IF($A74="","",IF(COUNTBLANK('勤務表 (2)'!X$3:X24)=COUNTBLANK('勤務表 (2)'!X$3:X23),"",COUNTBLANK('勤務表 (2)'!X$3:X24)))</f>
        <v>19</v>
      </c>
      <c r="Y74" s="146">
        <f>IF($A74="","",IF(COUNTBLANK('勤務表 (2)'!Y$3:Y24)=COUNTBLANK('勤務表 (2)'!Y$3:Y23),"",COUNTBLANK('勤務表 (2)'!Y$3:Y24)))</f>
        <v>19</v>
      </c>
      <c r="Z74" s="146">
        <f>IF($A74="","",IF(COUNTBLANK('勤務表 (2)'!Z$3:Z24)=COUNTBLANK('勤務表 (2)'!Z$3:Z23),"",COUNTBLANK('勤務表 (2)'!Z$3:Z24)))</f>
        <v>20</v>
      </c>
      <c r="AA74" s="146">
        <f>IF($A74="","",IF(COUNTBLANK('勤務表 (2)'!AA$3:AA24)=COUNTBLANK('勤務表 (2)'!AA$3:AA23),"",COUNTBLANK('勤務表 (2)'!AA$3:AA24)))</f>
        <v>21</v>
      </c>
      <c r="AB74" s="146">
        <f>IF($A74="","",IF(COUNTBLANK('勤務表 (2)'!AB$3:AB24)=COUNTBLANK('勤務表 (2)'!AB$3:AB23),"",COUNTBLANK('勤務表 (2)'!AB$3:AB24)))</f>
        <v>21</v>
      </c>
      <c r="AC74" s="146" t="str">
        <f>IF($A74="","",IF(COUNTBLANK('勤務表 (2)'!AC$3:AC24)=COUNTBLANK('勤務表 (2)'!AC$3:AC23),"",COUNTBLANK('勤務表 (2)'!AC$3:AC24)))</f>
        <v/>
      </c>
      <c r="AD74" s="146" t="str">
        <f>IF($A74="","",IF(COUNTBLANK('勤務表 (2)'!AD$3:AD24)=COUNTBLANK('勤務表 (2)'!AD$3:AD23),"",COUNTBLANK('勤務表 (2)'!AD$3:AD24)))</f>
        <v/>
      </c>
      <c r="AE74" s="146">
        <f>IF($A74="","",IF(COUNTBLANK('勤務表 (2)'!AE$3:AE24)=COUNTBLANK('勤務表 (2)'!AE$3:AE23),"",COUNTBLANK('勤務表 (2)'!AE$3:AE24)))</f>
        <v>21</v>
      </c>
      <c r="AF74" s="146">
        <f>IF($A74="","",IF(COUNTBLANK('勤務表 (2)'!AF$3:AF24)=COUNTBLANK('勤務表 (2)'!AF$3:AF23),"",COUNTBLANK('勤務表 (2)'!AF$3:AF24)))</f>
        <v>19</v>
      </c>
      <c r="AG74" s="146">
        <f>IF($A74="","",IF(COUNTBLANK('勤務表 (2)'!AG$3:AG24)=COUNTBLANK('勤務表 (2)'!AG$3:AG23),"",COUNTBLANK('勤務表 (2)'!AG$3:AG24)))</f>
        <v>19</v>
      </c>
      <c r="AH74" s="144">
        <f>IF($A74="","",IF(COUNTBLANK('勤務表 (2)'!AH$3:AH24)=COUNTBLANK('勤務表 (2)'!AH$3:AH23),"",COUNTBLANK('勤務表 (2)'!AH$3:AH24)))</f>
        <v>22</v>
      </c>
    </row>
    <row r="75" spans="1:34" s="37" customFormat="1" ht="13.15" customHeight="1" x14ac:dyDescent="0.2">
      <c r="A75" s="142">
        <f>IFERROR(IF(A74+1&lt;=MAX('デイリーデータ (2)'!G:G),A74+1,""),"")</f>
        <v>23</v>
      </c>
      <c r="B75" s="143" t="str">
        <f t="shared" si="12"/>
        <v>109272</v>
      </c>
      <c r="C75" s="144" t="str">
        <f t="shared" si="13"/>
        <v>齊藤 久紘</v>
      </c>
      <c r="D75" s="145">
        <f>IF($A75="","",IF(COUNTBLANK('勤務表 (2)'!D$3:D25)=COUNTBLANK('勤務表 (2)'!D$3:D24),"",COUNTBLANK('勤務表 (2)'!D$3:D25)))</f>
        <v>23</v>
      </c>
      <c r="E75" s="146">
        <f>IF($A75="","",IF(COUNTBLANK('勤務表 (2)'!E$3:E25)=COUNTBLANK('勤務表 (2)'!E$3:E24),"",COUNTBLANK('勤務表 (2)'!E$3:E25)))</f>
        <v>23</v>
      </c>
      <c r="F75" s="146">
        <f>IF($A75="","",IF(COUNTBLANK('勤務表 (2)'!F$3:F25)=COUNTBLANK('勤務表 (2)'!F$3:F24),"",COUNTBLANK('勤務表 (2)'!F$3:F25)))</f>
        <v>22</v>
      </c>
      <c r="G75" s="146">
        <f>IF($A75="","",IF(COUNTBLANK('勤務表 (2)'!G$3:G25)=COUNTBLANK('勤務表 (2)'!G$3:G24),"",COUNTBLANK('勤務表 (2)'!G$3:G25)))</f>
        <v>22</v>
      </c>
      <c r="H75" s="146" t="str">
        <f>IF($A75="","",IF(COUNTBLANK('勤務表 (2)'!H$3:H25)=COUNTBLANK('勤務表 (2)'!H$3:H24),"",COUNTBLANK('勤務表 (2)'!H$3:H25)))</f>
        <v/>
      </c>
      <c r="I75" s="146" t="str">
        <f>IF($A75="","",IF(COUNTBLANK('勤務表 (2)'!I$3:I25)=COUNTBLANK('勤務表 (2)'!I$3:I24),"",COUNTBLANK('勤務表 (2)'!I$3:I25)))</f>
        <v/>
      </c>
      <c r="J75" s="146">
        <f>IF($A75="","",IF(COUNTBLANK('勤務表 (2)'!J$3:J25)=COUNTBLANK('勤務表 (2)'!J$3:J24),"",COUNTBLANK('勤務表 (2)'!J$3:J25)))</f>
        <v>19</v>
      </c>
      <c r="K75" s="146">
        <f>IF($A75="","",IF(COUNTBLANK('勤務表 (2)'!K$3:K25)=COUNTBLANK('勤務表 (2)'!K$3:K24),"",COUNTBLANK('勤務表 (2)'!K$3:K25)))</f>
        <v>20</v>
      </c>
      <c r="L75" s="146">
        <f>IF($A75="","",IF(COUNTBLANK('勤務表 (2)'!L$3:L25)=COUNTBLANK('勤務表 (2)'!L$3:L24),"",COUNTBLANK('勤務表 (2)'!L$3:L25)))</f>
        <v>21</v>
      </c>
      <c r="M75" s="146">
        <f>IF($A75="","",IF(COUNTBLANK('勤務表 (2)'!M$3:M25)=COUNTBLANK('勤務表 (2)'!M$3:M24),"",COUNTBLANK('勤務表 (2)'!M$3:M25)))</f>
        <v>20</v>
      </c>
      <c r="N75" s="146">
        <f>IF($A75="","",IF(COUNTBLANK('勤務表 (2)'!N$3:N25)=COUNTBLANK('勤務表 (2)'!N$3:N24),"",COUNTBLANK('勤務表 (2)'!N$3:N25)))</f>
        <v>20</v>
      </c>
      <c r="O75" s="146" t="str">
        <f>IF($A75="","",IF(COUNTBLANK('勤務表 (2)'!O$3:O25)=COUNTBLANK('勤務表 (2)'!O$3:O24),"",COUNTBLANK('勤務表 (2)'!O$3:O25)))</f>
        <v/>
      </c>
      <c r="P75" s="146" t="str">
        <f>IF($A75="","",IF(COUNTBLANK('勤務表 (2)'!P$3:P25)=COUNTBLANK('勤務表 (2)'!P$3:P24),"",COUNTBLANK('勤務表 (2)'!P$3:P25)))</f>
        <v/>
      </c>
      <c r="Q75" s="146">
        <f>IF($A75="","",IF(COUNTBLANK('勤務表 (2)'!Q$3:Q25)=COUNTBLANK('勤務表 (2)'!Q$3:Q24),"",COUNTBLANK('勤務表 (2)'!Q$3:Q25)))</f>
        <v>20</v>
      </c>
      <c r="R75" s="146">
        <f>IF($A75="","",IF(COUNTBLANK('勤務表 (2)'!R$3:R25)=COUNTBLANK('勤務表 (2)'!R$3:R24),"",COUNTBLANK('勤務表 (2)'!R$3:R25)))</f>
        <v>21</v>
      </c>
      <c r="S75" s="146">
        <f>IF($A75="","",IF(COUNTBLANK('勤務表 (2)'!S$3:S25)=COUNTBLANK('勤務表 (2)'!S$3:S24),"",COUNTBLANK('勤務表 (2)'!S$3:S25)))</f>
        <v>23</v>
      </c>
      <c r="T75" s="146">
        <f>IF($A75="","",IF(COUNTBLANK('勤務表 (2)'!T$3:T25)=COUNTBLANK('勤務表 (2)'!T$3:T24),"",COUNTBLANK('勤務表 (2)'!T$3:T25)))</f>
        <v>23</v>
      </c>
      <c r="U75" s="146">
        <f>IF($A75="","",IF(COUNTBLANK('勤務表 (2)'!U$3:U25)=COUNTBLANK('勤務表 (2)'!U$3:U24),"",COUNTBLANK('勤務表 (2)'!U$3:U25)))</f>
        <v>22</v>
      </c>
      <c r="V75" s="146" t="str">
        <f>IF($A75="","",IF(COUNTBLANK('勤務表 (2)'!V$3:V25)=COUNTBLANK('勤務表 (2)'!V$3:V24),"",COUNTBLANK('勤務表 (2)'!V$3:V25)))</f>
        <v/>
      </c>
      <c r="W75" s="146" t="str">
        <f>IF($A75="","",IF(COUNTBLANK('勤務表 (2)'!W$3:W25)=COUNTBLANK('勤務表 (2)'!W$3:W24),"",COUNTBLANK('勤務表 (2)'!W$3:W25)))</f>
        <v/>
      </c>
      <c r="X75" s="146">
        <f>IF($A75="","",IF(COUNTBLANK('勤務表 (2)'!X$3:X25)=COUNTBLANK('勤務表 (2)'!X$3:X24),"",COUNTBLANK('勤務表 (2)'!X$3:X25)))</f>
        <v>20</v>
      </c>
      <c r="Y75" s="146">
        <f>IF($A75="","",IF(COUNTBLANK('勤務表 (2)'!Y$3:Y25)=COUNTBLANK('勤務表 (2)'!Y$3:Y24),"",COUNTBLANK('勤務表 (2)'!Y$3:Y25)))</f>
        <v>20</v>
      </c>
      <c r="Z75" s="146">
        <f>IF($A75="","",IF(COUNTBLANK('勤務表 (2)'!Z$3:Z25)=COUNTBLANK('勤務表 (2)'!Z$3:Z24),"",COUNTBLANK('勤務表 (2)'!Z$3:Z25)))</f>
        <v>21</v>
      </c>
      <c r="AA75" s="146">
        <f>IF($A75="","",IF(COUNTBLANK('勤務表 (2)'!AA$3:AA25)=COUNTBLANK('勤務表 (2)'!AA$3:AA24),"",COUNTBLANK('勤務表 (2)'!AA$3:AA25)))</f>
        <v>22</v>
      </c>
      <c r="AB75" s="146">
        <f>IF($A75="","",IF(COUNTBLANK('勤務表 (2)'!AB$3:AB25)=COUNTBLANK('勤務表 (2)'!AB$3:AB24),"",COUNTBLANK('勤務表 (2)'!AB$3:AB25)))</f>
        <v>22</v>
      </c>
      <c r="AC75" s="146" t="str">
        <f>IF($A75="","",IF(COUNTBLANK('勤務表 (2)'!AC$3:AC25)=COUNTBLANK('勤務表 (2)'!AC$3:AC24),"",COUNTBLANK('勤務表 (2)'!AC$3:AC25)))</f>
        <v/>
      </c>
      <c r="AD75" s="146" t="str">
        <f>IF($A75="","",IF(COUNTBLANK('勤務表 (2)'!AD$3:AD25)=COUNTBLANK('勤務表 (2)'!AD$3:AD24),"",COUNTBLANK('勤務表 (2)'!AD$3:AD25)))</f>
        <v/>
      </c>
      <c r="AE75" s="146">
        <f>IF($A75="","",IF(COUNTBLANK('勤務表 (2)'!AE$3:AE25)=COUNTBLANK('勤務表 (2)'!AE$3:AE24),"",COUNTBLANK('勤務表 (2)'!AE$3:AE25)))</f>
        <v>22</v>
      </c>
      <c r="AF75" s="146">
        <f>IF($A75="","",IF(COUNTBLANK('勤務表 (2)'!AF$3:AF25)=COUNTBLANK('勤務表 (2)'!AF$3:AF24),"",COUNTBLANK('勤務表 (2)'!AF$3:AF25)))</f>
        <v>20</v>
      </c>
      <c r="AG75" s="146">
        <f>IF($A75="","",IF(COUNTBLANK('勤務表 (2)'!AG$3:AG25)=COUNTBLANK('勤務表 (2)'!AG$3:AG24),"",COUNTBLANK('勤務表 (2)'!AG$3:AG25)))</f>
        <v>20</v>
      </c>
      <c r="AH75" s="144">
        <f>IF($A75="","",IF(COUNTBLANK('勤務表 (2)'!AH$3:AH25)=COUNTBLANK('勤務表 (2)'!AH$3:AH24),"",COUNTBLANK('勤務表 (2)'!AH$3:AH25)))</f>
        <v>23</v>
      </c>
    </row>
    <row r="76" spans="1:34" s="37" customFormat="1" ht="13.15" customHeight="1" x14ac:dyDescent="0.2">
      <c r="A76" s="142">
        <f>IFERROR(IF(A75+1&lt;=MAX('デイリーデータ (2)'!G:G),A75+1,""),"")</f>
        <v>24</v>
      </c>
      <c r="B76" s="143" t="str">
        <f t="shared" si="12"/>
        <v>112499</v>
      </c>
      <c r="C76" s="144" t="str">
        <f t="shared" si="13"/>
        <v>佐藤 恵梨子</v>
      </c>
      <c r="D76" s="145">
        <f>IF($A76="","",IF(COUNTBLANK('勤務表 (2)'!D$3:D26)=COUNTBLANK('勤務表 (2)'!D$3:D25),"",COUNTBLANK('勤務表 (2)'!D$3:D26)))</f>
        <v>24</v>
      </c>
      <c r="E76" s="146">
        <f>IF($A76="","",IF(COUNTBLANK('勤務表 (2)'!E$3:E26)=COUNTBLANK('勤務表 (2)'!E$3:E25),"",COUNTBLANK('勤務表 (2)'!E$3:E26)))</f>
        <v>24</v>
      </c>
      <c r="F76" s="146">
        <f>IF($A76="","",IF(COUNTBLANK('勤務表 (2)'!F$3:F26)=COUNTBLANK('勤務表 (2)'!F$3:F25),"",COUNTBLANK('勤務表 (2)'!F$3:F26)))</f>
        <v>23</v>
      </c>
      <c r="G76" s="146">
        <f>IF($A76="","",IF(COUNTBLANK('勤務表 (2)'!G$3:G26)=COUNTBLANK('勤務表 (2)'!G$3:G25),"",COUNTBLANK('勤務表 (2)'!G$3:G26)))</f>
        <v>23</v>
      </c>
      <c r="H76" s="146" t="str">
        <f>IF($A76="","",IF(COUNTBLANK('勤務表 (2)'!H$3:H26)=COUNTBLANK('勤務表 (2)'!H$3:H25),"",COUNTBLANK('勤務表 (2)'!H$3:H26)))</f>
        <v/>
      </c>
      <c r="I76" s="146" t="str">
        <f>IF($A76="","",IF(COUNTBLANK('勤務表 (2)'!I$3:I26)=COUNTBLANK('勤務表 (2)'!I$3:I25),"",COUNTBLANK('勤務表 (2)'!I$3:I26)))</f>
        <v/>
      </c>
      <c r="J76" s="146">
        <f>IF($A76="","",IF(COUNTBLANK('勤務表 (2)'!J$3:J26)=COUNTBLANK('勤務表 (2)'!J$3:J25),"",COUNTBLANK('勤務表 (2)'!J$3:J26)))</f>
        <v>20</v>
      </c>
      <c r="K76" s="146">
        <f>IF($A76="","",IF(COUNTBLANK('勤務表 (2)'!K$3:K26)=COUNTBLANK('勤務表 (2)'!K$3:K25),"",COUNTBLANK('勤務表 (2)'!K$3:K26)))</f>
        <v>21</v>
      </c>
      <c r="L76" s="146" t="str">
        <f>IF($A76="","",IF(COUNTBLANK('勤務表 (2)'!L$3:L26)=COUNTBLANK('勤務表 (2)'!L$3:L25),"",COUNTBLANK('勤務表 (2)'!L$3:L26)))</f>
        <v/>
      </c>
      <c r="M76" s="146" t="str">
        <f>IF($A76="","",IF(COUNTBLANK('勤務表 (2)'!M$3:M26)=COUNTBLANK('勤務表 (2)'!M$3:M25),"",COUNTBLANK('勤務表 (2)'!M$3:M26)))</f>
        <v/>
      </c>
      <c r="N76" s="146">
        <f>IF($A76="","",IF(COUNTBLANK('勤務表 (2)'!N$3:N26)=COUNTBLANK('勤務表 (2)'!N$3:N25),"",COUNTBLANK('勤務表 (2)'!N$3:N26)))</f>
        <v>21</v>
      </c>
      <c r="O76" s="146" t="str">
        <f>IF($A76="","",IF(COUNTBLANK('勤務表 (2)'!O$3:O26)=COUNTBLANK('勤務表 (2)'!O$3:O25),"",COUNTBLANK('勤務表 (2)'!O$3:O26)))</f>
        <v/>
      </c>
      <c r="P76" s="146" t="str">
        <f>IF($A76="","",IF(COUNTBLANK('勤務表 (2)'!P$3:P26)=COUNTBLANK('勤務表 (2)'!P$3:P25),"",COUNTBLANK('勤務表 (2)'!P$3:P26)))</f>
        <v/>
      </c>
      <c r="Q76" s="146">
        <f>IF($A76="","",IF(COUNTBLANK('勤務表 (2)'!Q$3:Q26)=COUNTBLANK('勤務表 (2)'!Q$3:Q25),"",COUNTBLANK('勤務表 (2)'!Q$3:Q26)))</f>
        <v>21</v>
      </c>
      <c r="R76" s="146">
        <f>IF($A76="","",IF(COUNTBLANK('勤務表 (2)'!R$3:R26)=COUNTBLANK('勤務表 (2)'!R$3:R25),"",COUNTBLANK('勤務表 (2)'!R$3:R26)))</f>
        <v>22</v>
      </c>
      <c r="S76" s="146" t="str">
        <f>IF($A76="","",IF(COUNTBLANK('勤務表 (2)'!S$3:S26)=COUNTBLANK('勤務表 (2)'!S$3:S25),"",COUNTBLANK('勤務表 (2)'!S$3:S26)))</f>
        <v/>
      </c>
      <c r="T76" s="146" t="str">
        <f>IF($A76="","",IF(COUNTBLANK('勤務表 (2)'!T$3:T26)=COUNTBLANK('勤務表 (2)'!T$3:T25),"",COUNTBLANK('勤務表 (2)'!T$3:T26)))</f>
        <v/>
      </c>
      <c r="U76" s="146">
        <f>IF($A76="","",IF(COUNTBLANK('勤務表 (2)'!U$3:U26)=COUNTBLANK('勤務表 (2)'!U$3:U25),"",COUNTBLANK('勤務表 (2)'!U$3:U26)))</f>
        <v>23</v>
      </c>
      <c r="V76" s="146" t="str">
        <f>IF($A76="","",IF(COUNTBLANK('勤務表 (2)'!V$3:V26)=COUNTBLANK('勤務表 (2)'!V$3:V25),"",COUNTBLANK('勤務表 (2)'!V$3:V26)))</f>
        <v/>
      </c>
      <c r="W76" s="146" t="str">
        <f>IF($A76="","",IF(COUNTBLANK('勤務表 (2)'!W$3:W26)=COUNTBLANK('勤務表 (2)'!W$3:W25),"",COUNTBLANK('勤務表 (2)'!W$3:W26)))</f>
        <v/>
      </c>
      <c r="X76" s="146">
        <f>IF($A76="","",IF(COUNTBLANK('勤務表 (2)'!X$3:X26)=COUNTBLANK('勤務表 (2)'!X$3:X25),"",COUNTBLANK('勤務表 (2)'!X$3:X26)))</f>
        <v>21</v>
      </c>
      <c r="Y76" s="146">
        <f>IF($A76="","",IF(COUNTBLANK('勤務表 (2)'!Y$3:Y26)=COUNTBLANK('勤務表 (2)'!Y$3:Y25),"",COUNTBLANK('勤務表 (2)'!Y$3:Y26)))</f>
        <v>21</v>
      </c>
      <c r="Z76" s="146">
        <f>IF($A76="","",IF(COUNTBLANK('勤務表 (2)'!Z$3:Z26)=COUNTBLANK('勤務表 (2)'!Z$3:Z25),"",COUNTBLANK('勤務表 (2)'!Z$3:Z26)))</f>
        <v>22</v>
      </c>
      <c r="AA76" s="146">
        <f>IF($A76="","",IF(COUNTBLANK('勤務表 (2)'!AA$3:AA26)=COUNTBLANK('勤務表 (2)'!AA$3:AA25),"",COUNTBLANK('勤務表 (2)'!AA$3:AA26)))</f>
        <v>23</v>
      </c>
      <c r="AB76" s="146">
        <f>IF($A76="","",IF(COUNTBLANK('勤務表 (2)'!AB$3:AB26)=COUNTBLANK('勤務表 (2)'!AB$3:AB25),"",COUNTBLANK('勤務表 (2)'!AB$3:AB26)))</f>
        <v>23</v>
      </c>
      <c r="AC76" s="146" t="str">
        <f>IF($A76="","",IF(COUNTBLANK('勤務表 (2)'!AC$3:AC26)=COUNTBLANK('勤務表 (2)'!AC$3:AC25),"",COUNTBLANK('勤務表 (2)'!AC$3:AC26)))</f>
        <v/>
      </c>
      <c r="AD76" s="146" t="str">
        <f>IF($A76="","",IF(COUNTBLANK('勤務表 (2)'!AD$3:AD26)=COUNTBLANK('勤務表 (2)'!AD$3:AD25),"",COUNTBLANK('勤務表 (2)'!AD$3:AD26)))</f>
        <v/>
      </c>
      <c r="AE76" s="146" t="str">
        <f>IF($A76="","",IF(COUNTBLANK('勤務表 (2)'!AE$3:AE26)=COUNTBLANK('勤務表 (2)'!AE$3:AE25),"",COUNTBLANK('勤務表 (2)'!AE$3:AE26)))</f>
        <v/>
      </c>
      <c r="AF76" s="146" t="str">
        <f>IF($A76="","",IF(COUNTBLANK('勤務表 (2)'!AF$3:AF26)=COUNTBLANK('勤務表 (2)'!AF$3:AF25),"",COUNTBLANK('勤務表 (2)'!AF$3:AF26)))</f>
        <v/>
      </c>
      <c r="AG76" s="146">
        <f>IF($A76="","",IF(COUNTBLANK('勤務表 (2)'!AG$3:AG26)=COUNTBLANK('勤務表 (2)'!AG$3:AG25),"",COUNTBLANK('勤務表 (2)'!AG$3:AG26)))</f>
        <v>21</v>
      </c>
      <c r="AH76" s="144">
        <f>IF($A76="","",IF(COUNTBLANK('勤務表 (2)'!AH$3:AH26)=COUNTBLANK('勤務表 (2)'!AH$3:AH25),"",COUNTBLANK('勤務表 (2)'!AH$3:AH26)))</f>
        <v>24</v>
      </c>
    </row>
    <row r="77" spans="1:34" s="37" customFormat="1" ht="13.15" customHeight="1" x14ac:dyDescent="0.2">
      <c r="A77" s="142">
        <f>IFERROR(IF(A76+1&lt;=MAX('デイリーデータ (2)'!G:G),A76+1,""),"")</f>
        <v>25</v>
      </c>
      <c r="B77" s="143" t="str">
        <f t="shared" si="12"/>
        <v>114863</v>
      </c>
      <c r="C77" s="144" t="str">
        <f t="shared" si="13"/>
        <v>加藤 靖博</v>
      </c>
      <c r="D77" s="145">
        <f>IF($A77="","",IF(COUNTBLANK('勤務表 (2)'!D$3:D27)=COUNTBLANK('勤務表 (2)'!D$3:D26),"",COUNTBLANK('勤務表 (2)'!D$3:D27)))</f>
        <v>25</v>
      </c>
      <c r="E77" s="146" t="str">
        <f>IF($A77="","",IF(COUNTBLANK('勤務表 (2)'!E$3:E27)=COUNTBLANK('勤務表 (2)'!E$3:E26),"",COUNTBLANK('勤務表 (2)'!E$3:E27)))</f>
        <v/>
      </c>
      <c r="F77" s="146" t="str">
        <f>IF($A77="","",IF(COUNTBLANK('勤務表 (2)'!F$3:F27)=COUNTBLANK('勤務表 (2)'!F$3:F26),"",COUNTBLANK('勤務表 (2)'!F$3:F27)))</f>
        <v/>
      </c>
      <c r="G77" s="146">
        <f>IF($A77="","",IF(COUNTBLANK('勤務表 (2)'!G$3:G27)=COUNTBLANK('勤務表 (2)'!G$3:G26),"",COUNTBLANK('勤務表 (2)'!G$3:G27)))</f>
        <v>24</v>
      </c>
      <c r="H77" s="146" t="str">
        <f>IF($A77="","",IF(COUNTBLANK('勤務表 (2)'!H$3:H27)=COUNTBLANK('勤務表 (2)'!H$3:H26),"",COUNTBLANK('勤務表 (2)'!H$3:H27)))</f>
        <v/>
      </c>
      <c r="I77" s="146" t="str">
        <f>IF($A77="","",IF(COUNTBLANK('勤務表 (2)'!I$3:I27)=COUNTBLANK('勤務表 (2)'!I$3:I26),"",COUNTBLANK('勤務表 (2)'!I$3:I27)))</f>
        <v/>
      </c>
      <c r="J77" s="146">
        <f>IF($A77="","",IF(COUNTBLANK('勤務表 (2)'!J$3:J27)=COUNTBLANK('勤務表 (2)'!J$3:J26),"",COUNTBLANK('勤務表 (2)'!J$3:J27)))</f>
        <v>21</v>
      </c>
      <c r="K77" s="146">
        <f>IF($A77="","",IF(COUNTBLANK('勤務表 (2)'!K$3:K27)=COUNTBLANK('勤務表 (2)'!K$3:K26),"",COUNTBLANK('勤務表 (2)'!K$3:K27)))</f>
        <v>22</v>
      </c>
      <c r="L77" s="146">
        <f>IF($A77="","",IF(COUNTBLANK('勤務表 (2)'!L$3:L27)=COUNTBLANK('勤務表 (2)'!L$3:L26),"",COUNTBLANK('勤務表 (2)'!L$3:L27)))</f>
        <v>22</v>
      </c>
      <c r="M77" s="146">
        <f>IF($A77="","",IF(COUNTBLANK('勤務表 (2)'!M$3:M27)=COUNTBLANK('勤務表 (2)'!M$3:M26),"",COUNTBLANK('勤務表 (2)'!M$3:M27)))</f>
        <v>21</v>
      </c>
      <c r="N77" s="146">
        <f>IF($A77="","",IF(COUNTBLANK('勤務表 (2)'!N$3:N27)=COUNTBLANK('勤務表 (2)'!N$3:N26),"",COUNTBLANK('勤務表 (2)'!N$3:N27)))</f>
        <v>22</v>
      </c>
      <c r="O77" s="146" t="str">
        <f>IF($A77="","",IF(COUNTBLANK('勤務表 (2)'!O$3:O27)=COUNTBLANK('勤務表 (2)'!O$3:O26),"",COUNTBLANK('勤務表 (2)'!O$3:O27)))</f>
        <v/>
      </c>
      <c r="P77" s="146" t="str">
        <f>IF($A77="","",IF(COUNTBLANK('勤務表 (2)'!P$3:P27)=COUNTBLANK('勤務表 (2)'!P$3:P26),"",COUNTBLANK('勤務表 (2)'!P$3:P27)))</f>
        <v/>
      </c>
      <c r="Q77" s="146" t="str">
        <f>IF($A77="","",IF(COUNTBLANK('勤務表 (2)'!Q$3:Q27)=COUNTBLANK('勤務表 (2)'!Q$3:Q26),"",COUNTBLANK('勤務表 (2)'!Q$3:Q27)))</f>
        <v/>
      </c>
      <c r="R77" s="146" t="str">
        <f>IF($A77="","",IF(COUNTBLANK('勤務表 (2)'!R$3:R27)=COUNTBLANK('勤務表 (2)'!R$3:R26),"",COUNTBLANK('勤務表 (2)'!R$3:R27)))</f>
        <v/>
      </c>
      <c r="S77" s="146">
        <f>IF($A77="","",IF(COUNTBLANK('勤務表 (2)'!S$3:S27)=COUNTBLANK('勤務表 (2)'!S$3:S26),"",COUNTBLANK('勤務表 (2)'!S$3:S27)))</f>
        <v>24</v>
      </c>
      <c r="T77" s="146">
        <f>IF($A77="","",IF(COUNTBLANK('勤務表 (2)'!T$3:T27)=COUNTBLANK('勤務表 (2)'!T$3:T26),"",COUNTBLANK('勤務表 (2)'!T$3:T27)))</f>
        <v>24</v>
      </c>
      <c r="U77" s="146">
        <f>IF($A77="","",IF(COUNTBLANK('勤務表 (2)'!U$3:U27)=COUNTBLANK('勤務表 (2)'!U$3:U26),"",COUNTBLANK('勤務表 (2)'!U$3:U27)))</f>
        <v>24</v>
      </c>
      <c r="V77" s="146" t="str">
        <f>IF($A77="","",IF(COUNTBLANK('勤務表 (2)'!V$3:V27)=COUNTBLANK('勤務表 (2)'!V$3:V26),"",COUNTBLANK('勤務表 (2)'!V$3:V27)))</f>
        <v/>
      </c>
      <c r="W77" s="146" t="str">
        <f>IF($A77="","",IF(COUNTBLANK('勤務表 (2)'!W$3:W27)=COUNTBLANK('勤務表 (2)'!W$3:W26),"",COUNTBLANK('勤務表 (2)'!W$3:W27)))</f>
        <v/>
      </c>
      <c r="X77" s="146">
        <f>IF($A77="","",IF(COUNTBLANK('勤務表 (2)'!X$3:X27)=COUNTBLANK('勤務表 (2)'!X$3:X26),"",COUNTBLANK('勤務表 (2)'!X$3:X27)))</f>
        <v>22</v>
      </c>
      <c r="Y77" s="146">
        <f>IF($A77="","",IF(COUNTBLANK('勤務表 (2)'!Y$3:Y27)=COUNTBLANK('勤務表 (2)'!Y$3:Y26),"",COUNTBLANK('勤務表 (2)'!Y$3:Y27)))</f>
        <v>22</v>
      </c>
      <c r="Z77" s="146">
        <f>IF($A77="","",IF(COUNTBLANK('勤務表 (2)'!Z$3:Z27)=COUNTBLANK('勤務表 (2)'!Z$3:Z26),"",COUNTBLANK('勤務表 (2)'!Z$3:Z27)))</f>
        <v>23</v>
      </c>
      <c r="AA77" s="146" t="str">
        <f>IF($A77="","",IF(COUNTBLANK('勤務表 (2)'!AA$3:AA27)=COUNTBLANK('勤務表 (2)'!AA$3:AA26),"",COUNTBLANK('勤務表 (2)'!AA$3:AA27)))</f>
        <v/>
      </c>
      <c r="AB77" s="146" t="str">
        <f>IF($A77="","",IF(COUNTBLANK('勤務表 (2)'!AB$3:AB27)=COUNTBLANK('勤務表 (2)'!AB$3:AB26),"",COUNTBLANK('勤務表 (2)'!AB$3:AB27)))</f>
        <v/>
      </c>
      <c r="AC77" s="146" t="str">
        <f>IF($A77="","",IF(COUNTBLANK('勤務表 (2)'!AC$3:AC27)=COUNTBLANK('勤務表 (2)'!AC$3:AC26),"",COUNTBLANK('勤務表 (2)'!AC$3:AC27)))</f>
        <v/>
      </c>
      <c r="AD77" s="146" t="str">
        <f>IF($A77="","",IF(COUNTBLANK('勤務表 (2)'!AD$3:AD27)=COUNTBLANK('勤務表 (2)'!AD$3:AD26),"",COUNTBLANK('勤務表 (2)'!AD$3:AD27)))</f>
        <v/>
      </c>
      <c r="AE77" s="146">
        <f>IF($A77="","",IF(COUNTBLANK('勤務表 (2)'!AE$3:AE27)=COUNTBLANK('勤務表 (2)'!AE$3:AE26),"",COUNTBLANK('勤務表 (2)'!AE$3:AE27)))</f>
        <v>23</v>
      </c>
      <c r="AF77" s="146">
        <f>IF($A77="","",IF(COUNTBLANK('勤務表 (2)'!AF$3:AF27)=COUNTBLANK('勤務表 (2)'!AF$3:AF26),"",COUNTBLANK('勤務表 (2)'!AF$3:AF27)))</f>
        <v>21</v>
      </c>
      <c r="AG77" s="146">
        <f>IF($A77="","",IF(COUNTBLANK('勤務表 (2)'!AG$3:AG27)=COUNTBLANK('勤務表 (2)'!AG$3:AG26),"",COUNTBLANK('勤務表 (2)'!AG$3:AG27)))</f>
        <v>22</v>
      </c>
      <c r="AH77" s="144">
        <f>IF($A77="","",IF(COUNTBLANK('勤務表 (2)'!AH$3:AH27)=COUNTBLANK('勤務表 (2)'!AH$3:AH26),"",COUNTBLANK('勤務表 (2)'!AH$3:AH27)))</f>
        <v>25</v>
      </c>
    </row>
    <row r="78" spans="1:34" s="37" customFormat="1" ht="13.15" customHeight="1" x14ac:dyDescent="0.2">
      <c r="A78" s="142">
        <f>IFERROR(IF(A77+1&lt;=MAX('デイリーデータ (2)'!G:G),A77+1,""),"")</f>
        <v>26</v>
      </c>
      <c r="B78" s="143" t="str">
        <f t="shared" si="12"/>
        <v>118857</v>
      </c>
      <c r="C78" s="144" t="str">
        <f t="shared" si="13"/>
        <v>小川 穂波</v>
      </c>
      <c r="D78" s="145">
        <f>IF($A78="","",IF(COUNTBLANK('勤務表 (2)'!D$3:D28)=COUNTBLANK('勤務表 (2)'!D$3:D27),"",COUNTBLANK('勤務表 (2)'!D$3:D28)))</f>
        <v>26</v>
      </c>
      <c r="E78" s="146">
        <f>IF($A78="","",IF(COUNTBLANK('勤務表 (2)'!E$3:E28)=COUNTBLANK('勤務表 (2)'!E$3:E27),"",COUNTBLANK('勤務表 (2)'!E$3:E28)))</f>
        <v>25</v>
      </c>
      <c r="F78" s="146">
        <f>IF($A78="","",IF(COUNTBLANK('勤務表 (2)'!F$3:F28)=COUNTBLANK('勤務表 (2)'!F$3:F27),"",COUNTBLANK('勤務表 (2)'!F$3:F28)))</f>
        <v>24</v>
      </c>
      <c r="G78" s="146">
        <f>IF($A78="","",IF(COUNTBLANK('勤務表 (2)'!G$3:G28)=COUNTBLANK('勤務表 (2)'!G$3:G27),"",COUNTBLANK('勤務表 (2)'!G$3:G28)))</f>
        <v>25</v>
      </c>
      <c r="H78" s="146" t="str">
        <f>IF($A78="","",IF(COUNTBLANK('勤務表 (2)'!H$3:H28)=COUNTBLANK('勤務表 (2)'!H$3:H27),"",COUNTBLANK('勤務表 (2)'!H$3:H28)))</f>
        <v/>
      </c>
      <c r="I78" s="146" t="str">
        <f>IF($A78="","",IF(COUNTBLANK('勤務表 (2)'!I$3:I28)=COUNTBLANK('勤務表 (2)'!I$3:I27),"",COUNTBLANK('勤務表 (2)'!I$3:I28)))</f>
        <v/>
      </c>
      <c r="J78" s="146">
        <f>IF($A78="","",IF(COUNTBLANK('勤務表 (2)'!J$3:J28)=COUNTBLANK('勤務表 (2)'!J$3:J27),"",COUNTBLANK('勤務表 (2)'!J$3:J28)))</f>
        <v>22</v>
      </c>
      <c r="K78" s="146">
        <f>IF($A78="","",IF(COUNTBLANK('勤務表 (2)'!K$3:K28)=COUNTBLANK('勤務表 (2)'!K$3:K27),"",COUNTBLANK('勤務表 (2)'!K$3:K28)))</f>
        <v>23</v>
      </c>
      <c r="L78" s="146">
        <f>IF($A78="","",IF(COUNTBLANK('勤務表 (2)'!L$3:L28)=COUNTBLANK('勤務表 (2)'!L$3:L27),"",COUNTBLANK('勤務表 (2)'!L$3:L28)))</f>
        <v>23</v>
      </c>
      <c r="M78" s="146">
        <f>IF($A78="","",IF(COUNTBLANK('勤務表 (2)'!M$3:M28)=COUNTBLANK('勤務表 (2)'!M$3:M27),"",COUNTBLANK('勤務表 (2)'!M$3:M28)))</f>
        <v>22</v>
      </c>
      <c r="N78" s="146">
        <f>IF($A78="","",IF(COUNTBLANK('勤務表 (2)'!N$3:N28)=COUNTBLANK('勤務表 (2)'!N$3:N27),"",COUNTBLANK('勤務表 (2)'!N$3:N28)))</f>
        <v>23</v>
      </c>
      <c r="O78" s="146" t="str">
        <f>IF($A78="","",IF(COUNTBLANK('勤務表 (2)'!O$3:O28)=COUNTBLANK('勤務表 (2)'!O$3:O27),"",COUNTBLANK('勤務表 (2)'!O$3:O28)))</f>
        <v/>
      </c>
      <c r="P78" s="146" t="str">
        <f>IF($A78="","",IF(COUNTBLANK('勤務表 (2)'!P$3:P28)=COUNTBLANK('勤務表 (2)'!P$3:P27),"",COUNTBLANK('勤務表 (2)'!P$3:P28)))</f>
        <v/>
      </c>
      <c r="Q78" s="146">
        <f>IF($A78="","",IF(COUNTBLANK('勤務表 (2)'!Q$3:Q28)=COUNTBLANK('勤務表 (2)'!Q$3:Q27),"",COUNTBLANK('勤務表 (2)'!Q$3:Q28)))</f>
        <v>22</v>
      </c>
      <c r="R78" s="146" t="str">
        <f>IF($A78="","",IF(COUNTBLANK('勤務表 (2)'!R$3:R28)=COUNTBLANK('勤務表 (2)'!R$3:R27),"",COUNTBLANK('勤務表 (2)'!R$3:R28)))</f>
        <v/>
      </c>
      <c r="S78" s="146" t="str">
        <f>IF($A78="","",IF(COUNTBLANK('勤務表 (2)'!S$3:S28)=COUNTBLANK('勤務表 (2)'!S$3:S27),"",COUNTBLANK('勤務表 (2)'!S$3:S28)))</f>
        <v/>
      </c>
      <c r="T78" s="146">
        <f>IF($A78="","",IF(COUNTBLANK('勤務表 (2)'!T$3:T28)=COUNTBLANK('勤務表 (2)'!T$3:T27),"",COUNTBLANK('勤務表 (2)'!T$3:T28)))</f>
        <v>25</v>
      </c>
      <c r="U78" s="146">
        <f>IF($A78="","",IF(COUNTBLANK('勤務表 (2)'!U$3:U28)=COUNTBLANK('勤務表 (2)'!U$3:U27),"",COUNTBLANK('勤務表 (2)'!U$3:U28)))</f>
        <v>25</v>
      </c>
      <c r="V78" s="146" t="str">
        <f>IF($A78="","",IF(COUNTBLANK('勤務表 (2)'!V$3:V28)=COUNTBLANK('勤務表 (2)'!V$3:V27),"",COUNTBLANK('勤務表 (2)'!V$3:V28)))</f>
        <v/>
      </c>
      <c r="W78" s="146" t="str">
        <f>IF($A78="","",IF(COUNTBLANK('勤務表 (2)'!W$3:W28)=COUNTBLANK('勤務表 (2)'!W$3:W27),"",COUNTBLANK('勤務表 (2)'!W$3:W28)))</f>
        <v/>
      </c>
      <c r="X78" s="146">
        <f>IF($A78="","",IF(COUNTBLANK('勤務表 (2)'!X$3:X28)=COUNTBLANK('勤務表 (2)'!X$3:X27),"",COUNTBLANK('勤務表 (2)'!X$3:X28)))</f>
        <v>23</v>
      </c>
      <c r="Y78" s="146">
        <f>IF($A78="","",IF(COUNTBLANK('勤務表 (2)'!Y$3:Y28)=COUNTBLANK('勤務表 (2)'!Y$3:Y27),"",COUNTBLANK('勤務表 (2)'!Y$3:Y28)))</f>
        <v>23</v>
      </c>
      <c r="Z78" s="146">
        <f>IF($A78="","",IF(COUNTBLANK('勤務表 (2)'!Z$3:Z28)=COUNTBLANK('勤務表 (2)'!Z$3:Z27),"",COUNTBLANK('勤務表 (2)'!Z$3:Z28)))</f>
        <v>24</v>
      </c>
      <c r="AA78" s="146">
        <f>IF($A78="","",IF(COUNTBLANK('勤務表 (2)'!AA$3:AA28)=COUNTBLANK('勤務表 (2)'!AA$3:AA27),"",COUNTBLANK('勤務表 (2)'!AA$3:AA28)))</f>
        <v>24</v>
      </c>
      <c r="AB78" s="146">
        <f>IF($A78="","",IF(COUNTBLANK('勤務表 (2)'!AB$3:AB28)=COUNTBLANK('勤務表 (2)'!AB$3:AB27),"",COUNTBLANK('勤務表 (2)'!AB$3:AB28)))</f>
        <v>24</v>
      </c>
      <c r="AC78" s="146" t="str">
        <f>IF($A78="","",IF(COUNTBLANK('勤務表 (2)'!AC$3:AC28)=COUNTBLANK('勤務表 (2)'!AC$3:AC27),"",COUNTBLANK('勤務表 (2)'!AC$3:AC28)))</f>
        <v/>
      </c>
      <c r="AD78" s="146" t="str">
        <f>IF($A78="","",IF(COUNTBLANK('勤務表 (2)'!AD$3:AD28)=COUNTBLANK('勤務表 (2)'!AD$3:AD27),"",COUNTBLANK('勤務表 (2)'!AD$3:AD28)))</f>
        <v/>
      </c>
      <c r="AE78" s="146" t="str">
        <f>IF($A78="","",IF(COUNTBLANK('勤務表 (2)'!AE$3:AE28)=COUNTBLANK('勤務表 (2)'!AE$3:AE27),"",COUNTBLANK('勤務表 (2)'!AE$3:AE28)))</f>
        <v/>
      </c>
      <c r="AF78" s="146" t="str">
        <f>IF($A78="","",IF(COUNTBLANK('勤務表 (2)'!AF$3:AF28)=COUNTBLANK('勤務表 (2)'!AF$3:AF27),"",COUNTBLANK('勤務表 (2)'!AF$3:AF28)))</f>
        <v/>
      </c>
      <c r="AG78" s="146">
        <f>IF($A78="","",IF(COUNTBLANK('勤務表 (2)'!AG$3:AG28)=COUNTBLANK('勤務表 (2)'!AG$3:AG27),"",COUNTBLANK('勤務表 (2)'!AG$3:AG28)))</f>
        <v>23</v>
      </c>
      <c r="AH78" s="144">
        <f>IF($A78="","",IF(COUNTBLANK('勤務表 (2)'!AH$3:AH28)=COUNTBLANK('勤務表 (2)'!AH$3:AH27),"",COUNTBLANK('勤務表 (2)'!AH$3:AH28)))</f>
        <v>26</v>
      </c>
    </row>
    <row r="79" spans="1:34" s="37" customFormat="1" ht="13.15" customHeight="1" x14ac:dyDescent="0.2">
      <c r="A79" s="142">
        <f>IFERROR(IF(A78+1&lt;=MAX('デイリーデータ (2)'!G:G),A78+1,""),"")</f>
        <v>27</v>
      </c>
      <c r="B79" s="143" t="str">
        <f t="shared" si="12"/>
        <v>118869</v>
      </c>
      <c r="C79" s="144" t="str">
        <f t="shared" si="13"/>
        <v>薬司 康平</v>
      </c>
      <c r="D79" s="145">
        <f>IF($A79="","",IF(COUNTBLANK('勤務表 (2)'!D$3:D29)=COUNTBLANK('勤務表 (2)'!D$3:D28),"",COUNTBLANK('勤務表 (2)'!D$3:D29)))</f>
        <v>27</v>
      </c>
      <c r="E79" s="146" t="str">
        <f>IF($A79="","",IF(COUNTBLANK('勤務表 (2)'!E$3:E29)=COUNTBLANK('勤務表 (2)'!E$3:E28),"",COUNTBLANK('勤務表 (2)'!E$3:E29)))</f>
        <v/>
      </c>
      <c r="F79" s="146" t="str">
        <f>IF($A79="","",IF(COUNTBLANK('勤務表 (2)'!F$3:F29)=COUNTBLANK('勤務表 (2)'!F$3:F28),"",COUNTBLANK('勤務表 (2)'!F$3:F29)))</f>
        <v/>
      </c>
      <c r="G79" s="146">
        <f>IF($A79="","",IF(COUNTBLANK('勤務表 (2)'!G$3:G29)=COUNTBLANK('勤務表 (2)'!G$3:G28),"",COUNTBLANK('勤務表 (2)'!G$3:G29)))</f>
        <v>26</v>
      </c>
      <c r="H79" s="146" t="str">
        <f>IF($A79="","",IF(COUNTBLANK('勤務表 (2)'!H$3:H29)=COUNTBLANK('勤務表 (2)'!H$3:H28),"",COUNTBLANK('勤務表 (2)'!H$3:H29)))</f>
        <v/>
      </c>
      <c r="I79" s="146" t="str">
        <f>IF($A79="","",IF(COUNTBLANK('勤務表 (2)'!I$3:I29)=COUNTBLANK('勤務表 (2)'!I$3:I28),"",COUNTBLANK('勤務表 (2)'!I$3:I29)))</f>
        <v/>
      </c>
      <c r="J79" s="146">
        <f>IF($A79="","",IF(COUNTBLANK('勤務表 (2)'!J$3:J29)=COUNTBLANK('勤務表 (2)'!J$3:J28),"",COUNTBLANK('勤務表 (2)'!J$3:J29)))</f>
        <v>23</v>
      </c>
      <c r="K79" s="146">
        <f>IF($A79="","",IF(COUNTBLANK('勤務表 (2)'!K$3:K29)=COUNTBLANK('勤務表 (2)'!K$3:K28),"",COUNTBLANK('勤務表 (2)'!K$3:K29)))</f>
        <v>24</v>
      </c>
      <c r="L79" s="146">
        <f>IF($A79="","",IF(COUNTBLANK('勤務表 (2)'!L$3:L29)=COUNTBLANK('勤務表 (2)'!L$3:L28),"",COUNTBLANK('勤務表 (2)'!L$3:L29)))</f>
        <v>24</v>
      </c>
      <c r="M79" s="146">
        <f>IF($A79="","",IF(COUNTBLANK('勤務表 (2)'!M$3:M29)=COUNTBLANK('勤務表 (2)'!M$3:M28),"",COUNTBLANK('勤務表 (2)'!M$3:M29)))</f>
        <v>23</v>
      </c>
      <c r="N79" s="146">
        <f>IF($A79="","",IF(COUNTBLANK('勤務表 (2)'!N$3:N29)=COUNTBLANK('勤務表 (2)'!N$3:N28),"",COUNTBLANK('勤務表 (2)'!N$3:N29)))</f>
        <v>24</v>
      </c>
      <c r="O79" s="146" t="str">
        <f>IF($A79="","",IF(COUNTBLANK('勤務表 (2)'!O$3:O29)=COUNTBLANK('勤務表 (2)'!O$3:O28),"",COUNTBLANK('勤務表 (2)'!O$3:O29)))</f>
        <v/>
      </c>
      <c r="P79" s="146" t="str">
        <f>IF($A79="","",IF(COUNTBLANK('勤務表 (2)'!P$3:P29)=COUNTBLANK('勤務表 (2)'!P$3:P28),"",COUNTBLANK('勤務表 (2)'!P$3:P29)))</f>
        <v/>
      </c>
      <c r="Q79" s="146">
        <f>IF($A79="","",IF(COUNTBLANK('勤務表 (2)'!Q$3:Q29)=COUNTBLANK('勤務表 (2)'!Q$3:Q28),"",COUNTBLANK('勤務表 (2)'!Q$3:Q29)))</f>
        <v>23</v>
      </c>
      <c r="R79" s="146">
        <f>IF($A79="","",IF(COUNTBLANK('勤務表 (2)'!R$3:R29)=COUNTBLANK('勤務表 (2)'!R$3:R28),"",COUNTBLANK('勤務表 (2)'!R$3:R29)))</f>
        <v>23</v>
      </c>
      <c r="S79" s="146" t="str">
        <f>IF($A79="","",IF(COUNTBLANK('勤務表 (2)'!S$3:S29)=COUNTBLANK('勤務表 (2)'!S$3:S28),"",COUNTBLANK('勤務表 (2)'!S$3:S29)))</f>
        <v/>
      </c>
      <c r="T79" s="146" t="str">
        <f>IF($A79="","",IF(COUNTBLANK('勤務表 (2)'!T$3:T29)=COUNTBLANK('勤務表 (2)'!T$3:T28),"",COUNTBLANK('勤務表 (2)'!T$3:T29)))</f>
        <v/>
      </c>
      <c r="U79" s="146">
        <f>IF($A79="","",IF(COUNTBLANK('勤務表 (2)'!U$3:U29)=COUNTBLANK('勤務表 (2)'!U$3:U28),"",COUNTBLANK('勤務表 (2)'!U$3:U29)))</f>
        <v>26</v>
      </c>
      <c r="V79" s="146" t="str">
        <f>IF($A79="","",IF(COUNTBLANK('勤務表 (2)'!V$3:V29)=COUNTBLANK('勤務表 (2)'!V$3:V28),"",COUNTBLANK('勤務表 (2)'!V$3:V29)))</f>
        <v/>
      </c>
      <c r="W79" s="146" t="str">
        <f>IF($A79="","",IF(COUNTBLANK('勤務表 (2)'!W$3:W29)=COUNTBLANK('勤務表 (2)'!W$3:W28),"",COUNTBLANK('勤務表 (2)'!W$3:W29)))</f>
        <v/>
      </c>
      <c r="X79" s="146">
        <f>IF($A79="","",IF(COUNTBLANK('勤務表 (2)'!X$3:X29)=COUNTBLANK('勤務表 (2)'!X$3:X28),"",COUNTBLANK('勤務表 (2)'!X$3:X29)))</f>
        <v>24</v>
      </c>
      <c r="Y79" s="146">
        <f>IF($A79="","",IF(COUNTBLANK('勤務表 (2)'!Y$3:Y29)=COUNTBLANK('勤務表 (2)'!Y$3:Y28),"",COUNTBLANK('勤務表 (2)'!Y$3:Y29)))</f>
        <v>24</v>
      </c>
      <c r="Z79" s="146">
        <f>IF($A79="","",IF(COUNTBLANK('勤務表 (2)'!Z$3:Z29)=COUNTBLANK('勤務表 (2)'!Z$3:Z28),"",COUNTBLANK('勤務表 (2)'!Z$3:Z29)))</f>
        <v>25</v>
      </c>
      <c r="AA79" s="146">
        <f>IF($A79="","",IF(COUNTBLANK('勤務表 (2)'!AA$3:AA29)=COUNTBLANK('勤務表 (2)'!AA$3:AA28),"",COUNTBLANK('勤務表 (2)'!AA$3:AA29)))</f>
        <v>25</v>
      </c>
      <c r="AB79" s="146">
        <f>IF($A79="","",IF(COUNTBLANK('勤務表 (2)'!AB$3:AB29)=COUNTBLANK('勤務表 (2)'!AB$3:AB28),"",COUNTBLANK('勤務表 (2)'!AB$3:AB29)))</f>
        <v>25</v>
      </c>
      <c r="AC79" s="146" t="str">
        <f>IF($A79="","",IF(COUNTBLANK('勤務表 (2)'!AC$3:AC29)=COUNTBLANK('勤務表 (2)'!AC$3:AC28),"",COUNTBLANK('勤務表 (2)'!AC$3:AC29)))</f>
        <v/>
      </c>
      <c r="AD79" s="146" t="str">
        <f>IF($A79="","",IF(COUNTBLANK('勤務表 (2)'!AD$3:AD29)=COUNTBLANK('勤務表 (2)'!AD$3:AD28),"",COUNTBLANK('勤務表 (2)'!AD$3:AD29)))</f>
        <v/>
      </c>
      <c r="AE79" s="146">
        <f>IF($A79="","",IF(COUNTBLANK('勤務表 (2)'!AE$3:AE29)=COUNTBLANK('勤務表 (2)'!AE$3:AE28),"",COUNTBLANK('勤務表 (2)'!AE$3:AE29)))</f>
        <v>24</v>
      </c>
      <c r="AF79" s="146">
        <f>IF($A79="","",IF(COUNTBLANK('勤務表 (2)'!AF$3:AF29)=COUNTBLANK('勤務表 (2)'!AF$3:AF28),"",COUNTBLANK('勤務表 (2)'!AF$3:AF29)))</f>
        <v>22</v>
      </c>
      <c r="AG79" s="146">
        <f>IF($A79="","",IF(COUNTBLANK('勤務表 (2)'!AG$3:AG29)=COUNTBLANK('勤務表 (2)'!AG$3:AG28),"",COUNTBLANK('勤務表 (2)'!AG$3:AG29)))</f>
        <v>24</v>
      </c>
      <c r="AH79" s="144">
        <f>IF($A79="","",IF(COUNTBLANK('勤務表 (2)'!AH$3:AH29)=COUNTBLANK('勤務表 (2)'!AH$3:AH28),"",COUNTBLANK('勤務表 (2)'!AH$3:AH29)))</f>
        <v>27</v>
      </c>
    </row>
    <row r="80" spans="1:34" s="37" customFormat="1" ht="13.15" customHeight="1" x14ac:dyDescent="0.2">
      <c r="A80" s="142">
        <f>IFERROR(IF(A79+1&lt;=MAX('デイリーデータ (2)'!G:G),A79+1,""),"")</f>
        <v>28</v>
      </c>
      <c r="B80" s="143" t="str">
        <f t="shared" si="12"/>
        <v>122339</v>
      </c>
      <c r="C80" s="144" t="str">
        <f t="shared" si="13"/>
        <v>西郡 健太</v>
      </c>
      <c r="D80" s="145" t="str">
        <f>IF($A80="","",IF(COUNTBLANK('勤務表 (2)'!D$3:D30)=COUNTBLANK('勤務表 (2)'!D$3:D29),"",COUNTBLANK('勤務表 (2)'!D$3:D30)))</f>
        <v/>
      </c>
      <c r="E80" s="146" t="str">
        <f>IF($A80="","",IF(COUNTBLANK('勤務表 (2)'!E$3:E30)=COUNTBLANK('勤務表 (2)'!E$3:E29),"",COUNTBLANK('勤務表 (2)'!E$3:E30)))</f>
        <v/>
      </c>
      <c r="F80" s="146">
        <f>IF($A80="","",IF(COUNTBLANK('勤務表 (2)'!F$3:F30)=COUNTBLANK('勤務表 (2)'!F$3:F29),"",COUNTBLANK('勤務表 (2)'!F$3:F30)))</f>
        <v>25</v>
      </c>
      <c r="G80" s="146">
        <f>IF($A80="","",IF(COUNTBLANK('勤務表 (2)'!G$3:G30)=COUNTBLANK('勤務表 (2)'!G$3:G29),"",COUNTBLANK('勤務表 (2)'!G$3:G30)))</f>
        <v>27</v>
      </c>
      <c r="H80" s="146" t="str">
        <f>IF($A80="","",IF(COUNTBLANK('勤務表 (2)'!H$3:H30)=COUNTBLANK('勤務表 (2)'!H$3:H29),"",COUNTBLANK('勤務表 (2)'!H$3:H30)))</f>
        <v/>
      </c>
      <c r="I80" s="146" t="str">
        <f>IF($A80="","",IF(COUNTBLANK('勤務表 (2)'!I$3:I30)=COUNTBLANK('勤務表 (2)'!I$3:I29),"",COUNTBLANK('勤務表 (2)'!I$3:I30)))</f>
        <v/>
      </c>
      <c r="J80" s="146">
        <f>IF($A80="","",IF(COUNTBLANK('勤務表 (2)'!J$3:J30)=COUNTBLANK('勤務表 (2)'!J$3:J29),"",COUNTBLANK('勤務表 (2)'!J$3:J30)))</f>
        <v>24</v>
      </c>
      <c r="K80" s="146">
        <f>IF($A80="","",IF(COUNTBLANK('勤務表 (2)'!K$3:K30)=COUNTBLANK('勤務表 (2)'!K$3:K29),"",COUNTBLANK('勤務表 (2)'!K$3:K30)))</f>
        <v>25</v>
      </c>
      <c r="L80" s="146">
        <f>IF($A80="","",IF(COUNTBLANK('勤務表 (2)'!L$3:L30)=COUNTBLANK('勤務表 (2)'!L$3:L29),"",COUNTBLANK('勤務表 (2)'!L$3:L30)))</f>
        <v>25</v>
      </c>
      <c r="M80" s="146">
        <f>IF($A80="","",IF(COUNTBLANK('勤務表 (2)'!M$3:M30)=COUNTBLANK('勤務表 (2)'!M$3:M29),"",COUNTBLANK('勤務表 (2)'!M$3:M30)))</f>
        <v>24</v>
      </c>
      <c r="N80" s="146">
        <f>IF($A80="","",IF(COUNTBLANK('勤務表 (2)'!N$3:N30)=COUNTBLANK('勤務表 (2)'!N$3:N29),"",COUNTBLANK('勤務表 (2)'!N$3:N30)))</f>
        <v>25</v>
      </c>
      <c r="O80" s="146" t="str">
        <f>IF($A80="","",IF(COUNTBLANK('勤務表 (2)'!O$3:O30)=COUNTBLANK('勤務表 (2)'!O$3:O29),"",COUNTBLANK('勤務表 (2)'!O$3:O30)))</f>
        <v/>
      </c>
      <c r="P80" s="146" t="str">
        <f>IF($A80="","",IF(COUNTBLANK('勤務表 (2)'!P$3:P30)=COUNTBLANK('勤務表 (2)'!P$3:P29),"",COUNTBLANK('勤務表 (2)'!P$3:P30)))</f>
        <v/>
      </c>
      <c r="Q80" s="146">
        <f>IF($A80="","",IF(COUNTBLANK('勤務表 (2)'!Q$3:Q30)=COUNTBLANK('勤務表 (2)'!Q$3:Q29),"",COUNTBLANK('勤務表 (2)'!Q$3:Q30)))</f>
        <v>24</v>
      </c>
      <c r="R80" s="146" t="str">
        <f>IF($A80="","",IF(COUNTBLANK('勤務表 (2)'!R$3:R30)=COUNTBLANK('勤務表 (2)'!R$3:R29),"",COUNTBLANK('勤務表 (2)'!R$3:R30)))</f>
        <v/>
      </c>
      <c r="S80" s="146" t="str">
        <f>IF($A80="","",IF(COUNTBLANK('勤務表 (2)'!S$3:S30)=COUNTBLANK('勤務表 (2)'!S$3:S29),"",COUNTBLANK('勤務表 (2)'!S$3:S30)))</f>
        <v/>
      </c>
      <c r="T80" s="146">
        <f>IF($A80="","",IF(COUNTBLANK('勤務表 (2)'!T$3:T30)=COUNTBLANK('勤務表 (2)'!T$3:T29),"",COUNTBLANK('勤務表 (2)'!T$3:T30)))</f>
        <v>26</v>
      </c>
      <c r="U80" s="146">
        <f>IF($A80="","",IF(COUNTBLANK('勤務表 (2)'!U$3:U30)=COUNTBLANK('勤務表 (2)'!U$3:U29),"",COUNTBLANK('勤務表 (2)'!U$3:U30)))</f>
        <v>27</v>
      </c>
      <c r="V80" s="146" t="str">
        <f>IF($A80="","",IF(COUNTBLANK('勤務表 (2)'!V$3:V30)=COUNTBLANK('勤務表 (2)'!V$3:V29),"",COUNTBLANK('勤務表 (2)'!V$3:V30)))</f>
        <v/>
      </c>
      <c r="W80" s="146" t="str">
        <f>IF($A80="","",IF(COUNTBLANK('勤務表 (2)'!W$3:W30)=COUNTBLANK('勤務表 (2)'!W$3:W29),"",COUNTBLANK('勤務表 (2)'!W$3:W30)))</f>
        <v/>
      </c>
      <c r="X80" s="146">
        <f>IF($A80="","",IF(COUNTBLANK('勤務表 (2)'!X$3:X30)=COUNTBLANK('勤務表 (2)'!X$3:X29),"",COUNTBLANK('勤務表 (2)'!X$3:X30)))</f>
        <v>25</v>
      </c>
      <c r="Y80" s="146">
        <f>IF($A80="","",IF(COUNTBLANK('勤務表 (2)'!Y$3:Y30)=COUNTBLANK('勤務表 (2)'!Y$3:Y29),"",COUNTBLANK('勤務表 (2)'!Y$3:Y30)))</f>
        <v>25</v>
      </c>
      <c r="Z80" s="146" t="str">
        <f>IF($A80="","",IF(COUNTBLANK('勤務表 (2)'!Z$3:Z30)=COUNTBLANK('勤務表 (2)'!Z$3:Z29),"",COUNTBLANK('勤務表 (2)'!Z$3:Z30)))</f>
        <v/>
      </c>
      <c r="AA80" s="146" t="str">
        <f>IF($A80="","",IF(COUNTBLANK('勤務表 (2)'!AA$3:AA30)=COUNTBLANK('勤務表 (2)'!AA$3:AA29),"",COUNTBLANK('勤務表 (2)'!AA$3:AA30)))</f>
        <v/>
      </c>
      <c r="AB80" s="146">
        <f>IF($A80="","",IF(COUNTBLANK('勤務表 (2)'!AB$3:AB30)=COUNTBLANK('勤務表 (2)'!AB$3:AB29),"",COUNTBLANK('勤務表 (2)'!AB$3:AB30)))</f>
        <v>26</v>
      </c>
      <c r="AC80" s="146" t="str">
        <f>IF($A80="","",IF(COUNTBLANK('勤務表 (2)'!AC$3:AC30)=COUNTBLANK('勤務表 (2)'!AC$3:AC29),"",COUNTBLANK('勤務表 (2)'!AC$3:AC30)))</f>
        <v/>
      </c>
      <c r="AD80" s="146" t="str">
        <f>IF($A80="","",IF(COUNTBLANK('勤務表 (2)'!AD$3:AD30)=COUNTBLANK('勤務表 (2)'!AD$3:AD29),"",COUNTBLANK('勤務表 (2)'!AD$3:AD30)))</f>
        <v/>
      </c>
      <c r="AE80" s="146">
        <f>IF($A80="","",IF(COUNTBLANK('勤務表 (2)'!AE$3:AE30)=COUNTBLANK('勤務表 (2)'!AE$3:AE29),"",COUNTBLANK('勤務表 (2)'!AE$3:AE30)))</f>
        <v>25</v>
      </c>
      <c r="AF80" s="146">
        <f>IF($A80="","",IF(COUNTBLANK('勤務表 (2)'!AF$3:AF30)=COUNTBLANK('勤務表 (2)'!AF$3:AF29),"",COUNTBLANK('勤務表 (2)'!AF$3:AF30)))</f>
        <v>23</v>
      </c>
      <c r="AG80" s="146" t="str">
        <f>IF($A80="","",IF(COUNTBLANK('勤務表 (2)'!AG$3:AG30)=COUNTBLANK('勤務表 (2)'!AG$3:AG29),"",COUNTBLANK('勤務表 (2)'!AG$3:AG30)))</f>
        <v/>
      </c>
      <c r="AH80" s="144">
        <f>IF($A80="","",IF(COUNTBLANK('勤務表 (2)'!AH$3:AH30)=COUNTBLANK('勤務表 (2)'!AH$3:AH29),"",COUNTBLANK('勤務表 (2)'!AH$3:AH30)))</f>
        <v>28</v>
      </c>
    </row>
    <row r="81" spans="1:34" s="37" customFormat="1" ht="13.15" customHeight="1" x14ac:dyDescent="0.2">
      <c r="A81" s="142">
        <f>IFERROR(IF(A80+1&lt;=MAX('デイリーデータ (2)'!G:G),A80+1,""),"")</f>
        <v>29</v>
      </c>
      <c r="B81" s="143" t="str">
        <f t="shared" si="12"/>
        <v>125630</v>
      </c>
      <c r="C81" s="144" t="str">
        <f t="shared" si="13"/>
        <v>松木 こころ</v>
      </c>
      <c r="D81" s="145">
        <f>IF($A81="","",IF(COUNTBLANK('勤務表 (2)'!D$3:D31)=COUNTBLANK('勤務表 (2)'!D$3:D30),"",COUNTBLANK('勤務表 (2)'!D$3:D31)))</f>
        <v>28</v>
      </c>
      <c r="E81" s="146">
        <f>IF($A81="","",IF(COUNTBLANK('勤務表 (2)'!E$3:E31)=COUNTBLANK('勤務表 (2)'!E$3:E30),"",COUNTBLANK('勤務表 (2)'!E$3:E31)))</f>
        <v>26</v>
      </c>
      <c r="F81" s="146">
        <f>IF($A81="","",IF(COUNTBLANK('勤務表 (2)'!F$3:F31)=COUNTBLANK('勤務表 (2)'!F$3:F30),"",COUNTBLANK('勤務表 (2)'!F$3:F31)))</f>
        <v>26</v>
      </c>
      <c r="G81" s="146">
        <f>IF($A81="","",IF(COUNTBLANK('勤務表 (2)'!G$3:G31)=COUNTBLANK('勤務表 (2)'!G$3:G30),"",COUNTBLANK('勤務表 (2)'!G$3:G31)))</f>
        <v>28</v>
      </c>
      <c r="H81" s="146" t="str">
        <f>IF($A81="","",IF(COUNTBLANK('勤務表 (2)'!H$3:H31)=COUNTBLANK('勤務表 (2)'!H$3:H30),"",COUNTBLANK('勤務表 (2)'!H$3:H31)))</f>
        <v/>
      </c>
      <c r="I81" s="146" t="str">
        <f>IF($A81="","",IF(COUNTBLANK('勤務表 (2)'!I$3:I31)=COUNTBLANK('勤務表 (2)'!I$3:I30),"",COUNTBLANK('勤務表 (2)'!I$3:I31)))</f>
        <v/>
      </c>
      <c r="J81" s="146">
        <f>IF($A81="","",IF(COUNTBLANK('勤務表 (2)'!J$3:J31)=COUNTBLANK('勤務表 (2)'!J$3:J30),"",COUNTBLANK('勤務表 (2)'!J$3:J31)))</f>
        <v>25</v>
      </c>
      <c r="K81" s="146">
        <f>IF($A81="","",IF(COUNTBLANK('勤務表 (2)'!K$3:K31)=COUNTBLANK('勤務表 (2)'!K$3:K30),"",COUNTBLANK('勤務表 (2)'!K$3:K31)))</f>
        <v>26</v>
      </c>
      <c r="L81" s="146">
        <f>IF($A81="","",IF(COUNTBLANK('勤務表 (2)'!L$3:L31)=COUNTBLANK('勤務表 (2)'!L$3:L30),"",COUNTBLANK('勤務表 (2)'!L$3:L31)))</f>
        <v>26</v>
      </c>
      <c r="M81" s="146">
        <f>IF($A81="","",IF(COUNTBLANK('勤務表 (2)'!M$3:M31)=COUNTBLANK('勤務表 (2)'!M$3:M30),"",COUNTBLANK('勤務表 (2)'!M$3:M31)))</f>
        <v>25</v>
      </c>
      <c r="N81" s="146">
        <f>IF($A81="","",IF(COUNTBLANK('勤務表 (2)'!N$3:N31)=COUNTBLANK('勤務表 (2)'!N$3:N30),"",COUNTBLANK('勤務表 (2)'!N$3:N31)))</f>
        <v>26</v>
      </c>
      <c r="O81" s="146" t="str">
        <f>IF($A81="","",IF(COUNTBLANK('勤務表 (2)'!O$3:O31)=COUNTBLANK('勤務表 (2)'!O$3:O30),"",COUNTBLANK('勤務表 (2)'!O$3:O31)))</f>
        <v/>
      </c>
      <c r="P81" s="146" t="str">
        <f>IF($A81="","",IF(COUNTBLANK('勤務表 (2)'!P$3:P31)=COUNTBLANK('勤務表 (2)'!P$3:P30),"",COUNTBLANK('勤務表 (2)'!P$3:P31)))</f>
        <v/>
      </c>
      <c r="Q81" s="146">
        <f>IF($A81="","",IF(COUNTBLANK('勤務表 (2)'!Q$3:Q31)=COUNTBLANK('勤務表 (2)'!Q$3:Q30),"",COUNTBLANK('勤務表 (2)'!Q$3:Q31)))</f>
        <v>25</v>
      </c>
      <c r="R81" s="146">
        <f>IF($A81="","",IF(COUNTBLANK('勤務表 (2)'!R$3:R31)=COUNTBLANK('勤務表 (2)'!R$3:R30),"",COUNTBLANK('勤務表 (2)'!R$3:R31)))</f>
        <v>24</v>
      </c>
      <c r="S81" s="146">
        <f>IF($A81="","",IF(COUNTBLANK('勤務表 (2)'!S$3:S31)=COUNTBLANK('勤務表 (2)'!S$3:S30),"",COUNTBLANK('勤務表 (2)'!S$3:S31)))</f>
        <v>25</v>
      </c>
      <c r="T81" s="146">
        <f>IF($A81="","",IF(COUNTBLANK('勤務表 (2)'!T$3:T31)=COUNTBLANK('勤務表 (2)'!T$3:T30),"",COUNTBLANK('勤務表 (2)'!T$3:T31)))</f>
        <v>27</v>
      </c>
      <c r="U81" s="146">
        <f>IF($A81="","",IF(COUNTBLANK('勤務表 (2)'!U$3:U31)=COUNTBLANK('勤務表 (2)'!U$3:U30),"",COUNTBLANK('勤務表 (2)'!U$3:U31)))</f>
        <v>28</v>
      </c>
      <c r="V81" s="146" t="str">
        <f>IF($A81="","",IF(COUNTBLANK('勤務表 (2)'!V$3:V31)=COUNTBLANK('勤務表 (2)'!V$3:V30),"",COUNTBLANK('勤務表 (2)'!V$3:V31)))</f>
        <v/>
      </c>
      <c r="W81" s="146" t="str">
        <f>IF($A81="","",IF(COUNTBLANK('勤務表 (2)'!W$3:W31)=COUNTBLANK('勤務表 (2)'!W$3:W30),"",COUNTBLANK('勤務表 (2)'!W$3:W31)))</f>
        <v/>
      </c>
      <c r="X81" s="146">
        <f>IF($A81="","",IF(COUNTBLANK('勤務表 (2)'!X$3:X31)=COUNTBLANK('勤務表 (2)'!X$3:X30),"",COUNTBLANK('勤務表 (2)'!X$3:X31)))</f>
        <v>26</v>
      </c>
      <c r="Y81" s="146">
        <f>IF($A81="","",IF(COUNTBLANK('勤務表 (2)'!Y$3:Y31)=COUNTBLANK('勤務表 (2)'!Y$3:Y30),"",COUNTBLANK('勤務表 (2)'!Y$3:Y31)))</f>
        <v>26</v>
      </c>
      <c r="Z81" s="146">
        <f>IF($A81="","",IF(COUNTBLANK('勤務表 (2)'!Z$3:Z31)=COUNTBLANK('勤務表 (2)'!Z$3:Z30),"",COUNTBLANK('勤務表 (2)'!Z$3:Z31)))</f>
        <v>26</v>
      </c>
      <c r="AA81" s="146">
        <f>IF($A81="","",IF(COUNTBLANK('勤務表 (2)'!AA$3:AA31)=COUNTBLANK('勤務表 (2)'!AA$3:AA30),"",COUNTBLANK('勤務表 (2)'!AA$3:AA31)))</f>
        <v>26</v>
      </c>
      <c r="AB81" s="146">
        <f>IF($A81="","",IF(COUNTBLANK('勤務表 (2)'!AB$3:AB31)=COUNTBLANK('勤務表 (2)'!AB$3:AB30),"",COUNTBLANK('勤務表 (2)'!AB$3:AB31)))</f>
        <v>27</v>
      </c>
      <c r="AC81" s="146" t="str">
        <f>IF($A81="","",IF(COUNTBLANK('勤務表 (2)'!AC$3:AC31)=COUNTBLANK('勤務表 (2)'!AC$3:AC30),"",COUNTBLANK('勤務表 (2)'!AC$3:AC31)))</f>
        <v/>
      </c>
      <c r="AD81" s="146" t="str">
        <f>IF($A81="","",IF(COUNTBLANK('勤務表 (2)'!AD$3:AD31)=COUNTBLANK('勤務表 (2)'!AD$3:AD30),"",COUNTBLANK('勤務表 (2)'!AD$3:AD31)))</f>
        <v/>
      </c>
      <c r="AE81" s="146">
        <f>IF($A81="","",IF(COUNTBLANK('勤務表 (2)'!AE$3:AE31)=COUNTBLANK('勤務表 (2)'!AE$3:AE30),"",COUNTBLANK('勤務表 (2)'!AE$3:AE31)))</f>
        <v>26</v>
      </c>
      <c r="AF81" s="146">
        <f>IF($A81="","",IF(COUNTBLANK('勤務表 (2)'!AF$3:AF31)=COUNTBLANK('勤務表 (2)'!AF$3:AF30),"",COUNTBLANK('勤務表 (2)'!AF$3:AF31)))</f>
        <v>24</v>
      </c>
      <c r="AG81" s="146">
        <f>IF($A81="","",IF(COUNTBLANK('勤務表 (2)'!AG$3:AG31)=COUNTBLANK('勤務表 (2)'!AG$3:AG30),"",COUNTBLANK('勤務表 (2)'!AG$3:AG31)))</f>
        <v>25</v>
      </c>
      <c r="AH81" s="144">
        <f>IF($A81="","",IF(COUNTBLANK('勤務表 (2)'!AH$3:AH31)=COUNTBLANK('勤務表 (2)'!AH$3:AH30),"",COUNTBLANK('勤務表 (2)'!AH$3:AH31)))</f>
        <v>29</v>
      </c>
    </row>
    <row r="82" spans="1:34" s="37" customFormat="1" ht="13.15" customHeight="1" x14ac:dyDescent="0.2">
      <c r="A82" s="142">
        <f>IFERROR(IF(A81+1&lt;=MAX('デイリーデータ (2)'!G:G),A81+1,""),"")</f>
        <v>30</v>
      </c>
      <c r="B82" s="143" t="str">
        <f t="shared" si="12"/>
        <v>125642</v>
      </c>
      <c r="C82" s="144" t="str">
        <f t="shared" si="13"/>
        <v>諸田 悠也</v>
      </c>
      <c r="D82" s="145" t="str">
        <f>IF($A82="","",IF(COUNTBLANK('勤務表 (2)'!D$3:D32)=COUNTBLANK('勤務表 (2)'!D$3:D31),"",COUNTBLANK('勤務表 (2)'!D$3:D32)))</f>
        <v/>
      </c>
      <c r="E82" s="146" t="str">
        <f>IF($A82="","",IF(COUNTBLANK('勤務表 (2)'!E$3:E32)=COUNTBLANK('勤務表 (2)'!E$3:E31),"",COUNTBLANK('勤務表 (2)'!E$3:E32)))</f>
        <v/>
      </c>
      <c r="F82" s="146">
        <f>IF($A82="","",IF(COUNTBLANK('勤務表 (2)'!F$3:F32)=COUNTBLANK('勤務表 (2)'!F$3:F31),"",COUNTBLANK('勤務表 (2)'!F$3:F32)))</f>
        <v>27</v>
      </c>
      <c r="G82" s="146">
        <f>IF($A82="","",IF(COUNTBLANK('勤務表 (2)'!G$3:G32)=COUNTBLANK('勤務表 (2)'!G$3:G31),"",COUNTBLANK('勤務表 (2)'!G$3:G32)))</f>
        <v>29</v>
      </c>
      <c r="H82" s="146" t="str">
        <f>IF($A82="","",IF(COUNTBLANK('勤務表 (2)'!H$3:H32)=COUNTBLANK('勤務表 (2)'!H$3:H31),"",COUNTBLANK('勤務表 (2)'!H$3:H32)))</f>
        <v/>
      </c>
      <c r="I82" s="146" t="str">
        <f>IF($A82="","",IF(COUNTBLANK('勤務表 (2)'!I$3:I32)=COUNTBLANK('勤務表 (2)'!I$3:I31),"",COUNTBLANK('勤務表 (2)'!I$3:I32)))</f>
        <v/>
      </c>
      <c r="J82" s="146">
        <f>IF($A82="","",IF(COUNTBLANK('勤務表 (2)'!J$3:J32)=COUNTBLANK('勤務表 (2)'!J$3:J31),"",COUNTBLANK('勤務表 (2)'!J$3:J32)))</f>
        <v>26</v>
      </c>
      <c r="K82" s="146">
        <f>IF($A82="","",IF(COUNTBLANK('勤務表 (2)'!K$3:K32)=COUNTBLANK('勤務表 (2)'!K$3:K31),"",COUNTBLANK('勤務表 (2)'!K$3:K32)))</f>
        <v>27</v>
      </c>
      <c r="L82" s="146">
        <f>IF($A82="","",IF(COUNTBLANK('勤務表 (2)'!L$3:L32)=COUNTBLANK('勤務表 (2)'!L$3:L31),"",COUNTBLANK('勤務表 (2)'!L$3:L32)))</f>
        <v>27</v>
      </c>
      <c r="M82" s="146">
        <f>IF($A82="","",IF(COUNTBLANK('勤務表 (2)'!M$3:M32)=COUNTBLANK('勤務表 (2)'!M$3:M31),"",COUNTBLANK('勤務表 (2)'!M$3:M32)))</f>
        <v>26</v>
      </c>
      <c r="N82" s="146">
        <f>IF($A82="","",IF(COUNTBLANK('勤務表 (2)'!N$3:N32)=COUNTBLANK('勤務表 (2)'!N$3:N31),"",COUNTBLANK('勤務表 (2)'!N$3:N32)))</f>
        <v>27</v>
      </c>
      <c r="O82" s="146" t="str">
        <f>IF($A82="","",IF(COUNTBLANK('勤務表 (2)'!O$3:O32)=COUNTBLANK('勤務表 (2)'!O$3:O31),"",COUNTBLANK('勤務表 (2)'!O$3:O32)))</f>
        <v/>
      </c>
      <c r="P82" s="146" t="str">
        <f>IF($A82="","",IF(COUNTBLANK('勤務表 (2)'!P$3:P32)=COUNTBLANK('勤務表 (2)'!P$3:P31),"",COUNTBLANK('勤務表 (2)'!P$3:P32)))</f>
        <v/>
      </c>
      <c r="Q82" s="146">
        <f>IF($A82="","",IF(COUNTBLANK('勤務表 (2)'!Q$3:Q32)=COUNTBLANK('勤務表 (2)'!Q$3:Q31),"",COUNTBLANK('勤務表 (2)'!Q$3:Q32)))</f>
        <v>26</v>
      </c>
      <c r="R82" s="146">
        <f>IF($A82="","",IF(COUNTBLANK('勤務表 (2)'!R$3:R32)=COUNTBLANK('勤務表 (2)'!R$3:R31),"",COUNTBLANK('勤務表 (2)'!R$3:R32)))</f>
        <v>25</v>
      </c>
      <c r="S82" s="146">
        <f>IF($A82="","",IF(COUNTBLANK('勤務表 (2)'!S$3:S32)=COUNTBLANK('勤務表 (2)'!S$3:S31),"",COUNTBLANK('勤務表 (2)'!S$3:S32)))</f>
        <v>26</v>
      </c>
      <c r="T82" s="146">
        <f>IF($A82="","",IF(COUNTBLANK('勤務表 (2)'!T$3:T32)=COUNTBLANK('勤務表 (2)'!T$3:T31),"",COUNTBLANK('勤務表 (2)'!T$3:T32)))</f>
        <v>28</v>
      </c>
      <c r="U82" s="146">
        <f>IF($A82="","",IF(COUNTBLANK('勤務表 (2)'!U$3:U32)=COUNTBLANK('勤務表 (2)'!U$3:U31),"",COUNTBLANK('勤務表 (2)'!U$3:U32)))</f>
        <v>29</v>
      </c>
      <c r="V82" s="146" t="str">
        <f>IF($A82="","",IF(COUNTBLANK('勤務表 (2)'!V$3:V32)=COUNTBLANK('勤務表 (2)'!V$3:V31),"",COUNTBLANK('勤務表 (2)'!V$3:V32)))</f>
        <v/>
      </c>
      <c r="W82" s="146" t="str">
        <f>IF($A82="","",IF(COUNTBLANK('勤務表 (2)'!W$3:W32)=COUNTBLANK('勤務表 (2)'!W$3:W31),"",COUNTBLANK('勤務表 (2)'!W$3:W32)))</f>
        <v/>
      </c>
      <c r="X82" s="146" t="str">
        <f>IF($A82="","",IF(COUNTBLANK('勤務表 (2)'!X$3:X32)=COUNTBLANK('勤務表 (2)'!X$3:X31),"",COUNTBLANK('勤務表 (2)'!X$3:X32)))</f>
        <v/>
      </c>
      <c r="Y82" s="146" t="str">
        <f>IF($A82="","",IF(COUNTBLANK('勤務表 (2)'!Y$3:Y32)=COUNTBLANK('勤務表 (2)'!Y$3:Y31),"",COUNTBLANK('勤務表 (2)'!Y$3:Y32)))</f>
        <v/>
      </c>
      <c r="Z82" s="146">
        <f>IF($A82="","",IF(COUNTBLANK('勤務表 (2)'!Z$3:Z32)=COUNTBLANK('勤務表 (2)'!Z$3:Z31),"",COUNTBLANK('勤務表 (2)'!Z$3:Z32)))</f>
        <v>27</v>
      </c>
      <c r="AA82" s="146">
        <f>IF($A82="","",IF(COUNTBLANK('勤務表 (2)'!AA$3:AA32)=COUNTBLANK('勤務表 (2)'!AA$3:AA31),"",COUNTBLANK('勤務表 (2)'!AA$3:AA32)))</f>
        <v>27</v>
      </c>
      <c r="AB82" s="146">
        <f>IF($A82="","",IF(COUNTBLANK('勤務表 (2)'!AB$3:AB32)=COUNTBLANK('勤務表 (2)'!AB$3:AB31),"",COUNTBLANK('勤務表 (2)'!AB$3:AB32)))</f>
        <v>28</v>
      </c>
      <c r="AC82" s="146" t="str">
        <f>IF($A82="","",IF(COUNTBLANK('勤務表 (2)'!AC$3:AC32)=COUNTBLANK('勤務表 (2)'!AC$3:AC31),"",COUNTBLANK('勤務表 (2)'!AC$3:AC32)))</f>
        <v/>
      </c>
      <c r="AD82" s="146" t="str">
        <f>IF($A82="","",IF(COUNTBLANK('勤務表 (2)'!AD$3:AD32)=COUNTBLANK('勤務表 (2)'!AD$3:AD31),"",COUNTBLANK('勤務表 (2)'!AD$3:AD32)))</f>
        <v/>
      </c>
      <c r="AE82" s="146">
        <f>IF($A82="","",IF(COUNTBLANK('勤務表 (2)'!AE$3:AE32)=COUNTBLANK('勤務表 (2)'!AE$3:AE31),"",COUNTBLANK('勤務表 (2)'!AE$3:AE32)))</f>
        <v>27</v>
      </c>
      <c r="AF82" s="146">
        <f>IF($A82="","",IF(COUNTBLANK('勤務表 (2)'!AF$3:AF32)=COUNTBLANK('勤務表 (2)'!AF$3:AF31),"",COUNTBLANK('勤務表 (2)'!AF$3:AF32)))</f>
        <v>25</v>
      </c>
      <c r="AG82" s="146">
        <f>IF($A82="","",IF(COUNTBLANK('勤務表 (2)'!AG$3:AG32)=COUNTBLANK('勤務表 (2)'!AG$3:AG31),"",COUNTBLANK('勤務表 (2)'!AG$3:AG32)))</f>
        <v>26</v>
      </c>
      <c r="AH82" s="144">
        <f>IF($A82="","",IF(COUNTBLANK('勤務表 (2)'!AH$3:AH32)=COUNTBLANK('勤務表 (2)'!AH$3:AH31),"",COUNTBLANK('勤務表 (2)'!AH$3:AH32)))</f>
        <v>30</v>
      </c>
    </row>
    <row r="83" spans="1:34" s="37" customFormat="1" ht="13.15" customHeight="1" x14ac:dyDescent="0.2">
      <c r="A83" s="142">
        <f>IFERROR(IF(A82+1&lt;=MAX('デイリーデータ (2)'!G:G),A82+1,""),"")</f>
        <v>31</v>
      </c>
      <c r="B83" s="143" t="str">
        <f t="shared" si="12"/>
        <v>130415</v>
      </c>
      <c r="C83" s="144" t="str">
        <f t="shared" si="13"/>
        <v>樫田 尚</v>
      </c>
      <c r="D83" s="145">
        <f>IF($A83="","",IF(COUNTBLANK('勤務表 (2)'!D$3:D33)=COUNTBLANK('勤務表 (2)'!D$3:D32),"",COUNTBLANK('勤務表 (2)'!D$3:D33)))</f>
        <v>29</v>
      </c>
      <c r="E83" s="146">
        <f>IF($A83="","",IF(COUNTBLANK('勤務表 (2)'!E$3:E33)=COUNTBLANK('勤務表 (2)'!E$3:E32),"",COUNTBLANK('勤務表 (2)'!E$3:E33)))</f>
        <v>27</v>
      </c>
      <c r="F83" s="146">
        <f>IF($A83="","",IF(COUNTBLANK('勤務表 (2)'!F$3:F33)=COUNTBLANK('勤務表 (2)'!F$3:F32),"",COUNTBLANK('勤務表 (2)'!F$3:F33)))</f>
        <v>28</v>
      </c>
      <c r="G83" s="146">
        <f>IF($A83="","",IF(COUNTBLANK('勤務表 (2)'!G$3:G33)=COUNTBLANK('勤務表 (2)'!G$3:G32),"",COUNTBLANK('勤務表 (2)'!G$3:G33)))</f>
        <v>30</v>
      </c>
      <c r="H83" s="146" t="str">
        <f>IF($A83="","",IF(COUNTBLANK('勤務表 (2)'!H$3:H33)=COUNTBLANK('勤務表 (2)'!H$3:H32),"",COUNTBLANK('勤務表 (2)'!H$3:H33)))</f>
        <v/>
      </c>
      <c r="I83" s="146" t="str">
        <f>IF($A83="","",IF(COUNTBLANK('勤務表 (2)'!I$3:I33)=COUNTBLANK('勤務表 (2)'!I$3:I32),"",COUNTBLANK('勤務表 (2)'!I$3:I33)))</f>
        <v/>
      </c>
      <c r="J83" s="146">
        <f>IF($A83="","",IF(COUNTBLANK('勤務表 (2)'!J$3:J33)=COUNTBLANK('勤務表 (2)'!J$3:J32),"",COUNTBLANK('勤務表 (2)'!J$3:J33)))</f>
        <v>27</v>
      </c>
      <c r="K83" s="146">
        <f>IF($A83="","",IF(COUNTBLANK('勤務表 (2)'!K$3:K33)=COUNTBLANK('勤務表 (2)'!K$3:K32),"",COUNTBLANK('勤務表 (2)'!K$3:K33)))</f>
        <v>28</v>
      </c>
      <c r="L83" s="146">
        <f>IF($A83="","",IF(COUNTBLANK('勤務表 (2)'!L$3:L33)=COUNTBLANK('勤務表 (2)'!L$3:L32),"",COUNTBLANK('勤務表 (2)'!L$3:L33)))</f>
        <v>28</v>
      </c>
      <c r="M83" s="146">
        <f>IF($A83="","",IF(COUNTBLANK('勤務表 (2)'!M$3:M33)=COUNTBLANK('勤務表 (2)'!M$3:M32),"",COUNTBLANK('勤務表 (2)'!M$3:M33)))</f>
        <v>27</v>
      </c>
      <c r="N83" s="146" t="str">
        <f>IF($A83="","",IF(COUNTBLANK('勤務表 (2)'!N$3:N33)=COUNTBLANK('勤務表 (2)'!N$3:N32),"",COUNTBLANK('勤務表 (2)'!N$3:N33)))</f>
        <v/>
      </c>
      <c r="O83" s="146" t="str">
        <f>IF($A83="","",IF(COUNTBLANK('勤務表 (2)'!O$3:O33)=COUNTBLANK('勤務表 (2)'!O$3:O32),"",COUNTBLANK('勤務表 (2)'!O$3:O33)))</f>
        <v/>
      </c>
      <c r="P83" s="146" t="str">
        <f>IF($A83="","",IF(COUNTBLANK('勤務表 (2)'!P$3:P33)=COUNTBLANK('勤務表 (2)'!P$3:P32),"",COUNTBLANK('勤務表 (2)'!P$3:P33)))</f>
        <v/>
      </c>
      <c r="Q83" s="146">
        <f>IF($A83="","",IF(COUNTBLANK('勤務表 (2)'!Q$3:Q33)=COUNTBLANK('勤務表 (2)'!Q$3:Q32),"",COUNTBLANK('勤務表 (2)'!Q$3:Q33)))</f>
        <v>27</v>
      </c>
      <c r="R83" s="146">
        <f>IF($A83="","",IF(COUNTBLANK('勤務表 (2)'!R$3:R33)=COUNTBLANK('勤務表 (2)'!R$3:R32),"",COUNTBLANK('勤務表 (2)'!R$3:R33)))</f>
        <v>26</v>
      </c>
      <c r="S83" s="146">
        <f>IF($A83="","",IF(COUNTBLANK('勤務表 (2)'!S$3:S33)=COUNTBLANK('勤務表 (2)'!S$3:S32),"",COUNTBLANK('勤務表 (2)'!S$3:S33)))</f>
        <v>27</v>
      </c>
      <c r="T83" s="146">
        <f>IF($A83="","",IF(COUNTBLANK('勤務表 (2)'!T$3:T33)=COUNTBLANK('勤務表 (2)'!T$3:T32),"",COUNTBLANK('勤務表 (2)'!T$3:T33)))</f>
        <v>29</v>
      </c>
      <c r="U83" s="146">
        <f>IF($A83="","",IF(COUNTBLANK('勤務表 (2)'!U$3:U33)=COUNTBLANK('勤務表 (2)'!U$3:U32),"",COUNTBLANK('勤務表 (2)'!U$3:U33)))</f>
        <v>30</v>
      </c>
      <c r="V83" s="146" t="str">
        <f>IF($A83="","",IF(COUNTBLANK('勤務表 (2)'!V$3:V33)=COUNTBLANK('勤務表 (2)'!V$3:V32),"",COUNTBLANK('勤務表 (2)'!V$3:V33)))</f>
        <v/>
      </c>
      <c r="W83" s="146">
        <f>IF($A83="","",IF(COUNTBLANK('勤務表 (2)'!W$3:W33)=COUNTBLANK('勤務表 (2)'!W$3:W32),"",COUNTBLANK('勤務表 (2)'!W$3:W33)))</f>
        <v>1</v>
      </c>
      <c r="X83" s="146">
        <f>IF($A83="","",IF(COUNTBLANK('勤務表 (2)'!X$3:X33)=COUNTBLANK('勤務表 (2)'!X$3:X32),"",COUNTBLANK('勤務表 (2)'!X$3:X33)))</f>
        <v>27</v>
      </c>
      <c r="Y83" s="146">
        <f>IF($A83="","",IF(COUNTBLANK('勤務表 (2)'!Y$3:Y33)=COUNTBLANK('勤務表 (2)'!Y$3:Y32),"",COUNTBLANK('勤務表 (2)'!Y$3:Y33)))</f>
        <v>27</v>
      </c>
      <c r="Z83" s="146">
        <f>IF($A83="","",IF(COUNTBLANK('勤務表 (2)'!Z$3:Z33)=COUNTBLANK('勤務表 (2)'!Z$3:Z32),"",COUNTBLANK('勤務表 (2)'!Z$3:Z33)))</f>
        <v>28</v>
      </c>
      <c r="AA83" s="146">
        <f>IF($A83="","",IF(COUNTBLANK('勤務表 (2)'!AA$3:AA33)=COUNTBLANK('勤務表 (2)'!AA$3:AA32),"",COUNTBLANK('勤務表 (2)'!AA$3:AA33)))</f>
        <v>28</v>
      </c>
      <c r="AB83" s="146">
        <f>IF($A83="","",IF(COUNTBLANK('勤務表 (2)'!AB$3:AB33)=COUNTBLANK('勤務表 (2)'!AB$3:AB32),"",COUNTBLANK('勤務表 (2)'!AB$3:AB33)))</f>
        <v>29</v>
      </c>
      <c r="AC83" s="146" t="str">
        <f>IF($A83="","",IF(COUNTBLANK('勤務表 (2)'!AC$3:AC33)=COUNTBLANK('勤務表 (2)'!AC$3:AC32),"",COUNTBLANK('勤務表 (2)'!AC$3:AC33)))</f>
        <v/>
      </c>
      <c r="AD83" s="146" t="str">
        <f>IF($A83="","",IF(COUNTBLANK('勤務表 (2)'!AD$3:AD33)=COUNTBLANK('勤務表 (2)'!AD$3:AD32),"",COUNTBLANK('勤務表 (2)'!AD$3:AD33)))</f>
        <v/>
      </c>
      <c r="AE83" s="146" t="str">
        <f>IF($A83="","",IF(COUNTBLANK('勤務表 (2)'!AE$3:AE33)=COUNTBLANK('勤務表 (2)'!AE$3:AE32),"",COUNTBLANK('勤務表 (2)'!AE$3:AE33)))</f>
        <v/>
      </c>
      <c r="AF83" s="146">
        <f>IF($A83="","",IF(COUNTBLANK('勤務表 (2)'!AF$3:AF33)=COUNTBLANK('勤務表 (2)'!AF$3:AF32),"",COUNTBLANK('勤務表 (2)'!AF$3:AF33)))</f>
        <v>26</v>
      </c>
      <c r="AG83" s="146">
        <f>IF($A83="","",IF(COUNTBLANK('勤務表 (2)'!AG$3:AG33)=COUNTBLANK('勤務表 (2)'!AG$3:AG32),"",COUNTBLANK('勤務表 (2)'!AG$3:AG33)))</f>
        <v>27</v>
      </c>
      <c r="AH83" s="144">
        <f>IF($A83="","",IF(COUNTBLANK('勤務表 (2)'!AH$3:AH33)=COUNTBLANK('勤務表 (2)'!AH$3:AH32),"",COUNTBLANK('勤務表 (2)'!AH$3:AH33)))</f>
        <v>31</v>
      </c>
    </row>
    <row r="84" spans="1:34" s="37" customFormat="1" ht="13.15" customHeight="1" x14ac:dyDescent="0.2">
      <c r="A84" s="142">
        <f>IFERROR(IF(A83+1&lt;=MAX('デイリーデータ (2)'!G:G),A83+1,""),"")</f>
        <v>32</v>
      </c>
      <c r="B84" s="143" t="str">
        <f t="shared" si="12"/>
        <v>130427</v>
      </c>
      <c r="C84" s="144" t="str">
        <f t="shared" si="13"/>
        <v>中村 公亮</v>
      </c>
      <c r="D84" s="145">
        <f>IF($A84="","",IF(COUNTBLANK('勤務表 (2)'!D$3:D34)=COUNTBLANK('勤務表 (2)'!D$3:D33),"",COUNTBLANK('勤務表 (2)'!D$3:D34)))</f>
        <v>30</v>
      </c>
      <c r="E84" s="146">
        <f>IF($A84="","",IF(COUNTBLANK('勤務表 (2)'!E$3:E34)=COUNTBLANK('勤務表 (2)'!E$3:E33),"",COUNTBLANK('勤務表 (2)'!E$3:E34)))</f>
        <v>28</v>
      </c>
      <c r="F84" s="146">
        <f>IF($A84="","",IF(COUNTBLANK('勤務表 (2)'!F$3:F34)=COUNTBLANK('勤務表 (2)'!F$3:F33),"",COUNTBLANK('勤務表 (2)'!F$3:F34)))</f>
        <v>29</v>
      </c>
      <c r="G84" s="146">
        <f>IF($A84="","",IF(COUNTBLANK('勤務表 (2)'!G$3:G34)=COUNTBLANK('勤務表 (2)'!G$3:G33),"",COUNTBLANK('勤務表 (2)'!G$3:G34)))</f>
        <v>31</v>
      </c>
      <c r="H84" s="146" t="str">
        <f>IF($A84="","",IF(COUNTBLANK('勤務表 (2)'!H$3:H34)=COUNTBLANK('勤務表 (2)'!H$3:H33),"",COUNTBLANK('勤務表 (2)'!H$3:H34)))</f>
        <v/>
      </c>
      <c r="I84" s="146" t="str">
        <f>IF($A84="","",IF(COUNTBLANK('勤務表 (2)'!I$3:I34)=COUNTBLANK('勤務表 (2)'!I$3:I33),"",COUNTBLANK('勤務表 (2)'!I$3:I34)))</f>
        <v/>
      </c>
      <c r="J84" s="146">
        <f>IF($A84="","",IF(COUNTBLANK('勤務表 (2)'!J$3:J34)=COUNTBLANK('勤務表 (2)'!J$3:J33),"",COUNTBLANK('勤務表 (2)'!J$3:J34)))</f>
        <v>28</v>
      </c>
      <c r="K84" s="146">
        <f>IF($A84="","",IF(COUNTBLANK('勤務表 (2)'!K$3:K34)=COUNTBLANK('勤務表 (2)'!K$3:K33),"",COUNTBLANK('勤務表 (2)'!K$3:K34)))</f>
        <v>29</v>
      </c>
      <c r="L84" s="146">
        <f>IF($A84="","",IF(COUNTBLANK('勤務表 (2)'!L$3:L34)=COUNTBLANK('勤務表 (2)'!L$3:L33),"",COUNTBLANK('勤務表 (2)'!L$3:L34)))</f>
        <v>29</v>
      </c>
      <c r="M84" s="146">
        <f>IF($A84="","",IF(COUNTBLANK('勤務表 (2)'!M$3:M34)=COUNTBLANK('勤務表 (2)'!M$3:M33),"",COUNTBLANK('勤務表 (2)'!M$3:M34)))</f>
        <v>28</v>
      </c>
      <c r="N84" s="146">
        <f>IF($A84="","",IF(COUNTBLANK('勤務表 (2)'!N$3:N34)=COUNTBLANK('勤務表 (2)'!N$3:N33),"",COUNTBLANK('勤務表 (2)'!N$3:N34)))</f>
        <v>28</v>
      </c>
      <c r="O84" s="146" t="str">
        <f>IF($A84="","",IF(COUNTBLANK('勤務表 (2)'!O$3:O34)=COUNTBLANK('勤務表 (2)'!O$3:O33),"",COUNTBLANK('勤務表 (2)'!O$3:O34)))</f>
        <v/>
      </c>
      <c r="P84" s="146" t="str">
        <f>IF($A84="","",IF(COUNTBLANK('勤務表 (2)'!P$3:P34)=COUNTBLANK('勤務表 (2)'!P$3:P33),"",COUNTBLANK('勤務表 (2)'!P$3:P34)))</f>
        <v/>
      </c>
      <c r="Q84" s="146">
        <f>IF($A84="","",IF(COUNTBLANK('勤務表 (2)'!Q$3:Q34)=COUNTBLANK('勤務表 (2)'!Q$3:Q33),"",COUNTBLANK('勤務表 (2)'!Q$3:Q34)))</f>
        <v>28</v>
      </c>
      <c r="R84" s="146">
        <f>IF($A84="","",IF(COUNTBLANK('勤務表 (2)'!R$3:R34)=COUNTBLANK('勤務表 (2)'!R$3:R33),"",COUNTBLANK('勤務表 (2)'!R$3:R34)))</f>
        <v>27</v>
      </c>
      <c r="S84" s="146">
        <f>IF($A84="","",IF(COUNTBLANK('勤務表 (2)'!S$3:S34)=COUNTBLANK('勤務表 (2)'!S$3:S33),"",COUNTBLANK('勤務表 (2)'!S$3:S34)))</f>
        <v>28</v>
      </c>
      <c r="T84" s="146">
        <f>IF($A84="","",IF(COUNTBLANK('勤務表 (2)'!T$3:T34)=COUNTBLANK('勤務表 (2)'!T$3:T33),"",COUNTBLANK('勤務表 (2)'!T$3:T34)))</f>
        <v>30</v>
      </c>
      <c r="U84" s="146">
        <f>IF($A84="","",IF(COUNTBLANK('勤務表 (2)'!U$3:U34)=COUNTBLANK('勤務表 (2)'!U$3:U33),"",COUNTBLANK('勤務表 (2)'!U$3:U34)))</f>
        <v>31</v>
      </c>
      <c r="V84" s="146" t="str">
        <f>IF($A84="","",IF(COUNTBLANK('勤務表 (2)'!V$3:V34)=COUNTBLANK('勤務表 (2)'!V$3:V33),"",COUNTBLANK('勤務表 (2)'!V$3:V34)))</f>
        <v/>
      </c>
      <c r="W84" s="146" t="str">
        <f>IF($A84="","",IF(COUNTBLANK('勤務表 (2)'!W$3:W34)=COUNTBLANK('勤務表 (2)'!W$3:W33),"",COUNTBLANK('勤務表 (2)'!W$3:W34)))</f>
        <v/>
      </c>
      <c r="X84" s="146">
        <f>IF($A84="","",IF(COUNTBLANK('勤務表 (2)'!X$3:X34)=COUNTBLANK('勤務表 (2)'!X$3:X33),"",COUNTBLANK('勤務表 (2)'!X$3:X34)))</f>
        <v>28</v>
      </c>
      <c r="Y84" s="146">
        <f>IF($A84="","",IF(COUNTBLANK('勤務表 (2)'!Y$3:Y34)=COUNTBLANK('勤務表 (2)'!Y$3:Y33),"",COUNTBLANK('勤務表 (2)'!Y$3:Y34)))</f>
        <v>28</v>
      </c>
      <c r="Z84" s="146">
        <f>IF($A84="","",IF(COUNTBLANK('勤務表 (2)'!Z$3:Z34)=COUNTBLANK('勤務表 (2)'!Z$3:Z33),"",COUNTBLANK('勤務表 (2)'!Z$3:Z34)))</f>
        <v>29</v>
      </c>
      <c r="AA84" s="146">
        <f>IF($A84="","",IF(COUNTBLANK('勤務表 (2)'!AA$3:AA34)=COUNTBLANK('勤務表 (2)'!AA$3:AA33),"",COUNTBLANK('勤務表 (2)'!AA$3:AA34)))</f>
        <v>29</v>
      </c>
      <c r="AB84" s="146">
        <f>IF($A84="","",IF(COUNTBLANK('勤務表 (2)'!AB$3:AB34)=COUNTBLANK('勤務表 (2)'!AB$3:AB33),"",COUNTBLANK('勤務表 (2)'!AB$3:AB34)))</f>
        <v>30</v>
      </c>
      <c r="AC84" s="146" t="str">
        <f>IF($A84="","",IF(COUNTBLANK('勤務表 (2)'!AC$3:AC34)=COUNTBLANK('勤務表 (2)'!AC$3:AC33),"",COUNTBLANK('勤務表 (2)'!AC$3:AC34)))</f>
        <v/>
      </c>
      <c r="AD84" s="146" t="str">
        <f>IF($A84="","",IF(COUNTBLANK('勤務表 (2)'!AD$3:AD34)=COUNTBLANK('勤務表 (2)'!AD$3:AD33),"",COUNTBLANK('勤務表 (2)'!AD$3:AD34)))</f>
        <v/>
      </c>
      <c r="AE84" s="146">
        <f>IF($A84="","",IF(COUNTBLANK('勤務表 (2)'!AE$3:AE34)=COUNTBLANK('勤務表 (2)'!AE$3:AE33),"",COUNTBLANK('勤務表 (2)'!AE$3:AE34)))</f>
        <v>28</v>
      </c>
      <c r="AF84" s="146">
        <f>IF($A84="","",IF(COUNTBLANK('勤務表 (2)'!AF$3:AF34)=COUNTBLANK('勤務表 (2)'!AF$3:AF33),"",COUNTBLANK('勤務表 (2)'!AF$3:AF34)))</f>
        <v>27</v>
      </c>
      <c r="AG84" s="146">
        <f>IF($A84="","",IF(COUNTBLANK('勤務表 (2)'!AG$3:AG34)=COUNTBLANK('勤務表 (2)'!AG$3:AG33),"",COUNTBLANK('勤務表 (2)'!AG$3:AG34)))</f>
        <v>28</v>
      </c>
      <c r="AH84" s="144">
        <f>IF($A84="","",IF(COUNTBLANK('勤務表 (2)'!AH$3:AH34)=COUNTBLANK('勤務表 (2)'!AH$3:AH33),"",COUNTBLANK('勤務表 (2)'!AH$3:AH34)))</f>
        <v>32</v>
      </c>
    </row>
    <row r="85" spans="1:34" s="37" customFormat="1" ht="13.15" customHeight="1" x14ac:dyDescent="0.2">
      <c r="A85" s="142">
        <f>IFERROR(IF(A84+1&lt;=MAX('デイリーデータ (2)'!G:G),A84+1,""),"")</f>
        <v>33</v>
      </c>
      <c r="B85" s="143" t="str">
        <f t="shared" ref="B85:B101" si="14">IFERROR(VLOOKUP(A85,stuff,2,FALSE),"")</f>
        <v>130439</v>
      </c>
      <c r="C85" s="144" t="str">
        <f t="shared" ref="C85:C101" si="15">IFERROR(VLOOKUP(A85,stuff,3,FALSE),"")</f>
        <v>福知 千佳</v>
      </c>
      <c r="D85" s="145">
        <f>IF($A85="","",IF(COUNTBLANK('勤務表 (2)'!D$3:D35)=COUNTBLANK('勤務表 (2)'!D$3:D34),"",COUNTBLANK('勤務表 (2)'!D$3:D35)))</f>
        <v>31</v>
      </c>
      <c r="E85" s="146">
        <f>IF($A85="","",IF(COUNTBLANK('勤務表 (2)'!E$3:E35)=COUNTBLANK('勤務表 (2)'!E$3:E34),"",COUNTBLANK('勤務表 (2)'!E$3:E35)))</f>
        <v>29</v>
      </c>
      <c r="F85" s="146">
        <f>IF($A85="","",IF(COUNTBLANK('勤務表 (2)'!F$3:F35)=COUNTBLANK('勤務表 (2)'!F$3:F34),"",COUNTBLANK('勤務表 (2)'!F$3:F35)))</f>
        <v>30</v>
      </c>
      <c r="G85" s="146">
        <f>IF($A85="","",IF(COUNTBLANK('勤務表 (2)'!G$3:G35)=COUNTBLANK('勤務表 (2)'!G$3:G34),"",COUNTBLANK('勤務表 (2)'!G$3:G35)))</f>
        <v>32</v>
      </c>
      <c r="H85" s="146" t="str">
        <f>IF($A85="","",IF(COUNTBLANK('勤務表 (2)'!H$3:H35)=COUNTBLANK('勤務表 (2)'!H$3:H34),"",COUNTBLANK('勤務表 (2)'!H$3:H35)))</f>
        <v/>
      </c>
      <c r="I85" s="146" t="str">
        <f>IF($A85="","",IF(COUNTBLANK('勤務表 (2)'!I$3:I35)=COUNTBLANK('勤務表 (2)'!I$3:I34),"",COUNTBLANK('勤務表 (2)'!I$3:I35)))</f>
        <v/>
      </c>
      <c r="J85" s="146" t="str">
        <f>IF($A85="","",IF(COUNTBLANK('勤務表 (2)'!J$3:J35)=COUNTBLANK('勤務表 (2)'!J$3:J34),"",COUNTBLANK('勤務表 (2)'!J$3:J35)))</f>
        <v/>
      </c>
      <c r="K85" s="146" t="str">
        <f>IF($A85="","",IF(COUNTBLANK('勤務表 (2)'!K$3:K35)=COUNTBLANK('勤務表 (2)'!K$3:K34),"",COUNTBLANK('勤務表 (2)'!K$3:K35)))</f>
        <v/>
      </c>
      <c r="L85" s="146">
        <f>IF($A85="","",IF(COUNTBLANK('勤務表 (2)'!L$3:L35)=COUNTBLANK('勤務表 (2)'!L$3:L34),"",COUNTBLANK('勤務表 (2)'!L$3:L35)))</f>
        <v>30</v>
      </c>
      <c r="M85" s="146">
        <f>IF($A85="","",IF(COUNTBLANK('勤務表 (2)'!M$3:M35)=COUNTBLANK('勤務表 (2)'!M$3:M34),"",COUNTBLANK('勤務表 (2)'!M$3:M35)))</f>
        <v>29</v>
      </c>
      <c r="N85" s="146">
        <f>IF($A85="","",IF(COUNTBLANK('勤務表 (2)'!N$3:N35)=COUNTBLANK('勤務表 (2)'!N$3:N34),"",COUNTBLANK('勤務表 (2)'!N$3:N35)))</f>
        <v>29</v>
      </c>
      <c r="O85" s="146" t="str">
        <f>IF($A85="","",IF(COUNTBLANK('勤務表 (2)'!O$3:O35)=COUNTBLANK('勤務表 (2)'!O$3:O34),"",COUNTBLANK('勤務表 (2)'!O$3:O35)))</f>
        <v/>
      </c>
      <c r="P85" s="146" t="str">
        <f>IF($A85="","",IF(COUNTBLANK('勤務表 (2)'!P$3:P35)=COUNTBLANK('勤務表 (2)'!P$3:P34),"",COUNTBLANK('勤務表 (2)'!P$3:P35)))</f>
        <v/>
      </c>
      <c r="Q85" s="146">
        <f>IF($A85="","",IF(COUNTBLANK('勤務表 (2)'!Q$3:Q35)=COUNTBLANK('勤務表 (2)'!Q$3:Q34),"",COUNTBLANK('勤務表 (2)'!Q$3:Q35)))</f>
        <v>29</v>
      </c>
      <c r="R85" s="146">
        <f>IF($A85="","",IF(COUNTBLANK('勤務表 (2)'!R$3:R35)=COUNTBLANK('勤務表 (2)'!R$3:R34),"",COUNTBLANK('勤務表 (2)'!R$3:R35)))</f>
        <v>28</v>
      </c>
      <c r="S85" s="146">
        <f>IF($A85="","",IF(COUNTBLANK('勤務表 (2)'!S$3:S35)=COUNTBLANK('勤務表 (2)'!S$3:S34),"",COUNTBLANK('勤務表 (2)'!S$3:S35)))</f>
        <v>29</v>
      </c>
      <c r="T85" s="146">
        <f>IF($A85="","",IF(COUNTBLANK('勤務表 (2)'!T$3:T35)=COUNTBLANK('勤務表 (2)'!T$3:T34),"",COUNTBLANK('勤務表 (2)'!T$3:T35)))</f>
        <v>31</v>
      </c>
      <c r="U85" s="146">
        <f>IF($A85="","",IF(COUNTBLANK('勤務表 (2)'!U$3:U35)=COUNTBLANK('勤務表 (2)'!U$3:U34),"",COUNTBLANK('勤務表 (2)'!U$3:U35)))</f>
        <v>32</v>
      </c>
      <c r="V85" s="146" t="str">
        <f>IF($A85="","",IF(COUNTBLANK('勤務表 (2)'!V$3:V35)=COUNTBLANK('勤務表 (2)'!V$3:V34),"",COUNTBLANK('勤務表 (2)'!V$3:V35)))</f>
        <v/>
      </c>
      <c r="W85" s="146" t="str">
        <f>IF($A85="","",IF(COUNTBLANK('勤務表 (2)'!W$3:W35)=COUNTBLANK('勤務表 (2)'!W$3:W34),"",COUNTBLANK('勤務表 (2)'!W$3:W35)))</f>
        <v/>
      </c>
      <c r="X85" s="146">
        <f>IF($A85="","",IF(COUNTBLANK('勤務表 (2)'!X$3:X35)=COUNTBLANK('勤務表 (2)'!X$3:X34),"",COUNTBLANK('勤務表 (2)'!X$3:X35)))</f>
        <v>29</v>
      </c>
      <c r="Y85" s="146">
        <f>IF($A85="","",IF(COUNTBLANK('勤務表 (2)'!Y$3:Y35)=COUNTBLANK('勤務表 (2)'!Y$3:Y34),"",COUNTBLANK('勤務表 (2)'!Y$3:Y35)))</f>
        <v>29</v>
      </c>
      <c r="Z85" s="146">
        <f>IF($A85="","",IF(COUNTBLANK('勤務表 (2)'!Z$3:Z35)=COUNTBLANK('勤務表 (2)'!Z$3:Z34),"",COUNTBLANK('勤務表 (2)'!Z$3:Z35)))</f>
        <v>30</v>
      </c>
      <c r="AA85" s="146">
        <f>IF($A85="","",IF(COUNTBLANK('勤務表 (2)'!AA$3:AA35)=COUNTBLANK('勤務表 (2)'!AA$3:AA34),"",COUNTBLANK('勤務表 (2)'!AA$3:AA35)))</f>
        <v>30</v>
      </c>
      <c r="AB85" s="146" t="str">
        <f>IF($A85="","",IF(COUNTBLANK('勤務表 (2)'!AB$3:AB35)=COUNTBLANK('勤務表 (2)'!AB$3:AB34),"",COUNTBLANK('勤務表 (2)'!AB$3:AB35)))</f>
        <v/>
      </c>
      <c r="AC85" s="146" t="str">
        <f>IF($A85="","",IF(COUNTBLANK('勤務表 (2)'!AC$3:AC35)=COUNTBLANK('勤務表 (2)'!AC$3:AC34),"",COUNTBLANK('勤務表 (2)'!AC$3:AC35)))</f>
        <v/>
      </c>
      <c r="AD85" s="146" t="str">
        <f>IF($A85="","",IF(COUNTBLANK('勤務表 (2)'!AD$3:AD35)=COUNTBLANK('勤務表 (2)'!AD$3:AD34),"",COUNTBLANK('勤務表 (2)'!AD$3:AD35)))</f>
        <v/>
      </c>
      <c r="AE85" s="146">
        <f>IF($A85="","",IF(COUNTBLANK('勤務表 (2)'!AE$3:AE35)=COUNTBLANK('勤務表 (2)'!AE$3:AE34),"",COUNTBLANK('勤務表 (2)'!AE$3:AE35)))</f>
        <v>29</v>
      </c>
      <c r="AF85" s="146">
        <f>IF($A85="","",IF(COUNTBLANK('勤務表 (2)'!AF$3:AF35)=COUNTBLANK('勤務表 (2)'!AF$3:AF34),"",COUNTBLANK('勤務表 (2)'!AF$3:AF35)))</f>
        <v>28</v>
      </c>
      <c r="AG85" s="146">
        <f>IF($A85="","",IF(COUNTBLANK('勤務表 (2)'!AG$3:AG35)=COUNTBLANK('勤務表 (2)'!AG$3:AG34),"",COUNTBLANK('勤務表 (2)'!AG$3:AG35)))</f>
        <v>29</v>
      </c>
      <c r="AH85" s="144">
        <f>IF($A85="","",IF(COUNTBLANK('勤務表 (2)'!AH$3:AH35)=COUNTBLANK('勤務表 (2)'!AH$3:AH34),"",COUNTBLANK('勤務表 (2)'!AH$3:AH35)))</f>
        <v>33</v>
      </c>
    </row>
    <row r="86" spans="1:34" s="37" customFormat="1" ht="13.15" customHeight="1" x14ac:dyDescent="0.2">
      <c r="A86" s="142">
        <f>IFERROR(IF(A85+1&lt;=MAX('デイリーデータ (2)'!G:G),A85+1,""),"")</f>
        <v>34</v>
      </c>
      <c r="B86" s="143" t="str">
        <f t="shared" si="14"/>
        <v>130441</v>
      </c>
      <c r="C86" s="144" t="str">
        <f t="shared" si="15"/>
        <v>袋 隼哉</v>
      </c>
      <c r="D86" s="145">
        <f>IF($A86="","",IF(COUNTBLANK('勤務表 (2)'!D$3:D36)=COUNTBLANK('勤務表 (2)'!D$3:D35),"",COUNTBLANK('勤務表 (2)'!D$3:D36)))</f>
        <v>32</v>
      </c>
      <c r="E86" s="146">
        <f>IF($A86="","",IF(COUNTBLANK('勤務表 (2)'!E$3:E36)=COUNTBLANK('勤務表 (2)'!E$3:E35),"",COUNTBLANK('勤務表 (2)'!E$3:E36)))</f>
        <v>30</v>
      </c>
      <c r="F86" s="146">
        <f>IF($A86="","",IF(COUNTBLANK('勤務表 (2)'!F$3:F36)=COUNTBLANK('勤務表 (2)'!F$3:F35),"",COUNTBLANK('勤務表 (2)'!F$3:F36)))</f>
        <v>31</v>
      </c>
      <c r="G86" s="146" t="str">
        <f>IF($A86="","",IF(COUNTBLANK('勤務表 (2)'!G$3:G36)=COUNTBLANK('勤務表 (2)'!G$3:G35),"",COUNTBLANK('勤務表 (2)'!G$3:G36)))</f>
        <v/>
      </c>
      <c r="H86" s="146" t="str">
        <f>IF($A86="","",IF(COUNTBLANK('勤務表 (2)'!H$3:H36)=COUNTBLANK('勤務表 (2)'!H$3:H35),"",COUNTBLANK('勤務表 (2)'!H$3:H36)))</f>
        <v/>
      </c>
      <c r="I86" s="146" t="str">
        <f>IF($A86="","",IF(COUNTBLANK('勤務表 (2)'!I$3:I36)=COUNTBLANK('勤務表 (2)'!I$3:I35),"",COUNTBLANK('勤務表 (2)'!I$3:I36)))</f>
        <v/>
      </c>
      <c r="J86" s="146">
        <f>IF($A86="","",IF(COUNTBLANK('勤務表 (2)'!J$3:J36)=COUNTBLANK('勤務表 (2)'!J$3:J35),"",COUNTBLANK('勤務表 (2)'!J$3:J36)))</f>
        <v>29</v>
      </c>
      <c r="K86" s="146">
        <f>IF($A86="","",IF(COUNTBLANK('勤務表 (2)'!K$3:K36)=COUNTBLANK('勤務表 (2)'!K$3:K35),"",COUNTBLANK('勤務表 (2)'!K$3:K36)))</f>
        <v>30</v>
      </c>
      <c r="L86" s="146">
        <f>IF($A86="","",IF(COUNTBLANK('勤務表 (2)'!L$3:L36)=COUNTBLANK('勤務表 (2)'!L$3:L35),"",COUNTBLANK('勤務表 (2)'!L$3:L36)))</f>
        <v>31</v>
      </c>
      <c r="M86" s="146">
        <f>IF($A86="","",IF(COUNTBLANK('勤務表 (2)'!M$3:M36)=COUNTBLANK('勤務表 (2)'!M$3:M35),"",COUNTBLANK('勤務表 (2)'!M$3:M36)))</f>
        <v>30</v>
      </c>
      <c r="N86" s="146">
        <f>IF($A86="","",IF(COUNTBLANK('勤務表 (2)'!N$3:N36)=COUNTBLANK('勤務表 (2)'!N$3:N35),"",COUNTBLANK('勤務表 (2)'!N$3:N36)))</f>
        <v>30</v>
      </c>
      <c r="O86" s="146" t="str">
        <f>IF($A86="","",IF(COUNTBLANK('勤務表 (2)'!O$3:O36)=COUNTBLANK('勤務表 (2)'!O$3:O35),"",COUNTBLANK('勤務表 (2)'!O$3:O36)))</f>
        <v/>
      </c>
      <c r="P86" s="146" t="str">
        <f>IF($A86="","",IF(COUNTBLANK('勤務表 (2)'!P$3:P36)=COUNTBLANK('勤務表 (2)'!P$3:P35),"",COUNTBLANK('勤務表 (2)'!P$3:P36)))</f>
        <v/>
      </c>
      <c r="Q86" s="146">
        <f>IF($A86="","",IF(COUNTBLANK('勤務表 (2)'!Q$3:Q36)=COUNTBLANK('勤務表 (2)'!Q$3:Q35),"",COUNTBLANK('勤務表 (2)'!Q$3:Q36)))</f>
        <v>30</v>
      </c>
      <c r="R86" s="146">
        <f>IF($A86="","",IF(COUNTBLANK('勤務表 (2)'!R$3:R36)=COUNTBLANK('勤務表 (2)'!R$3:R35),"",COUNTBLANK('勤務表 (2)'!R$3:R36)))</f>
        <v>29</v>
      </c>
      <c r="S86" s="146">
        <f>IF($A86="","",IF(COUNTBLANK('勤務表 (2)'!S$3:S36)=COUNTBLANK('勤務表 (2)'!S$3:S35),"",COUNTBLANK('勤務表 (2)'!S$3:S36)))</f>
        <v>30</v>
      </c>
      <c r="T86" s="146" t="str">
        <f>IF($A86="","",IF(COUNTBLANK('勤務表 (2)'!T$3:T36)=COUNTBLANK('勤務表 (2)'!T$3:T35),"",COUNTBLANK('勤務表 (2)'!T$3:T36)))</f>
        <v/>
      </c>
      <c r="U86" s="146" t="str">
        <f>IF($A86="","",IF(COUNTBLANK('勤務表 (2)'!U$3:U36)=COUNTBLANK('勤務表 (2)'!U$3:U35),"",COUNTBLANK('勤務表 (2)'!U$3:U36)))</f>
        <v/>
      </c>
      <c r="V86" s="146" t="str">
        <f>IF($A86="","",IF(COUNTBLANK('勤務表 (2)'!V$3:V36)=COUNTBLANK('勤務表 (2)'!V$3:V35),"",COUNTBLANK('勤務表 (2)'!V$3:V36)))</f>
        <v/>
      </c>
      <c r="W86" s="146" t="str">
        <f>IF($A86="","",IF(COUNTBLANK('勤務表 (2)'!W$3:W36)=COUNTBLANK('勤務表 (2)'!W$3:W35),"",COUNTBLANK('勤務表 (2)'!W$3:W36)))</f>
        <v/>
      </c>
      <c r="X86" s="146">
        <f>IF($A86="","",IF(COUNTBLANK('勤務表 (2)'!X$3:X36)=COUNTBLANK('勤務表 (2)'!X$3:X35),"",COUNTBLANK('勤務表 (2)'!X$3:X36)))</f>
        <v>30</v>
      </c>
      <c r="Y86" s="146" t="str">
        <f>IF($A86="","",IF(COUNTBLANK('勤務表 (2)'!Y$3:Y36)=COUNTBLANK('勤務表 (2)'!Y$3:Y35),"",COUNTBLANK('勤務表 (2)'!Y$3:Y36)))</f>
        <v/>
      </c>
      <c r="Z86" s="146" t="str">
        <f>IF($A86="","",IF(COUNTBLANK('勤務表 (2)'!Z$3:Z36)=COUNTBLANK('勤務表 (2)'!Z$3:Z35),"",COUNTBLANK('勤務表 (2)'!Z$3:Z36)))</f>
        <v/>
      </c>
      <c r="AA86" s="146">
        <f>IF($A86="","",IF(COUNTBLANK('勤務表 (2)'!AA$3:AA36)=COUNTBLANK('勤務表 (2)'!AA$3:AA35),"",COUNTBLANK('勤務表 (2)'!AA$3:AA36)))</f>
        <v>31</v>
      </c>
      <c r="AB86" s="146">
        <f>IF($A86="","",IF(COUNTBLANK('勤務表 (2)'!AB$3:AB36)=COUNTBLANK('勤務表 (2)'!AB$3:AB35),"",COUNTBLANK('勤務表 (2)'!AB$3:AB36)))</f>
        <v>31</v>
      </c>
      <c r="AC86" s="146" t="str">
        <f>IF($A86="","",IF(COUNTBLANK('勤務表 (2)'!AC$3:AC36)=COUNTBLANK('勤務表 (2)'!AC$3:AC35),"",COUNTBLANK('勤務表 (2)'!AC$3:AC36)))</f>
        <v/>
      </c>
      <c r="AD86" s="146" t="str">
        <f>IF($A86="","",IF(COUNTBLANK('勤務表 (2)'!AD$3:AD36)=COUNTBLANK('勤務表 (2)'!AD$3:AD35),"",COUNTBLANK('勤務表 (2)'!AD$3:AD36)))</f>
        <v/>
      </c>
      <c r="AE86" s="146">
        <f>IF($A86="","",IF(COUNTBLANK('勤務表 (2)'!AE$3:AE36)=COUNTBLANK('勤務表 (2)'!AE$3:AE35),"",COUNTBLANK('勤務表 (2)'!AE$3:AE36)))</f>
        <v>30</v>
      </c>
      <c r="AF86" s="146">
        <f>IF($A86="","",IF(COUNTBLANK('勤務表 (2)'!AF$3:AF36)=COUNTBLANK('勤務表 (2)'!AF$3:AF35),"",COUNTBLANK('勤務表 (2)'!AF$3:AF36)))</f>
        <v>29</v>
      </c>
      <c r="AG86" s="146">
        <f>IF($A86="","",IF(COUNTBLANK('勤務表 (2)'!AG$3:AG36)=COUNTBLANK('勤務表 (2)'!AG$3:AG35),"",COUNTBLANK('勤務表 (2)'!AG$3:AG36)))</f>
        <v>30</v>
      </c>
      <c r="AH86" s="144">
        <f>IF($A86="","",IF(COUNTBLANK('勤務表 (2)'!AH$3:AH36)=COUNTBLANK('勤務表 (2)'!AH$3:AH35),"",COUNTBLANK('勤務表 (2)'!AH$3:AH36)))</f>
        <v>34</v>
      </c>
    </row>
    <row r="87" spans="1:34" s="37" customFormat="1" ht="13.15" customHeight="1" x14ac:dyDescent="0.2">
      <c r="A87" s="142">
        <f>IFERROR(IF(A86+1&lt;=MAX('デイリーデータ (2)'!G:G),A86+1,""),"")</f>
        <v>35</v>
      </c>
      <c r="B87" s="143" t="str">
        <f t="shared" si="14"/>
        <v>130831</v>
      </c>
      <c r="C87" s="144" t="str">
        <f t="shared" si="15"/>
        <v>雨池 凌也</v>
      </c>
      <c r="D87" s="145">
        <f>IF($A87="","",IF(COUNTBLANK('勤務表 (2)'!D$3:D37)=COUNTBLANK('勤務表 (2)'!D$3:D36),"",COUNTBLANK('勤務表 (2)'!D$3:D37)))</f>
        <v>33</v>
      </c>
      <c r="E87" s="146">
        <f>IF($A87="","",IF(COUNTBLANK('勤務表 (2)'!E$3:E37)=COUNTBLANK('勤務表 (2)'!E$3:E36),"",COUNTBLANK('勤務表 (2)'!E$3:E37)))</f>
        <v>31</v>
      </c>
      <c r="F87" s="146">
        <f>IF($A87="","",IF(COUNTBLANK('勤務表 (2)'!F$3:F37)=COUNTBLANK('勤務表 (2)'!F$3:F36),"",COUNTBLANK('勤務表 (2)'!F$3:F37)))</f>
        <v>32</v>
      </c>
      <c r="G87" s="146">
        <f>IF($A87="","",IF(COUNTBLANK('勤務表 (2)'!G$3:G37)=COUNTBLANK('勤務表 (2)'!G$3:G36),"",COUNTBLANK('勤務表 (2)'!G$3:G37)))</f>
        <v>33</v>
      </c>
      <c r="H87" s="146" t="str">
        <f>IF($A87="","",IF(COUNTBLANK('勤務表 (2)'!H$3:H37)=COUNTBLANK('勤務表 (2)'!H$3:H36),"",COUNTBLANK('勤務表 (2)'!H$3:H37)))</f>
        <v/>
      </c>
      <c r="I87" s="146" t="str">
        <f>IF($A87="","",IF(COUNTBLANK('勤務表 (2)'!I$3:I37)=COUNTBLANK('勤務表 (2)'!I$3:I36),"",COUNTBLANK('勤務表 (2)'!I$3:I37)))</f>
        <v/>
      </c>
      <c r="J87" s="146">
        <f>IF($A87="","",IF(COUNTBLANK('勤務表 (2)'!J$3:J37)=COUNTBLANK('勤務表 (2)'!J$3:J36),"",COUNTBLANK('勤務表 (2)'!J$3:J37)))</f>
        <v>30</v>
      </c>
      <c r="K87" s="146" t="str">
        <f>IF($A87="","",IF(COUNTBLANK('勤務表 (2)'!K$3:K37)=COUNTBLANK('勤務表 (2)'!K$3:K36),"",COUNTBLANK('勤務表 (2)'!K$3:K37)))</f>
        <v/>
      </c>
      <c r="L87" s="146" t="str">
        <f>IF($A87="","",IF(COUNTBLANK('勤務表 (2)'!L$3:L37)=COUNTBLANK('勤務表 (2)'!L$3:L36),"",COUNTBLANK('勤務表 (2)'!L$3:L37)))</f>
        <v/>
      </c>
      <c r="M87" s="146">
        <f>IF($A87="","",IF(COUNTBLANK('勤務表 (2)'!M$3:M37)=COUNTBLANK('勤務表 (2)'!M$3:M36),"",COUNTBLANK('勤務表 (2)'!M$3:M37)))</f>
        <v>31</v>
      </c>
      <c r="N87" s="146">
        <f>IF($A87="","",IF(COUNTBLANK('勤務表 (2)'!N$3:N37)=COUNTBLANK('勤務表 (2)'!N$3:N36),"",COUNTBLANK('勤務表 (2)'!N$3:N37)))</f>
        <v>31</v>
      </c>
      <c r="O87" s="146" t="str">
        <f>IF($A87="","",IF(COUNTBLANK('勤務表 (2)'!O$3:O37)=COUNTBLANK('勤務表 (2)'!O$3:O36),"",COUNTBLANK('勤務表 (2)'!O$3:O37)))</f>
        <v/>
      </c>
      <c r="P87" s="146" t="str">
        <f>IF($A87="","",IF(COUNTBLANK('勤務表 (2)'!P$3:P37)=COUNTBLANK('勤務表 (2)'!P$3:P36),"",COUNTBLANK('勤務表 (2)'!P$3:P37)))</f>
        <v/>
      </c>
      <c r="Q87" s="146">
        <f>IF($A87="","",IF(COUNTBLANK('勤務表 (2)'!Q$3:Q37)=COUNTBLANK('勤務表 (2)'!Q$3:Q36),"",COUNTBLANK('勤務表 (2)'!Q$3:Q37)))</f>
        <v>31</v>
      </c>
      <c r="R87" s="146">
        <f>IF($A87="","",IF(COUNTBLANK('勤務表 (2)'!R$3:R37)=COUNTBLANK('勤務表 (2)'!R$3:R36),"",COUNTBLANK('勤務表 (2)'!R$3:R37)))</f>
        <v>30</v>
      </c>
      <c r="S87" s="146">
        <f>IF($A87="","",IF(COUNTBLANK('勤務表 (2)'!S$3:S37)=COUNTBLANK('勤務表 (2)'!S$3:S36),"",COUNTBLANK('勤務表 (2)'!S$3:S37)))</f>
        <v>31</v>
      </c>
      <c r="T87" s="146">
        <f>IF($A87="","",IF(COUNTBLANK('勤務表 (2)'!T$3:T37)=COUNTBLANK('勤務表 (2)'!T$3:T36),"",COUNTBLANK('勤務表 (2)'!T$3:T37)))</f>
        <v>32</v>
      </c>
      <c r="U87" s="146">
        <f>IF($A87="","",IF(COUNTBLANK('勤務表 (2)'!U$3:U37)=COUNTBLANK('勤務表 (2)'!U$3:U36),"",COUNTBLANK('勤務表 (2)'!U$3:U37)))</f>
        <v>33</v>
      </c>
      <c r="V87" s="146" t="str">
        <f>IF($A87="","",IF(COUNTBLANK('勤務表 (2)'!V$3:V37)=COUNTBLANK('勤務表 (2)'!V$3:V36),"",COUNTBLANK('勤務表 (2)'!V$3:V37)))</f>
        <v/>
      </c>
      <c r="W87" s="146" t="str">
        <f>IF($A87="","",IF(COUNTBLANK('勤務表 (2)'!W$3:W37)=COUNTBLANK('勤務表 (2)'!W$3:W36),"",COUNTBLANK('勤務表 (2)'!W$3:W37)))</f>
        <v/>
      </c>
      <c r="X87" s="146" t="str">
        <f>IF($A87="","",IF(COUNTBLANK('勤務表 (2)'!X$3:X37)=COUNTBLANK('勤務表 (2)'!X$3:X36),"",COUNTBLANK('勤務表 (2)'!X$3:X37)))</f>
        <v/>
      </c>
      <c r="Y87" s="146" t="str">
        <f>IF($A87="","",IF(COUNTBLANK('勤務表 (2)'!Y$3:Y37)=COUNTBLANK('勤務表 (2)'!Y$3:Y36),"",COUNTBLANK('勤務表 (2)'!Y$3:Y37)))</f>
        <v/>
      </c>
      <c r="Z87" s="146">
        <f>IF($A87="","",IF(COUNTBLANK('勤務表 (2)'!Z$3:Z37)=COUNTBLANK('勤務表 (2)'!Z$3:Z36),"",COUNTBLANK('勤務表 (2)'!Z$3:Z37)))</f>
        <v>31</v>
      </c>
      <c r="AA87" s="146">
        <f>IF($A87="","",IF(COUNTBLANK('勤務表 (2)'!AA$3:AA37)=COUNTBLANK('勤務表 (2)'!AA$3:AA36),"",COUNTBLANK('勤務表 (2)'!AA$3:AA37)))</f>
        <v>32</v>
      </c>
      <c r="AB87" s="146">
        <f>IF($A87="","",IF(COUNTBLANK('勤務表 (2)'!AB$3:AB37)=COUNTBLANK('勤務表 (2)'!AB$3:AB36),"",COUNTBLANK('勤務表 (2)'!AB$3:AB37)))</f>
        <v>32</v>
      </c>
      <c r="AC87" s="146" t="str">
        <f>IF($A87="","",IF(COUNTBLANK('勤務表 (2)'!AC$3:AC37)=COUNTBLANK('勤務表 (2)'!AC$3:AC36),"",COUNTBLANK('勤務表 (2)'!AC$3:AC37)))</f>
        <v/>
      </c>
      <c r="AD87" s="146" t="str">
        <f>IF($A87="","",IF(COUNTBLANK('勤務表 (2)'!AD$3:AD37)=COUNTBLANK('勤務表 (2)'!AD$3:AD36),"",COUNTBLANK('勤務表 (2)'!AD$3:AD37)))</f>
        <v/>
      </c>
      <c r="AE87" s="146" t="str">
        <f>IF($A87="","",IF(COUNTBLANK('勤務表 (2)'!AE$3:AE37)=COUNTBLANK('勤務表 (2)'!AE$3:AE36),"",COUNTBLANK('勤務表 (2)'!AE$3:AE37)))</f>
        <v/>
      </c>
      <c r="AF87" s="146">
        <f>IF($A87="","",IF(COUNTBLANK('勤務表 (2)'!AF$3:AF37)=COUNTBLANK('勤務表 (2)'!AF$3:AF36),"",COUNTBLANK('勤務表 (2)'!AF$3:AF37)))</f>
        <v>30</v>
      </c>
      <c r="AG87" s="146">
        <f>IF($A87="","",IF(COUNTBLANK('勤務表 (2)'!AG$3:AG37)=COUNTBLANK('勤務表 (2)'!AG$3:AG36),"",COUNTBLANK('勤務表 (2)'!AG$3:AG37)))</f>
        <v>31</v>
      </c>
      <c r="AH87" s="144">
        <f>IF($A87="","",IF(COUNTBLANK('勤務表 (2)'!AH$3:AH37)=COUNTBLANK('勤務表 (2)'!AH$3:AH36),"",COUNTBLANK('勤務表 (2)'!AH$3:AH37)))</f>
        <v>35</v>
      </c>
    </row>
    <row r="88" spans="1:34" s="37" customFormat="1" ht="13.15" customHeight="1" x14ac:dyDescent="0.2">
      <c r="A88" s="142">
        <f>IFERROR(IF(A87+1&lt;=MAX('デイリーデータ (2)'!G:G),A87+1,""),"")</f>
        <v>36</v>
      </c>
      <c r="B88" s="143" t="str">
        <f t="shared" si="14"/>
        <v>131603</v>
      </c>
      <c r="C88" s="144" t="str">
        <f t="shared" si="15"/>
        <v>中川 大誠</v>
      </c>
      <c r="D88" s="145">
        <f>IF($A88="","",IF(COUNTBLANK('勤務表 (2)'!D$3:D38)=COUNTBLANK('勤務表 (2)'!D$3:D37),"",COUNTBLANK('勤務表 (2)'!D$3:D38)))</f>
        <v>34</v>
      </c>
      <c r="E88" s="146">
        <f>IF($A88="","",IF(COUNTBLANK('勤務表 (2)'!E$3:E38)=COUNTBLANK('勤務表 (2)'!E$3:E37),"",COUNTBLANK('勤務表 (2)'!E$3:E38)))</f>
        <v>32</v>
      </c>
      <c r="F88" s="146">
        <f>IF($A88="","",IF(COUNTBLANK('勤務表 (2)'!F$3:F38)=COUNTBLANK('勤務表 (2)'!F$3:F37),"",COUNTBLANK('勤務表 (2)'!F$3:F38)))</f>
        <v>33</v>
      </c>
      <c r="G88" s="146">
        <f>IF($A88="","",IF(COUNTBLANK('勤務表 (2)'!G$3:G38)=COUNTBLANK('勤務表 (2)'!G$3:G37),"",COUNTBLANK('勤務表 (2)'!G$3:G38)))</f>
        <v>34</v>
      </c>
      <c r="H88" s="146" t="str">
        <f>IF($A88="","",IF(COUNTBLANK('勤務表 (2)'!H$3:H38)=COUNTBLANK('勤務表 (2)'!H$3:H37),"",COUNTBLANK('勤務表 (2)'!H$3:H38)))</f>
        <v/>
      </c>
      <c r="I88" s="146" t="str">
        <f>IF($A88="","",IF(COUNTBLANK('勤務表 (2)'!I$3:I38)=COUNTBLANK('勤務表 (2)'!I$3:I37),"",COUNTBLANK('勤務表 (2)'!I$3:I38)))</f>
        <v/>
      </c>
      <c r="J88" s="146">
        <f>IF($A88="","",IF(COUNTBLANK('勤務表 (2)'!J$3:J38)=COUNTBLANK('勤務表 (2)'!J$3:J37),"",COUNTBLANK('勤務表 (2)'!J$3:J38)))</f>
        <v>31</v>
      </c>
      <c r="K88" s="146">
        <f>IF($A88="","",IF(COUNTBLANK('勤務表 (2)'!K$3:K38)=COUNTBLANK('勤務表 (2)'!K$3:K37),"",COUNTBLANK('勤務表 (2)'!K$3:K38)))</f>
        <v>31</v>
      </c>
      <c r="L88" s="146">
        <f>IF($A88="","",IF(COUNTBLANK('勤務表 (2)'!L$3:L38)=COUNTBLANK('勤務表 (2)'!L$3:L37),"",COUNTBLANK('勤務表 (2)'!L$3:L38)))</f>
        <v>32</v>
      </c>
      <c r="M88" s="146">
        <f>IF($A88="","",IF(COUNTBLANK('勤務表 (2)'!M$3:M38)=COUNTBLANK('勤務表 (2)'!M$3:M37),"",COUNTBLANK('勤務表 (2)'!M$3:M38)))</f>
        <v>32</v>
      </c>
      <c r="N88" s="146">
        <f>IF($A88="","",IF(COUNTBLANK('勤務表 (2)'!N$3:N38)=COUNTBLANK('勤務表 (2)'!N$3:N37),"",COUNTBLANK('勤務表 (2)'!N$3:N38)))</f>
        <v>32</v>
      </c>
      <c r="O88" s="146" t="str">
        <f>IF($A88="","",IF(COUNTBLANK('勤務表 (2)'!O$3:O38)=COUNTBLANK('勤務表 (2)'!O$3:O37),"",COUNTBLANK('勤務表 (2)'!O$3:O38)))</f>
        <v/>
      </c>
      <c r="P88" s="146" t="str">
        <f>IF($A88="","",IF(COUNTBLANK('勤務表 (2)'!P$3:P38)=COUNTBLANK('勤務表 (2)'!P$3:P37),"",COUNTBLANK('勤務表 (2)'!P$3:P38)))</f>
        <v/>
      </c>
      <c r="Q88" s="146">
        <f>IF($A88="","",IF(COUNTBLANK('勤務表 (2)'!Q$3:Q38)=COUNTBLANK('勤務表 (2)'!Q$3:Q37),"",COUNTBLANK('勤務表 (2)'!Q$3:Q38)))</f>
        <v>32</v>
      </c>
      <c r="R88" s="146">
        <f>IF($A88="","",IF(COUNTBLANK('勤務表 (2)'!R$3:R38)=COUNTBLANK('勤務表 (2)'!R$3:R37),"",COUNTBLANK('勤務表 (2)'!R$3:R38)))</f>
        <v>31</v>
      </c>
      <c r="S88" s="146">
        <f>IF($A88="","",IF(COUNTBLANK('勤務表 (2)'!S$3:S38)=COUNTBLANK('勤務表 (2)'!S$3:S37),"",COUNTBLANK('勤務表 (2)'!S$3:S38)))</f>
        <v>32</v>
      </c>
      <c r="T88" s="146">
        <f>IF($A88="","",IF(COUNTBLANK('勤務表 (2)'!T$3:T38)=COUNTBLANK('勤務表 (2)'!T$3:T37),"",COUNTBLANK('勤務表 (2)'!T$3:T38)))</f>
        <v>33</v>
      </c>
      <c r="U88" s="146">
        <f>IF($A88="","",IF(COUNTBLANK('勤務表 (2)'!U$3:U38)=COUNTBLANK('勤務表 (2)'!U$3:U37),"",COUNTBLANK('勤務表 (2)'!U$3:U38)))</f>
        <v>34</v>
      </c>
      <c r="V88" s="146" t="str">
        <f>IF($A88="","",IF(COUNTBLANK('勤務表 (2)'!V$3:V38)=COUNTBLANK('勤務表 (2)'!V$3:V37),"",COUNTBLANK('勤務表 (2)'!V$3:V38)))</f>
        <v/>
      </c>
      <c r="W88" s="146" t="str">
        <f>IF($A88="","",IF(COUNTBLANK('勤務表 (2)'!W$3:W38)=COUNTBLANK('勤務表 (2)'!W$3:W37),"",COUNTBLANK('勤務表 (2)'!W$3:W38)))</f>
        <v/>
      </c>
      <c r="X88" s="146">
        <f>IF($A88="","",IF(COUNTBLANK('勤務表 (2)'!X$3:X38)=COUNTBLANK('勤務表 (2)'!X$3:X37),"",COUNTBLANK('勤務表 (2)'!X$3:X38)))</f>
        <v>31</v>
      </c>
      <c r="Y88" s="146">
        <f>IF($A88="","",IF(COUNTBLANK('勤務表 (2)'!Y$3:Y38)=COUNTBLANK('勤務表 (2)'!Y$3:Y37),"",COUNTBLANK('勤務表 (2)'!Y$3:Y38)))</f>
        <v>30</v>
      </c>
      <c r="Z88" s="146">
        <f>IF($A88="","",IF(COUNTBLANK('勤務表 (2)'!Z$3:Z38)=COUNTBLANK('勤務表 (2)'!Z$3:Z37),"",COUNTBLANK('勤務表 (2)'!Z$3:Z38)))</f>
        <v>32</v>
      </c>
      <c r="AA88" s="146">
        <f>IF($A88="","",IF(COUNTBLANK('勤務表 (2)'!AA$3:AA38)=COUNTBLANK('勤務表 (2)'!AA$3:AA37),"",COUNTBLANK('勤務表 (2)'!AA$3:AA38)))</f>
        <v>33</v>
      </c>
      <c r="AB88" s="146">
        <f>IF($A88="","",IF(COUNTBLANK('勤務表 (2)'!AB$3:AB38)=COUNTBLANK('勤務表 (2)'!AB$3:AB37),"",COUNTBLANK('勤務表 (2)'!AB$3:AB38)))</f>
        <v>33</v>
      </c>
      <c r="AC88" s="146" t="str">
        <f>IF($A88="","",IF(COUNTBLANK('勤務表 (2)'!AC$3:AC38)=COUNTBLANK('勤務表 (2)'!AC$3:AC37),"",COUNTBLANK('勤務表 (2)'!AC$3:AC38)))</f>
        <v/>
      </c>
      <c r="AD88" s="146" t="str">
        <f>IF($A88="","",IF(COUNTBLANK('勤務表 (2)'!AD$3:AD38)=COUNTBLANK('勤務表 (2)'!AD$3:AD37),"",COUNTBLANK('勤務表 (2)'!AD$3:AD38)))</f>
        <v/>
      </c>
      <c r="AE88" s="146">
        <f>IF($A88="","",IF(COUNTBLANK('勤務表 (2)'!AE$3:AE38)=COUNTBLANK('勤務表 (2)'!AE$3:AE37),"",COUNTBLANK('勤務表 (2)'!AE$3:AE38)))</f>
        <v>31</v>
      </c>
      <c r="AF88" s="146">
        <f>IF($A88="","",IF(COUNTBLANK('勤務表 (2)'!AF$3:AF38)=COUNTBLANK('勤務表 (2)'!AF$3:AF37),"",COUNTBLANK('勤務表 (2)'!AF$3:AF38)))</f>
        <v>31</v>
      </c>
      <c r="AG88" s="146">
        <f>IF($A88="","",IF(COUNTBLANK('勤務表 (2)'!AG$3:AG38)=COUNTBLANK('勤務表 (2)'!AG$3:AG37),"",COUNTBLANK('勤務表 (2)'!AG$3:AG38)))</f>
        <v>32</v>
      </c>
      <c r="AH88" s="144">
        <f>IF($A88="","",IF(COUNTBLANK('勤務表 (2)'!AH$3:AH38)=COUNTBLANK('勤務表 (2)'!AH$3:AH37),"",COUNTBLANK('勤務表 (2)'!AH$3:AH38)))</f>
        <v>36</v>
      </c>
    </row>
    <row r="89" spans="1:34" s="37" customFormat="1" ht="13.15" customHeight="1" x14ac:dyDescent="0.2">
      <c r="A89" s="142">
        <f>IFERROR(IF(A88+1&lt;=MAX('デイリーデータ (2)'!G:G),A88+1,""),"")</f>
        <v>37</v>
      </c>
      <c r="B89" s="143" t="str">
        <f t="shared" si="14"/>
        <v>138041</v>
      </c>
      <c r="C89" s="144" t="str">
        <f t="shared" si="15"/>
        <v>清水 正生</v>
      </c>
      <c r="D89" s="145">
        <f>IF($A89="","",IF(COUNTBLANK('勤務表 (2)'!D$3:D39)=COUNTBLANK('勤務表 (2)'!D$3:D38),"",COUNTBLANK('勤務表 (2)'!D$3:D39)))</f>
        <v>35</v>
      </c>
      <c r="E89" s="146">
        <f>IF($A89="","",IF(COUNTBLANK('勤務表 (2)'!E$3:E39)=COUNTBLANK('勤務表 (2)'!E$3:E38),"",COUNTBLANK('勤務表 (2)'!E$3:E39)))</f>
        <v>33</v>
      </c>
      <c r="F89" s="146">
        <f>IF($A89="","",IF(COUNTBLANK('勤務表 (2)'!F$3:F39)=COUNTBLANK('勤務表 (2)'!F$3:F38),"",COUNTBLANK('勤務表 (2)'!F$3:F39)))</f>
        <v>34</v>
      </c>
      <c r="G89" s="146" t="str">
        <f>IF($A89="","",IF(COUNTBLANK('勤務表 (2)'!G$3:G39)=COUNTBLANK('勤務表 (2)'!G$3:G38),"",COUNTBLANK('勤務表 (2)'!G$3:G39)))</f>
        <v/>
      </c>
      <c r="H89" s="146" t="str">
        <f>IF($A89="","",IF(COUNTBLANK('勤務表 (2)'!H$3:H39)=COUNTBLANK('勤務表 (2)'!H$3:H38),"",COUNTBLANK('勤務表 (2)'!H$3:H39)))</f>
        <v/>
      </c>
      <c r="I89" s="146" t="str">
        <f>IF($A89="","",IF(COUNTBLANK('勤務表 (2)'!I$3:I39)=COUNTBLANK('勤務表 (2)'!I$3:I38),"",COUNTBLANK('勤務表 (2)'!I$3:I39)))</f>
        <v/>
      </c>
      <c r="J89" s="146">
        <f>IF($A89="","",IF(COUNTBLANK('勤務表 (2)'!J$3:J39)=COUNTBLANK('勤務表 (2)'!J$3:J38),"",COUNTBLANK('勤務表 (2)'!J$3:J39)))</f>
        <v>32</v>
      </c>
      <c r="K89" s="146">
        <f>IF($A89="","",IF(COUNTBLANK('勤務表 (2)'!K$3:K39)=COUNTBLANK('勤務表 (2)'!K$3:K38),"",COUNTBLANK('勤務表 (2)'!K$3:K39)))</f>
        <v>32</v>
      </c>
      <c r="L89" s="146">
        <f>IF($A89="","",IF(COUNTBLANK('勤務表 (2)'!L$3:L39)=COUNTBLANK('勤務表 (2)'!L$3:L38),"",COUNTBLANK('勤務表 (2)'!L$3:L39)))</f>
        <v>33</v>
      </c>
      <c r="M89" s="146">
        <f>IF($A89="","",IF(COUNTBLANK('勤務表 (2)'!M$3:M39)=COUNTBLANK('勤務表 (2)'!M$3:M38),"",COUNTBLANK('勤務表 (2)'!M$3:M39)))</f>
        <v>33</v>
      </c>
      <c r="N89" s="146">
        <f>IF($A89="","",IF(COUNTBLANK('勤務表 (2)'!N$3:N39)=COUNTBLANK('勤務表 (2)'!N$3:N38),"",COUNTBLANK('勤務表 (2)'!N$3:N39)))</f>
        <v>33</v>
      </c>
      <c r="O89" s="146" t="str">
        <f>IF($A89="","",IF(COUNTBLANK('勤務表 (2)'!O$3:O39)=COUNTBLANK('勤務表 (2)'!O$3:O38),"",COUNTBLANK('勤務表 (2)'!O$3:O39)))</f>
        <v/>
      </c>
      <c r="P89" s="146" t="str">
        <f>IF($A89="","",IF(COUNTBLANK('勤務表 (2)'!P$3:P39)=COUNTBLANK('勤務表 (2)'!P$3:P38),"",COUNTBLANK('勤務表 (2)'!P$3:P39)))</f>
        <v/>
      </c>
      <c r="Q89" s="146">
        <f>IF($A89="","",IF(COUNTBLANK('勤務表 (2)'!Q$3:Q39)=COUNTBLANK('勤務表 (2)'!Q$3:Q38),"",COUNTBLANK('勤務表 (2)'!Q$3:Q39)))</f>
        <v>33</v>
      </c>
      <c r="R89" s="146">
        <f>IF($A89="","",IF(COUNTBLANK('勤務表 (2)'!R$3:R39)=COUNTBLANK('勤務表 (2)'!R$3:R38),"",COUNTBLANK('勤務表 (2)'!R$3:R39)))</f>
        <v>32</v>
      </c>
      <c r="S89" s="146">
        <f>IF($A89="","",IF(COUNTBLANK('勤務表 (2)'!S$3:S39)=COUNTBLANK('勤務表 (2)'!S$3:S38),"",COUNTBLANK('勤務表 (2)'!S$3:S39)))</f>
        <v>33</v>
      </c>
      <c r="T89" s="146">
        <f>IF($A89="","",IF(COUNTBLANK('勤務表 (2)'!T$3:T39)=COUNTBLANK('勤務表 (2)'!T$3:T38),"",COUNTBLANK('勤務表 (2)'!T$3:T39)))</f>
        <v>34</v>
      </c>
      <c r="U89" s="146">
        <f>IF($A89="","",IF(COUNTBLANK('勤務表 (2)'!U$3:U39)=COUNTBLANK('勤務表 (2)'!U$3:U38),"",COUNTBLANK('勤務表 (2)'!U$3:U39)))</f>
        <v>35</v>
      </c>
      <c r="V89" s="146" t="str">
        <f>IF($A89="","",IF(COUNTBLANK('勤務表 (2)'!V$3:V39)=COUNTBLANK('勤務表 (2)'!V$3:V38),"",COUNTBLANK('勤務表 (2)'!V$3:V39)))</f>
        <v/>
      </c>
      <c r="W89" s="146" t="str">
        <f>IF($A89="","",IF(COUNTBLANK('勤務表 (2)'!W$3:W39)=COUNTBLANK('勤務表 (2)'!W$3:W38),"",COUNTBLANK('勤務表 (2)'!W$3:W39)))</f>
        <v/>
      </c>
      <c r="X89" s="146">
        <f>IF($A89="","",IF(COUNTBLANK('勤務表 (2)'!X$3:X39)=COUNTBLANK('勤務表 (2)'!X$3:X38),"",COUNTBLANK('勤務表 (2)'!X$3:X39)))</f>
        <v>32</v>
      </c>
      <c r="Y89" s="146">
        <f>IF($A89="","",IF(COUNTBLANK('勤務表 (2)'!Y$3:Y39)=COUNTBLANK('勤務表 (2)'!Y$3:Y38),"",COUNTBLANK('勤務表 (2)'!Y$3:Y39)))</f>
        <v>31</v>
      </c>
      <c r="Z89" s="146">
        <f>IF($A89="","",IF(COUNTBLANK('勤務表 (2)'!Z$3:Z39)=COUNTBLANK('勤務表 (2)'!Z$3:Z38),"",COUNTBLANK('勤務表 (2)'!Z$3:Z39)))</f>
        <v>33</v>
      </c>
      <c r="AA89" s="146" t="str">
        <f>IF($A89="","",IF(COUNTBLANK('勤務表 (2)'!AA$3:AA39)=COUNTBLANK('勤務表 (2)'!AA$3:AA38),"",COUNTBLANK('勤務表 (2)'!AA$3:AA39)))</f>
        <v/>
      </c>
      <c r="AB89" s="146" t="str">
        <f>IF($A89="","",IF(COUNTBLANK('勤務表 (2)'!AB$3:AB39)=COUNTBLANK('勤務表 (2)'!AB$3:AB38),"",COUNTBLANK('勤務表 (2)'!AB$3:AB39)))</f>
        <v/>
      </c>
      <c r="AC89" s="146" t="str">
        <f>IF($A89="","",IF(COUNTBLANK('勤務表 (2)'!AC$3:AC39)=COUNTBLANK('勤務表 (2)'!AC$3:AC38),"",COUNTBLANK('勤務表 (2)'!AC$3:AC39)))</f>
        <v/>
      </c>
      <c r="AD89" s="146" t="str">
        <f>IF($A89="","",IF(COUNTBLANK('勤務表 (2)'!AD$3:AD39)=COUNTBLANK('勤務表 (2)'!AD$3:AD38),"",COUNTBLANK('勤務表 (2)'!AD$3:AD39)))</f>
        <v/>
      </c>
      <c r="AE89" s="146">
        <f>IF($A89="","",IF(COUNTBLANK('勤務表 (2)'!AE$3:AE39)=COUNTBLANK('勤務表 (2)'!AE$3:AE38),"",COUNTBLANK('勤務表 (2)'!AE$3:AE39)))</f>
        <v>32</v>
      </c>
      <c r="AF89" s="146">
        <f>IF($A89="","",IF(COUNTBLANK('勤務表 (2)'!AF$3:AF39)=COUNTBLANK('勤務表 (2)'!AF$3:AF38),"",COUNTBLANK('勤務表 (2)'!AF$3:AF39)))</f>
        <v>32</v>
      </c>
      <c r="AG89" s="146">
        <f>IF($A89="","",IF(COUNTBLANK('勤務表 (2)'!AG$3:AG39)=COUNTBLANK('勤務表 (2)'!AG$3:AG38),"",COUNTBLANK('勤務表 (2)'!AG$3:AG39)))</f>
        <v>33</v>
      </c>
      <c r="AH89" s="144">
        <f>IF($A89="","",IF(COUNTBLANK('勤務表 (2)'!AH$3:AH39)=COUNTBLANK('勤務表 (2)'!AH$3:AH38),"",COUNTBLANK('勤務表 (2)'!AH$3:AH39)))</f>
        <v>37</v>
      </c>
    </row>
    <row r="90" spans="1:34" s="37" customFormat="1" ht="13.15" customHeight="1" x14ac:dyDescent="0.2">
      <c r="A90" s="142">
        <f>IFERROR(IF(A89+1&lt;=MAX('デイリーデータ (2)'!G:G),A89+1,""),"")</f>
        <v>38</v>
      </c>
      <c r="B90" s="143" t="str">
        <f t="shared" si="14"/>
        <v>138053</v>
      </c>
      <c r="C90" s="144" t="str">
        <f t="shared" si="15"/>
        <v>菅野 祐萌</v>
      </c>
      <c r="D90" s="145">
        <f>IF($A90="","",IF(COUNTBLANK('勤務表 (2)'!D$3:D40)=COUNTBLANK('勤務表 (2)'!D$3:D39),"",COUNTBLANK('勤務表 (2)'!D$3:D40)))</f>
        <v>36</v>
      </c>
      <c r="E90" s="146">
        <f>IF($A90="","",IF(COUNTBLANK('勤務表 (2)'!E$3:E40)=COUNTBLANK('勤務表 (2)'!E$3:E39),"",COUNTBLANK('勤務表 (2)'!E$3:E40)))</f>
        <v>34</v>
      </c>
      <c r="F90" s="146">
        <f>IF($A90="","",IF(COUNTBLANK('勤務表 (2)'!F$3:F40)=COUNTBLANK('勤務表 (2)'!F$3:F39),"",COUNTBLANK('勤務表 (2)'!F$3:F40)))</f>
        <v>35</v>
      </c>
      <c r="G90" s="146">
        <f>IF($A90="","",IF(COUNTBLANK('勤務表 (2)'!G$3:G40)=COUNTBLANK('勤務表 (2)'!G$3:G39),"",COUNTBLANK('勤務表 (2)'!G$3:G40)))</f>
        <v>35</v>
      </c>
      <c r="H90" s="146" t="str">
        <f>IF($A90="","",IF(COUNTBLANK('勤務表 (2)'!H$3:H40)=COUNTBLANK('勤務表 (2)'!H$3:H39),"",COUNTBLANK('勤務表 (2)'!H$3:H40)))</f>
        <v/>
      </c>
      <c r="I90" s="146">
        <f>IF($A90="","",IF(COUNTBLANK('勤務表 (2)'!I$3:I40)=COUNTBLANK('勤務表 (2)'!I$3:I39),"",COUNTBLANK('勤務表 (2)'!I$3:I40)))</f>
        <v>1</v>
      </c>
      <c r="J90" s="146">
        <f>IF($A90="","",IF(COUNTBLANK('勤務表 (2)'!J$3:J40)=COUNTBLANK('勤務表 (2)'!J$3:J39),"",COUNTBLANK('勤務表 (2)'!J$3:J40)))</f>
        <v>33</v>
      </c>
      <c r="K90" s="146">
        <f>IF($A90="","",IF(COUNTBLANK('勤務表 (2)'!K$3:K40)=COUNTBLANK('勤務表 (2)'!K$3:K39),"",COUNTBLANK('勤務表 (2)'!K$3:K40)))</f>
        <v>33</v>
      </c>
      <c r="L90" s="146">
        <f>IF($A90="","",IF(COUNTBLANK('勤務表 (2)'!L$3:L40)=COUNTBLANK('勤務表 (2)'!L$3:L39),"",COUNTBLANK('勤務表 (2)'!L$3:L40)))</f>
        <v>34</v>
      </c>
      <c r="M90" s="146">
        <f>IF($A90="","",IF(COUNTBLANK('勤務表 (2)'!M$3:M40)=COUNTBLANK('勤務表 (2)'!M$3:M39),"",COUNTBLANK('勤務表 (2)'!M$3:M40)))</f>
        <v>34</v>
      </c>
      <c r="N90" s="146">
        <f>IF($A90="","",IF(COUNTBLANK('勤務表 (2)'!N$3:N40)=COUNTBLANK('勤務表 (2)'!N$3:N39),"",COUNTBLANK('勤務表 (2)'!N$3:N40)))</f>
        <v>34</v>
      </c>
      <c r="O90" s="146" t="str">
        <f>IF($A90="","",IF(COUNTBLANK('勤務表 (2)'!O$3:O40)=COUNTBLANK('勤務表 (2)'!O$3:O39),"",COUNTBLANK('勤務表 (2)'!O$3:O40)))</f>
        <v/>
      </c>
      <c r="P90" s="146" t="str">
        <f>IF($A90="","",IF(COUNTBLANK('勤務表 (2)'!P$3:P40)=COUNTBLANK('勤務表 (2)'!P$3:P39),"",COUNTBLANK('勤務表 (2)'!P$3:P40)))</f>
        <v/>
      </c>
      <c r="Q90" s="146" t="str">
        <f>IF($A90="","",IF(COUNTBLANK('勤務表 (2)'!Q$3:Q40)=COUNTBLANK('勤務表 (2)'!Q$3:Q39),"",COUNTBLANK('勤務表 (2)'!Q$3:Q40)))</f>
        <v/>
      </c>
      <c r="R90" s="146">
        <f>IF($A90="","",IF(COUNTBLANK('勤務表 (2)'!R$3:R40)=COUNTBLANK('勤務表 (2)'!R$3:R39),"",COUNTBLANK('勤務表 (2)'!R$3:R40)))</f>
        <v>33</v>
      </c>
      <c r="S90" s="146">
        <f>IF($A90="","",IF(COUNTBLANK('勤務表 (2)'!S$3:S40)=COUNTBLANK('勤務表 (2)'!S$3:S39),"",COUNTBLANK('勤務表 (2)'!S$3:S40)))</f>
        <v>34</v>
      </c>
      <c r="T90" s="146" t="str">
        <f>IF($A90="","",IF(COUNTBLANK('勤務表 (2)'!T$3:T40)=COUNTBLANK('勤務表 (2)'!T$3:T39),"",COUNTBLANK('勤務表 (2)'!T$3:T40)))</f>
        <v/>
      </c>
      <c r="U90" s="146" t="str">
        <f>IF($A90="","",IF(COUNTBLANK('勤務表 (2)'!U$3:U40)=COUNTBLANK('勤務表 (2)'!U$3:U39),"",COUNTBLANK('勤務表 (2)'!U$3:U40)))</f>
        <v/>
      </c>
      <c r="V90" s="146" t="str">
        <f>IF($A90="","",IF(COUNTBLANK('勤務表 (2)'!V$3:V40)=COUNTBLANK('勤務表 (2)'!V$3:V39),"",COUNTBLANK('勤務表 (2)'!V$3:V40)))</f>
        <v/>
      </c>
      <c r="W90" s="146" t="str">
        <f>IF($A90="","",IF(COUNTBLANK('勤務表 (2)'!W$3:W40)=COUNTBLANK('勤務表 (2)'!W$3:W39),"",COUNTBLANK('勤務表 (2)'!W$3:W40)))</f>
        <v/>
      </c>
      <c r="X90" s="146">
        <f>IF($A90="","",IF(COUNTBLANK('勤務表 (2)'!X$3:X40)=COUNTBLANK('勤務表 (2)'!X$3:X39),"",COUNTBLANK('勤務表 (2)'!X$3:X40)))</f>
        <v>33</v>
      </c>
      <c r="Y90" s="146">
        <f>IF($A90="","",IF(COUNTBLANK('勤務表 (2)'!Y$3:Y40)=COUNTBLANK('勤務表 (2)'!Y$3:Y39),"",COUNTBLANK('勤務表 (2)'!Y$3:Y40)))</f>
        <v>32</v>
      </c>
      <c r="Z90" s="146">
        <f>IF($A90="","",IF(COUNTBLANK('勤務表 (2)'!Z$3:Z40)=COUNTBLANK('勤務表 (2)'!Z$3:Z39),"",COUNTBLANK('勤務表 (2)'!Z$3:Z40)))</f>
        <v>34</v>
      </c>
      <c r="AA90" s="146">
        <f>IF($A90="","",IF(COUNTBLANK('勤務表 (2)'!AA$3:AA40)=COUNTBLANK('勤務表 (2)'!AA$3:AA39),"",COUNTBLANK('勤務表 (2)'!AA$3:AA40)))</f>
        <v>34</v>
      </c>
      <c r="AB90" s="146">
        <f>IF($A90="","",IF(COUNTBLANK('勤務表 (2)'!AB$3:AB40)=COUNTBLANK('勤務表 (2)'!AB$3:AB39),"",COUNTBLANK('勤務表 (2)'!AB$3:AB40)))</f>
        <v>34</v>
      </c>
      <c r="AC90" s="146" t="str">
        <f>IF($A90="","",IF(COUNTBLANK('勤務表 (2)'!AC$3:AC40)=COUNTBLANK('勤務表 (2)'!AC$3:AC39),"",COUNTBLANK('勤務表 (2)'!AC$3:AC40)))</f>
        <v/>
      </c>
      <c r="AD90" s="146" t="str">
        <f>IF($A90="","",IF(COUNTBLANK('勤務表 (2)'!AD$3:AD40)=COUNTBLANK('勤務表 (2)'!AD$3:AD39),"",COUNTBLANK('勤務表 (2)'!AD$3:AD40)))</f>
        <v/>
      </c>
      <c r="AE90" s="146">
        <f>IF($A90="","",IF(COUNTBLANK('勤務表 (2)'!AE$3:AE40)=COUNTBLANK('勤務表 (2)'!AE$3:AE39),"",COUNTBLANK('勤務表 (2)'!AE$3:AE40)))</f>
        <v>33</v>
      </c>
      <c r="AF90" s="146">
        <f>IF($A90="","",IF(COUNTBLANK('勤務表 (2)'!AF$3:AF40)=COUNTBLANK('勤務表 (2)'!AF$3:AF39),"",COUNTBLANK('勤務表 (2)'!AF$3:AF40)))</f>
        <v>33</v>
      </c>
      <c r="AG90" s="146">
        <f>IF($A90="","",IF(COUNTBLANK('勤務表 (2)'!AG$3:AG40)=COUNTBLANK('勤務表 (2)'!AG$3:AG39),"",COUNTBLANK('勤務表 (2)'!AG$3:AG40)))</f>
        <v>34</v>
      </c>
      <c r="AH90" s="144">
        <f>IF($A90="","",IF(COUNTBLANK('勤務表 (2)'!AH$3:AH40)=COUNTBLANK('勤務表 (2)'!AH$3:AH39),"",COUNTBLANK('勤務表 (2)'!AH$3:AH40)))</f>
        <v>38</v>
      </c>
    </row>
    <row r="91" spans="1:34" s="37" customFormat="1" ht="13.15" customHeight="1" x14ac:dyDescent="0.2">
      <c r="A91" s="142">
        <f>IFERROR(IF(A90+1&lt;=MAX('デイリーデータ (2)'!G:G),A90+1,""),"")</f>
        <v>39</v>
      </c>
      <c r="B91" s="143">
        <f t="shared" si="14"/>
        <v>142042</v>
      </c>
      <c r="C91" s="144" t="str">
        <f t="shared" si="15"/>
        <v>別所 貴仁</v>
      </c>
      <c r="D91" s="145">
        <f>IF($A91="","",IF(COUNTBLANK('勤務表 (2)'!D$3:D41)=COUNTBLANK('勤務表 (2)'!D$3:D40),"",COUNTBLANK('勤務表 (2)'!D$3:D41)))</f>
        <v>37</v>
      </c>
      <c r="E91" s="146">
        <f>IF($A91="","",IF(COUNTBLANK('勤務表 (2)'!E$3:E41)=COUNTBLANK('勤務表 (2)'!E$3:E40),"",COUNTBLANK('勤務表 (2)'!E$3:E41)))</f>
        <v>35</v>
      </c>
      <c r="F91" s="146" t="str">
        <f>IF($A91="","",IF(COUNTBLANK('勤務表 (2)'!F$3:F41)=COUNTBLANK('勤務表 (2)'!F$3:F40),"",COUNTBLANK('勤務表 (2)'!F$3:F41)))</f>
        <v/>
      </c>
      <c r="G91" s="146" t="str">
        <f>IF($A91="","",IF(COUNTBLANK('勤務表 (2)'!G$3:G41)=COUNTBLANK('勤務表 (2)'!G$3:G40),"",COUNTBLANK('勤務表 (2)'!G$3:G41)))</f>
        <v/>
      </c>
      <c r="H91" s="146" t="str">
        <f>IF($A91="","",IF(COUNTBLANK('勤務表 (2)'!H$3:H41)=COUNTBLANK('勤務表 (2)'!H$3:H40),"",COUNTBLANK('勤務表 (2)'!H$3:H41)))</f>
        <v/>
      </c>
      <c r="I91" s="146" t="str">
        <f>IF($A91="","",IF(COUNTBLANK('勤務表 (2)'!I$3:I41)=COUNTBLANK('勤務表 (2)'!I$3:I40),"",COUNTBLANK('勤務表 (2)'!I$3:I41)))</f>
        <v/>
      </c>
      <c r="J91" s="146">
        <f>IF($A91="","",IF(COUNTBLANK('勤務表 (2)'!J$3:J41)=COUNTBLANK('勤務表 (2)'!J$3:J40),"",COUNTBLANK('勤務表 (2)'!J$3:J41)))</f>
        <v>34</v>
      </c>
      <c r="K91" s="146">
        <f>IF($A91="","",IF(COUNTBLANK('勤務表 (2)'!K$3:K41)=COUNTBLANK('勤務表 (2)'!K$3:K40),"",COUNTBLANK('勤務表 (2)'!K$3:K41)))</f>
        <v>34</v>
      </c>
      <c r="L91" s="146">
        <f>IF($A91="","",IF(COUNTBLANK('勤務表 (2)'!L$3:L41)=COUNTBLANK('勤務表 (2)'!L$3:L40),"",COUNTBLANK('勤務表 (2)'!L$3:L41)))</f>
        <v>35</v>
      </c>
      <c r="M91" s="146">
        <f>IF($A91="","",IF(COUNTBLANK('勤務表 (2)'!M$3:M41)=COUNTBLANK('勤務表 (2)'!M$3:M40),"",COUNTBLANK('勤務表 (2)'!M$3:M41)))</f>
        <v>35</v>
      </c>
      <c r="N91" s="146">
        <f>IF($A91="","",IF(COUNTBLANK('勤務表 (2)'!N$3:N41)=COUNTBLANK('勤務表 (2)'!N$3:N40),"",COUNTBLANK('勤務表 (2)'!N$3:N41)))</f>
        <v>35</v>
      </c>
      <c r="O91" s="146" t="str">
        <f>IF($A91="","",IF(COUNTBLANK('勤務表 (2)'!O$3:O41)=COUNTBLANK('勤務表 (2)'!O$3:O40),"",COUNTBLANK('勤務表 (2)'!O$3:O41)))</f>
        <v/>
      </c>
      <c r="P91" s="146" t="str">
        <f>IF($A91="","",IF(COUNTBLANK('勤務表 (2)'!P$3:P41)=COUNTBLANK('勤務表 (2)'!P$3:P40),"",COUNTBLANK('勤務表 (2)'!P$3:P41)))</f>
        <v/>
      </c>
      <c r="Q91" s="146" t="str">
        <f>IF($A91="","",IF(COUNTBLANK('勤務表 (2)'!Q$3:Q41)=COUNTBLANK('勤務表 (2)'!Q$3:Q40),"",COUNTBLANK('勤務表 (2)'!Q$3:Q41)))</f>
        <v/>
      </c>
      <c r="R91" s="146" t="str">
        <f>IF($A91="","",IF(COUNTBLANK('勤務表 (2)'!R$3:R41)=COUNTBLANK('勤務表 (2)'!R$3:R40),"",COUNTBLANK('勤務表 (2)'!R$3:R41)))</f>
        <v/>
      </c>
      <c r="S91" s="146">
        <f>IF($A91="","",IF(COUNTBLANK('勤務表 (2)'!S$3:S41)=COUNTBLANK('勤務表 (2)'!S$3:S40),"",COUNTBLANK('勤務表 (2)'!S$3:S41)))</f>
        <v>35</v>
      </c>
      <c r="T91" s="146">
        <f>IF($A91="","",IF(COUNTBLANK('勤務表 (2)'!T$3:T41)=COUNTBLANK('勤務表 (2)'!T$3:T40),"",COUNTBLANK('勤務表 (2)'!T$3:T41)))</f>
        <v>35</v>
      </c>
      <c r="U91" s="146">
        <f>IF($A91="","",IF(COUNTBLANK('勤務表 (2)'!U$3:U41)=COUNTBLANK('勤務表 (2)'!U$3:U40),"",COUNTBLANK('勤務表 (2)'!U$3:U41)))</f>
        <v>36</v>
      </c>
      <c r="V91" s="146" t="str">
        <f>IF($A91="","",IF(COUNTBLANK('勤務表 (2)'!V$3:V41)=COUNTBLANK('勤務表 (2)'!V$3:V40),"",COUNTBLANK('勤務表 (2)'!V$3:V41)))</f>
        <v/>
      </c>
      <c r="W91" s="146" t="str">
        <f>IF($A91="","",IF(COUNTBLANK('勤務表 (2)'!W$3:W41)=COUNTBLANK('勤務表 (2)'!W$3:W40),"",COUNTBLANK('勤務表 (2)'!W$3:W41)))</f>
        <v/>
      </c>
      <c r="X91" s="146" t="str">
        <f>IF($A91="","",IF(COUNTBLANK('勤務表 (2)'!X$3:X41)=COUNTBLANK('勤務表 (2)'!X$3:X40),"",COUNTBLANK('勤務表 (2)'!X$3:X41)))</f>
        <v/>
      </c>
      <c r="Y91" s="146">
        <f>IF($A91="","",IF(COUNTBLANK('勤務表 (2)'!Y$3:Y41)=COUNTBLANK('勤務表 (2)'!Y$3:Y40),"",COUNTBLANK('勤務表 (2)'!Y$3:Y41)))</f>
        <v>33</v>
      </c>
      <c r="Z91" s="146">
        <f>IF($A91="","",IF(COUNTBLANK('勤務表 (2)'!Z$3:Z41)=COUNTBLANK('勤務表 (2)'!Z$3:Z40),"",COUNTBLANK('勤務表 (2)'!Z$3:Z41)))</f>
        <v>35</v>
      </c>
      <c r="AA91" s="146">
        <f>IF($A91="","",IF(COUNTBLANK('勤務表 (2)'!AA$3:AA41)=COUNTBLANK('勤務表 (2)'!AA$3:AA40),"",COUNTBLANK('勤務表 (2)'!AA$3:AA41)))</f>
        <v>35</v>
      </c>
      <c r="AB91" s="146">
        <f>IF($A91="","",IF(COUNTBLANK('勤務表 (2)'!AB$3:AB41)=COUNTBLANK('勤務表 (2)'!AB$3:AB40),"",COUNTBLANK('勤務表 (2)'!AB$3:AB41)))</f>
        <v>35</v>
      </c>
      <c r="AC91" s="146" t="str">
        <f>IF($A91="","",IF(COUNTBLANK('勤務表 (2)'!AC$3:AC41)=COUNTBLANK('勤務表 (2)'!AC$3:AC40),"",COUNTBLANK('勤務表 (2)'!AC$3:AC41)))</f>
        <v/>
      </c>
      <c r="AD91" s="146" t="str">
        <f>IF($A91="","",IF(COUNTBLANK('勤務表 (2)'!AD$3:AD41)=COUNTBLANK('勤務表 (2)'!AD$3:AD40),"",COUNTBLANK('勤務表 (2)'!AD$3:AD41)))</f>
        <v/>
      </c>
      <c r="AE91" s="146" t="str">
        <f>IF($A91="","",IF(COUNTBLANK('勤務表 (2)'!AE$3:AE41)=COUNTBLANK('勤務表 (2)'!AE$3:AE40),"",COUNTBLANK('勤務表 (2)'!AE$3:AE41)))</f>
        <v/>
      </c>
      <c r="AF91" s="146" t="str">
        <f>IF($A91="","",IF(COUNTBLANK('勤務表 (2)'!AF$3:AF41)=COUNTBLANK('勤務表 (2)'!AF$3:AF40),"",COUNTBLANK('勤務表 (2)'!AF$3:AF41)))</f>
        <v/>
      </c>
      <c r="AG91" s="146">
        <f>IF($A91="","",IF(COUNTBLANK('勤務表 (2)'!AG$3:AG41)=COUNTBLANK('勤務表 (2)'!AG$3:AG40),"",COUNTBLANK('勤務表 (2)'!AG$3:AG41)))</f>
        <v>35</v>
      </c>
      <c r="AH91" s="144">
        <f>IF($A91="","",IF(COUNTBLANK('勤務表 (2)'!AH$3:AH41)=COUNTBLANK('勤務表 (2)'!AH$3:AH40),"",COUNTBLANK('勤務表 (2)'!AH$3:AH41)))</f>
        <v>39</v>
      </c>
    </row>
    <row r="92" spans="1:34" s="37" customFormat="1" ht="13.15" customHeight="1" x14ac:dyDescent="0.2">
      <c r="A92" s="142">
        <f>IFERROR(IF(A91+1&lt;=MAX('デイリーデータ (2)'!G:G),A91+1,""),"")</f>
        <v>40</v>
      </c>
      <c r="B92" s="143">
        <f t="shared" si="14"/>
        <v>145410</v>
      </c>
      <c r="C92" s="144" t="str">
        <f t="shared" si="15"/>
        <v>坂下 大知</v>
      </c>
      <c r="D92" s="145">
        <f>IF($A92="","",IF(COUNTBLANK('勤務表 (2)'!D$3:D42)=COUNTBLANK('勤務表 (2)'!D$3:D41),"",COUNTBLANK('勤務表 (2)'!D$3:D42)))</f>
        <v>38</v>
      </c>
      <c r="E92" s="146">
        <f>IF($A92="","",IF(COUNTBLANK('勤務表 (2)'!E$3:E42)=COUNTBLANK('勤務表 (2)'!E$3:E41),"",COUNTBLANK('勤務表 (2)'!E$3:E42)))</f>
        <v>36</v>
      </c>
      <c r="F92" s="146">
        <f>IF($A92="","",IF(COUNTBLANK('勤務表 (2)'!F$3:F42)=COUNTBLANK('勤務表 (2)'!F$3:F41),"",COUNTBLANK('勤務表 (2)'!F$3:F42)))</f>
        <v>36</v>
      </c>
      <c r="G92" s="146">
        <f>IF($A92="","",IF(COUNTBLANK('勤務表 (2)'!G$3:G42)=COUNTBLANK('勤務表 (2)'!G$3:G41),"",COUNTBLANK('勤務表 (2)'!G$3:G42)))</f>
        <v>36</v>
      </c>
      <c r="H92" s="146" t="str">
        <f>IF($A92="","",IF(COUNTBLANK('勤務表 (2)'!H$3:H42)=COUNTBLANK('勤務表 (2)'!H$3:H41),"",COUNTBLANK('勤務表 (2)'!H$3:H42)))</f>
        <v/>
      </c>
      <c r="I92" s="146" t="str">
        <f>IF($A92="","",IF(COUNTBLANK('勤務表 (2)'!I$3:I42)=COUNTBLANK('勤務表 (2)'!I$3:I41),"",COUNTBLANK('勤務表 (2)'!I$3:I42)))</f>
        <v/>
      </c>
      <c r="J92" s="146" t="str">
        <f>IF($A92="","",IF(COUNTBLANK('勤務表 (2)'!J$3:J42)=COUNTBLANK('勤務表 (2)'!J$3:J41),"",COUNTBLANK('勤務表 (2)'!J$3:J42)))</f>
        <v/>
      </c>
      <c r="K92" s="146" t="str">
        <f>IF($A92="","",IF(COUNTBLANK('勤務表 (2)'!K$3:K42)=COUNTBLANK('勤務表 (2)'!K$3:K41),"",COUNTBLANK('勤務表 (2)'!K$3:K42)))</f>
        <v/>
      </c>
      <c r="L92" s="146">
        <f>IF($A92="","",IF(COUNTBLANK('勤務表 (2)'!L$3:L42)=COUNTBLANK('勤務表 (2)'!L$3:L41),"",COUNTBLANK('勤務表 (2)'!L$3:L42)))</f>
        <v>36</v>
      </c>
      <c r="M92" s="146">
        <f>IF($A92="","",IF(COUNTBLANK('勤務表 (2)'!M$3:M42)=COUNTBLANK('勤務表 (2)'!M$3:M41),"",COUNTBLANK('勤務表 (2)'!M$3:M42)))</f>
        <v>36</v>
      </c>
      <c r="N92" s="146">
        <f>IF($A92="","",IF(COUNTBLANK('勤務表 (2)'!N$3:N42)=COUNTBLANK('勤務表 (2)'!N$3:N41),"",COUNTBLANK('勤務表 (2)'!N$3:N42)))</f>
        <v>36</v>
      </c>
      <c r="O92" s="146" t="str">
        <f>IF($A92="","",IF(COUNTBLANK('勤務表 (2)'!O$3:O42)=COUNTBLANK('勤務表 (2)'!O$3:O41),"",COUNTBLANK('勤務表 (2)'!O$3:O42)))</f>
        <v/>
      </c>
      <c r="P92" s="146" t="str">
        <f>IF($A92="","",IF(COUNTBLANK('勤務表 (2)'!P$3:P42)=COUNTBLANK('勤務表 (2)'!P$3:P41),"",COUNTBLANK('勤務表 (2)'!P$3:P42)))</f>
        <v/>
      </c>
      <c r="Q92" s="146">
        <f>IF($A92="","",IF(COUNTBLANK('勤務表 (2)'!Q$3:Q42)=COUNTBLANK('勤務表 (2)'!Q$3:Q41),"",COUNTBLANK('勤務表 (2)'!Q$3:Q42)))</f>
        <v>34</v>
      </c>
      <c r="R92" s="146">
        <f>IF($A92="","",IF(COUNTBLANK('勤務表 (2)'!R$3:R42)=COUNTBLANK('勤務表 (2)'!R$3:R41),"",COUNTBLANK('勤務表 (2)'!R$3:R42)))</f>
        <v>34</v>
      </c>
      <c r="S92" s="146">
        <f>IF($A92="","",IF(COUNTBLANK('勤務表 (2)'!S$3:S42)=COUNTBLANK('勤務表 (2)'!S$3:S41),"",COUNTBLANK('勤務表 (2)'!S$3:S42)))</f>
        <v>36</v>
      </c>
      <c r="T92" s="146">
        <f>IF($A92="","",IF(COUNTBLANK('勤務表 (2)'!T$3:T42)=COUNTBLANK('勤務表 (2)'!T$3:T41),"",COUNTBLANK('勤務表 (2)'!T$3:T42)))</f>
        <v>36</v>
      </c>
      <c r="U92" s="146" t="str">
        <f>IF($A92="","",IF(COUNTBLANK('勤務表 (2)'!U$3:U42)=COUNTBLANK('勤務表 (2)'!U$3:U41),"",COUNTBLANK('勤務表 (2)'!U$3:U42)))</f>
        <v/>
      </c>
      <c r="V92" s="146" t="str">
        <f>IF($A92="","",IF(COUNTBLANK('勤務表 (2)'!V$3:V42)=COUNTBLANK('勤務表 (2)'!V$3:V41),"",COUNTBLANK('勤務表 (2)'!V$3:V42)))</f>
        <v/>
      </c>
      <c r="W92" s="146" t="str">
        <f>IF($A92="","",IF(COUNTBLANK('勤務表 (2)'!W$3:W42)=COUNTBLANK('勤務表 (2)'!W$3:W41),"",COUNTBLANK('勤務表 (2)'!W$3:W42)))</f>
        <v/>
      </c>
      <c r="X92" s="146">
        <f>IF($A92="","",IF(COUNTBLANK('勤務表 (2)'!X$3:X42)=COUNTBLANK('勤務表 (2)'!X$3:X41),"",COUNTBLANK('勤務表 (2)'!X$3:X42)))</f>
        <v>34</v>
      </c>
      <c r="Y92" s="146">
        <f>IF($A92="","",IF(COUNTBLANK('勤務表 (2)'!Y$3:Y42)=COUNTBLANK('勤務表 (2)'!Y$3:Y41),"",COUNTBLANK('勤務表 (2)'!Y$3:Y42)))</f>
        <v>34</v>
      </c>
      <c r="Z92" s="146">
        <f>IF($A92="","",IF(COUNTBLANK('勤務表 (2)'!Z$3:Z42)=COUNTBLANK('勤務表 (2)'!Z$3:Z41),"",COUNTBLANK('勤務表 (2)'!Z$3:Z42)))</f>
        <v>36</v>
      </c>
      <c r="AA92" s="146">
        <f>IF($A92="","",IF(COUNTBLANK('勤務表 (2)'!AA$3:AA42)=COUNTBLANK('勤務表 (2)'!AA$3:AA41),"",COUNTBLANK('勤務表 (2)'!AA$3:AA42)))</f>
        <v>36</v>
      </c>
      <c r="AB92" s="146">
        <f>IF($A92="","",IF(COUNTBLANK('勤務表 (2)'!AB$3:AB42)=COUNTBLANK('勤務表 (2)'!AB$3:AB41),"",COUNTBLANK('勤務表 (2)'!AB$3:AB42)))</f>
        <v>36</v>
      </c>
      <c r="AC92" s="146" t="str">
        <f>IF($A92="","",IF(COUNTBLANK('勤務表 (2)'!AC$3:AC42)=COUNTBLANK('勤務表 (2)'!AC$3:AC41),"",COUNTBLANK('勤務表 (2)'!AC$3:AC42)))</f>
        <v/>
      </c>
      <c r="AD92" s="146" t="str">
        <f>IF($A92="","",IF(COUNTBLANK('勤務表 (2)'!AD$3:AD42)=COUNTBLANK('勤務表 (2)'!AD$3:AD41),"",COUNTBLANK('勤務表 (2)'!AD$3:AD42)))</f>
        <v/>
      </c>
      <c r="AE92" s="146">
        <f>IF($A92="","",IF(COUNTBLANK('勤務表 (2)'!AE$3:AE42)=COUNTBLANK('勤務表 (2)'!AE$3:AE41),"",COUNTBLANK('勤務表 (2)'!AE$3:AE42)))</f>
        <v>34</v>
      </c>
      <c r="AF92" s="146">
        <f>IF($A92="","",IF(COUNTBLANK('勤務表 (2)'!AF$3:AF42)=COUNTBLANK('勤務表 (2)'!AF$3:AF41),"",COUNTBLANK('勤務表 (2)'!AF$3:AF42)))</f>
        <v>34</v>
      </c>
      <c r="AG92" s="146">
        <f>IF($A92="","",IF(COUNTBLANK('勤務表 (2)'!AG$3:AG42)=COUNTBLANK('勤務表 (2)'!AG$3:AG41),"",COUNTBLANK('勤務表 (2)'!AG$3:AG42)))</f>
        <v>36</v>
      </c>
      <c r="AH92" s="144">
        <f>IF($A92="","",IF(COUNTBLANK('勤務表 (2)'!AH$3:AH42)=COUNTBLANK('勤務表 (2)'!AH$3:AH41),"",COUNTBLANK('勤務表 (2)'!AH$3:AH42)))</f>
        <v>40</v>
      </c>
    </row>
    <row r="93" spans="1:34" s="37" customFormat="1" ht="13.15" customHeight="1" x14ac:dyDescent="0.2">
      <c r="A93" s="142" t="str">
        <f>IFERROR(IF(A92+1&lt;=MAX('デイリーデータ (2)'!G:G),A92+1,""),"")</f>
        <v/>
      </c>
      <c r="B93" s="143">
        <f t="shared" si="14"/>
        <v>0</v>
      </c>
      <c r="C93" s="144">
        <f t="shared" si="15"/>
        <v>0</v>
      </c>
      <c r="D93" s="145" t="str">
        <f>IF($A93="","",IF(COUNTBLANK('勤務表 (2)'!D$3:D43)=COUNTBLANK('勤務表 (2)'!D$3:D42),"",COUNTBLANK('勤務表 (2)'!D$3:D43)))</f>
        <v/>
      </c>
      <c r="E93" s="146" t="str">
        <f>IF($A93="","",IF(COUNTBLANK('勤務表 (2)'!E$3:E43)=COUNTBLANK('勤務表 (2)'!E$3:E42),"",COUNTBLANK('勤務表 (2)'!E$3:E43)))</f>
        <v/>
      </c>
      <c r="F93" s="146" t="str">
        <f>IF($A93="","",IF(COUNTBLANK('勤務表 (2)'!F$3:F43)=COUNTBLANK('勤務表 (2)'!F$3:F42),"",COUNTBLANK('勤務表 (2)'!F$3:F43)))</f>
        <v/>
      </c>
      <c r="G93" s="146" t="str">
        <f>IF($A93="","",IF(COUNTBLANK('勤務表 (2)'!G$3:G43)=COUNTBLANK('勤務表 (2)'!G$3:G42),"",COUNTBLANK('勤務表 (2)'!G$3:G43)))</f>
        <v/>
      </c>
      <c r="H93" s="146" t="str">
        <f>IF($A93="","",IF(COUNTBLANK('勤務表 (2)'!H$3:H43)=COUNTBLANK('勤務表 (2)'!H$3:H42),"",COUNTBLANK('勤務表 (2)'!H$3:H43)))</f>
        <v/>
      </c>
      <c r="I93" s="146" t="str">
        <f>IF($A93="","",IF(COUNTBLANK('勤務表 (2)'!I$3:I43)=COUNTBLANK('勤務表 (2)'!I$3:I42),"",COUNTBLANK('勤務表 (2)'!I$3:I43)))</f>
        <v/>
      </c>
      <c r="J93" s="146" t="str">
        <f>IF($A93="","",IF(COUNTBLANK('勤務表 (2)'!J$3:J43)=COUNTBLANK('勤務表 (2)'!J$3:J42),"",COUNTBLANK('勤務表 (2)'!J$3:J43)))</f>
        <v/>
      </c>
      <c r="K93" s="146" t="str">
        <f>IF($A93="","",IF(COUNTBLANK('勤務表 (2)'!K$3:K43)=COUNTBLANK('勤務表 (2)'!K$3:K42),"",COUNTBLANK('勤務表 (2)'!K$3:K43)))</f>
        <v/>
      </c>
      <c r="L93" s="146" t="str">
        <f>IF($A93="","",IF(COUNTBLANK('勤務表 (2)'!L$3:L43)=COUNTBLANK('勤務表 (2)'!L$3:L42),"",COUNTBLANK('勤務表 (2)'!L$3:L43)))</f>
        <v/>
      </c>
      <c r="M93" s="146" t="str">
        <f>IF($A93="","",IF(COUNTBLANK('勤務表 (2)'!M$3:M43)=COUNTBLANK('勤務表 (2)'!M$3:M42),"",COUNTBLANK('勤務表 (2)'!M$3:M43)))</f>
        <v/>
      </c>
      <c r="N93" s="146" t="str">
        <f>IF($A93="","",IF(COUNTBLANK('勤務表 (2)'!N$3:N43)=COUNTBLANK('勤務表 (2)'!N$3:N42),"",COUNTBLANK('勤務表 (2)'!N$3:N43)))</f>
        <v/>
      </c>
      <c r="O93" s="146" t="str">
        <f>IF($A93="","",IF(COUNTBLANK('勤務表 (2)'!O$3:O43)=COUNTBLANK('勤務表 (2)'!O$3:O42),"",COUNTBLANK('勤務表 (2)'!O$3:O43)))</f>
        <v/>
      </c>
      <c r="P93" s="146" t="str">
        <f>IF($A93="","",IF(COUNTBLANK('勤務表 (2)'!P$3:P43)=COUNTBLANK('勤務表 (2)'!P$3:P42),"",COUNTBLANK('勤務表 (2)'!P$3:P43)))</f>
        <v/>
      </c>
      <c r="Q93" s="146" t="str">
        <f>IF($A93="","",IF(COUNTBLANK('勤務表 (2)'!Q$3:Q43)=COUNTBLANK('勤務表 (2)'!Q$3:Q42),"",COUNTBLANK('勤務表 (2)'!Q$3:Q43)))</f>
        <v/>
      </c>
      <c r="R93" s="146" t="str">
        <f>IF($A93="","",IF(COUNTBLANK('勤務表 (2)'!R$3:R43)=COUNTBLANK('勤務表 (2)'!R$3:R42),"",COUNTBLANK('勤務表 (2)'!R$3:R43)))</f>
        <v/>
      </c>
      <c r="S93" s="146" t="str">
        <f>IF($A93="","",IF(COUNTBLANK('勤務表 (2)'!S$3:S43)=COUNTBLANK('勤務表 (2)'!S$3:S42),"",COUNTBLANK('勤務表 (2)'!S$3:S43)))</f>
        <v/>
      </c>
      <c r="T93" s="146" t="str">
        <f>IF($A93="","",IF(COUNTBLANK('勤務表 (2)'!T$3:T43)=COUNTBLANK('勤務表 (2)'!T$3:T42),"",COUNTBLANK('勤務表 (2)'!T$3:T43)))</f>
        <v/>
      </c>
      <c r="U93" s="146" t="str">
        <f>IF($A93="","",IF(COUNTBLANK('勤務表 (2)'!U$3:U43)=COUNTBLANK('勤務表 (2)'!U$3:U42),"",COUNTBLANK('勤務表 (2)'!U$3:U43)))</f>
        <v/>
      </c>
      <c r="V93" s="146" t="str">
        <f>IF($A93="","",IF(COUNTBLANK('勤務表 (2)'!V$3:V43)=COUNTBLANK('勤務表 (2)'!V$3:V42),"",COUNTBLANK('勤務表 (2)'!V$3:V43)))</f>
        <v/>
      </c>
      <c r="W93" s="146" t="str">
        <f>IF($A93="","",IF(COUNTBLANK('勤務表 (2)'!W$3:W43)=COUNTBLANK('勤務表 (2)'!W$3:W42),"",COUNTBLANK('勤務表 (2)'!W$3:W43)))</f>
        <v/>
      </c>
      <c r="X93" s="146" t="str">
        <f>IF($A93="","",IF(COUNTBLANK('勤務表 (2)'!X$3:X43)=COUNTBLANK('勤務表 (2)'!X$3:X42),"",COUNTBLANK('勤務表 (2)'!X$3:X43)))</f>
        <v/>
      </c>
      <c r="Y93" s="146" t="str">
        <f>IF($A93="","",IF(COUNTBLANK('勤務表 (2)'!Y$3:Y43)=COUNTBLANK('勤務表 (2)'!Y$3:Y42),"",COUNTBLANK('勤務表 (2)'!Y$3:Y43)))</f>
        <v/>
      </c>
      <c r="Z93" s="146" t="str">
        <f>IF($A93="","",IF(COUNTBLANK('勤務表 (2)'!Z$3:Z43)=COUNTBLANK('勤務表 (2)'!Z$3:Z42),"",COUNTBLANK('勤務表 (2)'!Z$3:Z43)))</f>
        <v/>
      </c>
      <c r="AA93" s="146" t="str">
        <f>IF($A93="","",IF(COUNTBLANK('勤務表 (2)'!AA$3:AA43)=COUNTBLANK('勤務表 (2)'!AA$3:AA42),"",COUNTBLANK('勤務表 (2)'!AA$3:AA43)))</f>
        <v/>
      </c>
      <c r="AB93" s="146" t="str">
        <f>IF($A93="","",IF(COUNTBLANK('勤務表 (2)'!AB$3:AB43)=COUNTBLANK('勤務表 (2)'!AB$3:AB42),"",COUNTBLANK('勤務表 (2)'!AB$3:AB43)))</f>
        <v/>
      </c>
      <c r="AC93" s="146" t="str">
        <f>IF($A93="","",IF(COUNTBLANK('勤務表 (2)'!AC$3:AC43)=COUNTBLANK('勤務表 (2)'!AC$3:AC42),"",COUNTBLANK('勤務表 (2)'!AC$3:AC43)))</f>
        <v/>
      </c>
      <c r="AD93" s="146" t="str">
        <f>IF($A93="","",IF(COUNTBLANK('勤務表 (2)'!AD$3:AD43)=COUNTBLANK('勤務表 (2)'!AD$3:AD42),"",COUNTBLANK('勤務表 (2)'!AD$3:AD43)))</f>
        <v/>
      </c>
      <c r="AE93" s="146" t="str">
        <f>IF($A93="","",IF(COUNTBLANK('勤務表 (2)'!AE$3:AE43)=COUNTBLANK('勤務表 (2)'!AE$3:AE42),"",COUNTBLANK('勤務表 (2)'!AE$3:AE43)))</f>
        <v/>
      </c>
      <c r="AF93" s="146" t="str">
        <f>IF($A93="","",IF(COUNTBLANK('勤務表 (2)'!AF$3:AF43)=COUNTBLANK('勤務表 (2)'!AF$3:AF42),"",COUNTBLANK('勤務表 (2)'!AF$3:AF43)))</f>
        <v/>
      </c>
      <c r="AG93" s="146" t="str">
        <f>IF($A93="","",IF(COUNTBLANK('勤務表 (2)'!AG$3:AG43)=COUNTBLANK('勤務表 (2)'!AG$3:AG42),"",COUNTBLANK('勤務表 (2)'!AG$3:AG43)))</f>
        <v/>
      </c>
      <c r="AH93" s="144" t="str">
        <f>IF($A93="","",IF(COUNTBLANK('勤務表 (2)'!AH$3:AH43)=COUNTBLANK('勤務表 (2)'!AH$3:AH42),"",COUNTBLANK('勤務表 (2)'!AH$3:AH43)))</f>
        <v/>
      </c>
    </row>
    <row r="94" spans="1:34" s="37" customFormat="1" ht="13.15" customHeight="1" x14ac:dyDescent="0.2">
      <c r="A94" s="142" t="str">
        <f>IFERROR(IF(A93+1&lt;=MAX('デイリーデータ (2)'!G:G),A93+1,""),"")</f>
        <v/>
      </c>
      <c r="B94" s="143">
        <f t="shared" si="14"/>
        <v>0</v>
      </c>
      <c r="C94" s="144">
        <f t="shared" si="15"/>
        <v>0</v>
      </c>
      <c r="D94" s="145" t="str">
        <f>IF($A94="","",IF(COUNTBLANK('勤務表 (2)'!D$3:D44)=COUNTBLANK('勤務表 (2)'!D$3:D43),"",COUNTBLANK('勤務表 (2)'!D$3:D44)))</f>
        <v/>
      </c>
      <c r="E94" s="146" t="str">
        <f>IF($A94="","",IF(COUNTBLANK('勤務表 (2)'!E$3:E44)=COUNTBLANK('勤務表 (2)'!E$3:E43),"",COUNTBLANK('勤務表 (2)'!E$3:E44)))</f>
        <v/>
      </c>
      <c r="F94" s="146" t="str">
        <f>IF($A94="","",IF(COUNTBLANK('勤務表 (2)'!F$3:F44)=COUNTBLANK('勤務表 (2)'!F$3:F43),"",COUNTBLANK('勤務表 (2)'!F$3:F44)))</f>
        <v/>
      </c>
      <c r="G94" s="146" t="str">
        <f>IF($A94="","",IF(COUNTBLANK('勤務表 (2)'!G$3:G44)=COUNTBLANK('勤務表 (2)'!G$3:G43),"",COUNTBLANK('勤務表 (2)'!G$3:G44)))</f>
        <v/>
      </c>
      <c r="H94" s="146" t="str">
        <f>IF($A94="","",IF(COUNTBLANK('勤務表 (2)'!H$3:H44)=COUNTBLANK('勤務表 (2)'!H$3:H43),"",COUNTBLANK('勤務表 (2)'!H$3:H44)))</f>
        <v/>
      </c>
      <c r="I94" s="146" t="str">
        <f>IF($A94="","",IF(COUNTBLANK('勤務表 (2)'!I$3:I44)=COUNTBLANK('勤務表 (2)'!I$3:I43),"",COUNTBLANK('勤務表 (2)'!I$3:I44)))</f>
        <v/>
      </c>
      <c r="J94" s="146" t="str">
        <f>IF($A94="","",IF(COUNTBLANK('勤務表 (2)'!J$3:J44)=COUNTBLANK('勤務表 (2)'!J$3:J43),"",COUNTBLANK('勤務表 (2)'!J$3:J44)))</f>
        <v/>
      </c>
      <c r="K94" s="146" t="str">
        <f>IF($A94="","",IF(COUNTBLANK('勤務表 (2)'!K$3:K44)=COUNTBLANK('勤務表 (2)'!K$3:K43),"",COUNTBLANK('勤務表 (2)'!K$3:K44)))</f>
        <v/>
      </c>
      <c r="L94" s="146" t="str">
        <f>IF($A94="","",IF(COUNTBLANK('勤務表 (2)'!L$3:L44)=COUNTBLANK('勤務表 (2)'!L$3:L43),"",COUNTBLANK('勤務表 (2)'!L$3:L44)))</f>
        <v/>
      </c>
      <c r="M94" s="146" t="str">
        <f>IF($A94="","",IF(COUNTBLANK('勤務表 (2)'!M$3:M44)=COUNTBLANK('勤務表 (2)'!M$3:M43),"",COUNTBLANK('勤務表 (2)'!M$3:M44)))</f>
        <v/>
      </c>
      <c r="N94" s="146" t="str">
        <f>IF($A94="","",IF(COUNTBLANK('勤務表 (2)'!N$3:N44)=COUNTBLANK('勤務表 (2)'!N$3:N43),"",COUNTBLANK('勤務表 (2)'!N$3:N44)))</f>
        <v/>
      </c>
      <c r="O94" s="146" t="str">
        <f>IF($A94="","",IF(COUNTBLANK('勤務表 (2)'!O$3:O44)=COUNTBLANK('勤務表 (2)'!O$3:O43),"",COUNTBLANK('勤務表 (2)'!O$3:O44)))</f>
        <v/>
      </c>
      <c r="P94" s="146" t="str">
        <f>IF($A94="","",IF(COUNTBLANK('勤務表 (2)'!P$3:P44)=COUNTBLANK('勤務表 (2)'!P$3:P43),"",COUNTBLANK('勤務表 (2)'!P$3:P44)))</f>
        <v/>
      </c>
      <c r="Q94" s="146" t="str">
        <f>IF($A94="","",IF(COUNTBLANK('勤務表 (2)'!Q$3:Q44)=COUNTBLANK('勤務表 (2)'!Q$3:Q43),"",COUNTBLANK('勤務表 (2)'!Q$3:Q44)))</f>
        <v/>
      </c>
      <c r="R94" s="146" t="str">
        <f>IF($A94="","",IF(COUNTBLANK('勤務表 (2)'!R$3:R44)=COUNTBLANK('勤務表 (2)'!R$3:R43),"",COUNTBLANK('勤務表 (2)'!R$3:R44)))</f>
        <v/>
      </c>
      <c r="S94" s="146" t="str">
        <f>IF($A94="","",IF(COUNTBLANK('勤務表 (2)'!S$3:S44)=COUNTBLANK('勤務表 (2)'!S$3:S43),"",COUNTBLANK('勤務表 (2)'!S$3:S44)))</f>
        <v/>
      </c>
      <c r="T94" s="146" t="str">
        <f>IF($A94="","",IF(COUNTBLANK('勤務表 (2)'!T$3:T44)=COUNTBLANK('勤務表 (2)'!T$3:T43),"",COUNTBLANK('勤務表 (2)'!T$3:T44)))</f>
        <v/>
      </c>
      <c r="U94" s="146" t="str">
        <f>IF($A94="","",IF(COUNTBLANK('勤務表 (2)'!U$3:U44)=COUNTBLANK('勤務表 (2)'!U$3:U43),"",COUNTBLANK('勤務表 (2)'!U$3:U44)))</f>
        <v/>
      </c>
      <c r="V94" s="146" t="str">
        <f>IF($A94="","",IF(COUNTBLANK('勤務表 (2)'!V$3:V44)=COUNTBLANK('勤務表 (2)'!V$3:V43),"",COUNTBLANK('勤務表 (2)'!V$3:V44)))</f>
        <v/>
      </c>
      <c r="W94" s="146" t="str">
        <f>IF($A94="","",IF(COUNTBLANK('勤務表 (2)'!W$3:W44)=COUNTBLANK('勤務表 (2)'!W$3:W43),"",COUNTBLANK('勤務表 (2)'!W$3:W44)))</f>
        <v/>
      </c>
      <c r="X94" s="146" t="str">
        <f>IF($A94="","",IF(COUNTBLANK('勤務表 (2)'!X$3:X44)=COUNTBLANK('勤務表 (2)'!X$3:X43),"",COUNTBLANK('勤務表 (2)'!X$3:X44)))</f>
        <v/>
      </c>
      <c r="Y94" s="146" t="str">
        <f>IF($A94="","",IF(COUNTBLANK('勤務表 (2)'!Y$3:Y44)=COUNTBLANK('勤務表 (2)'!Y$3:Y43),"",COUNTBLANK('勤務表 (2)'!Y$3:Y44)))</f>
        <v/>
      </c>
      <c r="Z94" s="146" t="str">
        <f>IF($A94="","",IF(COUNTBLANK('勤務表 (2)'!Z$3:Z44)=COUNTBLANK('勤務表 (2)'!Z$3:Z43),"",COUNTBLANK('勤務表 (2)'!Z$3:Z44)))</f>
        <v/>
      </c>
      <c r="AA94" s="146" t="str">
        <f>IF($A94="","",IF(COUNTBLANK('勤務表 (2)'!AA$3:AA44)=COUNTBLANK('勤務表 (2)'!AA$3:AA43),"",COUNTBLANK('勤務表 (2)'!AA$3:AA44)))</f>
        <v/>
      </c>
      <c r="AB94" s="146" t="str">
        <f>IF($A94="","",IF(COUNTBLANK('勤務表 (2)'!AB$3:AB44)=COUNTBLANK('勤務表 (2)'!AB$3:AB43),"",COUNTBLANK('勤務表 (2)'!AB$3:AB44)))</f>
        <v/>
      </c>
      <c r="AC94" s="146" t="str">
        <f>IF($A94="","",IF(COUNTBLANK('勤務表 (2)'!AC$3:AC44)=COUNTBLANK('勤務表 (2)'!AC$3:AC43),"",COUNTBLANK('勤務表 (2)'!AC$3:AC44)))</f>
        <v/>
      </c>
      <c r="AD94" s="146" t="str">
        <f>IF($A94="","",IF(COUNTBLANK('勤務表 (2)'!AD$3:AD44)=COUNTBLANK('勤務表 (2)'!AD$3:AD43),"",COUNTBLANK('勤務表 (2)'!AD$3:AD44)))</f>
        <v/>
      </c>
      <c r="AE94" s="146" t="str">
        <f>IF($A94="","",IF(COUNTBLANK('勤務表 (2)'!AE$3:AE44)=COUNTBLANK('勤務表 (2)'!AE$3:AE43),"",COUNTBLANK('勤務表 (2)'!AE$3:AE44)))</f>
        <v/>
      </c>
      <c r="AF94" s="146" t="str">
        <f>IF($A94="","",IF(COUNTBLANK('勤務表 (2)'!AF$3:AF44)=COUNTBLANK('勤務表 (2)'!AF$3:AF43),"",COUNTBLANK('勤務表 (2)'!AF$3:AF44)))</f>
        <v/>
      </c>
      <c r="AG94" s="146" t="str">
        <f>IF($A94="","",IF(COUNTBLANK('勤務表 (2)'!AG$3:AG44)=COUNTBLANK('勤務表 (2)'!AG$3:AG43),"",COUNTBLANK('勤務表 (2)'!AG$3:AG44)))</f>
        <v/>
      </c>
      <c r="AH94" s="144" t="str">
        <f>IF($A94="","",IF(COUNTBLANK('勤務表 (2)'!AH$3:AH44)=COUNTBLANK('勤務表 (2)'!AH$3:AH43),"",COUNTBLANK('勤務表 (2)'!AH$3:AH44)))</f>
        <v/>
      </c>
    </row>
    <row r="95" spans="1:34" s="37" customFormat="1" ht="13.15" customHeight="1" x14ac:dyDescent="0.2">
      <c r="A95" s="142" t="str">
        <f>IFERROR(IF(A94+1&lt;=MAX('デイリーデータ (2)'!G:G),A94+1,""),"")</f>
        <v/>
      </c>
      <c r="B95" s="143">
        <f t="shared" si="14"/>
        <v>0</v>
      </c>
      <c r="C95" s="144">
        <f t="shared" si="15"/>
        <v>0</v>
      </c>
      <c r="D95" s="145" t="str">
        <f>IF($A95="","",IF(COUNTBLANK('勤務表 (2)'!D$3:D45)=COUNTBLANK('勤務表 (2)'!D$3:D44),"",COUNTBLANK('勤務表 (2)'!D$3:D45)))</f>
        <v/>
      </c>
      <c r="E95" s="146" t="str">
        <f>IF($A95="","",IF(COUNTBLANK('勤務表 (2)'!E$3:E45)=COUNTBLANK('勤務表 (2)'!E$3:E44),"",COUNTBLANK('勤務表 (2)'!E$3:E45)))</f>
        <v/>
      </c>
      <c r="F95" s="146" t="str">
        <f>IF($A95="","",IF(COUNTBLANK('勤務表 (2)'!F$3:F45)=COUNTBLANK('勤務表 (2)'!F$3:F44),"",COUNTBLANK('勤務表 (2)'!F$3:F45)))</f>
        <v/>
      </c>
      <c r="G95" s="146" t="str">
        <f>IF($A95="","",IF(COUNTBLANK('勤務表 (2)'!G$3:G45)=COUNTBLANK('勤務表 (2)'!G$3:G44),"",COUNTBLANK('勤務表 (2)'!G$3:G45)))</f>
        <v/>
      </c>
      <c r="H95" s="146" t="str">
        <f>IF($A95="","",IF(COUNTBLANK('勤務表 (2)'!H$3:H45)=COUNTBLANK('勤務表 (2)'!H$3:H44),"",COUNTBLANK('勤務表 (2)'!H$3:H45)))</f>
        <v/>
      </c>
      <c r="I95" s="146" t="str">
        <f>IF($A95="","",IF(COUNTBLANK('勤務表 (2)'!I$3:I45)=COUNTBLANK('勤務表 (2)'!I$3:I44),"",COUNTBLANK('勤務表 (2)'!I$3:I45)))</f>
        <v/>
      </c>
      <c r="J95" s="146" t="str">
        <f>IF($A95="","",IF(COUNTBLANK('勤務表 (2)'!J$3:J45)=COUNTBLANK('勤務表 (2)'!J$3:J44),"",COUNTBLANK('勤務表 (2)'!J$3:J45)))</f>
        <v/>
      </c>
      <c r="K95" s="146" t="str">
        <f>IF($A95="","",IF(COUNTBLANK('勤務表 (2)'!K$3:K45)=COUNTBLANK('勤務表 (2)'!K$3:K44),"",COUNTBLANK('勤務表 (2)'!K$3:K45)))</f>
        <v/>
      </c>
      <c r="L95" s="146" t="str">
        <f>IF($A95="","",IF(COUNTBLANK('勤務表 (2)'!L$3:L45)=COUNTBLANK('勤務表 (2)'!L$3:L44),"",COUNTBLANK('勤務表 (2)'!L$3:L45)))</f>
        <v/>
      </c>
      <c r="M95" s="146" t="str">
        <f>IF($A95="","",IF(COUNTBLANK('勤務表 (2)'!M$3:M45)=COUNTBLANK('勤務表 (2)'!M$3:M44),"",COUNTBLANK('勤務表 (2)'!M$3:M45)))</f>
        <v/>
      </c>
      <c r="N95" s="146" t="str">
        <f>IF($A95="","",IF(COUNTBLANK('勤務表 (2)'!N$3:N45)=COUNTBLANK('勤務表 (2)'!N$3:N44),"",COUNTBLANK('勤務表 (2)'!N$3:N45)))</f>
        <v/>
      </c>
      <c r="O95" s="146" t="str">
        <f>IF($A95="","",IF(COUNTBLANK('勤務表 (2)'!O$3:O45)=COUNTBLANK('勤務表 (2)'!O$3:O44),"",COUNTBLANK('勤務表 (2)'!O$3:O45)))</f>
        <v/>
      </c>
      <c r="P95" s="146" t="str">
        <f>IF($A95="","",IF(COUNTBLANK('勤務表 (2)'!P$3:P45)=COUNTBLANK('勤務表 (2)'!P$3:P44),"",COUNTBLANK('勤務表 (2)'!P$3:P45)))</f>
        <v/>
      </c>
      <c r="Q95" s="146" t="str">
        <f>IF($A95="","",IF(COUNTBLANK('勤務表 (2)'!Q$3:Q45)=COUNTBLANK('勤務表 (2)'!Q$3:Q44),"",COUNTBLANK('勤務表 (2)'!Q$3:Q45)))</f>
        <v/>
      </c>
      <c r="R95" s="146" t="str">
        <f>IF($A95="","",IF(COUNTBLANK('勤務表 (2)'!R$3:R45)=COUNTBLANK('勤務表 (2)'!R$3:R44),"",COUNTBLANK('勤務表 (2)'!R$3:R45)))</f>
        <v/>
      </c>
      <c r="S95" s="146" t="str">
        <f>IF($A95="","",IF(COUNTBLANK('勤務表 (2)'!S$3:S45)=COUNTBLANK('勤務表 (2)'!S$3:S44),"",COUNTBLANK('勤務表 (2)'!S$3:S45)))</f>
        <v/>
      </c>
      <c r="T95" s="146" t="str">
        <f>IF($A95="","",IF(COUNTBLANK('勤務表 (2)'!T$3:T45)=COUNTBLANK('勤務表 (2)'!T$3:T44),"",COUNTBLANK('勤務表 (2)'!T$3:T45)))</f>
        <v/>
      </c>
      <c r="U95" s="146" t="str">
        <f>IF($A95="","",IF(COUNTBLANK('勤務表 (2)'!U$3:U45)=COUNTBLANK('勤務表 (2)'!U$3:U44),"",COUNTBLANK('勤務表 (2)'!U$3:U45)))</f>
        <v/>
      </c>
      <c r="V95" s="146" t="str">
        <f>IF($A95="","",IF(COUNTBLANK('勤務表 (2)'!V$3:V45)=COUNTBLANK('勤務表 (2)'!V$3:V44),"",COUNTBLANK('勤務表 (2)'!V$3:V45)))</f>
        <v/>
      </c>
      <c r="W95" s="146" t="str">
        <f>IF($A95="","",IF(COUNTBLANK('勤務表 (2)'!W$3:W45)=COUNTBLANK('勤務表 (2)'!W$3:W44),"",COUNTBLANK('勤務表 (2)'!W$3:W45)))</f>
        <v/>
      </c>
      <c r="X95" s="146" t="str">
        <f>IF($A95="","",IF(COUNTBLANK('勤務表 (2)'!X$3:X45)=COUNTBLANK('勤務表 (2)'!X$3:X44),"",COUNTBLANK('勤務表 (2)'!X$3:X45)))</f>
        <v/>
      </c>
      <c r="Y95" s="146" t="str">
        <f>IF($A95="","",IF(COUNTBLANK('勤務表 (2)'!Y$3:Y45)=COUNTBLANK('勤務表 (2)'!Y$3:Y44),"",COUNTBLANK('勤務表 (2)'!Y$3:Y45)))</f>
        <v/>
      </c>
      <c r="Z95" s="146" t="str">
        <f>IF($A95="","",IF(COUNTBLANK('勤務表 (2)'!Z$3:Z45)=COUNTBLANK('勤務表 (2)'!Z$3:Z44),"",COUNTBLANK('勤務表 (2)'!Z$3:Z45)))</f>
        <v/>
      </c>
      <c r="AA95" s="146" t="str">
        <f>IF($A95="","",IF(COUNTBLANK('勤務表 (2)'!AA$3:AA45)=COUNTBLANK('勤務表 (2)'!AA$3:AA44),"",COUNTBLANK('勤務表 (2)'!AA$3:AA45)))</f>
        <v/>
      </c>
      <c r="AB95" s="146" t="str">
        <f>IF($A95="","",IF(COUNTBLANK('勤務表 (2)'!AB$3:AB45)=COUNTBLANK('勤務表 (2)'!AB$3:AB44),"",COUNTBLANK('勤務表 (2)'!AB$3:AB45)))</f>
        <v/>
      </c>
      <c r="AC95" s="146" t="str">
        <f>IF($A95="","",IF(COUNTBLANK('勤務表 (2)'!AC$3:AC45)=COUNTBLANK('勤務表 (2)'!AC$3:AC44),"",COUNTBLANK('勤務表 (2)'!AC$3:AC45)))</f>
        <v/>
      </c>
      <c r="AD95" s="146" t="str">
        <f>IF($A95="","",IF(COUNTBLANK('勤務表 (2)'!AD$3:AD45)=COUNTBLANK('勤務表 (2)'!AD$3:AD44),"",COUNTBLANK('勤務表 (2)'!AD$3:AD45)))</f>
        <v/>
      </c>
      <c r="AE95" s="146" t="str">
        <f>IF($A95="","",IF(COUNTBLANK('勤務表 (2)'!AE$3:AE45)=COUNTBLANK('勤務表 (2)'!AE$3:AE44),"",COUNTBLANK('勤務表 (2)'!AE$3:AE45)))</f>
        <v/>
      </c>
      <c r="AF95" s="146" t="str">
        <f>IF($A95="","",IF(COUNTBLANK('勤務表 (2)'!AF$3:AF45)=COUNTBLANK('勤務表 (2)'!AF$3:AF44),"",COUNTBLANK('勤務表 (2)'!AF$3:AF45)))</f>
        <v/>
      </c>
      <c r="AG95" s="146" t="str">
        <f>IF($A95="","",IF(COUNTBLANK('勤務表 (2)'!AG$3:AG45)=COUNTBLANK('勤務表 (2)'!AG$3:AG44),"",COUNTBLANK('勤務表 (2)'!AG$3:AG45)))</f>
        <v/>
      </c>
      <c r="AH95" s="144" t="str">
        <f>IF($A95="","",IF(COUNTBLANK('勤務表 (2)'!AH$3:AH45)=COUNTBLANK('勤務表 (2)'!AH$3:AH44),"",COUNTBLANK('勤務表 (2)'!AH$3:AH45)))</f>
        <v/>
      </c>
    </row>
    <row r="96" spans="1:34" s="37" customFormat="1" ht="13.15" customHeight="1" x14ac:dyDescent="0.2">
      <c r="A96" s="142" t="str">
        <f>IFERROR(IF(A95+1&lt;=MAX('デイリーデータ (2)'!G:G),A95+1,""),"")</f>
        <v/>
      </c>
      <c r="B96" s="143">
        <f t="shared" si="14"/>
        <v>0</v>
      </c>
      <c r="C96" s="144">
        <f t="shared" si="15"/>
        <v>0</v>
      </c>
      <c r="D96" s="145" t="str">
        <f>IF($A96="","",IF(COUNTBLANK('勤務表 (2)'!D$3:D46)=COUNTBLANK('勤務表 (2)'!D$3:D45),"",COUNTBLANK('勤務表 (2)'!D$3:D46)))</f>
        <v/>
      </c>
      <c r="E96" s="146" t="str">
        <f>IF($A96="","",IF(COUNTBLANK('勤務表 (2)'!E$3:E46)=COUNTBLANK('勤務表 (2)'!E$3:E45),"",COUNTBLANK('勤務表 (2)'!E$3:E46)))</f>
        <v/>
      </c>
      <c r="F96" s="146" t="str">
        <f>IF($A96="","",IF(COUNTBLANK('勤務表 (2)'!F$3:F46)=COUNTBLANK('勤務表 (2)'!F$3:F45),"",COUNTBLANK('勤務表 (2)'!F$3:F46)))</f>
        <v/>
      </c>
      <c r="G96" s="146" t="str">
        <f>IF($A96="","",IF(COUNTBLANK('勤務表 (2)'!G$3:G46)=COUNTBLANK('勤務表 (2)'!G$3:G45),"",COUNTBLANK('勤務表 (2)'!G$3:G46)))</f>
        <v/>
      </c>
      <c r="H96" s="146" t="str">
        <f>IF($A96="","",IF(COUNTBLANK('勤務表 (2)'!H$3:H46)=COUNTBLANK('勤務表 (2)'!H$3:H45),"",COUNTBLANK('勤務表 (2)'!H$3:H46)))</f>
        <v/>
      </c>
      <c r="I96" s="146" t="str">
        <f>IF($A96="","",IF(COUNTBLANK('勤務表 (2)'!I$3:I46)=COUNTBLANK('勤務表 (2)'!I$3:I45),"",COUNTBLANK('勤務表 (2)'!I$3:I46)))</f>
        <v/>
      </c>
      <c r="J96" s="146" t="str">
        <f>IF($A96="","",IF(COUNTBLANK('勤務表 (2)'!J$3:J46)=COUNTBLANK('勤務表 (2)'!J$3:J45),"",COUNTBLANK('勤務表 (2)'!J$3:J46)))</f>
        <v/>
      </c>
      <c r="K96" s="146" t="str">
        <f>IF($A96="","",IF(COUNTBLANK('勤務表 (2)'!K$3:K46)=COUNTBLANK('勤務表 (2)'!K$3:K45),"",COUNTBLANK('勤務表 (2)'!K$3:K46)))</f>
        <v/>
      </c>
      <c r="L96" s="146" t="str">
        <f>IF($A96="","",IF(COUNTBLANK('勤務表 (2)'!L$3:L46)=COUNTBLANK('勤務表 (2)'!L$3:L45),"",COUNTBLANK('勤務表 (2)'!L$3:L46)))</f>
        <v/>
      </c>
      <c r="M96" s="146" t="str">
        <f>IF($A96="","",IF(COUNTBLANK('勤務表 (2)'!M$3:M46)=COUNTBLANK('勤務表 (2)'!M$3:M45),"",COUNTBLANK('勤務表 (2)'!M$3:M46)))</f>
        <v/>
      </c>
      <c r="N96" s="146" t="str">
        <f>IF($A96="","",IF(COUNTBLANK('勤務表 (2)'!N$3:N46)=COUNTBLANK('勤務表 (2)'!N$3:N45),"",COUNTBLANK('勤務表 (2)'!N$3:N46)))</f>
        <v/>
      </c>
      <c r="O96" s="146" t="str">
        <f>IF($A96="","",IF(COUNTBLANK('勤務表 (2)'!O$3:O46)=COUNTBLANK('勤務表 (2)'!O$3:O45),"",COUNTBLANK('勤務表 (2)'!O$3:O46)))</f>
        <v/>
      </c>
      <c r="P96" s="146" t="str">
        <f>IF($A96="","",IF(COUNTBLANK('勤務表 (2)'!P$3:P46)=COUNTBLANK('勤務表 (2)'!P$3:P45),"",COUNTBLANK('勤務表 (2)'!P$3:P46)))</f>
        <v/>
      </c>
      <c r="Q96" s="146" t="str">
        <f>IF($A96="","",IF(COUNTBLANK('勤務表 (2)'!Q$3:Q46)=COUNTBLANK('勤務表 (2)'!Q$3:Q45),"",COUNTBLANK('勤務表 (2)'!Q$3:Q46)))</f>
        <v/>
      </c>
      <c r="R96" s="146" t="str">
        <f>IF($A96="","",IF(COUNTBLANK('勤務表 (2)'!R$3:R46)=COUNTBLANK('勤務表 (2)'!R$3:R45),"",COUNTBLANK('勤務表 (2)'!R$3:R46)))</f>
        <v/>
      </c>
      <c r="S96" s="146" t="str">
        <f>IF($A96="","",IF(COUNTBLANK('勤務表 (2)'!S$3:S46)=COUNTBLANK('勤務表 (2)'!S$3:S45),"",COUNTBLANK('勤務表 (2)'!S$3:S46)))</f>
        <v/>
      </c>
      <c r="T96" s="146" t="str">
        <f>IF($A96="","",IF(COUNTBLANK('勤務表 (2)'!T$3:T46)=COUNTBLANK('勤務表 (2)'!T$3:T45),"",COUNTBLANK('勤務表 (2)'!T$3:T46)))</f>
        <v/>
      </c>
      <c r="U96" s="146" t="str">
        <f>IF($A96="","",IF(COUNTBLANK('勤務表 (2)'!U$3:U46)=COUNTBLANK('勤務表 (2)'!U$3:U45),"",COUNTBLANK('勤務表 (2)'!U$3:U46)))</f>
        <v/>
      </c>
      <c r="V96" s="146" t="str">
        <f>IF($A96="","",IF(COUNTBLANK('勤務表 (2)'!V$3:V46)=COUNTBLANK('勤務表 (2)'!V$3:V45),"",COUNTBLANK('勤務表 (2)'!V$3:V46)))</f>
        <v/>
      </c>
      <c r="W96" s="146" t="str">
        <f>IF($A96="","",IF(COUNTBLANK('勤務表 (2)'!W$3:W46)=COUNTBLANK('勤務表 (2)'!W$3:W45),"",COUNTBLANK('勤務表 (2)'!W$3:W46)))</f>
        <v/>
      </c>
      <c r="X96" s="146" t="str">
        <f>IF($A96="","",IF(COUNTBLANK('勤務表 (2)'!X$3:X46)=COUNTBLANK('勤務表 (2)'!X$3:X45),"",COUNTBLANK('勤務表 (2)'!X$3:X46)))</f>
        <v/>
      </c>
      <c r="Y96" s="146" t="str">
        <f>IF($A96="","",IF(COUNTBLANK('勤務表 (2)'!Y$3:Y46)=COUNTBLANK('勤務表 (2)'!Y$3:Y45),"",COUNTBLANK('勤務表 (2)'!Y$3:Y46)))</f>
        <v/>
      </c>
      <c r="Z96" s="146" t="str">
        <f>IF($A96="","",IF(COUNTBLANK('勤務表 (2)'!Z$3:Z46)=COUNTBLANK('勤務表 (2)'!Z$3:Z45),"",COUNTBLANK('勤務表 (2)'!Z$3:Z46)))</f>
        <v/>
      </c>
      <c r="AA96" s="146" t="str">
        <f>IF($A96="","",IF(COUNTBLANK('勤務表 (2)'!AA$3:AA46)=COUNTBLANK('勤務表 (2)'!AA$3:AA45),"",COUNTBLANK('勤務表 (2)'!AA$3:AA46)))</f>
        <v/>
      </c>
      <c r="AB96" s="146" t="str">
        <f>IF($A96="","",IF(COUNTBLANK('勤務表 (2)'!AB$3:AB46)=COUNTBLANK('勤務表 (2)'!AB$3:AB45),"",COUNTBLANK('勤務表 (2)'!AB$3:AB46)))</f>
        <v/>
      </c>
      <c r="AC96" s="146" t="str">
        <f>IF($A96="","",IF(COUNTBLANK('勤務表 (2)'!AC$3:AC46)=COUNTBLANK('勤務表 (2)'!AC$3:AC45),"",COUNTBLANK('勤務表 (2)'!AC$3:AC46)))</f>
        <v/>
      </c>
      <c r="AD96" s="146" t="str">
        <f>IF($A96="","",IF(COUNTBLANK('勤務表 (2)'!AD$3:AD46)=COUNTBLANK('勤務表 (2)'!AD$3:AD45),"",COUNTBLANK('勤務表 (2)'!AD$3:AD46)))</f>
        <v/>
      </c>
      <c r="AE96" s="146" t="str">
        <f>IF($A96="","",IF(COUNTBLANK('勤務表 (2)'!AE$3:AE46)=COUNTBLANK('勤務表 (2)'!AE$3:AE45),"",COUNTBLANK('勤務表 (2)'!AE$3:AE46)))</f>
        <v/>
      </c>
      <c r="AF96" s="146" t="str">
        <f>IF($A96="","",IF(COUNTBLANK('勤務表 (2)'!AF$3:AF46)=COUNTBLANK('勤務表 (2)'!AF$3:AF45),"",COUNTBLANK('勤務表 (2)'!AF$3:AF46)))</f>
        <v/>
      </c>
      <c r="AG96" s="146" t="str">
        <f>IF($A96="","",IF(COUNTBLANK('勤務表 (2)'!AG$3:AG46)=COUNTBLANK('勤務表 (2)'!AG$3:AG45),"",COUNTBLANK('勤務表 (2)'!AG$3:AG46)))</f>
        <v/>
      </c>
      <c r="AH96" s="144" t="str">
        <f>IF($A96="","",IF(COUNTBLANK('勤務表 (2)'!AH$3:AH46)=COUNTBLANK('勤務表 (2)'!AH$3:AH45),"",COUNTBLANK('勤務表 (2)'!AH$3:AH46)))</f>
        <v/>
      </c>
    </row>
    <row r="97" spans="1:34" s="37" customFormat="1" ht="13.15" customHeight="1" x14ac:dyDescent="0.2">
      <c r="A97" s="142" t="str">
        <f>IFERROR(IF(A96+1&lt;=MAX('デイリーデータ (2)'!G:G),A96+1,""),"")</f>
        <v/>
      </c>
      <c r="B97" s="143">
        <f t="shared" si="14"/>
        <v>0</v>
      </c>
      <c r="C97" s="144">
        <f t="shared" si="15"/>
        <v>0</v>
      </c>
      <c r="D97" s="145" t="str">
        <f>IF($A97="","",IF(COUNTBLANK('勤務表 (2)'!D$3:D47)=COUNTBLANK('勤務表 (2)'!D$3:D46),"",COUNTBLANK('勤務表 (2)'!D$3:D47)))</f>
        <v/>
      </c>
      <c r="E97" s="146" t="str">
        <f>IF($A97="","",IF(COUNTBLANK('勤務表 (2)'!E$3:E47)=COUNTBLANK('勤務表 (2)'!E$3:E46),"",COUNTBLANK('勤務表 (2)'!E$3:E47)))</f>
        <v/>
      </c>
      <c r="F97" s="146" t="str">
        <f>IF($A97="","",IF(COUNTBLANK('勤務表 (2)'!F$3:F47)=COUNTBLANK('勤務表 (2)'!F$3:F46),"",COUNTBLANK('勤務表 (2)'!F$3:F47)))</f>
        <v/>
      </c>
      <c r="G97" s="146" t="str">
        <f>IF($A97="","",IF(COUNTBLANK('勤務表 (2)'!G$3:G47)=COUNTBLANK('勤務表 (2)'!G$3:G46),"",COUNTBLANK('勤務表 (2)'!G$3:G47)))</f>
        <v/>
      </c>
      <c r="H97" s="146" t="str">
        <f>IF($A97="","",IF(COUNTBLANK('勤務表 (2)'!H$3:H47)=COUNTBLANK('勤務表 (2)'!H$3:H46),"",COUNTBLANK('勤務表 (2)'!H$3:H47)))</f>
        <v/>
      </c>
      <c r="I97" s="146" t="str">
        <f>IF($A97="","",IF(COUNTBLANK('勤務表 (2)'!I$3:I47)=COUNTBLANK('勤務表 (2)'!I$3:I46),"",COUNTBLANK('勤務表 (2)'!I$3:I47)))</f>
        <v/>
      </c>
      <c r="J97" s="146" t="str">
        <f>IF($A97="","",IF(COUNTBLANK('勤務表 (2)'!J$3:J47)=COUNTBLANK('勤務表 (2)'!J$3:J46),"",COUNTBLANK('勤務表 (2)'!J$3:J47)))</f>
        <v/>
      </c>
      <c r="K97" s="146" t="str">
        <f>IF($A97="","",IF(COUNTBLANK('勤務表 (2)'!K$3:K47)=COUNTBLANK('勤務表 (2)'!K$3:K46),"",COUNTBLANK('勤務表 (2)'!K$3:K47)))</f>
        <v/>
      </c>
      <c r="L97" s="146" t="str">
        <f>IF($A97="","",IF(COUNTBLANK('勤務表 (2)'!L$3:L47)=COUNTBLANK('勤務表 (2)'!L$3:L46),"",COUNTBLANK('勤務表 (2)'!L$3:L47)))</f>
        <v/>
      </c>
      <c r="M97" s="146" t="str">
        <f>IF($A97="","",IF(COUNTBLANK('勤務表 (2)'!M$3:M47)=COUNTBLANK('勤務表 (2)'!M$3:M46),"",COUNTBLANK('勤務表 (2)'!M$3:M47)))</f>
        <v/>
      </c>
      <c r="N97" s="146" t="str">
        <f>IF($A97="","",IF(COUNTBLANK('勤務表 (2)'!N$3:N47)=COUNTBLANK('勤務表 (2)'!N$3:N46),"",COUNTBLANK('勤務表 (2)'!N$3:N47)))</f>
        <v/>
      </c>
      <c r="O97" s="146" t="str">
        <f>IF($A97="","",IF(COUNTBLANK('勤務表 (2)'!O$3:O47)=COUNTBLANK('勤務表 (2)'!O$3:O46),"",COUNTBLANK('勤務表 (2)'!O$3:O47)))</f>
        <v/>
      </c>
      <c r="P97" s="146" t="str">
        <f>IF($A97="","",IF(COUNTBLANK('勤務表 (2)'!P$3:P47)=COUNTBLANK('勤務表 (2)'!P$3:P46),"",COUNTBLANK('勤務表 (2)'!P$3:P47)))</f>
        <v/>
      </c>
      <c r="Q97" s="146" t="str">
        <f>IF($A97="","",IF(COUNTBLANK('勤務表 (2)'!Q$3:Q47)=COUNTBLANK('勤務表 (2)'!Q$3:Q46),"",COUNTBLANK('勤務表 (2)'!Q$3:Q47)))</f>
        <v/>
      </c>
      <c r="R97" s="146" t="str">
        <f>IF($A97="","",IF(COUNTBLANK('勤務表 (2)'!R$3:R47)=COUNTBLANK('勤務表 (2)'!R$3:R46),"",COUNTBLANK('勤務表 (2)'!R$3:R47)))</f>
        <v/>
      </c>
      <c r="S97" s="146" t="str">
        <f>IF($A97="","",IF(COUNTBLANK('勤務表 (2)'!S$3:S47)=COUNTBLANK('勤務表 (2)'!S$3:S46),"",COUNTBLANK('勤務表 (2)'!S$3:S47)))</f>
        <v/>
      </c>
      <c r="T97" s="146" t="str">
        <f>IF($A97="","",IF(COUNTBLANK('勤務表 (2)'!T$3:T47)=COUNTBLANK('勤務表 (2)'!T$3:T46),"",COUNTBLANK('勤務表 (2)'!T$3:T47)))</f>
        <v/>
      </c>
      <c r="U97" s="146" t="str">
        <f>IF($A97="","",IF(COUNTBLANK('勤務表 (2)'!U$3:U47)=COUNTBLANK('勤務表 (2)'!U$3:U46),"",COUNTBLANK('勤務表 (2)'!U$3:U47)))</f>
        <v/>
      </c>
      <c r="V97" s="146" t="str">
        <f>IF($A97="","",IF(COUNTBLANK('勤務表 (2)'!V$3:V47)=COUNTBLANK('勤務表 (2)'!V$3:V46),"",COUNTBLANK('勤務表 (2)'!V$3:V47)))</f>
        <v/>
      </c>
      <c r="W97" s="146" t="str">
        <f>IF($A97="","",IF(COUNTBLANK('勤務表 (2)'!W$3:W47)=COUNTBLANK('勤務表 (2)'!W$3:W46),"",COUNTBLANK('勤務表 (2)'!W$3:W47)))</f>
        <v/>
      </c>
      <c r="X97" s="146" t="str">
        <f>IF($A97="","",IF(COUNTBLANK('勤務表 (2)'!X$3:X47)=COUNTBLANK('勤務表 (2)'!X$3:X46),"",COUNTBLANK('勤務表 (2)'!X$3:X47)))</f>
        <v/>
      </c>
      <c r="Y97" s="146" t="str">
        <f>IF($A97="","",IF(COUNTBLANK('勤務表 (2)'!Y$3:Y47)=COUNTBLANK('勤務表 (2)'!Y$3:Y46),"",COUNTBLANK('勤務表 (2)'!Y$3:Y47)))</f>
        <v/>
      </c>
      <c r="Z97" s="146" t="str">
        <f>IF($A97="","",IF(COUNTBLANK('勤務表 (2)'!Z$3:Z47)=COUNTBLANK('勤務表 (2)'!Z$3:Z46),"",COUNTBLANK('勤務表 (2)'!Z$3:Z47)))</f>
        <v/>
      </c>
      <c r="AA97" s="146" t="str">
        <f>IF($A97="","",IF(COUNTBLANK('勤務表 (2)'!AA$3:AA47)=COUNTBLANK('勤務表 (2)'!AA$3:AA46),"",COUNTBLANK('勤務表 (2)'!AA$3:AA47)))</f>
        <v/>
      </c>
      <c r="AB97" s="146" t="str">
        <f>IF($A97="","",IF(COUNTBLANK('勤務表 (2)'!AB$3:AB47)=COUNTBLANK('勤務表 (2)'!AB$3:AB46),"",COUNTBLANK('勤務表 (2)'!AB$3:AB47)))</f>
        <v/>
      </c>
      <c r="AC97" s="146" t="str">
        <f>IF($A97="","",IF(COUNTBLANK('勤務表 (2)'!AC$3:AC47)=COUNTBLANK('勤務表 (2)'!AC$3:AC46),"",COUNTBLANK('勤務表 (2)'!AC$3:AC47)))</f>
        <v/>
      </c>
      <c r="AD97" s="146" t="str">
        <f>IF($A97="","",IF(COUNTBLANK('勤務表 (2)'!AD$3:AD47)=COUNTBLANK('勤務表 (2)'!AD$3:AD46),"",COUNTBLANK('勤務表 (2)'!AD$3:AD47)))</f>
        <v/>
      </c>
      <c r="AE97" s="146" t="str">
        <f>IF($A97="","",IF(COUNTBLANK('勤務表 (2)'!AE$3:AE47)=COUNTBLANK('勤務表 (2)'!AE$3:AE46),"",COUNTBLANK('勤務表 (2)'!AE$3:AE47)))</f>
        <v/>
      </c>
      <c r="AF97" s="146" t="str">
        <f>IF($A97="","",IF(COUNTBLANK('勤務表 (2)'!AF$3:AF47)=COUNTBLANK('勤務表 (2)'!AF$3:AF46),"",COUNTBLANK('勤務表 (2)'!AF$3:AF47)))</f>
        <v/>
      </c>
      <c r="AG97" s="146" t="str">
        <f>IF($A97="","",IF(COUNTBLANK('勤務表 (2)'!AG$3:AG47)=COUNTBLANK('勤務表 (2)'!AG$3:AG46),"",COUNTBLANK('勤務表 (2)'!AG$3:AG47)))</f>
        <v/>
      </c>
      <c r="AH97" s="144" t="str">
        <f>IF($A97="","",IF(COUNTBLANK('勤務表 (2)'!AH$3:AH47)=COUNTBLANK('勤務表 (2)'!AH$3:AH46),"",COUNTBLANK('勤務表 (2)'!AH$3:AH47)))</f>
        <v/>
      </c>
    </row>
    <row r="98" spans="1:34" s="37" customFormat="1" ht="13.15" customHeight="1" x14ac:dyDescent="0.2">
      <c r="A98" s="142" t="str">
        <f>IFERROR(IF(A97+1&lt;=MAX('デイリーデータ (2)'!G:G),A97+1,""),"")</f>
        <v/>
      </c>
      <c r="B98" s="143">
        <f t="shared" si="14"/>
        <v>0</v>
      </c>
      <c r="C98" s="144">
        <f t="shared" si="15"/>
        <v>0</v>
      </c>
      <c r="D98" s="145" t="str">
        <f>IF($A98="","",IF(COUNTBLANK('勤務表 (2)'!D$3:D48)=COUNTBLANK('勤務表 (2)'!D$3:D47),"",COUNTBLANK('勤務表 (2)'!D$3:D48)))</f>
        <v/>
      </c>
      <c r="E98" s="146" t="str">
        <f>IF($A98="","",IF(COUNTBLANK('勤務表 (2)'!E$3:E48)=COUNTBLANK('勤務表 (2)'!E$3:E47),"",COUNTBLANK('勤務表 (2)'!E$3:E48)))</f>
        <v/>
      </c>
      <c r="F98" s="146" t="str">
        <f>IF($A98="","",IF(COUNTBLANK('勤務表 (2)'!F$3:F48)=COUNTBLANK('勤務表 (2)'!F$3:F47),"",COUNTBLANK('勤務表 (2)'!F$3:F48)))</f>
        <v/>
      </c>
      <c r="G98" s="146" t="str">
        <f>IF($A98="","",IF(COUNTBLANK('勤務表 (2)'!G$3:G48)=COUNTBLANK('勤務表 (2)'!G$3:G47),"",COUNTBLANK('勤務表 (2)'!G$3:G48)))</f>
        <v/>
      </c>
      <c r="H98" s="146" t="str">
        <f>IF($A98="","",IF(COUNTBLANK('勤務表 (2)'!H$3:H48)=COUNTBLANK('勤務表 (2)'!H$3:H47),"",COUNTBLANK('勤務表 (2)'!H$3:H48)))</f>
        <v/>
      </c>
      <c r="I98" s="146" t="str">
        <f>IF($A98="","",IF(COUNTBLANK('勤務表 (2)'!I$3:I48)=COUNTBLANK('勤務表 (2)'!I$3:I47),"",COUNTBLANK('勤務表 (2)'!I$3:I48)))</f>
        <v/>
      </c>
      <c r="J98" s="146" t="str">
        <f>IF($A98="","",IF(COUNTBLANK('勤務表 (2)'!J$3:J48)=COUNTBLANK('勤務表 (2)'!J$3:J47),"",COUNTBLANK('勤務表 (2)'!J$3:J48)))</f>
        <v/>
      </c>
      <c r="K98" s="146" t="str">
        <f>IF($A98="","",IF(COUNTBLANK('勤務表 (2)'!K$3:K48)=COUNTBLANK('勤務表 (2)'!K$3:K47),"",COUNTBLANK('勤務表 (2)'!K$3:K48)))</f>
        <v/>
      </c>
      <c r="L98" s="146" t="str">
        <f>IF($A98="","",IF(COUNTBLANK('勤務表 (2)'!L$3:L48)=COUNTBLANK('勤務表 (2)'!L$3:L47),"",COUNTBLANK('勤務表 (2)'!L$3:L48)))</f>
        <v/>
      </c>
      <c r="M98" s="146" t="str">
        <f>IF($A98="","",IF(COUNTBLANK('勤務表 (2)'!M$3:M48)=COUNTBLANK('勤務表 (2)'!M$3:M47),"",COUNTBLANK('勤務表 (2)'!M$3:M48)))</f>
        <v/>
      </c>
      <c r="N98" s="146" t="str">
        <f>IF($A98="","",IF(COUNTBLANK('勤務表 (2)'!N$3:N48)=COUNTBLANK('勤務表 (2)'!N$3:N47),"",COUNTBLANK('勤務表 (2)'!N$3:N48)))</f>
        <v/>
      </c>
      <c r="O98" s="146" t="str">
        <f>IF($A98="","",IF(COUNTBLANK('勤務表 (2)'!O$3:O48)=COUNTBLANK('勤務表 (2)'!O$3:O47),"",COUNTBLANK('勤務表 (2)'!O$3:O48)))</f>
        <v/>
      </c>
      <c r="P98" s="146" t="str">
        <f>IF($A98="","",IF(COUNTBLANK('勤務表 (2)'!P$3:P48)=COUNTBLANK('勤務表 (2)'!P$3:P47),"",COUNTBLANK('勤務表 (2)'!P$3:P48)))</f>
        <v/>
      </c>
      <c r="Q98" s="146" t="str">
        <f>IF($A98="","",IF(COUNTBLANK('勤務表 (2)'!Q$3:Q48)=COUNTBLANK('勤務表 (2)'!Q$3:Q47),"",COUNTBLANK('勤務表 (2)'!Q$3:Q48)))</f>
        <v/>
      </c>
      <c r="R98" s="146" t="str">
        <f>IF($A98="","",IF(COUNTBLANK('勤務表 (2)'!R$3:R48)=COUNTBLANK('勤務表 (2)'!R$3:R47),"",COUNTBLANK('勤務表 (2)'!R$3:R48)))</f>
        <v/>
      </c>
      <c r="S98" s="146" t="str">
        <f>IF($A98="","",IF(COUNTBLANK('勤務表 (2)'!S$3:S48)=COUNTBLANK('勤務表 (2)'!S$3:S47),"",COUNTBLANK('勤務表 (2)'!S$3:S48)))</f>
        <v/>
      </c>
      <c r="T98" s="146" t="str">
        <f>IF($A98="","",IF(COUNTBLANK('勤務表 (2)'!T$3:T48)=COUNTBLANK('勤務表 (2)'!T$3:T47),"",COUNTBLANK('勤務表 (2)'!T$3:T48)))</f>
        <v/>
      </c>
      <c r="U98" s="146" t="str">
        <f>IF($A98="","",IF(COUNTBLANK('勤務表 (2)'!U$3:U48)=COUNTBLANK('勤務表 (2)'!U$3:U47),"",COUNTBLANK('勤務表 (2)'!U$3:U48)))</f>
        <v/>
      </c>
      <c r="V98" s="146" t="str">
        <f>IF($A98="","",IF(COUNTBLANK('勤務表 (2)'!V$3:V48)=COUNTBLANK('勤務表 (2)'!V$3:V47),"",COUNTBLANK('勤務表 (2)'!V$3:V48)))</f>
        <v/>
      </c>
      <c r="W98" s="146" t="str">
        <f>IF($A98="","",IF(COUNTBLANK('勤務表 (2)'!W$3:W48)=COUNTBLANK('勤務表 (2)'!W$3:W47),"",COUNTBLANK('勤務表 (2)'!W$3:W48)))</f>
        <v/>
      </c>
      <c r="X98" s="146" t="str">
        <f>IF($A98="","",IF(COUNTBLANK('勤務表 (2)'!X$3:X48)=COUNTBLANK('勤務表 (2)'!X$3:X47),"",COUNTBLANK('勤務表 (2)'!X$3:X48)))</f>
        <v/>
      </c>
      <c r="Y98" s="146" t="str">
        <f>IF($A98="","",IF(COUNTBLANK('勤務表 (2)'!Y$3:Y48)=COUNTBLANK('勤務表 (2)'!Y$3:Y47),"",COUNTBLANK('勤務表 (2)'!Y$3:Y48)))</f>
        <v/>
      </c>
      <c r="Z98" s="146" t="str">
        <f>IF($A98="","",IF(COUNTBLANK('勤務表 (2)'!Z$3:Z48)=COUNTBLANK('勤務表 (2)'!Z$3:Z47),"",COUNTBLANK('勤務表 (2)'!Z$3:Z48)))</f>
        <v/>
      </c>
      <c r="AA98" s="146" t="str">
        <f>IF($A98="","",IF(COUNTBLANK('勤務表 (2)'!AA$3:AA48)=COUNTBLANK('勤務表 (2)'!AA$3:AA47),"",COUNTBLANK('勤務表 (2)'!AA$3:AA48)))</f>
        <v/>
      </c>
      <c r="AB98" s="146" t="str">
        <f>IF($A98="","",IF(COUNTBLANK('勤務表 (2)'!AB$3:AB48)=COUNTBLANK('勤務表 (2)'!AB$3:AB47),"",COUNTBLANK('勤務表 (2)'!AB$3:AB48)))</f>
        <v/>
      </c>
      <c r="AC98" s="146" t="str">
        <f>IF($A98="","",IF(COUNTBLANK('勤務表 (2)'!AC$3:AC48)=COUNTBLANK('勤務表 (2)'!AC$3:AC47),"",COUNTBLANK('勤務表 (2)'!AC$3:AC48)))</f>
        <v/>
      </c>
      <c r="AD98" s="146" t="str">
        <f>IF($A98="","",IF(COUNTBLANK('勤務表 (2)'!AD$3:AD48)=COUNTBLANK('勤務表 (2)'!AD$3:AD47),"",COUNTBLANK('勤務表 (2)'!AD$3:AD48)))</f>
        <v/>
      </c>
      <c r="AE98" s="146" t="str">
        <f>IF($A98="","",IF(COUNTBLANK('勤務表 (2)'!AE$3:AE48)=COUNTBLANK('勤務表 (2)'!AE$3:AE47),"",COUNTBLANK('勤務表 (2)'!AE$3:AE48)))</f>
        <v/>
      </c>
      <c r="AF98" s="146" t="str">
        <f>IF($A98="","",IF(COUNTBLANK('勤務表 (2)'!AF$3:AF48)=COUNTBLANK('勤務表 (2)'!AF$3:AF47),"",COUNTBLANK('勤務表 (2)'!AF$3:AF48)))</f>
        <v/>
      </c>
      <c r="AG98" s="146" t="str">
        <f>IF($A98="","",IF(COUNTBLANK('勤務表 (2)'!AG$3:AG48)=COUNTBLANK('勤務表 (2)'!AG$3:AG47),"",COUNTBLANK('勤務表 (2)'!AG$3:AG48)))</f>
        <v/>
      </c>
      <c r="AH98" s="144" t="str">
        <f>IF($A98="","",IF(COUNTBLANK('勤務表 (2)'!AH$3:AH48)=COUNTBLANK('勤務表 (2)'!AH$3:AH47),"",COUNTBLANK('勤務表 (2)'!AH$3:AH48)))</f>
        <v/>
      </c>
    </row>
    <row r="99" spans="1:34" s="37" customFormat="1" ht="13.15" customHeight="1" x14ac:dyDescent="0.2">
      <c r="A99" s="142" t="str">
        <f>IFERROR(IF(A98+1&lt;=MAX('デイリーデータ (2)'!G:G),A98+1,""),"")</f>
        <v/>
      </c>
      <c r="B99" s="143">
        <f t="shared" si="14"/>
        <v>0</v>
      </c>
      <c r="C99" s="144">
        <f t="shared" si="15"/>
        <v>0</v>
      </c>
      <c r="D99" s="145" t="str">
        <f>IF($A99="","",IF(COUNTBLANK('勤務表 (2)'!D$3:D49)=COUNTBLANK('勤務表 (2)'!D$3:D48),"",COUNTBLANK('勤務表 (2)'!D$3:D49)))</f>
        <v/>
      </c>
      <c r="E99" s="146" t="str">
        <f>IF($A99="","",IF(COUNTBLANK('勤務表 (2)'!E$3:E49)=COUNTBLANK('勤務表 (2)'!E$3:E48),"",COUNTBLANK('勤務表 (2)'!E$3:E49)))</f>
        <v/>
      </c>
      <c r="F99" s="146" t="str">
        <f>IF($A99="","",IF(COUNTBLANK('勤務表 (2)'!F$3:F49)=COUNTBLANK('勤務表 (2)'!F$3:F48),"",COUNTBLANK('勤務表 (2)'!F$3:F49)))</f>
        <v/>
      </c>
      <c r="G99" s="146" t="str">
        <f>IF($A99="","",IF(COUNTBLANK('勤務表 (2)'!G$3:G49)=COUNTBLANK('勤務表 (2)'!G$3:G48),"",COUNTBLANK('勤務表 (2)'!G$3:G49)))</f>
        <v/>
      </c>
      <c r="H99" s="146" t="str">
        <f>IF($A99="","",IF(COUNTBLANK('勤務表 (2)'!H$3:H49)=COUNTBLANK('勤務表 (2)'!H$3:H48),"",COUNTBLANK('勤務表 (2)'!H$3:H49)))</f>
        <v/>
      </c>
      <c r="I99" s="146" t="str">
        <f>IF($A99="","",IF(COUNTBLANK('勤務表 (2)'!I$3:I49)=COUNTBLANK('勤務表 (2)'!I$3:I48),"",COUNTBLANK('勤務表 (2)'!I$3:I49)))</f>
        <v/>
      </c>
      <c r="J99" s="146" t="str">
        <f>IF($A99="","",IF(COUNTBLANK('勤務表 (2)'!J$3:J49)=COUNTBLANK('勤務表 (2)'!J$3:J48),"",COUNTBLANK('勤務表 (2)'!J$3:J49)))</f>
        <v/>
      </c>
      <c r="K99" s="146" t="str">
        <f>IF($A99="","",IF(COUNTBLANK('勤務表 (2)'!K$3:K49)=COUNTBLANK('勤務表 (2)'!K$3:K48),"",COUNTBLANK('勤務表 (2)'!K$3:K49)))</f>
        <v/>
      </c>
      <c r="L99" s="146" t="str">
        <f>IF($A99="","",IF(COUNTBLANK('勤務表 (2)'!L$3:L49)=COUNTBLANK('勤務表 (2)'!L$3:L48),"",COUNTBLANK('勤務表 (2)'!L$3:L49)))</f>
        <v/>
      </c>
      <c r="M99" s="146" t="str">
        <f>IF($A99="","",IF(COUNTBLANK('勤務表 (2)'!M$3:M49)=COUNTBLANK('勤務表 (2)'!M$3:M48),"",COUNTBLANK('勤務表 (2)'!M$3:M49)))</f>
        <v/>
      </c>
      <c r="N99" s="146" t="str">
        <f>IF($A99="","",IF(COUNTBLANK('勤務表 (2)'!N$3:N49)=COUNTBLANK('勤務表 (2)'!N$3:N48),"",COUNTBLANK('勤務表 (2)'!N$3:N49)))</f>
        <v/>
      </c>
      <c r="O99" s="146" t="str">
        <f>IF($A99="","",IF(COUNTBLANK('勤務表 (2)'!O$3:O49)=COUNTBLANK('勤務表 (2)'!O$3:O48),"",COUNTBLANK('勤務表 (2)'!O$3:O49)))</f>
        <v/>
      </c>
      <c r="P99" s="146" t="str">
        <f>IF($A99="","",IF(COUNTBLANK('勤務表 (2)'!P$3:P49)=COUNTBLANK('勤務表 (2)'!P$3:P48),"",COUNTBLANK('勤務表 (2)'!P$3:P49)))</f>
        <v/>
      </c>
      <c r="Q99" s="146" t="str">
        <f>IF($A99="","",IF(COUNTBLANK('勤務表 (2)'!Q$3:Q49)=COUNTBLANK('勤務表 (2)'!Q$3:Q48),"",COUNTBLANK('勤務表 (2)'!Q$3:Q49)))</f>
        <v/>
      </c>
      <c r="R99" s="146" t="str">
        <f>IF($A99="","",IF(COUNTBLANK('勤務表 (2)'!R$3:R49)=COUNTBLANK('勤務表 (2)'!R$3:R48),"",COUNTBLANK('勤務表 (2)'!R$3:R49)))</f>
        <v/>
      </c>
      <c r="S99" s="146" t="str">
        <f>IF($A99="","",IF(COUNTBLANK('勤務表 (2)'!S$3:S49)=COUNTBLANK('勤務表 (2)'!S$3:S48),"",COUNTBLANK('勤務表 (2)'!S$3:S49)))</f>
        <v/>
      </c>
      <c r="T99" s="146" t="str">
        <f>IF($A99="","",IF(COUNTBLANK('勤務表 (2)'!T$3:T49)=COUNTBLANK('勤務表 (2)'!T$3:T48),"",COUNTBLANK('勤務表 (2)'!T$3:T49)))</f>
        <v/>
      </c>
      <c r="U99" s="146" t="str">
        <f>IF($A99="","",IF(COUNTBLANK('勤務表 (2)'!U$3:U49)=COUNTBLANK('勤務表 (2)'!U$3:U48),"",COUNTBLANK('勤務表 (2)'!U$3:U49)))</f>
        <v/>
      </c>
      <c r="V99" s="146" t="str">
        <f>IF($A99="","",IF(COUNTBLANK('勤務表 (2)'!V$3:V49)=COUNTBLANK('勤務表 (2)'!V$3:V48),"",COUNTBLANK('勤務表 (2)'!V$3:V49)))</f>
        <v/>
      </c>
      <c r="W99" s="146" t="str">
        <f>IF($A99="","",IF(COUNTBLANK('勤務表 (2)'!W$3:W49)=COUNTBLANK('勤務表 (2)'!W$3:W48),"",COUNTBLANK('勤務表 (2)'!W$3:W49)))</f>
        <v/>
      </c>
      <c r="X99" s="146" t="str">
        <f>IF($A99="","",IF(COUNTBLANK('勤務表 (2)'!X$3:X49)=COUNTBLANK('勤務表 (2)'!X$3:X48),"",COUNTBLANK('勤務表 (2)'!X$3:X49)))</f>
        <v/>
      </c>
      <c r="Y99" s="146" t="str">
        <f>IF($A99="","",IF(COUNTBLANK('勤務表 (2)'!Y$3:Y49)=COUNTBLANK('勤務表 (2)'!Y$3:Y48),"",COUNTBLANK('勤務表 (2)'!Y$3:Y49)))</f>
        <v/>
      </c>
      <c r="Z99" s="146" t="str">
        <f>IF($A99="","",IF(COUNTBLANK('勤務表 (2)'!Z$3:Z49)=COUNTBLANK('勤務表 (2)'!Z$3:Z48),"",COUNTBLANK('勤務表 (2)'!Z$3:Z49)))</f>
        <v/>
      </c>
      <c r="AA99" s="146" t="str">
        <f>IF($A99="","",IF(COUNTBLANK('勤務表 (2)'!AA$3:AA49)=COUNTBLANK('勤務表 (2)'!AA$3:AA48),"",COUNTBLANK('勤務表 (2)'!AA$3:AA49)))</f>
        <v/>
      </c>
      <c r="AB99" s="146" t="str">
        <f>IF($A99="","",IF(COUNTBLANK('勤務表 (2)'!AB$3:AB49)=COUNTBLANK('勤務表 (2)'!AB$3:AB48),"",COUNTBLANK('勤務表 (2)'!AB$3:AB49)))</f>
        <v/>
      </c>
      <c r="AC99" s="146" t="str">
        <f>IF($A99="","",IF(COUNTBLANK('勤務表 (2)'!AC$3:AC49)=COUNTBLANK('勤務表 (2)'!AC$3:AC48),"",COUNTBLANK('勤務表 (2)'!AC$3:AC49)))</f>
        <v/>
      </c>
      <c r="AD99" s="146" t="str">
        <f>IF($A99="","",IF(COUNTBLANK('勤務表 (2)'!AD$3:AD49)=COUNTBLANK('勤務表 (2)'!AD$3:AD48),"",COUNTBLANK('勤務表 (2)'!AD$3:AD49)))</f>
        <v/>
      </c>
      <c r="AE99" s="146" t="str">
        <f>IF($A99="","",IF(COUNTBLANK('勤務表 (2)'!AE$3:AE49)=COUNTBLANK('勤務表 (2)'!AE$3:AE48),"",COUNTBLANK('勤務表 (2)'!AE$3:AE49)))</f>
        <v/>
      </c>
      <c r="AF99" s="146" t="str">
        <f>IF($A99="","",IF(COUNTBLANK('勤務表 (2)'!AF$3:AF49)=COUNTBLANK('勤務表 (2)'!AF$3:AF48),"",COUNTBLANK('勤務表 (2)'!AF$3:AF49)))</f>
        <v/>
      </c>
      <c r="AG99" s="146" t="str">
        <f>IF($A99="","",IF(COUNTBLANK('勤務表 (2)'!AG$3:AG49)=COUNTBLANK('勤務表 (2)'!AG$3:AG48),"",COUNTBLANK('勤務表 (2)'!AG$3:AG49)))</f>
        <v/>
      </c>
      <c r="AH99" s="144" t="str">
        <f>IF($A99="","",IF(COUNTBLANK('勤務表 (2)'!AH$3:AH49)=COUNTBLANK('勤務表 (2)'!AH$3:AH48),"",COUNTBLANK('勤務表 (2)'!AH$3:AH49)))</f>
        <v/>
      </c>
    </row>
    <row r="100" spans="1:34" s="37" customFormat="1" ht="13.15" customHeight="1" x14ac:dyDescent="0.2">
      <c r="A100" s="142" t="str">
        <f>IFERROR(IF(A99+1&lt;=MAX('デイリーデータ (2)'!G:G),A99+1,""),"")</f>
        <v/>
      </c>
      <c r="B100" s="143">
        <f t="shared" si="14"/>
        <v>0</v>
      </c>
      <c r="C100" s="144">
        <f t="shared" si="15"/>
        <v>0</v>
      </c>
      <c r="D100" s="145" t="str">
        <f>IF($A100="","",IF(COUNTBLANK('勤務表 (2)'!D$3:D50)=COUNTBLANK('勤務表 (2)'!D$3:D49),"",COUNTBLANK('勤務表 (2)'!D$3:D50)))</f>
        <v/>
      </c>
      <c r="E100" s="146" t="str">
        <f>IF($A100="","",IF(COUNTBLANK('勤務表 (2)'!E$3:E50)=COUNTBLANK('勤務表 (2)'!E$3:E49),"",COUNTBLANK('勤務表 (2)'!E$3:E50)))</f>
        <v/>
      </c>
      <c r="F100" s="146" t="str">
        <f>IF($A100="","",IF(COUNTBLANK('勤務表 (2)'!F$3:F50)=COUNTBLANK('勤務表 (2)'!F$3:F49),"",COUNTBLANK('勤務表 (2)'!F$3:F50)))</f>
        <v/>
      </c>
      <c r="G100" s="146" t="str">
        <f>IF($A100="","",IF(COUNTBLANK('勤務表 (2)'!G$3:G50)=COUNTBLANK('勤務表 (2)'!G$3:G49),"",COUNTBLANK('勤務表 (2)'!G$3:G50)))</f>
        <v/>
      </c>
      <c r="H100" s="146" t="str">
        <f>IF($A100="","",IF(COUNTBLANK('勤務表 (2)'!H$3:H50)=COUNTBLANK('勤務表 (2)'!H$3:H49),"",COUNTBLANK('勤務表 (2)'!H$3:H50)))</f>
        <v/>
      </c>
      <c r="I100" s="146" t="str">
        <f>IF($A100="","",IF(COUNTBLANK('勤務表 (2)'!I$3:I50)=COUNTBLANK('勤務表 (2)'!I$3:I49),"",COUNTBLANK('勤務表 (2)'!I$3:I50)))</f>
        <v/>
      </c>
      <c r="J100" s="146" t="str">
        <f>IF($A100="","",IF(COUNTBLANK('勤務表 (2)'!J$3:J50)=COUNTBLANK('勤務表 (2)'!J$3:J49),"",COUNTBLANK('勤務表 (2)'!J$3:J50)))</f>
        <v/>
      </c>
      <c r="K100" s="146" t="str">
        <f>IF($A100="","",IF(COUNTBLANK('勤務表 (2)'!K$3:K50)=COUNTBLANK('勤務表 (2)'!K$3:K49),"",COUNTBLANK('勤務表 (2)'!K$3:K50)))</f>
        <v/>
      </c>
      <c r="L100" s="146" t="str">
        <f>IF($A100="","",IF(COUNTBLANK('勤務表 (2)'!L$3:L50)=COUNTBLANK('勤務表 (2)'!L$3:L49),"",COUNTBLANK('勤務表 (2)'!L$3:L50)))</f>
        <v/>
      </c>
      <c r="M100" s="146" t="str">
        <f>IF($A100="","",IF(COUNTBLANK('勤務表 (2)'!M$3:M50)=COUNTBLANK('勤務表 (2)'!M$3:M49),"",COUNTBLANK('勤務表 (2)'!M$3:M50)))</f>
        <v/>
      </c>
      <c r="N100" s="146" t="str">
        <f>IF($A100="","",IF(COUNTBLANK('勤務表 (2)'!N$3:N50)=COUNTBLANK('勤務表 (2)'!N$3:N49),"",COUNTBLANK('勤務表 (2)'!N$3:N50)))</f>
        <v/>
      </c>
      <c r="O100" s="146" t="str">
        <f>IF($A100="","",IF(COUNTBLANK('勤務表 (2)'!O$3:O50)=COUNTBLANK('勤務表 (2)'!O$3:O49),"",COUNTBLANK('勤務表 (2)'!O$3:O50)))</f>
        <v/>
      </c>
      <c r="P100" s="146" t="str">
        <f>IF($A100="","",IF(COUNTBLANK('勤務表 (2)'!P$3:P50)=COUNTBLANK('勤務表 (2)'!P$3:P49),"",COUNTBLANK('勤務表 (2)'!P$3:P50)))</f>
        <v/>
      </c>
      <c r="Q100" s="146" t="str">
        <f>IF($A100="","",IF(COUNTBLANK('勤務表 (2)'!Q$3:Q50)=COUNTBLANK('勤務表 (2)'!Q$3:Q49),"",COUNTBLANK('勤務表 (2)'!Q$3:Q50)))</f>
        <v/>
      </c>
      <c r="R100" s="146" t="str">
        <f>IF($A100="","",IF(COUNTBLANK('勤務表 (2)'!R$3:R50)=COUNTBLANK('勤務表 (2)'!R$3:R49),"",COUNTBLANK('勤務表 (2)'!R$3:R50)))</f>
        <v/>
      </c>
      <c r="S100" s="146" t="str">
        <f>IF($A100="","",IF(COUNTBLANK('勤務表 (2)'!S$3:S50)=COUNTBLANK('勤務表 (2)'!S$3:S49),"",COUNTBLANK('勤務表 (2)'!S$3:S50)))</f>
        <v/>
      </c>
      <c r="T100" s="146" t="str">
        <f>IF($A100="","",IF(COUNTBLANK('勤務表 (2)'!T$3:T50)=COUNTBLANK('勤務表 (2)'!T$3:T49),"",COUNTBLANK('勤務表 (2)'!T$3:T50)))</f>
        <v/>
      </c>
      <c r="U100" s="146" t="str">
        <f>IF($A100="","",IF(COUNTBLANK('勤務表 (2)'!U$3:U50)=COUNTBLANK('勤務表 (2)'!U$3:U49),"",COUNTBLANK('勤務表 (2)'!U$3:U50)))</f>
        <v/>
      </c>
      <c r="V100" s="146" t="str">
        <f>IF($A100="","",IF(COUNTBLANK('勤務表 (2)'!V$3:V50)=COUNTBLANK('勤務表 (2)'!V$3:V49),"",COUNTBLANK('勤務表 (2)'!V$3:V50)))</f>
        <v/>
      </c>
      <c r="W100" s="146" t="str">
        <f>IF($A100="","",IF(COUNTBLANK('勤務表 (2)'!W$3:W50)=COUNTBLANK('勤務表 (2)'!W$3:W49),"",COUNTBLANK('勤務表 (2)'!W$3:W50)))</f>
        <v/>
      </c>
      <c r="X100" s="146" t="str">
        <f>IF($A100="","",IF(COUNTBLANK('勤務表 (2)'!X$3:X50)=COUNTBLANK('勤務表 (2)'!X$3:X49),"",COUNTBLANK('勤務表 (2)'!X$3:X50)))</f>
        <v/>
      </c>
      <c r="Y100" s="146" t="str">
        <f>IF($A100="","",IF(COUNTBLANK('勤務表 (2)'!Y$3:Y50)=COUNTBLANK('勤務表 (2)'!Y$3:Y49),"",COUNTBLANK('勤務表 (2)'!Y$3:Y50)))</f>
        <v/>
      </c>
      <c r="Z100" s="146" t="str">
        <f>IF($A100="","",IF(COUNTBLANK('勤務表 (2)'!Z$3:Z50)=COUNTBLANK('勤務表 (2)'!Z$3:Z49),"",COUNTBLANK('勤務表 (2)'!Z$3:Z50)))</f>
        <v/>
      </c>
      <c r="AA100" s="146" t="str">
        <f>IF($A100="","",IF(COUNTBLANK('勤務表 (2)'!AA$3:AA50)=COUNTBLANK('勤務表 (2)'!AA$3:AA49),"",COUNTBLANK('勤務表 (2)'!AA$3:AA50)))</f>
        <v/>
      </c>
      <c r="AB100" s="146" t="str">
        <f>IF($A100="","",IF(COUNTBLANK('勤務表 (2)'!AB$3:AB50)=COUNTBLANK('勤務表 (2)'!AB$3:AB49),"",COUNTBLANK('勤務表 (2)'!AB$3:AB50)))</f>
        <v/>
      </c>
      <c r="AC100" s="146" t="str">
        <f>IF($A100="","",IF(COUNTBLANK('勤務表 (2)'!AC$3:AC50)=COUNTBLANK('勤務表 (2)'!AC$3:AC49),"",COUNTBLANK('勤務表 (2)'!AC$3:AC50)))</f>
        <v/>
      </c>
      <c r="AD100" s="146" t="str">
        <f>IF($A100="","",IF(COUNTBLANK('勤務表 (2)'!AD$3:AD50)=COUNTBLANK('勤務表 (2)'!AD$3:AD49),"",COUNTBLANK('勤務表 (2)'!AD$3:AD50)))</f>
        <v/>
      </c>
      <c r="AE100" s="146" t="str">
        <f>IF($A100="","",IF(COUNTBLANK('勤務表 (2)'!AE$3:AE50)=COUNTBLANK('勤務表 (2)'!AE$3:AE49),"",COUNTBLANK('勤務表 (2)'!AE$3:AE50)))</f>
        <v/>
      </c>
      <c r="AF100" s="146" t="str">
        <f>IF($A100="","",IF(COUNTBLANK('勤務表 (2)'!AF$3:AF50)=COUNTBLANK('勤務表 (2)'!AF$3:AF49),"",COUNTBLANK('勤務表 (2)'!AF$3:AF50)))</f>
        <v/>
      </c>
      <c r="AG100" s="146" t="str">
        <f>IF($A100="","",IF(COUNTBLANK('勤務表 (2)'!AG$3:AG50)=COUNTBLANK('勤務表 (2)'!AG$3:AG49),"",COUNTBLANK('勤務表 (2)'!AG$3:AG50)))</f>
        <v/>
      </c>
      <c r="AH100" s="144" t="str">
        <f>IF($A100="","",IF(COUNTBLANK('勤務表 (2)'!AH$3:AH50)=COUNTBLANK('勤務表 (2)'!AH$3:AH49),"",COUNTBLANK('勤務表 (2)'!AH$3:AH50)))</f>
        <v/>
      </c>
    </row>
    <row r="101" spans="1:34" s="37" customFormat="1" ht="13.15" customHeight="1" x14ac:dyDescent="0.2">
      <c r="A101" s="147" t="str">
        <f>IFERROR(IF(A100+1&lt;=MAX('デイリーデータ (2)'!G:G),A100+1,""),"")</f>
        <v/>
      </c>
      <c r="B101" s="148">
        <f t="shared" si="14"/>
        <v>0</v>
      </c>
      <c r="C101" s="149">
        <f t="shared" si="15"/>
        <v>0</v>
      </c>
      <c r="D101" s="150" t="str">
        <f>IF($A101="","",IF(COUNTBLANK('勤務表 (2)'!D$3:D50)=COUNTBLANK('勤務表 (2)'!D$3:D50),"",COUNTBLANK('勤務表 (2)'!D$3:D50)))</f>
        <v/>
      </c>
      <c r="E101" s="151" t="str">
        <f>IF($A101="","",IF(COUNTBLANK('勤務表 (2)'!E$3:E50)=COUNTBLANK('勤務表 (2)'!E$3:E50),"",COUNTBLANK('勤務表 (2)'!E$3:E50)))</f>
        <v/>
      </c>
      <c r="F101" s="151" t="str">
        <f>IF($A101="","",IF(COUNTBLANK('勤務表 (2)'!F$3:F50)=COUNTBLANK('勤務表 (2)'!F$3:F50),"",COUNTBLANK('勤務表 (2)'!F$3:F50)))</f>
        <v/>
      </c>
      <c r="G101" s="151" t="str">
        <f>IF($A101="","",IF(COUNTBLANK('勤務表 (2)'!G$3:G50)=COUNTBLANK('勤務表 (2)'!G$3:G50),"",COUNTBLANK('勤務表 (2)'!G$3:G50)))</f>
        <v/>
      </c>
      <c r="H101" s="151" t="str">
        <f>IF($A101="","",IF(COUNTBLANK('勤務表 (2)'!H$3:H50)=COUNTBLANK('勤務表 (2)'!H$3:H50),"",COUNTBLANK('勤務表 (2)'!H$3:H50)))</f>
        <v/>
      </c>
      <c r="I101" s="151" t="str">
        <f>IF($A101="","",IF(COUNTBLANK('勤務表 (2)'!I$3:I50)=COUNTBLANK('勤務表 (2)'!I$3:I50),"",COUNTBLANK('勤務表 (2)'!I$3:I50)))</f>
        <v/>
      </c>
      <c r="J101" s="151" t="str">
        <f>IF($A101="","",IF(COUNTBLANK('勤務表 (2)'!J$3:J50)=COUNTBLANK('勤務表 (2)'!J$3:J50),"",COUNTBLANK('勤務表 (2)'!J$3:J50)))</f>
        <v/>
      </c>
      <c r="K101" s="151" t="str">
        <f>IF($A101="","",IF(COUNTBLANK('勤務表 (2)'!K$3:K50)=COUNTBLANK('勤務表 (2)'!K$3:K50),"",COUNTBLANK('勤務表 (2)'!K$3:K50)))</f>
        <v/>
      </c>
      <c r="L101" s="151" t="str">
        <f>IF($A101="","",IF(COUNTBLANK('勤務表 (2)'!L$3:L50)=COUNTBLANK('勤務表 (2)'!L$3:L50),"",COUNTBLANK('勤務表 (2)'!L$3:L50)))</f>
        <v/>
      </c>
      <c r="M101" s="151" t="str">
        <f>IF($A101="","",IF(COUNTBLANK('勤務表 (2)'!M$3:M50)=COUNTBLANK('勤務表 (2)'!M$3:M50),"",COUNTBLANK('勤務表 (2)'!M$3:M50)))</f>
        <v/>
      </c>
      <c r="N101" s="151" t="str">
        <f>IF($A101="","",IF(COUNTBLANK('勤務表 (2)'!N$3:N50)=COUNTBLANK('勤務表 (2)'!N$3:N50),"",COUNTBLANK('勤務表 (2)'!N$3:N50)))</f>
        <v/>
      </c>
      <c r="O101" s="151" t="str">
        <f>IF($A101="","",IF(COUNTBLANK('勤務表 (2)'!O$3:O50)=COUNTBLANK('勤務表 (2)'!O$3:O50),"",COUNTBLANK('勤務表 (2)'!O$3:O50)))</f>
        <v/>
      </c>
      <c r="P101" s="151" t="str">
        <f>IF($A101="","",IF(COUNTBLANK('勤務表 (2)'!P$3:P50)=COUNTBLANK('勤務表 (2)'!P$3:P50),"",COUNTBLANK('勤務表 (2)'!P$3:P50)))</f>
        <v/>
      </c>
      <c r="Q101" s="151" t="str">
        <f>IF($A101="","",IF(COUNTBLANK('勤務表 (2)'!Q$3:Q50)=COUNTBLANK('勤務表 (2)'!Q$3:Q50),"",COUNTBLANK('勤務表 (2)'!Q$3:Q50)))</f>
        <v/>
      </c>
      <c r="R101" s="151" t="str">
        <f>IF($A101="","",IF(COUNTBLANK('勤務表 (2)'!R$3:R50)=COUNTBLANK('勤務表 (2)'!R$3:R50),"",COUNTBLANK('勤務表 (2)'!R$3:R50)))</f>
        <v/>
      </c>
      <c r="S101" s="151" t="str">
        <f>IF($A101="","",IF(COUNTBLANK('勤務表 (2)'!S$3:S50)=COUNTBLANK('勤務表 (2)'!S$3:S50),"",COUNTBLANK('勤務表 (2)'!S$3:S50)))</f>
        <v/>
      </c>
      <c r="T101" s="151" t="str">
        <f>IF($A101="","",IF(COUNTBLANK('勤務表 (2)'!T$3:T50)=COUNTBLANK('勤務表 (2)'!T$3:T50),"",COUNTBLANK('勤務表 (2)'!T$3:T50)))</f>
        <v/>
      </c>
      <c r="U101" s="151" t="str">
        <f>IF($A101="","",IF(COUNTBLANK('勤務表 (2)'!U$3:U50)=COUNTBLANK('勤務表 (2)'!U$3:U50),"",COUNTBLANK('勤務表 (2)'!U$3:U50)))</f>
        <v/>
      </c>
      <c r="V101" s="151" t="str">
        <f>IF($A101="","",IF(COUNTBLANK('勤務表 (2)'!V$3:V50)=COUNTBLANK('勤務表 (2)'!V$3:V50),"",COUNTBLANK('勤務表 (2)'!V$3:V50)))</f>
        <v/>
      </c>
      <c r="W101" s="151" t="str">
        <f>IF($A101="","",IF(COUNTBLANK('勤務表 (2)'!W$3:W50)=COUNTBLANK('勤務表 (2)'!W$3:W50),"",COUNTBLANK('勤務表 (2)'!W$3:W50)))</f>
        <v/>
      </c>
      <c r="X101" s="151" t="str">
        <f>IF($A101="","",IF(COUNTBLANK('勤務表 (2)'!X$3:X50)=COUNTBLANK('勤務表 (2)'!X$3:X50),"",COUNTBLANK('勤務表 (2)'!X$3:X50)))</f>
        <v/>
      </c>
      <c r="Y101" s="151" t="str">
        <f>IF($A101="","",IF(COUNTBLANK('勤務表 (2)'!Y$3:Y50)=COUNTBLANK('勤務表 (2)'!Y$3:Y50),"",COUNTBLANK('勤務表 (2)'!Y$3:Y50)))</f>
        <v/>
      </c>
      <c r="Z101" s="151" t="str">
        <f>IF($A101="","",IF(COUNTBLANK('勤務表 (2)'!Z$3:Z50)=COUNTBLANK('勤務表 (2)'!Z$3:Z50),"",COUNTBLANK('勤務表 (2)'!Z$3:Z50)))</f>
        <v/>
      </c>
      <c r="AA101" s="151" t="str">
        <f>IF($A101="","",IF(COUNTBLANK('勤務表 (2)'!AA$3:AA50)=COUNTBLANK('勤務表 (2)'!AA$3:AA50),"",COUNTBLANK('勤務表 (2)'!AA$3:AA50)))</f>
        <v/>
      </c>
      <c r="AB101" s="151" t="str">
        <f>IF($A101="","",IF(COUNTBLANK('勤務表 (2)'!AB$3:AB50)=COUNTBLANK('勤務表 (2)'!AB$3:AB50),"",COUNTBLANK('勤務表 (2)'!AB$3:AB50)))</f>
        <v/>
      </c>
      <c r="AC101" s="151" t="str">
        <f>IF($A101="","",IF(COUNTBLANK('勤務表 (2)'!AC$3:AC50)=COUNTBLANK('勤務表 (2)'!AC$3:AC50),"",COUNTBLANK('勤務表 (2)'!AC$3:AC50)))</f>
        <v/>
      </c>
      <c r="AD101" s="151" t="str">
        <f>IF($A101="","",IF(COUNTBLANK('勤務表 (2)'!AD$3:AD50)=COUNTBLANK('勤務表 (2)'!AD$3:AD50),"",COUNTBLANK('勤務表 (2)'!AD$3:AD50)))</f>
        <v/>
      </c>
      <c r="AE101" s="151" t="str">
        <f>IF($A101="","",IF(COUNTBLANK('勤務表 (2)'!AE$3:AE50)=COUNTBLANK('勤務表 (2)'!AE$3:AE50),"",COUNTBLANK('勤務表 (2)'!AE$3:AE50)))</f>
        <v/>
      </c>
      <c r="AF101" s="151" t="str">
        <f>IF($A101="","",IF(COUNTBLANK('勤務表 (2)'!AF$3:AF50)=COUNTBLANK('勤務表 (2)'!AF$3:AF50),"",COUNTBLANK('勤務表 (2)'!AF$3:AF50)))</f>
        <v/>
      </c>
      <c r="AG101" s="151" t="str">
        <f>IF($A101="","",IF(COUNTBLANK('勤務表 (2)'!AG$3:AG50)=COUNTBLANK('勤務表 (2)'!AG$3:AG50),"",COUNTBLANK('勤務表 (2)'!AG$3:AG50)))</f>
        <v/>
      </c>
      <c r="AH101" s="149" t="str">
        <f>IF($A101="","",IF(COUNTBLANK('勤務表 (2)'!AH$3:AH50)=COUNTBLANK('勤務表 (2)'!AH$3:AH50),"",COUNTBLANK('勤務表 (2)'!AH$3:AH50)))</f>
        <v/>
      </c>
    </row>
  </sheetData>
  <sheetProtection selectLockedCells="1"/>
  <mergeCells count="2">
    <mergeCell ref="A1:B2"/>
    <mergeCell ref="C1:C2"/>
  </mergeCells>
  <phoneticPr fontId="1"/>
  <conditionalFormatting sqref="A1:XFD1048576">
    <cfRule type="expression" dxfId="5" priority="1">
      <formula>A1="日拘"</formula>
    </cfRule>
    <cfRule type="expression" dxfId="4" priority="2">
      <formula>A1="PM拘"</formula>
    </cfRule>
    <cfRule type="expression" dxfId="3" priority="3">
      <formula>A1="拘"</formula>
    </cfRule>
  </conditionalFormatting>
  <pageMargins left="0.6692913385826772" right="0.11811023622047245" top="0.74803149606299213" bottom="0.74803149606299213" header="0.31496062992125984" footer="0.31496062992125984"/>
  <pageSetup paperSize="8" scale="8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H5"/>
  <sheetViews>
    <sheetView showGridLines="0" showRowColHeaders="0" topLeftCell="B1" workbookViewId="0">
      <pane xSplit="33" ySplit="5" topLeftCell="AI6" activePane="bottomRight" state="frozen"/>
      <selection activeCell="B1" sqref="B1"/>
      <selection pane="topRight" activeCell="AI1" sqref="AI1"/>
      <selection pane="bottomLeft" activeCell="B6" sqref="B6"/>
      <selection pane="bottomRight" activeCell="AA5" sqref="AA5"/>
    </sheetView>
  </sheetViews>
  <sheetFormatPr defaultRowHeight="13" x14ac:dyDescent="0.2"/>
  <cols>
    <col min="1" max="1" width="17.6328125" customWidth="1"/>
    <col min="4" max="34" width="4.6328125" customWidth="1"/>
  </cols>
  <sheetData>
    <row r="2" spans="1:34" x14ac:dyDescent="0.2">
      <c r="A2" s="278" t="s">
        <v>136</v>
      </c>
      <c r="B2" s="444" t="s">
        <v>137</v>
      </c>
      <c r="C2" s="279" t="s">
        <v>138</v>
      </c>
      <c r="D2" s="287" t="str">
        <f>拘!D14</f>
        <v/>
      </c>
      <c r="E2" s="288" t="str">
        <f>拘!E14</f>
        <v/>
      </c>
      <c r="F2" s="289" t="str">
        <f>拘!F14</f>
        <v/>
      </c>
      <c r="G2" s="289" t="str">
        <f>拘!G14</f>
        <v/>
      </c>
      <c r="H2" s="289" t="str">
        <f>拘!H14</f>
        <v/>
      </c>
      <c r="I2" s="289" t="str">
        <f>拘!I14</f>
        <v/>
      </c>
      <c r="J2" s="289" t="str">
        <f>拘!J14</f>
        <v/>
      </c>
      <c r="K2" s="289" t="str">
        <f>拘!K14</f>
        <v/>
      </c>
      <c r="L2" s="288" t="str">
        <f>拘!L14</f>
        <v/>
      </c>
      <c r="M2" s="289" t="str">
        <f>拘!M14</f>
        <v/>
      </c>
      <c r="N2" s="289" t="str">
        <f>拘!N14</f>
        <v/>
      </c>
      <c r="O2" s="288" t="str">
        <f>拘!O14</f>
        <v/>
      </c>
      <c r="P2" s="288" t="str">
        <f>拘!P14</f>
        <v/>
      </c>
      <c r="Q2" s="289" t="str">
        <f>拘!Q14</f>
        <v/>
      </c>
      <c r="R2" s="289" t="str">
        <f>拘!R14</f>
        <v/>
      </c>
      <c r="S2" s="289" t="str">
        <f>拘!S14</f>
        <v/>
      </c>
      <c r="T2" s="289" t="str">
        <f>拘!T14</f>
        <v/>
      </c>
      <c r="U2" s="289" t="str">
        <f>拘!U14</f>
        <v/>
      </c>
      <c r="V2" s="289" t="str">
        <f>拘!V14</f>
        <v/>
      </c>
      <c r="W2" s="289" t="str">
        <f>拘!W14</f>
        <v/>
      </c>
      <c r="X2" s="289" t="str">
        <f>拘!X14</f>
        <v/>
      </c>
      <c r="Y2" s="289" t="str">
        <f>拘!Y14</f>
        <v/>
      </c>
      <c r="Z2" s="289" t="str">
        <f>拘!Z14</f>
        <v/>
      </c>
      <c r="AA2" s="289" t="str">
        <f>拘!AA14</f>
        <v/>
      </c>
      <c r="AB2" s="289" t="str">
        <f>拘!AB14</f>
        <v/>
      </c>
      <c r="AC2" s="289" t="str">
        <f>拘!AC14</f>
        <v/>
      </c>
      <c r="AD2" s="289" t="str">
        <f>拘!AD14</f>
        <v/>
      </c>
      <c r="AE2" s="289" t="str">
        <f>拘!AE14</f>
        <v/>
      </c>
      <c r="AF2" s="289" t="str">
        <f>拘!AF14</f>
        <v/>
      </c>
      <c r="AG2" s="289" t="str">
        <f>拘!AG14</f>
        <v/>
      </c>
      <c r="AH2" s="298" t="str">
        <f>拘!AH14</f>
        <v/>
      </c>
    </row>
    <row r="3" spans="1:34" x14ac:dyDescent="0.2">
      <c r="A3" s="280" t="s">
        <v>139</v>
      </c>
      <c r="B3" s="445"/>
      <c r="C3" s="281" t="s">
        <v>140</v>
      </c>
      <c r="D3" s="290" t="str">
        <f>IF(COUNTA(日勤!D3:D52)-COUNTBLANK(日勤!D3:D52)=1,日勤!D3,"")</f>
        <v/>
      </c>
      <c r="E3" s="291" t="str">
        <f>IF(COUNTA(日勤!E3:E52)-COUNTBLANK(日勤!E3:E52)=1,日勤!E3,"")</f>
        <v/>
      </c>
      <c r="F3" s="292" t="str">
        <f>IF(COUNTA(日勤!F3:F52)-COUNTBLANK(日勤!F3:F52)=1,日勤!F3,"")</f>
        <v/>
      </c>
      <c r="G3" s="292" t="str">
        <f>IF(COUNTA(日勤!G3:G52)-COUNTBLANK(日勤!G3:G52)=1,日勤!G3,"")</f>
        <v/>
      </c>
      <c r="H3" s="293" t="str">
        <f>IF(COUNTA(日勤!H3:H52)-COUNTBLANK(日勤!H3:H52)=1,日勤!H3,"")</f>
        <v/>
      </c>
      <c r="I3" s="293" t="str">
        <f>IF(COUNTA(日勤!I3:I52)-COUNTBLANK(日勤!I3:I52)=1,日勤!I3,"")</f>
        <v>菅野</v>
      </c>
      <c r="J3" s="293" t="str">
        <f>IF(COUNTA(日勤!J3:J52)-COUNTBLANK(日勤!J3:J52)=1,日勤!J3,"")</f>
        <v/>
      </c>
      <c r="K3" s="293" t="str">
        <f>IF(COUNTA(日勤!K3:K52)-COUNTBLANK(日勤!K3:K52)=1,日勤!K3,"")</f>
        <v/>
      </c>
      <c r="L3" s="293" t="str">
        <f>IF(COUNTA(日勤!L3:L52)-COUNTBLANK(日勤!L3:L52)=1,日勤!L3,"")</f>
        <v/>
      </c>
      <c r="M3" s="293" t="str">
        <f>IF(COUNTA(日勤!M3:M52)-COUNTBLANK(日勤!M3:M52)=1,日勤!M3,"")</f>
        <v/>
      </c>
      <c r="N3" s="293" t="str">
        <f>IF(COUNTA(日勤!N3:N52)-COUNTBLANK(日勤!N3:N52)=1,日勤!N3,"")</f>
        <v/>
      </c>
      <c r="O3" s="293" t="str">
        <f>IF(COUNTA(日勤!O3:O52)-COUNTBLANK(日勤!O3:O52)=1,日勤!O3,"")</f>
        <v/>
      </c>
      <c r="P3" s="293" t="str">
        <f>IF(COUNTA(日勤!P3:P52)-COUNTBLANK(日勤!P3:P52)=1,日勤!P3,"")</f>
        <v>澤野</v>
      </c>
      <c r="Q3" s="293" t="str">
        <f>IF(COUNTA(日勤!Q3:Q52)-COUNTBLANK(日勤!Q3:Q52)=1,日勤!Q3,"")</f>
        <v/>
      </c>
      <c r="R3" s="293" t="str">
        <f>IF(COUNTA(日勤!R3:R52)-COUNTBLANK(日勤!R3:R52)=1,日勤!R3,"")</f>
        <v/>
      </c>
      <c r="S3" s="293" t="str">
        <f>IF(COUNTA(日勤!S3:S52)-COUNTBLANK(日勤!S3:S52)=1,日勤!S3,"")</f>
        <v/>
      </c>
      <c r="T3" s="293" t="str">
        <f>IF(COUNTA(日勤!T3:T52)-COUNTBLANK(日勤!T3:T52)=1,日勤!T3,"")</f>
        <v/>
      </c>
      <c r="U3" s="293" t="str">
        <f>IF(COUNTA(日勤!U3:U52)-COUNTBLANK(日勤!U3:U52)=1,日勤!U3,"")</f>
        <v/>
      </c>
      <c r="V3" s="293" t="str">
        <f>IF(COUNTA(日勤!V3:V52)-COUNTBLANK(日勤!V3:V52)=1,日勤!V3,"")</f>
        <v/>
      </c>
      <c r="W3" s="293" t="str">
        <f>IF(COUNTA(日勤!W3:W52)-COUNTBLANK(日勤!W3:W52)=1,日勤!W3,"")</f>
        <v>樫田</v>
      </c>
      <c r="X3" s="293" t="str">
        <f>IF(COUNTA(日勤!X3:X52)-COUNTBLANK(日勤!X3:X52)=1,日勤!X3,"")</f>
        <v/>
      </c>
      <c r="Y3" s="293" t="str">
        <f>IF(COUNTA(日勤!Y3:Y52)-COUNTBLANK(日勤!Y3:Y52)=1,日勤!Y3,"")</f>
        <v/>
      </c>
      <c r="Z3" s="293" t="str">
        <f>IF(COUNTA(日勤!Z3:Z52)-COUNTBLANK(日勤!Z3:Z52)=1,日勤!Z3,"")</f>
        <v/>
      </c>
      <c r="AA3" s="293" t="str">
        <f>IF(COUNTA(日勤!AA3:AA52)-COUNTBLANK(日勤!AA3:AA52)=1,日勤!AA3,"")</f>
        <v/>
      </c>
      <c r="AB3" s="293" t="str">
        <f>IF(COUNTA(日勤!AB3:AB52)-COUNTBLANK(日勤!AB3:AB52)=1,日勤!AB3,"")</f>
        <v/>
      </c>
      <c r="AC3" s="293" t="str">
        <f>IF(COUNTA(日勤!AC3:AC52)-COUNTBLANK(日勤!AC3:AC52)=1,日勤!AC3,"")</f>
        <v/>
      </c>
      <c r="AD3" s="293" t="str">
        <f>IF(COUNTA(日勤!AD3:AD52)-COUNTBLANK(日勤!AD3:AD52)=1,日勤!AD3,"")</f>
        <v>平田恵</v>
      </c>
      <c r="AE3" s="293" t="str">
        <f>IF(COUNTA(日勤!AE3:AE52)-COUNTBLANK(日勤!AE3:AE52)=1,日勤!AE3,"")</f>
        <v/>
      </c>
      <c r="AF3" s="293" t="str">
        <f>IF(COUNTA(日勤!AF3:AF52)-COUNTBLANK(日勤!AF3:AF52)=1,日勤!AF3,"")</f>
        <v/>
      </c>
      <c r="AG3" s="293" t="str">
        <f>IF(COUNTA(日勤!AG3:AG52)-COUNTBLANK(日勤!AG3:AG52)=1,日勤!AG3,"")</f>
        <v/>
      </c>
      <c r="AH3" s="299" t="str">
        <f>IF(COUNTA(日勤!AH3:AH52)-COUNTBLANK(日勤!AH3:AH52)=1,日勤!AH3,"")</f>
        <v/>
      </c>
    </row>
    <row r="4" spans="1:34" x14ac:dyDescent="0.2">
      <c r="A4" s="280" t="s">
        <v>141</v>
      </c>
      <c r="B4" s="445"/>
      <c r="C4" s="282" t="s">
        <v>143</v>
      </c>
      <c r="D4" s="290" t="str">
        <f>当!D3</f>
        <v>西郡</v>
      </c>
      <c r="E4" s="291" t="str">
        <f>当!E3</f>
        <v>加藤</v>
      </c>
      <c r="F4" s="291" t="str">
        <f>当!F3</f>
        <v>長田</v>
      </c>
      <c r="G4" s="291" t="str">
        <f>当!G3</f>
        <v>袋</v>
      </c>
      <c r="H4" s="291" t="str">
        <f>当!H3</f>
        <v>南</v>
      </c>
      <c r="I4" s="291" t="str">
        <f>当!I3</f>
        <v>大橋</v>
      </c>
      <c r="J4" s="291" t="str">
        <f>当!J3</f>
        <v>庵</v>
      </c>
      <c r="K4" s="291" t="str">
        <f>当!K3</f>
        <v>平田恵</v>
      </c>
      <c r="L4" s="291" t="str">
        <f>当!L3</f>
        <v>林</v>
      </c>
      <c r="M4" s="291" t="str">
        <f>当!M3</f>
        <v>山本</v>
      </c>
      <c r="N4" s="291" t="str">
        <f>当!N3</f>
        <v>大橋</v>
      </c>
      <c r="O4" s="291" t="str">
        <f>当!O3</f>
        <v>庵</v>
      </c>
      <c r="P4" s="291" t="str">
        <f>当!P3</f>
        <v>山田</v>
      </c>
      <c r="Q4" s="291" t="str">
        <f>当!Q3</f>
        <v>澤野</v>
      </c>
      <c r="R4" s="291" t="str">
        <f>当!R3</f>
        <v>小川</v>
      </c>
      <c r="S4" s="291" t="str">
        <f>当!S3</f>
        <v>佐藤</v>
      </c>
      <c r="T4" s="291" t="str">
        <f>当!T3</f>
        <v>袋</v>
      </c>
      <c r="U4" s="291" t="str">
        <f>当!U3</f>
        <v>田村</v>
      </c>
      <c r="V4" s="291" t="str">
        <f>当!V3</f>
        <v>澤野</v>
      </c>
      <c r="W4" s="291" t="str">
        <f>当!W3</f>
        <v>諸田</v>
      </c>
      <c r="X4" s="291" t="str">
        <f>当!X3</f>
        <v>長田</v>
      </c>
      <c r="Y4" s="291" t="str">
        <f>当!Y3</f>
        <v>南</v>
      </c>
      <c r="Z4" s="291" t="str">
        <f>当!Z3</f>
        <v>山本</v>
      </c>
      <c r="AA4" s="291" t="str">
        <f>当!AA3</f>
        <v>加藤</v>
      </c>
      <c r="AB4" s="291" t="str">
        <f>当!AB3</f>
        <v>大橋</v>
      </c>
      <c r="AC4" s="291" t="str">
        <f>当!AC3</f>
        <v>樫田</v>
      </c>
      <c r="AD4" s="291" t="str">
        <f>当!AD3</f>
        <v>山田</v>
      </c>
      <c r="AE4" s="291" t="str">
        <f>当!AE3</f>
        <v>小川</v>
      </c>
      <c r="AF4" s="291" t="str">
        <f>当!AF3</f>
        <v>平田恵</v>
      </c>
      <c r="AG4" s="291" t="str">
        <f>当!AG3</f>
        <v>林</v>
      </c>
      <c r="AH4" s="300" t="str">
        <f>当!AH3</f>
        <v/>
      </c>
    </row>
    <row r="5" spans="1:34" x14ac:dyDescent="0.2">
      <c r="A5" s="283"/>
      <c r="B5" s="446"/>
      <c r="C5" s="284" t="s">
        <v>142</v>
      </c>
      <c r="D5" s="294" t="str">
        <f>当!D4</f>
        <v>諸田</v>
      </c>
      <c r="E5" s="295" t="str">
        <f>当!E4</f>
        <v>薬司</v>
      </c>
      <c r="F5" s="295" t="str">
        <f>当!F4</f>
        <v>別所</v>
      </c>
      <c r="G5" s="295" t="str">
        <f>当!G4</f>
        <v/>
      </c>
      <c r="H5" s="295" t="str">
        <f>当!H4</f>
        <v>田村</v>
      </c>
      <c r="I5" s="295" t="str">
        <f>当!I4</f>
        <v>福知</v>
      </c>
      <c r="J5" s="295" t="str">
        <f>当!J4</f>
        <v>坂下</v>
      </c>
      <c r="K5" s="295" t="str">
        <f>当!K4</f>
        <v>雨池</v>
      </c>
      <c r="L5" s="295" t="str">
        <f>当!L4</f>
        <v>佐藤</v>
      </c>
      <c r="M5" s="295" t="str">
        <f>当!M4</f>
        <v>田村</v>
      </c>
      <c r="N5" s="295" t="str">
        <f>当!N4</f>
        <v>樫田</v>
      </c>
      <c r="O5" s="295" t="str">
        <f>当!O4</f>
        <v>菅野</v>
      </c>
      <c r="P5" s="295" t="str">
        <f>当!P4</f>
        <v>別所</v>
      </c>
      <c r="Q5" s="295" t="str">
        <f>当!Q4</f>
        <v>加藤</v>
      </c>
      <c r="R5" s="295" t="str">
        <f>当!R4</f>
        <v>西郡</v>
      </c>
      <c r="S5" s="295" t="str">
        <f>当!S4</f>
        <v>薬司</v>
      </c>
      <c r="T5" s="295" t="str">
        <f>当!T4</f>
        <v>菅野</v>
      </c>
      <c r="U5" s="295" t="str">
        <f>当!U4</f>
        <v>坂下</v>
      </c>
      <c r="V5" s="295" t="str">
        <f>当!V4</f>
        <v>別所</v>
      </c>
      <c r="W5" s="295" t="str">
        <f>当!W4</f>
        <v>雨池</v>
      </c>
      <c r="X5" s="295" t="str">
        <f>当!X4</f>
        <v>庵</v>
      </c>
      <c r="Y5" s="295" t="str">
        <f>当!Y4</f>
        <v>袋</v>
      </c>
      <c r="Z5" s="295" t="str">
        <f>当!Z4</f>
        <v>西郡</v>
      </c>
      <c r="AA5" s="295" t="str">
        <f>当!AA4</f>
        <v/>
      </c>
      <c r="AB5" s="295" t="str">
        <f>当!AB4</f>
        <v>福知</v>
      </c>
      <c r="AC5" s="295" t="str">
        <f>当!AC4</f>
        <v>雨池</v>
      </c>
      <c r="AD5" s="295" t="str">
        <f>当!AD4</f>
        <v>佐藤</v>
      </c>
      <c r="AE5" s="295" t="str">
        <f>当!AE4</f>
        <v>別所</v>
      </c>
      <c r="AF5" s="295" t="str">
        <f>当!AF4</f>
        <v>田村</v>
      </c>
      <c r="AG5" s="295" t="str">
        <f>当!AG4</f>
        <v>西郡</v>
      </c>
      <c r="AH5" s="301" t="str">
        <f>当!AH4</f>
        <v/>
      </c>
    </row>
  </sheetData>
  <sheetProtection sheet="1" objects="1" scenarios="1" selectLockedCells="1"/>
  <mergeCells count="1">
    <mergeCell ref="B2:B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70C0"/>
  </sheetPr>
  <dimension ref="A1:H2001"/>
  <sheetViews>
    <sheetView workbookViewId="0">
      <pane ySplit="1" topLeftCell="A113" activePane="bottomLeft" state="frozen"/>
      <selection activeCell="AG11" sqref="AG11"/>
      <selection pane="bottomLeft" activeCell="E6" sqref="E6"/>
    </sheetView>
  </sheetViews>
  <sheetFormatPr defaultRowHeight="13" x14ac:dyDescent="0.2"/>
  <cols>
    <col min="3" max="3" width="20.54296875" customWidth="1"/>
    <col min="7" max="8" width="17.453125" customWidth="1"/>
  </cols>
  <sheetData>
    <row r="1" spans="1:8" x14ac:dyDescent="0.2">
      <c r="A1" t="s">
        <v>0</v>
      </c>
      <c r="B1" t="s">
        <v>0</v>
      </c>
      <c r="C1" t="s">
        <v>1</v>
      </c>
      <c r="D1" t="s">
        <v>40</v>
      </c>
      <c r="E1" t="s">
        <v>41</v>
      </c>
      <c r="F1" t="s">
        <v>42</v>
      </c>
      <c r="G1" t="s">
        <v>5</v>
      </c>
      <c r="H1" t="s">
        <v>6</v>
      </c>
    </row>
    <row r="2" spans="1:8" x14ac:dyDescent="0.2">
      <c r="A2">
        <v>51774</v>
      </c>
      <c r="B2" t="s">
        <v>12</v>
      </c>
      <c r="C2" s="313">
        <v>45627</v>
      </c>
      <c r="D2">
        <v>0</v>
      </c>
      <c r="E2">
        <v>0</v>
      </c>
      <c r="F2">
        <v>0</v>
      </c>
      <c r="G2" t="s">
        <v>7</v>
      </c>
      <c r="H2" t="s">
        <v>7</v>
      </c>
    </row>
    <row r="3" spans="1:8" x14ac:dyDescent="0.2">
      <c r="A3">
        <v>51774</v>
      </c>
      <c r="B3" t="s">
        <v>12</v>
      </c>
      <c r="C3" s="313">
        <v>45628</v>
      </c>
      <c r="D3">
        <v>0</v>
      </c>
      <c r="E3">
        <v>0</v>
      </c>
      <c r="F3">
        <v>0</v>
      </c>
      <c r="G3" t="s">
        <v>7</v>
      </c>
      <c r="H3" t="s">
        <v>7</v>
      </c>
    </row>
    <row r="4" spans="1:8" x14ac:dyDescent="0.2">
      <c r="A4">
        <v>51774</v>
      </c>
      <c r="B4" t="s">
        <v>12</v>
      </c>
      <c r="C4" s="313">
        <v>45629</v>
      </c>
      <c r="D4">
        <v>0</v>
      </c>
      <c r="E4">
        <v>0</v>
      </c>
      <c r="F4">
        <v>0</v>
      </c>
      <c r="G4" t="s">
        <v>7</v>
      </c>
      <c r="H4" t="s">
        <v>7</v>
      </c>
    </row>
    <row r="5" spans="1:8" x14ac:dyDescent="0.2">
      <c r="A5">
        <v>51774</v>
      </c>
      <c r="B5" t="s">
        <v>12</v>
      </c>
      <c r="C5" s="313">
        <v>45630</v>
      </c>
      <c r="D5">
        <v>0</v>
      </c>
      <c r="E5">
        <v>0</v>
      </c>
      <c r="F5">
        <v>0</v>
      </c>
      <c r="G5" t="s">
        <v>7</v>
      </c>
      <c r="H5" t="s">
        <v>7</v>
      </c>
    </row>
    <row r="6" spans="1:8" x14ac:dyDescent="0.2">
      <c r="A6">
        <v>51774</v>
      </c>
      <c r="B6" t="s">
        <v>12</v>
      </c>
      <c r="C6" s="313">
        <v>45631</v>
      </c>
      <c r="D6">
        <v>0</v>
      </c>
      <c r="E6">
        <v>0</v>
      </c>
      <c r="F6">
        <v>0</v>
      </c>
      <c r="G6" t="s">
        <v>7</v>
      </c>
      <c r="H6" t="s">
        <v>7</v>
      </c>
    </row>
    <row r="7" spans="1:8" x14ac:dyDescent="0.2">
      <c r="A7">
        <v>51774</v>
      </c>
      <c r="B7" t="s">
        <v>12</v>
      </c>
      <c r="C7" s="313">
        <v>45632</v>
      </c>
      <c r="D7">
        <v>0</v>
      </c>
      <c r="E7">
        <v>0</v>
      </c>
      <c r="F7">
        <v>0</v>
      </c>
      <c r="G7" t="s">
        <v>7</v>
      </c>
      <c r="H7" t="s">
        <v>7</v>
      </c>
    </row>
    <row r="8" spans="1:8" x14ac:dyDescent="0.2">
      <c r="A8">
        <v>51774</v>
      </c>
      <c r="B8" t="s">
        <v>12</v>
      </c>
      <c r="C8" s="313">
        <v>45633</v>
      </c>
      <c r="D8">
        <v>0</v>
      </c>
      <c r="E8">
        <v>0</v>
      </c>
      <c r="F8">
        <v>0</v>
      </c>
      <c r="G8" t="s">
        <v>7</v>
      </c>
      <c r="H8" t="s">
        <v>7</v>
      </c>
    </row>
    <row r="9" spans="1:8" x14ac:dyDescent="0.2">
      <c r="A9">
        <v>51774</v>
      </c>
      <c r="B9" t="s">
        <v>12</v>
      </c>
      <c r="C9" s="313">
        <v>45634</v>
      </c>
      <c r="D9">
        <v>0</v>
      </c>
      <c r="E9">
        <v>0</v>
      </c>
      <c r="F9">
        <v>0</v>
      </c>
      <c r="G9" t="s">
        <v>7</v>
      </c>
      <c r="H9" t="s">
        <v>7</v>
      </c>
    </row>
    <row r="10" spans="1:8" x14ac:dyDescent="0.2">
      <c r="A10">
        <v>51774</v>
      </c>
      <c r="B10" t="s">
        <v>12</v>
      </c>
      <c r="C10" s="313">
        <v>45635</v>
      </c>
      <c r="D10">
        <v>0</v>
      </c>
      <c r="E10">
        <v>0</v>
      </c>
      <c r="F10">
        <v>0</v>
      </c>
      <c r="G10" t="s">
        <v>7</v>
      </c>
      <c r="H10" t="s">
        <v>7</v>
      </c>
    </row>
    <row r="11" spans="1:8" x14ac:dyDescent="0.2">
      <c r="A11">
        <v>51774</v>
      </c>
      <c r="B11" t="s">
        <v>12</v>
      </c>
      <c r="C11" s="313">
        <v>45636</v>
      </c>
      <c r="D11">
        <v>0</v>
      </c>
      <c r="E11">
        <v>0</v>
      </c>
      <c r="F11">
        <v>0</v>
      </c>
      <c r="G11" t="s">
        <v>7</v>
      </c>
      <c r="H11" t="s">
        <v>7</v>
      </c>
    </row>
    <row r="12" spans="1:8" x14ac:dyDescent="0.2">
      <c r="A12">
        <v>51774</v>
      </c>
      <c r="B12" t="s">
        <v>12</v>
      </c>
      <c r="C12" s="313">
        <v>45637</v>
      </c>
      <c r="D12">
        <v>0</v>
      </c>
      <c r="E12">
        <v>0</v>
      </c>
      <c r="F12">
        <v>0</v>
      </c>
      <c r="G12" t="s">
        <v>7</v>
      </c>
      <c r="H12" t="s">
        <v>7</v>
      </c>
    </row>
    <row r="13" spans="1:8" x14ac:dyDescent="0.2">
      <c r="A13">
        <v>51774</v>
      </c>
      <c r="B13" t="s">
        <v>12</v>
      </c>
      <c r="C13" s="313">
        <v>45638</v>
      </c>
      <c r="D13">
        <v>0</v>
      </c>
      <c r="E13">
        <v>0</v>
      </c>
      <c r="F13">
        <v>0</v>
      </c>
      <c r="G13" t="s">
        <v>7</v>
      </c>
      <c r="H13" t="s">
        <v>7</v>
      </c>
    </row>
    <row r="14" spans="1:8" x14ac:dyDescent="0.2">
      <c r="A14">
        <v>51774</v>
      </c>
      <c r="B14" t="s">
        <v>12</v>
      </c>
      <c r="C14" s="313">
        <v>45639</v>
      </c>
      <c r="D14">
        <v>0</v>
      </c>
      <c r="E14">
        <v>0</v>
      </c>
      <c r="F14">
        <v>0</v>
      </c>
      <c r="G14" t="s">
        <v>7</v>
      </c>
      <c r="H14" t="s">
        <v>7</v>
      </c>
    </row>
    <row r="15" spans="1:8" x14ac:dyDescent="0.2">
      <c r="A15">
        <v>51774</v>
      </c>
      <c r="B15" t="s">
        <v>12</v>
      </c>
      <c r="C15" s="313">
        <v>45640</v>
      </c>
      <c r="D15">
        <v>0</v>
      </c>
      <c r="E15">
        <v>0</v>
      </c>
      <c r="F15">
        <v>0</v>
      </c>
      <c r="G15" t="s">
        <v>7</v>
      </c>
      <c r="H15" t="s">
        <v>7</v>
      </c>
    </row>
    <row r="16" spans="1:8" x14ac:dyDescent="0.2">
      <c r="A16">
        <v>51774</v>
      </c>
      <c r="B16" t="s">
        <v>12</v>
      </c>
      <c r="C16" s="313">
        <v>45641</v>
      </c>
      <c r="D16">
        <v>0</v>
      </c>
      <c r="E16">
        <v>0</v>
      </c>
      <c r="F16">
        <v>0</v>
      </c>
      <c r="G16" t="s">
        <v>7</v>
      </c>
      <c r="H16" t="s">
        <v>7</v>
      </c>
    </row>
    <row r="17" spans="1:8" x14ac:dyDescent="0.2">
      <c r="A17">
        <v>51774</v>
      </c>
      <c r="B17" t="s">
        <v>12</v>
      </c>
      <c r="C17" s="313">
        <v>45642</v>
      </c>
      <c r="D17">
        <v>0</v>
      </c>
      <c r="E17">
        <v>0</v>
      </c>
      <c r="F17">
        <v>0</v>
      </c>
      <c r="G17" t="s">
        <v>7</v>
      </c>
      <c r="H17" t="s">
        <v>7</v>
      </c>
    </row>
    <row r="18" spans="1:8" x14ac:dyDescent="0.2">
      <c r="A18">
        <v>51774</v>
      </c>
      <c r="B18" t="s">
        <v>12</v>
      </c>
      <c r="C18" s="313">
        <v>45643</v>
      </c>
      <c r="D18">
        <v>0</v>
      </c>
      <c r="E18">
        <v>0</v>
      </c>
      <c r="F18">
        <v>0</v>
      </c>
      <c r="G18" t="s">
        <v>7</v>
      </c>
      <c r="H18" t="s">
        <v>7</v>
      </c>
    </row>
    <row r="19" spans="1:8" x14ac:dyDescent="0.2">
      <c r="A19">
        <v>51774</v>
      </c>
      <c r="B19" t="s">
        <v>12</v>
      </c>
      <c r="C19" s="313">
        <v>45644</v>
      </c>
      <c r="D19">
        <v>0</v>
      </c>
      <c r="E19">
        <v>0</v>
      </c>
      <c r="F19">
        <v>0</v>
      </c>
      <c r="G19" t="s">
        <v>7</v>
      </c>
      <c r="H19" t="s">
        <v>7</v>
      </c>
    </row>
    <row r="20" spans="1:8" x14ac:dyDescent="0.2">
      <c r="A20">
        <v>51774</v>
      </c>
      <c r="B20" t="s">
        <v>12</v>
      </c>
      <c r="C20" s="313">
        <v>45645</v>
      </c>
      <c r="D20">
        <v>0</v>
      </c>
      <c r="E20">
        <v>0</v>
      </c>
      <c r="F20">
        <v>0</v>
      </c>
      <c r="G20" t="s">
        <v>7</v>
      </c>
      <c r="H20" t="s">
        <v>7</v>
      </c>
    </row>
    <row r="21" spans="1:8" x14ac:dyDescent="0.2">
      <c r="A21">
        <v>51774</v>
      </c>
      <c r="B21" t="s">
        <v>12</v>
      </c>
      <c r="C21" s="313">
        <v>45646</v>
      </c>
      <c r="D21">
        <v>0</v>
      </c>
      <c r="E21">
        <v>0</v>
      </c>
      <c r="F21">
        <v>0</v>
      </c>
      <c r="G21" t="s">
        <v>7</v>
      </c>
      <c r="H21" t="s">
        <v>7</v>
      </c>
    </row>
    <row r="22" spans="1:8" x14ac:dyDescent="0.2">
      <c r="A22">
        <v>51774</v>
      </c>
      <c r="B22" t="s">
        <v>12</v>
      </c>
      <c r="C22" s="313">
        <v>45647</v>
      </c>
      <c r="D22">
        <v>0</v>
      </c>
      <c r="E22">
        <v>0</v>
      </c>
      <c r="F22">
        <v>0</v>
      </c>
      <c r="G22" t="s">
        <v>7</v>
      </c>
      <c r="H22" t="s">
        <v>7</v>
      </c>
    </row>
    <row r="23" spans="1:8" x14ac:dyDescent="0.2">
      <c r="A23">
        <v>51774</v>
      </c>
      <c r="B23" t="s">
        <v>12</v>
      </c>
      <c r="C23" s="313">
        <v>45648</v>
      </c>
      <c r="D23">
        <v>0</v>
      </c>
      <c r="E23">
        <v>0</v>
      </c>
      <c r="F23">
        <v>0</v>
      </c>
      <c r="G23" t="s">
        <v>7</v>
      </c>
      <c r="H23" t="s">
        <v>7</v>
      </c>
    </row>
    <row r="24" spans="1:8" x14ac:dyDescent="0.2">
      <c r="A24">
        <v>51774</v>
      </c>
      <c r="B24" t="s">
        <v>12</v>
      </c>
      <c r="C24" s="313">
        <v>45649</v>
      </c>
      <c r="D24">
        <v>0</v>
      </c>
      <c r="E24">
        <v>0</v>
      </c>
      <c r="F24">
        <v>0</v>
      </c>
      <c r="G24" t="s">
        <v>7</v>
      </c>
      <c r="H24" t="s">
        <v>7</v>
      </c>
    </row>
    <row r="25" spans="1:8" x14ac:dyDescent="0.2">
      <c r="A25">
        <v>51774</v>
      </c>
      <c r="B25" t="s">
        <v>12</v>
      </c>
      <c r="C25" s="313">
        <v>45650</v>
      </c>
      <c r="D25">
        <v>0</v>
      </c>
      <c r="E25">
        <v>0</v>
      </c>
      <c r="F25">
        <v>0</v>
      </c>
      <c r="G25" t="s">
        <v>7</v>
      </c>
      <c r="H25" t="s">
        <v>7</v>
      </c>
    </row>
    <row r="26" spans="1:8" x14ac:dyDescent="0.2">
      <c r="A26">
        <v>51774</v>
      </c>
      <c r="B26" t="s">
        <v>12</v>
      </c>
      <c r="C26" s="313">
        <v>45651</v>
      </c>
      <c r="D26">
        <v>0</v>
      </c>
      <c r="E26">
        <v>0</v>
      </c>
      <c r="F26">
        <v>0</v>
      </c>
      <c r="G26" t="s">
        <v>7</v>
      </c>
      <c r="H26" t="s">
        <v>7</v>
      </c>
    </row>
    <row r="27" spans="1:8" x14ac:dyDescent="0.2">
      <c r="A27">
        <v>51774</v>
      </c>
      <c r="B27" t="s">
        <v>12</v>
      </c>
      <c r="C27" s="313">
        <v>45652</v>
      </c>
      <c r="D27">
        <v>0</v>
      </c>
      <c r="E27">
        <v>0</v>
      </c>
      <c r="F27">
        <v>0</v>
      </c>
      <c r="G27" t="s">
        <v>7</v>
      </c>
      <c r="H27" t="s">
        <v>7</v>
      </c>
    </row>
    <row r="28" spans="1:8" x14ac:dyDescent="0.2">
      <c r="A28">
        <v>51774</v>
      </c>
      <c r="B28" t="s">
        <v>12</v>
      </c>
      <c r="C28" s="313">
        <v>45653</v>
      </c>
      <c r="D28">
        <v>0</v>
      </c>
      <c r="E28">
        <v>0</v>
      </c>
      <c r="F28">
        <v>0</v>
      </c>
      <c r="G28" t="s">
        <v>7</v>
      </c>
      <c r="H28" t="s">
        <v>7</v>
      </c>
    </row>
    <row r="29" spans="1:8" x14ac:dyDescent="0.2">
      <c r="A29">
        <v>51774</v>
      </c>
      <c r="B29" t="s">
        <v>12</v>
      </c>
      <c r="C29" s="313">
        <v>45654</v>
      </c>
      <c r="D29">
        <v>0</v>
      </c>
      <c r="E29">
        <v>0</v>
      </c>
      <c r="F29">
        <v>0</v>
      </c>
      <c r="G29" t="s">
        <v>7</v>
      </c>
      <c r="H29" t="s">
        <v>7</v>
      </c>
    </row>
    <row r="30" spans="1:8" x14ac:dyDescent="0.2">
      <c r="A30">
        <v>51774</v>
      </c>
      <c r="B30" t="s">
        <v>12</v>
      </c>
      <c r="C30" s="313">
        <v>45655</v>
      </c>
      <c r="D30">
        <v>0</v>
      </c>
      <c r="E30">
        <v>0</v>
      </c>
      <c r="F30">
        <v>0</v>
      </c>
      <c r="G30" t="s">
        <v>7</v>
      </c>
      <c r="H30" t="s">
        <v>7</v>
      </c>
    </row>
    <row r="31" spans="1:8" x14ac:dyDescent="0.2">
      <c r="A31">
        <v>51774</v>
      </c>
      <c r="B31" t="s">
        <v>12</v>
      </c>
      <c r="C31" s="313">
        <v>45656</v>
      </c>
      <c r="D31">
        <v>0</v>
      </c>
      <c r="E31">
        <v>0</v>
      </c>
      <c r="F31">
        <v>0</v>
      </c>
      <c r="G31" t="s">
        <v>7</v>
      </c>
      <c r="H31" t="s">
        <v>7</v>
      </c>
    </row>
    <row r="32" spans="1:8" x14ac:dyDescent="0.2">
      <c r="A32">
        <v>51774</v>
      </c>
      <c r="B32" t="s">
        <v>12</v>
      </c>
      <c r="C32" s="313">
        <v>45657</v>
      </c>
      <c r="D32">
        <v>0</v>
      </c>
      <c r="E32">
        <v>0</v>
      </c>
      <c r="F32">
        <v>0</v>
      </c>
      <c r="G32" t="s">
        <v>7</v>
      </c>
      <c r="H32" t="s">
        <v>7</v>
      </c>
    </row>
    <row r="33" spans="1:8" x14ac:dyDescent="0.2">
      <c r="A33">
        <v>35665</v>
      </c>
      <c r="B33" t="s">
        <v>11</v>
      </c>
      <c r="C33" s="313">
        <v>45627</v>
      </c>
      <c r="D33">
        <v>0</v>
      </c>
      <c r="E33">
        <v>0</v>
      </c>
      <c r="F33">
        <v>0</v>
      </c>
      <c r="G33" t="s">
        <v>7</v>
      </c>
      <c r="H33" t="s">
        <v>7</v>
      </c>
    </row>
    <row r="34" spans="1:8" x14ac:dyDescent="0.2">
      <c r="A34">
        <v>35665</v>
      </c>
      <c r="B34" t="s">
        <v>11</v>
      </c>
      <c r="C34" s="313">
        <v>45628</v>
      </c>
      <c r="D34">
        <v>0</v>
      </c>
      <c r="E34">
        <v>0</v>
      </c>
      <c r="F34">
        <v>0</v>
      </c>
      <c r="G34" t="s">
        <v>7</v>
      </c>
      <c r="H34" t="s">
        <v>7</v>
      </c>
    </row>
    <row r="35" spans="1:8" x14ac:dyDescent="0.2">
      <c r="A35">
        <v>35665</v>
      </c>
      <c r="B35" t="s">
        <v>11</v>
      </c>
      <c r="C35" s="313">
        <v>45629</v>
      </c>
      <c r="D35">
        <v>0</v>
      </c>
      <c r="E35">
        <v>0</v>
      </c>
      <c r="F35">
        <v>0</v>
      </c>
      <c r="G35" t="s">
        <v>7</v>
      </c>
      <c r="H35" t="s">
        <v>7</v>
      </c>
    </row>
    <row r="36" spans="1:8" x14ac:dyDescent="0.2">
      <c r="A36">
        <v>35665</v>
      </c>
      <c r="B36" t="s">
        <v>11</v>
      </c>
      <c r="C36" s="313">
        <v>45630</v>
      </c>
      <c r="D36">
        <v>0</v>
      </c>
      <c r="E36">
        <v>0</v>
      </c>
      <c r="F36">
        <v>0</v>
      </c>
      <c r="G36" t="s">
        <v>7</v>
      </c>
      <c r="H36" t="s">
        <v>7</v>
      </c>
    </row>
    <row r="37" spans="1:8" x14ac:dyDescent="0.2">
      <c r="A37">
        <v>35665</v>
      </c>
      <c r="B37" t="s">
        <v>11</v>
      </c>
      <c r="C37" s="313">
        <v>45631</v>
      </c>
      <c r="D37">
        <v>0</v>
      </c>
      <c r="E37">
        <v>0</v>
      </c>
      <c r="F37">
        <v>0</v>
      </c>
      <c r="G37" t="s">
        <v>7</v>
      </c>
      <c r="H37" t="s">
        <v>7</v>
      </c>
    </row>
    <row r="38" spans="1:8" x14ac:dyDescent="0.2">
      <c r="A38">
        <v>35665</v>
      </c>
      <c r="B38" t="s">
        <v>11</v>
      </c>
      <c r="C38" s="313">
        <v>45632</v>
      </c>
      <c r="D38">
        <v>0</v>
      </c>
      <c r="E38">
        <v>0</v>
      </c>
      <c r="F38">
        <v>0</v>
      </c>
      <c r="G38" t="s">
        <v>7</v>
      </c>
      <c r="H38" t="s">
        <v>7</v>
      </c>
    </row>
    <row r="39" spans="1:8" x14ac:dyDescent="0.2">
      <c r="A39">
        <v>35665</v>
      </c>
      <c r="B39" t="s">
        <v>11</v>
      </c>
      <c r="C39" s="313">
        <v>45633</v>
      </c>
      <c r="D39">
        <v>0</v>
      </c>
      <c r="E39">
        <v>0</v>
      </c>
      <c r="F39">
        <v>0</v>
      </c>
      <c r="G39" t="s">
        <v>7</v>
      </c>
      <c r="H39" t="s">
        <v>7</v>
      </c>
    </row>
    <row r="40" spans="1:8" x14ac:dyDescent="0.2">
      <c r="A40">
        <v>35665</v>
      </c>
      <c r="B40" t="s">
        <v>11</v>
      </c>
      <c r="C40" s="313">
        <v>45634</v>
      </c>
      <c r="D40">
        <v>0</v>
      </c>
      <c r="E40">
        <v>0</v>
      </c>
      <c r="F40">
        <v>0</v>
      </c>
      <c r="G40" t="s">
        <v>7</v>
      </c>
      <c r="H40" t="s">
        <v>7</v>
      </c>
    </row>
    <row r="41" spans="1:8" x14ac:dyDescent="0.2">
      <c r="A41">
        <v>35665</v>
      </c>
      <c r="B41" t="s">
        <v>11</v>
      </c>
      <c r="C41" s="313">
        <v>45635</v>
      </c>
      <c r="D41">
        <v>0</v>
      </c>
      <c r="E41">
        <v>0</v>
      </c>
      <c r="F41">
        <v>0</v>
      </c>
      <c r="G41" t="s">
        <v>7</v>
      </c>
      <c r="H41" t="s">
        <v>7</v>
      </c>
    </row>
    <row r="42" spans="1:8" x14ac:dyDescent="0.2">
      <c r="A42">
        <v>35665</v>
      </c>
      <c r="B42" t="s">
        <v>11</v>
      </c>
      <c r="C42" s="313">
        <v>45636</v>
      </c>
      <c r="D42">
        <v>0</v>
      </c>
      <c r="E42">
        <v>0</v>
      </c>
      <c r="F42">
        <v>0</v>
      </c>
      <c r="G42" t="s">
        <v>7</v>
      </c>
      <c r="H42" t="s">
        <v>7</v>
      </c>
    </row>
    <row r="43" spans="1:8" x14ac:dyDescent="0.2">
      <c r="A43">
        <v>35665</v>
      </c>
      <c r="B43" t="s">
        <v>11</v>
      </c>
      <c r="C43" s="313">
        <v>45637</v>
      </c>
      <c r="D43">
        <v>0</v>
      </c>
      <c r="E43">
        <v>0</v>
      </c>
      <c r="F43">
        <v>0</v>
      </c>
      <c r="G43" t="s">
        <v>7</v>
      </c>
      <c r="H43" t="s">
        <v>7</v>
      </c>
    </row>
    <row r="44" spans="1:8" x14ac:dyDescent="0.2">
      <c r="A44">
        <v>35665</v>
      </c>
      <c r="B44" t="s">
        <v>11</v>
      </c>
      <c r="C44" s="313">
        <v>45638</v>
      </c>
      <c r="D44">
        <v>0</v>
      </c>
      <c r="E44">
        <v>0</v>
      </c>
      <c r="F44">
        <v>0</v>
      </c>
      <c r="G44" t="s">
        <v>7</v>
      </c>
      <c r="H44" t="s">
        <v>7</v>
      </c>
    </row>
    <row r="45" spans="1:8" x14ac:dyDescent="0.2">
      <c r="A45">
        <v>35665</v>
      </c>
      <c r="B45" t="s">
        <v>11</v>
      </c>
      <c r="C45" s="313">
        <v>45639</v>
      </c>
      <c r="D45">
        <v>0</v>
      </c>
      <c r="E45">
        <v>0</v>
      </c>
      <c r="F45">
        <v>0</v>
      </c>
      <c r="G45" t="s">
        <v>7</v>
      </c>
      <c r="H45" t="s">
        <v>7</v>
      </c>
    </row>
    <row r="46" spans="1:8" x14ac:dyDescent="0.2">
      <c r="A46">
        <v>35665</v>
      </c>
      <c r="B46" t="s">
        <v>11</v>
      </c>
      <c r="C46" s="313">
        <v>45640</v>
      </c>
      <c r="D46">
        <v>0</v>
      </c>
      <c r="E46">
        <v>0</v>
      </c>
      <c r="F46">
        <v>0</v>
      </c>
      <c r="G46" t="s">
        <v>7</v>
      </c>
      <c r="H46" t="s">
        <v>7</v>
      </c>
    </row>
    <row r="47" spans="1:8" x14ac:dyDescent="0.2">
      <c r="A47">
        <v>35665</v>
      </c>
      <c r="B47" t="s">
        <v>11</v>
      </c>
      <c r="C47" s="313">
        <v>45641</v>
      </c>
      <c r="D47">
        <v>0</v>
      </c>
      <c r="E47">
        <v>0</v>
      </c>
      <c r="F47">
        <v>0</v>
      </c>
      <c r="G47" t="s">
        <v>7</v>
      </c>
      <c r="H47" t="s">
        <v>7</v>
      </c>
    </row>
    <row r="48" spans="1:8" x14ac:dyDescent="0.2">
      <c r="A48">
        <v>35665</v>
      </c>
      <c r="B48" t="s">
        <v>11</v>
      </c>
      <c r="C48" s="313">
        <v>45642</v>
      </c>
      <c r="D48">
        <v>0</v>
      </c>
      <c r="E48">
        <v>0</v>
      </c>
      <c r="F48">
        <v>0</v>
      </c>
      <c r="G48" t="s">
        <v>7</v>
      </c>
      <c r="H48" t="s">
        <v>7</v>
      </c>
    </row>
    <row r="49" spans="1:8" x14ac:dyDescent="0.2">
      <c r="A49">
        <v>35665</v>
      </c>
      <c r="B49" t="s">
        <v>11</v>
      </c>
      <c r="C49" s="313">
        <v>45643</v>
      </c>
      <c r="D49">
        <v>0</v>
      </c>
      <c r="E49">
        <v>0</v>
      </c>
      <c r="F49">
        <v>0</v>
      </c>
      <c r="G49" t="s">
        <v>7</v>
      </c>
      <c r="H49" t="s">
        <v>7</v>
      </c>
    </row>
    <row r="50" spans="1:8" x14ac:dyDescent="0.2">
      <c r="A50">
        <v>35665</v>
      </c>
      <c r="B50" t="s">
        <v>11</v>
      </c>
      <c r="C50" s="313">
        <v>45644</v>
      </c>
      <c r="D50">
        <v>0</v>
      </c>
      <c r="E50">
        <v>0</v>
      </c>
      <c r="F50">
        <v>0</v>
      </c>
      <c r="G50" t="s">
        <v>7</v>
      </c>
      <c r="H50" t="s">
        <v>7</v>
      </c>
    </row>
    <row r="51" spans="1:8" x14ac:dyDescent="0.2">
      <c r="A51">
        <v>35665</v>
      </c>
      <c r="B51" t="s">
        <v>11</v>
      </c>
      <c r="C51" s="313">
        <v>45645</v>
      </c>
      <c r="D51">
        <v>0</v>
      </c>
      <c r="E51">
        <v>0</v>
      </c>
      <c r="F51">
        <v>0</v>
      </c>
      <c r="G51" t="s">
        <v>7</v>
      </c>
      <c r="H51" t="s">
        <v>7</v>
      </c>
    </row>
    <row r="52" spans="1:8" x14ac:dyDescent="0.2">
      <c r="A52">
        <v>35665</v>
      </c>
      <c r="B52" t="s">
        <v>11</v>
      </c>
      <c r="C52" s="313">
        <v>45646</v>
      </c>
      <c r="D52">
        <v>0</v>
      </c>
      <c r="E52">
        <v>0</v>
      </c>
      <c r="F52">
        <v>0</v>
      </c>
      <c r="G52" t="s">
        <v>7</v>
      </c>
      <c r="H52" t="s">
        <v>7</v>
      </c>
    </row>
    <row r="53" spans="1:8" x14ac:dyDescent="0.2">
      <c r="A53">
        <v>35665</v>
      </c>
      <c r="B53" t="s">
        <v>11</v>
      </c>
      <c r="C53" s="313">
        <v>45647</v>
      </c>
      <c r="D53">
        <v>0</v>
      </c>
      <c r="E53">
        <v>0</v>
      </c>
      <c r="F53">
        <v>0</v>
      </c>
      <c r="G53" t="s">
        <v>7</v>
      </c>
      <c r="H53" t="s">
        <v>7</v>
      </c>
    </row>
    <row r="54" spans="1:8" x14ac:dyDescent="0.2">
      <c r="A54">
        <v>35665</v>
      </c>
      <c r="B54" t="s">
        <v>11</v>
      </c>
      <c r="C54" s="313">
        <v>45648</v>
      </c>
      <c r="D54">
        <v>0</v>
      </c>
      <c r="E54">
        <v>0</v>
      </c>
      <c r="F54">
        <v>0</v>
      </c>
      <c r="G54" t="s">
        <v>7</v>
      </c>
      <c r="H54" t="s">
        <v>7</v>
      </c>
    </row>
    <row r="55" spans="1:8" x14ac:dyDescent="0.2">
      <c r="A55">
        <v>35665</v>
      </c>
      <c r="B55" t="s">
        <v>11</v>
      </c>
      <c r="C55" s="313">
        <v>45649</v>
      </c>
      <c r="D55">
        <v>0</v>
      </c>
      <c r="E55">
        <v>0</v>
      </c>
      <c r="F55">
        <v>0</v>
      </c>
      <c r="G55" t="s">
        <v>7</v>
      </c>
      <c r="H55" t="s">
        <v>7</v>
      </c>
    </row>
    <row r="56" spans="1:8" x14ac:dyDescent="0.2">
      <c r="A56">
        <v>35665</v>
      </c>
      <c r="B56" t="s">
        <v>11</v>
      </c>
      <c r="C56" s="313">
        <v>45650</v>
      </c>
      <c r="D56">
        <v>0</v>
      </c>
      <c r="E56">
        <v>0</v>
      </c>
      <c r="F56">
        <v>0</v>
      </c>
      <c r="G56" t="s">
        <v>7</v>
      </c>
      <c r="H56" t="s">
        <v>7</v>
      </c>
    </row>
    <row r="57" spans="1:8" x14ac:dyDescent="0.2">
      <c r="A57">
        <v>35665</v>
      </c>
      <c r="B57" t="s">
        <v>11</v>
      </c>
      <c r="C57" s="313">
        <v>45651</v>
      </c>
      <c r="D57">
        <v>0</v>
      </c>
      <c r="E57">
        <v>0</v>
      </c>
      <c r="F57">
        <v>0</v>
      </c>
      <c r="G57" t="s">
        <v>7</v>
      </c>
      <c r="H57" t="s">
        <v>7</v>
      </c>
    </row>
    <row r="58" spans="1:8" x14ac:dyDescent="0.2">
      <c r="A58">
        <v>35665</v>
      </c>
      <c r="B58" t="s">
        <v>11</v>
      </c>
      <c r="C58" s="313">
        <v>45652</v>
      </c>
      <c r="D58">
        <v>0</v>
      </c>
      <c r="E58">
        <v>0</v>
      </c>
      <c r="F58">
        <v>0</v>
      </c>
      <c r="G58" t="s">
        <v>7</v>
      </c>
      <c r="H58" t="s">
        <v>7</v>
      </c>
    </row>
    <row r="59" spans="1:8" x14ac:dyDescent="0.2">
      <c r="A59">
        <v>35665</v>
      </c>
      <c r="B59" t="s">
        <v>11</v>
      </c>
      <c r="C59" s="313">
        <v>45653</v>
      </c>
      <c r="D59">
        <v>0</v>
      </c>
      <c r="E59">
        <v>0</v>
      </c>
      <c r="F59">
        <v>0</v>
      </c>
      <c r="G59" t="s">
        <v>7</v>
      </c>
      <c r="H59" t="s">
        <v>7</v>
      </c>
    </row>
    <row r="60" spans="1:8" x14ac:dyDescent="0.2">
      <c r="A60">
        <v>35665</v>
      </c>
      <c r="B60" t="s">
        <v>11</v>
      </c>
      <c r="C60" s="313">
        <v>45654</v>
      </c>
      <c r="D60">
        <v>0</v>
      </c>
      <c r="E60">
        <v>0</v>
      </c>
      <c r="F60">
        <v>0</v>
      </c>
      <c r="G60" t="s">
        <v>7</v>
      </c>
      <c r="H60" t="s">
        <v>7</v>
      </c>
    </row>
    <row r="61" spans="1:8" x14ac:dyDescent="0.2">
      <c r="A61">
        <v>35665</v>
      </c>
      <c r="B61" t="s">
        <v>11</v>
      </c>
      <c r="C61" s="313">
        <v>45655</v>
      </c>
      <c r="D61">
        <v>0</v>
      </c>
      <c r="E61">
        <v>0</v>
      </c>
      <c r="F61">
        <v>0</v>
      </c>
      <c r="G61" t="s">
        <v>7</v>
      </c>
      <c r="H61" t="s">
        <v>7</v>
      </c>
    </row>
    <row r="62" spans="1:8" x14ac:dyDescent="0.2">
      <c r="A62">
        <v>35665</v>
      </c>
      <c r="B62" t="s">
        <v>11</v>
      </c>
      <c r="C62" s="313">
        <v>45656</v>
      </c>
      <c r="D62">
        <v>0</v>
      </c>
      <c r="E62">
        <v>0</v>
      </c>
      <c r="F62">
        <v>0</v>
      </c>
      <c r="G62" t="s">
        <v>7</v>
      </c>
      <c r="H62" t="s">
        <v>7</v>
      </c>
    </row>
    <row r="63" spans="1:8" x14ac:dyDescent="0.2">
      <c r="A63">
        <v>35665</v>
      </c>
      <c r="B63" t="s">
        <v>11</v>
      </c>
      <c r="C63" s="313">
        <v>45657</v>
      </c>
      <c r="D63">
        <v>0</v>
      </c>
      <c r="E63">
        <v>0</v>
      </c>
      <c r="F63">
        <v>0</v>
      </c>
      <c r="G63" t="s">
        <v>7</v>
      </c>
      <c r="H63" t="s">
        <v>7</v>
      </c>
    </row>
    <row r="64" spans="1:8" x14ac:dyDescent="0.2">
      <c r="A64">
        <v>62993</v>
      </c>
      <c r="B64" t="s">
        <v>24</v>
      </c>
      <c r="C64" s="313">
        <v>45627</v>
      </c>
      <c r="D64">
        <v>0</v>
      </c>
      <c r="E64">
        <v>0</v>
      </c>
      <c r="F64">
        <v>0</v>
      </c>
      <c r="G64" t="s">
        <v>7</v>
      </c>
      <c r="H64" t="s">
        <v>7</v>
      </c>
    </row>
    <row r="65" spans="1:8" x14ac:dyDescent="0.2">
      <c r="A65">
        <v>62993</v>
      </c>
      <c r="B65" t="s">
        <v>24</v>
      </c>
      <c r="C65" s="313">
        <v>45628</v>
      </c>
      <c r="D65">
        <v>0</v>
      </c>
      <c r="E65">
        <v>0</v>
      </c>
      <c r="F65">
        <v>0</v>
      </c>
      <c r="G65" t="s">
        <v>7</v>
      </c>
      <c r="H65" t="s">
        <v>7</v>
      </c>
    </row>
    <row r="66" spans="1:8" x14ac:dyDescent="0.2">
      <c r="A66">
        <v>62993</v>
      </c>
      <c r="B66" t="s">
        <v>24</v>
      </c>
      <c r="C66" s="313">
        <v>45629</v>
      </c>
      <c r="D66">
        <v>0</v>
      </c>
      <c r="E66">
        <v>0</v>
      </c>
      <c r="F66">
        <v>0</v>
      </c>
      <c r="G66" t="s">
        <v>7</v>
      </c>
      <c r="H66" t="s">
        <v>7</v>
      </c>
    </row>
    <row r="67" spans="1:8" x14ac:dyDescent="0.2">
      <c r="A67">
        <v>62993</v>
      </c>
      <c r="B67" t="s">
        <v>24</v>
      </c>
      <c r="C67" s="313">
        <v>45630</v>
      </c>
      <c r="D67">
        <v>0</v>
      </c>
      <c r="E67">
        <v>0</v>
      </c>
      <c r="F67">
        <v>0</v>
      </c>
      <c r="G67" t="s">
        <v>7</v>
      </c>
      <c r="H67" t="s">
        <v>7</v>
      </c>
    </row>
    <row r="68" spans="1:8" x14ac:dyDescent="0.2">
      <c r="A68">
        <v>62993</v>
      </c>
      <c r="B68" t="s">
        <v>24</v>
      </c>
      <c r="C68" s="313">
        <v>45631</v>
      </c>
      <c r="D68">
        <v>0</v>
      </c>
      <c r="E68">
        <v>0</v>
      </c>
      <c r="F68">
        <v>0</v>
      </c>
      <c r="G68" t="s">
        <v>7</v>
      </c>
      <c r="H68" t="s">
        <v>7</v>
      </c>
    </row>
    <row r="69" spans="1:8" x14ac:dyDescent="0.2">
      <c r="A69">
        <v>62993</v>
      </c>
      <c r="B69" t="s">
        <v>24</v>
      </c>
      <c r="C69" s="313">
        <v>45632</v>
      </c>
      <c r="D69">
        <v>0</v>
      </c>
      <c r="E69">
        <v>0</v>
      </c>
      <c r="F69">
        <v>0</v>
      </c>
      <c r="G69" t="s">
        <v>7</v>
      </c>
      <c r="H69" t="s">
        <v>7</v>
      </c>
    </row>
    <row r="70" spans="1:8" x14ac:dyDescent="0.2">
      <c r="A70">
        <v>62993</v>
      </c>
      <c r="B70" t="s">
        <v>24</v>
      </c>
      <c r="C70" s="313">
        <v>45633</v>
      </c>
      <c r="D70">
        <v>0</v>
      </c>
      <c r="E70">
        <v>0</v>
      </c>
      <c r="F70">
        <v>0</v>
      </c>
      <c r="G70" t="s">
        <v>7</v>
      </c>
      <c r="H70" t="s">
        <v>7</v>
      </c>
    </row>
    <row r="71" spans="1:8" x14ac:dyDescent="0.2">
      <c r="A71">
        <v>62993</v>
      </c>
      <c r="B71" t="s">
        <v>24</v>
      </c>
      <c r="C71" s="313">
        <v>45634</v>
      </c>
      <c r="D71">
        <v>0</v>
      </c>
      <c r="E71">
        <v>0</v>
      </c>
      <c r="F71">
        <v>0</v>
      </c>
      <c r="G71" t="s">
        <v>7</v>
      </c>
      <c r="H71" t="s">
        <v>7</v>
      </c>
    </row>
    <row r="72" spans="1:8" x14ac:dyDescent="0.2">
      <c r="A72">
        <v>62993</v>
      </c>
      <c r="B72" t="s">
        <v>24</v>
      </c>
      <c r="C72" s="313">
        <v>45635</v>
      </c>
      <c r="D72">
        <v>0</v>
      </c>
      <c r="E72">
        <v>0</v>
      </c>
      <c r="F72">
        <v>0</v>
      </c>
      <c r="G72" t="s">
        <v>7</v>
      </c>
      <c r="H72" t="s">
        <v>7</v>
      </c>
    </row>
    <row r="73" spans="1:8" x14ac:dyDescent="0.2">
      <c r="A73">
        <v>62993</v>
      </c>
      <c r="B73" t="s">
        <v>24</v>
      </c>
      <c r="C73" s="313">
        <v>45636</v>
      </c>
      <c r="D73">
        <v>0</v>
      </c>
      <c r="E73">
        <v>0</v>
      </c>
      <c r="F73">
        <v>0</v>
      </c>
      <c r="G73" t="s">
        <v>7</v>
      </c>
      <c r="H73" t="s">
        <v>7</v>
      </c>
    </row>
    <row r="74" spans="1:8" x14ac:dyDescent="0.2">
      <c r="A74">
        <v>62993</v>
      </c>
      <c r="B74" t="s">
        <v>24</v>
      </c>
      <c r="C74" s="313">
        <v>45637</v>
      </c>
      <c r="D74">
        <v>0</v>
      </c>
      <c r="E74">
        <v>0</v>
      </c>
      <c r="F74">
        <v>0</v>
      </c>
      <c r="G74" t="s">
        <v>7</v>
      </c>
      <c r="H74" t="s">
        <v>7</v>
      </c>
    </row>
    <row r="75" spans="1:8" x14ac:dyDescent="0.2">
      <c r="A75">
        <v>62993</v>
      </c>
      <c r="B75" t="s">
        <v>24</v>
      </c>
      <c r="C75" s="313">
        <v>45638</v>
      </c>
      <c r="D75">
        <v>0</v>
      </c>
      <c r="E75">
        <v>0</v>
      </c>
      <c r="F75">
        <v>0</v>
      </c>
      <c r="G75" t="s">
        <v>7</v>
      </c>
      <c r="H75" t="s">
        <v>7</v>
      </c>
    </row>
    <row r="76" spans="1:8" x14ac:dyDescent="0.2">
      <c r="A76">
        <v>62993</v>
      </c>
      <c r="B76" t="s">
        <v>24</v>
      </c>
      <c r="C76" s="313">
        <v>45639</v>
      </c>
      <c r="D76">
        <v>0</v>
      </c>
      <c r="E76">
        <v>0</v>
      </c>
      <c r="F76">
        <v>0</v>
      </c>
      <c r="G76" t="s">
        <v>7</v>
      </c>
      <c r="H76" t="s">
        <v>7</v>
      </c>
    </row>
    <row r="77" spans="1:8" x14ac:dyDescent="0.2">
      <c r="A77">
        <v>62993</v>
      </c>
      <c r="B77" t="s">
        <v>24</v>
      </c>
      <c r="C77" s="313">
        <v>45640</v>
      </c>
      <c r="D77">
        <v>0</v>
      </c>
      <c r="E77">
        <v>0</v>
      </c>
      <c r="F77">
        <v>0</v>
      </c>
      <c r="G77" t="s">
        <v>7</v>
      </c>
      <c r="H77" t="s">
        <v>7</v>
      </c>
    </row>
    <row r="78" spans="1:8" x14ac:dyDescent="0.2">
      <c r="A78">
        <v>62993</v>
      </c>
      <c r="B78" t="s">
        <v>24</v>
      </c>
      <c r="C78" s="313">
        <v>45641</v>
      </c>
      <c r="D78">
        <v>0</v>
      </c>
      <c r="E78">
        <v>0</v>
      </c>
      <c r="F78">
        <v>0</v>
      </c>
      <c r="G78" t="s">
        <v>7</v>
      </c>
      <c r="H78" t="s">
        <v>7</v>
      </c>
    </row>
    <row r="79" spans="1:8" x14ac:dyDescent="0.2">
      <c r="A79">
        <v>62993</v>
      </c>
      <c r="B79" t="s">
        <v>24</v>
      </c>
      <c r="C79" s="313">
        <v>45642</v>
      </c>
      <c r="D79">
        <v>0</v>
      </c>
      <c r="E79">
        <v>0</v>
      </c>
      <c r="F79">
        <v>0</v>
      </c>
      <c r="G79" t="s">
        <v>7</v>
      </c>
      <c r="H79" t="s">
        <v>7</v>
      </c>
    </row>
    <row r="80" spans="1:8" x14ac:dyDescent="0.2">
      <c r="A80">
        <v>62993</v>
      </c>
      <c r="B80" t="s">
        <v>24</v>
      </c>
      <c r="C80" s="313">
        <v>45643</v>
      </c>
      <c r="D80">
        <v>0</v>
      </c>
      <c r="E80">
        <v>0</v>
      </c>
      <c r="F80">
        <v>0</v>
      </c>
      <c r="G80" t="s">
        <v>7</v>
      </c>
      <c r="H80" t="s">
        <v>7</v>
      </c>
    </row>
    <row r="81" spans="1:8" x14ac:dyDescent="0.2">
      <c r="A81">
        <v>62993</v>
      </c>
      <c r="B81" t="s">
        <v>24</v>
      </c>
      <c r="C81" s="313">
        <v>45644</v>
      </c>
      <c r="D81">
        <v>0</v>
      </c>
      <c r="E81">
        <v>0</v>
      </c>
      <c r="F81">
        <v>0</v>
      </c>
      <c r="G81" t="s">
        <v>7</v>
      </c>
      <c r="H81" t="s">
        <v>7</v>
      </c>
    </row>
    <row r="82" spans="1:8" x14ac:dyDescent="0.2">
      <c r="A82">
        <v>62993</v>
      </c>
      <c r="B82" t="s">
        <v>24</v>
      </c>
      <c r="C82" s="313">
        <v>45645</v>
      </c>
      <c r="D82">
        <v>0</v>
      </c>
      <c r="E82">
        <v>0</v>
      </c>
      <c r="F82">
        <v>0</v>
      </c>
      <c r="G82" t="s">
        <v>7</v>
      </c>
      <c r="H82" t="s">
        <v>7</v>
      </c>
    </row>
    <row r="83" spans="1:8" x14ac:dyDescent="0.2">
      <c r="A83">
        <v>62993</v>
      </c>
      <c r="B83" t="s">
        <v>24</v>
      </c>
      <c r="C83" s="313">
        <v>45646</v>
      </c>
      <c r="D83">
        <v>0</v>
      </c>
      <c r="E83">
        <v>0</v>
      </c>
      <c r="F83">
        <v>0</v>
      </c>
      <c r="G83" t="s">
        <v>7</v>
      </c>
      <c r="H83" t="s">
        <v>7</v>
      </c>
    </row>
    <row r="84" spans="1:8" x14ac:dyDescent="0.2">
      <c r="A84">
        <v>62993</v>
      </c>
      <c r="B84" t="s">
        <v>24</v>
      </c>
      <c r="C84" s="313">
        <v>45647</v>
      </c>
      <c r="D84">
        <v>0</v>
      </c>
      <c r="E84">
        <v>0</v>
      </c>
      <c r="F84">
        <v>0</v>
      </c>
      <c r="G84" t="s">
        <v>7</v>
      </c>
      <c r="H84" t="s">
        <v>7</v>
      </c>
    </row>
    <row r="85" spans="1:8" x14ac:dyDescent="0.2">
      <c r="A85">
        <v>62993</v>
      </c>
      <c r="B85" t="s">
        <v>24</v>
      </c>
      <c r="C85" s="313">
        <v>45648</v>
      </c>
      <c r="D85">
        <v>0</v>
      </c>
      <c r="E85">
        <v>0</v>
      </c>
      <c r="F85">
        <v>0</v>
      </c>
      <c r="G85" t="s">
        <v>7</v>
      </c>
      <c r="H85" t="s">
        <v>7</v>
      </c>
    </row>
    <row r="86" spans="1:8" x14ac:dyDescent="0.2">
      <c r="A86">
        <v>62993</v>
      </c>
      <c r="B86" t="s">
        <v>24</v>
      </c>
      <c r="C86" s="313">
        <v>45649</v>
      </c>
      <c r="D86">
        <v>0</v>
      </c>
      <c r="E86">
        <v>0</v>
      </c>
      <c r="F86">
        <v>0</v>
      </c>
      <c r="G86" t="s">
        <v>7</v>
      </c>
      <c r="H86" t="s">
        <v>7</v>
      </c>
    </row>
    <row r="87" spans="1:8" x14ac:dyDescent="0.2">
      <c r="A87">
        <v>62993</v>
      </c>
      <c r="B87" t="s">
        <v>24</v>
      </c>
      <c r="C87" s="313">
        <v>45650</v>
      </c>
      <c r="D87">
        <v>0</v>
      </c>
      <c r="E87">
        <v>0</v>
      </c>
      <c r="F87">
        <v>0</v>
      </c>
      <c r="G87" t="s">
        <v>7</v>
      </c>
      <c r="H87" t="s">
        <v>7</v>
      </c>
    </row>
    <row r="88" spans="1:8" x14ac:dyDescent="0.2">
      <c r="A88">
        <v>62993</v>
      </c>
      <c r="B88" t="s">
        <v>24</v>
      </c>
      <c r="C88" s="313">
        <v>45651</v>
      </c>
      <c r="D88">
        <v>0</v>
      </c>
      <c r="E88">
        <v>0</v>
      </c>
      <c r="F88">
        <v>0</v>
      </c>
      <c r="G88" t="s">
        <v>7</v>
      </c>
      <c r="H88" t="s">
        <v>7</v>
      </c>
    </row>
    <row r="89" spans="1:8" x14ac:dyDescent="0.2">
      <c r="A89">
        <v>62993</v>
      </c>
      <c r="B89" t="s">
        <v>24</v>
      </c>
      <c r="C89" s="313">
        <v>45652</v>
      </c>
      <c r="D89">
        <v>0</v>
      </c>
      <c r="E89">
        <v>0</v>
      </c>
      <c r="F89">
        <v>0</v>
      </c>
      <c r="G89" t="s">
        <v>7</v>
      </c>
      <c r="H89" t="s">
        <v>7</v>
      </c>
    </row>
    <row r="90" spans="1:8" x14ac:dyDescent="0.2">
      <c r="A90">
        <v>62993</v>
      </c>
      <c r="B90" t="s">
        <v>24</v>
      </c>
      <c r="C90" s="313">
        <v>45653</v>
      </c>
      <c r="D90">
        <v>0</v>
      </c>
      <c r="E90">
        <v>0</v>
      </c>
      <c r="F90">
        <v>0</v>
      </c>
      <c r="G90" t="s">
        <v>7</v>
      </c>
      <c r="H90" t="s">
        <v>7</v>
      </c>
    </row>
    <row r="91" spans="1:8" x14ac:dyDescent="0.2">
      <c r="A91">
        <v>62993</v>
      </c>
      <c r="B91" t="s">
        <v>24</v>
      </c>
      <c r="C91" s="313">
        <v>45654</v>
      </c>
      <c r="D91">
        <v>0</v>
      </c>
      <c r="E91">
        <v>0</v>
      </c>
      <c r="F91">
        <v>0</v>
      </c>
      <c r="G91" t="s">
        <v>7</v>
      </c>
      <c r="H91" t="s">
        <v>7</v>
      </c>
    </row>
    <row r="92" spans="1:8" x14ac:dyDescent="0.2">
      <c r="A92">
        <v>62993</v>
      </c>
      <c r="B92" t="s">
        <v>24</v>
      </c>
      <c r="C92" s="313">
        <v>45655</v>
      </c>
      <c r="D92">
        <v>0</v>
      </c>
      <c r="E92">
        <v>0</v>
      </c>
      <c r="F92">
        <v>0</v>
      </c>
      <c r="G92" t="s">
        <v>7</v>
      </c>
      <c r="H92" t="s">
        <v>7</v>
      </c>
    </row>
    <row r="93" spans="1:8" x14ac:dyDescent="0.2">
      <c r="A93">
        <v>62993</v>
      </c>
      <c r="B93" t="s">
        <v>24</v>
      </c>
      <c r="C93" s="313">
        <v>45656</v>
      </c>
      <c r="D93">
        <v>0</v>
      </c>
      <c r="E93">
        <v>0</v>
      </c>
      <c r="F93">
        <v>0</v>
      </c>
      <c r="G93" t="s">
        <v>7</v>
      </c>
      <c r="H93" t="s">
        <v>7</v>
      </c>
    </row>
    <row r="94" spans="1:8" x14ac:dyDescent="0.2">
      <c r="A94">
        <v>62993</v>
      </c>
      <c r="B94" t="s">
        <v>24</v>
      </c>
      <c r="C94" s="313">
        <v>45657</v>
      </c>
      <c r="D94">
        <v>0</v>
      </c>
      <c r="E94">
        <v>0</v>
      </c>
      <c r="F94">
        <v>0</v>
      </c>
      <c r="G94" t="s">
        <v>7</v>
      </c>
      <c r="H94" t="s">
        <v>7</v>
      </c>
    </row>
    <row r="95" spans="1:8" x14ac:dyDescent="0.2">
      <c r="A95">
        <v>88014</v>
      </c>
      <c r="B95" t="s">
        <v>25</v>
      </c>
      <c r="C95" s="313">
        <v>45627</v>
      </c>
      <c r="D95">
        <v>0</v>
      </c>
      <c r="E95">
        <v>0</v>
      </c>
      <c r="F95">
        <v>0</v>
      </c>
      <c r="G95" t="s">
        <v>7</v>
      </c>
      <c r="H95" t="s">
        <v>7</v>
      </c>
    </row>
    <row r="96" spans="1:8" x14ac:dyDescent="0.2">
      <c r="A96">
        <v>88014</v>
      </c>
      <c r="B96" t="s">
        <v>25</v>
      </c>
      <c r="C96" s="313">
        <v>45628</v>
      </c>
      <c r="D96">
        <v>0</v>
      </c>
      <c r="E96">
        <v>0</v>
      </c>
      <c r="F96">
        <v>0</v>
      </c>
      <c r="G96" t="s">
        <v>7</v>
      </c>
      <c r="H96" t="s">
        <v>7</v>
      </c>
    </row>
    <row r="97" spans="1:8" x14ac:dyDescent="0.2">
      <c r="A97">
        <v>88014</v>
      </c>
      <c r="B97" t="s">
        <v>25</v>
      </c>
      <c r="C97" s="313">
        <v>45629</v>
      </c>
      <c r="D97">
        <v>0</v>
      </c>
      <c r="E97">
        <v>0</v>
      </c>
      <c r="F97">
        <v>0</v>
      </c>
      <c r="G97" t="s">
        <v>7</v>
      </c>
      <c r="H97" t="s">
        <v>7</v>
      </c>
    </row>
    <row r="98" spans="1:8" x14ac:dyDescent="0.2">
      <c r="A98">
        <v>88014</v>
      </c>
      <c r="B98" t="s">
        <v>25</v>
      </c>
      <c r="C98" s="313">
        <v>45630</v>
      </c>
      <c r="D98">
        <v>0</v>
      </c>
      <c r="E98">
        <v>0</v>
      </c>
      <c r="F98">
        <v>0</v>
      </c>
      <c r="G98" t="s">
        <v>7</v>
      </c>
      <c r="H98" t="s">
        <v>7</v>
      </c>
    </row>
    <row r="99" spans="1:8" x14ac:dyDescent="0.2">
      <c r="A99">
        <v>88014</v>
      </c>
      <c r="B99" t="s">
        <v>25</v>
      </c>
      <c r="C99" s="313">
        <v>45631</v>
      </c>
      <c r="D99">
        <v>0</v>
      </c>
      <c r="E99">
        <v>0</v>
      </c>
      <c r="F99">
        <v>0</v>
      </c>
      <c r="G99" t="s">
        <v>7</v>
      </c>
      <c r="H99" t="s">
        <v>7</v>
      </c>
    </row>
    <row r="100" spans="1:8" x14ac:dyDescent="0.2">
      <c r="A100">
        <v>88014</v>
      </c>
      <c r="B100" t="s">
        <v>25</v>
      </c>
      <c r="C100" s="313">
        <v>45632</v>
      </c>
      <c r="D100">
        <v>0</v>
      </c>
      <c r="E100">
        <v>0</v>
      </c>
      <c r="F100">
        <v>0</v>
      </c>
      <c r="G100" t="s">
        <v>7</v>
      </c>
      <c r="H100" t="s">
        <v>7</v>
      </c>
    </row>
    <row r="101" spans="1:8" x14ac:dyDescent="0.2">
      <c r="A101">
        <v>88014</v>
      </c>
      <c r="B101" t="s">
        <v>25</v>
      </c>
      <c r="C101" s="313">
        <v>45633</v>
      </c>
      <c r="D101">
        <v>0</v>
      </c>
      <c r="E101">
        <v>0</v>
      </c>
      <c r="F101">
        <v>0</v>
      </c>
      <c r="G101" t="s">
        <v>7</v>
      </c>
      <c r="H101" t="s">
        <v>7</v>
      </c>
    </row>
    <row r="102" spans="1:8" x14ac:dyDescent="0.2">
      <c r="A102">
        <v>88014</v>
      </c>
      <c r="B102" t="s">
        <v>25</v>
      </c>
      <c r="C102" s="313">
        <v>45634</v>
      </c>
      <c r="D102">
        <v>0</v>
      </c>
      <c r="E102">
        <v>0</v>
      </c>
      <c r="F102">
        <v>0</v>
      </c>
      <c r="G102" t="s">
        <v>7</v>
      </c>
      <c r="H102" t="s">
        <v>7</v>
      </c>
    </row>
    <row r="103" spans="1:8" x14ac:dyDescent="0.2">
      <c r="A103">
        <v>88014</v>
      </c>
      <c r="B103" t="s">
        <v>25</v>
      </c>
      <c r="C103" s="313">
        <v>45635</v>
      </c>
      <c r="D103">
        <v>0</v>
      </c>
      <c r="E103">
        <v>0</v>
      </c>
      <c r="F103">
        <v>0</v>
      </c>
      <c r="G103" t="s">
        <v>7</v>
      </c>
      <c r="H103" t="s">
        <v>7</v>
      </c>
    </row>
    <row r="104" spans="1:8" x14ac:dyDescent="0.2">
      <c r="A104">
        <v>88014</v>
      </c>
      <c r="B104" t="s">
        <v>25</v>
      </c>
      <c r="C104" s="313">
        <v>45636</v>
      </c>
      <c r="D104">
        <v>0</v>
      </c>
      <c r="E104">
        <v>0</v>
      </c>
      <c r="F104">
        <v>0</v>
      </c>
      <c r="G104" t="s">
        <v>7</v>
      </c>
      <c r="H104" t="s">
        <v>7</v>
      </c>
    </row>
    <row r="105" spans="1:8" x14ac:dyDescent="0.2">
      <c r="A105">
        <v>88014</v>
      </c>
      <c r="B105" t="s">
        <v>25</v>
      </c>
      <c r="C105" s="313">
        <v>45637</v>
      </c>
      <c r="D105">
        <v>0</v>
      </c>
      <c r="E105">
        <v>0</v>
      </c>
      <c r="F105">
        <v>0</v>
      </c>
      <c r="G105" t="s">
        <v>7</v>
      </c>
      <c r="H105" t="s">
        <v>7</v>
      </c>
    </row>
    <row r="106" spans="1:8" x14ac:dyDescent="0.2">
      <c r="A106">
        <v>88014</v>
      </c>
      <c r="B106" t="s">
        <v>25</v>
      </c>
      <c r="C106" s="313">
        <v>45638</v>
      </c>
      <c r="D106">
        <v>0</v>
      </c>
      <c r="E106">
        <v>0</v>
      </c>
      <c r="F106">
        <v>0</v>
      </c>
      <c r="G106" t="s">
        <v>7</v>
      </c>
      <c r="H106" t="s">
        <v>7</v>
      </c>
    </row>
    <row r="107" spans="1:8" x14ac:dyDescent="0.2">
      <c r="A107">
        <v>88014</v>
      </c>
      <c r="B107" t="s">
        <v>25</v>
      </c>
      <c r="C107" s="313">
        <v>45639</v>
      </c>
      <c r="D107">
        <v>0</v>
      </c>
      <c r="E107">
        <v>0</v>
      </c>
      <c r="F107">
        <v>0</v>
      </c>
      <c r="G107" t="s">
        <v>7</v>
      </c>
      <c r="H107" t="s">
        <v>7</v>
      </c>
    </row>
    <row r="108" spans="1:8" x14ac:dyDescent="0.2">
      <c r="A108">
        <v>88014</v>
      </c>
      <c r="B108" t="s">
        <v>25</v>
      </c>
      <c r="C108" s="313">
        <v>45640</v>
      </c>
      <c r="D108">
        <v>0</v>
      </c>
      <c r="E108">
        <v>0</v>
      </c>
      <c r="F108">
        <v>0</v>
      </c>
      <c r="G108" t="s">
        <v>7</v>
      </c>
      <c r="H108" t="s">
        <v>7</v>
      </c>
    </row>
    <row r="109" spans="1:8" x14ac:dyDescent="0.2">
      <c r="A109">
        <v>88014</v>
      </c>
      <c r="B109" t="s">
        <v>25</v>
      </c>
      <c r="C109" s="313">
        <v>45641</v>
      </c>
      <c r="D109">
        <v>0</v>
      </c>
      <c r="E109">
        <v>0</v>
      </c>
      <c r="F109">
        <v>0</v>
      </c>
      <c r="G109" t="s">
        <v>7</v>
      </c>
      <c r="H109" t="s">
        <v>7</v>
      </c>
    </row>
    <row r="110" spans="1:8" x14ac:dyDescent="0.2">
      <c r="A110">
        <v>88014</v>
      </c>
      <c r="B110" t="s">
        <v>25</v>
      </c>
      <c r="C110" s="313">
        <v>45642</v>
      </c>
      <c r="D110">
        <v>0</v>
      </c>
      <c r="E110">
        <v>0</v>
      </c>
      <c r="F110">
        <v>0</v>
      </c>
      <c r="G110" t="s">
        <v>7</v>
      </c>
      <c r="H110" t="s">
        <v>7</v>
      </c>
    </row>
    <row r="111" spans="1:8" x14ac:dyDescent="0.2">
      <c r="A111">
        <v>88014</v>
      </c>
      <c r="B111" t="s">
        <v>25</v>
      </c>
      <c r="C111" s="313">
        <v>45643</v>
      </c>
      <c r="D111">
        <v>0</v>
      </c>
      <c r="E111">
        <v>0</v>
      </c>
      <c r="F111">
        <v>0</v>
      </c>
      <c r="G111" t="s">
        <v>7</v>
      </c>
      <c r="H111" t="s">
        <v>7</v>
      </c>
    </row>
    <row r="112" spans="1:8" x14ac:dyDescent="0.2">
      <c r="A112">
        <v>88014</v>
      </c>
      <c r="B112" t="s">
        <v>25</v>
      </c>
      <c r="C112" s="313">
        <v>45644</v>
      </c>
      <c r="D112">
        <v>0</v>
      </c>
      <c r="E112">
        <v>0</v>
      </c>
      <c r="F112">
        <v>0</v>
      </c>
      <c r="G112" t="s">
        <v>7</v>
      </c>
      <c r="H112" t="s">
        <v>7</v>
      </c>
    </row>
    <row r="113" spans="1:8" x14ac:dyDescent="0.2">
      <c r="A113">
        <v>88014</v>
      </c>
      <c r="B113" t="s">
        <v>25</v>
      </c>
      <c r="C113" s="313">
        <v>45645</v>
      </c>
      <c r="D113">
        <v>0</v>
      </c>
      <c r="E113">
        <v>0</v>
      </c>
      <c r="F113">
        <v>0</v>
      </c>
      <c r="G113" t="s">
        <v>7</v>
      </c>
      <c r="H113" t="s">
        <v>7</v>
      </c>
    </row>
    <row r="114" spans="1:8" x14ac:dyDescent="0.2">
      <c r="A114">
        <v>88014</v>
      </c>
      <c r="B114" t="s">
        <v>25</v>
      </c>
      <c r="C114" s="313">
        <v>45646</v>
      </c>
      <c r="D114">
        <v>0</v>
      </c>
      <c r="E114">
        <v>0</v>
      </c>
      <c r="F114">
        <v>0</v>
      </c>
      <c r="G114" t="s">
        <v>7</v>
      </c>
      <c r="H114" t="s">
        <v>7</v>
      </c>
    </row>
    <row r="115" spans="1:8" x14ac:dyDescent="0.2">
      <c r="A115">
        <v>88014</v>
      </c>
      <c r="B115" t="s">
        <v>25</v>
      </c>
      <c r="C115" s="313">
        <v>45647</v>
      </c>
      <c r="D115">
        <v>0</v>
      </c>
      <c r="E115">
        <v>0</v>
      </c>
      <c r="F115">
        <v>0</v>
      </c>
      <c r="G115" t="s">
        <v>7</v>
      </c>
      <c r="H115" t="s">
        <v>7</v>
      </c>
    </row>
    <row r="116" spans="1:8" x14ac:dyDescent="0.2">
      <c r="A116">
        <v>88014</v>
      </c>
      <c r="B116" t="s">
        <v>25</v>
      </c>
      <c r="C116" s="313">
        <v>45648</v>
      </c>
      <c r="D116">
        <v>0</v>
      </c>
      <c r="E116">
        <v>0</v>
      </c>
      <c r="F116">
        <v>0</v>
      </c>
      <c r="G116" t="s">
        <v>7</v>
      </c>
      <c r="H116" t="s">
        <v>7</v>
      </c>
    </row>
    <row r="117" spans="1:8" x14ac:dyDescent="0.2">
      <c r="A117">
        <v>88014</v>
      </c>
      <c r="B117" t="s">
        <v>25</v>
      </c>
      <c r="C117" s="313">
        <v>45649</v>
      </c>
      <c r="D117">
        <v>0</v>
      </c>
      <c r="E117">
        <v>0</v>
      </c>
      <c r="F117">
        <v>0</v>
      </c>
      <c r="G117" t="s">
        <v>7</v>
      </c>
      <c r="H117" t="s">
        <v>7</v>
      </c>
    </row>
    <row r="118" spans="1:8" x14ac:dyDescent="0.2">
      <c r="A118">
        <v>88014</v>
      </c>
      <c r="B118" t="s">
        <v>25</v>
      </c>
      <c r="C118" s="313">
        <v>45650</v>
      </c>
      <c r="D118">
        <v>0</v>
      </c>
      <c r="E118">
        <v>0</v>
      </c>
      <c r="F118">
        <v>0</v>
      </c>
      <c r="G118" t="s">
        <v>7</v>
      </c>
      <c r="H118" t="s">
        <v>7</v>
      </c>
    </row>
    <row r="119" spans="1:8" x14ac:dyDescent="0.2">
      <c r="A119">
        <v>88014</v>
      </c>
      <c r="B119" t="s">
        <v>25</v>
      </c>
      <c r="C119" s="313">
        <v>45651</v>
      </c>
      <c r="D119">
        <v>0</v>
      </c>
      <c r="E119">
        <v>0</v>
      </c>
      <c r="F119">
        <v>0</v>
      </c>
      <c r="G119" t="s">
        <v>7</v>
      </c>
      <c r="H119" t="s">
        <v>7</v>
      </c>
    </row>
    <row r="120" spans="1:8" x14ac:dyDescent="0.2">
      <c r="A120">
        <v>88014</v>
      </c>
      <c r="B120" t="s">
        <v>25</v>
      </c>
      <c r="C120" s="313">
        <v>45652</v>
      </c>
      <c r="D120">
        <v>0</v>
      </c>
      <c r="E120">
        <v>0</v>
      </c>
      <c r="F120">
        <v>0</v>
      </c>
      <c r="G120" t="s">
        <v>7</v>
      </c>
      <c r="H120" t="s">
        <v>7</v>
      </c>
    </row>
    <row r="121" spans="1:8" x14ac:dyDescent="0.2">
      <c r="A121">
        <v>88014</v>
      </c>
      <c r="B121" t="s">
        <v>25</v>
      </c>
      <c r="C121" s="313">
        <v>45653</v>
      </c>
      <c r="D121">
        <v>0</v>
      </c>
      <c r="E121">
        <v>0</v>
      </c>
      <c r="F121">
        <v>0</v>
      </c>
      <c r="G121" t="s">
        <v>7</v>
      </c>
      <c r="H121" t="s">
        <v>7</v>
      </c>
    </row>
    <row r="122" spans="1:8" x14ac:dyDescent="0.2">
      <c r="A122">
        <v>88014</v>
      </c>
      <c r="B122" t="s">
        <v>25</v>
      </c>
      <c r="C122" s="313">
        <v>45654</v>
      </c>
      <c r="D122">
        <v>0</v>
      </c>
      <c r="E122">
        <v>0</v>
      </c>
      <c r="F122">
        <v>0</v>
      </c>
      <c r="G122" t="s">
        <v>7</v>
      </c>
      <c r="H122" t="s">
        <v>7</v>
      </c>
    </row>
    <row r="123" spans="1:8" x14ac:dyDescent="0.2">
      <c r="A123">
        <v>88014</v>
      </c>
      <c r="B123" t="s">
        <v>25</v>
      </c>
      <c r="C123" s="313">
        <v>45655</v>
      </c>
      <c r="D123">
        <v>0</v>
      </c>
      <c r="E123">
        <v>0</v>
      </c>
      <c r="F123">
        <v>0</v>
      </c>
      <c r="G123" t="s">
        <v>7</v>
      </c>
      <c r="H123" t="s">
        <v>7</v>
      </c>
    </row>
    <row r="124" spans="1:8" x14ac:dyDescent="0.2">
      <c r="A124">
        <v>88014</v>
      </c>
      <c r="B124" t="s">
        <v>25</v>
      </c>
      <c r="C124" s="313">
        <v>45656</v>
      </c>
      <c r="D124">
        <v>0</v>
      </c>
      <c r="E124">
        <v>0</v>
      </c>
      <c r="F124">
        <v>0</v>
      </c>
      <c r="G124" t="s">
        <v>7</v>
      </c>
      <c r="H124" t="s">
        <v>7</v>
      </c>
    </row>
    <row r="125" spans="1:8" x14ac:dyDescent="0.2">
      <c r="A125">
        <v>88014</v>
      </c>
      <c r="B125" t="s">
        <v>25</v>
      </c>
      <c r="C125" s="313">
        <v>45657</v>
      </c>
      <c r="D125">
        <v>0</v>
      </c>
      <c r="E125">
        <v>0</v>
      </c>
      <c r="F125">
        <v>0</v>
      </c>
      <c r="G125" t="s">
        <v>7</v>
      </c>
      <c r="H125" t="s">
        <v>7</v>
      </c>
    </row>
    <row r="126" spans="1:8" x14ac:dyDescent="0.2">
      <c r="A126">
        <v>29056</v>
      </c>
      <c r="B126" t="s">
        <v>13</v>
      </c>
      <c r="C126" s="313">
        <v>45627</v>
      </c>
      <c r="D126">
        <v>0</v>
      </c>
      <c r="E126">
        <v>0</v>
      </c>
      <c r="F126">
        <v>0</v>
      </c>
      <c r="G126" t="s">
        <v>7</v>
      </c>
      <c r="H126" t="s">
        <v>7</v>
      </c>
    </row>
    <row r="127" spans="1:8" x14ac:dyDescent="0.2">
      <c r="A127">
        <v>29056</v>
      </c>
      <c r="B127" t="s">
        <v>13</v>
      </c>
      <c r="C127" s="313">
        <v>45628</v>
      </c>
      <c r="D127">
        <v>0</v>
      </c>
      <c r="E127">
        <v>0</v>
      </c>
      <c r="F127">
        <v>0</v>
      </c>
      <c r="G127" t="s">
        <v>7</v>
      </c>
      <c r="H127" t="s">
        <v>7</v>
      </c>
    </row>
    <row r="128" spans="1:8" x14ac:dyDescent="0.2">
      <c r="A128">
        <v>29056</v>
      </c>
      <c r="B128" t="s">
        <v>13</v>
      </c>
      <c r="C128" s="313">
        <v>45629</v>
      </c>
      <c r="D128">
        <v>0</v>
      </c>
      <c r="E128">
        <v>0</v>
      </c>
      <c r="F128">
        <v>0</v>
      </c>
      <c r="G128" t="s">
        <v>7</v>
      </c>
      <c r="H128" t="s">
        <v>7</v>
      </c>
    </row>
    <row r="129" spans="1:8" x14ac:dyDescent="0.2">
      <c r="A129">
        <v>29056</v>
      </c>
      <c r="B129" t="s">
        <v>13</v>
      </c>
      <c r="C129" s="313">
        <v>45630</v>
      </c>
      <c r="D129">
        <v>0</v>
      </c>
      <c r="E129">
        <v>0</v>
      </c>
      <c r="F129">
        <v>0</v>
      </c>
      <c r="G129" t="s">
        <v>7</v>
      </c>
      <c r="H129" t="s">
        <v>7</v>
      </c>
    </row>
    <row r="130" spans="1:8" x14ac:dyDescent="0.2">
      <c r="A130">
        <v>29056</v>
      </c>
      <c r="B130" t="s">
        <v>13</v>
      </c>
      <c r="C130" s="313">
        <v>45631</v>
      </c>
      <c r="D130">
        <v>0</v>
      </c>
      <c r="E130">
        <v>0</v>
      </c>
      <c r="F130">
        <v>0</v>
      </c>
      <c r="G130" t="s">
        <v>7</v>
      </c>
      <c r="H130" t="s">
        <v>7</v>
      </c>
    </row>
    <row r="131" spans="1:8" x14ac:dyDescent="0.2">
      <c r="A131">
        <v>29056</v>
      </c>
      <c r="B131" t="s">
        <v>13</v>
      </c>
      <c r="C131" s="313">
        <v>45632</v>
      </c>
      <c r="D131">
        <v>0</v>
      </c>
      <c r="E131">
        <v>0</v>
      </c>
      <c r="F131">
        <v>0</v>
      </c>
      <c r="G131" t="s">
        <v>7</v>
      </c>
      <c r="H131" t="s">
        <v>7</v>
      </c>
    </row>
    <row r="132" spans="1:8" x14ac:dyDescent="0.2">
      <c r="A132">
        <v>29056</v>
      </c>
      <c r="B132" t="s">
        <v>13</v>
      </c>
      <c r="C132" s="313">
        <v>45633</v>
      </c>
      <c r="D132">
        <v>0</v>
      </c>
      <c r="E132">
        <v>0</v>
      </c>
      <c r="F132">
        <v>0</v>
      </c>
      <c r="G132" t="s">
        <v>7</v>
      </c>
      <c r="H132" t="s">
        <v>7</v>
      </c>
    </row>
    <row r="133" spans="1:8" x14ac:dyDescent="0.2">
      <c r="A133">
        <v>29056</v>
      </c>
      <c r="B133" t="s">
        <v>13</v>
      </c>
      <c r="C133" s="313">
        <v>45634</v>
      </c>
      <c r="D133">
        <v>0</v>
      </c>
      <c r="E133">
        <v>0</v>
      </c>
      <c r="F133">
        <v>0</v>
      </c>
      <c r="G133" t="s">
        <v>7</v>
      </c>
      <c r="H133" t="s">
        <v>7</v>
      </c>
    </row>
    <row r="134" spans="1:8" x14ac:dyDescent="0.2">
      <c r="A134">
        <v>29056</v>
      </c>
      <c r="B134" t="s">
        <v>13</v>
      </c>
      <c r="C134" s="313">
        <v>45635</v>
      </c>
      <c r="D134">
        <v>0</v>
      </c>
      <c r="E134">
        <v>0</v>
      </c>
      <c r="F134">
        <v>0</v>
      </c>
      <c r="G134" t="s">
        <v>7</v>
      </c>
      <c r="H134" t="s">
        <v>7</v>
      </c>
    </row>
    <row r="135" spans="1:8" x14ac:dyDescent="0.2">
      <c r="A135">
        <v>29056</v>
      </c>
      <c r="B135" t="s">
        <v>13</v>
      </c>
      <c r="C135" s="313">
        <v>45636</v>
      </c>
      <c r="D135">
        <v>0</v>
      </c>
      <c r="E135">
        <v>0</v>
      </c>
      <c r="F135">
        <v>0</v>
      </c>
      <c r="G135" t="s">
        <v>7</v>
      </c>
      <c r="H135" t="s">
        <v>7</v>
      </c>
    </row>
    <row r="136" spans="1:8" x14ac:dyDescent="0.2">
      <c r="A136">
        <v>29056</v>
      </c>
      <c r="B136" t="s">
        <v>13</v>
      </c>
      <c r="C136" s="313">
        <v>45637</v>
      </c>
      <c r="D136">
        <v>0</v>
      </c>
      <c r="E136">
        <v>0</v>
      </c>
      <c r="F136">
        <v>0</v>
      </c>
      <c r="G136" t="s">
        <v>7</v>
      </c>
      <c r="H136" t="s">
        <v>7</v>
      </c>
    </row>
    <row r="137" spans="1:8" x14ac:dyDescent="0.2">
      <c r="A137">
        <v>29056</v>
      </c>
      <c r="B137" t="s">
        <v>13</v>
      </c>
      <c r="C137" s="313">
        <v>45638</v>
      </c>
      <c r="D137">
        <v>0</v>
      </c>
      <c r="E137">
        <v>0</v>
      </c>
      <c r="F137">
        <v>0</v>
      </c>
      <c r="G137" t="s">
        <v>7</v>
      </c>
      <c r="H137" t="s">
        <v>7</v>
      </c>
    </row>
    <row r="138" spans="1:8" x14ac:dyDescent="0.2">
      <c r="A138">
        <v>29056</v>
      </c>
      <c r="B138" t="s">
        <v>13</v>
      </c>
      <c r="C138" s="313">
        <v>45639</v>
      </c>
      <c r="D138">
        <v>0</v>
      </c>
      <c r="E138">
        <v>0</v>
      </c>
      <c r="F138">
        <v>0</v>
      </c>
      <c r="G138" t="s">
        <v>7</v>
      </c>
      <c r="H138" t="s">
        <v>7</v>
      </c>
    </row>
    <row r="139" spans="1:8" x14ac:dyDescent="0.2">
      <c r="A139">
        <v>29056</v>
      </c>
      <c r="B139" t="s">
        <v>13</v>
      </c>
      <c r="C139" s="313">
        <v>45640</v>
      </c>
      <c r="D139">
        <v>0</v>
      </c>
      <c r="E139">
        <v>0</v>
      </c>
      <c r="F139">
        <v>0</v>
      </c>
      <c r="G139" t="s">
        <v>7</v>
      </c>
      <c r="H139" t="s">
        <v>7</v>
      </c>
    </row>
    <row r="140" spans="1:8" x14ac:dyDescent="0.2">
      <c r="A140">
        <v>29056</v>
      </c>
      <c r="B140" t="s">
        <v>13</v>
      </c>
      <c r="C140" s="313">
        <v>45641</v>
      </c>
      <c r="D140">
        <v>0</v>
      </c>
      <c r="E140">
        <v>0</v>
      </c>
      <c r="F140">
        <v>0</v>
      </c>
      <c r="G140" t="s">
        <v>7</v>
      </c>
      <c r="H140" t="s">
        <v>7</v>
      </c>
    </row>
    <row r="141" spans="1:8" x14ac:dyDescent="0.2">
      <c r="A141">
        <v>29056</v>
      </c>
      <c r="B141" t="s">
        <v>13</v>
      </c>
      <c r="C141" s="313">
        <v>45642</v>
      </c>
      <c r="D141">
        <v>0</v>
      </c>
      <c r="E141">
        <v>0</v>
      </c>
      <c r="F141">
        <v>0</v>
      </c>
      <c r="G141" t="s">
        <v>7</v>
      </c>
      <c r="H141" t="s">
        <v>7</v>
      </c>
    </row>
    <row r="142" spans="1:8" x14ac:dyDescent="0.2">
      <c r="A142">
        <v>29056</v>
      </c>
      <c r="B142" t="s">
        <v>13</v>
      </c>
      <c r="C142" s="313">
        <v>45643</v>
      </c>
      <c r="D142">
        <v>0</v>
      </c>
      <c r="E142">
        <v>0</v>
      </c>
      <c r="F142">
        <v>0</v>
      </c>
      <c r="G142" t="s">
        <v>7</v>
      </c>
      <c r="H142" t="s">
        <v>7</v>
      </c>
    </row>
    <row r="143" spans="1:8" x14ac:dyDescent="0.2">
      <c r="A143">
        <v>29056</v>
      </c>
      <c r="B143" t="s">
        <v>13</v>
      </c>
      <c r="C143" s="313">
        <v>45644</v>
      </c>
      <c r="D143">
        <v>0</v>
      </c>
      <c r="E143">
        <v>0</v>
      </c>
      <c r="F143">
        <v>0</v>
      </c>
      <c r="G143" t="s">
        <v>7</v>
      </c>
      <c r="H143" t="s">
        <v>7</v>
      </c>
    </row>
    <row r="144" spans="1:8" x14ac:dyDescent="0.2">
      <c r="A144">
        <v>29056</v>
      </c>
      <c r="B144" t="s">
        <v>13</v>
      </c>
      <c r="C144" s="313">
        <v>45645</v>
      </c>
      <c r="D144">
        <v>0</v>
      </c>
      <c r="E144">
        <v>0</v>
      </c>
      <c r="F144">
        <v>0</v>
      </c>
      <c r="G144" t="s">
        <v>7</v>
      </c>
      <c r="H144" t="s">
        <v>7</v>
      </c>
    </row>
    <row r="145" spans="1:8" x14ac:dyDescent="0.2">
      <c r="A145">
        <v>29056</v>
      </c>
      <c r="B145" t="s">
        <v>13</v>
      </c>
      <c r="C145" s="313">
        <v>45646</v>
      </c>
      <c r="D145">
        <v>0</v>
      </c>
      <c r="E145">
        <v>0</v>
      </c>
      <c r="F145">
        <v>0</v>
      </c>
      <c r="G145" t="s">
        <v>7</v>
      </c>
      <c r="H145" t="s">
        <v>7</v>
      </c>
    </row>
    <row r="146" spans="1:8" x14ac:dyDescent="0.2">
      <c r="A146">
        <v>29056</v>
      </c>
      <c r="B146" t="s">
        <v>13</v>
      </c>
      <c r="C146" s="313">
        <v>45647</v>
      </c>
      <c r="D146">
        <v>0</v>
      </c>
      <c r="E146">
        <v>0</v>
      </c>
      <c r="F146">
        <v>0</v>
      </c>
      <c r="G146" t="s">
        <v>7</v>
      </c>
      <c r="H146" t="s">
        <v>7</v>
      </c>
    </row>
    <row r="147" spans="1:8" x14ac:dyDescent="0.2">
      <c r="A147">
        <v>29056</v>
      </c>
      <c r="B147" t="s">
        <v>13</v>
      </c>
      <c r="C147" s="313">
        <v>45648</v>
      </c>
      <c r="D147">
        <v>0</v>
      </c>
      <c r="E147">
        <v>0</v>
      </c>
      <c r="F147">
        <v>0</v>
      </c>
      <c r="G147" t="s">
        <v>7</v>
      </c>
      <c r="H147" t="s">
        <v>7</v>
      </c>
    </row>
    <row r="148" spans="1:8" x14ac:dyDescent="0.2">
      <c r="A148">
        <v>29056</v>
      </c>
      <c r="B148" t="s">
        <v>13</v>
      </c>
      <c r="C148" s="313">
        <v>45649</v>
      </c>
      <c r="D148">
        <v>0</v>
      </c>
      <c r="E148">
        <v>0</v>
      </c>
      <c r="F148">
        <v>0</v>
      </c>
      <c r="G148" t="s">
        <v>7</v>
      </c>
      <c r="H148" t="s">
        <v>7</v>
      </c>
    </row>
    <row r="149" spans="1:8" x14ac:dyDescent="0.2">
      <c r="A149">
        <v>29056</v>
      </c>
      <c r="B149" t="s">
        <v>13</v>
      </c>
      <c r="C149" s="313">
        <v>45650</v>
      </c>
      <c r="D149">
        <v>0</v>
      </c>
      <c r="E149">
        <v>0</v>
      </c>
      <c r="F149">
        <v>0</v>
      </c>
      <c r="G149" t="s">
        <v>7</v>
      </c>
      <c r="H149" t="s">
        <v>7</v>
      </c>
    </row>
    <row r="150" spans="1:8" x14ac:dyDescent="0.2">
      <c r="A150">
        <v>29056</v>
      </c>
      <c r="B150" t="s">
        <v>13</v>
      </c>
      <c r="C150" s="313">
        <v>45651</v>
      </c>
      <c r="D150">
        <v>0</v>
      </c>
      <c r="E150">
        <v>0</v>
      </c>
      <c r="F150">
        <v>0</v>
      </c>
      <c r="G150" t="s">
        <v>7</v>
      </c>
      <c r="H150" t="s">
        <v>7</v>
      </c>
    </row>
    <row r="151" spans="1:8" x14ac:dyDescent="0.2">
      <c r="A151">
        <v>29056</v>
      </c>
      <c r="B151" t="s">
        <v>13</v>
      </c>
      <c r="C151" s="313">
        <v>45652</v>
      </c>
      <c r="D151">
        <v>0</v>
      </c>
      <c r="E151">
        <v>0</v>
      </c>
      <c r="F151">
        <v>0</v>
      </c>
      <c r="G151" t="s">
        <v>7</v>
      </c>
      <c r="H151" t="s">
        <v>7</v>
      </c>
    </row>
    <row r="152" spans="1:8" x14ac:dyDescent="0.2">
      <c r="A152">
        <v>29056</v>
      </c>
      <c r="B152" t="s">
        <v>13</v>
      </c>
      <c r="C152" s="313">
        <v>45653</v>
      </c>
      <c r="D152">
        <v>0</v>
      </c>
      <c r="E152">
        <v>0</v>
      </c>
      <c r="F152">
        <v>0</v>
      </c>
      <c r="G152" t="s">
        <v>7</v>
      </c>
      <c r="H152" t="s">
        <v>7</v>
      </c>
    </row>
    <row r="153" spans="1:8" x14ac:dyDescent="0.2">
      <c r="A153">
        <v>29056</v>
      </c>
      <c r="B153" t="s">
        <v>13</v>
      </c>
      <c r="C153" s="313">
        <v>45654</v>
      </c>
      <c r="D153">
        <v>0</v>
      </c>
      <c r="E153">
        <v>0</v>
      </c>
      <c r="F153">
        <v>0</v>
      </c>
      <c r="G153" t="s">
        <v>7</v>
      </c>
      <c r="H153" t="s">
        <v>7</v>
      </c>
    </row>
    <row r="154" spans="1:8" x14ac:dyDescent="0.2">
      <c r="A154">
        <v>29056</v>
      </c>
      <c r="B154" t="s">
        <v>13</v>
      </c>
      <c r="C154" s="313">
        <v>45655</v>
      </c>
      <c r="D154">
        <v>0</v>
      </c>
      <c r="E154">
        <v>0</v>
      </c>
      <c r="F154">
        <v>0</v>
      </c>
      <c r="G154" t="s">
        <v>7</v>
      </c>
      <c r="H154" t="s">
        <v>7</v>
      </c>
    </row>
    <row r="155" spans="1:8" x14ac:dyDescent="0.2">
      <c r="A155">
        <v>29056</v>
      </c>
      <c r="B155" t="s">
        <v>13</v>
      </c>
      <c r="C155" s="313">
        <v>45656</v>
      </c>
      <c r="D155">
        <v>0</v>
      </c>
      <c r="E155">
        <v>0</v>
      </c>
      <c r="F155">
        <v>0</v>
      </c>
      <c r="G155" t="s">
        <v>7</v>
      </c>
      <c r="H155" t="s">
        <v>7</v>
      </c>
    </row>
    <row r="156" spans="1:8" x14ac:dyDescent="0.2">
      <c r="A156">
        <v>29056</v>
      </c>
      <c r="B156" t="s">
        <v>13</v>
      </c>
      <c r="C156" s="313">
        <v>45657</v>
      </c>
      <c r="D156">
        <v>0</v>
      </c>
      <c r="E156">
        <v>0</v>
      </c>
      <c r="F156">
        <v>0</v>
      </c>
      <c r="G156" t="s">
        <v>7</v>
      </c>
      <c r="H156" t="s">
        <v>7</v>
      </c>
    </row>
    <row r="157" spans="1:8" x14ac:dyDescent="0.2">
      <c r="A157">
        <v>31176</v>
      </c>
      <c r="B157" t="s">
        <v>14</v>
      </c>
      <c r="C157" s="313">
        <v>45627</v>
      </c>
      <c r="D157">
        <v>0</v>
      </c>
      <c r="E157">
        <v>0</v>
      </c>
      <c r="F157">
        <v>0</v>
      </c>
      <c r="G157" t="s">
        <v>7</v>
      </c>
      <c r="H157" t="s">
        <v>7</v>
      </c>
    </row>
    <row r="158" spans="1:8" x14ac:dyDescent="0.2">
      <c r="A158">
        <v>31176</v>
      </c>
      <c r="B158" t="s">
        <v>14</v>
      </c>
      <c r="C158" s="313">
        <v>45628</v>
      </c>
      <c r="D158">
        <v>0</v>
      </c>
      <c r="E158">
        <v>0</v>
      </c>
      <c r="F158">
        <v>0</v>
      </c>
      <c r="G158" t="s">
        <v>7</v>
      </c>
      <c r="H158" t="s">
        <v>7</v>
      </c>
    </row>
    <row r="159" spans="1:8" x14ac:dyDescent="0.2">
      <c r="A159">
        <v>31176</v>
      </c>
      <c r="B159" t="s">
        <v>14</v>
      </c>
      <c r="C159" s="313">
        <v>45629</v>
      </c>
      <c r="D159">
        <v>0</v>
      </c>
      <c r="E159">
        <v>0</v>
      </c>
      <c r="F159">
        <v>0</v>
      </c>
      <c r="G159" t="s">
        <v>7</v>
      </c>
      <c r="H159" t="s">
        <v>7</v>
      </c>
    </row>
    <row r="160" spans="1:8" x14ac:dyDescent="0.2">
      <c r="A160">
        <v>31176</v>
      </c>
      <c r="B160" t="s">
        <v>14</v>
      </c>
      <c r="C160" s="313">
        <v>45630</v>
      </c>
      <c r="D160">
        <v>0</v>
      </c>
      <c r="E160">
        <v>0</v>
      </c>
      <c r="F160">
        <v>0</v>
      </c>
      <c r="G160" t="s">
        <v>7</v>
      </c>
      <c r="H160" t="s">
        <v>7</v>
      </c>
    </row>
    <row r="161" spans="1:8" x14ac:dyDescent="0.2">
      <c r="A161">
        <v>31176</v>
      </c>
      <c r="B161" t="s">
        <v>14</v>
      </c>
      <c r="C161" s="313">
        <v>45631</v>
      </c>
      <c r="D161">
        <v>0</v>
      </c>
      <c r="E161">
        <v>0</v>
      </c>
      <c r="F161">
        <v>0</v>
      </c>
      <c r="G161" t="s">
        <v>7</v>
      </c>
      <c r="H161" t="s">
        <v>7</v>
      </c>
    </row>
    <row r="162" spans="1:8" x14ac:dyDescent="0.2">
      <c r="A162">
        <v>31176</v>
      </c>
      <c r="B162" t="s">
        <v>14</v>
      </c>
      <c r="C162" s="313">
        <v>45632</v>
      </c>
      <c r="D162">
        <v>0</v>
      </c>
      <c r="E162">
        <v>0</v>
      </c>
      <c r="F162">
        <v>0</v>
      </c>
      <c r="G162" t="s">
        <v>7</v>
      </c>
      <c r="H162" t="s">
        <v>7</v>
      </c>
    </row>
    <row r="163" spans="1:8" x14ac:dyDescent="0.2">
      <c r="A163">
        <v>31176</v>
      </c>
      <c r="B163" t="s">
        <v>14</v>
      </c>
      <c r="C163" s="313">
        <v>45633</v>
      </c>
      <c r="D163">
        <v>0</v>
      </c>
      <c r="E163">
        <v>0</v>
      </c>
      <c r="F163">
        <v>0</v>
      </c>
      <c r="G163" t="s">
        <v>7</v>
      </c>
      <c r="H163" t="s">
        <v>7</v>
      </c>
    </row>
    <row r="164" spans="1:8" x14ac:dyDescent="0.2">
      <c r="A164">
        <v>31176</v>
      </c>
      <c r="B164" t="s">
        <v>14</v>
      </c>
      <c r="C164" s="313">
        <v>45634</v>
      </c>
      <c r="D164">
        <v>0</v>
      </c>
      <c r="E164">
        <v>0</v>
      </c>
      <c r="F164">
        <v>0</v>
      </c>
      <c r="G164" t="s">
        <v>7</v>
      </c>
      <c r="H164" t="s">
        <v>7</v>
      </c>
    </row>
    <row r="165" spans="1:8" x14ac:dyDescent="0.2">
      <c r="A165">
        <v>31176</v>
      </c>
      <c r="B165" t="s">
        <v>14</v>
      </c>
      <c r="C165" s="313">
        <v>45635</v>
      </c>
      <c r="D165">
        <v>0</v>
      </c>
      <c r="E165">
        <v>0</v>
      </c>
      <c r="F165">
        <v>0</v>
      </c>
      <c r="G165" t="s">
        <v>7</v>
      </c>
      <c r="H165" t="s">
        <v>7</v>
      </c>
    </row>
    <row r="166" spans="1:8" x14ac:dyDescent="0.2">
      <c r="A166">
        <v>31176</v>
      </c>
      <c r="B166" t="s">
        <v>14</v>
      </c>
      <c r="C166" s="313">
        <v>45636</v>
      </c>
      <c r="D166">
        <v>0</v>
      </c>
      <c r="E166">
        <v>0</v>
      </c>
      <c r="F166">
        <v>0</v>
      </c>
      <c r="G166" t="s">
        <v>7</v>
      </c>
      <c r="H166" t="s">
        <v>7</v>
      </c>
    </row>
    <row r="167" spans="1:8" x14ac:dyDescent="0.2">
      <c r="A167">
        <v>31176</v>
      </c>
      <c r="B167" t="s">
        <v>14</v>
      </c>
      <c r="C167" s="313">
        <v>45637</v>
      </c>
      <c r="D167">
        <v>0</v>
      </c>
      <c r="E167">
        <v>0</v>
      </c>
      <c r="F167">
        <v>0</v>
      </c>
      <c r="G167" t="s">
        <v>7</v>
      </c>
      <c r="H167" t="s">
        <v>7</v>
      </c>
    </row>
    <row r="168" spans="1:8" x14ac:dyDescent="0.2">
      <c r="A168">
        <v>31176</v>
      </c>
      <c r="B168" t="s">
        <v>14</v>
      </c>
      <c r="C168" s="313">
        <v>45638</v>
      </c>
      <c r="D168">
        <v>0</v>
      </c>
      <c r="E168">
        <v>0</v>
      </c>
      <c r="F168">
        <v>0</v>
      </c>
      <c r="G168" t="s">
        <v>7</v>
      </c>
      <c r="H168" t="s">
        <v>7</v>
      </c>
    </row>
    <row r="169" spans="1:8" x14ac:dyDescent="0.2">
      <c r="A169">
        <v>31176</v>
      </c>
      <c r="B169" t="s">
        <v>14</v>
      </c>
      <c r="C169" s="313">
        <v>45639</v>
      </c>
      <c r="D169">
        <v>0</v>
      </c>
      <c r="E169">
        <v>0</v>
      </c>
      <c r="F169">
        <v>0</v>
      </c>
      <c r="G169" t="s">
        <v>7</v>
      </c>
      <c r="H169" t="s">
        <v>7</v>
      </c>
    </row>
    <row r="170" spans="1:8" x14ac:dyDescent="0.2">
      <c r="A170">
        <v>31176</v>
      </c>
      <c r="B170" t="s">
        <v>14</v>
      </c>
      <c r="C170" s="313">
        <v>45640</v>
      </c>
      <c r="D170">
        <v>0</v>
      </c>
      <c r="E170">
        <v>0</v>
      </c>
      <c r="F170">
        <v>0</v>
      </c>
      <c r="G170" t="s">
        <v>7</v>
      </c>
      <c r="H170" t="s">
        <v>7</v>
      </c>
    </row>
    <row r="171" spans="1:8" x14ac:dyDescent="0.2">
      <c r="A171">
        <v>31176</v>
      </c>
      <c r="B171" t="s">
        <v>14</v>
      </c>
      <c r="C171" s="313">
        <v>45641</v>
      </c>
      <c r="D171">
        <v>0</v>
      </c>
      <c r="E171">
        <v>0</v>
      </c>
      <c r="F171">
        <v>0</v>
      </c>
      <c r="G171" t="s">
        <v>7</v>
      </c>
      <c r="H171" t="s">
        <v>7</v>
      </c>
    </row>
    <row r="172" spans="1:8" x14ac:dyDescent="0.2">
      <c r="A172">
        <v>31176</v>
      </c>
      <c r="B172" t="s">
        <v>14</v>
      </c>
      <c r="C172" s="313">
        <v>45642</v>
      </c>
      <c r="D172">
        <v>0</v>
      </c>
      <c r="E172">
        <v>0</v>
      </c>
      <c r="F172">
        <v>0</v>
      </c>
      <c r="G172" t="s">
        <v>7</v>
      </c>
      <c r="H172" t="s">
        <v>7</v>
      </c>
    </row>
    <row r="173" spans="1:8" x14ac:dyDescent="0.2">
      <c r="A173">
        <v>31176</v>
      </c>
      <c r="B173" t="s">
        <v>14</v>
      </c>
      <c r="C173" s="313">
        <v>45643</v>
      </c>
      <c r="D173">
        <v>0</v>
      </c>
      <c r="E173">
        <v>0</v>
      </c>
      <c r="F173">
        <v>0</v>
      </c>
      <c r="G173" t="s">
        <v>7</v>
      </c>
      <c r="H173" t="s">
        <v>7</v>
      </c>
    </row>
    <row r="174" spans="1:8" x14ac:dyDescent="0.2">
      <c r="A174">
        <v>31176</v>
      </c>
      <c r="B174" t="s">
        <v>14</v>
      </c>
      <c r="C174" s="313">
        <v>45644</v>
      </c>
      <c r="D174">
        <v>0</v>
      </c>
      <c r="E174">
        <v>0</v>
      </c>
      <c r="F174">
        <v>0</v>
      </c>
      <c r="G174" t="s">
        <v>7</v>
      </c>
      <c r="H174" t="s">
        <v>7</v>
      </c>
    </row>
    <row r="175" spans="1:8" x14ac:dyDescent="0.2">
      <c r="A175">
        <v>31176</v>
      </c>
      <c r="B175" t="s">
        <v>14</v>
      </c>
      <c r="C175" s="313">
        <v>45645</v>
      </c>
      <c r="D175">
        <v>0</v>
      </c>
      <c r="E175">
        <v>0</v>
      </c>
      <c r="F175">
        <v>0</v>
      </c>
      <c r="G175" t="s">
        <v>7</v>
      </c>
      <c r="H175" t="s">
        <v>7</v>
      </c>
    </row>
    <row r="176" spans="1:8" x14ac:dyDescent="0.2">
      <c r="A176">
        <v>31176</v>
      </c>
      <c r="B176" t="s">
        <v>14</v>
      </c>
      <c r="C176" s="313">
        <v>45646</v>
      </c>
      <c r="D176">
        <v>0</v>
      </c>
      <c r="E176">
        <v>0</v>
      </c>
      <c r="F176">
        <v>0</v>
      </c>
      <c r="G176" t="s">
        <v>7</v>
      </c>
      <c r="H176" t="s">
        <v>7</v>
      </c>
    </row>
    <row r="177" spans="1:8" x14ac:dyDescent="0.2">
      <c r="A177">
        <v>31176</v>
      </c>
      <c r="B177" t="s">
        <v>14</v>
      </c>
      <c r="C177" s="313">
        <v>45647</v>
      </c>
      <c r="D177">
        <v>0</v>
      </c>
      <c r="E177">
        <v>0</v>
      </c>
      <c r="F177">
        <v>0</v>
      </c>
      <c r="G177" t="s">
        <v>7</v>
      </c>
      <c r="H177" t="s">
        <v>7</v>
      </c>
    </row>
    <row r="178" spans="1:8" x14ac:dyDescent="0.2">
      <c r="A178">
        <v>31176</v>
      </c>
      <c r="B178" t="s">
        <v>14</v>
      </c>
      <c r="C178" s="313">
        <v>45648</v>
      </c>
      <c r="D178">
        <v>0</v>
      </c>
      <c r="E178">
        <v>0</v>
      </c>
      <c r="F178">
        <v>0</v>
      </c>
      <c r="G178" t="s">
        <v>7</v>
      </c>
      <c r="H178" t="s">
        <v>7</v>
      </c>
    </row>
    <row r="179" spans="1:8" x14ac:dyDescent="0.2">
      <c r="A179">
        <v>31176</v>
      </c>
      <c r="B179" t="s">
        <v>14</v>
      </c>
      <c r="C179" s="313">
        <v>45649</v>
      </c>
      <c r="D179">
        <v>0</v>
      </c>
      <c r="E179">
        <v>0</v>
      </c>
      <c r="F179">
        <v>0</v>
      </c>
      <c r="G179" t="s">
        <v>7</v>
      </c>
      <c r="H179" t="s">
        <v>7</v>
      </c>
    </row>
    <row r="180" spans="1:8" x14ac:dyDescent="0.2">
      <c r="A180">
        <v>31176</v>
      </c>
      <c r="B180" t="s">
        <v>14</v>
      </c>
      <c r="C180" s="313">
        <v>45650</v>
      </c>
      <c r="D180">
        <v>0</v>
      </c>
      <c r="E180">
        <v>0</v>
      </c>
      <c r="F180">
        <v>0</v>
      </c>
      <c r="G180" t="s">
        <v>7</v>
      </c>
      <c r="H180" t="s">
        <v>7</v>
      </c>
    </row>
    <row r="181" spans="1:8" x14ac:dyDescent="0.2">
      <c r="A181">
        <v>31176</v>
      </c>
      <c r="B181" t="s">
        <v>14</v>
      </c>
      <c r="C181" s="313">
        <v>45651</v>
      </c>
      <c r="D181">
        <v>0</v>
      </c>
      <c r="E181">
        <v>0</v>
      </c>
      <c r="F181">
        <v>0</v>
      </c>
      <c r="G181" t="s">
        <v>7</v>
      </c>
      <c r="H181" t="s">
        <v>7</v>
      </c>
    </row>
    <row r="182" spans="1:8" x14ac:dyDescent="0.2">
      <c r="A182">
        <v>31176</v>
      </c>
      <c r="B182" t="s">
        <v>14</v>
      </c>
      <c r="C182" s="313">
        <v>45652</v>
      </c>
      <c r="D182">
        <v>0</v>
      </c>
      <c r="E182">
        <v>0</v>
      </c>
      <c r="F182">
        <v>0</v>
      </c>
      <c r="G182" t="s">
        <v>7</v>
      </c>
      <c r="H182" t="s">
        <v>7</v>
      </c>
    </row>
    <row r="183" spans="1:8" x14ac:dyDescent="0.2">
      <c r="A183">
        <v>31176</v>
      </c>
      <c r="B183" t="s">
        <v>14</v>
      </c>
      <c r="C183" s="313">
        <v>45653</v>
      </c>
      <c r="D183">
        <v>0</v>
      </c>
      <c r="E183">
        <v>0</v>
      </c>
      <c r="F183">
        <v>0</v>
      </c>
      <c r="G183" t="s">
        <v>7</v>
      </c>
      <c r="H183" t="s">
        <v>7</v>
      </c>
    </row>
    <row r="184" spans="1:8" x14ac:dyDescent="0.2">
      <c r="A184">
        <v>31176</v>
      </c>
      <c r="B184" t="s">
        <v>14</v>
      </c>
      <c r="C184" s="313">
        <v>45654</v>
      </c>
      <c r="D184">
        <v>0</v>
      </c>
      <c r="E184">
        <v>0</v>
      </c>
      <c r="F184">
        <v>0</v>
      </c>
      <c r="G184" t="s">
        <v>7</v>
      </c>
      <c r="H184" t="s">
        <v>7</v>
      </c>
    </row>
    <row r="185" spans="1:8" x14ac:dyDescent="0.2">
      <c r="A185">
        <v>31176</v>
      </c>
      <c r="B185" t="s">
        <v>14</v>
      </c>
      <c r="C185" s="313">
        <v>45655</v>
      </c>
      <c r="D185">
        <v>0</v>
      </c>
      <c r="E185">
        <v>0</v>
      </c>
      <c r="F185">
        <v>0</v>
      </c>
      <c r="G185" t="s">
        <v>7</v>
      </c>
      <c r="H185" t="s">
        <v>7</v>
      </c>
    </row>
    <row r="186" spans="1:8" x14ac:dyDescent="0.2">
      <c r="A186">
        <v>31176</v>
      </c>
      <c r="B186" t="s">
        <v>14</v>
      </c>
      <c r="C186" s="313">
        <v>45656</v>
      </c>
      <c r="D186">
        <v>0</v>
      </c>
      <c r="E186">
        <v>0</v>
      </c>
      <c r="F186">
        <v>0</v>
      </c>
      <c r="G186" t="s">
        <v>7</v>
      </c>
      <c r="H186" t="s">
        <v>7</v>
      </c>
    </row>
    <row r="187" spans="1:8" x14ac:dyDescent="0.2">
      <c r="A187">
        <v>31176</v>
      </c>
      <c r="B187" t="s">
        <v>14</v>
      </c>
      <c r="C187" s="313">
        <v>45657</v>
      </c>
      <c r="D187">
        <v>0</v>
      </c>
      <c r="E187">
        <v>0</v>
      </c>
      <c r="F187">
        <v>0</v>
      </c>
      <c r="G187" t="s">
        <v>7</v>
      </c>
      <c r="H187" t="s">
        <v>7</v>
      </c>
    </row>
    <row r="188" spans="1:8" x14ac:dyDescent="0.2">
      <c r="A188">
        <v>33473</v>
      </c>
      <c r="B188" t="s">
        <v>15</v>
      </c>
      <c r="C188" s="313">
        <v>45627</v>
      </c>
      <c r="D188">
        <v>0</v>
      </c>
      <c r="E188">
        <v>0</v>
      </c>
      <c r="F188">
        <v>0</v>
      </c>
      <c r="G188" t="s">
        <v>7</v>
      </c>
      <c r="H188" t="s">
        <v>7</v>
      </c>
    </row>
    <row r="189" spans="1:8" x14ac:dyDescent="0.2">
      <c r="A189">
        <v>33473</v>
      </c>
      <c r="B189" t="s">
        <v>15</v>
      </c>
      <c r="C189" s="313">
        <v>45628</v>
      </c>
      <c r="D189">
        <v>0</v>
      </c>
      <c r="E189">
        <v>0</v>
      </c>
      <c r="F189">
        <v>0</v>
      </c>
      <c r="G189" t="s">
        <v>7</v>
      </c>
      <c r="H189" t="s">
        <v>7</v>
      </c>
    </row>
    <row r="190" spans="1:8" x14ac:dyDescent="0.2">
      <c r="A190">
        <v>33473</v>
      </c>
      <c r="B190" t="s">
        <v>15</v>
      </c>
      <c r="C190" s="313">
        <v>45629</v>
      </c>
      <c r="D190">
        <v>0</v>
      </c>
      <c r="E190">
        <v>0</v>
      </c>
      <c r="F190">
        <v>0</v>
      </c>
      <c r="G190" t="s">
        <v>7</v>
      </c>
      <c r="H190" t="s">
        <v>7</v>
      </c>
    </row>
    <row r="191" spans="1:8" x14ac:dyDescent="0.2">
      <c r="A191">
        <v>33473</v>
      </c>
      <c r="B191" t="s">
        <v>15</v>
      </c>
      <c r="C191" s="313">
        <v>45630</v>
      </c>
      <c r="D191">
        <v>0</v>
      </c>
      <c r="E191">
        <v>0</v>
      </c>
      <c r="F191">
        <v>0</v>
      </c>
      <c r="G191" t="s">
        <v>7</v>
      </c>
      <c r="H191" t="s">
        <v>7</v>
      </c>
    </row>
    <row r="192" spans="1:8" x14ac:dyDescent="0.2">
      <c r="A192">
        <v>33473</v>
      </c>
      <c r="B192" t="s">
        <v>15</v>
      </c>
      <c r="C192" s="313">
        <v>45631</v>
      </c>
      <c r="D192">
        <v>0</v>
      </c>
      <c r="E192">
        <v>0</v>
      </c>
      <c r="F192">
        <v>0</v>
      </c>
      <c r="G192" t="s">
        <v>7</v>
      </c>
      <c r="H192" t="s">
        <v>7</v>
      </c>
    </row>
    <row r="193" spans="1:8" x14ac:dyDescent="0.2">
      <c r="A193">
        <v>33473</v>
      </c>
      <c r="B193" t="s">
        <v>15</v>
      </c>
      <c r="C193" s="313">
        <v>45632</v>
      </c>
      <c r="D193">
        <v>0</v>
      </c>
      <c r="E193">
        <v>0</v>
      </c>
      <c r="F193">
        <v>0</v>
      </c>
      <c r="G193" t="s">
        <v>7</v>
      </c>
      <c r="H193" t="s">
        <v>7</v>
      </c>
    </row>
    <row r="194" spans="1:8" x14ac:dyDescent="0.2">
      <c r="A194">
        <v>33473</v>
      </c>
      <c r="B194" t="s">
        <v>15</v>
      </c>
      <c r="C194" s="313">
        <v>45633</v>
      </c>
      <c r="D194">
        <v>0</v>
      </c>
      <c r="E194">
        <v>0</v>
      </c>
      <c r="F194">
        <v>0</v>
      </c>
      <c r="G194" t="s">
        <v>7</v>
      </c>
      <c r="H194" t="s">
        <v>7</v>
      </c>
    </row>
    <row r="195" spans="1:8" x14ac:dyDescent="0.2">
      <c r="A195">
        <v>33473</v>
      </c>
      <c r="B195" t="s">
        <v>15</v>
      </c>
      <c r="C195" s="313">
        <v>45634</v>
      </c>
      <c r="D195">
        <v>0</v>
      </c>
      <c r="E195">
        <v>0</v>
      </c>
      <c r="F195">
        <v>0</v>
      </c>
      <c r="G195" t="s">
        <v>7</v>
      </c>
      <c r="H195" t="s">
        <v>7</v>
      </c>
    </row>
    <row r="196" spans="1:8" x14ac:dyDescent="0.2">
      <c r="A196">
        <v>33473</v>
      </c>
      <c r="B196" t="s">
        <v>15</v>
      </c>
      <c r="C196" s="313">
        <v>45635</v>
      </c>
      <c r="D196">
        <v>0</v>
      </c>
      <c r="E196">
        <v>0</v>
      </c>
      <c r="F196">
        <v>0</v>
      </c>
      <c r="G196" t="s">
        <v>7</v>
      </c>
      <c r="H196" t="s">
        <v>7</v>
      </c>
    </row>
    <row r="197" spans="1:8" x14ac:dyDescent="0.2">
      <c r="A197">
        <v>33473</v>
      </c>
      <c r="B197" t="s">
        <v>15</v>
      </c>
      <c r="C197" s="313">
        <v>45636</v>
      </c>
      <c r="D197">
        <v>0</v>
      </c>
      <c r="E197">
        <v>0</v>
      </c>
      <c r="F197">
        <v>0</v>
      </c>
      <c r="G197" t="s">
        <v>7</v>
      </c>
      <c r="H197" t="s">
        <v>7</v>
      </c>
    </row>
    <row r="198" spans="1:8" x14ac:dyDescent="0.2">
      <c r="A198">
        <v>33473</v>
      </c>
      <c r="B198" t="s">
        <v>15</v>
      </c>
      <c r="C198" s="313">
        <v>45637</v>
      </c>
      <c r="D198">
        <v>0</v>
      </c>
      <c r="E198">
        <v>0</v>
      </c>
      <c r="F198">
        <v>0</v>
      </c>
      <c r="G198" t="s">
        <v>7</v>
      </c>
      <c r="H198" t="s">
        <v>7</v>
      </c>
    </row>
    <row r="199" spans="1:8" x14ac:dyDescent="0.2">
      <c r="A199">
        <v>33473</v>
      </c>
      <c r="B199" t="s">
        <v>15</v>
      </c>
      <c r="C199" s="313">
        <v>45638</v>
      </c>
      <c r="D199">
        <v>0</v>
      </c>
      <c r="E199">
        <v>0</v>
      </c>
      <c r="F199">
        <v>0</v>
      </c>
      <c r="G199" t="s">
        <v>7</v>
      </c>
      <c r="H199" t="s">
        <v>7</v>
      </c>
    </row>
    <row r="200" spans="1:8" x14ac:dyDescent="0.2">
      <c r="A200">
        <v>33473</v>
      </c>
      <c r="B200" t="s">
        <v>15</v>
      </c>
      <c r="C200" s="313">
        <v>45639</v>
      </c>
      <c r="D200">
        <v>0</v>
      </c>
      <c r="E200">
        <v>0</v>
      </c>
      <c r="F200">
        <v>0</v>
      </c>
      <c r="G200" t="s">
        <v>7</v>
      </c>
      <c r="H200" t="s">
        <v>7</v>
      </c>
    </row>
    <row r="201" spans="1:8" x14ac:dyDescent="0.2">
      <c r="A201">
        <v>33473</v>
      </c>
      <c r="B201" t="s">
        <v>15</v>
      </c>
      <c r="C201" s="313">
        <v>45640</v>
      </c>
      <c r="D201">
        <v>0</v>
      </c>
      <c r="E201">
        <v>0</v>
      </c>
      <c r="F201">
        <v>0</v>
      </c>
      <c r="G201" t="s">
        <v>7</v>
      </c>
      <c r="H201" t="s">
        <v>7</v>
      </c>
    </row>
    <row r="202" spans="1:8" x14ac:dyDescent="0.2">
      <c r="A202">
        <v>33473</v>
      </c>
      <c r="B202" t="s">
        <v>15</v>
      </c>
      <c r="C202" s="313">
        <v>45641</v>
      </c>
      <c r="D202">
        <v>0</v>
      </c>
      <c r="E202">
        <v>0</v>
      </c>
      <c r="F202">
        <v>0</v>
      </c>
      <c r="G202" t="s">
        <v>7</v>
      </c>
      <c r="H202" t="s">
        <v>7</v>
      </c>
    </row>
    <row r="203" spans="1:8" x14ac:dyDescent="0.2">
      <c r="A203">
        <v>33473</v>
      </c>
      <c r="B203" t="s">
        <v>15</v>
      </c>
      <c r="C203" s="313">
        <v>45642</v>
      </c>
      <c r="D203">
        <v>0</v>
      </c>
      <c r="E203">
        <v>0</v>
      </c>
      <c r="F203">
        <v>0</v>
      </c>
      <c r="G203" t="s">
        <v>7</v>
      </c>
      <c r="H203" t="s">
        <v>7</v>
      </c>
    </row>
    <row r="204" spans="1:8" x14ac:dyDescent="0.2">
      <c r="A204">
        <v>33473</v>
      </c>
      <c r="B204" t="s">
        <v>15</v>
      </c>
      <c r="C204" s="313">
        <v>45643</v>
      </c>
      <c r="D204">
        <v>0</v>
      </c>
      <c r="E204">
        <v>0</v>
      </c>
      <c r="F204">
        <v>0</v>
      </c>
      <c r="G204" t="s">
        <v>7</v>
      </c>
      <c r="H204" t="s">
        <v>7</v>
      </c>
    </row>
    <row r="205" spans="1:8" x14ac:dyDescent="0.2">
      <c r="A205">
        <v>33473</v>
      </c>
      <c r="B205" t="s">
        <v>15</v>
      </c>
      <c r="C205" s="313">
        <v>45644</v>
      </c>
      <c r="D205">
        <v>0</v>
      </c>
      <c r="E205">
        <v>0</v>
      </c>
      <c r="F205">
        <v>0</v>
      </c>
      <c r="G205" t="s">
        <v>7</v>
      </c>
      <c r="H205" t="s">
        <v>7</v>
      </c>
    </row>
    <row r="206" spans="1:8" x14ac:dyDescent="0.2">
      <c r="A206">
        <v>33473</v>
      </c>
      <c r="B206" t="s">
        <v>15</v>
      </c>
      <c r="C206" s="313">
        <v>45645</v>
      </c>
      <c r="D206">
        <v>0</v>
      </c>
      <c r="E206">
        <v>0</v>
      </c>
      <c r="F206">
        <v>0</v>
      </c>
      <c r="G206" t="s">
        <v>7</v>
      </c>
      <c r="H206" t="s">
        <v>7</v>
      </c>
    </row>
    <row r="207" spans="1:8" x14ac:dyDescent="0.2">
      <c r="A207">
        <v>33473</v>
      </c>
      <c r="B207" t="s">
        <v>15</v>
      </c>
      <c r="C207" s="313">
        <v>45646</v>
      </c>
      <c r="D207">
        <v>0</v>
      </c>
      <c r="E207">
        <v>0</v>
      </c>
      <c r="F207">
        <v>0</v>
      </c>
      <c r="G207" t="s">
        <v>7</v>
      </c>
      <c r="H207" t="s">
        <v>7</v>
      </c>
    </row>
    <row r="208" spans="1:8" x14ac:dyDescent="0.2">
      <c r="A208">
        <v>33473</v>
      </c>
      <c r="B208" t="s">
        <v>15</v>
      </c>
      <c r="C208" s="313">
        <v>45647</v>
      </c>
      <c r="D208">
        <v>0</v>
      </c>
      <c r="E208">
        <v>0</v>
      </c>
      <c r="F208">
        <v>0</v>
      </c>
      <c r="G208" t="s">
        <v>7</v>
      </c>
      <c r="H208" t="s">
        <v>7</v>
      </c>
    </row>
    <row r="209" spans="1:8" x14ac:dyDescent="0.2">
      <c r="A209">
        <v>33473</v>
      </c>
      <c r="B209" t="s">
        <v>15</v>
      </c>
      <c r="C209" s="313">
        <v>45648</v>
      </c>
      <c r="D209">
        <v>0</v>
      </c>
      <c r="E209">
        <v>0</v>
      </c>
      <c r="F209">
        <v>0</v>
      </c>
      <c r="G209" t="s">
        <v>7</v>
      </c>
      <c r="H209" t="s">
        <v>7</v>
      </c>
    </row>
    <row r="210" spans="1:8" x14ac:dyDescent="0.2">
      <c r="A210">
        <v>33473</v>
      </c>
      <c r="B210" t="s">
        <v>15</v>
      </c>
      <c r="C210" s="313">
        <v>45649</v>
      </c>
      <c r="D210">
        <v>0</v>
      </c>
      <c r="E210">
        <v>0</v>
      </c>
      <c r="F210">
        <v>0</v>
      </c>
      <c r="G210" t="s">
        <v>7</v>
      </c>
      <c r="H210" t="s">
        <v>7</v>
      </c>
    </row>
    <row r="211" spans="1:8" x14ac:dyDescent="0.2">
      <c r="A211">
        <v>33473</v>
      </c>
      <c r="B211" t="s">
        <v>15</v>
      </c>
      <c r="C211" s="313">
        <v>45650</v>
      </c>
      <c r="D211">
        <v>0</v>
      </c>
      <c r="E211">
        <v>0</v>
      </c>
      <c r="F211">
        <v>0</v>
      </c>
      <c r="G211" t="s">
        <v>7</v>
      </c>
      <c r="H211" t="s">
        <v>7</v>
      </c>
    </row>
    <row r="212" spans="1:8" x14ac:dyDescent="0.2">
      <c r="A212">
        <v>33473</v>
      </c>
      <c r="B212" t="s">
        <v>15</v>
      </c>
      <c r="C212" s="313">
        <v>45651</v>
      </c>
      <c r="D212">
        <v>0</v>
      </c>
      <c r="E212">
        <v>0</v>
      </c>
      <c r="F212">
        <v>0</v>
      </c>
      <c r="G212" t="s">
        <v>7</v>
      </c>
      <c r="H212" t="s">
        <v>7</v>
      </c>
    </row>
    <row r="213" spans="1:8" x14ac:dyDescent="0.2">
      <c r="A213">
        <v>33473</v>
      </c>
      <c r="B213" t="s">
        <v>15</v>
      </c>
      <c r="C213" s="313">
        <v>45652</v>
      </c>
      <c r="D213">
        <v>0</v>
      </c>
      <c r="E213">
        <v>0</v>
      </c>
      <c r="F213">
        <v>0</v>
      </c>
      <c r="G213" t="s">
        <v>7</v>
      </c>
      <c r="H213" t="s">
        <v>7</v>
      </c>
    </row>
    <row r="214" spans="1:8" x14ac:dyDescent="0.2">
      <c r="A214">
        <v>33473</v>
      </c>
      <c r="B214" t="s">
        <v>15</v>
      </c>
      <c r="C214" s="313">
        <v>45653</v>
      </c>
      <c r="D214">
        <v>0</v>
      </c>
      <c r="E214">
        <v>0</v>
      </c>
      <c r="F214">
        <v>0</v>
      </c>
      <c r="G214" t="s">
        <v>7</v>
      </c>
      <c r="H214" t="s">
        <v>7</v>
      </c>
    </row>
    <row r="215" spans="1:8" x14ac:dyDescent="0.2">
      <c r="A215">
        <v>33473</v>
      </c>
      <c r="B215" t="s">
        <v>15</v>
      </c>
      <c r="C215" s="313">
        <v>45654</v>
      </c>
      <c r="D215">
        <v>0</v>
      </c>
      <c r="E215">
        <v>0</v>
      </c>
      <c r="F215">
        <v>0</v>
      </c>
      <c r="G215" t="s">
        <v>7</v>
      </c>
      <c r="H215" t="s">
        <v>7</v>
      </c>
    </row>
    <row r="216" spans="1:8" x14ac:dyDescent="0.2">
      <c r="A216">
        <v>33473</v>
      </c>
      <c r="B216" t="s">
        <v>15</v>
      </c>
      <c r="C216" s="313">
        <v>45655</v>
      </c>
      <c r="D216">
        <v>0</v>
      </c>
      <c r="E216">
        <v>0</v>
      </c>
      <c r="F216">
        <v>0</v>
      </c>
      <c r="G216" t="s">
        <v>7</v>
      </c>
      <c r="H216" t="s">
        <v>7</v>
      </c>
    </row>
    <row r="217" spans="1:8" x14ac:dyDescent="0.2">
      <c r="A217">
        <v>33473</v>
      </c>
      <c r="B217" t="s">
        <v>15</v>
      </c>
      <c r="C217" s="313">
        <v>45656</v>
      </c>
      <c r="D217">
        <v>0</v>
      </c>
      <c r="E217">
        <v>0</v>
      </c>
      <c r="F217">
        <v>0</v>
      </c>
      <c r="G217" t="s">
        <v>7</v>
      </c>
      <c r="H217" t="s">
        <v>7</v>
      </c>
    </row>
    <row r="218" spans="1:8" x14ac:dyDescent="0.2">
      <c r="A218">
        <v>33473</v>
      </c>
      <c r="B218" t="s">
        <v>15</v>
      </c>
      <c r="C218" s="313">
        <v>45657</v>
      </c>
      <c r="D218">
        <v>0</v>
      </c>
      <c r="E218">
        <v>0</v>
      </c>
      <c r="F218">
        <v>0</v>
      </c>
      <c r="G218" t="s">
        <v>7</v>
      </c>
      <c r="H218" t="s">
        <v>7</v>
      </c>
    </row>
    <row r="219" spans="1:8" x14ac:dyDescent="0.2">
      <c r="A219">
        <v>33485</v>
      </c>
      <c r="B219" t="s">
        <v>16</v>
      </c>
      <c r="C219" s="313">
        <v>45627</v>
      </c>
      <c r="D219">
        <v>0</v>
      </c>
      <c r="E219">
        <v>0</v>
      </c>
      <c r="F219">
        <v>0</v>
      </c>
      <c r="G219" t="s">
        <v>7</v>
      </c>
      <c r="H219" t="s">
        <v>7</v>
      </c>
    </row>
    <row r="220" spans="1:8" x14ac:dyDescent="0.2">
      <c r="A220">
        <v>33485</v>
      </c>
      <c r="B220" t="s">
        <v>16</v>
      </c>
      <c r="C220" s="313">
        <v>45628</v>
      </c>
      <c r="D220">
        <v>0</v>
      </c>
      <c r="E220">
        <v>0</v>
      </c>
      <c r="F220">
        <v>0</v>
      </c>
      <c r="G220" t="s">
        <v>7</v>
      </c>
      <c r="H220" t="s">
        <v>7</v>
      </c>
    </row>
    <row r="221" spans="1:8" x14ac:dyDescent="0.2">
      <c r="A221">
        <v>33485</v>
      </c>
      <c r="B221" t="s">
        <v>16</v>
      </c>
      <c r="C221" s="313">
        <v>45629</v>
      </c>
      <c r="D221">
        <v>0</v>
      </c>
      <c r="E221">
        <v>0</v>
      </c>
      <c r="F221">
        <v>0</v>
      </c>
      <c r="G221" t="s">
        <v>7</v>
      </c>
      <c r="H221" t="s">
        <v>7</v>
      </c>
    </row>
    <row r="222" spans="1:8" x14ac:dyDescent="0.2">
      <c r="A222">
        <v>33485</v>
      </c>
      <c r="B222" t="s">
        <v>16</v>
      </c>
      <c r="C222" s="313">
        <v>45630</v>
      </c>
      <c r="D222">
        <v>0</v>
      </c>
      <c r="E222">
        <v>0</v>
      </c>
      <c r="F222">
        <v>0</v>
      </c>
      <c r="G222" t="s">
        <v>7</v>
      </c>
      <c r="H222" t="s">
        <v>7</v>
      </c>
    </row>
    <row r="223" spans="1:8" x14ac:dyDescent="0.2">
      <c r="A223">
        <v>33485</v>
      </c>
      <c r="B223" t="s">
        <v>16</v>
      </c>
      <c r="C223" s="313">
        <v>45631</v>
      </c>
      <c r="D223">
        <v>0</v>
      </c>
      <c r="E223">
        <v>0</v>
      </c>
      <c r="F223">
        <v>0</v>
      </c>
      <c r="G223" t="s">
        <v>7</v>
      </c>
      <c r="H223" t="s">
        <v>7</v>
      </c>
    </row>
    <row r="224" spans="1:8" x14ac:dyDescent="0.2">
      <c r="A224">
        <v>33485</v>
      </c>
      <c r="B224" t="s">
        <v>16</v>
      </c>
      <c r="C224" s="313">
        <v>45632</v>
      </c>
      <c r="D224">
        <v>0</v>
      </c>
      <c r="E224">
        <v>0</v>
      </c>
      <c r="F224">
        <v>0</v>
      </c>
      <c r="G224" t="s">
        <v>7</v>
      </c>
      <c r="H224" t="s">
        <v>7</v>
      </c>
    </row>
    <row r="225" spans="1:8" x14ac:dyDescent="0.2">
      <c r="A225">
        <v>33485</v>
      </c>
      <c r="B225" t="s">
        <v>16</v>
      </c>
      <c r="C225" s="313">
        <v>45633</v>
      </c>
      <c r="D225">
        <v>0</v>
      </c>
      <c r="E225">
        <v>0</v>
      </c>
      <c r="F225">
        <v>0</v>
      </c>
      <c r="G225" t="s">
        <v>7</v>
      </c>
      <c r="H225" t="s">
        <v>7</v>
      </c>
    </row>
    <row r="226" spans="1:8" x14ac:dyDescent="0.2">
      <c r="A226">
        <v>33485</v>
      </c>
      <c r="B226" t="s">
        <v>16</v>
      </c>
      <c r="C226" s="313">
        <v>45634</v>
      </c>
      <c r="D226">
        <v>0</v>
      </c>
      <c r="E226">
        <v>0</v>
      </c>
      <c r="F226">
        <v>0</v>
      </c>
      <c r="G226" t="s">
        <v>7</v>
      </c>
      <c r="H226" t="s">
        <v>7</v>
      </c>
    </row>
    <row r="227" spans="1:8" x14ac:dyDescent="0.2">
      <c r="A227">
        <v>33485</v>
      </c>
      <c r="B227" t="s">
        <v>16</v>
      </c>
      <c r="C227" s="313">
        <v>45635</v>
      </c>
      <c r="D227">
        <v>0</v>
      </c>
      <c r="E227">
        <v>0</v>
      </c>
      <c r="F227">
        <v>0</v>
      </c>
      <c r="G227" t="s">
        <v>7</v>
      </c>
      <c r="H227" t="s">
        <v>7</v>
      </c>
    </row>
    <row r="228" spans="1:8" x14ac:dyDescent="0.2">
      <c r="A228">
        <v>33485</v>
      </c>
      <c r="B228" t="s">
        <v>16</v>
      </c>
      <c r="C228" s="313">
        <v>45636</v>
      </c>
      <c r="D228">
        <v>0</v>
      </c>
      <c r="E228">
        <v>0</v>
      </c>
      <c r="F228">
        <v>0</v>
      </c>
      <c r="G228" t="s">
        <v>7</v>
      </c>
      <c r="H228" t="s">
        <v>7</v>
      </c>
    </row>
    <row r="229" spans="1:8" x14ac:dyDescent="0.2">
      <c r="A229">
        <v>33485</v>
      </c>
      <c r="B229" t="s">
        <v>16</v>
      </c>
      <c r="C229" s="313">
        <v>45637</v>
      </c>
      <c r="D229">
        <v>0</v>
      </c>
      <c r="E229">
        <v>0</v>
      </c>
      <c r="F229">
        <v>0</v>
      </c>
      <c r="G229" t="s">
        <v>7</v>
      </c>
      <c r="H229" t="s">
        <v>7</v>
      </c>
    </row>
    <row r="230" spans="1:8" x14ac:dyDescent="0.2">
      <c r="A230">
        <v>33485</v>
      </c>
      <c r="B230" t="s">
        <v>16</v>
      </c>
      <c r="C230" s="313">
        <v>45638</v>
      </c>
      <c r="D230">
        <v>0</v>
      </c>
      <c r="E230">
        <v>0</v>
      </c>
      <c r="F230">
        <v>0</v>
      </c>
      <c r="G230" t="s">
        <v>7</v>
      </c>
      <c r="H230" t="s">
        <v>7</v>
      </c>
    </row>
    <row r="231" spans="1:8" x14ac:dyDescent="0.2">
      <c r="A231">
        <v>33485</v>
      </c>
      <c r="B231" t="s">
        <v>16</v>
      </c>
      <c r="C231" s="313">
        <v>45639</v>
      </c>
      <c r="D231">
        <v>0</v>
      </c>
      <c r="E231">
        <v>0</v>
      </c>
      <c r="F231">
        <v>0</v>
      </c>
      <c r="G231" t="s">
        <v>7</v>
      </c>
      <c r="H231" t="s">
        <v>7</v>
      </c>
    </row>
    <row r="232" spans="1:8" x14ac:dyDescent="0.2">
      <c r="A232">
        <v>33485</v>
      </c>
      <c r="B232" t="s">
        <v>16</v>
      </c>
      <c r="C232" s="313">
        <v>45640</v>
      </c>
      <c r="D232">
        <v>0</v>
      </c>
      <c r="E232">
        <v>0</v>
      </c>
      <c r="F232">
        <v>0</v>
      </c>
      <c r="G232" t="s">
        <v>7</v>
      </c>
      <c r="H232" t="s">
        <v>7</v>
      </c>
    </row>
    <row r="233" spans="1:8" x14ac:dyDescent="0.2">
      <c r="A233">
        <v>33485</v>
      </c>
      <c r="B233" t="s">
        <v>16</v>
      </c>
      <c r="C233" s="313">
        <v>45641</v>
      </c>
      <c r="D233">
        <v>0</v>
      </c>
      <c r="E233">
        <v>0</v>
      </c>
      <c r="F233">
        <v>0</v>
      </c>
      <c r="G233" t="s">
        <v>7</v>
      </c>
      <c r="H233" t="s">
        <v>7</v>
      </c>
    </row>
    <row r="234" spans="1:8" x14ac:dyDescent="0.2">
      <c r="A234">
        <v>33485</v>
      </c>
      <c r="B234" t="s">
        <v>16</v>
      </c>
      <c r="C234" s="313">
        <v>45642</v>
      </c>
      <c r="D234">
        <v>0</v>
      </c>
      <c r="E234">
        <v>0</v>
      </c>
      <c r="F234">
        <v>0</v>
      </c>
      <c r="G234" t="s">
        <v>7</v>
      </c>
      <c r="H234" t="s">
        <v>7</v>
      </c>
    </row>
    <row r="235" spans="1:8" x14ac:dyDescent="0.2">
      <c r="A235">
        <v>33485</v>
      </c>
      <c r="B235" t="s">
        <v>16</v>
      </c>
      <c r="C235" s="313">
        <v>45643</v>
      </c>
      <c r="D235">
        <v>0</v>
      </c>
      <c r="E235">
        <v>0</v>
      </c>
      <c r="F235">
        <v>0</v>
      </c>
      <c r="G235" t="s">
        <v>7</v>
      </c>
      <c r="H235" t="s">
        <v>7</v>
      </c>
    </row>
    <row r="236" spans="1:8" x14ac:dyDescent="0.2">
      <c r="A236">
        <v>33485</v>
      </c>
      <c r="B236" t="s">
        <v>16</v>
      </c>
      <c r="C236" s="313">
        <v>45644</v>
      </c>
      <c r="D236">
        <v>0</v>
      </c>
      <c r="E236">
        <v>0</v>
      </c>
      <c r="F236">
        <v>0</v>
      </c>
      <c r="G236" t="s">
        <v>7</v>
      </c>
      <c r="H236" t="s">
        <v>7</v>
      </c>
    </row>
    <row r="237" spans="1:8" x14ac:dyDescent="0.2">
      <c r="A237">
        <v>33485</v>
      </c>
      <c r="B237" t="s">
        <v>16</v>
      </c>
      <c r="C237" s="313">
        <v>45645</v>
      </c>
      <c r="D237">
        <v>0</v>
      </c>
      <c r="E237">
        <v>0</v>
      </c>
      <c r="F237">
        <v>0</v>
      </c>
      <c r="G237" t="s">
        <v>7</v>
      </c>
      <c r="H237" t="s">
        <v>7</v>
      </c>
    </row>
    <row r="238" spans="1:8" x14ac:dyDescent="0.2">
      <c r="A238">
        <v>33485</v>
      </c>
      <c r="B238" t="s">
        <v>16</v>
      </c>
      <c r="C238" s="313">
        <v>45646</v>
      </c>
      <c r="D238">
        <v>0</v>
      </c>
      <c r="E238">
        <v>0</v>
      </c>
      <c r="F238">
        <v>0</v>
      </c>
      <c r="G238" t="s">
        <v>7</v>
      </c>
      <c r="H238" t="s">
        <v>7</v>
      </c>
    </row>
    <row r="239" spans="1:8" x14ac:dyDescent="0.2">
      <c r="A239">
        <v>33485</v>
      </c>
      <c r="B239" t="s">
        <v>16</v>
      </c>
      <c r="C239" s="313">
        <v>45647</v>
      </c>
      <c r="D239">
        <v>0</v>
      </c>
      <c r="E239">
        <v>0</v>
      </c>
      <c r="F239">
        <v>0</v>
      </c>
      <c r="G239" t="s">
        <v>7</v>
      </c>
      <c r="H239" t="s">
        <v>7</v>
      </c>
    </row>
    <row r="240" spans="1:8" x14ac:dyDescent="0.2">
      <c r="A240">
        <v>33485</v>
      </c>
      <c r="B240" t="s">
        <v>16</v>
      </c>
      <c r="C240" s="313">
        <v>45648</v>
      </c>
      <c r="D240">
        <v>0</v>
      </c>
      <c r="E240">
        <v>0</v>
      </c>
      <c r="F240">
        <v>0</v>
      </c>
      <c r="G240" t="s">
        <v>7</v>
      </c>
      <c r="H240" t="s">
        <v>7</v>
      </c>
    </row>
    <row r="241" spans="1:8" x14ac:dyDescent="0.2">
      <c r="A241">
        <v>33485</v>
      </c>
      <c r="B241" t="s">
        <v>16</v>
      </c>
      <c r="C241" s="313">
        <v>45649</v>
      </c>
      <c r="D241">
        <v>0</v>
      </c>
      <c r="E241">
        <v>0</v>
      </c>
      <c r="F241">
        <v>0</v>
      </c>
      <c r="G241" t="s">
        <v>7</v>
      </c>
      <c r="H241" t="s">
        <v>7</v>
      </c>
    </row>
    <row r="242" spans="1:8" x14ac:dyDescent="0.2">
      <c r="A242">
        <v>33485</v>
      </c>
      <c r="B242" t="s">
        <v>16</v>
      </c>
      <c r="C242" s="313">
        <v>45650</v>
      </c>
      <c r="D242">
        <v>0</v>
      </c>
      <c r="E242">
        <v>0</v>
      </c>
      <c r="F242">
        <v>0</v>
      </c>
      <c r="G242" t="s">
        <v>7</v>
      </c>
      <c r="H242" t="s">
        <v>7</v>
      </c>
    </row>
    <row r="243" spans="1:8" x14ac:dyDescent="0.2">
      <c r="A243">
        <v>33485</v>
      </c>
      <c r="B243" t="s">
        <v>16</v>
      </c>
      <c r="C243" s="313">
        <v>45651</v>
      </c>
      <c r="D243">
        <v>0</v>
      </c>
      <c r="E243">
        <v>0</v>
      </c>
      <c r="F243">
        <v>0</v>
      </c>
      <c r="G243" t="s">
        <v>7</v>
      </c>
      <c r="H243" t="s">
        <v>7</v>
      </c>
    </row>
    <row r="244" spans="1:8" x14ac:dyDescent="0.2">
      <c r="A244">
        <v>33485</v>
      </c>
      <c r="B244" t="s">
        <v>16</v>
      </c>
      <c r="C244" s="313">
        <v>45652</v>
      </c>
      <c r="D244">
        <v>0</v>
      </c>
      <c r="E244">
        <v>0</v>
      </c>
      <c r="F244">
        <v>0</v>
      </c>
      <c r="G244" t="s">
        <v>7</v>
      </c>
      <c r="H244" t="s">
        <v>7</v>
      </c>
    </row>
    <row r="245" spans="1:8" x14ac:dyDescent="0.2">
      <c r="A245">
        <v>33485</v>
      </c>
      <c r="B245" t="s">
        <v>16</v>
      </c>
      <c r="C245" s="313">
        <v>45653</v>
      </c>
      <c r="D245">
        <v>0</v>
      </c>
      <c r="E245">
        <v>0</v>
      </c>
      <c r="F245">
        <v>0</v>
      </c>
      <c r="G245" t="s">
        <v>7</v>
      </c>
      <c r="H245" t="s">
        <v>7</v>
      </c>
    </row>
    <row r="246" spans="1:8" x14ac:dyDescent="0.2">
      <c r="A246">
        <v>33485</v>
      </c>
      <c r="B246" t="s">
        <v>16</v>
      </c>
      <c r="C246" s="313">
        <v>45654</v>
      </c>
      <c r="D246">
        <v>0</v>
      </c>
      <c r="E246">
        <v>0</v>
      </c>
      <c r="F246">
        <v>0</v>
      </c>
      <c r="G246" t="s">
        <v>7</v>
      </c>
      <c r="H246" t="s">
        <v>7</v>
      </c>
    </row>
    <row r="247" spans="1:8" x14ac:dyDescent="0.2">
      <c r="A247">
        <v>33485</v>
      </c>
      <c r="B247" t="s">
        <v>16</v>
      </c>
      <c r="C247" s="313">
        <v>45655</v>
      </c>
      <c r="D247">
        <v>0</v>
      </c>
      <c r="E247">
        <v>0</v>
      </c>
      <c r="F247">
        <v>0</v>
      </c>
      <c r="G247" t="s">
        <v>7</v>
      </c>
      <c r="H247" t="s">
        <v>7</v>
      </c>
    </row>
    <row r="248" spans="1:8" x14ac:dyDescent="0.2">
      <c r="A248">
        <v>33485</v>
      </c>
      <c r="B248" t="s">
        <v>16</v>
      </c>
      <c r="C248" s="313">
        <v>45656</v>
      </c>
      <c r="D248">
        <v>0</v>
      </c>
      <c r="E248">
        <v>0</v>
      </c>
      <c r="F248">
        <v>0</v>
      </c>
      <c r="G248" t="s">
        <v>7</v>
      </c>
      <c r="H248" t="s">
        <v>7</v>
      </c>
    </row>
    <row r="249" spans="1:8" x14ac:dyDescent="0.2">
      <c r="A249">
        <v>33485</v>
      </c>
      <c r="B249" t="s">
        <v>16</v>
      </c>
      <c r="C249" s="313">
        <v>45657</v>
      </c>
      <c r="D249">
        <v>0</v>
      </c>
      <c r="E249">
        <v>0</v>
      </c>
      <c r="F249">
        <v>0</v>
      </c>
      <c r="G249" t="s">
        <v>7</v>
      </c>
      <c r="H249" t="s">
        <v>7</v>
      </c>
    </row>
    <row r="250" spans="1:8" x14ac:dyDescent="0.2">
      <c r="A250">
        <v>37584</v>
      </c>
      <c r="B250" t="s">
        <v>17</v>
      </c>
      <c r="C250" s="313">
        <v>45627</v>
      </c>
      <c r="D250">
        <v>0</v>
      </c>
      <c r="E250">
        <v>0</v>
      </c>
      <c r="F250">
        <v>0</v>
      </c>
      <c r="G250" t="s">
        <v>7</v>
      </c>
      <c r="H250" t="s">
        <v>7</v>
      </c>
    </row>
    <row r="251" spans="1:8" x14ac:dyDescent="0.2">
      <c r="A251">
        <v>37584</v>
      </c>
      <c r="B251" t="s">
        <v>17</v>
      </c>
      <c r="C251" s="313">
        <v>45628</v>
      </c>
      <c r="D251">
        <v>0</v>
      </c>
      <c r="E251">
        <v>0</v>
      </c>
      <c r="F251">
        <v>0</v>
      </c>
      <c r="G251" t="s">
        <v>7</v>
      </c>
      <c r="H251" t="s">
        <v>7</v>
      </c>
    </row>
    <row r="252" spans="1:8" x14ac:dyDescent="0.2">
      <c r="A252">
        <v>37584</v>
      </c>
      <c r="B252" t="s">
        <v>17</v>
      </c>
      <c r="C252" s="313">
        <v>45629</v>
      </c>
      <c r="D252">
        <v>0</v>
      </c>
      <c r="E252">
        <v>0</v>
      </c>
      <c r="F252">
        <v>0</v>
      </c>
      <c r="G252" t="s">
        <v>7</v>
      </c>
      <c r="H252" t="s">
        <v>7</v>
      </c>
    </row>
    <row r="253" spans="1:8" x14ac:dyDescent="0.2">
      <c r="A253">
        <v>37584</v>
      </c>
      <c r="B253" t="s">
        <v>17</v>
      </c>
      <c r="C253" s="313">
        <v>45630</v>
      </c>
      <c r="D253">
        <v>0</v>
      </c>
      <c r="E253">
        <v>0</v>
      </c>
      <c r="F253">
        <v>0</v>
      </c>
      <c r="G253" t="s">
        <v>7</v>
      </c>
      <c r="H253" t="s">
        <v>7</v>
      </c>
    </row>
    <row r="254" spans="1:8" x14ac:dyDescent="0.2">
      <c r="A254">
        <v>37584</v>
      </c>
      <c r="B254" t="s">
        <v>17</v>
      </c>
      <c r="C254" s="313">
        <v>45631</v>
      </c>
      <c r="D254">
        <v>0</v>
      </c>
      <c r="E254">
        <v>0</v>
      </c>
      <c r="F254">
        <v>0</v>
      </c>
      <c r="G254" t="s">
        <v>7</v>
      </c>
      <c r="H254" t="s">
        <v>7</v>
      </c>
    </row>
    <row r="255" spans="1:8" x14ac:dyDescent="0.2">
      <c r="A255">
        <v>37584</v>
      </c>
      <c r="B255" t="s">
        <v>17</v>
      </c>
      <c r="C255" s="313">
        <v>45632</v>
      </c>
      <c r="D255">
        <v>0</v>
      </c>
      <c r="E255">
        <v>0</v>
      </c>
      <c r="F255">
        <v>0</v>
      </c>
      <c r="G255" t="s">
        <v>7</v>
      </c>
      <c r="H255" t="s">
        <v>7</v>
      </c>
    </row>
    <row r="256" spans="1:8" x14ac:dyDescent="0.2">
      <c r="A256">
        <v>37584</v>
      </c>
      <c r="B256" t="s">
        <v>17</v>
      </c>
      <c r="C256" s="313">
        <v>45633</v>
      </c>
      <c r="D256">
        <v>0</v>
      </c>
      <c r="E256">
        <v>0</v>
      </c>
      <c r="F256">
        <v>0</v>
      </c>
      <c r="G256" t="s">
        <v>7</v>
      </c>
      <c r="H256" t="s">
        <v>7</v>
      </c>
    </row>
    <row r="257" spans="1:8" x14ac:dyDescent="0.2">
      <c r="A257">
        <v>37584</v>
      </c>
      <c r="B257" t="s">
        <v>17</v>
      </c>
      <c r="C257" s="313">
        <v>45634</v>
      </c>
      <c r="D257">
        <v>0</v>
      </c>
      <c r="E257">
        <v>0</v>
      </c>
      <c r="F257">
        <v>0</v>
      </c>
      <c r="G257" t="s">
        <v>7</v>
      </c>
      <c r="H257" t="s">
        <v>7</v>
      </c>
    </row>
    <row r="258" spans="1:8" x14ac:dyDescent="0.2">
      <c r="A258">
        <v>37584</v>
      </c>
      <c r="B258" t="s">
        <v>17</v>
      </c>
      <c r="C258" s="313">
        <v>45635</v>
      </c>
      <c r="D258">
        <v>0</v>
      </c>
      <c r="E258">
        <v>0</v>
      </c>
      <c r="F258">
        <v>0</v>
      </c>
      <c r="G258" t="s">
        <v>7</v>
      </c>
      <c r="H258" t="s">
        <v>7</v>
      </c>
    </row>
    <row r="259" spans="1:8" x14ac:dyDescent="0.2">
      <c r="A259">
        <v>37584</v>
      </c>
      <c r="B259" t="s">
        <v>17</v>
      </c>
      <c r="C259" s="313">
        <v>45636</v>
      </c>
      <c r="D259">
        <v>0</v>
      </c>
      <c r="E259">
        <v>0</v>
      </c>
      <c r="F259">
        <v>0</v>
      </c>
      <c r="G259" t="s">
        <v>7</v>
      </c>
      <c r="H259" t="s">
        <v>7</v>
      </c>
    </row>
    <row r="260" spans="1:8" x14ac:dyDescent="0.2">
      <c r="A260">
        <v>37584</v>
      </c>
      <c r="B260" t="s">
        <v>17</v>
      </c>
      <c r="C260" s="313">
        <v>45637</v>
      </c>
      <c r="D260">
        <v>0</v>
      </c>
      <c r="E260">
        <v>0</v>
      </c>
      <c r="F260">
        <v>0</v>
      </c>
      <c r="G260" t="s">
        <v>7</v>
      </c>
      <c r="H260" t="s">
        <v>7</v>
      </c>
    </row>
    <row r="261" spans="1:8" x14ac:dyDescent="0.2">
      <c r="A261">
        <v>37584</v>
      </c>
      <c r="B261" t="s">
        <v>17</v>
      </c>
      <c r="C261" s="313">
        <v>45638</v>
      </c>
      <c r="D261">
        <v>0</v>
      </c>
      <c r="E261">
        <v>0</v>
      </c>
      <c r="F261">
        <v>0</v>
      </c>
      <c r="G261" t="s">
        <v>7</v>
      </c>
      <c r="H261" t="s">
        <v>7</v>
      </c>
    </row>
    <row r="262" spans="1:8" x14ac:dyDescent="0.2">
      <c r="A262">
        <v>37584</v>
      </c>
      <c r="B262" t="s">
        <v>17</v>
      </c>
      <c r="C262" s="313">
        <v>45639</v>
      </c>
      <c r="D262">
        <v>0</v>
      </c>
      <c r="E262">
        <v>0</v>
      </c>
      <c r="F262">
        <v>0</v>
      </c>
      <c r="G262" t="s">
        <v>7</v>
      </c>
      <c r="H262" t="s">
        <v>7</v>
      </c>
    </row>
    <row r="263" spans="1:8" x14ac:dyDescent="0.2">
      <c r="A263">
        <v>37584</v>
      </c>
      <c r="B263" t="s">
        <v>17</v>
      </c>
      <c r="C263" s="313">
        <v>45640</v>
      </c>
      <c r="D263">
        <v>0</v>
      </c>
      <c r="E263">
        <v>0</v>
      </c>
      <c r="F263">
        <v>0</v>
      </c>
      <c r="G263" t="s">
        <v>7</v>
      </c>
      <c r="H263" t="s">
        <v>7</v>
      </c>
    </row>
    <row r="264" spans="1:8" x14ac:dyDescent="0.2">
      <c r="A264">
        <v>37584</v>
      </c>
      <c r="B264" t="s">
        <v>17</v>
      </c>
      <c r="C264" s="313">
        <v>45641</v>
      </c>
      <c r="D264">
        <v>0</v>
      </c>
      <c r="E264">
        <v>0</v>
      </c>
      <c r="F264">
        <v>0</v>
      </c>
      <c r="G264" t="s">
        <v>7</v>
      </c>
      <c r="H264" t="s">
        <v>7</v>
      </c>
    </row>
    <row r="265" spans="1:8" x14ac:dyDescent="0.2">
      <c r="A265">
        <v>37584</v>
      </c>
      <c r="B265" t="s">
        <v>17</v>
      </c>
      <c r="C265" s="313">
        <v>45642</v>
      </c>
      <c r="D265">
        <v>0</v>
      </c>
      <c r="E265">
        <v>0</v>
      </c>
      <c r="F265">
        <v>0</v>
      </c>
      <c r="G265" t="s">
        <v>7</v>
      </c>
      <c r="H265" t="s">
        <v>7</v>
      </c>
    </row>
    <row r="266" spans="1:8" x14ac:dyDescent="0.2">
      <c r="A266">
        <v>37584</v>
      </c>
      <c r="B266" t="s">
        <v>17</v>
      </c>
      <c r="C266" s="313">
        <v>45643</v>
      </c>
      <c r="D266">
        <v>0</v>
      </c>
      <c r="E266">
        <v>0</v>
      </c>
      <c r="F266">
        <v>0</v>
      </c>
      <c r="G266" t="s">
        <v>7</v>
      </c>
      <c r="H266" t="s">
        <v>7</v>
      </c>
    </row>
    <row r="267" spans="1:8" x14ac:dyDescent="0.2">
      <c r="A267">
        <v>37584</v>
      </c>
      <c r="B267" t="s">
        <v>17</v>
      </c>
      <c r="C267" s="313">
        <v>45644</v>
      </c>
      <c r="D267">
        <v>0</v>
      </c>
      <c r="E267">
        <v>0</v>
      </c>
      <c r="F267">
        <v>0</v>
      </c>
      <c r="G267" t="s">
        <v>7</v>
      </c>
      <c r="H267" t="s">
        <v>7</v>
      </c>
    </row>
    <row r="268" spans="1:8" x14ac:dyDescent="0.2">
      <c r="A268">
        <v>37584</v>
      </c>
      <c r="B268" t="s">
        <v>17</v>
      </c>
      <c r="C268" s="313">
        <v>45645</v>
      </c>
      <c r="D268">
        <v>0</v>
      </c>
      <c r="E268">
        <v>0</v>
      </c>
      <c r="F268">
        <v>0</v>
      </c>
      <c r="G268" t="s">
        <v>7</v>
      </c>
      <c r="H268" t="s">
        <v>7</v>
      </c>
    </row>
    <row r="269" spans="1:8" x14ac:dyDescent="0.2">
      <c r="A269">
        <v>37584</v>
      </c>
      <c r="B269" t="s">
        <v>17</v>
      </c>
      <c r="C269" s="313">
        <v>45646</v>
      </c>
      <c r="D269">
        <v>0</v>
      </c>
      <c r="E269">
        <v>0</v>
      </c>
      <c r="F269">
        <v>0</v>
      </c>
      <c r="G269" t="s">
        <v>7</v>
      </c>
      <c r="H269" t="s">
        <v>7</v>
      </c>
    </row>
    <row r="270" spans="1:8" x14ac:dyDescent="0.2">
      <c r="A270">
        <v>37584</v>
      </c>
      <c r="B270" t="s">
        <v>17</v>
      </c>
      <c r="C270" s="313">
        <v>45647</v>
      </c>
      <c r="D270">
        <v>0</v>
      </c>
      <c r="E270">
        <v>0</v>
      </c>
      <c r="F270">
        <v>0</v>
      </c>
      <c r="G270" t="s">
        <v>7</v>
      </c>
      <c r="H270" t="s">
        <v>7</v>
      </c>
    </row>
    <row r="271" spans="1:8" x14ac:dyDescent="0.2">
      <c r="A271">
        <v>37584</v>
      </c>
      <c r="B271" t="s">
        <v>17</v>
      </c>
      <c r="C271" s="313">
        <v>45648</v>
      </c>
      <c r="D271">
        <v>0</v>
      </c>
      <c r="E271">
        <v>0</v>
      </c>
      <c r="F271">
        <v>0</v>
      </c>
      <c r="G271" t="s">
        <v>7</v>
      </c>
      <c r="H271" t="s">
        <v>7</v>
      </c>
    </row>
    <row r="272" spans="1:8" x14ac:dyDescent="0.2">
      <c r="A272">
        <v>37584</v>
      </c>
      <c r="B272" t="s">
        <v>17</v>
      </c>
      <c r="C272" s="313">
        <v>45649</v>
      </c>
      <c r="D272">
        <v>0</v>
      </c>
      <c r="E272">
        <v>0</v>
      </c>
      <c r="F272">
        <v>0</v>
      </c>
      <c r="G272" t="s">
        <v>7</v>
      </c>
      <c r="H272" t="s">
        <v>7</v>
      </c>
    </row>
    <row r="273" spans="1:8" x14ac:dyDescent="0.2">
      <c r="A273">
        <v>37584</v>
      </c>
      <c r="B273" t="s">
        <v>17</v>
      </c>
      <c r="C273" s="313">
        <v>45650</v>
      </c>
      <c r="D273">
        <v>0</v>
      </c>
      <c r="E273">
        <v>0</v>
      </c>
      <c r="F273">
        <v>0</v>
      </c>
      <c r="G273" t="s">
        <v>7</v>
      </c>
      <c r="H273" t="s">
        <v>7</v>
      </c>
    </row>
    <row r="274" spans="1:8" x14ac:dyDescent="0.2">
      <c r="A274">
        <v>37584</v>
      </c>
      <c r="B274" t="s">
        <v>17</v>
      </c>
      <c r="C274" s="313">
        <v>45651</v>
      </c>
      <c r="D274">
        <v>0</v>
      </c>
      <c r="E274">
        <v>0</v>
      </c>
      <c r="F274">
        <v>0</v>
      </c>
      <c r="G274" t="s">
        <v>7</v>
      </c>
      <c r="H274" t="s">
        <v>7</v>
      </c>
    </row>
    <row r="275" spans="1:8" x14ac:dyDescent="0.2">
      <c r="A275">
        <v>37584</v>
      </c>
      <c r="B275" t="s">
        <v>17</v>
      </c>
      <c r="C275" s="313">
        <v>45652</v>
      </c>
      <c r="D275">
        <v>0</v>
      </c>
      <c r="E275">
        <v>0</v>
      </c>
      <c r="F275">
        <v>0</v>
      </c>
      <c r="G275" t="s">
        <v>7</v>
      </c>
      <c r="H275" t="s">
        <v>7</v>
      </c>
    </row>
    <row r="276" spans="1:8" x14ac:dyDescent="0.2">
      <c r="A276">
        <v>37584</v>
      </c>
      <c r="B276" t="s">
        <v>17</v>
      </c>
      <c r="C276" s="313">
        <v>45653</v>
      </c>
      <c r="D276">
        <v>0</v>
      </c>
      <c r="E276">
        <v>0</v>
      </c>
      <c r="F276">
        <v>0</v>
      </c>
      <c r="G276" t="s">
        <v>7</v>
      </c>
      <c r="H276" t="s">
        <v>7</v>
      </c>
    </row>
    <row r="277" spans="1:8" x14ac:dyDescent="0.2">
      <c r="A277">
        <v>37584</v>
      </c>
      <c r="B277" t="s">
        <v>17</v>
      </c>
      <c r="C277" s="313">
        <v>45654</v>
      </c>
      <c r="D277">
        <v>0</v>
      </c>
      <c r="E277">
        <v>0</v>
      </c>
      <c r="F277">
        <v>0</v>
      </c>
      <c r="G277" t="s">
        <v>7</v>
      </c>
      <c r="H277" t="s">
        <v>7</v>
      </c>
    </row>
    <row r="278" spans="1:8" x14ac:dyDescent="0.2">
      <c r="A278">
        <v>37584</v>
      </c>
      <c r="B278" t="s">
        <v>17</v>
      </c>
      <c r="C278" s="313">
        <v>45655</v>
      </c>
      <c r="D278">
        <v>0</v>
      </c>
      <c r="E278">
        <v>0</v>
      </c>
      <c r="F278">
        <v>0</v>
      </c>
      <c r="G278" t="s">
        <v>7</v>
      </c>
      <c r="H278" t="s">
        <v>7</v>
      </c>
    </row>
    <row r="279" spans="1:8" x14ac:dyDescent="0.2">
      <c r="A279">
        <v>37584</v>
      </c>
      <c r="B279" t="s">
        <v>17</v>
      </c>
      <c r="C279" s="313">
        <v>45656</v>
      </c>
      <c r="D279">
        <v>0</v>
      </c>
      <c r="E279">
        <v>0</v>
      </c>
      <c r="F279">
        <v>0</v>
      </c>
      <c r="G279" t="s">
        <v>7</v>
      </c>
      <c r="H279" t="s">
        <v>7</v>
      </c>
    </row>
    <row r="280" spans="1:8" x14ac:dyDescent="0.2">
      <c r="A280">
        <v>37584</v>
      </c>
      <c r="B280" t="s">
        <v>17</v>
      </c>
      <c r="C280" s="313">
        <v>45657</v>
      </c>
      <c r="D280">
        <v>0</v>
      </c>
      <c r="E280">
        <v>0</v>
      </c>
      <c r="F280">
        <v>0</v>
      </c>
      <c r="G280" t="s">
        <v>7</v>
      </c>
      <c r="H280" t="s">
        <v>7</v>
      </c>
    </row>
    <row r="281" spans="1:8" x14ac:dyDescent="0.2">
      <c r="A281">
        <v>37601</v>
      </c>
      <c r="B281" t="s">
        <v>18</v>
      </c>
      <c r="C281" s="313">
        <v>45627</v>
      </c>
      <c r="D281">
        <v>0</v>
      </c>
      <c r="E281">
        <v>0</v>
      </c>
      <c r="F281">
        <v>0</v>
      </c>
      <c r="G281" t="s">
        <v>7</v>
      </c>
      <c r="H281" t="s">
        <v>7</v>
      </c>
    </row>
    <row r="282" spans="1:8" x14ac:dyDescent="0.2">
      <c r="A282">
        <v>37601</v>
      </c>
      <c r="B282" t="s">
        <v>18</v>
      </c>
      <c r="C282" s="313">
        <v>45628</v>
      </c>
      <c r="D282">
        <v>0</v>
      </c>
      <c r="E282">
        <v>0</v>
      </c>
      <c r="F282">
        <v>0</v>
      </c>
      <c r="G282" t="s">
        <v>7</v>
      </c>
      <c r="H282" t="s">
        <v>7</v>
      </c>
    </row>
    <row r="283" spans="1:8" x14ac:dyDescent="0.2">
      <c r="A283">
        <v>37601</v>
      </c>
      <c r="B283" t="s">
        <v>18</v>
      </c>
      <c r="C283" s="313">
        <v>45629</v>
      </c>
      <c r="D283">
        <v>0</v>
      </c>
      <c r="E283">
        <v>0</v>
      </c>
      <c r="F283">
        <v>0</v>
      </c>
      <c r="G283" t="s">
        <v>7</v>
      </c>
      <c r="H283" t="s">
        <v>7</v>
      </c>
    </row>
    <row r="284" spans="1:8" x14ac:dyDescent="0.2">
      <c r="A284">
        <v>37601</v>
      </c>
      <c r="B284" t="s">
        <v>18</v>
      </c>
      <c r="C284" s="313">
        <v>45630</v>
      </c>
      <c r="D284">
        <v>0</v>
      </c>
      <c r="E284">
        <v>0</v>
      </c>
      <c r="F284">
        <v>0</v>
      </c>
      <c r="G284" t="s">
        <v>7</v>
      </c>
      <c r="H284" t="s">
        <v>7</v>
      </c>
    </row>
    <row r="285" spans="1:8" x14ac:dyDescent="0.2">
      <c r="A285">
        <v>37601</v>
      </c>
      <c r="B285" t="s">
        <v>18</v>
      </c>
      <c r="C285" s="313">
        <v>45631</v>
      </c>
      <c r="D285">
        <v>0</v>
      </c>
      <c r="E285">
        <v>0</v>
      </c>
      <c r="F285">
        <v>0</v>
      </c>
      <c r="G285" t="s">
        <v>7</v>
      </c>
      <c r="H285" t="s">
        <v>7</v>
      </c>
    </row>
    <row r="286" spans="1:8" x14ac:dyDescent="0.2">
      <c r="A286">
        <v>37601</v>
      </c>
      <c r="B286" t="s">
        <v>18</v>
      </c>
      <c r="C286" s="313">
        <v>45632</v>
      </c>
      <c r="D286">
        <v>0</v>
      </c>
      <c r="E286">
        <v>0</v>
      </c>
      <c r="F286">
        <v>0</v>
      </c>
      <c r="G286" t="s">
        <v>7</v>
      </c>
      <c r="H286" t="s">
        <v>7</v>
      </c>
    </row>
    <row r="287" spans="1:8" x14ac:dyDescent="0.2">
      <c r="A287">
        <v>37601</v>
      </c>
      <c r="B287" t="s">
        <v>18</v>
      </c>
      <c r="C287" s="313">
        <v>45633</v>
      </c>
      <c r="D287">
        <v>0</v>
      </c>
      <c r="E287">
        <v>0</v>
      </c>
      <c r="F287">
        <v>0</v>
      </c>
      <c r="G287" t="s">
        <v>7</v>
      </c>
      <c r="H287" t="s">
        <v>7</v>
      </c>
    </row>
    <row r="288" spans="1:8" x14ac:dyDescent="0.2">
      <c r="A288">
        <v>37601</v>
      </c>
      <c r="B288" t="s">
        <v>18</v>
      </c>
      <c r="C288" s="313">
        <v>45634</v>
      </c>
      <c r="D288">
        <v>0</v>
      </c>
      <c r="E288">
        <v>0</v>
      </c>
      <c r="F288">
        <v>0</v>
      </c>
      <c r="G288" t="s">
        <v>7</v>
      </c>
      <c r="H288" t="s">
        <v>7</v>
      </c>
    </row>
    <row r="289" spans="1:8" x14ac:dyDescent="0.2">
      <c r="A289">
        <v>37601</v>
      </c>
      <c r="B289" t="s">
        <v>18</v>
      </c>
      <c r="C289" s="313">
        <v>45635</v>
      </c>
      <c r="D289">
        <v>0</v>
      </c>
      <c r="E289">
        <v>0</v>
      </c>
      <c r="F289">
        <v>0</v>
      </c>
      <c r="G289" t="s">
        <v>7</v>
      </c>
      <c r="H289" t="s">
        <v>7</v>
      </c>
    </row>
    <row r="290" spans="1:8" x14ac:dyDescent="0.2">
      <c r="A290">
        <v>37601</v>
      </c>
      <c r="B290" t="s">
        <v>18</v>
      </c>
      <c r="C290" s="313">
        <v>45636</v>
      </c>
      <c r="D290">
        <v>0</v>
      </c>
      <c r="E290">
        <v>0</v>
      </c>
      <c r="F290">
        <v>0</v>
      </c>
      <c r="G290" t="s">
        <v>7</v>
      </c>
      <c r="H290" t="s">
        <v>7</v>
      </c>
    </row>
    <row r="291" spans="1:8" x14ac:dyDescent="0.2">
      <c r="A291">
        <v>37601</v>
      </c>
      <c r="B291" t="s">
        <v>18</v>
      </c>
      <c r="C291" s="313">
        <v>45637</v>
      </c>
      <c r="D291">
        <v>0</v>
      </c>
      <c r="E291">
        <v>0</v>
      </c>
      <c r="F291">
        <v>0</v>
      </c>
      <c r="G291" t="s">
        <v>7</v>
      </c>
      <c r="H291" t="s">
        <v>7</v>
      </c>
    </row>
    <row r="292" spans="1:8" x14ac:dyDescent="0.2">
      <c r="A292">
        <v>37601</v>
      </c>
      <c r="B292" t="s">
        <v>18</v>
      </c>
      <c r="C292" s="313">
        <v>45638</v>
      </c>
      <c r="D292">
        <v>0</v>
      </c>
      <c r="E292">
        <v>0</v>
      </c>
      <c r="F292">
        <v>0</v>
      </c>
      <c r="G292" t="s">
        <v>7</v>
      </c>
      <c r="H292" t="s">
        <v>7</v>
      </c>
    </row>
    <row r="293" spans="1:8" x14ac:dyDescent="0.2">
      <c r="A293">
        <v>37601</v>
      </c>
      <c r="B293" t="s">
        <v>18</v>
      </c>
      <c r="C293" s="313">
        <v>45639</v>
      </c>
      <c r="D293">
        <v>0</v>
      </c>
      <c r="E293">
        <v>0</v>
      </c>
      <c r="F293">
        <v>0</v>
      </c>
      <c r="G293" t="s">
        <v>7</v>
      </c>
      <c r="H293" t="s">
        <v>7</v>
      </c>
    </row>
    <row r="294" spans="1:8" x14ac:dyDescent="0.2">
      <c r="A294">
        <v>37601</v>
      </c>
      <c r="B294" t="s">
        <v>18</v>
      </c>
      <c r="C294" s="313">
        <v>45640</v>
      </c>
      <c r="D294">
        <v>0</v>
      </c>
      <c r="E294">
        <v>0</v>
      </c>
      <c r="F294">
        <v>0</v>
      </c>
      <c r="G294" t="s">
        <v>7</v>
      </c>
      <c r="H294" t="s">
        <v>7</v>
      </c>
    </row>
    <row r="295" spans="1:8" x14ac:dyDescent="0.2">
      <c r="A295">
        <v>37601</v>
      </c>
      <c r="B295" t="s">
        <v>18</v>
      </c>
      <c r="C295" s="313">
        <v>45641</v>
      </c>
      <c r="D295">
        <v>0</v>
      </c>
      <c r="E295">
        <v>0</v>
      </c>
      <c r="F295">
        <v>0</v>
      </c>
      <c r="G295" t="s">
        <v>7</v>
      </c>
      <c r="H295" t="s">
        <v>7</v>
      </c>
    </row>
    <row r="296" spans="1:8" x14ac:dyDescent="0.2">
      <c r="A296">
        <v>37601</v>
      </c>
      <c r="B296" t="s">
        <v>18</v>
      </c>
      <c r="C296" s="313">
        <v>45642</v>
      </c>
      <c r="D296">
        <v>0</v>
      </c>
      <c r="E296">
        <v>0</v>
      </c>
      <c r="F296">
        <v>0</v>
      </c>
      <c r="G296" t="s">
        <v>7</v>
      </c>
      <c r="H296" t="s">
        <v>7</v>
      </c>
    </row>
    <row r="297" spans="1:8" x14ac:dyDescent="0.2">
      <c r="A297">
        <v>37601</v>
      </c>
      <c r="B297" t="s">
        <v>18</v>
      </c>
      <c r="C297" s="313">
        <v>45643</v>
      </c>
      <c r="D297">
        <v>0</v>
      </c>
      <c r="E297">
        <v>0</v>
      </c>
      <c r="F297">
        <v>0</v>
      </c>
      <c r="G297" t="s">
        <v>7</v>
      </c>
      <c r="H297" t="s">
        <v>7</v>
      </c>
    </row>
    <row r="298" spans="1:8" x14ac:dyDescent="0.2">
      <c r="A298">
        <v>37601</v>
      </c>
      <c r="B298" t="s">
        <v>18</v>
      </c>
      <c r="C298" s="313">
        <v>45644</v>
      </c>
      <c r="D298">
        <v>0</v>
      </c>
      <c r="E298">
        <v>0</v>
      </c>
      <c r="F298">
        <v>0</v>
      </c>
      <c r="G298" t="s">
        <v>7</v>
      </c>
      <c r="H298" t="s">
        <v>7</v>
      </c>
    </row>
    <row r="299" spans="1:8" x14ac:dyDescent="0.2">
      <c r="A299">
        <v>37601</v>
      </c>
      <c r="B299" t="s">
        <v>18</v>
      </c>
      <c r="C299" s="313">
        <v>45645</v>
      </c>
      <c r="D299">
        <v>0</v>
      </c>
      <c r="E299">
        <v>0</v>
      </c>
      <c r="F299">
        <v>0</v>
      </c>
      <c r="G299" t="s">
        <v>7</v>
      </c>
      <c r="H299" t="s">
        <v>7</v>
      </c>
    </row>
    <row r="300" spans="1:8" x14ac:dyDescent="0.2">
      <c r="A300">
        <v>37601</v>
      </c>
      <c r="B300" t="s">
        <v>18</v>
      </c>
      <c r="C300" s="313">
        <v>45646</v>
      </c>
      <c r="D300">
        <v>0</v>
      </c>
      <c r="E300">
        <v>0</v>
      </c>
      <c r="F300">
        <v>0</v>
      </c>
      <c r="G300" t="s">
        <v>7</v>
      </c>
      <c r="H300" t="s">
        <v>7</v>
      </c>
    </row>
    <row r="301" spans="1:8" x14ac:dyDescent="0.2">
      <c r="A301">
        <v>37601</v>
      </c>
      <c r="B301" t="s">
        <v>18</v>
      </c>
      <c r="C301" s="313">
        <v>45647</v>
      </c>
      <c r="D301">
        <v>0</v>
      </c>
      <c r="E301">
        <v>0</v>
      </c>
      <c r="F301">
        <v>0</v>
      </c>
      <c r="G301" t="s">
        <v>7</v>
      </c>
      <c r="H301" t="s">
        <v>7</v>
      </c>
    </row>
    <row r="302" spans="1:8" x14ac:dyDescent="0.2">
      <c r="A302">
        <v>37601</v>
      </c>
      <c r="B302" t="s">
        <v>18</v>
      </c>
      <c r="C302" s="313">
        <v>45648</v>
      </c>
      <c r="D302">
        <v>0</v>
      </c>
      <c r="E302">
        <v>0</v>
      </c>
      <c r="F302">
        <v>0</v>
      </c>
      <c r="G302" t="s">
        <v>7</v>
      </c>
      <c r="H302" t="s">
        <v>7</v>
      </c>
    </row>
    <row r="303" spans="1:8" x14ac:dyDescent="0.2">
      <c r="A303">
        <v>37601</v>
      </c>
      <c r="B303" t="s">
        <v>18</v>
      </c>
      <c r="C303" s="313">
        <v>45649</v>
      </c>
      <c r="D303">
        <v>0</v>
      </c>
      <c r="E303">
        <v>0</v>
      </c>
      <c r="F303">
        <v>0</v>
      </c>
      <c r="G303" t="s">
        <v>7</v>
      </c>
      <c r="H303" t="s">
        <v>7</v>
      </c>
    </row>
    <row r="304" spans="1:8" x14ac:dyDescent="0.2">
      <c r="A304">
        <v>37601</v>
      </c>
      <c r="B304" t="s">
        <v>18</v>
      </c>
      <c r="C304" s="313">
        <v>45650</v>
      </c>
      <c r="D304">
        <v>0</v>
      </c>
      <c r="E304">
        <v>0</v>
      </c>
      <c r="F304">
        <v>0</v>
      </c>
      <c r="G304" t="s">
        <v>7</v>
      </c>
      <c r="H304" t="s">
        <v>7</v>
      </c>
    </row>
    <row r="305" spans="1:8" x14ac:dyDescent="0.2">
      <c r="A305">
        <v>37601</v>
      </c>
      <c r="B305" t="s">
        <v>18</v>
      </c>
      <c r="C305" s="313">
        <v>45651</v>
      </c>
      <c r="D305">
        <v>0</v>
      </c>
      <c r="E305">
        <v>0</v>
      </c>
      <c r="F305">
        <v>0</v>
      </c>
      <c r="G305" t="s">
        <v>7</v>
      </c>
      <c r="H305" t="s">
        <v>7</v>
      </c>
    </row>
    <row r="306" spans="1:8" x14ac:dyDescent="0.2">
      <c r="A306">
        <v>37601</v>
      </c>
      <c r="B306" t="s">
        <v>18</v>
      </c>
      <c r="C306" s="313">
        <v>45652</v>
      </c>
      <c r="D306">
        <v>0</v>
      </c>
      <c r="E306">
        <v>0</v>
      </c>
      <c r="F306">
        <v>0</v>
      </c>
      <c r="G306" t="s">
        <v>7</v>
      </c>
      <c r="H306" t="s">
        <v>7</v>
      </c>
    </row>
    <row r="307" spans="1:8" x14ac:dyDescent="0.2">
      <c r="A307">
        <v>37601</v>
      </c>
      <c r="B307" t="s">
        <v>18</v>
      </c>
      <c r="C307" s="313">
        <v>45653</v>
      </c>
      <c r="D307">
        <v>0</v>
      </c>
      <c r="E307">
        <v>0</v>
      </c>
      <c r="F307">
        <v>0</v>
      </c>
      <c r="G307" t="s">
        <v>7</v>
      </c>
      <c r="H307" t="s">
        <v>7</v>
      </c>
    </row>
    <row r="308" spans="1:8" x14ac:dyDescent="0.2">
      <c r="A308">
        <v>37601</v>
      </c>
      <c r="B308" t="s">
        <v>18</v>
      </c>
      <c r="C308" s="313">
        <v>45654</v>
      </c>
      <c r="D308">
        <v>0</v>
      </c>
      <c r="E308">
        <v>0</v>
      </c>
      <c r="F308">
        <v>0</v>
      </c>
      <c r="G308" t="s">
        <v>7</v>
      </c>
      <c r="H308" t="s">
        <v>7</v>
      </c>
    </row>
    <row r="309" spans="1:8" x14ac:dyDescent="0.2">
      <c r="A309">
        <v>37601</v>
      </c>
      <c r="B309" t="s">
        <v>18</v>
      </c>
      <c r="C309" s="313">
        <v>45655</v>
      </c>
      <c r="D309">
        <v>0</v>
      </c>
      <c r="E309">
        <v>0</v>
      </c>
      <c r="F309">
        <v>0</v>
      </c>
      <c r="G309" t="s">
        <v>7</v>
      </c>
      <c r="H309" t="s">
        <v>7</v>
      </c>
    </row>
    <row r="310" spans="1:8" x14ac:dyDescent="0.2">
      <c r="A310">
        <v>37601</v>
      </c>
      <c r="B310" t="s">
        <v>18</v>
      </c>
      <c r="C310" s="313">
        <v>45656</v>
      </c>
      <c r="D310">
        <v>0</v>
      </c>
      <c r="E310">
        <v>0</v>
      </c>
      <c r="F310">
        <v>0</v>
      </c>
      <c r="G310" t="s">
        <v>7</v>
      </c>
      <c r="H310" t="s">
        <v>7</v>
      </c>
    </row>
    <row r="311" spans="1:8" x14ac:dyDescent="0.2">
      <c r="A311">
        <v>37601</v>
      </c>
      <c r="B311" t="s">
        <v>18</v>
      </c>
      <c r="C311" s="313">
        <v>45657</v>
      </c>
      <c r="D311">
        <v>0</v>
      </c>
      <c r="E311">
        <v>0</v>
      </c>
      <c r="F311">
        <v>0</v>
      </c>
      <c r="G311" t="s">
        <v>7</v>
      </c>
      <c r="H311" t="s">
        <v>7</v>
      </c>
    </row>
    <row r="312" spans="1:8" x14ac:dyDescent="0.2">
      <c r="A312">
        <v>39805</v>
      </c>
      <c r="B312" t="s">
        <v>19</v>
      </c>
      <c r="C312" s="313">
        <v>45627</v>
      </c>
      <c r="D312">
        <v>0</v>
      </c>
      <c r="E312">
        <v>0</v>
      </c>
      <c r="F312">
        <v>0</v>
      </c>
      <c r="G312" t="s">
        <v>7</v>
      </c>
      <c r="H312" t="s">
        <v>7</v>
      </c>
    </row>
    <row r="313" spans="1:8" x14ac:dyDescent="0.2">
      <c r="A313">
        <v>39805</v>
      </c>
      <c r="B313" t="s">
        <v>19</v>
      </c>
      <c r="C313" s="313">
        <v>45628</v>
      </c>
      <c r="D313">
        <v>0</v>
      </c>
      <c r="E313">
        <v>0</v>
      </c>
      <c r="F313">
        <v>0</v>
      </c>
      <c r="G313" t="s">
        <v>7</v>
      </c>
      <c r="H313" t="s">
        <v>7</v>
      </c>
    </row>
    <row r="314" spans="1:8" x14ac:dyDescent="0.2">
      <c r="A314">
        <v>39805</v>
      </c>
      <c r="B314" t="s">
        <v>19</v>
      </c>
      <c r="C314" s="313">
        <v>45629</v>
      </c>
      <c r="D314">
        <v>0</v>
      </c>
      <c r="E314">
        <v>0</v>
      </c>
      <c r="F314">
        <v>0</v>
      </c>
      <c r="G314" t="s">
        <v>7</v>
      </c>
      <c r="H314" t="s">
        <v>7</v>
      </c>
    </row>
    <row r="315" spans="1:8" x14ac:dyDescent="0.2">
      <c r="A315">
        <v>39805</v>
      </c>
      <c r="B315" t="s">
        <v>19</v>
      </c>
      <c r="C315" s="313">
        <v>45630</v>
      </c>
      <c r="D315">
        <v>0</v>
      </c>
      <c r="E315">
        <v>0</v>
      </c>
      <c r="F315">
        <v>0</v>
      </c>
      <c r="G315" t="s">
        <v>7</v>
      </c>
      <c r="H315" t="s">
        <v>7</v>
      </c>
    </row>
    <row r="316" spans="1:8" x14ac:dyDescent="0.2">
      <c r="A316">
        <v>39805</v>
      </c>
      <c r="B316" t="s">
        <v>19</v>
      </c>
      <c r="C316" s="313">
        <v>45631</v>
      </c>
      <c r="D316">
        <v>0</v>
      </c>
      <c r="E316">
        <v>0</v>
      </c>
      <c r="F316">
        <v>0</v>
      </c>
      <c r="G316" t="s">
        <v>7</v>
      </c>
      <c r="H316" t="s">
        <v>7</v>
      </c>
    </row>
    <row r="317" spans="1:8" x14ac:dyDescent="0.2">
      <c r="A317">
        <v>39805</v>
      </c>
      <c r="B317" t="s">
        <v>19</v>
      </c>
      <c r="C317" s="313">
        <v>45632</v>
      </c>
      <c r="D317">
        <v>0</v>
      </c>
      <c r="E317">
        <v>0</v>
      </c>
      <c r="F317">
        <v>0</v>
      </c>
      <c r="G317" t="s">
        <v>7</v>
      </c>
      <c r="H317" t="s">
        <v>7</v>
      </c>
    </row>
    <row r="318" spans="1:8" x14ac:dyDescent="0.2">
      <c r="A318">
        <v>39805</v>
      </c>
      <c r="B318" t="s">
        <v>19</v>
      </c>
      <c r="C318" s="313">
        <v>45633</v>
      </c>
      <c r="D318">
        <v>0</v>
      </c>
      <c r="E318">
        <v>0</v>
      </c>
      <c r="F318">
        <v>0</v>
      </c>
      <c r="G318" t="s">
        <v>7</v>
      </c>
      <c r="H318" t="s">
        <v>7</v>
      </c>
    </row>
    <row r="319" spans="1:8" x14ac:dyDescent="0.2">
      <c r="A319">
        <v>39805</v>
      </c>
      <c r="B319" t="s">
        <v>19</v>
      </c>
      <c r="C319" s="313">
        <v>45634</v>
      </c>
      <c r="D319">
        <v>0</v>
      </c>
      <c r="E319">
        <v>0</v>
      </c>
      <c r="F319">
        <v>0</v>
      </c>
      <c r="G319" t="s">
        <v>7</v>
      </c>
      <c r="H319" t="s">
        <v>7</v>
      </c>
    </row>
    <row r="320" spans="1:8" x14ac:dyDescent="0.2">
      <c r="A320">
        <v>39805</v>
      </c>
      <c r="B320" t="s">
        <v>19</v>
      </c>
      <c r="C320" s="313">
        <v>45635</v>
      </c>
      <c r="D320">
        <v>0</v>
      </c>
      <c r="E320">
        <v>0</v>
      </c>
      <c r="F320">
        <v>0</v>
      </c>
      <c r="G320" t="s">
        <v>7</v>
      </c>
      <c r="H320" t="s">
        <v>7</v>
      </c>
    </row>
    <row r="321" spans="1:8" x14ac:dyDescent="0.2">
      <c r="A321">
        <v>39805</v>
      </c>
      <c r="B321" t="s">
        <v>19</v>
      </c>
      <c r="C321" s="313">
        <v>45636</v>
      </c>
      <c r="D321">
        <v>0</v>
      </c>
      <c r="E321">
        <v>0</v>
      </c>
      <c r="F321">
        <v>0</v>
      </c>
      <c r="G321" t="s">
        <v>7</v>
      </c>
      <c r="H321" t="s">
        <v>7</v>
      </c>
    </row>
    <row r="322" spans="1:8" x14ac:dyDescent="0.2">
      <c r="A322">
        <v>39805</v>
      </c>
      <c r="B322" t="s">
        <v>19</v>
      </c>
      <c r="C322" s="313">
        <v>45637</v>
      </c>
      <c r="D322">
        <v>0</v>
      </c>
      <c r="E322">
        <v>0</v>
      </c>
      <c r="F322">
        <v>0</v>
      </c>
      <c r="G322" t="s">
        <v>7</v>
      </c>
      <c r="H322" t="s">
        <v>7</v>
      </c>
    </row>
    <row r="323" spans="1:8" x14ac:dyDescent="0.2">
      <c r="A323">
        <v>39805</v>
      </c>
      <c r="B323" t="s">
        <v>19</v>
      </c>
      <c r="C323" s="313">
        <v>45638</v>
      </c>
      <c r="D323">
        <v>0</v>
      </c>
      <c r="E323">
        <v>0</v>
      </c>
      <c r="F323">
        <v>0</v>
      </c>
      <c r="G323" t="s">
        <v>7</v>
      </c>
      <c r="H323" t="s">
        <v>7</v>
      </c>
    </row>
    <row r="324" spans="1:8" x14ac:dyDescent="0.2">
      <c r="A324">
        <v>39805</v>
      </c>
      <c r="B324" t="s">
        <v>19</v>
      </c>
      <c r="C324" s="313">
        <v>45639</v>
      </c>
      <c r="D324">
        <v>0</v>
      </c>
      <c r="E324">
        <v>0</v>
      </c>
      <c r="F324">
        <v>0</v>
      </c>
      <c r="G324" t="s">
        <v>7</v>
      </c>
      <c r="H324" t="s">
        <v>7</v>
      </c>
    </row>
    <row r="325" spans="1:8" x14ac:dyDescent="0.2">
      <c r="A325">
        <v>39805</v>
      </c>
      <c r="B325" t="s">
        <v>19</v>
      </c>
      <c r="C325" s="313">
        <v>45640</v>
      </c>
      <c r="D325">
        <v>0</v>
      </c>
      <c r="E325">
        <v>0</v>
      </c>
      <c r="F325">
        <v>0</v>
      </c>
      <c r="G325" t="s">
        <v>7</v>
      </c>
      <c r="H325" t="s">
        <v>7</v>
      </c>
    </row>
    <row r="326" spans="1:8" x14ac:dyDescent="0.2">
      <c r="A326">
        <v>39805</v>
      </c>
      <c r="B326" t="s">
        <v>19</v>
      </c>
      <c r="C326" s="313">
        <v>45641</v>
      </c>
      <c r="D326">
        <v>0</v>
      </c>
      <c r="E326">
        <v>0</v>
      </c>
      <c r="F326">
        <v>0</v>
      </c>
      <c r="G326" t="s">
        <v>7</v>
      </c>
      <c r="H326" t="s">
        <v>7</v>
      </c>
    </row>
    <row r="327" spans="1:8" x14ac:dyDescent="0.2">
      <c r="A327">
        <v>39805</v>
      </c>
      <c r="B327" t="s">
        <v>19</v>
      </c>
      <c r="C327" s="313">
        <v>45642</v>
      </c>
      <c r="D327">
        <v>0</v>
      </c>
      <c r="E327">
        <v>0</v>
      </c>
      <c r="F327">
        <v>0</v>
      </c>
      <c r="G327" t="s">
        <v>7</v>
      </c>
      <c r="H327" t="s">
        <v>7</v>
      </c>
    </row>
    <row r="328" spans="1:8" x14ac:dyDescent="0.2">
      <c r="A328">
        <v>39805</v>
      </c>
      <c r="B328" t="s">
        <v>19</v>
      </c>
      <c r="C328" s="313">
        <v>45643</v>
      </c>
      <c r="D328">
        <v>0</v>
      </c>
      <c r="E328">
        <v>0</v>
      </c>
      <c r="F328">
        <v>0</v>
      </c>
      <c r="G328" t="s">
        <v>7</v>
      </c>
      <c r="H328" t="s">
        <v>7</v>
      </c>
    </row>
    <row r="329" spans="1:8" x14ac:dyDescent="0.2">
      <c r="A329">
        <v>39805</v>
      </c>
      <c r="B329" t="s">
        <v>19</v>
      </c>
      <c r="C329" s="313">
        <v>45644</v>
      </c>
      <c r="D329">
        <v>0</v>
      </c>
      <c r="E329">
        <v>0</v>
      </c>
      <c r="F329">
        <v>0</v>
      </c>
      <c r="G329" t="s">
        <v>7</v>
      </c>
      <c r="H329" t="s">
        <v>7</v>
      </c>
    </row>
    <row r="330" spans="1:8" x14ac:dyDescent="0.2">
      <c r="A330">
        <v>39805</v>
      </c>
      <c r="B330" t="s">
        <v>19</v>
      </c>
      <c r="C330" s="313">
        <v>45645</v>
      </c>
      <c r="D330">
        <v>0</v>
      </c>
      <c r="E330">
        <v>0</v>
      </c>
      <c r="F330">
        <v>0</v>
      </c>
      <c r="G330" t="s">
        <v>7</v>
      </c>
      <c r="H330" t="s">
        <v>7</v>
      </c>
    </row>
    <row r="331" spans="1:8" x14ac:dyDescent="0.2">
      <c r="A331">
        <v>39805</v>
      </c>
      <c r="B331" t="s">
        <v>19</v>
      </c>
      <c r="C331" s="313">
        <v>45646</v>
      </c>
      <c r="D331">
        <v>0</v>
      </c>
      <c r="E331">
        <v>0</v>
      </c>
      <c r="F331">
        <v>0</v>
      </c>
      <c r="G331" t="s">
        <v>7</v>
      </c>
      <c r="H331" t="s">
        <v>7</v>
      </c>
    </row>
    <row r="332" spans="1:8" x14ac:dyDescent="0.2">
      <c r="A332">
        <v>39805</v>
      </c>
      <c r="B332" t="s">
        <v>19</v>
      </c>
      <c r="C332" s="313">
        <v>45647</v>
      </c>
      <c r="D332">
        <v>0</v>
      </c>
      <c r="E332">
        <v>0</v>
      </c>
      <c r="F332">
        <v>0</v>
      </c>
      <c r="G332" t="s">
        <v>7</v>
      </c>
      <c r="H332" t="s">
        <v>7</v>
      </c>
    </row>
    <row r="333" spans="1:8" x14ac:dyDescent="0.2">
      <c r="A333">
        <v>39805</v>
      </c>
      <c r="B333" t="s">
        <v>19</v>
      </c>
      <c r="C333" s="313">
        <v>45648</v>
      </c>
      <c r="D333">
        <v>0</v>
      </c>
      <c r="E333">
        <v>0</v>
      </c>
      <c r="F333">
        <v>0</v>
      </c>
      <c r="G333" t="s">
        <v>7</v>
      </c>
      <c r="H333" t="s">
        <v>7</v>
      </c>
    </row>
    <row r="334" spans="1:8" x14ac:dyDescent="0.2">
      <c r="A334">
        <v>39805</v>
      </c>
      <c r="B334" t="s">
        <v>19</v>
      </c>
      <c r="C334" s="313">
        <v>45649</v>
      </c>
      <c r="D334">
        <v>0</v>
      </c>
      <c r="E334">
        <v>0</v>
      </c>
      <c r="F334">
        <v>0</v>
      </c>
      <c r="G334" t="s">
        <v>7</v>
      </c>
      <c r="H334" t="s">
        <v>7</v>
      </c>
    </row>
    <row r="335" spans="1:8" x14ac:dyDescent="0.2">
      <c r="A335">
        <v>39805</v>
      </c>
      <c r="B335" t="s">
        <v>19</v>
      </c>
      <c r="C335" s="313">
        <v>45650</v>
      </c>
      <c r="D335">
        <v>0</v>
      </c>
      <c r="E335">
        <v>0</v>
      </c>
      <c r="F335">
        <v>0</v>
      </c>
      <c r="G335" t="s">
        <v>7</v>
      </c>
      <c r="H335" t="s">
        <v>7</v>
      </c>
    </row>
    <row r="336" spans="1:8" x14ac:dyDescent="0.2">
      <c r="A336">
        <v>39805</v>
      </c>
      <c r="B336" t="s">
        <v>19</v>
      </c>
      <c r="C336" s="313">
        <v>45651</v>
      </c>
      <c r="D336">
        <v>0</v>
      </c>
      <c r="E336">
        <v>0</v>
      </c>
      <c r="F336">
        <v>0</v>
      </c>
      <c r="G336" t="s">
        <v>7</v>
      </c>
      <c r="H336" t="s">
        <v>7</v>
      </c>
    </row>
    <row r="337" spans="1:8" x14ac:dyDescent="0.2">
      <c r="A337">
        <v>39805</v>
      </c>
      <c r="B337" t="s">
        <v>19</v>
      </c>
      <c r="C337" s="313">
        <v>45652</v>
      </c>
      <c r="D337">
        <v>0</v>
      </c>
      <c r="E337">
        <v>0</v>
      </c>
      <c r="F337">
        <v>0</v>
      </c>
      <c r="G337" t="s">
        <v>7</v>
      </c>
      <c r="H337" t="s">
        <v>7</v>
      </c>
    </row>
    <row r="338" spans="1:8" x14ac:dyDescent="0.2">
      <c r="A338">
        <v>39805</v>
      </c>
      <c r="B338" t="s">
        <v>19</v>
      </c>
      <c r="C338" s="313">
        <v>45653</v>
      </c>
      <c r="D338">
        <v>0</v>
      </c>
      <c r="E338">
        <v>0</v>
      </c>
      <c r="F338">
        <v>0</v>
      </c>
      <c r="G338" t="s">
        <v>7</v>
      </c>
      <c r="H338" t="s">
        <v>7</v>
      </c>
    </row>
    <row r="339" spans="1:8" x14ac:dyDescent="0.2">
      <c r="A339">
        <v>39805</v>
      </c>
      <c r="B339" t="s">
        <v>19</v>
      </c>
      <c r="C339" s="313">
        <v>45654</v>
      </c>
      <c r="D339">
        <v>0</v>
      </c>
      <c r="E339">
        <v>0</v>
      </c>
      <c r="F339">
        <v>0</v>
      </c>
      <c r="G339" t="s">
        <v>7</v>
      </c>
      <c r="H339" t="s">
        <v>7</v>
      </c>
    </row>
    <row r="340" spans="1:8" x14ac:dyDescent="0.2">
      <c r="A340">
        <v>39805</v>
      </c>
      <c r="B340" t="s">
        <v>19</v>
      </c>
      <c r="C340" s="313">
        <v>45655</v>
      </c>
      <c r="D340">
        <v>0</v>
      </c>
      <c r="E340">
        <v>0</v>
      </c>
      <c r="F340">
        <v>0</v>
      </c>
      <c r="G340" t="s">
        <v>7</v>
      </c>
      <c r="H340" t="s">
        <v>7</v>
      </c>
    </row>
    <row r="341" spans="1:8" x14ac:dyDescent="0.2">
      <c r="A341">
        <v>39805</v>
      </c>
      <c r="B341" t="s">
        <v>19</v>
      </c>
      <c r="C341" s="313">
        <v>45656</v>
      </c>
      <c r="D341">
        <v>0</v>
      </c>
      <c r="E341">
        <v>0</v>
      </c>
      <c r="F341">
        <v>0</v>
      </c>
      <c r="G341" t="s">
        <v>7</v>
      </c>
      <c r="H341" t="s">
        <v>7</v>
      </c>
    </row>
    <row r="342" spans="1:8" x14ac:dyDescent="0.2">
      <c r="A342">
        <v>39805</v>
      </c>
      <c r="B342" t="s">
        <v>19</v>
      </c>
      <c r="C342" s="313">
        <v>45657</v>
      </c>
      <c r="D342">
        <v>0</v>
      </c>
      <c r="E342">
        <v>0</v>
      </c>
      <c r="F342">
        <v>0</v>
      </c>
      <c r="G342" t="s">
        <v>7</v>
      </c>
      <c r="H342" t="s">
        <v>7</v>
      </c>
    </row>
    <row r="343" spans="1:8" x14ac:dyDescent="0.2">
      <c r="A343">
        <v>42503</v>
      </c>
      <c r="B343" t="s">
        <v>20</v>
      </c>
      <c r="C343" s="313">
        <v>45627</v>
      </c>
      <c r="D343">
        <v>0</v>
      </c>
      <c r="E343">
        <v>0</v>
      </c>
      <c r="F343">
        <v>0</v>
      </c>
      <c r="G343" t="s">
        <v>7</v>
      </c>
      <c r="H343" t="s">
        <v>7</v>
      </c>
    </row>
    <row r="344" spans="1:8" x14ac:dyDescent="0.2">
      <c r="A344">
        <v>42503</v>
      </c>
      <c r="B344" t="s">
        <v>20</v>
      </c>
      <c r="C344" s="313">
        <v>45628</v>
      </c>
      <c r="D344">
        <v>0</v>
      </c>
      <c r="E344">
        <v>0</v>
      </c>
      <c r="F344">
        <v>0</v>
      </c>
      <c r="G344" t="s">
        <v>7</v>
      </c>
      <c r="H344" t="s">
        <v>7</v>
      </c>
    </row>
    <row r="345" spans="1:8" x14ac:dyDescent="0.2">
      <c r="A345">
        <v>42503</v>
      </c>
      <c r="B345" t="s">
        <v>20</v>
      </c>
      <c r="C345" s="313">
        <v>45629</v>
      </c>
      <c r="D345">
        <v>0</v>
      </c>
      <c r="E345">
        <v>0</v>
      </c>
      <c r="F345">
        <v>0</v>
      </c>
      <c r="G345" t="s">
        <v>7</v>
      </c>
      <c r="H345" t="s">
        <v>7</v>
      </c>
    </row>
    <row r="346" spans="1:8" x14ac:dyDescent="0.2">
      <c r="A346">
        <v>42503</v>
      </c>
      <c r="B346" t="s">
        <v>20</v>
      </c>
      <c r="C346" s="313">
        <v>45630</v>
      </c>
      <c r="D346">
        <v>0</v>
      </c>
      <c r="E346">
        <v>0</v>
      </c>
      <c r="F346">
        <v>0</v>
      </c>
      <c r="G346" t="s">
        <v>7</v>
      </c>
      <c r="H346" t="s">
        <v>7</v>
      </c>
    </row>
    <row r="347" spans="1:8" x14ac:dyDescent="0.2">
      <c r="A347">
        <v>42503</v>
      </c>
      <c r="B347" t="s">
        <v>20</v>
      </c>
      <c r="C347" s="313">
        <v>45631</v>
      </c>
      <c r="D347">
        <v>0</v>
      </c>
      <c r="E347">
        <v>0</v>
      </c>
      <c r="F347">
        <v>0</v>
      </c>
      <c r="G347" t="s">
        <v>7</v>
      </c>
      <c r="H347" t="s">
        <v>7</v>
      </c>
    </row>
    <row r="348" spans="1:8" x14ac:dyDescent="0.2">
      <c r="A348">
        <v>42503</v>
      </c>
      <c r="B348" t="s">
        <v>20</v>
      </c>
      <c r="C348" s="313">
        <v>45632</v>
      </c>
      <c r="D348">
        <v>0</v>
      </c>
      <c r="E348">
        <v>0</v>
      </c>
      <c r="F348">
        <v>0</v>
      </c>
      <c r="G348" t="s">
        <v>7</v>
      </c>
      <c r="H348" t="s">
        <v>7</v>
      </c>
    </row>
    <row r="349" spans="1:8" x14ac:dyDescent="0.2">
      <c r="A349">
        <v>42503</v>
      </c>
      <c r="B349" t="s">
        <v>20</v>
      </c>
      <c r="C349" s="313">
        <v>45633</v>
      </c>
      <c r="D349">
        <v>0</v>
      </c>
      <c r="E349">
        <v>0</v>
      </c>
      <c r="F349">
        <v>0</v>
      </c>
      <c r="G349" t="s">
        <v>7</v>
      </c>
      <c r="H349" t="s">
        <v>7</v>
      </c>
    </row>
    <row r="350" spans="1:8" x14ac:dyDescent="0.2">
      <c r="A350">
        <v>42503</v>
      </c>
      <c r="B350" t="s">
        <v>20</v>
      </c>
      <c r="C350" s="313">
        <v>45634</v>
      </c>
      <c r="D350">
        <v>0</v>
      </c>
      <c r="E350">
        <v>0</v>
      </c>
      <c r="F350">
        <v>0</v>
      </c>
      <c r="G350" t="s">
        <v>7</v>
      </c>
      <c r="H350" t="s">
        <v>7</v>
      </c>
    </row>
    <row r="351" spans="1:8" x14ac:dyDescent="0.2">
      <c r="A351">
        <v>42503</v>
      </c>
      <c r="B351" t="s">
        <v>20</v>
      </c>
      <c r="C351" s="313">
        <v>45635</v>
      </c>
      <c r="D351">
        <v>0</v>
      </c>
      <c r="E351">
        <v>0</v>
      </c>
      <c r="F351">
        <v>0</v>
      </c>
      <c r="G351" t="s">
        <v>7</v>
      </c>
      <c r="H351" t="s">
        <v>7</v>
      </c>
    </row>
    <row r="352" spans="1:8" x14ac:dyDescent="0.2">
      <c r="A352">
        <v>42503</v>
      </c>
      <c r="B352" t="s">
        <v>20</v>
      </c>
      <c r="C352" s="313">
        <v>45636</v>
      </c>
      <c r="D352">
        <v>0</v>
      </c>
      <c r="E352">
        <v>0</v>
      </c>
      <c r="F352">
        <v>0</v>
      </c>
      <c r="G352" t="s">
        <v>7</v>
      </c>
      <c r="H352" t="s">
        <v>7</v>
      </c>
    </row>
    <row r="353" spans="1:8" x14ac:dyDescent="0.2">
      <c r="A353">
        <v>42503</v>
      </c>
      <c r="B353" t="s">
        <v>20</v>
      </c>
      <c r="C353" s="313">
        <v>45637</v>
      </c>
      <c r="D353">
        <v>0</v>
      </c>
      <c r="E353">
        <v>0</v>
      </c>
      <c r="F353">
        <v>0</v>
      </c>
      <c r="G353" t="s">
        <v>7</v>
      </c>
      <c r="H353" t="s">
        <v>7</v>
      </c>
    </row>
    <row r="354" spans="1:8" x14ac:dyDescent="0.2">
      <c r="A354">
        <v>42503</v>
      </c>
      <c r="B354" t="s">
        <v>20</v>
      </c>
      <c r="C354" s="313">
        <v>45638</v>
      </c>
      <c r="D354">
        <v>0</v>
      </c>
      <c r="E354">
        <v>0</v>
      </c>
      <c r="F354">
        <v>0</v>
      </c>
      <c r="G354" t="s">
        <v>7</v>
      </c>
      <c r="H354" t="s">
        <v>7</v>
      </c>
    </row>
    <row r="355" spans="1:8" x14ac:dyDescent="0.2">
      <c r="A355">
        <v>42503</v>
      </c>
      <c r="B355" t="s">
        <v>20</v>
      </c>
      <c r="C355" s="313">
        <v>45639</v>
      </c>
      <c r="D355">
        <v>0</v>
      </c>
      <c r="E355">
        <v>0</v>
      </c>
      <c r="F355">
        <v>0</v>
      </c>
      <c r="G355" t="s">
        <v>7</v>
      </c>
      <c r="H355" t="s">
        <v>7</v>
      </c>
    </row>
    <row r="356" spans="1:8" x14ac:dyDescent="0.2">
      <c r="A356">
        <v>42503</v>
      </c>
      <c r="B356" t="s">
        <v>20</v>
      </c>
      <c r="C356" s="313">
        <v>45640</v>
      </c>
      <c r="D356">
        <v>0</v>
      </c>
      <c r="E356">
        <v>0</v>
      </c>
      <c r="F356">
        <v>0</v>
      </c>
      <c r="G356" t="s">
        <v>7</v>
      </c>
      <c r="H356" t="s">
        <v>7</v>
      </c>
    </row>
    <row r="357" spans="1:8" x14ac:dyDescent="0.2">
      <c r="A357">
        <v>42503</v>
      </c>
      <c r="B357" t="s">
        <v>20</v>
      </c>
      <c r="C357" s="313">
        <v>45641</v>
      </c>
      <c r="D357">
        <v>0</v>
      </c>
      <c r="E357">
        <v>0</v>
      </c>
      <c r="F357">
        <v>0</v>
      </c>
      <c r="G357" t="s">
        <v>7</v>
      </c>
      <c r="H357" t="s">
        <v>7</v>
      </c>
    </row>
    <row r="358" spans="1:8" x14ac:dyDescent="0.2">
      <c r="A358">
        <v>42503</v>
      </c>
      <c r="B358" t="s">
        <v>20</v>
      </c>
      <c r="C358" s="313">
        <v>45642</v>
      </c>
      <c r="D358">
        <v>0</v>
      </c>
      <c r="E358">
        <v>0</v>
      </c>
      <c r="F358">
        <v>0</v>
      </c>
      <c r="G358" t="s">
        <v>7</v>
      </c>
      <c r="H358" t="s">
        <v>7</v>
      </c>
    </row>
    <row r="359" spans="1:8" x14ac:dyDescent="0.2">
      <c r="A359">
        <v>42503</v>
      </c>
      <c r="B359" t="s">
        <v>20</v>
      </c>
      <c r="C359" s="313">
        <v>45643</v>
      </c>
      <c r="D359">
        <v>0</v>
      </c>
      <c r="E359">
        <v>0</v>
      </c>
      <c r="F359">
        <v>0</v>
      </c>
      <c r="G359" t="s">
        <v>7</v>
      </c>
      <c r="H359" t="s">
        <v>7</v>
      </c>
    </row>
    <row r="360" spans="1:8" x14ac:dyDescent="0.2">
      <c r="A360">
        <v>42503</v>
      </c>
      <c r="B360" t="s">
        <v>20</v>
      </c>
      <c r="C360" s="313">
        <v>45644</v>
      </c>
      <c r="D360">
        <v>0</v>
      </c>
      <c r="E360">
        <v>0</v>
      </c>
      <c r="F360">
        <v>0</v>
      </c>
      <c r="G360" t="s">
        <v>7</v>
      </c>
      <c r="H360" t="s">
        <v>7</v>
      </c>
    </row>
    <row r="361" spans="1:8" x14ac:dyDescent="0.2">
      <c r="A361">
        <v>42503</v>
      </c>
      <c r="B361" t="s">
        <v>20</v>
      </c>
      <c r="C361" s="313">
        <v>45645</v>
      </c>
      <c r="D361">
        <v>0</v>
      </c>
      <c r="E361">
        <v>0</v>
      </c>
      <c r="F361">
        <v>0</v>
      </c>
      <c r="G361" t="s">
        <v>7</v>
      </c>
      <c r="H361" t="s">
        <v>7</v>
      </c>
    </row>
    <row r="362" spans="1:8" x14ac:dyDescent="0.2">
      <c r="A362">
        <v>42503</v>
      </c>
      <c r="B362" t="s">
        <v>20</v>
      </c>
      <c r="C362" s="313">
        <v>45646</v>
      </c>
      <c r="D362">
        <v>0</v>
      </c>
      <c r="E362">
        <v>0</v>
      </c>
      <c r="F362">
        <v>0</v>
      </c>
      <c r="G362" t="s">
        <v>7</v>
      </c>
      <c r="H362" t="s">
        <v>7</v>
      </c>
    </row>
    <row r="363" spans="1:8" x14ac:dyDescent="0.2">
      <c r="A363">
        <v>42503</v>
      </c>
      <c r="B363" t="s">
        <v>20</v>
      </c>
      <c r="C363" s="313">
        <v>45647</v>
      </c>
      <c r="D363">
        <v>0</v>
      </c>
      <c r="E363">
        <v>0</v>
      </c>
      <c r="F363">
        <v>0</v>
      </c>
      <c r="G363" t="s">
        <v>7</v>
      </c>
      <c r="H363" t="s">
        <v>7</v>
      </c>
    </row>
    <row r="364" spans="1:8" x14ac:dyDescent="0.2">
      <c r="A364">
        <v>42503</v>
      </c>
      <c r="B364" t="s">
        <v>20</v>
      </c>
      <c r="C364" s="313">
        <v>45648</v>
      </c>
      <c r="D364">
        <v>0</v>
      </c>
      <c r="E364">
        <v>0</v>
      </c>
      <c r="F364">
        <v>0</v>
      </c>
      <c r="G364" t="s">
        <v>7</v>
      </c>
      <c r="H364" t="s">
        <v>7</v>
      </c>
    </row>
    <row r="365" spans="1:8" x14ac:dyDescent="0.2">
      <c r="A365">
        <v>42503</v>
      </c>
      <c r="B365" t="s">
        <v>20</v>
      </c>
      <c r="C365" s="313">
        <v>45649</v>
      </c>
      <c r="D365">
        <v>0</v>
      </c>
      <c r="E365">
        <v>0</v>
      </c>
      <c r="F365">
        <v>0</v>
      </c>
      <c r="G365" t="s">
        <v>7</v>
      </c>
      <c r="H365" t="s">
        <v>7</v>
      </c>
    </row>
    <row r="366" spans="1:8" x14ac:dyDescent="0.2">
      <c r="A366">
        <v>42503</v>
      </c>
      <c r="B366" t="s">
        <v>20</v>
      </c>
      <c r="C366" s="313">
        <v>45650</v>
      </c>
      <c r="D366">
        <v>0</v>
      </c>
      <c r="E366">
        <v>0</v>
      </c>
      <c r="F366">
        <v>0</v>
      </c>
      <c r="G366" t="s">
        <v>7</v>
      </c>
      <c r="H366" t="s">
        <v>7</v>
      </c>
    </row>
    <row r="367" spans="1:8" x14ac:dyDescent="0.2">
      <c r="A367">
        <v>42503</v>
      </c>
      <c r="B367" t="s">
        <v>20</v>
      </c>
      <c r="C367" s="313">
        <v>45651</v>
      </c>
      <c r="D367">
        <v>0</v>
      </c>
      <c r="E367">
        <v>0</v>
      </c>
      <c r="F367">
        <v>0</v>
      </c>
      <c r="G367" t="s">
        <v>7</v>
      </c>
      <c r="H367" t="s">
        <v>7</v>
      </c>
    </row>
    <row r="368" spans="1:8" x14ac:dyDescent="0.2">
      <c r="A368">
        <v>42503</v>
      </c>
      <c r="B368" t="s">
        <v>20</v>
      </c>
      <c r="C368" s="313">
        <v>45652</v>
      </c>
      <c r="D368">
        <v>0</v>
      </c>
      <c r="E368">
        <v>0</v>
      </c>
      <c r="F368">
        <v>0</v>
      </c>
      <c r="G368" t="s">
        <v>7</v>
      </c>
      <c r="H368" t="s">
        <v>7</v>
      </c>
    </row>
    <row r="369" spans="1:8" x14ac:dyDescent="0.2">
      <c r="A369">
        <v>42503</v>
      </c>
      <c r="B369" t="s">
        <v>20</v>
      </c>
      <c r="C369" s="313">
        <v>45653</v>
      </c>
      <c r="D369">
        <v>0</v>
      </c>
      <c r="E369">
        <v>0</v>
      </c>
      <c r="F369">
        <v>0</v>
      </c>
      <c r="G369" t="s">
        <v>7</v>
      </c>
      <c r="H369" t="s">
        <v>7</v>
      </c>
    </row>
    <row r="370" spans="1:8" x14ac:dyDescent="0.2">
      <c r="A370">
        <v>42503</v>
      </c>
      <c r="B370" t="s">
        <v>20</v>
      </c>
      <c r="C370" s="313">
        <v>45654</v>
      </c>
      <c r="D370">
        <v>0</v>
      </c>
      <c r="E370">
        <v>0</v>
      </c>
      <c r="F370">
        <v>0</v>
      </c>
      <c r="G370" t="s">
        <v>7</v>
      </c>
      <c r="H370" t="s">
        <v>7</v>
      </c>
    </row>
    <row r="371" spans="1:8" x14ac:dyDescent="0.2">
      <c r="A371">
        <v>42503</v>
      </c>
      <c r="B371" t="s">
        <v>20</v>
      </c>
      <c r="C371" s="313">
        <v>45655</v>
      </c>
      <c r="D371">
        <v>0</v>
      </c>
      <c r="E371">
        <v>0</v>
      </c>
      <c r="F371">
        <v>0</v>
      </c>
      <c r="G371" t="s">
        <v>7</v>
      </c>
      <c r="H371" t="s">
        <v>7</v>
      </c>
    </row>
    <row r="372" spans="1:8" x14ac:dyDescent="0.2">
      <c r="A372">
        <v>42503</v>
      </c>
      <c r="B372" t="s">
        <v>20</v>
      </c>
      <c r="C372" s="313">
        <v>45656</v>
      </c>
      <c r="D372">
        <v>0</v>
      </c>
      <c r="E372">
        <v>0</v>
      </c>
      <c r="F372">
        <v>0</v>
      </c>
      <c r="G372" t="s">
        <v>7</v>
      </c>
      <c r="H372" t="s">
        <v>7</v>
      </c>
    </row>
    <row r="373" spans="1:8" x14ac:dyDescent="0.2">
      <c r="A373">
        <v>42503</v>
      </c>
      <c r="B373" t="s">
        <v>20</v>
      </c>
      <c r="C373" s="313">
        <v>45657</v>
      </c>
      <c r="D373">
        <v>0</v>
      </c>
      <c r="E373">
        <v>0</v>
      </c>
      <c r="F373">
        <v>0</v>
      </c>
      <c r="G373" t="s">
        <v>7</v>
      </c>
      <c r="H373" t="s">
        <v>7</v>
      </c>
    </row>
    <row r="374" spans="1:8" x14ac:dyDescent="0.2">
      <c r="A374">
        <v>46963</v>
      </c>
      <c r="B374" t="s">
        <v>21</v>
      </c>
      <c r="C374" s="313">
        <v>45627</v>
      </c>
      <c r="D374">
        <v>0</v>
      </c>
      <c r="E374">
        <v>0</v>
      </c>
      <c r="F374">
        <v>0</v>
      </c>
      <c r="G374" t="s">
        <v>7</v>
      </c>
      <c r="H374" t="s">
        <v>7</v>
      </c>
    </row>
    <row r="375" spans="1:8" x14ac:dyDescent="0.2">
      <c r="A375">
        <v>46963</v>
      </c>
      <c r="B375" t="s">
        <v>21</v>
      </c>
      <c r="C375" s="313">
        <v>45628</v>
      </c>
      <c r="D375">
        <v>0</v>
      </c>
      <c r="E375">
        <v>0</v>
      </c>
      <c r="F375">
        <v>0</v>
      </c>
      <c r="G375" t="s">
        <v>7</v>
      </c>
      <c r="H375" t="s">
        <v>7</v>
      </c>
    </row>
    <row r="376" spans="1:8" x14ac:dyDescent="0.2">
      <c r="A376">
        <v>46963</v>
      </c>
      <c r="B376" t="s">
        <v>21</v>
      </c>
      <c r="C376" s="313">
        <v>45629</v>
      </c>
      <c r="D376">
        <v>0</v>
      </c>
      <c r="E376">
        <v>0</v>
      </c>
      <c r="F376">
        <v>0</v>
      </c>
      <c r="G376" t="s">
        <v>7</v>
      </c>
      <c r="H376" t="s">
        <v>7</v>
      </c>
    </row>
    <row r="377" spans="1:8" x14ac:dyDescent="0.2">
      <c r="A377">
        <v>46963</v>
      </c>
      <c r="B377" t="s">
        <v>21</v>
      </c>
      <c r="C377" s="313">
        <v>45630</v>
      </c>
      <c r="D377">
        <v>0</v>
      </c>
      <c r="E377">
        <v>0</v>
      </c>
      <c r="F377">
        <v>0</v>
      </c>
      <c r="G377" t="s">
        <v>7</v>
      </c>
      <c r="H377" t="s">
        <v>7</v>
      </c>
    </row>
    <row r="378" spans="1:8" x14ac:dyDescent="0.2">
      <c r="A378">
        <v>46963</v>
      </c>
      <c r="B378" t="s">
        <v>21</v>
      </c>
      <c r="C378" s="313">
        <v>45631</v>
      </c>
      <c r="D378">
        <v>0</v>
      </c>
      <c r="E378">
        <v>0</v>
      </c>
      <c r="F378">
        <v>0</v>
      </c>
      <c r="G378" t="s">
        <v>7</v>
      </c>
      <c r="H378" t="s">
        <v>7</v>
      </c>
    </row>
    <row r="379" spans="1:8" x14ac:dyDescent="0.2">
      <c r="A379">
        <v>46963</v>
      </c>
      <c r="B379" t="s">
        <v>21</v>
      </c>
      <c r="C379" s="313">
        <v>45632</v>
      </c>
      <c r="D379">
        <v>0</v>
      </c>
      <c r="E379">
        <v>0</v>
      </c>
      <c r="F379">
        <v>0</v>
      </c>
      <c r="G379" t="s">
        <v>7</v>
      </c>
      <c r="H379" t="s">
        <v>7</v>
      </c>
    </row>
    <row r="380" spans="1:8" x14ac:dyDescent="0.2">
      <c r="A380">
        <v>46963</v>
      </c>
      <c r="B380" t="s">
        <v>21</v>
      </c>
      <c r="C380" s="313">
        <v>45633</v>
      </c>
      <c r="D380">
        <v>0</v>
      </c>
      <c r="E380">
        <v>0</v>
      </c>
      <c r="F380">
        <v>0</v>
      </c>
      <c r="G380" t="s">
        <v>7</v>
      </c>
      <c r="H380" t="s">
        <v>7</v>
      </c>
    </row>
    <row r="381" spans="1:8" x14ac:dyDescent="0.2">
      <c r="A381">
        <v>46963</v>
      </c>
      <c r="B381" t="s">
        <v>21</v>
      </c>
      <c r="C381" s="313">
        <v>45634</v>
      </c>
      <c r="D381">
        <v>0</v>
      </c>
      <c r="E381">
        <v>0</v>
      </c>
      <c r="F381">
        <v>0</v>
      </c>
      <c r="G381" t="s">
        <v>7</v>
      </c>
      <c r="H381" t="s">
        <v>7</v>
      </c>
    </row>
    <row r="382" spans="1:8" x14ac:dyDescent="0.2">
      <c r="A382">
        <v>46963</v>
      </c>
      <c r="B382" t="s">
        <v>21</v>
      </c>
      <c r="C382" s="313">
        <v>45635</v>
      </c>
      <c r="D382">
        <v>0</v>
      </c>
      <c r="E382">
        <v>0</v>
      </c>
      <c r="F382">
        <v>0</v>
      </c>
      <c r="G382" t="s">
        <v>7</v>
      </c>
      <c r="H382" t="s">
        <v>7</v>
      </c>
    </row>
    <row r="383" spans="1:8" x14ac:dyDescent="0.2">
      <c r="A383">
        <v>46963</v>
      </c>
      <c r="B383" t="s">
        <v>21</v>
      </c>
      <c r="C383" s="313">
        <v>45636</v>
      </c>
      <c r="D383">
        <v>0</v>
      </c>
      <c r="E383">
        <v>0</v>
      </c>
      <c r="F383">
        <v>0</v>
      </c>
      <c r="G383" t="s">
        <v>7</v>
      </c>
      <c r="H383" t="s">
        <v>7</v>
      </c>
    </row>
    <row r="384" spans="1:8" x14ac:dyDescent="0.2">
      <c r="A384">
        <v>46963</v>
      </c>
      <c r="B384" t="s">
        <v>21</v>
      </c>
      <c r="C384" s="313">
        <v>45637</v>
      </c>
      <c r="D384">
        <v>0</v>
      </c>
      <c r="E384">
        <v>0</v>
      </c>
      <c r="F384">
        <v>0</v>
      </c>
      <c r="G384" t="s">
        <v>7</v>
      </c>
      <c r="H384" t="s">
        <v>7</v>
      </c>
    </row>
    <row r="385" spans="1:8" x14ac:dyDescent="0.2">
      <c r="A385">
        <v>46963</v>
      </c>
      <c r="B385" t="s">
        <v>21</v>
      </c>
      <c r="C385" s="313">
        <v>45638</v>
      </c>
      <c r="D385">
        <v>0</v>
      </c>
      <c r="E385">
        <v>0</v>
      </c>
      <c r="F385">
        <v>0</v>
      </c>
      <c r="G385" t="s">
        <v>7</v>
      </c>
      <c r="H385" t="s">
        <v>7</v>
      </c>
    </row>
    <row r="386" spans="1:8" x14ac:dyDescent="0.2">
      <c r="A386">
        <v>46963</v>
      </c>
      <c r="B386" t="s">
        <v>21</v>
      </c>
      <c r="C386" s="313">
        <v>45639</v>
      </c>
      <c r="D386">
        <v>0</v>
      </c>
      <c r="E386">
        <v>0</v>
      </c>
      <c r="F386">
        <v>0</v>
      </c>
      <c r="G386" t="s">
        <v>7</v>
      </c>
      <c r="H386" t="s">
        <v>7</v>
      </c>
    </row>
    <row r="387" spans="1:8" x14ac:dyDescent="0.2">
      <c r="A387">
        <v>46963</v>
      </c>
      <c r="B387" t="s">
        <v>21</v>
      </c>
      <c r="C387" s="313">
        <v>45640</v>
      </c>
      <c r="D387">
        <v>0</v>
      </c>
      <c r="E387">
        <v>0</v>
      </c>
      <c r="F387">
        <v>0</v>
      </c>
      <c r="G387" t="s">
        <v>7</v>
      </c>
      <c r="H387" t="s">
        <v>7</v>
      </c>
    </row>
    <row r="388" spans="1:8" x14ac:dyDescent="0.2">
      <c r="A388">
        <v>46963</v>
      </c>
      <c r="B388" t="s">
        <v>21</v>
      </c>
      <c r="C388" s="313">
        <v>45641</v>
      </c>
      <c r="D388">
        <v>0</v>
      </c>
      <c r="E388">
        <v>0</v>
      </c>
      <c r="F388">
        <v>0</v>
      </c>
      <c r="G388" t="s">
        <v>7</v>
      </c>
      <c r="H388" t="s">
        <v>7</v>
      </c>
    </row>
    <row r="389" spans="1:8" x14ac:dyDescent="0.2">
      <c r="A389">
        <v>46963</v>
      </c>
      <c r="B389" t="s">
        <v>21</v>
      </c>
      <c r="C389" s="313">
        <v>45642</v>
      </c>
      <c r="D389">
        <v>0</v>
      </c>
      <c r="E389">
        <v>0</v>
      </c>
      <c r="F389">
        <v>0</v>
      </c>
      <c r="G389" t="s">
        <v>7</v>
      </c>
      <c r="H389" t="s">
        <v>7</v>
      </c>
    </row>
    <row r="390" spans="1:8" x14ac:dyDescent="0.2">
      <c r="A390">
        <v>46963</v>
      </c>
      <c r="B390" t="s">
        <v>21</v>
      </c>
      <c r="C390" s="313">
        <v>45643</v>
      </c>
      <c r="D390">
        <v>0</v>
      </c>
      <c r="E390">
        <v>0</v>
      </c>
      <c r="F390">
        <v>0</v>
      </c>
      <c r="G390" t="s">
        <v>7</v>
      </c>
      <c r="H390" t="s">
        <v>7</v>
      </c>
    </row>
    <row r="391" spans="1:8" x14ac:dyDescent="0.2">
      <c r="A391">
        <v>46963</v>
      </c>
      <c r="B391" t="s">
        <v>21</v>
      </c>
      <c r="C391" s="313">
        <v>45644</v>
      </c>
      <c r="D391">
        <v>0</v>
      </c>
      <c r="E391">
        <v>0</v>
      </c>
      <c r="F391">
        <v>0</v>
      </c>
      <c r="G391" t="s">
        <v>7</v>
      </c>
      <c r="H391" t="s">
        <v>7</v>
      </c>
    </row>
    <row r="392" spans="1:8" x14ac:dyDescent="0.2">
      <c r="A392">
        <v>46963</v>
      </c>
      <c r="B392" t="s">
        <v>21</v>
      </c>
      <c r="C392" s="313">
        <v>45645</v>
      </c>
      <c r="D392">
        <v>0</v>
      </c>
      <c r="E392">
        <v>0</v>
      </c>
      <c r="F392">
        <v>0</v>
      </c>
      <c r="G392" t="s">
        <v>7</v>
      </c>
      <c r="H392" t="s">
        <v>7</v>
      </c>
    </row>
    <row r="393" spans="1:8" x14ac:dyDescent="0.2">
      <c r="A393">
        <v>46963</v>
      </c>
      <c r="B393" t="s">
        <v>21</v>
      </c>
      <c r="C393" s="313">
        <v>45646</v>
      </c>
      <c r="D393">
        <v>0</v>
      </c>
      <c r="E393">
        <v>0</v>
      </c>
      <c r="F393">
        <v>0</v>
      </c>
      <c r="G393" t="s">
        <v>7</v>
      </c>
      <c r="H393" t="s">
        <v>7</v>
      </c>
    </row>
    <row r="394" spans="1:8" x14ac:dyDescent="0.2">
      <c r="A394">
        <v>46963</v>
      </c>
      <c r="B394" t="s">
        <v>21</v>
      </c>
      <c r="C394" s="313">
        <v>45647</v>
      </c>
      <c r="D394">
        <v>0</v>
      </c>
      <c r="E394">
        <v>0</v>
      </c>
      <c r="F394">
        <v>0</v>
      </c>
      <c r="G394" t="s">
        <v>7</v>
      </c>
      <c r="H394" t="s">
        <v>7</v>
      </c>
    </row>
    <row r="395" spans="1:8" x14ac:dyDescent="0.2">
      <c r="A395">
        <v>46963</v>
      </c>
      <c r="B395" t="s">
        <v>21</v>
      </c>
      <c r="C395" s="313">
        <v>45648</v>
      </c>
      <c r="D395">
        <v>0</v>
      </c>
      <c r="E395">
        <v>0</v>
      </c>
      <c r="F395">
        <v>0</v>
      </c>
      <c r="G395" t="s">
        <v>7</v>
      </c>
      <c r="H395" t="s">
        <v>7</v>
      </c>
    </row>
    <row r="396" spans="1:8" x14ac:dyDescent="0.2">
      <c r="A396">
        <v>46963</v>
      </c>
      <c r="B396" t="s">
        <v>21</v>
      </c>
      <c r="C396" s="313">
        <v>45649</v>
      </c>
      <c r="D396">
        <v>0</v>
      </c>
      <c r="E396">
        <v>0</v>
      </c>
      <c r="F396">
        <v>0</v>
      </c>
      <c r="G396" t="s">
        <v>7</v>
      </c>
      <c r="H396" t="s">
        <v>7</v>
      </c>
    </row>
    <row r="397" spans="1:8" x14ac:dyDescent="0.2">
      <c r="A397">
        <v>46963</v>
      </c>
      <c r="B397" t="s">
        <v>21</v>
      </c>
      <c r="C397" s="313">
        <v>45650</v>
      </c>
      <c r="D397">
        <v>0</v>
      </c>
      <c r="E397">
        <v>0</v>
      </c>
      <c r="F397">
        <v>0</v>
      </c>
      <c r="G397" t="s">
        <v>7</v>
      </c>
      <c r="H397" t="s">
        <v>7</v>
      </c>
    </row>
    <row r="398" spans="1:8" x14ac:dyDescent="0.2">
      <c r="A398">
        <v>46963</v>
      </c>
      <c r="B398" t="s">
        <v>21</v>
      </c>
      <c r="C398" s="313">
        <v>45651</v>
      </c>
      <c r="D398">
        <v>0</v>
      </c>
      <c r="E398">
        <v>0</v>
      </c>
      <c r="F398">
        <v>0</v>
      </c>
      <c r="G398" t="s">
        <v>7</v>
      </c>
      <c r="H398" t="s">
        <v>7</v>
      </c>
    </row>
    <row r="399" spans="1:8" x14ac:dyDescent="0.2">
      <c r="A399">
        <v>46963</v>
      </c>
      <c r="B399" t="s">
        <v>21</v>
      </c>
      <c r="C399" s="313">
        <v>45652</v>
      </c>
      <c r="D399">
        <v>0</v>
      </c>
      <c r="E399">
        <v>0</v>
      </c>
      <c r="F399">
        <v>0</v>
      </c>
      <c r="G399" t="s">
        <v>7</v>
      </c>
      <c r="H399" t="s">
        <v>7</v>
      </c>
    </row>
    <row r="400" spans="1:8" x14ac:dyDescent="0.2">
      <c r="A400">
        <v>46963</v>
      </c>
      <c r="B400" t="s">
        <v>21</v>
      </c>
      <c r="C400" s="313">
        <v>45653</v>
      </c>
      <c r="D400">
        <v>0</v>
      </c>
      <c r="E400">
        <v>0</v>
      </c>
      <c r="F400">
        <v>0</v>
      </c>
      <c r="G400" t="s">
        <v>7</v>
      </c>
      <c r="H400" t="s">
        <v>7</v>
      </c>
    </row>
    <row r="401" spans="1:8" x14ac:dyDescent="0.2">
      <c r="A401">
        <v>46963</v>
      </c>
      <c r="B401" t="s">
        <v>21</v>
      </c>
      <c r="C401" s="313">
        <v>45654</v>
      </c>
      <c r="D401">
        <v>0</v>
      </c>
      <c r="E401">
        <v>0</v>
      </c>
      <c r="F401">
        <v>0</v>
      </c>
      <c r="G401" t="s">
        <v>7</v>
      </c>
      <c r="H401" t="s">
        <v>7</v>
      </c>
    </row>
    <row r="402" spans="1:8" x14ac:dyDescent="0.2">
      <c r="A402">
        <v>46963</v>
      </c>
      <c r="B402" t="s">
        <v>21</v>
      </c>
      <c r="C402" s="313">
        <v>45655</v>
      </c>
      <c r="D402">
        <v>0</v>
      </c>
      <c r="E402">
        <v>0</v>
      </c>
      <c r="F402">
        <v>0</v>
      </c>
      <c r="G402" t="s">
        <v>7</v>
      </c>
      <c r="H402" t="s">
        <v>7</v>
      </c>
    </row>
    <row r="403" spans="1:8" x14ac:dyDescent="0.2">
      <c r="A403">
        <v>46963</v>
      </c>
      <c r="B403" t="s">
        <v>21</v>
      </c>
      <c r="C403" s="313">
        <v>45656</v>
      </c>
      <c r="D403">
        <v>0</v>
      </c>
      <c r="E403">
        <v>0</v>
      </c>
      <c r="F403">
        <v>0</v>
      </c>
      <c r="G403" t="s">
        <v>7</v>
      </c>
      <c r="H403" t="s">
        <v>7</v>
      </c>
    </row>
    <row r="404" spans="1:8" x14ac:dyDescent="0.2">
      <c r="A404">
        <v>46963</v>
      </c>
      <c r="B404" t="s">
        <v>21</v>
      </c>
      <c r="C404" s="313">
        <v>45657</v>
      </c>
      <c r="D404">
        <v>0</v>
      </c>
      <c r="E404">
        <v>0</v>
      </c>
      <c r="F404">
        <v>0</v>
      </c>
      <c r="G404" t="s">
        <v>7</v>
      </c>
      <c r="H404" t="s">
        <v>7</v>
      </c>
    </row>
    <row r="405" spans="1:8" x14ac:dyDescent="0.2">
      <c r="A405">
        <v>52687</v>
      </c>
      <c r="B405" t="s">
        <v>22</v>
      </c>
      <c r="C405" s="313">
        <v>45627</v>
      </c>
      <c r="D405">
        <v>0</v>
      </c>
      <c r="E405">
        <v>0</v>
      </c>
      <c r="F405">
        <v>0</v>
      </c>
      <c r="G405" t="s">
        <v>7</v>
      </c>
      <c r="H405" t="s">
        <v>7</v>
      </c>
    </row>
    <row r="406" spans="1:8" x14ac:dyDescent="0.2">
      <c r="A406">
        <v>52687</v>
      </c>
      <c r="B406" t="s">
        <v>22</v>
      </c>
      <c r="C406" s="313">
        <v>45628</v>
      </c>
      <c r="D406">
        <v>0</v>
      </c>
      <c r="E406">
        <v>0</v>
      </c>
      <c r="F406">
        <v>0</v>
      </c>
      <c r="G406" t="s">
        <v>7</v>
      </c>
      <c r="H406" t="s">
        <v>7</v>
      </c>
    </row>
    <row r="407" spans="1:8" x14ac:dyDescent="0.2">
      <c r="A407">
        <v>52687</v>
      </c>
      <c r="B407" t="s">
        <v>22</v>
      </c>
      <c r="C407" s="313">
        <v>45629</v>
      </c>
      <c r="D407">
        <v>0</v>
      </c>
      <c r="E407">
        <v>0</v>
      </c>
      <c r="F407">
        <v>0</v>
      </c>
      <c r="G407" t="s">
        <v>7</v>
      </c>
      <c r="H407" t="s">
        <v>7</v>
      </c>
    </row>
    <row r="408" spans="1:8" x14ac:dyDescent="0.2">
      <c r="A408">
        <v>52687</v>
      </c>
      <c r="B408" t="s">
        <v>22</v>
      </c>
      <c r="C408" s="313">
        <v>45630</v>
      </c>
      <c r="D408">
        <v>0</v>
      </c>
      <c r="E408">
        <v>0</v>
      </c>
      <c r="F408">
        <v>0</v>
      </c>
      <c r="G408" t="s">
        <v>7</v>
      </c>
      <c r="H408" t="s">
        <v>7</v>
      </c>
    </row>
    <row r="409" spans="1:8" x14ac:dyDescent="0.2">
      <c r="A409">
        <v>52687</v>
      </c>
      <c r="B409" t="s">
        <v>22</v>
      </c>
      <c r="C409" s="313">
        <v>45631</v>
      </c>
      <c r="D409">
        <v>0</v>
      </c>
      <c r="E409">
        <v>0</v>
      </c>
      <c r="F409">
        <v>0</v>
      </c>
      <c r="G409" t="s">
        <v>7</v>
      </c>
      <c r="H409" t="s">
        <v>7</v>
      </c>
    </row>
    <row r="410" spans="1:8" x14ac:dyDescent="0.2">
      <c r="A410">
        <v>52687</v>
      </c>
      <c r="B410" t="s">
        <v>22</v>
      </c>
      <c r="C410" s="313">
        <v>45632</v>
      </c>
      <c r="D410">
        <v>0</v>
      </c>
      <c r="E410">
        <v>0</v>
      </c>
      <c r="F410">
        <v>0</v>
      </c>
      <c r="G410" t="s">
        <v>7</v>
      </c>
      <c r="H410" t="s">
        <v>7</v>
      </c>
    </row>
    <row r="411" spans="1:8" x14ac:dyDescent="0.2">
      <c r="A411">
        <v>52687</v>
      </c>
      <c r="B411" t="s">
        <v>22</v>
      </c>
      <c r="C411" s="313">
        <v>45633</v>
      </c>
      <c r="D411">
        <v>0</v>
      </c>
      <c r="E411">
        <v>0</v>
      </c>
      <c r="F411">
        <v>0</v>
      </c>
      <c r="G411" t="s">
        <v>7</v>
      </c>
      <c r="H411" t="s">
        <v>7</v>
      </c>
    </row>
    <row r="412" spans="1:8" x14ac:dyDescent="0.2">
      <c r="A412">
        <v>52687</v>
      </c>
      <c r="B412" t="s">
        <v>22</v>
      </c>
      <c r="C412" s="313">
        <v>45634</v>
      </c>
      <c r="D412">
        <v>0</v>
      </c>
      <c r="E412">
        <v>0</v>
      </c>
      <c r="F412">
        <v>0</v>
      </c>
      <c r="G412" t="s">
        <v>7</v>
      </c>
      <c r="H412" t="s">
        <v>7</v>
      </c>
    </row>
    <row r="413" spans="1:8" x14ac:dyDescent="0.2">
      <c r="A413">
        <v>52687</v>
      </c>
      <c r="B413" t="s">
        <v>22</v>
      </c>
      <c r="C413" s="313">
        <v>45635</v>
      </c>
      <c r="D413">
        <v>0</v>
      </c>
      <c r="E413">
        <v>0</v>
      </c>
      <c r="F413">
        <v>0</v>
      </c>
      <c r="G413" t="s">
        <v>7</v>
      </c>
      <c r="H413" t="s">
        <v>7</v>
      </c>
    </row>
    <row r="414" spans="1:8" x14ac:dyDescent="0.2">
      <c r="A414">
        <v>52687</v>
      </c>
      <c r="B414" t="s">
        <v>22</v>
      </c>
      <c r="C414" s="313">
        <v>45636</v>
      </c>
      <c r="D414">
        <v>0</v>
      </c>
      <c r="E414">
        <v>0</v>
      </c>
      <c r="F414">
        <v>0</v>
      </c>
      <c r="G414" t="s">
        <v>7</v>
      </c>
      <c r="H414" t="s">
        <v>7</v>
      </c>
    </row>
    <row r="415" spans="1:8" x14ac:dyDescent="0.2">
      <c r="A415">
        <v>52687</v>
      </c>
      <c r="B415" t="s">
        <v>22</v>
      </c>
      <c r="C415" s="313">
        <v>45637</v>
      </c>
      <c r="D415">
        <v>0</v>
      </c>
      <c r="E415">
        <v>0</v>
      </c>
      <c r="F415">
        <v>0</v>
      </c>
      <c r="G415" t="s">
        <v>7</v>
      </c>
      <c r="H415" t="s">
        <v>7</v>
      </c>
    </row>
    <row r="416" spans="1:8" x14ac:dyDescent="0.2">
      <c r="A416">
        <v>52687</v>
      </c>
      <c r="B416" t="s">
        <v>22</v>
      </c>
      <c r="C416" s="313">
        <v>45638</v>
      </c>
      <c r="D416">
        <v>0</v>
      </c>
      <c r="E416">
        <v>0</v>
      </c>
      <c r="F416">
        <v>0</v>
      </c>
      <c r="G416" t="s">
        <v>7</v>
      </c>
      <c r="H416" t="s">
        <v>7</v>
      </c>
    </row>
    <row r="417" spans="1:8" x14ac:dyDescent="0.2">
      <c r="A417">
        <v>52687</v>
      </c>
      <c r="B417" t="s">
        <v>22</v>
      </c>
      <c r="C417" s="313">
        <v>45639</v>
      </c>
      <c r="D417">
        <v>0</v>
      </c>
      <c r="E417">
        <v>0</v>
      </c>
      <c r="F417">
        <v>0</v>
      </c>
      <c r="G417" t="s">
        <v>7</v>
      </c>
      <c r="H417" t="s">
        <v>7</v>
      </c>
    </row>
    <row r="418" spans="1:8" x14ac:dyDescent="0.2">
      <c r="A418">
        <v>52687</v>
      </c>
      <c r="B418" t="s">
        <v>22</v>
      </c>
      <c r="C418" s="313">
        <v>45640</v>
      </c>
      <c r="D418">
        <v>0</v>
      </c>
      <c r="E418">
        <v>0</v>
      </c>
      <c r="F418">
        <v>0</v>
      </c>
      <c r="G418" t="s">
        <v>7</v>
      </c>
      <c r="H418" t="s">
        <v>7</v>
      </c>
    </row>
    <row r="419" spans="1:8" x14ac:dyDescent="0.2">
      <c r="A419">
        <v>52687</v>
      </c>
      <c r="B419" t="s">
        <v>22</v>
      </c>
      <c r="C419" s="313">
        <v>45641</v>
      </c>
      <c r="D419">
        <v>0</v>
      </c>
      <c r="E419">
        <v>0</v>
      </c>
      <c r="F419">
        <v>0</v>
      </c>
      <c r="G419" t="s">
        <v>7</v>
      </c>
      <c r="H419" t="s">
        <v>7</v>
      </c>
    </row>
    <row r="420" spans="1:8" x14ac:dyDescent="0.2">
      <c r="A420">
        <v>52687</v>
      </c>
      <c r="B420" t="s">
        <v>22</v>
      </c>
      <c r="C420" s="313">
        <v>45642</v>
      </c>
      <c r="D420">
        <v>0</v>
      </c>
      <c r="E420">
        <v>0</v>
      </c>
      <c r="F420">
        <v>0</v>
      </c>
      <c r="G420" t="s">
        <v>7</v>
      </c>
      <c r="H420" t="s">
        <v>7</v>
      </c>
    </row>
    <row r="421" spans="1:8" x14ac:dyDescent="0.2">
      <c r="A421">
        <v>52687</v>
      </c>
      <c r="B421" t="s">
        <v>22</v>
      </c>
      <c r="C421" s="313">
        <v>45643</v>
      </c>
      <c r="D421">
        <v>0</v>
      </c>
      <c r="E421">
        <v>0</v>
      </c>
      <c r="F421">
        <v>0</v>
      </c>
      <c r="G421" t="s">
        <v>7</v>
      </c>
      <c r="H421" t="s">
        <v>7</v>
      </c>
    </row>
    <row r="422" spans="1:8" x14ac:dyDescent="0.2">
      <c r="A422">
        <v>52687</v>
      </c>
      <c r="B422" t="s">
        <v>22</v>
      </c>
      <c r="C422" s="313">
        <v>45644</v>
      </c>
      <c r="D422">
        <v>0</v>
      </c>
      <c r="E422">
        <v>0</v>
      </c>
      <c r="F422">
        <v>0</v>
      </c>
      <c r="G422" t="s">
        <v>7</v>
      </c>
      <c r="H422" t="s">
        <v>7</v>
      </c>
    </row>
    <row r="423" spans="1:8" x14ac:dyDescent="0.2">
      <c r="A423">
        <v>52687</v>
      </c>
      <c r="B423" t="s">
        <v>22</v>
      </c>
      <c r="C423" s="313">
        <v>45645</v>
      </c>
      <c r="D423">
        <v>0</v>
      </c>
      <c r="E423">
        <v>0</v>
      </c>
      <c r="F423">
        <v>0</v>
      </c>
      <c r="G423" t="s">
        <v>7</v>
      </c>
      <c r="H423" t="s">
        <v>7</v>
      </c>
    </row>
    <row r="424" spans="1:8" x14ac:dyDescent="0.2">
      <c r="A424">
        <v>52687</v>
      </c>
      <c r="B424" t="s">
        <v>22</v>
      </c>
      <c r="C424" s="313">
        <v>45646</v>
      </c>
      <c r="D424">
        <v>0</v>
      </c>
      <c r="E424">
        <v>0</v>
      </c>
      <c r="F424">
        <v>0</v>
      </c>
      <c r="G424" t="s">
        <v>7</v>
      </c>
      <c r="H424" t="s">
        <v>7</v>
      </c>
    </row>
    <row r="425" spans="1:8" x14ac:dyDescent="0.2">
      <c r="A425">
        <v>52687</v>
      </c>
      <c r="B425" t="s">
        <v>22</v>
      </c>
      <c r="C425" s="313">
        <v>45647</v>
      </c>
      <c r="D425">
        <v>0</v>
      </c>
      <c r="E425">
        <v>0</v>
      </c>
      <c r="F425">
        <v>0</v>
      </c>
      <c r="G425" t="s">
        <v>7</v>
      </c>
      <c r="H425" t="s">
        <v>7</v>
      </c>
    </row>
    <row r="426" spans="1:8" x14ac:dyDescent="0.2">
      <c r="A426">
        <v>52687</v>
      </c>
      <c r="B426" t="s">
        <v>22</v>
      </c>
      <c r="C426" s="313">
        <v>45648</v>
      </c>
      <c r="D426">
        <v>0</v>
      </c>
      <c r="E426">
        <v>0</v>
      </c>
      <c r="F426">
        <v>0</v>
      </c>
      <c r="G426" t="s">
        <v>7</v>
      </c>
      <c r="H426" t="s">
        <v>7</v>
      </c>
    </row>
    <row r="427" spans="1:8" x14ac:dyDescent="0.2">
      <c r="A427">
        <v>52687</v>
      </c>
      <c r="B427" t="s">
        <v>22</v>
      </c>
      <c r="C427" s="313">
        <v>45649</v>
      </c>
      <c r="D427">
        <v>0</v>
      </c>
      <c r="E427">
        <v>0</v>
      </c>
      <c r="F427">
        <v>0</v>
      </c>
      <c r="G427" t="s">
        <v>7</v>
      </c>
      <c r="H427" t="s">
        <v>7</v>
      </c>
    </row>
    <row r="428" spans="1:8" x14ac:dyDescent="0.2">
      <c r="A428">
        <v>52687</v>
      </c>
      <c r="B428" t="s">
        <v>22</v>
      </c>
      <c r="C428" s="313">
        <v>45650</v>
      </c>
      <c r="D428">
        <v>0</v>
      </c>
      <c r="E428">
        <v>0</v>
      </c>
      <c r="F428">
        <v>0</v>
      </c>
      <c r="G428" t="s">
        <v>7</v>
      </c>
      <c r="H428" t="s">
        <v>7</v>
      </c>
    </row>
    <row r="429" spans="1:8" x14ac:dyDescent="0.2">
      <c r="A429">
        <v>52687</v>
      </c>
      <c r="B429" t="s">
        <v>22</v>
      </c>
      <c r="C429" s="313">
        <v>45651</v>
      </c>
      <c r="D429">
        <v>0</v>
      </c>
      <c r="E429">
        <v>0</v>
      </c>
      <c r="F429">
        <v>0</v>
      </c>
      <c r="G429" t="s">
        <v>7</v>
      </c>
      <c r="H429" t="s">
        <v>7</v>
      </c>
    </row>
    <row r="430" spans="1:8" x14ac:dyDescent="0.2">
      <c r="A430">
        <v>52687</v>
      </c>
      <c r="B430" t="s">
        <v>22</v>
      </c>
      <c r="C430" s="313">
        <v>45652</v>
      </c>
      <c r="D430">
        <v>0</v>
      </c>
      <c r="E430">
        <v>0</v>
      </c>
      <c r="F430">
        <v>0</v>
      </c>
      <c r="G430" t="s">
        <v>7</v>
      </c>
      <c r="H430" t="s">
        <v>7</v>
      </c>
    </row>
    <row r="431" spans="1:8" x14ac:dyDescent="0.2">
      <c r="A431">
        <v>52687</v>
      </c>
      <c r="B431" t="s">
        <v>22</v>
      </c>
      <c r="C431" s="313">
        <v>45653</v>
      </c>
      <c r="D431">
        <v>0</v>
      </c>
      <c r="E431">
        <v>0</v>
      </c>
      <c r="F431">
        <v>0</v>
      </c>
      <c r="G431" t="s">
        <v>7</v>
      </c>
      <c r="H431" t="s">
        <v>7</v>
      </c>
    </row>
    <row r="432" spans="1:8" x14ac:dyDescent="0.2">
      <c r="A432">
        <v>52687</v>
      </c>
      <c r="B432" t="s">
        <v>22</v>
      </c>
      <c r="C432" s="313">
        <v>45654</v>
      </c>
      <c r="D432">
        <v>0</v>
      </c>
      <c r="E432">
        <v>0</v>
      </c>
      <c r="F432">
        <v>0</v>
      </c>
      <c r="G432" t="s">
        <v>7</v>
      </c>
      <c r="H432" t="s">
        <v>7</v>
      </c>
    </row>
    <row r="433" spans="1:8" x14ac:dyDescent="0.2">
      <c r="A433">
        <v>52687</v>
      </c>
      <c r="B433" t="s">
        <v>22</v>
      </c>
      <c r="C433" s="313">
        <v>45655</v>
      </c>
      <c r="D433">
        <v>0</v>
      </c>
      <c r="E433">
        <v>0</v>
      </c>
      <c r="F433">
        <v>0</v>
      </c>
      <c r="G433" t="s">
        <v>7</v>
      </c>
      <c r="H433" t="s">
        <v>7</v>
      </c>
    </row>
    <row r="434" spans="1:8" x14ac:dyDescent="0.2">
      <c r="A434">
        <v>52687</v>
      </c>
      <c r="B434" t="s">
        <v>22</v>
      </c>
      <c r="C434" s="313">
        <v>45656</v>
      </c>
      <c r="D434">
        <v>0</v>
      </c>
      <c r="E434">
        <v>0</v>
      </c>
      <c r="F434">
        <v>0</v>
      </c>
      <c r="G434" t="s">
        <v>7</v>
      </c>
      <c r="H434" t="s">
        <v>7</v>
      </c>
    </row>
    <row r="435" spans="1:8" x14ac:dyDescent="0.2">
      <c r="A435">
        <v>52687</v>
      </c>
      <c r="B435" t="s">
        <v>22</v>
      </c>
      <c r="C435" s="313">
        <v>45657</v>
      </c>
      <c r="D435">
        <v>0</v>
      </c>
      <c r="E435">
        <v>0</v>
      </c>
      <c r="F435">
        <v>0</v>
      </c>
      <c r="G435" t="s">
        <v>7</v>
      </c>
      <c r="H435" t="s">
        <v>7</v>
      </c>
    </row>
    <row r="436" spans="1:8" x14ac:dyDescent="0.2">
      <c r="A436">
        <v>56712</v>
      </c>
      <c r="B436" t="s">
        <v>23</v>
      </c>
      <c r="C436" s="313">
        <v>45627</v>
      </c>
      <c r="D436">
        <v>0</v>
      </c>
      <c r="E436">
        <v>0</v>
      </c>
      <c r="F436">
        <v>0</v>
      </c>
      <c r="G436" t="s">
        <v>7</v>
      </c>
      <c r="H436" t="s">
        <v>7</v>
      </c>
    </row>
    <row r="437" spans="1:8" x14ac:dyDescent="0.2">
      <c r="A437">
        <v>56712</v>
      </c>
      <c r="B437" t="s">
        <v>23</v>
      </c>
      <c r="C437" s="313">
        <v>45628</v>
      </c>
      <c r="D437">
        <v>0</v>
      </c>
      <c r="E437">
        <v>0</v>
      </c>
      <c r="F437">
        <v>0</v>
      </c>
      <c r="G437" t="s">
        <v>7</v>
      </c>
      <c r="H437" t="s">
        <v>7</v>
      </c>
    </row>
    <row r="438" spans="1:8" x14ac:dyDescent="0.2">
      <c r="A438">
        <v>56712</v>
      </c>
      <c r="B438" t="s">
        <v>23</v>
      </c>
      <c r="C438" s="313">
        <v>45629</v>
      </c>
      <c r="D438">
        <v>0</v>
      </c>
      <c r="E438">
        <v>0</v>
      </c>
      <c r="F438">
        <v>0</v>
      </c>
      <c r="G438" t="s">
        <v>7</v>
      </c>
      <c r="H438" t="s">
        <v>7</v>
      </c>
    </row>
    <row r="439" spans="1:8" x14ac:dyDescent="0.2">
      <c r="A439">
        <v>56712</v>
      </c>
      <c r="B439" t="s">
        <v>23</v>
      </c>
      <c r="C439" s="313">
        <v>45630</v>
      </c>
      <c r="D439">
        <v>0</v>
      </c>
      <c r="E439">
        <v>0</v>
      </c>
      <c r="F439">
        <v>0</v>
      </c>
      <c r="G439" t="s">
        <v>7</v>
      </c>
      <c r="H439" t="s">
        <v>7</v>
      </c>
    </row>
    <row r="440" spans="1:8" x14ac:dyDescent="0.2">
      <c r="A440">
        <v>56712</v>
      </c>
      <c r="B440" t="s">
        <v>23</v>
      </c>
      <c r="C440" s="313">
        <v>45631</v>
      </c>
      <c r="D440">
        <v>0</v>
      </c>
      <c r="E440">
        <v>0</v>
      </c>
      <c r="F440">
        <v>0</v>
      </c>
      <c r="G440" t="s">
        <v>7</v>
      </c>
      <c r="H440" t="s">
        <v>7</v>
      </c>
    </row>
    <row r="441" spans="1:8" x14ac:dyDescent="0.2">
      <c r="A441">
        <v>56712</v>
      </c>
      <c r="B441" t="s">
        <v>23</v>
      </c>
      <c r="C441" s="313">
        <v>45632</v>
      </c>
      <c r="D441">
        <v>0</v>
      </c>
      <c r="E441">
        <v>0</v>
      </c>
      <c r="F441">
        <v>0</v>
      </c>
      <c r="G441" t="s">
        <v>7</v>
      </c>
      <c r="H441" t="s">
        <v>7</v>
      </c>
    </row>
    <row r="442" spans="1:8" x14ac:dyDescent="0.2">
      <c r="A442">
        <v>56712</v>
      </c>
      <c r="B442" t="s">
        <v>23</v>
      </c>
      <c r="C442" s="313">
        <v>45633</v>
      </c>
      <c r="D442">
        <v>0</v>
      </c>
      <c r="E442">
        <v>0</v>
      </c>
      <c r="F442">
        <v>0</v>
      </c>
      <c r="G442" t="s">
        <v>7</v>
      </c>
      <c r="H442" t="s">
        <v>7</v>
      </c>
    </row>
    <row r="443" spans="1:8" x14ac:dyDescent="0.2">
      <c r="A443">
        <v>56712</v>
      </c>
      <c r="B443" t="s">
        <v>23</v>
      </c>
      <c r="C443" s="313">
        <v>45634</v>
      </c>
      <c r="D443">
        <v>0</v>
      </c>
      <c r="E443">
        <v>0</v>
      </c>
      <c r="F443">
        <v>0</v>
      </c>
      <c r="G443" t="s">
        <v>7</v>
      </c>
      <c r="H443" t="s">
        <v>7</v>
      </c>
    </row>
    <row r="444" spans="1:8" x14ac:dyDescent="0.2">
      <c r="A444">
        <v>56712</v>
      </c>
      <c r="B444" t="s">
        <v>23</v>
      </c>
      <c r="C444" s="313">
        <v>45635</v>
      </c>
      <c r="D444">
        <v>0</v>
      </c>
      <c r="E444">
        <v>0</v>
      </c>
      <c r="F444">
        <v>0</v>
      </c>
      <c r="G444" t="s">
        <v>7</v>
      </c>
      <c r="H444" t="s">
        <v>7</v>
      </c>
    </row>
    <row r="445" spans="1:8" x14ac:dyDescent="0.2">
      <c r="A445">
        <v>56712</v>
      </c>
      <c r="B445" t="s">
        <v>23</v>
      </c>
      <c r="C445" s="313">
        <v>45636</v>
      </c>
      <c r="D445">
        <v>0</v>
      </c>
      <c r="E445">
        <v>0</v>
      </c>
      <c r="F445">
        <v>0</v>
      </c>
      <c r="G445" t="s">
        <v>7</v>
      </c>
      <c r="H445" t="s">
        <v>7</v>
      </c>
    </row>
    <row r="446" spans="1:8" x14ac:dyDescent="0.2">
      <c r="A446">
        <v>56712</v>
      </c>
      <c r="B446" t="s">
        <v>23</v>
      </c>
      <c r="C446" s="313">
        <v>45637</v>
      </c>
      <c r="D446">
        <v>0</v>
      </c>
      <c r="E446">
        <v>0</v>
      </c>
      <c r="F446">
        <v>0</v>
      </c>
      <c r="G446" t="s">
        <v>7</v>
      </c>
      <c r="H446" t="s">
        <v>7</v>
      </c>
    </row>
    <row r="447" spans="1:8" x14ac:dyDescent="0.2">
      <c r="A447">
        <v>56712</v>
      </c>
      <c r="B447" t="s">
        <v>23</v>
      </c>
      <c r="C447" s="313">
        <v>45638</v>
      </c>
      <c r="D447">
        <v>0</v>
      </c>
      <c r="E447">
        <v>0</v>
      </c>
      <c r="F447">
        <v>0</v>
      </c>
      <c r="G447" t="s">
        <v>7</v>
      </c>
      <c r="H447" t="s">
        <v>7</v>
      </c>
    </row>
    <row r="448" spans="1:8" x14ac:dyDescent="0.2">
      <c r="A448">
        <v>56712</v>
      </c>
      <c r="B448" t="s">
        <v>23</v>
      </c>
      <c r="C448" s="313">
        <v>45639</v>
      </c>
      <c r="D448">
        <v>0</v>
      </c>
      <c r="E448">
        <v>0</v>
      </c>
      <c r="F448">
        <v>0</v>
      </c>
      <c r="G448" t="s">
        <v>7</v>
      </c>
      <c r="H448" t="s">
        <v>7</v>
      </c>
    </row>
    <row r="449" spans="1:8" x14ac:dyDescent="0.2">
      <c r="A449">
        <v>56712</v>
      </c>
      <c r="B449" t="s">
        <v>23</v>
      </c>
      <c r="C449" s="313">
        <v>45640</v>
      </c>
      <c r="D449">
        <v>0</v>
      </c>
      <c r="E449">
        <v>0</v>
      </c>
      <c r="F449">
        <v>0</v>
      </c>
      <c r="G449" t="s">
        <v>7</v>
      </c>
      <c r="H449" t="s">
        <v>7</v>
      </c>
    </row>
    <row r="450" spans="1:8" x14ac:dyDescent="0.2">
      <c r="A450">
        <v>56712</v>
      </c>
      <c r="B450" t="s">
        <v>23</v>
      </c>
      <c r="C450" s="313">
        <v>45641</v>
      </c>
      <c r="D450">
        <v>0</v>
      </c>
      <c r="E450">
        <v>0</v>
      </c>
      <c r="F450">
        <v>0</v>
      </c>
      <c r="G450" t="s">
        <v>7</v>
      </c>
      <c r="H450" t="s">
        <v>7</v>
      </c>
    </row>
    <row r="451" spans="1:8" x14ac:dyDescent="0.2">
      <c r="A451">
        <v>56712</v>
      </c>
      <c r="B451" t="s">
        <v>23</v>
      </c>
      <c r="C451" s="313">
        <v>45642</v>
      </c>
      <c r="D451">
        <v>0</v>
      </c>
      <c r="E451">
        <v>0</v>
      </c>
      <c r="F451">
        <v>0</v>
      </c>
      <c r="G451" t="s">
        <v>7</v>
      </c>
      <c r="H451" t="s">
        <v>7</v>
      </c>
    </row>
    <row r="452" spans="1:8" x14ac:dyDescent="0.2">
      <c r="A452">
        <v>56712</v>
      </c>
      <c r="B452" t="s">
        <v>23</v>
      </c>
      <c r="C452" s="313">
        <v>45643</v>
      </c>
      <c r="D452">
        <v>0</v>
      </c>
      <c r="E452">
        <v>0</v>
      </c>
      <c r="F452">
        <v>0</v>
      </c>
      <c r="G452" t="s">
        <v>7</v>
      </c>
      <c r="H452" t="s">
        <v>7</v>
      </c>
    </row>
    <row r="453" spans="1:8" x14ac:dyDescent="0.2">
      <c r="A453">
        <v>56712</v>
      </c>
      <c r="B453" t="s">
        <v>23</v>
      </c>
      <c r="C453" s="313">
        <v>45644</v>
      </c>
      <c r="D453">
        <v>0</v>
      </c>
      <c r="E453">
        <v>0</v>
      </c>
      <c r="F453">
        <v>0</v>
      </c>
      <c r="G453" t="s">
        <v>7</v>
      </c>
      <c r="H453" t="s">
        <v>7</v>
      </c>
    </row>
    <row r="454" spans="1:8" x14ac:dyDescent="0.2">
      <c r="A454">
        <v>56712</v>
      </c>
      <c r="B454" t="s">
        <v>23</v>
      </c>
      <c r="C454" s="313">
        <v>45645</v>
      </c>
      <c r="D454">
        <v>0</v>
      </c>
      <c r="E454">
        <v>0</v>
      </c>
      <c r="F454">
        <v>0</v>
      </c>
      <c r="G454" t="s">
        <v>7</v>
      </c>
      <c r="H454" t="s">
        <v>7</v>
      </c>
    </row>
    <row r="455" spans="1:8" x14ac:dyDescent="0.2">
      <c r="A455">
        <v>56712</v>
      </c>
      <c r="B455" t="s">
        <v>23</v>
      </c>
      <c r="C455" s="313">
        <v>45646</v>
      </c>
      <c r="D455">
        <v>0</v>
      </c>
      <c r="E455">
        <v>0</v>
      </c>
      <c r="F455">
        <v>0</v>
      </c>
      <c r="G455" t="s">
        <v>7</v>
      </c>
      <c r="H455" t="s">
        <v>7</v>
      </c>
    </row>
    <row r="456" spans="1:8" x14ac:dyDescent="0.2">
      <c r="A456">
        <v>56712</v>
      </c>
      <c r="B456" t="s">
        <v>23</v>
      </c>
      <c r="C456" s="313">
        <v>45647</v>
      </c>
      <c r="D456">
        <v>0</v>
      </c>
      <c r="E456">
        <v>0</v>
      </c>
      <c r="F456">
        <v>0</v>
      </c>
      <c r="G456" t="s">
        <v>7</v>
      </c>
      <c r="H456" t="s">
        <v>7</v>
      </c>
    </row>
    <row r="457" spans="1:8" x14ac:dyDescent="0.2">
      <c r="A457">
        <v>56712</v>
      </c>
      <c r="B457" t="s">
        <v>23</v>
      </c>
      <c r="C457" s="313">
        <v>45648</v>
      </c>
      <c r="D457">
        <v>0</v>
      </c>
      <c r="E457">
        <v>0</v>
      </c>
      <c r="F457">
        <v>0</v>
      </c>
      <c r="G457" t="s">
        <v>7</v>
      </c>
      <c r="H457" t="s">
        <v>7</v>
      </c>
    </row>
    <row r="458" spans="1:8" x14ac:dyDescent="0.2">
      <c r="A458">
        <v>56712</v>
      </c>
      <c r="B458" t="s">
        <v>23</v>
      </c>
      <c r="C458" s="313">
        <v>45649</v>
      </c>
      <c r="D458">
        <v>0</v>
      </c>
      <c r="E458">
        <v>0</v>
      </c>
      <c r="F458">
        <v>0</v>
      </c>
      <c r="G458" t="s">
        <v>7</v>
      </c>
      <c r="H458" t="s">
        <v>7</v>
      </c>
    </row>
    <row r="459" spans="1:8" x14ac:dyDescent="0.2">
      <c r="A459">
        <v>56712</v>
      </c>
      <c r="B459" t="s">
        <v>23</v>
      </c>
      <c r="C459" s="313">
        <v>45650</v>
      </c>
      <c r="D459">
        <v>0</v>
      </c>
      <c r="E459">
        <v>0</v>
      </c>
      <c r="F459">
        <v>0</v>
      </c>
      <c r="G459" t="s">
        <v>7</v>
      </c>
      <c r="H459" t="s">
        <v>7</v>
      </c>
    </row>
    <row r="460" spans="1:8" x14ac:dyDescent="0.2">
      <c r="A460">
        <v>56712</v>
      </c>
      <c r="B460" t="s">
        <v>23</v>
      </c>
      <c r="C460" s="313">
        <v>45651</v>
      </c>
      <c r="D460">
        <v>0</v>
      </c>
      <c r="E460">
        <v>0</v>
      </c>
      <c r="F460">
        <v>0</v>
      </c>
      <c r="G460" t="s">
        <v>7</v>
      </c>
      <c r="H460" t="s">
        <v>7</v>
      </c>
    </row>
    <row r="461" spans="1:8" x14ac:dyDescent="0.2">
      <c r="A461">
        <v>56712</v>
      </c>
      <c r="B461" t="s">
        <v>23</v>
      </c>
      <c r="C461" s="313">
        <v>45652</v>
      </c>
      <c r="D461">
        <v>0</v>
      </c>
      <c r="E461">
        <v>0</v>
      </c>
      <c r="F461">
        <v>0</v>
      </c>
      <c r="G461" t="s">
        <v>7</v>
      </c>
      <c r="H461" t="s">
        <v>7</v>
      </c>
    </row>
    <row r="462" spans="1:8" x14ac:dyDescent="0.2">
      <c r="A462">
        <v>56712</v>
      </c>
      <c r="B462" t="s">
        <v>23</v>
      </c>
      <c r="C462" s="313">
        <v>45653</v>
      </c>
      <c r="D462">
        <v>0</v>
      </c>
      <c r="E462">
        <v>0</v>
      </c>
      <c r="F462">
        <v>0</v>
      </c>
      <c r="G462" t="s">
        <v>7</v>
      </c>
      <c r="H462" t="s">
        <v>7</v>
      </c>
    </row>
    <row r="463" spans="1:8" x14ac:dyDescent="0.2">
      <c r="A463">
        <v>56712</v>
      </c>
      <c r="B463" t="s">
        <v>23</v>
      </c>
      <c r="C463" s="313">
        <v>45654</v>
      </c>
      <c r="D463">
        <v>0</v>
      </c>
      <c r="E463">
        <v>0</v>
      </c>
      <c r="F463">
        <v>0</v>
      </c>
      <c r="G463" t="s">
        <v>7</v>
      </c>
      <c r="H463" t="s">
        <v>7</v>
      </c>
    </row>
    <row r="464" spans="1:8" x14ac:dyDescent="0.2">
      <c r="A464">
        <v>56712</v>
      </c>
      <c r="B464" t="s">
        <v>23</v>
      </c>
      <c r="C464" s="313">
        <v>45655</v>
      </c>
      <c r="D464">
        <v>0</v>
      </c>
      <c r="E464">
        <v>0</v>
      </c>
      <c r="F464">
        <v>0</v>
      </c>
      <c r="G464" t="s">
        <v>7</v>
      </c>
      <c r="H464" t="s">
        <v>7</v>
      </c>
    </row>
    <row r="465" spans="1:8" x14ac:dyDescent="0.2">
      <c r="A465">
        <v>56712</v>
      </c>
      <c r="B465" t="s">
        <v>23</v>
      </c>
      <c r="C465" s="313">
        <v>45656</v>
      </c>
      <c r="D465">
        <v>0</v>
      </c>
      <c r="E465">
        <v>0</v>
      </c>
      <c r="F465">
        <v>0</v>
      </c>
      <c r="G465" t="s">
        <v>7</v>
      </c>
      <c r="H465" t="s">
        <v>7</v>
      </c>
    </row>
    <row r="466" spans="1:8" x14ac:dyDescent="0.2">
      <c r="A466">
        <v>56712</v>
      </c>
      <c r="B466" t="s">
        <v>23</v>
      </c>
      <c r="C466" s="313">
        <v>45657</v>
      </c>
      <c r="D466">
        <v>0</v>
      </c>
      <c r="E466">
        <v>0</v>
      </c>
      <c r="F466">
        <v>0</v>
      </c>
      <c r="G466" t="s">
        <v>7</v>
      </c>
      <c r="H466" t="s">
        <v>7</v>
      </c>
    </row>
    <row r="467" spans="1:8" x14ac:dyDescent="0.2">
      <c r="A467">
        <v>97962</v>
      </c>
      <c r="B467" t="s">
        <v>29</v>
      </c>
      <c r="C467" s="313">
        <v>45627</v>
      </c>
      <c r="D467">
        <v>0</v>
      </c>
      <c r="E467">
        <v>0</v>
      </c>
      <c r="F467">
        <v>0</v>
      </c>
      <c r="G467" t="s">
        <v>7</v>
      </c>
      <c r="H467" t="s">
        <v>7</v>
      </c>
    </row>
    <row r="468" spans="1:8" x14ac:dyDescent="0.2">
      <c r="A468">
        <v>97962</v>
      </c>
      <c r="B468" t="s">
        <v>29</v>
      </c>
      <c r="C468" s="313">
        <v>45628</v>
      </c>
      <c r="D468">
        <v>0</v>
      </c>
      <c r="E468">
        <v>0</v>
      </c>
      <c r="F468">
        <v>0</v>
      </c>
      <c r="G468" t="s">
        <v>7</v>
      </c>
      <c r="H468" t="s">
        <v>7</v>
      </c>
    </row>
    <row r="469" spans="1:8" x14ac:dyDescent="0.2">
      <c r="A469">
        <v>97962</v>
      </c>
      <c r="B469" t="s">
        <v>29</v>
      </c>
      <c r="C469" s="313">
        <v>45629</v>
      </c>
      <c r="D469">
        <v>0</v>
      </c>
      <c r="E469">
        <v>0</v>
      </c>
      <c r="F469">
        <v>0</v>
      </c>
      <c r="G469" t="s">
        <v>7</v>
      </c>
      <c r="H469" t="s">
        <v>7</v>
      </c>
    </row>
    <row r="470" spans="1:8" x14ac:dyDescent="0.2">
      <c r="A470">
        <v>97962</v>
      </c>
      <c r="B470" t="s">
        <v>29</v>
      </c>
      <c r="C470" s="313">
        <v>45630</v>
      </c>
      <c r="D470">
        <v>0</v>
      </c>
      <c r="E470">
        <v>0</v>
      </c>
      <c r="F470">
        <v>0</v>
      </c>
      <c r="G470" t="s">
        <v>7</v>
      </c>
      <c r="H470" t="s">
        <v>7</v>
      </c>
    </row>
    <row r="471" spans="1:8" x14ac:dyDescent="0.2">
      <c r="A471">
        <v>97962</v>
      </c>
      <c r="B471" t="s">
        <v>29</v>
      </c>
      <c r="C471" s="313">
        <v>45631</v>
      </c>
      <c r="D471">
        <v>0</v>
      </c>
      <c r="E471">
        <v>0</v>
      </c>
      <c r="F471">
        <v>0</v>
      </c>
      <c r="G471" t="s">
        <v>7</v>
      </c>
      <c r="H471" t="s">
        <v>7</v>
      </c>
    </row>
    <row r="472" spans="1:8" x14ac:dyDescent="0.2">
      <c r="A472">
        <v>97962</v>
      </c>
      <c r="B472" t="s">
        <v>29</v>
      </c>
      <c r="C472" s="313">
        <v>45632</v>
      </c>
      <c r="D472">
        <v>0</v>
      </c>
      <c r="E472">
        <v>0</v>
      </c>
      <c r="F472">
        <v>0</v>
      </c>
      <c r="G472" t="s">
        <v>7</v>
      </c>
      <c r="H472" t="s">
        <v>7</v>
      </c>
    </row>
    <row r="473" spans="1:8" x14ac:dyDescent="0.2">
      <c r="A473">
        <v>97962</v>
      </c>
      <c r="B473" t="s">
        <v>29</v>
      </c>
      <c r="C473" s="313">
        <v>45633</v>
      </c>
      <c r="D473">
        <v>0</v>
      </c>
      <c r="E473">
        <v>0</v>
      </c>
      <c r="F473">
        <v>0</v>
      </c>
      <c r="G473" t="s">
        <v>7</v>
      </c>
      <c r="H473" t="s">
        <v>7</v>
      </c>
    </row>
    <row r="474" spans="1:8" x14ac:dyDescent="0.2">
      <c r="A474">
        <v>97962</v>
      </c>
      <c r="B474" t="s">
        <v>29</v>
      </c>
      <c r="C474" s="313">
        <v>45634</v>
      </c>
      <c r="D474">
        <v>0</v>
      </c>
      <c r="E474">
        <v>0</v>
      </c>
      <c r="F474">
        <v>0</v>
      </c>
      <c r="G474" t="s">
        <v>7</v>
      </c>
      <c r="H474" t="s">
        <v>7</v>
      </c>
    </row>
    <row r="475" spans="1:8" x14ac:dyDescent="0.2">
      <c r="A475">
        <v>97962</v>
      </c>
      <c r="B475" t="s">
        <v>29</v>
      </c>
      <c r="C475" s="313">
        <v>45635</v>
      </c>
      <c r="D475">
        <v>0</v>
      </c>
      <c r="E475">
        <v>0</v>
      </c>
      <c r="F475">
        <v>0</v>
      </c>
      <c r="G475" t="s">
        <v>7</v>
      </c>
      <c r="H475" t="s">
        <v>7</v>
      </c>
    </row>
    <row r="476" spans="1:8" x14ac:dyDescent="0.2">
      <c r="A476">
        <v>97962</v>
      </c>
      <c r="B476" t="s">
        <v>29</v>
      </c>
      <c r="C476" s="313">
        <v>45636</v>
      </c>
      <c r="D476">
        <v>0</v>
      </c>
      <c r="E476">
        <v>0</v>
      </c>
      <c r="F476">
        <v>0</v>
      </c>
      <c r="G476" t="s">
        <v>7</v>
      </c>
      <c r="H476" t="s">
        <v>7</v>
      </c>
    </row>
    <row r="477" spans="1:8" x14ac:dyDescent="0.2">
      <c r="A477">
        <v>97962</v>
      </c>
      <c r="B477" t="s">
        <v>29</v>
      </c>
      <c r="C477" s="313">
        <v>45637</v>
      </c>
      <c r="D477">
        <v>0</v>
      </c>
      <c r="E477">
        <v>0</v>
      </c>
      <c r="F477">
        <v>0</v>
      </c>
      <c r="G477" t="s">
        <v>7</v>
      </c>
      <c r="H477" t="s">
        <v>7</v>
      </c>
    </row>
    <row r="478" spans="1:8" x14ac:dyDescent="0.2">
      <c r="A478">
        <v>97962</v>
      </c>
      <c r="B478" t="s">
        <v>29</v>
      </c>
      <c r="C478" s="313">
        <v>45638</v>
      </c>
      <c r="D478">
        <v>0</v>
      </c>
      <c r="E478">
        <v>0</v>
      </c>
      <c r="F478">
        <v>0</v>
      </c>
      <c r="G478" t="s">
        <v>7</v>
      </c>
      <c r="H478" t="s">
        <v>7</v>
      </c>
    </row>
    <row r="479" spans="1:8" x14ac:dyDescent="0.2">
      <c r="A479">
        <v>97962</v>
      </c>
      <c r="B479" t="s">
        <v>29</v>
      </c>
      <c r="C479" s="313">
        <v>45639</v>
      </c>
      <c r="D479">
        <v>0</v>
      </c>
      <c r="E479">
        <v>0</v>
      </c>
      <c r="F479">
        <v>0</v>
      </c>
      <c r="G479" t="s">
        <v>7</v>
      </c>
      <c r="H479" t="s">
        <v>7</v>
      </c>
    </row>
    <row r="480" spans="1:8" x14ac:dyDescent="0.2">
      <c r="A480">
        <v>97962</v>
      </c>
      <c r="B480" t="s">
        <v>29</v>
      </c>
      <c r="C480" s="313">
        <v>45640</v>
      </c>
      <c r="D480">
        <v>0</v>
      </c>
      <c r="E480">
        <v>0</v>
      </c>
      <c r="F480">
        <v>0</v>
      </c>
      <c r="G480" t="s">
        <v>7</v>
      </c>
      <c r="H480" t="s">
        <v>7</v>
      </c>
    </row>
    <row r="481" spans="1:8" x14ac:dyDescent="0.2">
      <c r="A481">
        <v>97962</v>
      </c>
      <c r="B481" t="s">
        <v>29</v>
      </c>
      <c r="C481" s="313">
        <v>45641</v>
      </c>
      <c r="D481">
        <v>0</v>
      </c>
      <c r="E481">
        <v>0</v>
      </c>
      <c r="F481">
        <v>0</v>
      </c>
      <c r="G481" t="s">
        <v>7</v>
      </c>
      <c r="H481" t="s">
        <v>7</v>
      </c>
    </row>
    <row r="482" spans="1:8" x14ac:dyDescent="0.2">
      <c r="A482">
        <v>97962</v>
      </c>
      <c r="B482" t="s">
        <v>29</v>
      </c>
      <c r="C482" s="313">
        <v>45642</v>
      </c>
      <c r="D482">
        <v>0</v>
      </c>
      <c r="E482">
        <v>0</v>
      </c>
      <c r="F482">
        <v>0</v>
      </c>
      <c r="G482" t="s">
        <v>7</v>
      </c>
      <c r="H482" t="s">
        <v>7</v>
      </c>
    </row>
    <row r="483" spans="1:8" x14ac:dyDescent="0.2">
      <c r="A483">
        <v>97962</v>
      </c>
      <c r="B483" t="s">
        <v>29</v>
      </c>
      <c r="C483" s="313">
        <v>45643</v>
      </c>
      <c r="D483">
        <v>0</v>
      </c>
      <c r="E483">
        <v>0</v>
      </c>
      <c r="F483">
        <v>0</v>
      </c>
      <c r="G483" t="s">
        <v>7</v>
      </c>
      <c r="H483" t="s">
        <v>7</v>
      </c>
    </row>
    <row r="484" spans="1:8" x14ac:dyDescent="0.2">
      <c r="A484">
        <v>97962</v>
      </c>
      <c r="B484" t="s">
        <v>29</v>
      </c>
      <c r="C484" s="313">
        <v>45644</v>
      </c>
      <c r="D484">
        <v>0</v>
      </c>
      <c r="E484">
        <v>0</v>
      </c>
      <c r="F484">
        <v>0</v>
      </c>
      <c r="G484" t="s">
        <v>7</v>
      </c>
      <c r="H484" t="s">
        <v>7</v>
      </c>
    </row>
    <row r="485" spans="1:8" x14ac:dyDescent="0.2">
      <c r="A485">
        <v>97962</v>
      </c>
      <c r="B485" t="s">
        <v>29</v>
      </c>
      <c r="C485" s="313">
        <v>45645</v>
      </c>
      <c r="D485">
        <v>0</v>
      </c>
      <c r="E485">
        <v>0</v>
      </c>
      <c r="F485">
        <v>0</v>
      </c>
      <c r="G485" t="s">
        <v>7</v>
      </c>
      <c r="H485" t="s">
        <v>7</v>
      </c>
    </row>
    <row r="486" spans="1:8" x14ac:dyDescent="0.2">
      <c r="A486">
        <v>97962</v>
      </c>
      <c r="B486" t="s">
        <v>29</v>
      </c>
      <c r="C486" s="313">
        <v>45646</v>
      </c>
      <c r="D486">
        <v>0</v>
      </c>
      <c r="E486">
        <v>0</v>
      </c>
      <c r="F486">
        <v>0</v>
      </c>
      <c r="G486" t="s">
        <v>7</v>
      </c>
      <c r="H486" t="s">
        <v>7</v>
      </c>
    </row>
    <row r="487" spans="1:8" x14ac:dyDescent="0.2">
      <c r="A487">
        <v>97962</v>
      </c>
      <c r="B487" t="s">
        <v>29</v>
      </c>
      <c r="C487" s="313">
        <v>45647</v>
      </c>
      <c r="D487">
        <v>0</v>
      </c>
      <c r="E487">
        <v>0</v>
      </c>
      <c r="F487">
        <v>0</v>
      </c>
      <c r="G487" t="s">
        <v>7</v>
      </c>
      <c r="H487" t="s">
        <v>7</v>
      </c>
    </row>
    <row r="488" spans="1:8" x14ac:dyDescent="0.2">
      <c r="A488">
        <v>97962</v>
      </c>
      <c r="B488" t="s">
        <v>29</v>
      </c>
      <c r="C488" s="313">
        <v>45648</v>
      </c>
      <c r="D488">
        <v>0</v>
      </c>
      <c r="E488">
        <v>0</v>
      </c>
      <c r="F488">
        <v>0</v>
      </c>
      <c r="G488" t="s">
        <v>7</v>
      </c>
      <c r="H488" t="s">
        <v>7</v>
      </c>
    </row>
    <row r="489" spans="1:8" x14ac:dyDescent="0.2">
      <c r="A489">
        <v>97962</v>
      </c>
      <c r="B489" t="s">
        <v>29</v>
      </c>
      <c r="C489" s="313">
        <v>45649</v>
      </c>
      <c r="D489">
        <v>0</v>
      </c>
      <c r="E489">
        <v>0</v>
      </c>
      <c r="F489">
        <v>0</v>
      </c>
      <c r="G489" t="s">
        <v>7</v>
      </c>
      <c r="H489" t="s">
        <v>7</v>
      </c>
    </row>
    <row r="490" spans="1:8" x14ac:dyDescent="0.2">
      <c r="A490">
        <v>97962</v>
      </c>
      <c r="B490" t="s">
        <v>29</v>
      </c>
      <c r="C490" s="313">
        <v>45650</v>
      </c>
      <c r="D490">
        <v>0</v>
      </c>
      <c r="E490">
        <v>0</v>
      </c>
      <c r="F490">
        <v>0</v>
      </c>
      <c r="G490" t="s">
        <v>7</v>
      </c>
      <c r="H490" t="s">
        <v>7</v>
      </c>
    </row>
    <row r="491" spans="1:8" x14ac:dyDescent="0.2">
      <c r="A491">
        <v>97962</v>
      </c>
      <c r="B491" t="s">
        <v>29</v>
      </c>
      <c r="C491" s="313">
        <v>45651</v>
      </c>
      <c r="D491">
        <v>0</v>
      </c>
      <c r="E491">
        <v>0</v>
      </c>
      <c r="F491">
        <v>0</v>
      </c>
      <c r="G491" t="s">
        <v>7</v>
      </c>
      <c r="H491" t="s">
        <v>7</v>
      </c>
    </row>
    <row r="492" spans="1:8" x14ac:dyDescent="0.2">
      <c r="A492">
        <v>97962</v>
      </c>
      <c r="B492" t="s">
        <v>29</v>
      </c>
      <c r="C492" s="313">
        <v>45652</v>
      </c>
      <c r="D492">
        <v>0</v>
      </c>
      <c r="E492">
        <v>0</v>
      </c>
      <c r="F492">
        <v>0</v>
      </c>
      <c r="G492" t="s">
        <v>7</v>
      </c>
      <c r="H492" t="s">
        <v>7</v>
      </c>
    </row>
    <row r="493" spans="1:8" x14ac:dyDescent="0.2">
      <c r="A493">
        <v>97962</v>
      </c>
      <c r="B493" t="s">
        <v>29</v>
      </c>
      <c r="C493" s="313">
        <v>45653</v>
      </c>
      <c r="D493">
        <v>0</v>
      </c>
      <c r="E493">
        <v>0</v>
      </c>
      <c r="F493">
        <v>0</v>
      </c>
      <c r="G493" t="s">
        <v>7</v>
      </c>
      <c r="H493" t="s">
        <v>7</v>
      </c>
    </row>
    <row r="494" spans="1:8" x14ac:dyDescent="0.2">
      <c r="A494">
        <v>97962</v>
      </c>
      <c r="B494" t="s">
        <v>29</v>
      </c>
      <c r="C494" s="313">
        <v>45654</v>
      </c>
      <c r="D494">
        <v>0</v>
      </c>
      <c r="E494">
        <v>0</v>
      </c>
      <c r="F494">
        <v>0</v>
      </c>
      <c r="G494" t="s">
        <v>7</v>
      </c>
      <c r="H494" t="s">
        <v>7</v>
      </c>
    </row>
    <row r="495" spans="1:8" x14ac:dyDescent="0.2">
      <c r="A495">
        <v>97962</v>
      </c>
      <c r="B495" t="s">
        <v>29</v>
      </c>
      <c r="C495" s="313">
        <v>45655</v>
      </c>
      <c r="D495">
        <v>0</v>
      </c>
      <c r="E495">
        <v>0</v>
      </c>
      <c r="F495">
        <v>0</v>
      </c>
      <c r="G495" t="s">
        <v>7</v>
      </c>
      <c r="H495" t="s">
        <v>7</v>
      </c>
    </row>
    <row r="496" spans="1:8" x14ac:dyDescent="0.2">
      <c r="A496">
        <v>97962</v>
      </c>
      <c r="B496" t="s">
        <v>29</v>
      </c>
      <c r="C496" s="313">
        <v>45656</v>
      </c>
      <c r="D496">
        <v>0</v>
      </c>
      <c r="E496">
        <v>0</v>
      </c>
      <c r="F496">
        <v>0</v>
      </c>
      <c r="G496" t="s">
        <v>7</v>
      </c>
      <c r="H496" t="s">
        <v>7</v>
      </c>
    </row>
    <row r="497" spans="1:8" x14ac:dyDescent="0.2">
      <c r="A497">
        <v>97962</v>
      </c>
      <c r="B497" t="s">
        <v>29</v>
      </c>
      <c r="C497" s="313">
        <v>45657</v>
      </c>
      <c r="D497">
        <v>0</v>
      </c>
      <c r="E497">
        <v>0</v>
      </c>
      <c r="F497">
        <v>0</v>
      </c>
      <c r="G497" t="s">
        <v>7</v>
      </c>
      <c r="H497" t="s">
        <v>7</v>
      </c>
    </row>
    <row r="498" spans="1:8" x14ac:dyDescent="0.2">
      <c r="A498">
        <v>103814</v>
      </c>
      <c r="B498" t="s">
        <v>31</v>
      </c>
      <c r="C498" s="313">
        <v>45627</v>
      </c>
      <c r="D498">
        <v>0</v>
      </c>
      <c r="E498">
        <v>0</v>
      </c>
      <c r="F498">
        <v>0</v>
      </c>
      <c r="G498" t="s">
        <v>7</v>
      </c>
      <c r="H498" t="s">
        <v>7</v>
      </c>
    </row>
    <row r="499" spans="1:8" x14ac:dyDescent="0.2">
      <c r="A499">
        <v>103814</v>
      </c>
      <c r="B499" t="s">
        <v>31</v>
      </c>
      <c r="C499" s="313">
        <v>45628</v>
      </c>
      <c r="D499">
        <v>0</v>
      </c>
      <c r="E499">
        <v>0</v>
      </c>
      <c r="F499">
        <v>0</v>
      </c>
      <c r="G499" t="s">
        <v>7</v>
      </c>
      <c r="H499" t="s">
        <v>7</v>
      </c>
    </row>
    <row r="500" spans="1:8" x14ac:dyDescent="0.2">
      <c r="A500">
        <v>103814</v>
      </c>
      <c r="B500" t="s">
        <v>31</v>
      </c>
      <c r="C500" s="313">
        <v>45629</v>
      </c>
      <c r="D500">
        <v>0</v>
      </c>
      <c r="E500">
        <v>0</v>
      </c>
      <c r="F500">
        <v>0</v>
      </c>
      <c r="G500" t="s">
        <v>7</v>
      </c>
      <c r="H500" t="s">
        <v>7</v>
      </c>
    </row>
    <row r="501" spans="1:8" x14ac:dyDescent="0.2">
      <c r="A501">
        <v>103814</v>
      </c>
      <c r="B501" t="s">
        <v>31</v>
      </c>
      <c r="C501" s="313">
        <v>45630</v>
      </c>
      <c r="D501">
        <v>0</v>
      </c>
      <c r="E501">
        <v>0</v>
      </c>
      <c r="F501">
        <v>0</v>
      </c>
      <c r="G501" t="s">
        <v>7</v>
      </c>
      <c r="H501" t="s">
        <v>7</v>
      </c>
    </row>
    <row r="502" spans="1:8" x14ac:dyDescent="0.2">
      <c r="A502">
        <v>103814</v>
      </c>
      <c r="B502" t="s">
        <v>31</v>
      </c>
      <c r="C502" s="313">
        <v>45631</v>
      </c>
      <c r="D502">
        <v>0</v>
      </c>
      <c r="E502">
        <v>0</v>
      </c>
      <c r="F502">
        <v>0</v>
      </c>
      <c r="G502" t="s">
        <v>7</v>
      </c>
      <c r="H502" t="s">
        <v>7</v>
      </c>
    </row>
    <row r="503" spans="1:8" x14ac:dyDescent="0.2">
      <c r="A503">
        <v>103814</v>
      </c>
      <c r="B503" t="s">
        <v>31</v>
      </c>
      <c r="C503" s="313">
        <v>45632</v>
      </c>
      <c r="D503">
        <v>0</v>
      </c>
      <c r="E503">
        <v>0</v>
      </c>
      <c r="F503">
        <v>0</v>
      </c>
      <c r="G503" t="s">
        <v>7</v>
      </c>
      <c r="H503" t="s">
        <v>7</v>
      </c>
    </row>
    <row r="504" spans="1:8" x14ac:dyDescent="0.2">
      <c r="A504">
        <v>103814</v>
      </c>
      <c r="B504" t="s">
        <v>31</v>
      </c>
      <c r="C504" s="313">
        <v>45633</v>
      </c>
      <c r="D504">
        <v>0</v>
      </c>
      <c r="E504">
        <v>0</v>
      </c>
      <c r="F504">
        <v>0</v>
      </c>
      <c r="G504" t="s">
        <v>7</v>
      </c>
      <c r="H504" t="s">
        <v>7</v>
      </c>
    </row>
    <row r="505" spans="1:8" x14ac:dyDescent="0.2">
      <c r="A505">
        <v>103814</v>
      </c>
      <c r="B505" t="s">
        <v>31</v>
      </c>
      <c r="C505" s="313">
        <v>45634</v>
      </c>
      <c r="D505">
        <v>0</v>
      </c>
      <c r="E505">
        <v>0</v>
      </c>
      <c r="F505">
        <v>0</v>
      </c>
      <c r="G505" t="s">
        <v>7</v>
      </c>
      <c r="H505" t="s">
        <v>7</v>
      </c>
    </row>
    <row r="506" spans="1:8" x14ac:dyDescent="0.2">
      <c r="A506">
        <v>103814</v>
      </c>
      <c r="B506" t="s">
        <v>31</v>
      </c>
      <c r="C506" s="313">
        <v>45635</v>
      </c>
      <c r="D506">
        <v>0</v>
      </c>
      <c r="E506">
        <v>0</v>
      </c>
      <c r="F506">
        <v>0</v>
      </c>
      <c r="G506" t="s">
        <v>7</v>
      </c>
      <c r="H506" t="s">
        <v>7</v>
      </c>
    </row>
    <row r="507" spans="1:8" x14ac:dyDescent="0.2">
      <c r="A507">
        <v>103814</v>
      </c>
      <c r="B507" t="s">
        <v>31</v>
      </c>
      <c r="C507" s="313">
        <v>45636</v>
      </c>
      <c r="D507">
        <v>0</v>
      </c>
      <c r="E507">
        <v>0</v>
      </c>
      <c r="F507">
        <v>0</v>
      </c>
      <c r="G507" t="s">
        <v>7</v>
      </c>
      <c r="H507" t="s">
        <v>7</v>
      </c>
    </row>
    <row r="508" spans="1:8" x14ac:dyDescent="0.2">
      <c r="A508">
        <v>103814</v>
      </c>
      <c r="B508" t="s">
        <v>31</v>
      </c>
      <c r="C508" s="313">
        <v>45637</v>
      </c>
      <c r="D508">
        <v>0</v>
      </c>
      <c r="E508">
        <v>0</v>
      </c>
      <c r="F508">
        <v>0</v>
      </c>
      <c r="G508" t="s">
        <v>7</v>
      </c>
      <c r="H508" t="s">
        <v>7</v>
      </c>
    </row>
    <row r="509" spans="1:8" x14ac:dyDescent="0.2">
      <c r="A509">
        <v>103814</v>
      </c>
      <c r="B509" t="s">
        <v>31</v>
      </c>
      <c r="C509" s="313">
        <v>45638</v>
      </c>
      <c r="D509">
        <v>0</v>
      </c>
      <c r="E509">
        <v>0</v>
      </c>
      <c r="F509">
        <v>0</v>
      </c>
      <c r="G509" t="s">
        <v>7</v>
      </c>
      <c r="H509" t="s">
        <v>7</v>
      </c>
    </row>
    <row r="510" spans="1:8" x14ac:dyDescent="0.2">
      <c r="A510">
        <v>103814</v>
      </c>
      <c r="B510" t="s">
        <v>31</v>
      </c>
      <c r="C510" s="313">
        <v>45639</v>
      </c>
      <c r="D510">
        <v>0</v>
      </c>
      <c r="E510">
        <v>0</v>
      </c>
      <c r="F510">
        <v>0</v>
      </c>
      <c r="G510" t="s">
        <v>7</v>
      </c>
      <c r="H510" t="s">
        <v>7</v>
      </c>
    </row>
    <row r="511" spans="1:8" x14ac:dyDescent="0.2">
      <c r="A511">
        <v>103814</v>
      </c>
      <c r="B511" t="s">
        <v>31</v>
      </c>
      <c r="C511" s="313">
        <v>45640</v>
      </c>
      <c r="D511">
        <v>0</v>
      </c>
      <c r="E511">
        <v>0</v>
      </c>
      <c r="F511">
        <v>0</v>
      </c>
      <c r="G511" t="s">
        <v>7</v>
      </c>
      <c r="H511" t="s">
        <v>7</v>
      </c>
    </row>
    <row r="512" spans="1:8" x14ac:dyDescent="0.2">
      <c r="A512">
        <v>103814</v>
      </c>
      <c r="B512" t="s">
        <v>31</v>
      </c>
      <c r="C512" s="313">
        <v>45641</v>
      </c>
      <c r="D512">
        <v>0</v>
      </c>
      <c r="E512">
        <v>0</v>
      </c>
      <c r="F512">
        <v>0</v>
      </c>
      <c r="G512" t="s">
        <v>7</v>
      </c>
      <c r="H512" t="s">
        <v>7</v>
      </c>
    </row>
    <row r="513" spans="1:8" x14ac:dyDescent="0.2">
      <c r="A513">
        <v>103814</v>
      </c>
      <c r="B513" t="s">
        <v>31</v>
      </c>
      <c r="C513" s="313">
        <v>45642</v>
      </c>
      <c r="D513">
        <v>0</v>
      </c>
      <c r="E513">
        <v>0</v>
      </c>
      <c r="F513">
        <v>0</v>
      </c>
      <c r="G513" t="s">
        <v>7</v>
      </c>
      <c r="H513" t="s">
        <v>7</v>
      </c>
    </row>
    <row r="514" spans="1:8" x14ac:dyDescent="0.2">
      <c r="A514">
        <v>103814</v>
      </c>
      <c r="B514" t="s">
        <v>31</v>
      </c>
      <c r="C514" s="313">
        <v>45643</v>
      </c>
      <c r="D514">
        <v>0</v>
      </c>
      <c r="E514">
        <v>0</v>
      </c>
      <c r="F514">
        <v>0</v>
      </c>
      <c r="G514" t="s">
        <v>7</v>
      </c>
      <c r="H514" t="s">
        <v>7</v>
      </c>
    </row>
    <row r="515" spans="1:8" x14ac:dyDescent="0.2">
      <c r="A515">
        <v>103814</v>
      </c>
      <c r="B515" t="s">
        <v>31</v>
      </c>
      <c r="C515" s="313">
        <v>45644</v>
      </c>
      <c r="D515">
        <v>0</v>
      </c>
      <c r="E515">
        <v>0</v>
      </c>
      <c r="F515">
        <v>0</v>
      </c>
      <c r="G515" t="s">
        <v>7</v>
      </c>
      <c r="H515" t="s">
        <v>7</v>
      </c>
    </row>
    <row r="516" spans="1:8" x14ac:dyDescent="0.2">
      <c r="A516">
        <v>103814</v>
      </c>
      <c r="B516" t="s">
        <v>31</v>
      </c>
      <c r="C516" s="313">
        <v>45645</v>
      </c>
      <c r="D516">
        <v>0</v>
      </c>
      <c r="E516">
        <v>0</v>
      </c>
      <c r="F516">
        <v>0</v>
      </c>
      <c r="G516" t="s">
        <v>7</v>
      </c>
      <c r="H516" t="s">
        <v>7</v>
      </c>
    </row>
    <row r="517" spans="1:8" x14ac:dyDescent="0.2">
      <c r="A517">
        <v>103814</v>
      </c>
      <c r="B517" t="s">
        <v>31</v>
      </c>
      <c r="C517" s="313">
        <v>45646</v>
      </c>
      <c r="D517">
        <v>0</v>
      </c>
      <c r="E517">
        <v>0</v>
      </c>
      <c r="F517">
        <v>0</v>
      </c>
      <c r="G517" t="s">
        <v>7</v>
      </c>
      <c r="H517" t="s">
        <v>7</v>
      </c>
    </row>
    <row r="518" spans="1:8" x14ac:dyDescent="0.2">
      <c r="A518">
        <v>103814</v>
      </c>
      <c r="B518" t="s">
        <v>31</v>
      </c>
      <c r="C518" s="313">
        <v>45647</v>
      </c>
      <c r="D518">
        <v>0</v>
      </c>
      <c r="E518">
        <v>0</v>
      </c>
      <c r="F518">
        <v>0</v>
      </c>
      <c r="G518" t="s">
        <v>7</v>
      </c>
      <c r="H518" t="s">
        <v>7</v>
      </c>
    </row>
    <row r="519" spans="1:8" x14ac:dyDescent="0.2">
      <c r="A519">
        <v>103814</v>
      </c>
      <c r="B519" t="s">
        <v>31</v>
      </c>
      <c r="C519" s="313">
        <v>45648</v>
      </c>
      <c r="D519">
        <v>0</v>
      </c>
      <c r="E519">
        <v>0</v>
      </c>
      <c r="F519">
        <v>0</v>
      </c>
      <c r="G519" t="s">
        <v>7</v>
      </c>
      <c r="H519" t="s">
        <v>7</v>
      </c>
    </row>
    <row r="520" spans="1:8" x14ac:dyDescent="0.2">
      <c r="A520">
        <v>103814</v>
      </c>
      <c r="B520" t="s">
        <v>31</v>
      </c>
      <c r="C520" s="313">
        <v>45649</v>
      </c>
      <c r="D520">
        <v>0</v>
      </c>
      <c r="E520">
        <v>0</v>
      </c>
      <c r="F520">
        <v>0</v>
      </c>
      <c r="G520" t="s">
        <v>7</v>
      </c>
      <c r="H520" t="s">
        <v>7</v>
      </c>
    </row>
    <row r="521" spans="1:8" x14ac:dyDescent="0.2">
      <c r="A521">
        <v>103814</v>
      </c>
      <c r="B521" t="s">
        <v>31</v>
      </c>
      <c r="C521" s="313">
        <v>45650</v>
      </c>
      <c r="D521">
        <v>0</v>
      </c>
      <c r="E521">
        <v>0</v>
      </c>
      <c r="F521">
        <v>0</v>
      </c>
      <c r="G521" t="s">
        <v>7</v>
      </c>
      <c r="H521" t="s">
        <v>7</v>
      </c>
    </row>
    <row r="522" spans="1:8" x14ac:dyDescent="0.2">
      <c r="A522">
        <v>103814</v>
      </c>
      <c r="B522" t="s">
        <v>31</v>
      </c>
      <c r="C522" s="313">
        <v>45651</v>
      </c>
      <c r="D522">
        <v>0</v>
      </c>
      <c r="E522">
        <v>0</v>
      </c>
      <c r="F522">
        <v>0</v>
      </c>
      <c r="G522" t="s">
        <v>7</v>
      </c>
      <c r="H522" t="s">
        <v>7</v>
      </c>
    </row>
    <row r="523" spans="1:8" x14ac:dyDescent="0.2">
      <c r="A523">
        <v>103814</v>
      </c>
      <c r="B523" t="s">
        <v>31</v>
      </c>
      <c r="C523" s="313">
        <v>45652</v>
      </c>
      <c r="D523">
        <v>0</v>
      </c>
      <c r="E523">
        <v>0</v>
      </c>
      <c r="F523">
        <v>0</v>
      </c>
      <c r="G523" t="s">
        <v>7</v>
      </c>
      <c r="H523" t="s">
        <v>7</v>
      </c>
    </row>
    <row r="524" spans="1:8" x14ac:dyDescent="0.2">
      <c r="A524">
        <v>103814</v>
      </c>
      <c r="B524" t="s">
        <v>31</v>
      </c>
      <c r="C524" s="313">
        <v>45653</v>
      </c>
      <c r="D524">
        <v>0</v>
      </c>
      <c r="E524">
        <v>0</v>
      </c>
      <c r="F524">
        <v>0</v>
      </c>
      <c r="G524" t="s">
        <v>7</v>
      </c>
      <c r="H524" t="s">
        <v>7</v>
      </c>
    </row>
    <row r="525" spans="1:8" x14ac:dyDescent="0.2">
      <c r="A525">
        <v>103814</v>
      </c>
      <c r="B525" t="s">
        <v>31</v>
      </c>
      <c r="C525" s="313">
        <v>45654</v>
      </c>
      <c r="D525">
        <v>0</v>
      </c>
      <c r="E525">
        <v>0</v>
      </c>
      <c r="F525">
        <v>0</v>
      </c>
      <c r="G525" t="s">
        <v>7</v>
      </c>
      <c r="H525" t="s">
        <v>7</v>
      </c>
    </row>
    <row r="526" spans="1:8" x14ac:dyDescent="0.2">
      <c r="A526">
        <v>103814</v>
      </c>
      <c r="B526" t="s">
        <v>31</v>
      </c>
      <c r="C526" s="313">
        <v>45655</v>
      </c>
      <c r="D526">
        <v>0</v>
      </c>
      <c r="E526">
        <v>0</v>
      </c>
      <c r="F526">
        <v>0</v>
      </c>
      <c r="G526" t="s">
        <v>7</v>
      </c>
      <c r="H526" t="s">
        <v>7</v>
      </c>
    </row>
    <row r="527" spans="1:8" x14ac:dyDescent="0.2">
      <c r="A527">
        <v>103814</v>
      </c>
      <c r="B527" t="s">
        <v>31</v>
      </c>
      <c r="C527" s="313">
        <v>45656</v>
      </c>
      <c r="D527">
        <v>0</v>
      </c>
      <c r="E527">
        <v>0</v>
      </c>
      <c r="F527">
        <v>0</v>
      </c>
      <c r="G527" t="s">
        <v>7</v>
      </c>
      <c r="H527" t="s">
        <v>7</v>
      </c>
    </row>
    <row r="528" spans="1:8" x14ac:dyDescent="0.2">
      <c r="A528">
        <v>103814</v>
      </c>
      <c r="B528" t="s">
        <v>31</v>
      </c>
      <c r="C528" s="313">
        <v>45657</v>
      </c>
      <c r="D528">
        <v>0</v>
      </c>
      <c r="E528">
        <v>0</v>
      </c>
      <c r="F528">
        <v>0</v>
      </c>
      <c r="G528" t="s">
        <v>7</v>
      </c>
      <c r="H528" t="s">
        <v>7</v>
      </c>
    </row>
    <row r="529" spans="1:8" x14ac:dyDescent="0.2">
      <c r="A529">
        <v>109997</v>
      </c>
      <c r="B529" t="s">
        <v>33</v>
      </c>
      <c r="C529" s="313">
        <v>45627</v>
      </c>
      <c r="D529">
        <v>0</v>
      </c>
      <c r="E529">
        <v>0</v>
      </c>
      <c r="F529">
        <v>0</v>
      </c>
      <c r="G529" t="s">
        <v>7</v>
      </c>
      <c r="H529" t="s">
        <v>7</v>
      </c>
    </row>
    <row r="530" spans="1:8" x14ac:dyDescent="0.2">
      <c r="A530">
        <v>109997</v>
      </c>
      <c r="B530" t="s">
        <v>33</v>
      </c>
      <c r="C530" s="313">
        <v>45628</v>
      </c>
      <c r="D530">
        <v>0</v>
      </c>
      <c r="E530">
        <v>0</v>
      </c>
      <c r="F530">
        <v>0</v>
      </c>
      <c r="G530" t="s">
        <v>7</v>
      </c>
      <c r="H530" t="s">
        <v>7</v>
      </c>
    </row>
    <row r="531" spans="1:8" x14ac:dyDescent="0.2">
      <c r="A531">
        <v>109997</v>
      </c>
      <c r="B531" t="s">
        <v>33</v>
      </c>
      <c r="C531" s="313">
        <v>45629</v>
      </c>
      <c r="D531">
        <v>0</v>
      </c>
      <c r="E531">
        <v>0</v>
      </c>
      <c r="F531">
        <v>0</v>
      </c>
      <c r="G531" t="s">
        <v>7</v>
      </c>
      <c r="H531" t="s">
        <v>7</v>
      </c>
    </row>
    <row r="532" spans="1:8" x14ac:dyDescent="0.2">
      <c r="A532">
        <v>109997</v>
      </c>
      <c r="B532" t="s">
        <v>33</v>
      </c>
      <c r="C532" s="313">
        <v>45630</v>
      </c>
      <c r="D532">
        <v>0</v>
      </c>
      <c r="E532">
        <v>0</v>
      </c>
      <c r="F532">
        <v>0</v>
      </c>
      <c r="G532" t="s">
        <v>7</v>
      </c>
      <c r="H532" t="s">
        <v>7</v>
      </c>
    </row>
    <row r="533" spans="1:8" x14ac:dyDescent="0.2">
      <c r="A533">
        <v>109997</v>
      </c>
      <c r="B533" t="s">
        <v>33</v>
      </c>
      <c r="C533" s="313">
        <v>45631</v>
      </c>
      <c r="D533">
        <v>0</v>
      </c>
      <c r="E533">
        <v>0</v>
      </c>
      <c r="F533">
        <v>0</v>
      </c>
      <c r="G533" t="s">
        <v>7</v>
      </c>
      <c r="H533" t="s">
        <v>7</v>
      </c>
    </row>
    <row r="534" spans="1:8" x14ac:dyDescent="0.2">
      <c r="A534">
        <v>109997</v>
      </c>
      <c r="B534" t="s">
        <v>33</v>
      </c>
      <c r="C534" s="313">
        <v>45632</v>
      </c>
      <c r="D534">
        <v>0</v>
      </c>
      <c r="E534">
        <v>0</v>
      </c>
      <c r="F534">
        <v>0</v>
      </c>
      <c r="G534" t="s">
        <v>7</v>
      </c>
      <c r="H534" t="s">
        <v>7</v>
      </c>
    </row>
    <row r="535" spans="1:8" x14ac:dyDescent="0.2">
      <c r="A535">
        <v>109997</v>
      </c>
      <c r="B535" t="s">
        <v>33</v>
      </c>
      <c r="C535" s="313">
        <v>45633</v>
      </c>
      <c r="D535">
        <v>0</v>
      </c>
      <c r="E535">
        <v>0</v>
      </c>
      <c r="F535">
        <v>0</v>
      </c>
      <c r="G535" t="s">
        <v>7</v>
      </c>
      <c r="H535" t="s">
        <v>7</v>
      </c>
    </row>
    <row r="536" spans="1:8" x14ac:dyDescent="0.2">
      <c r="A536">
        <v>109997</v>
      </c>
      <c r="B536" t="s">
        <v>33</v>
      </c>
      <c r="C536" s="313">
        <v>45634</v>
      </c>
      <c r="D536">
        <v>0</v>
      </c>
      <c r="E536">
        <v>0</v>
      </c>
      <c r="F536">
        <v>0</v>
      </c>
      <c r="G536" t="s">
        <v>7</v>
      </c>
      <c r="H536" t="s">
        <v>7</v>
      </c>
    </row>
    <row r="537" spans="1:8" x14ac:dyDescent="0.2">
      <c r="A537">
        <v>109997</v>
      </c>
      <c r="B537" t="s">
        <v>33</v>
      </c>
      <c r="C537" s="313">
        <v>45635</v>
      </c>
      <c r="D537">
        <v>0</v>
      </c>
      <c r="E537">
        <v>0</v>
      </c>
      <c r="F537">
        <v>0</v>
      </c>
      <c r="G537" t="s">
        <v>7</v>
      </c>
      <c r="H537" t="s">
        <v>7</v>
      </c>
    </row>
    <row r="538" spans="1:8" x14ac:dyDescent="0.2">
      <c r="A538">
        <v>109997</v>
      </c>
      <c r="B538" t="s">
        <v>33</v>
      </c>
      <c r="C538" s="313">
        <v>45636</v>
      </c>
      <c r="D538">
        <v>0</v>
      </c>
      <c r="E538">
        <v>0</v>
      </c>
      <c r="F538">
        <v>0</v>
      </c>
      <c r="G538" t="s">
        <v>7</v>
      </c>
      <c r="H538" t="s">
        <v>7</v>
      </c>
    </row>
    <row r="539" spans="1:8" x14ac:dyDescent="0.2">
      <c r="A539">
        <v>109997</v>
      </c>
      <c r="B539" t="s">
        <v>33</v>
      </c>
      <c r="C539" s="313">
        <v>45637</v>
      </c>
      <c r="D539">
        <v>0</v>
      </c>
      <c r="E539">
        <v>0</v>
      </c>
      <c r="F539">
        <v>0</v>
      </c>
      <c r="G539" t="s">
        <v>7</v>
      </c>
      <c r="H539" t="s">
        <v>7</v>
      </c>
    </row>
    <row r="540" spans="1:8" x14ac:dyDescent="0.2">
      <c r="A540">
        <v>109997</v>
      </c>
      <c r="B540" t="s">
        <v>33</v>
      </c>
      <c r="C540" s="313">
        <v>45638</v>
      </c>
      <c r="D540">
        <v>0</v>
      </c>
      <c r="E540">
        <v>0</v>
      </c>
      <c r="F540">
        <v>0</v>
      </c>
      <c r="G540" t="s">
        <v>7</v>
      </c>
      <c r="H540" t="s">
        <v>7</v>
      </c>
    </row>
    <row r="541" spans="1:8" x14ac:dyDescent="0.2">
      <c r="A541">
        <v>109997</v>
      </c>
      <c r="B541" t="s">
        <v>33</v>
      </c>
      <c r="C541" s="313">
        <v>45639</v>
      </c>
      <c r="D541">
        <v>0</v>
      </c>
      <c r="E541">
        <v>0</v>
      </c>
      <c r="F541">
        <v>0</v>
      </c>
      <c r="G541" t="s">
        <v>7</v>
      </c>
      <c r="H541" t="s">
        <v>7</v>
      </c>
    </row>
    <row r="542" spans="1:8" x14ac:dyDescent="0.2">
      <c r="A542">
        <v>109997</v>
      </c>
      <c r="B542" t="s">
        <v>33</v>
      </c>
      <c r="C542" s="313">
        <v>45640</v>
      </c>
      <c r="D542">
        <v>0</v>
      </c>
      <c r="E542">
        <v>0</v>
      </c>
      <c r="F542">
        <v>0</v>
      </c>
      <c r="G542" t="s">
        <v>7</v>
      </c>
      <c r="H542" t="s">
        <v>7</v>
      </c>
    </row>
    <row r="543" spans="1:8" x14ac:dyDescent="0.2">
      <c r="A543">
        <v>109997</v>
      </c>
      <c r="B543" t="s">
        <v>33</v>
      </c>
      <c r="C543" s="313">
        <v>45641</v>
      </c>
      <c r="D543">
        <v>0</v>
      </c>
      <c r="E543">
        <v>0</v>
      </c>
      <c r="F543">
        <v>0</v>
      </c>
      <c r="G543" t="s">
        <v>7</v>
      </c>
      <c r="H543" t="s">
        <v>7</v>
      </c>
    </row>
    <row r="544" spans="1:8" x14ac:dyDescent="0.2">
      <c r="A544">
        <v>109997</v>
      </c>
      <c r="B544" t="s">
        <v>33</v>
      </c>
      <c r="C544" s="313">
        <v>45642</v>
      </c>
      <c r="D544">
        <v>0</v>
      </c>
      <c r="E544">
        <v>0</v>
      </c>
      <c r="F544">
        <v>0</v>
      </c>
      <c r="G544" t="s">
        <v>7</v>
      </c>
      <c r="H544" t="s">
        <v>7</v>
      </c>
    </row>
    <row r="545" spans="1:8" x14ac:dyDescent="0.2">
      <c r="A545">
        <v>109997</v>
      </c>
      <c r="B545" t="s">
        <v>33</v>
      </c>
      <c r="C545" s="313">
        <v>45643</v>
      </c>
      <c r="D545">
        <v>0</v>
      </c>
      <c r="E545">
        <v>0</v>
      </c>
      <c r="F545">
        <v>0</v>
      </c>
      <c r="G545" t="s">
        <v>7</v>
      </c>
      <c r="H545" t="s">
        <v>7</v>
      </c>
    </row>
    <row r="546" spans="1:8" x14ac:dyDescent="0.2">
      <c r="A546">
        <v>109997</v>
      </c>
      <c r="B546" t="s">
        <v>33</v>
      </c>
      <c r="C546" s="313">
        <v>45644</v>
      </c>
      <c r="D546">
        <v>0</v>
      </c>
      <c r="E546">
        <v>0</v>
      </c>
      <c r="F546">
        <v>0</v>
      </c>
      <c r="G546" t="s">
        <v>7</v>
      </c>
      <c r="H546" t="s">
        <v>7</v>
      </c>
    </row>
    <row r="547" spans="1:8" x14ac:dyDescent="0.2">
      <c r="A547">
        <v>109997</v>
      </c>
      <c r="B547" t="s">
        <v>33</v>
      </c>
      <c r="C547" s="313">
        <v>45645</v>
      </c>
      <c r="D547">
        <v>0</v>
      </c>
      <c r="E547">
        <v>0</v>
      </c>
      <c r="F547">
        <v>0</v>
      </c>
      <c r="G547" t="s">
        <v>7</v>
      </c>
      <c r="H547" t="s">
        <v>7</v>
      </c>
    </row>
    <row r="548" spans="1:8" x14ac:dyDescent="0.2">
      <c r="A548">
        <v>109997</v>
      </c>
      <c r="B548" t="s">
        <v>33</v>
      </c>
      <c r="C548" s="313">
        <v>45646</v>
      </c>
      <c r="D548">
        <v>0</v>
      </c>
      <c r="E548">
        <v>0</v>
      </c>
      <c r="F548">
        <v>0</v>
      </c>
      <c r="G548" t="s">
        <v>7</v>
      </c>
      <c r="H548" t="s">
        <v>7</v>
      </c>
    </row>
    <row r="549" spans="1:8" x14ac:dyDescent="0.2">
      <c r="A549">
        <v>109997</v>
      </c>
      <c r="B549" t="s">
        <v>33</v>
      </c>
      <c r="C549" s="313">
        <v>45647</v>
      </c>
      <c r="D549">
        <v>0</v>
      </c>
      <c r="E549">
        <v>0</v>
      </c>
      <c r="F549">
        <v>0</v>
      </c>
      <c r="G549" t="s">
        <v>7</v>
      </c>
      <c r="H549" t="s">
        <v>7</v>
      </c>
    </row>
    <row r="550" spans="1:8" x14ac:dyDescent="0.2">
      <c r="A550">
        <v>109997</v>
      </c>
      <c r="B550" t="s">
        <v>33</v>
      </c>
      <c r="C550" s="313">
        <v>45648</v>
      </c>
      <c r="D550">
        <v>0</v>
      </c>
      <c r="E550">
        <v>0</v>
      </c>
      <c r="F550">
        <v>0</v>
      </c>
      <c r="G550" t="s">
        <v>7</v>
      </c>
      <c r="H550" t="s">
        <v>7</v>
      </c>
    </row>
    <row r="551" spans="1:8" x14ac:dyDescent="0.2">
      <c r="A551">
        <v>109997</v>
      </c>
      <c r="B551" t="s">
        <v>33</v>
      </c>
      <c r="C551" s="313">
        <v>45649</v>
      </c>
      <c r="D551">
        <v>0</v>
      </c>
      <c r="E551">
        <v>0</v>
      </c>
      <c r="F551">
        <v>0</v>
      </c>
      <c r="G551" t="s">
        <v>7</v>
      </c>
      <c r="H551" t="s">
        <v>7</v>
      </c>
    </row>
    <row r="552" spans="1:8" x14ac:dyDescent="0.2">
      <c r="A552">
        <v>109997</v>
      </c>
      <c r="B552" t="s">
        <v>33</v>
      </c>
      <c r="C552" s="313">
        <v>45650</v>
      </c>
      <c r="D552">
        <v>0</v>
      </c>
      <c r="E552">
        <v>0</v>
      </c>
      <c r="F552">
        <v>0</v>
      </c>
      <c r="G552" t="s">
        <v>7</v>
      </c>
      <c r="H552" t="s">
        <v>7</v>
      </c>
    </row>
    <row r="553" spans="1:8" x14ac:dyDescent="0.2">
      <c r="A553">
        <v>109997</v>
      </c>
      <c r="B553" t="s">
        <v>33</v>
      </c>
      <c r="C553" s="313">
        <v>45651</v>
      </c>
      <c r="D553">
        <v>0</v>
      </c>
      <c r="E553">
        <v>0</v>
      </c>
      <c r="F553">
        <v>0</v>
      </c>
      <c r="G553" t="s">
        <v>7</v>
      </c>
      <c r="H553" t="s">
        <v>7</v>
      </c>
    </row>
    <row r="554" spans="1:8" x14ac:dyDescent="0.2">
      <c r="A554">
        <v>109997</v>
      </c>
      <c r="B554" t="s">
        <v>33</v>
      </c>
      <c r="C554" s="313">
        <v>45652</v>
      </c>
      <c r="D554">
        <v>0</v>
      </c>
      <c r="E554">
        <v>0</v>
      </c>
      <c r="F554">
        <v>0</v>
      </c>
      <c r="G554" t="s">
        <v>7</v>
      </c>
      <c r="H554" t="s">
        <v>7</v>
      </c>
    </row>
    <row r="555" spans="1:8" x14ac:dyDescent="0.2">
      <c r="A555">
        <v>109997</v>
      </c>
      <c r="B555" t="s">
        <v>33</v>
      </c>
      <c r="C555" s="313">
        <v>45653</v>
      </c>
      <c r="D555">
        <v>0</v>
      </c>
      <c r="E555">
        <v>0</v>
      </c>
      <c r="F555">
        <v>0</v>
      </c>
      <c r="G555" t="s">
        <v>7</v>
      </c>
      <c r="H555" t="s">
        <v>7</v>
      </c>
    </row>
    <row r="556" spans="1:8" x14ac:dyDescent="0.2">
      <c r="A556">
        <v>109997</v>
      </c>
      <c r="B556" t="s">
        <v>33</v>
      </c>
      <c r="C556" s="313">
        <v>45654</v>
      </c>
      <c r="D556">
        <v>0</v>
      </c>
      <c r="E556">
        <v>0</v>
      </c>
      <c r="F556">
        <v>0</v>
      </c>
      <c r="G556" t="s">
        <v>7</v>
      </c>
      <c r="H556" t="s">
        <v>7</v>
      </c>
    </row>
    <row r="557" spans="1:8" x14ac:dyDescent="0.2">
      <c r="A557">
        <v>109997</v>
      </c>
      <c r="B557" t="s">
        <v>33</v>
      </c>
      <c r="C557" s="313">
        <v>45655</v>
      </c>
      <c r="D557">
        <v>0</v>
      </c>
      <c r="E557">
        <v>0</v>
      </c>
      <c r="F557">
        <v>0</v>
      </c>
      <c r="G557" t="s">
        <v>7</v>
      </c>
      <c r="H557" t="s">
        <v>7</v>
      </c>
    </row>
    <row r="558" spans="1:8" x14ac:dyDescent="0.2">
      <c r="A558">
        <v>109997</v>
      </c>
      <c r="B558" t="s">
        <v>33</v>
      </c>
      <c r="C558" s="313">
        <v>45656</v>
      </c>
      <c r="D558">
        <v>0</v>
      </c>
      <c r="E558">
        <v>0</v>
      </c>
      <c r="F558">
        <v>0</v>
      </c>
      <c r="G558" t="s">
        <v>7</v>
      </c>
      <c r="H558" t="s">
        <v>7</v>
      </c>
    </row>
    <row r="559" spans="1:8" x14ac:dyDescent="0.2">
      <c r="A559">
        <v>109997</v>
      </c>
      <c r="B559" t="s">
        <v>33</v>
      </c>
      <c r="C559" s="313">
        <v>45657</v>
      </c>
      <c r="D559">
        <v>0</v>
      </c>
      <c r="E559">
        <v>0</v>
      </c>
      <c r="F559">
        <v>0</v>
      </c>
      <c r="G559" t="s">
        <v>7</v>
      </c>
      <c r="H559" t="s">
        <v>7</v>
      </c>
    </row>
    <row r="560" spans="1:8" x14ac:dyDescent="0.2">
      <c r="A560">
        <v>79269</v>
      </c>
      <c r="B560" t="s">
        <v>26</v>
      </c>
      <c r="C560" s="313">
        <v>45627</v>
      </c>
      <c r="D560">
        <v>0</v>
      </c>
      <c r="E560">
        <v>0</v>
      </c>
      <c r="F560">
        <v>0</v>
      </c>
      <c r="G560" t="s">
        <v>7</v>
      </c>
      <c r="H560" t="s">
        <v>7</v>
      </c>
    </row>
    <row r="561" spans="1:8" x14ac:dyDescent="0.2">
      <c r="A561">
        <v>79269</v>
      </c>
      <c r="B561" t="s">
        <v>26</v>
      </c>
      <c r="C561" s="313">
        <v>45628</v>
      </c>
      <c r="D561">
        <v>0</v>
      </c>
      <c r="E561">
        <v>0</v>
      </c>
      <c r="F561">
        <v>0</v>
      </c>
      <c r="G561" t="s">
        <v>7</v>
      </c>
      <c r="H561" t="s">
        <v>7</v>
      </c>
    </row>
    <row r="562" spans="1:8" x14ac:dyDescent="0.2">
      <c r="A562">
        <v>79269</v>
      </c>
      <c r="B562" t="s">
        <v>26</v>
      </c>
      <c r="C562" s="313">
        <v>45629</v>
      </c>
      <c r="D562">
        <v>0</v>
      </c>
      <c r="E562">
        <v>0</v>
      </c>
      <c r="F562">
        <v>0</v>
      </c>
      <c r="G562" t="s">
        <v>7</v>
      </c>
      <c r="H562" t="s">
        <v>7</v>
      </c>
    </row>
    <row r="563" spans="1:8" x14ac:dyDescent="0.2">
      <c r="A563">
        <v>79269</v>
      </c>
      <c r="B563" t="s">
        <v>26</v>
      </c>
      <c r="C563" s="313">
        <v>45630</v>
      </c>
      <c r="D563">
        <v>0</v>
      </c>
      <c r="E563">
        <v>0</v>
      </c>
      <c r="F563">
        <v>0</v>
      </c>
      <c r="G563" t="s">
        <v>7</v>
      </c>
      <c r="H563" t="s">
        <v>7</v>
      </c>
    </row>
    <row r="564" spans="1:8" x14ac:dyDescent="0.2">
      <c r="A564">
        <v>79269</v>
      </c>
      <c r="B564" t="s">
        <v>26</v>
      </c>
      <c r="C564" s="313">
        <v>45631</v>
      </c>
      <c r="D564">
        <v>0</v>
      </c>
      <c r="E564">
        <v>0</v>
      </c>
      <c r="F564">
        <v>0</v>
      </c>
      <c r="G564" t="s">
        <v>7</v>
      </c>
      <c r="H564" t="s">
        <v>7</v>
      </c>
    </row>
    <row r="565" spans="1:8" x14ac:dyDescent="0.2">
      <c r="A565">
        <v>79269</v>
      </c>
      <c r="B565" t="s">
        <v>26</v>
      </c>
      <c r="C565" s="313">
        <v>45632</v>
      </c>
      <c r="D565">
        <v>0</v>
      </c>
      <c r="E565">
        <v>0</v>
      </c>
      <c r="F565">
        <v>0</v>
      </c>
      <c r="G565" t="s">
        <v>7</v>
      </c>
      <c r="H565" t="s">
        <v>7</v>
      </c>
    </row>
    <row r="566" spans="1:8" x14ac:dyDescent="0.2">
      <c r="A566">
        <v>79269</v>
      </c>
      <c r="B566" t="s">
        <v>26</v>
      </c>
      <c r="C566" s="313">
        <v>45633</v>
      </c>
      <c r="D566">
        <v>0</v>
      </c>
      <c r="E566">
        <v>0</v>
      </c>
      <c r="F566">
        <v>0</v>
      </c>
      <c r="G566" t="s">
        <v>7</v>
      </c>
      <c r="H566" t="s">
        <v>7</v>
      </c>
    </row>
    <row r="567" spans="1:8" x14ac:dyDescent="0.2">
      <c r="A567">
        <v>79269</v>
      </c>
      <c r="B567" t="s">
        <v>26</v>
      </c>
      <c r="C567" s="313">
        <v>45634</v>
      </c>
      <c r="D567">
        <v>0</v>
      </c>
      <c r="E567">
        <v>0</v>
      </c>
      <c r="F567">
        <v>0</v>
      </c>
      <c r="G567" t="s">
        <v>7</v>
      </c>
      <c r="H567" t="s">
        <v>7</v>
      </c>
    </row>
    <row r="568" spans="1:8" x14ac:dyDescent="0.2">
      <c r="A568">
        <v>79269</v>
      </c>
      <c r="B568" t="s">
        <v>26</v>
      </c>
      <c r="C568" s="313">
        <v>45635</v>
      </c>
      <c r="D568">
        <v>0</v>
      </c>
      <c r="E568">
        <v>0</v>
      </c>
      <c r="F568">
        <v>0</v>
      </c>
      <c r="G568" t="s">
        <v>7</v>
      </c>
      <c r="H568" t="s">
        <v>7</v>
      </c>
    </row>
    <row r="569" spans="1:8" x14ac:dyDescent="0.2">
      <c r="A569">
        <v>79269</v>
      </c>
      <c r="B569" t="s">
        <v>26</v>
      </c>
      <c r="C569" s="313">
        <v>45636</v>
      </c>
      <c r="D569">
        <v>0</v>
      </c>
      <c r="E569">
        <v>0</v>
      </c>
      <c r="F569">
        <v>0</v>
      </c>
      <c r="G569" t="s">
        <v>7</v>
      </c>
      <c r="H569" t="s">
        <v>7</v>
      </c>
    </row>
    <row r="570" spans="1:8" x14ac:dyDescent="0.2">
      <c r="A570">
        <v>79269</v>
      </c>
      <c r="B570" t="s">
        <v>26</v>
      </c>
      <c r="C570" s="313">
        <v>45637</v>
      </c>
      <c r="D570">
        <v>0</v>
      </c>
      <c r="E570">
        <v>0</v>
      </c>
      <c r="F570">
        <v>0</v>
      </c>
      <c r="G570" t="s">
        <v>7</v>
      </c>
      <c r="H570" t="s">
        <v>7</v>
      </c>
    </row>
    <row r="571" spans="1:8" x14ac:dyDescent="0.2">
      <c r="A571">
        <v>79269</v>
      </c>
      <c r="B571" t="s">
        <v>26</v>
      </c>
      <c r="C571" s="313">
        <v>45638</v>
      </c>
      <c r="D571">
        <v>0</v>
      </c>
      <c r="E571">
        <v>0</v>
      </c>
      <c r="F571">
        <v>0</v>
      </c>
      <c r="G571" t="s">
        <v>7</v>
      </c>
      <c r="H571" t="s">
        <v>7</v>
      </c>
    </row>
    <row r="572" spans="1:8" x14ac:dyDescent="0.2">
      <c r="A572">
        <v>79269</v>
      </c>
      <c r="B572" t="s">
        <v>26</v>
      </c>
      <c r="C572" s="313">
        <v>45639</v>
      </c>
      <c r="D572">
        <v>0</v>
      </c>
      <c r="E572">
        <v>0</v>
      </c>
      <c r="F572">
        <v>0</v>
      </c>
      <c r="G572" t="s">
        <v>7</v>
      </c>
      <c r="H572" t="s">
        <v>7</v>
      </c>
    </row>
    <row r="573" spans="1:8" x14ac:dyDescent="0.2">
      <c r="A573">
        <v>79269</v>
      </c>
      <c r="B573" t="s">
        <v>26</v>
      </c>
      <c r="C573" s="313">
        <v>45640</v>
      </c>
      <c r="D573">
        <v>0</v>
      </c>
      <c r="E573">
        <v>0</v>
      </c>
      <c r="F573">
        <v>0</v>
      </c>
      <c r="G573" t="s">
        <v>7</v>
      </c>
      <c r="H573" t="s">
        <v>7</v>
      </c>
    </row>
    <row r="574" spans="1:8" x14ac:dyDescent="0.2">
      <c r="A574">
        <v>79269</v>
      </c>
      <c r="B574" t="s">
        <v>26</v>
      </c>
      <c r="C574" s="313">
        <v>45641</v>
      </c>
      <c r="D574">
        <v>0</v>
      </c>
      <c r="E574">
        <v>0</v>
      </c>
      <c r="F574">
        <v>0</v>
      </c>
      <c r="G574" t="s">
        <v>7</v>
      </c>
      <c r="H574" t="s">
        <v>7</v>
      </c>
    </row>
    <row r="575" spans="1:8" x14ac:dyDescent="0.2">
      <c r="A575">
        <v>79269</v>
      </c>
      <c r="B575" t="s">
        <v>26</v>
      </c>
      <c r="C575" s="313">
        <v>45642</v>
      </c>
      <c r="D575">
        <v>0</v>
      </c>
      <c r="E575">
        <v>0</v>
      </c>
      <c r="F575">
        <v>0</v>
      </c>
      <c r="G575" t="s">
        <v>7</v>
      </c>
      <c r="H575" t="s">
        <v>7</v>
      </c>
    </row>
    <row r="576" spans="1:8" x14ac:dyDescent="0.2">
      <c r="A576">
        <v>79269</v>
      </c>
      <c r="B576" t="s">
        <v>26</v>
      </c>
      <c r="C576" s="313">
        <v>45643</v>
      </c>
      <c r="D576">
        <v>0</v>
      </c>
      <c r="E576">
        <v>0</v>
      </c>
      <c r="F576">
        <v>0</v>
      </c>
      <c r="G576" t="s">
        <v>7</v>
      </c>
      <c r="H576" t="s">
        <v>7</v>
      </c>
    </row>
    <row r="577" spans="1:8" x14ac:dyDescent="0.2">
      <c r="A577">
        <v>79269</v>
      </c>
      <c r="B577" t="s">
        <v>26</v>
      </c>
      <c r="C577" s="313">
        <v>45644</v>
      </c>
      <c r="D577">
        <v>0</v>
      </c>
      <c r="E577">
        <v>0</v>
      </c>
      <c r="F577">
        <v>0</v>
      </c>
      <c r="G577" t="s">
        <v>7</v>
      </c>
      <c r="H577" t="s">
        <v>7</v>
      </c>
    </row>
    <row r="578" spans="1:8" x14ac:dyDescent="0.2">
      <c r="A578">
        <v>79269</v>
      </c>
      <c r="B578" t="s">
        <v>26</v>
      </c>
      <c r="C578" s="313">
        <v>45645</v>
      </c>
      <c r="D578">
        <v>0</v>
      </c>
      <c r="E578">
        <v>0</v>
      </c>
      <c r="F578">
        <v>0</v>
      </c>
      <c r="G578" t="s">
        <v>7</v>
      </c>
      <c r="H578" t="s">
        <v>7</v>
      </c>
    </row>
    <row r="579" spans="1:8" x14ac:dyDescent="0.2">
      <c r="A579">
        <v>79269</v>
      </c>
      <c r="B579" t="s">
        <v>26</v>
      </c>
      <c r="C579" s="313">
        <v>45646</v>
      </c>
      <c r="D579">
        <v>0</v>
      </c>
      <c r="E579">
        <v>0</v>
      </c>
      <c r="F579">
        <v>0</v>
      </c>
      <c r="G579" t="s">
        <v>7</v>
      </c>
      <c r="H579" t="s">
        <v>7</v>
      </c>
    </row>
    <row r="580" spans="1:8" x14ac:dyDescent="0.2">
      <c r="A580">
        <v>79269</v>
      </c>
      <c r="B580" t="s">
        <v>26</v>
      </c>
      <c r="C580" s="313">
        <v>45647</v>
      </c>
      <c r="D580">
        <v>0</v>
      </c>
      <c r="E580">
        <v>0</v>
      </c>
      <c r="F580">
        <v>0</v>
      </c>
      <c r="G580" t="s">
        <v>7</v>
      </c>
      <c r="H580" t="s">
        <v>7</v>
      </c>
    </row>
    <row r="581" spans="1:8" x14ac:dyDescent="0.2">
      <c r="A581">
        <v>79269</v>
      </c>
      <c r="B581" t="s">
        <v>26</v>
      </c>
      <c r="C581" s="313">
        <v>45648</v>
      </c>
      <c r="D581">
        <v>0</v>
      </c>
      <c r="E581">
        <v>0</v>
      </c>
      <c r="F581">
        <v>0</v>
      </c>
      <c r="G581" t="s">
        <v>7</v>
      </c>
      <c r="H581" t="s">
        <v>7</v>
      </c>
    </row>
    <row r="582" spans="1:8" x14ac:dyDescent="0.2">
      <c r="A582">
        <v>79269</v>
      </c>
      <c r="B582" t="s">
        <v>26</v>
      </c>
      <c r="C582" s="313">
        <v>45649</v>
      </c>
      <c r="D582">
        <v>0</v>
      </c>
      <c r="E582">
        <v>0</v>
      </c>
      <c r="F582">
        <v>0</v>
      </c>
      <c r="G582" t="s">
        <v>7</v>
      </c>
      <c r="H582" t="s">
        <v>7</v>
      </c>
    </row>
    <row r="583" spans="1:8" x14ac:dyDescent="0.2">
      <c r="A583">
        <v>79269</v>
      </c>
      <c r="B583" t="s">
        <v>26</v>
      </c>
      <c r="C583" s="313">
        <v>45650</v>
      </c>
      <c r="D583">
        <v>0</v>
      </c>
      <c r="E583">
        <v>0</v>
      </c>
      <c r="F583">
        <v>0</v>
      </c>
      <c r="G583" t="s">
        <v>7</v>
      </c>
      <c r="H583" t="s">
        <v>7</v>
      </c>
    </row>
    <row r="584" spans="1:8" x14ac:dyDescent="0.2">
      <c r="A584">
        <v>79269</v>
      </c>
      <c r="B584" t="s">
        <v>26</v>
      </c>
      <c r="C584" s="313">
        <v>45651</v>
      </c>
      <c r="D584">
        <v>0</v>
      </c>
      <c r="E584">
        <v>0</v>
      </c>
      <c r="F584">
        <v>0</v>
      </c>
      <c r="G584" t="s">
        <v>7</v>
      </c>
      <c r="H584" t="s">
        <v>7</v>
      </c>
    </row>
    <row r="585" spans="1:8" x14ac:dyDescent="0.2">
      <c r="A585">
        <v>79269</v>
      </c>
      <c r="B585" t="s">
        <v>26</v>
      </c>
      <c r="C585" s="313">
        <v>45652</v>
      </c>
      <c r="D585">
        <v>0</v>
      </c>
      <c r="E585">
        <v>0</v>
      </c>
      <c r="F585">
        <v>0</v>
      </c>
      <c r="G585" t="s">
        <v>7</v>
      </c>
      <c r="H585" t="s">
        <v>7</v>
      </c>
    </row>
    <row r="586" spans="1:8" x14ac:dyDescent="0.2">
      <c r="A586">
        <v>79269</v>
      </c>
      <c r="B586" t="s">
        <v>26</v>
      </c>
      <c r="C586" s="313">
        <v>45653</v>
      </c>
      <c r="D586">
        <v>0</v>
      </c>
      <c r="E586">
        <v>0</v>
      </c>
      <c r="F586">
        <v>0</v>
      </c>
      <c r="G586" t="s">
        <v>7</v>
      </c>
      <c r="H586" t="s">
        <v>7</v>
      </c>
    </row>
    <row r="587" spans="1:8" x14ac:dyDescent="0.2">
      <c r="A587">
        <v>79269</v>
      </c>
      <c r="B587" t="s">
        <v>26</v>
      </c>
      <c r="C587" s="313">
        <v>45654</v>
      </c>
      <c r="D587">
        <v>0</v>
      </c>
      <c r="E587">
        <v>0</v>
      </c>
      <c r="F587">
        <v>0</v>
      </c>
      <c r="G587" t="s">
        <v>7</v>
      </c>
      <c r="H587" t="s">
        <v>7</v>
      </c>
    </row>
    <row r="588" spans="1:8" x14ac:dyDescent="0.2">
      <c r="A588">
        <v>79269</v>
      </c>
      <c r="B588" t="s">
        <v>26</v>
      </c>
      <c r="C588" s="313">
        <v>45655</v>
      </c>
      <c r="D588">
        <v>0</v>
      </c>
      <c r="E588">
        <v>0</v>
      </c>
      <c r="F588">
        <v>0</v>
      </c>
      <c r="G588" t="s">
        <v>7</v>
      </c>
      <c r="H588" t="s">
        <v>7</v>
      </c>
    </row>
    <row r="589" spans="1:8" x14ac:dyDescent="0.2">
      <c r="A589">
        <v>79269</v>
      </c>
      <c r="B589" t="s">
        <v>26</v>
      </c>
      <c r="C589" s="313">
        <v>45656</v>
      </c>
      <c r="D589">
        <v>0</v>
      </c>
      <c r="E589">
        <v>0</v>
      </c>
      <c r="F589">
        <v>0</v>
      </c>
      <c r="G589" t="s">
        <v>7</v>
      </c>
      <c r="H589" t="s">
        <v>7</v>
      </c>
    </row>
    <row r="590" spans="1:8" x14ac:dyDescent="0.2">
      <c r="A590">
        <v>79269</v>
      </c>
      <c r="B590" t="s">
        <v>26</v>
      </c>
      <c r="C590" s="313">
        <v>45657</v>
      </c>
      <c r="D590">
        <v>0</v>
      </c>
      <c r="E590">
        <v>0</v>
      </c>
      <c r="F590">
        <v>0</v>
      </c>
      <c r="G590" t="s">
        <v>7</v>
      </c>
      <c r="H590" t="s">
        <v>7</v>
      </c>
    </row>
    <row r="591" spans="1:8" x14ac:dyDescent="0.2">
      <c r="A591">
        <v>88777</v>
      </c>
      <c r="B591" t="s">
        <v>27</v>
      </c>
      <c r="C591" s="313">
        <v>45627</v>
      </c>
      <c r="D591">
        <v>0</v>
      </c>
      <c r="E591">
        <v>0</v>
      </c>
      <c r="F591">
        <v>0</v>
      </c>
      <c r="G591" t="s">
        <v>7</v>
      </c>
      <c r="H591" t="s">
        <v>7</v>
      </c>
    </row>
    <row r="592" spans="1:8" x14ac:dyDescent="0.2">
      <c r="A592">
        <v>88777</v>
      </c>
      <c r="B592" t="s">
        <v>27</v>
      </c>
      <c r="C592" s="313">
        <v>45628</v>
      </c>
      <c r="D592">
        <v>0</v>
      </c>
      <c r="E592">
        <v>0</v>
      </c>
      <c r="F592">
        <v>0</v>
      </c>
      <c r="G592" t="s">
        <v>7</v>
      </c>
      <c r="H592" t="s">
        <v>7</v>
      </c>
    </row>
    <row r="593" spans="1:8" x14ac:dyDescent="0.2">
      <c r="A593">
        <v>88777</v>
      </c>
      <c r="B593" t="s">
        <v>27</v>
      </c>
      <c r="C593" s="313">
        <v>45629</v>
      </c>
      <c r="D593">
        <v>0</v>
      </c>
      <c r="E593">
        <v>0</v>
      </c>
      <c r="F593">
        <v>0</v>
      </c>
      <c r="G593" t="s">
        <v>7</v>
      </c>
      <c r="H593" t="s">
        <v>7</v>
      </c>
    </row>
    <row r="594" spans="1:8" x14ac:dyDescent="0.2">
      <c r="A594">
        <v>88777</v>
      </c>
      <c r="B594" t="s">
        <v>27</v>
      </c>
      <c r="C594" s="313">
        <v>45630</v>
      </c>
      <c r="D594">
        <v>0</v>
      </c>
      <c r="E594">
        <v>0</v>
      </c>
      <c r="F594">
        <v>0</v>
      </c>
      <c r="G594" t="s">
        <v>7</v>
      </c>
      <c r="H594" t="s">
        <v>7</v>
      </c>
    </row>
    <row r="595" spans="1:8" x14ac:dyDescent="0.2">
      <c r="A595">
        <v>88777</v>
      </c>
      <c r="B595" t="s">
        <v>27</v>
      </c>
      <c r="C595" s="313">
        <v>45631</v>
      </c>
      <c r="D595">
        <v>0</v>
      </c>
      <c r="E595">
        <v>0</v>
      </c>
      <c r="F595">
        <v>0</v>
      </c>
      <c r="G595" t="s">
        <v>7</v>
      </c>
      <c r="H595" t="s">
        <v>7</v>
      </c>
    </row>
    <row r="596" spans="1:8" x14ac:dyDescent="0.2">
      <c r="A596">
        <v>88777</v>
      </c>
      <c r="B596" t="s">
        <v>27</v>
      </c>
      <c r="C596" s="313">
        <v>45632</v>
      </c>
      <c r="D596">
        <v>0</v>
      </c>
      <c r="E596">
        <v>0</v>
      </c>
      <c r="F596">
        <v>0</v>
      </c>
      <c r="G596" t="s">
        <v>7</v>
      </c>
      <c r="H596" t="s">
        <v>7</v>
      </c>
    </row>
    <row r="597" spans="1:8" x14ac:dyDescent="0.2">
      <c r="A597">
        <v>88777</v>
      </c>
      <c r="B597" t="s">
        <v>27</v>
      </c>
      <c r="C597" s="313">
        <v>45633</v>
      </c>
      <c r="D597">
        <v>0</v>
      </c>
      <c r="E597">
        <v>0</v>
      </c>
      <c r="F597">
        <v>0</v>
      </c>
      <c r="G597" t="s">
        <v>7</v>
      </c>
      <c r="H597" t="s">
        <v>7</v>
      </c>
    </row>
    <row r="598" spans="1:8" x14ac:dyDescent="0.2">
      <c r="A598">
        <v>88777</v>
      </c>
      <c r="B598" t="s">
        <v>27</v>
      </c>
      <c r="C598" s="313">
        <v>45634</v>
      </c>
      <c r="D598">
        <v>0</v>
      </c>
      <c r="E598">
        <v>0</v>
      </c>
      <c r="F598">
        <v>0</v>
      </c>
      <c r="G598" t="s">
        <v>7</v>
      </c>
      <c r="H598" t="s">
        <v>7</v>
      </c>
    </row>
    <row r="599" spans="1:8" x14ac:dyDescent="0.2">
      <c r="A599">
        <v>88777</v>
      </c>
      <c r="B599" t="s">
        <v>27</v>
      </c>
      <c r="C599" s="313">
        <v>45635</v>
      </c>
      <c r="D599">
        <v>0</v>
      </c>
      <c r="E599">
        <v>0</v>
      </c>
      <c r="F599">
        <v>0</v>
      </c>
      <c r="G599" t="s">
        <v>7</v>
      </c>
      <c r="H599" t="s">
        <v>7</v>
      </c>
    </row>
    <row r="600" spans="1:8" x14ac:dyDescent="0.2">
      <c r="A600">
        <v>88777</v>
      </c>
      <c r="B600" t="s">
        <v>27</v>
      </c>
      <c r="C600" s="313">
        <v>45636</v>
      </c>
      <c r="D600">
        <v>0</v>
      </c>
      <c r="E600">
        <v>0</v>
      </c>
      <c r="F600">
        <v>0</v>
      </c>
      <c r="G600" t="s">
        <v>7</v>
      </c>
      <c r="H600" t="s">
        <v>7</v>
      </c>
    </row>
    <row r="601" spans="1:8" x14ac:dyDescent="0.2">
      <c r="A601">
        <v>88777</v>
      </c>
      <c r="B601" t="s">
        <v>27</v>
      </c>
      <c r="C601" s="313">
        <v>45637</v>
      </c>
      <c r="D601">
        <v>0</v>
      </c>
      <c r="E601">
        <v>0</v>
      </c>
      <c r="F601">
        <v>0</v>
      </c>
      <c r="G601" t="s">
        <v>7</v>
      </c>
      <c r="H601" t="s">
        <v>7</v>
      </c>
    </row>
    <row r="602" spans="1:8" x14ac:dyDescent="0.2">
      <c r="A602">
        <v>88777</v>
      </c>
      <c r="B602" t="s">
        <v>27</v>
      </c>
      <c r="C602" s="313">
        <v>45638</v>
      </c>
      <c r="D602">
        <v>0</v>
      </c>
      <c r="E602">
        <v>0</v>
      </c>
      <c r="F602">
        <v>0</v>
      </c>
      <c r="G602" t="s">
        <v>7</v>
      </c>
      <c r="H602" t="s">
        <v>7</v>
      </c>
    </row>
    <row r="603" spans="1:8" x14ac:dyDescent="0.2">
      <c r="A603">
        <v>88777</v>
      </c>
      <c r="B603" t="s">
        <v>27</v>
      </c>
      <c r="C603" s="313">
        <v>45639</v>
      </c>
      <c r="D603">
        <v>0</v>
      </c>
      <c r="E603">
        <v>0</v>
      </c>
      <c r="F603">
        <v>0</v>
      </c>
      <c r="G603" t="s">
        <v>7</v>
      </c>
      <c r="H603" t="s">
        <v>7</v>
      </c>
    </row>
    <row r="604" spans="1:8" x14ac:dyDescent="0.2">
      <c r="A604">
        <v>88777</v>
      </c>
      <c r="B604" t="s">
        <v>27</v>
      </c>
      <c r="C604" s="313">
        <v>45640</v>
      </c>
      <c r="D604">
        <v>0</v>
      </c>
      <c r="E604">
        <v>0</v>
      </c>
      <c r="F604">
        <v>0</v>
      </c>
      <c r="G604" t="s">
        <v>7</v>
      </c>
      <c r="H604" t="s">
        <v>7</v>
      </c>
    </row>
    <row r="605" spans="1:8" x14ac:dyDescent="0.2">
      <c r="A605">
        <v>88777</v>
      </c>
      <c r="B605" t="s">
        <v>27</v>
      </c>
      <c r="C605" s="313">
        <v>45641</v>
      </c>
      <c r="D605">
        <v>0</v>
      </c>
      <c r="E605">
        <v>0</v>
      </c>
      <c r="F605">
        <v>0</v>
      </c>
      <c r="G605" t="s">
        <v>7</v>
      </c>
      <c r="H605" t="s">
        <v>7</v>
      </c>
    </row>
    <row r="606" spans="1:8" x14ac:dyDescent="0.2">
      <c r="A606">
        <v>88777</v>
      </c>
      <c r="B606" t="s">
        <v>27</v>
      </c>
      <c r="C606" s="313">
        <v>45642</v>
      </c>
      <c r="D606">
        <v>0</v>
      </c>
      <c r="E606">
        <v>0</v>
      </c>
      <c r="F606">
        <v>0</v>
      </c>
      <c r="G606" t="s">
        <v>7</v>
      </c>
      <c r="H606" t="s">
        <v>7</v>
      </c>
    </row>
    <row r="607" spans="1:8" x14ac:dyDescent="0.2">
      <c r="A607">
        <v>88777</v>
      </c>
      <c r="B607" t="s">
        <v>27</v>
      </c>
      <c r="C607" s="313">
        <v>45643</v>
      </c>
      <c r="D607">
        <v>0</v>
      </c>
      <c r="E607">
        <v>0</v>
      </c>
      <c r="F607">
        <v>0</v>
      </c>
      <c r="G607" t="s">
        <v>7</v>
      </c>
      <c r="H607" t="s">
        <v>7</v>
      </c>
    </row>
    <row r="608" spans="1:8" x14ac:dyDescent="0.2">
      <c r="A608">
        <v>88777</v>
      </c>
      <c r="B608" t="s">
        <v>27</v>
      </c>
      <c r="C608" s="313">
        <v>45644</v>
      </c>
      <c r="D608">
        <v>0</v>
      </c>
      <c r="E608">
        <v>0</v>
      </c>
      <c r="F608">
        <v>0</v>
      </c>
      <c r="G608" t="s">
        <v>7</v>
      </c>
      <c r="H608" t="s">
        <v>7</v>
      </c>
    </row>
    <row r="609" spans="1:8" x14ac:dyDescent="0.2">
      <c r="A609">
        <v>88777</v>
      </c>
      <c r="B609" t="s">
        <v>27</v>
      </c>
      <c r="C609" s="313">
        <v>45645</v>
      </c>
      <c r="D609">
        <v>0</v>
      </c>
      <c r="E609">
        <v>0</v>
      </c>
      <c r="F609">
        <v>0</v>
      </c>
      <c r="G609" t="s">
        <v>7</v>
      </c>
      <c r="H609" t="s">
        <v>7</v>
      </c>
    </row>
    <row r="610" spans="1:8" x14ac:dyDescent="0.2">
      <c r="A610">
        <v>88777</v>
      </c>
      <c r="B610" t="s">
        <v>27</v>
      </c>
      <c r="C610" s="313">
        <v>45646</v>
      </c>
      <c r="D610">
        <v>0</v>
      </c>
      <c r="E610">
        <v>0</v>
      </c>
      <c r="F610">
        <v>0</v>
      </c>
      <c r="G610" t="s">
        <v>7</v>
      </c>
      <c r="H610" t="s">
        <v>7</v>
      </c>
    </row>
    <row r="611" spans="1:8" x14ac:dyDescent="0.2">
      <c r="A611">
        <v>88777</v>
      </c>
      <c r="B611" t="s">
        <v>27</v>
      </c>
      <c r="C611" s="313">
        <v>45647</v>
      </c>
      <c r="D611">
        <v>0</v>
      </c>
      <c r="E611">
        <v>0</v>
      </c>
      <c r="F611">
        <v>0</v>
      </c>
      <c r="G611" t="s">
        <v>7</v>
      </c>
      <c r="H611" t="s">
        <v>7</v>
      </c>
    </row>
    <row r="612" spans="1:8" x14ac:dyDescent="0.2">
      <c r="A612">
        <v>88777</v>
      </c>
      <c r="B612" t="s">
        <v>27</v>
      </c>
      <c r="C612" s="313">
        <v>45648</v>
      </c>
      <c r="D612">
        <v>0</v>
      </c>
      <c r="E612">
        <v>0</v>
      </c>
      <c r="F612">
        <v>0</v>
      </c>
      <c r="G612" t="s">
        <v>7</v>
      </c>
      <c r="H612" t="s">
        <v>7</v>
      </c>
    </row>
    <row r="613" spans="1:8" x14ac:dyDescent="0.2">
      <c r="A613">
        <v>88777</v>
      </c>
      <c r="B613" t="s">
        <v>27</v>
      </c>
      <c r="C613" s="313">
        <v>45649</v>
      </c>
      <c r="D613">
        <v>0</v>
      </c>
      <c r="E613">
        <v>0</v>
      </c>
      <c r="F613">
        <v>0</v>
      </c>
      <c r="G613" t="s">
        <v>7</v>
      </c>
      <c r="H613" t="s">
        <v>7</v>
      </c>
    </row>
    <row r="614" spans="1:8" x14ac:dyDescent="0.2">
      <c r="A614">
        <v>88777</v>
      </c>
      <c r="B614" t="s">
        <v>27</v>
      </c>
      <c r="C614" s="313">
        <v>45650</v>
      </c>
      <c r="D614">
        <v>0</v>
      </c>
      <c r="E614">
        <v>0</v>
      </c>
      <c r="F614">
        <v>0</v>
      </c>
      <c r="G614" t="s">
        <v>7</v>
      </c>
      <c r="H614" t="s">
        <v>7</v>
      </c>
    </row>
    <row r="615" spans="1:8" x14ac:dyDescent="0.2">
      <c r="A615">
        <v>88777</v>
      </c>
      <c r="B615" t="s">
        <v>27</v>
      </c>
      <c r="C615" s="313">
        <v>45651</v>
      </c>
      <c r="D615">
        <v>0</v>
      </c>
      <c r="E615">
        <v>0</v>
      </c>
      <c r="F615">
        <v>0</v>
      </c>
      <c r="G615" t="s">
        <v>7</v>
      </c>
      <c r="H615" t="s">
        <v>7</v>
      </c>
    </row>
    <row r="616" spans="1:8" x14ac:dyDescent="0.2">
      <c r="A616">
        <v>88777</v>
      </c>
      <c r="B616" t="s">
        <v>27</v>
      </c>
      <c r="C616" s="313">
        <v>45652</v>
      </c>
      <c r="D616">
        <v>0</v>
      </c>
      <c r="E616">
        <v>0</v>
      </c>
      <c r="F616">
        <v>0</v>
      </c>
      <c r="G616" t="s">
        <v>7</v>
      </c>
      <c r="H616" t="s">
        <v>7</v>
      </c>
    </row>
    <row r="617" spans="1:8" x14ac:dyDescent="0.2">
      <c r="A617">
        <v>88777</v>
      </c>
      <c r="B617" t="s">
        <v>27</v>
      </c>
      <c r="C617" s="313">
        <v>45653</v>
      </c>
      <c r="D617">
        <v>0</v>
      </c>
      <c r="E617">
        <v>0</v>
      </c>
      <c r="F617">
        <v>0</v>
      </c>
      <c r="G617" t="s">
        <v>7</v>
      </c>
      <c r="H617" t="s">
        <v>7</v>
      </c>
    </row>
    <row r="618" spans="1:8" x14ac:dyDescent="0.2">
      <c r="A618">
        <v>88777</v>
      </c>
      <c r="B618" t="s">
        <v>27</v>
      </c>
      <c r="C618" s="313">
        <v>45654</v>
      </c>
      <c r="D618">
        <v>0</v>
      </c>
      <c r="E618">
        <v>0</v>
      </c>
      <c r="F618">
        <v>0</v>
      </c>
      <c r="G618" t="s">
        <v>7</v>
      </c>
      <c r="H618" t="s">
        <v>7</v>
      </c>
    </row>
    <row r="619" spans="1:8" x14ac:dyDescent="0.2">
      <c r="A619">
        <v>88777</v>
      </c>
      <c r="B619" t="s">
        <v>27</v>
      </c>
      <c r="C619" s="313">
        <v>45655</v>
      </c>
      <c r="D619">
        <v>0</v>
      </c>
      <c r="E619">
        <v>0</v>
      </c>
      <c r="F619">
        <v>0</v>
      </c>
      <c r="G619" t="s">
        <v>7</v>
      </c>
      <c r="H619" t="s">
        <v>7</v>
      </c>
    </row>
    <row r="620" spans="1:8" x14ac:dyDescent="0.2">
      <c r="A620">
        <v>88777</v>
      </c>
      <c r="B620" t="s">
        <v>27</v>
      </c>
      <c r="C620" s="313">
        <v>45656</v>
      </c>
      <c r="D620">
        <v>0</v>
      </c>
      <c r="E620">
        <v>0</v>
      </c>
      <c r="F620">
        <v>0</v>
      </c>
      <c r="G620" t="s">
        <v>7</v>
      </c>
      <c r="H620" t="s">
        <v>7</v>
      </c>
    </row>
    <row r="621" spans="1:8" x14ac:dyDescent="0.2">
      <c r="A621">
        <v>88777</v>
      </c>
      <c r="B621" t="s">
        <v>27</v>
      </c>
      <c r="C621" s="313">
        <v>45657</v>
      </c>
      <c r="D621">
        <v>0</v>
      </c>
      <c r="E621">
        <v>0</v>
      </c>
      <c r="F621">
        <v>0</v>
      </c>
      <c r="G621" t="s">
        <v>7</v>
      </c>
      <c r="H621" t="s">
        <v>7</v>
      </c>
    </row>
    <row r="622" spans="1:8" x14ac:dyDescent="0.2">
      <c r="A622">
        <v>94908</v>
      </c>
      <c r="B622" t="s">
        <v>28</v>
      </c>
      <c r="C622" s="313">
        <v>45627</v>
      </c>
      <c r="D622">
        <v>0</v>
      </c>
      <c r="E622">
        <v>0</v>
      </c>
      <c r="F622">
        <v>0</v>
      </c>
      <c r="G622" t="s">
        <v>7</v>
      </c>
      <c r="H622" t="s">
        <v>7</v>
      </c>
    </row>
    <row r="623" spans="1:8" x14ac:dyDescent="0.2">
      <c r="A623">
        <v>94908</v>
      </c>
      <c r="B623" t="s">
        <v>28</v>
      </c>
      <c r="C623" s="313">
        <v>45628</v>
      </c>
      <c r="D623">
        <v>0</v>
      </c>
      <c r="E623">
        <v>0</v>
      </c>
      <c r="F623">
        <v>0</v>
      </c>
      <c r="G623" t="s">
        <v>7</v>
      </c>
      <c r="H623" t="s">
        <v>7</v>
      </c>
    </row>
    <row r="624" spans="1:8" x14ac:dyDescent="0.2">
      <c r="A624">
        <v>94908</v>
      </c>
      <c r="B624" t="s">
        <v>28</v>
      </c>
      <c r="C624" s="313">
        <v>45629</v>
      </c>
      <c r="D624">
        <v>0</v>
      </c>
      <c r="E624">
        <v>0</v>
      </c>
      <c r="F624">
        <v>0</v>
      </c>
      <c r="G624" t="s">
        <v>7</v>
      </c>
      <c r="H624" t="s">
        <v>7</v>
      </c>
    </row>
    <row r="625" spans="1:8" x14ac:dyDescent="0.2">
      <c r="A625">
        <v>94908</v>
      </c>
      <c r="B625" t="s">
        <v>28</v>
      </c>
      <c r="C625" s="313">
        <v>45630</v>
      </c>
      <c r="D625">
        <v>0</v>
      </c>
      <c r="E625">
        <v>0</v>
      </c>
      <c r="F625">
        <v>0</v>
      </c>
      <c r="G625" t="s">
        <v>7</v>
      </c>
      <c r="H625" t="s">
        <v>7</v>
      </c>
    </row>
    <row r="626" spans="1:8" x14ac:dyDescent="0.2">
      <c r="A626">
        <v>94908</v>
      </c>
      <c r="B626" t="s">
        <v>28</v>
      </c>
      <c r="C626" s="313">
        <v>45631</v>
      </c>
      <c r="D626">
        <v>0</v>
      </c>
      <c r="E626">
        <v>0</v>
      </c>
      <c r="F626">
        <v>0</v>
      </c>
      <c r="G626" t="s">
        <v>7</v>
      </c>
      <c r="H626" t="s">
        <v>7</v>
      </c>
    </row>
    <row r="627" spans="1:8" x14ac:dyDescent="0.2">
      <c r="A627">
        <v>94908</v>
      </c>
      <c r="B627" t="s">
        <v>28</v>
      </c>
      <c r="C627" s="313">
        <v>45632</v>
      </c>
      <c r="D627">
        <v>0</v>
      </c>
      <c r="E627">
        <v>0</v>
      </c>
      <c r="F627">
        <v>0</v>
      </c>
      <c r="G627" t="s">
        <v>7</v>
      </c>
      <c r="H627" t="s">
        <v>7</v>
      </c>
    </row>
    <row r="628" spans="1:8" x14ac:dyDescent="0.2">
      <c r="A628">
        <v>94908</v>
      </c>
      <c r="B628" t="s">
        <v>28</v>
      </c>
      <c r="C628" s="313">
        <v>45633</v>
      </c>
      <c r="D628">
        <v>0</v>
      </c>
      <c r="E628">
        <v>0</v>
      </c>
      <c r="F628">
        <v>0</v>
      </c>
      <c r="G628" t="s">
        <v>7</v>
      </c>
      <c r="H628" t="s">
        <v>7</v>
      </c>
    </row>
    <row r="629" spans="1:8" x14ac:dyDescent="0.2">
      <c r="A629">
        <v>94908</v>
      </c>
      <c r="B629" t="s">
        <v>28</v>
      </c>
      <c r="C629" s="313">
        <v>45634</v>
      </c>
      <c r="D629">
        <v>0</v>
      </c>
      <c r="E629">
        <v>0</v>
      </c>
      <c r="F629">
        <v>0</v>
      </c>
      <c r="G629" t="s">
        <v>7</v>
      </c>
      <c r="H629" t="s">
        <v>7</v>
      </c>
    </row>
    <row r="630" spans="1:8" x14ac:dyDescent="0.2">
      <c r="A630">
        <v>94908</v>
      </c>
      <c r="B630" t="s">
        <v>28</v>
      </c>
      <c r="C630" s="313">
        <v>45635</v>
      </c>
      <c r="D630">
        <v>0</v>
      </c>
      <c r="E630">
        <v>0</v>
      </c>
      <c r="F630">
        <v>0</v>
      </c>
      <c r="G630" t="s">
        <v>7</v>
      </c>
      <c r="H630" t="s">
        <v>7</v>
      </c>
    </row>
    <row r="631" spans="1:8" x14ac:dyDescent="0.2">
      <c r="A631">
        <v>94908</v>
      </c>
      <c r="B631" t="s">
        <v>28</v>
      </c>
      <c r="C631" s="313">
        <v>45636</v>
      </c>
      <c r="D631">
        <v>0</v>
      </c>
      <c r="E631">
        <v>0</v>
      </c>
      <c r="F631">
        <v>0</v>
      </c>
      <c r="G631" t="s">
        <v>7</v>
      </c>
      <c r="H631" t="s">
        <v>7</v>
      </c>
    </row>
    <row r="632" spans="1:8" x14ac:dyDescent="0.2">
      <c r="A632">
        <v>94908</v>
      </c>
      <c r="B632" t="s">
        <v>28</v>
      </c>
      <c r="C632" s="313">
        <v>45637</v>
      </c>
      <c r="D632">
        <v>0</v>
      </c>
      <c r="E632">
        <v>0</v>
      </c>
      <c r="F632">
        <v>0</v>
      </c>
      <c r="G632" t="s">
        <v>7</v>
      </c>
      <c r="H632" t="s">
        <v>7</v>
      </c>
    </row>
    <row r="633" spans="1:8" x14ac:dyDescent="0.2">
      <c r="A633">
        <v>94908</v>
      </c>
      <c r="B633" t="s">
        <v>28</v>
      </c>
      <c r="C633" s="313">
        <v>45638</v>
      </c>
      <c r="D633">
        <v>0</v>
      </c>
      <c r="E633">
        <v>0</v>
      </c>
      <c r="F633">
        <v>0</v>
      </c>
      <c r="G633" t="s">
        <v>7</v>
      </c>
      <c r="H633" t="s">
        <v>7</v>
      </c>
    </row>
    <row r="634" spans="1:8" x14ac:dyDescent="0.2">
      <c r="A634">
        <v>94908</v>
      </c>
      <c r="B634" t="s">
        <v>28</v>
      </c>
      <c r="C634" s="313">
        <v>45639</v>
      </c>
      <c r="D634">
        <v>0</v>
      </c>
      <c r="E634">
        <v>0</v>
      </c>
      <c r="F634">
        <v>0</v>
      </c>
      <c r="G634" t="s">
        <v>7</v>
      </c>
      <c r="H634" t="s">
        <v>7</v>
      </c>
    </row>
    <row r="635" spans="1:8" x14ac:dyDescent="0.2">
      <c r="A635">
        <v>94908</v>
      </c>
      <c r="B635" t="s">
        <v>28</v>
      </c>
      <c r="C635" s="313">
        <v>45640</v>
      </c>
      <c r="D635">
        <v>0</v>
      </c>
      <c r="E635">
        <v>0</v>
      </c>
      <c r="F635">
        <v>0</v>
      </c>
      <c r="G635" t="s">
        <v>7</v>
      </c>
      <c r="H635" t="s">
        <v>7</v>
      </c>
    </row>
    <row r="636" spans="1:8" x14ac:dyDescent="0.2">
      <c r="A636">
        <v>94908</v>
      </c>
      <c r="B636" t="s">
        <v>28</v>
      </c>
      <c r="C636" s="313">
        <v>45641</v>
      </c>
      <c r="D636">
        <v>0</v>
      </c>
      <c r="E636">
        <v>0</v>
      </c>
      <c r="F636">
        <v>0</v>
      </c>
      <c r="G636" t="s">
        <v>7</v>
      </c>
      <c r="H636" t="s">
        <v>7</v>
      </c>
    </row>
    <row r="637" spans="1:8" x14ac:dyDescent="0.2">
      <c r="A637">
        <v>94908</v>
      </c>
      <c r="B637" t="s">
        <v>28</v>
      </c>
      <c r="C637" s="313">
        <v>45642</v>
      </c>
      <c r="D637">
        <v>0</v>
      </c>
      <c r="E637">
        <v>0</v>
      </c>
      <c r="F637">
        <v>0</v>
      </c>
      <c r="G637" t="s">
        <v>7</v>
      </c>
      <c r="H637" t="s">
        <v>7</v>
      </c>
    </row>
    <row r="638" spans="1:8" x14ac:dyDescent="0.2">
      <c r="A638">
        <v>94908</v>
      </c>
      <c r="B638" t="s">
        <v>28</v>
      </c>
      <c r="C638" s="313">
        <v>45643</v>
      </c>
      <c r="D638">
        <v>0</v>
      </c>
      <c r="E638">
        <v>0</v>
      </c>
      <c r="F638">
        <v>0</v>
      </c>
      <c r="G638" t="s">
        <v>7</v>
      </c>
      <c r="H638" t="s">
        <v>7</v>
      </c>
    </row>
    <row r="639" spans="1:8" x14ac:dyDescent="0.2">
      <c r="A639">
        <v>94908</v>
      </c>
      <c r="B639" t="s">
        <v>28</v>
      </c>
      <c r="C639" s="313">
        <v>45644</v>
      </c>
      <c r="D639">
        <v>0</v>
      </c>
      <c r="E639">
        <v>0</v>
      </c>
      <c r="F639">
        <v>0</v>
      </c>
      <c r="G639" t="s">
        <v>7</v>
      </c>
      <c r="H639" t="s">
        <v>7</v>
      </c>
    </row>
    <row r="640" spans="1:8" x14ac:dyDescent="0.2">
      <c r="A640">
        <v>94908</v>
      </c>
      <c r="B640" t="s">
        <v>28</v>
      </c>
      <c r="C640" s="313">
        <v>45645</v>
      </c>
      <c r="D640">
        <v>0</v>
      </c>
      <c r="E640">
        <v>0</v>
      </c>
      <c r="F640">
        <v>0</v>
      </c>
      <c r="G640" t="s">
        <v>7</v>
      </c>
      <c r="H640" t="s">
        <v>7</v>
      </c>
    </row>
    <row r="641" spans="1:8" x14ac:dyDescent="0.2">
      <c r="A641">
        <v>94908</v>
      </c>
      <c r="B641" t="s">
        <v>28</v>
      </c>
      <c r="C641" s="313">
        <v>45646</v>
      </c>
      <c r="D641">
        <v>0</v>
      </c>
      <c r="E641">
        <v>0</v>
      </c>
      <c r="F641">
        <v>0</v>
      </c>
      <c r="G641" t="s">
        <v>7</v>
      </c>
      <c r="H641" t="s">
        <v>7</v>
      </c>
    </row>
    <row r="642" spans="1:8" x14ac:dyDescent="0.2">
      <c r="A642">
        <v>94908</v>
      </c>
      <c r="B642" t="s">
        <v>28</v>
      </c>
      <c r="C642" s="313">
        <v>45647</v>
      </c>
      <c r="D642">
        <v>0</v>
      </c>
      <c r="E642">
        <v>0</v>
      </c>
      <c r="F642">
        <v>0</v>
      </c>
      <c r="G642" t="s">
        <v>7</v>
      </c>
      <c r="H642" t="s">
        <v>7</v>
      </c>
    </row>
    <row r="643" spans="1:8" x14ac:dyDescent="0.2">
      <c r="A643">
        <v>94908</v>
      </c>
      <c r="B643" t="s">
        <v>28</v>
      </c>
      <c r="C643" s="313">
        <v>45648</v>
      </c>
      <c r="D643">
        <v>0</v>
      </c>
      <c r="E643">
        <v>0</v>
      </c>
      <c r="F643">
        <v>0</v>
      </c>
      <c r="G643" t="s">
        <v>7</v>
      </c>
      <c r="H643" t="s">
        <v>7</v>
      </c>
    </row>
    <row r="644" spans="1:8" x14ac:dyDescent="0.2">
      <c r="A644">
        <v>94908</v>
      </c>
      <c r="B644" t="s">
        <v>28</v>
      </c>
      <c r="C644" s="313">
        <v>45649</v>
      </c>
      <c r="D644">
        <v>0</v>
      </c>
      <c r="E644">
        <v>0</v>
      </c>
      <c r="F644">
        <v>0</v>
      </c>
      <c r="G644" t="s">
        <v>7</v>
      </c>
      <c r="H644" t="s">
        <v>7</v>
      </c>
    </row>
    <row r="645" spans="1:8" x14ac:dyDescent="0.2">
      <c r="A645">
        <v>94908</v>
      </c>
      <c r="B645" t="s">
        <v>28</v>
      </c>
      <c r="C645" s="313">
        <v>45650</v>
      </c>
      <c r="D645">
        <v>0</v>
      </c>
      <c r="E645">
        <v>0</v>
      </c>
      <c r="F645">
        <v>0</v>
      </c>
      <c r="G645" t="s">
        <v>7</v>
      </c>
      <c r="H645" t="s">
        <v>7</v>
      </c>
    </row>
    <row r="646" spans="1:8" x14ac:dyDescent="0.2">
      <c r="A646">
        <v>94908</v>
      </c>
      <c r="B646" t="s">
        <v>28</v>
      </c>
      <c r="C646" s="313">
        <v>45651</v>
      </c>
      <c r="D646">
        <v>0</v>
      </c>
      <c r="E646">
        <v>0</v>
      </c>
      <c r="F646">
        <v>0</v>
      </c>
      <c r="G646" t="s">
        <v>7</v>
      </c>
      <c r="H646" t="s">
        <v>7</v>
      </c>
    </row>
    <row r="647" spans="1:8" x14ac:dyDescent="0.2">
      <c r="A647">
        <v>94908</v>
      </c>
      <c r="B647" t="s">
        <v>28</v>
      </c>
      <c r="C647" s="313">
        <v>45652</v>
      </c>
      <c r="D647">
        <v>0</v>
      </c>
      <c r="E647">
        <v>0</v>
      </c>
      <c r="F647">
        <v>0</v>
      </c>
      <c r="G647" t="s">
        <v>7</v>
      </c>
      <c r="H647" t="s">
        <v>7</v>
      </c>
    </row>
    <row r="648" spans="1:8" x14ac:dyDescent="0.2">
      <c r="A648">
        <v>94908</v>
      </c>
      <c r="B648" t="s">
        <v>28</v>
      </c>
      <c r="C648" s="313">
        <v>45653</v>
      </c>
      <c r="D648">
        <v>0</v>
      </c>
      <c r="E648">
        <v>0</v>
      </c>
      <c r="F648">
        <v>0</v>
      </c>
      <c r="G648" t="s">
        <v>7</v>
      </c>
      <c r="H648" t="s">
        <v>7</v>
      </c>
    </row>
    <row r="649" spans="1:8" x14ac:dyDescent="0.2">
      <c r="A649">
        <v>94908</v>
      </c>
      <c r="B649" t="s">
        <v>28</v>
      </c>
      <c r="C649" s="313">
        <v>45654</v>
      </c>
      <c r="D649">
        <v>0</v>
      </c>
      <c r="E649">
        <v>0</v>
      </c>
      <c r="F649">
        <v>0</v>
      </c>
      <c r="G649" t="s">
        <v>7</v>
      </c>
      <c r="H649" t="s">
        <v>7</v>
      </c>
    </row>
    <row r="650" spans="1:8" x14ac:dyDescent="0.2">
      <c r="A650">
        <v>94908</v>
      </c>
      <c r="B650" t="s">
        <v>28</v>
      </c>
      <c r="C650" s="313">
        <v>45655</v>
      </c>
      <c r="D650">
        <v>0</v>
      </c>
      <c r="E650">
        <v>0</v>
      </c>
      <c r="F650">
        <v>0</v>
      </c>
      <c r="G650" t="s">
        <v>7</v>
      </c>
      <c r="H650" t="s">
        <v>7</v>
      </c>
    </row>
    <row r="651" spans="1:8" x14ac:dyDescent="0.2">
      <c r="A651">
        <v>94908</v>
      </c>
      <c r="B651" t="s">
        <v>28</v>
      </c>
      <c r="C651" s="313">
        <v>45656</v>
      </c>
      <c r="D651">
        <v>0</v>
      </c>
      <c r="E651">
        <v>0</v>
      </c>
      <c r="F651">
        <v>0</v>
      </c>
      <c r="G651" t="s">
        <v>7</v>
      </c>
      <c r="H651" t="s">
        <v>7</v>
      </c>
    </row>
    <row r="652" spans="1:8" x14ac:dyDescent="0.2">
      <c r="A652">
        <v>94908</v>
      </c>
      <c r="B652" t="s">
        <v>28</v>
      </c>
      <c r="C652" s="313">
        <v>45657</v>
      </c>
      <c r="D652">
        <v>0</v>
      </c>
      <c r="E652">
        <v>0</v>
      </c>
      <c r="F652">
        <v>0</v>
      </c>
      <c r="G652" t="s">
        <v>7</v>
      </c>
      <c r="H652" t="s">
        <v>7</v>
      </c>
    </row>
    <row r="653" spans="1:8" x14ac:dyDescent="0.2">
      <c r="A653">
        <v>97974</v>
      </c>
      <c r="B653" t="s">
        <v>30</v>
      </c>
      <c r="C653" s="313">
        <v>45627</v>
      </c>
      <c r="D653">
        <v>0</v>
      </c>
      <c r="E653">
        <v>0</v>
      </c>
      <c r="F653">
        <v>0</v>
      </c>
      <c r="G653" t="s">
        <v>7</v>
      </c>
      <c r="H653" t="s">
        <v>7</v>
      </c>
    </row>
    <row r="654" spans="1:8" x14ac:dyDescent="0.2">
      <c r="A654">
        <v>97974</v>
      </c>
      <c r="B654" t="s">
        <v>30</v>
      </c>
      <c r="C654" s="313">
        <v>45628</v>
      </c>
      <c r="D654">
        <v>0</v>
      </c>
      <c r="E654">
        <v>0</v>
      </c>
      <c r="F654">
        <v>0</v>
      </c>
      <c r="G654" t="s">
        <v>7</v>
      </c>
      <c r="H654" t="s">
        <v>7</v>
      </c>
    </row>
    <row r="655" spans="1:8" x14ac:dyDescent="0.2">
      <c r="A655">
        <v>97974</v>
      </c>
      <c r="B655" t="s">
        <v>30</v>
      </c>
      <c r="C655" s="313">
        <v>45629</v>
      </c>
      <c r="D655">
        <v>0</v>
      </c>
      <c r="E655">
        <v>0</v>
      </c>
      <c r="F655">
        <v>0</v>
      </c>
      <c r="G655" t="s">
        <v>7</v>
      </c>
      <c r="H655" t="s">
        <v>7</v>
      </c>
    </row>
    <row r="656" spans="1:8" x14ac:dyDescent="0.2">
      <c r="A656">
        <v>97974</v>
      </c>
      <c r="B656" t="s">
        <v>30</v>
      </c>
      <c r="C656" s="313">
        <v>45630</v>
      </c>
      <c r="D656">
        <v>0</v>
      </c>
      <c r="E656">
        <v>0</v>
      </c>
      <c r="F656">
        <v>0</v>
      </c>
      <c r="G656" t="s">
        <v>7</v>
      </c>
      <c r="H656" t="s">
        <v>7</v>
      </c>
    </row>
    <row r="657" spans="1:8" x14ac:dyDescent="0.2">
      <c r="A657">
        <v>97974</v>
      </c>
      <c r="B657" t="s">
        <v>30</v>
      </c>
      <c r="C657" s="313">
        <v>45631</v>
      </c>
      <c r="D657">
        <v>0</v>
      </c>
      <c r="E657">
        <v>0</v>
      </c>
      <c r="F657">
        <v>0</v>
      </c>
      <c r="G657" t="s">
        <v>7</v>
      </c>
      <c r="H657" t="s">
        <v>7</v>
      </c>
    </row>
    <row r="658" spans="1:8" x14ac:dyDescent="0.2">
      <c r="A658">
        <v>97974</v>
      </c>
      <c r="B658" t="s">
        <v>30</v>
      </c>
      <c r="C658" s="313">
        <v>45632</v>
      </c>
      <c r="D658">
        <v>0</v>
      </c>
      <c r="E658">
        <v>0</v>
      </c>
      <c r="F658">
        <v>0</v>
      </c>
      <c r="G658" t="s">
        <v>7</v>
      </c>
      <c r="H658" t="s">
        <v>7</v>
      </c>
    </row>
    <row r="659" spans="1:8" x14ac:dyDescent="0.2">
      <c r="A659">
        <v>97974</v>
      </c>
      <c r="B659" t="s">
        <v>30</v>
      </c>
      <c r="C659" s="313">
        <v>45633</v>
      </c>
      <c r="D659">
        <v>0</v>
      </c>
      <c r="E659">
        <v>0</v>
      </c>
      <c r="F659">
        <v>0</v>
      </c>
      <c r="G659" t="s">
        <v>7</v>
      </c>
      <c r="H659" t="s">
        <v>7</v>
      </c>
    </row>
    <row r="660" spans="1:8" x14ac:dyDescent="0.2">
      <c r="A660">
        <v>97974</v>
      </c>
      <c r="B660" t="s">
        <v>30</v>
      </c>
      <c r="C660" s="313">
        <v>45634</v>
      </c>
      <c r="D660">
        <v>0</v>
      </c>
      <c r="E660">
        <v>0</v>
      </c>
      <c r="F660">
        <v>0</v>
      </c>
      <c r="G660" t="s">
        <v>7</v>
      </c>
      <c r="H660" t="s">
        <v>7</v>
      </c>
    </row>
    <row r="661" spans="1:8" x14ac:dyDescent="0.2">
      <c r="A661">
        <v>97974</v>
      </c>
      <c r="B661" t="s">
        <v>30</v>
      </c>
      <c r="C661" s="313">
        <v>45635</v>
      </c>
      <c r="D661">
        <v>0</v>
      </c>
      <c r="E661">
        <v>0</v>
      </c>
      <c r="F661">
        <v>0</v>
      </c>
      <c r="G661" t="s">
        <v>7</v>
      </c>
      <c r="H661" t="s">
        <v>7</v>
      </c>
    </row>
    <row r="662" spans="1:8" x14ac:dyDescent="0.2">
      <c r="A662">
        <v>97974</v>
      </c>
      <c r="B662" t="s">
        <v>30</v>
      </c>
      <c r="C662" s="313">
        <v>45636</v>
      </c>
      <c r="D662">
        <v>0</v>
      </c>
      <c r="E662">
        <v>0</v>
      </c>
      <c r="F662">
        <v>0</v>
      </c>
      <c r="G662" t="s">
        <v>7</v>
      </c>
      <c r="H662" t="s">
        <v>7</v>
      </c>
    </row>
    <row r="663" spans="1:8" x14ac:dyDescent="0.2">
      <c r="A663">
        <v>97974</v>
      </c>
      <c r="B663" t="s">
        <v>30</v>
      </c>
      <c r="C663" s="313">
        <v>45637</v>
      </c>
      <c r="D663">
        <v>0</v>
      </c>
      <c r="E663">
        <v>0</v>
      </c>
      <c r="F663">
        <v>0</v>
      </c>
      <c r="G663" t="s">
        <v>7</v>
      </c>
      <c r="H663" t="s">
        <v>7</v>
      </c>
    </row>
    <row r="664" spans="1:8" x14ac:dyDescent="0.2">
      <c r="A664">
        <v>97974</v>
      </c>
      <c r="B664" t="s">
        <v>30</v>
      </c>
      <c r="C664" s="313">
        <v>45638</v>
      </c>
      <c r="D664">
        <v>0</v>
      </c>
      <c r="E664">
        <v>0</v>
      </c>
      <c r="F664">
        <v>0</v>
      </c>
      <c r="G664" t="s">
        <v>7</v>
      </c>
      <c r="H664" t="s">
        <v>7</v>
      </c>
    </row>
    <row r="665" spans="1:8" x14ac:dyDescent="0.2">
      <c r="A665">
        <v>97974</v>
      </c>
      <c r="B665" t="s">
        <v>30</v>
      </c>
      <c r="C665" s="313">
        <v>45639</v>
      </c>
      <c r="D665">
        <v>0</v>
      </c>
      <c r="E665">
        <v>0</v>
      </c>
      <c r="F665">
        <v>0</v>
      </c>
      <c r="G665" t="s">
        <v>7</v>
      </c>
      <c r="H665" t="s">
        <v>7</v>
      </c>
    </row>
    <row r="666" spans="1:8" x14ac:dyDescent="0.2">
      <c r="A666">
        <v>97974</v>
      </c>
      <c r="B666" t="s">
        <v>30</v>
      </c>
      <c r="C666" s="313">
        <v>45640</v>
      </c>
      <c r="D666">
        <v>0</v>
      </c>
      <c r="E666">
        <v>0</v>
      </c>
      <c r="F666">
        <v>0</v>
      </c>
      <c r="G666" t="s">
        <v>7</v>
      </c>
      <c r="H666" t="s">
        <v>7</v>
      </c>
    </row>
    <row r="667" spans="1:8" x14ac:dyDescent="0.2">
      <c r="A667">
        <v>97974</v>
      </c>
      <c r="B667" t="s">
        <v>30</v>
      </c>
      <c r="C667" s="313">
        <v>45641</v>
      </c>
      <c r="D667">
        <v>0</v>
      </c>
      <c r="E667">
        <v>0</v>
      </c>
      <c r="F667">
        <v>0</v>
      </c>
      <c r="G667" t="s">
        <v>7</v>
      </c>
      <c r="H667" t="s">
        <v>7</v>
      </c>
    </row>
    <row r="668" spans="1:8" x14ac:dyDescent="0.2">
      <c r="A668">
        <v>97974</v>
      </c>
      <c r="B668" t="s">
        <v>30</v>
      </c>
      <c r="C668" s="313">
        <v>45642</v>
      </c>
      <c r="D668">
        <v>0</v>
      </c>
      <c r="E668">
        <v>0</v>
      </c>
      <c r="F668">
        <v>0</v>
      </c>
      <c r="G668" t="s">
        <v>7</v>
      </c>
      <c r="H668" t="s">
        <v>7</v>
      </c>
    </row>
    <row r="669" spans="1:8" x14ac:dyDescent="0.2">
      <c r="A669">
        <v>97974</v>
      </c>
      <c r="B669" t="s">
        <v>30</v>
      </c>
      <c r="C669" s="313">
        <v>45643</v>
      </c>
      <c r="D669">
        <v>0</v>
      </c>
      <c r="E669">
        <v>0</v>
      </c>
      <c r="F669">
        <v>0</v>
      </c>
      <c r="G669" t="s">
        <v>7</v>
      </c>
      <c r="H669" t="s">
        <v>7</v>
      </c>
    </row>
    <row r="670" spans="1:8" x14ac:dyDescent="0.2">
      <c r="A670">
        <v>97974</v>
      </c>
      <c r="B670" t="s">
        <v>30</v>
      </c>
      <c r="C670" s="313">
        <v>45644</v>
      </c>
      <c r="D670">
        <v>0</v>
      </c>
      <c r="E670">
        <v>0</v>
      </c>
      <c r="F670">
        <v>0</v>
      </c>
      <c r="G670" t="s">
        <v>7</v>
      </c>
      <c r="H670" t="s">
        <v>7</v>
      </c>
    </row>
    <row r="671" spans="1:8" x14ac:dyDescent="0.2">
      <c r="A671">
        <v>97974</v>
      </c>
      <c r="B671" t="s">
        <v>30</v>
      </c>
      <c r="C671" s="313">
        <v>45645</v>
      </c>
      <c r="D671">
        <v>0</v>
      </c>
      <c r="E671">
        <v>0</v>
      </c>
      <c r="F671">
        <v>0</v>
      </c>
      <c r="G671" t="s">
        <v>7</v>
      </c>
      <c r="H671" t="s">
        <v>7</v>
      </c>
    </row>
    <row r="672" spans="1:8" x14ac:dyDescent="0.2">
      <c r="A672">
        <v>97974</v>
      </c>
      <c r="B672" t="s">
        <v>30</v>
      </c>
      <c r="C672" s="313">
        <v>45646</v>
      </c>
      <c r="D672">
        <v>0</v>
      </c>
      <c r="E672">
        <v>0</v>
      </c>
      <c r="F672">
        <v>0</v>
      </c>
      <c r="G672" t="s">
        <v>7</v>
      </c>
      <c r="H672" t="s">
        <v>7</v>
      </c>
    </row>
    <row r="673" spans="1:8" x14ac:dyDescent="0.2">
      <c r="A673">
        <v>97974</v>
      </c>
      <c r="B673" t="s">
        <v>30</v>
      </c>
      <c r="C673" s="313">
        <v>45647</v>
      </c>
      <c r="D673">
        <v>0</v>
      </c>
      <c r="E673">
        <v>0</v>
      </c>
      <c r="F673">
        <v>0</v>
      </c>
      <c r="G673" t="s">
        <v>7</v>
      </c>
      <c r="H673" t="s">
        <v>7</v>
      </c>
    </row>
    <row r="674" spans="1:8" x14ac:dyDescent="0.2">
      <c r="A674">
        <v>97974</v>
      </c>
      <c r="B674" t="s">
        <v>30</v>
      </c>
      <c r="C674" s="313">
        <v>45648</v>
      </c>
      <c r="D674">
        <v>0</v>
      </c>
      <c r="E674">
        <v>0</v>
      </c>
      <c r="F674">
        <v>0</v>
      </c>
      <c r="G674" t="s">
        <v>7</v>
      </c>
      <c r="H674" t="s">
        <v>7</v>
      </c>
    </row>
    <row r="675" spans="1:8" x14ac:dyDescent="0.2">
      <c r="A675">
        <v>97974</v>
      </c>
      <c r="B675" t="s">
        <v>30</v>
      </c>
      <c r="C675" s="313">
        <v>45649</v>
      </c>
      <c r="D675">
        <v>0</v>
      </c>
      <c r="E675">
        <v>0</v>
      </c>
      <c r="F675">
        <v>0</v>
      </c>
      <c r="G675" t="s">
        <v>7</v>
      </c>
      <c r="H675" t="s">
        <v>7</v>
      </c>
    </row>
    <row r="676" spans="1:8" x14ac:dyDescent="0.2">
      <c r="A676">
        <v>97974</v>
      </c>
      <c r="B676" t="s">
        <v>30</v>
      </c>
      <c r="C676" s="313">
        <v>45650</v>
      </c>
      <c r="D676">
        <v>0</v>
      </c>
      <c r="E676">
        <v>0</v>
      </c>
      <c r="F676">
        <v>0</v>
      </c>
      <c r="G676" t="s">
        <v>7</v>
      </c>
      <c r="H676" t="s">
        <v>7</v>
      </c>
    </row>
    <row r="677" spans="1:8" x14ac:dyDescent="0.2">
      <c r="A677">
        <v>97974</v>
      </c>
      <c r="B677" t="s">
        <v>30</v>
      </c>
      <c r="C677" s="313">
        <v>45651</v>
      </c>
      <c r="D677">
        <v>0</v>
      </c>
      <c r="E677">
        <v>0</v>
      </c>
      <c r="F677">
        <v>0</v>
      </c>
      <c r="G677" t="s">
        <v>7</v>
      </c>
      <c r="H677" t="s">
        <v>7</v>
      </c>
    </row>
    <row r="678" spans="1:8" x14ac:dyDescent="0.2">
      <c r="A678">
        <v>97974</v>
      </c>
      <c r="B678" t="s">
        <v>30</v>
      </c>
      <c r="C678" s="313">
        <v>45652</v>
      </c>
      <c r="D678">
        <v>0</v>
      </c>
      <c r="E678">
        <v>0</v>
      </c>
      <c r="F678">
        <v>0</v>
      </c>
      <c r="G678" t="s">
        <v>7</v>
      </c>
      <c r="H678" t="s">
        <v>7</v>
      </c>
    </row>
    <row r="679" spans="1:8" x14ac:dyDescent="0.2">
      <c r="A679">
        <v>97974</v>
      </c>
      <c r="B679" t="s">
        <v>30</v>
      </c>
      <c r="C679" s="313">
        <v>45653</v>
      </c>
      <c r="D679">
        <v>0</v>
      </c>
      <c r="E679">
        <v>0</v>
      </c>
      <c r="F679">
        <v>0</v>
      </c>
      <c r="G679" t="s">
        <v>7</v>
      </c>
      <c r="H679" t="s">
        <v>7</v>
      </c>
    </row>
    <row r="680" spans="1:8" x14ac:dyDescent="0.2">
      <c r="A680">
        <v>97974</v>
      </c>
      <c r="B680" t="s">
        <v>30</v>
      </c>
      <c r="C680" s="313">
        <v>45654</v>
      </c>
      <c r="D680">
        <v>0</v>
      </c>
      <c r="E680">
        <v>0</v>
      </c>
      <c r="F680">
        <v>0</v>
      </c>
      <c r="G680" t="s">
        <v>7</v>
      </c>
      <c r="H680" t="s">
        <v>7</v>
      </c>
    </row>
    <row r="681" spans="1:8" x14ac:dyDescent="0.2">
      <c r="A681">
        <v>97974</v>
      </c>
      <c r="B681" t="s">
        <v>30</v>
      </c>
      <c r="C681" s="313">
        <v>45655</v>
      </c>
      <c r="D681">
        <v>0</v>
      </c>
      <c r="E681">
        <v>0</v>
      </c>
      <c r="F681">
        <v>0</v>
      </c>
      <c r="G681" t="s">
        <v>7</v>
      </c>
      <c r="H681" t="s">
        <v>7</v>
      </c>
    </row>
    <row r="682" spans="1:8" x14ac:dyDescent="0.2">
      <c r="A682">
        <v>97974</v>
      </c>
      <c r="B682" t="s">
        <v>30</v>
      </c>
      <c r="C682" s="313">
        <v>45656</v>
      </c>
      <c r="D682">
        <v>0</v>
      </c>
      <c r="E682">
        <v>0</v>
      </c>
      <c r="F682">
        <v>0</v>
      </c>
      <c r="G682" t="s">
        <v>7</v>
      </c>
      <c r="H682" t="s">
        <v>7</v>
      </c>
    </row>
    <row r="683" spans="1:8" x14ac:dyDescent="0.2">
      <c r="A683">
        <v>97974</v>
      </c>
      <c r="B683" t="s">
        <v>30</v>
      </c>
      <c r="C683" s="313">
        <v>45657</v>
      </c>
      <c r="D683">
        <v>0</v>
      </c>
      <c r="E683">
        <v>0</v>
      </c>
      <c r="F683">
        <v>0</v>
      </c>
      <c r="G683" t="s">
        <v>7</v>
      </c>
      <c r="H683" t="s">
        <v>7</v>
      </c>
    </row>
    <row r="684" spans="1:8" x14ac:dyDescent="0.2">
      <c r="A684">
        <v>109272</v>
      </c>
      <c r="B684" t="s">
        <v>32</v>
      </c>
      <c r="C684" s="313">
        <v>45627</v>
      </c>
      <c r="D684">
        <v>0</v>
      </c>
      <c r="E684">
        <v>0</v>
      </c>
      <c r="F684">
        <v>0</v>
      </c>
      <c r="G684" t="s">
        <v>7</v>
      </c>
      <c r="H684" t="s">
        <v>7</v>
      </c>
    </row>
    <row r="685" spans="1:8" x14ac:dyDescent="0.2">
      <c r="A685">
        <v>109272</v>
      </c>
      <c r="B685" t="s">
        <v>32</v>
      </c>
      <c r="C685" s="313">
        <v>45628</v>
      </c>
      <c r="D685">
        <v>0</v>
      </c>
      <c r="E685">
        <v>0</v>
      </c>
      <c r="F685">
        <v>0</v>
      </c>
      <c r="G685" t="s">
        <v>7</v>
      </c>
      <c r="H685" t="s">
        <v>7</v>
      </c>
    </row>
    <row r="686" spans="1:8" x14ac:dyDescent="0.2">
      <c r="A686">
        <v>109272</v>
      </c>
      <c r="B686" t="s">
        <v>32</v>
      </c>
      <c r="C686" s="313">
        <v>45629</v>
      </c>
      <c r="D686">
        <v>0</v>
      </c>
      <c r="E686">
        <v>0</v>
      </c>
      <c r="F686">
        <v>0</v>
      </c>
      <c r="G686" t="s">
        <v>7</v>
      </c>
      <c r="H686" t="s">
        <v>7</v>
      </c>
    </row>
    <row r="687" spans="1:8" x14ac:dyDescent="0.2">
      <c r="A687">
        <v>109272</v>
      </c>
      <c r="B687" t="s">
        <v>32</v>
      </c>
      <c r="C687" s="313">
        <v>45630</v>
      </c>
      <c r="D687">
        <v>0</v>
      </c>
      <c r="E687">
        <v>0</v>
      </c>
      <c r="F687">
        <v>0</v>
      </c>
      <c r="G687" t="s">
        <v>7</v>
      </c>
      <c r="H687" t="s">
        <v>7</v>
      </c>
    </row>
    <row r="688" spans="1:8" x14ac:dyDescent="0.2">
      <c r="A688">
        <v>109272</v>
      </c>
      <c r="B688" t="s">
        <v>32</v>
      </c>
      <c r="C688" s="313">
        <v>45631</v>
      </c>
      <c r="D688">
        <v>0</v>
      </c>
      <c r="E688">
        <v>0</v>
      </c>
      <c r="F688">
        <v>0</v>
      </c>
      <c r="G688" t="s">
        <v>7</v>
      </c>
      <c r="H688" t="s">
        <v>7</v>
      </c>
    </row>
    <row r="689" spans="1:8" x14ac:dyDescent="0.2">
      <c r="A689">
        <v>109272</v>
      </c>
      <c r="B689" t="s">
        <v>32</v>
      </c>
      <c r="C689" s="313">
        <v>45632</v>
      </c>
      <c r="D689">
        <v>0</v>
      </c>
      <c r="E689">
        <v>0</v>
      </c>
      <c r="F689">
        <v>0</v>
      </c>
      <c r="G689" t="s">
        <v>7</v>
      </c>
      <c r="H689" t="s">
        <v>7</v>
      </c>
    </row>
    <row r="690" spans="1:8" x14ac:dyDescent="0.2">
      <c r="A690">
        <v>109272</v>
      </c>
      <c r="B690" t="s">
        <v>32</v>
      </c>
      <c r="C690" s="313">
        <v>45633</v>
      </c>
      <c r="D690">
        <v>0</v>
      </c>
      <c r="E690">
        <v>0</v>
      </c>
      <c r="F690">
        <v>0</v>
      </c>
      <c r="G690" t="s">
        <v>7</v>
      </c>
      <c r="H690" t="s">
        <v>7</v>
      </c>
    </row>
    <row r="691" spans="1:8" x14ac:dyDescent="0.2">
      <c r="A691">
        <v>109272</v>
      </c>
      <c r="B691" t="s">
        <v>32</v>
      </c>
      <c r="C691" s="313">
        <v>45634</v>
      </c>
      <c r="D691">
        <v>0</v>
      </c>
      <c r="E691">
        <v>0</v>
      </c>
      <c r="F691">
        <v>0</v>
      </c>
      <c r="G691" t="s">
        <v>7</v>
      </c>
      <c r="H691" t="s">
        <v>7</v>
      </c>
    </row>
    <row r="692" spans="1:8" x14ac:dyDescent="0.2">
      <c r="A692">
        <v>109272</v>
      </c>
      <c r="B692" t="s">
        <v>32</v>
      </c>
      <c r="C692" s="313">
        <v>45635</v>
      </c>
      <c r="D692">
        <v>0</v>
      </c>
      <c r="E692">
        <v>0</v>
      </c>
      <c r="F692">
        <v>0</v>
      </c>
      <c r="G692" t="s">
        <v>7</v>
      </c>
      <c r="H692" t="s">
        <v>7</v>
      </c>
    </row>
    <row r="693" spans="1:8" x14ac:dyDescent="0.2">
      <c r="A693">
        <v>109272</v>
      </c>
      <c r="B693" t="s">
        <v>32</v>
      </c>
      <c r="C693" s="313">
        <v>45636</v>
      </c>
      <c r="D693">
        <v>0</v>
      </c>
      <c r="E693">
        <v>0</v>
      </c>
      <c r="F693">
        <v>0</v>
      </c>
      <c r="G693" t="s">
        <v>7</v>
      </c>
      <c r="H693" t="s">
        <v>7</v>
      </c>
    </row>
    <row r="694" spans="1:8" x14ac:dyDescent="0.2">
      <c r="A694">
        <v>109272</v>
      </c>
      <c r="B694" t="s">
        <v>32</v>
      </c>
      <c r="C694" s="313">
        <v>45637</v>
      </c>
      <c r="D694">
        <v>0</v>
      </c>
      <c r="E694">
        <v>0</v>
      </c>
      <c r="F694">
        <v>0</v>
      </c>
      <c r="G694" t="s">
        <v>7</v>
      </c>
      <c r="H694" t="s">
        <v>7</v>
      </c>
    </row>
    <row r="695" spans="1:8" x14ac:dyDescent="0.2">
      <c r="A695">
        <v>109272</v>
      </c>
      <c r="B695" t="s">
        <v>32</v>
      </c>
      <c r="C695" s="313">
        <v>45638</v>
      </c>
      <c r="D695">
        <v>0</v>
      </c>
      <c r="E695">
        <v>0</v>
      </c>
      <c r="F695">
        <v>0</v>
      </c>
      <c r="G695" t="s">
        <v>7</v>
      </c>
      <c r="H695" t="s">
        <v>7</v>
      </c>
    </row>
    <row r="696" spans="1:8" x14ac:dyDescent="0.2">
      <c r="A696">
        <v>109272</v>
      </c>
      <c r="B696" t="s">
        <v>32</v>
      </c>
      <c r="C696" s="313">
        <v>45639</v>
      </c>
      <c r="D696">
        <v>0</v>
      </c>
      <c r="E696">
        <v>0</v>
      </c>
      <c r="F696">
        <v>0</v>
      </c>
      <c r="G696" t="s">
        <v>7</v>
      </c>
      <c r="H696" t="s">
        <v>7</v>
      </c>
    </row>
    <row r="697" spans="1:8" x14ac:dyDescent="0.2">
      <c r="A697">
        <v>109272</v>
      </c>
      <c r="B697" t="s">
        <v>32</v>
      </c>
      <c r="C697" s="313">
        <v>45640</v>
      </c>
      <c r="D697">
        <v>0</v>
      </c>
      <c r="E697">
        <v>0</v>
      </c>
      <c r="F697">
        <v>0</v>
      </c>
      <c r="G697" t="s">
        <v>7</v>
      </c>
      <c r="H697" t="s">
        <v>7</v>
      </c>
    </row>
    <row r="698" spans="1:8" x14ac:dyDescent="0.2">
      <c r="A698">
        <v>109272</v>
      </c>
      <c r="B698" t="s">
        <v>32</v>
      </c>
      <c r="C698" s="313">
        <v>45641</v>
      </c>
      <c r="D698">
        <v>0</v>
      </c>
      <c r="E698">
        <v>0</v>
      </c>
      <c r="F698">
        <v>0</v>
      </c>
      <c r="G698" t="s">
        <v>7</v>
      </c>
      <c r="H698" t="s">
        <v>7</v>
      </c>
    </row>
    <row r="699" spans="1:8" x14ac:dyDescent="0.2">
      <c r="A699">
        <v>109272</v>
      </c>
      <c r="B699" t="s">
        <v>32</v>
      </c>
      <c r="C699" s="313">
        <v>45642</v>
      </c>
      <c r="D699">
        <v>0</v>
      </c>
      <c r="E699">
        <v>0</v>
      </c>
      <c r="F699">
        <v>0</v>
      </c>
      <c r="G699" t="s">
        <v>7</v>
      </c>
      <c r="H699" t="s">
        <v>7</v>
      </c>
    </row>
    <row r="700" spans="1:8" x14ac:dyDescent="0.2">
      <c r="A700">
        <v>109272</v>
      </c>
      <c r="B700" t="s">
        <v>32</v>
      </c>
      <c r="C700" s="313">
        <v>45643</v>
      </c>
      <c r="D700">
        <v>0</v>
      </c>
      <c r="E700">
        <v>0</v>
      </c>
      <c r="F700">
        <v>0</v>
      </c>
      <c r="G700" t="s">
        <v>7</v>
      </c>
      <c r="H700" t="s">
        <v>7</v>
      </c>
    </row>
    <row r="701" spans="1:8" x14ac:dyDescent="0.2">
      <c r="A701">
        <v>109272</v>
      </c>
      <c r="B701" t="s">
        <v>32</v>
      </c>
      <c r="C701" s="313">
        <v>45644</v>
      </c>
      <c r="D701">
        <v>0</v>
      </c>
      <c r="E701">
        <v>0</v>
      </c>
      <c r="F701">
        <v>0</v>
      </c>
      <c r="G701" t="s">
        <v>7</v>
      </c>
      <c r="H701" t="s">
        <v>7</v>
      </c>
    </row>
    <row r="702" spans="1:8" x14ac:dyDescent="0.2">
      <c r="A702">
        <v>109272</v>
      </c>
      <c r="B702" t="s">
        <v>32</v>
      </c>
      <c r="C702" s="313">
        <v>45645</v>
      </c>
      <c r="D702">
        <v>0</v>
      </c>
      <c r="E702">
        <v>0</v>
      </c>
      <c r="F702">
        <v>0</v>
      </c>
      <c r="G702" t="s">
        <v>7</v>
      </c>
      <c r="H702" t="s">
        <v>7</v>
      </c>
    </row>
    <row r="703" spans="1:8" x14ac:dyDescent="0.2">
      <c r="A703">
        <v>109272</v>
      </c>
      <c r="B703" t="s">
        <v>32</v>
      </c>
      <c r="C703" s="313">
        <v>45646</v>
      </c>
      <c r="D703">
        <v>0</v>
      </c>
      <c r="E703">
        <v>0</v>
      </c>
      <c r="F703">
        <v>0</v>
      </c>
      <c r="G703" t="s">
        <v>7</v>
      </c>
      <c r="H703" t="s">
        <v>7</v>
      </c>
    </row>
    <row r="704" spans="1:8" x14ac:dyDescent="0.2">
      <c r="A704">
        <v>109272</v>
      </c>
      <c r="B704" t="s">
        <v>32</v>
      </c>
      <c r="C704" s="313">
        <v>45647</v>
      </c>
      <c r="D704">
        <v>0</v>
      </c>
      <c r="E704">
        <v>0</v>
      </c>
      <c r="F704">
        <v>0</v>
      </c>
      <c r="G704" t="s">
        <v>7</v>
      </c>
      <c r="H704" t="s">
        <v>7</v>
      </c>
    </row>
    <row r="705" spans="1:8" x14ac:dyDescent="0.2">
      <c r="A705">
        <v>109272</v>
      </c>
      <c r="B705" t="s">
        <v>32</v>
      </c>
      <c r="C705" s="313">
        <v>45648</v>
      </c>
      <c r="D705">
        <v>0</v>
      </c>
      <c r="E705">
        <v>0</v>
      </c>
      <c r="F705">
        <v>0</v>
      </c>
      <c r="G705" t="s">
        <v>7</v>
      </c>
      <c r="H705" t="s">
        <v>7</v>
      </c>
    </row>
    <row r="706" spans="1:8" x14ac:dyDescent="0.2">
      <c r="A706">
        <v>109272</v>
      </c>
      <c r="B706" t="s">
        <v>32</v>
      </c>
      <c r="C706" s="313">
        <v>45649</v>
      </c>
      <c r="D706">
        <v>0</v>
      </c>
      <c r="E706">
        <v>0</v>
      </c>
      <c r="F706">
        <v>0</v>
      </c>
      <c r="G706" t="s">
        <v>7</v>
      </c>
      <c r="H706" t="s">
        <v>7</v>
      </c>
    </row>
    <row r="707" spans="1:8" x14ac:dyDescent="0.2">
      <c r="A707">
        <v>109272</v>
      </c>
      <c r="B707" t="s">
        <v>32</v>
      </c>
      <c r="C707" s="313">
        <v>45650</v>
      </c>
      <c r="D707">
        <v>0</v>
      </c>
      <c r="E707">
        <v>0</v>
      </c>
      <c r="F707">
        <v>0</v>
      </c>
      <c r="G707" t="s">
        <v>7</v>
      </c>
      <c r="H707" t="s">
        <v>7</v>
      </c>
    </row>
    <row r="708" spans="1:8" x14ac:dyDescent="0.2">
      <c r="A708">
        <v>109272</v>
      </c>
      <c r="B708" t="s">
        <v>32</v>
      </c>
      <c r="C708" s="313">
        <v>45651</v>
      </c>
      <c r="D708">
        <v>0</v>
      </c>
      <c r="E708">
        <v>0</v>
      </c>
      <c r="F708">
        <v>0</v>
      </c>
      <c r="G708" t="s">
        <v>7</v>
      </c>
      <c r="H708" t="s">
        <v>7</v>
      </c>
    </row>
    <row r="709" spans="1:8" x14ac:dyDescent="0.2">
      <c r="A709">
        <v>109272</v>
      </c>
      <c r="B709" t="s">
        <v>32</v>
      </c>
      <c r="C709" s="313">
        <v>45652</v>
      </c>
      <c r="D709">
        <v>0</v>
      </c>
      <c r="E709">
        <v>0</v>
      </c>
      <c r="F709">
        <v>0</v>
      </c>
      <c r="G709" t="s">
        <v>7</v>
      </c>
      <c r="H709" t="s">
        <v>7</v>
      </c>
    </row>
    <row r="710" spans="1:8" x14ac:dyDescent="0.2">
      <c r="A710">
        <v>109272</v>
      </c>
      <c r="B710" t="s">
        <v>32</v>
      </c>
      <c r="C710" s="313">
        <v>45653</v>
      </c>
      <c r="D710">
        <v>0</v>
      </c>
      <c r="E710">
        <v>0</v>
      </c>
      <c r="F710">
        <v>0</v>
      </c>
      <c r="G710" t="s">
        <v>7</v>
      </c>
      <c r="H710" t="s">
        <v>7</v>
      </c>
    </row>
    <row r="711" spans="1:8" x14ac:dyDescent="0.2">
      <c r="A711">
        <v>109272</v>
      </c>
      <c r="B711" t="s">
        <v>32</v>
      </c>
      <c r="C711" s="313">
        <v>45654</v>
      </c>
      <c r="D711">
        <v>0</v>
      </c>
      <c r="E711">
        <v>0</v>
      </c>
      <c r="F711">
        <v>0</v>
      </c>
      <c r="G711" t="s">
        <v>7</v>
      </c>
      <c r="H711" t="s">
        <v>7</v>
      </c>
    </row>
    <row r="712" spans="1:8" x14ac:dyDescent="0.2">
      <c r="A712">
        <v>109272</v>
      </c>
      <c r="B712" t="s">
        <v>32</v>
      </c>
      <c r="C712" s="313">
        <v>45655</v>
      </c>
      <c r="D712">
        <v>0</v>
      </c>
      <c r="E712">
        <v>0</v>
      </c>
      <c r="F712">
        <v>0</v>
      </c>
      <c r="G712" t="s">
        <v>7</v>
      </c>
      <c r="H712" t="s">
        <v>7</v>
      </c>
    </row>
    <row r="713" spans="1:8" x14ac:dyDescent="0.2">
      <c r="A713">
        <v>109272</v>
      </c>
      <c r="B713" t="s">
        <v>32</v>
      </c>
      <c r="C713" s="313">
        <v>45656</v>
      </c>
      <c r="D713">
        <v>0</v>
      </c>
      <c r="E713">
        <v>0</v>
      </c>
      <c r="F713">
        <v>0</v>
      </c>
      <c r="G713" t="s">
        <v>7</v>
      </c>
      <c r="H713" t="s">
        <v>7</v>
      </c>
    </row>
    <row r="714" spans="1:8" x14ac:dyDescent="0.2">
      <c r="A714">
        <v>109272</v>
      </c>
      <c r="B714" t="s">
        <v>32</v>
      </c>
      <c r="C714" s="313">
        <v>45657</v>
      </c>
      <c r="D714">
        <v>0</v>
      </c>
      <c r="E714">
        <v>0</v>
      </c>
      <c r="F714">
        <v>0</v>
      </c>
      <c r="G714" t="s">
        <v>7</v>
      </c>
      <c r="H714" t="s">
        <v>7</v>
      </c>
    </row>
    <row r="715" spans="1:8" x14ac:dyDescent="0.2">
      <c r="A715">
        <v>112499</v>
      </c>
      <c r="B715" t="s">
        <v>34</v>
      </c>
      <c r="C715" s="313">
        <v>45627</v>
      </c>
      <c r="D715">
        <v>0</v>
      </c>
      <c r="E715">
        <v>0</v>
      </c>
      <c r="F715">
        <v>0</v>
      </c>
      <c r="G715" t="s">
        <v>7</v>
      </c>
      <c r="H715" t="s">
        <v>7</v>
      </c>
    </row>
    <row r="716" spans="1:8" x14ac:dyDescent="0.2">
      <c r="A716">
        <v>112499</v>
      </c>
      <c r="B716" t="s">
        <v>34</v>
      </c>
      <c r="C716" s="313">
        <v>45628</v>
      </c>
      <c r="D716">
        <v>0</v>
      </c>
      <c r="E716">
        <v>0</v>
      </c>
      <c r="F716">
        <v>0</v>
      </c>
      <c r="G716" t="s">
        <v>7</v>
      </c>
      <c r="H716" t="s">
        <v>7</v>
      </c>
    </row>
    <row r="717" spans="1:8" x14ac:dyDescent="0.2">
      <c r="A717">
        <v>112499</v>
      </c>
      <c r="B717" t="s">
        <v>34</v>
      </c>
      <c r="C717" s="313">
        <v>45629</v>
      </c>
      <c r="D717">
        <v>0</v>
      </c>
      <c r="E717">
        <v>0</v>
      </c>
      <c r="F717">
        <v>0</v>
      </c>
      <c r="G717" t="s">
        <v>7</v>
      </c>
      <c r="H717" t="s">
        <v>7</v>
      </c>
    </row>
    <row r="718" spans="1:8" x14ac:dyDescent="0.2">
      <c r="A718">
        <v>112499</v>
      </c>
      <c r="B718" t="s">
        <v>34</v>
      </c>
      <c r="C718" s="313">
        <v>45630</v>
      </c>
      <c r="D718">
        <v>0</v>
      </c>
      <c r="E718">
        <v>0</v>
      </c>
      <c r="F718">
        <v>0</v>
      </c>
      <c r="G718" t="s">
        <v>7</v>
      </c>
      <c r="H718" t="s">
        <v>7</v>
      </c>
    </row>
    <row r="719" spans="1:8" x14ac:dyDescent="0.2">
      <c r="A719">
        <v>112499</v>
      </c>
      <c r="B719" t="s">
        <v>34</v>
      </c>
      <c r="C719" s="313">
        <v>45631</v>
      </c>
      <c r="D719">
        <v>0</v>
      </c>
      <c r="E719">
        <v>0</v>
      </c>
      <c r="F719">
        <v>0</v>
      </c>
      <c r="G719" t="s">
        <v>7</v>
      </c>
      <c r="H719" t="s">
        <v>7</v>
      </c>
    </row>
    <row r="720" spans="1:8" x14ac:dyDescent="0.2">
      <c r="A720">
        <v>112499</v>
      </c>
      <c r="B720" t="s">
        <v>34</v>
      </c>
      <c r="C720" s="313">
        <v>45632</v>
      </c>
      <c r="D720">
        <v>0</v>
      </c>
      <c r="E720">
        <v>0</v>
      </c>
      <c r="F720">
        <v>0</v>
      </c>
      <c r="G720" t="s">
        <v>7</v>
      </c>
      <c r="H720" t="s">
        <v>7</v>
      </c>
    </row>
    <row r="721" spans="1:8" x14ac:dyDescent="0.2">
      <c r="A721">
        <v>112499</v>
      </c>
      <c r="B721" t="s">
        <v>34</v>
      </c>
      <c r="C721" s="313">
        <v>45633</v>
      </c>
      <c r="D721">
        <v>0</v>
      </c>
      <c r="E721">
        <v>0</v>
      </c>
      <c r="F721">
        <v>0</v>
      </c>
      <c r="G721" t="s">
        <v>7</v>
      </c>
      <c r="H721" t="s">
        <v>7</v>
      </c>
    </row>
    <row r="722" spans="1:8" x14ac:dyDescent="0.2">
      <c r="A722">
        <v>112499</v>
      </c>
      <c r="B722" t="s">
        <v>34</v>
      </c>
      <c r="C722" s="313">
        <v>45634</v>
      </c>
      <c r="D722">
        <v>0</v>
      </c>
      <c r="E722">
        <v>0</v>
      </c>
      <c r="F722">
        <v>0</v>
      </c>
      <c r="G722" t="s">
        <v>7</v>
      </c>
      <c r="H722" t="s">
        <v>7</v>
      </c>
    </row>
    <row r="723" spans="1:8" x14ac:dyDescent="0.2">
      <c r="A723">
        <v>112499</v>
      </c>
      <c r="B723" t="s">
        <v>34</v>
      </c>
      <c r="C723" s="313">
        <v>45635</v>
      </c>
      <c r="D723">
        <v>0</v>
      </c>
      <c r="E723">
        <v>0</v>
      </c>
      <c r="F723">
        <v>0</v>
      </c>
      <c r="G723" t="s">
        <v>7</v>
      </c>
      <c r="H723" t="s">
        <v>7</v>
      </c>
    </row>
    <row r="724" spans="1:8" x14ac:dyDescent="0.2">
      <c r="A724">
        <v>112499</v>
      </c>
      <c r="B724" t="s">
        <v>34</v>
      </c>
      <c r="C724" s="313">
        <v>45636</v>
      </c>
      <c r="D724">
        <v>0</v>
      </c>
      <c r="E724">
        <v>0</v>
      </c>
      <c r="F724">
        <v>0</v>
      </c>
      <c r="G724" t="s">
        <v>7</v>
      </c>
      <c r="H724" t="s">
        <v>7</v>
      </c>
    </row>
    <row r="725" spans="1:8" x14ac:dyDescent="0.2">
      <c r="A725">
        <v>112499</v>
      </c>
      <c r="B725" t="s">
        <v>34</v>
      </c>
      <c r="C725" s="313">
        <v>45637</v>
      </c>
      <c r="D725">
        <v>0</v>
      </c>
      <c r="E725">
        <v>0</v>
      </c>
      <c r="F725">
        <v>0</v>
      </c>
      <c r="G725" t="s">
        <v>7</v>
      </c>
      <c r="H725" t="s">
        <v>7</v>
      </c>
    </row>
    <row r="726" spans="1:8" x14ac:dyDescent="0.2">
      <c r="A726">
        <v>112499</v>
      </c>
      <c r="B726" t="s">
        <v>34</v>
      </c>
      <c r="C726" s="313">
        <v>45638</v>
      </c>
      <c r="D726">
        <v>0</v>
      </c>
      <c r="E726">
        <v>0</v>
      </c>
      <c r="F726">
        <v>0</v>
      </c>
      <c r="G726" t="s">
        <v>7</v>
      </c>
      <c r="H726" t="s">
        <v>7</v>
      </c>
    </row>
    <row r="727" spans="1:8" x14ac:dyDescent="0.2">
      <c r="A727">
        <v>112499</v>
      </c>
      <c r="B727" t="s">
        <v>34</v>
      </c>
      <c r="C727" s="313">
        <v>45639</v>
      </c>
      <c r="D727">
        <v>0</v>
      </c>
      <c r="E727">
        <v>0</v>
      </c>
      <c r="F727">
        <v>0</v>
      </c>
      <c r="G727" t="s">
        <v>7</v>
      </c>
      <c r="H727" t="s">
        <v>7</v>
      </c>
    </row>
    <row r="728" spans="1:8" x14ac:dyDescent="0.2">
      <c r="A728">
        <v>112499</v>
      </c>
      <c r="B728" t="s">
        <v>34</v>
      </c>
      <c r="C728" s="313">
        <v>45640</v>
      </c>
      <c r="D728">
        <v>0</v>
      </c>
      <c r="E728">
        <v>0</v>
      </c>
      <c r="F728">
        <v>0</v>
      </c>
      <c r="G728" t="s">
        <v>7</v>
      </c>
      <c r="H728" t="s">
        <v>7</v>
      </c>
    </row>
    <row r="729" spans="1:8" x14ac:dyDescent="0.2">
      <c r="A729">
        <v>112499</v>
      </c>
      <c r="B729" t="s">
        <v>34</v>
      </c>
      <c r="C729" s="313">
        <v>45641</v>
      </c>
      <c r="D729">
        <v>0</v>
      </c>
      <c r="E729">
        <v>0</v>
      </c>
      <c r="F729">
        <v>0</v>
      </c>
      <c r="G729" t="s">
        <v>7</v>
      </c>
      <c r="H729" t="s">
        <v>7</v>
      </c>
    </row>
    <row r="730" spans="1:8" x14ac:dyDescent="0.2">
      <c r="A730">
        <v>112499</v>
      </c>
      <c r="B730" t="s">
        <v>34</v>
      </c>
      <c r="C730" s="313">
        <v>45642</v>
      </c>
      <c r="D730">
        <v>0</v>
      </c>
      <c r="E730">
        <v>0</v>
      </c>
      <c r="F730">
        <v>0</v>
      </c>
      <c r="G730" t="s">
        <v>7</v>
      </c>
      <c r="H730" t="s">
        <v>7</v>
      </c>
    </row>
    <row r="731" spans="1:8" x14ac:dyDescent="0.2">
      <c r="A731">
        <v>112499</v>
      </c>
      <c r="B731" t="s">
        <v>34</v>
      </c>
      <c r="C731" s="313">
        <v>45643</v>
      </c>
      <c r="D731">
        <v>0</v>
      </c>
      <c r="E731">
        <v>0</v>
      </c>
      <c r="F731">
        <v>0</v>
      </c>
      <c r="G731" t="s">
        <v>7</v>
      </c>
      <c r="H731" t="s">
        <v>7</v>
      </c>
    </row>
    <row r="732" spans="1:8" x14ac:dyDescent="0.2">
      <c r="A732">
        <v>112499</v>
      </c>
      <c r="B732" t="s">
        <v>34</v>
      </c>
      <c r="C732" s="313">
        <v>45644</v>
      </c>
      <c r="D732">
        <v>0</v>
      </c>
      <c r="E732">
        <v>0</v>
      </c>
      <c r="F732">
        <v>0</v>
      </c>
      <c r="G732" t="s">
        <v>7</v>
      </c>
      <c r="H732" t="s">
        <v>7</v>
      </c>
    </row>
    <row r="733" spans="1:8" x14ac:dyDescent="0.2">
      <c r="A733">
        <v>112499</v>
      </c>
      <c r="B733" t="s">
        <v>34</v>
      </c>
      <c r="C733" s="313">
        <v>45645</v>
      </c>
      <c r="D733">
        <v>0</v>
      </c>
      <c r="E733">
        <v>0</v>
      </c>
      <c r="F733">
        <v>0</v>
      </c>
      <c r="G733" t="s">
        <v>7</v>
      </c>
      <c r="H733" t="s">
        <v>7</v>
      </c>
    </row>
    <row r="734" spans="1:8" x14ac:dyDescent="0.2">
      <c r="A734">
        <v>112499</v>
      </c>
      <c r="B734" t="s">
        <v>34</v>
      </c>
      <c r="C734" s="313">
        <v>45646</v>
      </c>
      <c r="D734">
        <v>0</v>
      </c>
      <c r="E734">
        <v>0</v>
      </c>
      <c r="F734">
        <v>0</v>
      </c>
      <c r="G734" t="s">
        <v>7</v>
      </c>
      <c r="H734" t="s">
        <v>7</v>
      </c>
    </row>
    <row r="735" spans="1:8" x14ac:dyDescent="0.2">
      <c r="A735">
        <v>112499</v>
      </c>
      <c r="B735" t="s">
        <v>34</v>
      </c>
      <c r="C735" s="313">
        <v>45647</v>
      </c>
      <c r="D735">
        <v>0</v>
      </c>
      <c r="E735">
        <v>0</v>
      </c>
      <c r="F735">
        <v>0</v>
      </c>
      <c r="G735" t="s">
        <v>7</v>
      </c>
      <c r="H735" t="s">
        <v>7</v>
      </c>
    </row>
    <row r="736" spans="1:8" x14ac:dyDescent="0.2">
      <c r="A736">
        <v>112499</v>
      </c>
      <c r="B736" t="s">
        <v>34</v>
      </c>
      <c r="C736" s="313">
        <v>45648</v>
      </c>
      <c r="D736">
        <v>0</v>
      </c>
      <c r="E736">
        <v>0</v>
      </c>
      <c r="F736">
        <v>0</v>
      </c>
      <c r="G736" t="s">
        <v>7</v>
      </c>
      <c r="H736" t="s">
        <v>7</v>
      </c>
    </row>
    <row r="737" spans="1:8" x14ac:dyDescent="0.2">
      <c r="A737">
        <v>112499</v>
      </c>
      <c r="B737" t="s">
        <v>34</v>
      </c>
      <c r="C737" s="313">
        <v>45649</v>
      </c>
      <c r="D737">
        <v>0</v>
      </c>
      <c r="E737">
        <v>0</v>
      </c>
      <c r="F737">
        <v>0</v>
      </c>
      <c r="G737" t="s">
        <v>7</v>
      </c>
      <c r="H737" t="s">
        <v>7</v>
      </c>
    </row>
    <row r="738" spans="1:8" x14ac:dyDescent="0.2">
      <c r="A738">
        <v>112499</v>
      </c>
      <c r="B738" t="s">
        <v>34</v>
      </c>
      <c r="C738" s="313">
        <v>45650</v>
      </c>
      <c r="D738">
        <v>0</v>
      </c>
      <c r="E738">
        <v>0</v>
      </c>
      <c r="F738">
        <v>0</v>
      </c>
      <c r="G738" t="s">
        <v>7</v>
      </c>
      <c r="H738" t="s">
        <v>7</v>
      </c>
    </row>
    <row r="739" spans="1:8" x14ac:dyDescent="0.2">
      <c r="A739">
        <v>112499</v>
      </c>
      <c r="B739" t="s">
        <v>34</v>
      </c>
      <c r="C739" s="313">
        <v>45651</v>
      </c>
      <c r="D739">
        <v>0</v>
      </c>
      <c r="E739">
        <v>0</v>
      </c>
      <c r="F739">
        <v>0</v>
      </c>
      <c r="G739" t="s">
        <v>7</v>
      </c>
      <c r="H739" t="s">
        <v>7</v>
      </c>
    </row>
    <row r="740" spans="1:8" x14ac:dyDescent="0.2">
      <c r="A740">
        <v>112499</v>
      </c>
      <c r="B740" t="s">
        <v>34</v>
      </c>
      <c r="C740" s="313">
        <v>45652</v>
      </c>
      <c r="D740">
        <v>0</v>
      </c>
      <c r="E740">
        <v>0</v>
      </c>
      <c r="F740">
        <v>0</v>
      </c>
      <c r="G740" t="s">
        <v>7</v>
      </c>
      <c r="H740" t="s">
        <v>7</v>
      </c>
    </row>
    <row r="741" spans="1:8" x14ac:dyDescent="0.2">
      <c r="A741">
        <v>112499</v>
      </c>
      <c r="B741" t="s">
        <v>34</v>
      </c>
      <c r="C741" s="313">
        <v>45653</v>
      </c>
      <c r="D741">
        <v>0</v>
      </c>
      <c r="E741">
        <v>0</v>
      </c>
      <c r="F741">
        <v>0</v>
      </c>
      <c r="G741" t="s">
        <v>7</v>
      </c>
      <c r="H741" t="s">
        <v>7</v>
      </c>
    </row>
    <row r="742" spans="1:8" x14ac:dyDescent="0.2">
      <c r="A742">
        <v>112499</v>
      </c>
      <c r="B742" t="s">
        <v>34</v>
      </c>
      <c r="C742" s="313">
        <v>45654</v>
      </c>
      <c r="D742">
        <v>0</v>
      </c>
      <c r="E742">
        <v>0</v>
      </c>
      <c r="F742">
        <v>0</v>
      </c>
      <c r="G742" t="s">
        <v>7</v>
      </c>
      <c r="H742" t="s">
        <v>7</v>
      </c>
    </row>
    <row r="743" spans="1:8" x14ac:dyDescent="0.2">
      <c r="A743">
        <v>112499</v>
      </c>
      <c r="B743" t="s">
        <v>34</v>
      </c>
      <c r="C743" s="313">
        <v>45655</v>
      </c>
      <c r="D743">
        <v>0</v>
      </c>
      <c r="E743">
        <v>0</v>
      </c>
      <c r="F743">
        <v>0</v>
      </c>
      <c r="G743" t="s">
        <v>7</v>
      </c>
      <c r="H743" t="s">
        <v>7</v>
      </c>
    </row>
    <row r="744" spans="1:8" x14ac:dyDescent="0.2">
      <c r="A744">
        <v>112499</v>
      </c>
      <c r="B744" t="s">
        <v>34</v>
      </c>
      <c r="C744" s="313">
        <v>45656</v>
      </c>
      <c r="D744">
        <v>0</v>
      </c>
      <c r="E744">
        <v>0</v>
      </c>
      <c r="F744">
        <v>0</v>
      </c>
      <c r="G744" t="s">
        <v>7</v>
      </c>
      <c r="H744" t="s">
        <v>7</v>
      </c>
    </row>
    <row r="745" spans="1:8" x14ac:dyDescent="0.2">
      <c r="A745">
        <v>112499</v>
      </c>
      <c r="B745" t="s">
        <v>34</v>
      </c>
      <c r="C745" s="313">
        <v>45657</v>
      </c>
      <c r="D745">
        <v>0</v>
      </c>
      <c r="E745">
        <v>0</v>
      </c>
      <c r="F745">
        <v>0</v>
      </c>
      <c r="G745" t="s">
        <v>7</v>
      </c>
      <c r="H745" t="s">
        <v>7</v>
      </c>
    </row>
    <row r="746" spans="1:8" x14ac:dyDescent="0.2">
      <c r="A746">
        <v>114863</v>
      </c>
      <c r="B746" t="s">
        <v>35</v>
      </c>
      <c r="C746" s="313">
        <v>45627</v>
      </c>
      <c r="D746">
        <v>0</v>
      </c>
      <c r="E746">
        <v>0</v>
      </c>
      <c r="F746">
        <v>0</v>
      </c>
      <c r="G746" t="s">
        <v>7</v>
      </c>
      <c r="H746" t="s">
        <v>7</v>
      </c>
    </row>
    <row r="747" spans="1:8" x14ac:dyDescent="0.2">
      <c r="A747">
        <v>114863</v>
      </c>
      <c r="B747" t="s">
        <v>35</v>
      </c>
      <c r="C747" s="313">
        <v>45628</v>
      </c>
      <c r="D747">
        <v>0</v>
      </c>
      <c r="E747">
        <v>0</v>
      </c>
      <c r="F747">
        <v>0</v>
      </c>
      <c r="G747" t="s">
        <v>7</v>
      </c>
      <c r="H747" t="s">
        <v>7</v>
      </c>
    </row>
    <row r="748" spans="1:8" x14ac:dyDescent="0.2">
      <c r="A748">
        <v>114863</v>
      </c>
      <c r="B748" t="s">
        <v>35</v>
      </c>
      <c r="C748" s="313">
        <v>45629</v>
      </c>
      <c r="D748">
        <v>0</v>
      </c>
      <c r="E748">
        <v>0</v>
      </c>
      <c r="F748">
        <v>0</v>
      </c>
      <c r="G748" t="s">
        <v>7</v>
      </c>
      <c r="H748" t="s">
        <v>7</v>
      </c>
    </row>
    <row r="749" spans="1:8" x14ac:dyDescent="0.2">
      <c r="A749">
        <v>114863</v>
      </c>
      <c r="B749" t="s">
        <v>35</v>
      </c>
      <c r="C749" s="313">
        <v>45630</v>
      </c>
      <c r="D749">
        <v>0</v>
      </c>
      <c r="E749">
        <v>0</v>
      </c>
      <c r="F749">
        <v>0</v>
      </c>
      <c r="G749" t="s">
        <v>7</v>
      </c>
      <c r="H749" t="s">
        <v>7</v>
      </c>
    </row>
    <row r="750" spans="1:8" x14ac:dyDescent="0.2">
      <c r="A750">
        <v>114863</v>
      </c>
      <c r="B750" t="s">
        <v>35</v>
      </c>
      <c r="C750" s="313">
        <v>45631</v>
      </c>
      <c r="D750">
        <v>0</v>
      </c>
      <c r="E750">
        <v>0</v>
      </c>
      <c r="F750">
        <v>0</v>
      </c>
      <c r="G750" t="s">
        <v>7</v>
      </c>
      <c r="H750" t="s">
        <v>7</v>
      </c>
    </row>
    <row r="751" spans="1:8" x14ac:dyDescent="0.2">
      <c r="A751">
        <v>114863</v>
      </c>
      <c r="B751" t="s">
        <v>35</v>
      </c>
      <c r="C751" s="313">
        <v>45632</v>
      </c>
      <c r="D751">
        <v>0</v>
      </c>
      <c r="E751">
        <v>0</v>
      </c>
      <c r="F751">
        <v>0</v>
      </c>
      <c r="G751" t="s">
        <v>7</v>
      </c>
      <c r="H751" t="s">
        <v>7</v>
      </c>
    </row>
    <row r="752" spans="1:8" x14ac:dyDescent="0.2">
      <c r="A752">
        <v>114863</v>
      </c>
      <c r="B752" t="s">
        <v>35</v>
      </c>
      <c r="C752" s="313">
        <v>45633</v>
      </c>
      <c r="D752">
        <v>0</v>
      </c>
      <c r="E752">
        <v>0</v>
      </c>
      <c r="F752">
        <v>0</v>
      </c>
      <c r="G752" t="s">
        <v>7</v>
      </c>
      <c r="H752" t="s">
        <v>7</v>
      </c>
    </row>
    <row r="753" spans="1:8" x14ac:dyDescent="0.2">
      <c r="A753">
        <v>114863</v>
      </c>
      <c r="B753" t="s">
        <v>35</v>
      </c>
      <c r="C753" s="313">
        <v>45634</v>
      </c>
      <c r="D753">
        <v>0</v>
      </c>
      <c r="E753">
        <v>0</v>
      </c>
      <c r="F753">
        <v>0</v>
      </c>
      <c r="G753" t="s">
        <v>7</v>
      </c>
      <c r="H753" t="s">
        <v>7</v>
      </c>
    </row>
    <row r="754" spans="1:8" x14ac:dyDescent="0.2">
      <c r="A754">
        <v>114863</v>
      </c>
      <c r="B754" t="s">
        <v>35</v>
      </c>
      <c r="C754" s="313">
        <v>45635</v>
      </c>
      <c r="D754">
        <v>0</v>
      </c>
      <c r="E754">
        <v>0</v>
      </c>
      <c r="F754">
        <v>0</v>
      </c>
      <c r="G754" t="s">
        <v>7</v>
      </c>
      <c r="H754" t="s">
        <v>7</v>
      </c>
    </row>
    <row r="755" spans="1:8" x14ac:dyDescent="0.2">
      <c r="A755">
        <v>114863</v>
      </c>
      <c r="B755" t="s">
        <v>35</v>
      </c>
      <c r="C755" s="313">
        <v>45636</v>
      </c>
      <c r="D755">
        <v>0</v>
      </c>
      <c r="E755">
        <v>0</v>
      </c>
      <c r="F755">
        <v>0</v>
      </c>
      <c r="G755" t="s">
        <v>7</v>
      </c>
      <c r="H755" t="s">
        <v>7</v>
      </c>
    </row>
    <row r="756" spans="1:8" x14ac:dyDescent="0.2">
      <c r="A756">
        <v>114863</v>
      </c>
      <c r="B756" t="s">
        <v>35</v>
      </c>
      <c r="C756" s="313">
        <v>45637</v>
      </c>
      <c r="D756">
        <v>0</v>
      </c>
      <c r="E756">
        <v>0</v>
      </c>
      <c r="F756">
        <v>0</v>
      </c>
      <c r="G756" t="s">
        <v>7</v>
      </c>
      <c r="H756" t="s">
        <v>7</v>
      </c>
    </row>
    <row r="757" spans="1:8" x14ac:dyDescent="0.2">
      <c r="A757">
        <v>114863</v>
      </c>
      <c r="B757" t="s">
        <v>35</v>
      </c>
      <c r="C757" s="313">
        <v>45638</v>
      </c>
      <c r="D757">
        <v>0</v>
      </c>
      <c r="E757">
        <v>0</v>
      </c>
      <c r="F757">
        <v>0</v>
      </c>
      <c r="G757" t="s">
        <v>7</v>
      </c>
      <c r="H757" t="s">
        <v>7</v>
      </c>
    </row>
    <row r="758" spans="1:8" x14ac:dyDescent="0.2">
      <c r="A758">
        <v>114863</v>
      </c>
      <c r="B758" t="s">
        <v>35</v>
      </c>
      <c r="C758" s="313">
        <v>45639</v>
      </c>
      <c r="D758">
        <v>0</v>
      </c>
      <c r="E758">
        <v>0</v>
      </c>
      <c r="F758">
        <v>0</v>
      </c>
      <c r="G758" t="s">
        <v>7</v>
      </c>
      <c r="H758" t="s">
        <v>7</v>
      </c>
    </row>
    <row r="759" spans="1:8" x14ac:dyDescent="0.2">
      <c r="A759">
        <v>114863</v>
      </c>
      <c r="B759" t="s">
        <v>35</v>
      </c>
      <c r="C759" s="313">
        <v>45640</v>
      </c>
      <c r="D759">
        <v>0</v>
      </c>
      <c r="E759">
        <v>0</v>
      </c>
      <c r="F759">
        <v>0</v>
      </c>
      <c r="G759" t="s">
        <v>7</v>
      </c>
      <c r="H759" t="s">
        <v>7</v>
      </c>
    </row>
    <row r="760" spans="1:8" x14ac:dyDescent="0.2">
      <c r="A760">
        <v>114863</v>
      </c>
      <c r="B760" t="s">
        <v>35</v>
      </c>
      <c r="C760" s="313">
        <v>45641</v>
      </c>
      <c r="D760">
        <v>0</v>
      </c>
      <c r="E760">
        <v>0</v>
      </c>
      <c r="F760">
        <v>0</v>
      </c>
      <c r="G760" t="s">
        <v>7</v>
      </c>
      <c r="H760" t="s">
        <v>7</v>
      </c>
    </row>
    <row r="761" spans="1:8" x14ac:dyDescent="0.2">
      <c r="A761">
        <v>114863</v>
      </c>
      <c r="B761" t="s">
        <v>35</v>
      </c>
      <c r="C761" s="313">
        <v>45642</v>
      </c>
      <c r="D761">
        <v>0</v>
      </c>
      <c r="E761">
        <v>0</v>
      </c>
      <c r="F761">
        <v>0</v>
      </c>
      <c r="G761" t="s">
        <v>7</v>
      </c>
      <c r="H761" t="s">
        <v>7</v>
      </c>
    </row>
    <row r="762" spans="1:8" x14ac:dyDescent="0.2">
      <c r="A762">
        <v>114863</v>
      </c>
      <c r="B762" t="s">
        <v>35</v>
      </c>
      <c r="C762" s="313">
        <v>45643</v>
      </c>
      <c r="D762">
        <v>0</v>
      </c>
      <c r="E762">
        <v>0</v>
      </c>
      <c r="F762">
        <v>0</v>
      </c>
      <c r="G762" t="s">
        <v>7</v>
      </c>
      <c r="H762" t="s">
        <v>7</v>
      </c>
    </row>
    <row r="763" spans="1:8" x14ac:dyDescent="0.2">
      <c r="A763">
        <v>114863</v>
      </c>
      <c r="B763" t="s">
        <v>35</v>
      </c>
      <c r="C763" s="313">
        <v>45644</v>
      </c>
      <c r="D763">
        <v>0</v>
      </c>
      <c r="E763">
        <v>0</v>
      </c>
      <c r="F763">
        <v>0</v>
      </c>
      <c r="G763" t="s">
        <v>7</v>
      </c>
      <c r="H763" t="s">
        <v>7</v>
      </c>
    </row>
    <row r="764" spans="1:8" x14ac:dyDescent="0.2">
      <c r="A764">
        <v>114863</v>
      </c>
      <c r="B764" t="s">
        <v>35</v>
      </c>
      <c r="C764" s="313">
        <v>45645</v>
      </c>
      <c r="D764">
        <v>0</v>
      </c>
      <c r="E764">
        <v>0</v>
      </c>
      <c r="F764">
        <v>0</v>
      </c>
      <c r="G764" t="s">
        <v>7</v>
      </c>
      <c r="H764" t="s">
        <v>7</v>
      </c>
    </row>
    <row r="765" spans="1:8" x14ac:dyDescent="0.2">
      <c r="A765">
        <v>114863</v>
      </c>
      <c r="B765" t="s">
        <v>35</v>
      </c>
      <c r="C765" s="313">
        <v>45646</v>
      </c>
      <c r="D765">
        <v>0</v>
      </c>
      <c r="E765">
        <v>0</v>
      </c>
      <c r="F765">
        <v>0</v>
      </c>
      <c r="G765" t="s">
        <v>7</v>
      </c>
      <c r="H765" t="s">
        <v>7</v>
      </c>
    </row>
    <row r="766" spans="1:8" x14ac:dyDescent="0.2">
      <c r="A766">
        <v>114863</v>
      </c>
      <c r="B766" t="s">
        <v>35</v>
      </c>
      <c r="C766" s="313">
        <v>45647</v>
      </c>
      <c r="D766">
        <v>0</v>
      </c>
      <c r="E766">
        <v>0</v>
      </c>
      <c r="F766">
        <v>0</v>
      </c>
      <c r="G766" t="s">
        <v>7</v>
      </c>
      <c r="H766" t="s">
        <v>7</v>
      </c>
    </row>
    <row r="767" spans="1:8" x14ac:dyDescent="0.2">
      <c r="A767">
        <v>114863</v>
      </c>
      <c r="B767" t="s">
        <v>35</v>
      </c>
      <c r="C767" s="313">
        <v>45648</v>
      </c>
      <c r="D767">
        <v>0</v>
      </c>
      <c r="E767">
        <v>0</v>
      </c>
      <c r="F767">
        <v>0</v>
      </c>
      <c r="G767" t="s">
        <v>7</v>
      </c>
      <c r="H767" t="s">
        <v>7</v>
      </c>
    </row>
    <row r="768" spans="1:8" x14ac:dyDescent="0.2">
      <c r="A768">
        <v>114863</v>
      </c>
      <c r="B768" t="s">
        <v>35</v>
      </c>
      <c r="C768" s="313">
        <v>45649</v>
      </c>
      <c r="D768">
        <v>0</v>
      </c>
      <c r="E768">
        <v>0</v>
      </c>
      <c r="F768">
        <v>0</v>
      </c>
      <c r="G768" t="s">
        <v>7</v>
      </c>
      <c r="H768" t="s">
        <v>7</v>
      </c>
    </row>
    <row r="769" spans="1:8" x14ac:dyDescent="0.2">
      <c r="A769">
        <v>114863</v>
      </c>
      <c r="B769" t="s">
        <v>35</v>
      </c>
      <c r="C769" s="313">
        <v>45650</v>
      </c>
      <c r="D769">
        <v>0</v>
      </c>
      <c r="E769">
        <v>0</v>
      </c>
      <c r="F769">
        <v>0</v>
      </c>
      <c r="G769" t="s">
        <v>7</v>
      </c>
      <c r="H769" t="s">
        <v>7</v>
      </c>
    </row>
    <row r="770" spans="1:8" x14ac:dyDescent="0.2">
      <c r="A770">
        <v>114863</v>
      </c>
      <c r="B770" t="s">
        <v>35</v>
      </c>
      <c r="C770" s="313">
        <v>45651</v>
      </c>
      <c r="D770">
        <v>0</v>
      </c>
      <c r="E770">
        <v>0</v>
      </c>
      <c r="F770">
        <v>0</v>
      </c>
      <c r="G770" t="s">
        <v>7</v>
      </c>
      <c r="H770" t="s">
        <v>7</v>
      </c>
    </row>
    <row r="771" spans="1:8" x14ac:dyDescent="0.2">
      <c r="A771">
        <v>114863</v>
      </c>
      <c r="B771" t="s">
        <v>35</v>
      </c>
      <c r="C771" s="313">
        <v>45652</v>
      </c>
      <c r="D771">
        <v>0</v>
      </c>
      <c r="E771">
        <v>0</v>
      </c>
      <c r="F771">
        <v>0</v>
      </c>
      <c r="G771" t="s">
        <v>7</v>
      </c>
      <c r="H771" t="s">
        <v>7</v>
      </c>
    </row>
    <row r="772" spans="1:8" x14ac:dyDescent="0.2">
      <c r="A772">
        <v>114863</v>
      </c>
      <c r="B772" t="s">
        <v>35</v>
      </c>
      <c r="C772" s="313">
        <v>45653</v>
      </c>
      <c r="D772">
        <v>0</v>
      </c>
      <c r="E772">
        <v>0</v>
      </c>
      <c r="F772">
        <v>0</v>
      </c>
      <c r="G772" t="s">
        <v>7</v>
      </c>
      <c r="H772" t="s">
        <v>7</v>
      </c>
    </row>
    <row r="773" spans="1:8" x14ac:dyDescent="0.2">
      <c r="A773">
        <v>114863</v>
      </c>
      <c r="B773" t="s">
        <v>35</v>
      </c>
      <c r="C773" s="313">
        <v>45654</v>
      </c>
      <c r="D773">
        <v>0</v>
      </c>
      <c r="E773">
        <v>0</v>
      </c>
      <c r="F773">
        <v>0</v>
      </c>
      <c r="G773" t="s">
        <v>7</v>
      </c>
      <c r="H773" t="s">
        <v>7</v>
      </c>
    </row>
    <row r="774" spans="1:8" x14ac:dyDescent="0.2">
      <c r="A774">
        <v>114863</v>
      </c>
      <c r="B774" t="s">
        <v>35</v>
      </c>
      <c r="C774" s="313">
        <v>45655</v>
      </c>
      <c r="D774">
        <v>0</v>
      </c>
      <c r="E774">
        <v>0</v>
      </c>
      <c r="F774">
        <v>0</v>
      </c>
      <c r="G774" t="s">
        <v>7</v>
      </c>
      <c r="H774" t="s">
        <v>7</v>
      </c>
    </row>
    <row r="775" spans="1:8" x14ac:dyDescent="0.2">
      <c r="A775">
        <v>114863</v>
      </c>
      <c r="B775" t="s">
        <v>35</v>
      </c>
      <c r="C775" s="313">
        <v>45656</v>
      </c>
      <c r="D775">
        <v>0</v>
      </c>
      <c r="E775">
        <v>0</v>
      </c>
      <c r="F775">
        <v>0</v>
      </c>
      <c r="G775" t="s">
        <v>7</v>
      </c>
      <c r="H775" t="s">
        <v>7</v>
      </c>
    </row>
    <row r="776" spans="1:8" x14ac:dyDescent="0.2">
      <c r="A776">
        <v>114863</v>
      </c>
      <c r="B776" t="s">
        <v>35</v>
      </c>
      <c r="C776" s="313">
        <v>45657</v>
      </c>
      <c r="D776">
        <v>0</v>
      </c>
      <c r="E776">
        <v>0</v>
      </c>
      <c r="F776">
        <v>0</v>
      </c>
      <c r="G776" t="s">
        <v>7</v>
      </c>
      <c r="H776" t="s">
        <v>7</v>
      </c>
    </row>
    <row r="777" spans="1:8" x14ac:dyDescent="0.2">
      <c r="A777">
        <v>118857</v>
      </c>
      <c r="B777" t="s">
        <v>196</v>
      </c>
      <c r="C777" s="313">
        <v>45627</v>
      </c>
      <c r="D777">
        <v>0</v>
      </c>
      <c r="E777">
        <v>0</v>
      </c>
      <c r="F777">
        <v>0</v>
      </c>
      <c r="G777" t="s">
        <v>7</v>
      </c>
      <c r="H777" t="s">
        <v>7</v>
      </c>
    </row>
    <row r="778" spans="1:8" x14ac:dyDescent="0.2">
      <c r="A778">
        <v>118857</v>
      </c>
      <c r="B778" t="s">
        <v>196</v>
      </c>
      <c r="C778" s="313">
        <v>45628</v>
      </c>
      <c r="D778">
        <v>0</v>
      </c>
      <c r="E778">
        <v>0</v>
      </c>
      <c r="F778">
        <v>0</v>
      </c>
      <c r="G778" t="s">
        <v>7</v>
      </c>
      <c r="H778" t="s">
        <v>7</v>
      </c>
    </row>
    <row r="779" spans="1:8" x14ac:dyDescent="0.2">
      <c r="A779">
        <v>118857</v>
      </c>
      <c r="B779" t="s">
        <v>196</v>
      </c>
      <c r="C779" s="313">
        <v>45629</v>
      </c>
      <c r="D779">
        <v>0</v>
      </c>
      <c r="E779">
        <v>0</v>
      </c>
      <c r="F779">
        <v>0</v>
      </c>
      <c r="G779" t="s">
        <v>7</v>
      </c>
      <c r="H779" t="s">
        <v>7</v>
      </c>
    </row>
    <row r="780" spans="1:8" x14ac:dyDescent="0.2">
      <c r="A780">
        <v>118857</v>
      </c>
      <c r="B780" t="s">
        <v>196</v>
      </c>
      <c r="C780" s="313">
        <v>45630</v>
      </c>
      <c r="D780">
        <v>0</v>
      </c>
      <c r="E780">
        <v>0</v>
      </c>
      <c r="F780">
        <v>0</v>
      </c>
      <c r="G780" t="s">
        <v>7</v>
      </c>
      <c r="H780" t="s">
        <v>7</v>
      </c>
    </row>
    <row r="781" spans="1:8" x14ac:dyDescent="0.2">
      <c r="A781">
        <v>118857</v>
      </c>
      <c r="B781" t="s">
        <v>196</v>
      </c>
      <c r="C781" s="313">
        <v>45631</v>
      </c>
      <c r="D781">
        <v>0</v>
      </c>
      <c r="E781">
        <v>0</v>
      </c>
      <c r="F781">
        <v>0</v>
      </c>
      <c r="G781" t="s">
        <v>7</v>
      </c>
      <c r="H781" t="s">
        <v>7</v>
      </c>
    </row>
    <row r="782" spans="1:8" x14ac:dyDescent="0.2">
      <c r="A782">
        <v>118857</v>
      </c>
      <c r="B782" t="s">
        <v>196</v>
      </c>
      <c r="C782" s="313">
        <v>45632</v>
      </c>
      <c r="D782">
        <v>0</v>
      </c>
      <c r="E782">
        <v>0</v>
      </c>
      <c r="F782">
        <v>0</v>
      </c>
      <c r="G782" t="s">
        <v>7</v>
      </c>
      <c r="H782" t="s">
        <v>7</v>
      </c>
    </row>
    <row r="783" spans="1:8" x14ac:dyDescent="0.2">
      <c r="A783">
        <v>118857</v>
      </c>
      <c r="B783" t="s">
        <v>196</v>
      </c>
      <c r="C783" s="313">
        <v>45633</v>
      </c>
      <c r="D783">
        <v>0</v>
      </c>
      <c r="E783">
        <v>0</v>
      </c>
      <c r="F783">
        <v>0</v>
      </c>
      <c r="G783" t="s">
        <v>7</v>
      </c>
      <c r="H783" t="s">
        <v>7</v>
      </c>
    </row>
    <row r="784" spans="1:8" x14ac:dyDescent="0.2">
      <c r="A784">
        <v>118857</v>
      </c>
      <c r="B784" t="s">
        <v>196</v>
      </c>
      <c r="C784" s="313">
        <v>45634</v>
      </c>
      <c r="D784">
        <v>0</v>
      </c>
      <c r="E784">
        <v>0</v>
      </c>
      <c r="F784">
        <v>0</v>
      </c>
      <c r="G784" t="s">
        <v>7</v>
      </c>
      <c r="H784" t="s">
        <v>7</v>
      </c>
    </row>
    <row r="785" spans="1:8" x14ac:dyDescent="0.2">
      <c r="A785">
        <v>118857</v>
      </c>
      <c r="B785" t="s">
        <v>196</v>
      </c>
      <c r="C785" s="313">
        <v>45635</v>
      </c>
      <c r="D785">
        <v>0</v>
      </c>
      <c r="E785">
        <v>0</v>
      </c>
      <c r="F785">
        <v>0</v>
      </c>
      <c r="G785" t="s">
        <v>7</v>
      </c>
      <c r="H785" t="s">
        <v>7</v>
      </c>
    </row>
    <row r="786" spans="1:8" x14ac:dyDescent="0.2">
      <c r="A786">
        <v>118857</v>
      </c>
      <c r="B786" t="s">
        <v>196</v>
      </c>
      <c r="C786" s="313">
        <v>45636</v>
      </c>
      <c r="D786">
        <v>0</v>
      </c>
      <c r="E786">
        <v>0</v>
      </c>
      <c r="F786">
        <v>0</v>
      </c>
      <c r="G786" t="s">
        <v>7</v>
      </c>
      <c r="H786" t="s">
        <v>7</v>
      </c>
    </row>
    <row r="787" spans="1:8" x14ac:dyDescent="0.2">
      <c r="A787">
        <v>118857</v>
      </c>
      <c r="B787" t="s">
        <v>196</v>
      </c>
      <c r="C787" s="313">
        <v>45637</v>
      </c>
      <c r="D787">
        <v>0</v>
      </c>
      <c r="E787">
        <v>0</v>
      </c>
      <c r="F787">
        <v>0</v>
      </c>
      <c r="G787" t="s">
        <v>7</v>
      </c>
      <c r="H787" t="s">
        <v>7</v>
      </c>
    </row>
    <row r="788" spans="1:8" x14ac:dyDescent="0.2">
      <c r="A788">
        <v>118857</v>
      </c>
      <c r="B788" t="s">
        <v>196</v>
      </c>
      <c r="C788" s="313">
        <v>45638</v>
      </c>
      <c r="D788">
        <v>0</v>
      </c>
      <c r="E788">
        <v>0</v>
      </c>
      <c r="F788">
        <v>0</v>
      </c>
      <c r="G788" t="s">
        <v>7</v>
      </c>
      <c r="H788" t="s">
        <v>7</v>
      </c>
    </row>
    <row r="789" spans="1:8" x14ac:dyDescent="0.2">
      <c r="A789">
        <v>118857</v>
      </c>
      <c r="B789" t="s">
        <v>196</v>
      </c>
      <c r="C789" s="313">
        <v>45639</v>
      </c>
      <c r="D789">
        <v>0</v>
      </c>
      <c r="E789">
        <v>0</v>
      </c>
      <c r="F789">
        <v>0</v>
      </c>
      <c r="G789" t="s">
        <v>7</v>
      </c>
      <c r="H789" t="s">
        <v>7</v>
      </c>
    </row>
    <row r="790" spans="1:8" x14ac:dyDescent="0.2">
      <c r="A790">
        <v>118857</v>
      </c>
      <c r="B790" t="s">
        <v>196</v>
      </c>
      <c r="C790" s="313">
        <v>45640</v>
      </c>
      <c r="D790">
        <v>0</v>
      </c>
      <c r="E790">
        <v>0</v>
      </c>
      <c r="F790">
        <v>0</v>
      </c>
      <c r="G790" t="s">
        <v>7</v>
      </c>
      <c r="H790" t="s">
        <v>7</v>
      </c>
    </row>
    <row r="791" spans="1:8" x14ac:dyDescent="0.2">
      <c r="A791">
        <v>118857</v>
      </c>
      <c r="B791" t="s">
        <v>196</v>
      </c>
      <c r="C791" s="313">
        <v>45641</v>
      </c>
      <c r="D791">
        <v>0</v>
      </c>
      <c r="E791">
        <v>0</v>
      </c>
      <c r="F791">
        <v>0</v>
      </c>
      <c r="G791" t="s">
        <v>7</v>
      </c>
      <c r="H791" t="s">
        <v>7</v>
      </c>
    </row>
    <row r="792" spans="1:8" x14ac:dyDescent="0.2">
      <c r="A792">
        <v>118857</v>
      </c>
      <c r="B792" t="s">
        <v>196</v>
      </c>
      <c r="C792" s="313">
        <v>45642</v>
      </c>
      <c r="D792">
        <v>0</v>
      </c>
      <c r="E792">
        <v>0</v>
      </c>
      <c r="F792">
        <v>0</v>
      </c>
      <c r="G792" t="s">
        <v>7</v>
      </c>
      <c r="H792" t="s">
        <v>7</v>
      </c>
    </row>
    <row r="793" spans="1:8" x14ac:dyDescent="0.2">
      <c r="A793">
        <v>118857</v>
      </c>
      <c r="B793" t="s">
        <v>196</v>
      </c>
      <c r="C793" s="313">
        <v>45643</v>
      </c>
      <c r="D793">
        <v>0</v>
      </c>
      <c r="E793">
        <v>0</v>
      </c>
      <c r="F793">
        <v>0</v>
      </c>
      <c r="G793" t="s">
        <v>7</v>
      </c>
      <c r="H793" t="s">
        <v>7</v>
      </c>
    </row>
    <row r="794" spans="1:8" x14ac:dyDescent="0.2">
      <c r="A794">
        <v>118857</v>
      </c>
      <c r="B794" t="s">
        <v>196</v>
      </c>
      <c r="C794" s="313">
        <v>45644</v>
      </c>
      <c r="D794">
        <v>0</v>
      </c>
      <c r="E794">
        <v>0</v>
      </c>
      <c r="F794">
        <v>0</v>
      </c>
      <c r="G794" t="s">
        <v>7</v>
      </c>
      <c r="H794" t="s">
        <v>7</v>
      </c>
    </row>
    <row r="795" spans="1:8" x14ac:dyDescent="0.2">
      <c r="A795">
        <v>118857</v>
      </c>
      <c r="B795" t="s">
        <v>196</v>
      </c>
      <c r="C795" s="313">
        <v>45645</v>
      </c>
      <c r="D795">
        <v>0</v>
      </c>
      <c r="E795">
        <v>0</v>
      </c>
      <c r="F795">
        <v>0</v>
      </c>
      <c r="G795" t="s">
        <v>7</v>
      </c>
      <c r="H795" t="s">
        <v>7</v>
      </c>
    </row>
    <row r="796" spans="1:8" x14ac:dyDescent="0.2">
      <c r="A796">
        <v>118857</v>
      </c>
      <c r="B796" t="s">
        <v>196</v>
      </c>
      <c r="C796" s="313">
        <v>45646</v>
      </c>
      <c r="D796">
        <v>0</v>
      </c>
      <c r="E796">
        <v>0</v>
      </c>
      <c r="F796">
        <v>0</v>
      </c>
      <c r="G796" t="s">
        <v>7</v>
      </c>
      <c r="H796" t="s">
        <v>7</v>
      </c>
    </row>
    <row r="797" spans="1:8" x14ac:dyDescent="0.2">
      <c r="A797">
        <v>118857</v>
      </c>
      <c r="B797" t="s">
        <v>196</v>
      </c>
      <c r="C797" s="313">
        <v>45647</v>
      </c>
      <c r="D797">
        <v>0</v>
      </c>
      <c r="E797">
        <v>0</v>
      </c>
      <c r="F797">
        <v>0</v>
      </c>
      <c r="G797" t="s">
        <v>7</v>
      </c>
      <c r="H797" t="s">
        <v>7</v>
      </c>
    </row>
    <row r="798" spans="1:8" x14ac:dyDescent="0.2">
      <c r="A798">
        <v>118857</v>
      </c>
      <c r="B798" t="s">
        <v>196</v>
      </c>
      <c r="C798" s="313">
        <v>45648</v>
      </c>
      <c r="D798">
        <v>0</v>
      </c>
      <c r="E798">
        <v>0</v>
      </c>
      <c r="F798">
        <v>0</v>
      </c>
      <c r="G798" t="s">
        <v>7</v>
      </c>
      <c r="H798" t="s">
        <v>7</v>
      </c>
    </row>
    <row r="799" spans="1:8" x14ac:dyDescent="0.2">
      <c r="A799">
        <v>118857</v>
      </c>
      <c r="B799" t="s">
        <v>196</v>
      </c>
      <c r="C799" s="313">
        <v>45649</v>
      </c>
      <c r="D799">
        <v>0</v>
      </c>
      <c r="E799">
        <v>0</v>
      </c>
      <c r="F799">
        <v>0</v>
      </c>
      <c r="G799" t="s">
        <v>7</v>
      </c>
      <c r="H799" t="s">
        <v>7</v>
      </c>
    </row>
    <row r="800" spans="1:8" x14ac:dyDescent="0.2">
      <c r="A800">
        <v>118857</v>
      </c>
      <c r="B800" t="s">
        <v>196</v>
      </c>
      <c r="C800" s="313">
        <v>45650</v>
      </c>
      <c r="D800">
        <v>0</v>
      </c>
      <c r="E800">
        <v>0</v>
      </c>
      <c r="F800">
        <v>0</v>
      </c>
      <c r="G800" t="s">
        <v>7</v>
      </c>
      <c r="H800" t="s">
        <v>7</v>
      </c>
    </row>
    <row r="801" spans="1:8" x14ac:dyDescent="0.2">
      <c r="A801">
        <v>118857</v>
      </c>
      <c r="B801" t="s">
        <v>196</v>
      </c>
      <c r="C801" s="313">
        <v>45651</v>
      </c>
      <c r="D801">
        <v>0</v>
      </c>
      <c r="E801">
        <v>0</v>
      </c>
      <c r="F801">
        <v>0</v>
      </c>
      <c r="G801" t="s">
        <v>7</v>
      </c>
      <c r="H801" t="s">
        <v>7</v>
      </c>
    </row>
    <row r="802" spans="1:8" x14ac:dyDescent="0.2">
      <c r="A802">
        <v>118857</v>
      </c>
      <c r="B802" t="s">
        <v>196</v>
      </c>
      <c r="C802" s="313">
        <v>45652</v>
      </c>
      <c r="D802">
        <v>0</v>
      </c>
      <c r="E802">
        <v>0</v>
      </c>
      <c r="F802">
        <v>0</v>
      </c>
      <c r="G802" t="s">
        <v>7</v>
      </c>
      <c r="H802" t="s">
        <v>7</v>
      </c>
    </row>
    <row r="803" spans="1:8" x14ac:dyDescent="0.2">
      <c r="A803">
        <v>118857</v>
      </c>
      <c r="B803" t="s">
        <v>196</v>
      </c>
      <c r="C803" s="313">
        <v>45653</v>
      </c>
      <c r="D803">
        <v>0</v>
      </c>
      <c r="E803">
        <v>0</v>
      </c>
      <c r="F803">
        <v>0</v>
      </c>
      <c r="G803" t="s">
        <v>7</v>
      </c>
      <c r="H803" t="s">
        <v>7</v>
      </c>
    </row>
    <row r="804" spans="1:8" x14ac:dyDescent="0.2">
      <c r="A804">
        <v>118857</v>
      </c>
      <c r="B804" t="s">
        <v>196</v>
      </c>
      <c r="C804" s="313">
        <v>45654</v>
      </c>
      <c r="D804">
        <v>0</v>
      </c>
      <c r="E804">
        <v>0</v>
      </c>
      <c r="F804">
        <v>0</v>
      </c>
      <c r="G804" t="s">
        <v>7</v>
      </c>
      <c r="H804" t="s">
        <v>7</v>
      </c>
    </row>
    <row r="805" spans="1:8" x14ac:dyDescent="0.2">
      <c r="A805">
        <v>118857</v>
      </c>
      <c r="B805" t="s">
        <v>196</v>
      </c>
      <c r="C805" s="313">
        <v>45655</v>
      </c>
      <c r="D805">
        <v>0</v>
      </c>
      <c r="E805">
        <v>0</v>
      </c>
      <c r="F805">
        <v>0</v>
      </c>
      <c r="G805" t="s">
        <v>7</v>
      </c>
      <c r="H805" t="s">
        <v>7</v>
      </c>
    </row>
    <row r="806" spans="1:8" x14ac:dyDescent="0.2">
      <c r="A806">
        <v>118857</v>
      </c>
      <c r="B806" t="s">
        <v>196</v>
      </c>
      <c r="C806" s="313">
        <v>45656</v>
      </c>
      <c r="D806">
        <v>0</v>
      </c>
      <c r="E806">
        <v>0</v>
      </c>
      <c r="F806">
        <v>0</v>
      </c>
      <c r="G806" t="s">
        <v>7</v>
      </c>
      <c r="H806" t="s">
        <v>7</v>
      </c>
    </row>
    <row r="807" spans="1:8" x14ac:dyDescent="0.2">
      <c r="A807">
        <v>118857</v>
      </c>
      <c r="B807" t="s">
        <v>196</v>
      </c>
      <c r="C807" s="313">
        <v>45657</v>
      </c>
      <c r="D807">
        <v>0</v>
      </c>
      <c r="E807">
        <v>0</v>
      </c>
      <c r="F807">
        <v>0</v>
      </c>
      <c r="G807" t="s">
        <v>7</v>
      </c>
      <c r="H807" t="s">
        <v>7</v>
      </c>
    </row>
    <row r="808" spans="1:8" x14ac:dyDescent="0.2">
      <c r="A808">
        <v>118869</v>
      </c>
      <c r="B808" t="s">
        <v>36</v>
      </c>
      <c r="C808" s="313">
        <v>45627</v>
      </c>
      <c r="D808">
        <v>0</v>
      </c>
      <c r="E808">
        <v>0</v>
      </c>
      <c r="F808">
        <v>0</v>
      </c>
      <c r="G808" t="s">
        <v>7</v>
      </c>
      <c r="H808" t="s">
        <v>7</v>
      </c>
    </row>
    <row r="809" spans="1:8" x14ac:dyDescent="0.2">
      <c r="A809">
        <v>118869</v>
      </c>
      <c r="B809" t="s">
        <v>36</v>
      </c>
      <c r="C809" s="313">
        <v>45628</v>
      </c>
      <c r="D809">
        <v>0</v>
      </c>
      <c r="E809">
        <v>0</v>
      </c>
      <c r="F809">
        <v>0</v>
      </c>
      <c r="G809" t="s">
        <v>7</v>
      </c>
      <c r="H809" t="s">
        <v>7</v>
      </c>
    </row>
    <row r="810" spans="1:8" x14ac:dyDescent="0.2">
      <c r="A810">
        <v>118869</v>
      </c>
      <c r="B810" t="s">
        <v>36</v>
      </c>
      <c r="C810" s="313">
        <v>45629</v>
      </c>
      <c r="D810">
        <v>0</v>
      </c>
      <c r="E810">
        <v>0</v>
      </c>
      <c r="F810">
        <v>0</v>
      </c>
      <c r="G810" t="s">
        <v>7</v>
      </c>
      <c r="H810" t="s">
        <v>7</v>
      </c>
    </row>
    <row r="811" spans="1:8" x14ac:dyDescent="0.2">
      <c r="A811">
        <v>118869</v>
      </c>
      <c r="B811" t="s">
        <v>36</v>
      </c>
      <c r="C811" s="313">
        <v>45630</v>
      </c>
      <c r="D811">
        <v>0</v>
      </c>
      <c r="E811">
        <v>0</v>
      </c>
      <c r="F811">
        <v>0</v>
      </c>
      <c r="G811" t="s">
        <v>7</v>
      </c>
      <c r="H811" t="s">
        <v>7</v>
      </c>
    </row>
    <row r="812" spans="1:8" x14ac:dyDescent="0.2">
      <c r="A812">
        <v>118869</v>
      </c>
      <c r="B812" t="s">
        <v>36</v>
      </c>
      <c r="C812" s="313">
        <v>45631</v>
      </c>
      <c r="D812">
        <v>0</v>
      </c>
      <c r="E812">
        <v>0</v>
      </c>
      <c r="F812">
        <v>0</v>
      </c>
      <c r="G812" t="s">
        <v>7</v>
      </c>
      <c r="H812" t="s">
        <v>7</v>
      </c>
    </row>
    <row r="813" spans="1:8" x14ac:dyDescent="0.2">
      <c r="A813">
        <v>118869</v>
      </c>
      <c r="B813" t="s">
        <v>36</v>
      </c>
      <c r="C813" s="313">
        <v>45632</v>
      </c>
      <c r="D813">
        <v>0</v>
      </c>
      <c r="E813">
        <v>0</v>
      </c>
      <c r="F813">
        <v>0</v>
      </c>
      <c r="G813" t="s">
        <v>7</v>
      </c>
      <c r="H813" t="s">
        <v>7</v>
      </c>
    </row>
    <row r="814" spans="1:8" x14ac:dyDescent="0.2">
      <c r="A814">
        <v>118869</v>
      </c>
      <c r="B814" t="s">
        <v>36</v>
      </c>
      <c r="C814" s="313">
        <v>45633</v>
      </c>
      <c r="D814">
        <v>0</v>
      </c>
      <c r="E814">
        <v>0</v>
      </c>
      <c r="F814">
        <v>0</v>
      </c>
      <c r="G814" t="s">
        <v>7</v>
      </c>
      <c r="H814" t="s">
        <v>7</v>
      </c>
    </row>
    <row r="815" spans="1:8" x14ac:dyDescent="0.2">
      <c r="A815">
        <v>118869</v>
      </c>
      <c r="B815" t="s">
        <v>36</v>
      </c>
      <c r="C815" s="313">
        <v>45634</v>
      </c>
      <c r="D815">
        <v>0</v>
      </c>
      <c r="E815">
        <v>0</v>
      </c>
      <c r="F815">
        <v>0</v>
      </c>
      <c r="G815" t="s">
        <v>7</v>
      </c>
      <c r="H815" t="s">
        <v>7</v>
      </c>
    </row>
    <row r="816" spans="1:8" x14ac:dyDescent="0.2">
      <c r="A816">
        <v>118869</v>
      </c>
      <c r="B816" t="s">
        <v>36</v>
      </c>
      <c r="C816" s="313">
        <v>45635</v>
      </c>
      <c r="D816">
        <v>0</v>
      </c>
      <c r="E816">
        <v>0</v>
      </c>
      <c r="F816">
        <v>0</v>
      </c>
      <c r="G816" t="s">
        <v>7</v>
      </c>
      <c r="H816" t="s">
        <v>7</v>
      </c>
    </row>
    <row r="817" spans="1:8" x14ac:dyDescent="0.2">
      <c r="A817">
        <v>118869</v>
      </c>
      <c r="B817" t="s">
        <v>36</v>
      </c>
      <c r="C817" s="313">
        <v>45636</v>
      </c>
      <c r="D817">
        <v>0</v>
      </c>
      <c r="E817">
        <v>0</v>
      </c>
      <c r="F817">
        <v>0</v>
      </c>
      <c r="G817" t="s">
        <v>7</v>
      </c>
      <c r="H817" t="s">
        <v>7</v>
      </c>
    </row>
    <row r="818" spans="1:8" x14ac:dyDescent="0.2">
      <c r="A818">
        <v>118869</v>
      </c>
      <c r="B818" t="s">
        <v>36</v>
      </c>
      <c r="C818" s="313">
        <v>45637</v>
      </c>
      <c r="D818">
        <v>0</v>
      </c>
      <c r="E818">
        <v>0</v>
      </c>
      <c r="F818">
        <v>0</v>
      </c>
      <c r="G818" t="s">
        <v>7</v>
      </c>
      <c r="H818" t="s">
        <v>7</v>
      </c>
    </row>
    <row r="819" spans="1:8" x14ac:dyDescent="0.2">
      <c r="A819">
        <v>118869</v>
      </c>
      <c r="B819" t="s">
        <v>36</v>
      </c>
      <c r="C819" s="313">
        <v>45638</v>
      </c>
      <c r="D819">
        <v>0</v>
      </c>
      <c r="E819">
        <v>0</v>
      </c>
      <c r="F819">
        <v>0</v>
      </c>
      <c r="G819" t="s">
        <v>7</v>
      </c>
      <c r="H819" t="s">
        <v>7</v>
      </c>
    </row>
    <row r="820" spans="1:8" x14ac:dyDescent="0.2">
      <c r="A820">
        <v>118869</v>
      </c>
      <c r="B820" t="s">
        <v>36</v>
      </c>
      <c r="C820" s="313">
        <v>45639</v>
      </c>
      <c r="D820">
        <v>0</v>
      </c>
      <c r="E820">
        <v>0</v>
      </c>
      <c r="F820">
        <v>0</v>
      </c>
      <c r="G820" t="s">
        <v>7</v>
      </c>
      <c r="H820" t="s">
        <v>7</v>
      </c>
    </row>
    <row r="821" spans="1:8" x14ac:dyDescent="0.2">
      <c r="A821">
        <v>118869</v>
      </c>
      <c r="B821" t="s">
        <v>36</v>
      </c>
      <c r="C821" s="313">
        <v>45640</v>
      </c>
      <c r="D821">
        <v>0</v>
      </c>
      <c r="E821">
        <v>0</v>
      </c>
      <c r="F821">
        <v>0</v>
      </c>
      <c r="G821" t="s">
        <v>7</v>
      </c>
      <c r="H821" t="s">
        <v>7</v>
      </c>
    </row>
    <row r="822" spans="1:8" x14ac:dyDescent="0.2">
      <c r="A822">
        <v>118869</v>
      </c>
      <c r="B822" t="s">
        <v>36</v>
      </c>
      <c r="C822" s="313">
        <v>45641</v>
      </c>
      <c r="D822">
        <v>0</v>
      </c>
      <c r="E822">
        <v>0</v>
      </c>
      <c r="F822">
        <v>0</v>
      </c>
      <c r="G822" t="s">
        <v>7</v>
      </c>
      <c r="H822" t="s">
        <v>7</v>
      </c>
    </row>
    <row r="823" spans="1:8" x14ac:dyDescent="0.2">
      <c r="A823">
        <v>118869</v>
      </c>
      <c r="B823" t="s">
        <v>36</v>
      </c>
      <c r="C823" s="313">
        <v>45642</v>
      </c>
      <c r="D823">
        <v>0</v>
      </c>
      <c r="E823">
        <v>0</v>
      </c>
      <c r="F823">
        <v>0</v>
      </c>
      <c r="G823" t="s">
        <v>7</v>
      </c>
      <c r="H823" t="s">
        <v>7</v>
      </c>
    </row>
    <row r="824" spans="1:8" x14ac:dyDescent="0.2">
      <c r="A824">
        <v>118869</v>
      </c>
      <c r="B824" t="s">
        <v>36</v>
      </c>
      <c r="C824" s="313">
        <v>45643</v>
      </c>
      <c r="D824">
        <v>0</v>
      </c>
      <c r="E824">
        <v>0</v>
      </c>
      <c r="F824">
        <v>0</v>
      </c>
      <c r="G824" t="s">
        <v>7</v>
      </c>
      <c r="H824" t="s">
        <v>7</v>
      </c>
    </row>
    <row r="825" spans="1:8" x14ac:dyDescent="0.2">
      <c r="A825">
        <v>118869</v>
      </c>
      <c r="B825" t="s">
        <v>36</v>
      </c>
      <c r="C825" s="313">
        <v>45644</v>
      </c>
      <c r="D825">
        <v>0</v>
      </c>
      <c r="E825">
        <v>0</v>
      </c>
      <c r="F825">
        <v>0</v>
      </c>
      <c r="G825" t="s">
        <v>7</v>
      </c>
      <c r="H825" t="s">
        <v>7</v>
      </c>
    </row>
    <row r="826" spans="1:8" x14ac:dyDescent="0.2">
      <c r="A826">
        <v>118869</v>
      </c>
      <c r="B826" t="s">
        <v>36</v>
      </c>
      <c r="C826" s="313">
        <v>45645</v>
      </c>
      <c r="D826">
        <v>0</v>
      </c>
      <c r="E826">
        <v>0</v>
      </c>
      <c r="F826">
        <v>0</v>
      </c>
      <c r="G826" t="s">
        <v>7</v>
      </c>
      <c r="H826" t="s">
        <v>7</v>
      </c>
    </row>
    <row r="827" spans="1:8" x14ac:dyDescent="0.2">
      <c r="A827">
        <v>118869</v>
      </c>
      <c r="B827" t="s">
        <v>36</v>
      </c>
      <c r="C827" s="313">
        <v>45646</v>
      </c>
      <c r="D827">
        <v>0</v>
      </c>
      <c r="E827">
        <v>0</v>
      </c>
      <c r="F827">
        <v>0</v>
      </c>
      <c r="G827" t="s">
        <v>7</v>
      </c>
      <c r="H827" t="s">
        <v>7</v>
      </c>
    </row>
    <row r="828" spans="1:8" x14ac:dyDescent="0.2">
      <c r="A828">
        <v>118869</v>
      </c>
      <c r="B828" t="s">
        <v>36</v>
      </c>
      <c r="C828" s="313">
        <v>45647</v>
      </c>
      <c r="D828">
        <v>0</v>
      </c>
      <c r="E828">
        <v>0</v>
      </c>
      <c r="F828">
        <v>0</v>
      </c>
      <c r="G828" t="s">
        <v>7</v>
      </c>
      <c r="H828" t="s">
        <v>7</v>
      </c>
    </row>
    <row r="829" spans="1:8" x14ac:dyDescent="0.2">
      <c r="A829">
        <v>118869</v>
      </c>
      <c r="B829" t="s">
        <v>36</v>
      </c>
      <c r="C829" s="313">
        <v>45648</v>
      </c>
      <c r="D829">
        <v>0</v>
      </c>
      <c r="E829">
        <v>0</v>
      </c>
      <c r="F829">
        <v>0</v>
      </c>
      <c r="G829" t="s">
        <v>7</v>
      </c>
      <c r="H829" t="s">
        <v>7</v>
      </c>
    </row>
    <row r="830" spans="1:8" x14ac:dyDescent="0.2">
      <c r="A830">
        <v>118869</v>
      </c>
      <c r="B830" t="s">
        <v>36</v>
      </c>
      <c r="C830" s="313">
        <v>45649</v>
      </c>
      <c r="D830">
        <v>0</v>
      </c>
      <c r="E830">
        <v>0</v>
      </c>
      <c r="F830">
        <v>0</v>
      </c>
      <c r="G830" t="s">
        <v>7</v>
      </c>
      <c r="H830" t="s">
        <v>7</v>
      </c>
    </row>
    <row r="831" spans="1:8" x14ac:dyDescent="0.2">
      <c r="A831">
        <v>118869</v>
      </c>
      <c r="B831" t="s">
        <v>36</v>
      </c>
      <c r="C831" s="313">
        <v>45650</v>
      </c>
      <c r="D831">
        <v>0</v>
      </c>
      <c r="E831">
        <v>0</v>
      </c>
      <c r="F831">
        <v>0</v>
      </c>
      <c r="G831" t="s">
        <v>7</v>
      </c>
      <c r="H831" t="s">
        <v>7</v>
      </c>
    </row>
    <row r="832" spans="1:8" x14ac:dyDescent="0.2">
      <c r="A832">
        <v>118869</v>
      </c>
      <c r="B832" t="s">
        <v>36</v>
      </c>
      <c r="C832" s="313">
        <v>45651</v>
      </c>
      <c r="D832">
        <v>0</v>
      </c>
      <c r="E832">
        <v>0</v>
      </c>
      <c r="F832">
        <v>0</v>
      </c>
      <c r="G832" t="s">
        <v>7</v>
      </c>
      <c r="H832" t="s">
        <v>7</v>
      </c>
    </row>
    <row r="833" spans="1:8" x14ac:dyDescent="0.2">
      <c r="A833">
        <v>118869</v>
      </c>
      <c r="B833" t="s">
        <v>36</v>
      </c>
      <c r="C833" s="313">
        <v>45652</v>
      </c>
      <c r="D833">
        <v>0</v>
      </c>
      <c r="E833">
        <v>0</v>
      </c>
      <c r="F833">
        <v>0</v>
      </c>
      <c r="G833" t="s">
        <v>7</v>
      </c>
      <c r="H833" t="s">
        <v>7</v>
      </c>
    </row>
    <row r="834" spans="1:8" x14ac:dyDescent="0.2">
      <c r="A834">
        <v>118869</v>
      </c>
      <c r="B834" t="s">
        <v>36</v>
      </c>
      <c r="C834" s="313">
        <v>45653</v>
      </c>
      <c r="D834">
        <v>0</v>
      </c>
      <c r="E834">
        <v>0</v>
      </c>
      <c r="F834">
        <v>0</v>
      </c>
      <c r="G834" t="s">
        <v>7</v>
      </c>
      <c r="H834" t="s">
        <v>7</v>
      </c>
    </row>
    <row r="835" spans="1:8" x14ac:dyDescent="0.2">
      <c r="A835">
        <v>118869</v>
      </c>
      <c r="B835" t="s">
        <v>36</v>
      </c>
      <c r="C835" s="313">
        <v>45654</v>
      </c>
      <c r="D835">
        <v>0</v>
      </c>
      <c r="E835">
        <v>0</v>
      </c>
      <c r="F835">
        <v>0</v>
      </c>
      <c r="G835" t="s">
        <v>7</v>
      </c>
      <c r="H835" t="s">
        <v>7</v>
      </c>
    </row>
    <row r="836" spans="1:8" x14ac:dyDescent="0.2">
      <c r="A836">
        <v>118869</v>
      </c>
      <c r="B836" t="s">
        <v>36</v>
      </c>
      <c r="C836" s="313">
        <v>45655</v>
      </c>
      <c r="D836">
        <v>0</v>
      </c>
      <c r="E836">
        <v>0</v>
      </c>
      <c r="F836">
        <v>0</v>
      </c>
      <c r="G836" t="s">
        <v>7</v>
      </c>
      <c r="H836" t="s">
        <v>7</v>
      </c>
    </row>
    <row r="837" spans="1:8" x14ac:dyDescent="0.2">
      <c r="A837">
        <v>118869</v>
      </c>
      <c r="B837" t="s">
        <v>36</v>
      </c>
      <c r="C837" s="313">
        <v>45656</v>
      </c>
      <c r="D837">
        <v>0</v>
      </c>
      <c r="E837">
        <v>0</v>
      </c>
      <c r="F837">
        <v>0</v>
      </c>
      <c r="G837" t="s">
        <v>7</v>
      </c>
      <c r="H837" t="s">
        <v>7</v>
      </c>
    </row>
    <row r="838" spans="1:8" x14ac:dyDescent="0.2">
      <c r="A838">
        <v>118869</v>
      </c>
      <c r="B838" t="s">
        <v>36</v>
      </c>
      <c r="C838" s="313">
        <v>45657</v>
      </c>
      <c r="D838">
        <v>0</v>
      </c>
      <c r="E838">
        <v>0</v>
      </c>
      <c r="F838">
        <v>0</v>
      </c>
      <c r="G838" t="s">
        <v>7</v>
      </c>
      <c r="H838" t="s">
        <v>7</v>
      </c>
    </row>
    <row r="839" spans="1:8" x14ac:dyDescent="0.2">
      <c r="A839">
        <v>122339</v>
      </c>
      <c r="B839" t="s">
        <v>39</v>
      </c>
      <c r="C839" s="313">
        <v>45627</v>
      </c>
      <c r="D839">
        <v>0</v>
      </c>
      <c r="E839">
        <v>0</v>
      </c>
      <c r="F839">
        <v>0</v>
      </c>
      <c r="G839" t="s">
        <v>7</v>
      </c>
      <c r="H839" t="s">
        <v>7</v>
      </c>
    </row>
    <row r="840" spans="1:8" x14ac:dyDescent="0.2">
      <c r="A840">
        <v>122339</v>
      </c>
      <c r="B840" t="s">
        <v>39</v>
      </c>
      <c r="C840" s="313">
        <v>45628</v>
      </c>
      <c r="D840">
        <v>0</v>
      </c>
      <c r="E840">
        <v>0</v>
      </c>
      <c r="F840">
        <v>0</v>
      </c>
      <c r="G840" t="s">
        <v>7</v>
      </c>
      <c r="H840" t="s">
        <v>7</v>
      </c>
    </row>
    <row r="841" spans="1:8" x14ac:dyDescent="0.2">
      <c r="A841">
        <v>122339</v>
      </c>
      <c r="B841" t="s">
        <v>39</v>
      </c>
      <c r="C841" s="313">
        <v>45629</v>
      </c>
      <c r="D841">
        <v>0</v>
      </c>
      <c r="E841">
        <v>0</v>
      </c>
      <c r="F841">
        <v>0</v>
      </c>
      <c r="G841" t="s">
        <v>7</v>
      </c>
      <c r="H841" t="s">
        <v>7</v>
      </c>
    </row>
    <row r="842" spans="1:8" x14ac:dyDescent="0.2">
      <c r="A842">
        <v>122339</v>
      </c>
      <c r="B842" t="s">
        <v>39</v>
      </c>
      <c r="C842" s="313">
        <v>45630</v>
      </c>
      <c r="D842">
        <v>0</v>
      </c>
      <c r="E842">
        <v>0</v>
      </c>
      <c r="F842">
        <v>0</v>
      </c>
      <c r="G842" t="s">
        <v>7</v>
      </c>
      <c r="H842" t="s">
        <v>7</v>
      </c>
    </row>
    <row r="843" spans="1:8" x14ac:dyDescent="0.2">
      <c r="A843">
        <v>122339</v>
      </c>
      <c r="B843" t="s">
        <v>39</v>
      </c>
      <c r="C843" s="313">
        <v>45631</v>
      </c>
      <c r="D843">
        <v>0</v>
      </c>
      <c r="E843">
        <v>0</v>
      </c>
      <c r="F843">
        <v>0</v>
      </c>
      <c r="G843" t="s">
        <v>7</v>
      </c>
      <c r="H843" t="s">
        <v>7</v>
      </c>
    </row>
    <row r="844" spans="1:8" x14ac:dyDescent="0.2">
      <c r="A844">
        <v>122339</v>
      </c>
      <c r="B844" t="s">
        <v>39</v>
      </c>
      <c r="C844" s="313">
        <v>45632</v>
      </c>
      <c r="D844">
        <v>0</v>
      </c>
      <c r="E844">
        <v>0</v>
      </c>
      <c r="F844">
        <v>0</v>
      </c>
      <c r="G844" t="s">
        <v>7</v>
      </c>
      <c r="H844" t="s">
        <v>7</v>
      </c>
    </row>
    <row r="845" spans="1:8" x14ac:dyDescent="0.2">
      <c r="A845">
        <v>122339</v>
      </c>
      <c r="B845" t="s">
        <v>39</v>
      </c>
      <c r="C845" s="313">
        <v>45633</v>
      </c>
      <c r="D845">
        <v>0</v>
      </c>
      <c r="E845">
        <v>0</v>
      </c>
      <c r="F845">
        <v>0</v>
      </c>
      <c r="G845" t="s">
        <v>7</v>
      </c>
      <c r="H845" t="s">
        <v>7</v>
      </c>
    </row>
    <row r="846" spans="1:8" x14ac:dyDescent="0.2">
      <c r="A846">
        <v>122339</v>
      </c>
      <c r="B846" t="s">
        <v>39</v>
      </c>
      <c r="C846" s="313">
        <v>45634</v>
      </c>
      <c r="D846">
        <v>0</v>
      </c>
      <c r="E846">
        <v>0</v>
      </c>
      <c r="F846">
        <v>0</v>
      </c>
      <c r="G846" t="s">
        <v>7</v>
      </c>
      <c r="H846" t="s">
        <v>7</v>
      </c>
    </row>
    <row r="847" spans="1:8" x14ac:dyDescent="0.2">
      <c r="A847">
        <v>122339</v>
      </c>
      <c r="B847" t="s">
        <v>39</v>
      </c>
      <c r="C847" s="313">
        <v>45635</v>
      </c>
      <c r="D847">
        <v>0</v>
      </c>
      <c r="E847">
        <v>0</v>
      </c>
      <c r="F847">
        <v>0</v>
      </c>
      <c r="G847" t="s">
        <v>7</v>
      </c>
      <c r="H847" t="s">
        <v>7</v>
      </c>
    </row>
    <row r="848" spans="1:8" x14ac:dyDescent="0.2">
      <c r="A848">
        <v>122339</v>
      </c>
      <c r="B848" t="s">
        <v>39</v>
      </c>
      <c r="C848" s="313">
        <v>45636</v>
      </c>
      <c r="D848">
        <v>0</v>
      </c>
      <c r="E848">
        <v>0</v>
      </c>
      <c r="F848">
        <v>0</v>
      </c>
      <c r="G848" t="s">
        <v>7</v>
      </c>
      <c r="H848" t="s">
        <v>7</v>
      </c>
    </row>
    <row r="849" spans="1:8" x14ac:dyDescent="0.2">
      <c r="A849">
        <v>122339</v>
      </c>
      <c r="B849" t="s">
        <v>39</v>
      </c>
      <c r="C849" s="313">
        <v>45637</v>
      </c>
      <c r="D849">
        <v>0</v>
      </c>
      <c r="E849">
        <v>0</v>
      </c>
      <c r="F849">
        <v>0</v>
      </c>
      <c r="G849" t="s">
        <v>7</v>
      </c>
      <c r="H849" t="s">
        <v>7</v>
      </c>
    </row>
    <row r="850" spans="1:8" x14ac:dyDescent="0.2">
      <c r="A850">
        <v>122339</v>
      </c>
      <c r="B850" t="s">
        <v>39</v>
      </c>
      <c r="C850" s="313">
        <v>45638</v>
      </c>
      <c r="D850">
        <v>0</v>
      </c>
      <c r="E850">
        <v>0</v>
      </c>
      <c r="F850">
        <v>0</v>
      </c>
      <c r="G850" t="s">
        <v>7</v>
      </c>
      <c r="H850" t="s">
        <v>7</v>
      </c>
    </row>
    <row r="851" spans="1:8" x14ac:dyDescent="0.2">
      <c r="A851">
        <v>122339</v>
      </c>
      <c r="B851" t="s">
        <v>39</v>
      </c>
      <c r="C851" s="313">
        <v>45639</v>
      </c>
      <c r="D851">
        <v>0</v>
      </c>
      <c r="E851">
        <v>0</v>
      </c>
      <c r="F851">
        <v>0</v>
      </c>
      <c r="G851" t="s">
        <v>7</v>
      </c>
      <c r="H851" t="s">
        <v>7</v>
      </c>
    </row>
    <row r="852" spans="1:8" x14ac:dyDescent="0.2">
      <c r="A852">
        <v>122339</v>
      </c>
      <c r="B852" t="s">
        <v>39</v>
      </c>
      <c r="C852" s="313">
        <v>45640</v>
      </c>
      <c r="D852">
        <v>0</v>
      </c>
      <c r="E852">
        <v>0</v>
      </c>
      <c r="F852">
        <v>0</v>
      </c>
      <c r="G852" t="s">
        <v>7</v>
      </c>
      <c r="H852" t="s">
        <v>7</v>
      </c>
    </row>
    <row r="853" spans="1:8" x14ac:dyDescent="0.2">
      <c r="A853">
        <v>122339</v>
      </c>
      <c r="B853" t="s">
        <v>39</v>
      </c>
      <c r="C853" s="313">
        <v>45641</v>
      </c>
      <c r="D853">
        <v>0</v>
      </c>
      <c r="E853">
        <v>0</v>
      </c>
      <c r="F853">
        <v>0</v>
      </c>
      <c r="G853" t="s">
        <v>7</v>
      </c>
      <c r="H853" t="s">
        <v>7</v>
      </c>
    </row>
    <row r="854" spans="1:8" x14ac:dyDescent="0.2">
      <c r="A854">
        <v>122339</v>
      </c>
      <c r="B854" t="s">
        <v>39</v>
      </c>
      <c r="C854" s="313">
        <v>45642</v>
      </c>
      <c r="D854">
        <v>0</v>
      </c>
      <c r="E854">
        <v>0</v>
      </c>
      <c r="F854">
        <v>0</v>
      </c>
      <c r="G854" t="s">
        <v>7</v>
      </c>
      <c r="H854" t="s">
        <v>7</v>
      </c>
    </row>
    <row r="855" spans="1:8" x14ac:dyDescent="0.2">
      <c r="A855">
        <v>122339</v>
      </c>
      <c r="B855" t="s">
        <v>39</v>
      </c>
      <c r="C855" s="313">
        <v>45643</v>
      </c>
      <c r="D855">
        <v>0</v>
      </c>
      <c r="E855">
        <v>0</v>
      </c>
      <c r="F855">
        <v>0</v>
      </c>
      <c r="G855" t="s">
        <v>7</v>
      </c>
      <c r="H855" t="s">
        <v>7</v>
      </c>
    </row>
    <row r="856" spans="1:8" x14ac:dyDescent="0.2">
      <c r="A856">
        <v>122339</v>
      </c>
      <c r="B856" t="s">
        <v>39</v>
      </c>
      <c r="C856" s="313">
        <v>45644</v>
      </c>
      <c r="D856">
        <v>0</v>
      </c>
      <c r="E856">
        <v>0</v>
      </c>
      <c r="F856">
        <v>0</v>
      </c>
      <c r="G856" t="s">
        <v>7</v>
      </c>
      <c r="H856" t="s">
        <v>7</v>
      </c>
    </row>
    <row r="857" spans="1:8" x14ac:dyDescent="0.2">
      <c r="A857">
        <v>122339</v>
      </c>
      <c r="B857" t="s">
        <v>39</v>
      </c>
      <c r="C857" s="313">
        <v>45645</v>
      </c>
      <c r="D857">
        <v>0</v>
      </c>
      <c r="E857">
        <v>0</v>
      </c>
      <c r="F857">
        <v>0</v>
      </c>
      <c r="G857" t="s">
        <v>7</v>
      </c>
      <c r="H857" t="s">
        <v>7</v>
      </c>
    </row>
    <row r="858" spans="1:8" x14ac:dyDescent="0.2">
      <c r="A858">
        <v>122339</v>
      </c>
      <c r="B858" t="s">
        <v>39</v>
      </c>
      <c r="C858" s="313">
        <v>45646</v>
      </c>
      <c r="D858">
        <v>0</v>
      </c>
      <c r="E858">
        <v>0</v>
      </c>
      <c r="F858">
        <v>0</v>
      </c>
      <c r="G858" t="s">
        <v>7</v>
      </c>
      <c r="H858" t="s">
        <v>7</v>
      </c>
    </row>
    <row r="859" spans="1:8" x14ac:dyDescent="0.2">
      <c r="A859">
        <v>122339</v>
      </c>
      <c r="B859" t="s">
        <v>39</v>
      </c>
      <c r="C859" s="313">
        <v>45647</v>
      </c>
      <c r="D859">
        <v>0</v>
      </c>
      <c r="E859">
        <v>0</v>
      </c>
      <c r="F859">
        <v>0</v>
      </c>
      <c r="G859" t="s">
        <v>7</v>
      </c>
      <c r="H859" t="s">
        <v>7</v>
      </c>
    </row>
    <row r="860" spans="1:8" x14ac:dyDescent="0.2">
      <c r="A860">
        <v>122339</v>
      </c>
      <c r="B860" t="s">
        <v>39</v>
      </c>
      <c r="C860" s="313">
        <v>45648</v>
      </c>
      <c r="D860">
        <v>0</v>
      </c>
      <c r="E860">
        <v>0</v>
      </c>
      <c r="F860">
        <v>0</v>
      </c>
      <c r="G860" t="s">
        <v>7</v>
      </c>
      <c r="H860" t="s">
        <v>7</v>
      </c>
    </row>
    <row r="861" spans="1:8" x14ac:dyDescent="0.2">
      <c r="A861">
        <v>122339</v>
      </c>
      <c r="B861" t="s">
        <v>39</v>
      </c>
      <c r="C861" s="313">
        <v>45649</v>
      </c>
      <c r="D861">
        <v>0</v>
      </c>
      <c r="E861">
        <v>0</v>
      </c>
      <c r="F861">
        <v>0</v>
      </c>
      <c r="G861" t="s">
        <v>7</v>
      </c>
      <c r="H861" t="s">
        <v>7</v>
      </c>
    </row>
    <row r="862" spans="1:8" x14ac:dyDescent="0.2">
      <c r="A862">
        <v>122339</v>
      </c>
      <c r="B862" t="s">
        <v>39</v>
      </c>
      <c r="C862" s="313">
        <v>45650</v>
      </c>
      <c r="D862">
        <v>0</v>
      </c>
      <c r="E862">
        <v>0</v>
      </c>
      <c r="F862">
        <v>0</v>
      </c>
      <c r="G862" t="s">
        <v>7</v>
      </c>
      <c r="H862" t="s">
        <v>7</v>
      </c>
    </row>
    <row r="863" spans="1:8" x14ac:dyDescent="0.2">
      <c r="A863">
        <v>122339</v>
      </c>
      <c r="B863" t="s">
        <v>39</v>
      </c>
      <c r="C863" s="313">
        <v>45651</v>
      </c>
      <c r="D863">
        <v>0</v>
      </c>
      <c r="E863">
        <v>0</v>
      </c>
      <c r="F863">
        <v>0</v>
      </c>
      <c r="G863" t="s">
        <v>7</v>
      </c>
      <c r="H863" t="s">
        <v>7</v>
      </c>
    </row>
    <row r="864" spans="1:8" x14ac:dyDescent="0.2">
      <c r="A864">
        <v>122339</v>
      </c>
      <c r="B864" t="s">
        <v>39</v>
      </c>
      <c r="C864" s="313">
        <v>45652</v>
      </c>
      <c r="D864">
        <v>0</v>
      </c>
      <c r="E864">
        <v>0</v>
      </c>
      <c r="F864">
        <v>0</v>
      </c>
      <c r="G864" t="s">
        <v>7</v>
      </c>
      <c r="H864" t="s">
        <v>7</v>
      </c>
    </row>
    <row r="865" spans="1:8" x14ac:dyDescent="0.2">
      <c r="A865">
        <v>122339</v>
      </c>
      <c r="B865" t="s">
        <v>39</v>
      </c>
      <c r="C865" s="313">
        <v>45653</v>
      </c>
      <c r="D865">
        <v>0</v>
      </c>
      <c r="E865">
        <v>0</v>
      </c>
      <c r="F865">
        <v>0</v>
      </c>
      <c r="G865" t="s">
        <v>7</v>
      </c>
      <c r="H865" t="s">
        <v>7</v>
      </c>
    </row>
    <row r="866" spans="1:8" x14ac:dyDescent="0.2">
      <c r="A866">
        <v>122339</v>
      </c>
      <c r="B866" t="s">
        <v>39</v>
      </c>
      <c r="C866" s="313">
        <v>45654</v>
      </c>
      <c r="D866">
        <v>0</v>
      </c>
      <c r="E866">
        <v>0</v>
      </c>
      <c r="F866">
        <v>0</v>
      </c>
      <c r="G866" t="s">
        <v>7</v>
      </c>
      <c r="H866" t="s">
        <v>7</v>
      </c>
    </row>
    <row r="867" spans="1:8" x14ac:dyDescent="0.2">
      <c r="A867">
        <v>122339</v>
      </c>
      <c r="B867" t="s">
        <v>39</v>
      </c>
      <c r="C867" s="313">
        <v>45655</v>
      </c>
      <c r="D867">
        <v>0</v>
      </c>
      <c r="E867">
        <v>0</v>
      </c>
      <c r="F867">
        <v>0</v>
      </c>
      <c r="G867" t="s">
        <v>7</v>
      </c>
      <c r="H867" t="s">
        <v>7</v>
      </c>
    </row>
    <row r="868" spans="1:8" x14ac:dyDescent="0.2">
      <c r="A868">
        <v>122339</v>
      </c>
      <c r="B868" t="s">
        <v>39</v>
      </c>
      <c r="C868" s="313">
        <v>45656</v>
      </c>
      <c r="D868">
        <v>0</v>
      </c>
      <c r="E868">
        <v>0</v>
      </c>
      <c r="F868">
        <v>0</v>
      </c>
      <c r="G868" t="s">
        <v>7</v>
      </c>
      <c r="H868" t="s">
        <v>7</v>
      </c>
    </row>
    <row r="869" spans="1:8" x14ac:dyDescent="0.2">
      <c r="A869">
        <v>122339</v>
      </c>
      <c r="B869" t="s">
        <v>39</v>
      </c>
      <c r="C869" s="313">
        <v>45657</v>
      </c>
      <c r="D869">
        <v>0</v>
      </c>
      <c r="E869">
        <v>0</v>
      </c>
      <c r="F869">
        <v>0</v>
      </c>
      <c r="G869" t="s">
        <v>7</v>
      </c>
      <c r="H869" t="s">
        <v>7</v>
      </c>
    </row>
    <row r="870" spans="1:8" x14ac:dyDescent="0.2">
      <c r="A870">
        <v>125630</v>
      </c>
      <c r="B870" t="s">
        <v>146</v>
      </c>
      <c r="C870" s="313">
        <v>45627</v>
      </c>
      <c r="D870">
        <v>0</v>
      </c>
      <c r="E870">
        <v>0</v>
      </c>
      <c r="F870">
        <v>0</v>
      </c>
      <c r="G870" t="s">
        <v>7</v>
      </c>
      <c r="H870" t="s">
        <v>7</v>
      </c>
    </row>
    <row r="871" spans="1:8" x14ac:dyDescent="0.2">
      <c r="A871">
        <v>125630</v>
      </c>
      <c r="B871" t="s">
        <v>146</v>
      </c>
      <c r="C871" s="313">
        <v>45628</v>
      </c>
      <c r="D871">
        <v>0</v>
      </c>
      <c r="E871">
        <v>0</v>
      </c>
      <c r="F871">
        <v>0</v>
      </c>
      <c r="G871" t="s">
        <v>7</v>
      </c>
      <c r="H871" t="s">
        <v>7</v>
      </c>
    </row>
    <row r="872" spans="1:8" x14ac:dyDescent="0.2">
      <c r="A872">
        <v>125630</v>
      </c>
      <c r="B872" t="s">
        <v>146</v>
      </c>
      <c r="C872" s="313">
        <v>45629</v>
      </c>
      <c r="D872">
        <v>0</v>
      </c>
      <c r="E872">
        <v>0</v>
      </c>
      <c r="F872">
        <v>0</v>
      </c>
      <c r="G872" t="s">
        <v>7</v>
      </c>
      <c r="H872" t="s">
        <v>7</v>
      </c>
    </row>
    <row r="873" spans="1:8" x14ac:dyDescent="0.2">
      <c r="A873">
        <v>125630</v>
      </c>
      <c r="B873" t="s">
        <v>146</v>
      </c>
      <c r="C873" s="313">
        <v>45630</v>
      </c>
      <c r="D873">
        <v>0</v>
      </c>
      <c r="E873">
        <v>0</v>
      </c>
      <c r="F873">
        <v>0</v>
      </c>
      <c r="G873" t="s">
        <v>7</v>
      </c>
      <c r="H873" t="s">
        <v>7</v>
      </c>
    </row>
    <row r="874" spans="1:8" x14ac:dyDescent="0.2">
      <c r="A874">
        <v>125630</v>
      </c>
      <c r="B874" t="s">
        <v>146</v>
      </c>
      <c r="C874" s="313">
        <v>45631</v>
      </c>
      <c r="D874">
        <v>0</v>
      </c>
      <c r="E874">
        <v>0</v>
      </c>
      <c r="F874">
        <v>0</v>
      </c>
      <c r="G874" t="s">
        <v>7</v>
      </c>
      <c r="H874" t="s">
        <v>7</v>
      </c>
    </row>
    <row r="875" spans="1:8" x14ac:dyDescent="0.2">
      <c r="A875">
        <v>125630</v>
      </c>
      <c r="B875" t="s">
        <v>146</v>
      </c>
      <c r="C875" s="313">
        <v>45632</v>
      </c>
      <c r="D875">
        <v>0</v>
      </c>
      <c r="E875">
        <v>0</v>
      </c>
      <c r="F875">
        <v>0</v>
      </c>
      <c r="G875" t="s">
        <v>7</v>
      </c>
      <c r="H875" t="s">
        <v>7</v>
      </c>
    </row>
    <row r="876" spans="1:8" x14ac:dyDescent="0.2">
      <c r="A876">
        <v>125630</v>
      </c>
      <c r="B876" t="s">
        <v>146</v>
      </c>
      <c r="C876" s="313">
        <v>45633</v>
      </c>
      <c r="D876">
        <v>0</v>
      </c>
      <c r="E876">
        <v>0</v>
      </c>
      <c r="F876">
        <v>0</v>
      </c>
      <c r="G876" t="s">
        <v>7</v>
      </c>
      <c r="H876" t="s">
        <v>7</v>
      </c>
    </row>
    <row r="877" spans="1:8" x14ac:dyDescent="0.2">
      <c r="A877">
        <v>125630</v>
      </c>
      <c r="B877" t="s">
        <v>146</v>
      </c>
      <c r="C877" s="313">
        <v>45634</v>
      </c>
      <c r="D877">
        <v>0</v>
      </c>
      <c r="E877">
        <v>0</v>
      </c>
      <c r="F877">
        <v>0</v>
      </c>
      <c r="G877" t="s">
        <v>7</v>
      </c>
      <c r="H877" t="s">
        <v>7</v>
      </c>
    </row>
    <row r="878" spans="1:8" x14ac:dyDescent="0.2">
      <c r="A878">
        <v>125630</v>
      </c>
      <c r="B878" t="s">
        <v>146</v>
      </c>
      <c r="C878" s="313">
        <v>45635</v>
      </c>
      <c r="D878">
        <v>0</v>
      </c>
      <c r="E878">
        <v>0</v>
      </c>
      <c r="F878">
        <v>0</v>
      </c>
      <c r="G878" t="s">
        <v>7</v>
      </c>
      <c r="H878" t="s">
        <v>7</v>
      </c>
    </row>
    <row r="879" spans="1:8" x14ac:dyDescent="0.2">
      <c r="A879">
        <v>125630</v>
      </c>
      <c r="B879" t="s">
        <v>146</v>
      </c>
      <c r="C879" s="313">
        <v>45636</v>
      </c>
      <c r="D879">
        <v>0</v>
      </c>
      <c r="E879">
        <v>0</v>
      </c>
      <c r="F879">
        <v>0</v>
      </c>
      <c r="G879" t="s">
        <v>7</v>
      </c>
      <c r="H879" t="s">
        <v>7</v>
      </c>
    </row>
    <row r="880" spans="1:8" x14ac:dyDescent="0.2">
      <c r="A880">
        <v>125630</v>
      </c>
      <c r="B880" t="s">
        <v>146</v>
      </c>
      <c r="C880" s="313">
        <v>45637</v>
      </c>
      <c r="D880">
        <v>0</v>
      </c>
      <c r="E880">
        <v>0</v>
      </c>
      <c r="F880">
        <v>0</v>
      </c>
      <c r="G880" t="s">
        <v>7</v>
      </c>
      <c r="H880" t="s">
        <v>7</v>
      </c>
    </row>
    <row r="881" spans="1:8" x14ac:dyDescent="0.2">
      <c r="A881">
        <v>125630</v>
      </c>
      <c r="B881" t="s">
        <v>146</v>
      </c>
      <c r="C881" s="313">
        <v>45638</v>
      </c>
      <c r="D881">
        <v>0</v>
      </c>
      <c r="E881">
        <v>0</v>
      </c>
      <c r="F881">
        <v>0</v>
      </c>
      <c r="G881" t="s">
        <v>7</v>
      </c>
      <c r="H881" t="s">
        <v>7</v>
      </c>
    </row>
    <row r="882" spans="1:8" x14ac:dyDescent="0.2">
      <c r="A882">
        <v>125630</v>
      </c>
      <c r="B882" t="s">
        <v>146</v>
      </c>
      <c r="C882" s="313">
        <v>45639</v>
      </c>
      <c r="D882">
        <v>0</v>
      </c>
      <c r="E882">
        <v>0</v>
      </c>
      <c r="F882">
        <v>0</v>
      </c>
      <c r="G882" t="s">
        <v>7</v>
      </c>
      <c r="H882" t="s">
        <v>7</v>
      </c>
    </row>
    <row r="883" spans="1:8" x14ac:dyDescent="0.2">
      <c r="A883">
        <v>125630</v>
      </c>
      <c r="B883" t="s">
        <v>146</v>
      </c>
      <c r="C883" s="313">
        <v>45640</v>
      </c>
      <c r="D883">
        <v>0</v>
      </c>
      <c r="E883">
        <v>0</v>
      </c>
      <c r="F883">
        <v>0</v>
      </c>
      <c r="G883" t="s">
        <v>7</v>
      </c>
      <c r="H883" t="s">
        <v>7</v>
      </c>
    </row>
    <row r="884" spans="1:8" x14ac:dyDescent="0.2">
      <c r="A884">
        <v>125630</v>
      </c>
      <c r="B884" t="s">
        <v>146</v>
      </c>
      <c r="C884" s="313">
        <v>45641</v>
      </c>
      <c r="D884">
        <v>0</v>
      </c>
      <c r="E884">
        <v>0</v>
      </c>
      <c r="F884">
        <v>0</v>
      </c>
      <c r="G884" t="s">
        <v>7</v>
      </c>
      <c r="H884" t="s">
        <v>7</v>
      </c>
    </row>
    <row r="885" spans="1:8" x14ac:dyDescent="0.2">
      <c r="A885">
        <v>125630</v>
      </c>
      <c r="B885" t="s">
        <v>146</v>
      </c>
      <c r="C885" s="313">
        <v>45642</v>
      </c>
      <c r="D885">
        <v>0</v>
      </c>
      <c r="E885">
        <v>0</v>
      </c>
      <c r="F885">
        <v>0</v>
      </c>
      <c r="G885" t="s">
        <v>7</v>
      </c>
      <c r="H885" t="s">
        <v>7</v>
      </c>
    </row>
    <row r="886" spans="1:8" x14ac:dyDescent="0.2">
      <c r="A886">
        <v>125630</v>
      </c>
      <c r="B886" t="s">
        <v>146</v>
      </c>
      <c r="C886" s="313">
        <v>45643</v>
      </c>
      <c r="D886">
        <v>0</v>
      </c>
      <c r="E886">
        <v>0</v>
      </c>
      <c r="F886">
        <v>0</v>
      </c>
      <c r="G886" t="s">
        <v>7</v>
      </c>
      <c r="H886" t="s">
        <v>7</v>
      </c>
    </row>
    <row r="887" spans="1:8" x14ac:dyDescent="0.2">
      <c r="A887">
        <v>125630</v>
      </c>
      <c r="B887" t="s">
        <v>146</v>
      </c>
      <c r="C887" s="313">
        <v>45644</v>
      </c>
      <c r="D887">
        <v>0</v>
      </c>
      <c r="E887">
        <v>0</v>
      </c>
      <c r="F887">
        <v>0</v>
      </c>
      <c r="G887" t="s">
        <v>7</v>
      </c>
      <c r="H887" t="s">
        <v>7</v>
      </c>
    </row>
    <row r="888" spans="1:8" x14ac:dyDescent="0.2">
      <c r="A888">
        <v>125630</v>
      </c>
      <c r="B888" t="s">
        <v>146</v>
      </c>
      <c r="C888" s="313">
        <v>45645</v>
      </c>
      <c r="D888">
        <v>0</v>
      </c>
      <c r="E888">
        <v>0</v>
      </c>
      <c r="F888">
        <v>0</v>
      </c>
      <c r="G888" t="s">
        <v>7</v>
      </c>
      <c r="H888" t="s">
        <v>7</v>
      </c>
    </row>
    <row r="889" spans="1:8" x14ac:dyDescent="0.2">
      <c r="A889">
        <v>125630</v>
      </c>
      <c r="B889" t="s">
        <v>146</v>
      </c>
      <c r="C889" s="313">
        <v>45646</v>
      </c>
      <c r="D889">
        <v>0</v>
      </c>
      <c r="E889">
        <v>0</v>
      </c>
      <c r="F889">
        <v>0</v>
      </c>
      <c r="G889" t="s">
        <v>7</v>
      </c>
      <c r="H889" t="s">
        <v>7</v>
      </c>
    </row>
    <row r="890" spans="1:8" x14ac:dyDescent="0.2">
      <c r="A890">
        <v>125630</v>
      </c>
      <c r="B890" t="s">
        <v>146</v>
      </c>
      <c r="C890" s="313">
        <v>45647</v>
      </c>
      <c r="D890">
        <v>0</v>
      </c>
      <c r="E890">
        <v>0</v>
      </c>
      <c r="F890">
        <v>0</v>
      </c>
      <c r="G890" t="s">
        <v>7</v>
      </c>
      <c r="H890" t="s">
        <v>7</v>
      </c>
    </row>
    <row r="891" spans="1:8" x14ac:dyDescent="0.2">
      <c r="A891">
        <v>125630</v>
      </c>
      <c r="B891" t="s">
        <v>146</v>
      </c>
      <c r="C891" s="313">
        <v>45648</v>
      </c>
      <c r="D891">
        <v>0</v>
      </c>
      <c r="E891">
        <v>0</v>
      </c>
      <c r="F891">
        <v>0</v>
      </c>
      <c r="G891" t="s">
        <v>7</v>
      </c>
      <c r="H891" t="s">
        <v>7</v>
      </c>
    </row>
    <row r="892" spans="1:8" x14ac:dyDescent="0.2">
      <c r="A892">
        <v>125630</v>
      </c>
      <c r="B892" t="s">
        <v>146</v>
      </c>
      <c r="C892" s="313">
        <v>45649</v>
      </c>
      <c r="D892">
        <v>0</v>
      </c>
      <c r="E892">
        <v>0</v>
      </c>
      <c r="F892">
        <v>0</v>
      </c>
      <c r="G892" t="s">
        <v>7</v>
      </c>
      <c r="H892" t="s">
        <v>7</v>
      </c>
    </row>
    <row r="893" spans="1:8" x14ac:dyDescent="0.2">
      <c r="A893">
        <v>125630</v>
      </c>
      <c r="B893" t="s">
        <v>146</v>
      </c>
      <c r="C893" s="313">
        <v>45650</v>
      </c>
      <c r="D893">
        <v>0</v>
      </c>
      <c r="E893">
        <v>0</v>
      </c>
      <c r="F893">
        <v>0</v>
      </c>
      <c r="G893" t="s">
        <v>7</v>
      </c>
      <c r="H893" t="s">
        <v>7</v>
      </c>
    </row>
    <row r="894" spans="1:8" x14ac:dyDescent="0.2">
      <c r="A894">
        <v>125630</v>
      </c>
      <c r="B894" t="s">
        <v>146</v>
      </c>
      <c r="C894" s="313">
        <v>45651</v>
      </c>
      <c r="D894">
        <v>0</v>
      </c>
      <c r="E894">
        <v>0</v>
      </c>
      <c r="F894">
        <v>0</v>
      </c>
      <c r="G894" t="s">
        <v>7</v>
      </c>
      <c r="H894" t="s">
        <v>7</v>
      </c>
    </row>
    <row r="895" spans="1:8" x14ac:dyDescent="0.2">
      <c r="A895">
        <v>125630</v>
      </c>
      <c r="B895" t="s">
        <v>146</v>
      </c>
      <c r="C895" s="313">
        <v>45652</v>
      </c>
      <c r="D895">
        <v>0</v>
      </c>
      <c r="E895">
        <v>0</v>
      </c>
      <c r="F895">
        <v>0</v>
      </c>
      <c r="G895" t="s">
        <v>7</v>
      </c>
      <c r="H895" t="s">
        <v>7</v>
      </c>
    </row>
    <row r="896" spans="1:8" x14ac:dyDescent="0.2">
      <c r="A896">
        <v>125630</v>
      </c>
      <c r="B896" t="s">
        <v>146</v>
      </c>
      <c r="C896" s="313">
        <v>45653</v>
      </c>
      <c r="D896">
        <v>0</v>
      </c>
      <c r="E896">
        <v>0</v>
      </c>
      <c r="F896">
        <v>0</v>
      </c>
      <c r="G896" t="s">
        <v>7</v>
      </c>
      <c r="H896" t="s">
        <v>7</v>
      </c>
    </row>
    <row r="897" spans="1:8" x14ac:dyDescent="0.2">
      <c r="A897">
        <v>125630</v>
      </c>
      <c r="B897" t="s">
        <v>146</v>
      </c>
      <c r="C897" s="313">
        <v>45654</v>
      </c>
      <c r="D897">
        <v>0</v>
      </c>
      <c r="E897">
        <v>0</v>
      </c>
      <c r="F897">
        <v>0</v>
      </c>
      <c r="G897" t="s">
        <v>7</v>
      </c>
      <c r="H897" t="s">
        <v>7</v>
      </c>
    </row>
    <row r="898" spans="1:8" x14ac:dyDescent="0.2">
      <c r="A898">
        <v>125630</v>
      </c>
      <c r="B898" t="s">
        <v>146</v>
      </c>
      <c r="C898" s="313">
        <v>45655</v>
      </c>
      <c r="D898">
        <v>0</v>
      </c>
      <c r="E898">
        <v>0</v>
      </c>
      <c r="F898">
        <v>0</v>
      </c>
      <c r="G898" t="s">
        <v>7</v>
      </c>
      <c r="H898" t="s">
        <v>7</v>
      </c>
    </row>
    <row r="899" spans="1:8" x14ac:dyDescent="0.2">
      <c r="A899">
        <v>125630</v>
      </c>
      <c r="B899" t="s">
        <v>146</v>
      </c>
      <c r="C899" s="313">
        <v>45656</v>
      </c>
      <c r="D899">
        <v>0</v>
      </c>
      <c r="E899">
        <v>0</v>
      </c>
      <c r="F899">
        <v>0</v>
      </c>
      <c r="G899" t="s">
        <v>7</v>
      </c>
      <c r="H899" t="s">
        <v>7</v>
      </c>
    </row>
    <row r="900" spans="1:8" x14ac:dyDescent="0.2">
      <c r="A900">
        <v>125630</v>
      </c>
      <c r="B900" t="s">
        <v>146</v>
      </c>
      <c r="C900" s="313">
        <v>45657</v>
      </c>
      <c r="D900">
        <v>0</v>
      </c>
      <c r="E900">
        <v>0</v>
      </c>
      <c r="F900">
        <v>0</v>
      </c>
      <c r="G900" t="s">
        <v>7</v>
      </c>
      <c r="H900" t="s">
        <v>7</v>
      </c>
    </row>
    <row r="901" spans="1:8" x14ac:dyDescent="0.2">
      <c r="A901">
        <v>125642</v>
      </c>
      <c r="B901" t="s">
        <v>147</v>
      </c>
      <c r="C901" s="313">
        <v>45627</v>
      </c>
      <c r="D901">
        <v>0</v>
      </c>
      <c r="E901">
        <v>0</v>
      </c>
      <c r="F901">
        <v>0</v>
      </c>
      <c r="G901" t="s">
        <v>7</v>
      </c>
      <c r="H901" t="s">
        <v>7</v>
      </c>
    </row>
    <row r="902" spans="1:8" x14ac:dyDescent="0.2">
      <c r="A902">
        <v>125642</v>
      </c>
      <c r="B902" t="s">
        <v>147</v>
      </c>
      <c r="C902" s="313">
        <v>45628</v>
      </c>
      <c r="D902">
        <v>0</v>
      </c>
      <c r="E902">
        <v>0</v>
      </c>
      <c r="F902">
        <v>0</v>
      </c>
      <c r="G902" t="s">
        <v>7</v>
      </c>
      <c r="H902" t="s">
        <v>7</v>
      </c>
    </row>
    <row r="903" spans="1:8" x14ac:dyDescent="0.2">
      <c r="A903">
        <v>125642</v>
      </c>
      <c r="B903" t="s">
        <v>147</v>
      </c>
      <c r="C903" s="313">
        <v>45629</v>
      </c>
      <c r="D903">
        <v>0</v>
      </c>
      <c r="E903">
        <v>0</v>
      </c>
      <c r="F903">
        <v>0</v>
      </c>
      <c r="G903" t="s">
        <v>7</v>
      </c>
      <c r="H903" t="s">
        <v>7</v>
      </c>
    </row>
    <row r="904" spans="1:8" x14ac:dyDescent="0.2">
      <c r="A904">
        <v>125642</v>
      </c>
      <c r="B904" t="s">
        <v>147</v>
      </c>
      <c r="C904" s="313">
        <v>45630</v>
      </c>
      <c r="D904">
        <v>0</v>
      </c>
      <c r="E904">
        <v>0</v>
      </c>
      <c r="F904">
        <v>0</v>
      </c>
      <c r="G904" t="s">
        <v>7</v>
      </c>
      <c r="H904" t="s">
        <v>7</v>
      </c>
    </row>
    <row r="905" spans="1:8" x14ac:dyDescent="0.2">
      <c r="A905">
        <v>125642</v>
      </c>
      <c r="B905" t="s">
        <v>147</v>
      </c>
      <c r="C905" s="313">
        <v>45631</v>
      </c>
      <c r="D905">
        <v>0</v>
      </c>
      <c r="E905">
        <v>0</v>
      </c>
      <c r="F905">
        <v>0</v>
      </c>
      <c r="G905" t="s">
        <v>7</v>
      </c>
      <c r="H905" t="s">
        <v>7</v>
      </c>
    </row>
    <row r="906" spans="1:8" x14ac:dyDescent="0.2">
      <c r="A906">
        <v>125642</v>
      </c>
      <c r="B906" t="s">
        <v>147</v>
      </c>
      <c r="C906" s="313">
        <v>45632</v>
      </c>
      <c r="D906">
        <v>0</v>
      </c>
      <c r="E906">
        <v>0</v>
      </c>
      <c r="F906">
        <v>0</v>
      </c>
      <c r="G906" t="s">
        <v>7</v>
      </c>
      <c r="H906" t="s">
        <v>7</v>
      </c>
    </row>
    <row r="907" spans="1:8" x14ac:dyDescent="0.2">
      <c r="A907">
        <v>125642</v>
      </c>
      <c r="B907" t="s">
        <v>147</v>
      </c>
      <c r="C907" s="313">
        <v>45633</v>
      </c>
      <c r="D907">
        <v>0</v>
      </c>
      <c r="E907">
        <v>0</v>
      </c>
      <c r="F907">
        <v>0</v>
      </c>
      <c r="G907" t="s">
        <v>7</v>
      </c>
      <c r="H907" t="s">
        <v>7</v>
      </c>
    </row>
    <row r="908" spans="1:8" x14ac:dyDescent="0.2">
      <c r="A908">
        <v>125642</v>
      </c>
      <c r="B908" t="s">
        <v>147</v>
      </c>
      <c r="C908" s="313">
        <v>45634</v>
      </c>
      <c r="D908">
        <v>0</v>
      </c>
      <c r="E908">
        <v>0</v>
      </c>
      <c r="F908">
        <v>0</v>
      </c>
      <c r="G908" t="s">
        <v>7</v>
      </c>
      <c r="H908" t="s">
        <v>7</v>
      </c>
    </row>
    <row r="909" spans="1:8" x14ac:dyDescent="0.2">
      <c r="A909">
        <v>125642</v>
      </c>
      <c r="B909" t="s">
        <v>147</v>
      </c>
      <c r="C909" s="313">
        <v>45635</v>
      </c>
      <c r="D909">
        <v>0</v>
      </c>
      <c r="E909">
        <v>0</v>
      </c>
      <c r="F909">
        <v>0</v>
      </c>
      <c r="G909" t="s">
        <v>7</v>
      </c>
      <c r="H909" t="s">
        <v>7</v>
      </c>
    </row>
    <row r="910" spans="1:8" x14ac:dyDescent="0.2">
      <c r="A910">
        <v>125642</v>
      </c>
      <c r="B910" t="s">
        <v>147</v>
      </c>
      <c r="C910" s="313">
        <v>45636</v>
      </c>
      <c r="D910">
        <v>0</v>
      </c>
      <c r="E910">
        <v>0</v>
      </c>
      <c r="F910">
        <v>0</v>
      </c>
      <c r="G910" t="s">
        <v>7</v>
      </c>
      <c r="H910" t="s">
        <v>7</v>
      </c>
    </row>
    <row r="911" spans="1:8" x14ac:dyDescent="0.2">
      <c r="A911">
        <v>125642</v>
      </c>
      <c r="B911" t="s">
        <v>147</v>
      </c>
      <c r="C911" s="313">
        <v>45637</v>
      </c>
      <c r="D911">
        <v>0</v>
      </c>
      <c r="E911">
        <v>0</v>
      </c>
      <c r="F911">
        <v>0</v>
      </c>
      <c r="G911" t="s">
        <v>7</v>
      </c>
      <c r="H911" t="s">
        <v>7</v>
      </c>
    </row>
    <row r="912" spans="1:8" x14ac:dyDescent="0.2">
      <c r="A912">
        <v>125642</v>
      </c>
      <c r="B912" t="s">
        <v>147</v>
      </c>
      <c r="C912" s="313">
        <v>45638</v>
      </c>
      <c r="D912">
        <v>0</v>
      </c>
      <c r="E912">
        <v>0</v>
      </c>
      <c r="F912">
        <v>0</v>
      </c>
      <c r="G912" t="s">
        <v>7</v>
      </c>
      <c r="H912" t="s">
        <v>7</v>
      </c>
    </row>
    <row r="913" spans="1:8" x14ac:dyDescent="0.2">
      <c r="A913">
        <v>125642</v>
      </c>
      <c r="B913" t="s">
        <v>147</v>
      </c>
      <c r="C913" s="313">
        <v>45639</v>
      </c>
      <c r="D913">
        <v>0</v>
      </c>
      <c r="E913">
        <v>0</v>
      </c>
      <c r="F913">
        <v>0</v>
      </c>
      <c r="G913" t="s">
        <v>7</v>
      </c>
      <c r="H913" t="s">
        <v>7</v>
      </c>
    </row>
    <row r="914" spans="1:8" x14ac:dyDescent="0.2">
      <c r="A914">
        <v>125642</v>
      </c>
      <c r="B914" t="s">
        <v>147</v>
      </c>
      <c r="C914" s="313">
        <v>45640</v>
      </c>
      <c r="D914">
        <v>0</v>
      </c>
      <c r="E914">
        <v>0</v>
      </c>
      <c r="F914">
        <v>0</v>
      </c>
      <c r="G914" t="s">
        <v>7</v>
      </c>
      <c r="H914" t="s">
        <v>7</v>
      </c>
    </row>
    <row r="915" spans="1:8" x14ac:dyDescent="0.2">
      <c r="A915">
        <v>125642</v>
      </c>
      <c r="B915" t="s">
        <v>147</v>
      </c>
      <c r="C915" s="313">
        <v>45641</v>
      </c>
      <c r="D915">
        <v>0</v>
      </c>
      <c r="E915">
        <v>0</v>
      </c>
      <c r="F915">
        <v>0</v>
      </c>
      <c r="G915" t="s">
        <v>7</v>
      </c>
      <c r="H915" t="s">
        <v>7</v>
      </c>
    </row>
    <row r="916" spans="1:8" x14ac:dyDescent="0.2">
      <c r="A916">
        <v>125642</v>
      </c>
      <c r="B916" t="s">
        <v>147</v>
      </c>
      <c r="C916" s="313">
        <v>45642</v>
      </c>
      <c r="D916">
        <v>0</v>
      </c>
      <c r="E916">
        <v>0</v>
      </c>
      <c r="F916">
        <v>0</v>
      </c>
      <c r="G916" t="s">
        <v>7</v>
      </c>
      <c r="H916" t="s">
        <v>7</v>
      </c>
    </row>
    <row r="917" spans="1:8" x14ac:dyDescent="0.2">
      <c r="A917">
        <v>125642</v>
      </c>
      <c r="B917" t="s">
        <v>147</v>
      </c>
      <c r="C917" s="313">
        <v>45643</v>
      </c>
      <c r="D917">
        <v>0</v>
      </c>
      <c r="E917">
        <v>0</v>
      </c>
      <c r="F917">
        <v>0</v>
      </c>
      <c r="G917" t="s">
        <v>7</v>
      </c>
      <c r="H917" t="s">
        <v>7</v>
      </c>
    </row>
    <row r="918" spans="1:8" x14ac:dyDescent="0.2">
      <c r="A918">
        <v>125642</v>
      </c>
      <c r="B918" t="s">
        <v>147</v>
      </c>
      <c r="C918" s="313">
        <v>45644</v>
      </c>
      <c r="D918">
        <v>0</v>
      </c>
      <c r="E918">
        <v>0</v>
      </c>
      <c r="F918">
        <v>0</v>
      </c>
      <c r="G918" t="s">
        <v>7</v>
      </c>
      <c r="H918" t="s">
        <v>7</v>
      </c>
    </row>
    <row r="919" spans="1:8" x14ac:dyDescent="0.2">
      <c r="A919">
        <v>125642</v>
      </c>
      <c r="B919" t="s">
        <v>147</v>
      </c>
      <c r="C919" s="313">
        <v>45645</v>
      </c>
      <c r="D919">
        <v>0</v>
      </c>
      <c r="E919">
        <v>0</v>
      </c>
      <c r="F919">
        <v>0</v>
      </c>
      <c r="G919" t="s">
        <v>7</v>
      </c>
      <c r="H919" t="s">
        <v>7</v>
      </c>
    </row>
    <row r="920" spans="1:8" x14ac:dyDescent="0.2">
      <c r="A920">
        <v>125642</v>
      </c>
      <c r="B920" t="s">
        <v>147</v>
      </c>
      <c r="C920" s="313">
        <v>45646</v>
      </c>
      <c r="D920">
        <v>0</v>
      </c>
      <c r="E920">
        <v>0</v>
      </c>
      <c r="F920">
        <v>0</v>
      </c>
      <c r="G920" t="s">
        <v>7</v>
      </c>
      <c r="H920" t="s">
        <v>7</v>
      </c>
    </row>
    <row r="921" spans="1:8" x14ac:dyDescent="0.2">
      <c r="A921">
        <v>125642</v>
      </c>
      <c r="B921" t="s">
        <v>147</v>
      </c>
      <c r="C921" s="313">
        <v>45647</v>
      </c>
      <c r="D921">
        <v>0</v>
      </c>
      <c r="E921">
        <v>0</v>
      </c>
      <c r="F921">
        <v>0</v>
      </c>
      <c r="G921" t="s">
        <v>7</v>
      </c>
      <c r="H921" t="s">
        <v>7</v>
      </c>
    </row>
    <row r="922" spans="1:8" x14ac:dyDescent="0.2">
      <c r="A922">
        <v>125642</v>
      </c>
      <c r="B922" t="s">
        <v>147</v>
      </c>
      <c r="C922" s="313">
        <v>45648</v>
      </c>
      <c r="D922">
        <v>0</v>
      </c>
      <c r="E922">
        <v>0</v>
      </c>
      <c r="F922">
        <v>0</v>
      </c>
      <c r="G922" t="s">
        <v>7</v>
      </c>
      <c r="H922" t="s">
        <v>7</v>
      </c>
    </row>
    <row r="923" spans="1:8" x14ac:dyDescent="0.2">
      <c r="A923">
        <v>125642</v>
      </c>
      <c r="B923" t="s">
        <v>147</v>
      </c>
      <c r="C923" s="313">
        <v>45649</v>
      </c>
      <c r="D923">
        <v>0</v>
      </c>
      <c r="E923">
        <v>0</v>
      </c>
      <c r="F923">
        <v>0</v>
      </c>
      <c r="G923" t="s">
        <v>7</v>
      </c>
      <c r="H923" t="s">
        <v>7</v>
      </c>
    </row>
    <row r="924" spans="1:8" x14ac:dyDescent="0.2">
      <c r="A924">
        <v>125642</v>
      </c>
      <c r="B924" t="s">
        <v>147</v>
      </c>
      <c r="C924" s="313">
        <v>45650</v>
      </c>
      <c r="D924">
        <v>0</v>
      </c>
      <c r="E924">
        <v>0</v>
      </c>
      <c r="F924">
        <v>0</v>
      </c>
      <c r="G924" t="s">
        <v>7</v>
      </c>
      <c r="H924" t="s">
        <v>7</v>
      </c>
    </row>
    <row r="925" spans="1:8" x14ac:dyDescent="0.2">
      <c r="A925">
        <v>125642</v>
      </c>
      <c r="B925" t="s">
        <v>147</v>
      </c>
      <c r="C925" s="313">
        <v>45651</v>
      </c>
      <c r="D925">
        <v>0</v>
      </c>
      <c r="E925">
        <v>0</v>
      </c>
      <c r="F925">
        <v>0</v>
      </c>
      <c r="G925" t="s">
        <v>7</v>
      </c>
      <c r="H925" t="s">
        <v>7</v>
      </c>
    </row>
    <row r="926" spans="1:8" x14ac:dyDescent="0.2">
      <c r="A926">
        <v>125642</v>
      </c>
      <c r="B926" t="s">
        <v>147</v>
      </c>
      <c r="C926" s="313">
        <v>45652</v>
      </c>
      <c r="D926">
        <v>0</v>
      </c>
      <c r="E926">
        <v>0</v>
      </c>
      <c r="F926">
        <v>0</v>
      </c>
      <c r="G926" t="s">
        <v>7</v>
      </c>
      <c r="H926" t="s">
        <v>7</v>
      </c>
    </row>
    <row r="927" spans="1:8" x14ac:dyDescent="0.2">
      <c r="A927">
        <v>125642</v>
      </c>
      <c r="B927" t="s">
        <v>147</v>
      </c>
      <c r="C927" s="313">
        <v>45653</v>
      </c>
      <c r="D927">
        <v>0</v>
      </c>
      <c r="E927">
        <v>0</v>
      </c>
      <c r="F927">
        <v>0</v>
      </c>
      <c r="G927" t="s">
        <v>7</v>
      </c>
      <c r="H927" t="s">
        <v>7</v>
      </c>
    </row>
    <row r="928" spans="1:8" x14ac:dyDescent="0.2">
      <c r="A928">
        <v>125642</v>
      </c>
      <c r="B928" t="s">
        <v>147</v>
      </c>
      <c r="C928" s="313">
        <v>45654</v>
      </c>
      <c r="D928">
        <v>0</v>
      </c>
      <c r="E928">
        <v>0</v>
      </c>
      <c r="F928">
        <v>0</v>
      </c>
      <c r="G928" t="s">
        <v>7</v>
      </c>
      <c r="H928" t="s">
        <v>7</v>
      </c>
    </row>
    <row r="929" spans="1:8" x14ac:dyDescent="0.2">
      <c r="A929">
        <v>125642</v>
      </c>
      <c r="B929" t="s">
        <v>147</v>
      </c>
      <c r="C929" s="313">
        <v>45655</v>
      </c>
      <c r="D929">
        <v>0</v>
      </c>
      <c r="E929">
        <v>0</v>
      </c>
      <c r="F929">
        <v>0</v>
      </c>
      <c r="G929" t="s">
        <v>7</v>
      </c>
      <c r="H929" t="s">
        <v>7</v>
      </c>
    </row>
    <row r="930" spans="1:8" x14ac:dyDescent="0.2">
      <c r="A930">
        <v>125642</v>
      </c>
      <c r="B930" t="s">
        <v>147</v>
      </c>
      <c r="C930" s="313">
        <v>45656</v>
      </c>
      <c r="D930">
        <v>0</v>
      </c>
      <c r="E930">
        <v>0</v>
      </c>
      <c r="F930">
        <v>0</v>
      </c>
      <c r="G930" t="s">
        <v>7</v>
      </c>
      <c r="H930" t="s">
        <v>7</v>
      </c>
    </row>
    <row r="931" spans="1:8" x14ac:dyDescent="0.2">
      <c r="A931">
        <v>125642</v>
      </c>
      <c r="B931" t="s">
        <v>147</v>
      </c>
      <c r="C931" s="313">
        <v>45657</v>
      </c>
      <c r="D931">
        <v>0</v>
      </c>
      <c r="E931">
        <v>0</v>
      </c>
      <c r="F931">
        <v>0</v>
      </c>
      <c r="G931" t="s">
        <v>7</v>
      </c>
      <c r="H931" t="s">
        <v>7</v>
      </c>
    </row>
    <row r="932" spans="1:8" x14ac:dyDescent="0.2">
      <c r="A932">
        <v>130415</v>
      </c>
      <c r="B932" t="s">
        <v>151</v>
      </c>
      <c r="C932" s="313">
        <v>45627</v>
      </c>
      <c r="D932">
        <v>0</v>
      </c>
      <c r="E932">
        <v>0</v>
      </c>
      <c r="F932">
        <v>0</v>
      </c>
      <c r="G932" t="s">
        <v>7</v>
      </c>
      <c r="H932" t="s">
        <v>7</v>
      </c>
    </row>
    <row r="933" spans="1:8" x14ac:dyDescent="0.2">
      <c r="A933">
        <v>130415</v>
      </c>
      <c r="B933" t="s">
        <v>151</v>
      </c>
      <c r="C933" s="313">
        <v>45628</v>
      </c>
      <c r="D933">
        <v>0</v>
      </c>
      <c r="E933">
        <v>0</v>
      </c>
      <c r="F933">
        <v>0</v>
      </c>
      <c r="G933" t="s">
        <v>7</v>
      </c>
      <c r="H933" t="s">
        <v>7</v>
      </c>
    </row>
    <row r="934" spans="1:8" x14ac:dyDescent="0.2">
      <c r="A934">
        <v>130415</v>
      </c>
      <c r="B934" t="s">
        <v>151</v>
      </c>
      <c r="C934" s="313">
        <v>45629</v>
      </c>
      <c r="D934">
        <v>0</v>
      </c>
      <c r="E934">
        <v>0</v>
      </c>
      <c r="F934">
        <v>0</v>
      </c>
      <c r="G934" t="s">
        <v>7</v>
      </c>
      <c r="H934" t="s">
        <v>7</v>
      </c>
    </row>
    <row r="935" spans="1:8" x14ac:dyDescent="0.2">
      <c r="A935">
        <v>130415</v>
      </c>
      <c r="B935" t="s">
        <v>151</v>
      </c>
      <c r="C935" s="313">
        <v>45630</v>
      </c>
      <c r="D935">
        <v>0</v>
      </c>
      <c r="E935">
        <v>0</v>
      </c>
      <c r="F935">
        <v>0</v>
      </c>
      <c r="G935" t="s">
        <v>7</v>
      </c>
      <c r="H935" t="s">
        <v>7</v>
      </c>
    </row>
    <row r="936" spans="1:8" x14ac:dyDescent="0.2">
      <c r="A936">
        <v>130415</v>
      </c>
      <c r="B936" t="s">
        <v>151</v>
      </c>
      <c r="C936" s="313">
        <v>45631</v>
      </c>
      <c r="D936">
        <v>0</v>
      </c>
      <c r="E936">
        <v>0</v>
      </c>
      <c r="F936">
        <v>0</v>
      </c>
      <c r="G936" t="s">
        <v>7</v>
      </c>
      <c r="H936" t="s">
        <v>7</v>
      </c>
    </row>
    <row r="937" spans="1:8" x14ac:dyDescent="0.2">
      <c r="A937">
        <v>130415</v>
      </c>
      <c r="B937" t="s">
        <v>151</v>
      </c>
      <c r="C937" s="313">
        <v>45632</v>
      </c>
      <c r="D937">
        <v>0</v>
      </c>
      <c r="E937">
        <v>0</v>
      </c>
      <c r="F937">
        <v>0</v>
      </c>
      <c r="G937" t="s">
        <v>7</v>
      </c>
      <c r="H937" t="s">
        <v>7</v>
      </c>
    </row>
    <row r="938" spans="1:8" x14ac:dyDescent="0.2">
      <c r="A938">
        <v>130415</v>
      </c>
      <c r="B938" t="s">
        <v>151</v>
      </c>
      <c r="C938" s="313">
        <v>45633</v>
      </c>
      <c r="D938">
        <v>0</v>
      </c>
      <c r="E938">
        <v>0</v>
      </c>
      <c r="F938">
        <v>0</v>
      </c>
      <c r="G938" t="s">
        <v>7</v>
      </c>
      <c r="H938" t="s">
        <v>7</v>
      </c>
    </row>
    <row r="939" spans="1:8" x14ac:dyDescent="0.2">
      <c r="A939">
        <v>130415</v>
      </c>
      <c r="B939" t="s">
        <v>151</v>
      </c>
      <c r="C939" s="313">
        <v>45634</v>
      </c>
      <c r="D939">
        <v>0</v>
      </c>
      <c r="E939">
        <v>0</v>
      </c>
      <c r="F939">
        <v>0</v>
      </c>
      <c r="G939" t="s">
        <v>7</v>
      </c>
      <c r="H939" t="s">
        <v>7</v>
      </c>
    </row>
    <row r="940" spans="1:8" x14ac:dyDescent="0.2">
      <c r="A940">
        <v>130415</v>
      </c>
      <c r="B940" t="s">
        <v>151</v>
      </c>
      <c r="C940" s="313">
        <v>45635</v>
      </c>
      <c r="D940">
        <v>0</v>
      </c>
      <c r="E940">
        <v>0</v>
      </c>
      <c r="F940">
        <v>0</v>
      </c>
      <c r="G940" t="s">
        <v>7</v>
      </c>
      <c r="H940" t="s">
        <v>7</v>
      </c>
    </row>
    <row r="941" spans="1:8" x14ac:dyDescent="0.2">
      <c r="A941">
        <v>130415</v>
      </c>
      <c r="B941" t="s">
        <v>151</v>
      </c>
      <c r="C941" s="313">
        <v>45636</v>
      </c>
      <c r="D941">
        <v>0</v>
      </c>
      <c r="E941">
        <v>0</v>
      </c>
      <c r="F941">
        <v>0</v>
      </c>
      <c r="G941" t="s">
        <v>7</v>
      </c>
      <c r="H941" t="s">
        <v>7</v>
      </c>
    </row>
    <row r="942" spans="1:8" x14ac:dyDescent="0.2">
      <c r="A942">
        <v>130415</v>
      </c>
      <c r="B942" t="s">
        <v>151</v>
      </c>
      <c r="C942" s="313">
        <v>45637</v>
      </c>
      <c r="D942">
        <v>0</v>
      </c>
      <c r="E942">
        <v>0</v>
      </c>
      <c r="F942">
        <v>0</v>
      </c>
      <c r="G942" t="s">
        <v>7</v>
      </c>
      <c r="H942" t="s">
        <v>7</v>
      </c>
    </row>
    <row r="943" spans="1:8" x14ac:dyDescent="0.2">
      <c r="A943">
        <v>130415</v>
      </c>
      <c r="B943" t="s">
        <v>151</v>
      </c>
      <c r="C943" s="313">
        <v>45638</v>
      </c>
      <c r="D943">
        <v>0</v>
      </c>
      <c r="E943">
        <v>0</v>
      </c>
      <c r="F943">
        <v>0</v>
      </c>
      <c r="G943" t="s">
        <v>7</v>
      </c>
      <c r="H943" t="s">
        <v>7</v>
      </c>
    </row>
    <row r="944" spans="1:8" x14ac:dyDescent="0.2">
      <c r="A944">
        <v>130415</v>
      </c>
      <c r="B944" t="s">
        <v>151</v>
      </c>
      <c r="C944" s="313">
        <v>45639</v>
      </c>
      <c r="D944">
        <v>0</v>
      </c>
      <c r="E944">
        <v>0</v>
      </c>
      <c r="F944">
        <v>0</v>
      </c>
      <c r="G944" t="s">
        <v>7</v>
      </c>
      <c r="H944" t="s">
        <v>7</v>
      </c>
    </row>
    <row r="945" spans="1:8" x14ac:dyDescent="0.2">
      <c r="A945">
        <v>130415</v>
      </c>
      <c r="B945" t="s">
        <v>151</v>
      </c>
      <c r="C945" s="313">
        <v>45640</v>
      </c>
      <c r="D945">
        <v>0</v>
      </c>
      <c r="E945">
        <v>0</v>
      </c>
      <c r="F945">
        <v>0</v>
      </c>
      <c r="G945" t="s">
        <v>7</v>
      </c>
      <c r="H945" t="s">
        <v>7</v>
      </c>
    </row>
    <row r="946" spans="1:8" x14ac:dyDescent="0.2">
      <c r="A946">
        <v>130415</v>
      </c>
      <c r="B946" t="s">
        <v>151</v>
      </c>
      <c r="C946" s="313">
        <v>45641</v>
      </c>
      <c r="D946">
        <v>0</v>
      </c>
      <c r="E946">
        <v>0</v>
      </c>
      <c r="F946">
        <v>0</v>
      </c>
      <c r="G946" t="s">
        <v>7</v>
      </c>
      <c r="H946" t="s">
        <v>7</v>
      </c>
    </row>
    <row r="947" spans="1:8" x14ac:dyDescent="0.2">
      <c r="A947">
        <v>130415</v>
      </c>
      <c r="B947" t="s">
        <v>151</v>
      </c>
      <c r="C947" s="313">
        <v>45642</v>
      </c>
      <c r="D947">
        <v>0</v>
      </c>
      <c r="E947">
        <v>0</v>
      </c>
      <c r="F947">
        <v>0</v>
      </c>
      <c r="G947" t="s">
        <v>7</v>
      </c>
      <c r="H947" t="s">
        <v>7</v>
      </c>
    </row>
    <row r="948" spans="1:8" x14ac:dyDescent="0.2">
      <c r="A948">
        <v>130415</v>
      </c>
      <c r="B948" t="s">
        <v>151</v>
      </c>
      <c r="C948" s="313">
        <v>45643</v>
      </c>
      <c r="D948">
        <v>0</v>
      </c>
      <c r="E948">
        <v>0</v>
      </c>
      <c r="F948">
        <v>0</v>
      </c>
      <c r="G948" t="s">
        <v>7</v>
      </c>
      <c r="H948" t="s">
        <v>7</v>
      </c>
    </row>
    <row r="949" spans="1:8" x14ac:dyDescent="0.2">
      <c r="A949">
        <v>130415</v>
      </c>
      <c r="B949" t="s">
        <v>151</v>
      </c>
      <c r="C949" s="313">
        <v>45644</v>
      </c>
      <c r="D949">
        <v>0</v>
      </c>
      <c r="E949">
        <v>0</v>
      </c>
      <c r="F949">
        <v>0</v>
      </c>
      <c r="G949" t="s">
        <v>7</v>
      </c>
      <c r="H949" t="s">
        <v>7</v>
      </c>
    </row>
    <row r="950" spans="1:8" x14ac:dyDescent="0.2">
      <c r="A950">
        <v>130415</v>
      </c>
      <c r="B950" t="s">
        <v>151</v>
      </c>
      <c r="C950" s="313">
        <v>45645</v>
      </c>
      <c r="D950">
        <v>0</v>
      </c>
      <c r="E950">
        <v>0</v>
      </c>
      <c r="F950">
        <v>0</v>
      </c>
      <c r="G950" t="s">
        <v>7</v>
      </c>
      <c r="H950" t="s">
        <v>7</v>
      </c>
    </row>
    <row r="951" spans="1:8" x14ac:dyDescent="0.2">
      <c r="A951">
        <v>130415</v>
      </c>
      <c r="B951" t="s">
        <v>151</v>
      </c>
      <c r="C951" s="313">
        <v>45646</v>
      </c>
      <c r="D951">
        <v>0</v>
      </c>
      <c r="E951">
        <v>0</v>
      </c>
      <c r="F951">
        <v>0</v>
      </c>
      <c r="G951" t="s">
        <v>7</v>
      </c>
      <c r="H951" t="s">
        <v>7</v>
      </c>
    </row>
    <row r="952" spans="1:8" x14ac:dyDescent="0.2">
      <c r="A952">
        <v>130415</v>
      </c>
      <c r="B952" t="s">
        <v>151</v>
      </c>
      <c r="C952" s="313">
        <v>45647</v>
      </c>
      <c r="D952">
        <v>0</v>
      </c>
      <c r="E952">
        <v>0</v>
      </c>
      <c r="F952">
        <v>0</v>
      </c>
      <c r="G952" t="s">
        <v>7</v>
      </c>
      <c r="H952" t="s">
        <v>7</v>
      </c>
    </row>
    <row r="953" spans="1:8" x14ac:dyDescent="0.2">
      <c r="A953">
        <v>130415</v>
      </c>
      <c r="B953" t="s">
        <v>151</v>
      </c>
      <c r="C953" s="313">
        <v>45648</v>
      </c>
      <c r="D953">
        <v>0</v>
      </c>
      <c r="E953">
        <v>0</v>
      </c>
      <c r="F953">
        <v>0</v>
      </c>
      <c r="G953" t="s">
        <v>7</v>
      </c>
      <c r="H953" t="s">
        <v>7</v>
      </c>
    </row>
    <row r="954" spans="1:8" x14ac:dyDescent="0.2">
      <c r="A954">
        <v>130415</v>
      </c>
      <c r="B954" t="s">
        <v>151</v>
      </c>
      <c r="C954" s="313">
        <v>45649</v>
      </c>
      <c r="D954">
        <v>0</v>
      </c>
      <c r="E954">
        <v>0</v>
      </c>
      <c r="F954">
        <v>0</v>
      </c>
      <c r="G954" t="s">
        <v>7</v>
      </c>
      <c r="H954" t="s">
        <v>7</v>
      </c>
    </row>
    <row r="955" spans="1:8" x14ac:dyDescent="0.2">
      <c r="A955">
        <v>130415</v>
      </c>
      <c r="B955" t="s">
        <v>151</v>
      </c>
      <c r="C955" s="313">
        <v>45650</v>
      </c>
      <c r="D955">
        <v>0</v>
      </c>
      <c r="E955">
        <v>0</v>
      </c>
      <c r="F955">
        <v>0</v>
      </c>
      <c r="G955" t="s">
        <v>7</v>
      </c>
      <c r="H955" t="s">
        <v>7</v>
      </c>
    </row>
    <row r="956" spans="1:8" x14ac:dyDescent="0.2">
      <c r="A956">
        <v>130415</v>
      </c>
      <c r="B956" t="s">
        <v>151</v>
      </c>
      <c r="C956" s="313">
        <v>45651</v>
      </c>
      <c r="D956">
        <v>0</v>
      </c>
      <c r="E956">
        <v>0</v>
      </c>
      <c r="F956">
        <v>0</v>
      </c>
      <c r="G956" t="s">
        <v>7</v>
      </c>
      <c r="H956" t="s">
        <v>7</v>
      </c>
    </row>
    <row r="957" spans="1:8" x14ac:dyDescent="0.2">
      <c r="A957">
        <v>130415</v>
      </c>
      <c r="B957" t="s">
        <v>151</v>
      </c>
      <c r="C957" s="313">
        <v>45652</v>
      </c>
      <c r="D957">
        <v>0</v>
      </c>
      <c r="E957">
        <v>0</v>
      </c>
      <c r="F957">
        <v>0</v>
      </c>
      <c r="G957" t="s">
        <v>7</v>
      </c>
      <c r="H957" t="s">
        <v>7</v>
      </c>
    </row>
    <row r="958" spans="1:8" x14ac:dyDescent="0.2">
      <c r="A958">
        <v>130415</v>
      </c>
      <c r="B958" t="s">
        <v>151</v>
      </c>
      <c r="C958" s="313">
        <v>45653</v>
      </c>
      <c r="D958">
        <v>0</v>
      </c>
      <c r="E958">
        <v>0</v>
      </c>
      <c r="F958">
        <v>0</v>
      </c>
      <c r="G958" t="s">
        <v>7</v>
      </c>
      <c r="H958" t="s">
        <v>7</v>
      </c>
    </row>
    <row r="959" spans="1:8" x14ac:dyDescent="0.2">
      <c r="A959">
        <v>130415</v>
      </c>
      <c r="B959" t="s">
        <v>151</v>
      </c>
      <c r="C959" s="313">
        <v>45654</v>
      </c>
      <c r="D959">
        <v>0</v>
      </c>
      <c r="E959">
        <v>0</v>
      </c>
      <c r="F959">
        <v>0</v>
      </c>
      <c r="G959" t="s">
        <v>7</v>
      </c>
      <c r="H959" t="s">
        <v>7</v>
      </c>
    </row>
    <row r="960" spans="1:8" x14ac:dyDescent="0.2">
      <c r="A960">
        <v>130415</v>
      </c>
      <c r="B960" t="s">
        <v>151</v>
      </c>
      <c r="C960" s="313">
        <v>45655</v>
      </c>
      <c r="D960">
        <v>0</v>
      </c>
      <c r="E960">
        <v>0</v>
      </c>
      <c r="F960">
        <v>0</v>
      </c>
      <c r="G960" t="s">
        <v>7</v>
      </c>
      <c r="H960" t="s">
        <v>7</v>
      </c>
    </row>
    <row r="961" spans="1:8" x14ac:dyDescent="0.2">
      <c r="A961">
        <v>130415</v>
      </c>
      <c r="B961" t="s">
        <v>151</v>
      </c>
      <c r="C961" s="313">
        <v>45656</v>
      </c>
      <c r="D961">
        <v>0</v>
      </c>
      <c r="E961">
        <v>0</v>
      </c>
      <c r="F961">
        <v>0</v>
      </c>
      <c r="G961" t="s">
        <v>7</v>
      </c>
      <c r="H961" t="s">
        <v>7</v>
      </c>
    </row>
    <row r="962" spans="1:8" x14ac:dyDescent="0.2">
      <c r="A962">
        <v>130415</v>
      </c>
      <c r="B962" t="s">
        <v>151</v>
      </c>
      <c r="C962" s="313">
        <v>45657</v>
      </c>
      <c r="D962">
        <v>0</v>
      </c>
      <c r="E962">
        <v>0</v>
      </c>
      <c r="F962">
        <v>0</v>
      </c>
      <c r="G962" t="s">
        <v>7</v>
      </c>
      <c r="H962" t="s">
        <v>7</v>
      </c>
    </row>
    <row r="963" spans="1:8" x14ac:dyDescent="0.2">
      <c r="A963">
        <v>130427</v>
      </c>
      <c r="B963" t="s">
        <v>152</v>
      </c>
      <c r="C963" s="313">
        <v>45627</v>
      </c>
      <c r="D963">
        <v>0</v>
      </c>
      <c r="E963">
        <v>0</v>
      </c>
      <c r="F963">
        <v>0</v>
      </c>
      <c r="G963" t="s">
        <v>7</v>
      </c>
      <c r="H963" t="s">
        <v>7</v>
      </c>
    </row>
    <row r="964" spans="1:8" x14ac:dyDescent="0.2">
      <c r="A964">
        <v>130427</v>
      </c>
      <c r="B964" t="s">
        <v>152</v>
      </c>
      <c r="C964" s="313">
        <v>45628</v>
      </c>
      <c r="D964">
        <v>0</v>
      </c>
      <c r="E964">
        <v>0</v>
      </c>
      <c r="F964">
        <v>0</v>
      </c>
      <c r="G964" t="s">
        <v>7</v>
      </c>
      <c r="H964" t="s">
        <v>7</v>
      </c>
    </row>
    <row r="965" spans="1:8" x14ac:dyDescent="0.2">
      <c r="A965">
        <v>130427</v>
      </c>
      <c r="B965" t="s">
        <v>152</v>
      </c>
      <c r="C965" s="313">
        <v>45629</v>
      </c>
      <c r="D965">
        <v>0</v>
      </c>
      <c r="E965">
        <v>0</v>
      </c>
      <c r="F965">
        <v>0</v>
      </c>
      <c r="G965" t="s">
        <v>7</v>
      </c>
      <c r="H965" t="s">
        <v>7</v>
      </c>
    </row>
    <row r="966" spans="1:8" x14ac:dyDescent="0.2">
      <c r="A966">
        <v>130427</v>
      </c>
      <c r="B966" t="s">
        <v>152</v>
      </c>
      <c r="C966" s="313">
        <v>45630</v>
      </c>
      <c r="D966">
        <v>0</v>
      </c>
      <c r="E966">
        <v>0</v>
      </c>
      <c r="F966">
        <v>0</v>
      </c>
      <c r="G966" t="s">
        <v>7</v>
      </c>
      <c r="H966" t="s">
        <v>7</v>
      </c>
    </row>
    <row r="967" spans="1:8" x14ac:dyDescent="0.2">
      <c r="A967">
        <v>130427</v>
      </c>
      <c r="B967" t="s">
        <v>152</v>
      </c>
      <c r="C967" s="313">
        <v>45631</v>
      </c>
      <c r="D967">
        <v>0</v>
      </c>
      <c r="E967">
        <v>0</v>
      </c>
      <c r="F967">
        <v>0</v>
      </c>
      <c r="G967" t="s">
        <v>7</v>
      </c>
      <c r="H967" t="s">
        <v>7</v>
      </c>
    </row>
    <row r="968" spans="1:8" x14ac:dyDescent="0.2">
      <c r="A968">
        <v>130427</v>
      </c>
      <c r="B968" t="s">
        <v>152</v>
      </c>
      <c r="C968" s="313">
        <v>45632</v>
      </c>
      <c r="D968">
        <v>0</v>
      </c>
      <c r="E968">
        <v>0</v>
      </c>
      <c r="F968">
        <v>0</v>
      </c>
      <c r="G968" t="s">
        <v>7</v>
      </c>
      <c r="H968" t="s">
        <v>7</v>
      </c>
    </row>
    <row r="969" spans="1:8" x14ac:dyDescent="0.2">
      <c r="A969">
        <v>130427</v>
      </c>
      <c r="B969" t="s">
        <v>152</v>
      </c>
      <c r="C969" s="313">
        <v>45633</v>
      </c>
      <c r="D969">
        <v>0</v>
      </c>
      <c r="E969">
        <v>0</v>
      </c>
      <c r="F969">
        <v>0</v>
      </c>
      <c r="G969" t="s">
        <v>7</v>
      </c>
      <c r="H969" t="s">
        <v>7</v>
      </c>
    </row>
    <row r="970" spans="1:8" x14ac:dyDescent="0.2">
      <c r="A970">
        <v>130427</v>
      </c>
      <c r="B970" t="s">
        <v>152</v>
      </c>
      <c r="C970" s="313">
        <v>45634</v>
      </c>
      <c r="D970">
        <v>0</v>
      </c>
      <c r="E970">
        <v>0</v>
      </c>
      <c r="F970">
        <v>0</v>
      </c>
      <c r="G970" t="s">
        <v>7</v>
      </c>
      <c r="H970" t="s">
        <v>7</v>
      </c>
    </row>
    <row r="971" spans="1:8" x14ac:dyDescent="0.2">
      <c r="A971">
        <v>130427</v>
      </c>
      <c r="B971" t="s">
        <v>152</v>
      </c>
      <c r="C971" s="313">
        <v>45635</v>
      </c>
      <c r="D971">
        <v>0</v>
      </c>
      <c r="E971">
        <v>0</v>
      </c>
      <c r="F971">
        <v>0</v>
      </c>
      <c r="G971" t="s">
        <v>7</v>
      </c>
      <c r="H971" t="s">
        <v>7</v>
      </c>
    </row>
    <row r="972" spans="1:8" x14ac:dyDescent="0.2">
      <c r="A972">
        <v>130427</v>
      </c>
      <c r="B972" t="s">
        <v>152</v>
      </c>
      <c r="C972" s="313">
        <v>45636</v>
      </c>
      <c r="D972">
        <v>0</v>
      </c>
      <c r="E972">
        <v>0</v>
      </c>
      <c r="F972">
        <v>0</v>
      </c>
      <c r="G972" t="s">
        <v>7</v>
      </c>
      <c r="H972" t="s">
        <v>7</v>
      </c>
    </row>
    <row r="973" spans="1:8" x14ac:dyDescent="0.2">
      <c r="A973">
        <v>130427</v>
      </c>
      <c r="B973" t="s">
        <v>152</v>
      </c>
      <c r="C973" s="313">
        <v>45637</v>
      </c>
      <c r="D973">
        <v>0</v>
      </c>
      <c r="E973">
        <v>0</v>
      </c>
      <c r="F973">
        <v>0</v>
      </c>
      <c r="G973" t="s">
        <v>7</v>
      </c>
      <c r="H973" t="s">
        <v>7</v>
      </c>
    </row>
    <row r="974" spans="1:8" x14ac:dyDescent="0.2">
      <c r="A974">
        <v>130427</v>
      </c>
      <c r="B974" t="s">
        <v>152</v>
      </c>
      <c r="C974" s="313">
        <v>45638</v>
      </c>
      <c r="D974">
        <v>0</v>
      </c>
      <c r="E974">
        <v>0</v>
      </c>
      <c r="F974">
        <v>0</v>
      </c>
      <c r="G974" t="s">
        <v>7</v>
      </c>
      <c r="H974" t="s">
        <v>7</v>
      </c>
    </row>
    <row r="975" spans="1:8" x14ac:dyDescent="0.2">
      <c r="A975">
        <v>130427</v>
      </c>
      <c r="B975" t="s">
        <v>152</v>
      </c>
      <c r="C975" s="313">
        <v>45639</v>
      </c>
      <c r="D975">
        <v>0</v>
      </c>
      <c r="E975">
        <v>0</v>
      </c>
      <c r="F975">
        <v>0</v>
      </c>
      <c r="G975" t="s">
        <v>7</v>
      </c>
      <c r="H975" t="s">
        <v>7</v>
      </c>
    </row>
    <row r="976" spans="1:8" x14ac:dyDescent="0.2">
      <c r="A976">
        <v>130427</v>
      </c>
      <c r="B976" t="s">
        <v>152</v>
      </c>
      <c r="C976" s="313">
        <v>45640</v>
      </c>
      <c r="D976">
        <v>0</v>
      </c>
      <c r="E976">
        <v>0</v>
      </c>
      <c r="F976">
        <v>0</v>
      </c>
      <c r="G976" t="s">
        <v>7</v>
      </c>
      <c r="H976" t="s">
        <v>7</v>
      </c>
    </row>
    <row r="977" spans="1:8" x14ac:dyDescent="0.2">
      <c r="A977">
        <v>130427</v>
      </c>
      <c r="B977" t="s">
        <v>152</v>
      </c>
      <c r="C977" s="313">
        <v>45641</v>
      </c>
      <c r="D977">
        <v>0</v>
      </c>
      <c r="E977">
        <v>0</v>
      </c>
      <c r="F977">
        <v>0</v>
      </c>
      <c r="G977" t="s">
        <v>7</v>
      </c>
      <c r="H977" t="s">
        <v>7</v>
      </c>
    </row>
    <row r="978" spans="1:8" x14ac:dyDescent="0.2">
      <c r="A978">
        <v>130427</v>
      </c>
      <c r="B978" t="s">
        <v>152</v>
      </c>
      <c r="C978" s="313">
        <v>45642</v>
      </c>
      <c r="D978">
        <v>0</v>
      </c>
      <c r="E978">
        <v>0</v>
      </c>
      <c r="F978">
        <v>0</v>
      </c>
      <c r="G978" t="s">
        <v>7</v>
      </c>
      <c r="H978" t="s">
        <v>7</v>
      </c>
    </row>
    <row r="979" spans="1:8" x14ac:dyDescent="0.2">
      <c r="A979">
        <v>130427</v>
      </c>
      <c r="B979" t="s">
        <v>152</v>
      </c>
      <c r="C979" s="313">
        <v>45643</v>
      </c>
      <c r="D979">
        <v>0</v>
      </c>
      <c r="E979">
        <v>0</v>
      </c>
      <c r="F979">
        <v>0</v>
      </c>
      <c r="G979" t="s">
        <v>7</v>
      </c>
      <c r="H979" t="s">
        <v>7</v>
      </c>
    </row>
    <row r="980" spans="1:8" x14ac:dyDescent="0.2">
      <c r="A980">
        <v>130427</v>
      </c>
      <c r="B980" t="s">
        <v>152</v>
      </c>
      <c r="C980" s="313">
        <v>45644</v>
      </c>
      <c r="D980">
        <v>0</v>
      </c>
      <c r="E980">
        <v>0</v>
      </c>
      <c r="F980">
        <v>0</v>
      </c>
      <c r="G980" t="s">
        <v>7</v>
      </c>
      <c r="H980" t="s">
        <v>7</v>
      </c>
    </row>
    <row r="981" spans="1:8" x14ac:dyDescent="0.2">
      <c r="A981">
        <v>130427</v>
      </c>
      <c r="B981" t="s">
        <v>152</v>
      </c>
      <c r="C981" s="313">
        <v>45645</v>
      </c>
      <c r="D981">
        <v>0</v>
      </c>
      <c r="E981">
        <v>0</v>
      </c>
      <c r="F981">
        <v>0</v>
      </c>
      <c r="G981" t="s">
        <v>7</v>
      </c>
      <c r="H981" t="s">
        <v>7</v>
      </c>
    </row>
    <row r="982" spans="1:8" x14ac:dyDescent="0.2">
      <c r="A982">
        <v>130427</v>
      </c>
      <c r="B982" t="s">
        <v>152</v>
      </c>
      <c r="C982" s="313">
        <v>45646</v>
      </c>
      <c r="D982">
        <v>0</v>
      </c>
      <c r="E982">
        <v>0</v>
      </c>
      <c r="F982">
        <v>0</v>
      </c>
      <c r="G982" t="s">
        <v>7</v>
      </c>
      <c r="H982" t="s">
        <v>7</v>
      </c>
    </row>
    <row r="983" spans="1:8" x14ac:dyDescent="0.2">
      <c r="A983">
        <v>130427</v>
      </c>
      <c r="B983" t="s">
        <v>152</v>
      </c>
      <c r="C983" s="313">
        <v>45647</v>
      </c>
      <c r="D983">
        <v>0</v>
      </c>
      <c r="E983">
        <v>0</v>
      </c>
      <c r="F983">
        <v>0</v>
      </c>
      <c r="G983" t="s">
        <v>7</v>
      </c>
      <c r="H983" t="s">
        <v>7</v>
      </c>
    </row>
    <row r="984" spans="1:8" x14ac:dyDescent="0.2">
      <c r="A984">
        <v>130427</v>
      </c>
      <c r="B984" t="s">
        <v>152</v>
      </c>
      <c r="C984" s="313">
        <v>45648</v>
      </c>
      <c r="D984">
        <v>0</v>
      </c>
      <c r="E984">
        <v>0</v>
      </c>
      <c r="F984">
        <v>0</v>
      </c>
      <c r="G984" t="s">
        <v>7</v>
      </c>
      <c r="H984" t="s">
        <v>7</v>
      </c>
    </row>
    <row r="985" spans="1:8" x14ac:dyDescent="0.2">
      <c r="A985">
        <v>130427</v>
      </c>
      <c r="B985" t="s">
        <v>152</v>
      </c>
      <c r="C985" s="313">
        <v>45649</v>
      </c>
      <c r="D985">
        <v>0</v>
      </c>
      <c r="E985">
        <v>0</v>
      </c>
      <c r="F985">
        <v>0</v>
      </c>
      <c r="G985" t="s">
        <v>7</v>
      </c>
      <c r="H985" t="s">
        <v>7</v>
      </c>
    </row>
    <row r="986" spans="1:8" x14ac:dyDescent="0.2">
      <c r="A986">
        <v>130427</v>
      </c>
      <c r="B986" t="s">
        <v>152</v>
      </c>
      <c r="C986" s="313">
        <v>45650</v>
      </c>
      <c r="D986">
        <v>0</v>
      </c>
      <c r="E986">
        <v>0</v>
      </c>
      <c r="F986">
        <v>0</v>
      </c>
      <c r="G986" t="s">
        <v>7</v>
      </c>
      <c r="H986" t="s">
        <v>7</v>
      </c>
    </row>
    <row r="987" spans="1:8" x14ac:dyDescent="0.2">
      <c r="A987">
        <v>130427</v>
      </c>
      <c r="B987" t="s">
        <v>152</v>
      </c>
      <c r="C987" s="313">
        <v>45651</v>
      </c>
      <c r="D987">
        <v>0</v>
      </c>
      <c r="E987">
        <v>0</v>
      </c>
      <c r="F987">
        <v>0</v>
      </c>
      <c r="G987" t="s">
        <v>7</v>
      </c>
      <c r="H987" t="s">
        <v>7</v>
      </c>
    </row>
    <row r="988" spans="1:8" x14ac:dyDescent="0.2">
      <c r="A988">
        <v>130427</v>
      </c>
      <c r="B988" t="s">
        <v>152</v>
      </c>
      <c r="C988" s="313">
        <v>45652</v>
      </c>
      <c r="D988">
        <v>0</v>
      </c>
      <c r="E988">
        <v>0</v>
      </c>
      <c r="F988">
        <v>0</v>
      </c>
      <c r="G988" t="s">
        <v>7</v>
      </c>
      <c r="H988" t="s">
        <v>7</v>
      </c>
    </row>
    <row r="989" spans="1:8" x14ac:dyDescent="0.2">
      <c r="A989">
        <v>130427</v>
      </c>
      <c r="B989" t="s">
        <v>152</v>
      </c>
      <c r="C989" s="313">
        <v>45653</v>
      </c>
      <c r="D989">
        <v>0</v>
      </c>
      <c r="E989">
        <v>0</v>
      </c>
      <c r="F989">
        <v>0</v>
      </c>
      <c r="G989" t="s">
        <v>7</v>
      </c>
      <c r="H989" t="s">
        <v>7</v>
      </c>
    </row>
    <row r="990" spans="1:8" x14ac:dyDescent="0.2">
      <c r="A990">
        <v>130427</v>
      </c>
      <c r="B990" t="s">
        <v>152</v>
      </c>
      <c r="C990" s="313">
        <v>45654</v>
      </c>
      <c r="D990">
        <v>0</v>
      </c>
      <c r="E990">
        <v>0</v>
      </c>
      <c r="F990">
        <v>0</v>
      </c>
      <c r="G990" t="s">
        <v>7</v>
      </c>
      <c r="H990" t="s">
        <v>7</v>
      </c>
    </row>
    <row r="991" spans="1:8" x14ac:dyDescent="0.2">
      <c r="A991">
        <v>130427</v>
      </c>
      <c r="B991" t="s">
        <v>152</v>
      </c>
      <c r="C991" s="313">
        <v>45655</v>
      </c>
      <c r="D991">
        <v>0</v>
      </c>
      <c r="E991">
        <v>0</v>
      </c>
      <c r="F991">
        <v>0</v>
      </c>
      <c r="G991" t="s">
        <v>7</v>
      </c>
      <c r="H991" t="s">
        <v>7</v>
      </c>
    </row>
    <row r="992" spans="1:8" x14ac:dyDescent="0.2">
      <c r="A992">
        <v>130427</v>
      </c>
      <c r="B992" t="s">
        <v>152</v>
      </c>
      <c r="C992" s="313">
        <v>45656</v>
      </c>
      <c r="D992">
        <v>0</v>
      </c>
      <c r="E992">
        <v>0</v>
      </c>
      <c r="F992">
        <v>0</v>
      </c>
      <c r="G992" t="s">
        <v>7</v>
      </c>
      <c r="H992" t="s">
        <v>7</v>
      </c>
    </row>
    <row r="993" spans="1:8" x14ac:dyDescent="0.2">
      <c r="A993">
        <v>130427</v>
      </c>
      <c r="B993" t="s">
        <v>152</v>
      </c>
      <c r="C993" s="313">
        <v>45657</v>
      </c>
      <c r="D993">
        <v>0</v>
      </c>
      <c r="E993">
        <v>0</v>
      </c>
      <c r="F993">
        <v>0</v>
      </c>
      <c r="G993" t="s">
        <v>7</v>
      </c>
      <c r="H993" t="s">
        <v>7</v>
      </c>
    </row>
    <row r="994" spans="1:8" x14ac:dyDescent="0.2">
      <c r="A994">
        <v>130439</v>
      </c>
      <c r="B994" t="s">
        <v>153</v>
      </c>
      <c r="C994" s="313">
        <v>45627</v>
      </c>
      <c r="D994">
        <v>0</v>
      </c>
      <c r="E994">
        <v>0</v>
      </c>
      <c r="F994">
        <v>0</v>
      </c>
      <c r="G994" t="s">
        <v>7</v>
      </c>
      <c r="H994" t="s">
        <v>7</v>
      </c>
    </row>
    <row r="995" spans="1:8" x14ac:dyDescent="0.2">
      <c r="A995">
        <v>130439</v>
      </c>
      <c r="B995" t="s">
        <v>153</v>
      </c>
      <c r="C995" s="313">
        <v>45628</v>
      </c>
      <c r="D995">
        <v>0</v>
      </c>
      <c r="E995">
        <v>0</v>
      </c>
      <c r="F995">
        <v>0</v>
      </c>
      <c r="G995" t="s">
        <v>7</v>
      </c>
      <c r="H995" t="s">
        <v>7</v>
      </c>
    </row>
    <row r="996" spans="1:8" x14ac:dyDescent="0.2">
      <c r="A996">
        <v>130439</v>
      </c>
      <c r="B996" t="s">
        <v>153</v>
      </c>
      <c r="C996" s="313">
        <v>45629</v>
      </c>
      <c r="D996">
        <v>0</v>
      </c>
      <c r="E996">
        <v>0</v>
      </c>
      <c r="F996">
        <v>0</v>
      </c>
      <c r="G996" t="s">
        <v>7</v>
      </c>
      <c r="H996" t="s">
        <v>7</v>
      </c>
    </row>
    <row r="997" spans="1:8" x14ac:dyDescent="0.2">
      <c r="A997">
        <v>130439</v>
      </c>
      <c r="B997" t="s">
        <v>153</v>
      </c>
      <c r="C997" s="313">
        <v>45630</v>
      </c>
      <c r="D997">
        <v>0</v>
      </c>
      <c r="E997">
        <v>0</v>
      </c>
      <c r="F997">
        <v>0</v>
      </c>
      <c r="G997" t="s">
        <v>7</v>
      </c>
      <c r="H997" t="s">
        <v>7</v>
      </c>
    </row>
    <row r="998" spans="1:8" x14ac:dyDescent="0.2">
      <c r="A998">
        <v>130439</v>
      </c>
      <c r="B998" t="s">
        <v>153</v>
      </c>
      <c r="C998" s="313">
        <v>45631</v>
      </c>
      <c r="D998">
        <v>0</v>
      </c>
      <c r="E998">
        <v>0</v>
      </c>
      <c r="F998">
        <v>0</v>
      </c>
      <c r="G998" t="s">
        <v>7</v>
      </c>
      <c r="H998" t="s">
        <v>7</v>
      </c>
    </row>
    <row r="999" spans="1:8" x14ac:dyDescent="0.2">
      <c r="A999">
        <v>130439</v>
      </c>
      <c r="B999" t="s">
        <v>153</v>
      </c>
      <c r="C999" s="313">
        <v>45632</v>
      </c>
      <c r="D999">
        <v>0</v>
      </c>
      <c r="E999">
        <v>0</v>
      </c>
      <c r="F999">
        <v>0</v>
      </c>
      <c r="G999" t="s">
        <v>7</v>
      </c>
      <c r="H999" t="s">
        <v>7</v>
      </c>
    </row>
    <row r="1000" spans="1:8" x14ac:dyDescent="0.2">
      <c r="A1000">
        <v>130439</v>
      </c>
      <c r="B1000" t="s">
        <v>153</v>
      </c>
      <c r="C1000" s="313">
        <v>45633</v>
      </c>
      <c r="D1000">
        <v>0</v>
      </c>
      <c r="E1000">
        <v>0</v>
      </c>
      <c r="F1000">
        <v>0</v>
      </c>
      <c r="G1000" t="s">
        <v>7</v>
      </c>
      <c r="H1000" t="s">
        <v>7</v>
      </c>
    </row>
    <row r="1001" spans="1:8" x14ac:dyDescent="0.2">
      <c r="A1001">
        <v>130439</v>
      </c>
      <c r="B1001" t="s">
        <v>153</v>
      </c>
      <c r="C1001" s="313">
        <v>45634</v>
      </c>
      <c r="D1001">
        <v>0</v>
      </c>
      <c r="E1001">
        <v>0</v>
      </c>
      <c r="F1001">
        <v>0</v>
      </c>
      <c r="G1001" t="s">
        <v>7</v>
      </c>
      <c r="H1001" t="s">
        <v>7</v>
      </c>
    </row>
    <row r="1002" spans="1:8" x14ac:dyDescent="0.2">
      <c r="A1002">
        <v>130439</v>
      </c>
      <c r="B1002" t="s">
        <v>153</v>
      </c>
      <c r="C1002" s="313">
        <v>45635</v>
      </c>
      <c r="D1002">
        <v>0</v>
      </c>
      <c r="E1002">
        <v>0</v>
      </c>
      <c r="F1002">
        <v>0</v>
      </c>
      <c r="G1002" t="s">
        <v>7</v>
      </c>
      <c r="H1002" t="s">
        <v>7</v>
      </c>
    </row>
    <row r="1003" spans="1:8" x14ac:dyDescent="0.2">
      <c r="A1003">
        <v>130439</v>
      </c>
      <c r="B1003" t="s">
        <v>153</v>
      </c>
      <c r="C1003" s="313">
        <v>45636</v>
      </c>
      <c r="D1003">
        <v>0</v>
      </c>
      <c r="E1003">
        <v>0</v>
      </c>
      <c r="F1003">
        <v>0</v>
      </c>
      <c r="G1003" t="s">
        <v>7</v>
      </c>
      <c r="H1003" t="s">
        <v>7</v>
      </c>
    </row>
    <row r="1004" spans="1:8" x14ac:dyDescent="0.2">
      <c r="A1004">
        <v>130439</v>
      </c>
      <c r="B1004" t="s">
        <v>153</v>
      </c>
      <c r="C1004" s="313">
        <v>45637</v>
      </c>
      <c r="D1004">
        <v>0</v>
      </c>
      <c r="E1004">
        <v>0</v>
      </c>
      <c r="F1004">
        <v>0</v>
      </c>
      <c r="G1004" t="s">
        <v>7</v>
      </c>
      <c r="H1004" t="s">
        <v>7</v>
      </c>
    </row>
    <row r="1005" spans="1:8" x14ac:dyDescent="0.2">
      <c r="A1005">
        <v>130439</v>
      </c>
      <c r="B1005" t="s">
        <v>153</v>
      </c>
      <c r="C1005" s="313">
        <v>45638</v>
      </c>
      <c r="D1005">
        <v>0</v>
      </c>
      <c r="E1005">
        <v>0</v>
      </c>
      <c r="F1005">
        <v>0</v>
      </c>
      <c r="G1005" t="s">
        <v>7</v>
      </c>
      <c r="H1005" t="s">
        <v>7</v>
      </c>
    </row>
    <row r="1006" spans="1:8" x14ac:dyDescent="0.2">
      <c r="A1006">
        <v>130439</v>
      </c>
      <c r="B1006" t="s">
        <v>153</v>
      </c>
      <c r="C1006" s="313">
        <v>45639</v>
      </c>
      <c r="D1006">
        <v>0</v>
      </c>
      <c r="E1006">
        <v>0</v>
      </c>
      <c r="F1006">
        <v>0</v>
      </c>
      <c r="G1006" t="s">
        <v>7</v>
      </c>
      <c r="H1006" t="s">
        <v>7</v>
      </c>
    </row>
    <row r="1007" spans="1:8" x14ac:dyDescent="0.2">
      <c r="A1007">
        <v>130439</v>
      </c>
      <c r="B1007" t="s">
        <v>153</v>
      </c>
      <c r="C1007" s="313">
        <v>45640</v>
      </c>
      <c r="D1007">
        <v>0</v>
      </c>
      <c r="E1007">
        <v>0</v>
      </c>
      <c r="F1007">
        <v>0</v>
      </c>
      <c r="G1007" t="s">
        <v>7</v>
      </c>
      <c r="H1007" t="s">
        <v>7</v>
      </c>
    </row>
    <row r="1008" spans="1:8" x14ac:dyDescent="0.2">
      <c r="A1008">
        <v>130439</v>
      </c>
      <c r="B1008" t="s">
        <v>153</v>
      </c>
      <c r="C1008" s="313">
        <v>45641</v>
      </c>
      <c r="D1008">
        <v>0</v>
      </c>
      <c r="E1008">
        <v>0</v>
      </c>
      <c r="F1008">
        <v>0</v>
      </c>
      <c r="G1008" t="s">
        <v>7</v>
      </c>
      <c r="H1008" t="s">
        <v>7</v>
      </c>
    </row>
    <row r="1009" spans="1:8" x14ac:dyDescent="0.2">
      <c r="A1009">
        <v>130439</v>
      </c>
      <c r="B1009" t="s">
        <v>153</v>
      </c>
      <c r="C1009" s="313">
        <v>45642</v>
      </c>
      <c r="D1009">
        <v>0</v>
      </c>
      <c r="E1009">
        <v>0</v>
      </c>
      <c r="F1009">
        <v>0</v>
      </c>
      <c r="G1009" t="s">
        <v>7</v>
      </c>
      <c r="H1009" t="s">
        <v>7</v>
      </c>
    </row>
    <row r="1010" spans="1:8" x14ac:dyDescent="0.2">
      <c r="A1010">
        <v>130439</v>
      </c>
      <c r="B1010" t="s">
        <v>153</v>
      </c>
      <c r="C1010" s="313">
        <v>45643</v>
      </c>
      <c r="D1010">
        <v>0</v>
      </c>
      <c r="E1010">
        <v>0</v>
      </c>
      <c r="F1010">
        <v>0</v>
      </c>
      <c r="G1010" t="s">
        <v>7</v>
      </c>
      <c r="H1010" t="s">
        <v>7</v>
      </c>
    </row>
    <row r="1011" spans="1:8" x14ac:dyDescent="0.2">
      <c r="A1011">
        <v>130439</v>
      </c>
      <c r="B1011" t="s">
        <v>153</v>
      </c>
      <c r="C1011" s="313">
        <v>45644</v>
      </c>
      <c r="D1011">
        <v>0</v>
      </c>
      <c r="E1011">
        <v>0</v>
      </c>
      <c r="F1011">
        <v>0</v>
      </c>
      <c r="G1011" t="s">
        <v>7</v>
      </c>
      <c r="H1011" t="s">
        <v>7</v>
      </c>
    </row>
    <row r="1012" spans="1:8" x14ac:dyDescent="0.2">
      <c r="A1012">
        <v>130439</v>
      </c>
      <c r="B1012" t="s">
        <v>153</v>
      </c>
      <c r="C1012" s="313">
        <v>45645</v>
      </c>
      <c r="D1012">
        <v>0</v>
      </c>
      <c r="E1012">
        <v>0</v>
      </c>
      <c r="F1012">
        <v>0</v>
      </c>
      <c r="G1012" t="s">
        <v>7</v>
      </c>
      <c r="H1012" t="s">
        <v>7</v>
      </c>
    </row>
    <row r="1013" spans="1:8" x14ac:dyDescent="0.2">
      <c r="A1013">
        <v>130439</v>
      </c>
      <c r="B1013" t="s">
        <v>153</v>
      </c>
      <c r="C1013" s="313">
        <v>45646</v>
      </c>
      <c r="D1013">
        <v>0</v>
      </c>
      <c r="E1013">
        <v>0</v>
      </c>
      <c r="F1013">
        <v>0</v>
      </c>
      <c r="G1013" t="s">
        <v>7</v>
      </c>
      <c r="H1013" t="s">
        <v>7</v>
      </c>
    </row>
    <row r="1014" spans="1:8" x14ac:dyDescent="0.2">
      <c r="A1014">
        <v>130439</v>
      </c>
      <c r="B1014" t="s">
        <v>153</v>
      </c>
      <c r="C1014" s="313">
        <v>45647</v>
      </c>
      <c r="D1014">
        <v>0</v>
      </c>
      <c r="E1014">
        <v>0</v>
      </c>
      <c r="F1014">
        <v>0</v>
      </c>
      <c r="G1014" t="s">
        <v>7</v>
      </c>
      <c r="H1014" t="s">
        <v>7</v>
      </c>
    </row>
    <row r="1015" spans="1:8" x14ac:dyDescent="0.2">
      <c r="A1015">
        <v>130439</v>
      </c>
      <c r="B1015" t="s">
        <v>153</v>
      </c>
      <c r="C1015" s="313">
        <v>45648</v>
      </c>
      <c r="D1015">
        <v>0</v>
      </c>
      <c r="E1015">
        <v>0</v>
      </c>
      <c r="F1015">
        <v>0</v>
      </c>
      <c r="G1015" t="s">
        <v>7</v>
      </c>
      <c r="H1015" t="s">
        <v>7</v>
      </c>
    </row>
    <row r="1016" spans="1:8" x14ac:dyDescent="0.2">
      <c r="A1016">
        <v>130439</v>
      </c>
      <c r="B1016" t="s">
        <v>153</v>
      </c>
      <c r="C1016" s="313">
        <v>45649</v>
      </c>
      <c r="D1016">
        <v>0</v>
      </c>
      <c r="E1016">
        <v>0</v>
      </c>
      <c r="F1016">
        <v>0</v>
      </c>
      <c r="G1016" t="s">
        <v>7</v>
      </c>
      <c r="H1016" t="s">
        <v>7</v>
      </c>
    </row>
    <row r="1017" spans="1:8" x14ac:dyDescent="0.2">
      <c r="A1017">
        <v>130439</v>
      </c>
      <c r="B1017" t="s">
        <v>153</v>
      </c>
      <c r="C1017" s="313">
        <v>45650</v>
      </c>
      <c r="D1017">
        <v>0</v>
      </c>
      <c r="E1017">
        <v>0</v>
      </c>
      <c r="F1017">
        <v>0</v>
      </c>
      <c r="G1017" t="s">
        <v>7</v>
      </c>
      <c r="H1017" t="s">
        <v>7</v>
      </c>
    </row>
    <row r="1018" spans="1:8" x14ac:dyDescent="0.2">
      <c r="A1018">
        <v>130439</v>
      </c>
      <c r="B1018" t="s">
        <v>153</v>
      </c>
      <c r="C1018" s="313">
        <v>45651</v>
      </c>
      <c r="D1018">
        <v>0</v>
      </c>
      <c r="E1018">
        <v>0</v>
      </c>
      <c r="F1018">
        <v>0</v>
      </c>
      <c r="G1018" t="s">
        <v>7</v>
      </c>
      <c r="H1018" t="s">
        <v>7</v>
      </c>
    </row>
    <row r="1019" spans="1:8" x14ac:dyDescent="0.2">
      <c r="A1019">
        <v>130439</v>
      </c>
      <c r="B1019" t="s">
        <v>153</v>
      </c>
      <c r="C1019" s="313">
        <v>45652</v>
      </c>
      <c r="D1019">
        <v>0</v>
      </c>
      <c r="E1019">
        <v>0</v>
      </c>
      <c r="F1019">
        <v>0</v>
      </c>
      <c r="G1019" t="s">
        <v>7</v>
      </c>
      <c r="H1019" t="s">
        <v>7</v>
      </c>
    </row>
    <row r="1020" spans="1:8" x14ac:dyDescent="0.2">
      <c r="A1020">
        <v>130439</v>
      </c>
      <c r="B1020" t="s">
        <v>153</v>
      </c>
      <c r="C1020" s="313">
        <v>45653</v>
      </c>
      <c r="D1020">
        <v>0</v>
      </c>
      <c r="E1020">
        <v>0</v>
      </c>
      <c r="F1020">
        <v>0</v>
      </c>
      <c r="G1020" t="s">
        <v>7</v>
      </c>
      <c r="H1020" t="s">
        <v>7</v>
      </c>
    </row>
    <row r="1021" spans="1:8" x14ac:dyDescent="0.2">
      <c r="A1021">
        <v>130439</v>
      </c>
      <c r="B1021" t="s">
        <v>153</v>
      </c>
      <c r="C1021" s="313">
        <v>45654</v>
      </c>
      <c r="D1021">
        <v>0</v>
      </c>
      <c r="E1021">
        <v>0</v>
      </c>
      <c r="F1021">
        <v>0</v>
      </c>
      <c r="G1021" t="s">
        <v>7</v>
      </c>
      <c r="H1021" t="s">
        <v>7</v>
      </c>
    </row>
    <row r="1022" spans="1:8" x14ac:dyDescent="0.2">
      <c r="A1022">
        <v>130439</v>
      </c>
      <c r="B1022" t="s">
        <v>153</v>
      </c>
      <c r="C1022" s="313">
        <v>45655</v>
      </c>
      <c r="D1022">
        <v>0</v>
      </c>
      <c r="E1022">
        <v>0</v>
      </c>
      <c r="F1022">
        <v>0</v>
      </c>
      <c r="G1022" t="s">
        <v>7</v>
      </c>
      <c r="H1022" t="s">
        <v>7</v>
      </c>
    </row>
    <row r="1023" spans="1:8" x14ac:dyDescent="0.2">
      <c r="A1023">
        <v>130439</v>
      </c>
      <c r="B1023" t="s">
        <v>153</v>
      </c>
      <c r="C1023" s="313">
        <v>45656</v>
      </c>
      <c r="D1023">
        <v>0</v>
      </c>
      <c r="E1023">
        <v>0</v>
      </c>
      <c r="F1023">
        <v>0</v>
      </c>
      <c r="G1023" t="s">
        <v>7</v>
      </c>
      <c r="H1023" t="s">
        <v>7</v>
      </c>
    </row>
    <row r="1024" spans="1:8" x14ac:dyDescent="0.2">
      <c r="A1024">
        <v>130439</v>
      </c>
      <c r="B1024" t="s">
        <v>153</v>
      </c>
      <c r="C1024" s="313">
        <v>45657</v>
      </c>
      <c r="D1024">
        <v>0</v>
      </c>
      <c r="E1024">
        <v>0</v>
      </c>
      <c r="F1024">
        <v>0</v>
      </c>
      <c r="G1024" t="s">
        <v>7</v>
      </c>
      <c r="H1024" t="s">
        <v>7</v>
      </c>
    </row>
    <row r="1025" spans="1:8" x14ac:dyDescent="0.2">
      <c r="A1025">
        <v>130441</v>
      </c>
      <c r="B1025" t="s">
        <v>154</v>
      </c>
      <c r="C1025" s="313">
        <v>45627</v>
      </c>
      <c r="D1025">
        <v>0</v>
      </c>
      <c r="E1025">
        <v>0</v>
      </c>
      <c r="F1025">
        <v>0</v>
      </c>
      <c r="G1025" t="s">
        <v>7</v>
      </c>
      <c r="H1025" t="s">
        <v>7</v>
      </c>
    </row>
    <row r="1026" spans="1:8" x14ac:dyDescent="0.2">
      <c r="A1026">
        <v>130441</v>
      </c>
      <c r="B1026" t="s">
        <v>154</v>
      </c>
      <c r="C1026" s="313">
        <v>45628</v>
      </c>
      <c r="D1026">
        <v>0</v>
      </c>
      <c r="E1026">
        <v>0</v>
      </c>
      <c r="F1026">
        <v>0</v>
      </c>
      <c r="G1026" t="s">
        <v>7</v>
      </c>
      <c r="H1026" t="s">
        <v>7</v>
      </c>
    </row>
    <row r="1027" spans="1:8" x14ac:dyDescent="0.2">
      <c r="A1027">
        <v>130441</v>
      </c>
      <c r="B1027" t="s">
        <v>154</v>
      </c>
      <c r="C1027" s="313">
        <v>45629</v>
      </c>
      <c r="D1027">
        <v>0</v>
      </c>
      <c r="E1027">
        <v>0</v>
      </c>
      <c r="F1027">
        <v>0</v>
      </c>
      <c r="G1027" t="s">
        <v>7</v>
      </c>
      <c r="H1027" t="s">
        <v>7</v>
      </c>
    </row>
    <row r="1028" spans="1:8" x14ac:dyDescent="0.2">
      <c r="A1028">
        <v>130441</v>
      </c>
      <c r="B1028" t="s">
        <v>154</v>
      </c>
      <c r="C1028" s="313">
        <v>45630</v>
      </c>
      <c r="D1028">
        <v>0</v>
      </c>
      <c r="E1028">
        <v>0</v>
      </c>
      <c r="F1028">
        <v>0</v>
      </c>
      <c r="G1028" t="s">
        <v>7</v>
      </c>
      <c r="H1028" t="s">
        <v>7</v>
      </c>
    </row>
    <row r="1029" spans="1:8" x14ac:dyDescent="0.2">
      <c r="A1029">
        <v>130441</v>
      </c>
      <c r="B1029" t="s">
        <v>154</v>
      </c>
      <c r="C1029" s="313">
        <v>45631</v>
      </c>
      <c r="D1029">
        <v>0</v>
      </c>
      <c r="E1029">
        <v>0</v>
      </c>
      <c r="F1029">
        <v>0</v>
      </c>
      <c r="G1029" t="s">
        <v>7</v>
      </c>
      <c r="H1029" t="s">
        <v>7</v>
      </c>
    </row>
    <row r="1030" spans="1:8" x14ac:dyDescent="0.2">
      <c r="A1030">
        <v>130441</v>
      </c>
      <c r="B1030" t="s">
        <v>154</v>
      </c>
      <c r="C1030" s="313">
        <v>45632</v>
      </c>
      <c r="D1030">
        <v>0</v>
      </c>
      <c r="E1030">
        <v>0</v>
      </c>
      <c r="F1030">
        <v>0</v>
      </c>
      <c r="G1030" t="s">
        <v>7</v>
      </c>
      <c r="H1030" t="s">
        <v>7</v>
      </c>
    </row>
    <row r="1031" spans="1:8" x14ac:dyDescent="0.2">
      <c r="A1031">
        <v>130441</v>
      </c>
      <c r="B1031" t="s">
        <v>154</v>
      </c>
      <c r="C1031" s="313">
        <v>45633</v>
      </c>
      <c r="D1031">
        <v>0</v>
      </c>
      <c r="E1031">
        <v>0</v>
      </c>
      <c r="F1031">
        <v>0</v>
      </c>
      <c r="G1031" t="s">
        <v>7</v>
      </c>
      <c r="H1031" t="s">
        <v>7</v>
      </c>
    </row>
    <row r="1032" spans="1:8" x14ac:dyDescent="0.2">
      <c r="A1032">
        <v>130441</v>
      </c>
      <c r="B1032" t="s">
        <v>154</v>
      </c>
      <c r="C1032" s="313">
        <v>45634</v>
      </c>
      <c r="D1032">
        <v>0</v>
      </c>
      <c r="E1032">
        <v>0</v>
      </c>
      <c r="F1032">
        <v>0</v>
      </c>
      <c r="G1032" t="s">
        <v>7</v>
      </c>
      <c r="H1032" t="s">
        <v>7</v>
      </c>
    </row>
    <row r="1033" spans="1:8" x14ac:dyDescent="0.2">
      <c r="A1033">
        <v>130441</v>
      </c>
      <c r="B1033" t="s">
        <v>154</v>
      </c>
      <c r="C1033" s="313">
        <v>45635</v>
      </c>
      <c r="D1033">
        <v>0</v>
      </c>
      <c r="E1033">
        <v>0</v>
      </c>
      <c r="F1033">
        <v>0</v>
      </c>
      <c r="G1033" t="s">
        <v>7</v>
      </c>
      <c r="H1033" t="s">
        <v>7</v>
      </c>
    </row>
    <row r="1034" spans="1:8" x14ac:dyDescent="0.2">
      <c r="A1034">
        <v>130441</v>
      </c>
      <c r="B1034" t="s">
        <v>154</v>
      </c>
      <c r="C1034" s="313">
        <v>45636</v>
      </c>
      <c r="D1034">
        <v>0</v>
      </c>
      <c r="E1034">
        <v>0</v>
      </c>
      <c r="F1034">
        <v>0</v>
      </c>
      <c r="G1034" t="s">
        <v>7</v>
      </c>
      <c r="H1034" t="s">
        <v>7</v>
      </c>
    </row>
    <row r="1035" spans="1:8" x14ac:dyDescent="0.2">
      <c r="A1035">
        <v>130441</v>
      </c>
      <c r="B1035" t="s">
        <v>154</v>
      </c>
      <c r="C1035" s="313">
        <v>45637</v>
      </c>
      <c r="D1035">
        <v>0</v>
      </c>
      <c r="E1035">
        <v>0</v>
      </c>
      <c r="F1035">
        <v>0</v>
      </c>
      <c r="G1035" t="s">
        <v>7</v>
      </c>
      <c r="H1035" t="s">
        <v>7</v>
      </c>
    </row>
    <row r="1036" spans="1:8" x14ac:dyDescent="0.2">
      <c r="A1036">
        <v>130441</v>
      </c>
      <c r="B1036" t="s">
        <v>154</v>
      </c>
      <c r="C1036" s="313">
        <v>45638</v>
      </c>
      <c r="D1036">
        <v>0</v>
      </c>
      <c r="E1036">
        <v>0</v>
      </c>
      <c r="F1036">
        <v>0</v>
      </c>
      <c r="G1036" t="s">
        <v>7</v>
      </c>
      <c r="H1036" t="s">
        <v>7</v>
      </c>
    </row>
    <row r="1037" spans="1:8" x14ac:dyDescent="0.2">
      <c r="A1037">
        <v>130441</v>
      </c>
      <c r="B1037" t="s">
        <v>154</v>
      </c>
      <c r="C1037" s="313">
        <v>45639</v>
      </c>
      <c r="D1037">
        <v>0</v>
      </c>
      <c r="E1037">
        <v>0</v>
      </c>
      <c r="F1037">
        <v>0</v>
      </c>
      <c r="G1037" t="s">
        <v>7</v>
      </c>
      <c r="H1037" t="s">
        <v>7</v>
      </c>
    </row>
    <row r="1038" spans="1:8" x14ac:dyDescent="0.2">
      <c r="A1038">
        <v>130441</v>
      </c>
      <c r="B1038" t="s">
        <v>154</v>
      </c>
      <c r="C1038" s="313">
        <v>45640</v>
      </c>
      <c r="D1038">
        <v>0</v>
      </c>
      <c r="E1038">
        <v>0</v>
      </c>
      <c r="F1038">
        <v>0</v>
      </c>
      <c r="G1038" t="s">
        <v>7</v>
      </c>
      <c r="H1038" t="s">
        <v>7</v>
      </c>
    </row>
    <row r="1039" spans="1:8" x14ac:dyDescent="0.2">
      <c r="A1039">
        <v>130441</v>
      </c>
      <c r="B1039" t="s">
        <v>154</v>
      </c>
      <c r="C1039" s="313">
        <v>45641</v>
      </c>
      <c r="D1039">
        <v>0</v>
      </c>
      <c r="E1039">
        <v>0</v>
      </c>
      <c r="F1039">
        <v>0</v>
      </c>
      <c r="G1039" t="s">
        <v>7</v>
      </c>
      <c r="H1039" t="s">
        <v>7</v>
      </c>
    </row>
    <row r="1040" spans="1:8" x14ac:dyDescent="0.2">
      <c r="A1040">
        <v>130441</v>
      </c>
      <c r="B1040" t="s">
        <v>154</v>
      </c>
      <c r="C1040" s="313">
        <v>45642</v>
      </c>
      <c r="D1040">
        <v>0</v>
      </c>
      <c r="E1040">
        <v>0</v>
      </c>
      <c r="F1040">
        <v>0</v>
      </c>
      <c r="G1040" t="s">
        <v>7</v>
      </c>
      <c r="H1040" t="s">
        <v>7</v>
      </c>
    </row>
    <row r="1041" spans="1:8" x14ac:dyDescent="0.2">
      <c r="A1041">
        <v>130441</v>
      </c>
      <c r="B1041" t="s">
        <v>154</v>
      </c>
      <c r="C1041" s="313">
        <v>45643</v>
      </c>
      <c r="D1041">
        <v>0</v>
      </c>
      <c r="E1041">
        <v>0</v>
      </c>
      <c r="F1041">
        <v>0</v>
      </c>
      <c r="G1041" t="s">
        <v>7</v>
      </c>
      <c r="H1041" t="s">
        <v>7</v>
      </c>
    </row>
    <row r="1042" spans="1:8" x14ac:dyDescent="0.2">
      <c r="A1042">
        <v>130441</v>
      </c>
      <c r="B1042" t="s">
        <v>154</v>
      </c>
      <c r="C1042" s="313">
        <v>45644</v>
      </c>
      <c r="D1042">
        <v>0</v>
      </c>
      <c r="E1042">
        <v>0</v>
      </c>
      <c r="F1042">
        <v>0</v>
      </c>
      <c r="G1042" t="s">
        <v>7</v>
      </c>
      <c r="H1042" t="s">
        <v>7</v>
      </c>
    </row>
    <row r="1043" spans="1:8" x14ac:dyDescent="0.2">
      <c r="A1043">
        <v>130441</v>
      </c>
      <c r="B1043" t="s">
        <v>154</v>
      </c>
      <c r="C1043" s="313">
        <v>45645</v>
      </c>
      <c r="D1043">
        <v>0</v>
      </c>
      <c r="E1043">
        <v>0</v>
      </c>
      <c r="F1043">
        <v>0</v>
      </c>
      <c r="G1043" t="s">
        <v>7</v>
      </c>
      <c r="H1043" t="s">
        <v>7</v>
      </c>
    </row>
    <row r="1044" spans="1:8" x14ac:dyDescent="0.2">
      <c r="A1044">
        <v>130441</v>
      </c>
      <c r="B1044" t="s">
        <v>154</v>
      </c>
      <c r="C1044" s="313">
        <v>45646</v>
      </c>
      <c r="D1044">
        <v>0</v>
      </c>
      <c r="E1044">
        <v>0</v>
      </c>
      <c r="F1044">
        <v>0</v>
      </c>
      <c r="G1044" t="s">
        <v>7</v>
      </c>
      <c r="H1044" t="s">
        <v>7</v>
      </c>
    </row>
    <row r="1045" spans="1:8" x14ac:dyDescent="0.2">
      <c r="A1045">
        <v>130441</v>
      </c>
      <c r="B1045" t="s">
        <v>154</v>
      </c>
      <c r="C1045" s="313">
        <v>45647</v>
      </c>
      <c r="D1045">
        <v>0</v>
      </c>
      <c r="E1045">
        <v>0</v>
      </c>
      <c r="F1045">
        <v>0</v>
      </c>
      <c r="G1045" t="s">
        <v>7</v>
      </c>
      <c r="H1045" t="s">
        <v>7</v>
      </c>
    </row>
    <row r="1046" spans="1:8" x14ac:dyDescent="0.2">
      <c r="A1046">
        <v>130441</v>
      </c>
      <c r="B1046" t="s">
        <v>154</v>
      </c>
      <c r="C1046" s="313">
        <v>45648</v>
      </c>
      <c r="D1046">
        <v>0</v>
      </c>
      <c r="E1046">
        <v>0</v>
      </c>
      <c r="F1046">
        <v>0</v>
      </c>
      <c r="G1046" t="s">
        <v>7</v>
      </c>
      <c r="H1046" t="s">
        <v>7</v>
      </c>
    </row>
    <row r="1047" spans="1:8" x14ac:dyDescent="0.2">
      <c r="A1047">
        <v>130441</v>
      </c>
      <c r="B1047" t="s">
        <v>154</v>
      </c>
      <c r="C1047" s="313">
        <v>45649</v>
      </c>
      <c r="D1047">
        <v>0</v>
      </c>
      <c r="E1047">
        <v>0</v>
      </c>
      <c r="F1047">
        <v>0</v>
      </c>
      <c r="G1047" t="s">
        <v>7</v>
      </c>
      <c r="H1047" t="s">
        <v>7</v>
      </c>
    </row>
    <row r="1048" spans="1:8" x14ac:dyDescent="0.2">
      <c r="A1048">
        <v>130441</v>
      </c>
      <c r="B1048" t="s">
        <v>154</v>
      </c>
      <c r="C1048" s="313">
        <v>45650</v>
      </c>
      <c r="D1048">
        <v>0</v>
      </c>
      <c r="E1048">
        <v>0</v>
      </c>
      <c r="F1048">
        <v>0</v>
      </c>
      <c r="G1048" t="s">
        <v>7</v>
      </c>
      <c r="H1048" t="s">
        <v>7</v>
      </c>
    </row>
    <row r="1049" spans="1:8" x14ac:dyDescent="0.2">
      <c r="A1049">
        <v>130441</v>
      </c>
      <c r="B1049" t="s">
        <v>154</v>
      </c>
      <c r="C1049" s="313">
        <v>45651</v>
      </c>
      <c r="D1049">
        <v>0</v>
      </c>
      <c r="E1049">
        <v>0</v>
      </c>
      <c r="F1049">
        <v>0</v>
      </c>
      <c r="G1049" t="s">
        <v>7</v>
      </c>
      <c r="H1049" t="s">
        <v>7</v>
      </c>
    </row>
    <row r="1050" spans="1:8" x14ac:dyDescent="0.2">
      <c r="A1050">
        <v>130441</v>
      </c>
      <c r="B1050" t="s">
        <v>154</v>
      </c>
      <c r="C1050" s="313">
        <v>45652</v>
      </c>
      <c r="D1050">
        <v>0</v>
      </c>
      <c r="E1050">
        <v>0</v>
      </c>
      <c r="F1050">
        <v>0</v>
      </c>
      <c r="G1050" t="s">
        <v>7</v>
      </c>
      <c r="H1050" t="s">
        <v>7</v>
      </c>
    </row>
    <row r="1051" spans="1:8" x14ac:dyDescent="0.2">
      <c r="A1051">
        <v>130441</v>
      </c>
      <c r="B1051" t="s">
        <v>154</v>
      </c>
      <c r="C1051" s="313">
        <v>45653</v>
      </c>
      <c r="D1051">
        <v>0</v>
      </c>
      <c r="E1051">
        <v>0</v>
      </c>
      <c r="F1051">
        <v>0</v>
      </c>
      <c r="G1051" t="s">
        <v>7</v>
      </c>
      <c r="H1051" t="s">
        <v>7</v>
      </c>
    </row>
    <row r="1052" spans="1:8" x14ac:dyDescent="0.2">
      <c r="A1052">
        <v>130441</v>
      </c>
      <c r="B1052" t="s">
        <v>154</v>
      </c>
      <c r="C1052" s="313">
        <v>45654</v>
      </c>
      <c r="D1052">
        <v>0</v>
      </c>
      <c r="E1052">
        <v>0</v>
      </c>
      <c r="F1052">
        <v>0</v>
      </c>
      <c r="G1052" t="s">
        <v>7</v>
      </c>
      <c r="H1052" t="s">
        <v>7</v>
      </c>
    </row>
    <row r="1053" spans="1:8" x14ac:dyDescent="0.2">
      <c r="A1053">
        <v>130441</v>
      </c>
      <c r="B1053" t="s">
        <v>154</v>
      </c>
      <c r="C1053" s="313">
        <v>45655</v>
      </c>
      <c r="D1053">
        <v>0</v>
      </c>
      <c r="E1053">
        <v>0</v>
      </c>
      <c r="F1053">
        <v>0</v>
      </c>
      <c r="G1053" t="s">
        <v>7</v>
      </c>
      <c r="H1053" t="s">
        <v>7</v>
      </c>
    </row>
    <row r="1054" spans="1:8" x14ac:dyDescent="0.2">
      <c r="A1054">
        <v>130441</v>
      </c>
      <c r="B1054" t="s">
        <v>154</v>
      </c>
      <c r="C1054" s="313">
        <v>45656</v>
      </c>
      <c r="D1054">
        <v>0</v>
      </c>
      <c r="E1054">
        <v>0</v>
      </c>
      <c r="F1054">
        <v>0</v>
      </c>
      <c r="G1054" t="s">
        <v>7</v>
      </c>
      <c r="H1054" t="s">
        <v>7</v>
      </c>
    </row>
    <row r="1055" spans="1:8" x14ac:dyDescent="0.2">
      <c r="A1055">
        <v>130441</v>
      </c>
      <c r="B1055" t="s">
        <v>154</v>
      </c>
      <c r="C1055" s="313">
        <v>45657</v>
      </c>
      <c r="D1055">
        <v>0</v>
      </c>
      <c r="E1055">
        <v>0</v>
      </c>
      <c r="F1055">
        <v>0</v>
      </c>
      <c r="G1055" t="s">
        <v>7</v>
      </c>
      <c r="H1055" t="s">
        <v>7</v>
      </c>
    </row>
    <row r="1056" spans="1:8" x14ac:dyDescent="0.2">
      <c r="A1056">
        <v>130831</v>
      </c>
      <c r="B1056" t="s">
        <v>155</v>
      </c>
      <c r="C1056" s="313">
        <v>45627</v>
      </c>
      <c r="D1056">
        <v>0</v>
      </c>
      <c r="E1056">
        <v>0</v>
      </c>
      <c r="F1056">
        <v>0</v>
      </c>
      <c r="G1056" t="s">
        <v>7</v>
      </c>
      <c r="H1056" t="s">
        <v>7</v>
      </c>
    </row>
    <row r="1057" spans="1:8" x14ac:dyDescent="0.2">
      <c r="A1057">
        <v>130831</v>
      </c>
      <c r="B1057" t="s">
        <v>155</v>
      </c>
      <c r="C1057" s="313">
        <v>45628</v>
      </c>
      <c r="D1057">
        <v>0</v>
      </c>
      <c r="E1057">
        <v>0</v>
      </c>
      <c r="F1057">
        <v>0</v>
      </c>
      <c r="G1057" t="s">
        <v>7</v>
      </c>
      <c r="H1057" t="s">
        <v>7</v>
      </c>
    </row>
    <row r="1058" spans="1:8" x14ac:dyDescent="0.2">
      <c r="A1058">
        <v>130831</v>
      </c>
      <c r="B1058" t="s">
        <v>155</v>
      </c>
      <c r="C1058" s="313">
        <v>45629</v>
      </c>
      <c r="D1058">
        <v>0</v>
      </c>
      <c r="E1058">
        <v>0</v>
      </c>
      <c r="F1058">
        <v>0</v>
      </c>
      <c r="G1058" t="s">
        <v>7</v>
      </c>
      <c r="H1058" t="s">
        <v>7</v>
      </c>
    </row>
    <row r="1059" spans="1:8" x14ac:dyDescent="0.2">
      <c r="A1059">
        <v>130831</v>
      </c>
      <c r="B1059" t="s">
        <v>155</v>
      </c>
      <c r="C1059" s="313">
        <v>45630</v>
      </c>
      <c r="D1059">
        <v>0</v>
      </c>
      <c r="E1059">
        <v>0</v>
      </c>
      <c r="F1059">
        <v>0</v>
      </c>
      <c r="G1059" t="s">
        <v>7</v>
      </c>
      <c r="H1059" t="s">
        <v>7</v>
      </c>
    </row>
    <row r="1060" spans="1:8" x14ac:dyDescent="0.2">
      <c r="A1060">
        <v>130831</v>
      </c>
      <c r="B1060" t="s">
        <v>155</v>
      </c>
      <c r="C1060" s="313">
        <v>45631</v>
      </c>
      <c r="D1060">
        <v>0</v>
      </c>
      <c r="E1060">
        <v>0</v>
      </c>
      <c r="F1060">
        <v>0</v>
      </c>
      <c r="G1060" t="s">
        <v>7</v>
      </c>
      <c r="H1060" t="s">
        <v>7</v>
      </c>
    </row>
    <row r="1061" spans="1:8" x14ac:dyDescent="0.2">
      <c r="A1061">
        <v>130831</v>
      </c>
      <c r="B1061" t="s">
        <v>155</v>
      </c>
      <c r="C1061" s="313">
        <v>45632</v>
      </c>
      <c r="D1061">
        <v>0</v>
      </c>
      <c r="E1061">
        <v>0</v>
      </c>
      <c r="F1061">
        <v>0</v>
      </c>
      <c r="G1061" t="s">
        <v>7</v>
      </c>
      <c r="H1061" t="s">
        <v>7</v>
      </c>
    </row>
    <row r="1062" spans="1:8" x14ac:dyDescent="0.2">
      <c r="A1062">
        <v>130831</v>
      </c>
      <c r="B1062" t="s">
        <v>155</v>
      </c>
      <c r="C1062" s="313">
        <v>45633</v>
      </c>
      <c r="D1062">
        <v>0</v>
      </c>
      <c r="E1062">
        <v>0</v>
      </c>
      <c r="F1062">
        <v>0</v>
      </c>
      <c r="G1062" t="s">
        <v>7</v>
      </c>
      <c r="H1062" t="s">
        <v>7</v>
      </c>
    </row>
    <row r="1063" spans="1:8" x14ac:dyDescent="0.2">
      <c r="A1063">
        <v>130831</v>
      </c>
      <c r="B1063" t="s">
        <v>155</v>
      </c>
      <c r="C1063" s="313">
        <v>45634</v>
      </c>
      <c r="D1063">
        <v>0</v>
      </c>
      <c r="E1063">
        <v>0</v>
      </c>
      <c r="F1063">
        <v>0</v>
      </c>
      <c r="G1063" t="s">
        <v>7</v>
      </c>
      <c r="H1063" t="s">
        <v>7</v>
      </c>
    </row>
    <row r="1064" spans="1:8" x14ac:dyDescent="0.2">
      <c r="A1064">
        <v>130831</v>
      </c>
      <c r="B1064" t="s">
        <v>155</v>
      </c>
      <c r="C1064" s="313">
        <v>45635</v>
      </c>
      <c r="D1064">
        <v>0</v>
      </c>
      <c r="E1064">
        <v>0</v>
      </c>
      <c r="F1064">
        <v>0</v>
      </c>
      <c r="G1064" t="s">
        <v>7</v>
      </c>
      <c r="H1064" t="s">
        <v>7</v>
      </c>
    </row>
    <row r="1065" spans="1:8" x14ac:dyDescent="0.2">
      <c r="A1065">
        <v>130831</v>
      </c>
      <c r="B1065" t="s">
        <v>155</v>
      </c>
      <c r="C1065" s="313">
        <v>45636</v>
      </c>
      <c r="D1065">
        <v>0</v>
      </c>
      <c r="E1065">
        <v>0</v>
      </c>
      <c r="F1065">
        <v>0</v>
      </c>
      <c r="G1065" t="s">
        <v>7</v>
      </c>
      <c r="H1065" t="s">
        <v>7</v>
      </c>
    </row>
    <row r="1066" spans="1:8" x14ac:dyDescent="0.2">
      <c r="A1066">
        <v>130831</v>
      </c>
      <c r="B1066" t="s">
        <v>155</v>
      </c>
      <c r="C1066" s="313">
        <v>45637</v>
      </c>
      <c r="D1066">
        <v>0</v>
      </c>
      <c r="E1066">
        <v>0</v>
      </c>
      <c r="F1066">
        <v>0</v>
      </c>
      <c r="G1066" t="s">
        <v>7</v>
      </c>
      <c r="H1066" t="s">
        <v>7</v>
      </c>
    </row>
    <row r="1067" spans="1:8" x14ac:dyDescent="0.2">
      <c r="A1067">
        <v>130831</v>
      </c>
      <c r="B1067" t="s">
        <v>155</v>
      </c>
      <c r="C1067" s="313">
        <v>45638</v>
      </c>
      <c r="D1067">
        <v>0</v>
      </c>
      <c r="E1067">
        <v>0</v>
      </c>
      <c r="F1067">
        <v>0</v>
      </c>
      <c r="G1067" t="s">
        <v>7</v>
      </c>
      <c r="H1067" t="s">
        <v>7</v>
      </c>
    </row>
    <row r="1068" spans="1:8" x14ac:dyDescent="0.2">
      <c r="A1068">
        <v>130831</v>
      </c>
      <c r="B1068" t="s">
        <v>155</v>
      </c>
      <c r="C1068" s="313">
        <v>45639</v>
      </c>
      <c r="D1068">
        <v>0</v>
      </c>
      <c r="E1068">
        <v>0</v>
      </c>
      <c r="F1068">
        <v>0</v>
      </c>
      <c r="G1068" t="s">
        <v>7</v>
      </c>
      <c r="H1068" t="s">
        <v>7</v>
      </c>
    </row>
    <row r="1069" spans="1:8" x14ac:dyDescent="0.2">
      <c r="A1069">
        <v>130831</v>
      </c>
      <c r="B1069" t="s">
        <v>155</v>
      </c>
      <c r="C1069" s="313">
        <v>45640</v>
      </c>
      <c r="D1069">
        <v>0</v>
      </c>
      <c r="E1069">
        <v>0</v>
      </c>
      <c r="F1069">
        <v>0</v>
      </c>
      <c r="G1069" t="s">
        <v>7</v>
      </c>
      <c r="H1069" t="s">
        <v>7</v>
      </c>
    </row>
    <row r="1070" spans="1:8" x14ac:dyDescent="0.2">
      <c r="A1070">
        <v>130831</v>
      </c>
      <c r="B1070" t="s">
        <v>155</v>
      </c>
      <c r="C1070" s="313">
        <v>45641</v>
      </c>
      <c r="D1070">
        <v>0</v>
      </c>
      <c r="E1070">
        <v>0</v>
      </c>
      <c r="F1070">
        <v>0</v>
      </c>
      <c r="G1070" t="s">
        <v>7</v>
      </c>
      <c r="H1070" t="s">
        <v>7</v>
      </c>
    </row>
    <row r="1071" spans="1:8" x14ac:dyDescent="0.2">
      <c r="A1071">
        <v>130831</v>
      </c>
      <c r="B1071" t="s">
        <v>155</v>
      </c>
      <c r="C1071" s="313">
        <v>45642</v>
      </c>
      <c r="D1071">
        <v>0</v>
      </c>
      <c r="E1071">
        <v>0</v>
      </c>
      <c r="F1071">
        <v>0</v>
      </c>
      <c r="G1071" t="s">
        <v>7</v>
      </c>
      <c r="H1071" t="s">
        <v>7</v>
      </c>
    </row>
    <row r="1072" spans="1:8" x14ac:dyDescent="0.2">
      <c r="A1072">
        <v>130831</v>
      </c>
      <c r="B1072" t="s">
        <v>155</v>
      </c>
      <c r="C1072" s="313">
        <v>45643</v>
      </c>
      <c r="D1072">
        <v>0</v>
      </c>
      <c r="E1072">
        <v>0</v>
      </c>
      <c r="F1072">
        <v>0</v>
      </c>
      <c r="G1072" t="s">
        <v>7</v>
      </c>
      <c r="H1072" t="s">
        <v>7</v>
      </c>
    </row>
    <row r="1073" spans="1:8" x14ac:dyDescent="0.2">
      <c r="A1073">
        <v>130831</v>
      </c>
      <c r="B1073" t="s">
        <v>155</v>
      </c>
      <c r="C1073" s="313">
        <v>45644</v>
      </c>
      <c r="D1073">
        <v>0</v>
      </c>
      <c r="E1073">
        <v>0</v>
      </c>
      <c r="F1073">
        <v>0</v>
      </c>
      <c r="G1073" t="s">
        <v>7</v>
      </c>
      <c r="H1073" t="s">
        <v>7</v>
      </c>
    </row>
    <row r="1074" spans="1:8" x14ac:dyDescent="0.2">
      <c r="A1074">
        <v>130831</v>
      </c>
      <c r="B1074" t="s">
        <v>155</v>
      </c>
      <c r="C1074" s="313">
        <v>45645</v>
      </c>
      <c r="D1074">
        <v>0</v>
      </c>
      <c r="E1074">
        <v>0</v>
      </c>
      <c r="F1074">
        <v>0</v>
      </c>
      <c r="G1074" t="s">
        <v>7</v>
      </c>
      <c r="H1074" t="s">
        <v>7</v>
      </c>
    </row>
    <row r="1075" spans="1:8" x14ac:dyDescent="0.2">
      <c r="A1075">
        <v>130831</v>
      </c>
      <c r="B1075" t="s">
        <v>155</v>
      </c>
      <c r="C1075" s="313">
        <v>45646</v>
      </c>
      <c r="D1075">
        <v>0</v>
      </c>
      <c r="E1075">
        <v>0</v>
      </c>
      <c r="F1075">
        <v>0</v>
      </c>
      <c r="G1075" t="s">
        <v>7</v>
      </c>
      <c r="H1075" t="s">
        <v>7</v>
      </c>
    </row>
    <row r="1076" spans="1:8" x14ac:dyDescent="0.2">
      <c r="A1076">
        <v>130831</v>
      </c>
      <c r="B1076" t="s">
        <v>155</v>
      </c>
      <c r="C1076" s="313">
        <v>45647</v>
      </c>
      <c r="D1076">
        <v>0</v>
      </c>
      <c r="E1076">
        <v>0</v>
      </c>
      <c r="F1076">
        <v>0</v>
      </c>
      <c r="G1076" t="s">
        <v>7</v>
      </c>
      <c r="H1076" t="s">
        <v>7</v>
      </c>
    </row>
    <row r="1077" spans="1:8" x14ac:dyDescent="0.2">
      <c r="A1077">
        <v>130831</v>
      </c>
      <c r="B1077" t="s">
        <v>155</v>
      </c>
      <c r="C1077" s="313">
        <v>45648</v>
      </c>
      <c r="D1077">
        <v>0</v>
      </c>
      <c r="E1077">
        <v>0</v>
      </c>
      <c r="F1077">
        <v>0</v>
      </c>
      <c r="G1077" t="s">
        <v>7</v>
      </c>
      <c r="H1077" t="s">
        <v>7</v>
      </c>
    </row>
    <row r="1078" spans="1:8" x14ac:dyDescent="0.2">
      <c r="A1078">
        <v>130831</v>
      </c>
      <c r="B1078" t="s">
        <v>155</v>
      </c>
      <c r="C1078" s="313">
        <v>45649</v>
      </c>
      <c r="D1078">
        <v>0</v>
      </c>
      <c r="E1078">
        <v>0</v>
      </c>
      <c r="F1078">
        <v>0</v>
      </c>
      <c r="G1078" t="s">
        <v>7</v>
      </c>
      <c r="H1078" t="s">
        <v>7</v>
      </c>
    </row>
    <row r="1079" spans="1:8" x14ac:dyDescent="0.2">
      <c r="A1079">
        <v>130831</v>
      </c>
      <c r="B1079" t="s">
        <v>155</v>
      </c>
      <c r="C1079" s="313">
        <v>45650</v>
      </c>
      <c r="D1079">
        <v>0</v>
      </c>
      <c r="E1079">
        <v>0</v>
      </c>
      <c r="F1079">
        <v>0</v>
      </c>
      <c r="G1079" t="s">
        <v>7</v>
      </c>
      <c r="H1079" t="s">
        <v>7</v>
      </c>
    </row>
    <row r="1080" spans="1:8" x14ac:dyDescent="0.2">
      <c r="A1080">
        <v>130831</v>
      </c>
      <c r="B1080" t="s">
        <v>155</v>
      </c>
      <c r="C1080" s="313">
        <v>45651</v>
      </c>
      <c r="D1080">
        <v>0</v>
      </c>
      <c r="E1080">
        <v>0</v>
      </c>
      <c r="F1080">
        <v>0</v>
      </c>
      <c r="G1080" t="s">
        <v>7</v>
      </c>
      <c r="H1080" t="s">
        <v>7</v>
      </c>
    </row>
    <row r="1081" spans="1:8" x14ac:dyDescent="0.2">
      <c r="A1081">
        <v>130831</v>
      </c>
      <c r="B1081" t="s">
        <v>155</v>
      </c>
      <c r="C1081" s="313">
        <v>45652</v>
      </c>
      <c r="D1081">
        <v>0</v>
      </c>
      <c r="E1081">
        <v>0</v>
      </c>
      <c r="F1081">
        <v>0</v>
      </c>
      <c r="G1081" t="s">
        <v>7</v>
      </c>
      <c r="H1081" t="s">
        <v>7</v>
      </c>
    </row>
    <row r="1082" spans="1:8" x14ac:dyDescent="0.2">
      <c r="A1082">
        <v>130831</v>
      </c>
      <c r="B1082" t="s">
        <v>155</v>
      </c>
      <c r="C1082" s="313">
        <v>45653</v>
      </c>
      <c r="D1082">
        <v>0</v>
      </c>
      <c r="E1082">
        <v>0</v>
      </c>
      <c r="F1082">
        <v>0</v>
      </c>
      <c r="G1082" t="s">
        <v>7</v>
      </c>
      <c r="H1082" t="s">
        <v>7</v>
      </c>
    </row>
    <row r="1083" spans="1:8" x14ac:dyDescent="0.2">
      <c r="A1083">
        <v>130831</v>
      </c>
      <c r="B1083" t="s">
        <v>155</v>
      </c>
      <c r="C1083" s="313">
        <v>45654</v>
      </c>
      <c r="D1083">
        <v>0</v>
      </c>
      <c r="E1083">
        <v>0</v>
      </c>
      <c r="F1083">
        <v>0</v>
      </c>
      <c r="G1083" t="s">
        <v>7</v>
      </c>
      <c r="H1083" t="s">
        <v>7</v>
      </c>
    </row>
    <row r="1084" spans="1:8" x14ac:dyDescent="0.2">
      <c r="A1084">
        <v>130831</v>
      </c>
      <c r="B1084" t="s">
        <v>155</v>
      </c>
      <c r="C1084" s="313">
        <v>45655</v>
      </c>
      <c r="D1084">
        <v>0</v>
      </c>
      <c r="E1084">
        <v>0</v>
      </c>
      <c r="F1084">
        <v>0</v>
      </c>
      <c r="G1084" t="s">
        <v>7</v>
      </c>
      <c r="H1084" t="s">
        <v>7</v>
      </c>
    </row>
    <row r="1085" spans="1:8" x14ac:dyDescent="0.2">
      <c r="A1085">
        <v>130831</v>
      </c>
      <c r="B1085" t="s">
        <v>155</v>
      </c>
      <c r="C1085" s="313">
        <v>45656</v>
      </c>
      <c r="D1085">
        <v>0</v>
      </c>
      <c r="E1085">
        <v>0</v>
      </c>
      <c r="F1085">
        <v>0</v>
      </c>
      <c r="G1085" t="s">
        <v>7</v>
      </c>
      <c r="H1085" t="s">
        <v>7</v>
      </c>
    </row>
    <row r="1086" spans="1:8" x14ac:dyDescent="0.2">
      <c r="A1086">
        <v>130831</v>
      </c>
      <c r="B1086" t="s">
        <v>155</v>
      </c>
      <c r="C1086" s="313">
        <v>45657</v>
      </c>
      <c r="D1086">
        <v>0</v>
      </c>
      <c r="E1086">
        <v>0</v>
      </c>
      <c r="F1086">
        <v>0</v>
      </c>
      <c r="G1086" t="s">
        <v>7</v>
      </c>
      <c r="H1086" t="s">
        <v>7</v>
      </c>
    </row>
    <row r="1087" spans="1:8" x14ac:dyDescent="0.2">
      <c r="A1087">
        <v>131603</v>
      </c>
      <c r="B1087" t="s">
        <v>157</v>
      </c>
      <c r="C1087" s="313">
        <v>45627</v>
      </c>
      <c r="D1087">
        <v>0</v>
      </c>
      <c r="E1087">
        <v>0</v>
      </c>
      <c r="F1087">
        <v>0</v>
      </c>
      <c r="G1087" t="s">
        <v>7</v>
      </c>
      <c r="H1087" t="s">
        <v>7</v>
      </c>
    </row>
    <row r="1088" spans="1:8" x14ac:dyDescent="0.2">
      <c r="A1088">
        <v>131603</v>
      </c>
      <c r="B1088" t="s">
        <v>157</v>
      </c>
      <c r="C1088" s="313">
        <v>45628</v>
      </c>
      <c r="D1088">
        <v>0</v>
      </c>
      <c r="E1088">
        <v>0</v>
      </c>
      <c r="F1088">
        <v>0</v>
      </c>
      <c r="G1088" t="s">
        <v>7</v>
      </c>
      <c r="H1088" t="s">
        <v>7</v>
      </c>
    </row>
    <row r="1089" spans="1:8" x14ac:dyDescent="0.2">
      <c r="A1089">
        <v>131603</v>
      </c>
      <c r="B1089" t="s">
        <v>157</v>
      </c>
      <c r="C1089" s="313">
        <v>45629</v>
      </c>
      <c r="D1089">
        <v>0</v>
      </c>
      <c r="E1089">
        <v>0</v>
      </c>
      <c r="F1089">
        <v>0</v>
      </c>
      <c r="G1089" t="s">
        <v>7</v>
      </c>
      <c r="H1089" t="s">
        <v>7</v>
      </c>
    </row>
    <row r="1090" spans="1:8" x14ac:dyDescent="0.2">
      <c r="A1090">
        <v>131603</v>
      </c>
      <c r="B1090" t="s">
        <v>157</v>
      </c>
      <c r="C1090" s="313">
        <v>45630</v>
      </c>
      <c r="D1090">
        <v>0</v>
      </c>
      <c r="E1090">
        <v>0</v>
      </c>
      <c r="F1090">
        <v>0</v>
      </c>
      <c r="G1090" t="s">
        <v>7</v>
      </c>
      <c r="H1090" t="s">
        <v>7</v>
      </c>
    </row>
    <row r="1091" spans="1:8" x14ac:dyDescent="0.2">
      <c r="A1091">
        <v>131603</v>
      </c>
      <c r="B1091" t="s">
        <v>157</v>
      </c>
      <c r="C1091" s="313">
        <v>45631</v>
      </c>
      <c r="D1091">
        <v>0</v>
      </c>
      <c r="E1091">
        <v>0</v>
      </c>
      <c r="F1091">
        <v>0</v>
      </c>
      <c r="G1091" t="s">
        <v>7</v>
      </c>
      <c r="H1091" t="s">
        <v>7</v>
      </c>
    </row>
    <row r="1092" spans="1:8" x14ac:dyDescent="0.2">
      <c r="A1092">
        <v>131603</v>
      </c>
      <c r="B1092" t="s">
        <v>157</v>
      </c>
      <c r="C1092" s="313">
        <v>45632</v>
      </c>
      <c r="D1092">
        <v>0</v>
      </c>
      <c r="E1092">
        <v>0</v>
      </c>
      <c r="F1092">
        <v>0</v>
      </c>
      <c r="G1092" t="s">
        <v>7</v>
      </c>
      <c r="H1092" t="s">
        <v>7</v>
      </c>
    </row>
    <row r="1093" spans="1:8" x14ac:dyDescent="0.2">
      <c r="A1093">
        <v>131603</v>
      </c>
      <c r="B1093" t="s">
        <v>157</v>
      </c>
      <c r="C1093" s="313">
        <v>45633</v>
      </c>
      <c r="D1093">
        <v>0</v>
      </c>
      <c r="E1093">
        <v>0</v>
      </c>
      <c r="F1093">
        <v>0</v>
      </c>
      <c r="G1093" t="s">
        <v>7</v>
      </c>
      <c r="H1093" t="s">
        <v>7</v>
      </c>
    </row>
    <row r="1094" spans="1:8" x14ac:dyDescent="0.2">
      <c r="A1094">
        <v>131603</v>
      </c>
      <c r="B1094" t="s">
        <v>157</v>
      </c>
      <c r="C1094" s="313">
        <v>45634</v>
      </c>
      <c r="D1094">
        <v>0</v>
      </c>
      <c r="E1094">
        <v>0</v>
      </c>
      <c r="F1094">
        <v>0</v>
      </c>
      <c r="G1094" t="s">
        <v>7</v>
      </c>
      <c r="H1094" t="s">
        <v>7</v>
      </c>
    </row>
    <row r="1095" spans="1:8" x14ac:dyDescent="0.2">
      <c r="A1095">
        <v>131603</v>
      </c>
      <c r="B1095" t="s">
        <v>157</v>
      </c>
      <c r="C1095" s="313">
        <v>45635</v>
      </c>
      <c r="D1095">
        <v>0</v>
      </c>
      <c r="E1095">
        <v>0</v>
      </c>
      <c r="F1095">
        <v>0</v>
      </c>
      <c r="G1095" t="s">
        <v>7</v>
      </c>
      <c r="H1095" t="s">
        <v>7</v>
      </c>
    </row>
    <row r="1096" spans="1:8" x14ac:dyDescent="0.2">
      <c r="A1096">
        <v>131603</v>
      </c>
      <c r="B1096" t="s">
        <v>157</v>
      </c>
      <c r="C1096" s="313">
        <v>45636</v>
      </c>
      <c r="D1096">
        <v>0</v>
      </c>
      <c r="E1096">
        <v>0</v>
      </c>
      <c r="F1096">
        <v>0</v>
      </c>
      <c r="G1096" t="s">
        <v>7</v>
      </c>
      <c r="H1096" t="s">
        <v>7</v>
      </c>
    </row>
    <row r="1097" spans="1:8" x14ac:dyDescent="0.2">
      <c r="A1097">
        <v>131603</v>
      </c>
      <c r="B1097" t="s">
        <v>157</v>
      </c>
      <c r="C1097" s="313">
        <v>45637</v>
      </c>
      <c r="D1097">
        <v>0</v>
      </c>
      <c r="E1097">
        <v>0</v>
      </c>
      <c r="F1097">
        <v>0</v>
      </c>
      <c r="G1097" t="s">
        <v>7</v>
      </c>
      <c r="H1097" t="s">
        <v>7</v>
      </c>
    </row>
    <row r="1098" spans="1:8" x14ac:dyDescent="0.2">
      <c r="A1098">
        <v>131603</v>
      </c>
      <c r="B1098" t="s">
        <v>157</v>
      </c>
      <c r="C1098" s="313">
        <v>45638</v>
      </c>
      <c r="D1098">
        <v>0</v>
      </c>
      <c r="E1098">
        <v>0</v>
      </c>
      <c r="F1098">
        <v>0</v>
      </c>
      <c r="G1098" t="s">
        <v>7</v>
      </c>
      <c r="H1098" t="s">
        <v>7</v>
      </c>
    </row>
    <row r="1099" spans="1:8" x14ac:dyDescent="0.2">
      <c r="A1099">
        <v>131603</v>
      </c>
      <c r="B1099" t="s">
        <v>157</v>
      </c>
      <c r="C1099" s="313">
        <v>45639</v>
      </c>
      <c r="D1099">
        <v>0</v>
      </c>
      <c r="E1099">
        <v>0</v>
      </c>
      <c r="F1099">
        <v>0</v>
      </c>
      <c r="G1099" t="s">
        <v>7</v>
      </c>
      <c r="H1099" t="s">
        <v>7</v>
      </c>
    </row>
    <row r="1100" spans="1:8" x14ac:dyDescent="0.2">
      <c r="A1100">
        <v>131603</v>
      </c>
      <c r="B1100" t="s">
        <v>157</v>
      </c>
      <c r="C1100" s="313">
        <v>45640</v>
      </c>
      <c r="D1100">
        <v>0</v>
      </c>
      <c r="E1100">
        <v>0</v>
      </c>
      <c r="F1100">
        <v>0</v>
      </c>
      <c r="G1100" t="s">
        <v>7</v>
      </c>
      <c r="H1100" t="s">
        <v>7</v>
      </c>
    </row>
    <row r="1101" spans="1:8" x14ac:dyDescent="0.2">
      <c r="A1101">
        <v>131603</v>
      </c>
      <c r="B1101" t="s">
        <v>157</v>
      </c>
      <c r="C1101" s="313">
        <v>45641</v>
      </c>
      <c r="D1101">
        <v>0</v>
      </c>
      <c r="E1101">
        <v>0</v>
      </c>
      <c r="F1101">
        <v>0</v>
      </c>
      <c r="G1101" t="s">
        <v>7</v>
      </c>
      <c r="H1101" t="s">
        <v>7</v>
      </c>
    </row>
    <row r="1102" spans="1:8" x14ac:dyDescent="0.2">
      <c r="A1102">
        <v>131603</v>
      </c>
      <c r="B1102" t="s">
        <v>157</v>
      </c>
      <c r="C1102" s="313">
        <v>45642</v>
      </c>
      <c r="D1102">
        <v>0</v>
      </c>
      <c r="E1102">
        <v>0</v>
      </c>
      <c r="F1102">
        <v>0</v>
      </c>
      <c r="G1102" t="s">
        <v>7</v>
      </c>
      <c r="H1102" t="s">
        <v>7</v>
      </c>
    </row>
    <row r="1103" spans="1:8" x14ac:dyDescent="0.2">
      <c r="A1103">
        <v>131603</v>
      </c>
      <c r="B1103" t="s">
        <v>157</v>
      </c>
      <c r="C1103" s="313">
        <v>45643</v>
      </c>
      <c r="D1103">
        <v>0</v>
      </c>
      <c r="E1103">
        <v>0</v>
      </c>
      <c r="F1103">
        <v>0</v>
      </c>
      <c r="G1103" t="s">
        <v>7</v>
      </c>
      <c r="H1103" t="s">
        <v>7</v>
      </c>
    </row>
    <row r="1104" spans="1:8" x14ac:dyDescent="0.2">
      <c r="A1104">
        <v>131603</v>
      </c>
      <c r="B1104" t="s">
        <v>157</v>
      </c>
      <c r="C1104" s="313">
        <v>45644</v>
      </c>
      <c r="D1104">
        <v>0</v>
      </c>
      <c r="E1104">
        <v>0</v>
      </c>
      <c r="F1104">
        <v>0</v>
      </c>
      <c r="G1104" t="s">
        <v>7</v>
      </c>
      <c r="H1104" t="s">
        <v>7</v>
      </c>
    </row>
    <row r="1105" spans="1:8" x14ac:dyDescent="0.2">
      <c r="A1105">
        <v>131603</v>
      </c>
      <c r="B1105" t="s">
        <v>157</v>
      </c>
      <c r="C1105" s="313">
        <v>45645</v>
      </c>
      <c r="D1105">
        <v>0</v>
      </c>
      <c r="E1105">
        <v>0</v>
      </c>
      <c r="F1105">
        <v>0</v>
      </c>
      <c r="G1105" t="s">
        <v>7</v>
      </c>
      <c r="H1105" t="s">
        <v>7</v>
      </c>
    </row>
    <row r="1106" spans="1:8" x14ac:dyDescent="0.2">
      <c r="A1106">
        <v>131603</v>
      </c>
      <c r="B1106" t="s">
        <v>157</v>
      </c>
      <c r="C1106" s="313">
        <v>45646</v>
      </c>
      <c r="D1106">
        <v>0</v>
      </c>
      <c r="E1106">
        <v>0</v>
      </c>
      <c r="F1106">
        <v>0</v>
      </c>
      <c r="G1106" t="s">
        <v>7</v>
      </c>
      <c r="H1106" t="s">
        <v>7</v>
      </c>
    </row>
    <row r="1107" spans="1:8" x14ac:dyDescent="0.2">
      <c r="A1107">
        <v>131603</v>
      </c>
      <c r="B1107" t="s">
        <v>157</v>
      </c>
      <c r="C1107" s="313">
        <v>45647</v>
      </c>
      <c r="D1107">
        <v>0</v>
      </c>
      <c r="E1107">
        <v>0</v>
      </c>
      <c r="F1107">
        <v>0</v>
      </c>
      <c r="G1107" t="s">
        <v>7</v>
      </c>
      <c r="H1107" t="s">
        <v>7</v>
      </c>
    </row>
    <row r="1108" spans="1:8" x14ac:dyDescent="0.2">
      <c r="A1108">
        <v>131603</v>
      </c>
      <c r="B1108" t="s">
        <v>157</v>
      </c>
      <c r="C1108" s="313">
        <v>45648</v>
      </c>
      <c r="D1108">
        <v>0</v>
      </c>
      <c r="E1108">
        <v>0</v>
      </c>
      <c r="F1108">
        <v>0</v>
      </c>
      <c r="G1108" t="s">
        <v>7</v>
      </c>
      <c r="H1108" t="s">
        <v>7</v>
      </c>
    </row>
    <row r="1109" spans="1:8" x14ac:dyDescent="0.2">
      <c r="A1109">
        <v>131603</v>
      </c>
      <c r="B1109" t="s">
        <v>157</v>
      </c>
      <c r="C1109" s="313">
        <v>45649</v>
      </c>
      <c r="D1109">
        <v>0</v>
      </c>
      <c r="E1109">
        <v>0</v>
      </c>
      <c r="F1109">
        <v>0</v>
      </c>
      <c r="G1109" t="s">
        <v>7</v>
      </c>
      <c r="H1109" t="s">
        <v>7</v>
      </c>
    </row>
    <row r="1110" spans="1:8" x14ac:dyDescent="0.2">
      <c r="A1110">
        <v>131603</v>
      </c>
      <c r="B1110" t="s">
        <v>157</v>
      </c>
      <c r="C1110" s="313">
        <v>45650</v>
      </c>
      <c r="D1110">
        <v>0</v>
      </c>
      <c r="E1110">
        <v>0</v>
      </c>
      <c r="F1110">
        <v>0</v>
      </c>
      <c r="G1110" t="s">
        <v>7</v>
      </c>
      <c r="H1110" t="s">
        <v>7</v>
      </c>
    </row>
    <row r="1111" spans="1:8" x14ac:dyDescent="0.2">
      <c r="A1111">
        <v>131603</v>
      </c>
      <c r="B1111" t="s">
        <v>157</v>
      </c>
      <c r="C1111" s="313">
        <v>45651</v>
      </c>
      <c r="D1111">
        <v>0</v>
      </c>
      <c r="E1111">
        <v>0</v>
      </c>
      <c r="F1111">
        <v>0</v>
      </c>
      <c r="G1111" t="s">
        <v>7</v>
      </c>
      <c r="H1111" t="s">
        <v>7</v>
      </c>
    </row>
    <row r="1112" spans="1:8" x14ac:dyDescent="0.2">
      <c r="A1112">
        <v>131603</v>
      </c>
      <c r="B1112" t="s">
        <v>157</v>
      </c>
      <c r="C1112" s="313">
        <v>45652</v>
      </c>
      <c r="D1112">
        <v>0</v>
      </c>
      <c r="E1112">
        <v>0</v>
      </c>
      <c r="F1112">
        <v>0</v>
      </c>
      <c r="G1112" t="s">
        <v>7</v>
      </c>
      <c r="H1112" t="s">
        <v>7</v>
      </c>
    </row>
    <row r="1113" spans="1:8" x14ac:dyDescent="0.2">
      <c r="A1113">
        <v>131603</v>
      </c>
      <c r="B1113" t="s">
        <v>157</v>
      </c>
      <c r="C1113" s="313">
        <v>45653</v>
      </c>
      <c r="D1113">
        <v>0</v>
      </c>
      <c r="E1113">
        <v>0</v>
      </c>
      <c r="F1113">
        <v>0</v>
      </c>
      <c r="G1113" t="s">
        <v>7</v>
      </c>
      <c r="H1113" t="s">
        <v>7</v>
      </c>
    </row>
    <row r="1114" spans="1:8" x14ac:dyDescent="0.2">
      <c r="A1114">
        <v>131603</v>
      </c>
      <c r="B1114" t="s">
        <v>157</v>
      </c>
      <c r="C1114" s="313">
        <v>45654</v>
      </c>
      <c r="D1114">
        <v>0</v>
      </c>
      <c r="E1114">
        <v>0</v>
      </c>
      <c r="F1114">
        <v>0</v>
      </c>
      <c r="G1114" t="s">
        <v>7</v>
      </c>
      <c r="H1114" t="s">
        <v>7</v>
      </c>
    </row>
    <row r="1115" spans="1:8" x14ac:dyDescent="0.2">
      <c r="A1115">
        <v>131603</v>
      </c>
      <c r="B1115" t="s">
        <v>157</v>
      </c>
      <c r="C1115" s="313">
        <v>45655</v>
      </c>
      <c r="D1115">
        <v>0</v>
      </c>
      <c r="E1115">
        <v>0</v>
      </c>
      <c r="F1115">
        <v>0</v>
      </c>
      <c r="G1115" t="s">
        <v>7</v>
      </c>
      <c r="H1115" t="s">
        <v>7</v>
      </c>
    </row>
    <row r="1116" spans="1:8" x14ac:dyDescent="0.2">
      <c r="A1116">
        <v>131603</v>
      </c>
      <c r="B1116" t="s">
        <v>157</v>
      </c>
      <c r="C1116" s="313">
        <v>45656</v>
      </c>
      <c r="D1116">
        <v>0</v>
      </c>
      <c r="E1116">
        <v>0</v>
      </c>
      <c r="F1116">
        <v>0</v>
      </c>
      <c r="G1116" t="s">
        <v>7</v>
      </c>
      <c r="H1116" t="s">
        <v>7</v>
      </c>
    </row>
    <row r="1117" spans="1:8" x14ac:dyDescent="0.2">
      <c r="A1117">
        <v>131603</v>
      </c>
      <c r="B1117" t="s">
        <v>157</v>
      </c>
      <c r="C1117" s="313">
        <v>45657</v>
      </c>
      <c r="D1117">
        <v>0</v>
      </c>
      <c r="E1117">
        <v>0</v>
      </c>
      <c r="F1117">
        <v>0</v>
      </c>
      <c r="G1117" t="s">
        <v>7</v>
      </c>
      <c r="H1117" t="s">
        <v>7</v>
      </c>
    </row>
    <row r="1118" spans="1:8" x14ac:dyDescent="0.2">
      <c r="A1118">
        <v>138041</v>
      </c>
      <c r="B1118" t="s">
        <v>191</v>
      </c>
      <c r="C1118" s="313">
        <v>45627</v>
      </c>
      <c r="D1118">
        <v>0</v>
      </c>
      <c r="E1118">
        <v>0</v>
      </c>
      <c r="F1118">
        <v>0</v>
      </c>
      <c r="G1118" t="s">
        <v>7</v>
      </c>
      <c r="H1118" t="s">
        <v>7</v>
      </c>
    </row>
    <row r="1119" spans="1:8" x14ac:dyDescent="0.2">
      <c r="A1119">
        <v>138041</v>
      </c>
      <c r="B1119" t="s">
        <v>191</v>
      </c>
      <c r="C1119" s="313">
        <v>45628</v>
      </c>
      <c r="D1119">
        <v>0</v>
      </c>
      <c r="E1119">
        <v>0</v>
      </c>
      <c r="F1119">
        <v>0</v>
      </c>
      <c r="G1119" t="s">
        <v>7</v>
      </c>
      <c r="H1119" t="s">
        <v>7</v>
      </c>
    </row>
    <row r="1120" spans="1:8" x14ac:dyDescent="0.2">
      <c r="A1120">
        <v>138041</v>
      </c>
      <c r="B1120" t="s">
        <v>191</v>
      </c>
      <c r="C1120" s="313">
        <v>45629</v>
      </c>
      <c r="D1120">
        <v>0</v>
      </c>
      <c r="E1120">
        <v>0</v>
      </c>
      <c r="F1120">
        <v>0</v>
      </c>
      <c r="G1120" t="s">
        <v>7</v>
      </c>
      <c r="H1120" t="s">
        <v>7</v>
      </c>
    </row>
    <row r="1121" spans="1:8" x14ac:dyDescent="0.2">
      <c r="A1121">
        <v>138041</v>
      </c>
      <c r="B1121" t="s">
        <v>191</v>
      </c>
      <c r="C1121" s="313">
        <v>45630</v>
      </c>
      <c r="D1121">
        <v>0</v>
      </c>
      <c r="E1121">
        <v>0</v>
      </c>
      <c r="F1121">
        <v>0</v>
      </c>
      <c r="G1121" t="s">
        <v>7</v>
      </c>
      <c r="H1121" t="s">
        <v>7</v>
      </c>
    </row>
    <row r="1122" spans="1:8" x14ac:dyDescent="0.2">
      <c r="A1122">
        <v>138041</v>
      </c>
      <c r="B1122" t="s">
        <v>191</v>
      </c>
      <c r="C1122" s="313">
        <v>45631</v>
      </c>
      <c r="D1122">
        <v>0</v>
      </c>
      <c r="E1122">
        <v>0</v>
      </c>
      <c r="F1122">
        <v>0</v>
      </c>
      <c r="G1122" t="s">
        <v>7</v>
      </c>
      <c r="H1122" t="s">
        <v>7</v>
      </c>
    </row>
    <row r="1123" spans="1:8" x14ac:dyDescent="0.2">
      <c r="A1123">
        <v>138041</v>
      </c>
      <c r="B1123" t="s">
        <v>191</v>
      </c>
      <c r="C1123" s="313">
        <v>45632</v>
      </c>
      <c r="D1123">
        <v>0</v>
      </c>
      <c r="E1123">
        <v>0</v>
      </c>
      <c r="F1123">
        <v>0</v>
      </c>
      <c r="G1123" t="s">
        <v>7</v>
      </c>
      <c r="H1123" t="s">
        <v>7</v>
      </c>
    </row>
    <row r="1124" spans="1:8" x14ac:dyDescent="0.2">
      <c r="A1124">
        <v>138041</v>
      </c>
      <c r="B1124" t="s">
        <v>191</v>
      </c>
      <c r="C1124" s="313">
        <v>45633</v>
      </c>
      <c r="D1124">
        <v>0</v>
      </c>
      <c r="E1124">
        <v>0</v>
      </c>
      <c r="F1124">
        <v>0</v>
      </c>
      <c r="G1124" t="s">
        <v>7</v>
      </c>
      <c r="H1124" t="s">
        <v>7</v>
      </c>
    </row>
    <row r="1125" spans="1:8" x14ac:dyDescent="0.2">
      <c r="A1125">
        <v>138041</v>
      </c>
      <c r="B1125" t="s">
        <v>191</v>
      </c>
      <c r="C1125" s="313">
        <v>45634</v>
      </c>
      <c r="D1125">
        <v>0</v>
      </c>
      <c r="E1125">
        <v>0</v>
      </c>
      <c r="F1125">
        <v>0</v>
      </c>
      <c r="G1125" t="s">
        <v>7</v>
      </c>
      <c r="H1125" t="s">
        <v>7</v>
      </c>
    </row>
    <row r="1126" spans="1:8" x14ac:dyDescent="0.2">
      <c r="A1126">
        <v>138041</v>
      </c>
      <c r="B1126" t="s">
        <v>191</v>
      </c>
      <c r="C1126" s="313">
        <v>45635</v>
      </c>
      <c r="D1126">
        <v>0</v>
      </c>
      <c r="E1126">
        <v>0</v>
      </c>
      <c r="F1126">
        <v>0</v>
      </c>
      <c r="G1126" t="s">
        <v>7</v>
      </c>
      <c r="H1126" t="s">
        <v>7</v>
      </c>
    </row>
    <row r="1127" spans="1:8" x14ac:dyDescent="0.2">
      <c r="A1127">
        <v>138041</v>
      </c>
      <c r="B1127" t="s">
        <v>191</v>
      </c>
      <c r="C1127" s="313">
        <v>45636</v>
      </c>
      <c r="D1127">
        <v>0</v>
      </c>
      <c r="E1127">
        <v>0</v>
      </c>
      <c r="F1127">
        <v>0</v>
      </c>
      <c r="G1127" t="s">
        <v>7</v>
      </c>
      <c r="H1127" t="s">
        <v>7</v>
      </c>
    </row>
    <row r="1128" spans="1:8" x14ac:dyDescent="0.2">
      <c r="A1128">
        <v>138041</v>
      </c>
      <c r="B1128" t="s">
        <v>191</v>
      </c>
      <c r="C1128" s="313">
        <v>45637</v>
      </c>
      <c r="D1128">
        <v>0</v>
      </c>
      <c r="E1128">
        <v>0</v>
      </c>
      <c r="F1128">
        <v>0</v>
      </c>
      <c r="G1128" t="s">
        <v>7</v>
      </c>
      <c r="H1128" t="s">
        <v>7</v>
      </c>
    </row>
    <row r="1129" spans="1:8" x14ac:dyDescent="0.2">
      <c r="A1129">
        <v>138041</v>
      </c>
      <c r="B1129" t="s">
        <v>191</v>
      </c>
      <c r="C1129" s="313">
        <v>45638</v>
      </c>
      <c r="D1129">
        <v>0</v>
      </c>
      <c r="E1129">
        <v>0</v>
      </c>
      <c r="F1129">
        <v>0</v>
      </c>
      <c r="G1129" t="s">
        <v>7</v>
      </c>
      <c r="H1129" t="s">
        <v>7</v>
      </c>
    </row>
    <row r="1130" spans="1:8" x14ac:dyDescent="0.2">
      <c r="A1130">
        <v>138041</v>
      </c>
      <c r="B1130" t="s">
        <v>191</v>
      </c>
      <c r="C1130" s="313">
        <v>45639</v>
      </c>
      <c r="D1130">
        <v>0</v>
      </c>
      <c r="E1130">
        <v>0</v>
      </c>
      <c r="F1130">
        <v>0</v>
      </c>
      <c r="G1130" t="s">
        <v>7</v>
      </c>
      <c r="H1130" t="s">
        <v>7</v>
      </c>
    </row>
    <row r="1131" spans="1:8" x14ac:dyDescent="0.2">
      <c r="A1131">
        <v>138041</v>
      </c>
      <c r="B1131" t="s">
        <v>191</v>
      </c>
      <c r="C1131" s="313">
        <v>45640</v>
      </c>
      <c r="D1131">
        <v>0</v>
      </c>
      <c r="E1131">
        <v>0</v>
      </c>
      <c r="F1131">
        <v>0</v>
      </c>
      <c r="G1131" t="s">
        <v>7</v>
      </c>
      <c r="H1131" t="s">
        <v>7</v>
      </c>
    </row>
    <row r="1132" spans="1:8" x14ac:dyDescent="0.2">
      <c r="A1132">
        <v>138041</v>
      </c>
      <c r="B1132" t="s">
        <v>191</v>
      </c>
      <c r="C1132" s="313">
        <v>45641</v>
      </c>
      <c r="D1132">
        <v>0</v>
      </c>
      <c r="E1132">
        <v>0</v>
      </c>
      <c r="F1132">
        <v>0</v>
      </c>
      <c r="G1132" t="s">
        <v>7</v>
      </c>
      <c r="H1132" t="s">
        <v>7</v>
      </c>
    </row>
    <row r="1133" spans="1:8" x14ac:dyDescent="0.2">
      <c r="A1133">
        <v>138041</v>
      </c>
      <c r="B1133" t="s">
        <v>191</v>
      </c>
      <c r="C1133" s="313">
        <v>45642</v>
      </c>
      <c r="D1133">
        <v>0</v>
      </c>
      <c r="E1133">
        <v>0</v>
      </c>
      <c r="F1133">
        <v>0</v>
      </c>
      <c r="G1133" t="s">
        <v>7</v>
      </c>
      <c r="H1133" t="s">
        <v>7</v>
      </c>
    </row>
    <row r="1134" spans="1:8" x14ac:dyDescent="0.2">
      <c r="A1134">
        <v>138041</v>
      </c>
      <c r="B1134" t="s">
        <v>191</v>
      </c>
      <c r="C1134" s="313">
        <v>45643</v>
      </c>
      <c r="D1134">
        <v>0</v>
      </c>
      <c r="E1134">
        <v>0</v>
      </c>
      <c r="F1134">
        <v>0</v>
      </c>
      <c r="G1134" t="s">
        <v>7</v>
      </c>
      <c r="H1134" t="s">
        <v>7</v>
      </c>
    </row>
    <row r="1135" spans="1:8" x14ac:dyDescent="0.2">
      <c r="A1135">
        <v>138041</v>
      </c>
      <c r="B1135" t="s">
        <v>191</v>
      </c>
      <c r="C1135" s="313">
        <v>45644</v>
      </c>
      <c r="D1135">
        <v>0</v>
      </c>
      <c r="E1135">
        <v>0</v>
      </c>
      <c r="F1135">
        <v>0</v>
      </c>
      <c r="G1135" t="s">
        <v>7</v>
      </c>
      <c r="H1135" t="s">
        <v>7</v>
      </c>
    </row>
    <row r="1136" spans="1:8" x14ac:dyDescent="0.2">
      <c r="A1136">
        <v>138041</v>
      </c>
      <c r="B1136" t="s">
        <v>191</v>
      </c>
      <c r="C1136" s="313">
        <v>45645</v>
      </c>
      <c r="D1136">
        <v>0</v>
      </c>
      <c r="E1136">
        <v>0</v>
      </c>
      <c r="F1136">
        <v>0</v>
      </c>
      <c r="G1136" t="s">
        <v>7</v>
      </c>
      <c r="H1136" t="s">
        <v>7</v>
      </c>
    </row>
    <row r="1137" spans="1:8" x14ac:dyDescent="0.2">
      <c r="A1137">
        <v>138041</v>
      </c>
      <c r="B1137" t="s">
        <v>191</v>
      </c>
      <c r="C1137" s="313">
        <v>45646</v>
      </c>
      <c r="D1137">
        <v>0</v>
      </c>
      <c r="E1137">
        <v>0</v>
      </c>
      <c r="F1137">
        <v>0</v>
      </c>
      <c r="G1137" t="s">
        <v>7</v>
      </c>
      <c r="H1137" t="s">
        <v>7</v>
      </c>
    </row>
    <row r="1138" spans="1:8" x14ac:dyDescent="0.2">
      <c r="A1138">
        <v>138041</v>
      </c>
      <c r="B1138" t="s">
        <v>191</v>
      </c>
      <c r="C1138" s="313">
        <v>45647</v>
      </c>
      <c r="D1138">
        <v>0</v>
      </c>
      <c r="E1138">
        <v>0</v>
      </c>
      <c r="F1138">
        <v>0</v>
      </c>
      <c r="G1138" t="s">
        <v>7</v>
      </c>
      <c r="H1138" t="s">
        <v>7</v>
      </c>
    </row>
    <row r="1139" spans="1:8" x14ac:dyDescent="0.2">
      <c r="A1139">
        <v>138041</v>
      </c>
      <c r="B1139" t="s">
        <v>191</v>
      </c>
      <c r="C1139" s="313">
        <v>45648</v>
      </c>
      <c r="D1139">
        <v>0</v>
      </c>
      <c r="E1139">
        <v>0</v>
      </c>
      <c r="F1139">
        <v>0</v>
      </c>
      <c r="G1139" t="s">
        <v>7</v>
      </c>
      <c r="H1139" t="s">
        <v>7</v>
      </c>
    </row>
    <row r="1140" spans="1:8" x14ac:dyDescent="0.2">
      <c r="A1140">
        <v>138041</v>
      </c>
      <c r="B1140" t="s">
        <v>191</v>
      </c>
      <c r="C1140" s="313">
        <v>45649</v>
      </c>
      <c r="D1140">
        <v>0</v>
      </c>
      <c r="E1140">
        <v>0</v>
      </c>
      <c r="F1140">
        <v>0</v>
      </c>
      <c r="G1140" t="s">
        <v>7</v>
      </c>
      <c r="H1140" t="s">
        <v>7</v>
      </c>
    </row>
    <row r="1141" spans="1:8" x14ac:dyDescent="0.2">
      <c r="A1141">
        <v>138041</v>
      </c>
      <c r="B1141" t="s">
        <v>191</v>
      </c>
      <c r="C1141" s="313">
        <v>45650</v>
      </c>
      <c r="D1141">
        <v>0</v>
      </c>
      <c r="E1141">
        <v>0</v>
      </c>
      <c r="F1141">
        <v>0</v>
      </c>
      <c r="G1141" t="s">
        <v>7</v>
      </c>
      <c r="H1141" t="s">
        <v>7</v>
      </c>
    </row>
    <row r="1142" spans="1:8" x14ac:dyDescent="0.2">
      <c r="A1142">
        <v>138041</v>
      </c>
      <c r="B1142" t="s">
        <v>191</v>
      </c>
      <c r="C1142" s="313">
        <v>45651</v>
      </c>
      <c r="D1142">
        <v>0</v>
      </c>
      <c r="E1142">
        <v>0</v>
      </c>
      <c r="F1142">
        <v>0</v>
      </c>
      <c r="G1142" t="s">
        <v>7</v>
      </c>
      <c r="H1142" t="s">
        <v>7</v>
      </c>
    </row>
    <row r="1143" spans="1:8" x14ac:dyDescent="0.2">
      <c r="A1143">
        <v>138041</v>
      </c>
      <c r="B1143" t="s">
        <v>191</v>
      </c>
      <c r="C1143" s="313">
        <v>45652</v>
      </c>
      <c r="D1143">
        <v>0</v>
      </c>
      <c r="E1143">
        <v>0</v>
      </c>
      <c r="F1143">
        <v>0</v>
      </c>
      <c r="G1143" t="s">
        <v>7</v>
      </c>
      <c r="H1143" t="s">
        <v>7</v>
      </c>
    </row>
    <row r="1144" spans="1:8" x14ac:dyDescent="0.2">
      <c r="A1144">
        <v>138041</v>
      </c>
      <c r="B1144" t="s">
        <v>191</v>
      </c>
      <c r="C1144" s="313">
        <v>45653</v>
      </c>
      <c r="D1144">
        <v>0</v>
      </c>
      <c r="E1144">
        <v>0</v>
      </c>
      <c r="F1144">
        <v>0</v>
      </c>
      <c r="G1144" t="s">
        <v>7</v>
      </c>
      <c r="H1144" t="s">
        <v>7</v>
      </c>
    </row>
    <row r="1145" spans="1:8" x14ac:dyDescent="0.2">
      <c r="A1145">
        <v>138041</v>
      </c>
      <c r="B1145" t="s">
        <v>191</v>
      </c>
      <c r="C1145" s="313">
        <v>45654</v>
      </c>
      <c r="D1145">
        <v>0</v>
      </c>
      <c r="E1145">
        <v>0</v>
      </c>
      <c r="F1145">
        <v>0</v>
      </c>
      <c r="G1145" t="s">
        <v>7</v>
      </c>
      <c r="H1145" t="s">
        <v>7</v>
      </c>
    </row>
    <row r="1146" spans="1:8" x14ac:dyDescent="0.2">
      <c r="A1146">
        <v>138041</v>
      </c>
      <c r="B1146" t="s">
        <v>191</v>
      </c>
      <c r="C1146" s="313">
        <v>45655</v>
      </c>
      <c r="D1146">
        <v>0</v>
      </c>
      <c r="E1146">
        <v>0</v>
      </c>
      <c r="F1146">
        <v>0</v>
      </c>
      <c r="G1146" t="s">
        <v>7</v>
      </c>
      <c r="H1146" t="s">
        <v>7</v>
      </c>
    </row>
    <row r="1147" spans="1:8" x14ac:dyDescent="0.2">
      <c r="A1147">
        <v>138041</v>
      </c>
      <c r="B1147" t="s">
        <v>191</v>
      </c>
      <c r="C1147" s="313">
        <v>45656</v>
      </c>
      <c r="D1147">
        <v>0</v>
      </c>
      <c r="E1147">
        <v>0</v>
      </c>
      <c r="F1147">
        <v>0</v>
      </c>
      <c r="G1147" t="s">
        <v>7</v>
      </c>
      <c r="H1147" t="s">
        <v>7</v>
      </c>
    </row>
    <row r="1148" spans="1:8" x14ac:dyDescent="0.2">
      <c r="A1148">
        <v>138041</v>
      </c>
      <c r="B1148" t="s">
        <v>191</v>
      </c>
      <c r="C1148" s="313">
        <v>45657</v>
      </c>
      <c r="D1148">
        <v>0</v>
      </c>
      <c r="E1148">
        <v>0</v>
      </c>
      <c r="F1148">
        <v>0</v>
      </c>
      <c r="G1148" t="s">
        <v>7</v>
      </c>
      <c r="H1148" t="s">
        <v>7</v>
      </c>
    </row>
    <row r="1149" spans="1:8" x14ac:dyDescent="0.2">
      <c r="A1149">
        <v>138053</v>
      </c>
      <c r="B1149" t="s">
        <v>192</v>
      </c>
      <c r="C1149" s="313">
        <v>45627</v>
      </c>
      <c r="D1149">
        <v>0</v>
      </c>
      <c r="E1149">
        <v>0</v>
      </c>
      <c r="F1149">
        <v>0</v>
      </c>
      <c r="G1149" t="s">
        <v>7</v>
      </c>
      <c r="H1149" t="s">
        <v>7</v>
      </c>
    </row>
    <row r="1150" spans="1:8" x14ac:dyDescent="0.2">
      <c r="A1150">
        <v>138053</v>
      </c>
      <c r="B1150" t="s">
        <v>192</v>
      </c>
      <c r="C1150" s="313">
        <v>45628</v>
      </c>
      <c r="D1150">
        <v>0</v>
      </c>
      <c r="E1150">
        <v>0</v>
      </c>
      <c r="F1150">
        <v>0</v>
      </c>
      <c r="G1150" t="s">
        <v>7</v>
      </c>
      <c r="H1150" t="s">
        <v>7</v>
      </c>
    </row>
    <row r="1151" spans="1:8" x14ac:dyDescent="0.2">
      <c r="A1151">
        <v>138053</v>
      </c>
      <c r="B1151" t="s">
        <v>192</v>
      </c>
      <c r="C1151" s="313">
        <v>45629</v>
      </c>
      <c r="D1151">
        <v>0</v>
      </c>
      <c r="E1151">
        <v>0</v>
      </c>
      <c r="F1151">
        <v>0</v>
      </c>
      <c r="G1151" t="s">
        <v>7</v>
      </c>
      <c r="H1151" t="s">
        <v>7</v>
      </c>
    </row>
    <row r="1152" spans="1:8" x14ac:dyDescent="0.2">
      <c r="A1152">
        <v>138053</v>
      </c>
      <c r="B1152" t="s">
        <v>192</v>
      </c>
      <c r="C1152" s="313">
        <v>45630</v>
      </c>
      <c r="D1152">
        <v>0</v>
      </c>
      <c r="E1152">
        <v>0</v>
      </c>
      <c r="F1152">
        <v>0</v>
      </c>
      <c r="G1152" t="s">
        <v>7</v>
      </c>
      <c r="H1152" t="s">
        <v>7</v>
      </c>
    </row>
    <row r="1153" spans="1:8" x14ac:dyDescent="0.2">
      <c r="A1153">
        <v>138053</v>
      </c>
      <c r="B1153" t="s">
        <v>192</v>
      </c>
      <c r="C1153" s="313">
        <v>45631</v>
      </c>
      <c r="D1153">
        <v>0</v>
      </c>
      <c r="E1153">
        <v>0</v>
      </c>
      <c r="F1153">
        <v>0</v>
      </c>
      <c r="G1153" t="s">
        <v>7</v>
      </c>
      <c r="H1153" t="s">
        <v>7</v>
      </c>
    </row>
    <row r="1154" spans="1:8" x14ac:dyDescent="0.2">
      <c r="A1154">
        <v>138053</v>
      </c>
      <c r="B1154" t="s">
        <v>192</v>
      </c>
      <c r="C1154" s="313">
        <v>45632</v>
      </c>
      <c r="D1154">
        <v>0</v>
      </c>
      <c r="E1154">
        <v>0</v>
      </c>
      <c r="F1154">
        <v>0</v>
      </c>
      <c r="G1154" t="s">
        <v>7</v>
      </c>
      <c r="H1154" t="s">
        <v>7</v>
      </c>
    </row>
    <row r="1155" spans="1:8" x14ac:dyDescent="0.2">
      <c r="A1155">
        <v>138053</v>
      </c>
      <c r="B1155" t="s">
        <v>192</v>
      </c>
      <c r="C1155" s="313">
        <v>45633</v>
      </c>
      <c r="D1155">
        <v>0</v>
      </c>
      <c r="E1155">
        <v>0</v>
      </c>
      <c r="F1155">
        <v>0</v>
      </c>
      <c r="G1155" t="s">
        <v>7</v>
      </c>
      <c r="H1155" t="s">
        <v>7</v>
      </c>
    </row>
    <row r="1156" spans="1:8" x14ac:dyDescent="0.2">
      <c r="A1156">
        <v>138053</v>
      </c>
      <c r="B1156" t="s">
        <v>192</v>
      </c>
      <c r="C1156" s="313">
        <v>45634</v>
      </c>
      <c r="D1156">
        <v>0</v>
      </c>
      <c r="E1156">
        <v>0</v>
      </c>
      <c r="F1156">
        <v>0</v>
      </c>
      <c r="G1156" t="s">
        <v>7</v>
      </c>
      <c r="H1156" t="s">
        <v>7</v>
      </c>
    </row>
    <row r="1157" spans="1:8" x14ac:dyDescent="0.2">
      <c r="A1157">
        <v>138053</v>
      </c>
      <c r="B1157" t="s">
        <v>192</v>
      </c>
      <c r="C1157" s="313">
        <v>45635</v>
      </c>
      <c r="D1157">
        <v>0</v>
      </c>
      <c r="E1157">
        <v>0</v>
      </c>
      <c r="F1157">
        <v>0</v>
      </c>
      <c r="G1157" t="s">
        <v>7</v>
      </c>
      <c r="H1157" t="s">
        <v>7</v>
      </c>
    </row>
    <row r="1158" spans="1:8" x14ac:dyDescent="0.2">
      <c r="A1158">
        <v>138053</v>
      </c>
      <c r="B1158" t="s">
        <v>192</v>
      </c>
      <c r="C1158" s="313">
        <v>45636</v>
      </c>
      <c r="D1158">
        <v>0</v>
      </c>
      <c r="E1158">
        <v>0</v>
      </c>
      <c r="F1158">
        <v>0</v>
      </c>
      <c r="G1158" t="s">
        <v>7</v>
      </c>
      <c r="H1158" t="s">
        <v>7</v>
      </c>
    </row>
    <row r="1159" spans="1:8" x14ac:dyDescent="0.2">
      <c r="A1159">
        <v>138053</v>
      </c>
      <c r="B1159" t="s">
        <v>192</v>
      </c>
      <c r="C1159" s="313">
        <v>45637</v>
      </c>
      <c r="D1159">
        <v>0</v>
      </c>
      <c r="E1159">
        <v>0</v>
      </c>
      <c r="F1159">
        <v>0</v>
      </c>
      <c r="G1159" t="s">
        <v>7</v>
      </c>
      <c r="H1159" t="s">
        <v>7</v>
      </c>
    </row>
    <row r="1160" spans="1:8" x14ac:dyDescent="0.2">
      <c r="A1160">
        <v>138053</v>
      </c>
      <c r="B1160" t="s">
        <v>192</v>
      </c>
      <c r="C1160" s="313">
        <v>45638</v>
      </c>
      <c r="D1160">
        <v>0</v>
      </c>
      <c r="E1160">
        <v>0</v>
      </c>
      <c r="F1160">
        <v>0</v>
      </c>
      <c r="G1160" t="s">
        <v>7</v>
      </c>
      <c r="H1160" t="s">
        <v>7</v>
      </c>
    </row>
    <row r="1161" spans="1:8" x14ac:dyDescent="0.2">
      <c r="A1161">
        <v>138053</v>
      </c>
      <c r="B1161" t="s">
        <v>192</v>
      </c>
      <c r="C1161" s="313">
        <v>45639</v>
      </c>
      <c r="D1161">
        <v>0</v>
      </c>
      <c r="E1161">
        <v>0</v>
      </c>
      <c r="F1161">
        <v>0</v>
      </c>
      <c r="G1161" t="s">
        <v>7</v>
      </c>
      <c r="H1161" t="s">
        <v>7</v>
      </c>
    </row>
    <row r="1162" spans="1:8" x14ac:dyDescent="0.2">
      <c r="A1162">
        <v>138053</v>
      </c>
      <c r="B1162" t="s">
        <v>192</v>
      </c>
      <c r="C1162" s="313">
        <v>45640</v>
      </c>
      <c r="D1162">
        <v>0</v>
      </c>
      <c r="E1162">
        <v>0</v>
      </c>
      <c r="F1162">
        <v>0</v>
      </c>
      <c r="G1162" t="s">
        <v>7</v>
      </c>
      <c r="H1162" t="s">
        <v>7</v>
      </c>
    </row>
    <row r="1163" spans="1:8" x14ac:dyDescent="0.2">
      <c r="A1163">
        <v>138053</v>
      </c>
      <c r="B1163" t="s">
        <v>192</v>
      </c>
      <c r="C1163" s="313">
        <v>45641</v>
      </c>
      <c r="D1163">
        <v>0</v>
      </c>
      <c r="E1163">
        <v>0</v>
      </c>
      <c r="F1163">
        <v>0</v>
      </c>
      <c r="G1163" t="s">
        <v>7</v>
      </c>
      <c r="H1163" t="s">
        <v>7</v>
      </c>
    </row>
    <row r="1164" spans="1:8" x14ac:dyDescent="0.2">
      <c r="A1164">
        <v>138053</v>
      </c>
      <c r="B1164" t="s">
        <v>192</v>
      </c>
      <c r="C1164" s="313">
        <v>45642</v>
      </c>
      <c r="D1164">
        <v>0</v>
      </c>
      <c r="E1164">
        <v>0</v>
      </c>
      <c r="F1164">
        <v>0</v>
      </c>
      <c r="G1164" t="s">
        <v>7</v>
      </c>
      <c r="H1164" t="s">
        <v>7</v>
      </c>
    </row>
    <row r="1165" spans="1:8" x14ac:dyDescent="0.2">
      <c r="A1165">
        <v>138053</v>
      </c>
      <c r="B1165" t="s">
        <v>192</v>
      </c>
      <c r="C1165" s="313">
        <v>45643</v>
      </c>
      <c r="D1165">
        <v>0</v>
      </c>
      <c r="E1165">
        <v>0</v>
      </c>
      <c r="F1165">
        <v>0</v>
      </c>
      <c r="G1165" t="s">
        <v>7</v>
      </c>
      <c r="H1165" t="s">
        <v>7</v>
      </c>
    </row>
    <row r="1166" spans="1:8" x14ac:dyDescent="0.2">
      <c r="A1166">
        <v>138053</v>
      </c>
      <c r="B1166" t="s">
        <v>192</v>
      </c>
      <c r="C1166" s="313">
        <v>45644</v>
      </c>
      <c r="D1166">
        <v>0</v>
      </c>
      <c r="E1166">
        <v>0</v>
      </c>
      <c r="F1166">
        <v>0</v>
      </c>
      <c r="G1166" t="s">
        <v>7</v>
      </c>
      <c r="H1166" t="s">
        <v>7</v>
      </c>
    </row>
    <row r="1167" spans="1:8" x14ac:dyDescent="0.2">
      <c r="A1167">
        <v>138053</v>
      </c>
      <c r="B1167" t="s">
        <v>192</v>
      </c>
      <c r="C1167" s="313">
        <v>45645</v>
      </c>
      <c r="D1167">
        <v>0</v>
      </c>
      <c r="E1167">
        <v>0</v>
      </c>
      <c r="F1167">
        <v>0</v>
      </c>
      <c r="G1167" t="s">
        <v>7</v>
      </c>
      <c r="H1167" t="s">
        <v>7</v>
      </c>
    </row>
    <row r="1168" spans="1:8" x14ac:dyDescent="0.2">
      <c r="A1168">
        <v>138053</v>
      </c>
      <c r="B1168" t="s">
        <v>192</v>
      </c>
      <c r="C1168" s="313">
        <v>45646</v>
      </c>
      <c r="D1168">
        <v>0</v>
      </c>
      <c r="E1168">
        <v>0</v>
      </c>
      <c r="F1168">
        <v>0</v>
      </c>
      <c r="G1168" t="s">
        <v>7</v>
      </c>
      <c r="H1168" t="s">
        <v>7</v>
      </c>
    </row>
    <row r="1169" spans="1:8" x14ac:dyDescent="0.2">
      <c r="A1169">
        <v>138053</v>
      </c>
      <c r="B1169" t="s">
        <v>192</v>
      </c>
      <c r="C1169" s="313">
        <v>45647</v>
      </c>
      <c r="D1169">
        <v>0</v>
      </c>
      <c r="E1169">
        <v>0</v>
      </c>
      <c r="F1169">
        <v>0</v>
      </c>
      <c r="G1169" t="s">
        <v>7</v>
      </c>
      <c r="H1169" t="s">
        <v>7</v>
      </c>
    </row>
    <row r="1170" spans="1:8" x14ac:dyDescent="0.2">
      <c r="A1170">
        <v>138053</v>
      </c>
      <c r="B1170" t="s">
        <v>192</v>
      </c>
      <c r="C1170" s="313">
        <v>45648</v>
      </c>
      <c r="D1170">
        <v>0</v>
      </c>
      <c r="E1170">
        <v>0</v>
      </c>
      <c r="F1170">
        <v>0</v>
      </c>
      <c r="G1170" t="s">
        <v>7</v>
      </c>
      <c r="H1170" t="s">
        <v>7</v>
      </c>
    </row>
    <row r="1171" spans="1:8" x14ac:dyDescent="0.2">
      <c r="A1171">
        <v>138053</v>
      </c>
      <c r="B1171" t="s">
        <v>192</v>
      </c>
      <c r="C1171" s="313">
        <v>45649</v>
      </c>
      <c r="D1171">
        <v>0</v>
      </c>
      <c r="E1171">
        <v>0</v>
      </c>
      <c r="F1171">
        <v>0</v>
      </c>
      <c r="G1171" t="s">
        <v>7</v>
      </c>
      <c r="H1171" t="s">
        <v>7</v>
      </c>
    </row>
    <row r="1172" spans="1:8" x14ac:dyDescent="0.2">
      <c r="A1172">
        <v>138053</v>
      </c>
      <c r="B1172" t="s">
        <v>192</v>
      </c>
      <c r="C1172" s="313">
        <v>45650</v>
      </c>
      <c r="D1172">
        <v>0</v>
      </c>
      <c r="E1172">
        <v>0</v>
      </c>
      <c r="F1172">
        <v>0</v>
      </c>
      <c r="G1172" t="s">
        <v>7</v>
      </c>
      <c r="H1172" t="s">
        <v>7</v>
      </c>
    </row>
    <row r="1173" spans="1:8" x14ac:dyDescent="0.2">
      <c r="A1173">
        <v>138053</v>
      </c>
      <c r="B1173" t="s">
        <v>192</v>
      </c>
      <c r="C1173" s="313">
        <v>45651</v>
      </c>
      <c r="D1173">
        <v>0</v>
      </c>
      <c r="E1173">
        <v>0</v>
      </c>
      <c r="F1173">
        <v>0</v>
      </c>
      <c r="G1173" t="s">
        <v>7</v>
      </c>
      <c r="H1173" t="s">
        <v>7</v>
      </c>
    </row>
    <row r="1174" spans="1:8" x14ac:dyDescent="0.2">
      <c r="A1174">
        <v>138053</v>
      </c>
      <c r="B1174" t="s">
        <v>192</v>
      </c>
      <c r="C1174" s="313">
        <v>45652</v>
      </c>
      <c r="D1174">
        <v>0</v>
      </c>
      <c r="E1174">
        <v>0</v>
      </c>
      <c r="F1174">
        <v>0</v>
      </c>
      <c r="G1174" t="s">
        <v>7</v>
      </c>
      <c r="H1174" t="s">
        <v>7</v>
      </c>
    </row>
    <row r="1175" spans="1:8" x14ac:dyDescent="0.2">
      <c r="A1175">
        <v>138053</v>
      </c>
      <c r="B1175" t="s">
        <v>192</v>
      </c>
      <c r="C1175" s="313">
        <v>45653</v>
      </c>
      <c r="D1175">
        <v>0</v>
      </c>
      <c r="E1175">
        <v>0</v>
      </c>
      <c r="F1175">
        <v>0</v>
      </c>
      <c r="G1175" t="s">
        <v>7</v>
      </c>
      <c r="H1175" t="s">
        <v>7</v>
      </c>
    </row>
    <row r="1176" spans="1:8" x14ac:dyDescent="0.2">
      <c r="A1176">
        <v>138053</v>
      </c>
      <c r="B1176" t="s">
        <v>192</v>
      </c>
      <c r="C1176" s="313">
        <v>45654</v>
      </c>
      <c r="D1176">
        <v>0</v>
      </c>
      <c r="E1176">
        <v>0</v>
      </c>
      <c r="F1176">
        <v>0</v>
      </c>
      <c r="G1176" t="s">
        <v>7</v>
      </c>
      <c r="H1176" t="s">
        <v>7</v>
      </c>
    </row>
    <row r="1177" spans="1:8" x14ac:dyDescent="0.2">
      <c r="A1177">
        <v>138053</v>
      </c>
      <c r="B1177" t="s">
        <v>192</v>
      </c>
      <c r="C1177" s="313">
        <v>45655</v>
      </c>
      <c r="D1177">
        <v>0</v>
      </c>
      <c r="E1177">
        <v>0</v>
      </c>
      <c r="F1177">
        <v>0</v>
      </c>
      <c r="G1177" t="s">
        <v>7</v>
      </c>
      <c r="H1177" t="s">
        <v>7</v>
      </c>
    </row>
    <row r="1178" spans="1:8" x14ac:dyDescent="0.2">
      <c r="A1178">
        <v>138053</v>
      </c>
      <c r="B1178" t="s">
        <v>192</v>
      </c>
      <c r="C1178" s="313">
        <v>45656</v>
      </c>
      <c r="D1178">
        <v>0</v>
      </c>
      <c r="E1178">
        <v>0</v>
      </c>
      <c r="F1178">
        <v>0</v>
      </c>
      <c r="G1178" t="s">
        <v>7</v>
      </c>
      <c r="H1178" t="s">
        <v>7</v>
      </c>
    </row>
    <row r="1179" spans="1:8" x14ac:dyDescent="0.2">
      <c r="A1179">
        <v>138053</v>
      </c>
      <c r="B1179" t="s">
        <v>192</v>
      </c>
      <c r="C1179" s="313">
        <v>45657</v>
      </c>
      <c r="D1179">
        <v>0</v>
      </c>
      <c r="E1179">
        <v>0</v>
      </c>
      <c r="F1179">
        <v>0</v>
      </c>
      <c r="G1179" t="s">
        <v>7</v>
      </c>
      <c r="H1179" t="s">
        <v>7</v>
      </c>
    </row>
    <row r="1180" spans="1:8" x14ac:dyDescent="0.2">
      <c r="A1180">
        <v>142042</v>
      </c>
      <c r="B1180" t="s">
        <v>195</v>
      </c>
      <c r="C1180" s="313">
        <v>45627</v>
      </c>
      <c r="D1180">
        <v>0</v>
      </c>
      <c r="E1180">
        <v>0</v>
      </c>
      <c r="F1180">
        <v>0</v>
      </c>
    </row>
    <row r="1181" spans="1:8" x14ac:dyDescent="0.2">
      <c r="A1181">
        <v>142042</v>
      </c>
      <c r="B1181" t="s">
        <v>195</v>
      </c>
      <c r="C1181" s="313">
        <v>45628</v>
      </c>
      <c r="D1181">
        <v>0</v>
      </c>
      <c r="E1181">
        <v>0</v>
      </c>
      <c r="F1181">
        <v>0</v>
      </c>
    </row>
    <row r="1182" spans="1:8" x14ac:dyDescent="0.2">
      <c r="A1182">
        <v>142042</v>
      </c>
      <c r="B1182" t="s">
        <v>195</v>
      </c>
      <c r="C1182" s="313">
        <v>45629</v>
      </c>
      <c r="D1182">
        <v>0</v>
      </c>
      <c r="E1182">
        <v>0</v>
      </c>
      <c r="F1182">
        <v>0</v>
      </c>
    </row>
    <row r="1183" spans="1:8" x14ac:dyDescent="0.2">
      <c r="A1183">
        <v>142042</v>
      </c>
      <c r="B1183" t="s">
        <v>195</v>
      </c>
      <c r="C1183" s="313">
        <v>45630</v>
      </c>
      <c r="D1183">
        <v>0</v>
      </c>
      <c r="E1183">
        <v>0</v>
      </c>
      <c r="F1183">
        <v>0</v>
      </c>
    </row>
    <row r="1184" spans="1:8" x14ac:dyDescent="0.2">
      <c r="A1184">
        <v>142042</v>
      </c>
      <c r="B1184" t="s">
        <v>195</v>
      </c>
      <c r="C1184" s="313">
        <v>45631</v>
      </c>
      <c r="D1184">
        <v>0</v>
      </c>
      <c r="E1184">
        <v>0</v>
      </c>
      <c r="F1184">
        <v>0</v>
      </c>
    </row>
    <row r="1185" spans="1:6" x14ac:dyDescent="0.2">
      <c r="A1185">
        <v>142042</v>
      </c>
      <c r="B1185" t="s">
        <v>195</v>
      </c>
      <c r="C1185" s="313">
        <v>45632</v>
      </c>
      <c r="D1185">
        <v>0</v>
      </c>
      <c r="E1185">
        <v>0</v>
      </c>
      <c r="F1185">
        <v>0</v>
      </c>
    </row>
    <row r="1186" spans="1:6" x14ac:dyDescent="0.2">
      <c r="A1186">
        <v>142042</v>
      </c>
      <c r="B1186" t="s">
        <v>195</v>
      </c>
      <c r="C1186" s="313">
        <v>45633</v>
      </c>
      <c r="D1186">
        <v>0</v>
      </c>
      <c r="E1186">
        <v>0</v>
      </c>
      <c r="F1186">
        <v>0</v>
      </c>
    </row>
    <row r="1187" spans="1:6" x14ac:dyDescent="0.2">
      <c r="A1187">
        <v>142042</v>
      </c>
      <c r="B1187" t="s">
        <v>195</v>
      </c>
      <c r="C1187" s="313">
        <v>45634</v>
      </c>
      <c r="D1187">
        <v>0</v>
      </c>
      <c r="E1187">
        <v>0</v>
      </c>
      <c r="F1187">
        <v>0</v>
      </c>
    </row>
    <row r="1188" spans="1:6" x14ac:dyDescent="0.2">
      <c r="A1188">
        <v>142042</v>
      </c>
      <c r="B1188" t="s">
        <v>195</v>
      </c>
      <c r="C1188" s="313">
        <v>45635</v>
      </c>
      <c r="D1188">
        <v>0</v>
      </c>
      <c r="E1188">
        <v>0</v>
      </c>
      <c r="F1188">
        <v>0</v>
      </c>
    </row>
    <row r="1189" spans="1:6" x14ac:dyDescent="0.2">
      <c r="A1189">
        <v>142042</v>
      </c>
      <c r="B1189" t="s">
        <v>195</v>
      </c>
      <c r="C1189" s="313">
        <v>45636</v>
      </c>
      <c r="D1189">
        <v>0</v>
      </c>
      <c r="E1189">
        <v>0</v>
      </c>
      <c r="F1189">
        <v>0</v>
      </c>
    </row>
    <row r="1190" spans="1:6" x14ac:dyDescent="0.2">
      <c r="A1190">
        <v>142042</v>
      </c>
      <c r="B1190" t="s">
        <v>195</v>
      </c>
      <c r="C1190" s="313">
        <v>45637</v>
      </c>
      <c r="D1190">
        <v>0</v>
      </c>
      <c r="E1190">
        <v>0</v>
      </c>
      <c r="F1190">
        <v>0</v>
      </c>
    </row>
    <row r="1191" spans="1:6" x14ac:dyDescent="0.2">
      <c r="A1191">
        <v>142042</v>
      </c>
      <c r="B1191" t="s">
        <v>195</v>
      </c>
      <c r="C1191" s="313">
        <v>45638</v>
      </c>
      <c r="D1191">
        <v>0</v>
      </c>
      <c r="E1191">
        <v>0</v>
      </c>
      <c r="F1191">
        <v>0</v>
      </c>
    </row>
    <row r="1192" spans="1:6" x14ac:dyDescent="0.2">
      <c r="A1192">
        <v>142042</v>
      </c>
      <c r="B1192" t="s">
        <v>195</v>
      </c>
      <c r="C1192" s="313">
        <v>45639</v>
      </c>
      <c r="D1192">
        <v>0</v>
      </c>
      <c r="E1192">
        <v>0</v>
      </c>
      <c r="F1192">
        <v>0</v>
      </c>
    </row>
    <row r="1193" spans="1:6" x14ac:dyDescent="0.2">
      <c r="A1193">
        <v>142042</v>
      </c>
      <c r="B1193" t="s">
        <v>195</v>
      </c>
      <c r="C1193" s="313">
        <v>45640</v>
      </c>
      <c r="D1193">
        <v>0</v>
      </c>
      <c r="E1193">
        <v>0</v>
      </c>
      <c r="F1193">
        <v>0</v>
      </c>
    </row>
    <row r="1194" spans="1:6" x14ac:dyDescent="0.2">
      <c r="A1194">
        <v>142042</v>
      </c>
      <c r="B1194" t="s">
        <v>195</v>
      </c>
      <c r="C1194" s="313">
        <v>45641</v>
      </c>
      <c r="D1194">
        <v>0</v>
      </c>
      <c r="E1194">
        <v>0</v>
      </c>
      <c r="F1194">
        <v>0</v>
      </c>
    </row>
    <row r="1195" spans="1:6" x14ac:dyDescent="0.2">
      <c r="A1195">
        <v>142042</v>
      </c>
      <c r="B1195" t="s">
        <v>195</v>
      </c>
      <c r="C1195" s="313">
        <v>45642</v>
      </c>
      <c r="D1195">
        <v>0</v>
      </c>
      <c r="E1195">
        <v>0</v>
      </c>
      <c r="F1195">
        <v>0</v>
      </c>
    </row>
    <row r="1196" spans="1:6" x14ac:dyDescent="0.2">
      <c r="A1196">
        <v>142042</v>
      </c>
      <c r="B1196" t="s">
        <v>195</v>
      </c>
      <c r="C1196" s="313">
        <v>45643</v>
      </c>
      <c r="D1196">
        <v>0</v>
      </c>
      <c r="E1196">
        <v>0</v>
      </c>
      <c r="F1196">
        <v>0</v>
      </c>
    </row>
    <row r="1197" spans="1:6" x14ac:dyDescent="0.2">
      <c r="A1197">
        <v>142042</v>
      </c>
      <c r="B1197" t="s">
        <v>195</v>
      </c>
      <c r="C1197" s="313">
        <v>45644</v>
      </c>
      <c r="D1197">
        <v>0</v>
      </c>
      <c r="E1197">
        <v>0</v>
      </c>
      <c r="F1197">
        <v>0</v>
      </c>
    </row>
    <row r="1198" spans="1:6" x14ac:dyDescent="0.2">
      <c r="A1198">
        <v>142042</v>
      </c>
      <c r="B1198" t="s">
        <v>195</v>
      </c>
      <c r="C1198" s="313">
        <v>45645</v>
      </c>
      <c r="D1198">
        <v>0</v>
      </c>
      <c r="E1198">
        <v>0</v>
      </c>
      <c r="F1198">
        <v>0</v>
      </c>
    </row>
    <row r="1199" spans="1:6" x14ac:dyDescent="0.2">
      <c r="A1199">
        <v>142042</v>
      </c>
      <c r="B1199" t="s">
        <v>195</v>
      </c>
      <c r="C1199" s="313">
        <v>45646</v>
      </c>
      <c r="D1199">
        <v>0</v>
      </c>
      <c r="E1199">
        <v>0</v>
      </c>
      <c r="F1199">
        <v>0</v>
      </c>
    </row>
    <row r="1200" spans="1:6" x14ac:dyDescent="0.2">
      <c r="A1200">
        <v>142042</v>
      </c>
      <c r="B1200" t="s">
        <v>195</v>
      </c>
      <c r="C1200" s="313">
        <v>45647</v>
      </c>
      <c r="D1200">
        <v>0</v>
      </c>
      <c r="E1200">
        <v>0</v>
      </c>
      <c r="F1200">
        <v>0</v>
      </c>
    </row>
    <row r="1201" spans="1:6" x14ac:dyDescent="0.2">
      <c r="A1201">
        <v>142042</v>
      </c>
      <c r="B1201" t="s">
        <v>195</v>
      </c>
      <c r="C1201" s="313">
        <v>45648</v>
      </c>
      <c r="D1201">
        <v>0</v>
      </c>
      <c r="E1201">
        <v>0</v>
      </c>
      <c r="F1201">
        <v>0</v>
      </c>
    </row>
    <row r="1202" spans="1:6" x14ac:dyDescent="0.2">
      <c r="A1202">
        <v>142042</v>
      </c>
      <c r="B1202" t="s">
        <v>195</v>
      </c>
      <c r="C1202" s="313">
        <v>45649</v>
      </c>
      <c r="D1202">
        <v>0</v>
      </c>
      <c r="E1202">
        <v>0</v>
      </c>
      <c r="F1202">
        <v>0</v>
      </c>
    </row>
    <row r="1203" spans="1:6" x14ac:dyDescent="0.2">
      <c r="A1203">
        <v>142042</v>
      </c>
      <c r="B1203" t="s">
        <v>195</v>
      </c>
      <c r="C1203" s="313">
        <v>45650</v>
      </c>
      <c r="D1203">
        <v>0</v>
      </c>
      <c r="E1203">
        <v>0</v>
      </c>
      <c r="F1203">
        <v>0</v>
      </c>
    </row>
    <row r="1204" spans="1:6" x14ac:dyDescent="0.2">
      <c r="A1204">
        <v>142042</v>
      </c>
      <c r="B1204" t="s">
        <v>195</v>
      </c>
      <c r="C1204" s="313">
        <v>45651</v>
      </c>
      <c r="D1204">
        <v>0</v>
      </c>
      <c r="E1204">
        <v>0</v>
      </c>
      <c r="F1204">
        <v>0</v>
      </c>
    </row>
    <row r="1205" spans="1:6" x14ac:dyDescent="0.2">
      <c r="A1205">
        <v>142042</v>
      </c>
      <c r="B1205" t="s">
        <v>195</v>
      </c>
      <c r="C1205" s="313">
        <v>45652</v>
      </c>
      <c r="D1205">
        <v>0</v>
      </c>
      <c r="E1205">
        <v>0</v>
      </c>
      <c r="F1205">
        <v>0</v>
      </c>
    </row>
    <row r="1206" spans="1:6" x14ac:dyDescent="0.2">
      <c r="A1206">
        <v>142042</v>
      </c>
      <c r="B1206" t="s">
        <v>195</v>
      </c>
      <c r="C1206" s="313">
        <v>45653</v>
      </c>
      <c r="D1206">
        <v>0</v>
      </c>
      <c r="E1206">
        <v>0</v>
      </c>
      <c r="F1206">
        <v>0</v>
      </c>
    </row>
    <row r="1207" spans="1:6" x14ac:dyDescent="0.2">
      <c r="A1207">
        <v>142042</v>
      </c>
      <c r="B1207" t="s">
        <v>195</v>
      </c>
      <c r="C1207" s="313">
        <v>45654</v>
      </c>
      <c r="D1207">
        <v>0</v>
      </c>
      <c r="E1207">
        <v>0</v>
      </c>
      <c r="F1207">
        <v>0</v>
      </c>
    </row>
    <row r="1208" spans="1:6" x14ac:dyDescent="0.2">
      <c r="A1208">
        <v>142042</v>
      </c>
      <c r="B1208" t="s">
        <v>195</v>
      </c>
      <c r="C1208" s="313">
        <v>45655</v>
      </c>
      <c r="D1208">
        <v>0</v>
      </c>
      <c r="E1208">
        <v>0</v>
      </c>
      <c r="F1208">
        <v>0</v>
      </c>
    </row>
    <row r="1209" spans="1:6" x14ac:dyDescent="0.2">
      <c r="A1209">
        <v>142042</v>
      </c>
      <c r="B1209" t="s">
        <v>195</v>
      </c>
      <c r="C1209" s="313">
        <v>45656</v>
      </c>
      <c r="D1209">
        <v>0</v>
      </c>
      <c r="E1209">
        <v>0</v>
      </c>
      <c r="F1209">
        <v>0</v>
      </c>
    </row>
    <row r="1210" spans="1:6" x14ac:dyDescent="0.2">
      <c r="A1210">
        <v>142042</v>
      </c>
      <c r="B1210" t="s">
        <v>195</v>
      </c>
      <c r="C1210" s="313">
        <v>45657</v>
      </c>
      <c r="D1210">
        <v>0</v>
      </c>
      <c r="E1210">
        <v>0</v>
      </c>
      <c r="F1210">
        <v>0</v>
      </c>
    </row>
    <row r="2001" spans="1:8" s="2" customFormat="1" x14ac:dyDescent="0.2">
      <c r="A2001"/>
      <c r="B2001"/>
      <c r="C2001"/>
      <c r="D2001"/>
      <c r="E2001"/>
      <c r="F2001"/>
      <c r="G2001"/>
      <c r="H2001"/>
    </row>
  </sheetData>
  <sheetProtection selectLockedCells="1" selectUnlockedCells="1"/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B3:N20"/>
  <sheetViews>
    <sheetView workbookViewId="0">
      <selection activeCell="B3" sqref="B3:N20"/>
    </sheetView>
  </sheetViews>
  <sheetFormatPr defaultRowHeight="13" x14ac:dyDescent="0.2"/>
  <cols>
    <col min="1" max="1" width="13.453125" customWidth="1"/>
    <col min="2" max="2" width="5.90625" customWidth="1"/>
    <col min="3" max="3" width="2.08984375" customWidth="1"/>
  </cols>
  <sheetData>
    <row r="3" spans="2:14" x14ac:dyDescent="0.2">
      <c r="B3" s="310"/>
      <c r="C3" s="310"/>
      <c r="D3" s="312" t="s">
        <v>174</v>
      </c>
      <c r="E3" s="312"/>
      <c r="F3" s="312"/>
      <c r="G3" s="312"/>
      <c r="H3" s="312"/>
      <c r="I3" s="312"/>
      <c r="J3" s="310"/>
      <c r="K3" s="310"/>
      <c r="L3" s="310"/>
      <c r="M3" s="310"/>
      <c r="N3" s="310"/>
    </row>
    <row r="4" spans="2:14" x14ac:dyDescent="0.2"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</row>
    <row r="5" spans="2:14" x14ac:dyDescent="0.2">
      <c r="B5" s="311">
        <v>1</v>
      </c>
      <c r="C5" s="311"/>
      <c r="D5" s="310" t="s">
        <v>160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</row>
    <row r="6" spans="2:14" x14ac:dyDescent="0.2">
      <c r="B6" s="311">
        <v>2</v>
      </c>
      <c r="C6" s="311"/>
      <c r="D6" s="310" t="s">
        <v>161</v>
      </c>
      <c r="E6" s="310"/>
      <c r="F6" s="310"/>
      <c r="G6" s="310"/>
      <c r="H6" s="310"/>
      <c r="I6" s="310"/>
      <c r="J6" s="310"/>
      <c r="K6" s="310"/>
      <c r="L6" s="310"/>
      <c r="M6" s="310"/>
      <c r="N6" s="310"/>
    </row>
    <row r="7" spans="2:14" x14ac:dyDescent="0.2">
      <c r="B7" s="311">
        <v>3</v>
      </c>
      <c r="C7" s="311"/>
      <c r="D7" s="310" t="s">
        <v>162</v>
      </c>
      <c r="E7" s="310"/>
      <c r="F7" s="310"/>
      <c r="G7" s="310"/>
      <c r="H7" s="310"/>
      <c r="I7" s="310"/>
      <c r="J7" s="310"/>
      <c r="K7" s="310"/>
      <c r="L7" s="310"/>
      <c r="M7" s="310"/>
      <c r="N7" s="310"/>
    </row>
    <row r="8" spans="2:14" x14ac:dyDescent="0.2">
      <c r="B8" s="311">
        <v>4</v>
      </c>
      <c r="C8" s="311"/>
      <c r="D8" s="310" t="s">
        <v>163</v>
      </c>
      <c r="E8" s="310"/>
      <c r="F8" s="310"/>
      <c r="G8" s="310"/>
      <c r="H8" s="310"/>
      <c r="I8" s="310"/>
      <c r="J8" s="310"/>
      <c r="K8" s="310"/>
      <c r="L8" s="310"/>
      <c r="M8" s="310"/>
      <c r="N8" s="310"/>
    </row>
    <row r="9" spans="2:14" x14ac:dyDescent="0.2">
      <c r="B9" s="311">
        <v>5</v>
      </c>
      <c r="C9" s="311"/>
      <c r="D9" s="310" t="s">
        <v>164</v>
      </c>
      <c r="E9" s="310"/>
      <c r="F9" s="310"/>
      <c r="G9" s="310"/>
      <c r="H9" s="310"/>
      <c r="I9" s="310"/>
      <c r="J9" s="310"/>
      <c r="K9" s="310"/>
      <c r="L9" s="310"/>
      <c r="M9" s="310"/>
      <c r="N9" s="310"/>
    </row>
    <row r="10" spans="2:14" x14ac:dyDescent="0.2">
      <c r="B10" s="311">
        <v>6</v>
      </c>
      <c r="C10" s="311"/>
      <c r="D10" s="310" t="s">
        <v>165</v>
      </c>
      <c r="E10" s="310"/>
      <c r="F10" s="310"/>
      <c r="G10" s="310"/>
      <c r="H10" s="310"/>
      <c r="I10" s="310"/>
      <c r="J10" s="310"/>
      <c r="K10" s="310"/>
      <c r="L10" s="310"/>
      <c r="M10" s="310"/>
      <c r="N10" s="310"/>
    </row>
    <row r="11" spans="2:14" x14ac:dyDescent="0.2">
      <c r="B11" s="311"/>
      <c r="C11" s="311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</row>
    <row r="12" spans="2:14" x14ac:dyDescent="0.2">
      <c r="B12" s="311">
        <v>7</v>
      </c>
      <c r="C12" s="311"/>
      <c r="D12" s="310" t="s">
        <v>166</v>
      </c>
      <c r="E12" s="310"/>
      <c r="F12" s="310"/>
      <c r="G12" s="310"/>
      <c r="H12" s="310"/>
      <c r="I12" s="310"/>
      <c r="J12" s="310"/>
      <c r="K12" s="310"/>
      <c r="L12" s="310"/>
      <c r="M12" s="310"/>
      <c r="N12" s="310"/>
    </row>
    <row r="13" spans="2:14" x14ac:dyDescent="0.2">
      <c r="B13" s="311">
        <v>8</v>
      </c>
      <c r="C13" s="311"/>
      <c r="D13" s="310" t="s">
        <v>167</v>
      </c>
      <c r="E13" s="310"/>
      <c r="F13" s="310"/>
      <c r="G13" s="310"/>
      <c r="H13" s="310"/>
      <c r="I13" s="310"/>
      <c r="J13" s="310"/>
      <c r="K13" s="310"/>
      <c r="L13" s="310"/>
      <c r="M13" s="310"/>
      <c r="N13" s="310"/>
    </row>
    <row r="14" spans="2:14" x14ac:dyDescent="0.2">
      <c r="B14" s="311">
        <v>9</v>
      </c>
      <c r="C14" s="311"/>
      <c r="D14" s="310" t="s">
        <v>168</v>
      </c>
      <c r="E14" s="310"/>
      <c r="F14" s="310"/>
      <c r="G14" s="310"/>
      <c r="H14" s="310"/>
      <c r="I14" s="310"/>
      <c r="J14" s="310"/>
      <c r="K14" s="310"/>
      <c r="L14" s="310"/>
      <c r="M14" s="310"/>
      <c r="N14" s="310"/>
    </row>
    <row r="15" spans="2:14" x14ac:dyDescent="0.2">
      <c r="B15" s="311">
        <v>10</v>
      </c>
      <c r="C15" s="311"/>
      <c r="D15" s="310" t="s">
        <v>169</v>
      </c>
      <c r="E15" s="310"/>
      <c r="F15" s="310"/>
      <c r="G15" s="310"/>
      <c r="H15" s="310"/>
      <c r="I15" s="310"/>
      <c r="J15" s="310"/>
      <c r="K15" s="310"/>
      <c r="L15" s="310"/>
      <c r="M15" s="310"/>
      <c r="N15" s="310"/>
    </row>
    <row r="16" spans="2:14" x14ac:dyDescent="0.2">
      <c r="B16" s="311">
        <v>11</v>
      </c>
      <c r="C16" s="311"/>
      <c r="D16" s="310" t="s">
        <v>170</v>
      </c>
      <c r="E16" s="310"/>
      <c r="F16" s="310"/>
      <c r="G16" s="310"/>
      <c r="H16" s="310"/>
      <c r="I16" s="310"/>
      <c r="J16" s="310"/>
      <c r="K16" s="310"/>
      <c r="L16" s="310"/>
      <c r="M16" s="310"/>
      <c r="N16" s="310"/>
    </row>
    <row r="17" spans="2:14" x14ac:dyDescent="0.2">
      <c r="B17" s="311">
        <v>12</v>
      </c>
      <c r="C17" s="311"/>
      <c r="D17" s="310" t="s">
        <v>171</v>
      </c>
      <c r="E17" s="310"/>
      <c r="F17" s="310"/>
      <c r="G17" s="310"/>
      <c r="H17" s="310"/>
      <c r="I17" s="310"/>
      <c r="J17" s="310"/>
      <c r="K17" s="310"/>
      <c r="L17" s="310"/>
      <c r="M17" s="310"/>
      <c r="N17" s="310"/>
    </row>
    <row r="18" spans="2:14" x14ac:dyDescent="0.2">
      <c r="B18" s="311">
        <v>13</v>
      </c>
      <c r="C18" s="311"/>
      <c r="D18" s="310" t="s">
        <v>160</v>
      </c>
      <c r="E18" s="310"/>
      <c r="F18" s="310"/>
      <c r="G18" s="310"/>
      <c r="H18" s="310"/>
      <c r="I18" s="310"/>
      <c r="J18" s="310"/>
      <c r="K18" s="310"/>
      <c r="L18" s="310"/>
      <c r="M18" s="310"/>
      <c r="N18" s="310"/>
    </row>
    <row r="19" spans="2:14" x14ac:dyDescent="0.2">
      <c r="B19" s="311">
        <v>14</v>
      </c>
      <c r="C19" s="311"/>
      <c r="D19" s="310" t="s">
        <v>172</v>
      </c>
      <c r="E19" s="310"/>
      <c r="F19" s="310"/>
      <c r="G19" s="310"/>
      <c r="H19" s="310"/>
      <c r="I19" s="310"/>
      <c r="J19" s="310"/>
      <c r="K19" s="310"/>
      <c r="L19" s="310"/>
      <c r="M19" s="310"/>
      <c r="N19" s="310"/>
    </row>
    <row r="20" spans="2:14" x14ac:dyDescent="0.2">
      <c r="B20" s="311">
        <v>15</v>
      </c>
      <c r="C20" s="311"/>
      <c r="D20" s="310" t="s">
        <v>173</v>
      </c>
      <c r="E20" s="310"/>
      <c r="F20" s="310"/>
      <c r="G20" s="310"/>
      <c r="H20" s="310"/>
      <c r="I20" s="310"/>
      <c r="J20" s="310"/>
      <c r="K20" s="310"/>
      <c r="L20" s="310"/>
      <c r="M20" s="310"/>
      <c r="N20" s="310"/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F7D3-10C7-4BED-BFE1-DDCBBA039AAD}">
  <dimension ref="A1:AI41"/>
  <sheetViews>
    <sheetView topLeftCell="A15" zoomScaleNormal="100" zoomScaleSheetLayoutView="85" workbookViewId="0">
      <selection activeCell="AI23" sqref="AI23"/>
    </sheetView>
  </sheetViews>
  <sheetFormatPr defaultRowHeight="13" x14ac:dyDescent="0.2"/>
  <cols>
    <col min="1" max="1" width="3.08984375" customWidth="1"/>
    <col min="2" max="2" width="7.08984375" customWidth="1"/>
    <col min="3" max="3" width="15.6328125" customWidth="1"/>
    <col min="4" max="33" width="3.90625" customWidth="1"/>
  </cols>
  <sheetData>
    <row r="1" spans="1:35" x14ac:dyDescent="0.2">
      <c r="A1" s="429" t="str">
        <f>YEAR('デイリーデータ (2)'!D2)&amp;"年"</f>
        <v>2025年</v>
      </c>
      <c r="B1" s="430"/>
      <c r="C1" s="433" t="str">
        <f>MONTH('デイリーデータ (2)'!D2)&amp;"月"</f>
        <v>4月</v>
      </c>
      <c r="D1" s="236">
        <f>DATE(YEAR('デイリーデータ (2)'!$D$2),MONTH('デイリーデータ (2)'!$D$2),1)</f>
        <v>45748</v>
      </c>
      <c r="E1" s="219">
        <f>IF(MONTH(D1+1)=MONTH('デイリーデータ (2)'!$D$2),D1+1,"")</f>
        <v>45749</v>
      </c>
      <c r="F1" s="219">
        <f>IF(MONTH(E1+1)=MONTH('デイリーデータ (2)'!$D$2),E1+1,"")</f>
        <v>45750</v>
      </c>
      <c r="G1" s="219">
        <f>IF(MONTH(F1+1)=MONTH('デイリーデータ (2)'!$D$2),F1+1,"")</f>
        <v>45751</v>
      </c>
      <c r="H1" s="219">
        <f>IF(MONTH(G1+1)=MONTH('デイリーデータ (2)'!$D$2),G1+1,"")</f>
        <v>45752</v>
      </c>
      <c r="I1" s="219">
        <f>IF(MONTH(H1+1)=MONTH('デイリーデータ (2)'!$D$2),H1+1,"")</f>
        <v>45753</v>
      </c>
      <c r="J1" s="219">
        <f>IF(MONTH(I1+1)=MONTH('デイリーデータ (2)'!$D$2),I1+1,"")</f>
        <v>45754</v>
      </c>
      <c r="K1" s="219">
        <f>IF(MONTH(J1+1)=MONTH('デイリーデータ (2)'!$D$2),J1+1,"")</f>
        <v>45755</v>
      </c>
      <c r="L1" s="219">
        <f>IF(MONTH(K1+1)=MONTH('デイリーデータ (2)'!$D$2),K1+1,"")</f>
        <v>45756</v>
      </c>
      <c r="M1" s="219">
        <f>IF(MONTH(L1+1)=MONTH('デイリーデータ (2)'!$D$2),L1+1,"")</f>
        <v>45757</v>
      </c>
      <c r="N1" s="219">
        <f>IF(MONTH(M1+1)=MONTH('デイリーデータ (2)'!$D$2),M1+1,"")</f>
        <v>45758</v>
      </c>
      <c r="O1" s="219">
        <f>IF(MONTH(N1+1)=MONTH('デイリーデータ (2)'!$D$2),N1+1,"")</f>
        <v>45759</v>
      </c>
      <c r="P1" s="219">
        <f>IF(MONTH(O1+1)=MONTH('デイリーデータ (2)'!$D$2),O1+1,"")</f>
        <v>45760</v>
      </c>
      <c r="Q1" s="219">
        <f>IF(MONTH(P1+1)=MONTH('デイリーデータ (2)'!$D$2),P1+1,"")</f>
        <v>45761</v>
      </c>
      <c r="R1" s="219">
        <f>IF(MONTH(Q1+1)=MONTH('デイリーデータ (2)'!$D$2),Q1+1,"")</f>
        <v>45762</v>
      </c>
      <c r="S1" s="219">
        <f>IF(MONTH(R1+1)=MONTH('デイリーデータ (2)'!$D$2),R1+1,"")</f>
        <v>45763</v>
      </c>
      <c r="T1" s="219">
        <f>IF(MONTH(S1+1)=MONTH('デイリーデータ (2)'!$D$2),S1+1,"")</f>
        <v>45764</v>
      </c>
      <c r="U1" s="219">
        <f>IF(MONTH(T1+1)=MONTH('デイリーデータ (2)'!$D$2),T1+1,"")</f>
        <v>45765</v>
      </c>
      <c r="V1" s="219">
        <f>IF(MONTH(U1+1)=MONTH('デイリーデータ (2)'!$D$2),U1+1,"")</f>
        <v>45766</v>
      </c>
      <c r="W1" s="219">
        <f>IF(MONTH(V1+1)=MONTH('デイリーデータ (2)'!$D$2),V1+1,"")</f>
        <v>45767</v>
      </c>
      <c r="X1" s="219">
        <f>IF(MONTH(W1+1)=MONTH('デイリーデータ (2)'!$D$2),W1+1,"")</f>
        <v>45768</v>
      </c>
      <c r="Y1" s="219">
        <f>IF(MONTH(X1+1)=MONTH('デイリーデータ (2)'!$D$2),X1+1,"")</f>
        <v>45769</v>
      </c>
      <c r="Z1" s="219">
        <f>IF(MONTH(Y1+1)=MONTH('デイリーデータ (2)'!$D$2),Y1+1,"")</f>
        <v>45770</v>
      </c>
      <c r="AA1" s="219">
        <f>IF(MONTH(Z1+1)=MONTH('デイリーデータ (2)'!$D$2),Z1+1,"")</f>
        <v>45771</v>
      </c>
      <c r="AB1" s="219">
        <f>IF(MONTH(AA1+1)=MONTH('デイリーデータ (2)'!$D$2),AA1+1,"")</f>
        <v>45772</v>
      </c>
      <c r="AC1" s="219">
        <f>IF(MONTH(AB1+1)=MONTH('デイリーデータ (2)'!$D$2),AB1+1,"")</f>
        <v>45773</v>
      </c>
      <c r="AD1" s="219">
        <f>IF(MONTH(AC1+1)=MONTH('デイリーデータ (2)'!$D$2),AC1+1,"")</f>
        <v>45774</v>
      </c>
      <c r="AE1" s="219">
        <f>IF(MONTH(AD1+1)=MONTH('デイリーデータ (2)'!$D$2),AD1+1,"")</f>
        <v>45775</v>
      </c>
      <c r="AF1" s="219">
        <f>IF(MONTH(AE1+1)=MONTH('デイリーデータ (2)'!$D$2),AE1+1,"")</f>
        <v>45776</v>
      </c>
      <c r="AG1" s="219">
        <f>IF(MONTH(AF1+1)=MONTH('デイリーデータ (2)'!$D$2),AF1+1,"")</f>
        <v>45777</v>
      </c>
    </row>
    <row r="2" spans="1:35" x14ac:dyDescent="0.2">
      <c r="A2" s="431"/>
      <c r="B2" s="432"/>
      <c r="C2" s="434"/>
      <c r="D2" s="237">
        <f>D1</f>
        <v>45748</v>
      </c>
      <c r="E2" s="24">
        <f>E1</f>
        <v>45749</v>
      </c>
      <c r="F2" s="24">
        <f>F1</f>
        <v>45750</v>
      </c>
      <c r="G2" s="24">
        <f t="shared" ref="G2:AG2" si="0">G1</f>
        <v>45751</v>
      </c>
      <c r="H2" s="24">
        <f t="shared" si="0"/>
        <v>45752</v>
      </c>
      <c r="I2" s="24">
        <f t="shared" si="0"/>
        <v>45753</v>
      </c>
      <c r="J2" s="24">
        <f t="shared" si="0"/>
        <v>45754</v>
      </c>
      <c r="K2" s="24">
        <f t="shared" si="0"/>
        <v>45755</v>
      </c>
      <c r="L2" s="24">
        <f t="shared" si="0"/>
        <v>45756</v>
      </c>
      <c r="M2" s="24">
        <f t="shared" si="0"/>
        <v>45757</v>
      </c>
      <c r="N2" s="24">
        <f t="shared" si="0"/>
        <v>45758</v>
      </c>
      <c r="O2" s="24">
        <f t="shared" si="0"/>
        <v>45759</v>
      </c>
      <c r="P2" s="24">
        <f t="shared" si="0"/>
        <v>45760</v>
      </c>
      <c r="Q2" s="24">
        <f t="shared" si="0"/>
        <v>45761</v>
      </c>
      <c r="R2" s="24">
        <f t="shared" si="0"/>
        <v>45762</v>
      </c>
      <c r="S2" s="24">
        <f t="shared" si="0"/>
        <v>45763</v>
      </c>
      <c r="T2" s="24">
        <f t="shared" si="0"/>
        <v>45764</v>
      </c>
      <c r="U2" s="24">
        <f t="shared" si="0"/>
        <v>45765</v>
      </c>
      <c r="V2" s="24">
        <f t="shared" si="0"/>
        <v>45766</v>
      </c>
      <c r="W2" s="24">
        <f t="shared" si="0"/>
        <v>45767</v>
      </c>
      <c r="X2" s="24">
        <f t="shared" si="0"/>
        <v>45768</v>
      </c>
      <c r="Y2" s="24">
        <f t="shared" si="0"/>
        <v>45769</v>
      </c>
      <c r="Z2" s="24">
        <f t="shared" si="0"/>
        <v>45770</v>
      </c>
      <c r="AA2" s="24">
        <f t="shared" si="0"/>
        <v>45771</v>
      </c>
      <c r="AB2" s="24">
        <f t="shared" si="0"/>
        <v>45772</v>
      </c>
      <c r="AC2" s="24">
        <f t="shared" si="0"/>
        <v>45773</v>
      </c>
      <c r="AD2" s="24">
        <f t="shared" si="0"/>
        <v>45774</v>
      </c>
      <c r="AE2" s="24">
        <f t="shared" si="0"/>
        <v>45775</v>
      </c>
      <c r="AF2" s="24">
        <f t="shared" si="0"/>
        <v>45776</v>
      </c>
      <c r="AG2" s="24">
        <f t="shared" si="0"/>
        <v>45777</v>
      </c>
    </row>
    <row r="3" spans="1:35" ht="15" customHeight="1" x14ac:dyDescent="0.2">
      <c r="A3" s="228">
        <v>1</v>
      </c>
      <c r="B3" s="235" t="str">
        <f>IFERROR(VLOOKUP(A3,スタッフ!A:C,2,FALSE),"")</f>
        <v>51774</v>
      </c>
      <c r="C3" s="230" t="str">
        <f>IFERROR(VLOOKUP(A3,スタッフ!A:C,3,FALSE),"")</f>
        <v>山村 博</v>
      </c>
      <c r="D3" s="307" t="str">
        <f>IFERROR(VLOOKUP($B3&amp;D$1,'デイリーデータ (2)'!$A:$F,5,FALSE),"")</f>
        <v/>
      </c>
      <c r="E3" s="232" t="str">
        <f>IFERROR(VLOOKUP($B3&amp;E$1,'デイリーデータ (2)'!$A:$F,5,FALSE),"")</f>
        <v/>
      </c>
      <c r="F3" s="232" t="str">
        <f>IFERROR(VLOOKUP($B3&amp;F$1,'デイリーデータ (2)'!$A:$F,5,FALSE),"")</f>
        <v/>
      </c>
      <c r="G3" s="232" t="str">
        <f>IFERROR(VLOOKUP($B3&amp;G$1,'デイリーデータ (2)'!$A:$F,5,FALSE),"")</f>
        <v/>
      </c>
      <c r="H3" s="232" t="str">
        <f>IFERROR(VLOOKUP($B3&amp;H$1,'デイリーデータ (2)'!$A:$F,5,FALSE),"")</f>
        <v>○</v>
      </c>
      <c r="I3" s="232" t="str">
        <f>IFERROR(VLOOKUP($B3&amp;I$1,'デイリーデータ (2)'!$A:$F,5,FALSE),"")</f>
        <v>●</v>
      </c>
      <c r="J3" s="232" t="str">
        <f>IFERROR(VLOOKUP($B3&amp;J$1,'デイリーデータ (2)'!$A:$F,5,FALSE),"")</f>
        <v/>
      </c>
      <c r="K3" s="232" t="str">
        <f>IFERROR(VLOOKUP($B3&amp;K$1,'デイリーデータ (2)'!$A:$F,5,FALSE),"")</f>
        <v/>
      </c>
      <c r="L3" s="232" t="str">
        <f>IFERROR(VLOOKUP($B3&amp;L$1,'デイリーデータ (2)'!$A:$F,5,FALSE),"")</f>
        <v/>
      </c>
      <c r="M3" s="232" t="str">
        <f>IFERROR(VLOOKUP($B3&amp;M$1,'デイリーデータ (2)'!$A:$F,5,FALSE),"")</f>
        <v/>
      </c>
      <c r="N3" s="232" t="str">
        <f>IFERROR(VLOOKUP($B3&amp;N$1,'デイリーデータ (2)'!$A:$F,5,FALSE),"")</f>
        <v/>
      </c>
      <c r="O3" s="232" t="str">
        <f>IFERROR(VLOOKUP($B3&amp;O$1,'デイリーデータ (2)'!$A:$F,5,FALSE),"")</f>
        <v>○</v>
      </c>
      <c r="P3" s="232" t="str">
        <f>IFERROR(VLOOKUP($B3&amp;P$1,'デイリーデータ (2)'!$A:$F,5,FALSE),"")</f>
        <v>●</v>
      </c>
      <c r="Q3" s="232" t="str">
        <f>IFERROR(VLOOKUP($B3&amp;Q$1,'デイリーデータ (2)'!$A:$F,5,FALSE),"")</f>
        <v/>
      </c>
      <c r="R3" s="232" t="str">
        <f>IFERROR(VLOOKUP($B3&amp;R$1,'デイリーデータ (2)'!$A:$F,5,FALSE),"")</f>
        <v/>
      </c>
      <c r="S3" s="232" t="str">
        <f>IFERROR(VLOOKUP($B3&amp;S$1,'デイリーデータ (2)'!$A:$F,5,FALSE),"")</f>
        <v/>
      </c>
      <c r="T3" s="232" t="str">
        <f>IFERROR(VLOOKUP($B3&amp;T$1,'デイリーデータ (2)'!$A:$F,5,FALSE),"")</f>
        <v/>
      </c>
      <c r="U3" s="232" t="str">
        <f>IFERROR(VLOOKUP($B3&amp;U$1,'デイリーデータ (2)'!$A:$F,5,FALSE),"")</f>
        <v/>
      </c>
      <c r="V3" s="232" t="str">
        <f>IFERROR(VLOOKUP($B3&amp;V$1,'デイリーデータ (2)'!$A:$F,5,FALSE),"")</f>
        <v>○</v>
      </c>
      <c r="W3" s="232" t="str">
        <f>IFERROR(VLOOKUP($B3&amp;W$1,'デイリーデータ (2)'!$A:$F,5,FALSE),"")</f>
        <v>●</v>
      </c>
      <c r="X3" s="232" t="str">
        <f>IFERROR(VLOOKUP($B3&amp;X$1,'デイリーデータ (2)'!$A:$F,5,FALSE),"")</f>
        <v/>
      </c>
      <c r="Y3" s="232" t="str">
        <f>IFERROR(VLOOKUP($B3&amp;Y$1,'デイリーデータ (2)'!$A:$F,5,FALSE),"")</f>
        <v/>
      </c>
      <c r="Z3" s="232" t="str">
        <f>IFERROR(VLOOKUP($B3&amp;Z$1,'デイリーデータ (2)'!$A:$F,5,FALSE),"")</f>
        <v/>
      </c>
      <c r="AA3" s="232" t="str">
        <f>IFERROR(VLOOKUP($B3&amp;AA$1,'デイリーデータ (2)'!$A:$F,5,FALSE),"")</f>
        <v/>
      </c>
      <c r="AB3" s="232" t="str">
        <f>IFERROR(VLOOKUP($B3&amp;AB$1,'デイリーデータ (2)'!$A:$F,5,FALSE),"")</f>
        <v/>
      </c>
      <c r="AC3" s="232" t="str">
        <f>IFERROR(VLOOKUP($B3&amp;AC$1,'デイリーデータ (2)'!$A:$F,5,FALSE),"")</f>
        <v>○</v>
      </c>
      <c r="AD3" s="232" t="str">
        <f>IFERROR(VLOOKUP($B3&amp;AD$1,'デイリーデータ (2)'!$A:$F,5,FALSE),"")</f>
        <v>●</v>
      </c>
      <c r="AE3" s="232" t="str">
        <f>IFERROR(VLOOKUP($B3&amp;AE$1,'デイリーデータ (2)'!$A:$F,5,FALSE),"")</f>
        <v/>
      </c>
      <c r="AF3" s="232" t="str">
        <f>IFERROR(VLOOKUP($B3&amp;AF$1,'デイリーデータ (2)'!$A:$F,5,FALSE),"")</f>
        <v/>
      </c>
      <c r="AG3" s="232" t="str">
        <f>IFERROR(VLOOKUP($B3&amp;AG$1,'デイリーデータ (2)'!$A:$F,5,FALSE),"")</f>
        <v/>
      </c>
      <c r="AI3" t="s">
        <v>184</v>
      </c>
    </row>
    <row r="4" spans="1:35" ht="15" customHeight="1" x14ac:dyDescent="0.2">
      <c r="A4" s="223">
        <f>IFERROR(IF(A3+1&lt;=MAX('デイリーデータ (2)'!G:G),A3+1,""),"")</f>
        <v>2</v>
      </c>
      <c r="B4" s="233" t="str">
        <f>IFERROR(VLOOKUP(A4,スタッフ!A:C,2,FALSE),"")</f>
        <v>35665</v>
      </c>
      <c r="C4" s="162" t="str">
        <f>IFERROR(VLOOKUP(A4,スタッフ!A:C,3,FALSE),"")</f>
        <v>山下 修</v>
      </c>
      <c r="D4" s="238" t="str">
        <f>IFERROR(VLOOKUP($B4&amp;D$1,'デイリーデータ (2)'!$A:$F,5,FALSE),"")</f>
        <v/>
      </c>
      <c r="E4" s="308" t="str">
        <f>IFERROR(VLOOKUP($B4&amp;E$1,'デイリーデータ (2)'!$A:$F,5,FALSE),"")</f>
        <v/>
      </c>
      <c r="F4" s="160" t="str">
        <f>IFERROR(VLOOKUP($B4&amp;F$1,'デイリーデータ (2)'!$A:$F,5,FALSE),"")</f>
        <v/>
      </c>
      <c r="G4" s="160" t="str">
        <f>IFERROR(VLOOKUP($B4&amp;G$1,'デイリーデータ (2)'!$A:$F,5,FALSE),"")</f>
        <v/>
      </c>
      <c r="H4" s="160" t="str">
        <f>IFERROR(VLOOKUP($B4&amp;H$1,'デイリーデータ (2)'!$A:$F,5,FALSE),"")</f>
        <v>○</v>
      </c>
      <c r="I4" s="160" t="str">
        <f>IFERROR(VLOOKUP($B4&amp;I$1,'デイリーデータ (2)'!$A:$F,5,FALSE),"")</f>
        <v>●</v>
      </c>
      <c r="J4" s="160" t="str">
        <f>IFERROR(VLOOKUP($B4&amp;J$1,'デイリーデータ (2)'!$A:$F,5,FALSE),"")</f>
        <v/>
      </c>
      <c r="K4" s="160" t="str">
        <f>IFERROR(VLOOKUP($B4&amp;K$1,'デイリーデータ (2)'!$A:$F,5,FALSE),"")</f>
        <v/>
      </c>
      <c r="L4" s="160" t="str">
        <f>IFERROR(VLOOKUP($B4&amp;L$1,'デイリーデータ (2)'!$A:$F,5,FALSE),"")</f>
        <v/>
      </c>
      <c r="M4" s="160" t="str">
        <f>IFERROR(VLOOKUP($B4&amp;M$1,'デイリーデータ (2)'!$A:$F,5,FALSE),"")</f>
        <v/>
      </c>
      <c r="N4" s="160" t="str">
        <f>IFERROR(VLOOKUP($B4&amp;N$1,'デイリーデータ (2)'!$A:$F,5,FALSE),"")</f>
        <v/>
      </c>
      <c r="O4" s="160" t="str">
        <f>IFERROR(VLOOKUP($B4&amp;O$1,'デイリーデータ (2)'!$A:$F,5,FALSE),"")</f>
        <v>○</v>
      </c>
      <c r="P4" s="160" t="str">
        <f>IFERROR(VLOOKUP($B4&amp;P$1,'デイリーデータ (2)'!$A:$F,5,FALSE),"")</f>
        <v>●</v>
      </c>
      <c r="Q4" s="160" t="str">
        <f>IFERROR(VLOOKUP($B4&amp;Q$1,'デイリーデータ (2)'!$A:$F,5,FALSE),"")</f>
        <v/>
      </c>
      <c r="R4" s="160" t="str">
        <f>IFERROR(VLOOKUP($B4&amp;R$1,'デイリーデータ (2)'!$A:$F,5,FALSE),"")</f>
        <v/>
      </c>
      <c r="S4" s="160" t="str">
        <f>IFERROR(VLOOKUP($B4&amp;S$1,'デイリーデータ (2)'!$A:$F,5,FALSE),"")</f>
        <v/>
      </c>
      <c r="T4" s="160" t="str">
        <f>IFERROR(VLOOKUP($B4&amp;T$1,'デイリーデータ (2)'!$A:$F,5,FALSE),"")</f>
        <v/>
      </c>
      <c r="U4" s="160" t="str">
        <f>IFERROR(VLOOKUP($B4&amp;U$1,'デイリーデータ (2)'!$A:$F,5,FALSE),"")</f>
        <v/>
      </c>
      <c r="V4" s="160" t="str">
        <f>IFERROR(VLOOKUP($B4&amp;V$1,'デイリーデータ (2)'!$A:$F,5,FALSE),"")</f>
        <v>○</v>
      </c>
      <c r="W4" s="160" t="str">
        <f>IFERROR(VLOOKUP($B4&amp;W$1,'デイリーデータ (2)'!$A:$F,5,FALSE),"")</f>
        <v>●</v>
      </c>
      <c r="X4" s="160" t="str">
        <f>IFERROR(VLOOKUP($B4&amp;X$1,'デイリーデータ (2)'!$A:$F,5,FALSE),"")</f>
        <v/>
      </c>
      <c r="Y4" s="160" t="str">
        <f>IFERROR(VLOOKUP($B4&amp;Y$1,'デイリーデータ (2)'!$A:$F,5,FALSE),"")</f>
        <v/>
      </c>
      <c r="Z4" s="160" t="str">
        <f>IFERROR(VLOOKUP($B4&amp;Z$1,'デイリーデータ (2)'!$A:$F,5,FALSE),"")</f>
        <v/>
      </c>
      <c r="AA4" s="160" t="str">
        <f>IFERROR(VLOOKUP($B4&amp;AA$1,'デイリーデータ (2)'!$A:$F,5,FALSE),"")</f>
        <v/>
      </c>
      <c r="AB4" s="160" t="str">
        <f>IFERROR(VLOOKUP($B4&amp;AB$1,'デイリーデータ (2)'!$A:$F,5,FALSE),"")</f>
        <v/>
      </c>
      <c r="AC4" s="160" t="str">
        <f>IFERROR(VLOOKUP($B4&amp;AC$1,'デイリーデータ (2)'!$A:$F,5,FALSE),"")</f>
        <v>○</v>
      </c>
      <c r="AD4" s="160" t="str">
        <f>IFERROR(VLOOKUP($B4&amp;AD$1,'デイリーデータ (2)'!$A:$F,5,FALSE),"")</f>
        <v>●</v>
      </c>
      <c r="AE4" s="160" t="str">
        <f>IFERROR(VLOOKUP($B4&amp;AE$1,'デイリーデータ (2)'!$A:$F,5,FALSE),"")</f>
        <v/>
      </c>
      <c r="AF4" s="160" t="str">
        <f>IFERROR(VLOOKUP($B4&amp;AF$1,'デイリーデータ (2)'!$A:$F,5,FALSE),"")</f>
        <v/>
      </c>
      <c r="AG4" s="160" t="str">
        <f>IFERROR(VLOOKUP($B4&amp;AG$1,'デイリーデータ (2)'!$A:$F,5,FALSE),"")</f>
        <v/>
      </c>
      <c r="AI4" t="s">
        <v>186</v>
      </c>
    </row>
    <row r="5" spans="1:35" ht="15" customHeight="1" x14ac:dyDescent="0.2">
      <c r="A5" s="223">
        <f>IFERROR(IF(A4+1&lt;=MAX('デイリーデータ (2)'!G:G),A4+1,""),"")</f>
        <v>3</v>
      </c>
      <c r="B5" s="233" t="str">
        <f>IFERROR(VLOOKUP(A5,スタッフ!A:C,2,FALSE),"")</f>
        <v>62993</v>
      </c>
      <c r="C5" s="162" t="str">
        <f>IFERROR(VLOOKUP(A5,スタッフ!A:C,3,FALSE),"")</f>
        <v>平田 恵哉</v>
      </c>
      <c r="D5" s="238" t="str">
        <f>IFERROR(VLOOKUP($B5&amp;D$1,'デイリーデータ (2)'!$A:$F,5,FALSE),"")</f>
        <v/>
      </c>
      <c r="E5" s="160" t="str">
        <f>IFERROR(VLOOKUP($B5&amp;E$1,'デイリーデータ (2)'!$A:$F,5,FALSE),"")</f>
        <v/>
      </c>
      <c r="F5" s="160" t="str">
        <f>IFERROR(VLOOKUP($B5&amp;F$1,'デイリーデータ (2)'!$A:$F,5,FALSE),"")</f>
        <v/>
      </c>
      <c r="G5" s="160" t="str">
        <f>IFERROR(VLOOKUP($B5&amp;G$1,'デイリーデータ (2)'!$A:$F,5,FALSE),"")</f>
        <v/>
      </c>
      <c r="H5" s="160" t="str">
        <f>IFERROR(VLOOKUP($B5&amp;H$1,'デイリーデータ (2)'!$A:$F,5,FALSE),"")</f>
        <v>／</v>
      </c>
      <c r="I5" s="160" t="str">
        <f>IFERROR(VLOOKUP($B5&amp;I$1,'デイリーデータ (2)'!$A:$F,5,FALSE),"")</f>
        <v>●</v>
      </c>
      <c r="J5" s="160" t="str">
        <f>IFERROR(VLOOKUP($B5&amp;J$1,'デイリーデータ (2)'!$A:$F,5,FALSE),"")</f>
        <v/>
      </c>
      <c r="K5" s="160" t="str">
        <f>IFERROR(VLOOKUP($B5&amp;K$1,'デイリーデータ (2)'!$A:$F,5,FALSE),"")</f>
        <v>当</v>
      </c>
      <c r="L5" s="160" t="str">
        <f>IFERROR(VLOOKUP($B5&amp;L$1,'デイリーデータ (2)'!$A:$F,5,FALSE),"")</f>
        <v>明</v>
      </c>
      <c r="M5" s="160" t="str">
        <f>IFERROR(VLOOKUP($B5&amp;M$1,'デイリーデータ (2)'!$A:$F,5,FALSE),"")</f>
        <v/>
      </c>
      <c r="N5" s="160" t="str">
        <f>IFERROR(VLOOKUP($B5&amp;N$1,'デイリーデータ (2)'!$A:$F,5,FALSE),"")</f>
        <v/>
      </c>
      <c r="O5" s="160" t="str">
        <f>IFERROR(VLOOKUP($B5&amp;O$1,'デイリーデータ (2)'!$A:$F,5,FALSE),"")</f>
        <v>○</v>
      </c>
      <c r="P5" s="160" t="str">
        <f>IFERROR(VLOOKUP($B5&amp;P$1,'デイリーデータ (2)'!$A:$F,5,FALSE),"")</f>
        <v>●</v>
      </c>
      <c r="Q5" s="160" t="str">
        <f>IFERROR(VLOOKUP($B5&amp;Q$1,'デイリーデータ (2)'!$A:$F,5,FALSE),"")</f>
        <v/>
      </c>
      <c r="R5" s="160" t="str">
        <f>IFERROR(VLOOKUP($B5&amp;R$1,'デイリーデータ (2)'!$A:$F,5,FALSE),"")</f>
        <v/>
      </c>
      <c r="S5" s="160" t="str">
        <f>IFERROR(VLOOKUP($B5&amp;S$1,'デイリーデータ (2)'!$A:$F,5,FALSE),"")</f>
        <v/>
      </c>
      <c r="T5" s="160" t="str">
        <f>IFERROR(VLOOKUP($B5&amp;T$1,'デイリーデータ (2)'!$A:$F,5,FALSE),"")</f>
        <v/>
      </c>
      <c r="U5" s="160" t="str">
        <f>IFERROR(VLOOKUP($B5&amp;U$1,'デイリーデータ (2)'!$A:$F,5,FALSE),"")</f>
        <v/>
      </c>
      <c r="V5" s="160" t="str">
        <f>IFERROR(VLOOKUP($B5&amp;V$1,'デイリーデータ (2)'!$A:$F,5,FALSE),"")</f>
        <v>／</v>
      </c>
      <c r="W5" s="160" t="str">
        <f>IFERROR(VLOOKUP($B5&amp;W$1,'デイリーデータ (2)'!$A:$F,5,FALSE),"")</f>
        <v>●</v>
      </c>
      <c r="X5" s="160" t="str">
        <f>IFERROR(VLOOKUP($B5&amp;X$1,'デイリーデータ (2)'!$A:$F,5,FALSE),"")</f>
        <v/>
      </c>
      <c r="Y5" s="160" t="str">
        <f>IFERROR(VLOOKUP($B5&amp;Y$1,'デイリーデータ (2)'!$A:$F,5,FALSE),"")</f>
        <v/>
      </c>
      <c r="Z5" s="160" t="str">
        <f>IFERROR(VLOOKUP($B5&amp;Z$1,'デイリーデータ (2)'!$A:$F,5,FALSE),"")</f>
        <v/>
      </c>
      <c r="AA5" s="160" t="str">
        <f>IFERROR(VLOOKUP($B5&amp;AA$1,'デイリーデータ (2)'!$A:$F,5,FALSE),"")</f>
        <v/>
      </c>
      <c r="AB5" s="160" t="str">
        <f>IFERROR(VLOOKUP($B5&amp;AB$1,'デイリーデータ (2)'!$A:$F,5,FALSE),"")</f>
        <v/>
      </c>
      <c r="AC5" s="160" t="str">
        <f>IFERROR(VLOOKUP($B5&amp;AC$1,'デイリーデータ (2)'!$A:$F,5,FALSE),"")</f>
        <v>○</v>
      </c>
      <c r="AD5" s="160" t="str">
        <f>IFERROR(VLOOKUP($B5&amp;AD$1,'デイリーデータ (2)'!$A:$F,5,FALSE),"")</f>
        <v/>
      </c>
      <c r="AE5" s="160" t="str">
        <f>IFERROR(VLOOKUP($B5&amp;AE$1,'デイリーデータ (2)'!$A:$F,5,FALSE),"")</f>
        <v/>
      </c>
      <c r="AF5" s="160" t="str">
        <f>IFERROR(VLOOKUP($B5&amp;AF$1,'デイリーデータ (2)'!$A:$F,5,FALSE),"")</f>
        <v>当</v>
      </c>
      <c r="AG5" s="160" t="str">
        <f>IFERROR(VLOOKUP($B5&amp;AG$1,'デイリーデータ (2)'!$A:$F,5,FALSE),"")</f>
        <v>明</v>
      </c>
      <c r="AI5" t="s">
        <v>187</v>
      </c>
    </row>
    <row r="6" spans="1:35" ht="15" customHeight="1" x14ac:dyDescent="0.2">
      <c r="A6" s="223">
        <f>IFERROR(IF(A5+1&lt;=MAX('デイリーデータ (2)'!G:G),A5+1,""),"")</f>
        <v>4</v>
      </c>
      <c r="B6" s="233" t="str">
        <f>IFERROR(VLOOKUP(A6,スタッフ!A:C,2,FALSE),"")</f>
        <v>88014</v>
      </c>
      <c r="C6" s="162" t="str">
        <f>IFERROR(VLOOKUP(A6,スタッフ!A:C,3,FALSE),"")</f>
        <v>長田 弘二</v>
      </c>
      <c r="D6" s="238" t="str">
        <f>IFERROR(VLOOKUP($B6&amp;D$1,'デイリーデータ (2)'!$A:$F,5,FALSE),"")</f>
        <v/>
      </c>
      <c r="E6" s="160" t="str">
        <f>IFERROR(VLOOKUP($B6&amp;E$1,'デイリーデータ (2)'!$A:$F,5,FALSE),"")</f>
        <v/>
      </c>
      <c r="F6" s="160" t="str">
        <f>IFERROR(VLOOKUP($B6&amp;F$1,'デイリーデータ (2)'!$A:$F,5,FALSE),"")</f>
        <v>当</v>
      </c>
      <c r="G6" s="160" t="str">
        <f>IFERROR(VLOOKUP($B6&amp;G$1,'デイリーデータ (2)'!$A:$F,5,FALSE),"")</f>
        <v>明</v>
      </c>
      <c r="H6" s="160" t="str">
        <f>IFERROR(VLOOKUP($B6&amp;H$1,'デイリーデータ (2)'!$A:$F,5,FALSE),"")</f>
        <v>○</v>
      </c>
      <c r="I6" s="160" t="str">
        <f>IFERROR(VLOOKUP($B6&amp;I$1,'デイリーデータ (2)'!$A:$F,5,FALSE),"")</f>
        <v>●</v>
      </c>
      <c r="J6" s="160" t="str">
        <f>IFERROR(VLOOKUP($B6&amp;J$1,'デイリーデータ (2)'!$A:$F,5,FALSE),"")</f>
        <v/>
      </c>
      <c r="K6" s="160" t="str">
        <f>IFERROR(VLOOKUP($B6&amp;K$1,'デイリーデータ (2)'!$A:$F,5,FALSE),"")</f>
        <v/>
      </c>
      <c r="L6" s="160" t="str">
        <f>IFERROR(VLOOKUP($B6&amp;L$1,'デイリーデータ (2)'!$A:$F,5,FALSE),"")</f>
        <v/>
      </c>
      <c r="M6" s="160" t="str">
        <f>IFERROR(VLOOKUP($B6&amp;M$1,'デイリーデータ (2)'!$A:$F,5,FALSE),"")</f>
        <v/>
      </c>
      <c r="N6" s="160" t="str">
        <f>IFERROR(VLOOKUP($B6&amp;N$1,'デイリーデータ (2)'!$A:$F,5,FALSE),"")</f>
        <v/>
      </c>
      <c r="O6" s="160" t="str">
        <f>IFERROR(VLOOKUP($B6&amp;O$1,'デイリーデータ (2)'!$A:$F,5,FALSE),"")</f>
        <v>／</v>
      </c>
      <c r="P6" s="160" t="str">
        <f>IFERROR(VLOOKUP($B6&amp;P$1,'デイリーデータ (2)'!$A:$F,5,FALSE),"")</f>
        <v>●</v>
      </c>
      <c r="Q6" s="160" t="str">
        <f>IFERROR(VLOOKUP($B6&amp;Q$1,'デイリーデータ (2)'!$A:$F,5,FALSE),"")</f>
        <v/>
      </c>
      <c r="R6" s="160" t="str">
        <f>IFERROR(VLOOKUP($B6&amp;R$1,'デイリーデータ (2)'!$A:$F,5,FALSE),"")</f>
        <v/>
      </c>
      <c r="S6" s="160" t="str">
        <f>IFERROR(VLOOKUP($B6&amp;S$1,'デイリーデータ (2)'!$A:$F,5,FALSE),"")</f>
        <v/>
      </c>
      <c r="T6" s="160" t="str">
        <f>IFERROR(VLOOKUP($B6&amp;T$1,'デイリーデータ (2)'!$A:$F,5,FALSE),"")</f>
        <v/>
      </c>
      <c r="U6" s="160" t="str">
        <f>IFERROR(VLOOKUP($B6&amp;U$1,'デイリーデータ (2)'!$A:$F,5,FALSE),"")</f>
        <v/>
      </c>
      <c r="V6" s="160" t="str">
        <f>IFERROR(VLOOKUP($B6&amp;V$1,'デイリーデータ (2)'!$A:$F,5,FALSE),"")</f>
        <v>○</v>
      </c>
      <c r="W6" s="160" t="str">
        <f>IFERROR(VLOOKUP($B6&amp;W$1,'デイリーデータ (2)'!$A:$F,5,FALSE),"")</f>
        <v>●</v>
      </c>
      <c r="X6" s="160" t="str">
        <f>IFERROR(VLOOKUP($B6&amp;X$1,'デイリーデータ (2)'!$A:$F,5,FALSE),"")</f>
        <v>当</v>
      </c>
      <c r="Y6" s="160" t="str">
        <f>IFERROR(VLOOKUP($B6&amp;Y$1,'デイリーデータ (2)'!$A:$F,5,FALSE),"")</f>
        <v>明</v>
      </c>
      <c r="Z6" s="160" t="str">
        <f>IFERROR(VLOOKUP($B6&amp;Z$1,'デイリーデータ (2)'!$A:$F,5,FALSE),"")</f>
        <v/>
      </c>
      <c r="AA6" s="160" t="str">
        <f>IFERROR(VLOOKUP($B6&amp;AA$1,'デイリーデータ (2)'!$A:$F,5,FALSE),"")</f>
        <v/>
      </c>
      <c r="AB6" s="160" t="str">
        <f>IFERROR(VLOOKUP($B6&amp;AB$1,'デイリーデータ (2)'!$A:$F,5,FALSE),"")</f>
        <v/>
      </c>
      <c r="AC6" s="160" t="str">
        <f>IFERROR(VLOOKUP($B6&amp;AC$1,'デイリーデータ (2)'!$A:$F,5,FALSE),"")</f>
        <v>／</v>
      </c>
      <c r="AD6" s="160" t="str">
        <f>IFERROR(VLOOKUP($B6&amp;AD$1,'デイリーデータ (2)'!$A:$F,5,FALSE),"")</f>
        <v>●</v>
      </c>
      <c r="AE6" s="160" t="str">
        <f>IFERROR(VLOOKUP($B6&amp;AE$1,'デイリーデータ (2)'!$A:$F,5,FALSE),"")</f>
        <v/>
      </c>
      <c r="AF6" s="160" t="str">
        <f>IFERROR(VLOOKUP($B6&amp;AF$1,'デイリーデータ (2)'!$A:$F,5,FALSE),"")</f>
        <v/>
      </c>
      <c r="AG6" s="160" t="str">
        <f>IFERROR(VLOOKUP($B6&amp;AG$1,'デイリーデータ (2)'!$A:$F,5,FALSE),"")</f>
        <v/>
      </c>
      <c r="AI6" t="s">
        <v>188</v>
      </c>
    </row>
    <row r="7" spans="1:35" ht="15" customHeight="1" x14ac:dyDescent="0.2">
      <c r="A7" s="223">
        <f>IFERROR(IF(A6+1&lt;=MAX('デイリーデータ (2)'!G:G),A6+1,""),"")</f>
        <v>5</v>
      </c>
      <c r="B7" s="233" t="str">
        <f>IFERROR(VLOOKUP(A7,スタッフ!A:C,2,FALSE),"")</f>
        <v>29056</v>
      </c>
      <c r="C7" s="162" t="str">
        <f>IFERROR(VLOOKUP(A7,スタッフ!A:C,3,FALSE),"")</f>
        <v>中井 士郎</v>
      </c>
      <c r="D7" s="238" t="str">
        <f>IFERROR(VLOOKUP($B7&amp;D$1,'デイリーデータ (2)'!$A:$F,5,FALSE),"")</f>
        <v/>
      </c>
      <c r="E7" s="160" t="str">
        <f>IFERROR(VLOOKUP($B7&amp;E$1,'デイリーデータ (2)'!$A:$F,5,FALSE),"")</f>
        <v/>
      </c>
      <c r="F7" s="160" t="str">
        <f>IFERROR(VLOOKUP($B7&amp;F$1,'デイリーデータ (2)'!$A:$F,5,FALSE),"")</f>
        <v/>
      </c>
      <c r="G7" s="160" t="str">
        <f>IFERROR(VLOOKUP($B7&amp;G$1,'デイリーデータ (2)'!$A:$F,5,FALSE),"")</f>
        <v/>
      </c>
      <c r="H7" s="160" t="str">
        <f>IFERROR(VLOOKUP($B7&amp;H$1,'デイリーデータ (2)'!$A:$F,5,FALSE),"")</f>
        <v>○</v>
      </c>
      <c r="I7" s="160" t="str">
        <f>IFERROR(VLOOKUP($B7&amp;I$1,'デイリーデータ (2)'!$A:$F,5,FALSE),"")</f>
        <v>●</v>
      </c>
      <c r="J7" s="160" t="str">
        <f>IFERROR(VLOOKUP($B7&amp;J$1,'デイリーデータ (2)'!$A:$F,5,FALSE),"")</f>
        <v/>
      </c>
      <c r="K7" s="160" t="str">
        <f>IFERROR(VLOOKUP($B7&amp;K$1,'デイリーデータ (2)'!$A:$F,5,FALSE),"")</f>
        <v/>
      </c>
      <c r="L7" s="160" t="str">
        <f>IFERROR(VLOOKUP($B7&amp;L$1,'デイリーデータ (2)'!$A:$F,5,FALSE),"")</f>
        <v/>
      </c>
      <c r="M7" s="160" t="str">
        <f>IFERROR(VLOOKUP($B7&amp;M$1,'デイリーデータ (2)'!$A:$F,5,FALSE),"")</f>
        <v/>
      </c>
      <c r="N7" s="160" t="str">
        <f>IFERROR(VLOOKUP($B7&amp;N$1,'デイリーデータ (2)'!$A:$F,5,FALSE),"")</f>
        <v/>
      </c>
      <c r="O7" s="160" t="str">
        <f>IFERROR(VLOOKUP($B7&amp;O$1,'デイリーデータ (2)'!$A:$F,5,FALSE),"")</f>
        <v>○</v>
      </c>
      <c r="P7" s="160" t="str">
        <f>IFERROR(VLOOKUP($B7&amp;P$1,'デイリーデータ (2)'!$A:$F,5,FALSE),"")</f>
        <v>●</v>
      </c>
      <c r="Q7" s="160" t="str">
        <f>IFERROR(VLOOKUP($B7&amp;Q$1,'デイリーデータ (2)'!$A:$F,5,FALSE),"")</f>
        <v/>
      </c>
      <c r="R7" s="160" t="str">
        <f>IFERROR(VLOOKUP($B7&amp;R$1,'デイリーデータ (2)'!$A:$F,5,FALSE),"")</f>
        <v/>
      </c>
      <c r="S7" s="160" t="str">
        <f>IFERROR(VLOOKUP($B7&amp;S$1,'デイリーデータ (2)'!$A:$F,5,FALSE),"")</f>
        <v/>
      </c>
      <c r="T7" s="160" t="str">
        <f>IFERROR(VLOOKUP($B7&amp;T$1,'デイリーデータ (2)'!$A:$F,5,FALSE),"")</f>
        <v/>
      </c>
      <c r="U7" s="160" t="str">
        <f>IFERROR(VLOOKUP($B7&amp;U$1,'デイリーデータ (2)'!$A:$F,5,FALSE),"")</f>
        <v/>
      </c>
      <c r="V7" s="160" t="str">
        <f>IFERROR(VLOOKUP($B7&amp;V$1,'デイリーデータ (2)'!$A:$F,5,FALSE),"")</f>
        <v>○</v>
      </c>
      <c r="W7" s="160" t="str">
        <f>IFERROR(VLOOKUP($B7&amp;W$1,'デイリーデータ (2)'!$A:$F,5,FALSE),"")</f>
        <v>●</v>
      </c>
      <c r="X7" s="160" t="str">
        <f>IFERROR(VLOOKUP($B7&amp;X$1,'デイリーデータ (2)'!$A:$F,5,FALSE),"")</f>
        <v/>
      </c>
      <c r="Y7" s="160" t="str">
        <f>IFERROR(VLOOKUP($B7&amp;Y$1,'デイリーデータ (2)'!$A:$F,5,FALSE),"")</f>
        <v/>
      </c>
      <c r="Z7" s="160" t="str">
        <f>IFERROR(VLOOKUP($B7&amp;Z$1,'デイリーデータ (2)'!$A:$F,5,FALSE),"")</f>
        <v/>
      </c>
      <c r="AA7" s="160" t="str">
        <f>IFERROR(VLOOKUP($B7&amp;AA$1,'デイリーデータ (2)'!$A:$F,5,FALSE),"")</f>
        <v/>
      </c>
      <c r="AB7" s="160" t="str">
        <f>IFERROR(VLOOKUP($B7&amp;AB$1,'デイリーデータ (2)'!$A:$F,5,FALSE),"")</f>
        <v/>
      </c>
      <c r="AC7" s="160" t="str">
        <f>IFERROR(VLOOKUP($B7&amp;AC$1,'デイリーデータ (2)'!$A:$F,5,FALSE),"")</f>
        <v>○</v>
      </c>
      <c r="AD7" s="160" t="str">
        <f>IFERROR(VLOOKUP($B7&amp;AD$1,'デイリーデータ (2)'!$A:$F,5,FALSE),"")</f>
        <v>●</v>
      </c>
      <c r="AE7" s="160" t="str">
        <f>IFERROR(VLOOKUP($B7&amp;AE$1,'デイリーデータ (2)'!$A:$F,5,FALSE),"")</f>
        <v/>
      </c>
      <c r="AF7" s="160" t="str">
        <f>IFERROR(VLOOKUP($B7&amp;AF$1,'デイリーデータ (2)'!$A:$F,5,FALSE),"")</f>
        <v/>
      </c>
      <c r="AG7" s="160" t="str">
        <f>IFERROR(VLOOKUP($B7&amp;AG$1,'デイリーデータ (2)'!$A:$F,5,FALSE),"")</f>
        <v/>
      </c>
      <c r="AI7" t="s">
        <v>185</v>
      </c>
    </row>
    <row r="8" spans="1:35" ht="15" customHeight="1" x14ac:dyDescent="0.2">
      <c r="A8" s="223">
        <f>IFERROR(IF(A7+1&lt;=MAX('デイリーデータ (2)'!G:G),A7+1,""),"")</f>
        <v>6</v>
      </c>
      <c r="B8" s="233" t="str">
        <f>IFERROR(VLOOKUP(A8,スタッフ!A:C,2,FALSE),"")</f>
        <v>31176</v>
      </c>
      <c r="C8" s="162" t="str">
        <f>IFERROR(VLOOKUP(A8,スタッフ!A:C,3,FALSE),"")</f>
        <v>北 洋一</v>
      </c>
      <c r="D8" s="238" t="str">
        <f>IFERROR(VLOOKUP($B8&amp;D$1,'デイリーデータ (2)'!$A:$F,5,FALSE),"")</f>
        <v/>
      </c>
      <c r="E8" s="160" t="str">
        <f>IFERROR(VLOOKUP($B8&amp;E$1,'デイリーデータ (2)'!$A:$F,5,FALSE),"")</f>
        <v/>
      </c>
      <c r="F8" s="160" t="str">
        <f>IFERROR(VLOOKUP($B8&amp;F$1,'デイリーデータ (2)'!$A:$F,5,FALSE),"")</f>
        <v/>
      </c>
      <c r="G8" s="160" t="str">
        <f>IFERROR(VLOOKUP($B8&amp;G$1,'デイリーデータ (2)'!$A:$F,5,FALSE),"")</f>
        <v/>
      </c>
      <c r="H8" s="160" t="str">
        <f>IFERROR(VLOOKUP($B8&amp;H$1,'デイリーデータ (2)'!$A:$F,5,FALSE),"")</f>
        <v>○</v>
      </c>
      <c r="I8" s="160" t="str">
        <f>IFERROR(VLOOKUP($B8&amp;I$1,'デイリーデータ (2)'!$A:$F,5,FALSE),"")</f>
        <v>●</v>
      </c>
      <c r="J8" s="160" t="str">
        <f>IFERROR(VLOOKUP($B8&amp;J$1,'デイリーデータ (2)'!$A:$F,5,FALSE),"")</f>
        <v/>
      </c>
      <c r="K8" s="160" t="str">
        <f>IFERROR(VLOOKUP($B8&amp;K$1,'デイリーデータ (2)'!$A:$F,5,FALSE),"")</f>
        <v/>
      </c>
      <c r="L8" s="160" t="str">
        <f>IFERROR(VLOOKUP($B8&amp;L$1,'デイリーデータ (2)'!$A:$F,5,FALSE),"")</f>
        <v/>
      </c>
      <c r="M8" s="160" t="str">
        <f>IFERROR(VLOOKUP($B8&amp;M$1,'デイリーデータ (2)'!$A:$F,5,FALSE),"")</f>
        <v/>
      </c>
      <c r="N8" s="160" t="str">
        <f>IFERROR(VLOOKUP($B8&amp;N$1,'デイリーデータ (2)'!$A:$F,5,FALSE),"")</f>
        <v/>
      </c>
      <c r="O8" s="160" t="str">
        <f>IFERROR(VLOOKUP($B8&amp;O$1,'デイリーデータ (2)'!$A:$F,5,FALSE),"")</f>
        <v>○</v>
      </c>
      <c r="P8" s="160" t="str">
        <f>IFERROR(VLOOKUP($B8&amp;P$1,'デイリーデータ (2)'!$A:$F,5,FALSE),"")</f>
        <v>●</v>
      </c>
      <c r="Q8" s="160" t="str">
        <f>IFERROR(VLOOKUP($B8&amp;Q$1,'デイリーデータ (2)'!$A:$F,5,FALSE),"")</f>
        <v/>
      </c>
      <c r="R8" s="160" t="str">
        <f>IFERROR(VLOOKUP($B8&amp;R$1,'デイリーデータ (2)'!$A:$F,5,FALSE),"")</f>
        <v/>
      </c>
      <c r="S8" s="160" t="str">
        <f>IFERROR(VLOOKUP($B8&amp;S$1,'デイリーデータ (2)'!$A:$F,5,FALSE),"")</f>
        <v/>
      </c>
      <c r="T8" s="160" t="str">
        <f>IFERROR(VLOOKUP($B8&amp;T$1,'デイリーデータ (2)'!$A:$F,5,FALSE),"")</f>
        <v/>
      </c>
      <c r="U8" s="160" t="str">
        <f>IFERROR(VLOOKUP($B8&amp;U$1,'デイリーデータ (2)'!$A:$F,5,FALSE),"")</f>
        <v/>
      </c>
      <c r="V8" s="160" t="str">
        <f>IFERROR(VLOOKUP($B8&amp;V$1,'デイリーデータ (2)'!$A:$F,5,FALSE),"")</f>
        <v>○</v>
      </c>
      <c r="W8" s="160" t="str">
        <f>IFERROR(VLOOKUP($B8&amp;W$1,'デイリーデータ (2)'!$A:$F,5,FALSE),"")</f>
        <v>●</v>
      </c>
      <c r="X8" s="160" t="str">
        <f>IFERROR(VLOOKUP($B8&amp;X$1,'デイリーデータ (2)'!$A:$F,5,FALSE),"")</f>
        <v/>
      </c>
      <c r="Y8" s="160" t="str">
        <f>IFERROR(VLOOKUP($B8&amp;Y$1,'デイリーデータ (2)'!$A:$F,5,FALSE),"")</f>
        <v/>
      </c>
      <c r="Z8" s="160" t="str">
        <f>IFERROR(VLOOKUP($B8&amp;Z$1,'デイリーデータ (2)'!$A:$F,5,FALSE),"")</f>
        <v/>
      </c>
      <c r="AA8" s="160" t="str">
        <f>IFERROR(VLOOKUP($B8&amp;AA$1,'デイリーデータ (2)'!$A:$F,5,FALSE),"")</f>
        <v/>
      </c>
      <c r="AB8" s="160" t="str">
        <f>IFERROR(VLOOKUP($B8&amp;AB$1,'デイリーデータ (2)'!$A:$F,5,FALSE),"")</f>
        <v/>
      </c>
      <c r="AC8" s="160" t="str">
        <f>IFERROR(VLOOKUP($B8&amp;AC$1,'デイリーデータ (2)'!$A:$F,5,FALSE),"")</f>
        <v>○</v>
      </c>
      <c r="AD8" s="160" t="str">
        <f>IFERROR(VLOOKUP($B8&amp;AD$1,'デイリーデータ (2)'!$A:$F,5,FALSE),"")</f>
        <v>●</v>
      </c>
      <c r="AE8" s="160" t="str">
        <f>IFERROR(VLOOKUP($B8&amp;AE$1,'デイリーデータ (2)'!$A:$F,5,FALSE),"")</f>
        <v/>
      </c>
      <c r="AF8" s="160" t="str">
        <f>IFERROR(VLOOKUP($B8&amp;AF$1,'デイリーデータ (2)'!$A:$F,5,FALSE),"")</f>
        <v/>
      </c>
      <c r="AG8" s="160" t="str">
        <f>IFERROR(VLOOKUP($B8&amp;AG$1,'デイリーデータ (2)'!$A:$F,5,FALSE),"")</f>
        <v/>
      </c>
      <c r="AI8" s="348" t="s">
        <v>189</v>
      </c>
    </row>
    <row r="9" spans="1:35" ht="15" customHeight="1" x14ac:dyDescent="0.2">
      <c r="A9" s="223">
        <f>IFERROR(IF(A8+1&lt;=MAX('デイリーデータ (2)'!G:G),A8+1,""),"")</f>
        <v>7</v>
      </c>
      <c r="B9" s="233" t="str">
        <f>IFERROR(VLOOKUP(A9,スタッフ!A:C,2,FALSE),"")</f>
        <v>33473</v>
      </c>
      <c r="C9" s="162" t="str">
        <f>IFERROR(VLOOKUP(A9,スタッフ!A:C,3,FALSE),"")</f>
        <v>中村 映水</v>
      </c>
      <c r="D9" s="238" t="str">
        <f>IFERROR(VLOOKUP($B9&amp;D$1,'デイリーデータ (2)'!$A:$F,5,FALSE),"")</f>
        <v/>
      </c>
      <c r="E9" s="160" t="str">
        <f>IFERROR(VLOOKUP($B9&amp;E$1,'デイリーデータ (2)'!$A:$F,5,FALSE),"")</f>
        <v/>
      </c>
      <c r="F9" s="160" t="str">
        <f>IFERROR(VLOOKUP($B9&amp;F$1,'デイリーデータ (2)'!$A:$F,5,FALSE),"")</f>
        <v/>
      </c>
      <c r="G9" s="160" t="str">
        <f>IFERROR(VLOOKUP($B9&amp;G$1,'デイリーデータ (2)'!$A:$F,5,FALSE),"")</f>
        <v/>
      </c>
      <c r="H9" s="160" t="str">
        <f>IFERROR(VLOOKUP($B9&amp;H$1,'デイリーデータ (2)'!$A:$F,5,FALSE),"")</f>
        <v>○</v>
      </c>
      <c r="I9" s="160" t="str">
        <f>IFERROR(VLOOKUP($B9&amp;I$1,'デイリーデータ (2)'!$A:$F,5,FALSE),"")</f>
        <v>●</v>
      </c>
      <c r="J9" s="160" t="str">
        <f>IFERROR(VLOOKUP($B9&amp;J$1,'デイリーデータ (2)'!$A:$F,5,FALSE),"")</f>
        <v/>
      </c>
      <c r="K9" s="160" t="str">
        <f>IFERROR(VLOOKUP($B9&amp;K$1,'デイリーデータ (2)'!$A:$F,5,FALSE),"")</f>
        <v/>
      </c>
      <c r="L9" s="160" t="str">
        <f>IFERROR(VLOOKUP($B9&amp;L$1,'デイリーデータ (2)'!$A:$F,5,FALSE),"")</f>
        <v/>
      </c>
      <c r="M9" s="160" t="str">
        <f>IFERROR(VLOOKUP($B9&amp;M$1,'デイリーデータ (2)'!$A:$F,5,FALSE),"")</f>
        <v/>
      </c>
      <c r="N9" s="160" t="str">
        <f>IFERROR(VLOOKUP($B9&amp;N$1,'デイリーデータ (2)'!$A:$F,5,FALSE),"")</f>
        <v/>
      </c>
      <c r="O9" s="160" t="str">
        <f>IFERROR(VLOOKUP($B9&amp;O$1,'デイリーデータ (2)'!$A:$F,5,FALSE),"")</f>
        <v>○</v>
      </c>
      <c r="P9" s="160" t="str">
        <f>IFERROR(VLOOKUP($B9&amp;P$1,'デイリーデータ (2)'!$A:$F,5,FALSE),"")</f>
        <v>●</v>
      </c>
      <c r="Q9" s="160" t="str">
        <f>IFERROR(VLOOKUP($B9&amp;Q$1,'デイリーデータ (2)'!$A:$F,5,FALSE),"")</f>
        <v/>
      </c>
      <c r="R9" s="160" t="str">
        <f>IFERROR(VLOOKUP($B9&amp;R$1,'デイリーデータ (2)'!$A:$F,5,FALSE),"")</f>
        <v/>
      </c>
      <c r="S9" s="160" t="str">
        <f>IFERROR(VLOOKUP($B9&amp;S$1,'デイリーデータ (2)'!$A:$F,5,FALSE),"")</f>
        <v/>
      </c>
      <c r="T9" s="160" t="str">
        <f>IFERROR(VLOOKUP($B9&amp;T$1,'デイリーデータ (2)'!$A:$F,5,FALSE),"")</f>
        <v/>
      </c>
      <c r="U9" s="160" t="str">
        <f>IFERROR(VLOOKUP($B9&amp;U$1,'デイリーデータ (2)'!$A:$F,5,FALSE),"")</f>
        <v/>
      </c>
      <c r="V9" s="160" t="str">
        <f>IFERROR(VLOOKUP($B9&amp;V$1,'デイリーデータ (2)'!$A:$F,5,FALSE),"")</f>
        <v>○</v>
      </c>
      <c r="W9" s="160" t="str">
        <f>IFERROR(VLOOKUP($B9&amp;W$1,'デイリーデータ (2)'!$A:$F,5,FALSE),"")</f>
        <v>●</v>
      </c>
      <c r="X9" s="160" t="str">
        <f>IFERROR(VLOOKUP($B9&amp;X$1,'デイリーデータ (2)'!$A:$F,5,FALSE),"")</f>
        <v/>
      </c>
      <c r="Y9" s="160" t="str">
        <f>IFERROR(VLOOKUP($B9&amp;Y$1,'デイリーデータ (2)'!$A:$F,5,FALSE),"")</f>
        <v/>
      </c>
      <c r="Z9" s="160" t="str">
        <f>IFERROR(VLOOKUP($B9&amp;Z$1,'デイリーデータ (2)'!$A:$F,5,FALSE),"")</f>
        <v/>
      </c>
      <c r="AA9" s="160" t="str">
        <f>IFERROR(VLOOKUP($B9&amp;AA$1,'デイリーデータ (2)'!$A:$F,5,FALSE),"")</f>
        <v/>
      </c>
      <c r="AB9" s="160" t="str">
        <f>IFERROR(VLOOKUP($B9&amp;AB$1,'デイリーデータ (2)'!$A:$F,5,FALSE),"")</f>
        <v/>
      </c>
      <c r="AC9" s="160" t="str">
        <f>IFERROR(VLOOKUP($B9&amp;AC$1,'デイリーデータ (2)'!$A:$F,5,FALSE),"")</f>
        <v>○</v>
      </c>
      <c r="AD9" s="160" t="str">
        <f>IFERROR(VLOOKUP($B9&amp;AD$1,'デイリーデータ (2)'!$A:$F,5,FALSE),"")</f>
        <v>●</v>
      </c>
      <c r="AE9" s="160" t="str">
        <f>IFERROR(VLOOKUP($B9&amp;AE$1,'デイリーデータ (2)'!$A:$F,5,FALSE),"")</f>
        <v/>
      </c>
      <c r="AF9" s="160" t="str">
        <f>IFERROR(VLOOKUP($B9&amp;AF$1,'デイリーデータ (2)'!$A:$F,5,FALSE),"")</f>
        <v/>
      </c>
      <c r="AG9" s="160" t="str">
        <f>IFERROR(VLOOKUP($B9&amp;AG$1,'デイリーデータ (2)'!$A:$F,5,FALSE),"")</f>
        <v/>
      </c>
      <c r="AI9" s="348" t="s">
        <v>198</v>
      </c>
    </row>
    <row r="10" spans="1:35" ht="15" customHeight="1" x14ac:dyDescent="0.2">
      <c r="A10" s="223">
        <f>IFERROR(IF(A9+1&lt;=MAX('デイリーデータ (2)'!G:G),A9+1,""),"")</f>
        <v>8</v>
      </c>
      <c r="B10" s="233" t="str">
        <f>IFERROR(VLOOKUP(A10,スタッフ!A:C,2,FALSE),"")</f>
        <v>33485</v>
      </c>
      <c r="C10" s="162" t="str">
        <f>IFERROR(VLOOKUP(A10,スタッフ!A:C,3,FALSE),"")</f>
        <v>平田 真奈美</v>
      </c>
      <c r="D10" s="238" t="str">
        <f>IFERROR(VLOOKUP($B10&amp;D$1,'デイリーデータ (2)'!$A:$F,5,FALSE),"")</f>
        <v/>
      </c>
      <c r="E10" s="160" t="str">
        <f>IFERROR(VLOOKUP($B10&amp;E$1,'デイリーデータ (2)'!$A:$F,5,FALSE),"")</f>
        <v/>
      </c>
      <c r="F10" s="160" t="str">
        <f>IFERROR(VLOOKUP($B10&amp;F$1,'デイリーデータ (2)'!$A:$F,5,FALSE),"")</f>
        <v/>
      </c>
      <c r="G10" s="160" t="str">
        <f>IFERROR(VLOOKUP($B10&amp;G$1,'デイリーデータ (2)'!$A:$F,5,FALSE),"")</f>
        <v/>
      </c>
      <c r="H10" s="160" t="str">
        <f>IFERROR(VLOOKUP($B10&amp;H$1,'デイリーデータ (2)'!$A:$F,5,FALSE),"")</f>
        <v>○</v>
      </c>
      <c r="I10" s="160" t="str">
        <f>IFERROR(VLOOKUP($B10&amp;I$1,'デイリーデータ (2)'!$A:$F,5,FALSE),"")</f>
        <v>●</v>
      </c>
      <c r="J10" s="160" t="str">
        <f>IFERROR(VLOOKUP($B10&amp;J$1,'デイリーデータ (2)'!$A:$F,5,FALSE),"")</f>
        <v/>
      </c>
      <c r="K10" s="160" t="str">
        <f>IFERROR(VLOOKUP($B10&amp;K$1,'デイリーデータ (2)'!$A:$F,5,FALSE),"")</f>
        <v/>
      </c>
      <c r="L10" s="160" t="str">
        <f>IFERROR(VLOOKUP($B10&amp;L$1,'デイリーデータ (2)'!$A:$F,5,FALSE),"")</f>
        <v/>
      </c>
      <c r="M10" s="160" t="str">
        <f>IFERROR(VLOOKUP($B10&amp;M$1,'デイリーデータ (2)'!$A:$F,5,FALSE),"")</f>
        <v/>
      </c>
      <c r="N10" s="160" t="str">
        <f>IFERROR(VLOOKUP($B10&amp;N$1,'デイリーデータ (2)'!$A:$F,5,FALSE),"")</f>
        <v/>
      </c>
      <c r="O10" s="160" t="str">
        <f>IFERROR(VLOOKUP($B10&amp;O$1,'デイリーデータ (2)'!$A:$F,5,FALSE),"")</f>
        <v>○</v>
      </c>
      <c r="P10" s="160" t="str">
        <f>IFERROR(VLOOKUP($B10&amp;P$1,'デイリーデータ (2)'!$A:$F,5,FALSE),"")</f>
        <v>●</v>
      </c>
      <c r="Q10" s="160" t="str">
        <f>IFERROR(VLOOKUP($B10&amp;Q$1,'デイリーデータ (2)'!$A:$F,5,FALSE),"")</f>
        <v/>
      </c>
      <c r="R10" s="160" t="str">
        <f>IFERROR(VLOOKUP($B10&amp;R$1,'デイリーデータ (2)'!$A:$F,5,FALSE),"")</f>
        <v/>
      </c>
      <c r="S10" s="160" t="str">
        <f>IFERROR(VLOOKUP($B10&amp;S$1,'デイリーデータ (2)'!$A:$F,5,FALSE),"")</f>
        <v/>
      </c>
      <c r="T10" s="160" t="str">
        <f>IFERROR(VLOOKUP($B10&amp;T$1,'デイリーデータ (2)'!$A:$F,5,FALSE),"")</f>
        <v/>
      </c>
      <c r="U10" s="160" t="str">
        <f>IFERROR(VLOOKUP($B10&amp;U$1,'デイリーデータ (2)'!$A:$F,5,FALSE),"")</f>
        <v/>
      </c>
      <c r="V10" s="160" t="str">
        <f>IFERROR(VLOOKUP($B10&amp;V$1,'デイリーデータ (2)'!$A:$F,5,FALSE),"")</f>
        <v>○</v>
      </c>
      <c r="W10" s="160" t="str">
        <f>IFERROR(VLOOKUP($B10&amp;W$1,'デイリーデータ (2)'!$A:$F,5,FALSE),"")</f>
        <v>●</v>
      </c>
      <c r="X10" s="160" t="str">
        <f>IFERROR(VLOOKUP($B10&amp;X$1,'デイリーデータ (2)'!$A:$F,5,FALSE),"")</f>
        <v/>
      </c>
      <c r="Y10" s="160" t="str">
        <f>IFERROR(VLOOKUP($B10&amp;Y$1,'デイリーデータ (2)'!$A:$F,5,FALSE),"")</f>
        <v/>
      </c>
      <c r="Z10" s="160" t="str">
        <f>IFERROR(VLOOKUP($B10&amp;Z$1,'デイリーデータ (2)'!$A:$F,5,FALSE),"")</f>
        <v/>
      </c>
      <c r="AA10" s="160" t="str">
        <f>IFERROR(VLOOKUP($B10&amp;AA$1,'デイリーデータ (2)'!$A:$F,5,FALSE),"")</f>
        <v/>
      </c>
      <c r="AB10" s="160" t="str">
        <f>IFERROR(VLOOKUP($B10&amp;AB$1,'デイリーデータ (2)'!$A:$F,5,FALSE),"")</f>
        <v/>
      </c>
      <c r="AC10" s="160" t="str">
        <f>IFERROR(VLOOKUP($B10&amp;AC$1,'デイリーデータ (2)'!$A:$F,5,FALSE),"")</f>
        <v>○</v>
      </c>
      <c r="AD10" s="160" t="str">
        <f>IFERROR(VLOOKUP($B10&amp;AD$1,'デイリーデータ (2)'!$A:$F,5,FALSE),"")</f>
        <v>●</v>
      </c>
      <c r="AE10" s="160" t="str">
        <f>IFERROR(VLOOKUP($B10&amp;AE$1,'デイリーデータ (2)'!$A:$F,5,FALSE),"")</f>
        <v/>
      </c>
      <c r="AF10" s="160" t="str">
        <f>IFERROR(VLOOKUP($B10&amp;AF$1,'デイリーデータ (2)'!$A:$F,5,FALSE),"")</f>
        <v/>
      </c>
      <c r="AG10" s="160" t="str">
        <f>IFERROR(VLOOKUP($B10&amp;AG$1,'デイリーデータ (2)'!$A:$F,5,FALSE),"")</f>
        <v/>
      </c>
    </row>
    <row r="11" spans="1:35" ht="15" customHeight="1" x14ac:dyDescent="0.2">
      <c r="A11" s="223">
        <f>IFERROR(IF(A10+1&lt;=MAX('デイリーデータ (2)'!G:G),A10+1,""),"")</f>
        <v>9</v>
      </c>
      <c r="B11" s="233" t="str">
        <f>IFERROR(VLOOKUP(A11,スタッフ!A:C,2,FALSE),"")</f>
        <v>37584</v>
      </c>
      <c r="C11" s="162" t="str">
        <f>IFERROR(VLOOKUP(A11,スタッフ!A:C,3,FALSE),"")</f>
        <v>大橋 効</v>
      </c>
      <c r="D11" s="238" t="str">
        <f>IFERROR(VLOOKUP($B11&amp;D$1,'デイリーデータ (2)'!$A:$F,5,FALSE),"")</f>
        <v/>
      </c>
      <c r="E11" s="160" t="str">
        <f>IFERROR(VLOOKUP($B11&amp;E$1,'デイリーデータ (2)'!$A:$F,5,FALSE),"")</f>
        <v/>
      </c>
      <c r="F11" s="160" t="str">
        <f>IFERROR(VLOOKUP($B11&amp;F$1,'デイリーデータ (2)'!$A:$F,5,FALSE),"")</f>
        <v/>
      </c>
      <c r="G11" s="160" t="str">
        <f>IFERROR(VLOOKUP($B11&amp;G$1,'デイリーデータ (2)'!$A:$F,5,FALSE),"")</f>
        <v/>
      </c>
      <c r="H11" s="160" t="str">
        <f>IFERROR(VLOOKUP($B11&amp;H$1,'デイリーデータ (2)'!$A:$F,5,FALSE),"")</f>
        <v>○</v>
      </c>
      <c r="I11" s="160" t="str">
        <f>IFERROR(VLOOKUP($B11&amp;I$1,'デイリーデータ (2)'!$A:$F,5,FALSE),"")</f>
        <v>当</v>
      </c>
      <c r="J11" s="160" t="str">
        <f>IFERROR(VLOOKUP($B11&amp;J$1,'デイリーデータ (2)'!$A:$F,5,FALSE),"")</f>
        <v>明</v>
      </c>
      <c r="K11" s="160" t="str">
        <f>IFERROR(VLOOKUP($B11&amp;K$1,'デイリーデータ (2)'!$A:$F,5,FALSE),"")</f>
        <v>●</v>
      </c>
      <c r="L11" s="160" t="str">
        <f>IFERROR(VLOOKUP($B11&amp;L$1,'デイリーデータ (2)'!$A:$F,5,FALSE),"")</f>
        <v/>
      </c>
      <c r="M11" s="160" t="str">
        <f>IFERROR(VLOOKUP($B11&amp;M$1,'デイリーデータ (2)'!$A:$F,5,FALSE),"")</f>
        <v/>
      </c>
      <c r="N11" s="160" t="str">
        <f>IFERROR(VLOOKUP($B11&amp;N$1,'デイリーデータ (2)'!$A:$F,5,FALSE),"")</f>
        <v>当</v>
      </c>
      <c r="O11" s="160" t="str">
        <f>IFERROR(VLOOKUP($B11&amp;O$1,'デイリーデータ (2)'!$A:$F,5,FALSE),"")</f>
        <v>明</v>
      </c>
      <c r="P11" s="160" t="str">
        <f>IFERROR(VLOOKUP($B11&amp;P$1,'デイリーデータ (2)'!$A:$F,5,FALSE),"")</f>
        <v>●</v>
      </c>
      <c r="Q11" s="160" t="str">
        <f>IFERROR(VLOOKUP($B11&amp;Q$1,'デイリーデータ (2)'!$A:$F,5,FALSE),"")</f>
        <v/>
      </c>
      <c r="R11" s="160" t="str">
        <f>IFERROR(VLOOKUP($B11&amp;R$1,'デイリーデータ (2)'!$A:$F,5,FALSE),"")</f>
        <v/>
      </c>
      <c r="S11" s="160" t="str">
        <f>IFERROR(VLOOKUP($B11&amp;S$1,'デイリーデータ (2)'!$A:$F,5,FALSE),"")</f>
        <v/>
      </c>
      <c r="T11" s="160" t="str">
        <f>IFERROR(VLOOKUP($B11&amp;T$1,'デイリーデータ (2)'!$A:$F,5,FALSE),"")</f>
        <v/>
      </c>
      <c r="U11" s="160" t="str">
        <f>IFERROR(VLOOKUP($B11&amp;U$1,'デイリーデータ (2)'!$A:$F,5,FALSE),"")</f>
        <v/>
      </c>
      <c r="V11" s="160" t="str">
        <f>IFERROR(VLOOKUP($B11&amp;V$1,'デイリーデータ (2)'!$A:$F,5,FALSE),"")</f>
        <v>○</v>
      </c>
      <c r="W11" s="160" t="str">
        <f>IFERROR(VLOOKUP($B11&amp;W$1,'デイリーデータ (2)'!$A:$F,5,FALSE),"")</f>
        <v>●</v>
      </c>
      <c r="X11" s="160" t="str">
        <f>IFERROR(VLOOKUP($B11&amp;X$1,'デイリーデータ (2)'!$A:$F,5,FALSE),"")</f>
        <v/>
      </c>
      <c r="Y11" s="160" t="str">
        <f>IFERROR(VLOOKUP($B11&amp;Y$1,'デイリーデータ (2)'!$A:$F,5,FALSE),"")</f>
        <v/>
      </c>
      <c r="Z11" s="160" t="str">
        <f>IFERROR(VLOOKUP($B11&amp;Z$1,'デイリーデータ (2)'!$A:$F,5,FALSE),"")</f>
        <v/>
      </c>
      <c r="AA11" s="160" t="str">
        <f>IFERROR(VLOOKUP($B11&amp;AA$1,'デイリーデータ (2)'!$A:$F,5,FALSE),"")</f>
        <v/>
      </c>
      <c r="AB11" s="160" t="str">
        <f>IFERROR(VLOOKUP($B11&amp;AB$1,'デイリーデータ (2)'!$A:$F,5,FALSE),"")</f>
        <v>当</v>
      </c>
      <c r="AC11" s="160" t="str">
        <f>IFERROR(VLOOKUP($B11&amp;AC$1,'デイリーデータ (2)'!$A:$F,5,FALSE),"")</f>
        <v>明</v>
      </c>
      <c r="AD11" s="160" t="str">
        <f>IFERROR(VLOOKUP($B11&amp;AD$1,'デイリーデータ (2)'!$A:$F,5,FALSE),"")</f>
        <v>●</v>
      </c>
      <c r="AE11" s="160" t="str">
        <f>IFERROR(VLOOKUP($B11&amp;AE$1,'デイリーデータ (2)'!$A:$F,5,FALSE),"")</f>
        <v/>
      </c>
      <c r="AF11" s="160" t="str">
        <f>IFERROR(VLOOKUP($B11&amp;AF$1,'デイリーデータ (2)'!$A:$F,5,FALSE),"")</f>
        <v/>
      </c>
      <c r="AG11" s="160" t="str">
        <f>IFERROR(VLOOKUP($B11&amp;AG$1,'デイリーデータ (2)'!$A:$F,5,FALSE),"")</f>
        <v/>
      </c>
    </row>
    <row r="12" spans="1:35" ht="15" customHeight="1" x14ac:dyDescent="0.2">
      <c r="A12" s="223">
        <f>IFERROR(IF(A11+1&lt;=MAX('デイリーデータ (2)'!G:G),A11+1,""),"")</f>
        <v>10</v>
      </c>
      <c r="B12" s="233" t="str">
        <f>IFERROR(VLOOKUP(A12,スタッフ!A:C,2,FALSE),"")</f>
        <v>37601</v>
      </c>
      <c r="C12" s="162" t="str">
        <f>IFERROR(VLOOKUP(A12,スタッフ!A:C,3,FALSE),"")</f>
        <v>山本 浩之</v>
      </c>
      <c r="D12" s="238" t="str">
        <f>IFERROR(VLOOKUP($B12&amp;D$1,'デイリーデータ (2)'!$A:$F,5,FALSE),"")</f>
        <v/>
      </c>
      <c r="E12" s="160" t="str">
        <f>IFERROR(VLOOKUP($B12&amp;E$1,'デイリーデータ (2)'!$A:$F,5,FALSE),"")</f>
        <v/>
      </c>
      <c r="F12" s="160" t="str">
        <f>IFERROR(VLOOKUP($B12&amp;F$1,'デイリーデータ (2)'!$A:$F,5,FALSE),"")</f>
        <v/>
      </c>
      <c r="G12" s="160" t="str">
        <f>IFERROR(VLOOKUP($B12&amp;G$1,'デイリーデータ (2)'!$A:$F,5,FALSE),"")</f>
        <v/>
      </c>
      <c r="H12" s="160" t="str">
        <f>IFERROR(VLOOKUP($B12&amp;H$1,'デイリーデータ (2)'!$A:$F,5,FALSE),"")</f>
        <v>／</v>
      </c>
      <c r="I12" s="160" t="str">
        <f>IFERROR(VLOOKUP($B12&amp;I$1,'デイリーデータ (2)'!$A:$F,5,FALSE),"")</f>
        <v>●</v>
      </c>
      <c r="J12" s="160" t="str">
        <f>IFERROR(VLOOKUP($B12&amp;J$1,'デイリーデータ (2)'!$A:$F,5,FALSE),"")</f>
        <v/>
      </c>
      <c r="K12" s="160" t="str">
        <f>IFERROR(VLOOKUP($B12&amp;K$1,'デイリーデータ (2)'!$A:$F,5,FALSE),"")</f>
        <v/>
      </c>
      <c r="L12" s="160" t="str">
        <f>IFERROR(VLOOKUP($B12&amp;L$1,'デイリーデータ (2)'!$A:$F,5,FALSE),"")</f>
        <v/>
      </c>
      <c r="M12" s="160" t="str">
        <f>IFERROR(VLOOKUP($B12&amp;M$1,'デイリーデータ (2)'!$A:$F,5,FALSE),"")</f>
        <v>当</v>
      </c>
      <c r="N12" s="160" t="str">
        <f>IFERROR(VLOOKUP($B12&amp;N$1,'デイリーデータ (2)'!$A:$F,5,FALSE),"")</f>
        <v>明</v>
      </c>
      <c r="O12" s="160" t="str">
        <f>IFERROR(VLOOKUP($B12&amp;O$1,'デイリーデータ (2)'!$A:$F,5,FALSE),"")</f>
        <v>○</v>
      </c>
      <c r="P12" s="160" t="str">
        <f>IFERROR(VLOOKUP($B12&amp;P$1,'デイリーデータ (2)'!$A:$F,5,FALSE),"")</f>
        <v>●</v>
      </c>
      <c r="Q12" s="160" t="str">
        <f>IFERROR(VLOOKUP($B12&amp;Q$1,'デイリーデータ (2)'!$A:$F,5,FALSE),"")</f>
        <v/>
      </c>
      <c r="R12" s="160" t="str">
        <f>IFERROR(VLOOKUP($B12&amp;R$1,'デイリーデータ (2)'!$A:$F,5,FALSE),"")</f>
        <v/>
      </c>
      <c r="S12" s="160" t="str">
        <f>IFERROR(VLOOKUP($B12&amp;S$1,'デイリーデータ (2)'!$A:$F,5,FALSE),"")</f>
        <v/>
      </c>
      <c r="T12" s="160" t="str">
        <f>IFERROR(VLOOKUP($B12&amp;T$1,'デイリーデータ (2)'!$A:$F,5,FALSE),"")</f>
        <v/>
      </c>
      <c r="U12" s="160" t="str">
        <f>IFERROR(VLOOKUP($B12&amp;U$1,'デイリーデータ (2)'!$A:$F,5,FALSE),"")</f>
        <v/>
      </c>
      <c r="V12" s="160" t="str">
        <f>IFERROR(VLOOKUP($B12&amp;V$1,'デイリーデータ (2)'!$A:$F,5,FALSE),"")</f>
        <v>／</v>
      </c>
      <c r="W12" s="160" t="str">
        <f>IFERROR(VLOOKUP($B12&amp;W$1,'デイリーデータ (2)'!$A:$F,5,FALSE),"")</f>
        <v>●</v>
      </c>
      <c r="X12" s="160" t="str">
        <f>IFERROR(VLOOKUP($B12&amp;X$1,'デイリーデータ (2)'!$A:$F,5,FALSE),"")</f>
        <v/>
      </c>
      <c r="Y12" s="160" t="str">
        <f>IFERROR(VLOOKUP($B12&amp;Y$1,'デイリーデータ (2)'!$A:$F,5,FALSE),"")</f>
        <v/>
      </c>
      <c r="Z12" s="160" t="str">
        <f>IFERROR(VLOOKUP($B12&amp;Z$1,'デイリーデータ (2)'!$A:$F,5,FALSE),"")</f>
        <v>当</v>
      </c>
      <c r="AA12" s="160" t="str">
        <f>IFERROR(VLOOKUP($B12&amp;AA$1,'デイリーデータ (2)'!$A:$F,5,FALSE),"")</f>
        <v>明</v>
      </c>
      <c r="AB12" s="160" t="str">
        <f>IFERROR(VLOOKUP($B12&amp;AB$1,'デイリーデータ (2)'!$A:$F,5,FALSE),"")</f>
        <v/>
      </c>
      <c r="AC12" s="160" t="str">
        <f>IFERROR(VLOOKUP($B12&amp;AC$1,'デイリーデータ (2)'!$A:$F,5,FALSE),"")</f>
        <v>○</v>
      </c>
      <c r="AD12" s="160" t="str">
        <f>IFERROR(VLOOKUP($B12&amp;AD$1,'デイリーデータ (2)'!$A:$F,5,FALSE),"")</f>
        <v>●</v>
      </c>
      <c r="AE12" s="160" t="str">
        <f>IFERROR(VLOOKUP($B12&amp;AE$1,'デイリーデータ (2)'!$A:$F,5,FALSE),"")</f>
        <v/>
      </c>
      <c r="AF12" s="160" t="str">
        <f>IFERROR(VLOOKUP($B12&amp;AF$1,'デイリーデータ (2)'!$A:$F,5,FALSE),"")</f>
        <v/>
      </c>
      <c r="AG12" s="160" t="str">
        <f>IFERROR(VLOOKUP($B12&amp;AG$1,'デイリーデータ (2)'!$A:$F,5,FALSE),"")</f>
        <v/>
      </c>
    </row>
    <row r="13" spans="1:35" ht="15" customHeight="1" x14ac:dyDescent="0.2">
      <c r="A13" s="223">
        <f>IFERROR(IF(A12+1&lt;=MAX('デイリーデータ (2)'!G:G),A12+1,""),"")</f>
        <v>11</v>
      </c>
      <c r="B13" s="233" t="str">
        <f>IFERROR(VLOOKUP(A13,スタッフ!A:C,2,FALSE),"")</f>
        <v>39805</v>
      </c>
      <c r="C13" s="162" t="str">
        <f>IFERROR(VLOOKUP(A13,スタッフ!A:C,3,FALSE),"")</f>
        <v>南 博之</v>
      </c>
      <c r="D13" s="238" t="str">
        <f>IFERROR(VLOOKUP($B13&amp;D$1,'デイリーデータ (2)'!$A:$F,5,FALSE),"")</f>
        <v/>
      </c>
      <c r="E13" s="160" t="str">
        <f>IFERROR(VLOOKUP($B13&amp;E$1,'デイリーデータ (2)'!$A:$F,5,FALSE),"")</f>
        <v/>
      </c>
      <c r="F13" s="160" t="str">
        <f>IFERROR(VLOOKUP($B13&amp;F$1,'デイリーデータ (2)'!$A:$F,5,FALSE),"")</f>
        <v/>
      </c>
      <c r="G13" s="160" t="str">
        <f>IFERROR(VLOOKUP($B13&amp;G$1,'デイリーデータ (2)'!$A:$F,5,FALSE),"")</f>
        <v/>
      </c>
      <c r="H13" s="160" t="str">
        <f>IFERROR(VLOOKUP($B13&amp;H$1,'デイリーデータ (2)'!$A:$F,5,FALSE),"")</f>
        <v>当</v>
      </c>
      <c r="I13" s="160" t="str">
        <f>IFERROR(VLOOKUP($B13&amp;I$1,'デイリーデータ (2)'!$A:$F,5,FALSE),"")</f>
        <v>明</v>
      </c>
      <c r="J13" s="160" t="str">
        <f>IFERROR(VLOOKUP($B13&amp;J$1,'デイリーデータ (2)'!$A:$F,5,FALSE),"")</f>
        <v>●</v>
      </c>
      <c r="K13" s="160" t="str">
        <f>IFERROR(VLOOKUP($B13&amp;K$1,'デイリーデータ (2)'!$A:$F,5,FALSE),"")</f>
        <v/>
      </c>
      <c r="L13" s="160" t="str">
        <f>IFERROR(VLOOKUP($B13&amp;L$1,'デイリーデータ (2)'!$A:$F,5,FALSE),"")</f>
        <v/>
      </c>
      <c r="M13" s="160" t="str">
        <f>IFERROR(VLOOKUP($B13&amp;M$1,'デイリーデータ (2)'!$A:$F,5,FALSE),"")</f>
        <v/>
      </c>
      <c r="N13" s="160" t="str">
        <f>IFERROR(VLOOKUP($B13&amp;N$1,'デイリーデータ (2)'!$A:$F,5,FALSE),"")</f>
        <v/>
      </c>
      <c r="O13" s="160" t="str">
        <f>IFERROR(VLOOKUP($B13&amp;O$1,'デイリーデータ (2)'!$A:$F,5,FALSE),"")</f>
        <v>○</v>
      </c>
      <c r="P13" s="160" t="str">
        <f>IFERROR(VLOOKUP($B13&amp;P$1,'デイリーデータ (2)'!$A:$F,5,FALSE),"")</f>
        <v>●</v>
      </c>
      <c r="Q13" s="160" t="str">
        <f>IFERROR(VLOOKUP($B13&amp;Q$1,'デイリーデータ (2)'!$A:$F,5,FALSE),"")</f>
        <v/>
      </c>
      <c r="R13" s="160" t="str">
        <f>IFERROR(VLOOKUP($B13&amp;R$1,'デイリーデータ (2)'!$A:$F,5,FALSE),"")</f>
        <v/>
      </c>
      <c r="S13" s="160" t="str">
        <f>IFERROR(VLOOKUP($B13&amp;S$1,'デイリーデータ (2)'!$A:$F,5,FALSE),"")</f>
        <v/>
      </c>
      <c r="T13" s="160" t="str">
        <f>IFERROR(VLOOKUP($B13&amp;T$1,'デイリーデータ (2)'!$A:$F,5,FALSE),"")</f>
        <v/>
      </c>
      <c r="U13" s="160" t="str">
        <f>IFERROR(VLOOKUP($B13&amp;U$1,'デイリーデータ (2)'!$A:$F,5,FALSE),"")</f>
        <v/>
      </c>
      <c r="V13" s="160" t="str">
        <f>IFERROR(VLOOKUP($B13&amp;V$1,'デイリーデータ (2)'!$A:$F,5,FALSE),"")</f>
        <v>／</v>
      </c>
      <c r="W13" s="160" t="str">
        <f>IFERROR(VLOOKUP($B13&amp;W$1,'デイリーデータ (2)'!$A:$F,5,FALSE),"")</f>
        <v>●</v>
      </c>
      <c r="X13" s="160" t="str">
        <f>IFERROR(VLOOKUP($B13&amp;X$1,'デイリーデータ (2)'!$A:$F,5,FALSE),"")</f>
        <v/>
      </c>
      <c r="Y13" s="160" t="str">
        <f>IFERROR(VLOOKUP($B13&amp;Y$1,'デイリーデータ (2)'!$A:$F,5,FALSE),"")</f>
        <v>当</v>
      </c>
      <c r="Z13" s="160" t="str">
        <f>IFERROR(VLOOKUP($B13&amp;Z$1,'デイリーデータ (2)'!$A:$F,5,FALSE),"")</f>
        <v>明</v>
      </c>
      <c r="AA13" s="160" t="str">
        <f>IFERROR(VLOOKUP($B13&amp;AA$1,'デイリーデータ (2)'!$A:$F,5,FALSE),"")</f>
        <v/>
      </c>
      <c r="AB13" s="350" t="s">
        <v>189</v>
      </c>
      <c r="AC13" s="350" t="s">
        <v>189</v>
      </c>
      <c r="AD13" s="160" t="str">
        <f>IFERROR(VLOOKUP($B13&amp;AD$1,'デイリーデータ (2)'!$A:$F,5,FALSE),"")</f>
        <v>●</v>
      </c>
      <c r="AE13" s="160" t="str">
        <f>IFERROR(VLOOKUP($B13&amp;AE$1,'デイリーデータ (2)'!$A:$F,5,FALSE),"")</f>
        <v/>
      </c>
      <c r="AF13" s="160" t="str">
        <f>IFERROR(VLOOKUP($B13&amp;AF$1,'デイリーデータ (2)'!$A:$F,5,FALSE),"")</f>
        <v/>
      </c>
      <c r="AG13" s="160" t="str">
        <f>IFERROR(VLOOKUP($B13&amp;AG$1,'デイリーデータ (2)'!$A:$F,5,FALSE),"")</f>
        <v/>
      </c>
    </row>
    <row r="14" spans="1:35" ht="15" customHeight="1" x14ac:dyDescent="0.2">
      <c r="A14" s="223">
        <f>IFERROR(IF(A13+1&lt;=MAX('デイリーデータ (2)'!G:G),A13+1,""),"")</f>
        <v>12</v>
      </c>
      <c r="B14" s="233" t="str">
        <f>IFERROR(VLOOKUP(A14,スタッフ!A:C,2,FALSE),"")</f>
        <v>42503</v>
      </c>
      <c r="C14" s="162" t="str">
        <f>IFERROR(VLOOKUP(A14,スタッフ!A:C,3,FALSE),"")</f>
        <v>澤野 正樹</v>
      </c>
      <c r="D14" s="238" t="str">
        <f>IFERROR(VLOOKUP($B14&amp;D$1,'デイリーデータ (2)'!$A:$F,5,FALSE),"")</f>
        <v/>
      </c>
      <c r="E14" s="160" t="str">
        <f>IFERROR(VLOOKUP($B14&amp;E$1,'デイリーデータ (2)'!$A:$F,5,FALSE),"")</f>
        <v/>
      </c>
      <c r="F14" s="160" t="str">
        <f>IFERROR(VLOOKUP($B14&amp;F$1,'デイリーデータ (2)'!$A:$F,5,FALSE),"")</f>
        <v/>
      </c>
      <c r="G14" s="160" t="str">
        <f>IFERROR(VLOOKUP($B14&amp;G$1,'デイリーデータ (2)'!$A:$F,5,FALSE),"")</f>
        <v/>
      </c>
      <c r="H14" s="160" t="str">
        <f>IFERROR(VLOOKUP($B14&amp;H$1,'デイリーデータ (2)'!$A:$F,5,FALSE),"")</f>
        <v>／</v>
      </c>
      <c r="I14" s="160" t="str">
        <f>IFERROR(VLOOKUP($B14&amp;I$1,'デイリーデータ (2)'!$A:$F,5,FALSE),"")</f>
        <v>●</v>
      </c>
      <c r="J14" s="160" t="str">
        <f>IFERROR(VLOOKUP($B14&amp;J$1,'デイリーデータ (2)'!$A:$F,5,FALSE),"")</f>
        <v/>
      </c>
      <c r="K14" s="160" t="str">
        <f>IFERROR(VLOOKUP($B14&amp;K$1,'デイリーデータ (2)'!$A:$F,5,FALSE),"")</f>
        <v/>
      </c>
      <c r="L14" s="160" t="str">
        <f>IFERROR(VLOOKUP($B14&amp;L$1,'デイリーデータ (2)'!$A:$F,5,FALSE),"")</f>
        <v/>
      </c>
      <c r="M14" s="160" t="str">
        <f>IFERROR(VLOOKUP($B14&amp;M$1,'デイリーデータ (2)'!$A:$F,5,FALSE),"")</f>
        <v/>
      </c>
      <c r="N14" s="160" t="str">
        <f>IFERROR(VLOOKUP($B14&amp;N$1,'デイリーデータ (2)'!$A:$F,5,FALSE),"")</f>
        <v/>
      </c>
      <c r="O14" s="160" t="str">
        <f>IFERROR(VLOOKUP($B14&amp;O$1,'デイリーデータ (2)'!$A:$F,5,FALSE),"")</f>
        <v>○</v>
      </c>
      <c r="P14" s="160" t="str">
        <f>IFERROR(VLOOKUP($B14&amp;P$1,'デイリーデータ (2)'!$A:$F,5,FALSE),"")</f>
        <v/>
      </c>
      <c r="Q14" s="160" t="str">
        <f>IFERROR(VLOOKUP($B14&amp;Q$1,'デイリーデータ (2)'!$A:$F,5,FALSE),"")</f>
        <v>当</v>
      </c>
      <c r="R14" s="160" t="str">
        <f>IFERROR(VLOOKUP($B14&amp;R$1,'デイリーデータ (2)'!$A:$F,5,FALSE),"")</f>
        <v>明</v>
      </c>
      <c r="S14" s="160" t="str">
        <f>IFERROR(VLOOKUP($B14&amp;S$1,'デイリーデータ (2)'!$A:$F,5,FALSE),"")</f>
        <v/>
      </c>
      <c r="T14" s="160" t="str">
        <f>IFERROR(VLOOKUP($B14&amp;T$1,'デイリーデータ (2)'!$A:$F,5,FALSE),"")</f>
        <v/>
      </c>
      <c r="U14" s="160" t="str">
        <f>IFERROR(VLOOKUP($B14&amp;U$1,'デイリーデータ (2)'!$A:$F,5,FALSE),"")</f>
        <v/>
      </c>
      <c r="V14" s="160" t="str">
        <f>IFERROR(VLOOKUP($B14&amp;V$1,'デイリーデータ (2)'!$A:$F,5,FALSE),"")</f>
        <v>当</v>
      </c>
      <c r="W14" s="160" t="str">
        <f>IFERROR(VLOOKUP($B14&amp;W$1,'デイリーデータ (2)'!$A:$F,5,FALSE),"")</f>
        <v>明</v>
      </c>
      <c r="X14" s="160" t="str">
        <f>IFERROR(VLOOKUP($B14&amp;X$1,'デイリーデータ (2)'!$A:$F,5,FALSE),"")</f>
        <v>●</v>
      </c>
      <c r="Y14" s="160" t="str">
        <f>IFERROR(VLOOKUP($B14&amp;Y$1,'デイリーデータ (2)'!$A:$F,5,FALSE),"")</f>
        <v/>
      </c>
      <c r="Z14" s="160" t="str">
        <f>IFERROR(VLOOKUP($B14&amp;Z$1,'デイリーデータ (2)'!$A:$F,5,FALSE),"")</f>
        <v/>
      </c>
      <c r="AA14" s="160" t="str">
        <f>IFERROR(VLOOKUP($B14&amp;AA$1,'デイリーデータ (2)'!$A:$F,5,FALSE),"")</f>
        <v/>
      </c>
      <c r="AB14" s="160" t="str">
        <f>IFERROR(VLOOKUP($B14&amp;AB$1,'デイリーデータ (2)'!$A:$F,5,FALSE),"")</f>
        <v/>
      </c>
      <c r="AC14" s="160" t="str">
        <f>IFERROR(VLOOKUP($B14&amp;AC$1,'デイリーデータ (2)'!$A:$F,5,FALSE),"")</f>
        <v>○</v>
      </c>
      <c r="AD14" s="160" t="str">
        <f>IFERROR(VLOOKUP($B14&amp;AD$1,'デイリーデータ (2)'!$A:$F,5,FALSE),"")</f>
        <v>●</v>
      </c>
      <c r="AE14" s="160" t="str">
        <f>IFERROR(VLOOKUP($B14&amp;AE$1,'デイリーデータ (2)'!$A:$F,5,FALSE),"")</f>
        <v/>
      </c>
      <c r="AF14" s="160" t="str">
        <f>IFERROR(VLOOKUP($B14&amp;AF$1,'デイリーデータ (2)'!$A:$F,5,FALSE),"")</f>
        <v/>
      </c>
      <c r="AG14" s="160" t="str">
        <f>IFERROR(VLOOKUP($B14&amp;AG$1,'デイリーデータ (2)'!$A:$F,5,FALSE),"")</f>
        <v/>
      </c>
    </row>
    <row r="15" spans="1:35" ht="15" customHeight="1" x14ac:dyDescent="0.2">
      <c r="A15" s="223">
        <f>IFERROR(IF(A14+1&lt;=MAX('デイリーデータ (2)'!G:G),A14+1,""),"")</f>
        <v>13</v>
      </c>
      <c r="B15" s="233" t="str">
        <f>IFERROR(VLOOKUP(A15,スタッフ!A:C,2,FALSE),"")</f>
        <v>46963</v>
      </c>
      <c r="C15" s="162" t="str">
        <f>IFERROR(VLOOKUP(A15,スタッフ!A:C,3,FALSE),"")</f>
        <v>清水 和弥</v>
      </c>
      <c r="D15" s="238" t="str">
        <f>IFERROR(VLOOKUP($B15&amp;D$1,'デイリーデータ (2)'!$A:$F,5,FALSE),"")</f>
        <v/>
      </c>
      <c r="E15" s="160" t="str">
        <f>IFERROR(VLOOKUP($B15&amp;E$1,'デイリーデータ (2)'!$A:$F,5,FALSE),"")</f>
        <v/>
      </c>
      <c r="F15" s="160" t="str">
        <f>IFERROR(VLOOKUP($B15&amp;F$1,'デイリーデータ (2)'!$A:$F,5,FALSE),"")</f>
        <v/>
      </c>
      <c r="G15" s="160" t="str">
        <f>IFERROR(VLOOKUP($B15&amp;G$1,'デイリーデータ (2)'!$A:$F,5,FALSE),"")</f>
        <v/>
      </c>
      <c r="H15" s="160" t="str">
        <f>IFERROR(VLOOKUP($B15&amp;H$1,'デイリーデータ (2)'!$A:$F,5,FALSE),"")</f>
        <v>○</v>
      </c>
      <c r="I15" s="160" t="str">
        <f>IFERROR(VLOOKUP($B15&amp;I$1,'デイリーデータ (2)'!$A:$F,5,FALSE),"")</f>
        <v>●</v>
      </c>
      <c r="J15" s="160" t="str">
        <f>IFERROR(VLOOKUP($B15&amp;J$1,'デイリーデータ (2)'!$A:$F,5,FALSE),"")</f>
        <v/>
      </c>
      <c r="K15" s="160" t="str">
        <f>IFERROR(VLOOKUP($B15&amp;K$1,'デイリーデータ (2)'!$A:$F,5,FALSE),"")</f>
        <v/>
      </c>
      <c r="L15" s="160" t="str">
        <f>IFERROR(VLOOKUP($B15&amp;L$1,'デイリーデータ (2)'!$A:$F,5,FALSE),"")</f>
        <v/>
      </c>
      <c r="M15" s="160" t="str">
        <f>IFERROR(VLOOKUP($B15&amp;M$1,'デイリーデータ (2)'!$A:$F,5,FALSE),"")</f>
        <v/>
      </c>
      <c r="N15" s="160" t="str">
        <f>IFERROR(VLOOKUP($B15&amp;N$1,'デイリーデータ (2)'!$A:$F,5,FALSE),"")</f>
        <v/>
      </c>
      <c r="O15" s="160" t="str">
        <f>IFERROR(VLOOKUP($B15&amp;O$1,'デイリーデータ (2)'!$A:$F,5,FALSE),"")</f>
        <v>○</v>
      </c>
      <c r="P15" s="160" t="str">
        <f>IFERROR(VLOOKUP($B15&amp;P$1,'デイリーデータ (2)'!$A:$F,5,FALSE),"")</f>
        <v>●</v>
      </c>
      <c r="Q15" s="160" t="str">
        <f>IFERROR(VLOOKUP($B15&amp;Q$1,'デイリーデータ (2)'!$A:$F,5,FALSE),"")</f>
        <v/>
      </c>
      <c r="R15" s="160" t="str">
        <f>IFERROR(VLOOKUP($B15&amp;R$1,'デイリーデータ (2)'!$A:$F,5,FALSE),"")</f>
        <v/>
      </c>
      <c r="S15" s="160" t="str">
        <f>IFERROR(VLOOKUP($B15&amp;S$1,'デイリーデータ (2)'!$A:$F,5,FALSE),"")</f>
        <v/>
      </c>
      <c r="T15" s="160" t="str">
        <f>IFERROR(VLOOKUP($B15&amp;T$1,'デイリーデータ (2)'!$A:$F,5,FALSE),"")</f>
        <v/>
      </c>
      <c r="U15" s="160" t="str">
        <f>IFERROR(VLOOKUP($B15&amp;U$1,'デイリーデータ (2)'!$A:$F,5,FALSE),"")</f>
        <v/>
      </c>
      <c r="V15" s="160" t="str">
        <f>IFERROR(VLOOKUP($B15&amp;V$1,'デイリーデータ (2)'!$A:$F,5,FALSE),"")</f>
        <v>○</v>
      </c>
      <c r="W15" s="160" t="str">
        <f>IFERROR(VLOOKUP($B15&amp;W$1,'デイリーデータ (2)'!$A:$F,5,FALSE),"")</f>
        <v>●</v>
      </c>
      <c r="X15" s="160" t="str">
        <f>IFERROR(VLOOKUP($B15&amp;X$1,'デイリーデータ (2)'!$A:$F,5,FALSE),"")</f>
        <v/>
      </c>
      <c r="Y15" s="160" t="str">
        <f>IFERROR(VLOOKUP($B15&amp;Y$1,'デイリーデータ (2)'!$A:$F,5,FALSE),"")</f>
        <v/>
      </c>
      <c r="Z15" s="160" t="str">
        <f>IFERROR(VLOOKUP($B15&amp;Z$1,'デイリーデータ (2)'!$A:$F,5,FALSE),"")</f>
        <v/>
      </c>
      <c r="AA15" s="160" t="str">
        <f>IFERROR(VLOOKUP($B15&amp;AA$1,'デイリーデータ (2)'!$A:$F,5,FALSE),"")</f>
        <v/>
      </c>
      <c r="AB15" s="160" t="str">
        <f>IFERROR(VLOOKUP($B15&amp;AB$1,'デイリーデータ (2)'!$A:$F,5,FALSE),"")</f>
        <v/>
      </c>
      <c r="AC15" s="160" t="str">
        <f>IFERROR(VLOOKUP($B15&amp;AC$1,'デイリーデータ (2)'!$A:$F,5,FALSE),"")</f>
        <v>○</v>
      </c>
      <c r="AD15" s="160" t="str">
        <f>IFERROR(VLOOKUP($B15&amp;AD$1,'デイリーデータ (2)'!$A:$F,5,FALSE),"")</f>
        <v>●</v>
      </c>
      <c r="AE15" s="160" t="str">
        <f>IFERROR(VLOOKUP($B15&amp;AE$1,'デイリーデータ (2)'!$A:$F,5,FALSE),"")</f>
        <v/>
      </c>
      <c r="AF15" s="160" t="str">
        <f>IFERROR(VLOOKUP($B15&amp;AF$1,'デイリーデータ (2)'!$A:$F,5,FALSE),"")</f>
        <v/>
      </c>
      <c r="AG15" s="160" t="str">
        <f>IFERROR(VLOOKUP($B15&amp;AG$1,'デイリーデータ (2)'!$A:$F,5,FALSE),"")</f>
        <v/>
      </c>
    </row>
    <row r="16" spans="1:35" ht="15" customHeight="1" x14ac:dyDescent="0.2">
      <c r="A16" s="223">
        <f>IFERROR(IF(A15+1&lt;=MAX('デイリーデータ (2)'!G:G),A15+1,""),"")</f>
        <v>14</v>
      </c>
      <c r="B16" s="233" t="str">
        <f>IFERROR(VLOOKUP(A16,スタッフ!A:C,2,FALSE),"")</f>
        <v>52687</v>
      </c>
      <c r="C16" s="162" t="str">
        <f>IFERROR(VLOOKUP(A16,スタッフ!A:C,3,FALSE),"")</f>
        <v>坪野 寿恵</v>
      </c>
      <c r="D16" s="238" t="str">
        <f>IFERROR(VLOOKUP($B16&amp;D$1,'デイリーデータ (2)'!$A:$F,5,FALSE),"")</f>
        <v/>
      </c>
      <c r="E16" s="160" t="str">
        <f>IFERROR(VLOOKUP($B16&amp;E$1,'デイリーデータ (2)'!$A:$F,5,FALSE),"")</f>
        <v/>
      </c>
      <c r="F16" s="160" t="str">
        <f>IFERROR(VLOOKUP($B16&amp;F$1,'デイリーデータ (2)'!$A:$F,5,FALSE),"")</f>
        <v/>
      </c>
      <c r="G16" s="160" t="str">
        <f>IFERROR(VLOOKUP($B16&amp;G$1,'デイリーデータ (2)'!$A:$F,5,FALSE),"")</f>
        <v/>
      </c>
      <c r="H16" s="160" t="str">
        <f>IFERROR(VLOOKUP($B16&amp;H$1,'デイリーデータ (2)'!$A:$F,5,FALSE),"")</f>
        <v>○</v>
      </c>
      <c r="I16" s="160" t="str">
        <f>IFERROR(VLOOKUP($B16&amp;I$1,'デイリーデータ (2)'!$A:$F,5,FALSE),"")</f>
        <v>●</v>
      </c>
      <c r="J16" s="160" t="str">
        <f>IFERROR(VLOOKUP($B16&amp;J$1,'デイリーデータ (2)'!$A:$F,5,FALSE),"")</f>
        <v/>
      </c>
      <c r="K16" s="160" t="str">
        <f>IFERROR(VLOOKUP($B16&amp;K$1,'デイリーデータ (2)'!$A:$F,5,FALSE),"")</f>
        <v/>
      </c>
      <c r="L16" s="160" t="str">
        <f>IFERROR(VLOOKUP($B16&amp;L$1,'デイリーデータ (2)'!$A:$F,5,FALSE),"")</f>
        <v/>
      </c>
      <c r="M16" s="160" t="str">
        <f>IFERROR(VLOOKUP($B16&amp;M$1,'デイリーデータ (2)'!$A:$F,5,FALSE),"")</f>
        <v/>
      </c>
      <c r="N16" s="160" t="str">
        <f>IFERROR(VLOOKUP($B16&amp;N$1,'デイリーデータ (2)'!$A:$F,5,FALSE),"")</f>
        <v/>
      </c>
      <c r="O16" s="160" t="str">
        <f>IFERROR(VLOOKUP($B16&amp;O$1,'デイリーデータ (2)'!$A:$F,5,FALSE),"")</f>
        <v>○</v>
      </c>
      <c r="P16" s="160" t="str">
        <f>IFERROR(VLOOKUP($B16&amp;P$1,'デイリーデータ (2)'!$A:$F,5,FALSE),"")</f>
        <v>●</v>
      </c>
      <c r="Q16" s="160" t="str">
        <f>IFERROR(VLOOKUP($B16&amp;Q$1,'デイリーデータ (2)'!$A:$F,5,FALSE),"")</f>
        <v/>
      </c>
      <c r="R16" s="160" t="str">
        <f>IFERROR(VLOOKUP($B16&amp;R$1,'デイリーデータ (2)'!$A:$F,5,FALSE),"")</f>
        <v/>
      </c>
      <c r="S16" s="160" t="str">
        <f>IFERROR(VLOOKUP($B16&amp;S$1,'デイリーデータ (2)'!$A:$F,5,FALSE),"")</f>
        <v/>
      </c>
      <c r="T16" s="160" t="str">
        <f>IFERROR(VLOOKUP($B16&amp;T$1,'デイリーデータ (2)'!$A:$F,5,FALSE),"")</f>
        <v/>
      </c>
      <c r="U16" s="160" t="str">
        <f>IFERROR(VLOOKUP($B16&amp;U$1,'デイリーデータ (2)'!$A:$F,5,FALSE),"")</f>
        <v/>
      </c>
      <c r="V16" s="160" t="str">
        <f>IFERROR(VLOOKUP($B16&amp;V$1,'デイリーデータ (2)'!$A:$F,5,FALSE),"")</f>
        <v>○</v>
      </c>
      <c r="W16" s="160" t="str">
        <f>IFERROR(VLOOKUP($B16&amp;W$1,'デイリーデータ (2)'!$A:$F,5,FALSE),"")</f>
        <v>●</v>
      </c>
      <c r="X16" s="160" t="str">
        <f>IFERROR(VLOOKUP($B16&amp;X$1,'デイリーデータ (2)'!$A:$F,5,FALSE),"")</f>
        <v/>
      </c>
      <c r="Y16" s="160" t="str">
        <f>IFERROR(VLOOKUP($B16&amp;Y$1,'デイリーデータ (2)'!$A:$F,5,FALSE),"")</f>
        <v/>
      </c>
      <c r="Z16" s="160" t="str">
        <f>IFERROR(VLOOKUP($B16&amp;Z$1,'デイリーデータ (2)'!$A:$F,5,FALSE),"")</f>
        <v/>
      </c>
      <c r="AA16" s="160" t="str">
        <f>IFERROR(VLOOKUP($B16&amp;AA$1,'デイリーデータ (2)'!$A:$F,5,FALSE),"")</f>
        <v/>
      </c>
      <c r="AB16" s="160" t="str">
        <f>IFERROR(VLOOKUP($B16&amp;AB$1,'デイリーデータ (2)'!$A:$F,5,FALSE),"")</f>
        <v/>
      </c>
      <c r="AC16" s="160" t="str">
        <f>IFERROR(VLOOKUP($B16&amp;AC$1,'デイリーデータ (2)'!$A:$F,5,FALSE),"")</f>
        <v>○</v>
      </c>
      <c r="AD16" s="160" t="str">
        <f>IFERROR(VLOOKUP($B16&amp;AD$1,'デイリーデータ (2)'!$A:$F,5,FALSE),"")</f>
        <v>●</v>
      </c>
      <c r="AE16" s="160" t="str">
        <f>IFERROR(VLOOKUP($B16&amp;AE$1,'デイリーデータ (2)'!$A:$F,5,FALSE),"")</f>
        <v/>
      </c>
      <c r="AF16" s="160" t="str">
        <f>IFERROR(VLOOKUP($B16&amp;AF$1,'デイリーデータ (2)'!$A:$F,5,FALSE),"")</f>
        <v/>
      </c>
      <c r="AG16" s="160" t="str">
        <f>IFERROR(VLOOKUP($B16&amp;AG$1,'デイリーデータ (2)'!$A:$F,5,FALSE),"")</f>
        <v/>
      </c>
    </row>
    <row r="17" spans="1:34" ht="15" customHeight="1" x14ac:dyDescent="0.2">
      <c r="A17" s="223">
        <f>IFERROR(IF(A16+1&lt;=MAX('デイリーデータ (2)'!G:G),A16+1,""),"")</f>
        <v>15</v>
      </c>
      <c r="B17" s="233" t="str">
        <f>IFERROR(VLOOKUP(A17,スタッフ!A:C,2,FALSE),"")</f>
        <v>56712</v>
      </c>
      <c r="C17" s="162" t="str">
        <f>IFERROR(VLOOKUP(A17,スタッフ!A:C,3,FALSE),"")</f>
        <v>山田 正則</v>
      </c>
      <c r="D17" s="238" t="str">
        <f>IFERROR(VLOOKUP($B17&amp;D$1,'デイリーデータ (2)'!$A:$F,5,FALSE),"")</f>
        <v/>
      </c>
      <c r="E17" s="160" t="str">
        <f>IFERROR(VLOOKUP($B17&amp;E$1,'デイリーデータ (2)'!$A:$F,5,FALSE),"")</f>
        <v/>
      </c>
      <c r="F17" s="160" t="str">
        <f>IFERROR(VLOOKUP($B17&amp;F$1,'デイリーデータ (2)'!$A:$F,5,FALSE),"")</f>
        <v/>
      </c>
      <c r="G17" s="160" t="str">
        <f>IFERROR(VLOOKUP($B17&amp;G$1,'デイリーデータ (2)'!$A:$F,5,FALSE),"")</f>
        <v/>
      </c>
      <c r="H17" s="160" t="str">
        <f>IFERROR(VLOOKUP($B17&amp;H$1,'デイリーデータ (2)'!$A:$F,5,FALSE),"")</f>
        <v>／</v>
      </c>
      <c r="I17" s="160" t="str">
        <f>IFERROR(VLOOKUP($B17&amp;I$1,'デイリーデータ (2)'!$A:$F,5,FALSE),"")</f>
        <v>●</v>
      </c>
      <c r="J17" s="160" t="str">
        <f>IFERROR(VLOOKUP($B17&amp;J$1,'デイリーデータ (2)'!$A:$F,5,FALSE),"")</f>
        <v/>
      </c>
      <c r="K17" s="160" t="str">
        <f>IFERROR(VLOOKUP($B17&amp;K$1,'デイリーデータ (2)'!$A:$F,5,FALSE),"")</f>
        <v/>
      </c>
      <c r="L17" s="160" t="str">
        <f>IFERROR(VLOOKUP($B17&amp;L$1,'デイリーデータ (2)'!$A:$F,5,FALSE),"")</f>
        <v/>
      </c>
      <c r="M17" s="160" t="str">
        <f>IFERROR(VLOOKUP($B17&amp;M$1,'デイリーデータ (2)'!$A:$F,5,FALSE),"")</f>
        <v/>
      </c>
      <c r="N17" s="160" t="str">
        <f>IFERROR(VLOOKUP($B17&amp;N$1,'デイリーデータ (2)'!$A:$F,5,FALSE),"")</f>
        <v/>
      </c>
      <c r="O17" s="160" t="str">
        <f>IFERROR(VLOOKUP($B17&amp;O$1,'デイリーデータ (2)'!$A:$F,5,FALSE),"")</f>
        <v>○</v>
      </c>
      <c r="P17" s="160" t="str">
        <f>IFERROR(VLOOKUP($B17&amp;P$1,'デイリーデータ (2)'!$A:$F,5,FALSE),"")</f>
        <v>当</v>
      </c>
      <c r="Q17" s="160" t="str">
        <f>IFERROR(VLOOKUP($B17&amp;Q$1,'デイリーデータ (2)'!$A:$F,5,FALSE),"")</f>
        <v>明</v>
      </c>
      <c r="R17" s="160" t="str">
        <f>IFERROR(VLOOKUP($B17&amp;R$1,'デイリーデータ (2)'!$A:$F,5,FALSE),"")</f>
        <v>●</v>
      </c>
      <c r="S17" s="160" t="str">
        <f>IFERROR(VLOOKUP($B17&amp;S$1,'デイリーデータ (2)'!$A:$F,5,FALSE),"")</f>
        <v/>
      </c>
      <c r="T17" s="160" t="str">
        <f>IFERROR(VLOOKUP($B17&amp;T$1,'デイリーデータ (2)'!$A:$F,5,FALSE),"")</f>
        <v/>
      </c>
      <c r="U17" s="160" t="str">
        <f>IFERROR(VLOOKUP($B17&amp;U$1,'デイリーデータ (2)'!$A:$F,5,FALSE),"")</f>
        <v/>
      </c>
      <c r="V17" s="160" t="str">
        <f>IFERROR(VLOOKUP($B17&amp;V$1,'デイリーデータ (2)'!$A:$F,5,FALSE),"")</f>
        <v>／</v>
      </c>
      <c r="W17" s="160" t="str">
        <f>IFERROR(VLOOKUP($B17&amp;W$1,'デイリーデータ (2)'!$A:$F,5,FALSE),"")</f>
        <v>●</v>
      </c>
      <c r="X17" s="160" t="str">
        <f>IFERROR(VLOOKUP($B17&amp;X$1,'デイリーデータ (2)'!$A:$F,5,FALSE),"")</f>
        <v/>
      </c>
      <c r="Y17" s="160" t="str">
        <f>IFERROR(VLOOKUP($B17&amp;Y$1,'デイリーデータ (2)'!$A:$F,5,FALSE),"")</f>
        <v/>
      </c>
      <c r="Z17" s="160" t="str">
        <f>IFERROR(VLOOKUP($B17&amp;Z$1,'デイリーデータ (2)'!$A:$F,5,FALSE),"")</f>
        <v/>
      </c>
      <c r="AA17" s="160" t="str">
        <f>IFERROR(VLOOKUP($B17&amp;AA$1,'デイリーデータ (2)'!$A:$F,5,FALSE),"")</f>
        <v/>
      </c>
      <c r="AB17" s="160" t="str">
        <f>IFERROR(VLOOKUP($B17&amp;AB$1,'デイリーデータ (2)'!$A:$F,5,FALSE),"")</f>
        <v/>
      </c>
      <c r="AC17" s="160" t="str">
        <f>IFERROR(VLOOKUP($B17&amp;AC$1,'デイリーデータ (2)'!$A:$F,5,FALSE),"")</f>
        <v>○</v>
      </c>
      <c r="AD17" s="160" t="str">
        <f>IFERROR(VLOOKUP($B17&amp;AD$1,'デイリーデータ (2)'!$A:$F,5,FALSE),"")</f>
        <v>当</v>
      </c>
      <c r="AE17" s="160" t="str">
        <f>IFERROR(VLOOKUP($B17&amp;AE$1,'デイリーデータ (2)'!$A:$F,5,FALSE),"")</f>
        <v>明</v>
      </c>
      <c r="AF17" s="160" t="str">
        <f>IFERROR(VLOOKUP($B17&amp;AF$1,'デイリーデータ (2)'!$A:$F,5,FALSE),"")</f>
        <v>●</v>
      </c>
      <c r="AG17" s="160" t="str">
        <f>IFERROR(VLOOKUP($B17&amp;AG$1,'デイリーデータ (2)'!$A:$F,5,FALSE),"")</f>
        <v/>
      </c>
    </row>
    <row r="18" spans="1:34" ht="15" customHeight="1" x14ac:dyDescent="0.2">
      <c r="A18" s="223">
        <f>IFERROR(IF(A17+1&lt;=MAX('デイリーデータ (2)'!G:G),A17+1,""),"")</f>
        <v>16</v>
      </c>
      <c r="B18" s="233" t="str">
        <f>IFERROR(VLOOKUP(A18,スタッフ!A:C,2,FALSE),"")</f>
        <v>97962</v>
      </c>
      <c r="C18" s="162" t="str">
        <f>IFERROR(VLOOKUP(A18,スタッフ!A:C,3,FALSE),"")</f>
        <v>林 亮子</v>
      </c>
      <c r="D18" s="238" t="str">
        <f>IFERROR(VLOOKUP($B18&amp;D$1,'デイリーデータ (2)'!$A:$F,5,FALSE),"")</f>
        <v/>
      </c>
      <c r="E18" s="160" t="str">
        <f>IFERROR(VLOOKUP($B18&amp;E$1,'デイリーデータ (2)'!$A:$F,5,FALSE),"")</f>
        <v/>
      </c>
      <c r="F18" s="160" t="str">
        <f>IFERROR(VLOOKUP($B18&amp;F$1,'デイリーデータ (2)'!$A:$F,5,FALSE),"")</f>
        <v/>
      </c>
      <c r="G18" s="160" t="str">
        <f>IFERROR(VLOOKUP($B18&amp;G$1,'デイリーデータ (2)'!$A:$F,5,FALSE),"")</f>
        <v/>
      </c>
      <c r="H18" s="160" t="str">
        <f>IFERROR(VLOOKUP($B18&amp;H$1,'デイリーデータ (2)'!$A:$F,5,FALSE),"")</f>
        <v>○</v>
      </c>
      <c r="I18" s="160" t="str">
        <f>IFERROR(VLOOKUP($B18&amp;I$1,'デイリーデータ (2)'!$A:$F,5,FALSE),"")</f>
        <v>●</v>
      </c>
      <c r="J18" s="160" t="str">
        <f>IFERROR(VLOOKUP($B18&amp;J$1,'デイリーデータ (2)'!$A:$F,5,FALSE),"")</f>
        <v/>
      </c>
      <c r="K18" s="160" t="str">
        <f>IFERROR(VLOOKUP($B18&amp;K$1,'デイリーデータ (2)'!$A:$F,5,FALSE),"")</f>
        <v/>
      </c>
      <c r="L18" s="160" t="str">
        <f>IFERROR(VLOOKUP($B18&amp;L$1,'デイリーデータ (2)'!$A:$F,5,FALSE),"")</f>
        <v>当</v>
      </c>
      <c r="M18" s="160" t="str">
        <f>IFERROR(VLOOKUP($B18&amp;M$1,'デイリーデータ (2)'!$A:$F,5,FALSE),"")</f>
        <v>明</v>
      </c>
      <c r="N18" s="160" t="str">
        <f>IFERROR(VLOOKUP($B18&amp;N$1,'デイリーデータ (2)'!$A:$F,5,FALSE),"")</f>
        <v/>
      </c>
      <c r="O18" s="160" t="str">
        <f>IFERROR(VLOOKUP($B18&amp;O$1,'デイリーデータ (2)'!$A:$F,5,FALSE),"")</f>
        <v>／</v>
      </c>
      <c r="P18" s="160" t="str">
        <f>IFERROR(VLOOKUP($B18&amp;P$1,'デイリーデータ (2)'!$A:$F,5,FALSE),"")</f>
        <v>●</v>
      </c>
      <c r="Q18" s="160" t="str">
        <f>IFERROR(VLOOKUP($B18&amp;Q$1,'デイリーデータ (2)'!$A:$F,5,FALSE),"")</f>
        <v/>
      </c>
      <c r="R18" s="160" t="str">
        <f>IFERROR(VLOOKUP($B18&amp;R$1,'デイリーデータ (2)'!$A:$F,5,FALSE),"")</f>
        <v/>
      </c>
      <c r="S18" s="160" t="str">
        <f>IFERROR(VLOOKUP($B18&amp;S$1,'デイリーデータ (2)'!$A:$F,5,FALSE),"")</f>
        <v/>
      </c>
      <c r="T18" s="160" t="str">
        <f>IFERROR(VLOOKUP($B18&amp;T$1,'デイリーデータ (2)'!$A:$F,5,FALSE),"")</f>
        <v/>
      </c>
      <c r="U18" s="160" t="str">
        <f>IFERROR(VLOOKUP($B18&amp;U$1,'デイリーデータ (2)'!$A:$F,5,FALSE),"")</f>
        <v/>
      </c>
      <c r="V18" s="160" t="str">
        <f>IFERROR(VLOOKUP($B18&amp;V$1,'デイリーデータ (2)'!$A:$F,5,FALSE),"")</f>
        <v>○</v>
      </c>
      <c r="W18" s="160" t="str">
        <f>IFERROR(VLOOKUP($B18&amp;W$1,'デイリーデータ (2)'!$A:$F,5,FALSE),"")</f>
        <v>●</v>
      </c>
      <c r="X18" s="160" t="str">
        <f>IFERROR(VLOOKUP($B18&amp;X$1,'デイリーデータ (2)'!$A:$F,5,FALSE),"")</f>
        <v/>
      </c>
      <c r="Y18" s="160" t="str">
        <f>IFERROR(VLOOKUP($B18&amp;Y$1,'デイリーデータ (2)'!$A:$F,5,FALSE),"")</f>
        <v/>
      </c>
      <c r="Z18" s="160" t="str">
        <f>IFERROR(VLOOKUP($B18&amp;Z$1,'デイリーデータ (2)'!$A:$F,5,FALSE),"")</f>
        <v/>
      </c>
      <c r="AA18" s="160" t="str">
        <f>IFERROR(VLOOKUP($B18&amp;AA$1,'デイリーデータ (2)'!$A:$F,5,FALSE),"")</f>
        <v/>
      </c>
      <c r="AB18" s="160" t="str">
        <f>IFERROR(VLOOKUP($B18&amp;AB$1,'デイリーデータ (2)'!$A:$F,5,FALSE),"")</f>
        <v/>
      </c>
      <c r="AC18" s="160" t="str">
        <f>IFERROR(VLOOKUP($B18&amp;AC$1,'デイリーデータ (2)'!$A:$F,5,FALSE),"")</f>
        <v>／</v>
      </c>
      <c r="AD18" s="160" t="str">
        <f>IFERROR(VLOOKUP($B18&amp;AD$1,'デイリーデータ (2)'!$A:$F,5,FALSE),"")</f>
        <v>●</v>
      </c>
      <c r="AE18" s="160" t="str">
        <f>IFERROR(VLOOKUP($B18&amp;AE$1,'デイリーデータ (2)'!$A:$F,5,FALSE),"")</f>
        <v/>
      </c>
      <c r="AF18" s="160" t="str">
        <f>IFERROR(VLOOKUP($B18&amp;AF$1,'デイリーデータ (2)'!$A:$F,5,FALSE),"")</f>
        <v/>
      </c>
      <c r="AG18" s="160" t="str">
        <f>IFERROR(VLOOKUP($B18&amp;AG$1,'デイリーデータ (2)'!$A:$F,5,FALSE),"")</f>
        <v>当</v>
      </c>
    </row>
    <row r="19" spans="1:34" ht="15" customHeight="1" x14ac:dyDescent="0.2">
      <c r="A19" s="223">
        <f>IFERROR(IF(A18+1&lt;=MAX('デイリーデータ (2)'!G:G),A18+1,""),"")</f>
        <v>17</v>
      </c>
      <c r="B19" s="233" t="str">
        <f>IFERROR(VLOOKUP(A19,スタッフ!A:C,2,FALSE),"")</f>
        <v>103814</v>
      </c>
      <c r="C19" s="162" t="str">
        <f>IFERROR(VLOOKUP(A19,スタッフ!A:C,3,FALSE),"")</f>
        <v>田村 能之</v>
      </c>
      <c r="D19" s="238" t="str">
        <f>IFERROR(VLOOKUP($B19&amp;D$1,'デイリーデータ (2)'!$A:$F,5,FALSE),"")</f>
        <v/>
      </c>
      <c r="E19" s="160" t="str">
        <f>IFERROR(VLOOKUP($B19&amp;E$1,'デイリーデータ (2)'!$A:$F,5,FALSE),"")</f>
        <v/>
      </c>
      <c r="F19" s="160" t="str">
        <f>IFERROR(VLOOKUP($B19&amp;F$1,'デイリーデータ (2)'!$A:$F,5,FALSE),"")</f>
        <v/>
      </c>
      <c r="G19" s="160" t="str">
        <f>IFERROR(VLOOKUP($B19&amp;G$1,'デイリーデータ (2)'!$A:$F,5,FALSE),"")</f>
        <v/>
      </c>
      <c r="H19" s="160" t="str">
        <f>IFERROR(VLOOKUP($B19&amp;H$1,'デイリーデータ (2)'!$A:$F,5,FALSE),"")</f>
        <v>当</v>
      </c>
      <c r="I19" s="160" t="str">
        <f>IFERROR(VLOOKUP($B19&amp;I$1,'デイリーデータ (2)'!$A:$F,5,FALSE),"")</f>
        <v>明</v>
      </c>
      <c r="J19" s="160" t="str">
        <f>IFERROR(VLOOKUP($B19&amp;J$1,'デイリーデータ (2)'!$A:$F,5,FALSE),"")</f>
        <v>●</v>
      </c>
      <c r="K19" s="160" t="str">
        <f>IFERROR(VLOOKUP($B19&amp;K$1,'デイリーデータ (2)'!$A:$F,5,FALSE),"")</f>
        <v/>
      </c>
      <c r="L19" s="160" t="str">
        <f>IFERROR(VLOOKUP($B19&amp;L$1,'デイリーデータ (2)'!$A:$F,5,FALSE),"")</f>
        <v/>
      </c>
      <c r="M19" s="160" t="str">
        <f>IFERROR(VLOOKUP($B19&amp;M$1,'デイリーデータ (2)'!$A:$F,5,FALSE),"")</f>
        <v>当</v>
      </c>
      <c r="N19" s="160" t="str">
        <f>IFERROR(VLOOKUP($B19&amp;N$1,'デイリーデータ (2)'!$A:$F,5,FALSE),"")</f>
        <v>明</v>
      </c>
      <c r="O19" s="160" t="str">
        <f>IFERROR(VLOOKUP($B19&amp;O$1,'デイリーデータ (2)'!$A:$F,5,FALSE),"")</f>
        <v>○</v>
      </c>
      <c r="P19" s="160" t="str">
        <f>IFERROR(VLOOKUP($B19&amp;P$1,'デイリーデータ (2)'!$A:$F,5,FALSE),"")</f>
        <v>●</v>
      </c>
      <c r="Q19" s="160" t="str">
        <f>IFERROR(VLOOKUP($B19&amp;Q$1,'デイリーデータ (2)'!$A:$F,5,FALSE),"")</f>
        <v/>
      </c>
      <c r="R19" s="160" t="str">
        <f>IFERROR(VLOOKUP($B19&amp;R$1,'デイリーデータ (2)'!$A:$F,5,FALSE),"")</f>
        <v/>
      </c>
      <c r="S19" s="160" t="str">
        <f>IFERROR(VLOOKUP($B19&amp;S$1,'デイリーデータ (2)'!$A:$F,5,FALSE),"")</f>
        <v/>
      </c>
      <c r="T19" s="160" t="str">
        <f>IFERROR(VLOOKUP($B19&amp;T$1,'デイリーデータ (2)'!$A:$F,5,FALSE),"")</f>
        <v/>
      </c>
      <c r="U19" s="160" t="str">
        <f>IFERROR(VLOOKUP($B19&amp;U$1,'デイリーデータ (2)'!$A:$F,5,FALSE),"")</f>
        <v>当</v>
      </c>
      <c r="V19" s="160" t="str">
        <f>IFERROR(VLOOKUP($B19&amp;V$1,'デイリーデータ (2)'!$A:$F,5,FALSE),"")</f>
        <v>明</v>
      </c>
      <c r="W19" s="160" t="str">
        <f>IFERROR(VLOOKUP($B19&amp;W$1,'デイリーデータ (2)'!$A:$F,5,FALSE),"")</f>
        <v>●</v>
      </c>
      <c r="X19" s="160" t="str">
        <f>IFERROR(VLOOKUP($B19&amp;X$1,'デイリーデータ (2)'!$A:$F,5,FALSE),"")</f>
        <v/>
      </c>
      <c r="Y19" s="160" t="str">
        <f>IFERROR(VLOOKUP($B19&amp;Y$1,'デイリーデータ (2)'!$A:$F,5,FALSE),"")</f>
        <v/>
      </c>
      <c r="Z19" s="160" t="str">
        <f>IFERROR(VLOOKUP($B19&amp;Z$1,'デイリーデータ (2)'!$A:$F,5,FALSE),"")</f>
        <v/>
      </c>
      <c r="AA19" s="160" t="str">
        <f>IFERROR(VLOOKUP($B19&amp;AA$1,'デイリーデータ (2)'!$A:$F,5,FALSE),"")</f>
        <v/>
      </c>
      <c r="AB19" s="160" t="str">
        <f>IFERROR(VLOOKUP($B19&amp;AB$1,'デイリーデータ (2)'!$A:$F,5,FALSE),"")</f>
        <v/>
      </c>
      <c r="AC19" s="160" t="str">
        <f>IFERROR(VLOOKUP($B19&amp;AC$1,'デイリーデータ (2)'!$A:$F,5,FALSE),"")</f>
        <v>○</v>
      </c>
      <c r="AD19" s="160" t="str">
        <f>IFERROR(VLOOKUP($B19&amp;AD$1,'デイリーデータ (2)'!$A:$F,5,FALSE),"")</f>
        <v>●</v>
      </c>
      <c r="AE19" s="160" t="str">
        <f>IFERROR(VLOOKUP($B19&amp;AE$1,'デイリーデータ (2)'!$A:$F,5,FALSE),"")</f>
        <v/>
      </c>
      <c r="AF19" s="160" t="str">
        <f>IFERROR(VLOOKUP($B19&amp;AF$1,'デイリーデータ (2)'!$A:$F,5,FALSE),"")</f>
        <v>当</v>
      </c>
      <c r="AG19" s="160" t="str">
        <f>IFERROR(VLOOKUP($B19&amp;AG$1,'デイリーデータ (2)'!$A:$F,5,FALSE),"")</f>
        <v>明</v>
      </c>
    </row>
    <row r="20" spans="1:34" ht="15" customHeight="1" x14ac:dyDescent="0.2">
      <c r="A20" s="223">
        <f>IFERROR(IF(A19+1&lt;=MAX('デイリーデータ (2)'!G:G),A19+1,""),"")</f>
        <v>18</v>
      </c>
      <c r="B20" s="233" t="str">
        <f>IFERROR(VLOOKUP(A20,スタッフ!A:C,2,FALSE),"")</f>
        <v>109997</v>
      </c>
      <c r="C20" s="162" t="str">
        <f>IFERROR(VLOOKUP(A20,スタッフ!A:C,3,FALSE),"")</f>
        <v>庵 緋沙子</v>
      </c>
      <c r="D20" s="238" t="str">
        <f>IFERROR(VLOOKUP($B20&amp;D$1,'デイリーデータ (2)'!$A:$F,5,FALSE),"")</f>
        <v/>
      </c>
      <c r="E20" s="160" t="str">
        <f>IFERROR(VLOOKUP($B20&amp;E$1,'デイリーデータ (2)'!$A:$F,5,FALSE),"")</f>
        <v/>
      </c>
      <c r="F20" s="160" t="str">
        <f>IFERROR(VLOOKUP($B20&amp;F$1,'デイリーデータ (2)'!$A:$F,5,FALSE),"")</f>
        <v/>
      </c>
      <c r="G20" s="160" t="str">
        <f>IFERROR(VLOOKUP($B20&amp;G$1,'デイリーデータ (2)'!$A:$F,5,FALSE),"")</f>
        <v/>
      </c>
      <c r="H20" s="350" t="s">
        <v>189</v>
      </c>
      <c r="I20" s="350" t="s">
        <v>189</v>
      </c>
      <c r="J20" s="350" t="s">
        <v>189</v>
      </c>
      <c r="K20" s="350" t="s">
        <v>189</v>
      </c>
      <c r="L20" s="160" t="str">
        <f>IFERROR(VLOOKUP($B20&amp;L$1,'デイリーデータ (2)'!$A:$F,5,FALSE),"")</f>
        <v/>
      </c>
      <c r="M20" s="160" t="str">
        <f>IFERROR(VLOOKUP($B20&amp;M$1,'デイリーデータ (2)'!$A:$F,5,FALSE),"")</f>
        <v/>
      </c>
      <c r="N20" s="160" t="str">
        <f>IFERROR(VLOOKUP($B20&amp;N$1,'デイリーデータ (2)'!$A:$F,5,FALSE),"")</f>
        <v/>
      </c>
      <c r="O20" s="160" t="str">
        <f>IFERROR(VLOOKUP($B20&amp;O$1,'デイリーデータ (2)'!$A:$F,5,FALSE),"")</f>
        <v>当</v>
      </c>
      <c r="P20" s="160" t="str">
        <f>IFERROR(VLOOKUP($B20&amp;P$1,'デイリーデータ (2)'!$A:$F,5,FALSE),"")</f>
        <v>明</v>
      </c>
      <c r="Q20" s="160" t="str">
        <f>IFERROR(VLOOKUP($B20&amp;Q$1,'デイリーデータ (2)'!$A:$F,5,FALSE),"")</f>
        <v>●</v>
      </c>
      <c r="R20" s="160" t="str">
        <f>IFERROR(VLOOKUP($B20&amp;R$1,'デイリーデータ (2)'!$A:$F,5,FALSE),"")</f>
        <v/>
      </c>
      <c r="S20" s="160" t="str">
        <f>IFERROR(VLOOKUP($B20&amp;S$1,'デイリーデータ (2)'!$A:$F,5,FALSE),"")</f>
        <v/>
      </c>
      <c r="T20" s="160" t="str">
        <f>IFERROR(VLOOKUP($B20&amp;T$1,'デイリーデータ (2)'!$A:$F,5,FALSE),"")</f>
        <v/>
      </c>
      <c r="U20" s="160" t="str">
        <f>IFERROR(VLOOKUP($B20&amp;U$1,'デイリーデータ (2)'!$A:$F,5,FALSE),"")</f>
        <v/>
      </c>
      <c r="V20" s="160" t="str">
        <f>IFERROR(VLOOKUP($B20&amp;V$1,'デイリーデータ (2)'!$A:$F,5,FALSE),"")</f>
        <v>○</v>
      </c>
      <c r="W20" s="160" t="str">
        <f>IFERROR(VLOOKUP($B20&amp;W$1,'デイリーデータ (2)'!$A:$F,5,FALSE),"")</f>
        <v>●</v>
      </c>
      <c r="X20" s="160" t="str">
        <f>IFERROR(VLOOKUP($B20&amp;X$1,'デイリーデータ (2)'!$A:$F,5,FALSE),"")</f>
        <v>当</v>
      </c>
      <c r="Y20" s="160" t="str">
        <f>IFERROR(VLOOKUP($B20&amp;Y$1,'デイリーデータ (2)'!$A:$F,5,FALSE),"")</f>
        <v>明</v>
      </c>
      <c r="Z20" s="160" t="str">
        <f>IFERROR(VLOOKUP($B20&amp;Z$1,'デイリーデータ (2)'!$A:$F,5,FALSE),"")</f>
        <v/>
      </c>
      <c r="AA20" s="160" t="str">
        <f>IFERROR(VLOOKUP($B20&amp;AA$1,'デイリーデータ (2)'!$A:$F,5,FALSE),"")</f>
        <v/>
      </c>
      <c r="AB20" s="160" t="str">
        <f>IFERROR(VLOOKUP($B20&amp;AB$1,'デイリーデータ (2)'!$A:$F,5,FALSE),"")</f>
        <v/>
      </c>
      <c r="AC20" s="160" t="str">
        <f>IFERROR(VLOOKUP($B20&amp;AC$1,'デイリーデータ (2)'!$A:$F,5,FALSE),"")</f>
        <v>／</v>
      </c>
      <c r="AD20" s="160" t="str">
        <f>IFERROR(VLOOKUP($B20&amp;AD$1,'デイリーデータ (2)'!$A:$F,5,FALSE),"")</f>
        <v>●</v>
      </c>
      <c r="AE20" s="160" t="str">
        <f>IFERROR(VLOOKUP($B20&amp;AE$1,'デイリーデータ (2)'!$A:$F,5,FALSE),"")</f>
        <v/>
      </c>
      <c r="AF20" s="160" t="str">
        <f>IFERROR(VLOOKUP($B20&amp;AF$1,'デイリーデータ (2)'!$A:$F,5,FALSE),"")</f>
        <v/>
      </c>
      <c r="AG20" s="160" t="str">
        <f>IFERROR(VLOOKUP($B20&amp;AG$1,'デイリーデータ (2)'!$A:$F,5,FALSE),"")</f>
        <v/>
      </c>
    </row>
    <row r="21" spans="1:34" ht="15" customHeight="1" x14ac:dyDescent="0.2">
      <c r="A21" s="223">
        <f>IFERROR(IF(A20+1&lt;=MAX('デイリーデータ (2)'!G:G),A20+1,""),"")</f>
        <v>19</v>
      </c>
      <c r="B21" s="233" t="str">
        <f>IFERROR(VLOOKUP(A21,スタッフ!A:C,2,FALSE),"")</f>
        <v>79269</v>
      </c>
      <c r="C21" s="162" t="str">
        <f>IFERROR(VLOOKUP(A21,スタッフ!A:C,3,FALSE),"")</f>
        <v>冨田 紗詠子</v>
      </c>
      <c r="D21" s="238" t="str">
        <f>IFERROR(VLOOKUP($B21&amp;D$1,'デイリーデータ (2)'!$A:$F,5,FALSE),"")</f>
        <v/>
      </c>
      <c r="E21" s="160" t="str">
        <f>IFERROR(VLOOKUP($B21&amp;E$1,'デイリーデータ (2)'!$A:$F,5,FALSE),"")</f>
        <v/>
      </c>
      <c r="F21" s="160" t="str">
        <f>IFERROR(VLOOKUP($B21&amp;F$1,'デイリーデータ (2)'!$A:$F,5,FALSE),"")</f>
        <v/>
      </c>
      <c r="G21" s="160" t="str">
        <f>IFERROR(VLOOKUP($B21&amp;G$1,'デイリーデータ (2)'!$A:$F,5,FALSE),"")</f>
        <v/>
      </c>
      <c r="H21" s="160" t="str">
        <f>IFERROR(VLOOKUP($B21&amp;H$1,'デイリーデータ (2)'!$A:$F,5,FALSE),"")</f>
        <v>○</v>
      </c>
      <c r="I21" s="160" t="str">
        <f>IFERROR(VLOOKUP($B21&amp;I$1,'デイリーデータ (2)'!$A:$F,5,FALSE),"")</f>
        <v>●</v>
      </c>
      <c r="J21" s="160" t="str">
        <f>IFERROR(VLOOKUP($B21&amp;J$1,'デイリーデータ (2)'!$A:$F,5,FALSE),"")</f>
        <v/>
      </c>
      <c r="K21" s="160" t="str">
        <f>IFERROR(VLOOKUP($B21&amp;K$1,'デイリーデータ (2)'!$A:$F,5,FALSE),"")</f>
        <v/>
      </c>
      <c r="L21" s="160" t="str">
        <f>IFERROR(VLOOKUP($B21&amp;L$1,'デイリーデータ (2)'!$A:$F,5,FALSE),"")</f>
        <v/>
      </c>
      <c r="M21" s="160" t="str">
        <f>IFERROR(VLOOKUP($B21&amp;M$1,'デイリーデータ (2)'!$A:$F,5,FALSE),"")</f>
        <v/>
      </c>
      <c r="N21" s="160" t="str">
        <f>IFERROR(VLOOKUP($B21&amp;N$1,'デイリーデータ (2)'!$A:$F,5,FALSE),"")</f>
        <v/>
      </c>
      <c r="O21" s="160" t="str">
        <f>IFERROR(VLOOKUP($B21&amp;O$1,'デイリーデータ (2)'!$A:$F,5,FALSE),"")</f>
        <v>○</v>
      </c>
      <c r="P21" s="160" t="str">
        <f>IFERROR(VLOOKUP($B21&amp;P$1,'デイリーデータ (2)'!$A:$F,5,FALSE),"")</f>
        <v>●</v>
      </c>
      <c r="Q21" s="160" t="str">
        <f>IFERROR(VLOOKUP($B21&amp;Q$1,'デイリーデータ (2)'!$A:$F,5,FALSE),"")</f>
        <v/>
      </c>
      <c r="R21" s="160" t="str">
        <f>IFERROR(VLOOKUP($B21&amp;R$1,'デイリーデータ (2)'!$A:$F,5,FALSE),"")</f>
        <v/>
      </c>
      <c r="S21" s="160" t="str">
        <f>IFERROR(VLOOKUP($B21&amp;S$1,'デイリーデータ (2)'!$A:$F,5,FALSE),"")</f>
        <v/>
      </c>
      <c r="T21" s="160" t="str">
        <f>IFERROR(VLOOKUP($B21&amp;T$1,'デイリーデータ (2)'!$A:$F,5,FALSE),"")</f>
        <v/>
      </c>
      <c r="U21" s="160" t="str">
        <f>IFERROR(VLOOKUP($B21&amp;U$1,'デイリーデータ (2)'!$A:$F,5,FALSE),"")</f>
        <v/>
      </c>
      <c r="V21" s="160" t="str">
        <f>IFERROR(VLOOKUP($B21&amp;V$1,'デイリーデータ (2)'!$A:$F,5,FALSE),"")</f>
        <v>○</v>
      </c>
      <c r="W21" s="160" t="str">
        <f>IFERROR(VLOOKUP($B21&amp;W$1,'デイリーデータ (2)'!$A:$F,5,FALSE),"")</f>
        <v>●</v>
      </c>
      <c r="X21" s="160" t="str">
        <f>IFERROR(VLOOKUP($B21&amp;X$1,'デイリーデータ (2)'!$A:$F,5,FALSE),"")</f>
        <v/>
      </c>
      <c r="Y21" s="160" t="str">
        <f>IFERROR(VLOOKUP($B21&amp;Y$1,'デイリーデータ (2)'!$A:$F,5,FALSE),"")</f>
        <v/>
      </c>
      <c r="Z21" s="160" t="str">
        <f>IFERROR(VLOOKUP($B21&amp;Z$1,'デイリーデータ (2)'!$A:$F,5,FALSE),"")</f>
        <v/>
      </c>
      <c r="AA21" s="160" t="str">
        <f>IFERROR(VLOOKUP($B21&amp;AA$1,'デイリーデータ (2)'!$A:$F,5,FALSE),"")</f>
        <v/>
      </c>
      <c r="AB21" s="160" t="str">
        <f>IFERROR(VLOOKUP($B21&amp;AB$1,'デイリーデータ (2)'!$A:$F,5,FALSE),"")</f>
        <v/>
      </c>
      <c r="AC21" s="160" t="str">
        <f>IFERROR(VLOOKUP($B21&amp;AC$1,'デイリーデータ (2)'!$A:$F,5,FALSE),"")</f>
        <v>○</v>
      </c>
      <c r="AD21" s="160" t="str">
        <f>IFERROR(VLOOKUP($B21&amp;AD$1,'デイリーデータ (2)'!$A:$F,5,FALSE),"")</f>
        <v>●</v>
      </c>
      <c r="AE21" s="160" t="str">
        <f>IFERROR(VLOOKUP($B21&amp;AE$1,'デイリーデータ (2)'!$A:$F,5,FALSE),"")</f>
        <v/>
      </c>
      <c r="AF21" s="160" t="str">
        <f>IFERROR(VLOOKUP($B21&amp;AF$1,'デイリーデータ (2)'!$A:$F,5,FALSE),"")</f>
        <v/>
      </c>
      <c r="AG21" s="160" t="str">
        <f>IFERROR(VLOOKUP($B21&amp;AG$1,'デイリーデータ (2)'!$A:$F,5,FALSE),"")</f>
        <v/>
      </c>
    </row>
    <row r="22" spans="1:34" ht="15" customHeight="1" x14ac:dyDescent="0.2">
      <c r="A22" s="223">
        <f>IFERROR(IF(A21+1&lt;=MAX('デイリーデータ (2)'!G:G),A21+1,""),"")</f>
        <v>20</v>
      </c>
      <c r="B22" s="233" t="str">
        <f>IFERROR(VLOOKUP(A22,スタッフ!A:C,2,FALSE),"")</f>
        <v>88777</v>
      </c>
      <c r="C22" s="162" t="str">
        <f>IFERROR(VLOOKUP(A22,スタッフ!A:C,3,FALSE),"")</f>
        <v>黒田 奈菜子</v>
      </c>
      <c r="D22" s="238" t="str">
        <f>IFERROR(VLOOKUP($B22&amp;D$1,'デイリーデータ (2)'!$A:$F,5,FALSE),"")</f>
        <v/>
      </c>
      <c r="E22" s="160" t="str">
        <f>IFERROR(VLOOKUP($B22&amp;E$1,'デイリーデータ (2)'!$A:$F,5,FALSE),"")</f>
        <v/>
      </c>
      <c r="F22" s="160" t="str">
        <f>IFERROR(VLOOKUP($B22&amp;F$1,'デイリーデータ (2)'!$A:$F,5,FALSE),"")</f>
        <v/>
      </c>
      <c r="G22" s="160" t="str">
        <f>IFERROR(VLOOKUP($B22&amp;G$1,'デイリーデータ (2)'!$A:$F,5,FALSE),"")</f>
        <v/>
      </c>
      <c r="H22" s="160" t="str">
        <f>IFERROR(VLOOKUP($B22&amp;H$1,'デイリーデータ (2)'!$A:$F,5,FALSE),"")</f>
        <v>○</v>
      </c>
      <c r="I22" s="160" t="str">
        <f>IFERROR(VLOOKUP($B22&amp;I$1,'デイリーデータ (2)'!$A:$F,5,FALSE),"")</f>
        <v>●</v>
      </c>
      <c r="J22" s="160" t="str">
        <f>IFERROR(VLOOKUP($B22&amp;J$1,'デイリーデータ (2)'!$A:$F,5,FALSE),"")</f>
        <v/>
      </c>
      <c r="K22" s="160" t="str">
        <f>IFERROR(VLOOKUP($B22&amp;K$1,'デイリーデータ (2)'!$A:$F,5,FALSE),"")</f>
        <v/>
      </c>
      <c r="L22" s="160" t="str">
        <f>IFERROR(VLOOKUP($B22&amp;L$1,'デイリーデータ (2)'!$A:$F,5,FALSE),"")</f>
        <v/>
      </c>
      <c r="M22" s="160" t="str">
        <f>IFERROR(VLOOKUP($B22&amp;M$1,'デイリーデータ (2)'!$A:$F,5,FALSE),"")</f>
        <v/>
      </c>
      <c r="N22" s="160" t="str">
        <f>IFERROR(VLOOKUP($B22&amp;N$1,'デイリーデータ (2)'!$A:$F,5,FALSE),"")</f>
        <v/>
      </c>
      <c r="O22" s="160" t="str">
        <f>IFERROR(VLOOKUP($B22&amp;O$1,'デイリーデータ (2)'!$A:$F,5,FALSE),"")</f>
        <v>○</v>
      </c>
      <c r="P22" s="160" t="str">
        <f>IFERROR(VLOOKUP($B22&amp;P$1,'デイリーデータ (2)'!$A:$F,5,FALSE),"")</f>
        <v>●</v>
      </c>
      <c r="Q22" s="160" t="str">
        <f>IFERROR(VLOOKUP($B22&amp;Q$1,'デイリーデータ (2)'!$A:$F,5,FALSE),"")</f>
        <v/>
      </c>
      <c r="R22" s="160" t="str">
        <f>IFERROR(VLOOKUP($B22&amp;R$1,'デイリーデータ (2)'!$A:$F,5,FALSE),"")</f>
        <v/>
      </c>
      <c r="S22" s="160" t="str">
        <f>IFERROR(VLOOKUP($B22&amp;S$1,'デイリーデータ (2)'!$A:$F,5,FALSE),"")</f>
        <v/>
      </c>
      <c r="T22" s="160" t="str">
        <f>IFERROR(VLOOKUP($B22&amp;T$1,'デイリーデータ (2)'!$A:$F,5,FALSE),"")</f>
        <v/>
      </c>
      <c r="U22" s="160" t="str">
        <f>IFERROR(VLOOKUP($B22&amp;U$1,'デイリーデータ (2)'!$A:$F,5,FALSE),"")</f>
        <v/>
      </c>
      <c r="V22" s="160" t="str">
        <f>IFERROR(VLOOKUP($B22&amp;V$1,'デイリーデータ (2)'!$A:$F,5,FALSE),"")</f>
        <v>○</v>
      </c>
      <c r="W22" s="160" t="str">
        <f>IFERROR(VLOOKUP($B22&amp;W$1,'デイリーデータ (2)'!$A:$F,5,FALSE),"")</f>
        <v>●</v>
      </c>
      <c r="X22" s="160" t="str">
        <f>IFERROR(VLOOKUP($B22&amp;X$1,'デイリーデータ (2)'!$A:$F,5,FALSE),"")</f>
        <v/>
      </c>
      <c r="Y22" s="160" t="str">
        <f>IFERROR(VLOOKUP($B22&amp;Y$1,'デイリーデータ (2)'!$A:$F,5,FALSE),"")</f>
        <v/>
      </c>
      <c r="Z22" s="160" t="str">
        <f>IFERROR(VLOOKUP($B22&amp;Z$1,'デイリーデータ (2)'!$A:$F,5,FALSE),"")</f>
        <v/>
      </c>
      <c r="AA22" s="160" t="str">
        <f>IFERROR(VLOOKUP($B22&amp;AA$1,'デイリーデータ (2)'!$A:$F,5,FALSE),"")</f>
        <v/>
      </c>
      <c r="AB22" s="160" t="str">
        <f>IFERROR(VLOOKUP($B22&amp;AB$1,'デイリーデータ (2)'!$A:$F,5,FALSE),"")</f>
        <v/>
      </c>
      <c r="AC22" s="160" t="str">
        <f>IFERROR(VLOOKUP($B22&amp;AC$1,'デイリーデータ (2)'!$A:$F,5,FALSE),"")</f>
        <v>○</v>
      </c>
      <c r="AD22" s="160" t="str">
        <f>IFERROR(VLOOKUP($B22&amp;AD$1,'デイリーデータ (2)'!$A:$F,5,FALSE),"")</f>
        <v>●</v>
      </c>
      <c r="AE22" s="160" t="str">
        <f>IFERROR(VLOOKUP($B22&amp;AE$1,'デイリーデータ (2)'!$A:$F,5,FALSE),"")</f>
        <v/>
      </c>
      <c r="AF22" s="160" t="str">
        <f>IFERROR(VLOOKUP($B22&amp;AF$1,'デイリーデータ (2)'!$A:$F,5,FALSE),"")</f>
        <v/>
      </c>
      <c r="AG22" s="160" t="str">
        <f>IFERROR(VLOOKUP($B22&amp;AG$1,'デイリーデータ (2)'!$A:$F,5,FALSE),"")</f>
        <v/>
      </c>
    </row>
    <row r="23" spans="1:34" ht="15" customHeight="1" x14ac:dyDescent="0.2">
      <c r="A23" s="223">
        <f>IFERROR(IF(A22+1&lt;=MAX('デイリーデータ (2)'!G:G),A22+1,""),"")</f>
        <v>21</v>
      </c>
      <c r="B23" s="233" t="str">
        <f>IFERROR(VLOOKUP(A23,スタッフ!A:C,2,FALSE),"")</f>
        <v>94908</v>
      </c>
      <c r="C23" s="162" t="str">
        <f>IFERROR(VLOOKUP(A23,スタッフ!A:C,3,FALSE),"")</f>
        <v>長迫 千寛</v>
      </c>
      <c r="D23" s="238" t="str">
        <f>IFERROR(VLOOKUP($B23&amp;D$1,'デイリーデータ (2)'!$A:$F,5,FALSE),"")</f>
        <v/>
      </c>
      <c r="E23" s="160" t="str">
        <f>IFERROR(VLOOKUP($B23&amp;E$1,'デイリーデータ (2)'!$A:$F,5,FALSE),"")</f>
        <v/>
      </c>
      <c r="F23" s="160" t="str">
        <f>IFERROR(VLOOKUP($B23&amp;F$1,'デイリーデータ (2)'!$A:$F,5,FALSE),"")</f>
        <v/>
      </c>
      <c r="G23" s="160" t="str">
        <f>IFERROR(VLOOKUP($B23&amp;G$1,'デイリーデータ (2)'!$A:$F,5,FALSE),"")</f>
        <v/>
      </c>
      <c r="H23" s="160" t="str">
        <f>IFERROR(VLOOKUP($B23&amp;H$1,'デイリーデータ (2)'!$A:$F,5,FALSE),"")</f>
        <v>○</v>
      </c>
      <c r="I23" s="160" t="str">
        <f>IFERROR(VLOOKUP($B23&amp;I$1,'デイリーデータ (2)'!$A:$F,5,FALSE),"")</f>
        <v>●</v>
      </c>
      <c r="J23" s="160" t="str">
        <f>IFERROR(VLOOKUP($B23&amp;J$1,'デイリーデータ (2)'!$A:$F,5,FALSE),"")</f>
        <v/>
      </c>
      <c r="K23" s="160" t="str">
        <f>IFERROR(VLOOKUP($B23&amp;K$1,'デイリーデータ (2)'!$A:$F,5,FALSE),"")</f>
        <v/>
      </c>
      <c r="L23" s="160" t="str">
        <f>IFERROR(VLOOKUP($B23&amp;L$1,'デイリーデータ (2)'!$A:$F,5,FALSE),"")</f>
        <v/>
      </c>
      <c r="M23" s="160" t="str">
        <f>IFERROR(VLOOKUP($B23&amp;M$1,'デイリーデータ (2)'!$A:$F,5,FALSE),"")</f>
        <v/>
      </c>
      <c r="N23" s="160" t="str">
        <f>IFERROR(VLOOKUP($B23&amp;N$1,'デイリーデータ (2)'!$A:$F,5,FALSE),"")</f>
        <v/>
      </c>
      <c r="O23" s="160" t="str">
        <f>IFERROR(VLOOKUP($B23&amp;O$1,'デイリーデータ (2)'!$A:$F,5,FALSE),"")</f>
        <v>○</v>
      </c>
      <c r="P23" s="160" t="str">
        <f>IFERROR(VLOOKUP($B23&amp;P$1,'デイリーデータ (2)'!$A:$F,5,FALSE),"")</f>
        <v>●</v>
      </c>
      <c r="Q23" s="160" t="str">
        <f>IFERROR(VLOOKUP($B23&amp;Q$1,'デイリーデータ (2)'!$A:$F,5,FALSE),"")</f>
        <v/>
      </c>
      <c r="R23" s="160" t="str">
        <f>IFERROR(VLOOKUP($B23&amp;R$1,'デイリーデータ (2)'!$A:$F,5,FALSE),"")</f>
        <v/>
      </c>
      <c r="S23" s="160" t="str">
        <f>IFERROR(VLOOKUP($B23&amp;S$1,'デイリーデータ (2)'!$A:$F,5,FALSE),"")</f>
        <v/>
      </c>
      <c r="T23" s="160" t="str">
        <f>IFERROR(VLOOKUP($B23&amp;T$1,'デイリーデータ (2)'!$A:$F,5,FALSE),"")</f>
        <v/>
      </c>
      <c r="U23" s="160" t="str">
        <f>IFERROR(VLOOKUP($B23&amp;U$1,'デイリーデータ (2)'!$A:$F,5,FALSE),"")</f>
        <v/>
      </c>
      <c r="V23" s="160" t="str">
        <f>IFERROR(VLOOKUP($B23&amp;V$1,'デイリーデータ (2)'!$A:$F,5,FALSE),"")</f>
        <v>○</v>
      </c>
      <c r="W23" s="160" t="str">
        <f>IFERROR(VLOOKUP($B23&amp;W$1,'デイリーデータ (2)'!$A:$F,5,FALSE),"")</f>
        <v>●</v>
      </c>
      <c r="X23" s="160" t="str">
        <f>IFERROR(VLOOKUP($B23&amp;X$1,'デイリーデータ (2)'!$A:$F,5,FALSE),"")</f>
        <v/>
      </c>
      <c r="Y23" s="160" t="str">
        <f>IFERROR(VLOOKUP($B23&amp;Y$1,'デイリーデータ (2)'!$A:$F,5,FALSE),"")</f>
        <v/>
      </c>
      <c r="Z23" s="160" t="str">
        <f>IFERROR(VLOOKUP($B23&amp;Z$1,'デイリーデータ (2)'!$A:$F,5,FALSE),"")</f>
        <v/>
      </c>
      <c r="AA23" s="160" t="str">
        <f>IFERROR(VLOOKUP($B23&amp;AA$1,'デイリーデータ (2)'!$A:$F,5,FALSE),"")</f>
        <v/>
      </c>
      <c r="AB23" s="160" t="str">
        <f>IFERROR(VLOOKUP($B23&amp;AB$1,'デイリーデータ (2)'!$A:$F,5,FALSE),"")</f>
        <v/>
      </c>
      <c r="AC23" s="160" t="str">
        <f>IFERROR(VLOOKUP($B23&amp;AC$1,'デイリーデータ (2)'!$A:$F,5,FALSE),"")</f>
        <v>○</v>
      </c>
      <c r="AD23" s="160" t="str">
        <f>IFERROR(VLOOKUP($B23&amp;AD$1,'デイリーデータ (2)'!$A:$F,5,FALSE),"")</f>
        <v>●</v>
      </c>
      <c r="AE23" s="160" t="str">
        <f>IFERROR(VLOOKUP($B23&amp;AE$1,'デイリーデータ (2)'!$A:$F,5,FALSE),"")</f>
        <v/>
      </c>
      <c r="AF23" s="160" t="str">
        <f>IFERROR(VLOOKUP($B23&amp;AF$1,'デイリーデータ (2)'!$A:$F,5,FALSE),"")</f>
        <v/>
      </c>
      <c r="AG23" s="160" t="str">
        <f>IFERROR(VLOOKUP($B23&amp;AG$1,'デイリーデータ (2)'!$A:$F,5,FALSE),"")</f>
        <v/>
      </c>
    </row>
    <row r="24" spans="1:34" ht="15" customHeight="1" x14ac:dyDescent="0.2">
      <c r="A24" s="223">
        <f>IFERROR(IF(A23+1&lt;=MAX('デイリーデータ (2)'!G:G),A23+1,""),"")</f>
        <v>22</v>
      </c>
      <c r="B24" s="233" t="str">
        <f>IFERROR(VLOOKUP(A24,スタッフ!A:C,2,FALSE),"")</f>
        <v>97974</v>
      </c>
      <c r="C24" s="162" t="str">
        <f>IFERROR(VLOOKUP(A24,スタッフ!A:C,3,FALSE),"")</f>
        <v>吉田 汐里</v>
      </c>
      <c r="D24" s="238" t="str">
        <f>IFERROR(VLOOKUP($B24&amp;D$1,'デイリーデータ (2)'!$A:$F,5,FALSE),"")</f>
        <v/>
      </c>
      <c r="E24" s="160" t="str">
        <f>IFERROR(VLOOKUP($B24&amp;E$1,'デイリーデータ (2)'!$A:$F,5,FALSE),"")</f>
        <v/>
      </c>
      <c r="F24" s="160" t="str">
        <f>IFERROR(VLOOKUP($B24&amp;F$1,'デイリーデータ (2)'!$A:$F,5,FALSE),"")</f>
        <v/>
      </c>
      <c r="G24" s="160" t="str">
        <f>IFERROR(VLOOKUP($B24&amp;G$1,'デイリーデータ (2)'!$A:$F,5,FALSE),"")</f>
        <v/>
      </c>
      <c r="H24" s="160" t="str">
        <f>IFERROR(VLOOKUP($B24&amp;H$1,'デイリーデータ (2)'!$A:$F,5,FALSE),"")</f>
        <v>○</v>
      </c>
      <c r="I24" s="160" t="str">
        <f>IFERROR(VLOOKUP($B24&amp;I$1,'デイリーデータ (2)'!$A:$F,5,FALSE),"")</f>
        <v>●</v>
      </c>
      <c r="J24" s="160" t="str">
        <f>IFERROR(VLOOKUP($B24&amp;J$1,'デイリーデータ (2)'!$A:$F,5,FALSE),"")</f>
        <v/>
      </c>
      <c r="K24" s="160" t="str">
        <f>IFERROR(VLOOKUP($B24&amp;K$1,'デイリーデータ (2)'!$A:$F,5,FALSE),"")</f>
        <v/>
      </c>
      <c r="L24" s="160" t="str">
        <f>IFERROR(VLOOKUP($B24&amp;L$1,'デイリーデータ (2)'!$A:$F,5,FALSE),"")</f>
        <v/>
      </c>
      <c r="M24" s="160" t="str">
        <f>IFERROR(VLOOKUP($B24&amp;M$1,'デイリーデータ (2)'!$A:$F,5,FALSE),"")</f>
        <v/>
      </c>
      <c r="N24" s="160" t="str">
        <f>IFERROR(VLOOKUP($B24&amp;N$1,'デイリーデータ (2)'!$A:$F,5,FALSE),"")</f>
        <v/>
      </c>
      <c r="O24" s="160" t="str">
        <f>IFERROR(VLOOKUP($B24&amp;O$1,'デイリーデータ (2)'!$A:$F,5,FALSE),"")</f>
        <v>○</v>
      </c>
      <c r="P24" s="160" t="str">
        <f>IFERROR(VLOOKUP($B24&amp;P$1,'デイリーデータ (2)'!$A:$F,5,FALSE),"")</f>
        <v>●</v>
      </c>
      <c r="Q24" s="160" t="str">
        <f>IFERROR(VLOOKUP($B24&amp;Q$1,'デイリーデータ (2)'!$A:$F,5,FALSE),"")</f>
        <v/>
      </c>
      <c r="R24" s="160" t="str">
        <f>IFERROR(VLOOKUP($B24&amp;R$1,'デイリーデータ (2)'!$A:$F,5,FALSE),"")</f>
        <v/>
      </c>
      <c r="S24" s="160" t="str">
        <f>IFERROR(VLOOKUP($B24&amp;S$1,'デイリーデータ (2)'!$A:$F,5,FALSE),"")</f>
        <v/>
      </c>
      <c r="T24" s="160" t="str">
        <f>IFERROR(VLOOKUP($B24&amp;T$1,'デイリーデータ (2)'!$A:$F,5,FALSE),"")</f>
        <v/>
      </c>
      <c r="U24" s="160" t="str">
        <f>IFERROR(VLOOKUP($B24&amp;U$1,'デイリーデータ (2)'!$A:$F,5,FALSE),"")</f>
        <v/>
      </c>
      <c r="V24" s="160" t="str">
        <f>IFERROR(VLOOKUP($B24&amp;V$1,'デイリーデータ (2)'!$A:$F,5,FALSE),"")</f>
        <v>○</v>
      </c>
      <c r="W24" s="160" t="str">
        <f>IFERROR(VLOOKUP($B24&amp;W$1,'デイリーデータ (2)'!$A:$F,5,FALSE),"")</f>
        <v>●</v>
      </c>
      <c r="X24" s="160" t="str">
        <f>IFERROR(VLOOKUP($B24&amp;X$1,'デイリーデータ (2)'!$A:$F,5,FALSE),"")</f>
        <v/>
      </c>
      <c r="Y24" s="160" t="str">
        <f>IFERROR(VLOOKUP($B24&amp;Y$1,'デイリーデータ (2)'!$A:$F,5,FALSE),"")</f>
        <v/>
      </c>
      <c r="Z24" s="160" t="str">
        <f>IFERROR(VLOOKUP($B24&amp;Z$1,'デイリーデータ (2)'!$A:$F,5,FALSE),"")</f>
        <v/>
      </c>
      <c r="AA24" s="160" t="str">
        <f>IFERROR(VLOOKUP($B24&amp;AA$1,'デイリーデータ (2)'!$A:$F,5,FALSE),"")</f>
        <v/>
      </c>
      <c r="AB24" s="160" t="str">
        <f>IFERROR(VLOOKUP($B24&amp;AB$1,'デイリーデータ (2)'!$A:$F,5,FALSE),"")</f>
        <v/>
      </c>
      <c r="AC24" s="160" t="str">
        <f>IFERROR(VLOOKUP($B24&amp;AC$1,'デイリーデータ (2)'!$A:$F,5,FALSE),"")</f>
        <v>○</v>
      </c>
      <c r="AD24" s="160" t="str">
        <f>IFERROR(VLOOKUP($B24&amp;AD$1,'デイリーデータ (2)'!$A:$F,5,FALSE),"")</f>
        <v>●</v>
      </c>
      <c r="AE24" s="160" t="str">
        <f>IFERROR(VLOOKUP($B24&amp;AE$1,'デイリーデータ (2)'!$A:$F,5,FALSE),"")</f>
        <v/>
      </c>
      <c r="AF24" s="160" t="str">
        <f>IFERROR(VLOOKUP($B24&amp;AF$1,'デイリーデータ (2)'!$A:$F,5,FALSE),"")</f>
        <v/>
      </c>
      <c r="AG24" s="160" t="str">
        <f>IFERROR(VLOOKUP($B24&amp;AG$1,'デイリーデータ (2)'!$A:$F,5,FALSE),"")</f>
        <v/>
      </c>
    </row>
    <row r="25" spans="1:34" ht="15" customHeight="1" x14ac:dyDescent="0.2">
      <c r="A25" s="223">
        <f>IFERROR(IF(A24+1&lt;=MAX('デイリーデータ (2)'!G:G),A24+1,""),"")</f>
        <v>23</v>
      </c>
      <c r="B25" s="233" t="str">
        <f>IFERROR(VLOOKUP(A25,スタッフ!A:C,2,FALSE),"")</f>
        <v>109272</v>
      </c>
      <c r="C25" s="162" t="str">
        <f>IFERROR(VLOOKUP(A25,スタッフ!A:C,3,FALSE),"")</f>
        <v>齊藤 久紘</v>
      </c>
      <c r="D25" s="238" t="str">
        <f>IFERROR(VLOOKUP($B25&amp;D$1,'デイリーデータ (2)'!$A:$F,5,FALSE),"")</f>
        <v/>
      </c>
      <c r="E25" s="160" t="str">
        <f>IFERROR(VLOOKUP($B25&amp;E$1,'デイリーデータ (2)'!$A:$F,5,FALSE),"")</f>
        <v/>
      </c>
      <c r="F25" s="160" t="str">
        <f>IFERROR(VLOOKUP($B25&amp;F$1,'デイリーデータ (2)'!$A:$F,5,FALSE),"")</f>
        <v/>
      </c>
      <c r="G25" s="160" t="str">
        <f>IFERROR(VLOOKUP($B25&amp;G$1,'デイリーデータ (2)'!$A:$F,5,FALSE),"")</f>
        <v/>
      </c>
      <c r="H25" s="160" t="str">
        <f>IFERROR(VLOOKUP($B25&amp;H$1,'デイリーデータ (2)'!$A:$F,5,FALSE),"")</f>
        <v>○</v>
      </c>
      <c r="I25" s="160" t="str">
        <f>IFERROR(VLOOKUP($B25&amp;I$1,'デイリーデータ (2)'!$A:$F,5,FALSE),"")</f>
        <v>●</v>
      </c>
      <c r="J25" s="160" t="str">
        <f>IFERROR(VLOOKUP($B25&amp;J$1,'デイリーデータ (2)'!$A:$F,5,FALSE),"")</f>
        <v/>
      </c>
      <c r="K25" s="160" t="str">
        <f>IFERROR(VLOOKUP($B25&amp;K$1,'デイリーデータ (2)'!$A:$F,5,FALSE),"")</f>
        <v/>
      </c>
      <c r="L25" s="160" t="str">
        <f>IFERROR(VLOOKUP($B25&amp;L$1,'デイリーデータ (2)'!$A:$F,5,FALSE),"")</f>
        <v/>
      </c>
      <c r="M25" s="160" t="str">
        <f>IFERROR(VLOOKUP($B25&amp;M$1,'デイリーデータ (2)'!$A:$F,5,FALSE),"")</f>
        <v/>
      </c>
      <c r="N25" s="160" t="str">
        <f>IFERROR(VLOOKUP($B25&amp;N$1,'デイリーデータ (2)'!$A:$F,5,FALSE),"")</f>
        <v/>
      </c>
      <c r="O25" s="160" t="str">
        <f>IFERROR(VLOOKUP($B25&amp;O$1,'デイリーデータ (2)'!$A:$F,5,FALSE),"")</f>
        <v>○</v>
      </c>
      <c r="P25" s="160" t="str">
        <f>IFERROR(VLOOKUP($B25&amp;P$1,'デイリーデータ (2)'!$A:$F,5,FALSE),"")</f>
        <v>●</v>
      </c>
      <c r="Q25" s="160" t="str">
        <f>IFERROR(VLOOKUP($B25&amp;Q$1,'デイリーデータ (2)'!$A:$F,5,FALSE),"")</f>
        <v/>
      </c>
      <c r="R25" s="160" t="str">
        <f>IFERROR(VLOOKUP($B25&amp;R$1,'デイリーデータ (2)'!$A:$F,5,FALSE),"")</f>
        <v/>
      </c>
      <c r="S25" s="160" t="str">
        <f>IFERROR(VLOOKUP($B25&amp;S$1,'デイリーデータ (2)'!$A:$F,5,FALSE),"")</f>
        <v/>
      </c>
      <c r="T25" s="160" t="str">
        <f>IFERROR(VLOOKUP($B25&amp;T$1,'デイリーデータ (2)'!$A:$F,5,FALSE),"")</f>
        <v/>
      </c>
      <c r="U25" s="160" t="str">
        <f>IFERROR(VLOOKUP($B25&amp;U$1,'デイリーデータ (2)'!$A:$F,5,FALSE),"")</f>
        <v/>
      </c>
      <c r="V25" s="160" t="str">
        <f>IFERROR(VLOOKUP($B25&amp;V$1,'デイリーデータ (2)'!$A:$F,5,FALSE),"")</f>
        <v>○</v>
      </c>
      <c r="W25" s="160" t="str">
        <f>IFERROR(VLOOKUP($B25&amp;W$1,'デイリーデータ (2)'!$A:$F,5,FALSE),"")</f>
        <v>●</v>
      </c>
      <c r="X25" s="160" t="str">
        <f>IFERROR(VLOOKUP($B25&amp;X$1,'デイリーデータ (2)'!$A:$F,5,FALSE),"")</f>
        <v/>
      </c>
      <c r="Y25" s="160" t="str">
        <f>IFERROR(VLOOKUP($B25&amp;Y$1,'デイリーデータ (2)'!$A:$F,5,FALSE),"")</f>
        <v/>
      </c>
      <c r="Z25" s="160" t="str">
        <f>IFERROR(VLOOKUP($B25&amp;Z$1,'デイリーデータ (2)'!$A:$F,5,FALSE),"")</f>
        <v/>
      </c>
      <c r="AA25" s="160" t="str">
        <f>IFERROR(VLOOKUP($B25&amp;AA$1,'デイリーデータ (2)'!$A:$F,5,FALSE),"")</f>
        <v/>
      </c>
      <c r="AB25" s="160" t="str">
        <f>IFERROR(VLOOKUP($B25&amp;AB$1,'デイリーデータ (2)'!$A:$F,5,FALSE),"")</f>
        <v/>
      </c>
      <c r="AC25" s="160" t="str">
        <f>IFERROR(VLOOKUP($B25&amp;AC$1,'デイリーデータ (2)'!$A:$F,5,FALSE),"")</f>
        <v>○</v>
      </c>
      <c r="AD25" s="160" t="str">
        <f>IFERROR(VLOOKUP($B25&amp;AD$1,'デイリーデータ (2)'!$A:$F,5,FALSE),"")</f>
        <v>●</v>
      </c>
      <c r="AE25" s="160" t="str">
        <f>IFERROR(VLOOKUP($B25&amp;AE$1,'デイリーデータ (2)'!$A:$F,5,FALSE),"")</f>
        <v/>
      </c>
      <c r="AF25" s="160" t="str">
        <f>IFERROR(VLOOKUP($B25&amp;AF$1,'デイリーデータ (2)'!$A:$F,5,FALSE),"")</f>
        <v/>
      </c>
      <c r="AG25" s="160" t="str">
        <f>IFERROR(VLOOKUP($B25&amp;AG$1,'デイリーデータ (2)'!$A:$F,5,FALSE),"")</f>
        <v/>
      </c>
    </row>
    <row r="26" spans="1:34" ht="15" customHeight="1" x14ac:dyDescent="0.2">
      <c r="A26" s="223">
        <f>IFERROR(IF(A25+1&lt;=MAX('デイリーデータ (2)'!G:G),A25+1,""),"")</f>
        <v>24</v>
      </c>
      <c r="B26" s="233" t="str">
        <f>IFERROR(VLOOKUP(A26,スタッフ!A:C,2,FALSE),"")</f>
        <v>112499</v>
      </c>
      <c r="C26" s="162" t="str">
        <f>IFERROR(VLOOKUP(A26,スタッフ!A:C,3,FALSE),"")</f>
        <v>佐藤 恵梨子</v>
      </c>
      <c r="D26" s="238" t="str">
        <f>IFERROR(VLOOKUP($B26&amp;D$1,'デイリーデータ (2)'!$A:$F,5,FALSE),"")</f>
        <v/>
      </c>
      <c r="E26" s="160" t="str">
        <f>IFERROR(VLOOKUP($B26&amp;E$1,'デイリーデータ (2)'!$A:$F,5,FALSE),"")</f>
        <v/>
      </c>
      <c r="F26" s="160" t="str">
        <f>IFERROR(VLOOKUP($B26&amp;F$1,'デイリーデータ (2)'!$A:$F,5,FALSE),"")</f>
        <v/>
      </c>
      <c r="G26" s="160" t="str">
        <f>IFERROR(VLOOKUP($B26&amp;G$1,'デイリーデータ (2)'!$A:$F,5,FALSE),"")</f>
        <v/>
      </c>
      <c r="H26" s="160" t="str">
        <f>IFERROR(VLOOKUP($B26&amp;H$1,'デイリーデータ (2)'!$A:$F,5,FALSE),"")</f>
        <v>／</v>
      </c>
      <c r="I26" s="160" t="str">
        <f>IFERROR(VLOOKUP($B26&amp;I$1,'デイリーデータ (2)'!$A:$F,5,FALSE),"")</f>
        <v>●</v>
      </c>
      <c r="J26" s="160" t="str">
        <f>IFERROR(VLOOKUP($B26&amp;J$1,'デイリーデータ (2)'!$A:$F,5,FALSE),"")</f>
        <v/>
      </c>
      <c r="K26" s="160" t="str">
        <f>IFERROR(VLOOKUP($B26&amp;K$1,'デイリーデータ (2)'!$A:$F,5,FALSE),"")</f>
        <v/>
      </c>
      <c r="L26" s="160" t="str">
        <f>IFERROR(VLOOKUP($B26&amp;L$1,'デイリーデータ (2)'!$A:$F,5,FALSE),"")</f>
        <v>当</v>
      </c>
      <c r="M26" s="160" t="str">
        <f>IFERROR(VLOOKUP($B26&amp;M$1,'デイリーデータ (2)'!$A:$F,5,FALSE),"")</f>
        <v>明</v>
      </c>
      <c r="N26" s="160" t="str">
        <f>IFERROR(VLOOKUP($B26&amp;N$1,'デイリーデータ (2)'!$A:$F,5,FALSE),"")</f>
        <v/>
      </c>
      <c r="O26" s="160" t="str">
        <f>IFERROR(VLOOKUP($B26&amp;O$1,'デイリーデータ (2)'!$A:$F,5,FALSE),"")</f>
        <v>○</v>
      </c>
      <c r="P26" s="160" t="str">
        <f>IFERROR(VLOOKUP($B26&amp;P$1,'デイリーデータ (2)'!$A:$F,5,FALSE),"")</f>
        <v>●</v>
      </c>
      <c r="Q26" s="160" t="str">
        <f>IFERROR(VLOOKUP($B26&amp;Q$1,'デイリーデータ (2)'!$A:$F,5,FALSE),"")</f>
        <v/>
      </c>
      <c r="R26" s="160" t="str">
        <f>IFERROR(VLOOKUP($B26&amp;R$1,'デイリーデータ (2)'!$A:$F,5,FALSE),"")</f>
        <v/>
      </c>
      <c r="S26" s="160" t="str">
        <f>IFERROR(VLOOKUP($B26&amp;S$1,'デイリーデータ (2)'!$A:$F,5,FALSE),"")</f>
        <v>当</v>
      </c>
      <c r="T26" s="160" t="str">
        <f>IFERROR(VLOOKUP($B26&amp;T$1,'デイリーデータ (2)'!$A:$F,5,FALSE),"")</f>
        <v>明</v>
      </c>
      <c r="U26" s="160" t="str">
        <f>IFERROR(VLOOKUP($B26&amp;U$1,'デイリーデータ (2)'!$A:$F,5,FALSE),"")</f>
        <v/>
      </c>
      <c r="V26" s="160" t="str">
        <f>IFERROR(VLOOKUP($B26&amp;V$1,'デイリーデータ (2)'!$A:$F,5,FALSE),"")</f>
        <v>／</v>
      </c>
      <c r="W26" s="160" t="str">
        <f>IFERROR(VLOOKUP($B26&amp;W$1,'デイリーデータ (2)'!$A:$F,5,FALSE),"")</f>
        <v>●</v>
      </c>
      <c r="X26" s="160" t="str">
        <f>IFERROR(VLOOKUP($B26&amp;X$1,'デイリーデータ (2)'!$A:$F,5,FALSE),"")</f>
        <v/>
      </c>
      <c r="Y26" s="160" t="str">
        <f>IFERROR(VLOOKUP($B26&amp;Y$1,'デイリーデータ (2)'!$A:$F,5,FALSE),"")</f>
        <v/>
      </c>
      <c r="Z26" s="160" t="str">
        <f>IFERROR(VLOOKUP($B26&amp;Z$1,'デイリーデータ (2)'!$A:$F,5,FALSE),"")</f>
        <v/>
      </c>
      <c r="AA26" s="160" t="str">
        <f>IFERROR(VLOOKUP($B26&amp;AA$1,'デイリーデータ (2)'!$A:$F,5,FALSE),"")</f>
        <v/>
      </c>
      <c r="AB26" s="160" t="str">
        <f>IFERROR(VLOOKUP($B26&amp;AB$1,'デイリーデータ (2)'!$A:$F,5,FALSE),"")</f>
        <v/>
      </c>
      <c r="AC26" s="160" t="str">
        <f>IFERROR(VLOOKUP($B26&amp;AC$1,'デイリーデータ (2)'!$A:$F,5,FALSE),"")</f>
        <v>○</v>
      </c>
      <c r="AD26" s="350"/>
      <c r="AE26" s="350"/>
      <c r="AF26" s="350"/>
      <c r="AG26" s="160" t="str">
        <f>IFERROR(VLOOKUP($B26&amp;AG$1,'デイリーデータ (2)'!$A:$F,5,FALSE),"")</f>
        <v/>
      </c>
    </row>
    <row r="27" spans="1:34" ht="15" customHeight="1" x14ac:dyDescent="0.2">
      <c r="A27" s="223">
        <f>IFERROR(IF(A26+1&lt;=MAX('デイリーデータ (2)'!G:G),A26+1,""),"")</f>
        <v>25</v>
      </c>
      <c r="B27" s="233" t="str">
        <f>IFERROR(VLOOKUP(A27,スタッフ!A:C,2,FALSE),"")</f>
        <v>114863</v>
      </c>
      <c r="C27" s="162" t="str">
        <f>IFERROR(VLOOKUP(A27,スタッフ!A:C,3,FALSE),"")</f>
        <v>加藤 靖博</v>
      </c>
      <c r="D27" s="238" t="str">
        <f>IFERROR(VLOOKUP($B27&amp;D$1,'デイリーデータ (2)'!$A:$F,5,FALSE),"")</f>
        <v/>
      </c>
      <c r="E27" s="160" t="str">
        <f>IFERROR(VLOOKUP($B27&amp;E$1,'デイリーデータ (2)'!$A:$F,5,FALSE),"")</f>
        <v>当</v>
      </c>
      <c r="F27" s="160" t="str">
        <f>IFERROR(VLOOKUP($B27&amp;F$1,'デイリーデータ (2)'!$A:$F,5,FALSE),"")</f>
        <v>明</v>
      </c>
      <c r="G27" s="160" t="str">
        <f>IFERROR(VLOOKUP($B27&amp;G$1,'デイリーデータ (2)'!$A:$F,5,FALSE),"")</f>
        <v/>
      </c>
      <c r="H27" s="160" t="str">
        <f>IFERROR(VLOOKUP($B27&amp;H$1,'デイリーデータ (2)'!$A:$F,5,FALSE),"")</f>
        <v>○</v>
      </c>
      <c r="I27" s="160" t="str">
        <f>IFERROR(VLOOKUP($B27&amp;I$1,'デイリーデータ (2)'!$A:$F,5,FALSE),"")</f>
        <v>●</v>
      </c>
      <c r="J27" s="160" t="str">
        <f>IFERROR(VLOOKUP($B27&amp;J$1,'デイリーデータ (2)'!$A:$F,5,FALSE),"")</f>
        <v/>
      </c>
      <c r="K27" s="160" t="str">
        <f>IFERROR(VLOOKUP($B27&amp;K$1,'デイリーデータ (2)'!$A:$F,5,FALSE),"")</f>
        <v/>
      </c>
      <c r="L27" s="160" t="str">
        <f>IFERROR(VLOOKUP($B27&amp;L$1,'デイリーデータ (2)'!$A:$F,5,FALSE),"")</f>
        <v/>
      </c>
      <c r="M27" s="160" t="str">
        <f>IFERROR(VLOOKUP($B27&amp;M$1,'デイリーデータ (2)'!$A:$F,5,FALSE),"")</f>
        <v/>
      </c>
      <c r="N27" s="160" t="str">
        <f>IFERROR(VLOOKUP($B27&amp;N$1,'デイリーデータ (2)'!$A:$F,5,FALSE),"")</f>
        <v/>
      </c>
      <c r="O27" s="160" t="str">
        <f>IFERROR(VLOOKUP($B27&amp;O$1,'デイリーデータ (2)'!$A:$F,5,FALSE),"")</f>
        <v>／</v>
      </c>
      <c r="P27" s="160" t="str">
        <f>IFERROR(VLOOKUP($B27&amp;P$1,'デイリーデータ (2)'!$A:$F,5,FALSE),"")</f>
        <v>●</v>
      </c>
      <c r="Q27" s="160" t="str">
        <f>IFERROR(VLOOKUP($B27&amp;Q$1,'デイリーデータ (2)'!$A:$F,5,FALSE),"")</f>
        <v>当</v>
      </c>
      <c r="R27" s="160" t="str">
        <f>IFERROR(VLOOKUP($B27&amp;R$1,'デイリーデータ (2)'!$A:$F,5,FALSE),"")</f>
        <v>明</v>
      </c>
      <c r="S27" s="160" t="str">
        <f>IFERROR(VLOOKUP($B27&amp;S$1,'デイリーデータ (2)'!$A:$F,5,FALSE),"")</f>
        <v/>
      </c>
      <c r="T27" s="160" t="str">
        <f>IFERROR(VLOOKUP($B27&amp;T$1,'デイリーデータ (2)'!$A:$F,5,FALSE),"")</f>
        <v/>
      </c>
      <c r="U27" s="160" t="str">
        <f>IFERROR(VLOOKUP($B27&amp;U$1,'デイリーデータ (2)'!$A:$F,5,FALSE),"")</f>
        <v/>
      </c>
      <c r="V27" s="160" t="str">
        <f>IFERROR(VLOOKUP($B27&amp;V$1,'デイリーデータ (2)'!$A:$F,5,FALSE),"")</f>
        <v>○</v>
      </c>
      <c r="W27" s="160" t="str">
        <f>IFERROR(VLOOKUP($B27&amp;W$1,'デイリーデータ (2)'!$A:$F,5,FALSE),"")</f>
        <v>●</v>
      </c>
      <c r="X27" s="160" t="str">
        <f>IFERROR(VLOOKUP($B27&amp;X$1,'デイリーデータ (2)'!$A:$F,5,FALSE),"")</f>
        <v/>
      </c>
      <c r="Y27" s="160" t="str">
        <f>IFERROR(VLOOKUP($B27&amp;Y$1,'デイリーデータ (2)'!$A:$F,5,FALSE),"")</f>
        <v/>
      </c>
      <c r="Z27" s="160" t="str">
        <f>IFERROR(VLOOKUP($B27&amp;Z$1,'デイリーデータ (2)'!$A:$F,5,FALSE),"")</f>
        <v/>
      </c>
      <c r="AA27" s="160" t="str">
        <f>IFERROR(VLOOKUP($B27&amp;AA$1,'デイリーデータ (2)'!$A:$F,5,FALSE),"")</f>
        <v>当</v>
      </c>
      <c r="AB27" s="160" t="str">
        <f>IFERROR(VLOOKUP($B27&amp;AB$1,'デイリーデータ (2)'!$A:$F,5,FALSE),"")</f>
        <v>明</v>
      </c>
      <c r="AC27" s="160" t="str">
        <f>IFERROR(VLOOKUP($B27&amp;AC$1,'デイリーデータ (2)'!$A:$F,5,FALSE),"")</f>
        <v>／</v>
      </c>
      <c r="AD27" s="160" t="str">
        <f>IFERROR(VLOOKUP($B27&amp;AD$1,'デイリーデータ (2)'!$A:$F,5,FALSE),"")</f>
        <v>●</v>
      </c>
      <c r="AE27" s="160" t="str">
        <f>IFERROR(VLOOKUP($B27&amp;AE$1,'デイリーデータ (2)'!$A:$F,5,FALSE),"")</f>
        <v/>
      </c>
      <c r="AF27" s="160" t="str">
        <f>IFERROR(VLOOKUP($B27&amp;AF$1,'デイリーデータ (2)'!$A:$F,5,FALSE),"")</f>
        <v/>
      </c>
      <c r="AG27" s="160" t="str">
        <f>IFERROR(VLOOKUP($B27&amp;AG$1,'デイリーデータ (2)'!$A:$F,5,FALSE),"")</f>
        <v/>
      </c>
    </row>
    <row r="28" spans="1:34" ht="15" customHeight="1" x14ac:dyDescent="0.2">
      <c r="A28" s="223">
        <f>IFERROR(IF(A27+1&lt;=MAX('デイリーデータ (2)'!G:G),A27+1,""),"")</f>
        <v>26</v>
      </c>
      <c r="B28" s="233" t="str">
        <f>IFERROR(VLOOKUP(A28,スタッフ!A:C,2,FALSE),"")</f>
        <v>118857</v>
      </c>
      <c r="C28" s="162" t="str">
        <f>IFERROR(VLOOKUP(A28,スタッフ!A:C,3,FALSE),"")</f>
        <v>小川 穂波</v>
      </c>
      <c r="D28" s="238" t="str">
        <f>IFERROR(VLOOKUP($B28&amp;D$1,'デイリーデータ (2)'!$A:$F,5,FALSE),"")</f>
        <v/>
      </c>
      <c r="E28" s="160" t="str">
        <f>IFERROR(VLOOKUP($B28&amp;E$1,'デイリーデータ (2)'!$A:$F,5,FALSE),"")</f>
        <v/>
      </c>
      <c r="F28" s="160" t="str">
        <f>IFERROR(VLOOKUP($B28&amp;F$1,'デイリーデータ (2)'!$A:$F,5,FALSE),"")</f>
        <v/>
      </c>
      <c r="G28" s="160" t="str">
        <f>IFERROR(VLOOKUP($B28&amp;G$1,'デイリーデータ (2)'!$A:$F,5,FALSE),"")</f>
        <v/>
      </c>
      <c r="H28" s="160" t="str">
        <f>IFERROR(VLOOKUP($B28&amp;H$1,'デイリーデータ (2)'!$A:$F,5,FALSE),"")</f>
        <v>／</v>
      </c>
      <c r="I28" s="160" t="str">
        <f>IFERROR(VLOOKUP($B28&amp;I$1,'デイリーデータ (2)'!$A:$F,5,FALSE),"")</f>
        <v>●</v>
      </c>
      <c r="J28" s="160" t="str">
        <f>IFERROR(VLOOKUP($B28&amp;J$1,'デイリーデータ (2)'!$A:$F,5,FALSE),"")</f>
        <v/>
      </c>
      <c r="K28" s="160" t="str">
        <f>IFERROR(VLOOKUP($B28&amp;K$1,'デイリーデータ (2)'!$A:$F,5,FALSE),"")</f>
        <v/>
      </c>
      <c r="L28" s="160" t="str">
        <f>IFERROR(VLOOKUP($B28&amp;L$1,'デイリーデータ (2)'!$A:$F,5,FALSE),"")</f>
        <v/>
      </c>
      <c r="M28" s="160" t="str">
        <f>IFERROR(VLOOKUP($B28&amp;M$1,'デイリーデータ (2)'!$A:$F,5,FALSE),"")</f>
        <v/>
      </c>
      <c r="N28" s="350" t="s">
        <v>189</v>
      </c>
      <c r="O28" s="350" t="s">
        <v>189</v>
      </c>
      <c r="P28" s="350" t="s">
        <v>189</v>
      </c>
      <c r="Q28" s="350" t="s">
        <v>189</v>
      </c>
      <c r="R28" s="350" t="s">
        <v>189</v>
      </c>
      <c r="S28" s="160" t="str">
        <f>IFERROR(VLOOKUP($B28&amp;S$1,'デイリーデータ (2)'!$A:$F,5,FALSE),"")</f>
        <v>明</v>
      </c>
      <c r="T28" s="160" t="str">
        <f>IFERROR(VLOOKUP($B28&amp;T$1,'デイリーデータ (2)'!$A:$F,5,FALSE),"")</f>
        <v/>
      </c>
      <c r="U28" s="350" t="s">
        <v>198</v>
      </c>
      <c r="V28" s="350" t="s">
        <v>198</v>
      </c>
      <c r="W28" s="350" t="s">
        <v>198</v>
      </c>
      <c r="X28" s="350" t="s">
        <v>198</v>
      </c>
      <c r="Y28" s="350" t="s">
        <v>198</v>
      </c>
      <c r="Z28" s="160" t="str">
        <f>IFERROR(VLOOKUP($B28&amp;Z$1,'デイリーデータ (2)'!$A:$F,5,FALSE),"")</f>
        <v/>
      </c>
      <c r="AA28" s="160" t="str">
        <f>IFERROR(VLOOKUP($B28&amp;AA$1,'デイリーデータ (2)'!$A:$F,5,FALSE),"")</f>
        <v/>
      </c>
      <c r="AB28" s="160" t="str">
        <f>IFERROR(VLOOKUP($B28&amp;AB$1,'デイリーデータ (2)'!$A:$F,5,FALSE),"")</f>
        <v/>
      </c>
      <c r="AC28" s="160" t="str">
        <f>IFERROR(VLOOKUP($B28&amp;AC$1,'デイリーデータ (2)'!$A:$F,5,FALSE),"")</f>
        <v>○</v>
      </c>
      <c r="AD28" s="160" t="str">
        <f>IFERROR(VLOOKUP($B28&amp;AD$1,'デイリーデータ (2)'!$A:$F,5,FALSE),"")</f>
        <v>●</v>
      </c>
      <c r="AE28" s="160" t="str">
        <f>IFERROR(VLOOKUP($B28&amp;AE$1,'デイリーデータ (2)'!$A:$F,5,FALSE),"")</f>
        <v>当</v>
      </c>
      <c r="AF28" s="160" t="str">
        <f>IFERROR(VLOOKUP($B28&amp;AF$1,'デイリーデータ (2)'!$A:$F,5,FALSE),"")</f>
        <v>明</v>
      </c>
      <c r="AG28" s="160" t="str">
        <f>IFERROR(VLOOKUP($B28&amp;AG$1,'デイリーデータ (2)'!$A:$F,5,FALSE),"")</f>
        <v/>
      </c>
    </row>
    <row r="29" spans="1:34" ht="15" customHeight="1" x14ac:dyDescent="0.2">
      <c r="A29" s="223">
        <f>IFERROR(IF(A28+1&lt;=MAX('デイリーデータ (2)'!G:G),A28+1,""),"")</f>
        <v>27</v>
      </c>
      <c r="B29" s="233" t="str">
        <f>IFERROR(VLOOKUP(A29,スタッフ!A:C,2,FALSE),"")</f>
        <v>118869</v>
      </c>
      <c r="C29" s="162" t="str">
        <f>IFERROR(VLOOKUP(A29,スタッフ!A:C,3,FALSE),"")</f>
        <v>薬司 康平</v>
      </c>
      <c r="D29" s="238" t="str">
        <f>IFERROR(VLOOKUP($B29&amp;D$1,'デイリーデータ (2)'!$A:$F,5,FALSE),"")</f>
        <v/>
      </c>
      <c r="E29" s="160" t="str">
        <f>IFERROR(VLOOKUP($B29&amp;E$1,'デイリーデータ (2)'!$A:$F,5,FALSE),"")</f>
        <v>当</v>
      </c>
      <c r="F29" s="160" t="str">
        <f>IFERROR(VLOOKUP($B29&amp;F$1,'デイリーデータ (2)'!$A:$F,5,FALSE),"")</f>
        <v>明</v>
      </c>
      <c r="G29" s="160" t="str">
        <f>IFERROR(VLOOKUP($B29&amp;G$1,'デイリーデータ (2)'!$A:$F,5,FALSE),"")</f>
        <v/>
      </c>
      <c r="H29" s="160" t="str">
        <f>IFERROR(VLOOKUP($B29&amp;H$1,'デイリーデータ (2)'!$A:$F,5,FALSE),"")</f>
        <v>○</v>
      </c>
      <c r="I29" s="160" t="str">
        <f>IFERROR(VLOOKUP($B29&amp;I$1,'デイリーデータ (2)'!$A:$F,5,FALSE),"")</f>
        <v>●</v>
      </c>
      <c r="J29" s="160" t="str">
        <f>IFERROR(VLOOKUP($B29&amp;J$1,'デイリーデータ (2)'!$A:$F,5,FALSE),"")</f>
        <v/>
      </c>
      <c r="K29" s="160" t="str">
        <f>IFERROR(VLOOKUP($B29&amp;K$1,'デイリーデータ (2)'!$A:$F,5,FALSE),"")</f>
        <v/>
      </c>
      <c r="L29" s="160" t="str">
        <f>IFERROR(VLOOKUP($B29&amp;L$1,'デイリーデータ (2)'!$A:$F,5,FALSE),"")</f>
        <v/>
      </c>
      <c r="M29" s="160" t="str">
        <f>IFERROR(VLOOKUP($B29&amp;M$1,'デイリーデータ (2)'!$A:$F,5,FALSE),"")</f>
        <v/>
      </c>
      <c r="N29" s="160" t="str">
        <f>IFERROR(VLOOKUP($B29&amp;N$1,'デイリーデータ (2)'!$A:$F,5,FALSE),"")</f>
        <v/>
      </c>
      <c r="O29" s="160" t="str">
        <f>IFERROR(VLOOKUP($B29&amp;O$1,'デイリーデータ (2)'!$A:$F,5,FALSE),"")</f>
        <v>／</v>
      </c>
      <c r="P29" s="160" t="str">
        <f>IFERROR(VLOOKUP($B29&amp;P$1,'デイリーデータ (2)'!$A:$F,5,FALSE),"")</f>
        <v>●</v>
      </c>
      <c r="Q29" s="160" t="str">
        <f>IFERROR(VLOOKUP($B29&amp;Q$1,'デイリーデータ (2)'!$A:$F,5,FALSE),"")</f>
        <v/>
      </c>
      <c r="R29" s="160" t="str">
        <f>IFERROR(VLOOKUP($B29&amp;R$1,'デイリーデータ (2)'!$A:$F,5,FALSE),"")</f>
        <v/>
      </c>
      <c r="S29" s="160" t="str">
        <f>IFERROR(VLOOKUP($B29&amp;S$1,'デイリーデータ (2)'!$A:$F,5,FALSE),"")</f>
        <v>当</v>
      </c>
      <c r="T29" s="160" t="str">
        <f>IFERROR(VLOOKUP($B29&amp;T$1,'デイリーデータ (2)'!$A:$F,5,FALSE),"")</f>
        <v>明</v>
      </c>
      <c r="U29" s="160" t="str">
        <f>IFERROR(VLOOKUP($B29&amp;U$1,'デイリーデータ (2)'!$A:$F,5,FALSE),"")</f>
        <v/>
      </c>
      <c r="V29" s="160" t="str">
        <f>IFERROR(VLOOKUP($B29&amp;V$1,'デイリーデータ (2)'!$A:$F,5,FALSE),"")</f>
        <v>○</v>
      </c>
      <c r="W29" s="160" t="str">
        <f>IFERROR(VLOOKUP($B29&amp;W$1,'デイリーデータ (2)'!$A:$F,5,FALSE),"")</f>
        <v>●</v>
      </c>
      <c r="X29" s="160" t="str">
        <f>IFERROR(VLOOKUP($B29&amp;X$1,'デイリーデータ (2)'!$A:$F,5,FALSE),"")</f>
        <v/>
      </c>
      <c r="Y29" s="160" t="str">
        <f>IFERROR(VLOOKUP($B29&amp;Y$1,'デイリーデータ (2)'!$A:$F,5,FALSE),"")</f>
        <v/>
      </c>
      <c r="Z29" s="160" t="str">
        <f>IFERROR(VLOOKUP($B29&amp;Z$1,'デイリーデータ (2)'!$A:$F,5,FALSE),"")</f>
        <v/>
      </c>
      <c r="AA29" s="160" t="str">
        <f>IFERROR(VLOOKUP($B29&amp;AA$1,'デイリーデータ (2)'!$A:$F,5,FALSE),"")</f>
        <v/>
      </c>
      <c r="AB29" s="160" t="str">
        <f>IFERROR(VLOOKUP($B29&amp;AB$1,'デイリーデータ (2)'!$A:$F,5,FALSE),"")</f>
        <v/>
      </c>
      <c r="AC29" s="160" t="str">
        <f>IFERROR(VLOOKUP($B29&amp;AC$1,'デイリーデータ (2)'!$A:$F,5,FALSE),"")</f>
        <v>／</v>
      </c>
      <c r="AD29" s="350" t="s">
        <v>189</v>
      </c>
      <c r="AE29" s="350" t="s">
        <v>189</v>
      </c>
      <c r="AF29" s="350" t="s">
        <v>189</v>
      </c>
      <c r="AG29" s="160" t="str">
        <f>IFERROR(VLOOKUP($B29&amp;AG$1,'デイリーデータ (2)'!$A:$F,5,FALSE),"")</f>
        <v/>
      </c>
    </row>
    <row r="30" spans="1:34" ht="15" customHeight="1" x14ac:dyDescent="0.2">
      <c r="A30" s="223">
        <f>IFERROR(IF(A29+1&lt;=MAX('デイリーデータ (2)'!G:G),A29+1,""),"")</f>
        <v>28</v>
      </c>
      <c r="B30" s="233" t="str">
        <f>IFERROR(VLOOKUP(A30,スタッフ!A:C,2,FALSE),"")</f>
        <v>122339</v>
      </c>
      <c r="C30" s="162" t="str">
        <f>IFERROR(VLOOKUP(A30,スタッフ!A:C,3,FALSE),"")</f>
        <v>西郡 健太</v>
      </c>
      <c r="D30" s="238" t="str">
        <f>IFERROR(VLOOKUP($B30&amp;D$1,'デイリーデータ (2)'!$A:$F,5,FALSE),"")</f>
        <v>当</v>
      </c>
      <c r="E30" s="160" t="str">
        <f>IFERROR(VLOOKUP($B30&amp;E$1,'デイリーデータ (2)'!$A:$F,5,FALSE),"")</f>
        <v>明</v>
      </c>
      <c r="F30" s="160" t="str">
        <f>IFERROR(VLOOKUP($B30&amp;F$1,'デイリーデータ (2)'!$A:$F,5,FALSE),"")</f>
        <v/>
      </c>
      <c r="G30" s="160" t="str">
        <f>IFERROR(VLOOKUP($B30&amp;G$1,'デイリーデータ (2)'!$A:$F,5,FALSE),"")</f>
        <v/>
      </c>
      <c r="H30" s="160" t="str">
        <f>IFERROR(VLOOKUP($B30&amp;H$1,'デイリーデータ (2)'!$A:$F,5,FALSE),"")</f>
        <v>／</v>
      </c>
      <c r="I30" s="160" t="str">
        <f>IFERROR(VLOOKUP($B30&amp;I$1,'デイリーデータ (2)'!$A:$F,5,FALSE),"")</f>
        <v>●</v>
      </c>
      <c r="J30" s="160" t="str">
        <f>IFERROR(VLOOKUP($B30&amp;J$1,'デイリーデータ (2)'!$A:$F,5,FALSE),"")</f>
        <v/>
      </c>
      <c r="K30" s="160" t="str">
        <f>IFERROR(VLOOKUP($B30&amp;K$1,'デイリーデータ (2)'!$A:$F,5,FALSE),"")</f>
        <v/>
      </c>
      <c r="L30" s="160" t="str">
        <f>IFERROR(VLOOKUP($B30&amp;L$1,'デイリーデータ (2)'!$A:$F,5,FALSE),"")</f>
        <v/>
      </c>
      <c r="M30" s="160" t="str">
        <f>IFERROR(VLOOKUP($B30&amp;M$1,'デイリーデータ (2)'!$A:$F,5,FALSE),"")</f>
        <v/>
      </c>
      <c r="N30" s="160" t="str">
        <f>IFERROR(VLOOKUP($B30&amp;N$1,'デイリーデータ (2)'!$A:$F,5,FALSE),"")</f>
        <v/>
      </c>
      <c r="O30" s="160" t="str">
        <f>IFERROR(VLOOKUP($B30&amp;O$1,'デイリーデータ (2)'!$A:$F,5,FALSE),"")</f>
        <v>○</v>
      </c>
      <c r="P30" s="160" t="str">
        <f>IFERROR(VLOOKUP($B30&amp;P$1,'デイリーデータ (2)'!$A:$F,5,FALSE),"")</f>
        <v>●</v>
      </c>
      <c r="Q30" s="160" t="str">
        <f>IFERROR(VLOOKUP($B30&amp;Q$1,'デイリーデータ (2)'!$A:$F,5,FALSE),"")</f>
        <v/>
      </c>
      <c r="R30" s="160" t="str">
        <f>IFERROR(VLOOKUP($B30&amp;R$1,'デイリーデータ (2)'!$A:$F,5,FALSE),"")</f>
        <v>当</v>
      </c>
      <c r="S30" s="160" t="str">
        <f>IFERROR(VLOOKUP($B30&amp;S$1,'デイリーデータ (2)'!$A:$F,5,FALSE),"")</f>
        <v>明</v>
      </c>
      <c r="T30" s="160" t="str">
        <f>IFERROR(VLOOKUP($B30&amp;T$1,'デイリーデータ (2)'!$A:$F,5,FALSE),"")</f>
        <v/>
      </c>
      <c r="U30" s="160" t="str">
        <f>IFERROR(VLOOKUP($B30&amp;U$1,'デイリーデータ (2)'!$A:$F,5,FALSE),"")</f>
        <v/>
      </c>
      <c r="V30" s="160" t="str">
        <f>IFERROR(VLOOKUP($B30&amp;V$1,'デイリーデータ (2)'!$A:$F,5,FALSE),"")</f>
        <v>／</v>
      </c>
      <c r="W30" s="160" t="str">
        <f>IFERROR(VLOOKUP($B30&amp;W$1,'デイリーデータ (2)'!$A:$F,5,FALSE),"")</f>
        <v>●</v>
      </c>
      <c r="X30" s="160" t="str">
        <f>IFERROR(VLOOKUP($B30&amp;X$1,'デイリーデータ (2)'!$A:$F,5,FALSE),"")</f>
        <v/>
      </c>
      <c r="Y30" s="160" t="str">
        <f>IFERROR(VLOOKUP($B30&amp;Y$1,'デイリーデータ (2)'!$A:$F,5,FALSE),"")</f>
        <v/>
      </c>
      <c r="Z30" s="160" t="str">
        <f>IFERROR(VLOOKUP($B30&amp;Z$1,'デイリーデータ (2)'!$A:$F,5,FALSE),"")</f>
        <v>当</v>
      </c>
      <c r="AA30" s="160" t="str">
        <f>IFERROR(VLOOKUP($B30&amp;AA$1,'デイリーデータ (2)'!$A:$F,5,FALSE),"")</f>
        <v>明</v>
      </c>
      <c r="AB30" s="160" t="str">
        <f>IFERROR(VLOOKUP($B30&amp;AB$1,'デイリーデータ (2)'!$A:$F,5,FALSE),"")</f>
        <v/>
      </c>
      <c r="AC30" s="160" t="str">
        <f>IFERROR(VLOOKUP($B30&amp;AC$1,'デイリーデータ (2)'!$A:$F,5,FALSE),"")</f>
        <v>○</v>
      </c>
      <c r="AD30" s="160" t="str">
        <f>IFERROR(VLOOKUP($B30&amp;AD$1,'デイリーデータ (2)'!$A:$F,5,FALSE),"")</f>
        <v>●</v>
      </c>
      <c r="AE30" s="160" t="str">
        <f>IFERROR(VLOOKUP($B30&amp;AE$1,'デイリーデータ (2)'!$A:$F,5,FALSE),"")</f>
        <v/>
      </c>
      <c r="AF30" s="160" t="str">
        <f>IFERROR(VLOOKUP($B30&amp;AF$1,'デイリーデータ (2)'!$A:$F,5,FALSE),"")</f>
        <v/>
      </c>
      <c r="AG30" s="160" t="str">
        <f>IFERROR(VLOOKUP($B30&amp;AG$1,'デイリーデータ (2)'!$A:$F,5,FALSE),"")</f>
        <v>当</v>
      </c>
      <c r="AH30" t="s">
        <v>183</v>
      </c>
    </row>
    <row r="31" spans="1:34" ht="15" customHeight="1" x14ac:dyDescent="0.2">
      <c r="A31" s="223">
        <f>IFERROR(IF(A30+1&lt;=MAX('デイリーデータ (2)'!G:G),A30+1,""),"")</f>
        <v>29</v>
      </c>
      <c r="B31" s="233" t="str">
        <f>IFERROR(VLOOKUP(A31,スタッフ!A:C,2,FALSE),"")</f>
        <v>125630</v>
      </c>
      <c r="C31" s="162" t="str">
        <f>IFERROR(VLOOKUP(A31,スタッフ!A:C,3,FALSE),"")</f>
        <v>松木 こころ</v>
      </c>
      <c r="D31" s="238" t="str">
        <f>IFERROR(VLOOKUP($B31&amp;D$1,'デイリーデータ (2)'!$A:$F,5,FALSE),"")</f>
        <v/>
      </c>
      <c r="E31" s="160" t="str">
        <f>IFERROR(VLOOKUP($B31&amp;E$1,'デイリーデータ (2)'!$A:$F,5,FALSE),"")</f>
        <v/>
      </c>
      <c r="F31" s="160" t="str">
        <f>IFERROR(VLOOKUP($B31&amp;F$1,'デイリーデータ (2)'!$A:$F,5,FALSE),"")</f>
        <v/>
      </c>
      <c r="G31" s="160" t="str">
        <f>IFERROR(VLOOKUP($B31&amp;G$1,'デイリーデータ (2)'!$A:$F,5,FALSE),"")</f>
        <v/>
      </c>
      <c r="H31" s="160" t="str">
        <f>IFERROR(VLOOKUP($B31&amp;H$1,'デイリーデータ (2)'!$A:$F,5,FALSE),"")</f>
        <v>○</v>
      </c>
      <c r="I31" s="160" t="str">
        <f>IFERROR(VLOOKUP($B31&amp;I$1,'デイリーデータ (2)'!$A:$F,5,FALSE),"")</f>
        <v>●</v>
      </c>
      <c r="J31" s="160" t="str">
        <f>IFERROR(VLOOKUP($B31&amp;J$1,'デイリーデータ (2)'!$A:$F,5,FALSE),"")</f>
        <v/>
      </c>
      <c r="K31" s="160" t="str">
        <f>IFERROR(VLOOKUP($B31&amp;K$1,'デイリーデータ (2)'!$A:$F,5,FALSE),"")</f>
        <v/>
      </c>
      <c r="L31" s="160" t="str">
        <f>IFERROR(VLOOKUP($B31&amp;L$1,'デイリーデータ (2)'!$A:$F,5,FALSE),"")</f>
        <v/>
      </c>
      <c r="M31" s="160" t="str">
        <f>IFERROR(VLOOKUP($B31&amp;M$1,'デイリーデータ (2)'!$A:$F,5,FALSE),"")</f>
        <v/>
      </c>
      <c r="N31" s="160" t="str">
        <f>IFERROR(VLOOKUP($B31&amp;N$1,'デイリーデータ (2)'!$A:$F,5,FALSE),"")</f>
        <v/>
      </c>
      <c r="O31" s="160" t="str">
        <f>IFERROR(VLOOKUP($B31&amp;O$1,'デイリーデータ (2)'!$A:$F,5,FALSE),"")</f>
        <v>○</v>
      </c>
      <c r="P31" s="160" t="str">
        <f>IFERROR(VLOOKUP($B31&amp;P$1,'デイリーデータ (2)'!$A:$F,5,FALSE),"")</f>
        <v>●</v>
      </c>
      <c r="Q31" s="160" t="str">
        <f>IFERROR(VLOOKUP($B31&amp;Q$1,'デイリーデータ (2)'!$A:$F,5,FALSE),"")</f>
        <v/>
      </c>
      <c r="R31" s="160" t="str">
        <f>IFERROR(VLOOKUP($B31&amp;R$1,'デイリーデータ (2)'!$A:$F,5,FALSE),"")</f>
        <v/>
      </c>
      <c r="S31" s="160" t="str">
        <f>IFERROR(VLOOKUP($B31&amp;S$1,'デイリーデータ (2)'!$A:$F,5,FALSE),"")</f>
        <v/>
      </c>
      <c r="T31" s="160" t="str">
        <f>IFERROR(VLOOKUP($B31&amp;T$1,'デイリーデータ (2)'!$A:$F,5,FALSE),"")</f>
        <v/>
      </c>
      <c r="U31" s="160" t="str">
        <f>IFERROR(VLOOKUP($B31&amp;U$1,'デイリーデータ (2)'!$A:$F,5,FALSE),"")</f>
        <v/>
      </c>
      <c r="V31" s="160" t="str">
        <f>IFERROR(VLOOKUP($B31&amp;V$1,'デイリーデータ (2)'!$A:$F,5,FALSE),"")</f>
        <v>○</v>
      </c>
      <c r="W31" s="160" t="str">
        <f>IFERROR(VLOOKUP($B31&amp;W$1,'デイリーデータ (2)'!$A:$F,5,FALSE),"")</f>
        <v>●</v>
      </c>
      <c r="X31" s="160" t="str">
        <f>IFERROR(VLOOKUP($B31&amp;X$1,'デイリーデータ (2)'!$A:$F,5,FALSE),"")</f>
        <v/>
      </c>
      <c r="Y31" s="160" t="str">
        <f>IFERROR(VLOOKUP($B31&amp;Y$1,'デイリーデータ (2)'!$A:$F,5,FALSE),"")</f>
        <v/>
      </c>
      <c r="Z31" s="160" t="str">
        <f>IFERROR(VLOOKUP($B31&amp;Z$1,'デイリーデータ (2)'!$A:$F,5,FALSE),"")</f>
        <v/>
      </c>
      <c r="AA31" s="160" t="str">
        <f>IFERROR(VLOOKUP($B31&amp;AA$1,'デイリーデータ (2)'!$A:$F,5,FALSE),"")</f>
        <v/>
      </c>
      <c r="AB31" s="160" t="str">
        <f>IFERROR(VLOOKUP($B31&amp;AB$1,'デイリーデータ (2)'!$A:$F,5,FALSE),"")</f>
        <v/>
      </c>
      <c r="AC31" s="160" t="str">
        <f>IFERROR(VLOOKUP($B31&amp;AC$1,'デイリーデータ (2)'!$A:$F,5,FALSE),"")</f>
        <v>○</v>
      </c>
      <c r="AD31" s="160" t="str">
        <f>IFERROR(VLOOKUP($B31&amp;AD$1,'デイリーデータ (2)'!$A:$F,5,FALSE),"")</f>
        <v>●</v>
      </c>
      <c r="AE31" s="160" t="str">
        <f>IFERROR(VLOOKUP($B31&amp;AE$1,'デイリーデータ (2)'!$A:$F,5,FALSE),"")</f>
        <v/>
      </c>
      <c r="AF31" s="160" t="str">
        <f>IFERROR(VLOOKUP($B31&amp;AF$1,'デイリーデータ (2)'!$A:$F,5,FALSE),"")</f>
        <v/>
      </c>
      <c r="AG31" s="160" t="str">
        <f>IFERROR(VLOOKUP($B31&amp;AG$1,'デイリーデータ (2)'!$A:$F,5,FALSE),"")</f>
        <v/>
      </c>
      <c r="AH31" t="s">
        <v>183</v>
      </c>
    </row>
    <row r="32" spans="1:34" ht="15" customHeight="1" x14ac:dyDescent="0.2">
      <c r="A32" s="223">
        <f>IFERROR(IF(A31+1&lt;=MAX('デイリーデータ (2)'!G:G),A31+1,""),"")</f>
        <v>30</v>
      </c>
      <c r="B32" s="233" t="str">
        <f>IFERROR(VLOOKUP(A32,スタッフ!A:C,2,FALSE),"")</f>
        <v>125642</v>
      </c>
      <c r="C32" s="162" t="str">
        <f>IFERROR(VLOOKUP(A32,スタッフ!A:C,3,FALSE),"")</f>
        <v>諸田 悠也</v>
      </c>
      <c r="D32" s="238" t="str">
        <f>IFERROR(VLOOKUP($B32&amp;D$1,'デイリーデータ (2)'!$A:$F,5,FALSE),"")</f>
        <v>当</v>
      </c>
      <c r="E32" s="160" t="str">
        <f>IFERROR(VLOOKUP($B32&amp;E$1,'デイリーデータ (2)'!$A:$F,5,FALSE),"")</f>
        <v>明</v>
      </c>
      <c r="F32" s="160" t="str">
        <f>IFERROR(VLOOKUP($B32&amp;F$1,'デイリーデータ (2)'!$A:$F,5,FALSE),"")</f>
        <v/>
      </c>
      <c r="G32" s="160" t="str">
        <f>IFERROR(VLOOKUP($B32&amp;G$1,'デイリーデータ (2)'!$A:$F,5,FALSE),"")</f>
        <v/>
      </c>
      <c r="H32" s="160" t="str">
        <f>IFERROR(VLOOKUP($B32&amp;H$1,'デイリーデータ (2)'!$A:$F,5,FALSE),"")</f>
        <v>○</v>
      </c>
      <c r="I32" s="160" t="str">
        <f>IFERROR(VLOOKUP($B32&amp;I$1,'デイリーデータ (2)'!$A:$F,5,FALSE),"")</f>
        <v>●</v>
      </c>
      <c r="J32" s="160" t="str">
        <f>IFERROR(VLOOKUP($B32&amp;J$1,'デイリーデータ (2)'!$A:$F,5,FALSE),"")</f>
        <v/>
      </c>
      <c r="K32" s="160" t="str">
        <f>IFERROR(VLOOKUP($B32&amp;K$1,'デイリーデータ (2)'!$A:$F,5,FALSE),"")</f>
        <v/>
      </c>
      <c r="L32" s="160" t="str">
        <f>IFERROR(VLOOKUP($B32&amp;L$1,'デイリーデータ (2)'!$A:$F,5,FALSE),"")</f>
        <v/>
      </c>
      <c r="M32" s="160" t="str">
        <f>IFERROR(VLOOKUP($B32&amp;M$1,'デイリーデータ (2)'!$A:$F,5,FALSE),"")</f>
        <v/>
      </c>
      <c r="N32" s="160" t="str">
        <f>IFERROR(VLOOKUP($B32&amp;N$1,'デイリーデータ (2)'!$A:$F,5,FALSE),"")</f>
        <v/>
      </c>
      <c r="O32" s="160" t="str">
        <f>IFERROR(VLOOKUP($B32&amp;O$1,'デイリーデータ (2)'!$A:$F,5,FALSE),"")</f>
        <v>／</v>
      </c>
      <c r="P32" s="160" t="str">
        <f>IFERROR(VLOOKUP($B32&amp;P$1,'デイリーデータ (2)'!$A:$F,5,FALSE),"")</f>
        <v>●</v>
      </c>
      <c r="Q32" s="160" t="str">
        <f>IFERROR(VLOOKUP($B32&amp;Q$1,'デイリーデータ (2)'!$A:$F,5,FALSE),"")</f>
        <v/>
      </c>
      <c r="R32" s="160" t="str">
        <f>IFERROR(VLOOKUP($B32&amp;R$1,'デイリーデータ (2)'!$A:$F,5,FALSE),"")</f>
        <v/>
      </c>
      <c r="S32" s="160" t="str">
        <f>IFERROR(VLOOKUP($B32&amp;S$1,'デイリーデータ (2)'!$A:$F,5,FALSE),"")</f>
        <v/>
      </c>
      <c r="T32" s="160" t="str">
        <f>IFERROR(VLOOKUP($B32&amp;T$1,'デイリーデータ (2)'!$A:$F,5,FALSE),"")</f>
        <v/>
      </c>
      <c r="U32" s="160" t="str">
        <f>IFERROR(VLOOKUP($B32&amp;U$1,'デイリーデータ (2)'!$A:$F,5,FALSE),"")</f>
        <v/>
      </c>
      <c r="V32" s="160" t="str">
        <f>IFERROR(VLOOKUP($B32&amp;V$1,'デイリーデータ (2)'!$A:$F,5,FALSE),"")</f>
        <v>○</v>
      </c>
      <c r="W32" s="160" t="str">
        <f>IFERROR(VLOOKUP($B32&amp;W$1,'デイリーデータ (2)'!$A:$F,5,FALSE),"")</f>
        <v>当</v>
      </c>
      <c r="X32" s="160" t="str">
        <f>IFERROR(VLOOKUP($B32&amp;X$1,'デイリーデータ (2)'!$A:$F,5,FALSE),"")</f>
        <v>明</v>
      </c>
      <c r="Y32" s="160" t="str">
        <f>IFERROR(VLOOKUP($B32&amp;Y$1,'デイリーデータ (2)'!$A:$F,5,FALSE),"")</f>
        <v>●</v>
      </c>
      <c r="Z32" s="160" t="str">
        <f>IFERROR(VLOOKUP($B32&amp;Z$1,'デイリーデータ (2)'!$A:$F,5,FALSE),"")</f>
        <v/>
      </c>
      <c r="AA32" s="160" t="str">
        <f>IFERROR(VLOOKUP($B32&amp;AA$1,'デイリーデータ (2)'!$A:$F,5,FALSE),"")</f>
        <v/>
      </c>
      <c r="AB32" s="160" t="str">
        <f>IFERROR(VLOOKUP($B32&amp;AB$1,'デイリーデータ (2)'!$A:$F,5,FALSE),"")</f>
        <v/>
      </c>
      <c r="AC32" s="160" t="str">
        <f>IFERROR(VLOOKUP($B32&amp;AC$1,'デイリーデータ (2)'!$A:$F,5,FALSE),"")</f>
        <v>／</v>
      </c>
      <c r="AD32" s="160" t="str">
        <f>IFERROR(VLOOKUP($B32&amp;AD$1,'デイリーデータ (2)'!$A:$F,5,FALSE),"")</f>
        <v>●</v>
      </c>
      <c r="AE32" s="160" t="str">
        <f>IFERROR(VLOOKUP($B32&amp;AE$1,'デイリーデータ (2)'!$A:$F,5,FALSE),"")</f>
        <v/>
      </c>
      <c r="AF32" s="160" t="str">
        <f>IFERROR(VLOOKUP($B32&amp;AF$1,'デイリーデータ (2)'!$A:$F,5,FALSE),"")</f>
        <v/>
      </c>
      <c r="AG32" s="160" t="str">
        <f>IFERROR(VLOOKUP($B32&amp;AG$1,'デイリーデータ (2)'!$A:$F,5,FALSE),"")</f>
        <v/>
      </c>
      <c r="AH32" t="s">
        <v>183</v>
      </c>
    </row>
    <row r="33" spans="1:34" ht="15" customHeight="1" x14ac:dyDescent="0.2">
      <c r="A33" s="223">
        <f>IFERROR(IF(A32+1&lt;=MAX('デイリーデータ (2)'!G:G),A32+1,""),"")</f>
        <v>31</v>
      </c>
      <c r="B33" s="233" t="str">
        <f>IFERROR(VLOOKUP(A33,スタッフ!A:C,2,FALSE),"")</f>
        <v>130415</v>
      </c>
      <c r="C33" s="162" t="str">
        <f>IFERROR(VLOOKUP(A33,スタッフ!A:C,3,FALSE),"")</f>
        <v>樫田 尚</v>
      </c>
      <c r="D33" s="238" t="str">
        <f>IFERROR(VLOOKUP($B33&amp;D$1,'デイリーデータ (2)'!$A:$F,5,FALSE),"")</f>
        <v/>
      </c>
      <c r="E33" s="160" t="str">
        <f>IFERROR(VLOOKUP($B33&amp;E$1,'デイリーデータ (2)'!$A:$F,5,FALSE),"")</f>
        <v/>
      </c>
      <c r="F33" s="160" t="str">
        <f>IFERROR(VLOOKUP($B33&amp;F$1,'デイリーデータ (2)'!$A:$F,5,FALSE),"")</f>
        <v/>
      </c>
      <c r="G33" s="160" t="str">
        <f>IFERROR(VLOOKUP($B33&amp;G$1,'デイリーデータ (2)'!$A:$F,5,FALSE),"")</f>
        <v/>
      </c>
      <c r="H33" s="160" t="str">
        <f>IFERROR(VLOOKUP($B33&amp;H$1,'デイリーデータ (2)'!$A:$F,5,FALSE),"")</f>
        <v>○</v>
      </c>
      <c r="I33" s="160" t="str">
        <f>IFERROR(VLOOKUP($B33&amp;I$1,'デイリーデータ (2)'!$A:$F,5,FALSE),"")</f>
        <v>●</v>
      </c>
      <c r="J33" s="160" t="str">
        <f>IFERROR(VLOOKUP($B33&amp;J$1,'デイリーデータ (2)'!$A:$F,5,FALSE),"")</f>
        <v/>
      </c>
      <c r="K33" s="160" t="str">
        <f>IFERROR(VLOOKUP($B33&amp;K$1,'デイリーデータ (2)'!$A:$F,5,FALSE),"")</f>
        <v/>
      </c>
      <c r="L33" s="160" t="str">
        <f>IFERROR(VLOOKUP($B33&amp;L$1,'デイリーデータ (2)'!$A:$F,5,FALSE),"")</f>
        <v/>
      </c>
      <c r="M33" s="160" t="str">
        <f>IFERROR(VLOOKUP($B33&amp;M$1,'デイリーデータ (2)'!$A:$F,5,FALSE),"")</f>
        <v/>
      </c>
      <c r="N33" s="160" t="str">
        <f>IFERROR(VLOOKUP($B33&amp;N$1,'デイリーデータ (2)'!$A:$F,5,FALSE),"")</f>
        <v>当</v>
      </c>
      <c r="O33" s="160" t="str">
        <f>IFERROR(VLOOKUP($B33&amp;O$1,'デイリーデータ (2)'!$A:$F,5,FALSE),"")</f>
        <v>明</v>
      </c>
      <c r="P33" s="160" t="str">
        <f>IFERROR(VLOOKUP($B33&amp;P$1,'デイリーデータ (2)'!$A:$F,5,FALSE),"")</f>
        <v>●</v>
      </c>
      <c r="Q33" s="160" t="str">
        <f>IFERROR(VLOOKUP($B33&amp;Q$1,'デイリーデータ (2)'!$A:$F,5,FALSE),"")</f>
        <v/>
      </c>
      <c r="R33" s="160" t="str">
        <f>IFERROR(VLOOKUP($B33&amp;R$1,'デイリーデータ (2)'!$A:$F,5,FALSE),"")</f>
        <v/>
      </c>
      <c r="S33" s="160" t="str">
        <f>IFERROR(VLOOKUP($B33&amp;S$1,'デイリーデータ (2)'!$A:$F,5,FALSE),"")</f>
        <v/>
      </c>
      <c r="T33" s="160" t="str">
        <f>IFERROR(VLOOKUP($B33&amp;T$1,'デイリーデータ (2)'!$A:$F,5,FALSE),"")</f>
        <v/>
      </c>
      <c r="U33" s="160" t="str">
        <f>IFERROR(VLOOKUP($B33&amp;U$1,'デイリーデータ (2)'!$A:$F,5,FALSE),"")</f>
        <v/>
      </c>
      <c r="V33" s="160" t="str">
        <f>IFERROR(VLOOKUP($B33&amp;V$1,'デイリーデータ (2)'!$A:$F,5,FALSE),"")</f>
        <v>○</v>
      </c>
      <c r="W33" s="160" t="str">
        <f>IFERROR(VLOOKUP($B33&amp;W$1,'デイリーデータ (2)'!$A:$F,5,FALSE),"")</f>
        <v/>
      </c>
      <c r="X33" s="160" t="str">
        <f>IFERROR(VLOOKUP($B33&amp;X$1,'デイリーデータ (2)'!$A:$F,5,FALSE),"")</f>
        <v/>
      </c>
      <c r="Y33" s="160" t="str">
        <f>IFERROR(VLOOKUP($B33&amp;Y$1,'デイリーデータ (2)'!$A:$F,5,FALSE),"")</f>
        <v/>
      </c>
      <c r="Z33" s="160" t="str">
        <f>IFERROR(VLOOKUP($B33&amp;Z$1,'デイリーデータ (2)'!$A:$F,5,FALSE),"")</f>
        <v/>
      </c>
      <c r="AA33" s="160" t="str">
        <f>IFERROR(VLOOKUP($B33&amp;AA$1,'デイリーデータ (2)'!$A:$F,5,FALSE),"")</f>
        <v/>
      </c>
      <c r="AB33" s="160" t="str">
        <f>IFERROR(VLOOKUP($B33&amp;AB$1,'デイリーデータ (2)'!$A:$F,5,FALSE),"")</f>
        <v/>
      </c>
      <c r="AC33" s="160" t="str">
        <f>IFERROR(VLOOKUP($B33&amp;AC$1,'デイリーデータ (2)'!$A:$F,5,FALSE),"")</f>
        <v>当</v>
      </c>
      <c r="AD33" s="160" t="str">
        <f>IFERROR(VLOOKUP($B33&amp;AD$1,'デイリーデータ (2)'!$A:$F,5,FALSE),"")</f>
        <v>明</v>
      </c>
      <c r="AE33" s="160" t="str">
        <f>IFERROR(VLOOKUP($B33&amp;AE$1,'デイリーデータ (2)'!$A:$F,5,FALSE),"")</f>
        <v>●</v>
      </c>
      <c r="AF33" s="160" t="str">
        <f>IFERROR(VLOOKUP($B33&amp;AF$1,'デイリーデータ (2)'!$A:$F,5,FALSE),"")</f>
        <v/>
      </c>
      <c r="AG33" s="160" t="str">
        <f>IFERROR(VLOOKUP($B33&amp;AG$1,'デイリーデータ (2)'!$A:$F,5,FALSE),"")</f>
        <v/>
      </c>
      <c r="AH33" t="s">
        <v>183</v>
      </c>
    </row>
    <row r="34" spans="1:34" ht="15" customHeight="1" x14ac:dyDescent="0.2">
      <c r="A34" s="223">
        <f>IFERROR(IF(A33+1&lt;=MAX('デイリーデータ (2)'!G:G),A33+1,""),"")</f>
        <v>32</v>
      </c>
      <c r="B34" s="233" t="str">
        <f>IFERROR(VLOOKUP(A34,スタッフ!A:C,2,FALSE),"")</f>
        <v>130427</v>
      </c>
      <c r="C34" s="162" t="str">
        <f>IFERROR(VLOOKUP(A34,スタッフ!A:C,3,FALSE),"")</f>
        <v>中村 公亮</v>
      </c>
      <c r="D34" s="238" t="str">
        <f>IFERROR(VLOOKUP($B34&amp;D$1,'デイリーデータ (2)'!$A:$F,5,FALSE),"")</f>
        <v/>
      </c>
      <c r="E34" s="160" t="str">
        <f>IFERROR(VLOOKUP($B34&amp;E$1,'デイリーデータ (2)'!$A:$F,5,FALSE),"")</f>
        <v/>
      </c>
      <c r="F34" s="160" t="str">
        <f>IFERROR(VLOOKUP($B34&amp;F$1,'デイリーデータ (2)'!$A:$F,5,FALSE),"")</f>
        <v/>
      </c>
      <c r="G34" s="160" t="str">
        <f>IFERROR(VLOOKUP($B34&amp;G$1,'デイリーデータ (2)'!$A:$F,5,FALSE),"")</f>
        <v/>
      </c>
      <c r="H34" s="160" t="str">
        <f>IFERROR(VLOOKUP($B34&amp;H$1,'デイリーデータ (2)'!$A:$F,5,FALSE),"")</f>
        <v>○</v>
      </c>
      <c r="I34" s="160" t="str">
        <f>IFERROR(VLOOKUP($B34&amp;I$1,'デイリーデータ (2)'!$A:$F,5,FALSE),"")</f>
        <v>●</v>
      </c>
      <c r="J34" s="160" t="str">
        <f>IFERROR(VLOOKUP($B34&amp;J$1,'デイリーデータ (2)'!$A:$F,5,FALSE),"")</f>
        <v/>
      </c>
      <c r="K34" s="160" t="str">
        <f>IFERROR(VLOOKUP($B34&amp;K$1,'デイリーデータ (2)'!$A:$F,5,FALSE),"")</f>
        <v/>
      </c>
      <c r="L34" s="160" t="str">
        <f>IFERROR(VLOOKUP($B34&amp;L$1,'デイリーデータ (2)'!$A:$F,5,FALSE),"")</f>
        <v/>
      </c>
      <c r="M34" s="160" t="str">
        <f>IFERROR(VLOOKUP($B34&amp;M$1,'デイリーデータ (2)'!$A:$F,5,FALSE),"")</f>
        <v/>
      </c>
      <c r="N34" s="160" t="str">
        <f>IFERROR(VLOOKUP($B34&amp;N$1,'デイリーデータ (2)'!$A:$F,5,FALSE),"")</f>
        <v/>
      </c>
      <c r="O34" s="160" t="str">
        <f>IFERROR(VLOOKUP($B34&amp;O$1,'デイリーデータ (2)'!$A:$F,5,FALSE),"")</f>
        <v>○</v>
      </c>
      <c r="P34" s="160" t="str">
        <f>IFERROR(VLOOKUP($B34&amp;P$1,'デイリーデータ (2)'!$A:$F,5,FALSE),"")</f>
        <v>●</v>
      </c>
      <c r="Q34" s="160" t="str">
        <f>IFERROR(VLOOKUP($B34&amp;Q$1,'デイリーデータ (2)'!$A:$F,5,FALSE),"")</f>
        <v/>
      </c>
      <c r="R34" s="160" t="str">
        <f>IFERROR(VLOOKUP($B34&amp;R$1,'デイリーデータ (2)'!$A:$F,5,FALSE),"")</f>
        <v/>
      </c>
      <c r="S34" s="160" t="str">
        <f>IFERROR(VLOOKUP($B34&amp;S$1,'デイリーデータ (2)'!$A:$F,5,FALSE),"")</f>
        <v/>
      </c>
      <c r="T34" s="160" t="str">
        <f>IFERROR(VLOOKUP($B34&amp;T$1,'デイリーデータ (2)'!$A:$F,5,FALSE),"")</f>
        <v/>
      </c>
      <c r="U34" s="160" t="str">
        <f>IFERROR(VLOOKUP($B34&amp;U$1,'デイリーデータ (2)'!$A:$F,5,FALSE),"")</f>
        <v/>
      </c>
      <c r="V34" s="160" t="str">
        <f>IFERROR(VLOOKUP($B34&amp;V$1,'デイリーデータ (2)'!$A:$F,5,FALSE),"")</f>
        <v>○</v>
      </c>
      <c r="W34" s="160" t="str">
        <f>IFERROR(VLOOKUP($B34&amp;W$1,'デイリーデータ (2)'!$A:$F,5,FALSE),"")</f>
        <v>●</v>
      </c>
      <c r="X34" s="160" t="str">
        <f>IFERROR(VLOOKUP($B34&amp;X$1,'デイリーデータ (2)'!$A:$F,5,FALSE),"")</f>
        <v/>
      </c>
      <c r="Y34" s="160" t="str">
        <f>IFERROR(VLOOKUP($B34&amp;Y$1,'デイリーデータ (2)'!$A:$F,5,FALSE),"")</f>
        <v/>
      </c>
      <c r="Z34" s="160" t="str">
        <f>IFERROR(VLOOKUP($B34&amp;Z$1,'デイリーデータ (2)'!$A:$F,5,FALSE),"")</f>
        <v/>
      </c>
      <c r="AA34" s="160" t="str">
        <f>IFERROR(VLOOKUP($B34&amp;AA$1,'デイリーデータ (2)'!$A:$F,5,FALSE),"")</f>
        <v/>
      </c>
      <c r="AB34" s="160" t="str">
        <f>IFERROR(VLOOKUP($B34&amp;AB$1,'デイリーデータ (2)'!$A:$F,5,FALSE),"")</f>
        <v/>
      </c>
      <c r="AC34" s="160" t="str">
        <f>IFERROR(VLOOKUP($B34&amp;AC$1,'デイリーデータ (2)'!$A:$F,5,FALSE),"")</f>
        <v>○</v>
      </c>
      <c r="AD34" s="160" t="str">
        <f>IFERROR(VLOOKUP($B34&amp;AD$1,'デイリーデータ (2)'!$A:$F,5,FALSE),"")</f>
        <v>●</v>
      </c>
      <c r="AE34" s="160" t="str">
        <f>IFERROR(VLOOKUP($B34&amp;AE$1,'デイリーデータ (2)'!$A:$F,5,FALSE),"")</f>
        <v/>
      </c>
      <c r="AF34" s="160" t="str">
        <f>IFERROR(VLOOKUP($B34&amp;AF$1,'デイリーデータ (2)'!$A:$F,5,FALSE),"")</f>
        <v/>
      </c>
      <c r="AG34" s="160" t="str">
        <f>IFERROR(VLOOKUP($B34&amp;AG$1,'デイリーデータ (2)'!$A:$F,5,FALSE),"")</f>
        <v/>
      </c>
      <c r="AH34" t="s">
        <v>183</v>
      </c>
    </row>
    <row r="35" spans="1:34" ht="15" customHeight="1" x14ac:dyDescent="0.2">
      <c r="A35" s="223">
        <f>IFERROR(IF(A34+1&lt;=MAX('デイリーデータ (2)'!G:G),A34+1,""),"")</f>
        <v>33</v>
      </c>
      <c r="B35" s="233" t="str">
        <f>IFERROR(VLOOKUP(A35,スタッフ!A:C,2,FALSE),"")</f>
        <v>130439</v>
      </c>
      <c r="C35" s="162" t="str">
        <f>IFERROR(VLOOKUP(A35,スタッフ!A:C,3,FALSE),"")</f>
        <v>福知 千佳</v>
      </c>
      <c r="D35" s="238" t="str">
        <f>IFERROR(VLOOKUP($B35&amp;D$1,'デイリーデータ (2)'!$A:$F,5,FALSE),"")</f>
        <v/>
      </c>
      <c r="E35" s="160" t="str">
        <f>IFERROR(VLOOKUP($B35&amp;E$1,'デイリーデータ (2)'!$A:$F,5,FALSE),"")</f>
        <v/>
      </c>
      <c r="F35" s="160" t="str">
        <f>IFERROR(VLOOKUP($B35&amp;F$1,'デイリーデータ (2)'!$A:$F,5,FALSE),"")</f>
        <v/>
      </c>
      <c r="G35" s="160" t="str">
        <f>IFERROR(VLOOKUP($B35&amp;G$1,'デイリーデータ (2)'!$A:$F,5,FALSE),"")</f>
        <v/>
      </c>
      <c r="H35" s="160" t="str">
        <f>IFERROR(VLOOKUP($B35&amp;H$1,'デイリーデータ (2)'!$A:$F,5,FALSE),"")</f>
        <v>○</v>
      </c>
      <c r="I35" s="160" t="str">
        <f>IFERROR(VLOOKUP($B35&amp;I$1,'デイリーデータ (2)'!$A:$F,5,FALSE),"")</f>
        <v>当</v>
      </c>
      <c r="J35" s="160" t="str">
        <f>IFERROR(VLOOKUP($B35&amp;J$1,'デイリーデータ (2)'!$A:$F,5,FALSE),"")</f>
        <v>明</v>
      </c>
      <c r="K35" s="160" t="str">
        <f>IFERROR(VLOOKUP($B35&amp;K$1,'デイリーデータ (2)'!$A:$F,5,FALSE),"")</f>
        <v>●</v>
      </c>
      <c r="L35" s="160" t="str">
        <f>IFERROR(VLOOKUP($B35&amp;L$1,'デイリーデータ (2)'!$A:$F,5,FALSE),"")</f>
        <v/>
      </c>
      <c r="M35" s="160" t="str">
        <f>IFERROR(VLOOKUP($B35&amp;M$1,'デイリーデータ (2)'!$A:$F,5,FALSE),"")</f>
        <v/>
      </c>
      <c r="N35" s="160" t="str">
        <f>IFERROR(VLOOKUP($B35&amp;N$1,'デイリーデータ (2)'!$A:$F,5,FALSE),"")</f>
        <v/>
      </c>
      <c r="O35" s="160" t="str">
        <f>IFERROR(VLOOKUP($B35&amp;O$1,'デイリーデータ (2)'!$A:$F,5,FALSE),"")</f>
        <v>／</v>
      </c>
      <c r="P35" s="160" t="str">
        <f>IFERROR(VLOOKUP($B35&amp;P$1,'デイリーデータ (2)'!$A:$F,5,FALSE),"")</f>
        <v>●</v>
      </c>
      <c r="Q35" s="160" t="str">
        <f>IFERROR(VLOOKUP($B35&amp;Q$1,'デイリーデータ (2)'!$A:$F,5,FALSE),"")</f>
        <v/>
      </c>
      <c r="R35" s="160" t="str">
        <f>IFERROR(VLOOKUP($B35&amp;R$1,'デイリーデータ (2)'!$A:$F,5,FALSE),"")</f>
        <v/>
      </c>
      <c r="S35" s="160" t="str">
        <f>IFERROR(VLOOKUP($B35&amp;S$1,'デイリーデータ (2)'!$A:$F,5,FALSE),"")</f>
        <v/>
      </c>
      <c r="T35" s="160" t="str">
        <f>IFERROR(VLOOKUP($B35&amp;T$1,'デイリーデータ (2)'!$A:$F,5,FALSE),"")</f>
        <v/>
      </c>
      <c r="U35" s="160" t="str">
        <f>IFERROR(VLOOKUP($B35&amp;U$1,'デイリーデータ (2)'!$A:$F,5,FALSE),"")</f>
        <v/>
      </c>
      <c r="V35" s="160" t="str">
        <f>IFERROR(VLOOKUP($B35&amp;V$1,'デイリーデータ (2)'!$A:$F,5,FALSE),"")</f>
        <v>○</v>
      </c>
      <c r="W35" s="160" t="str">
        <f>IFERROR(VLOOKUP($B35&amp;W$1,'デイリーデータ (2)'!$A:$F,5,FALSE),"")</f>
        <v>●</v>
      </c>
      <c r="X35" s="160" t="str">
        <f>IFERROR(VLOOKUP($B35&amp;X$1,'デイリーデータ (2)'!$A:$F,5,FALSE),"")</f>
        <v/>
      </c>
      <c r="Y35" s="160" t="str">
        <f>IFERROR(VLOOKUP($B35&amp;Y$1,'デイリーデータ (2)'!$A:$F,5,FALSE),"")</f>
        <v/>
      </c>
      <c r="Z35" s="160" t="str">
        <f>IFERROR(VLOOKUP($B35&amp;Z$1,'デイリーデータ (2)'!$A:$F,5,FALSE),"")</f>
        <v/>
      </c>
      <c r="AA35" s="160" t="str">
        <f>IFERROR(VLOOKUP($B35&amp;AA$1,'デイリーデータ (2)'!$A:$F,5,FALSE),"")</f>
        <v/>
      </c>
      <c r="AB35" s="160" t="str">
        <f>IFERROR(VLOOKUP($B35&amp;AB$1,'デイリーデータ (2)'!$A:$F,5,FALSE),"")</f>
        <v>当</v>
      </c>
      <c r="AC35" s="160" t="str">
        <f>IFERROR(VLOOKUP($B35&amp;AC$1,'デイリーデータ (2)'!$A:$F,5,FALSE),"")</f>
        <v>明</v>
      </c>
      <c r="AD35" s="160" t="str">
        <f>IFERROR(VLOOKUP($B35&amp;AD$1,'デイリーデータ (2)'!$A:$F,5,FALSE),"")</f>
        <v>●</v>
      </c>
      <c r="AE35" s="160" t="str">
        <f>IFERROR(VLOOKUP($B35&amp;AE$1,'デイリーデータ (2)'!$A:$F,5,FALSE),"")</f>
        <v/>
      </c>
      <c r="AF35" s="160" t="str">
        <f>IFERROR(VLOOKUP($B35&amp;AF$1,'デイリーデータ (2)'!$A:$F,5,FALSE),"")</f>
        <v/>
      </c>
      <c r="AG35" s="160" t="str">
        <f>IFERROR(VLOOKUP($B35&amp;AG$1,'デイリーデータ (2)'!$A:$F,5,FALSE),"")</f>
        <v/>
      </c>
      <c r="AH35" t="s">
        <v>183</v>
      </c>
    </row>
    <row r="36" spans="1:34" ht="15" customHeight="1" x14ac:dyDescent="0.2">
      <c r="A36" s="223">
        <f>IFERROR(IF(A35+1&lt;=MAX('デイリーデータ (2)'!G:G),A35+1,""),"")</f>
        <v>34</v>
      </c>
      <c r="B36" s="233" t="str">
        <f>IFERROR(VLOOKUP(A36,スタッフ!A:C,2,FALSE),"")</f>
        <v>130441</v>
      </c>
      <c r="C36" s="162" t="str">
        <f>IFERROR(VLOOKUP(A36,スタッフ!A:C,3,FALSE),"")</f>
        <v>袋 隼哉</v>
      </c>
      <c r="D36" s="238" t="str">
        <f>IFERROR(VLOOKUP($B36&amp;D$1,'デイリーデータ (2)'!$A:$F,5,FALSE),"")</f>
        <v/>
      </c>
      <c r="E36" s="160" t="str">
        <f>IFERROR(VLOOKUP($B36&amp;E$1,'デイリーデータ (2)'!$A:$F,5,FALSE),"")</f>
        <v/>
      </c>
      <c r="F36" s="160" t="str">
        <f>IFERROR(VLOOKUP($B36&amp;F$1,'デイリーデータ (2)'!$A:$F,5,FALSE),"")</f>
        <v/>
      </c>
      <c r="G36" s="160" t="str">
        <f>IFERROR(VLOOKUP($B36&amp;G$1,'デイリーデータ (2)'!$A:$F,5,FALSE),"")</f>
        <v>当</v>
      </c>
      <c r="H36" s="160" t="str">
        <f>IFERROR(VLOOKUP($B36&amp;H$1,'デイリーデータ (2)'!$A:$F,5,FALSE),"")</f>
        <v>明</v>
      </c>
      <c r="I36" s="160" t="str">
        <f>IFERROR(VLOOKUP($B36&amp;I$1,'デイリーデータ (2)'!$A:$F,5,FALSE),"")</f>
        <v>●</v>
      </c>
      <c r="J36" s="160" t="str">
        <f>IFERROR(VLOOKUP($B36&amp;J$1,'デイリーデータ (2)'!$A:$F,5,FALSE),"")</f>
        <v/>
      </c>
      <c r="K36" s="160" t="str">
        <f>IFERROR(VLOOKUP($B36&amp;K$1,'デイリーデータ (2)'!$A:$F,5,FALSE),"")</f>
        <v/>
      </c>
      <c r="L36" s="160" t="str">
        <f>IFERROR(VLOOKUP($B36&amp;L$1,'デイリーデータ (2)'!$A:$F,5,FALSE),"")</f>
        <v/>
      </c>
      <c r="M36" s="160" t="str">
        <f>IFERROR(VLOOKUP($B36&amp;M$1,'デイリーデータ (2)'!$A:$F,5,FALSE),"")</f>
        <v/>
      </c>
      <c r="N36" s="160" t="str">
        <f>IFERROR(VLOOKUP($B36&amp;N$1,'デイリーデータ (2)'!$A:$F,5,FALSE),"")</f>
        <v/>
      </c>
      <c r="O36" s="160" t="str">
        <f>IFERROR(VLOOKUP($B36&amp;O$1,'デイリーデータ (2)'!$A:$F,5,FALSE),"")</f>
        <v>○</v>
      </c>
      <c r="P36" s="160" t="str">
        <f>IFERROR(VLOOKUP($B36&amp;P$1,'デイリーデータ (2)'!$A:$F,5,FALSE),"")</f>
        <v>●</v>
      </c>
      <c r="Q36" s="160" t="str">
        <f>IFERROR(VLOOKUP($B36&amp;Q$1,'デイリーデータ (2)'!$A:$F,5,FALSE),"")</f>
        <v/>
      </c>
      <c r="R36" s="160" t="str">
        <f>IFERROR(VLOOKUP($B36&amp;R$1,'デイリーデータ (2)'!$A:$F,5,FALSE),"")</f>
        <v/>
      </c>
      <c r="S36" s="160" t="str">
        <f>IFERROR(VLOOKUP($B36&amp;S$1,'デイリーデータ (2)'!$A:$F,5,FALSE),"")</f>
        <v/>
      </c>
      <c r="T36" s="160" t="str">
        <f>IFERROR(VLOOKUP($B36&amp;T$1,'デイリーデータ (2)'!$A:$F,5,FALSE),"")</f>
        <v>当</v>
      </c>
      <c r="U36" s="160" t="str">
        <f>IFERROR(VLOOKUP($B36&amp;U$1,'デイリーデータ (2)'!$A:$F,5,FALSE),"")</f>
        <v>明</v>
      </c>
      <c r="V36" s="160" t="str">
        <f>IFERROR(VLOOKUP($B36&amp;V$1,'デイリーデータ (2)'!$A:$F,5,FALSE),"")</f>
        <v>／</v>
      </c>
      <c r="W36" s="160" t="str">
        <f>IFERROR(VLOOKUP($B36&amp;W$1,'デイリーデータ (2)'!$A:$F,5,FALSE),"")</f>
        <v>●</v>
      </c>
      <c r="X36" s="160" t="str">
        <f>IFERROR(VLOOKUP($B36&amp;X$1,'デイリーデータ (2)'!$A:$F,5,FALSE),"")</f>
        <v/>
      </c>
      <c r="Y36" s="160" t="str">
        <f>IFERROR(VLOOKUP($B36&amp;Y$1,'デイリーデータ (2)'!$A:$F,5,FALSE),"")</f>
        <v>当</v>
      </c>
      <c r="Z36" s="160" t="str">
        <f>IFERROR(VLOOKUP($B36&amp;Z$1,'デイリーデータ (2)'!$A:$F,5,FALSE),"")</f>
        <v>明</v>
      </c>
      <c r="AA36" s="160" t="str">
        <f>IFERROR(VLOOKUP($B36&amp;AA$1,'デイリーデータ (2)'!$A:$F,5,FALSE),"")</f>
        <v/>
      </c>
      <c r="AB36" s="160" t="str">
        <f>IFERROR(VLOOKUP($B36&amp;AB$1,'デイリーデータ (2)'!$A:$F,5,FALSE),"")</f>
        <v/>
      </c>
      <c r="AC36" s="160" t="str">
        <f>IFERROR(VLOOKUP($B36&amp;AC$1,'デイリーデータ (2)'!$A:$F,5,FALSE),"")</f>
        <v>○</v>
      </c>
      <c r="AD36" s="160" t="str">
        <f>IFERROR(VLOOKUP($B36&amp;AD$1,'デイリーデータ (2)'!$A:$F,5,FALSE),"")</f>
        <v>●</v>
      </c>
      <c r="AE36" s="160" t="str">
        <f>IFERROR(VLOOKUP($B36&amp;AE$1,'デイリーデータ (2)'!$A:$F,5,FALSE),"")</f>
        <v/>
      </c>
      <c r="AF36" s="160" t="str">
        <f>IFERROR(VLOOKUP($B36&amp;AF$1,'デイリーデータ (2)'!$A:$F,5,FALSE),"")</f>
        <v/>
      </c>
      <c r="AG36" s="160" t="str">
        <f>IFERROR(VLOOKUP($B36&amp;AG$1,'デイリーデータ (2)'!$A:$F,5,FALSE),"")</f>
        <v/>
      </c>
      <c r="AH36" t="s">
        <v>183</v>
      </c>
    </row>
    <row r="37" spans="1:34" ht="15" customHeight="1" x14ac:dyDescent="0.2">
      <c r="A37" s="223">
        <f>IFERROR(IF(A36+1&lt;=MAX('デイリーデータ (2)'!G:G),A36+1,""),"")</f>
        <v>35</v>
      </c>
      <c r="B37" s="233" t="str">
        <f>IFERROR(VLOOKUP(A37,スタッフ!A:C,2,FALSE),"")</f>
        <v>130831</v>
      </c>
      <c r="C37" s="162" t="str">
        <f>IFERROR(VLOOKUP(A37,スタッフ!A:C,3,FALSE),"")</f>
        <v>雨池 凌也</v>
      </c>
      <c r="D37" s="238" t="str">
        <f>IFERROR(VLOOKUP($B37&amp;D$1,'デイリーデータ (2)'!$A:$F,5,FALSE),"")</f>
        <v/>
      </c>
      <c r="E37" s="160" t="str">
        <f>IFERROR(VLOOKUP($B37&amp;E$1,'デイリーデータ (2)'!$A:$F,5,FALSE),"")</f>
        <v/>
      </c>
      <c r="F37" s="160" t="str">
        <f>IFERROR(VLOOKUP($B37&amp;F$1,'デイリーデータ (2)'!$A:$F,5,FALSE),"")</f>
        <v/>
      </c>
      <c r="G37" s="160" t="str">
        <f>IFERROR(VLOOKUP($B37&amp;G$1,'デイリーデータ (2)'!$A:$F,5,FALSE),"")</f>
        <v/>
      </c>
      <c r="H37" s="160" t="str">
        <f>IFERROR(VLOOKUP($B37&amp;H$1,'デイリーデータ (2)'!$A:$F,5,FALSE),"")</f>
        <v>○</v>
      </c>
      <c r="I37" s="160" t="str">
        <f>IFERROR(VLOOKUP($B37&amp;I$1,'デイリーデータ (2)'!$A:$F,5,FALSE),"")</f>
        <v>●</v>
      </c>
      <c r="J37" s="160" t="str">
        <f>IFERROR(VLOOKUP($B37&amp;J$1,'デイリーデータ (2)'!$A:$F,5,FALSE),"")</f>
        <v/>
      </c>
      <c r="K37" s="160" t="str">
        <f>IFERROR(VLOOKUP($B37&amp;K$1,'デイリーデータ (2)'!$A:$F,5,FALSE),"")</f>
        <v>当</v>
      </c>
      <c r="L37" s="160" t="str">
        <f>IFERROR(VLOOKUP($B37&amp;L$1,'デイリーデータ (2)'!$A:$F,5,FALSE),"")</f>
        <v>明</v>
      </c>
      <c r="M37" s="160" t="str">
        <f>IFERROR(VLOOKUP($B37&amp;M$1,'デイリーデータ (2)'!$A:$F,5,FALSE),"")</f>
        <v/>
      </c>
      <c r="N37" s="160" t="str">
        <f>IFERROR(VLOOKUP($B37&amp;N$1,'デイリーデータ (2)'!$A:$F,5,FALSE),"")</f>
        <v/>
      </c>
      <c r="O37" s="160" t="str">
        <f>IFERROR(VLOOKUP($B37&amp;O$1,'デイリーデータ (2)'!$A:$F,5,FALSE),"")</f>
        <v>／</v>
      </c>
      <c r="P37" s="160" t="str">
        <f>IFERROR(VLOOKUP($B37&amp;P$1,'デイリーデータ (2)'!$A:$F,5,FALSE),"")</f>
        <v>●</v>
      </c>
      <c r="Q37" s="160" t="str">
        <f>IFERROR(VLOOKUP($B37&amp;Q$1,'デイリーデータ (2)'!$A:$F,5,FALSE),"")</f>
        <v/>
      </c>
      <c r="R37" s="160" t="str">
        <f>IFERROR(VLOOKUP($B37&amp;R$1,'デイリーデータ (2)'!$A:$F,5,FALSE),"")</f>
        <v/>
      </c>
      <c r="S37" s="160" t="str">
        <f>IFERROR(VLOOKUP($B37&amp;S$1,'デイリーデータ (2)'!$A:$F,5,FALSE),"")</f>
        <v/>
      </c>
      <c r="T37" s="160" t="str">
        <f>IFERROR(VLOOKUP($B37&amp;T$1,'デイリーデータ (2)'!$A:$F,5,FALSE),"")</f>
        <v/>
      </c>
      <c r="U37" s="160" t="str">
        <f>IFERROR(VLOOKUP($B37&amp;U$1,'デイリーデータ (2)'!$A:$F,5,FALSE),"")</f>
        <v/>
      </c>
      <c r="V37" s="160" t="str">
        <f>IFERROR(VLOOKUP($B37&amp;V$1,'デイリーデータ (2)'!$A:$F,5,FALSE),"")</f>
        <v>○</v>
      </c>
      <c r="W37" s="160" t="str">
        <f>IFERROR(VLOOKUP($B37&amp;W$1,'デイリーデータ (2)'!$A:$F,5,FALSE),"")</f>
        <v>当</v>
      </c>
      <c r="X37" s="160" t="str">
        <f>IFERROR(VLOOKUP($B37&amp;X$1,'デイリーデータ (2)'!$A:$F,5,FALSE),"")</f>
        <v>明</v>
      </c>
      <c r="Y37" s="160" t="str">
        <f>IFERROR(VLOOKUP($B37&amp;Y$1,'デイリーデータ (2)'!$A:$F,5,FALSE),"")</f>
        <v>●</v>
      </c>
      <c r="Z37" s="160" t="str">
        <f>IFERROR(VLOOKUP($B37&amp;Z$1,'デイリーデータ (2)'!$A:$F,5,FALSE),"")</f>
        <v/>
      </c>
      <c r="AA37" s="160" t="str">
        <f>IFERROR(VLOOKUP($B37&amp;AA$1,'デイリーデータ (2)'!$A:$F,5,FALSE),"")</f>
        <v/>
      </c>
      <c r="AB37" s="160" t="str">
        <f>IFERROR(VLOOKUP($B37&amp;AB$1,'デイリーデータ (2)'!$A:$F,5,FALSE),"")</f>
        <v/>
      </c>
      <c r="AC37" s="160" t="str">
        <f>IFERROR(VLOOKUP($B37&amp;AC$1,'デイリーデータ (2)'!$A:$F,5,FALSE),"")</f>
        <v>当</v>
      </c>
      <c r="AD37" s="160" t="str">
        <f>IFERROR(VLOOKUP($B37&amp;AD$1,'デイリーデータ (2)'!$A:$F,5,FALSE),"")</f>
        <v>明</v>
      </c>
      <c r="AE37" s="160" t="str">
        <f>IFERROR(VLOOKUP($B37&amp;AE$1,'デイリーデータ (2)'!$A:$F,5,FALSE),"")</f>
        <v>●</v>
      </c>
      <c r="AF37" s="160" t="str">
        <f>IFERROR(VLOOKUP($B37&amp;AF$1,'デイリーデータ (2)'!$A:$F,5,FALSE),"")</f>
        <v/>
      </c>
      <c r="AG37" s="160" t="str">
        <f>IFERROR(VLOOKUP($B37&amp;AG$1,'デイリーデータ (2)'!$A:$F,5,FALSE),"")</f>
        <v/>
      </c>
      <c r="AH37" t="s">
        <v>183</v>
      </c>
    </row>
    <row r="38" spans="1:34" ht="15" customHeight="1" x14ac:dyDescent="0.2">
      <c r="A38" s="223">
        <f>IFERROR(IF(A37+1&lt;=MAX('デイリーデータ (2)'!G:G),A37+1,""),"")</f>
        <v>36</v>
      </c>
      <c r="B38" s="233" t="str">
        <f>IFERROR(VLOOKUP(A38,スタッフ!A:C,2,FALSE),"")</f>
        <v>131603</v>
      </c>
      <c r="C38" s="162" t="str">
        <f>IFERROR(VLOOKUP(A38,スタッフ!A:C,3,FALSE),"")</f>
        <v>中川 大誠</v>
      </c>
      <c r="D38" s="238" t="str">
        <f>IFERROR(VLOOKUP($B38&amp;D$1,'デイリーデータ (2)'!$A:$F,5,FALSE),"")</f>
        <v/>
      </c>
      <c r="E38" s="160" t="str">
        <f>IFERROR(VLOOKUP($B38&amp;E$1,'デイリーデータ (2)'!$A:$F,5,FALSE),"")</f>
        <v/>
      </c>
      <c r="F38" s="160" t="str">
        <f>IFERROR(VLOOKUP($B38&amp;F$1,'デイリーデータ (2)'!$A:$F,5,FALSE),"")</f>
        <v/>
      </c>
      <c r="G38" s="160" t="str">
        <f>IFERROR(VLOOKUP($B38&amp;G$1,'デイリーデータ (2)'!$A:$F,5,FALSE),"")</f>
        <v/>
      </c>
      <c r="H38" s="160" t="str">
        <f>IFERROR(VLOOKUP($B38&amp;H$1,'デイリーデータ (2)'!$A:$F,5,FALSE),"")</f>
        <v>○</v>
      </c>
      <c r="I38" s="160" t="str">
        <f>IFERROR(VLOOKUP($B38&amp;I$1,'デイリーデータ (2)'!$A:$F,5,FALSE),"")</f>
        <v>●</v>
      </c>
      <c r="J38" s="160" t="str">
        <f>IFERROR(VLOOKUP($B38&amp;J$1,'デイリーデータ (2)'!$A:$F,5,FALSE),"")</f>
        <v/>
      </c>
      <c r="K38" s="160" t="str">
        <f>IFERROR(VLOOKUP($B38&amp;K$1,'デイリーデータ (2)'!$A:$F,5,FALSE),"")</f>
        <v/>
      </c>
      <c r="L38" s="160" t="str">
        <f>IFERROR(VLOOKUP($B38&amp;L$1,'デイリーデータ (2)'!$A:$F,5,FALSE),"")</f>
        <v/>
      </c>
      <c r="M38" s="160" t="str">
        <f>IFERROR(VLOOKUP($B38&amp;M$1,'デイリーデータ (2)'!$A:$F,5,FALSE),"")</f>
        <v/>
      </c>
      <c r="N38" s="160" t="str">
        <f>IFERROR(VLOOKUP($B38&amp;N$1,'デイリーデータ (2)'!$A:$F,5,FALSE),"")</f>
        <v/>
      </c>
      <c r="O38" s="160" t="str">
        <f>IFERROR(VLOOKUP($B38&amp;O$1,'デイリーデータ (2)'!$A:$F,5,FALSE),"")</f>
        <v>○</v>
      </c>
      <c r="P38" s="160" t="str">
        <f>IFERROR(VLOOKUP($B38&amp;P$1,'デイリーデータ (2)'!$A:$F,5,FALSE),"")</f>
        <v>●</v>
      </c>
      <c r="Q38" s="160" t="str">
        <f>IFERROR(VLOOKUP($B38&amp;Q$1,'デイリーデータ (2)'!$A:$F,5,FALSE),"")</f>
        <v/>
      </c>
      <c r="R38" s="160" t="str">
        <f>IFERROR(VLOOKUP($B38&amp;R$1,'デイリーデータ (2)'!$A:$F,5,FALSE),"")</f>
        <v/>
      </c>
      <c r="S38" s="160" t="str">
        <f>IFERROR(VLOOKUP($B38&amp;S$1,'デイリーデータ (2)'!$A:$F,5,FALSE),"")</f>
        <v/>
      </c>
      <c r="T38" s="160" t="str">
        <f>IFERROR(VLOOKUP($B38&amp;T$1,'デイリーデータ (2)'!$A:$F,5,FALSE),"")</f>
        <v/>
      </c>
      <c r="U38" s="160" t="str">
        <f>IFERROR(VLOOKUP($B38&amp;U$1,'デイリーデータ (2)'!$A:$F,5,FALSE),"")</f>
        <v/>
      </c>
      <c r="V38" s="160" t="str">
        <f>IFERROR(VLOOKUP($B38&amp;V$1,'デイリーデータ (2)'!$A:$F,5,FALSE),"")</f>
        <v>○</v>
      </c>
      <c r="W38" s="160" t="str">
        <f>IFERROR(VLOOKUP($B38&amp;W$1,'デイリーデータ (2)'!$A:$F,5,FALSE),"")</f>
        <v>●</v>
      </c>
      <c r="X38" s="160" t="str">
        <f>IFERROR(VLOOKUP($B38&amp;X$1,'デイリーデータ (2)'!$A:$F,5,FALSE),"")</f>
        <v/>
      </c>
      <c r="Y38" s="160" t="str">
        <f>IFERROR(VLOOKUP($B38&amp;Y$1,'デイリーデータ (2)'!$A:$F,5,FALSE),"")</f>
        <v/>
      </c>
      <c r="Z38" s="160" t="str">
        <f>IFERROR(VLOOKUP($B38&amp;Z$1,'デイリーデータ (2)'!$A:$F,5,FALSE),"")</f>
        <v/>
      </c>
      <c r="AA38" s="160" t="str">
        <f>IFERROR(VLOOKUP($B38&amp;AA$1,'デイリーデータ (2)'!$A:$F,5,FALSE),"")</f>
        <v/>
      </c>
      <c r="AB38" s="160" t="str">
        <f>IFERROR(VLOOKUP($B38&amp;AB$1,'デイリーデータ (2)'!$A:$F,5,FALSE),"")</f>
        <v/>
      </c>
      <c r="AC38" s="160" t="str">
        <f>IFERROR(VLOOKUP($B38&amp;AC$1,'デイリーデータ (2)'!$A:$F,5,FALSE),"")</f>
        <v>○</v>
      </c>
      <c r="AD38" s="160" t="str">
        <f>IFERROR(VLOOKUP($B38&amp;AD$1,'デイリーデータ (2)'!$A:$F,5,FALSE),"")</f>
        <v>●</v>
      </c>
      <c r="AE38" s="160" t="str">
        <f>IFERROR(VLOOKUP($B38&amp;AE$1,'デイリーデータ (2)'!$A:$F,5,FALSE),"")</f>
        <v/>
      </c>
      <c r="AF38" s="160" t="str">
        <f>IFERROR(VLOOKUP($B38&amp;AF$1,'デイリーデータ (2)'!$A:$F,5,FALSE),"")</f>
        <v/>
      </c>
      <c r="AG38" s="160" t="str">
        <f>IFERROR(VLOOKUP($B38&amp;AG$1,'デイリーデータ (2)'!$A:$F,5,FALSE),"")</f>
        <v/>
      </c>
    </row>
    <row r="39" spans="1:34" ht="15" customHeight="1" x14ac:dyDescent="0.2">
      <c r="A39" s="223">
        <f>IFERROR(IF(A38+1&lt;=MAX('デイリーデータ (2)'!G:G),A38+1,""),"")</f>
        <v>37</v>
      </c>
      <c r="B39" s="233" t="str">
        <f>IFERROR(VLOOKUP(A39,スタッフ!A:C,2,FALSE),"")</f>
        <v>138041</v>
      </c>
      <c r="C39" s="162" t="str">
        <f>IFERROR(VLOOKUP(A39,スタッフ!A:C,3,FALSE),"")</f>
        <v>清水 正生</v>
      </c>
      <c r="D39" s="349" t="s">
        <v>189</v>
      </c>
      <c r="E39" s="160" t="str">
        <f>IFERROR(VLOOKUP($B39&amp;E$1,'デイリーデータ (2)'!$A:$F,5,FALSE),"")</f>
        <v/>
      </c>
      <c r="F39" s="160" t="str">
        <f>IFERROR(VLOOKUP($B39&amp;F$1,'デイリーデータ (2)'!$A:$F,5,FALSE),"")</f>
        <v/>
      </c>
      <c r="G39" s="160" t="str">
        <f>IFERROR(VLOOKUP($B39&amp;G$1,'デイリーデータ (2)'!$A:$F,5,FALSE),"")</f>
        <v>当</v>
      </c>
      <c r="H39" s="160" t="str">
        <f>IFERROR(VLOOKUP($B39&amp;H$1,'デイリーデータ (2)'!$A:$F,5,FALSE),"")</f>
        <v>明</v>
      </c>
      <c r="I39" s="160" t="str">
        <f>IFERROR(VLOOKUP($B39&amp;I$1,'デイリーデータ (2)'!$A:$F,5,FALSE),"")</f>
        <v>●</v>
      </c>
      <c r="J39" s="160" t="str">
        <f>IFERROR(VLOOKUP($B39&amp;J$1,'デイリーデータ (2)'!$A:$F,5,FALSE),"")</f>
        <v/>
      </c>
      <c r="K39" s="160" t="str">
        <f>IFERROR(VLOOKUP($B39&amp;K$1,'デイリーデータ (2)'!$A:$F,5,FALSE),"")</f>
        <v/>
      </c>
      <c r="L39" s="160" t="str">
        <f>IFERROR(VLOOKUP($B39&amp;L$1,'デイリーデータ (2)'!$A:$F,5,FALSE),"")</f>
        <v/>
      </c>
      <c r="M39" s="160" t="str">
        <f>IFERROR(VLOOKUP($B39&amp;M$1,'デイリーデータ (2)'!$A:$F,5,FALSE),"")</f>
        <v/>
      </c>
      <c r="N39" s="160" t="str">
        <f>IFERROR(VLOOKUP($B39&amp;N$1,'デイリーデータ (2)'!$A:$F,5,FALSE),"")</f>
        <v/>
      </c>
      <c r="O39" s="160" t="str">
        <f>IFERROR(VLOOKUP($B39&amp;O$1,'デイリーデータ (2)'!$A:$F,5,FALSE),"")</f>
        <v>○</v>
      </c>
      <c r="P39" s="160" t="str">
        <f>IFERROR(VLOOKUP($B39&amp;P$1,'デイリーデータ (2)'!$A:$F,5,FALSE),"")</f>
        <v>●</v>
      </c>
      <c r="Q39" s="160" t="str">
        <f>IFERROR(VLOOKUP($B39&amp;Q$1,'デイリーデータ (2)'!$A:$F,5,FALSE),"")</f>
        <v/>
      </c>
      <c r="R39" s="160" t="str">
        <f>IFERROR(VLOOKUP($B39&amp;R$1,'デイリーデータ (2)'!$A:$F,5,FALSE),"")</f>
        <v/>
      </c>
      <c r="S39" s="160" t="str">
        <f>IFERROR(VLOOKUP($B39&amp;S$1,'デイリーデータ (2)'!$A:$F,5,FALSE),"")</f>
        <v/>
      </c>
      <c r="T39" s="160" t="str">
        <f>IFERROR(VLOOKUP($B39&amp;T$1,'デイリーデータ (2)'!$A:$F,5,FALSE),"")</f>
        <v/>
      </c>
      <c r="U39" s="160" t="str">
        <f>IFERROR(VLOOKUP($B39&amp;U$1,'デイリーデータ (2)'!$A:$F,5,FALSE),"")</f>
        <v/>
      </c>
      <c r="V39" s="160" t="str">
        <f>IFERROR(VLOOKUP($B39&amp;V$1,'デイリーデータ (2)'!$A:$F,5,FALSE),"")</f>
        <v>／</v>
      </c>
      <c r="W39" s="160" t="str">
        <f>IFERROR(VLOOKUP($B39&amp;W$1,'デイリーデータ (2)'!$A:$F,5,FALSE),"")</f>
        <v>●</v>
      </c>
      <c r="X39" s="160" t="str">
        <f>IFERROR(VLOOKUP($B39&amp;X$1,'デイリーデータ (2)'!$A:$F,5,FALSE),"")</f>
        <v/>
      </c>
      <c r="Y39" s="160" t="str">
        <f>IFERROR(VLOOKUP($B39&amp;Y$1,'デイリーデータ (2)'!$A:$F,5,FALSE),"")</f>
        <v/>
      </c>
      <c r="Z39" s="160" t="str">
        <f>IFERROR(VLOOKUP($B39&amp;Z$1,'デイリーデータ (2)'!$A:$F,5,FALSE),"")</f>
        <v/>
      </c>
      <c r="AA39" s="160" t="str">
        <f>IFERROR(VLOOKUP($B39&amp;AA$1,'デイリーデータ (2)'!$A:$F,5,FALSE),"")</f>
        <v>当</v>
      </c>
      <c r="AB39" s="160" t="str">
        <f>IFERROR(VLOOKUP($B39&amp;AB$1,'デイリーデータ (2)'!$A:$F,5,FALSE),"")</f>
        <v>明</v>
      </c>
      <c r="AC39" s="160" t="str">
        <f>IFERROR(VLOOKUP($B39&amp;AC$1,'デイリーデータ (2)'!$A:$F,5,FALSE),"")</f>
        <v>○</v>
      </c>
      <c r="AD39" s="160" t="str">
        <f>IFERROR(VLOOKUP($B39&amp;AD$1,'デイリーデータ (2)'!$A:$F,5,FALSE),"")</f>
        <v>●</v>
      </c>
      <c r="AE39" s="160" t="str">
        <f>IFERROR(VLOOKUP($B39&amp;AE$1,'デイリーデータ (2)'!$A:$F,5,FALSE),"")</f>
        <v/>
      </c>
      <c r="AF39" s="160" t="str">
        <f>IFERROR(VLOOKUP($B39&amp;AF$1,'デイリーデータ (2)'!$A:$F,5,FALSE),"")</f>
        <v/>
      </c>
      <c r="AG39" s="160" t="str">
        <f>IFERROR(VLOOKUP($B39&amp;AG$1,'デイリーデータ (2)'!$A:$F,5,FALSE),"")</f>
        <v/>
      </c>
    </row>
    <row r="40" spans="1:34" ht="15" customHeight="1" x14ac:dyDescent="0.2">
      <c r="A40" s="223">
        <f>IFERROR(IF(A39+1&lt;=MAX('デイリーデータ (2)'!G:G),A39+1,""),"")</f>
        <v>38</v>
      </c>
      <c r="B40" s="233" t="str">
        <f>IFERROR(VLOOKUP(A40,スタッフ!A:C,2,FALSE),"")</f>
        <v>138053</v>
      </c>
      <c r="C40" s="162" t="str">
        <f>IFERROR(VLOOKUP(A40,スタッフ!A:C,3,FALSE),"")</f>
        <v>菅野 祐萌</v>
      </c>
      <c r="D40" s="238" t="str">
        <f>IFERROR(VLOOKUP($B40&amp;D$1,'デイリーデータ (2)'!$A:$F,5,FALSE),"")</f>
        <v/>
      </c>
      <c r="E40" s="160" t="str">
        <f>IFERROR(VLOOKUP($B40&amp;E$1,'デイリーデータ (2)'!$A:$F,5,FALSE),"")</f>
        <v/>
      </c>
      <c r="F40" s="160" t="str">
        <f>IFERROR(VLOOKUP($B40&amp;F$1,'デイリーデータ (2)'!$A:$F,5,FALSE),"")</f>
        <v/>
      </c>
      <c r="G40" s="160" t="str">
        <f>IFERROR(VLOOKUP($B40&amp;G$1,'デイリーデータ (2)'!$A:$F,5,FALSE),"")</f>
        <v/>
      </c>
      <c r="H40" s="160" t="str">
        <f>IFERROR(VLOOKUP($B40&amp;H$1,'デイリーデータ (2)'!$A:$F,5,FALSE),"")</f>
        <v>○</v>
      </c>
      <c r="I40" s="160" t="str">
        <f>IFERROR(VLOOKUP($B40&amp;I$1,'デイリーデータ (2)'!$A:$F,5,FALSE),"")</f>
        <v/>
      </c>
      <c r="J40" s="160" t="str">
        <f>IFERROR(VLOOKUP($B40&amp;J$1,'デイリーデータ (2)'!$A:$F,5,FALSE),"")</f>
        <v/>
      </c>
      <c r="K40" s="160" t="str">
        <f>IFERROR(VLOOKUP($B40&amp;K$1,'デイリーデータ (2)'!$A:$F,5,FALSE),"")</f>
        <v/>
      </c>
      <c r="L40" s="160" t="str">
        <f>IFERROR(VLOOKUP($B40&amp;L$1,'デイリーデータ (2)'!$A:$F,5,FALSE),"")</f>
        <v/>
      </c>
      <c r="M40" s="160" t="str">
        <f>IFERROR(VLOOKUP($B40&amp;M$1,'デイリーデータ (2)'!$A:$F,5,FALSE),"")</f>
        <v/>
      </c>
      <c r="N40" s="160" t="str">
        <f>IFERROR(VLOOKUP($B40&amp;N$1,'デイリーデータ (2)'!$A:$F,5,FALSE),"")</f>
        <v/>
      </c>
      <c r="O40" s="160" t="str">
        <f>IFERROR(VLOOKUP($B40&amp;O$1,'デイリーデータ (2)'!$A:$F,5,FALSE),"")</f>
        <v>当</v>
      </c>
      <c r="P40" s="160" t="str">
        <f>IFERROR(VLOOKUP($B40&amp;P$1,'デイリーデータ (2)'!$A:$F,5,FALSE),"")</f>
        <v>明</v>
      </c>
      <c r="Q40" s="160" t="str">
        <f>IFERROR(VLOOKUP($B40&amp;Q$1,'デイリーデータ (2)'!$A:$F,5,FALSE),"")</f>
        <v>●</v>
      </c>
      <c r="R40" s="160" t="str">
        <f>IFERROR(VLOOKUP($B40&amp;R$1,'デイリーデータ (2)'!$A:$F,5,FALSE),"")</f>
        <v/>
      </c>
      <c r="S40" s="160" t="str">
        <f>IFERROR(VLOOKUP($B40&amp;S$1,'デイリーデータ (2)'!$A:$F,5,FALSE),"")</f>
        <v/>
      </c>
      <c r="T40" s="160" t="str">
        <f>IFERROR(VLOOKUP($B40&amp;T$1,'デイリーデータ (2)'!$A:$F,5,FALSE),"")</f>
        <v>当</v>
      </c>
      <c r="U40" s="160" t="str">
        <f>IFERROR(VLOOKUP($B40&amp;U$1,'デイリーデータ (2)'!$A:$F,5,FALSE),"")</f>
        <v>明</v>
      </c>
      <c r="V40" s="160" t="str">
        <f>IFERROR(VLOOKUP($B40&amp;V$1,'デイリーデータ (2)'!$A:$F,5,FALSE),"")</f>
        <v>○</v>
      </c>
      <c r="W40" s="160" t="str">
        <f>IFERROR(VLOOKUP($B40&amp;W$1,'デイリーデータ (2)'!$A:$F,5,FALSE),"")</f>
        <v>●</v>
      </c>
      <c r="X40" s="160" t="str">
        <f>IFERROR(VLOOKUP($B40&amp;X$1,'デイリーデータ (2)'!$A:$F,5,FALSE),"")</f>
        <v/>
      </c>
      <c r="Y40" s="160" t="str">
        <f>IFERROR(VLOOKUP($B40&amp;Y$1,'デイリーデータ (2)'!$A:$F,5,FALSE),"")</f>
        <v/>
      </c>
      <c r="Z40" s="160" t="str">
        <f>IFERROR(VLOOKUP($B40&amp;Z$1,'デイリーデータ (2)'!$A:$F,5,FALSE),"")</f>
        <v/>
      </c>
      <c r="AA40" s="160" t="str">
        <f>IFERROR(VLOOKUP($B40&amp;AA$1,'デイリーデータ (2)'!$A:$F,5,FALSE),"")</f>
        <v/>
      </c>
      <c r="AB40" s="160" t="str">
        <f>IFERROR(VLOOKUP($B40&amp;AB$1,'デイリーデータ (2)'!$A:$F,5,FALSE),"")</f>
        <v/>
      </c>
      <c r="AC40" s="160" t="str">
        <f>IFERROR(VLOOKUP($B40&amp;AC$1,'デイリーデータ (2)'!$A:$F,5,FALSE),"")</f>
        <v>／</v>
      </c>
      <c r="AD40" s="160" t="str">
        <f>IFERROR(VLOOKUP($B40&amp;AD$1,'デイリーデータ (2)'!$A:$F,5,FALSE),"")</f>
        <v>●</v>
      </c>
      <c r="AE40" s="160" t="str">
        <f>IFERROR(VLOOKUP($B40&amp;AE$1,'デイリーデータ (2)'!$A:$F,5,FALSE),"")</f>
        <v/>
      </c>
      <c r="AF40" s="160" t="str">
        <f>IFERROR(VLOOKUP($B40&amp;AF$1,'デイリーデータ (2)'!$A:$F,5,FALSE),"")</f>
        <v/>
      </c>
      <c r="AG40" s="160" t="str">
        <f>IFERROR(VLOOKUP($B40&amp;AG$1,'デイリーデータ (2)'!$A:$F,5,FALSE),"")</f>
        <v/>
      </c>
    </row>
    <row r="41" spans="1:34" x14ac:dyDescent="0.2">
      <c r="A41" s="223">
        <f>IFERROR(IF(A40+1&lt;=MAX('デイリーデータ (2)'!G:G),A40+1,""),"")</f>
        <v>39</v>
      </c>
      <c r="B41" s="233">
        <f>IFERROR(VLOOKUP(A41,スタッフ!A:C,2,FALSE),"")</f>
        <v>142042</v>
      </c>
      <c r="C41" s="162" t="str">
        <f>IFERROR(VLOOKUP(A41,スタッフ!A:C,3,FALSE),"")</f>
        <v>別所 貴仁</v>
      </c>
      <c r="D41" s="238" t="str">
        <f>IFERROR(VLOOKUP($B41&amp;D$1,'デイリーデータ (2)'!$A:$F,5,FALSE),"")</f>
        <v/>
      </c>
      <c r="E41" s="160" t="str">
        <f>IFERROR(VLOOKUP($B41&amp;E$1,'デイリーデータ (2)'!$A:$F,5,FALSE),"")</f>
        <v/>
      </c>
      <c r="F41" s="160" t="str">
        <f>IFERROR(VLOOKUP($B41&amp;F$1,'デイリーデータ (2)'!$A:$F,5,FALSE),"")</f>
        <v>当</v>
      </c>
      <c r="G41" s="160" t="str">
        <f>IFERROR(VLOOKUP($B41&amp;G$1,'デイリーデータ (2)'!$A:$F,5,FALSE),"")</f>
        <v>明</v>
      </c>
      <c r="H41" s="160" t="str">
        <f>IFERROR(VLOOKUP($B41&amp;H$1,'デイリーデータ (2)'!$A:$F,5,FALSE),"")</f>
        <v>／</v>
      </c>
      <c r="I41" s="160" t="str">
        <f>IFERROR(VLOOKUP($B41&amp;I$1,'デイリーデータ (2)'!$A:$F,5,FALSE),"")</f>
        <v>●</v>
      </c>
      <c r="J41" s="160" t="str">
        <f>IFERROR(VLOOKUP($B41&amp;J$1,'デイリーデータ (2)'!$A:$F,5,FALSE),"")</f>
        <v/>
      </c>
      <c r="K41" s="160" t="str">
        <f>IFERROR(VLOOKUP($B41&amp;K$1,'デイリーデータ (2)'!$A:$F,5,FALSE),"")</f>
        <v/>
      </c>
      <c r="L41" s="160" t="str">
        <f>IFERROR(VLOOKUP($B41&amp;L$1,'デイリーデータ (2)'!$A:$F,5,FALSE),"")</f>
        <v/>
      </c>
      <c r="M41" s="160" t="str">
        <f>IFERROR(VLOOKUP($B41&amp;M$1,'デイリーデータ (2)'!$A:$F,5,FALSE),"")</f>
        <v/>
      </c>
      <c r="N41" s="160" t="str">
        <f>IFERROR(VLOOKUP($B41&amp;N$1,'デイリーデータ (2)'!$A:$F,5,FALSE),"")</f>
        <v/>
      </c>
      <c r="O41" s="160" t="str">
        <f>IFERROR(VLOOKUP($B41&amp;O$1,'デイリーデータ (2)'!$A:$F,5,FALSE),"")</f>
        <v>○</v>
      </c>
      <c r="P41" s="160" t="str">
        <f>IFERROR(VLOOKUP($B41&amp;P$1,'デイリーデータ (2)'!$A:$F,5,FALSE),"")</f>
        <v>当</v>
      </c>
      <c r="Q41" s="160" t="str">
        <f>IFERROR(VLOOKUP($B41&amp;Q$1,'デイリーデータ (2)'!$A:$F,5,FALSE),"")</f>
        <v>明</v>
      </c>
      <c r="R41" s="160" t="str">
        <f>IFERROR(VLOOKUP($B41&amp;R$1,'デイリーデータ (2)'!$A:$F,5,FALSE),"")</f>
        <v>●</v>
      </c>
      <c r="S41" s="160" t="str">
        <f>IFERROR(VLOOKUP($B41&amp;S$1,'デイリーデータ (2)'!$A:$F,5,FALSE),"")</f>
        <v/>
      </c>
      <c r="T41" s="160" t="str">
        <f>IFERROR(VLOOKUP($B41&amp;T$1,'デイリーデータ (2)'!$A:$F,5,FALSE),"")</f>
        <v/>
      </c>
      <c r="U41" s="160" t="str">
        <f>IFERROR(VLOOKUP($B41&amp;U$1,'デイリーデータ (2)'!$A:$F,5,FALSE),"")</f>
        <v/>
      </c>
      <c r="V41" s="160" t="str">
        <f>IFERROR(VLOOKUP($B41&amp;V$1,'デイリーデータ (2)'!$A:$F,5,FALSE),"")</f>
        <v>当</v>
      </c>
      <c r="W41" s="160" t="str">
        <f>IFERROR(VLOOKUP($B41&amp;W$1,'デイリーデータ (2)'!$A:$F,5,FALSE),"")</f>
        <v>明</v>
      </c>
      <c r="X41" s="160" t="str">
        <f>IFERROR(VLOOKUP($B41&amp;X$1,'デイリーデータ (2)'!$A:$F,5,FALSE),"")</f>
        <v>●</v>
      </c>
      <c r="Y41" s="160" t="str">
        <f>IFERROR(VLOOKUP($B41&amp;Y$1,'デイリーデータ (2)'!$A:$F,5,FALSE),"")</f>
        <v/>
      </c>
      <c r="Z41" s="160" t="str">
        <f>IFERROR(VLOOKUP($B41&amp;Z$1,'デイリーデータ (2)'!$A:$F,5,FALSE),"")</f>
        <v/>
      </c>
      <c r="AA41" s="160" t="str">
        <f>IFERROR(VLOOKUP($B41&amp;AA$1,'デイリーデータ (2)'!$A:$F,5,FALSE),"")</f>
        <v/>
      </c>
      <c r="AB41" s="160" t="str">
        <f>IFERROR(VLOOKUP($B41&amp;AB$1,'デイリーデータ (2)'!$A:$F,5,FALSE),"")</f>
        <v/>
      </c>
      <c r="AC41" s="160" t="str">
        <f>IFERROR(VLOOKUP($B41&amp;AC$1,'デイリーデータ (2)'!$A:$F,5,FALSE),"")</f>
        <v>○</v>
      </c>
      <c r="AD41" s="160" t="str">
        <f>IFERROR(VLOOKUP($B41&amp;AD$1,'デイリーデータ (2)'!$A:$F,5,FALSE),"")</f>
        <v>●</v>
      </c>
      <c r="AE41" s="160" t="str">
        <f>IFERROR(VLOOKUP($B41&amp;AE$1,'デイリーデータ (2)'!$A:$F,5,FALSE),"")</f>
        <v>当</v>
      </c>
      <c r="AF41" s="160" t="str">
        <f>IFERROR(VLOOKUP($B41&amp;AF$1,'デイリーデータ (2)'!$A:$F,5,FALSE),"")</f>
        <v>明</v>
      </c>
      <c r="AG41" s="160" t="str">
        <f>IFERROR(VLOOKUP($B41&amp;AG$1,'デイリーデータ (2)'!$A:$F,5,FALSE),"")</f>
        <v/>
      </c>
    </row>
  </sheetData>
  <mergeCells count="2">
    <mergeCell ref="A1:B2"/>
    <mergeCell ref="C1:C2"/>
  </mergeCells>
  <phoneticPr fontId="1"/>
  <conditionalFormatting sqref="A1:AG41">
    <cfRule type="expression" dxfId="2" priority="1">
      <formula>A1="日拘"</formula>
    </cfRule>
    <cfRule type="expression" dxfId="1" priority="2">
      <formula>A1="PM拘"</formula>
    </cfRule>
    <cfRule type="expression" dxfId="0" priority="3">
      <formula>A1="拘"</formula>
    </cfRule>
  </conditionalFormatting>
  <dataValidations count="2">
    <dataValidation type="list" allowBlank="1" showInputMessage="1" showErrorMessage="1" sqref="D3:T41 U29:Y41 U3:Y27 Z3:AG41" xr:uid="{5951E961-11F1-4D40-A2FE-55A3C013B5CC}">
      <formula1>$AI$3:$AI$8</formula1>
    </dataValidation>
    <dataValidation type="list" allowBlank="1" showInputMessage="1" showErrorMessage="1" sqref="U28:Y28" xr:uid="{80787825-774B-4CD7-B3AE-B417B58EBD09}">
      <formula1>$AI$3:$AI$9</formula1>
    </dataValidation>
  </dataValidations>
  <pageMargins left="0" right="0" top="0" bottom="0" header="0" footer="0"/>
  <pageSetup paperSize="9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Y59"/>
  <sheetViews>
    <sheetView zoomScale="75" zoomScaleNormal="75" workbookViewId="0">
      <pane ySplit="3" topLeftCell="A25" activePane="bottomLeft" state="frozen"/>
      <selection activeCell="C1" sqref="C1"/>
      <selection pane="bottomLeft" activeCell="AS18" sqref="AS18"/>
    </sheetView>
  </sheetViews>
  <sheetFormatPr defaultRowHeight="13" x14ac:dyDescent="0.2"/>
  <cols>
    <col min="1" max="2" width="9" bestFit="1" customWidth="1"/>
    <col min="3" max="3" width="9.7265625" bestFit="1" customWidth="1"/>
    <col min="4" max="4" width="9" bestFit="1" customWidth="1"/>
    <col min="7" max="33" width="2.90625" customWidth="1"/>
    <col min="34" max="34" width="3.26953125" customWidth="1"/>
    <col min="35" max="42" width="5.26953125" style="111" customWidth="1"/>
    <col min="44" max="44" width="17" customWidth="1"/>
    <col min="45" max="45" width="9.6328125" customWidth="1"/>
    <col min="46" max="46" width="14" customWidth="1"/>
    <col min="47" max="47" width="2.26953125" customWidth="1"/>
    <col min="48" max="48" width="17" customWidth="1"/>
    <col min="49" max="49" width="9.6328125" customWidth="1"/>
    <col min="50" max="50" width="14" customWidth="1"/>
  </cols>
  <sheetData>
    <row r="1" spans="1:51" ht="40" x14ac:dyDescent="0.2">
      <c r="A1" s="3"/>
      <c r="B1" s="3"/>
      <c r="C1" s="3"/>
      <c r="D1" s="60"/>
      <c r="E1" s="3"/>
      <c r="F1" s="3"/>
      <c r="G1" s="61" t="s">
        <v>86</v>
      </c>
      <c r="H1" s="62" t="s">
        <v>61</v>
      </c>
      <c r="I1" s="62" t="s">
        <v>57</v>
      </c>
      <c r="J1" s="62" t="s">
        <v>88</v>
      </c>
      <c r="K1" s="62" t="s">
        <v>93</v>
      </c>
      <c r="L1" s="62" t="s">
        <v>74</v>
      </c>
      <c r="M1" s="62" t="s">
        <v>72</v>
      </c>
      <c r="N1" s="62" t="s">
        <v>91</v>
      </c>
      <c r="O1" s="62" t="s">
        <v>87</v>
      </c>
      <c r="P1" s="62" t="s">
        <v>89</v>
      </c>
      <c r="Q1" s="62" t="s">
        <v>80</v>
      </c>
      <c r="R1" s="62" t="s">
        <v>82</v>
      </c>
      <c r="S1" s="62" t="s">
        <v>62</v>
      </c>
      <c r="T1" s="62" t="s">
        <v>84</v>
      </c>
      <c r="U1" s="62" t="s">
        <v>83</v>
      </c>
      <c r="V1" s="62" t="s">
        <v>64</v>
      </c>
      <c r="W1" s="62" t="s">
        <v>94</v>
      </c>
      <c r="X1" s="62" t="s">
        <v>81</v>
      </c>
      <c r="Y1" s="62" t="s">
        <v>95</v>
      </c>
      <c r="Z1" s="62" t="s">
        <v>85</v>
      </c>
      <c r="AA1" s="62" t="s">
        <v>90</v>
      </c>
      <c r="AB1" s="62" t="s">
        <v>92</v>
      </c>
      <c r="AC1" s="62" t="s">
        <v>60</v>
      </c>
      <c r="AD1" s="62" t="s">
        <v>56</v>
      </c>
      <c r="AE1" s="62" t="s">
        <v>63</v>
      </c>
      <c r="AF1" s="62" t="s">
        <v>96</v>
      </c>
      <c r="AG1" s="63" t="s">
        <v>58</v>
      </c>
      <c r="AH1" s="3"/>
      <c r="AI1" s="108" t="s">
        <v>97</v>
      </c>
      <c r="AJ1" s="109" t="s">
        <v>98</v>
      </c>
      <c r="AK1" s="109" t="s">
        <v>99</v>
      </c>
      <c r="AL1" s="109" t="s">
        <v>100</v>
      </c>
      <c r="AM1" s="109" t="s">
        <v>101</v>
      </c>
      <c r="AN1" s="109" t="s">
        <v>102</v>
      </c>
      <c r="AO1" s="109" t="s">
        <v>103</v>
      </c>
      <c r="AP1" s="110" t="s">
        <v>104</v>
      </c>
      <c r="AQ1" s="3"/>
      <c r="AR1" s="64"/>
      <c r="AS1" s="65"/>
      <c r="AT1" s="64"/>
      <c r="AU1" s="3"/>
      <c r="AV1" s="64"/>
      <c r="AW1" s="65"/>
      <c r="AX1" s="64"/>
      <c r="AY1" s="3"/>
    </row>
    <row r="2" spans="1:51" ht="21" x14ac:dyDescent="0.2">
      <c r="A2" s="66"/>
      <c r="B2" s="3"/>
      <c r="C2" s="66"/>
      <c r="D2" s="67"/>
      <c r="E2" s="66"/>
      <c r="F2" s="66"/>
      <c r="G2" s="68">
        <v>19</v>
      </c>
      <c r="H2" s="69">
        <v>20</v>
      </c>
      <c r="I2" s="69">
        <v>20</v>
      </c>
      <c r="J2" s="69">
        <v>19</v>
      </c>
      <c r="K2" s="69">
        <v>19</v>
      </c>
      <c r="L2" s="69">
        <v>19</v>
      </c>
      <c r="M2" s="69">
        <v>20</v>
      </c>
      <c r="N2" s="69">
        <v>19</v>
      </c>
      <c r="O2" s="69">
        <v>20</v>
      </c>
      <c r="P2" s="69">
        <v>20</v>
      </c>
      <c r="Q2" s="69">
        <v>19</v>
      </c>
      <c r="R2" s="69">
        <v>19</v>
      </c>
      <c r="S2" s="69">
        <v>17</v>
      </c>
      <c r="T2" s="69">
        <v>19</v>
      </c>
      <c r="U2" s="69">
        <v>20</v>
      </c>
      <c r="V2" s="69">
        <v>20</v>
      </c>
      <c r="W2" s="69">
        <v>20</v>
      </c>
      <c r="X2" s="69">
        <v>14</v>
      </c>
      <c r="Y2" s="69">
        <v>19</v>
      </c>
      <c r="Z2" s="69">
        <v>20</v>
      </c>
      <c r="AA2" s="69">
        <v>19</v>
      </c>
      <c r="AB2" s="69">
        <v>20</v>
      </c>
      <c r="AC2" s="69">
        <v>19</v>
      </c>
      <c r="AD2" s="69">
        <v>20</v>
      </c>
      <c r="AE2" s="69">
        <v>20</v>
      </c>
      <c r="AF2" s="69">
        <v>18</v>
      </c>
      <c r="AG2" s="70">
        <v>19</v>
      </c>
      <c r="AH2" s="66"/>
      <c r="AQ2" s="66"/>
      <c r="AR2" s="64"/>
      <c r="AS2" s="65"/>
      <c r="AT2" s="64"/>
      <c r="AU2" s="66"/>
      <c r="AV2" s="64"/>
      <c r="AW2" s="65"/>
      <c r="AX2" s="64"/>
      <c r="AY2" s="66"/>
    </row>
    <row r="3" spans="1:51" ht="21" x14ac:dyDescent="0.2">
      <c r="A3" s="66"/>
      <c r="B3" s="3"/>
      <c r="C3" s="447" t="s">
        <v>105</v>
      </c>
      <c r="D3" s="448"/>
      <c r="E3" s="449"/>
      <c r="F3" s="66"/>
      <c r="G3" s="71">
        <f>G2+SUM(G13:G39)</f>
        <v>20</v>
      </c>
      <c r="H3" s="72">
        <f t="shared" ref="H3:AG3" si="0">H2+SUM(H13:H39)</f>
        <v>20</v>
      </c>
      <c r="I3" s="72">
        <f t="shared" si="0"/>
        <v>20</v>
      </c>
      <c r="J3" s="72">
        <f t="shared" si="0"/>
        <v>21</v>
      </c>
      <c r="K3" s="72">
        <f t="shared" si="0"/>
        <v>19</v>
      </c>
      <c r="L3" s="72">
        <f t="shared" si="0"/>
        <v>21</v>
      </c>
      <c r="M3" s="72">
        <f t="shared" si="0"/>
        <v>20</v>
      </c>
      <c r="N3" s="72">
        <f t="shared" si="0"/>
        <v>21</v>
      </c>
      <c r="O3" s="72">
        <f t="shared" si="0"/>
        <v>21</v>
      </c>
      <c r="P3" s="72">
        <f t="shared" si="0"/>
        <v>21</v>
      </c>
      <c r="Q3" s="72">
        <f t="shared" si="0"/>
        <v>20</v>
      </c>
      <c r="R3" s="72">
        <f t="shared" si="0"/>
        <v>21</v>
      </c>
      <c r="S3" s="72">
        <f t="shared" si="0"/>
        <v>17</v>
      </c>
      <c r="T3" s="72">
        <f t="shared" si="0"/>
        <v>20</v>
      </c>
      <c r="U3" s="72">
        <f t="shared" si="0"/>
        <v>20</v>
      </c>
      <c r="V3" s="72">
        <f t="shared" si="0"/>
        <v>21</v>
      </c>
      <c r="W3" s="72">
        <f t="shared" si="0"/>
        <v>21</v>
      </c>
      <c r="X3" s="72">
        <f t="shared" si="0"/>
        <v>15</v>
      </c>
      <c r="Y3" s="72">
        <f t="shared" si="0"/>
        <v>19</v>
      </c>
      <c r="Z3" s="72">
        <f t="shared" si="0"/>
        <v>20</v>
      </c>
      <c r="AA3" s="72">
        <f t="shared" si="0"/>
        <v>20</v>
      </c>
      <c r="AB3" s="72">
        <f t="shared" si="0"/>
        <v>21</v>
      </c>
      <c r="AC3" s="72">
        <f t="shared" si="0"/>
        <v>21</v>
      </c>
      <c r="AD3" s="72">
        <f t="shared" si="0"/>
        <v>20</v>
      </c>
      <c r="AE3" s="72">
        <f t="shared" si="0"/>
        <v>21</v>
      </c>
      <c r="AF3" s="72">
        <f t="shared" si="0"/>
        <v>20</v>
      </c>
      <c r="AG3" s="73">
        <f t="shared" si="0"/>
        <v>20</v>
      </c>
      <c r="AH3" s="66"/>
      <c r="AQ3" s="66"/>
      <c r="AR3" s="64"/>
      <c r="AS3" s="65"/>
      <c r="AT3" s="64"/>
      <c r="AU3" s="66"/>
      <c r="AV3" s="64"/>
      <c r="AW3" s="65"/>
      <c r="AX3" s="64"/>
      <c r="AY3" s="66"/>
    </row>
    <row r="4" spans="1:51" ht="21" x14ac:dyDescent="0.2">
      <c r="A4">
        <v>2019</v>
      </c>
      <c r="B4" s="3">
        <v>1</v>
      </c>
      <c r="C4" s="74">
        <v>43474</v>
      </c>
      <c r="D4" s="75">
        <f t="shared" ref="D4:D12" si="1">C4</f>
        <v>43474</v>
      </c>
      <c r="E4" s="76" t="s">
        <v>63</v>
      </c>
      <c r="F4" s="66"/>
      <c r="G4" s="68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70"/>
      <c r="AH4" s="66"/>
      <c r="AI4" s="112"/>
      <c r="AJ4" s="113"/>
      <c r="AK4" s="113"/>
      <c r="AL4" s="113"/>
      <c r="AM4" s="113"/>
      <c r="AN4" s="113"/>
      <c r="AO4" s="113"/>
      <c r="AP4" s="114"/>
      <c r="AQ4" s="66"/>
      <c r="AR4" s="77"/>
      <c r="AS4" s="65"/>
      <c r="AT4" s="64"/>
      <c r="AU4" s="66"/>
      <c r="AV4" s="64"/>
      <c r="AW4" s="65"/>
      <c r="AX4" s="64"/>
      <c r="AY4" s="66"/>
    </row>
    <row r="5" spans="1:51" ht="21" x14ac:dyDescent="0.2">
      <c r="A5">
        <v>2019</v>
      </c>
      <c r="B5" s="3">
        <v>1</v>
      </c>
      <c r="C5" s="74">
        <v>43480</v>
      </c>
      <c r="D5" s="75">
        <f t="shared" si="1"/>
        <v>43480</v>
      </c>
      <c r="E5" s="76" t="s">
        <v>89</v>
      </c>
      <c r="F5" s="66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80"/>
      <c r="AH5" s="66"/>
      <c r="AI5" s="115"/>
      <c r="AJ5" s="116"/>
      <c r="AK5" s="116"/>
      <c r="AL5" s="116"/>
      <c r="AM5" s="116"/>
      <c r="AN5" s="116"/>
      <c r="AO5" s="116"/>
      <c r="AP5" s="117"/>
      <c r="AQ5" s="66"/>
      <c r="AR5" s="77"/>
      <c r="AS5" s="65"/>
      <c r="AT5" s="64"/>
      <c r="AU5" s="66"/>
      <c r="AV5" s="64"/>
      <c r="AW5" s="65"/>
      <c r="AX5" s="64"/>
      <c r="AY5" s="66"/>
    </row>
    <row r="6" spans="1:51" ht="21" x14ac:dyDescent="0.2">
      <c r="A6">
        <v>2019</v>
      </c>
      <c r="B6" s="3">
        <v>1</v>
      </c>
      <c r="C6" s="74">
        <v>43488</v>
      </c>
      <c r="D6" s="75">
        <f t="shared" si="1"/>
        <v>43488</v>
      </c>
      <c r="E6" s="76" t="s">
        <v>106</v>
      </c>
      <c r="F6" s="66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6"/>
      <c r="AI6" s="115"/>
      <c r="AJ6" s="116"/>
      <c r="AK6" s="116"/>
      <c r="AL6" s="116"/>
      <c r="AM6" s="116"/>
      <c r="AN6" s="116"/>
      <c r="AO6" s="116"/>
      <c r="AP6" s="117"/>
      <c r="AQ6" s="66"/>
      <c r="AR6" s="77"/>
      <c r="AS6" s="65"/>
      <c r="AT6" s="64"/>
      <c r="AU6" s="66"/>
      <c r="AV6" s="64"/>
      <c r="AW6" s="65"/>
      <c r="AX6" s="64"/>
      <c r="AY6" s="66"/>
    </row>
    <row r="7" spans="1:51" ht="21" x14ac:dyDescent="0.2">
      <c r="A7">
        <v>2019</v>
      </c>
      <c r="B7" s="3">
        <v>2</v>
      </c>
      <c r="C7" s="74">
        <v>43509</v>
      </c>
      <c r="D7" s="75">
        <f t="shared" si="1"/>
        <v>43509</v>
      </c>
      <c r="E7" s="76" t="s">
        <v>56</v>
      </c>
      <c r="F7" s="66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80"/>
      <c r="AH7" s="66"/>
      <c r="AI7" s="115"/>
      <c r="AJ7" s="116"/>
      <c r="AK7" s="116"/>
      <c r="AL7" s="116"/>
      <c r="AM7" s="116"/>
      <c r="AN7" s="116"/>
      <c r="AO7" s="116"/>
      <c r="AP7" s="117"/>
      <c r="AQ7" s="66"/>
      <c r="AR7" s="77"/>
      <c r="AS7" s="65"/>
      <c r="AT7" s="64"/>
      <c r="AU7" s="66"/>
      <c r="AV7" s="64"/>
      <c r="AW7" s="65"/>
      <c r="AX7" s="64"/>
      <c r="AY7" s="66"/>
    </row>
    <row r="8" spans="1:51" ht="21" x14ac:dyDescent="0.2">
      <c r="A8">
        <v>2019</v>
      </c>
      <c r="B8" s="3">
        <v>2</v>
      </c>
      <c r="C8" s="74">
        <v>43515</v>
      </c>
      <c r="D8" s="75">
        <f t="shared" si="1"/>
        <v>43515</v>
      </c>
      <c r="E8" s="76" t="s">
        <v>59</v>
      </c>
      <c r="F8" s="66"/>
      <c r="G8" s="78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80"/>
      <c r="AH8" s="66"/>
      <c r="AI8" s="115"/>
      <c r="AJ8" s="116"/>
      <c r="AK8" s="116"/>
      <c r="AL8" s="116"/>
      <c r="AM8" s="116"/>
      <c r="AN8" s="116"/>
      <c r="AO8" s="116"/>
      <c r="AP8" s="117"/>
      <c r="AQ8" s="66"/>
      <c r="AR8" s="77"/>
      <c r="AS8" s="65"/>
      <c r="AT8" s="64"/>
      <c r="AU8" s="66"/>
      <c r="AV8" s="64"/>
      <c r="AW8" s="65"/>
      <c r="AX8" s="64"/>
      <c r="AY8" s="66"/>
    </row>
    <row r="9" spans="1:51" ht="21" x14ac:dyDescent="0.2">
      <c r="A9">
        <v>2019</v>
      </c>
      <c r="B9" s="3">
        <v>2</v>
      </c>
      <c r="C9" s="74">
        <v>43523</v>
      </c>
      <c r="D9" s="75">
        <f t="shared" si="1"/>
        <v>43523</v>
      </c>
      <c r="E9" s="76" t="s">
        <v>83</v>
      </c>
      <c r="F9" s="66"/>
      <c r="G9" s="78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80"/>
      <c r="AH9" s="66"/>
      <c r="AI9" s="115"/>
      <c r="AJ9" s="116"/>
      <c r="AK9" s="116"/>
      <c r="AL9" s="116"/>
      <c r="AM9" s="116"/>
      <c r="AN9" s="116"/>
      <c r="AO9" s="116"/>
      <c r="AP9" s="117"/>
      <c r="AQ9" s="66"/>
      <c r="AR9" s="77"/>
      <c r="AS9" s="65"/>
      <c r="AT9" s="64"/>
      <c r="AU9" s="66"/>
      <c r="AV9" s="64"/>
      <c r="AW9" s="65"/>
      <c r="AX9" s="64"/>
      <c r="AY9" s="66"/>
    </row>
    <row r="10" spans="1:51" ht="21" x14ac:dyDescent="0.2">
      <c r="A10">
        <v>2019</v>
      </c>
      <c r="B10" s="3">
        <v>3</v>
      </c>
      <c r="C10" s="74">
        <v>43537</v>
      </c>
      <c r="D10" s="75">
        <f t="shared" si="1"/>
        <v>43537</v>
      </c>
      <c r="E10" s="76" t="s">
        <v>61</v>
      </c>
      <c r="F10" s="66"/>
      <c r="G10" s="78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80"/>
      <c r="AH10" s="66"/>
      <c r="AI10" s="115"/>
      <c r="AJ10" s="116"/>
      <c r="AK10" s="116"/>
      <c r="AL10" s="116"/>
      <c r="AM10" s="116"/>
      <c r="AN10" s="116"/>
      <c r="AO10" s="116"/>
      <c r="AP10" s="117"/>
      <c r="AQ10" s="66"/>
      <c r="AR10" s="77"/>
      <c r="AS10" s="65"/>
      <c r="AT10" s="64"/>
      <c r="AU10" s="66"/>
      <c r="AV10" s="64"/>
      <c r="AW10" s="65"/>
      <c r="AX10" s="64"/>
      <c r="AY10" s="66"/>
    </row>
    <row r="11" spans="1:51" ht="21" x14ac:dyDescent="0.2">
      <c r="A11">
        <v>2019</v>
      </c>
      <c r="B11" s="3">
        <v>3</v>
      </c>
      <c r="C11" s="74">
        <v>43543</v>
      </c>
      <c r="D11" s="75">
        <f t="shared" si="1"/>
        <v>43543</v>
      </c>
      <c r="E11" s="76" t="s">
        <v>90</v>
      </c>
      <c r="F11" s="66"/>
      <c r="G11" s="78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80"/>
      <c r="AH11" s="66"/>
      <c r="AI11" s="115"/>
      <c r="AJ11" s="116"/>
      <c r="AK11" s="116"/>
      <c r="AL11" s="116"/>
      <c r="AM11" s="116"/>
      <c r="AN11" s="116"/>
      <c r="AO11" s="116"/>
      <c r="AP11" s="117"/>
      <c r="AQ11" s="66"/>
      <c r="AR11" s="77"/>
      <c r="AS11" s="65"/>
      <c r="AT11" s="64"/>
      <c r="AU11" s="66"/>
      <c r="AV11" s="64"/>
      <c r="AW11" s="65"/>
      <c r="AX11" s="64"/>
      <c r="AY11" s="66"/>
    </row>
    <row r="12" spans="1:51" ht="21" x14ac:dyDescent="0.2">
      <c r="A12">
        <v>2019</v>
      </c>
      <c r="B12" s="3">
        <v>3</v>
      </c>
      <c r="C12" s="74">
        <v>43551</v>
      </c>
      <c r="D12" s="75">
        <f t="shared" si="1"/>
        <v>43551</v>
      </c>
      <c r="E12" s="76" t="s">
        <v>57</v>
      </c>
      <c r="F12" s="66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80"/>
      <c r="AH12" s="66"/>
      <c r="AI12" s="115"/>
      <c r="AJ12" s="116"/>
      <c r="AK12" s="116"/>
      <c r="AL12" s="116"/>
      <c r="AM12" s="116"/>
      <c r="AN12" s="116"/>
      <c r="AO12" s="116"/>
      <c r="AP12" s="117"/>
      <c r="AQ12" s="66"/>
      <c r="AR12" s="77"/>
      <c r="AS12" s="65"/>
      <c r="AT12" s="64"/>
      <c r="AU12" s="66"/>
      <c r="AV12" s="64"/>
      <c r="AW12" s="65"/>
      <c r="AX12" s="64"/>
      <c r="AY12" s="66"/>
    </row>
    <row r="13" spans="1:51" ht="21" x14ac:dyDescent="0.2">
      <c r="A13">
        <v>2019</v>
      </c>
      <c r="B13" s="3">
        <v>4</v>
      </c>
      <c r="C13" s="81">
        <v>43565</v>
      </c>
      <c r="D13" s="82">
        <f>C13</f>
        <v>43565</v>
      </c>
      <c r="E13" s="83" t="s">
        <v>88</v>
      </c>
      <c r="G13" s="58"/>
      <c r="H13" s="59"/>
      <c r="I13" s="59"/>
      <c r="J13" s="59">
        <v>1</v>
      </c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84"/>
      <c r="AI13" s="118"/>
      <c r="AJ13" s="119"/>
      <c r="AK13" s="119"/>
      <c r="AL13" s="119"/>
      <c r="AM13" s="119"/>
      <c r="AN13" s="119"/>
      <c r="AO13" s="119"/>
      <c r="AP13" s="120"/>
      <c r="AR13" s="77"/>
      <c r="AS13" s="85"/>
      <c r="AT13" s="64"/>
      <c r="AV13" s="86"/>
      <c r="AW13" s="85"/>
      <c r="AX13" s="64"/>
    </row>
    <row r="14" spans="1:51" ht="21" x14ac:dyDescent="0.2">
      <c r="A14">
        <v>2019</v>
      </c>
      <c r="B14" s="3">
        <v>4</v>
      </c>
      <c r="C14" s="81">
        <v>43571</v>
      </c>
      <c r="D14" s="82">
        <f t="shared" ref="D14:D39" si="2">C14</f>
        <v>43571</v>
      </c>
      <c r="E14" s="83" t="s">
        <v>84</v>
      </c>
      <c r="G14" s="87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>
        <v>1</v>
      </c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9"/>
      <c r="AI14" s="115"/>
      <c r="AJ14" s="116"/>
      <c r="AK14" s="116"/>
      <c r="AL14" s="116"/>
      <c r="AM14" s="116"/>
      <c r="AN14" s="116"/>
      <c r="AO14" s="116"/>
      <c r="AP14" s="117"/>
      <c r="AR14" s="77"/>
      <c r="AS14" s="85"/>
      <c r="AT14" s="64"/>
      <c r="AV14" s="86"/>
      <c r="AW14" s="85"/>
      <c r="AX14" s="64"/>
    </row>
    <row r="15" spans="1:51" ht="21" x14ac:dyDescent="0.2">
      <c r="A15">
        <v>2019</v>
      </c>
      <c r="B15" s="3">
        <v>4</v>
      </c>
      <c r="C15" s="81">
        <v>43579</v>
      </c>
      <c r="D15" s="82">
        <f t="shared" si="2"/>
        <v>43579</v>
      </c>
      <c r="E15" s="83" t="s">
        <v>74</v>
      </c>
      <c r="G15" s="87"/>
      <c r="H15" s="88"/>
      <c r="I15" s="88"/>
      <c r="J15" s="88"/>
      <c r="K15" s="88"/>
      <c r="L15" s="88">
        <v>1</v>
      </c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9"/>
      <c r="AI15" s="115"/>
      <c r="AJ15" s="116"/>
      <c r="AK15" s="116"/>
      <c r="AL15" s="116"/>
      <c r="AM15" s="116"/>
      <c r="AN15" s="116"/>
      <c r="AO15" s="116"/>
      <c r="AP15" s="117"/>
      <c r="AR15" s="77"/>
      <c r="AS15" s="85"/>
      <c r="AT15" s="64"/>
      <c r="AV15" s="86"/>
      <c r="AW15" s="85"/>
      <c r="AX15" s="64"/>
    </row>
    <row r="16" spans="1:51" ht="21" x14ac:dyDescent="0.2">
      <c r="A16">
        <v>2019</v>
      </c>
      <c r="B16" s="3">
        <v>5</v>
      </c>
      <c r="C16" s="81">
        <v>43593</v>
      </c>
      <c r="D16" s="82">
        <f t="shared" si="2"/>
        <v>43593</v>
      </c>
      <c r="E16" s="83" t="s">
        <v>91</v>
      </c>
      <c r="G16" s="87"/>
      <c r="H16" s="88"/>
      <c r="I16" s="88"/>
      <c r="J16" s="88"/>
      <c r="K16" s="88"/>
      <c r="L16" s="88"/>
      <c r="M16" s="88"/>
      <c r="N16" s="88">
        <v>1</v>
      </c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9"/>
      <c r="AI16" s="115"/>
      <c r="AJ16" s="116"/>
      <c r="AK16" s="116"/>
      <c r="AL16" s="116"/>
      <c r="AM16" s="116"/>
      <c r="AN16" s="116"/>
      <c r="AO16" s="116"/>
      <c r="AP16" s="117"/>
      <c r="AR16" s="77"/>
      <c r="AS16" s="85"/>
      <c r="AT16" s="64"/>
      <c r="AV16" s="86"/>
      <c r="AW16" s="85"/>
      <c r="AX16" s="64"/>
    </row>
    <row r="17" spans="1:50" ht="21" x14ac:dyDescent="0.2">
      <c r="A17">
        <v>2019</v>
      </c>
      <c r="B17" s="3">
        <v>5</v>
      </c>
      <c r="C17" s="81">
        <v>43599</v>
      </c>
      <c r="D17" s="82">
        <f t="shared" si="2"/>
        <v>43599</v>
      </c>
      <c r="E17" s="83" t="s">
        <v>82</v>
      </c>
      <c r="G17" s="87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>
        <v>1</v>
      </c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9"/>
      <c r="AI17" s="115"/>
      <c r="AJ17" s="116"/>
      <c r="AK17" s="116"/>
      <c r="AL17" s="116"/>
      <c r="AM17" s="116"/>
      <c r="AN17" s="116"/>
      <c r="AO17" s="116"/>
      <c r="AP17" s="117"/>
      <c r="AR17" s="77"/>
      <c r="AS17" s="85"/>
      <c r="AT17" s="64"/>
      <c r="AV17" s="86"/>
      <c r="AW17" s="85"/>
      <c r="AX17" s="64"/>
    </row>
    <row r="18" spans="1:50" ht="21" x14ac:dyDescent="0.2">
      <c r="A18">
        <v>2019</v>
      </c>
      <c r="B18" s="3">
        <v>5</v>
      </c>
      <c r="C18" s="81">
        <v>43607</v>
      </c>
      <c r="D18" s="82">
        <f t="shared" si="2"/>
        <v>43607</v>
      </c>
      <c r="E18" s="83" t="s">
        <v>107</v>
      </c>
      <c r="G18" s="87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>
        <v>1</v>
      </c>
      <c r="AG18" s="89"/>
      <c r="AI18" s="115"/>
      <c r="AJ18" s="116"/>
      <c r="AK18" s="116"/>
      <c r="AL18" s="116"/>
      <c r="AM18" s="116"/>
      <c r="AN18" s="116"/>
      <c r="AO18" s="116"/>
      <c r="AP18" s="117"/>
      <c r="AR18" s="77"/>
      <c r="AS18" s="85"/>
      <c r="AT18" s="64"/>
      <c r="AV18" s="86"/>
      <c r="AW18" s="85"/>
      <c r="AX18" s="64"/>
    </row>
    <row r="19" spans="1:50" ht="21" x14ac:dyDescent="0.2">
      <c r="A19">
        <v>2019</v>
      </c>
      <c r="B19" s="3">
        <v>6</v>
      </c>
      <c r="C19" s="81">
        <v>43628</v>
      </c>
      <c r="D19" s="82">
        <f t="shared" si="2"/>
        <v>43628</v>
      </c>
      <c r="E19" s="83" t="s">
        <v>86</v>
      </c>
      <c r="G19" s="87">
        <v>1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9"/>
      <c r="AI19" s="115"/>
      <c r="AJ19" s="116"/>
      <c r="AK19" s="116"/>
      <c r="AL19" s="116"/>
      <c r="AM19" s="116"/>
      <c r="AN19" s="116"/>
      <c r="AO19" s="116"/>
      <c r="AP19" s="117"/>
      <c r="AR19" s="77"/>
      <c r="AS19" s="85"/>
      <c r="AT19" s="64"/>
      <c r="AV19" s="86"/>
      <c r="AW19" s="85"/>
      <c r="AX19" s="64"/>
    </row>
    <row r="20" spans="1:50" ht="21" x14ac:dyDescent="0.2">
      <c r="A20">
        <v>2019</v>
      </c>
      <c r="B20" s="3">
        <v>6</v>
      </c>
      <c r="C20" s="81">
        <v>43634</v>
      </c>
      <c r="D20" s="82">
        <f t="shared" si="2"/>
        <v>43634</v>
      </c>
      <c r="E20" s="83" t="s">
        <v>94</v>
      </c>
      <c r="G20" s="87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>
        <v>1</v>
      </c>
      <c r="X20" s="88"/>
      <c r="Y20" s="88"/>
      <c r="Z20" s="88"/>
      <c r="AA20" s="88"/>
      <c r="AB20" s="88"/>
      <c r="AC20" s="88"/>
      <c r="AD20" s="88"/>
      <c r="AE20" s="88"/>
      <c r="AF20" s="88"/>
      <c r="AG20" s="89"/>
      <c r="AI20" s="115"/>
      <c r="AJ20" s="116"/>
      <c r="AK20" s="116"/>
      <c r="AL20" s="116"/>
      <c r="AM20" s="116"/>
      <c r="AN20" s="116"/>
      <c r="AO20" s="116"/>
      <c r="AP20" s="117"/>
      <c r="AR20" s="86"/>
      <c r="AS20" s="85"/>
      <c r="AT20" s="64"/>
      <c r="AV20" s="86"/>
      <c r="AW20" s="85"/>
      <c r="AX20" s="64"/>
    </row>
    <row r="21" spans="1:50" ht="21" x14ac:dyDescent="0.2">
      <c r="A21">
        <v>2019</v>
      </c>
      <c r="B21" s="3">
        <v>6</v>
      </c>
      <c r="C21" s="81">
        <v>43642</v>
      </c>
      <c r="D21" s="82">
        <f t="shared" si="2"/>
        <v>43642</v>
      </c>
      <c r="E21" s="83" t="s">
        <v>60</v>
      </c>
      <c r="G21" s="87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>
        <v>1</v>
      </c>
      <c r="AD21" s="88"/>
      <c r="AE21" s="88"/>
      <c r="AF21" s="88"/>
      <c r="AG21" s="89"/>
      <c r="AI21" s="115"/>
      <c r="AJ21" s="116"/>
      <c r="AK21" s="116"/>
      <c r="AL21" s="116"/>
      <c r="AM21" s="116"/>
      <c r="AN21" s="116"/>
      <c r="AO21" s="116"/>
      <c r="AP21" s="117"/>
      <c r="AR21" s="86"/>
      <c r="AS21" s="85"/>
      <c r="AT21" s="64"/>
      <c r="AV21" s="86"/>
      <c r="AW21" s="85"/>
      <c r="AX21" s="64"/>
    </row>
    <row r="22" spans="1:50" ht="21" x14ac:dyDescent="0.2">
      <c r="A22">
        <v>2019</v>
      </c>
      <c r="B22" s="3">
        <v>7</v>
      </c>
      <c r="C22" s="81">
        <v>43656</v>
      </c>
      <c r="D22" s="82">
        <f t="shared" si="2"/>
        <v>43656</v>
      </c>
      <c r="E22" s="83" t="s">
        <v>74</v>
      </c>
      <c r="G22" s="87"/>
      <c r="H22" s="88"/>
      <c r="I22" s="88"/>
      <c r="J22" s="88"/>
      <c r="K22" s="88"/>
      <c r="L22" s="88">
        <v>1</v>
      </c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9"/>
      <c r="AI22" s="115"/>
      <c r="AJ22" s="116"/>
      <c r="AK22" s="116"/>
      <c r="AL22" s="116"/>
      <c r="AM22" s="116"/>
      <c r="AN22" s="116"/>
      <c r="AO22" s="116"/>
      <c r="AP22" s="117"/>
      <c r="AR22" s="86"/>
      <c r="AS22" s="85"/>
      <c r="AT22" s="64"/>
      <c r="AV22" s="86"/>
      <c r="AW22" s="85"/>
      <c r="AX22" s="64"/>
    </row>
    <row r="23" spans="1:50" ht="21" x14ac:dyDescent="0.2">
      <c r="A23">
        <v>2019</v>
      </c>
      <c r="B23" s="3">
        <v>7</v>
      </c>
      <c r="C23" s="81">
        <v>43662</v>
      </c>
      <c r="D23" s="82">
        <f t="shared" si="2"/>
        <v>43662</v>
      </c>
      <c r="E23" s="83" t="s">
        <v>96</v>
      </c>
      <c r="G23" s="87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>
        <v>1</v>
      </c>
      <c r="Y23" s="88"/>
      <c r="Z23" s="88"/>
      <c r="AA23" s="88"/>
      <c r="AB23" s="88"/>
      <c r="AC23" s="88"/>
      <c r="AD23" s="88"/>
      <c r="AE23" s="88"/>
      <c r="AF23" s="88"/>
      <c r="AG23" s="89"/>
      <c r="AI23" s="115"/>
      <c r="AJ23" s="116"/>
      <c r="AK23" s="116"/>
      <c r="AL23" s="116"/>
      <c r="AM23" s="116"/>
      <c r="AN23" s="116"/>
      <c r="AO23" s="116"/>
      <c r="AP23" s="117"/>
      <c r="AR23" s="86"/>
      <c r="AS23" s="85"/>
      <c r="AT23" s="64"/>
      <c r="AV23" s="86"/>
      <c r="AW23" s="85"/>
      <c r="AX23" s="64"/>
    </row>
    <row r="24" spans="1:50" ht="21" x14ac:dyDescent="0.2">
      <c r="A24">
        <v>2019</v>
      </c>
      <c r="B24" s="3">
        <v>7</v>
      </c>
      <c r="C24" s="81">
        <v>43670</v>
      </c>
      <c r="D24" s="82">
        <f t="shared" si="2"/>
        <v>43670</v>
      </c>
      <c r="E24" s="83" t="s">
        <v>58</v>
      </c>
      <c r="G24" s="87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9">
        <v>1</v>
      </c>
      <c r="AI24" s="115"/>
      <c r="AJ24" s="116"/>
      <c r="AK24" s="116"/>
      <c r="AL24" s="116"/>
      <c r="AM24" s="116"/>
      <c r="AN24" s="116"/>
      <c r="AO24" s="116"/>
      <c r="AP24" s="117"/>
      <c r="AR24" s="86"/>
      <c r="AS24" s="85"/>
      <c r="AT24" s="64"/>
      <c r="AV24" s="86"/>
      <c r="AW24" s="85"/>
      <c r="AX24" s="64"/>
    </row>
    <row r="25" spans="1:50" ht="21" x14ac:dyDescent="0.2">
      <c r="A25">
        <v>2019</v>
      </c>
      <c r="B25" s="3">
        <v>8</v>
      </c>
      <c r="C25" s="81">
        <v>43691</v>
      </c>
      <c r="D25" s="82">
        <f t="shared" si="2"/>
        <v>43691</v>
      </c>
      <c r="E25" s="83" t="s">
        <v>80</v>
      </c>
      <c r="G25" s="87"/>
      <c r="H25" s="88"/>
      <c r="I25" s="88"/>
      <c r="J25" s="88"/>
      <c r="K25" s="88"/>
      <c r="L25" s="88"/>
      <c r="M25" s="88"/>
      <c r="N25" s="88"/>
      <c r="O25" s="88"/>
      <c r="P25" s="88"/>
      <c r="Q25" s="88">
        <v>1</v>
      </c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9"/>
      <c r="AI25" s="115"/>
      <c r="AJ25" s="116"/>
      <c r="AK25" s="116"/>
      <c r="AL25" s="116"/>
      <c r="AM25" s="116"/>
      <c r="AN25" s="116"/>
      <c r="AO25" s="116"/>
      <c r="AP25" s="117"/>
      <c r="AR25" s="86"/>
      <c r="AS25" s="85"/>
      <c r="AT25" s="64"/>
      <c r="AV25" s="86"/>
      <c r="AW25" s="85"/>
      <c r="AX25" s="64"/>
    </row>
    <row r="26" spans="1:50" ht="21" x14ac:dyDescent="0.2">
      <c r="A26">
        <v>2019</v>
      </c>
      <c r="B26" s="3">
        <v>8</v>
      </c>
      <c r="C26" s="81">
        <v>43697</v>
      </c>
      <c r="D26" s="82">
        <f t="shared" si="2"/>
        <v>43697</v>
      </c>
      <c r="E26" s="83" t="s">
        <v>88</v>
      </c>
      <c r="G26" s="87"/>
      <c r="H26" s="88"/>
      <c r="I26" s="88"/>
      <c r="J26" s="88">
        <v>1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9"/>
      <c r="AI26" s="115"/>
      <c r="AJ26" s="116"/>
      <c r="AK26" s="116"/>
      <c r="AL26" s="116"/>
      <c r="AM26" s="116"/>
      <c r="AN26" s="116"/>
      <c r="AO26" s="116"/>
      <c r="AP26" s="117"/>
      <c r="AR26" s="86"/>
      <c r="AS26" s="85"/>
      <c r="AT26" s="64"/>
      <c r="AV26" s="86"/>
      <c r="AW26" s="85"/>
      <c r="AX26" s="64"/>
    </row>
    <row r="27" spans="1:50" ht="21" x14ac:dyDescent="0.2">
      <c r="A27">
        <v>2019</v>
      </c>
      <c r="B27" s="3">
        <v>8</v>
      </c>
      <c r="C27" s="81">
        <v>43705</v>
      </c>
      <c r="D27" s="82">
        <f t="shared" si="2"/>
        <v>43705</v>
      </c>
      <c r="E27" s="83" t="s">
        <v>90</v>
      </c>
      <c r="G27" s="87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>
        <v>1</v>
      </c>
      <c r="AB27" s="88"/>
      <c r="AC27" s="88"/>
      <c r="AD27" s="88"/>
      <c r="AE27" s="88"/>
      <c r="AF27" s="88"/>
      <c r="AG27" s="89"/>
      <c r="AI27" s="115"/>
      <c r="AJ27" s="116"/>
      <c r="AK27" s="116"/>
      <c r="AL27" s="116"/>
      <c r="AM27" s="116"/>
      <c r="AN27" s="116"/>
      <c r="AO27" s="116"/>
      <c r="AP27" s="117"/>
      <c r="AR27" s="86"/>
      <c r="AS27" s="85"/>
      <c r="AT27" s="64"/>
      <c r="AV27" s="86"/>
      <c r="AW27" s="85"/>
      <c r="AX27" s="64"/>
    </row>
    <row r="28" spans="1:50" ht="21" x14ac:dyDescent="0.2">
      <c r="A28">
        <v>2019</v>
      </c>
      <c r="B28" s="3">
        <v>9</v>
      </c>
      <c r="C28" s="81">
        <v>43719</v>
      </c>
      <c r="D28" s="82">
        <f t="shared" si="2"/>
        <v>43719</v>
      </c>
      <c r="E28" s="83" t="s">
        <v>64</v>
      </c>
      <c r="G28" s="87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>
        <v>1</v>
      </c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I28" s="115"/>
      <c r="AJ28" s="116"/>
      <c r="AK28" s="116"/>
      <c r="AL28" s="116"/>
      <c r="AM28" s="116"/>
      <c r="AN28" s="116"/>
      <c r="AO28" s="116"/>
      <c r="AP28" s="117"/>
      <c r="AR28" s="86"/>
      <c r="AS28" s="85"/>
      <c r="AT28" s="64"/>
      <c r="AV28" s="86"/>
      <c r="AW28" s="85"/>
      <c r="AX28" s="64"/>
    </row>
    <row r="29" spans="1:50" ht="21" x14ac:dyDescent="0.2">
      <c r="A29">
        <v>2019</v>
      </c>
      <c r="B29" s="3">
        <v>9</v>
      </c>
      <c r="C29" s="81">
        <v>43725</v>
      </c>
      <c r="D29" s="82">
        <f t="shared" si="2"/>
        <v>43725</v>
      </c>
      <c r="E29" s="83" t="s">
        <v>82</v>
      </c>
      <c r="G29" s="87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>
        <v>1</v>
      </c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9"/>
      <c r="AI29" s="115"/>
      <c r="AJ29" s="116"/>
      <c r="AK29" s="116"/>
      <c r="AL29" s="116"/>
      <c r="AM29" s="116"/>
      <c r="AN29" s="116"/>
      <c r="AO29" s="116"/>
      <c r="AP29" s="117"/>
      <c r="AR29" s="86"/>
      <c r="AS29" s="85"/>
      <c r="AT29" s="64"/>
      <c r="AV29" s="86"/>
      <c r="AW29" s="85"/>
      <c r="AX29" s="64"/>
    </row>
    <row r="30" spans="1:50" ht="21" x14ac:dyDescent="0.2">
      <c r="A30">
        <v>2019</v>
      </c>
      <c r="B30" s="3">
        <v>9</v>
      </c>
      <c r="C30" s="81">
        <v>43733</v>
      </c>
      <c r="D30" s="82">
        <f t="shared" si="2"/>
        <v>43733</v>
      </c>
      <c r="E30" s="83" t="s">
        <v>81</v>
      </c>
      <c r="G30" s="87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>
        <v>1</v>
      </c>
      <c r="AG30" s="89"/>
      <c r="AI30" s="115"/>
      <c r="AJ30" s="116"/>
      <c r="AK30" s="116"/>
      <c r="AL30" s="116"/>
      <c r="AM30" s="116"/>
      <c r="AN30" s="116"/>
      <c r="AO30" s="116"/>
      <c r="AP30" s="117"/>
      <c r="AR30" s="86"/>
      <c r="AS30" s="85"/>
      <c r="AT30" s="64"/>
      <c r="AV30" s="86"/>
      <c r="AW30" s="85"/>
      <c r="AX30" s="64"/>
    </row>
    <row r="31" spans="1:50" ht="21" x14ac:dyDescent="0.2">
      <c r="A31">
        <v>2019</v>
      </c>
      <c r="B31" s="3">
        <v>10</v>
      </c>
      <c r="C31" s="81">
        <v>43747</v>
      </c>
      <c r="D31" s="82">
        <f t="shared" si="2"/>
        <v>43747</v>
      </c>
      <c r="E31" s="83" t="s">
        <v>92</v>
      </c>
      <c r="G31" s="87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>
        <v>1</v>
      </c>
      <c r="AC31" s="88"/>
      <c r="AD31" s="88"/>
      <c r="AE31" s="88"/>
      <c r="AF31" s="88"/>
      <c r="AG31" s="89"/>
      <c r="AI31" s="115" t="e">
        <f>HLOOKUP(C31,#REF!,3,FALSE)</f>
        <v>#REF!</v>
      </c>
      <c r="AJ31" s="116" t="e">
        <f>HLOOKUP(C31,#REF!,4,FALSE)</f>
        <v>#REF!</v>
      </c>
      <c r="AK31" s="116" t="e">
        <f>HLOOKUP($C31,#REF!,3,FALSE)</f>
        <v>#REF!</v>
      </c>
      <c r="AL31" s="116" t="e">
        <f>HLOOKUP($C31,#REF!,4,FALSE)</f>
        <v>#REF!</v>
      </c>
      <c r="AM31" s="116" t="e">
        <f>HLOOKUP($C31,#REF!,5,FALSE)</f>
        <v>#REF!</v>
      </c>
      <c r="AN31" s="116" t="e">
        <f>HLOOKUP($C31,#REF!,6,FALSE)</f>
        <v>#REF!</v>
      </c>
      <c r="AO31" s="116" t="e">
        <f>HLOOKUP($C31,#REF!,7,FALSE)</f>
        <v>#REF!</v>
      </c>
      <c r="AP31" s="117" t="e">
        <f>HLOOKUP($C31,#REF!,8,FALSE)</f>
        <v>#REF!</v>
      </c>
      <c r="AR31" s="86"/>
      <c r="AS31" s="85"/>
      <c r="AT31" s="64"/>
      <c r="AV31" s="86"/>
      <c r="AW31" s="85"/>
      <c r="AX31" s="64"/>
    </row>
    <row r="32" spans="1:50" ht="21" x14ac:dyDescent="0.2">
      <c r="A32">
        <v>2019</v>
      </c>
      <c r="B32" s="3">
        <v>10</v>
      </c>
      <c r="C32" s="81">
        <v>43753</v>
      </c>
      <c r="D32" s="82">
        <f t="shared" si="2"/>
        <v>43753</v>
      </c>
      <c r="E32" s="83" t="s">
        <v>87</v>
      </c>
      <c r="G32" s="87"/>
      <c r="H32" s="88"/>
      <c r="I32" s="88"/>
      <c r="J32" s="88"/>
      <c r="K32" s="88"/>
      <c r="L32" s="88"/>
      <c r="M32" s="88"/>
      <c r="N32" s="88"/>
      <c r="O32" s="88">
        <v>1</v>
      </c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9"/>
      <c r="AI32" s="115" t="e">
        <f>HLOOKUP(C32,#REF!,3,FALSE)</f>
        <v>#REF!</v>
      </c>
      <c r="AJ32" s="116" t="e">
        <f>HLOOKUP(C32,#REF!,4,FALSE)</f>
        <v>#REF!</v>
      </c>
      <c r="AK32" s="116" t="e">
        <f>HLOOKUP($C32,#REF!,3,FALSE)</f>
        <v>#REF!</v>
      </c>
      <c r="AL32" s="116" t="e">
        <f>HLOOKUP($C32,#REF!,4,FALSE)</f>
        <v>#REF!</v>
      </c>
      <c r="AM32" s="116" t="e">
        <f>HLOOKUP($C32,#REF!,5,FALSE)</f>
        <v>#REF!</v>
      </c>
      <c r="AN32" s="116" t="e">
        <f>HLOOKUP($C32,#REF!,6,FALSE)</f>
        <v>#REF!</v>
      </c>
      <c r="AO32" s="116" t="e">
        <f>HLOOKUP($C32,#REF!,7,FALSE)</f>
        <v>#REF!</v>
      </c>
      <c r="AP32" s="117" t="e">
        <f>HLOOKUP($C32,#REF!,8,FALSE)</f>
        <v>#REF!</v>
      </c>
      <c r="AR32" s="86"/>
      <c r="AS32" s="85"/>
      <c r="AT32" s="64"/>
      <c r="AV32" s="86"/>
      <c r="AW32" s="85"/>
      <c r="AX32" s="64"/>
    </row>
    <row r="33" spans="1:50" ht="21" x14ac:dyDescent="0.2">
      <c r="A33">
        <v>2019</v>
      </c>
      <c r="B33" s="3">
        <v>10</v>
      </c>
      <c r="C33" s="81">
        <v>43761</v>
      </c>
      <c r="D33" s="82">
        <f t="shared" si="2"/>
        <v>43761</v>
      </c>
      <c r="E33" s="83" t="s">
        <v>109</v>
      </c>
      <c r="G33" s="87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>
        <v>1</v>
      </c>
      <c r="AF33" s="88"/>
      <c r="AG33" s="89"/>
      <c r="AI33" s="115" t="e">
        <f>HLOOKUP(C33,#REF!,3,FALSE)</f>
        <v>#REF!</v>
      </c>
      <c r="AJ33" s="116" t="e">
        <f>HLOOKUP(C33,#REF!,4,FALSE)</f>
        <v>#REF!</v>
      </c>
      <c r="AK33" s="116" t="e">
        <f>HLOOKUP($C33,#REF!,3,FALSE)</f>
        <v>#REF!</v>
      </c>
      <c r="AL33" s="116" t="e">
        <f>HLOOKUP($C33,#REF!,4,FALSE)</f>
        <v>#REF!</v>
      </c>
      <c r="AM33" s="116" t="e">
        <f>HLOOKUP($C33,#REF!,5,FALSE)</f>
        <v>#REF!</v>
      </c>
      <c r="AN33" s="116" t="e">
        <f>HLOOKUP($C33,#REF!,6,FALSE)</f>
        <v>#REF!</v>
      </c>
      <c r="AO33" s="116" t="e">
        <f>HLOOKUP($C33,#REF!,7,FALSE)</f>
        <v>#REF!</v>
      </c>
      <c r="AP33" s="117" t="e">
        <f>HLOOKUP($C33,#REF!,8,FALSE)</f>
        <v>#REF!</v>
      </c>
      <c r="AR33" s="86"/>
      <c r="AS33" s="85"/>
      <c r="AT33" s="64"/>
      <c r="AV33" s="86"/>
      <c r="AW33" s="85"/>
      <c r="AX33" s="64"/>
    </row>
    <row r="34" spans="1:50" ht="21" x14ac:dyDescent="0.2">
      <c r="A34">
        <v>2019</v>
      </c>
      <c r="B34" s="3">
        <v>11</v>
      </c>
      <c r="C34" s="81">
        <v>43782</v>
      </c>
      <c r="D34" s="82">
        <f t="shared" si="2"/>
        <v>43782</v>
      </c>
      <c r="E34" s="83" t="s">
        <v>60</v>
      </c>
      <c r="G34" s="87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>
        <v>1</v>
      </c>
      <c r="AD34" s="88"/>
      <c r="AE34" s="88"/>
      <c r="AF34" s="88"/>
      <c r="AG34" s="89"/>
      <c r="AI34" s="115" t="e">
        <f>HLOOKUP(C34,#REF!,3,FALSE)</f>
        <v>#REF!</v>
      </c>
      <c r="AJ34" s="116" t="e">
        <f>HLOOKUP(C34,#REF!,4,FALSE)</f>
        <v>#REF!</v>
      </c>
      <c r="AK34" s="116" t="e">
        <f>HLOOKUP($C34,#REF!,3,FALSE)</f>
        <v>#REF!</v>
      </c>
      <c r="AL34" s="116" t="e">
        <f>HLOOKUP($C34,#REF!,4,FALSE)</f>
        <v>#REF!</v>
      </c>
      <c r="AM34" s="116" t="e">
        <f>HLOOKUP($C34,#REF!,5,FALSE)</f>
        <v>#REF!</v>
      </c>
      <c r="AN34" s="116" t="e">
        <f>HLOOKUP($C34,#REF!,6,FALSE)</f>
        <v>#REF!</v>
      </c>
      <c r="AO34" s="116" t="e">
        <f>HLOOKUP($C34,#REF!,7,FALSE)</f>
        <v>#REF!</v>
      </c>
      <c r="AP34" s="117" t="e">
        <f>HLOOKUP($C34,#REF!,8,FALSE)</f>
        <v>#REF!</v>
      </c>
      <c r="AR34" s="86"/>
      <c r="AS34" s="85"/>
      <c r="AT34" s="64"/>
      <c r="AV34" s="86"/>
      <c r="AW34" s="85"/>
      <c r="AX34" s="64"/>
    </row>
    <row r="35" spans="1:50" ht="21" x14ac:dyDescent="0.2">
      <c r="A35">
        <v>2019</v>
      </c>
      <c r="B35" s="3">
        <v>11</v>
      </c>
      <c r="C35" s="81">
        <v>43788</v>
      </c>
      <c r="D35" s="82">
        <f t="shared" si="2"/>
        <v>43788</v>
      </c>
      <c r="E35" s="83" t="s">
        <v>110</v>
      </c>
      <c r="G35" s="87"/>
      <c r="H35" s="88"/>
      <c r="I35" s="88"/>
      <c r="J35" s="88"/>
      <c r="K35" s="88"/>
      <c r="L35" s="88"/>
      <c r="M35" s="88"/>
      <c r="N35" s="88"/>
      <c r="O35" s="88"/>
      <c r="P35" s="88">
        <v>1</v>
      </c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9"/>
      <c r="AI35" s="115" t="e">
        <f>HLOOKUP(C35,#REF!,3,FALSE)</f>
        <v>#REF!</v>
      </c>
      <c r="AJ35" s="116" t="e">
        <f>HLOOKUP(C35,#REF!,4,FALSE)</f>
        <v>#REF!</v>
      </c>
      <c r="AK35" s="116" t="e">
        <f>HLOOKUP($C35,#REF!,3,FALSE)</f>
        <v>#REF!</v>
      </c>
      <c r="AL35" s="116" t="e">
        <f>HLOOKUP($C35,#REF!,4,FALSE)</f>
        <v>#REF!</v>
      </c>
      <c r="AM35" s="116" t="e">
        <f>HLOOKUP($C35,#REF!,5,FALSE)</f>
        <v>#REF!</v>
      </c>
      <c r="AN35" s="116" t="e">
        <f>HLOOKUP($C35,#REF!,6,FALSE)</f>
        <v>#REF!</v>
      </c>
      <c r="AO35" s="116" t="e">
        <f>HLOOKUP($C35,#REF!,7,FALSE)</f>
        <v>#REF!</v>
      </c>
      <c r="AP35" s="117" t="e">
        <f>HLOOKUP($C35,#REF!,8,FALSE)</f>
        <v>#REF!</v>
      </c>
      <c r="AR35" s="86"/>
      <c r="AS35" s="85"/>
      <c r="AT35" s="64"/>
      <c r="AV35" s="86"/>
      <c r="AW35" s="85"/>
      <c r="AX35" s="64"/>
    </row>
    <row r="36" spans="1:50" ht="21" x14ac:dyDescent="0.2">
      <c r="A36">
        <v>2019</v>
      </c>
      <c r="B36" s="3">
        <v>11</v>
      </c>
      <c r="C36" s="81">
        <v>43796</v>
      </c>
      <c r="D36" s="82">
        <f t="shared" si="2"/>
        <v>43796</v>
      </c>
      <c r="E36" s="83" t="s">
        <v>91</v>
      </c>
      <c r="G36" s="87"/>
      <c r="H36" s="88"/>
      <c r="I36" s="88"/>
      <c r="J36" s="88"/>
      <c r="K36" s="88"/>
      <c r="L36" s="88"/>
      <c r="M36" s="88"/>
      <c r="N36" s="88">
        <v>1</v>
      </c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9"/>
      <c r="AI36" s="115" t="e">
        <f>HLOOKUP(C36,#REF!,3,FALSE)</f>
        <v>#REF!</v>
      </c>
      <c r="AJ36" s="116" t="e">
        <f>HLOOKUP(C36,#REF!,4,FALSE)</f>
        <v>#REF!</v>
      </c>
      <c r="AK36" s="116" t="e">
        <f>HLOOKUP($C36,#REF!,3,FALSE)</f>
        <v>#REF!</v>
      </c>
      <c r="AL36" s="116" t="e">
        <f>HLOOKUP($C36,#REF!,4,FALSE)</f>
        <v>#REF!</v>
      </c>
      <c r="AM36" s="116" t="e">
        <f>HLOOKUP($C36,#REF!,5,FALSE)</f>
        <v>#REF!</v>
      </c>
      <c r="AN36" s="116" t="e">
        <f>HLOOKUP($C36,#REF!,6,FALSE)</f>
        <v>#REF!</v>
      </c>
      <c r="AO36" s="116" t="e">
        <f>HLOOKUP($C36,#REF!,7,FALSE)</f>
        <v>#REF!</v>
      </c>
      <c r="AP36" s="117" t="e">
        <f>HLOOKUP($C36,#REF!,8,FALSE)</f>
        <v>#REF!</v>
      </c>
      <c r="AR36" s="86"/>
      <c r="AS36" s="85"/>
      <c r="AT36" s="64"/>
      <c r="AV36" s="86"/>
      <c r="AW36" s="85"/>
      <c r="AX36" s="64"/>
    </row>
    <row r="37" spans="1:50" ht="21" x14ac:dyDescent="0.2">
      <c r="A37">
        <v>2019</v>
      </c>
      <c r="B37" s="3">
        <v>12</v>
      </c>
      <c r="C37" s="81">
        <v>43810</v>
      </c>
      <c r="D37" s="82">
        <f t="shared" si="2"/>
        <v>43810</v>
      </c>
      <c r="E37" s="83"/>
      <c r="G37" s="87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9"/>
      <c r="AI37" s="115" t="e">
        <f>HLOOKUP(C37,#REF!,3,FALSE)</f>
        <v>#REF!</v>
      </c>
      <c r="AJ37" s="116" t="e">
        <f>HLOOKUP(C37,#REF!,4,FALSE)</f>
        <v>#REF!</v>
      </c>
      <c r="AK37" s="116" t="e">
        <f>HLOOKUP($C37,#REF!,3,FALSE)</f>
        <v>#REF!</v>
      </c>
      <c r="AL37" s="116" t="e">
        <f>HLOOKUP($C37,#REF!,4,FALSE)</f>
        <v>#REF!</v>
      </c>
      <c r="AM37" s="116" t="e">
        <f>HLOOKUP($C37,#REF!,5,FALSE)</f>
        <v>#REF!</v>
      </c>
      <c r="AN37" s="116" t="e">
        <f>HLOOKUP($C37,#REF!,6,FALSE)</f>
        <v>#REF!</v>
      </c>
      <c r="AO37" s="116" t="e">
        <f>HLOOKUP($C37,#REF!,7,FALSE)</f>
        <v>#REF!</v>
      </c>
      <c r="AP37" s="117" t="e">
        <f>HLOOKUP($C37,#REF!,8,FALSE)</f>
        <v>#REF!</v>
      </c>
      <c r="AR37" s="86"/>
      <c r="AS37" s="85"/>
      <c r="AT37" s="64"/>
      <c r="AV37" s="86"/>
      <c r="AW37" s="85"/>
      <c r="AX37" s="64"/>
    </row>
    <row r="38" spans="1:50" ht="21" x14ac:dyDescent="0.2">
      <c r="A38">
        <v>2019</v>
      </c>
      <c r="B38" s="3">
        <v>12</v>
      </c>
      <c r="C38" s="81">
        <v>43816</v>
      </c>
      <c r="D38" s="82">
        <f t="shared" si="2"/>
        <v>43816</v>
      </c>
      <c r="E38" s="83"/>
      <c r="G38" s="87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9"/>
      <c r="AI38" s="115" t="e">
        <f>HLOOKUP(C38,#REF!,3,FALSE)</f>
        <v>#REF!</v>
      </c>
      <c r="AJ38" s="116" t="e">
        <f>HLOOKUP(C38,#REF!,4,FALSE)</f>
        <v>#REF!</v>
      </c>
      <c r="AK38" s="116" t="e">
        <f>HLOOKUP($C38,#REF!,3,FALSE)</f>
        <v>#REF!</v>
      </c>
      <c r="AL38" s="116" t="e">
        <f>HLOOKUP($C38,#REF!,4,FALSE)</f>
        <v>#REF!</v>
      </c>
      <c r="AM38" s="116" t="e">
        <f>HLOOKUP($C38,#REF!,5,FALSE)</f>
        <v>#REF!</v>
      </c>
      <c r="AN38" s="116" t="e">
        <f>HLOOKUP($C38,#REF!,6,FALSE)</f>
        <v>#REF!</v>
      </c>
      <c r="AO38" s="116" t="e">
        <f>HLOOKUP($C38,#REF!,7,FALSE)</f>
        <v>#REF!</v>
      </c>
      <c r="AP38" s="117" t="e">
        <f>HLOOKUP($C38,#REF!,8,FALSE)</f>
        <v>#REF!</v>
      </c>
      <c r="AR38" s="86"/>
      <c r="AS38" s="85"/>
      <c r="AT38" s="64"/>
      <c r="AV38" s="86"/>
      <c r="AW38" s="85"/>
      <c r="AX38" s="64"/>
    </row>
    <row r="39" spans="1:50" ht="21" x14ac:dyDescent="0.2">
      <c r="A39">
        <v>2019</v>
      </c>
      <c r="B39" s="3">
        <v>12</v>
      </c>
      <c r="C39" s="90">
        <v>43824</v>
      </c>
      <c r="D39" s="91">
        <f t="shared" si="2"/>
        <v>43824</v>
      </c>
      <c r="E39" s="92"/>
      <c r="G39" s="93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I39" s="115" t="e">
        <f>HLOOKUP(C39,#REF!,3,FALSE)</f>
        <v>#REF!</v>
      </c>
      <c r="AJ39" s="116" t="e">
        <f>HLOOKUP(C39,#REF!,4,FALSE)</f>
        <v>#REF!</v>
      </c>
      <c r="AK39" s="116" t="e">
        <f>HLOOKUP($C39,#REF!,3,FALSE)</f>
        <v>#REF!</v>
      </c>
      <c r="AL39" s="116" t="e">
        <f>HLOOKUP($C39,#REF!,4,FALSE)</f>
        <v>#REF!</v>
      </c>
      <c r="AM39" s="116" t="e">
        <f>HLOOKUP($C39,#REF!,5,FALSE)</f>
        <v>#REF!</v>
      </c>
      <c r="AN39" s="116" t="e">
        <f>HLOOKUP($C39,#REF!,6,FALSE)</f>
        <v>#REF!</v>
      </c>
      <c r="AO39" s="116" t="e">
        <f>HLOOKUP($C39,#REF!,7,FALSE)</f>
        <v>#REF!</v>
      </c>
      <c r="AP39" s="117" t="e">
        <f>HLOOKUP($C39,#REF!,8,FALSE)</f>
        <v>#REF!</v>
      </c>
      <c r="AR39" s="86"/>
      <c r="AS39" s="85"/>
      <c r="AT39" s="64"/>
      <c r="AV39" s="86"/>
      <c r="AW39" s="85"/>
      <c r="AX39" s="64"/>
    </row>
    <row r="40" spans="1:50" ht="54.65" customHeight="1" x14ac:dyDescent="0.2">
      <c r="B40" s="3"/>
      <c r="D40" s="60"/>
      <c r="AR40" s="450" t="s">
        <v>108</v>
      </c>
      <c r="AS40" s="450"/>
      <c r="AT40" s="450"/>
      <c r="AU40" s="450"/>
      <c r="AV40" s="450"/>
      <c r="AW40" s="450"/>
      <c r="AX40" s="450"/>
    </row>
    <row r="41" spans="1:50" ht="54.65" customHeight="1" x14ac:dyDescent="0.2">
      <c r="B41" s="3"/>
      <c r="D41" s="60"/>
      <c r="AR41" s="96"/>
      <c r="AS41" s="96"/>
      <c r="AT41" s="96"/>
      <c r="AU41" s="96"/>
      <c r="AV41" s="96"/>
      <c r="AW41" s="96"/>
      <c r="AX41" s="96"/>
    </row>
    <row r="42" spans="1:50" ht="35.5" customHeight="1" x14ac:dyDescent="0.2">
      <c r="B42" s="3"/>
      <c r="D42" s="60"/>
      <c r="AR42" s="97">
        <f t="shared" ref="AR42:AR59" si="3">C4</f>
        <v>43474</v>
      </c>
      <c r="AS42" s="98">
        <f>AR42</f>
        <v>43474</v>
      </c>
      <c r="AT42" s="99" t="str">
        <f t="shared" ref="AT42:AT59" si="4">E4</f>
        <v>本田</v>
      </c>
      <c r="AU42" s="100"/>
      <c r="AV42" s="97">
        <f t="shared" ref="AV42:AV59" si="5">C22</f>
        <v>43656</v>
      </c>
      <c r="AW42" s="98">
        <f>AV42</f>
        <v>43656</v>
      </c>
      <c r="AX42" s="99" t="str">
        <f t="shared" ref="AX42:AX50" si="6">E22</f>
        <v>山下</v>
      </c>
    </row>
    <row r="43" spans="1:50" ht="35.5" customHeight="1" x14ac:dyDescent="0.2">
      <c r="B43" s="3"/>
      <c r="D43" s="60"/>
      <c r="AR43" s="101">
        <f t="shared" si="3"/>
        <v>43480</v>
      </c>
      <c r="AS43" s="102">
        <f t="shared" ref="AS43:AS59" si="7">AR43</f>
        <v>43480</v>
      </c>
      <c r="AT43" s="103" t="str">
        <f t="shared" si="4"/>
        <v>南</v>
      </c>
      <c r="AU43" s="104"/>
      <c r="AV43" s="101">
        <f t="shared" si="5"/>
        <v>43662</v>
      </c>
      <c r="AW43" s="102">
        <f t="shared" ref="AW43:AW59" si="8">AV43</f>
        <v>43662</v>
      </c>
      <c r="AX43" s="103" t="str">
        <f t="shared" si="6"/>
        <v>薬師</v>
      </c>
    </row>
    <row r="44" spans="1:50" ht="35.5" customHeight="1" x14ac:dyDescent="0.2">
      <c r="B44" s="3"/>
      <c r="D44" s="60"/>
      <c r="AR44" s="101">
        <f t="shared" si="3"/>
        <v>43488</v>
      </c>
      <c r="AS44" s="102">
        <f t="shared" si="7"/>
        <v>43488</v>
      </c>
      <c r="AT44" s="103" t="str">
        <f t="shared" si="4"/>
        <v>長迫</v>
      </c>
      <c r="AU44" s="104"/>
      <c r="AV44" s="101">
        <f t="shared" si="5"/>
        <v>43670</v>
      </c>
      <c r="AW44" s="102">
        <f t="shared" si="8"/>
        <v>43670</v>
      </c>
      <c r="AX44" s="103" t="str">
        <f t="shared" si="6"/>
        <v>佐藤穂</v>
      </c>
    </row>
    <row r="45" spans="1:50" ht="35.5" customHeight="1" x14ac:dyDescent="0.2">
      <c r="B45" s="3"/>
      <c r="D45" s="60"/>
      <c r="AR45" s="101">
        <f t="shared" si="3"/>
        <v>43509</v>
      </c>
      <c r="AS45" s="102">
        <f t="shared" si="7"/>
        <v>43509</v>
      </c>
      <c r="AT45" s="103" t="str">
        <f t="shared" si="4"/>
        <v>加藤</v>
      </c>
      <c r="AU45" s="104"/>
      <c r="AV45" s="101">
        <f t="shared" si="5"/>
        <v>43691</v>
      </c>
      <c r="AW45" s="102">
        <f t="shared" si="8"/>
        <v>43691</v>
      </c>
      <c r="AX45" s="103" t="str">
        <f t="shared" si="6"/>
        <v>澤野</v>
      </c>
    </row>
    <row r="46" spans="1:50" ht="35.5" customHeight="1" x14ac:dyDescent="0.2">
      <c r="B46" s="3"/>
      <c r="D46" s="60"/>
      <c r="AR46" s="101">
        <f t="shared" si="3"/>
        <v>43515</v>
      </c>
      <c r="AS46" s="102">
        <f t="shared" si="7"/>
        <v>43515</v>
      </c>
      <c r="AT46" s="103" t="str">
        <f t="shared" si="4"/>
        <v>佐藤恵</v>
      </c>
      <c r="AU46" s="104"/>
      <c r="AV46" s="101">
        <f t="shared" si="5"/>
        <v>43697</v>
      </c>
      <c r="AW46" s="102">
        <f t="shared" si="8"/>
        <v>43697</v>
      </c>
      <c r="AX46" s="103" t="str">
        <f t="shared" si="6"/>
        <v>中村</v>
      </c>
    </row>
    <row r="47" spans="1:50" ht="35.5" customHeight="1" x14ac:dyDescent="0.2">
      <c r="B47" s="3"/>
      <c r="D47" s="60"/>
      <c r="AR47" s="101">
        <f t="shared" si="3"/>
        <v>43523</v>
      </c>
      <c r="AS47" s="102">
        <f t="shared" si="7"/>
        <v>43523</v>
      </c>
      <c r="AT47" s="103" t="str">
        <f t="shared" si="4"/>
        <v>長田</v>
      </c>
      <c r="AU47" s="104"/>
      <c r="AV47" s="101">
        <f t="shared" si="5"/>
        <v>43705</v>
      </c>
      <c r="AW47" s="102">
        <f t="shared" si="8"/>
        <v>43705</v>
      </c>
      <c r="AX47" s="103" t="str">
        <f t="shared" si="6"/>
        <v>斎藤</v>
      </c>
    </row>
    <row r="48" spans="1:50" ht="35.5" customHeight="1" x14ac:dyDescent="0.2">
      <c r="B48" s="3"/>
      <c r="D48" s="60"/>
      <c r="AR48" s="101">
        <f t="shared" si="3"/>
        <v>43537</v>
      </c>
      <c r="AS48" s="102">
        <f t="shared" si="7"/>
        <v>43537</v>
      </c>
      <c r="AT48" s="103" t="str">
        <f t="shared" si="4"/>
        <v>中井</v>
      </c>
      <c r="AU48" s="104"/>
      <c r="AV48" s="101">
        <f t="shared" si="5"/>
        <v>43719</v>
      </c>
      <c r="AW48" s="102">
        <f t="shared" si="8"/>
        <v>43719</v>
      </c>
      <c r="AX48" s="103" t="str">
        <f t="shared" si="6"/>
        <v>黒田辰</v>
      </c>
    </row>
    <row r="49" spans="2:50" ht="35.5" customHeight="1" x14ac:dyDescent="0.2">
      <c r="B49" s="3"/>
      <c r="D49" s="60"/>
      <c r="AR49" s="101">
        <f t="shared" si="3"/>
        <v>43543</v>
      </c>
      <c r="AS49" s="102">
        <f t="shared" si="7"/>
        <v>43543</v>
      </c>
      <c r="AT49" s="103" t="str">
        <f t="shared" si="4"/>
        <v>斎藤</v>
      </c>
      <c r="AU49" s="104"/>
      <c r="AV49" s="101">
        <f t="shared" si="5"/>
        <v>43725</v>
      </c>
      <c r="AW49" s="102">
        <f t="shared" si="8"/>
        <v>43725</v>
      </c>
      <c r="AX49" s="103" t="str">
        <f t="shared" si="6"/>
        <v>山村</v>
      </c>
    </row>
    <row r="50" spans="2:50" ht="35.5" customHeight="1" x14ac:dyDescent="0.2">
      <c r="B50" s="3"/>
      <c r="D50" s="60"/>
      <c r="AR50" s="101">
        <f t="shared" si="3"/>
        <v>43551</v>
      </c>
      <c r="AS50" s="102">
        <f t="shared" si="7"/>
        <v>43551</v>
      </c>
      <c r="AT50" s="103" t="str">
        <f t="shared" si="4"/>
        <v>北</v>
      </c>
      <c r="AU50" s="104"/>
      <c r="AV50" s="101">
        <f t="shared" si="5"/>
        <v>43733</v>
      </c>
      <c r="AW50" s="102">
        <f t="shared" si="8"/>
        <v>43733</v>
      </c>
      <c r="AX50" s="103" t="str">
        <f t="shared" si="6"/>
        <v>林</v>
      </c>
    </row>
    <row r="51" spans="2:50" ht="35.5" customHeight="1" x14ac:dyDescent="0.2">
      <c r="B51" s="3"/>
      <c r="D51" s="60"/>
      <c r="AR51" s="101">
        <f t="shared" si="3"/>
        <v>43565</v>
      </c>
      <c r="AS51" s="102">
        <f t="shared" si="7"/>
        <v>43565</v>
      </c>
      <c r="AT51" s="103" t="str">
        <f t="shared" si="4"/>
        <v>中村</v>
      </c>
      <c r="AU51" s="104"/>
      <c r="AV51" s="101">
        <f t="shared" si="5"/>
        <v>43747</v>
      </c>
      <c r="AW51" s="102">
        <f t="shared" si="8"/>
        <v>43747</v>
      </c>
      <c r="AX51" s="103" t="str">
        <f t="shared" ref="AX51:AX59" si="9">E31&amp;""</f>
        <v>佐藤恵</v>
      </c>
    </row>
    <row r="52" spans="2:50" ht="35.5" customHeight="1" x14ac:dyDescent="0.2">
      <c r="B52" s="3"/>
      <c r="D52" s="60"/>
      <c r="AR52" s="101">
        <f t="shared" si="3"/>
        <v>43571</v>
      </c>
      <c r="AS52" s="102">
        <f t="shared" si="7"/>
        <v>43571</v>
      </c>
      <c r="AT52" s="103" t="str">
        <f t="shared" si="4"/>
        <v>平田恵</v>
      </c>
      <c r="AU52" s="104"/>
      <c r="AV52" s="101">
        <f t="shared" si="5"/>
        <v>43753</v>
      </c>
      <c r="AW52" s="102">
        <f t="shared" si="8"/>
        <v>43753</v>
      </c>
      <c r="AX52" s="103" t="str">
        <f t="shared" si="9"/>
        <v>山本</v>
      </c>
    </row>
    <row r="53" spans="2:50" ht="35.5" customHeight="1" x14ac:dyDescent="0.2">
      <c r="B53" s="3"/>
      <c r="D53" s="60"/>
      <c r="AR53" s="101">
        <f t="shared" si="3"/>
        <v>43579</v>
      </c>
      <c r="AS53" s="102">
        <f t="shared" si="7"/>
        <v>43579</v>
      </c>
      <c r="AT53" s="103" t="str">
        <f t="shared" si="4"/>
        <v>山下</v>
      </c>
      <c r="AU53" s="104"/>
      <c r="AV53" s="101">
        <f t="shared" si="5"/>
        <v>43761</v>
      </c>
      <c r="AW53" s="102">
        <f t="shared" si="8"/>
        <v>43761</v>
      </c>
      <c r="AX53" s="103" t="str">
        <f t="shared" si="9"/>
        <v>本田</v>
      </c>
    </row>
    <row r="54" spans="2:50" ht="35.5" customHeight="1" x14ac:dyDescent="0.2">
      <c r="B54" s="3"/>
      <c r="D54" s="60"/>
      <c r="AR54" s="101">
        <f t="shared" si="3"/>
        <v>43593</v>
      </c>
      <c r="AS54" s="102">
        <f t="shared" si="7"/>
        <v>43593</v>
      </c>
      <c r="AT54" s="103" t="str">
        <f t="shared" si="4"/>
        <v>大橋</v>
      </c>
      <c r="AU54" s="104"/>
      <c r="AV54" s="101">
        <f t="shared" si="5"/>
        <v>43782</v>
      </c>
      <c r="AW54" s="102">
        <f t="shared" si="8"/>
        <v>43782</v>
      </c>
      <c r="AX54" s="103" t="str">
        <f t="shared" si="9"/>
        <v>村崎</v>
      </c>
    </row>
    <row r="55" spans="2:50" ht="35.5" customHeight="1" x14ac:dyDescent="0.2">
      <c r="B55" s="3"/>
      <c r="D55" s="60"/>
      <c r="AR55" s="101">
        <f t="shared" si="3"/>
        <v>43599</v>
      </c>
      <c r="AS55" s="102">
        <f t="shared" si="7"/>
        <v>43599</v>
      </c>
      <c r="AT55" s="103" t="str">
        <f t="shared" si="4"/>
        <v>山村</v>
      </c>
      <c r="AU55" s="104"/>
      <c r="AV55" s="101">
        <f t="shared" si="5"/>
        <v>43788</v>
      </c>
      <c r="AW55" s="102">
        <f t="shared" si="8"/>
        <v>43788</v>
      </c>
      <c r="AX55" s="103" t="str">
        <f t="shared" si="9"/>
        <v>南</v>
      </c>
    </row>
    <row r="56" spans="2:50" ht="35.5" customHeight="1" x14ac:dyDescent="0.2">
      <c r="B56" s="3"/>
      <c r="D56" s="60"/>
      <c r="AR56" s="101">
        <f t="shared" si="3"/>
        <v>43607</v>
      </c>
      <c r="AS56" s="102">
        <f t="shared" si="7"/>
        <v>43607</v>
      </c>
      <c r="AT56" s="103" t="str">
        <f t="shared" si="4"/>
        <v>薬司</v>
      </c>
      <c r="AU56" s="104"/>
      <c r="AV56" s="101">
        <f t="shared" si="5"/>
        <v>43796</v>
      </c>
      <c r="AW56" s="102">
        <f t="shared" si="8"/>
        <v>43796</v>
      </c>
      <c r="AX56" s="103" t="str">
        <f t="shared" si="9"/>
        <v>大橋</v>
      </c>
    </row>
    <row r="57" spans="2:50" ht="35.5" customHeight="1" x14ac:dyDescent="0.2">
      <c r="B57" s="3"/>
      <c r="D57" s="60"/>
      <c r="AR57" s="101">
        <f t="shared" si="3"/>
        <v>43628</v>
      </c>
      <c r="AS57" s="102">
        <f t="shared" si="7"/>
        <v>43628</v>
      </c>
      <c r="AT57" s="103" t="str">
        <f t="shared" si="4"/>
        <v>山田</v>
      </c>
      <c r="AU57" s="104"/>
      <c r="AV57" s="101">
        <f t="shared" si="5"/>
        <v>43810</v>
      </c>
      <c r="AW57" s="102">
        <f t="shared" si="8"/>
        <v>43810</v>
      </c>
      <c r="AX57" s="103" t="str">
        <f t="shared" si="9"/>
        <v/>
      </c>
    </row>
    <row r="58" spans="2:50" ht="35.5" customHeight="1" x14ac:dyDescent="0.2">
      <c r="B58" s="3"/>
      <c r="D58" s="60"/>
      <c r="AR58" s="101">
        <f t="shared" si="3"/>
        <v>43634</v>
      </c>
      <c r="AS58" s="102">
        <f t="shared" si="7"/>
        <v>43634</v>
      </c>
      <c r="AT58" s="103" t="str">
        <f t="shared" si="4"/>
        <v>長迫</v>
      </c>
      <c r="AU58" s="104"/>
      <c r="AV58" s="101">
        <f t="shared" si="5"/>
        <v>43816</v>
      </c>
      <c r="AW58" s="102">
        <f t="shared" si="8"/>
        <v>43816</v>
      </c>
      <c r="AX58" s="103" t="str">
        <f t="shared" si="9"/>
        <v/>
      </c>
    </row>
    <row r="59" spans="2:50" ht="35.5" customHeight="1" x14ac:dyDescent="0.2">
      <c r="B59" s="3"/>
      <c r="D59" s="60"/>
      <c r="AR59" s="105">
        <f t="shared" si="3"/>
        <v>43642</v>
      </c>
      <c r="AS59" s="106">
        <f t="shared" si="7"/>
        <v>43642</v>
      </c>
      <c r="AT59" s="107" t="str">
        <f t="shared" si="4"/>
        <v>村崎</v>
      </c>
      <c r="AU59" s="100"/>
      <c r="AV59" s="105">
        <f t="shared" si="5"/>
        <v>43824</v>
      </c>
      <c r="AW59" s="106">
        <f t="shared" si="8"/>
        <v>43824</v>
      </c>
      <c r="AX59" s="107" t="str">
        <f t="shared" si="9"/>
        <v/>
      </c>
    </row>
  </sheetData>
  <mergeCells count="2">
    <mergeCell ref="C3:E3"/>
    <mergeCell ref="AR40:AX40"/>
  </mergeCells>
  <phoneticPr fontId="1"/>
  <pageMargins left="0.9055118110236221" right="0.70866141732283472" top="0.74803149606299213" bottom="0.74803149606299213" header="0.31496062992125984" footer="0.31496062992125984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2001"/>
  <sheetViews>
    <sheetView workbookViewId="0">
      <pane ySplit="1" topLeftCell="A1226" activePane="bottomLeft" state="frozen"/>
      <selection activeCell="AG11" sqref="AG11"/>
      <selection pane="bottomLeft" activeCell="E1246" sqref="E1246"/>
    </sheetView>
  </sheetViews>
  <sheetFormatPr defaultColWidth="9" defaultRowHeight="13" x14ac:dyDescent="0.2"/>
  <cols>
    <col min="1" max="1" width="16.6328125" style="3" customWidth="1"/>
    <col min="2" max="2" width="7.6328125" style="3" customWidth="1"/>
    <col min="3" max="3" width="11.26953125" style="3" customWidth="1"/>
    <col min="4" max="4" width="9.6328125" style="4" customWidth="1"/>
    <col min="5" max="8" width="9" style="3"/>
    <col min="9" max="9" width="10.36328125" style="10" customWidth="1"/>
    <col min="10" max="14" width="9" style="3"/>
    <col min="15" max="15" width="9" style="9"/>
    <col min="16" max="16384" width="9" style="3"/>
  </cols>
  <sheetData>
    <row r="1" spans="1:14" x14ac:dyDescent="0.2">
      <c r="A1" s="5" t="str">
        <f>デイリーデータ!A1&amp;デイリーデータ!C1</f>
        <v>個人コード処理日</v>
      </c>
      <c r="B1" s="6" t="str">
        <f>デイリーデータ!A1</f>
        <v>個人コード</v>
      </c>
      <c r="C1" s="6" t="str">
        <f>デイリーデータ!B1</f>
        <v>氏名</v>
      </c>
      <c r="D1" s="7" t="s">
        <v>43</v>
      </c>
      <c r="E1" s="6" t="s">
        <v>44</v>
      </c>
      <c r="F1" s="8" t="s">
        <v>45</v>
      </c>
      <c r="G1" s="368" t="s">
        <v>144</v>
      </c>
      <c r="H1" s="369"/>
      <c r="I1" s="370"/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2">
      <c r="A2" s="9" t="str">
        <f>デイリーデータ!A2&amp;デイリーデータ!I2</f>
        <v>5177445748</v>
      </c>
      <c r="B2" s="3" t="str">
        <f>デイリーデータ!A2&amp;""</f>
        <v>51774</v>
      </c>
      <c r="C2" s="3" t="str">
        <f>デイリーデータ!B2</f>
        <v>山村 博</v>
      </c>
      <c r="D2" s="4">
        <f>IF(デイリーデータ!I2="","",(デイリーデータ!I2))</f>
        <v>45748</v>
      </c>
      <c r="E2" s="3" t="str">
        <f>IF(デイリーデータ!D2="休日","●",IF(デイリーデータ!D2="指定","○",IF(LEFT(デイリーデータ!F2,1)="日","",IF(LEFT(デイリーデータ!F2,1)="半","／",LEFT(デイリーデータ!F2,1)))))</f>
        <v/>
      </c>
      <c r="F2" s="10" t="str">
        <f>IF(デイリーデータ!E2="なし","",デイリーデータ!E2)&amp;IF(デイリーデータ!G2="なし","",デイリーデータ!G2)&amp;IF(デイリーデータ!H2="なし","",デイリーデータ!H2)</f>
        <v/>
      </c>
      <c r="G2" s="3">
        <f>IF(H2="","",COUNTA(H$2:H2)-COUNTBLANK(H$2:H2))</f>
        <v>1</v>
      </c>
      <c r="H2" s="3" t="str">
        <f>IF(COUNTIF(B$2:B2,B2)=1,B2,"")</f>
        <v>51774</v>
      </c>
      <c r="I2" s="10" t="str">
        <f t="shared" ref="I2:I65" si="0">IF(H2&lt;&gt;"",C2,"")</f>
        <v>山村 博</v>
      </c>
      <c r="J2" s="3" t="str">
        <f>IF(デイリーデータ!D2="なし","",デイリーデータ!D2)</f>
        <v>勤務</v>
      </c>
      <c r="K2" s="3" t="str">
        <f>IF(デイリーデータ!E2="なし","",デイリーデータ!E2)</f>
        <v/>
      </c>
      <c r="L2" s="3" t="str">
        <f>IF(デイリーデータ!F2="なし","",デイリーデータ!F2)</f>
        <v>日勤</v>
      </c>
      <c r="M2" s="3" t="str">
        <f>IF(デイリーデータ!G2="なし","",デイリーデータ!G2)</f>
        <v/>
      </c>
      <c r="N2" s="3" t="str">
        <f>IF(デイリーデータ!H2="なし","",デイリーデータ!H2)</f>
        <v/>
      </c>
    </row>
    <row r="3" spans="1:14" x14ac:dyDescent="0.2">
      <c r="A3" s="9" t="str">
        <f>デイリーデータ!A3&amp;デイリーデータ!I3</f>
        <v>5177445749</v>
      </c>
      <c r="B3" s="3" t="str">
        <f>デイリーデータ!A3&amp;""</f>
        <v>51774</v>
      </c>
      <c r="C3" s="3" t="str">
        <f>デイリーデータ!B3</f>
        <v>山村 博</v>
      </c>
      <c r="D3" s="4">
        <f>IF(デイリーデータ!I3="","",(デイリーデータ!I3))</f>
        <v>45749</v>
      </c>
      <c r="E3" s="3" t="str">
        <f>IF(デイリーデータ!D3="休日","●",IF(デイリーデータ!D3="指定","○",IF(LEFT(デイリーデータ!F3,1)="日","",IF(LEFT(デイリーデータ!F3,1)="半","／",LEFT(デイリーデータ!F3,1)))))</f>
        <v/>
      </c>
      <c r="F3" s="10" t="str">
        <f>IF(デイリーデータ!E3="なし","",デイリーデータ!E3)&amp;IF(デイリーデータ!G3="なし","",デイリーデータ!G3)&amp;IF(デイリーデータ!H3="なし","",デイリーデータ!H3)</f>
        <v/>
      </c>
      <c r="G3" s="3" t="str">
        <f>IF(H3="","",COUNTA(H$2:H3)-COUNTBLANK(H$2:H3))</f>
        <v/>
      </c>
      <c r="H3" s="3" t="str">
        <f>IF(COUNTIF(B$2:B3,B3)=1,B3,"")</f>
        <v/>
      </c>
      <c r="I3" s="10" t="str">
        <f t="shared" si="0"/>
        <v/>
      </c>
      <c r="J3" s="3" t="str">
        <f>IF(デイリーデータ!D3="なし","",デイリーデータ!D3)</f>
        <v>勤務</v>
      </c>
      <c r="K3" s="3" t="str">
        <f>IF(デイリーデータ!E3="なし","",デイリーデータ!E3)</f>
        <v/>
      </c>
      <c r="L3" s="3" t="str">
        <f>IF(デイリーデータ!F3="なし","",デイリーデータ!F3)</f>
        <v>日勤</v>
      </c>
      <c r="M3" s="3" t="str">
        <f>IF(デイリーデータ!G3="なし","",デイリーデータ!G3)</f>
        <v/>
      </c>
      <c r="N3" s="3" t="str">
        <f>IF(デイリーデータ!H3="なし","",デイリーデータ!H3)</f>
        <v/>
      </c>
    </row>
    <row r="4" spans="1:14" x14ac:dyDescent="0.2">
      <c r="A4" s="9" t="str">
        <f>デイリーデータ!A4&amp;デイリーデータ!I4</f>
        <v>5177445750</v>
      </c>
      <c r="B4" s="3" t="str">
        <f>デイリーデータ!A4&amp;""</f>
        <v>51774</v>
      </c>
      <c r="C4" s="3" t="str">
        <f>デイリーデータ!B4</f>
        <v>山村 博</v>
      </c>
      <c r="D4" s="4">
        <f>IF(デイリーデータ!I4="","",(デイリーデータ!I4))</f>
        <v>45750</v>
      </c>
      <c r="E4" s="3" t="str">
        <f>IF(デイリーデータ!D4="休日","●",IF(デイリーデータ!D4="指定","○",IF(LEFT(デイリーデータ!F4,1)="日","",IF(LEFT(デイリーデータ!F4,1)="半","／",LEFT(デイリーデータ!F4,1)))))</f>
        <v/>
      </c>
      <c r="F4" s="10" t="str">
        <f>IF(デイリーデータ!E4="なし","",デイリーデータ!E4)&amp;IF(デイリーデータ!G4="なし","",デイリーデータ!G4)&amp;IF(デイリーデータ!H4="なし","",デイリーデータ!H4)</f>
        <v/>
      </c>
      <c r="G4" s="3" t="str">
        <f>IF(H4="","",COUNTA(H$2:H4)-COUNTBLANK(H$2:H4))</f>
        <v/>
      </c>
      <c r="H4" s="3" t="str">
        <f>IF(COUNTIF(B$2:B4,B4)=1,B4,"")</f>
        <v/>
      </c>
      <c r="I4" s="10" t="str">
        <f t="shared" si="0"/>
        <v/>
      </c>
      <c r="J4" s="3" t="str">
        <f>IF(デイリーデータ!D4="なし","",デイリーデータ!D4)</f>
        <v>勤務</v>
      </c>
      <c r="K4" s="3" t="str">
        <f>IF(デイリーデータ!E4="なし","",デイリーデータ!E4)</f>
        <v/>
      </c>
      <c r="L4" s="3" t="str">
        <f>IF(デイリーデータ!F4="なし","",デイリーデータ!F4)</f>
        <v>日勤</v>
      </c>
      <c r="M4" s="3" t="str">
        <f>IF(デイリーデータ!G4="なし","",デイリーデータ!G4)</f>
        <v/>
      </c>
      <c r="N4" s="3" t="str">
        <f>IF(デイリーデータ!H4="なし","",デイリーデータ!H4)</f>
        <v/>
      </c>
    </row>
    <row r="5" spans="1:14" x14ac:dyDescent="0.2">
      <c r="A5" s="9" t="str">
        <f>デイリーデータ!A5&amp;デイリーデータ!I5</f>
        <v>5177445751</v>
      </c>
      <c r="B5" s="3" t="str">
        <f>デイリーデータ!A5&amp;""</f>
        <v>51774</v>
      </c>
      <c r="C5" s="3" t="str">
        <f>デイリーデータ!B5</f>
        <v>山村 博</v>
      </c>
      <c r="D5" s="4">
        <f>IF(デイリーデータ!I5="","",(デイリーデータ!I5))</f>
        <v>45751</v>
      </c>
      <c r="E5" s="3" t="str">
        <f>IF(デイリーデータ!D5="休日","●",IF(デイリーデータ!D5="指定","○",IF(LEFT(デイリーデータ!F5,1)="日","",IF(LEFT(デイリーデータ!F5,1)="半","／",LEFT(デイリーデータ!F5,1)))))</f>
        <v/>
      </c>
      <c r="F5" s="10" t="str">
        <f>IF(デイリーデータ!E5="なし","",デイリーデータ!E5)&amp;IF(デイリーデータ!G5="なし","",デイリーデータ!G5)&amp;IF(デイリーデータ!H5="なし","",デイリーデータ!H5)</f>
        <v/>
      </c>
      <c r="G5" s="3" t="str">
        <f>IF(H5="","",COUNTA(H$2:H5)-COUNTBLANK(H$2:H5))</f>
        <v/>
      </c>
      <c r="H5" s="3" t="str">
        <f>IF(COUNTIF(B$2:B5,B5)=1,B5,"")</f>
        <v/>
      </c>
      <c r="I5" s="10" t="str">
        <f t="shared" si="0"/>
        <v/>
      </c>
      <c r="J5" s="3" t="str">
        <f>IF(デイリーデータ!D5="なし","",デイリーデータ!D5)</f>
        <v>勤務</v>
      </c>
      <c r="K5" s="3" t="str">
        <f>IF(デイリーデータ!E5="なし","",デイリーデータ!E5)</f>
        <v/>
      </c>
      <c r="L5" s="3" t="str">
        <f>IF(デイリーデータ!F5="なし","",デイリーデータ!F5)</f>
        <v>日勤</v>
      </c>
      <c r="M5" s="3" t="str">
        <f>IF(デイリーデータ!G5="なし","",デイリーデータ!G5)</f>
        <v/>
      </c>
      <c r="N5" s="3" t="str">
        <f>IF(デイリーデータ!H5="なし","",デイリーデータ!H5)</f>
        <v/>
      </c>
    </row>
    <row r="6" spans="1:14" x14ac:dyDescent="0.2">
      <c r="A6" s="9" t="str">
        <f>デイリーデータ!A6&amp;デイリーデータ!I6</f>
        <v>5177445752</v>
      </c>
      <c r="B6" s="3" t="str">
        <f>デイリーデータ!A6&amp;""</f>
        <v>51774</v>
      </c>
      <c r="C6" s="3" t="str">
        <f>デイリーデータ!B6</f>
        <v>山村 博</v>
      </c>
      <c r="D6" s="4">
        <f>IF(デイリーデータ!I6="","",(デイリーデータ!I6))</f>
        <v>45752</v>
      </c>
      <c r="E6" s="3" t="str">
        <f>IF(デイリーデータ!D6="休日","●",IF(デイリーデータ!D6="指定","○",IF(LEFT(デイリーデータ!F6,1)="日","",IF(LEFT(デイリーデータ!F6,1)="半","／",LEFT(デイリーデータ!F6,1)))))</f>
        <v>○</v>
      </c>
      <c r="F6" s="10" t="str">
        <f>IF(デイリーデータ!E6="なし","",デイリーデータ!E6)&amp;IF(デイリーデータ!G6="なし","",デイリーデータ!G6)&amp;IF(デイリーデータ!H6="なし","",デイリーデータ!H6)</f>
        <v/>
      </c>
      <c r="G6" s="3" t="str">
        <f>IF(H6="","",COUNTA(H$2:H6)-COUNTBLANK(H$2:H6))</f>
        <v/>
      </c>
      <c r="H6" s="3" t="str">
        <f>IF(COUNTIF(B$2:B6,B6)=1,B6,"")</f>
        <v/>
      </c>
      <c r="I6" s="10" t="str">
        <f t="shared" si="0"/>
        <v/>
      </c>
      <c r="J6" s="3" t="str">
        <f>IF(デイリーデータ!D6="なし","",デイリーデータ!D6)</f>
        <v>指定</v>
      </c>
      <c r="K6" s="3" t="str">
        <f>IF(デイリーデータ!E6="なし","",デイリーデータ!E6)</f>
        <v/>
      </c>
      <c r="L6" s="3" t="str">
        <f>IF(デイリーデータ!F6="なし","",デイリーデータ!F6)</f>
        <v>日勤</v>
      </c>
      <c r="M6" s="3" t="str">
        <f>IF(デイリーデータ!G6="なし","",デイリーデータ!G6)</f>
        <v/>
      </c>
      <c r="N6" s="3" t="str">
        <f>IF(デイリーデータ!H6="なし","",デイリーデータ!H6)</f>
        <v/>
      </c>
    </row>
    <row r="7" spans="1:14" x14ac:dyDescent="0.2">
      <c r="A7" s="9" t="str">
        <f>デイリーデータ!A7&amp;デイリーデータ!I7</f>
        <v>5177445753</v>
      </c>
      <c r="B7" s="3" t="str">
        <f>デイリーデータ!A7&amp;""</f>
        <v>51774</v>
      </c>
      <c r="C7" s="3" t="str">
        <f>デイリーデータ!B7</f>
        <v>山村 博</v>
      </c>
      <c r="D7" s="4">
        <f>IF(デイリーデータ!I7="","",(デイリーデータ!I7))</f>
        <v>45753</v>
      </c>
      <c r="E7" s="3" t="str">
        <f>IF(デイリーデータ!D7="休日","●",IF(デイリーデータ!D7="指定","○",IF(LEFT(デイリーデータ!F7,1)="日","",IF(LEFT(デイリーデータ!F7,1)="半","／",LEFT(デイリーデータ!F7,1)))))</f>
        <v>●</v>
      </c>
      <c r="F7" s="10" t="str">
        <f>IF(デイリーデータ!E7="なし","",デイリーデータ!E7)&amp;IF(デイリーデータ!G7="なし","",デイリーデータ!G7)&amp;IF(デイリーデータ!H7="なし","",デイリーデータ!H7)</f>
        <v/>
      </c>
      <c r="G7" s="3" t="str">
        <f>IF(H7="","",COUNTA(H$2:H7)-COUNTBLANK(H$2:H7))</f>
        <v/>
      </c>
      <c r="H7" s="3" t="str">
        <f>IF(COUNTIF(B$2:B7,B7)=1,B7,"")</f>
        <v/>
      </c>
      <c r="I7" s="10" t="str">
        <f t="shared" si="0"/>
        <v/>
      </c>
      <c r="J7" s="3" t="str">
        <f>IF(デイリーデータ!D7="なし","",デイリーデータ!D7)</f>
        <v>休日</v>
      </c>
      <c r="K7" s="3" t="str">
        <f>IF(デイリーデータ!E7="なし","",デイリーデータ!E7)</f>
        <v/>
      </c>
      <c r="L7" s="3" t="str">
        <f>IF(デイリーデータ!F7="なし","",デイリーデータ!F7)</f>
        <v>日勤</v>
      </c>
      <c r="M7" s="3" t="str">
        <f>IF(デイリーデータ!G7="なし","",デイリーデータ!G7)</f>
        <v/>
      </c>
      <c r="N7" s="3" t="str">
        <f>IF(デイリーデータ!H7="なし","",デイリーデータ!H7)</f>
        <v/>
      </c>
    </row>
    <row r="8" spans="1:14" x14ac:dyDescent="0.2">
      <c r="A8" s="9" t="str">
        <f>デイリーデータ!A8&amp;デイリーデータ!I8</f>
        <v>5177445754</v>
      </c>
      <c r="B8" s="3" t="str">
        <f>デイリーデータ!A8&amp;""</f>
        <v>51774</v>
      </c>
      <c r="C8" s="3" t="str">
        <f>デイリーデータ!B8</f>
        <v>山村 博</v>
      </c>
      <c r="D8" s="4">
        <f>IF(デイリーデータ!I8="","",(デイリーデータ!I8))</f>
        <v>45754</v>
      </c>
      <c r="E8" s="3" t="str">
        <f>IF(デイリーデータ!D8="休日","●",IF(デイリーデータ!D8="指定","○",IF(LEFT(デイリーデータ!F8,1)="日","",IF(LEFT(デイリーデータ!F8,1)="半","／",LEFT(デイリーデータ!F8,1)))))</f>
        <v/>
      </c>
      <c r="F8" s="10" t="str">
        <f>IF(デイリーデータ!E8="なし","",デイリーデータ!E8)&amp;IF(デイリーデータ!G8="なし","",デイリーデータ!G8)&amp;IF(デイリーデータ!H8="なし","",デイリーデータ!H8)</f>
        <v/>
      </c>
      <c r="G8" s="3" t="str">
        <f>IF(H8="","",COUNTA(H$2:H8)-COUNTBLANK(H$2:H8))</f>
        <v/>
      </c>
      <c r="H8" s="3" t="str">
        <f>IF(COUNTIF(B$2:B8,B8)=1,B8,"")</f>
        <v/>
      </c>
      <c r="I8" s="10" t="str">
        <f t="shared" si="0"/>
        <v/>
      </c>
      <c r="J8" s="3" t="str">
        <f>IF(デイリーデータ!D8="なし","",デイリーデータ!D8)</f>
        <v>勤務</v>
      </c>
      <c r="K8" s="3" t="str">
        <f>IF(デイリーデータ!E8="なし","",デイリーデータ!E8)</f>
        <v/>
      </c>
      <c r="L8" s="3" t="str">
        <f>IF(デイリーデータ!F8="なし","",デイリーデータ!F8)</f>
        <v>日勤</v>
      </c>
      <c r="M8" s="3" t="str">
        <f>IF(デイリーデータ!G8="なし","",デイリーデータ!G8)</f>
        <v/>
      </c>
      <c r="N8" s="3" t="str">
        <f>IF(デイリーデータ!H8="なし","",デイリーデータ!H8)</f>
        <v/>
      </c>
    </row>
    <row r="9" spans="1:14" x14ac:dyDescent="0.2">
      <c r="A9" s="9" t="str">
        <f>デイリーデータ!A9&amp;デイリーデータ!I9</f>
        <v>5177445755</v>
      </c>
      <c r="B9" s="3" t="str">
        <f>デイリーデータ!A9&amp;""</f>
        <v>51774</v>
      </c>
      <c r="C9" s="3" t="str">
        <f>デイリーデータ!B9</f>
        <v>山村 博</v>
      </c>
      <c r="D9" s="4">
        <f>IF(デイリーデータ!I9="","",(デイリーデータ!I9))</f>
        <v>45755</v>
      </c>
      <c r="E9" s="3" t="str">
        <f>IF(デイリーデータ!D9="休日","●",IF(デイリーデータ!D9="指定","○",IF(LEFT(デイリーデータ!F9,1)="日","",IF(LEFT(デイリーデータ!F9,1)="半","／",LEFT(デイリーデータ!F9,1)))))</f>
        <v/>
      </c>
      <c r="F9" s="10" t="str">
        <f>IF(デイリーデータ!E9="なし","",デイリーデータ!E9)&amp;IF(デイリーデータ!G9="なし","",デイリーデータ!G9)&amp;IF(デイリーデータ!H9="なし","",デイリーデータ!H9)</f>
        <v/>
      </c>
      <c r="G9" s="3" t="str">
        <f>IF(H9="","",COUNTA(H$2:H9)-COUNTBLANK(H$2:H9))</f>
        <v/>
      </c>
      <c r="H9" s="3" t="str">
        <f>IF(COUNTIF(B$2:B9,B9)=1,B9,"")</f>
        <v/>
      </c>
      <c r="I9" s="10" t="str">
        <f t="shared" si="0"/>
        <v/>
      </c>
      <c r="J9" s="3" t="str">
        <f>IF(デイリーデータ!D9="なし","",デイリーデータ!D9)</f>
        <v>勤務</v>
      </c>
      <c r="K9" s="3" t="str">
        <f>IF(デイリーデータ!E9="なし","",デイリーデータ!E9)</f>
        <v/>
      </c>
      <c r="L9" s="3" t="str">
        <f>IF(デイリーデータ!F9="なし","",デイリーデータ!F9)</f>
        <v>日勤</v>
      </c>
      <c r="M9" s="3" t="str">
        <f>IF(デイリーデータ!G9="なし","",デイリーデータ!G9)</f>
        <v/>
      </c>
      <c r="N9" s="3" t="str">
        <f>IF(デイリーデータ!H9="なし","",デイリーデータ!H9)</f>
        <v/>
      </c>
    </row>
    <row r="10" spans="1:14" x14ac:dyDescent="0.2">
      <c r="A10" s="9" t="str">
        <f>デイリーデータ!A10&amp;デイリーデータ!I10</f>
        <v>5177445756</v>
      </c>
      <c r="B10" s="3" t="str">
        <f>デイリーデータ!A10&amp;""</f>
        <v>51774</v>
      </c>
      <c r="C10" s="3" t="str">
        <f>デイリーデータ!B10</f>
        <v>山村 博</v>
      </c>
      <c r="D10" s="4">
        <f>IF(デイリーデータ!I10="","",(デイリーデータ!I10))</f>
        <v>45756</v>
      </c>
      <c r="E10" s="3" t="str">
        <f>IF(デイリーデータ!D10="休日","●",IF(デイリーデータ!D10="指定","○",IF(LEFT(デイリーデータ!F10,1)="日","",IF(LEFT(デイリーデータ!F10,1)="半","／",LEFT(デイリーデータ!F10,1)))))</f>
        <v/>
      </c>
      <c r="F10" s="10" t="str">
        <f>IF(デイリーデータ!E10="なし","",デイリーデータ!E10)&amp;IF(デイリーデータ!G10="なし","",デイリーデータ!G10)&amp;IF(デイリーデータ!H10="なし","",デイリーデータ!H10)</f>
        <v/>
      </c>
      <c r="G10" s="3" t="str">
        <f>IF(H10="","",COUNTA(H$2:H10)-COUNTBLANK(H$2:H10))</f>
        <v/>
      </c>
      <c r="H10" s="3" t="str">
        <f>IF(COUNTIF(B$2:B10,B10)=1,B10,"")</f>
        <v/>
      </c>
      <c r="I10" s="10" t="str">
        <f t="shared" si="0"/>
        <v/>
      </c>
      <c r="J10" s="3" t="str">
        <f>IF(デイリーデータ!D10="なし","",デイリーデータ!D10)</f>
        <v>勤務</v>
      </c>
      <c r="K10" s="3" t="str">
        <f>IF(デイリーデータ!E10="なし","",デイリーデータ!E10)</f>
        <v/>
      </c>
      <c r="L10" s="3" t="str">
        <f>IF(デイリーデータ!F10="なし","",デイリーデータ!F10)</f>
        <v>日勤</v>
      </c>
      <c r="M10" s="3" t="str">
        <f>IF(デイリーデータ!G10="なし","",デイリーデータ!G10)</f>
        <v/>
      </c>
      <c r="N10" s="3" t="str">
        <f>IF(デイリーデータ!H10="なし","",デイリーデータ!H10)</f>
        <v/>
      </c>
    </row>
    <row r="11" spans="1:14" x14ac:dyDescent="0.2">
      <c r="A11" s="9" t="str">
        <f>デイリーデータ!A11&amp;デイリーデータ!I11</f>
        <v>5177445757</v>
      </c>
      <c r="B11" s="3" t="str">
        <f>デイリーデータ!A11&amp;""</f>
        <v>51774</v>
      </c>
      <c r="C11" s="3" t="str">
        <f>デイリーデータ!B11</f>
        <v>山村 博</v>
      </c>
      <c r="D11" s="4">
        <f>IF(デイリーデータ!I11="","",(デイリーデータ!I11))</f>
        <v>45757</v>
      </c>
      <c r="E11" s="3" t="str">
        <f>IF(デイリーデータ!D11="休日","●",IF(デイリーデータ!D11="指定","○",IF(LEFT(デイリーデータ!F11,1)="日","",IF(LEFT(デイリーデータ!F11,1)="半","／",LEFT(デイリーデータ!F11,1)))))</f>
        <v/>
      </c>
      <c r="F11" s="10" t="str">
        <f>IF(デイリーデータ!E11="なし","",デイリーデータ!E11)&amp;IF(デイリーデータ!G11="なし","",デイリーデータ!G11)&amp;IF(デイリーデータ!H11="なし","",デイリーデータ!H11)</f>
        <v/>
      </c>
      <c r="G11" s="3" t="str">
        <f>IF(H11="","",COUNTA(H$2:H11)-COUNTBLANK(H$2:H11))</f>
        <v/>
      </c>
      <c r="H11" s="3" t="str">
        <f>IF(COUNTIF(B$2:B11,B11)=1,B11,"")</f>
        <v/>
      </c>
      <c r="I11" s="10" t="str">
        <f t="shared" si="0"/>
        <v/>
      </c>
      <c r="J11" s="3" t="str">
        <f>IF(デイリーデータ!D11="なし","",デイリーデータ!D11)</f>
        <v>勤務</v>
      </c>
      <c r="K11" s="3" t="str">
        <f>IF(デイリーデータ!E11="なし","",デイリーデータ!E11)</f>
        <v/>
      </c>
      <c r="L11" s="3" t="str">
        <f>IF(デイリーデータ!F11="なし","",デイリーデータ!F11)</f>
        <v>日勤</v>
      </c>
      <c r="M11" s="3" t="str">
        <f>IF(デイリーデータ!G11="なし","",デイリーデータ!G11)</f>
        <v/>
      </c>
      <c r="N11" s="3" t="str">
        <f>IF(デイリーデータ!H11="なし","",デイリーデータ!H11)</f>
        <v/>
      </c>
    </row>
    <row r="12" spans="1:14" x14ac:dyDescent="0.2">
      <c r="A12" s="9" t="str">
        <f>デイリーデータ!A12&amp;デイリーデータ!I12</f>
        <v>5177445758</v>
      </c>
      <c r="B12" s="3" t="str">
        <f>デイリーデータ!A12&amp;""</f>
        <v>51774</v>
      </c>
      <c r="C12" s="3" t="str">
        <f>デイリーデータ!B12</f>
        <v>山村 博</v>
      </c>
      <c r="D12" s="4">
        <f>IF(デイリーデータ!I12="","",(デイリーデータ!I12))</f>
        <v>45758</v>
      </c>
      <c r="E12" s="3" t="str">
        <f>IF(デイリーデータ!D12="休日","●",IF(デイリーデータ!D12="指定","○",IF(LEFT(デイリーデータ!F12,1)="日","",IF(LEFT(デイリーデータ!F12,1)="半","／",LEFT(デイリーデータ!F12,1)))))</f>
        <v/>
      </c>
      <c r="F12" s="10" t="str">
        <f>IF(デイリーデータ!E12="なし","",デイリーデータ!E12)&amp;IF(デイリーデータ!G12="なし","",デイリーデータ!G12)&amp;IF(デイリーデータ!H12="なし","",デイリーデータ!H12)</f>
        <v/>
      </c>
      <c r="G12" s="3" t="str">
        <f>IF(H12="","",COUNTA(H$2:H12)-COUNTBLANK(H$2:H12))</f>
        <v/>
      </c>
      <c r="H12" s="3" t="str">
        <f>IF(COUNTIF(B$2:B12,B12)=1,B12,"")</f>
        <v/>
      </c>
      <c r="I12" s="10" t="str">
        <f t="shared" si="0"/>
        <v/>
      </c>
      <c r="J12" s="3" t="str">
        <f>IF(デイリーデータ!D12="なし","",デイリーデータ!D12)</f>
        <v>勤務</v>
      </c>
      <c r="K12" s="3" t="str">
        <f>IF(デイリーデータ!E12="なし","",デイリーデータ!E12)</f>
        <v/>
      </c>
      <c r="L12" s="3" t="str">
        <f>IF(デイリーデータ!F12="なし","",デイリーデータ!F12)</f>
        <v>日勤</v>
      </c>
      <c r="M12" s="3" t="str">
        <f>IF(デイリーデータ!G12="なし","",デイリーデータ!G12)</f>
        <v/>
      </c>
      <c r="N12" s="3" t="str">
        <f>IF(デイリーデータ!H12="なし","",デイリーデータ!H12)</f>
        <v/>
      </c>
    </row>
    <row r="13" spans="1:14" x14ac:dyDescent="0.2">
      <c r="A13" s="9" t="str">
        <f>デイリーデータ!A13&amp;デイリーデータ!I13</f>
        <v>5177445759</v>
      </c>
      <c r="B13" s="3" t="str">
        <f>デイリーデータ!A13&amp;""</f>
        <v>51774</v>
      </c>
      <c r="C13" s="3" t="str">
        <f>デイリーデータ!B13</f>
        <v>山村 博</v>
      </c>
      <c r="D13" s="4">
        <f>IF(デイリーデータ!I13="","",(デイリーデータ!I13))</f>
        <v>45759</v>
      </c>
      <c r="E13" s="3" t="str">
        <f>IF(デイリーデータ!D13="休日","●",IF(デイリーデータ!D13="指定","○",IF(LEFT(デイリーデータ!F13,1)="日","",IF(LEFT(デイリーデータ!F13,1)="半","／",LEFT(デイリーデータ!F13,1)))))</f>
        <v>○</v>
      </c>
      <c r="F13" s="10" t="str">
        <f>IF(デイリーデータ!E13="なし","",デイリーデータ!E13)&amp;IF(デイリーデータ!G13="なし","",デイリーデータ!G13)&amp;IF(デイリーデータ!H13="なし","",デイリーデータ!H13)</f>
        <v/>
      </c>
      <c r="G13" s="3" t="str">
        <f>IF(H13="","",COUNTA(H$2:H13)-COUNTBLANK(H$2:H13))</f>
        <v/>
      </c>
      <c r="H13" s="3" t="str">
        <f>IF(COUNTIF(B$2:B13,B13)=1,B13,"")</f>
        <v/>
      </c>
      <c r="I13" s="10" t="str">
        <f t="shared" si="0"/>
        <v/>
      </c>
      <c r="J13" s="3" t="str">
        <f>IF(デイリーデータ!D13="なし","",デイリーデータ!D13)</f>
        <v>指定</v>
      </c>
      <c r="K13" s="3" t="str">
        <f>IF(デイリーデータ!E13="なし","",デイリーデータ!E13)</f>
        <v/>
      </c>
      <c r="L13" s="3" t="str">
        <f>IF(デイリーデータ!F13="なし","",デイリーデータ!F13)</f>
        <v>日勤</v>
      </c>
      <c r="M13" s="3" t="str">
        <f>IF(デイリーデータ!G13="なし","",デイリーデータ!G13)</f>
        <v/>
      </c>
      <c r="N13" s="3" t="str">
        <f>IF(デイリーデータ!H13="なし","",デイリーデータ!H13)</f>
        <v/>
      </c>
    </row>
    <row r="14" spans="1:14" x14ac:dyDescent="0.2">
      <c r="A14" s="9" t="str">
        <f>デイリーデータ!A14&amp;デイリーデータ!I14</f>
        <v>5177445760</v>
      </c>
      <c r="B14" s="3" t="str">
        <f>デイリーデータ!A14&amp;""</f>
        <v>51774</v>
      </c>
      <c r="C14" s="3" t="str">
        <f>デイリーデータ!B14</f>
        <v>山村 博</v>
      </c>
      <c r="D14" s="4">
        <f>IF(デイリーデータ!I14="","",(デイリーデータ!I14))</f>
        <v>45760</v>
      </c>
      <c r="E14" s="3" t="str">
        <f>IF(デイリーデータ!D14="休日","●",IF(デイリーデータ!D14="指定","○",IF(LEFT(デイリーデータ!F14,1)="日","",IF(LEFT(デイリーデータ!F14,1)="半","／",LEFT(デイリーデータ!F14,1)))))</f>
        <v>●</v>
      </c>
      <c r="F14" s="10" t="str">
        <f>IF(デイリーデータ!E14="なし","",デイリーデータ!E14)&amp;IF(デイリーデータ!G14="なし","",デイリーデータ!G14)&amp;IF(デイリーデータ!H14="なし","",デイリーデータ!H14)</f>
        <v/>
      </c>
      <c r="G14" s="3" t="str">
        <f>IF(H14="","",COUNTA(H$2:H14)-COUNTBLANK(H$2:H14))</f>
        <v/>
      </c>
      <c r="H14" s="3" t="str">
        <f>IF(COUNTIF(B$2:B14,B14)=1,B14,"")</f>
        <v/>
      </c>
      <c r="I14" s="10" t="str">
        <f t="shared" si="0"/>
        <v/>
      </c>
      <c r="J14" s="3" t="str">
        <f>IF(デイリーデータ!D14="なし","",デイリーデータ!D14)</f>
        <v>休日</v>
      </c>
      <c r="K14" s="3" t="str">
        <f>IF(デイリーデータ!E14="なし","",デイリーデータ!E14)</f>
        <v/>
      </c>
      <c r="L14" s="3" t="str">
        <f>IF(デイリーデータ!F14="なし","",デイリーデータ!F14)</f>
        <v>日勤</v>
      </c>
      <c r="M14" s="3" t="str">
        <f>IF(デイリーデータ!G14="なし","",デイリーデータ!G14)</f>
        <v/>
      </c>
      <c r="N14" s="3" t="str">
        <f>IF(デイリーデータ!H14="なし","",デイリーデータ!H14)</f>
        <v/>
      </c>
    </row>
    <row r="15" spans="1:14" x14ac:dyDescent="0.2">
      <c r="A15" s="9" t="str">
        <f>デイリーデータ!A15&amp;デイリーデータ!I15</f>
        <v>5177445761</v>
      </c>
      <c r="B15" s="3" t="str">
        <f>デイリーデータ!A15&amp;""</f>
        <v>51774</v>
      </c>
      <c r="C15" s="3" t="str">
        <f>デイリーデータ!B15</f>
        <v>山村 博</v>
      </c>
      <c r="D15" s="4">
        <f>IF(デイリーデータ!I15="","",(デイリーデータ!I15))</f>
        <v>45761</v>
      </c>
      <c r="E15" s="3" t="str">
        <f>IF(デイリーデータ!D15="休日","●",IF(デイリーデータ!D15="指定","○",IF(LEFT(デイリーデータ!F15,1)="日","",IF(LEFT(デイリーデータ!F15,1)="半","／",LEFT(デイリーデータ!F15,1)))))</f>
        <v/>
      </c>
      <c r="F15" s="10" t="str">
        <f>IF(デイリーデータ!E15="なし","",デイリーデータ!E15)&amp;IF(デイリーデータ!G15="なし","",デイリーデータ!G15)&amp;IF(デイリーデータ!H15="なし","",デイリーデータ!H15)</f>
        <v/>
      </c>
      <c r="G15" s="3" t="str">
        <f>IF(H15="","",COUNTA(H$2:H15)-COUNTBLANK(H$2:H15))</f>
        <v/>
      </c>
      <c r="H15" s="3" t="str">
        <f>IF(COUNTIF(B$2:B15,B15)=1,B15,"")</f>
        <v/>
      </c>
      <c r="I15" s="10" t="str">
        <f t="shared" si="0"/>
        <v/>
      </c>
      <c r="J15" s="3" t="str">
        <f>IF(デイリーデータ!D15="なし","",デイリーデータ!D15)</f>
        <v>勤務</v>
      </c>
      <c r="K15" s="3" t="str">
        <f>IF(デイリーデータ!E15="なし","",デイリーデータ!E15)</f>
        <v/>
      </c>
      <c r="L15" s="3" t="str">
        <f>IF(デイリーデータ!F15="なし","",デイリーデータ!F15)</f>
        <v>日勤</v>
      </c>
      <c r="M15" s="3" t="str">
        <f>IF(デイリーデータ!G15="なし","",デイリーデータ!G15)</f>
        <v/>
      </c>
      <c r="N15" s="3" t="str">
        <f>IF(デイリーデータ!H15="なし","",デイリーデータ!H15)</f>
        <v/>
      </c>
    </row>
    <row r="16" spans="1:14" x14ac:dyDescent="0.2">
      <c r="A16" s="9" t="str">
        <f>デイリーデータ!A16&amp;デイリーデータ!I16</f>
        <v>5177445762</v>
      </c>
      <c r="B16" s="3" t="str">
        <f>デイリーデータ!A16&amp;""</f>
        <v>51774</v>
      </c>
      <c r="C16" s="3" t="str">
        <f>デイリーデータ!B16</f>
        <v>山村 博</v>
      </c>
      <c r="D16" s="4">
        <f>IF(デイリーデータ!I16="","",(デイリーデータ!I16))</f>
        <v>45762</v>
      </c>
      <c r="E16" s="3" t="str">
        <f>IF(デイリーデータ!D16="休日","●",IF(デイリーデータ!D16="指定","○",IF(LEFT(デイリーデータ!F16,1)="日","",IF(LEFT(デイリーデータ!F16,1)="半","／",LEFT(デイリーデータ!F16,1)))))</f>
        <v/>
      </c>
      <c r="F16" s="10" t="str">
        <f>IF(デイリーデータ!E16="なし","",デイリーデータ!E16)&amp;IF(デイリーデータ!G16="なし","",デイリーデータ!G16)&amp;IF(デイリーデータ!H16="なし","",デイリーデータ!H16)</f>
        <v/>
      </c>
      <c r="G16" s="3" t="str">
        <f>IF(H16="","",COUNTA(H$2:H16)-COUNTBLANK(H$2:H16))</f>
        <v/>
      </c>
      <c r="H16" s="3" t="str">
        <f>IF(COUNTIF(B$2:B16,B16)=1,B16,"")</f>
        <v/>
      </c>
      <c r="I16" s="10" t="str">
        <f t="shared" si="0"/>
        <v/>
      </c>
      <c r="J16" s="3" t="str">
        <f>IF(デイリーデータ!D16="なし","",デイリーデータ!D16)</f>
        <v>勤務</v>
      </c>
      <c r="K16" s="3" t="str">
        <f>IF(デイリーデータ!E16="なし","",デイリーデータ!E16)</f>
        <v/>
      </c>
      <c r="L16" s="3" t="str">
        <f>IF(デイリーデータ!F16="なし","",デイリーデータ!F16)</f>
        <v>日勤</v>
      </c>
      <c r="M16" s="3" t="str">
        <f>IF(デイリーデータ!G16="なし","",デイリーデータ!G16)</f>
        <v/>
      </c>
      <c r="N16" s="3" t="str">
        <f>IF(デイリーデータ!H16="なし","",デイリーデータ!H16)</f>
        <v/>
      </c>
    </row>
    <row r="17" spans="1:14" x14ac:dyDescent="0.2">
      <c r="A17" s="9" t="str">
        <f>デイリーデータ!A17&amp;デイリーデータ!I17</f>
        <v>5177445763</v>
      </c>
      <c r="B17" s="3" t="str">
        <f>デイリーデータ!A17&amp;""</f>
        <v>51774</v>
      </c>
      <c r="C17" s="3" t="str">
        <f>デイリーデータ!B17</f>
        <v>山村 博</v>
      </c>
      <c r="D17" s="4">
        <f>IF(デイリーデータ!I17="","",(デイリーデータ!I17))</f>
        <v>45763</v>
      </c>
      <c r="E17" s="3" t="str">
        <f>IF(デイリーデータ!D17="休日","●",IF(デイリーデータ!D17="指定","○",IF(LEFT(デイリーデータ!F17,1)="日","",IF(LEFT(デイリーデータ!F17,1)="半","／",LEFT(デイリーデータ!F17,1)))))</f>
        <v/>
      </c>
      <c r="F17" s="10" t="str">
        <f>IF(デイリーデータ!E17="なし","",デイリーデータ!E17)&amp;IF(デイリーデータ!G17="なし","",デイリーデータ!G17)&amp;IF(デイリーデータ!H17="なし","",デイリーデータ!H17)</f>
        <v/>
      </c>
      <c r="G17" s="3" t="str">
        <f>IF(H17="","",COUNTA(H$2:H17)-COUNTBLANK(H$2:H17))</f>
        <v/>
      </c>
      <c r="H17" s="3" t="str">
        <f>IF(COUNTIF(B$2:B17,B17)=1,B17,"")</f>
        <v/>
      </c>
      <c r="I17" s="10" t="str">
        <f t="shared" si="0"/>
        <v/>
      </c>
      <c r="J17" s="3" t="str">
        <f>IF(デイリーデータ!D17="なし","",デイリーデータ!D17)</f>
        <v>勤務</v>
      </c>
      <c r="K17" s="3" t="str">
        <f>IF(デイリーデータ!E17="なし","",デイリーデータ!E17)</f>
        <v/>
      </c>
      <c r="L17" s="3" t="str">
        <f>IF(デイリーデータ!F17="なし","",デイリーデータ!F17)</f>
        <v>日勤</v>
      </c>
      <c r="M17" s="3" t="str">
        <f>IF(デイリーデータ!G17="なし","",デイリーデータ!G17)</f>
        <v/>
      </c>
      <c r="N17" s="3" t="str">
        <f>IF(デイリーデータ!H17="なし","",デイリーデータ!H17)</f>
        <v/>
      </c>
    </row>
    <row r="18" spans="1:14" x14ac:dyDescent="0.2">
      <c r="A18" s="9" t="str">
        <f>デイリーデータ!A18&amp;デイリーデータ!I18</f>
        <v>5177445764</v>
      </c>
      <c r="B18" s="3" t="str">
        <f>デイリーデータ!A18&amp;""</f>
        <v>51774</v>
      </c>
      <c r="C18" s="3" t="str">
        <f>デイリーデータ!B18</f>
        <v>山村 博</v>
      </c>
      <c r="D18" s="4">
        <f>IF(デイリーデータ!I18="","",(デイリーデータ!I18))</f>
        <v>45764</v>
      </c>
      <c r="E18" s="3" t="str">
        <f>IF(デイリーデータ!D18="休日","●",IF(デイリーデータ!D18="指定","○",IF(LEFT(デイリーデータ!F18,1)="日","",IF(LEFT(デイリーデータ!F18,1)="半","／",LEFT(デイリーデータ!F18,1)))))</f>
        <v/>
      </c>
      <c r="F18" s="10" t="str">
        <f>IF(デイリーデータ!E18="なし","",デイリーデータ!E18)&amp;IF(デイリーデータ!G18="なし","",デイリーデータ!G18)&amp;IF(デイリーデータ!H18="なし","",デイリーデータ!H18)</f>
        <v/>
      </c>
      <c r="G18" s="3" t="str">
        <f>IF(H18="","",COUNTA(H$2:H18)-COUNTBLANK(H$2:H18))</f>
        <v/>
      </c>
      <c r="H18" s="3" t="str">
        <f>IF(COUNTIF(B$2:B18,B18)=1,B18,"")</f>
        <v/>
      </c>
      <c r="I18" s="10" t="str">
        <f t="shared" si="0"/>
        <v/>
      </c>
      <c r="J18" s="3" t="str">
        <f>IF(デイリーデータ!D18="なし","",デイリーデータ!D18)</f>
        <v>勤務</v>
      </c>
      <c r="K18" s="3" t="str">
        <f>IF(デイリーデータ!E18="なし","",デイリーデータ!E18)</f>
        <v/>
      </c>
      <c r="L18" s="3" t="str">
        <f>IF(デイリーデータ!F18="なし","",デイリーデータ!F18)</f>
        <v>日勤</v>
      </c>
      <c r="M18" s="3" t="str">
        <f>IF(デイリーデータ!G18="なし","",デイリーデータ!G18)</f>
        <v/>
      </c>
      <c r="N18" s="3" t="str">
        <f>IF(デイリーデータ!H18="なし","",デイリーデータ!H18)</f>
        <v/>
      </c>
    </row>
    <row r="19" spans="1:14" x14ac:dyDescent="0.2">
      <c r="A19" s="9" t="str">
        <f>デイリーデータ!A19&amp;デイリーデータ!I19</f>
        <v>5177445765</v>
      </c>
      <c r="B19" s="3" t="str">
        <f>デイリーデータ!A19&amp;""</f>
        <v>51774</v>
      </c>
      <c r="C19" s="3" t="str">
        <f>デイリーデータ!B19</f>
        <v>山村 博</v>
      </c>
      <c r="D19" s="4">
        <f>IF(デイリーデータ!I19="","",(デイリーデータ!I19))</f>
        <v>45765</v>
      </c>
      <c r="E19" s="3" t="str">
        <f>IF(デイリーデータ!D19="休日","●",IF(デイリーデータ!D19="指定","○",IF(LEFT(デイリーデータ!F19,1)="日","",IF(LEFT(デイリーデータ!F19,1)="半","／",LEFT(デイリーデータ!F19,1)))))</f>
        <v/>
      </c>
      <c r="F19" s="10" t="str">
        <f>IF(デイリーデータ!E19="なし","",デイリーデータ!E19)&amp;IF(デイリーデータ!G19="なし","",デイリーデータ!G19)&amp;IF(デイリーデータ!H19="なし","",デイリーデータ!H19)</f>
        <v/>
      </c>
      <c r="G19" s="3" t="str">
        <f>IF(H19="","",COUNTA(H$2:H19)-COUNTBLANK(H$2:H19))</f>
        <v/>
      </c>
      <c r="H19" s="3" t="str">
        <f>IF(COUNTIF(B$2:B19,B19)=1,B19,"")</f>
        <v/>
      </c>
      <c r="I19" s="10" t="str">
        <f t="shared" si="0"/>
        <v/>
      </c>
      <c r="J19" s="3" t="str">
        <f>IF(デイリーデータ!D19="なし","",デイリーデータ!D19)</f>
        <v>勤務</v>
      </c>
      <c r="K19" s="3" t="str">
        <f>IF(デイリーデータ!E19="なし","",デイリーデータ!E19)</f>
        <v/>
      </c>
      <c r="L19" s="3" t="str">
        <f>IF(デイリーデータ!F19="なし","",デイリーデータ!F19)</f>
        <v>日勤</v>
      </c>
      <c r="M19" s="3" t="str">
        <f>IF(デイリーデータ!G19="なし","",デイリーデータ!G19)</f>
        <v/>
      </c>
      <c r="N19" s="3" t="str">
        <f>IF(デイリーデータ!H19="なし","",デイリーデータ!H19)</f>
        <v/>
      </c>
    </row>
    <row r="20" spans="1:14" x14ac:dyDescent="0.2">
      <c r="A20" s="9" t="str">
        <f>デイリーデータ!A20&amp;デイリーデータ!I20</f>
        <v>5177445766</v>
      </c>
      <c r="B20" s="3" t="str">
        <f>デイリーデータ!A20&amp;""</f>
        <v>51774</v>
      </c>
      <c r="C20" s="3" t="str">
        <f>デイリーデータ!B20</f>
        <v>山村 博</v>
      </c>
      <c r="D20" s="4">
        <f>IF(デイリーデータ!I20="","",(デイリーデータ!I20))</f>
        <v>45766</v>
      </c>
      <c r="E20" s="3" t="str">
        <f>IF(デイリーデータ!D20="休日","●",IF(デイリーデータ!D20="指定","○",IF(LEFT(デイリーデータ!F20,1)="日","",IF(LEFT(デイリーデータ!F20,1)="半","／",LEFT(デイリーデータ!F20,1)))))</f>
        <v>○</v>
      </c>
      <c r="F20" s="10" t="str">
        <f>IF(デイリーデータ!E20="なし","",デイリーデータ!E20)&amp;IF(デイリーデータ!G20="なし","",デイリーデータ!G20)&amp;IF(デイリーデータ!H20="なし","",デイリーデータ!H20)</f>
        <v/>
      </c>
      <c r="G20" s="3" t="str">
        <f>IF(H20="","",COUNTA(H$2:H20)-COUNTBLANK(H$2:H20))</f>
        <v/>
      </c>
      <c r="H20" s="3" t="str">
        <f>IF(COUNTIF(B$2:B20,B20)=1,B20,"")</f>
        <v/>
      </c>
      <c r="I20" s="10" t="str">
        <f t="shared" si="0"/>
        <v/>
      </c>
      <c r="J20" s="3" t="str">
        <f>IF(デイリーデータ!D20="なし","",デイリーデータ!D20)</f>
        <v>指定</v>
      </c>
      <c r="K20" s="3" t="str">
        <f>IF(デイリーデータ!E20="なし","",デイリーデータ!E20)</f>
        <v/>
      </c>
      <c r="L20" s="3" t="str">
        <f>IF(デイリーデータ!F20="なし","",デイリーデータ!F20)</f>
        <v>日勤</v>
      </c>
      <c r="M20" s="3" t="str">
        <f>IF(デイリーデータ!G20="なし","",デイリーデータ!G20)</f>
        <v/>
      </c>
      <c r="N20" s="3" t="str">
        <f>IF(デイリーデータ!H20="なし","",デイリーデータ!H20)</f>
        <v/>
      </c>
    </row>
    <row r="21" spans="1:14" x14ac:dyDescent="0.2">
      <c r="A21" s="9" t="str">
        <f>デイリーデータ!A21&amp;デイリーデータ!I21</f>
        <v>5177445767</v>
      </c>
      <c r="B21" s="3" t="str">
        <f>デイリーデータ!A21&amp;""</f>
        <v>51774</v>
      </c>
      <c r="C21" s="3" t="str">
        <f>デイリーデータ!B21</f>
        <v>山村 博</v>
      </c>
      <c r="D21" s="4">
        <f>IF(デイリーデータ!I21="","",(デイリーデータ!I21))</f>
        <v>45767</v>
      </c>
      <c r="E21" s="3" t="str">
        <f>IF(デイリーデータ!D21="休日","●",IF(デイリーデータ!D21="指定","○",IF(LEFT(デイリーデータ!F21,1)="日","",IF(LEFT(デイリーデータ!F21,1)="半","／",LEFT(デイリーデータ!F21,1)))))</f>
        <v>●</v>
      </c>
      <c r="F21" s="10" t="str">
        <f>IF(デイリーデータ!E21="なし","",デイリーデータ!E21)&amp;IF(デイリーデータ!G21="なし","",デイリーデータ!G21)&amp;IF(デイリーデータ!H21="なし","",デイリーデータ!H21)</f>
        <v/>
      </c>
      <c r="G21" s="3" t="str">
        <f>IF(H21="","",COUNTA(H$2:H21)-COUNTBLANK(H$2:H21))</f>
        <v/>
      </c>
      <c r="H21" s="3" t="str">
        <f>IF(COUNTIF(B$2:B21,B21)=1,B21,"")</f>
        <v/>
      </c>
      <c r="I21" s="10" t="str">
        <f t="shared" si="0"/>
        <v/>
      </c>
      <c r="J21" s="3" t="str">
        <f>IF(デイリーデータ!D21="なし","",デイリーデータ!D21)</f>
        <v>休日</v>
      </c>
      <c r="K21" s="3" t="str">
        <f>IF(デイリーデータ!E21="なし","",デイリーデータ!E21)</f>
        <v/>
      </c>
      <c r="L21" s="3" t="str">
        <f>IF(デイリーデータ!F21="なし","",デイリーデータ!F21)</f>
        <v>日勤</v>
      </c>
      <c r="M21" s="3" t="str">
        <f>IF(デイリーデータ!G21="なし","",デイリーデータ!G21)</f>
        <v/>
      </c>
      <c r="N21" s="3" t="str">
        <f>IF(デイリーデータ!H21="なし","",デイリーデータ!H21)</f>
        <v/>
      </c>
    </row>
    <row r="22" spans="1:14" x14ac:dyDescent="0.2">
      <c r="A22" s="9" t="str">
        <f>デイリーデータ!A22&amp;デイリーデータ!I22</f>
        <v>5177445768</v>
      </c>
      <c r="B22" s="3" t="str">
        <f>デイリーデータ!A22&amp;""</f>
        <v>51774</v>
      </c>
      <c r="C22" s="3" t="str">
        <f>デイリーデータ!B22</f>
        <v>山村 博</v>
      </c>
      <c r="D22" s="4">
        <f>IF(デイリーデータ!I22="","",(デイリーデータ!I22))</f>
        <v>45768</v>
      </c>
      <c r="E22" s="3" t="str">
        <f>IF(デイリーデータ!D22="休日","●",IF(デイリーデータ!D22="指定","○",IF(LEFT(デイリーデータ!F22,1)="日","",IF(LEFT(デイリーデータ!F22,1)="半","／",LEFT(デイリーデータ!F22,1)))))</f>
        <v/>
      </c>
      <c r="F22" s="10" t="str">
        <f>IF(デイリーデータ!E22="なし","",デイリーデータ!E22)&amp;IF(デイリーデータ!G22="なし","",デイリーデータ!G22)&amp;IF(デイリーデータ!H22="なし","",デイリーデータ!H22)</f>
        <v/>
      </c>
      <c r="G22" s="3" t="str">
        <f>IF(H22="","",COUNTA(H$2:H22)-COUNTBLANK(H$2:H22))</f>
        <v/>
      </c>
      <c r="H22" s="3" t="str">
        <f>IF(COUNTIF(B$2:B22,B22)=1,B22,"")</f>
        <v/>
      </c>
      <c r="I22" s="10" t="str">
        <f t="shared" si="0"/>
        <v/>
      </c>
      <c r="J22" s="3" t="str">
        <f>IF(デイリーデータ!D22="なし","",デイリーデータ!D22)</f>
        <v>勤務</v>
      </c>
      <c r="K22" s="3" t="str">
        <f>IF(デイリーデータ!E22="なし","",デイリーデータ!E22)</f>
        <v/>
      </c>
      <c r="L22" s="3" t="str">
        <f>IF(デイリーデータ!F22="なし","",デイリーデータ!F22)</f>
        <v>日勤</v>
      </c>
      <c r="M22" s="3" t="str">
        <f>IF(デイリーデータ!G22="なし","",デイリーデータ!G22)</f>
        <v/>
      </c>
      <c r="N22" s="3" t="str">
        <f>IF(デイリーデータ!H22="なし","",デイリーデータ!H22)</f>
        <v/>
      </c>
    </row>
    <row r="23" spans="1:14" x14ac:dyDescent="0.2">
      <c r="A23" s="9" t="str">
        <f>デイリーデータ!A23&amp;デイリーデータ!I23</f>
        <v>5177445769</v>
      </c>
      <c r="B23" s="3" t="str">
        <f>デイリーデータ!A23&amp;""</f>
        <v>51774</v>
      </c>
      <c r="C23" s="3" t="str">
        <f>デイリーデータ!B23</f>
        <v>山村 博</v>
      </c>
      <c r="D23" s="4">
        <f>IF(デイリーデータ!I23="","",(デイリーデータ!I23))</f>
        <v>45769</v>
      </c>
      <c r="E23" s="3" t="str">
        <f>IF(デイリーデータ!D23="休日","●",IF(デイリーデータ!D23="指定","○",IF(LEFT(デイリーデータ!F23,1)="日","",IF(LEFT(デイリーデータ!F23,1)="半","／",LEFT(デイリーデータ!F23,1)))))</f>
        <v/>
      </c>
      <c r="F23" s="10" t="str">
        <f>IF(デイリーデータ!E23="なし","",デイリーデータ!E23)&amp;IF(デイリーデータ!G23="なし","",デイリーデータ!G23)&amp;IF(デイリーデータ!H23="なし","",デイリーデータ!H23)</f>
        <v/>
      </c>
      <c r="G23" s="3" t="str">
        <f>IF(H23="","",COUNTA(H$2:H23)-COUNTBLANK(H$2:H23))</f>
        <v/>
      </c>
      <c r="H23" s="3" t="str">
        <f>IF(COUNTIF(B$2:B23,B23)=1,B23,"")</f>
        <v/>
      </c>
      <c r="I23" s="10" t="str">
        <f t="shared" si="0"/>
        <v/>
      </c>
      <c r="J23" s="3" t="str">
        <f>IF(デイリーデータ!D23="なし","",デイリーデータ!D23)</f>
        <v>勤務</v>
      </c>
      <c r="K23" s="3" t="str">
        <f>IF(デイリーデータ!E23="なし","",デイリーデータ!E23)</f>
        <v/>
      </c>
      <c r="L23" s="3" t="str">
        <f>IF(デイリーデータ!F23="なし","",デイリーデータ!F23)</f>
        <v>日勤</v>
      </c>
      <c r="M23" s="3" t="str">
        <f>IF(デイリーデータ!G23="なし","",デイリーデータ!G23)</f>
        <v/>
      </c>
      <c r="N23" s="3" t="str">
        <f>IF(デイリーデータ!H23="なし","",デイリーデータ!H23)</f>
        <v/>
      </c>
    </row>
    <row r="24" spans="1:14" x14ac:dyDescent="0.2">
      <c r="A24" s="9" t="str">
        <f>デイリーデータ!A24&amp;デイリーデータ!I24</f>
        <v>5177445770</v>
      </c>
      <c r="B24" s="3" t="str">
        <f>デイリーデータ!A24&amp;""</f>
        <v>51774</v>
      </c>
      <c r="C24" s="3" t="str">
        <f>デイリーデータ!B24</f>
        <v>山村 博</v>
      </c>
      <c r="D24" s="4">
        <f>IF(デイリーデータ!I24="","",(デイリーデータ!I24))</f>
        <v>45770</v>
      </c>
      <c r="E24" s="3" t="str">
        <f>IF(デイリーデータ!D24="休日","●",IF(デイリーデータ!D24="指定","○",IF(LEFT(デイリーデータ!F24,1)="日","",IF(LEFT(デイリーデータ!F24,1)="半","／",LEFT(デイリーデータ!F24,1)))))</f>
        <v/>
      </c>
      <c r="F24" s="10" t="str">
        <f>IF(デイリーデータ!E24="なし","",デイリーデータ!E24)&amp;IF(デイリーデータ!G24="なし","",デイリーデータ!G24)&amp;IF(デイリーデータ!H24="なし","",デイリーデータ!H24)</f>
        <v/>
      </c>
      <c r="G24" s="3" t="str">
        <f>IF(H24="","",COUNTA(H$2:H24)-COUNTBLANK(H$2:H24))</f>
        <v/>
      </c>
      <c r="H24" s="3" t="str">
        <f>IF(COUNTIF(B$2:B24,B24)=1,B24,"")</f>
        <v/>
      </c>
      <c r="I24" s="10" t="str">
        <f t="shared" si="0"/>
        <v/>
      </c>
      <c r="J24" s="3" t="str">
        <f>IF(デイリーデータ!D24="なし","",デイリーデータ!D24)</f>
        <v>勤務</v>
      </c>
      <c r="K24" s="3" t="str">
        <f>IF(デイリーデータ!E24="なし","",デイリーデータ!E24)</f>
        <v/>
      </c>
      <c r="L24" s="3" t="str">
        <f>IF(デイリーデータ!F24="なし","",デイリーデータ!F24)</f>
        <v>日勤</v>
      </c>
      <c r="M24" s="3" t="str">
        <f>IF(デイリーデータ!G24="なし","",デイリーデータ!G24)</f>
        <v/>
      </c>
      <c r="N24" s="3" t="str">
        <f>IF(デイリーデータ!H24="なし","",デイリーデータ!H24)</f>
        <v/>
      </c>
    </row>
    <row r="25" spans="1:14" x14ac:dyDescent="0.2">
      <c r="A25" s="9" t="str">
        <f>デイリーデータ!A25&amp;デイリーデータ!I25</f>
        <v>5177445771</v>
      </c>
      <c r="B25" s="3" t="str">
        <f>デイリーデータ!A25&amp;""</f>
        <v>51774</v>
      </c>
      <c r="C25" s="3" t="str">
        <f>デイリーデータ!B25</f>
        <v>山村 博</v>
      </c>
      <c r="D25" s="4">
        <f>IF(デイリーデータ!I25="","",(デイリーデータ!I25))</f>
        <v>45771</v>
      </c>
      <c r="E25" s="3" t="str">
        <f>IF(デイリーデータ!D25="休日","●",IF(デイリーデータ!D25="指定","○",IF(LEFT(デイリーデータ!F25,1)="日","",IF(LEFT(デイリーデータ!F25,1)="半","／",LEFT(デイリーデータ!F25,1)))))</f>
        <v/>
      </c>
      <c r="F25" s="10" t="str">
        <f>IF(デイリーデータ!E25="なし","",デイリーデータ!E25)&amp;IF(デイリーデータ!G25="なし","",デイリーデータ!G25)&amp;IF(デイリーデータ!H25="なし","",デイリーデータ!H25)</f>
        <v/>
      </c>
      <c r="G25" s="3" t="str">
        <f>IF(H25="","",COUNTA(H$2:H25)-COUNTBLANK(H$2:H25))</f>
        <v/>
      </c>
      <c r="H25" s="3" t="str">
        <f>IF(COUNTIF(B$2:B25,B25)=1,B25,"")</f>
        <v/>
      </c>
      <c r="I25" s="10" t="str">
        <f t="shared" si="0"/>
        <v/>
      </c>
      <c r="J25" s="3" t="str">
        <f>IF(デイリーデータ!D25="なし","",デイリーデータ!D25)</f>
        <v>勤務</v>
      </c>
      <c r="K25" s="3" t="str">
        <f>IF(デイリーデータ!E25="なし","",デイリーデータ!E25)</f>
        <v/>
      </c>
      <c r="L25" s="3" t="str">
        <f>IF(デイリーデータ!F25="なし","",デイリーデータ!F25)</f>
        <v>日勤</v>
      </c>
      <c r="M25" s="3" t="str">
        <f>IF(デイリーデータ!G25="なし","",デイリーデータ!G25)</f>
        <v/>
      </c>
      <c r="N25" s="3" t="str">
        <f>IF(デイリーデータ!H25="なし","",デイリーデータ!H25)</f>
        <v/>
      </c>
    </row>
    <row r="26" spans="1:14" x14ac:dyDescent="0.2">
      <c r="A26" s="9" t="str">
        <f>デイリーデータ!A26&amp;デイリーデータ!I26</f>
        <v>5177445772</v>
      </c>
      <c r="B26" s="3" t="str">
        <f>デイリーデータ!A26&amp;""</f>
        <v>51774</v>
      </c>
      <c r="C26" s="3" t="str">
        <f>デイリーデータ!B26</f>
        <v>山村 博</v>
      </c>
      <c r="D26" s="4">
        <f>IF(デイリーデータ!I26="","",(デイリーデータ!I26))</f>
        <v>45772</v>
      </c>
      <c r="E26" s="3" t="str">
        <f>IF(デイリーデータ!D26="休日","●",IF(デイリーデータ!D26="指定","○",IF(LEFT(デイリーデータ!F26,1)="日","",IF(LEFT(デイリーデータ!F26,1)="半","／",LEFT(デイリーデータ!F26,1)))))</f>
        <v/>
      </c>
      <c r="F26" s="10" t="str">
        <f>IF(デイリーデータ!E26="なし","",デイリーデータ!E26)&amp;IF(デイリーデータ!G26="なし","",デイリーデータ!G26)&amp;IF(デイリーデータ!H26="なし","",デイリーデータ!H26)</f>
        <v/>
      </c>
      <c r="G26" s="3" t="str">
        <f>IF(H26="","",COUNTA(H$2:H26)-COUNTBLANK(H$2:H26))</f>
        <v/>
      </c>
      <c r="H26" s="3" t="str">
        <f>IF(COUNTIF(B$2:B26,B26)=1,B26,"")</f>
        <v/>
      </c>
      <c r="I26" s="10" t="str">
        <f t="shared" si="0"/>
        <v/>
      </c>
      <c r="J26" s="3" t="str">
        <f>IF(デイリーデータ!D26="なし","",デイリーデータ!D26)</f>
        <v>勤務</v>
      </c>
      <c r="K26" s="3" t="str">
        <f>IF(デイリーデータ!E26="なし","",デイリーデータ!E26)</f>
        <v/>
      </c>
      <c r="L26" s="3" t="str">
        <f>IF(デイリーデータ!F26="なし","",デイリーデータ!F26)</f>
        <v>日勤</v>
      </c>
      <c r="M26" s="3" t="str">
        <f>IF(デイリーデータ!G26="なし","",デイリーデータ!G26)</f>
        <v/>
      </c>
      <c r="N26" s="3" t="str">
        <f>IF(デイリーデータ!H26="なし","",デイリーデータ!H26)</f>
        <v/>
      </c>
    </row>
    <row r="27" spans="1:14" x14ac:dyDescent="0.2">
      <c r="A27" s="9" t="str">
        <f>デイリーデータ!A27&amp;デイリーデータ!I27</f>
        <v>5177445773</v>
      </c>
      <c r="B27" s="3" t="str">
        <f>デイリーデータ!A27&amp;""</f>
        <v>51774</v>
      </c>
      <c r="C27" s="3" t="str">
        <f>デイリーデータ!B27</f>
        <v>山村 博</v>
      </c>
      <c r="D27" s="4">
        <f>IF(デイリーデータ!I27="","",(デイリーデータ!I27))</f>
        <v>45773</v>
      </c>
      <c r="E27" s="3" t="str">
        <f>IF(デイリーデータ!D27="休日","●",IF(デイリーデータ!D27="指定","○",IF(LEFT(デイリーデータ!F27,1)="日","",IF(LEFT(デイリーデータ!F27,1)="半","／",LEFT(デイリーデータ!F27,1)))))</f>
        <v>○</v>
      </c>
      <c r="F27" s="10" t="str">
        <f>IF(デイリーデータ!E27="なし","",デイリーデータ!E27)&amp;IF(デイリーデータ!G27="なし","",デイリーデータ!G27)&amp;IF(デイリーデータ!H27="なし","",デイリーデータ!H27)</f>
        <v/>
      </c>
      <c r="G27" s="3" t="str">
        <f>IF(H27="","",COUNTA(H$2:H27)-COUNTBLANK(H$2:H27))</f>
        <v/>
      </c>
      <c r="H27" s="3" t="str">
        <f>IF(COUNTIF(B$2:B27,B27)=1,B27,"")</f>
        <v/>
      </c>
      <c r="I27" s="10" t="str">
        <f t="shared" si="0"/>
        <v/>
      </c>
      <c r="J27" s="3" t="str">
        <f>IF(デイリーデータ!D27="なし","",デイリーデータ!D27)</f>
        <v>指定</v>
      </c>
      <c r="K27" s="3" t="str">
        <f>IF(デイリーデータ!E27="なし","",デイリーデータ!E27)</f>
        <v/>
      </c>
      <c r="L27" s="3" t="str">
        <f>IF(デイリーデータ!F27="なし","",デイリーデータ!F27)</f>
        <v>日勤</v>
      </c>
      <c r="M27" s="3" t="str">
        <f>IF(デイリーデータ!G27="なし","",デイリーデータ!G27)</f>
        <v/>
      </c>
      <c r="N27" s="3" t="str">
        <f>IF(デイリーデータ!H27="なし","",デイリーデータ!H27)</f>
        <v/>
      </c>
    </row>
    <row r="28" spans="1:14" x14ac:dyDescent="0.2">
      <c r="A28" s="9" t="str">
        <f>デイリーデータ!A28&amp;デイリーデータ!I28</f>
        <v>5177445774</v>
      </c>
      <c r="B28" s="3" t="str">
        <f>デイリーデータ!A28&amp;""</f>
        <v>51774</v>
      </c>
      <c r="C28" s="3" t="str">
        <f>デイリーデータ!B28</f>
        <v>山村 博</v>
      </c>
      <c r="D28" s="4">
        <f>IF(デイリーデータ!I28="","",(デイリーデータ!I28))</f>
        <v>45774</v>
      </c>
      <c r="E28" s="3" t="str">
        <f>IF(デイリーデータ!D28="休日","●",IF(デイリーデータ!D28="指定","○",IF(LEFT(デイリーデータ!F28,1)="日","",IF(LEFT(デイリーデータ!F28,1)="半","／",LEFT(デイリーデータ!F28,1)))))</f>
        <v>●</v>
      </c>
      <c r="F28" s="10" t="str">
        <f>IF(デイリーデータ!E28="なし","",デイリーデータ!E28)&amp;IF(デイリーデータ!G28="なし","",デイリーデータ!G28)&amp;IF(デイリーデータ!H28="なし","",デイリーデータ!H28)</f>
        <v/>
      </c>
      <c r="G28" s="3" t="str">
        <f>IF(H28="","",COUNTA(H$2:H28)-COUNTBLANK(H$2:H28))</f>
        <v/>
      </c>
      <c r="H28" s="3" t="str">
        <f>IF(COUNTIF(B$2:B28,B28)=1,B28,"")</f>
        <v/>
      </c>
      <c r="I28" s="10" t="str">
        <f t="shared" si="0"/>
        <v/>
      </c>
      <c r="J28" s="3" t="str">
        <f>IF(デイリーデータ!D28="なし","",デイリーデータ!D28)</f>
        <v>休日</v>
      </c>
      <c r="K28" s="3" t="str">
        <f>IF(デイリーデータ!E28="なし","",デイリーデータ!E28)</f>
        <v/>
      </c>
      <c r="L28" s="3" t="str">
        <f>IF(デイリーデータ!F28="なし","",デイリーデータ!F28)</f>
        <v>日勤</v>
      </c>
      <c r="M28" s="3" t="str">
        <f>IF(デイリーデータ!G28="なし","",デイリーデータ!G28)</f>
        <v/>
      </c>
      <c r="N28" s="3" t="str">
        <f>IF(デイリーデータ!H28="なし","",デイリーデータ!H28)</f>
        <v/>
      </c>
    </row>
    <row r="29" spans="1:14" x14ac:dyDescent="0.2">
      <c r="A29" s="9" t="str">
        <f>デイリーデータ!A29&amp;デイリーデータ!I29</f>
        <v>5177445775</v>
      </c>
      <c r="B29" s="3" t="str">
        <f>デイリーデータ!A29&amp;""</f>
        <v>51774</v>
      </c>
      <c r="C29" s="3" t="str">
        <f>デイリーデータ!B29</f>
        <v>山村 博</v>
      </c>
      <c r="D29" s="4">
        <f>IF(デイリーデータ!I29="","",(デイリーデータ!I29))</f>
        <v>45775</v>
      </c>
      <c r="E29" s="3" t="str">
        <f>IF(デイリーデータ!D29="休日","●",IF(デイリーデータ!D29="指定","○",IF(LEFT(デイリーデータ!F29,1)="日","",IF(LEFT(デイリーデータ!F29,1)="半","／",LEFT(デイリーデータ!F29,1)))))</f>
        <v/>
      </c>
      <c r="F29" s="10" t="str">
        <f>IF(デイリーデータ!E29="なし","",デイリーデータ!E29)&amp;IF(デイリーデータ!G29="なし","",デイリーデータ!G29)&amp;IF(デイリーデータ!H29="なし","",デイリーデータ!H29)</f>
        <v/>
      </c>
      <c r="G29" s="3" t="str">
        <f>IF(H29="","",COUNTA(H$2:H29)-COUNTBLANK(H$2:H29))</f>
        <v/>
      </c>
      <c r="H29" s="3" t="str">
        <f>IF(COUNTIF(B$2:B29,B29)=1,B29,"")</f>
        <v/>
      </c>
      <c r="I29" s="10" t="str">
        <f t="shared" si="0"/>
        <v/>
      </c>
      <c r="J29" s="3" t="str">
        <f>IF(デイリーデータ!D29="なし","",デイリーデータ!D29)</f>
        <v>勤務</v>
      </c>
      <c r="K29" s="3" t="str">
        <f>IF(デイリーデータ!E29="なし","",デイリーデータ!E29)</f>
        <v/>
      </c>
      <c r="L29" s="3" t="str">
        <f>IF(デイリーデータ!F29="なし","",デイリーデータ!F29)</f>
        <v>日勤</v>
      </c>
      <c r="M29" s="3" t="str">
        <f>IF(デイリーデータ!G29="なし","",デイリーデータ!G29)</f>
        <v/>
      </c>
      <c r="N29" s="3" t="str">
        <f>IF(デイリーデータ!H29="なし","",デイリーデータ!H29)</f>
        <v/>
      </c>
    </row>
    <row r="30" spans="1:14" x14ac:dyDescent="0.2">
      <c r="A30" s="9" t="str">
        <f>デイリーデータ!A30&amp;デイリーデータ!I30</f>
        <v>5177445776</v>
      </c>
      <c r="B30" s="3" t="str">
        <f>デイリーデータ!A30&amp;""</f>
        <v>51774</v>
      </c>
      <c r="C30" s="3" t="str">
        <f>デイリーデータ!B30</f>
        <v>山村 博</v>
      </c>
      <c r="D30" s="4">
        <f>IF(デイリーデータ!I30="","",(デイリーデータ!I30))</f>
        <v>45776</v>
      </c>
      <c r="E30" s="3" t="str">
        <f>IF(デイリーデータ!D30="休日","●",IF(デイリーデータ!D30="指定","○",IF(LEFT(デイリーデータ!F30,1)="日","",IF(LEFT(デイリーデータ!F30,1)="半","／",LEFT(デイリーデータ!F30,1)))))</f>
        <v/>
      </c>
      <c r="F30" s="10" t="str">
        <f>IF(デイリーデータ!E30="なし","",デイリーデータ!E30)&amp;IF(デイリーデータ!G30="なし","",デイリーデータ!G30)&amp;IF(デイリーデータ!H30="なし","",デイリーデータ!H30)</f>
        <v/>
      </c>
      <c r="G30" s="3" t="str">
        <f>IF(H30="","",COUNTA(H$2:H30)-COUNTBLANK(H$2:H30))</f>
        <v/>
      </c>
      <c r="H30" s="3" t="str">
        <f>IF(COUNTIF(B$2:B30,B30)=1,B30,"")</f>
        <v/>
      </c>
      <c r="I30" s="10" t="str">
        <f t="shared" si="0"/>
        <v/>
      </c>
      <c r="J30" s="3" t="str">
        <f>IF(デイリーデータ!D30="なし","",デイリーデータ!D30)</f>
        <v>勤務</v>
      </c>
      <c r="K30" s="3" t="str">
        <f>IF(デイリーデータ!E30="なし","",デイリーデータ!E30)</f>
        <v/>
      </c>
      <c r="L30" s="3" t="str">
        <f>IF(デイリーデータ!F30="なし","",デイリーデータ!F30)</f>
        <v>日勤</v>
      </c>
      <c r="M30" s="3" t="str">
        <f>IF(デイリーデータ!G30="なし","",デイリーデータ!G30)</f>
        <v/>
      </c>
      <c r="N30" s="3" t="str">
        <f>IF(デイリーデータ!H30="なし","",デイリーデータ!H30)</f>
        <v/>
      </c>
    </row>
    <row r="31" spans="1:14" x14ac:dyDescent="0.2">
      <c r="A31" s="9" t="str">
        <f>デイリーデータ!A31&amp;デイリーデータ!I31</f>
        <v>5177445777</v>
      </c>
      <c r="B31" s="3" t="str">
        <f>デイリーデータ!A31&amp;""</f>
        <v>51774</v>
      </c>
      <c r="C31" s="3" t="str">
        <f>デイリーデータ!B31</f>
        <v>山村 博</v>
      </c>
      <c r="D31" s="4">
        <f>IF(デイリーデータ!I31="","",(デイリーデータ!I31))</f>
        <v>45777</v>
      </c>
      <c r="E31" s="3" t="str">
        <f>IF(デイリーデータ!D31="休日","●",IF(デイリーデータ!D31="指定","○",IF(LEFT(デイリーデータ!F31,1)="日","",IF(LEFT(デイリーデータ!F31,1)="半","／",LEFT(デイリーデータ!F31,1)))))</f>
        <v/>
      </c>
      <c r="F31" s="10" t="str">
        <f>IF(デイリーデータ!E31="なし","",デイリーデータ!E31)&amp;IF(デイリーデータ!G31="なし","",デイリーデータ!G31)&amp;IF(デイリーデータ!H31="なし","",デイリーデータ!H31)</f>
        <v/>
      </c>
      <c r="G31" s="3" t="str">
        <f>IF(H31="","",COUNTA(H$2:H31)-COUNTBLANK(H$2:H31))</f>
        <v/>
      </c>
      <c r="H31" s="3" t="str">
        <f>IF(COUNTIF(B$2:B31,B31)=1,B31,"")</f>
        <v/>
      </c>
      <c r="I31" s="10" t="str">
        <f t="shared" si="0"/>
        <v/>
      </c>
      <c r="J31" s="3" t="str">
        <f>IF(デイリーデータ!D31="なし","",デイリーデータ!D31)</f>
        <v>勤務</v>
      </c>
      <c r="K31" s="3" t="str">
        <f>IF(デイリーデータ!E31="なし","",デイリーデータ!E31)</f>
        <v/>
      </c>
      <c r="L31" s="3" t="str">
        <f>IF(デイリーデータ!F31="なし","",デイリーデータ!F31)</f>
        <v>日勤</v>
      </c>
      <c r="M31" s="3" t="str">
        <f>IF(デイリーデータ!G31="なし","",デイリーデータ!G31)</f>
        <v/>
      </c>
      <c r="N31" s="3" t="str">
        <f>IF(デイリーデータ!H31="なし","",デイリーデータ!H31)</f>
        <v/>
      </c>
    </row>
    <row r="32" spans="1:14" x14ac:dyDescent="0.2">
      <c r="A32" s="9" t="str">
        <f>デイリーデータ!A32&amp;デイリーデータ!I32</f>
        <v>3566545748</v>
      </c>
      <c r="B32" s="3" t="str">
        <f>デイリーデータ!A32&amp;""</f>
        <v>35665</v>
      </c>
      <c r="C32" s="3" t="str">
        <f>デイリーデータ!B32</f>
        <v>山下 修</v>
      </c>
      <c r="D32" s="4">
        <f>IF(デイリーデータ!I32="","",(デイリーデータ!I32))</f>
        <v>45748</v>
      </c>
      <c r="E32" s="3" t="str">
        <f>IF(デイリーデータ!D32="休日","●",IF(デイリーデータ!D32="指定","○",IF(LEFT(デイリーデータ!F32,1)="日","",IF(LEFT(デイリーデータ!F32,1)="半","／",LEFT(デイリーデータ!F32,1)))))</f>
        <v/>
      </c>
      <c r="F32" s="10" t="str">
        <f>IF(デイリーデータ!E32="なし","",デイリーデータ!E32)&amp;IF(デイリーデータ!G32="なし","",デイリーデータ!G32)&amp;IF(デイリーデータ!H32="なし","",デイリーデータ!H32)</f>
        <v/>
      </c>
      <c r="G32" s="3">
        <f>IF(H32="","",COUNTA(H$2:H32)-COUNTBLANK(H$2:H32))</f>
        <v>2</v>
      </c>
      <c r="H32" s="3" t="str">
        <f>IF(COUNTIF(B$2:B32,B32)=1,B32,"")</f>
        <v>35665</v>
      </c>
      <c r="I32" s="10" t="str">
        <f t="shared" si="0"/>
        <v>山下 修</v>
      </c>
      <c r="J32" s="3" t="str">
        <f>IF(デイリーデータ!D32="なし","",デイリーデータ!D32)</f>
        <v>勤務</v>
      </c>
      <c r="K32" s="3" t="str">
        <f>IF(デイリーデータ!E32="なし","",デイリーデータ!E32)</f>
        <v/>
      </c>
      <c r="L32" s="3" t="str">
        <f>IF(デイリーデータ!F32="なし","",デイリーデータ!F32)</f>
        <v>日勤</v>
      </c>
      <c r="M32" s="3" t="str">
        <f>IF(デイリーデータ!G32="なし","",デイリーデータ!G32)</f>
        <v/>
      </c>
      <c r="N32" s="3" t="str">
        <f>IF(デイリーデータ!H32="なし","",デイリーデータ!H32)</f>
        <v/>
      </c>
    </row>
    <row r="33" spans="1:14" x14ac:dyDescent="0.2">
      <c r="A33" s="9" t="str">
        <f>デイリーデータ!A33&amp;デイリーデータ!I33</f>
        <v>3566545749</v>
      </c>
      <c r="B33" s="3" t="str">
        <f>デイリーデータ!A33&amp;""</f>
        <v>35665</v>
      </c>
      <c r="C33" s="3" t="str">
        <f>デイリーデータ!B33</f>
        <v>山下 修</v>
      </c>
      <c r="D33" s="4">
        <f>IF(デイリーデータ!I33="","",(デイリーデータ!I33))</f>
        <v>45749</v>
      </c>
      <c r="E33" s="3" t="str">
        <f>IF(デイリーデータ!D33="休日","●",IF(デイリーデータ!D33="指定","○",IF(LEFT(デイリーデータ!F33,1)="日","",IF(LEFT(デイリーデータ!F33,1)="半","／",LEFT(デイリーデータ!F33,1)))))</f>
        <v/>
      </c>
      <c r="F33" s="10" t="str">
        <f>IF(デイリーデータ!E33="なし","",デイリーデータ!E33)&amp;IF(デイリーデータ!G33="なし","",デイリーデータ!G33)&amp;IF(デイリーデータ!H33="なし","",デイリーデータ!H33)</f>
        <v/>
      </c>
      <c r="G33" s="3" t="str">
        <f>IF(H33="","",COUNTA(H$2:H33)-COUNTBLANK(H$2:H33))</f>
        <v/>
      </c>
      <c r="H33" s="3" t="str">
        <f>IF(COUNTIF(B$2:B33,B33)=1,B33,"")</f>
        <v/>
      </c>
      <c r="I33" s="10" t="str">
        <f t="shared" si="0"/>
        <v/>
      </c>
      <c r="J33" s="3" t="str">
        <f>IF(デイリーデータ!D33="なし","",デイリーデータ!D33)</f>
        <v>勤務</v>
      </c>
      <c r="K33" s="3" t="str">
        <f>IF(デイリーデータ!E33="なし","",デイリーデータ!E33)</f>
        <v/>
      </c>
      <c r="L33" s="3" t="str">
        <f>IF(デイリーデータ!F33="なし","",デイリーデータ!F33)</f>
        <v>日勤</v>
      </c>
      <c r="M33" s="3" t="str">
        <f>IF(デイリーデータ!G33="なし","",デイリーデータ!G33)</f>
        <v/>
      </c>
      <c r="N33" s="3" t="str">
        <f>IF(デイリーデータ!H33="なし","",デイリーデータ!H33)</f>
        <v/>
      </c>
    </row>
    <row r="34" spans="1:14" x14ac:dyDescent="0.2">
      <c r="A34" s="9" t="str">
        <f>デイリーデータ!A34&amp;デイリーデータ!I34</f>
        <v>3566545750</v>
      </c>
      <c r="B34" s="3" t="str">
        <f>デイリーデータ!A34&amp;""</f>
        <v>35665</v>
      </c>
      <c r="C34" s="3" t="str">
        <f>デイリーデータ!B34</f>
        <v>山下 修</v>
      </c>
      <c r="D34" s="4">
        <f>IF(デイリーデータ!I34="","",(デイリーデータ!I34))</f>
        <v>45750</v>
      </c>
      <c r="E34" s="3" t="str">
        <f>IF(デイリーデータ!D34="休日","●",IF(デイリーデータ!D34="指定","○",IF(LEFT(デイリーデータ!F34,1)="日","",IF(LEFT(デイリーデータ!F34,1)="半","／",LEFT(デイリーデータ!F34,1)))))</f>
        <v/>
      </c>
      <c r="F34" s="10" t="str">
        <f>IF(デイリーデータ!E34="なし","",デイリーデータ!E34)&amp;IF(デイリーデータ!G34="なし","",デイリーデータ!G34)&amp;IF(デイリーデータ!H34="なし","",デイリーデータ!H34)</f>
        <v/>
      </c>
      <c r="G34" s="3" t="str">
        <f>IF(H34="","",COUNTA(H$2:H34)-COUNTBLANK(H$2:H34))</f>
        <v/>
      </c>
      <c r="H34" s="3" t="str">
        <f>IF(COUNTIF(B$2:B34,B34)=1,B34,"")</f>
        <v/>
      </c>
      <c r="I34" s="10" t="str">
        <f t="shared" si="0"/>
        <v/>
      </c>
      <c r="J34" s="3" t="str">
        <f>IF(デイリーデータ!D34="なし","",デイリーデータ!D34)</f>
        <v>勤務</v>
      </c>
      <c r="K34" s="3" t="str">
        <f>IF(デイリーデータ!E34="なし","",デイリーデータ!E34)</f>
        <v/>
      </c>
      <c r="L34" s="3" t="str">
        <f>IF(デイリーデータ!F34="なし","",デイリーデータ!F34)</f>
        <v>日勤</v>
      </c>
      <c r="M34" s="3" t="str">
        <f>IF(デイリーデータ!G34="なし","",デイリーデータ!G34)</f>
        <v/>
      </c>
      <c r="N34" s="3" t="str">
        <f>IF(デイリーデータ!H34="なし","",デイリーデータ!H34)</f>
        <v/>
      </c>
    </row>
    <row r="35" spans="1:14" x14ac:dyDescent="0.2">
      <c r="A35" s="9" t="str">
        <f>デイリーデータ!A35&amp;デイリーデータ!I35</f>
        <v>3566545751</v>
      </c>
      <c r="B35" s="3" t="str">
        <f>デイリーデータ!A35&amp;""</f>
        <v>35665</v>
      </c>
      <c r="C35" s="3" t="str">
        <f>デイリーデータ!B35</f>
        <v>山下 修</v>
      </c>
      <c r="D35" s="4">
        <f>IF(デイリーデータ!I35="","",(デイリーデータ!I35))</f>
        <v>45751</v>
      </c>
      <c r="E35" s="3" t="str">
        <f>IF(デイリーデータ!D35="休日","●",IF(デイリーデータ!D35="指定","○",IF(LEFT(デイリーデータ!F35,1)="日","",IF(LEFT(デイリーデータ!F35,1)="半","／",LEFT(デイリーデータ!F35,1)))))</f>
        <v/>
      </c>
      <c r="F35" s="10" t="str">
        <f>IF(デイリーデータ!E35="なし","",デイリーデータ!E35)&amp;IF(デイリーデータ!G35="なし","",デイリーデータ!G35)&amp;IF(デイリーデータ!H35="なし","",デイリーデータ!H35)</f>
        <v/>
      </c>
      <c r="G35" s="3" t="str">
        <f>IF(H35="","",COUNTA(H$2:H35)-COUNTBLANK(H$2:H35))</f>
        <v/>
      </c>
      <c r="H35" s="3" t="str">
        <f>IF(COUNTIF(B$2:B35,B35)=1,B35,"")</f>
        <v/>
      </c>
      <c r="I35" s="10" t="str">
        <f t="shared" si="0"/>
        <v/>
      </c>
      <c r="J35" s="3" t="str">
        <f>IF(デイリーデータ!D35="なし","",デイリーデータ!D35)</f>
        <v>勤務</v>
      </c>
      <c r="K35" s="3" t="str">
        <f>IF(デイリーデータ!E35="なし","",デイリーデータ!E35)</f>
        <v/>
      </c>
      <c r="L35" s="3" t="str">
        <f>IF(デイリーデータ!F35="なし","",デイリーデータ!F35)</f>
        <v>日勤</v>
      </c>
      <c r="M35" s="3" t="str">
        <f>IF(デイリーデータ!G35="なし","",デイリーデータ!G35)</f>
        <v/>
      </c>
      <c r="N35" s="3" t="str">
        <f>IF(デイリーデータ!H35="なし","",デイリーデータ!H35)</f>
        <v/>
      </c>
    </row>
    <row r="36" spans="1:14" x14ac:dyDescent="0.2">
      <c r="A36" s="9" t="str">
        <f>デイリーデータ!A36&amp;デイリーデータ!I36</f>
        <v>3566545752</v>
      </c>
      <c r="B36" s="3" t="str">
        <f>デイリーデータ!A36&amp;""</f>
        <v>35665</v>
      </c>
      <c r="C36" s="3" t="str">
        <f>デイリーデータ!B36</f>
        <v>山下 修</v>
      </c>
      <c r="D36" s="4">
        <f>IF(デイリーデータ!I36="","",(デイリーデータ!I36))</f>
        <v>45752</v>
      </c>
      <c r="E36" s="3" t="str">
        <f>IF(デイリーデータ!D36="休日","●",IF(デイリーデータ!D36="指定","○",IF(LEFT(デイリーデータ!F36,1)="日","",IF(LEFT(デイリーデータ!F36,1)="半","／",LEFT(デイリーデータ!F36,1)))))</f>
        <v>○</v>
      </c>
      <c r="F36" s="10" t="str">
        <f>IF(デイリーデータ!E36="なし","",デイリーデータ!E36)&amp;IF(デイリーデータ!G36="なし","",デイリーデータ!G36)&amp;IF(デイリーデータ!H36="なし","",デイリーデータ!H36)</f>
        <v/>
      </c>
      <c r="G36" s="3" t="str">
        <f>IF(H36="","",COUNTA(H$2:H36)-COUNTBLANK(H$2:H36))</f>
        <v/>
      </c>
      <c r="H36" s="3" t="str">
        <f>IF(COUNTIF(B$2:B36,B36)=1,B36,"")</f>
        <v/>
      </c>
      <c r="I36" s="10" t="str">
        <f t="shared" si="0"/>
        <v/>
      </c>
      <c r="J36" s="3" t="str">
        <f>IF(デイリーデータ!D36="なし","",デイリーデータ!D36)</f>
        <v>指定</v>
      </c>
      <c r="K36" s="3" t="str">
        <f>IF(デイリーデータ!E36="なし","",デイリーデータ!E36)</f>
        <v/>
      </c>
      <c r="L36" s="3" t="str">
        <f>IF(デイリーデータ!F36="なし","",デイリーデータ!F36)</f>
        <v>日勤</v>
      </c>
      <c r="M36" s="3" t="str">
        <f>IF(デイリーデータ!G36="なし","",デイリーデータ!G36)</f>
        <v/>
      </c>
      <c r="N36" s="3" t="str">
        <f>IF(デイリーデータ!H36="なし","",デイリーデータ!H36)</f>
        <v/>
      </c>
    </row>
    <row r="37" spans="1:14" x14ac:dyDescent="0.2">
      <c r="A37" s="9" t="str">
        <f>デイリーデータ!A37&amp;デイリーデータ!I37</f>
        <v>3566545753</v>
      </c>
      <c r="B37" s="3" t="str">
        <f>デイリーデータ!A37&amp;""</f>
        <v>35665</v>
      </c>
      <c r="C37" s="3" t="str">
        <f>デイリーデータ!B37</f>
        <v>山下 修</v>
      </c>
      <c r="D37" s="4">
        <f>IF(デイリーデータ!I37="","",(デイリーデータ!I37))</f>
        <v>45753</v>
      </c>
      <c r="E37" s="3" t="str">
        <f>IF(デイリーデータ!D37="休日","●",IF(デイリーデータ!D37="指定","○",IF(LEFT(デイリーデータ!F37,1)="日","",IF(LEFT(デイリーデータ!F37,1)="半","／",LEFT(デイリーデータ!F37,1)))))</f>
        <v>●</v>
      </c>
      <c r="F37" s="10" t="str">
        <f>IF(デイリーデータ!E37="なし","",デイリーデータ!E37)&amp;IF(デイリーデータ!G37="なし","",デイリーデータ!G37)&amp;IF(デイリーデータ!H37="なし","",デイリーデータ!H37)</f>
        <v/>
      </c>
      <c r="G37" s="3" t="str">
        <f>IF(H37="","",COUNTA(H$2:H37)-COUNTBLANK(H$2:H37))</f>
        <v/>
      </c>
      <c r="H37" s="3" t="str">
        <f>IF(COUNTIF(B$2:B37,B37)=1,B37,"")</f>
        <v/>
      </c>
      <c r="I37" s="10" t="str">
        <f t="shared" si="0"/>
        <v/>
      </c>
      <c r="J37" s="3" t="str">
        <f>IF(デイリーデータ!D37="なし","",デイリーデータ!D37)</f>
        <v>休日</v>
      </c>
      <c r="K37" s="3" t="str">
        <f>IF(デイリーデータ!E37="なし","",デイリーデータ!E37)</f>
        <v/>
      </c>
      <c r="L37" s="3" t="str">
        <f>IF(デイリーデータ!F37="なし","",デイリーデータ!F37)</f>
        <v>日勤</v>
      </c>
      <c r="M37" s="3" t="str">
        <f>IF(デイリーデータ!G37="なし","",デイリーデータ!G37)</f>
        <v/>
      </c>
      <c r="N37" s="3" t="str">
        <f>IF(デイリーデータ!H37="なし","",デイリーデータ!H37)</f>
        <v/>
      </c>
    </row>
    <row r="38" spans="1:14" x14ac:dyDescent="0.2">
      <c r="A38" s="9" t="str">
        <f>デイリーデータ!A38&amp;デイリーデータ!I38</f>
        <v>3566545754</v>
      </c>
      <c r="B38" s="3" t="str">
        <f>デイリーデータ!A38&amp;""</f>
        <v>35665</v>
      </c>
      <c r="C38" s="3" t="str">
        <f>デイリーデータ!B38</f>
        <v>山下 修</v>
      </c>
      <c r="D38" s="4">
        <f>IF(デイリーデータ!I38="","",(デイリーデータ!I38))</f>
        <v>45754</v>
      </c>
      <c r="E38" s="3" t="str">
        <f>IF(デイリーデータ!D38="休日","●",IF(デイリーデータ!D38="指定","○",IF(LEFT(デイリーデータ!F38,1)="日","",IF(LEFT(デイリーデータ!F38,1)="半","／",LEFT(デイリーデータ!F38,1)))))</f>
        <v/>
      </c>
      <c r="F38" s="10" t="str">
        <f>IF(デイリーデータ!E38="なし","",デイリーデータ!E38)&amp;IF(デイリーデータ!G38="なし","",デイリーデータ!G38)&amp;IF(デイリーデータ!H38="なし","",デイリーデータ!H38)</f>
        <v/>
      </c>
      <c r="G38" s="3" t="str">
        <f>IF(H38="","",COUNTA(H$2:H38)-COUNTBLANK(H$2:H38))</f>
        <v/>
      </c>
      <c r="H38" s="3" t="str">
        <f>IF(COUNTIF(B$2:B38,B38)=1,B38,"")</f>
        <v/>
      </c>
      <c r="I38" s="10" t="str">
        <f t="shared" si="0"/>
        <v/>
      </c>
      <c r="J38" s="3" t="str">
        <f>IF(デイリーデータ!D38="なし","",デイリーデータ!D38)</f>
        <v>勤務</v>
      </c>
      <c r="K38" s="3" t="str">
        <f>IF(デイリーデータ!E38="なし","",デイリーデータ!E38)</f>
        <v/>
      </c>
      <c r="L38" s="3" t="str">
        <f>IF(デイリーデータ!F38="なし","",デイリーデータ!F38)</f>
        <v>日勤</v>
      </c>
      <c r="M38" s="3" t="str">
        <f>IF(デイリーデータ!G38="なし","",デイリーデータ!G38)</f>
        <v/>
      </c>
      <c r="N38" s="3" t="str">
        <f>IF(デイリーデータ!H38="なし","",デイリーデータ!H38)</f>
        <v/>
      </c>
    </row>
    <row r="39" spans="1:14" x14ac:dyDescent="0.2">
      <c r="A39" s="9" t="str">
        <f>デイリーデータ!A39&amp;デイリーデータ!I39</f>
        <v>3566545755</v>
      </c>
      <c r="B39" s="3" t="str">
        <f>デイリーデータ!A39&amp;""</f>
        <v>35665</v>
      </c>
      <c r="C39" s="3" t="str">
        <f>デイリーデータ!B39</f>
        <v>山下 修</v>
      </c>
      <c r="D39" s="4">
        <f>IF(デイリーデータ!I39="","",(デイリーデータ!I39))</f>
        <v>45755</v>
      </c>
      <c r="E39" s="3" t="str">
        <f>IF(デイリーデータ!D39="休日","●",IF(デイリーデータ!D39="指定","○",IF(LEFT(デイリーデータ!F39,1)="日","",IF(LEFT(デイリーデータ!F39,1)="半","／",LEFT(デイリーデータ!F39,1)))))</f>
        <v/>
      </c>
      <c r="F39" s="10" t="str">
        <f>IF(デイリーデータ!E39="なし","",デイリーデータ!E39)&amp;IF(デイリーデータ!G39="なし","",デイリーデータ!G39)&amp;IF(デイリーデータ!H39="なし","",デイリーデータ!H39)</f>
        <v/>
      </c>
      <c r="G39" s="3" t="str">
        <f>IF(H39="","",COUNTA(H$2:H39)-COUNTBLANK(H$2:H39))</f>
        <v/>
      </c>
      <c r="H39" s="3" t="str">
        <f>IF(COUNTIF(B$2:B39,B39)=1,B39,"")</f>
        <v/>
      </c>
      <c r="I39" s="10" t="str">
        <f t="shared" si="0"/>
        <v/>
      </c>
      <c r="J39" s="3" t="str">
        <f>IF(デイリーデータ!D39="なし","",デイリーデータ!D39)</f>
        <v>勤務</v>
      </c>
      <c r="K39" s="3" t="str">
        <f>IF(デイリーデータ!E39="なし","",デイリーデータ!E39)</f>
        <v/>
      </c>
      <c r="L39" s="3" t="str">
        <f>IF(デイリーデータ!F39="なし","",デイリーデータ!F39)</f>
        <v>日勤</v>
      </c>
      <c r="M39" s="3" t="str">
        <f>IF(デイリーデータ!G39="なし","",デイリーデータ!G39)</f>
        <v/>
      </c>
      <c r="N39" s="3" t="str">
        <f>IF(デイリーデータ!H39="なし","",デイリーデータ!H39)</f>
        <v/>
      </c>
    </row>
    <row r="40" spans="1:14" x14ac:dyDescent="0.2">
      <c r="A40" s="9" t="str">
        <f>デイリーデータ!A40&amp;デイリーデータ!I40</f>
        <v>3566545756</v>
      </c>
      <c r="B40" s="3" t="str">
        <f>デイリーデータ!A40&amp;""</f>
        <v>35665</v>
      </c>
      <c r="C40" s="3" t="str">
        <f>デイリーデータ!B40</f>
        <v>山下 修</v>
      </c>
      <c r="D40" s="4">
        <f>IF(デイリーデータ!I40="","",(デイリーデータ!I40))</f>
        <v>45756</v>
      </c>
      <c r="E40" s="3" t="str">
        <f>IF(デイリーデータ!D40="休日","●",IF(デイリーデータ!D40="指定","○",IF(LEFT(デイリーデータ!F40,1)="日","",IF(LEFT(デイリーデータ!F40,1)="半","／",LEFT(デイリーデータ!F40,1)))))</f>
        <v/>
      </c>
      <c r="F40" s="10" t="str">
        <f>IF(デイリーデータ!E40="なし","",デイリーデータ!E40)&amp;IF(デイリーデータ!G40="なし","",デイリーデータ!G40)&amp;IF(デイリーデータ!H40="なし","",デイリーデータ!H40)</f>
        <v/>
      </c>
      <c r="G40" s="3" t="str">
        <f>IF(H40="","",COUNTA(H$2:H40)-COUNTBLANK(H$2:H40))</f>
        <v/>
      </c>
      <c r="H40" s="3" t="str">
        <f>IF(COUNTIF(B$2:B40,B40)=1,B40,"")</f>
        <v/>
      </c>
      <c r="I40" s="10" t="str">
        <f t="shared" si="0"/>
        <v/>
      </c>
      <c r="J40" s="3" t="str">
        <f>IF(デイリーデータ!D40="なし","",デイリーデータ!D40)</f>
        <v>勤務</v>
      </c>
      <c r="K40" s="3" t="str">
        <f>IF(デイリーデータ!E40="なし","",デイリーデータ!E40)</f>
        <v/>
      </c>
      <c r="L40" s="3" t="str">
        <f>IF(デイリーデータ!F40="なし","",デイリーデータ!F40)</f>
        <v>日勤</v>
      </c>
      <c r="M40" s="3" t="str">
        <f>IF(デイリーデータ!G40="なし","",デイリーデータ!G40)</f>
        <v/>
      </c>
      <c r="N40" s="3" t="str">
        <f>IF(デイリーデータ!H40="なし","",デイリーデータ!H40)</f>
        <v/>
      </c>
    </row>
    <row r="41" spans="1:14" x14ac:dyDescent="0.2">
      <c r="A41" s="9" t="str">
        <f>デイリーデータ!A41&amp;デイリーデータ!I41</f>
        <v>3566545757</v>
      </c>
      <c r="B41" s="3" t="str">
        <f>デイリーデータ!A41&amp;""</f>
        <v>35665</v>
      </c>
      <c r="C41" s="3" t="str">
        <f>デイリーデータ!B41</f>
        <v>山下 修</v>
      </c>
      <c r="D41" s="4">
        <f>IF(デイリーデータ!I41="","",(デイリーデータ!I41))</f>
        <v>45757</v>
      </c>
      <c r="E41" s="3" t="str">
        <f>IF(デイリーデータ!D41="休日","●",IF(デイリーデータ!D41="指定","○",IF(LEFT(デイリーデータ!F41,1)="日","",IF(LEFT(デイリーデータ!F41,1)="半","／",LEFT(デイリーデータ!F41,1)))))</f>
        <v/>
      </c>
      <c r="F41" s="10" t="str">
        <f>IF(デイリーデータ!E41="なし","",デイリーデータ!E41)&amp;IF(デイリーデータ!G41="なし","",デイリーデータ!G41)&amp;IF(デイリーデータ!H41="なし","",デイリーデータ!H41)</f>
        <v/>
      </c>
      <c r="G41" s="3" t="str">
        <f>IF(H41="","",COUNTA(H$2:H41)-COUNTBLANK(H$2:H41))</f>
        <v/>
      </c>
      <c r="H41" s="3" t="str">
        <f>IF(COUNTIF(B$2:B41,B41)=1,B41,"")</f>
        <v/>
      </c>
      <c r="I41" s="10" t="str">
        <f t="shared" si="0"/>
        <v/>
      </c>
      <c r="J41" s="3" t="str">
        <f>IF(デイリーデータ!D41="なし","",デイリーデータ!D41)</f>
        <v>勤務</v>
      </c>
      <c r="K41" s="3" t="str">
        <f>IF(デイリーデータ!E41="なし","",デイリーデータ!E41)</f>
        <v/>
      </c>
      <c r="L41" s="3" t="str">
        <f>IF(デイリーデータ!F41="なし","",デイリーデータ!F41)</f>
        <v>日勤</v>
      </c>
      <c r="M41" s="3" t="str">
        <f>IF(デイリーデータ!G41="なし","",デイリーデータ!G41)</f>
        <v/>
      </c>
      <c r="N41" s="3" t="str">
        <f>IF(デイリーデータ!H41="なし","",デイリーデータ!H41)</f>
        <v/>
      </c>
    </row>
    <row r="42" spans="1:14" x14ac:dyDescent="0.2">
      <c r="A42" s="9" t="str">
        <f>デイリーデータ!A42&amp;デイリーデータ!I42</f>
        <v>3566545758</v>
      </c>
      <c r="B42" s="3" t="str">
        <f>デイリーデータ!A42&amp;""</f>
        <v>35665</v>
      </c>
      <c r="C42" s="3" t="str">
        <f>デイリーデータ!B42</f>
        <v>山下 修</v>
      </c>
      <c r="D42" s="4">
        <f>IF(デイリーデータ!I42="","",(デイリーデータ!I42))</f>
        <v>45758</v>
      </c>
      <c r="E42" s="3" t="str">
        <f>IF(デイリーデータ!D42="休日","●",IF(デイリーデータ!D42="指定","○",IF(LEFT(デイリーデータ!F42,1)="日","",IF(LEFT(デイリーデータ!F42,1)="半","／",LEFT(デイリーデータ!F42,1)))))</f>
        <v/>
      </c>
      <c r="F42" s="10" t="str">
        <f>IF(デイリーデータ!E42="なし","",デイリーデータ!E42)&amp;IF(デイリーデータ!G42="なし","",デイリーデータ!G42)&amp;IF(デイリーデータ!H42="なし","",デイリーデータ!H42)</f>
        <v/>
      </c>
      <c r="G42" s="3" t="str">
        <f>IF(H42="","",COUNTA(H$2:H42)-COUNTBLANK(H$2:H42))</f>
        <v/>
      </c>
      <c r="H42" s="3" t="str">
        <f>IF(COUNTIF(B$2:B42,B42)=1,B42,"")</f>
        <v/>
      </c>
      <c r="I42" s="10" t="str">
        <f t="shared" si="0"/>
        <v/>
      </c>
      <c r="J42" s="3" t="str">
        <f>IF(デイリーデータ!D42="なし","",デイリーデータ!D42)</f>
        <v>勤務</v>
      </c>
      <c r="K42" s="3" t="str">
        <f>IF(デイリーデータ!E42="なし","",デイリーデータ!E42)</f>
        <v/>
      </c>
      <c r="L42" s="3" t="str">
        <f>IF(デイリーデータ!F42="なし","",デイリーデータ!F42)</f>
        <v>日勤</v>
      </c>
      <c r="M42" s="3" t="str">
        <f>IF(デイリーデータ!G42="なし","",デイリーデータ!G42)</f>
        <v/>
      </c>
      <c r="N42" s="3" t="str">
        <f>IF(デイリーデータ!H42="なし","",デイリーデータ!H42)</f>
        <v/>
      </c>
    </row>
    <row r="43" spans="1:14" x14ac:dyDescent="0.2">
      <c r="A43" s="9" t="str">
        <f>デイリーデータ!A43&amp;デイリーデータ!I43</f>
        <v>3566545759</v>
      </c>
      <c r="B43" s="3" t="str">
        <f>デイリーデータ!A43&amp;""</f>
        <v>35665</v>
      </c>
      <c r="C43" s="3" t="str">
        <f>デイリーデータ!B43</f>
        <v>山下 修</v>
      </c>
      <c r="D43" s="4">
        <f>IF(デイリーデータ!I43="","",(デイリーデータ!I43))</f>
        <v>45759</v>
      </c>
      <c r="E43" s="3" t="str">
        <f>IF(デイリーデータ!D43="休日","●",IF(デイリーデータ!D43="指定","○",IF(LEFT(デイリーデータ!F43,1)="日","",IF(LEFT(デイリーデータ!F43,1)="半","／",LEFT(デイリーデータ!F43,1)))))</f>
        <v>○</v>
      </c>
      <c r="F43" s="10" t="str">
        <f>IF(デイリーデータ!E43="なし","",デイリーデータ!E43)&amp;IF(デイリーデータ!G43="なし","",デイリーデータ!G43)&amp;IF(デイリーデータ!H43="なし","",デイリーデータ!H43)</f>
        <v/>
      </c>
      <c r="G43" s="3" t="str">
        <f>IF(H43="","",COUNTA(H$2:H43)-COUNTBLANK(H$2:H43))</f>
        <v/>
      </c>
      <c r="H43" s="3" t="str">
        <f>IF(COUNTIF(B$2:B43,B43)=1,B43,"")</f>
        <v/>
      </c>
      <c r="I43" s="10" t="str">
        <f t="shared" si="0"/>
        <v/>
      </c>
      <c r="J43" s="3" t="str">
        <f>IF(デイリーデータ!D43="なし","",デイリーデータ!D43)</f>
        <v>指定</v>
      </c>
      <c r="K43" s="3" t="str">
        <f>IF(デイリーデータ!E43="なし","",デイリーデータ!E43)</f>
        <v/>
      </c>
      <c r="L43" s="3" t="str">
        <f>IF(デイリーデータ!F43="なし","",デイリーデータ!F43)</f>
        <v>日勤</v>
      </c>
      <c r="M43" s="3" t="str">
        <f>IF(デイリーデータ!G43="なし","",デイリーデータ!G43)</f>
        <v/>
      </c>
      <c r="N43" s="3" t="str">
        <f>IF(デイリーデータ!H43="なし","",デイリーデータ!H43)</f>
        <v/>
      </c>
    </row>
    <row r="44" spans="1:14" x14ac:dyDescent="0.2">
      <c r="A44" s="9" t="str">
        <f>デイリーデータ!A44&amp;デイリーデータ!I44</f>
        <v>3566545760</v>
      </c>
      <c r="B44" s="3" t="str">
        <f>デイリーデータ!A44&amp;""</f>
        <v>35665</v>
      </c>
      <c r="C44" s="3" t="str">
        <f>デイリーデータ!B44</f>
        <v>山下 修</v>
      </c>
      <c r="D44" s="4">
        <f>IF(デイリーデータ!I44="","",(デイリーデータ!I44))</f>
        <v>45760</v>
      </c>
      <c r="E44" s="3" t="str">
        <f>IF(デイリーデータ!D44="休日","●",IF(デイリーデータ!D44="指定","○",IF(LEFT(デイリーデータ!F44,1)="日","",IF(LEFT(デイリーデータ!F44,1)="半","／",LEFT(デイリーデータ!F44,1)))))</f>
        <v>●</v>
      </c>
      <c r="F44" s="10" t="str">
        <f>IF(デイリーデータ!E44="なし","",デイリーデータ!E44)&amp;IF(デイリーデータ!G44="なし","",デイリーデータ!G44)&amp;IF(デイリーデータ!H44="なし","",デイリーデータ!H44)</f>
        <v/>
      </c>
      <c r="G44" s="3" t="str">
        <f>IF(H44="","",COUNTA(H$2:H44)-COUNTBLANK(H$2:H44))</f>
        <v/>
      </c>
      <c r="H44" s="3" t="str">
        <f>IF(COUNTIF(B$2:B44,B44)=1,B44,"")</f>
        <v/>
      </c>
      <c r="I44" s="10" t="str">
        <f t="shared" si="0"/>
        <v/>
      </c>
      <c r="J44" s="3" t="str">
        <f>IF(デイリーデータ!D44="なし","",デイリーデータ!D44)</f>
        <v>休日</v>
      </c>
      <c r="K44" s="3" t="str">
        <f>IF(デイリーデータ!E44="なし","",デイリーデータ!E44)</f>
        <v/>
      </c>
      <c r="L44" s="3" t="str">
        <f>IF(デイリーデータ!F44="なし","",デイリーデータ!F44)</f>
        <v>日勤</v>
      </c>
      <c r="M44" s="3" t="str">
        <f>IF(デイリーデータ!G44="なし","",デイリーデータ!G44)</f>
        <v/>
      </c>
      <c r="N44" s="3" t="str">
        <f>IF(デイリーデータ!H44="なし","",デイリーデータ!H44)</f>
        <v/>
      </c>
    </row>
    <row r="45" spans="1:14" x14ac:dyDescent="0.2">
      <c r="A45" s="9" t="str">
        <f>デイリーデータ!A45&amp;デイリーデータ!I45</f>
        <v>3566545761</v>
      </c>
      <c r="B45" s="3" t="str">
        <f>デイリーデータ!A45&amp;""</f>
        <v>35665</v>
      </c>
      <c r="C45" s="3" t="str">
        <f>デイリーデータ!B45</f>
        <v>山下 修</v>
      </c>
      <c r="D45" s="4">
        <f>IF(デイリーデータ!I45="","",(デイリーデータ!I45))</f>
        <v>45761</v>
      </c>
      <c r="E45" s="3" t="str">
        <f>IF(デイリーデータ!D45="休日","●",IF(デイリーデータ!D45="指定","○",IF(LEFT(デイリーデータ!F45,1)="日","",IF(LEFT(デイリーデータ!F45,1)="半","／",LEFT(デイリーデータ!F45,1)))))</f>
        <v/>
      </c>
      <c r="F45" s="10" t="str">
        <f>IF(デイリーデータ!E45="なし","",デイリーデータ!E45)&amp;IF(デイリーデータ!G45="なし","",デイリーデータ!G45)&amp;IF(デイリーデータ!H45="なし","",デイリーデータ!H45)</f>
        <v/>
      </c>
      <c r="G45" s="3" t="str">
        <f>IF(H45="","",COUNTA(H$2:H45)-COUNTBLANK(H$2:H45))</f>
        <v/>
      </c>
      <c r="H45" s="3" t="str">
        <f>IF(COUNTIF(B$2:B45,B45)=1,B45,"")</f>
        <v/>
      </c>
      <c r="I45" s="10" t="str">
        <f t="shared" si="0"/>
        <v/>
      </c>
      <c r="J45" s="3" t="str">
        <f>IF(デイリーデータ!D45="なし","",デイリーデータ!D45)</f>
        <v>勤務</v>
      </c>
      <c r="K45" s="3" t="str">
        <f>IF(デイリーデータ!E45="なし","",デイリーデータ!E45)</f>
        <v/>
      </c>
      <c r="L45" s="3" t="str">
        <f>IF(デイリーデータ!F45="なし","",デイリーデータ!F45)</f>
        <v>日勤</v>
      </c>
      <c r="M45" s="3" t="str">
        <f>IF(デイリーデータ!G45="なし","",デイリーデータ!G45)</f>
        <v/>
      </c>
      <c r="N45" s="3" t="str">
        <f>IF(デイリーデータ!H45="なし","",デイリーデータ!H45)</f>
        <v/>
      </c>
    </row>
    <row r="46" spans="1:14" x14ac:dyDescent="0.2">
      <c r="A46" s="9" t="str">
        <f>デイリーデータ!A46&amp;デイリーデータ!I46</f>
        <v>3566545762</v>
      </c>
      <c r="B46" s="3" t="str">
        <f>デイリーデータ!A46&amp;""</f>
        <v>35665</v>
      </c>
      <c r="C46" s="3" t="str">
        <f>デイリーデータ!B46</f>
        <v>山下 修</v>
      </c>
      <c r="D46" s="4">
        <f>IF(デイリーデータ!I46="","",(デイリーデータ!I46))</f>
        <v>45762</v>
      </c>
      <c r="E46" s="3" t="str">
        <f>IF(デイリーデータ!D46="休日","●",IF(デイリーデータ!D46="指定","○",IF(LEFT(デイリーデータ!F46,1)="日","",IF(LEFT(デイリーデータ!F46,1)="半","／",LEFT(デイリーデータ!F46,1)))))</f>
        <v/>
      </c>
      <c r="F46" s="10" t="str">
        <f>IF(デイリーデータ!E46="なし","",デイリーデータ!E46)&amp;IF(デイリーデータ!G46="なし","",デイリーデータ!G46)&amp;IF(デイリーデータ!H46="なし","",デイリーデータ!H46)</f>
        <v/>
      </c>
      <c r="G46" s="3" t="str">
        <f>IF(H46="","",COUNTA(H$2:H46)-COUNTBLANK(H$2:H46))</f>
        <v/>
      </c>
      <c r="H46" s="3" t="str">
        <f>IF(COUNTIF(B$2:B46,B46)=1,B46,"")</f>
        <v/>
      </c>
      <c r="I46" s="10" t="str">
        <f t="shared" si="0"/>
        <v/>
      </c>
      <c r="J46" s="3" t="str">
        <f>IF(デイリーデータ!D46="なし","",デイリーデータ!D46)</f>
        <v>勤務</v>
      </c>
      <c r="K46" s="3" t="str">
        <f>IF(デイリーデータ!E46="なし","",デイリーデータ!E46)</f>
        <v/>
      </c>
      <c r="L46" s="3" t="str">
        <f>IF(デイリーデータ!F46="なし","",デイリーデータ!F46)</f>
        <v>日勤</v>
      </c>
      <c r="M46" s="3" t="str">
        <f>IF(デイリーデータ!G46="なし","",デイリーデータ!G46)</f>
        <v/>
      </c>
      <c r="N46" s="3" t="str">
        <f>IF(デイリーデータ!H46="なし","",デイリーデータ!H46)</f>
        <v/>
      </c>
    </row>
    <row r="47" spans="1:14" x14ac:dyDescent="0.2">
      <c r="A47" s="9" t="str">
        <f>デイリーデータ!A47&amp;デイリーデータ!I47</f>
        <v>3566545763</v>
      </c>
      <c r="B47" s="3" t="str">
        <f>デイリーデータ!A47&amp;""</f>
        <v>35665</v>
      </c>
      <c r="C47" s="3" t="str">
        <f>デイリーデータ!B47</f>
        <v>山下 修</v>
      </c>
      <c r="D47" s="4">
        <f>IF(デイリーデータ!I47="","",(デイリーデータ!I47))</f>
        <v>45763</v>
      </c>
      <c r="E47" s="3" t="str">
        <f>IF(デイリーデータ!D47="休日","●",IF(デイリーデータ!D47="指定","○",IF(LEFT(デイリーデータ!F47,1)="日","",IF(LEFT(デイリーデータ!F47,1)="半","／",LEFT(デイリーデータ!F47,1)))))</f>
        <v/>
      </c>
      <c r="F47" s="10" t="str">
        <f>IF(デイリーデータ!E47="なし","",デイリーデータ!E47)&amp;IF(デイリーデータ!G47="なし","",デイリーデータ!G47)&amp;IF(デイリーデータ!H47="なし","",デイリーデータ!H47)</f>
        <v/>
      </c>
      <c r="G47" s="3" t="str">
        <f>IF(H47="","",COUNTA(H$2:H47)-COUNTBLANK(H$2:H47))</f>
        <v/>
      </c>
      <c r="H47" s="3" t="str">
        <f>IF(COUNTIF(B$2:B47,B47)=1,B47,"")</f>
        <v/>
      </c>
      <c r="I47" s="10" t="str">
        <f t="shared" si="0"/>
        <v/>
      </c>
      <c r="J47" s="3" t="str">
        <f>IF(デイリーデータ!D47="なし","",デイリーデータ!D47)</f>
        <v>勤務</v>
      </c>
      <c r="K47" s="3" t="str">
        <f>IF(デイリーデータ!E47="なし","",デイリーデータ!E47)</f>
        <v/>
      </c>
      <c r="L47" s="3" t="str">
        <f>IF(デイリーデータ!F47="なし","",デイリーデータ!F47)</f>
        <v>日勤</v>
      </c>
      <c r="M47" s="3" t="str">
        <f>IF(デイリーデータ!G47="なし","",デイリーデータ!G47)</f>
        <v/>
      </c>
      <c r="N47" s="3" t="str">
        <f>IF(デイリーデータ!H47="なし","",デイリーデータ!H47)</f>
        <v/>
      </c>
    </row>
    <row r="48" spans="1:14" x14ac:dyDescent="0.2">
      <c r="A48" s="9" t="str">
        <f>デイリーデータ!A48&amp;デイリーデータ!I48</f>
        <v>3566545764</v>
      </c>
      <c r="B48" s="3" t="str">
        <f>デイリーデータ!A48&amp;""</f>
        <v>35665</v>
      </c>
      <c r="C48" s="3" t="str">
        <f>デイリーデータ!B48</f>
        <v>山下 修</v>
      </c>
      <c r="D48" s="4">
        <f>IF(デイリーデータ!I48="","",(デイリーデータ!I48))</f>
        <v>45764</v>
      </c>
      <c r="E48" s="3" t="str">
        <f>IF(デイリーデータ!D48="休日","●",IF(デイリーデータ!D48="指定","○",IF(LEFT(デイリーデータ!F48,1)="日","",IF(LEFT(デイリーデータ!F48,1)="半","／",LEFT(デイリーデータ!F48,1)))))</f>
        <v/>
      </c>
      <c r="F48" s="10" t="str">
        <f>IF(デイリーデータ!E48="なし","",デイリーデータ!E48)&amp;IF(デイリーデータ!G48="なし","",デイリーデータ!G48)&amp;IF(デイリーデータ!H48="なし","",デイリーデータ!H48)</f>
        <v/>
      </c>
      <c r="G48" s="3" t="str">
        <f>IF(H48="","",COUNTA(H$2:H48)-COUNTBLANK(H$2:H48))</f>
        <v/>
      </c>
      <c r="H48" s="3" t="str">
        <f>IF(COUNTIF(B$2:B48,B48)=1,B48,"")</f>
        <v/>
      </c>
      <c r="I48" s="10" t="str">
        <f t="shared" si="0"/>
        <v/>
      </c>
      <c r="J48" s="3" t="str">
        <f>IF(デイリーデータ!D48="なし","",デイリーデータ!D48)</f>
        <v>勤務</v>
      </c>
      <c r="K48" s="3" t="str">
        <f>IF(デイリーデータ!E48="なし","",デイリーデータ!E48)</f>
        <v/>
      </c>
      <c r="L48" s="3" t="str">
        <f>IF(デイリーデータ!F48="なし","",デイリーデータ!F48)</f>
        <v>日勤</v>
      </c>
      <c r="M48" s="3" t="str">
        <f>IF(デイリーデータ!G48="なし","",デイリーデータ!G48)</f>
        <v/>
      </c>
      <c r="N48" s="3" t="str">
        <f>IF(デイリーデータ!H48="なし","",デイリーデータ!H48)</f>
        <v/>
      </c>
    </row>
    <row r="49" spans="1:14" x14ac:dyDescent="0.2">
      <c r="A49" s="9" t="str">
        <f>デイリーデータ!A49&amp;デイリーデータ!I49</f>
        <v>3566545765</v>
      </c>
      <c r="B49" s="3" t="str">
        <f>デイリーデータ!A49&amp;""</f>
        <v>35665</v>
      </c>
      <c r="C49" s="3" t="str">
        <f>デイリーデータ!B49</f>
        <v>山下 修</v>
      </c>
      <c r="D49" s="4">
        <f>IF(デイリーデータ!I49="","",(デイリーデータ!I49))</f>
        <v>45765</v>
      </c>
      <c r="E49" s="3" t="str">
        <f>IF(デイリーデータ!D49="休日","●",IF(デイリーデータ!D49="指定","○",IF(LEFT(デイリーデータ!F49,1)="日","",IF(LEFT(デイリーデータ!F49,1)="半","／",LEFT(デイリーデータ!F49,1)))))</f>
        <v/>
      </c>
      <c r="F49" s="10" t="str">
        <f>IF(デイリーデータ!E49="なし","",デイリーデータ!E49)&amp;IF(デイリーデータ!G49="なし","",デイリーデータ!G49)&amp;IF(デイリーデータ!H49="なし","",デイリーデータ!H49)</f>
        <v/>
      </c>
      <c r="G49" s="3" t="str">
        <f>IF(H49="","",COUNTA(H$2:H49)-COUNTBLANK(H$2:H49))</f>
        <v/>
      </c>
      <c r="H49" s="3" t="str">
        <f>IF(COUNTIF(B$2:B49,B49)=1,B49,"")</f>
        <v/>
      </c>
      <c r="I49" s="10" t="str">
        <f t="shared" si="0"/>
        <v/>
      </c>
      <c r="J49" s="3" t="str">
        <f>IF(デイリーデータ!D49="なし","",デイリーデータ!D49)</f>
        <v>勤務</v>
      </c>
      <c r="K49" s="3" t="str">
        <f>IF(デイリーデータ!E49="なし","",デイリーデータ!E49)</f>
        <v/>
      </c>
      <c r="L49" s="3" t="str">
        <f>IF(デイリーデータ!F49="なし","",デイリーデータ!F49)</f>
        <v>日勤</v>
      </c>
      <c r="M49" s="3" t="str">
        <f>IF(デイリーデータ!G49="なし","",デイリーデータ!G49)</f>
        <v/>
      </c>
      <c r="N49" s="3" t="str">
        <f>IF(デイリーデータ!H49="なし","",デイリーデータ!H49)</f>
        <v/>
      </c>
    </row>
    <row r="50" spans="1:14" x14ac:dyDescent="0.2">
      <c r="A50" s="9" t="str">
        <f>デイリーデータ!A50&amp;デイリーデータ!I50</f>
        <v>3566545766</v>
      </c>
      <c r="B50" s="3" t="str">
        <f>デイリーデータ!A50&amp;""</f>
        <v>35665</v>
      </c>
      <c r="C50" s="3" t="str">
        <f>デイリーデータ!B50</f>
        <v>山下 修</v>
      </c>
      <c r="D50" s="4">
        <f>IF(デイリーデータ!I50="","",(デイリーデータ!I50))</f>
        <v>45766</v>
      </c>
      <c r="E50" s="3" t="str">
        <f>IF(デイリーデータ!D50="休日","●",IF(デイリーデータ!D50="指定","○",IF(LEFT(デイリーデータ!F50,1)="日","",IF(LEFT(デイリーデータ!F50,1)="半","／",LEFT(デイリーデータ!F50,1)))))</f>
        <v>○</v>
      </c>
      <c r="F50" s="10" t="str">
        <f>IF(デイリーデータ!E50="なし","",デイリーデータ!E50)&amp;IF(デイリーデータ!G50="なし","",デイリーデータ!G50)&amp;IF(デイリーデータ!H50="なし","",デイリーデータ!H50)</f>
        <v/>
      </c>
      <c r="G50" s="3" t="str">
        <f>IF(H50="","",COUNTA(H$2:H50)-COUNTBLANK(H$2:H50))</f>
        <v/>
      </c>
      <c r="H50" s="3" t="str">
        <f>IF(COUNTIF(B$2:B50,B50)=1,B50,"")</f>
        <v/>
      </c>
      <c r="I50" s="10" t="str">
        <f t="shared" si="0"/>
        <v/>
      </c>
      <c r="J50" s="3" t="str">
        <f>IF(デイリーデータ!D50="なし","",デイリーデータ!D50)</f>
        <v>指定</v>
      </c>
      <c r="K50" s="3" t="str">
        <f>IF(デイリーデータ!E50="なし","",デイリーデータ!E50)</f>
        <v/>
      </c>
      <c r="L50" s="3" t="str">
        <f>IF(デイリーデータ!F50="なし","",デイリーデータ!F50)</f>
        <v>日勤</v>
      </c>
      <c r="M50" s="3" t="str">
        <f>IF(デイリーデータ!G50="なし","",デイリーデータ!G50)</f>
        <v/>
      </c>
      <c r="N50" s="3" t="str">
        <f>IF(デイリーデータ!H50="なし","",デイリーデータ!H50)</f>
        <v/>
      </c>
    </row>
    <row r="51" spans="1:14" x14ac:dyDescent="0.2">
      <c r="A51" s="9" t="str">
        <f>デイリーデータ!A51&amp;デイリーデータ!I51</f>
        <v>3566545767</v>
      </c>
      <c r="B51" s="3" t="str">
        <f>デイリーデータ!A51&amp;""</f>
        <v>35665</v>
      </c>
      <c r="C51" s="3" t="str">
        <f>デイリーデータ!B51</f>
        <v>山下 修</v>
      </c>
      <c r="D51" s="4">
        <f>IF(デイリーデータ!I51="","",(デイリーデータ!I51))</f>
        <v>45767</v>
      </c>
      <c r="E51" s="3" t="str">
        <f>IF(デイリーデータ!D51="休日","●",IF(デイリーデータ!D51="指定","○",IF(LEFT(デイリーデータ!F51,1)="日","",IF(LEFT(デイリーデータ!F51,1)="半","／",LEFT(デイリーデータ!F51,1)))))</f>
        <v>●</v>
      </c>
      <c r="F51" s="10" t="str">
        <f>IF(デイリーデータ!E51="なし","",デイリーデータ!E51)&amp;IF(デイリーデータ!G51="なし","",デイリーデータ!G51)&amp;IF(デイリーデータ!H51="なし","",デイリーデータ!H51)</f>
        <v/>
      </c>
      <c r="G51" s="3" t="str">
        <f>IF(H51="","",COUNTA(H$2:H51)-COUNTBLANK(H$2:H51))</f>
        <v/>
      </c>
      <c r="H51" s="3" t="str">
        <f>IF(COUNTIF(B$2:B51,B51)=1,B51,"")</f>
        <v/>
      </c>
      <c r="I51" s="10" t="str">
        <f t="shared" si="0"/>
        <v/>
      </c>
      <c r="J51" s="3" t="str">
        <f>IF(デイリーデータ!D51="なし","",デイリーデータ!D51)</f>
        <v>休日</v>
      </c>
      <c r="K51" s="3" t="str">
        <f>IF(デイリーデータ!E51="なし","",デイリーデータ!E51)</f>
        <v/>
      </c>
      <c r="L51" s="3" t="str">
        <f>IF(デイリーデータ!F51="なし","",デイリーデータ!F51)</f>
        <v>日勤</v>
      </c>
      <c r="M51" s="3" t="str">
        <f>IF(デイリーデータ!G51="なし","",デイリーデータ!G51)</f>
        <v/>
      </c>
      <c r="N51" s="3" t="str">
        <f>IF(デイリーデータ!H51="なし","",デイリーデータ!H51)</f>
        <v/>
      </c>
    </row>
    <row r="52" spans="1:14" x14ac:dyDescent="0.2">
      <c r="A52" s="9" t="str">
        <f>デイリーデータ!A52&amp;デイリーデータ!I52</f>
        <v>3566545768</v>
      </c>
      <c r="B52" s="3" t="str">
        <f>デイリーデータ!A52&amp;""</f>
        <v>35665</v>
      </c>
      <c r="C52" s="3" t="str">
        <f>デイリーデータ!B52</f>
        <v>山下 修</v>
      </c>
      <c r="D52" s="4">
        <f>IF(デイリーデータ!I52="","",(デイリーデータ!I52))</f>
        <v>45768</v>
      </c>
      <c r="E52" s="3" t="str">
        <f>IF(デイリーデータ!D52="休日","●",IF(デイリーデータ!D52="指定","○",IF(LEFT(デイリーデータ!F52,1)="日","",IF(LEFT(デイリーデータ!F52,1)="半","／",LEFT(デイリーデータ!F52,1)))))</f>
        <v/>
      </c>
      <c r="F52" s="10" t="str">
        <f>IF(デイリーデータ!E52="なし","",デイリーデータ!E52)&amp;IF(デイリーデータ!G52="なし","",デイリーデータ!G52)&amp;IF(デイリーデータ!H52="なし","",デイリーデータ!H52)</f>
        <v/>
      </c>
      <c r="G52" s="3" t="str">
        <f>IF(H52="","",COUNTA(H$2:H52)-COUNTBLANK(H$2:H52))</f>
        <v/>
      </c>
      <c r="H52" s="3" t="str">
        <f>IF(COUNTIF(B$2:B52,B52)=1,B52,"")</f>
        <v/>
      </c>
      <c r="I52" s="10" t="str">
        <f t="shared" si="0"/>
        <v/>
      </c>
      <c r="J52" s="3" t="str">
        <f>IF(デイリーデータ!D52="なし","",デイリーデータ!D52)</f>
        <v>勤務</v>
      </c>
      <c r="K52" s="3" t="str">
        <f>IF(デイリーデータ!E52="なし","",デイリーデータ!E52)</f>
        <v/>
      </c>
      <c r="L52" s="3" t="str">
        <f>IF(デイリーデータ!F52="なし","",デイリーデータ!F52)</f>
        <v>日勤</v>
      </c>
      <c r="M52" s="3" t="str">
        <f>IF(デイリーデータ!G52="なし","",デイリーデータ!G52)</f>
        <v/>
      </c>
      <c r="N52" s="3" t="str">
        <f>IF(デイリーデータ!H52="なし","",デイリーデータ!H52)</f>
        <v/>
      </c>
    </row>
    <row r="53" spans="1:14" x14ac:dyDescent="0.2">
      <c r="A53" s="9" t="str">
        <f>デイリーデータ!A53&amp;デイリーデータ!I53</f>
        <v>3566545769</v>
      </c>
      <c r="B53" s="3" t="str">
        <f>デイリーデータ!A53&amp;""</f>
        <v>35665</v>
      </c>
      <c r="C53" s="3" t="str">
        <f>デイリーデータ!B53</f>
        <v>山下 修</v>
      </c>
      <c r="D53" s="4">
        <f>IF(デイリーデータ!I53="","",(デイリーデータ!I53))</f>
        <v>45769</v>
      </c>
      <c r="E53" s="3" t="str">
        <f>IF(デイリーデータ!D53="休日","●",IF(デイリーデータ!D53="指定","○",IF(LEFT(デイリーデータ!F53,1)="日","",IF(LEFT(デイリーデータ!F53,1)="半","／",LEFT(デイリーデータ!F53,1)))))</f>
        <v/>
      </c>
      <c r="F53" s="10" t="str">
        <f>IF(デイリーデータ!E53="なし","",デイリーデータ!E53)&amp;IF(デイリーデータ!G53="なし","",デイリーデータ!G53)&amp;IF(デイリーデータ!H53="なし","",デイリーデータ!H53)</f>
        <v/>
      </c>
      <c r="G53" s="3" t="str">
        <f>IF(H53="","",COUNTA(H$2:H53)-COUNTBLANK(H$2:H53))</f>
        <v/>
      </c>
      <c r="H53" s="3" t="str">
        <f>IF(COUNTIF(B$2:B53,B53)=1,B53,"")</f>
        <v/>
      </c>
      <c r="I53" s="10" t="str">
        <f t="shared" si="0"/>
        <v/>
      </c>
      <c r="J53" s="3" t="str">
        <f>IF(デイリーデータ!D53="なし","",デイリーデータ!D53)</f>
        <v>勤務</v>
      </c>
      <c r="K53" s="3" t="str">
        <f>IF(デイリーデータ!E53="なし","",デイリーデータ!E53)</f>
        <v/>
      </c>
      <c r="L53" s="3" t="str">
        <f>IF(デイリーデータ!F53="なし","",デイリーデータ!F53)</f>
        <v>日勤</v>
      </c>
      <c r="M53" s="3" t="str">
        <f>IF(デイリーデータ!G53="なし","",デイリーデータ!G53)</f>
        <v/>
      </c>
      <c r="N53" s="3" t="str">
        <f>IF(デイリーデータ!H53="なし","",デイリーデータ!H53)</f>
        <v/>
      </c>
    </row>
    <row r="54" spans="1:14" x14ac:dyDescent="0.2">
      <c r="A54" s="9" t="str">
        <f>デイリーデータ!A54&amp;デイリーデータ!I54</f>
        <v>3566545770</v>
      </c>
      <c r="B54" s="3" t="str">
        <f>デイリーデータ!A54&amp;""</f>
        <v>35665</v>
      </c>
      <c r="C54" s="3" t="str">
        <f>デイリーデータ!B54</f>
        <v>山下 修</v>
      </c>
      <c r="D54" s="4">
        <f>IF(デイリーデータ!I54="","",(デイリーデータ!I54))</f>
        <v>45770</v>
      </c>
      <c r="E54" s="3" t="str">
        <f>IF(デイリーデータ!D54="休日","●",IF(デイリーデータ!D54="指定","○",IF(LEFT(デイリーデータ!F54,1)="日","",IF(LEFT(デイリーデータ!F54,1)="半","／",LEFT(デイリーデータ!F54,1)))))</f>
        <v/>
      </c>
      <c r="F54" s="10" t="str">
        <f>IF(デイリーデータ!E54="なし","",デイリーデータ!E54)&amp;IF(デイリーデータ!G54="なし","",デイリーデータ!G54)&amp;IF(デイリーデータ!H54="なし","",デイリーデータ!H54)</f>
        <v/>
      </c>
      <c r="G54" s="3" t="str">
        <f>IF(H54="","",COUNTA(H$2:H54)-COUNTBLANK(H$2:H54))</f>
        <v/>
      </c>
      <c r="H54" s="3" t="str">
        <f>IF(COUNTIF(B$2:B54,B54)=1,B54,"")</f>
        <v/>
      </c>
      <c r="I54" s="10" t="str">
        <f t="shared" si="0"/>
        <v/>
      </c>
      <c r="J54" s="3" t="str">
        <f>IF(デイリーデータ!D54="なし","",デイリーデータ!D54)</f>
        <v>勤務</v>
      </c>
      <c r="K54" s="3" t="str">
        <f>IF(デイリーデータ!E54="なし","",デイリーデータ!E54)</f>
        <v/>
      </c>
      <c r="L54" s="3" t="str">
        <f>IF(デイリーデータ!F54="なし","",デイリーデータ!F54)</f>
        <v>日勤</v>
      </c>
      <c r="M54" s="3" t="str">
        <f>IF(デイリーデータ!G54="なし","",デイリーデータ!G54)</f>
        <v/>
      </c>
      <c r="N54" s="3" t="str">
        <f>IF(デイリーデータ!H54="なし","",デイリーデータ!H54)</f>
        <v/>
      </c>
    </row>
    <row r="55" spans="1:14" x14ac:dyDescent="0.2">
      <c r="A55" s="9" t="str">
        <f>デイリーデータ!A55&amp;デイリーデータ!I55</f>
        <v>3566545771</v>
      </c>
      <c r="B55" s="3" t="str">
        <f>デイリーデータ!A55&amp;""</f>
        <v>35665</v>
      </c>
      <c r="C55" s="3" t="str">
        <f>デイリーデータ!B55</f>
        <v>山下 修</v>
      </c>
      <c r="D55" s="4">
        <f>IF(デイリーデータ!I55="","",(デイリーデータ!I55))</f>
        <v>45771</v>
      </c>
      <c r="E55" s="3" t="str">
        <f>IF(デイリーデータ!D55="休日","●",IF(デイリーデータ!D55="指定","○",IF(LEFT(デイリーデータ!F55,1)="日","",IF(LEFT(デイリーデータ!F55,1)="半","／",LEFT(デイリーデータ!F55,1)))))</f>
        <v/>
      </c>
      <c r="F55" s="10" t="str">
        <f>IF(デイリーデータ!E55="なし","",デイリーデータ!E55)&amp;IF(デイリーデータ!G55="なし","",デイリーデータ!G55)&amp;IF(デイリーデータ!H55="なし","",デイリーデータ!H55)</f>
        <v/>
      </c>
      <c r="G55" s="3" t="str">
        <f>IF(H55="","",COUNTA(H$2:H55)-COUNTBLANK(H$2:H55))</f>
        <v/>
      </c>
      <c r="H55" s="3" t="str">
        <f>IF(COUNTIF(B$2:B55,B55)=1,B55,"")</f>
        <v/>
      </c>
      <c r="I55" s="10" t="str">
        <f t="shared" si="0"/>
        <v/>
      </c>
      <c r="J55" s="3" t="str">
        <f>IF(デイリーデータ!D55="なし","",デイリーデータ!D55)</f>
        <v>勤務</v>
      </c>
      <c r="K55" s="3" t="str">
        <f>IF(デイリーデータ!E55="なし","",デイリーデータ!E55)</f>
        <v/>
      </c>
      <c r="L55" s="3" t="str">
        <f>IF(デイリーデータ!F55="なし","",デイリーデータ!F55)</f>
        <v>日勤</v>
      </c>
      <c r="M55" s="3" t="str">
        <f>IF(デイリーデータ!G55="なし","",デイリーデータ!G55)</f>
        <v/>
      </c>
      <c r="N55" s="3" t="str">
        <f>IF(デイリーデータ!H55="なし","",デイリーデータ!H55)</f>
        <v/>
      </c>
    </row>
    <row r="56" spans="1:14" x14ac:dyDescent="0.2">
      <c r="A56" s="9" t="str">
        <f>デイリーデータ!A56&amp;デイリーデータ!I56</f>
        <v>3566545772</v>
      </c>
      <c r="B56" s="3" t="str">
        <f>デイリーデータ!A56&amp;""</f>
        <v>35665</v>
      </c>
      <c r="C56" s="3" t="str">
        <f>デイリーデータ!B56</f>
        <v>山下 修</v>
      </c>
      <c r="D56" s="4">
        <f>IF(デイリーデータ!I56="","",(デイリーデータ!I56))</f>
        <v>45772</v>
      </c>
      <c r="E56" s="3" t="str">
        <f>IF(デイリーデータ!D56="休日","●",IF(デイリーデータ!D56="指定","○",IF(LEFT(デイリーデータ!F56,1)="日","",IF(LEFT(デイリーデータ!F56,1)="半","／",LEFT(デイリーデータ!F56,1)))))</f>
        <v/>
      </c>
      <c r="F56" s="10" t="str">
        <f>IF(デイリーデータ!E56="なし","",デイリーデータ!E56)&amp;IF(デイリーデータ!G56="なし","",デイリーデータ!G56)&amp;IF(デイリーデータ!H56="なし","",デイリーデータ!H56)</f>
        <v/>
      </c>
      <c r="G56" s="3" t="str">
        <f>IF(H56="","",COUNTA(H$2:H56)-COUNTBLANK(H$2:H56))</f>
        <v/>
      </c>
      <c r="H56" s="3" t="str">
        <f>IF(COUNTIF(B$2:B56,B56)=1,B56,"")</f>
        <v/>
      </c>
      <c r="I56" s="10" t="str">
        <f t="shared" si="0"/>
        <v/>
      </c>
      <c r="J56" s="3" t="str">
        <f>IF(デイリーデータ!D56="なし","",デイリーデータ!D56)</f>
        <v>勤務</v>
      </c>
      <c r="K56" s="3" t="str">
        <f>IF(デイリーデータ!E56="なし","",デイリーデータ!E56)</f>
        <v/>
      </c>
      <c r="L56" s="3" t="str">
        <f>IF(デイリーデータ!F56="なし","",デイリーデータ!F56)</f>
        <v>日勤</v>
      </c>
      <c r="M56" s="3" t="str">
        <f>IF(デイリーデータ!G56="なし","",デイリーデータ!G56)</f>
        <v/>
      </c>
      <c r="N56" s="3" t="str">
        <f>IF(デイリーデータ!H56="なし","",デイリーデータ!H56)</f>
        <v/>
      </c>
    </row>
    <row r="57" spans="1:14" x14ac:dyDescent="0.2">
      <c r="A57" s="9" t="str">
        <f>デイリーデータ!A57&amp;デイリーデータ!I57</f>
        <v>3566545773</v>
      </c>
      <c r="B57" s="3" t="str">
        <f>デイリーデータ!A57&amp;""</f>
        <v>35665</v>
      </c>
      <c r="C57" s="3" t="str">
        <f>デイリーデータ!B57</f>
        <v>山下 修</v>
      </c>
      <c r="D57" s="4">
        <f>IF(デイリーデータ!I57="","",(デイリーデータ!I57))</f>
        <v>45773</v>
      </c>
      <c r="E57" s="3" t="str">
        <f>IF(デイリーデータ!D57="休日","●",IF(デイリーデータ!D57="指定","○",IF(LEFT(デイリーデータ!F57,1)="日","",IF(LEFT(デイリーデータ!F57,1)="半","／",LEFT(デイリーデータ!F57,1)))))</f>
        <v>○</v>
      </c>
      <c r="F57" s="10" t="str">
        <f>IF(デイリーデータ!E57="なし","",デイリーデータ!E57)&amp;IF(デイリーデータ!G57="なし","",デイリーデータ!G57)&amp;IF(デイリーデータ!H57="なし","",デイリーデータ!H57)</f>
        <v/>
      </c>
      <c r="G57" s="3" t="str">
        <f>IF(H57="","",COUNTA(H$2:H57)-COUNTBLANK(H$2:H57))</f>
        <v/>
      </c>
      <c r="H57" s="3" t="str">
        <f>IF(COUNTIF(B$2:B57,B57)=1,B57,"")</f>
        <v/>
      </c>
      <c r="I57" s="10" t="str">
        <f t="shared" si="0"/>
        <v/>
      </c>
      <c r="J57" s="3" t="str">
        <f>IF(デイリーデータ!D57="なし","",デイリーデータ!D57)</f>
        <v>指定</v>
      </c>
      <c r="K57" s="3" t="str">
        <f>IF(デイリーデータ!E57="なし","",デイリーデータ!E57)</f>
        <v/>
      </c>
      <c r="L57" s="3" t="str">
        <f>IF(デイリーデータ!F57="なし","",デイリーデータ!F57)</f>
        <v>日勤</v>
      </c>
      <c r="M57" s="3" t="str">
        <f>IF(デイリーデータ!G57="なし","",デイリーデータ!G57)</f>
        <v/>
      </c>
      <c r="N57" s="3" t="str">
        <f>IF(デイリーデータ!H57="なし","",デイリーデータ!H57)</f>
        <v/>
      </c>
    </row>
    <row r="58" spans="1:14" x14ac:dyDescent="0.2">
      <c r="A58" s="9" t="str">
        <f>デイリーデータ!A58&amp;デイリーデータ!I58</f>
        <v>3566545774</v>
      </c>
      <c r="B58" s="3" t="str">
        <f>デイリーデータ!A58&amp;""</f>
        <v>35665</v>
      </c>
      <c r="C58" s="3" t="str">
        <f>デイリーデータ!B58</f>
        <v>山下 修</v>
      </c>
      <c r="D58" s="4">
        <f>IF(デイリーデータ!I58="","",(デイリーデータ!I58))</f>
        <v>45774</v>
      </c>
      <c r="E58" s="3" t="str">
        <f>IF(デイリーデータ!D58="休日","●",IF(デイリーデータ!D58="指定","○",IF(LEFT(デイリーデータ!F58,1)="日","",IF(LEFT(デイリーデータ!F58,1)="半","／",LEFT(デイリーデータ!F58,1)))))</f>
        <v>●</v>
      </c>
      <c r="F58" s="10" t="str">
        <f>IF(デイリーデータ!E58="なし","",デイリーデータ!E58)&amp;IF(デイリーデータ!G58="なし","",デイリーデータ!G58)&amp;IF(デイリーデータ!H58="なし","",デイリーデータ!H58)</f>
        <v/>
      </c>
      <c r="G58" s="3" t="str">
        <f>IF(H58="","",COUNTA(H$2:H58)-COUNTBLANK(H$2:H58))</f>
        <v/>
      </c>
      <c r="H58" s="3" t="str">
        <f>IF(COUNTIF(B$2:B58,B58)=1,B58,"")</f>
        <v/>
      </c>
      <c r="I58" s="10" t="str">
        <f t="shared" si="0"/>
        <v/>
      </c>
      <c r="J58" s="3" t="str">
        <f>IF(デイリーデータ!D58="なし","",デイリーデータ!D58)</f>
        <v>休日</v>
      </c>
      <c r="K58" s="3" t="str">
        <f>IF(デイリーデータ!E58="なし","",デイリーデータ!E58)</f>
        <v/>
      </c>
      <c r="L58" s="3" t="str">
        <f>IF(デイリーデータ!F58="なし","",デイリーデータ!F58)</f>
        <v>日勤</v>
      </c>
      <c r="M58" s="3" t="str">
        <f>IF(デイリーデータ!G58="なし","",デイリーデータ!G58)</f>
        <v/>
      </c>
      <c r="N58" s="3" t="str">
        <f>IF(デイリーデータ!H58="なし","",デイリーデータ!H58)</f>
        <v/>
      </c>
    </row>
    <row r="59" spans="1:14" x14ac:dyDescent="0.2">
      <c r="A59" s="9" t="str">
        <f>デイリーデータ!A59&amp;デイリーデータ!I59</f>
        <v>3566545775</v>
      </c>
      <c r="B59" s="3" t="str">
        <f>デイリーデータ!A59&amp;""</f>
        <v>35665</v>
      </c>
      <c r="C59" s="3" t="str">
        <f>デイリーデータ!B59</f>
        <v>山下 修</v>
      </c>
      <c r="D59" s="4">
        <f>IF(デイリーデータ!I59="","",(デイリーデータ!I59))</f>
        <v>45775</v>
      </c>
      <c r="E59" s="3" t="str">
        <f>IF(デイリーデータ!D59="休日","●",IF(デイリーデータ!D59="指定","○",IF(LEFT(デイリーデータ!F59,1)="日","",IF(LEFT(デイリーデータ!F59,1)="半","／",LEFT(デイリーデータ!F59,1)))))</f>
        <v/>
      </c>
      <c r="F59" s="10" t="str">
        <f>IF(デイリーデータ!E59="なし","",デイリーデータ!E59)&amp;IF(デイリーデータ!G59="なし","",デイリーデータ!G59)&amp;IF(デイリーデータ!H59="なし","",デイリーデータ!H59)</f>
        <v/>
      </c>
      <c r="G59" s="3" t="str">
        <f>IF(H59="","",COUNTA(H$2:H59)-COUNTBLANK(H$2:H59))</f>
        <v/>
      </c>
      <c r="H59" s="3" t="str">
        <f>IF(COUNTIF(B$2:B59,B59)=1,B59,"")</f>
        <v/>
      </c>
      <c r="I59" s="10" t="str">
        <f t="shared" si="0"/>
        <v/>
      </c>
      <c r="J59" s="3" t="str">
        <f>IF(デイリーデータ!D59="なし","",デイリーデータ!D59)</f>
        <v>勤務</v>
      </c>
      <c r="K59" s="3" t="str">
        <f>IF(デイリーデータ!E59="なし","",デイリーデータ!E59)</f>
        <v/>
      </c>
      <c r="L59" s="3" t="str">
        <f>IF(デイリーデータ!F59="なし","",デイリーデータ!F59)</f>
        <v>日勤</v>
      </c>
      <c r="M59" s="3" t="str">
        <f>IF(デイリーデータ!G59="なし","",デイリーデータ!G59)</f>
        <v/>
      </c>
      <c r="N59" s="3" t="str">
        <f>IF(デイリーデータ!H59="なし","",デイリーデータ!H59)</f>
        <v/>
      </c>
    </row>
    <row r="60" spans="1:14" x14ac:dyDescent="0.2">
      <c r="A60" s="9" t="str">
        <f>デイリーデータ!A60&amp;デイリーデータ!I60</f>
        <v>3566545776</v>
      </c>
      <c r="B60" s="3" t="str">
        <f>デイリーデータ!A60&amp;""</f>
        <v>35665</v>
      </c>
      <c r="C60" s="3" t="str">
        <f>デイリーデータ!B60</f>
        <v>山下 修</v>
      </c>
      <c r="D60" s="4">
        <f>IF(デイリーデータ!I60="","",(デイリーデータ!I60))</f>
        <v>45776</v>
      </c>
      <c r="E60" s="3" t="str">
        <f>IF(デイリーデータ!D60="休日","●",IF(デイリーデータ!D60="指定","○",IF(LEFT(デイリーデータ!F60,1)="日","",IF(LEFT(デイリーデータ!F60,1)="半","／",LEFT(デイリーデータ!F60,1)))))</f>
        <v/>
      </c>
      <c r="F60" s="10" t="str">
        <f>IF(デイリーデータ!E60="なし","",デイリーデータ!E60)&amp;IF(デイリーデータ!G60="なし","",デイリーデータ!G60)&amp;IF(デイリーデータ!H60="なし","",デイリーデータ!H60)</f>
        <v/>
      </c>
      <c r="G60" s="3" t="str">
        <f>IF(H60="","",COUNTA(H$2:H60)-COUNTBLANK(H$2:H60))</f>
        <v/>
      </c>
      <c r="H60" s="3" t="str">
        <f>IF(COUNTIF(B$2:B60,B60)=1,B60,"")</f>
        <v/>
      </c>
      <c r="I60" s="10" t="str">
        <f t="shared" si="0"/>
        <v/>
      </c>
      <c r="J60" s="3" t="str">
        <f>IF(デイリーデータ!D60="なし","",デイリーデータ!D60)</f>
        <v>勤務</v>
      </c>
      <c r="K60" s="3" t="str">
        <f>IF(デイリーデータ!E60="なし","",デイリーデータ!E60)</f>
        <v/>
      </c>
      <c r="L60" s="3" t="str">
        <f>IF(デイリーデータ!F60="なし","",デイリーデータ!F60)</f>
        <v>日勤</v>
      </c>
      <c r="M60" s="3" t="str">
        <f>IF(デイリーデータ!G60="なし","",デイリーデータ!G60)</f>
        <v/>
      </c>
      <c r="N60" s="3" t="str">
        <f>IF(デイリーデータ!H60="なし","",デイリーデータ!H60)</f>
        <v/>
      </c>
    </row>
    <row r="61" spans="1:14" x14ac:dyDescent="0.2">
      <c r="A61" s="9" t="str">
        <f>デイリーデータ!A61&amp;デイリーデータ!I61</f>
        <v>3566545777</v>
      </c>
      <c r="B61" s="3" t="str">
        <f>デイリーデータ!A61&amp;""</f>
        <v>35665</v>
      </c>
      <c r="C61" s="3" t="str">
        <f>デイリーデータ!B61</f>
        <v>山下 修</v>
      </c>
      <c r="D61" s="4">
        <f>IF(デイリーデータ!I61="","",(デイリーデータ!I61))</f>
        <v>45777</v>
      </c>
      <c r="E61" s="3" t="str">
        <f>IF(デイリーデータ!D61="休日","●",IF(デイリーデータ!D61="指定","○",IF(LEFT(デイリーデータ!F61,1)="日","",IF(LEFT(デイリーデータ!F61,1)="半","／",LEFT(デイリーデータ!F61,1)))))</f>
        <v/>
      </c>
      <c r="F61" s="10" t="str">
        <f>IF(デイリーデータ!E61="なし","",デイリーデータ!E61)&amp;IF(デイリーデータ!G61="なし","",デイリーデータ!G61)&amp;IF(デイリーデータ!H61="なし","",デイリーデータ!H61)</f>
        <v/>
      </c>
      <c r="G61" s="3" t="str">
        <f>IF(H61="","",COUNTA(H$2:H61)-COUNTBLANK(H$2:H61))</f>
        <v/>
      </c>
      <c r="H61" s="3" t="str">
        <f>IF(COUNTIF(B$2:B61,B61)=1,B61,"")</f>
        <v/>
      </c>
      <c r="I61" s="10" t="str">
        <f t="shared" si="0"/>
        <v/>
      </c>
      <c r="J61" s="3" t="str">
        <f>IF(デイリーデータ!D61="なし","",デイリーデータ!D61)</f>
        <v>勤務</v>
      </c>
      <c r="K61" s="3" t="str">
        <f>IF(デイリーデータ!E61="なし","",デイリーデータ!E61)</f>
        <v/>
      </c>
      <c r="L61" s="3" t="str">
        <f>IF(デイリーデータ!F61="なし","",デイリーデータ!F61)</f>
        <v>日勤</v>
      </c>
      <c r="M61" s="3" t="str">
        <f>IF(デイリーデータ!G61="なし","",デイリーデータ!G61)</f>
        <v/>
      </c>
      <c r="N61" s="3" t="str">
        <f>IF(デイリーデータ!H61="なし","",デイリーデータ!H61)</f>
        <v/>
      </c>
    </row>
    <row r="62" spans="1:14" x14ac:dyDescent="0.2">
      <c r="A62" s="9" t="str">
        <f>デイリーデータ!A62&amp;デイリーデータ!I62</f>
        <v>6299345748</v>
      </c>
      <c r="B62" s="3" t="str">
        <f>デイリーデータ!A62&amp;""</f>
        <v>62993</v>
      </c>
      <c r="C62" s="3" t="str">
        <f>デイリーデータ!B62</f>
        <v>平田 恵哉</v>
      </c>
      <c r="D62" s="4">
        <f>IF(デイリーデータ!I62="","",(デイリーデータ!I62))</f>
        <v>45748</v>
      </c>
      <c r="E62" s="3" t="str">
        <f>IF(デイリーデータ!D62="休日","●",IF(デイリーデータ!D62="指定","○",IF(LEFT(デイリーデータ!F62,1)="日","",IF(LEFT(デイリーデータ!F62,1)="半","／",LEFT(デイリーデータ!F62,1)))))</f>
        <v/>
      </c>
      <c r="F62" s="10" t="str">
        <f>IF(デイリーデータ!E62="なし","",デイリーデータ!E62)&amp;IF(デイリーデータ!G62="なし","",デイリーデータ!G62)&amp;IF(デイリーデータ!H62="なし","",デイリーデータ!H62)</f>
        <v/>
      </c>
      <c r="G62" s="3">
        <f>IF(H62="","",COUNTA(H$2:H62)-COUNTBLANK(H$2:H62))</f>
        <v>3</v>
      </c>
      <c r="H62" s="3" t="str">
        <f>IF(COUNTIF(B$2:B62,B62)=1,B62,"")</f>
        <v>62993</v>
      </c>
      <c r="I62" s="10" t="str">
        <f t="shared" si="0"/>
        <v>平田 恵哉</v>
      </c>
      <c r="J62" s="3" t="str">
        <f>IF(デイリーデータ!D62="なし","",デイリーデータ!D62)</f>
        <v>勤務</v>
      </c>
      <c r="K62" s="3" t="str">
        <f>IF(デイリーデータ!E62="なし","",デイリーデータ!E62)</f>
        <v/>
      </c>
      <c r="L62" s="3" t="str">
        <f>IF(デイリーデータ!F62="なし","",デイリーデータ!F62)</f>
        <v>日勤</v>
      </c>
      <c r="M62" s="3" t="str">
        <f>IF(デイリーデータ!G62="なし","",デイリーデータ!G62)</f>
        <v/>
      </c>
      <c r="N62" s="3" t="str">
        <f>IF(デイリーデータ!H62="なし","",デイリーデータ!H62)</f>
        <v/>
      </c>
    </row>
    <row r="63" spans="1:14" x14ac:dyDescent="0.2">
      <c r="A63" s="9" t="str">
        <f>デイリーデータ!A63&amp;デイリーデータ!I63</f>
        <v>6299345749</v>
      </c>
      <c r="B63" s="3" t="str">
        <f>デイリーデータ!A63&amp;""</f>
        <v>62993</v>
      </c>
      <c r="C63" s="3" t="str">
        <f>デイリーデータ!B63</f>
        <v>平田 恵哉</v>
      </c>
      <c r="D63" s="4">
        <f>IF(デイリーデータ!I63="","",(デイリーデータ!I63))</f>
        <v>45749</v>
      </c>
      <c r="E63" s="3" t="str">
        <f>IF(デイリーデータ!D63="休日","●",IF(デイリーデータ!D63="指定","○",IF(LEFT(デイリーデータ!F63,1)="日","",IF(LEFT(デイリーデータ!F63,1)="半","／",LEFT(デイリーデータ!F63,1)))))</f>
        <v/>
      </c>
      <c r="F63" s="10" t="str">
        <f>IF(デイリーデータ!E63="なし","",デイリーデータ!E63)&amp;IF(デイリーデータ!G63="なし","",デイリーデータ!G63)&amp;IF(デイリーデータ!H63="なし","",デイリーデータ!H63)</f>
        <v/>
      </c>
      <c r="G63" s="3" t="str">
        <f>IF(H63="","",COUNTA(H$2:H63)-COUNTBLANK(H$2:H63))</f>
        <v/>
      </c>
      <c r="H63" s="3" t="str">
        <f>IF(COUNTIF(B$2:B63,B63)=1,B63,"")</f>
        <v/>
      </c>
      <c r="I63" s="10" t="str">
        <f t="shared" si="0"/>
        <v/>
      </c>
      <c r="J63" s="3" t="str">
        <f>IF(デイリーデータ!D63="なし","",デイリーデータ!D63)</f>
        <v>勤務</v>
      </c>
      <c r="K63" s="3" t="str">
        <f>IF(デイリーデータ!E63="なし","",デイリーデータ!E63)</f>
        <v/>
      </c>
      <c r="L63" s="3" t="str">
        <f>IF(デイリーデータ!F63="なし","",デイリーデータ!F63)</f>
        <v>日勤</v>
      </c>
      <c r="M63" s="3" t="str">
        <f>IF(デイリーデータ!G63="なし","",デイリーデータ!G63)</f>
        <v/>
      </c>
      <c r="N63" s="3" t="str">
        <f>IF(デイリーデータ!H63="なし","",デイリーデータ!H63)</f>
        <v/>
      </c>
    </row>
    <row r="64" spans="1:14" x14ac:dyDescent="0.2">
      <c r="A64" s="9" t="str">
        <f>デイリーデータ!A64&amp;デイリーデータ!I64</f>
        <v>6299345750</v>
      </c>
      <c r="B64" s="3" t="str">
        <f>デイリーデータ!A64&amp;""</f>
        <v>62993</v>
      </c>
      <c r="C64" s="3" t="str">
        <f>デイリーデータ!B64</f>
        <v>平田 恵哉</v>
      </c>
      <c r="D64" s="4">
        <f>IF(デイリーデータ!I64="","",(デイリーデータ!I64))</f>
        <v>45750</v>
      </c>
      <c r="E64" s="3" t="str">
        <f>IF(デイリーデータ!D64="休日","●",IF(デイリーデータ!D64="指定","○",IF(LEFT(デイリーデータ!F64,1)="日","",IF(LEFT(デイリーデータ!F64,1)="半","／",LEFT(デイリーデータ!F64,1)))))</f>
        <v/>
      </c>
      <c r="F64" s="10" t="str">
        <f>IF(デイリーデータ!E64="なし","",デイリーデータ!E64)&amp;IF(デイリーデータ!G64="なし","",デイリーデータ!G64)&amp;IF(デイリーデータ!H64="なし","",デイリーデータ!H64)</f>
        <v/>
      </c>
      <c r="G64" s="3" t="str">
        <f>IF(H64="","",COUNTA(H$2:H64)-COUNTBLANK(H$2:H64))</f>
        <v/>
      </c>
      <c r="H64" s="3" t="str">
        <f>IF(COUNTIF(B$2:B64,B64)=1,B64,"")</f>
        <v/>
      </c>
      <c r="I64" s="10" t="str">
        <f t="shared" si="0"/>
        <v/>
      </c>
      <c r="J64" s="3" t="str">
        <f>IF(デイリーデータ!D64="なし","",デイリーデータ!D64)</f>
        <v>勤務</v>
      </c>
      <c r="K64" s="3" t="str">
        <f>IF(デイリーデータ!E64="なし","",デイリーデータ!E64)</f>
        <v/>
      </c>
      <c r="L64" s="3" t="str">
        <f>IF(デイリーデータ!F64="なし","",デイリーデータ!F64)</f>
        <v>日勤</v>
      </c>
      <c r="M64" s="3" t="str">
        <f>IF(デイリーデータ!G64="なし","",デイリーデータ!G64)</f>
        <v/>
      </c>
      <c r="N64" s="3" t="str">
        <f>IF(デイリーデータ!H64="なし","",デイリーデータ!H64)</f>
        <v/>
      </c>
    </row>
    <row r="65" spans="1:14" x14ac:dyDescent="0.2">
      <c r="A65" s="9" t="str">
        <f>デイリーデータ!A65&amp;デイリーデータ!I65</f>
        <v>6299345751</v>
      </c>
      <c r="B65" s="3" t="str">
        <f>デイリーデータ!A65&amp;""</f>
        <v>62993</v>
      </c>
      <c r="C65" s="3" t="str">
        <f>デイリーデータ!B65</f>
        <v>平田 恵哉</v>
      </c>
      <c r="D65" s="4">
        <f>IF(デイリーデータ!I65="","",(デイリーデータ!I65))</f>
        <v>45751</v>
      </c>
      <c r="E65" s="3" t="str">
        <f>IF(デイリーデータ!D65="休日","●",IF(デイリーデータ!D65="指定","○",IF(LEFT(デイリーデータ!F65,1)="日","",IF(LEFT(デイリーデータ!F65,1)="半","／",LEFT(デイリーデータ!F65,1)))))</f>
        <v/>
      </c>
      <c r="F65" s="10" t="str">
        <f>IF(デイリーデータ!E65="なし","",デイリーデータ!E65)&amp;IF(デイリーデータ!G65="なし","",デイリーデータ!G65)&amp;IF(デイリーデータ!H65="なし","",デイリーデータ!H65)</f>
        <v/>
      </c>
      <c r="G65" s="3" t="str">
        <f>IF(H65="","",COUNTA(H$2:H65)-COUNTBLANK(H$2:H65))</f>
        <v/>
      </c>
      <c r="H65" s="3" t="str">
        <f>IF(COUNTIF(B$2:B65,B65)=1,B65,"")</f>
        <v/>
      </c>
      <c r="I65" s="10" t="str">
        <f t="shared" si="0"/>
        <v/>
      </c>
      <c r="J65" s="3" t="str">
        <f>IF(デイリーデータ!D65="なし","",デイリーデータ!D65)</f>
        <v>勤務</v>
      </c>
      <c r="K65" s="3" t="str">
        <f>IF(デイリーデータ!E65="なし","",デイリーデータ!E65)</f>
        <v/>
      </c>
      <c r="L65" s="3" t="str">
        <f>IF(デイリーデータ!F65="なし","",デイリーデータ!F65)</f>
        <v>日勤</v>
      </c>
      <c r="M65" s="3" t="str">
        <f>IF(デイリーデータ!G65="なし","",デイリーデータ!G65)</f>
        <v/>
      </c>
      <c r="N65" s="3" t="str">
        <f>IF(デイリーデータ!H65="なし","",デイリーデータ!H65)</f>
        <v/>
      </c>
    </row>
    <row r="66" spans="1:14" x14ac:dyDescent="0.2">
      <c r="A66" s="9" t="str">
        <f>デイリーデータ!A66&amp;デイリーデータ!I66</f>
        <v>6299345752</v>
      </c>
      <c r="B66" s="3" t="str">
        <f>デイリーデータ!A66&amp;""</f>
        <v>62993</v>
      </c>
      <c r="C66" s="3" t="str">
        <f>デイリーデータ!B66</f>
        <v>平田 恵哉</v>
      </c>
      <c r="D66" s="4">
        <f>IF(デイリーデータ!I66="","",(デイリーデータ!I66))</f>
        <v>45752</v>
      </c>
      <c r="E66" s="3" t="str">
        <f>IF(デイリーデータ!D66="休日","●",IF(デイリーデータ!D66="指定","○",IF(LEFT(デイリーデータ!F66,1)="日","",IF(LEFT(デイリーデータ!F66,1)="半","／",LEFT(デイリーデータ!F66,1)))))</f>
        <v>／</v>
      </c>
      <c r="F66" s="10" t="str">
        <f>IF(デイリーデータ!E66="なし","",デイリーデータ!E66)&amp;IF(デイリーデータ!G66="なし","",デイリーデータ!G66)&amp;IF(デイリーデータ!H66="なし","",デイリーデータ!H66)</f>
        <v/>
      </c>
      <c r="G66" s="3" t="str">
        <f>IF(H66="","",COUNTA(H$2:H66)-COUNTBLANK(H$2:H66))</f>
        <v/>
      </c>
      <c r="H66" s="3" t="str">
        <f>IF(COUNTIF(B$2:B66,B66)=1,B66,"")</f>
        <v/>
      </c>
      <c r="I66" s="10" t="str">
        <f t="shared" ref="I66:I129" si="1">IF(H66&lt;&gt;"",C66,"")</f>
        <v/>
      </c>
      <c r="J66" s="3" t="str">
        <f>IF(デイリーデータ!D66="なし","",デイリーデータ!D66)</f>
        <v>勤務</v>
      </c>
      <c r="K66" s="3" t="str">
        <f>IF(デイリーデータ!E66="なし","",デイリーデータ!E66)</f>
        <v/>
      </c>
      <c r="L66" s="3" t="str">
        <f>IF(デイリーデータ!F66="なし","",デイリーデータ!F66)</f>
        <v>半日</v>
      </c>
      <c r="M66" s="3" t="str">
        <f>IF(デイリーデータ!G66="なし","",デイリーデータ!G66)</f>
        <v/>
      </c>
      <c r="N66" s="3" t="str">
        <f>IF(デイリーデータ!H66="なし","",デイリーデータ!H66)</f>
        <v/>
      </c>
    </row>
    <row r="67" spans="1:14" x14ac:dyDescent="0.2">
      <c r="A67" s="9" t="str">
        <f>デイリーデータ!A67&amp;デイリーデータ!I67</f>
        <v>6299345753</v>
      </c>
      <c r="B67" s="3" t="str">
        <f>デイリーデータ!A67&amp;""</f>
        <v>62993</v>
      </c>
      <c r="C67" s="3" t="str">
        <f>デイリーデータ!B67</f>
        <v>平田 恵哉</v>
      </c>
      <c r="D67" s="4">
        <f>IF(デイリーデータ!I67="","",(デイリーデータ!I67))</f>
        <v>45753</v>
      </c>
      <c r="E67" s="3" t="str">
        <f>IF(デイリーデータ!D67="休日","●",IF(デイリーデータ!D67="指定","○",IF(LEFT(デイリーデータ!F67,1)="日","",IF(LEFT(デイリーデータ!F67,1)="半","／",LEFT(デイリーデータ!F67,1)))))</f>
        <v>●</v>
      </c>
      <c r="F67" s="10" t="str">
        <f>IF(デイリーデータ!E67="なし","",デイリーデータ!E67)&amp;IF(デイリーデータ!G67="なし","",デイリーデータ!G67)&amp;IF(デイリーデータ!H67="なし","",デイリーデータ!H67)</f>
        <v/>
      </c>
      <c r="G67" s="3" t="str">
        <f>IF(H67="","",COUNTA(H$2:H67)-COUNTBLANK(H$2:H67))</f>
        <v/>
      </c>
      <c r="H67" s="3" t="str">
        <f>IF(COUNTIF(B$2:B67,B67)=1,B67,"")</f>
        <v/>
      </c>
      <c r="I67" s="10" t="str">
        <f t="shared" si="1"/>
        <v/>
      </c>
      <c r="J67" s="3" t="str">
        <f>IF(デイリーデータ!D67="なし","",デイリーデータ!D67)</f>
        <v>休日</v>
      </c>
      <c r="K67" s="3" t="str">
        <f>IF(デイリーデータ!E67="なし","",デイリーデータ!E67)</f>
        <v/>
      </c>
      <c r="L67" s="3" t="str">
        <f>IF(デイリーデータ!F67="なし","",デイリーデータ!F67)</f>
        <v>日勤</v>
      </c>
      <c r="M67" s="3" t="str">
        <f>IF(デイリーデータ!G67="なし","",デイリーデータ!G67)</f>
        <v/>
      </c>
      <c r="N67" s="3" t="str">
        <f>IF(デイリーデータ!H67="なし","",デイリーデータ!H67)</f>
        <v/>
      </c>
    </row>
    <row r="68" spans="1:14" x14ac:dyDescent="0.2">
      <c r="A68" s="9" t="str">
        <f>デイリーデータ!A68&amp;デイリーデータ!I68</f>
        <v>6299345754</v>
      </c>
      <c r="B68" s="3" t="str">
        <f>デイリーデータ!A68&amp;""</f>
        <v>62993</v>
      </c>
      <c r="C68" s="3" t="str">
        <f>デイリーデータ!B68</f>
        <v>平田 恵哉</v>
      </c>
      <c r="D68" s="4">
        <f>IF(デイリーデータ!I68="","",(デイリーデータ!I68))</f>
        <v>45754</v>
      </c>
      <c r="E68" s="3" t="str">
        <f>IF(デイリーデータ!D68="休日","●",IF(デイリーデータ!D68="指定","○",IF(LEFT(デイリーデータ!F68,1)="日","",IF(LEFT(デイリーデータ!F68,1)="半","／",LEFT(デイリーデータ!F68,1)))))</f>
        <v/>
      </c>
      <c r="F68" s="10" t="str">
        <f>IF(デイリーデータ!E68="なし","",デイリーデータ!E68)&amp;IF(デイリーデータ!G68="なし","",デイリーデータ!G68)&amp;IF(デイリーデータ!H68="なし","",デイリーデータ!H68)</f>
        <v/>
      </c>
      <c r="G68" s="3" t="str">
        <f>IF(H68="","",COUNTA(H$2:H68)-COUNTBLANK(H$2:H68))</f>
        <v/>
      </c>
      <c r="H68" s="3" t="str">
        <f>IF(COUNTIF(B$2:B68,B68)=1,B68,"")</f>
        <v/>
      </c>
      <c r="I68" s="10" t="str">
        <f t="shared" si="1"/>
        <v/>
      </c>
      <c r="J68" s="3" t="str">
        <f>IF(デイリーデータ!D68="なし","",デイリーデータ!D68)</f>
        <v>勤務</v>
      </c>
      <c r="K68" s="3" t="str">
        <f>IF(デイリーデータ!E68="なし","",デイリーデータ!E68)</f>
        <v/>
      </c>
      <c r="L68" s="3" t="str">
        <f>IF(デイリーデータ!F68="なし","",デイリーデータ!F68)</f>
        <v>日勤</v>
      </c>
      <c r="M68" s="3" t="str">
        <f>IF(デイリーデータ!G68="なし","",デイリーデータ!G68)</f>
        <v/>
      </c>
      <c r="N68" s="3" t="str">
        <f>IF(デイリーデータ!H68="なし","",デイリーデータ!H68)</f>
        <v/>
      </c>
    </row>
    <row r="69" spans="1:14" x14ac:dyDescent="0.2">
      <c r="A69" s="9" t="str">
        <f>デイリーデータ!A69&amp;デイリーデータ!I69</f>
        <v>6299345755</v>
      </c>
      <c r="B69" s="3" t="str">
        <f>デイリーデータ!A69&amp;""</f>
        <v>62993</v>
      </c>
      <c r="C69" s="3" t="str">
        <f>デイリーデータ!B69</f>
        <v>平田 恵哉</v>
      </c>
      <c r="D69" s="4">
        <f>IF(デイリーデータ!I69="","",(デイリーデータ!I69))</f>
        <v>45755</v>
      </c>
      <c r="E69" s="3" t="str">
        <f>IF(デイリーデータ!D69="休日","●",IF(デイリーデータ!D69="指定","○",IF(LEFT(デイリーデータ!F69,1)="日","",IF(LEFT(デイリーデータ!F69,1)="半","／",LEFT(デイリーデータ!F69,1)))))</f>
        <v>当</v>
      </c>
      <c r="F69" s="10" t="str">
        <f>IF(デイリーデータ!E69="なし","",デイリーデータ!E69)&amp;IF(デイリーデータ!G69="なし","",デイリーデータ!G69)&amp;IF(デイリーデータ!H69="なし","",デイリーデータ!H69)</f>
        <v/>
      </c>
      <c r="G69" s="3" t="str">
        <f>IF(H69="","",COUNTA(H$2:H69)-COUNTBLANK(H$2:H69))</f>
        <v/>
      </c>
      <c r="H69" s="3" t="str">
        <f>IF(COUNTIF(B$2:B69,B69)=1,B69,"")</f>
        <v/>
      </c>
      <c r="I69" s="10" t="str">
        <f t="shared" si="1"/>
        <v/>
      </c>
      <c r="J69" s="3" t="str">
        <f>IF(デイリーデータ!D69="なし","",デイリーデータ!D69)</f>
        <v>勤務</v>
      </c>
      <c r="K69" s="3" t="str">
        <f>IF(デイリーデータ!E69="なし","",デイリーデータ!E69)</f>
        <v/>
      </c>
      <c r="L69" s="3" t="str">
        <f>IF(デイリーデータ!F69="なし","",デイリーデータ!F69)</f>
        <v>当直</v>
      </c>
      <c r="M69" s="3" t="str">
        <f>IF(デイリーデータ!G69="なし","",デイリーデータ!G69)</f>
        <v/>
      </c>
      <c r="N69" s="3" t="str">
        <f>IF(デイリーデータ!H69="なし","",デイリーデータ!H69)</f>
        <v/>
      </c>
    </row>
    <row r="70" spans="1:14" x14ac:dyDescent="0.2">
      <c r="A70" s="9" t="str">
        <f>デイリーデータ!A70&amp;デイリーデータ!I70</f>
        <v>6299345756</v>
      </c>
      <c r="B70" s="3" t="str">
        <f>デイリーデータ!A70&amp;""</f>
        <v>62993</v>
      </c>
      <c r="C70" s="3" t="str">
        <f>デイリーデータ!B70</f>
        <v>平田 恵哉</v>
      </c>
      <c r="D70" s="4">
        <f>IF(デイリーデータ!I70="","",(デイリーデータ!I70))</f>
        <v>45756</v>
      </c>
      <c r="E70" s="3" t="str">
        <f>IF(デイリーデータ!D70="休日","●",IF(デイリーデータ!D70="指定","○",IF(LEFT(デイリーデータ!F70,1)="日","",IF(LEFT(デイリーデータ!F70,1)="半","／",LEFT(デイリーデータ!F70,1)))))</f>
        <v>明</v>
      </c>
      <c r="F70" s="10" t="str">
        <f>IF(デイリーデータ!E70="なし","",デイリーデータ!E70)&amp;IF(デイリーデータ!G70="なし","",デイリーデータ!G70)&amp;IF(デイリーデータ!H70="なし","",デイリーデータ!H70)</f>
        <v/>
      </c>
      <c r="G70" s="3" t="str">
        <f>IF(H70="","",COUNTA(H$2:H70)-COUNTBLANK(H$2:H70))</f>
        <v/>
      </c>
      <c r="H70" s="3" t="str">
        <f>IF(COUNTIF(B$2:B70,B70)=1,B70,"")</f>
        <v/>
      </c>
      <c r="I70" s="10" t="str">
        <f t="shared" si="1"/>
        <v/>
      </c>
      <c r="J70" s="3" t="str">
        <f>IF(デイリーデータ!D70="なし","",デイリーデータ!D70)</f>
        <v>勤務</v>
      </c>
      <c r="K70" s="3" t="str">
        <f>IF(デイリーデータ!E70="なし","",デイリーデータ!E70)</f>
        <v/>
      </c>
      <c r="L70" s="3" t="str">
        <f>IF(デイリーデータ!F70="なし","",デイリーデータ!F70)</f>
        <v>明け</v>
      </c>
      <c r="M70" s="3" t="str">
        <f>IF(デイリーデータ!G70="なし","",デイリーデータ!G70)</f>
        <v/>
      </c>
      <c r="N70" s="3" t="str">
        <f>IF(デイリーデータ!H70="なし","",デイリーデータ!H70)</f>
        <v/>
      </c>
    </row>
    <row r="71" spans="1:14" x14ac:dyDescent="0.2">
      <c r="A71" s="9" t="str">
        <f>デイリーデータ!A71&amp;デイリーデータ!I71</f>
        <v>6299345757</v>
      </c>
      <c r="B71" s="3" t="str">
        <f>デイリーデータ!A71&amp;""</f>
        <v>62993</v>
      </c>
      <c r="C71" s="3" t="str">
        <f>デイリーデータ!B71</f>
        <v>平田 恵哉</v>
      </c>
      <c r="D71" s="4">
        <f>IF(デイリーデータ!I71="","",(デイリーデータ!I71))</f>
        <v>45757</v>
      </c>
      <c r="E71" s="3" t="str">
        <f>IF(デイリーデータ!D71="休日","●",IF(デイリーデータ!D71="指定","○",IF(LEFT(デイリーデータ!F71,1)="日","",IF(LEFT(デイリーデータ!F71,1)="半","／",LEFT(デイリーデータ!F71,1)))))</f>
        <v/>
      </c>
      <c r="F71" s="10" t="str">
        <f>IF(デイリーデータ!E71="なし","",デイリーデータ!E71)&amp;IF(デイリーデータ!G71="なし","",デイリーデータ!G71)&amp;IF(デイリーデータ!H71="なし","",デイリーデータ!H71)</f>
        <v/>
      </c>
      <c r="G71" s="3" t="str">
        <f>IF(H71="","",COUNTA(H$2:H71)-COUNTBLANK(H$2:H71))</f>
        <v/>
      </c>
      <c r="H71" s="3" t="str">
        <f>IF(COUNTIF(B$2:B71,B71)=1,B71,"")</f>
        <v/>
      </c>
      <c r="I71" s="10" t="str">
        <f t="shared" si="1"/>
        <v/>
      </c>
      <c r="J71" s="3" t="str">
        <f>IF(デイリーデータ!D71="なし","",デイリーデータ!D71)</f>
        <v>勤務</v>
      </c>
      <c r="K71" s="3" t="str">
        <f>IF(デイリーデータ!E71="なし","",デイリーデータ!E71)</f>
        <v/>
      </c>
      <c r="L71" s="3" t="str">
        <f>IF(デイリーデータ!F71="なし","",デイリーデータ!F71)</f>
        <v>日勤</v>
      </c>
      <c r="M71" s="3" t="str">
        <f>IF(デイリーデータ!G71="なし","",デイリーデータ!G71)</f>
        <v/>
      </c>
      <c r="N71" s="3" t="str">
        <f>IF(デイリーデータ!H71="なし","",デイリーデータ!H71)</f>
        <v/>
      </c>
    </row>
    <row r="72" spans="1:14" x14ac:dyDescent="0.2">
      <c r="A72" s="9" t="str">
        <f>デイリーデータ!A72&amp;デイリーデータ!I72</f>
        <v>6299345758</v>
      </c>
      <c r="B72" s="3" t="str">
        <f>デイリーデータ!A72&amp;""</f>
        <v>62993</v>
      </c>
      <c r="C72" s="3" t="str">
        <f>デイリーデータ!B72</f>
        <v>平田 恵哉</v>
      </c>
      <c r="D72" s="4">
        <f>IF(デイリーデータ!I72="","",(デイリーデータ!I72))</f>
        <v>45758</v>
      </c>
      <c r="E72" s="3" t="str">
        <f>IF(デイリーデータ!D72="休日","●",IF(デイリーデータ!D72="指定","○",IF(LEFT(デイリーデータ!F72,1)="日","",IF(LEFT(デイリーデータ!F72,1)="半","／",LEFT(デイリーデータ!F72,1)))))</f>
        <v/>
      </c>
      <c r="F72" s="10" t="str">
        <f>IF(デイリーデータ!E72="なし","",デイリーデータ!E72)&amp;IF(デイリーデータ!G72="なし","",デイリーデータ!G72)&amp;IF(デイリーデータ!H72="なし","",デイリーデータ!H72)</f>
        <v/>
      </c>
      <c r="G72" s="3" t="str">
        <f>IF(H72="","",COUNTA(H$2:H72)-COUNTBLANK(H$2:H72))</f>
        <v/>
      </c>
      <c r="H72" s="3" t="str">
        <f>IF(COUNTIF(B$2:B72,B72)=1,B72,"")</f>
        <v/>
      </c>
      <c r="I72" s="10" t="str">
        <f t="shared" si="1"/>
        <v/>
      </c>
      <c r="J72" s="3" t="str">
        <f>IF(デイリーデータ!D72="なし","",デイリーデータ!D72)</f>
        <v>勤務</v>
      </c>
      <c r="K72" s="3" t="str">
        <f>IF(デイリーデータ!E72="なし","",デイリーデータ!E72)</f>
        <v/>
      </c>
      <c r="L72" s="3" t="str">
        <f>IF(デイリーデータ!F72="なし","",デイリーデータ!F72)</f>
        <v>日勤</v>
      </c>
      <c r="M72" s="3" t="str">
        <f>IF(デイリーデータ!G72="なし","",デイリーデータ!G72)</f>
        <v/>
      </c>
      <c r="N72" s="3" t="str">
        <f>IF(デイリーデータ!H72="なし","",デイリーデータ!H72)</f>
        <v/>
      </c>
    </row>
    <row r="73" spans="1:14" x14ac:dyDescent="0.2">
      <c r="A73" s="9" t="str">
        <f>デイリーデータ!A73&amp;デイリーデータ!I73</f>
        <v>6299345759</v>
      </c>
      <c r="B73" s="3" t="str">
        <f>デイリーデータ!A73&amp;""</f>
        <v>62993</v>
      </c>
      <c r="C73" s="3" t="str">
        <f>デイリーデータ!B73</f>
        <v>平田 恵哉</v>
      </c>
      <c r="D73" s="4">
        <f>IF(デイリーデータ!I73="","",(デイリーデータ!I73))</f>
        <v>45759</v>
      </c>
      <c r="E73" s="3" t="str">
        <f>IF(デイリーデータ!D73="休日","●",IF(デイリーデータ!D73="指定","○",IF(LEFT(デイリーデータ!F73,1)="日","",IF(LEFT(デイリーデータ!F73,1)="半","／",LEFT(デイリーデータ!F73,1)))))</f>
        <v>○</v>
      </c>
      <c r="F73" s="10" t="str">
        <f>IF(デイリーデータ!E73="なし","",デイリーデータ!E73)&amp;IF(デイリーデータ!G73="なし","",デイリーデータ!G73)&amp;IF(デイリーデータ!H73="なし","",デイリーデータ!H73)</f>
        <v/>
      </c>
      <c r="G73" s="3" t="str">
        <f>IF(H73="","",COUNTA(H$2:H73)-COUNTBLANK(H$2:H73))</f>
        <v/>
      </c>
      <c r="H73" s="3" t="str">
        <f>IF(COUNTIF(B$2:B73,B73)=1,B73,"")</f>
        <v/>
      </c>
      <c r="I73" s="10" t="str">
        <f t="shared" si="1"/>
        <v/>
      </c>
      <c r="J73" s="3" t="str">
        <f>IF(デイリーデータ!D73="なし","",デイリーデータ!D73)</f>
        <v>指定</v>
      </c>
      <c r="K73" s="3" t="str">
        <f>IF(デイリーデータ!E73="なし","",デイリーデータ!E73)</f>
        <v/>
      </c>
      <c r="L73" s="3" t="str">
        <f>IF(デイリーデータ!F73="なし","",デイリーデータ!F73)</f>
        <v>日勤</v>
      </c>
      <c r="M73" s="3" t="str">
        <f>IF(デイリーデータ!G73="なし","",デイリーデータ!G73)</f>
        <v/>
      </c>
      <c r="N73" s="3" t="str">
        <f>IF(デイリーデータ!H73="なし","",デイリーデータ!H73)</f>
        <v/>
      </c>
    </row>
    <row r="74" spans="1:14" x14ac:dyDescent="0.2">
      <c r="A74" s="9" t="str">
        <f>デイリーデータ!A74&amp;デイリーデータ!I74</f>
        <v>6299345760</v>
      </c>
      <c r="B74" s="3" t="str">
        <f>デイリーデータ!A74&amp;""</f>
        <v>62993</v>
      </c>
      <c r="C74" s="3" t="str">
        <f>デイリーデータ!B74</f>
        <v>平田 恵哉</v>
      </c>
      <c r="D74" s="4">
        <f>IF(デイリーデータ!I74="","",(デイリーデータ!I74))</f>
        <v>45760</v>
      </c>
      <c r="E74" s="3" t="str">
        <f>IF(デイリーデータ!D74="休日","●",IF(デイリーデータ!D74="指定","○",IF(LEFT(デイリーデータ!F74,1)="日","",IF(LEFT(デイリーデータ!F74,1)="半","／",LEFT(デイリーデータ!F74,1)))))</f>
        <v>●</v>
      </c>
      <c r="F74" s="10" t="str">
        <f>IF(デイリーデータ!E74="なし","",デイリーデータ!E74)&amp;IF(デイリーデータ!G74="なし","",デイリーデータ!G74)&amp;IF(デイリーデータ!H74="なし","",デイリーデータ!H74)</f>
        <v/>
      </c>
      <c r="G74" s="3" t="str">
        <f>IF(H74="","",COUNTA(H$2:H74)-COUNTBLANK(H$2:H74))</f>
        <v/>
      </c>
      <c r="H74" s="3" t="str">
        <f>IF(COUNTIF(B$2:B74,B74)=1,B74,"")</f>
        <v/>
      </c>
      <c r="I74" s="10" t="str">
        <f t="shared" si="1"/>
        <v/>
      </c>
      <c r="J74" s="3" t="str">
        <f>IF(デイリーデータ!D74="なし","",デイリーデータ!D74)</f>
        <v>休日</v>
      </c>
      <c r="K74" s="3" t="str">
        <f>IF(デイリーデータ!E74="なし","",デイリーデータ!E74)</f>
        <v/>
      </c>
      <c r="L74" s="3" t="str">
        <f>IF(デイリーデータ!F74="なし","",デイリーデータ!F74)</f>
        <v>日勤</v>
      </c>
      <c r="M74" s="3" t="str">
        <f>IF(デイリーデータ!G74="なし","",デイリーデータ!G74)</f>
        <v/>
      </c>
      <c r="N74" s="3" t="str">
        <f>IF(デイリーデータ!H74="なし","",デイリーデータ!H74)</f>
        <v/>
      </c>
    </row>
    <row r="75" spans="1:14" x14ac:dyDescent="0.2">
      <c r="A75" s="9" t="str">
        <f>デイリーデータ!A75&amp;デイリーデータ!I75</f>
        <v>6299345761</v>
      </c>
      <c r="B75" s="3" t="str">
        <f>デイリーデータ!A75&amp;""</f>
        <v>62993</v>
      </c>
      <c r="C75" s="3" t="str">
        <f>デイリーデータ!B75</f>
        <v>平田 恵哉</v>
      </c>
      <c r="D75" s="4">
        <f>IF(デイリーデータ!I75="","",(デイリーデータ!I75))</f>
        <v>45761</v>
      </c>
      <c r="E75" s="3" t="str">
        <f>IF(デイリーデータ!D75="休日","●",IF(デイリーデータ!D75="指定","○",IF(LEFT(デイリーデータ!F75,1)="日","",IF(LEFT(デイリーデータ!F75,1)="半","／",LEFT(デイリーデータ!F75,1)))))</f>
        <v/>
      </c>
      <c r="F75" s="10" t="str">
        <f>IF(デイリーデータ!E75="なし","",デイリーデータ!E75)&amp;IF(デイリーデータ!G75="なし","",デイリーデータ!G75)&amp;IF(デイリーデータ!H75="なし","",デイリーデータ!H75)</f>
        <v/>
      </c>
      <c r="G75" s="3" t="str">
        <f>IF(H75="","",COUNTA(H$2:H75)-COUNTBLANK(H$2:H75))</f>
        <v/>
      </c>
      <c r="H75" s="3" t="str">
        <f>IF(COUNTIF(B$2:B75,B75)=1,B75,"")</f>
        <v/>
      </c>
      <c r="I75" s="10" t="str">
        <f t="shared" si="1"/>
        <v/>
      </c>
      <c r="J75" s="3" t="str">
        <f>IF(デイリーデータ!D75="なし","",デイリーデータ!D75)</f>
        <v>勤務</v>
      </c>
      <c r="K75" s="3" t="str">
        <f>IF(デイリーデータ!E75="なし","",デイリーデータ!E75)</f>
        <v/>
      </c>
      <c r="L75" s="3" t="str">
        <f>IF(デイリーデータ!F75="なし","",デイリーデータ!F75)</f>
        <v>日勤</v>
      </c>
      <c r="M75" s="3" t="str">
        <f>IF(デイリーデータ!G75="なし","",デイリーデータ!G75)</f>
        <v/>
      </c>
      <c r="N75" s="3" t="str">
        <f>IF(デイリーデータ!H75="なし","",デイリーデータ!H75)</f>
        <v/>
      </c>
    </row>
    <row r="76" spans="1:14" x14ac:dyDescent="0.2">
      <c r="A76" s="9" t="str">
        <f>デイリーデータ!A76&amp;デイリーデータ!I76</f>
        <v>6299345762</v>
      </c>
      <c r="B76" s="3" t="str">
        <f>デイリーデータ!A76&amp;""</f>
        <v>62993</v>
      </c>
      <c r="C76" s="3" t="str">
        <f>デイリーデータ!B76</f>
        <v>平田 恵哉</v>
      </c>
      <c r="D76" s="4">
        <f>IF(デイリーデータ!I76="","",(デイリーデータ!I76))</f>
        <v>45762</v>
      </c>
      <c r="E76" s="3" t="str">
        <f>IF(デイリーデータ!D76="休日","●",IF(デイリーデータ!D76="指定","○",IF(LEFT(デイリーデータ!F76,1)="日","",IF(LEFT(デイリーデータ!F76,1)="半","／",LEFT(デイリーデータ!F76,1)))))</f>
        <v/>
      </c>
      <c r="F76" s="10" t="str">
        <f>IF(デイリーデータ!E76="なし","",デイリーデータ!E76)&amp;IF(デイリーデータ!G76="なし","",デイリーデータ!G76)&amp;IF(デイリーデータ!H76="なし","",デイリーデータ!H76)</f>
        <v/>
      </c>
      <c r="G76" s="3" t="str">
        <f>IF(H76="","",COUNTA(H$2:H76)-COUNTBLANK(H$2:H76))</f>
        <v/>
      </c>
      <c r="H76" s="3" t="str">
        <f>IF(COUNTIF(B$2:B76,B76)=1,B76,"")</f>
        <v/>
      </c>
      <c r="I76" s="10" t="str">
        <f t="shared" si="1"/>
        <v/>
      </c>
      <c r="J76" s="3" t="str">
        <f>IF(デイリーデータ!D76="なし","",デイリーデータ!D76)</f>
        <v>勤務</v>
      </c>
      <c r="K76" s="3" t="str">
        <f>IF(デイリーデータ!E76="なし","",デイリーデータ!E76)</f>
        <v/>
      </c>
      <c r="L76" s="3" t="str">
        <f>IF(デイリーデータ!F76="なし","",デイリーデータ!F76)</f>
        <v>日勤</v>
      </c>
      <c r="M76" s="3" t="str">
        <f>IF(デイリーデータ!G76="なし","",デイリーデータ!G76)</f>
        <v/>
      </c>
      <c r="N76" s="3" t="str">
        <f>IF(デイリーデータ!H76="なし","",デイリーデータ!H76)</f>
        <v/>
      </c>
    </row>
    <row r="77" spans="1:14" x14ac:dyDescent="0.2">
      <c r="A77" s="9" t="str">
        <f>デイリーデータ!A77&amp;デイリーデータ!I77</f>
        <v>6299345763</v>
      </c>
      <c r="B77" s="3" t="str">
        <f>デイリーデータ!A77&amp;""</f>
        <v>62993</v>
      </c>
      <c r="C77" s="3" t="str">
        <f>デイリーデータ!B77</f>
        <v>平田 恵哉</v>
      </c>
      <c r="D77" s="4">
        <f>IF(デイリーデータ!I77="","",(デイリーデータ!I77))</f>
        <v>45763</v>
      </c>
      <c r="E77" s="3" t="str">
        <f>IF(デイリーデータ!D77="休日","●",IF(デイリーデータ!D77="指定","○",IF(LEFT(デイリーデータ!F77,1)="日","",IF(LEFT(デイリーデータ!F77,1)="半","／",LEFT(デイリーデータ!F77,1)))))</f>
        <v/>
      </c>
      <c r="F77" s="10" t="str">
        <f>IF(デイリーデータ!E77="なし","",デイリーデータ!E77)&amp;IF(デイリーデータ!G77="なし","",デイリーデータ!G77)&amp;IF(デイリーデータ!H77="なし","",デイリーデータ!H77)</f>
        <v/>
      </c>
      <c r="G77" s="3" t="str">
        <f>IF(H77="","",COUNTA(H$2:H77)-COUNTBLANK(H$2:H77))</f>
        <v/>
      </c>
      <c r="H77" s="3" t="str">
        <f>IF(COUNTIF(B$2:B77,B77)=1,B77,"")</f>
        <v/>
      </c>
      <c r="I77" s="10" t="str">
        <f t="shared" si="1"/>
        <v/>
      </c>
      <c r="J77" s="3" t="str">
        <f>IF(デイリーデータ!D77="なし","",デイリーデータ!D77)</f>
        <v>勤務</v>
      </c>
      <c r="K77" s="3" t="str">
        <f>IF(デイリーデータ!E77="なし","",デイリーデータ!E77)</f>
        <v/>
      </c>
      <c r="L77" s="3" t="str">
        <f>IF(デイリーデータ!F77="なし","",デイリーデータ!F77)</f>
        <v>日勤</v>
      </c>
      <c r="M77" s="3" t="str">
        <f>IF(デイリーデータ!G77="なし","",デイリーデータ!G77)</f>
        <v/>
      </c>
      <c r="N77" s="3" t="str">
        <f>IF(デイリーデータ!H77="なし","",デイリーデータ!H77)</f>
        <v/>
      </c>
    </row>
    <row r="78" spans="1:14" x14ac:dyDescent="0.2">
      <c r="A78" s="9" t="str">
        <f>デイリーデータ!A78&amp;デイリーデータ!I78</f>
        <v>6299345764</v>
      </c>
      <c r="B78" s="3" t="str">
        <f>デイリーデータ!A78&amp;""</f>
        <v>62993</v>
      </c>
      <c r="C78" s="3" t="str">
        <f>デイリーデータ!B78</f>
        <v>平田 恵哉</v>
      </c>
      <c r="D78" s="4">
        <f>IF(デイリーデータ!I78="","",(デイリーデータ!I78))</f>
        <v>45764</v>
      </c>
      <c r="E78" s="3" t="str">
        <f>IF(デイリーデータ!D78="休日","●",IF(デイリーデータ!D78="指定","○",IF(LEFT(デイリーデータ!F78,1)="日","",IF(LEFT(デイリーデータ!F78,1)="半","／",LEFT(デイリーデータ!F78,1)))))</f>
        <v/>
      </c>
      <c r="F78" s="10" t="str">
        <f>IF(デイリーデータ!E78="なし","",デイリーデータ!E78)&amp;IF(デイリーデータ!G78="なし","",デイリーデータ!G78)&amp;IF(デイリーデータ!H78="なし","",デイリーデータ!H78)</f>
        <v/>
      </c>
      <c r="G78" s="3" t="str">
        <f>IF(H78="","",COUNTA(H$2:H78)-COUNTBLANK(H$2:H78))</f>
        <v/>
      </c>
      <c r="H78" s="3" t="str">
        <f>IF(COUNTIF(B$2:B78,B78)=1,B78,"")</f>
        <v/>
      </c>
      <c r="I78" s="10" t="str">
        <f t="shared" si="1"/>
        <v/>
      </c>
      <c r="J78" s="3" t="str">
        <f>IF(デイリーデータ!D78="なし","",デイリーデータ!D78)</f>
        <v>勤務</v>
      </c>
      <c r="K78" s="3" t="str">
        <f>IF(デイリーデータ!E78="なし","",デイリーデータ!E78)</f>
        <v/>
      </c>
      <c r="L78" s="3" t="str">
        <f>IF(デイリーデータ!F78="なし","",デイリーデータ!F78)</f>
        <v>日勤</v>
      </c>
      <c r="M78" s="3" t="str">
        <f>IF(デイリーデータ!G78="なし","",デイリーデータ!G78)</f>
        <v/>
      </c>
      <c r="N78" s="3" t="str">
        <f>IF(デイリーデータ!H78="なし","",デイリーデータ!H78)</f>
        <v/>
      </c>
    </row>
    <row r="79" spans="1:14" x14ac:dyDescent="0.2">
      <c r="A79" s="9" t="str">
        <f>デイリーデータ!A79&amp;デイリーデータ!I79</f>
        <v>6299345765</v>
      </c>
      <c r="B79" s="3" t="str">
        <f>デイリーデータ!A79&amp;""</f>
        <v>62993</v>
      </c>
      <c r="C79" s="3" t="str">
        <f>デイリーデータ!B79</f>
        <v>平田 恵哉</v>
      </c>
      <c r="D79" s="4">
        <f>IF(デイリーデータ!I79="","",(デイリーデータ!I79))</f>
        <v>45765</v>
      </c>
      <c r="E79" s="3" t="str">
        <f>IF(デイリーデータ!D79="休日","●",IF(デイリーデータ!D79="指定","○",IF(LEFT(デイリーデータ!F79,1)="日","",IF(LEFT(デイリーデータ!F79,1)="半","／",LEFT(デイリーデータ!F79,1)))))</f>
        <v/>
      </c>
      <c r="F79" s="10" t="str">
        <f>IF(デイリーデータ!E79="なし","",デイリーデータ!E79)&amp;IF(デイリーデータ!G79="なし","",デイリーデータ!G79)&amp;IF(デイリーデータ!H79="なし","",デイリーデータ!H79)</f>
        <v/>
      </c>
      <c r="G79" s="3" t="str">
        <f>IF(H79="","",COUNTA(H$2:H79)-COUNTBLANK(H$2:H79))</f>
        <v/>
      </c>
      <c r="H79" s="3" t="str">
        <f>IF(COUNTIF(B$2:B79,B79)=1,B79,"")</f>
        <v/>
      </c>
      <c r="I79" s="10" t="str">
        <f t="shared" si="1"/>
        <v/>
      </c>
      <c r="J79" s="3" t="str">
        <f>IF(デイリーデータ!D79="なし","",デイリーデータ!D79)</f>
        <v>勤務</v>
      </c>
      <c r="K79" s="3" t="str">
        <f>IF(デイリーデータ!E79="なし","",デイリーデータ!E79)</f>
        <v/>
      </c>
      <c r="L79" s="3" t="str">
        <f>IF(デイリーデータ!F79="なし","",デイリーデータ!F79)</f>
        <v>日勤</v>
      </c>
      <c r="M79" s="3" t="str">
        <f>IF(デイリーデータ!G79="なし","",デイリーデータ!G79)</f>
        <v/>
      </c>
      <c r="N79" s="3" t="str">
        <f>IF(デイリーデータ!H79="なし","",デイリーデータ!H79)</f>
        <v/>
      </c>
    </row>
    <row r="80" spans="1:14" x14ac:dyDescent="0.2">
      <c r="A80" s="9" t="str">
        <f>デイリーデータ!A80&amp;デイリーデータ!I80</f>
        <v>6299345766</v>
      </c>
      <c r="B80" s="3" t="str">
        <f>デイリーデータ!A80&amp;""</f>
        <v>62993</v>
      </c>
      <c r="C80" s="3" t="str">
        <f>デイリーデータ!B80</f>
        <v>平田 恵哉</v>
      </c>
      <c r="D80" s="4">
        <f>IF(デイリーデータ!I80="","",(デイリーデータ!I80))</f>
        <v>45766</v>
      </c>
      <c r="E80" s="3" t="str">
        <f>IF(デイリーデータ!D80="休日","●",IF(デイリーデータ!D80="指定","○",IF(LEFT(デイリーデータ!F80,1)="日","",IF(LEFT(デイリーデータ!F80,1)="半","／",LEFT(デイリーデータ!F80,1)))))</f>
        <v>／</v>
      </c>
      <c r="F80" s="10" t="str">
        <f>IF(デイリーデータ!E80="なし","",デイリーデータ!E80)&amp;IF(デイリーデータ!G80="なし","",デイリーデータ!G80)&amp;IF(デイリーデータ!H80="なし","",デイリーデータ!H80)</f>
        <v/>
      </c>
      <c r="G80" s="3" t="str">
        <f>IF(H80="","",COUNTA(H$2:H80)-COUNTBLANK(H$2:H80))</f>
        <v/>
      </c>
      <c r="H80" s="3" t="str">
        <f>IF(COUNTIF(B$2:B80,B80)=1,B80,"")</f>
        <v/>
      </c>
      <c r="I80" s="10" t="str">
        <f t="shared" si="1"/>
        <v/>
      </c>
      <c r="J80" s="3" t="str">
        <f>IF(デイリーデータ!D80="なし","",デイリーデータ!D80)</f>
        <v>勤務</v>
      </c>
      <c r="K80" s="3" t="str">
        <f>IF(デイリーデータ!E80="なし","",デイリーデータ!E80)</f>
        <v/>
      </c>
      <c r="L80" s="3" t="str">
        <f>IF(デイリーデータ!F80="なし","",デイリーデータ!F80)</f>
        <v>半日</v>
      </c>
      <c r="M80" s="3" t="str">
        <f>IF(デイリーデータ!G80="なし","",デイリーデータ!G80)</f>
        <v/>
      </c>
      <c r="N80" s="3" t="str">
        <f>IF(デイリーデータ!H80="なし","",デイリーデータ!H80)</f>
        <v/>
      </c>
    </row>
    <row r="81" spans="1:14" x14ac:dyDescent="0.2">
      <c r="A81" s="9" t="str">
        <f>デイリーデータ!A81&amp;デイリーデータ!I81</f>
        <v>6299345767</v>
      </c>
      <c r="B81" s="3" t="str">
        <f>デイリーデータ!A81&amp;""</f>
        <v>62993</v>
      </c>
      <c r="C81" s="3" t="str">
        <f>デイリーデータ!B81</f>
        <v>平田 恵哉</v>
      </c>
      <c r="D81" s="4">
        <f>IF(デイリーデータ!I81="","",(デイリーデータ!I81))</f>
        <v>45767</v>
      </c>
      <c r="E81" s="3" t="str">
        <f>IF(デイリーデータ!D81="休日","●",IF(デイリーデータ!D81="指定","○",IF(LEFT(デイリーデータ!F81,1)="日","",IF(LEFT(デイリーデータ!F81,1)="半","／",LEFT(デイリーデータ!F81,1)))))</f>
        <v>●</v>
      </c>
      <c r="F81" s="10" t="str">
        <f>IF(デイリーデータ!E81="なし","",デイリーデータ!E81)&amp;IF(デイリーデータ!G81="なし","",デイリーデータ!G81)&amp;IF(デイリーデータ!H81="なし","",デイリーデータ!H81)</f>
        <v/>
      </c>
      <c r="G81" s="3" t="str">
        <f>IF(H81="","",COUNTA(H$2:H81)-COUNTBLANK(H$2:H81))</f>
        <v/>
      </c>
      <c r="H81" s="3" t="str">
        <f>IF(COUNTIF(B$2:B81,B81)=1,B81,"")</f>
        <v/>
      </c>
      <c r="I81" s="10" t="str">
        <f t="shared" si="1"/>
        <v/>
      </c>
      <c r="J81" s="3" t="str">
        <f>IF(デイリーデータ!D81="なし","",デイリーデータ!D81)</f>
        <v>休日</v>
      </c>
      <c r="K81" s="3" t="str">
        <f>IF(デイリーデータ!E81="なし","",デイリーデータ!E81)</f>
        <v/>
      </c>
      <c r="L81" s="3" t="str">
        <f>IF(デイリーデータ!F81="なし","",デイリーデータ!F81)</f>
        <v>日勤</v>
      </c>
      <c r="M81" s="3" t="str">
        <f>IF(デイリーデータ!G81="なし","",デイリーデータ!G81)</f>
        <v/>
      </c>
      <c r="N81" s="3" t="str">
        <f>IF(デイリーデータ!H81="なし","",デイリーデータ!H81)</f>
        <v/>
      </c>
    </row>
    <row r="82" spans="1:14" x14ac:dyDescent="0.2">
      <c r="A82" s="9" t="str">
        <f>デイリーデータ!A82&amp;デイリーデータ!I82</f>
        <v>6299345768</v>
      </c>
      <c r="B82" s="3" t="str">
        <f>デイリーデータ!A82&amp;""</f>
        <v>62993</v>
      </c>
      <c r="C82" s="3" t="str">
        <f>デイリーデータ!B82</f>
        <v>平田 恵哉</v>
      </c>
      <c r="D82" s="4">
        <f>IF(デイリーデータ!I82="","",(デイリーデータ!I82))</f>
        <v>45768</v>
      </c>
      <c r="E82" s="3" t="str">
        <f>IF(デイリーデータ!D82="休日","●",IF(デイリーデータ!D82="指定","○",IF(LEFT(デイリーデータ!F82,1)="日","",IF(LEFT(デイリーデータ!F82,1)="半","／",LEFT(デイリーデータ!F82,1)))))</f>
        <v/>
      </c>
      <c r="F82" s="10" t="str">
        <f>IF(デイリーデータ!E82="なし","",デイリーデータ!E82)&amp;IF(デイリーデータ!G82="なし","",デイリーデータ!G82)&amp;IF(デイリーデータ!H82="なし","",デイリーデータ!H82)</f>
        <v/>
      </c>
      <c r="G82" s="3" t="str">
        <f>IF(H82="","",COUNTA(H$2:H82)-COUNTBLANK(H$2:H82))</f>
        <v/>
      </c>
      <c r="H82" s="3" t="str">
        <f>IF(COUNTIF(B$2:B82,B82)=1,B82,"")</f>
        <v/>
      </c>
      <c r="I82" s="10" t="str">
        <f t="shared" si="1"/>
        <v/>
      </c>
      <c r="J82" s="3" t="str">
        <f>IF(デイリーデータ!D82="なし","",デイリーデータ!D82)</f>
        <v>勤務</v>
      </c>
      <c r="K82" s="3" t="str">
        <f>IF(デイリーデータ!E82="なし","",デイリーデータ!E82)</f>
        <v/>
      </c>
      <c r="L82" s="3" t="str">
        <f>IF(デイリーデータ!F82="なし","",デイリーデータ!F82)</f>
        <v>日勤</v>
      </c>
      <c r="M82" s="3" t="str">
        <f>IF(デイリーデータ!G82="なし","",デイリーデータ!G82)</f>
        <v/>
      </c>
      <c r="N82" s="3" t="str">
        <f>IF(デイリーデータ!H82="なし","",デイリーデータ!H82)</f>
        <v/>
      </c>
    </row>
    <row r="83" spans="1:14" x14ac:dyDescent="0.2">
      <c r="A83" s="9" t="str">
        <f>デイリーデータ!A83&amp;デイリーデータ!I83</f>
        <v>6299345769</v>
      </c>
      <c r="B83" s="3" t="str">
        <f>デイリーデータ!A83&amp;""</f>
        <v>62993</v>
      </c>
      <c r="C83" s="3" t="str">
        <f>デイリーデータ!B83</f>
        <v>平田 恵哉</v>
      </c>
      <c r="D83" s="4">
        <f>IF(デイリーデータ!I83="","",(デイリーデータ!I83))</f>
        <v>45769</v>
      </c>
      <c r="E83" s="3" t="str">
        <f>IF(デイリーデータ!D83="休日","●",IF(デイリーデータ!D83="指定","○",IF(LEFT(デイリーデータ!F83,1)="日","",IF(LEFT(デイリーデータ!F83,1)="半","／",LEFT(デイリーデータ!F83,1)))))</f>
        <v/>
      </c>
      <c r="F83" s="10" t="str">
        <f>IF(デイリーデータ!E83="なし","",デイリーデータ!E83)&amp;IF(デイリーデータ!G83="なし","",デイリーデータ!G83)&amp;IF(デイリーデータ!H83="なし","",デイリーデータ!H83)</f>
        <v/>
      </c>
      <c r="G83" s="3" t="str">
        <f>IF(H83="","",COUNTA(H$2:H83)-COUNTBLANK(H$2:H83))</f>
        <v/>
      </c>
      <c r="H83" s="3" t="str">
        <f>IF(COUNTIF(B$2:B83,B83)=1,B83,"")</f>
        <v/>
      </c>
      <c r="I83" s="10" t="str">
        <f t="shared" si="1"/>
        <v/>
      </c>
      <c r="J83" s="3" t="str">
        <f>IF(デイリーデータ!D83="なし","",デイリーデータ!D83)</f>
        <v>勤務</v>
      </c>
      <c r="K83" s="3" t="str">
        <f>IF(デイリーデータ!E83="なし","",デイリーデータ!E83)</f>
        <v/>
      </c>
      <c r="L83" s="3" t="str">
        <f>IF(デイリーデータ!F83="なし","",デイリーデータ!F83)</f>
        <v>日勤</v>
      </c>
      <c r="M83" s="3" t="str">
        <f>IF(デイリーデータ!G83="なし","",デイリーデータ!G83)</f>
        <v/>
      </c>
      <c r="N83" s="3" t="str">
        <f>IF(デイリーデータ!H83="なし","",デイリーデータ!H83)</f>
        <v/>
      </c>
    </row>
    <row r="84" spans="1:14" x14ac:dyDescent="0.2">
      <c r="A84" s="9" t="str">
        <f>デイリーデータ!A84&amp;デイリーデータ!I84</f>
        <v>6299345770</v>
      </c>
      <c r="B84" s="3" t="str">
        <f>デイリーデータ!A84&amp;""</f>
        <v>62993</v>
      </c>
      <c r="C84" s="3" t="str">
        <f>デイリーデータ!B84</f>
        <v>平田 恵哉</v>
      </c>
      <c r="D84" s="4">
        <f>IF(デイリーデータ!I84="","",(デイリーデータ!I84))</f>
        <v>45770</v>
      </c>
      <c r="E84" s="3" t="str">
        <f>IF(デイリーデータ!D84="休日","●",IF(デイリーデータ!D84="指定","○",IF(LEFT(デイリーデータ!F84,1)="日","",IF(LEFT(デイリーデータ!F84,1)="半","／",LEFT(デイリーデータ!F84,1)))))</f>
        <v/>
      </c>
      <c r="F84" s="10" t="str">
        <f>IF(デイリーデータ!E84="なし","",デイリーデータ!E84)&amp;IF(デイリーデータ!G84="なし","",デイリーデータ!G84)&amp;IF(デイリーデータ!H84="なし","",デイリーデータ!H84)</f>
        <v/>
      </c>
      <c r="G84" s="3" t="str">
        <f>IF(H84="","",COUNTA(H$2:H84)-COUNTBLANK(H$2:H84))</f>
        <v/>
      </c>
      <c r="H84" s="3" t="str">
        <f>IF(COUNTIF(B$2:B84,B84)=1,B84,"")</f>
        <v/>
      </c>
      <c r="I84" s="10" t="str">
        <f t="shared" si="1"/>
        <v/>
      </c>
      <c r="J84" s="3" t="str">
        <f>IF(デイリーデータ!D84="なし","",デイリーデータ!D84)</f>
        <v>勤務</v>
      </c>
      <c r="K84" s="3" t="str">
        <f>IF(デイリーデータ!E84="なし","",デイリーデータ!E84)</f>
        <v/>
      </c>
      <c r="L84" s="3" t="str">
        <f>IF(デイリーデータ!F84="なし","",デイリーデータ!F84)</f>
        <v>日勤</v>
      </c>
      <c r="M84" s="3" t="str">
        <f>IF(デイリーデータ!G84="なし","",デイリーデータ!G84)</f>
        <v/>
      </c>
      <c r="N84" s="3" t="str">
        <f>IF(デイリーデータ!H84="なし","",デイリーデータ!H84)</f>
        <v/>
      </c>
    </row>
    <row r="85" spans="1:14" x14ac:dyDescent="0.2">
      <c r="A85" s="9" t="str">
        <f>デイリーデータ!A85&amp;デイリーデータ!I85</f>
        <v>6299345771</v>
      </c>
      <c r="B85" s="3" t="str">
        <f>デイリーデータ!A85&amp;""</f>
        <v>62993</v>
      </c>
      <c r="C85" s="3" t="str">
        <f>デイリーデータ!B85</f>
        <v>平田 恵哉</v>
      </c>
      <c r="D85" s="4">
        <f>IF(デイリーデータ!I85="","",(デイリーデータ!I85))</f>
        <v>45771</v>
      </c>
      <c r="E85" s="3" t="str">
        <f>IF(デイリーデータ!D85="休日","●",IF(デイリーデータ!D85="指定","○",IF(LEFT(デイリーデータ!F85,1)="日","",IF(LEFT(デイリーデータ!F85,1)="半","／",LEFT(デイリーデータ!F85,1)))))</f>
        <v/>
      </c>
      <c r="F85" s="10" t="str">
        <f>IF(デイリーデータ!E85="なし","",デイリーデータ!E85)&amp;IF(デイリーデータ!G85="なし","",デイリーデータ!G85)&amp;IF(デイリーデータ!H85="なし","",デイリーデータ!H85)</f>
        <v/>
      </c>
      <c r="G85" s="3" t="str">
        <f>IF(H85="","",COUNTA(H$2:H85)-COUNTBLANK(H$2:H85))</f>
        <v/>
      </c>
      <c r="H85" s="3" t="str">
        <f>IF(COUNTIF(B$2:B85,B85)=1,B85,"")</f>
        <v/>
      </c>
      <c r="I85" s="10" t="str">
        <f t="shared" si="1"/>
        <v/>
      </c>
      <c r="J85" s="3" t="str">
        <f>IF(デイリーデータ!D85="なし","",デイリーデータ!D85)</f>
        <v>勤務</v>
      </c>
      <c r="K85" s="3" t="str">
        <f>IF(デイリーデータ!E85="なし","",デイリーデータ!E85)</f>
        <v/>
      </c>
      <c r="L85" s="3" t="str">
        <f>IF(デイリーデータ!F85="なし","",デイリーデータ!F85)</f>
        <v>日勤</v>
      </c>
      <c r="M85" s="3" t="str">
        <f>IF(デイリーデータ!G85="なし","",デイリーデータ!G85)</f>
        <v/>
      </c>
      <c r="N85" s="3" t="str">
        <f>IF(デイリーデータ!H85="なし","",デイリーデータ!H85)</f>
        <v/>
      </c>
    </row>
    <row r="86" spans="1:14" x14ac:dyDescent="0.2">
      <c r="A86" s="9" t="str">
        <f>デイリーデータ!A86&amp;デイリーデータ!I86</f>
        <v>6299345772</v>
      </c>
      <c r="B86" s="3" t="str">
        <f>デイリーデータ!A86&amp;""</f>
        <v>62993</v>
      </c>
      <c r="C86" s="3" t="str">
        <f>デイリーデータ!B86</f>
        <v>平田 恵哉</v>
      </c>
      <c r="D86" s="4">
        <f>IF(デイリーデータ!I86="","",(デイリーデータ!I86))</f>
        <v>45772</v>
      </c>
      <c r="E86" s="3" t="str">
        <f>IF(デイリーデータ!D86="休日","●",IF(デイリーデータ!D86="指定","○",IF(LEFT(デイリーデータ!F86,1)="日","",IF(LEFT(デイリーデータ!F86,1)="半","／",LEFT(デイリーデータ!F86,1)))))</f>
        <v/>
      </c>
      <c r="F86" s="10" t="str">
        <f>IF(デイリーデータ!E86="なし","",デイリーデータ!E86)&amp;IF(デイリーデータ!G86="なし","",デイリーデータ!G86)&amp;IF(デイリーデータ!H86="なし","",デイリーデータ!H86)</f>
        <v/>
      </c>
      <c r="G86" s="3" t="str">
        <f>IF(H86="","",COUNTA(H$2:H86)-COUNTBLANK(H$2:H86))</f>
        <v/>
      </c>
      <c r="H86" s="3" t="str">
        <f>IF(COUNTIF(B$2:B86,B86)=1,B86,"")</f>
        <v/>
      </c>
      <c r="I86" s="10" t="str">
        <f t="shared" si="1"/>
        <v/>
      </c>
      <c r="J86" s="3" t="str">
        <f>IF(デイリーデータ!D86="なし","",デイリーデータ!D86)</f>
        <v>勤務</v>
      </c>
      <c r="K86" s="3" t="str">
        <f>IF(デイリーデータ!E86="なし","",デイリーデータ!E86)</f>
        <v/>
      </c>
      <c r="L86" s="3" t="str">
        <f>IF(デイリーデータ!F86="なし","",デイリーデータ!F86)</f>
        <v>日勤</v>
      </c>
      <c r="M86" s="3" t="str">
        <f>IF(デイリーデータ!G86="なし","",デイリーデータ!G86)</f>
        <v/>
      </c>
      <c r="N86" s="3" t="str">
        <f>IF(デイリーデータ!H86="なし","",デイリーデータ!H86)</f>
        <v/>
      </c>
    </row>
    <row r="87" spans="1:14" x14ac:dyDescent="0.2">
      <c r="A87" s="9" t="str">
        <f>デイリーデータ!A87&amp;デイリーデータ!I87</f>
        <v>6299345773</v>
      </c>
      <c r="B87" s="3" t="str">
        <f>デイリーデータ!A87&amp;""</f>
        <v>62993</v>
      </c>
      <c r="C87" s="3" t="str">
        <f>デイリーデータ!B87</f>
        <v>平田 恵哉</v>
      </c>
      <c r="D87" s="4">
        <f>IF(デイリーデータ!I87="","",(デイリーデータ!I87))</f>
        <v>45773</v>
      </c>
      <c r="E87" s="3" t="str">
        <f>IF(デイリーデータ!D87="休日","●",IF(デイリーデータ!D87="指定","○",IF(LEFT(デイリーデータ!F87,1)="日","",IF(LEFT(デイリーデータ!F87,1)="半","／",LEFT(デイリーデータ!F87,1)))))</f>
        <v>○</v>
      </c>
      <c r="F87" s="10" t="str">
        <f>IF(デイリーデータ!E87="なし","",デイリーデータ!E87)&amp;IF(デイリーデータ!G87="なし","",デイリーデータ!G87)&amp;IF(デイリーデータ!H87="なし","",デイリーデータ!H87)</f>
        <v/>
      </c>
      <c r="G87" s="3" t="str">
        <f>IF(H87="","",COUNTA(H$2:H87)-COUNTBLANK(H$2:H87))</f>
        <v/>
      </c>
      <c r="H87" s="3" t="str">
        <f>IF(COUNTIF(B$2:B87,B87)=1,B87,"")</f>
        <v/>
      </c>
      <c r="I87" s="10" t="str">
        <f t="shared" si="1"/>
        <v/>
      </c>
      <c r="J87" s="3" t="str">
        <f>IF(デイリーデータ!D87="なし","",デイリーデータ!D87)</f>
        <v>指定</v>
      </c>
      <c r="K87" s="3" t="str">
        <f>IF(デイリーデータ!E87="なし","",デイリーデータ!E87)</f>
        <v/>
      </c>
      <c r="L87" s="3" t="str">
        <f>IF(デイリーデータ!F87="なし","",デイリーデータ!F87)</f>
        <v>日勤</v>
      </c>
      <c r="M87" s="3" t="str">
        <f>IF(デイリーデータ!G87="なし","",デイリーデータ!G87)</f>
        <v/>
      </c>
      <c r="N87" s="3" t="str">
        <f>IF(デイリーデータ!H87="なし","",デイリーデータ!H87)</f>
        <v/>
      </c>
    </row>
    <row r="88" spans="1:14" x14ac:dyDescent="0.2">
      <c r="A88" s="9" t="str">
        <f>デイリーデータ!A88&amp;デイリーデータ!I88</f>
        <v>6299345774</v>
      </c>
      <c r="B88" s="3" t="str">
        <f>デイリーデータ!A88&amp;""</f>
        <v>62993</v>
      </c>
      <c r="C88" s="3" t="str">
        <f>デイリーデータ!B88</f>
        <v>平田 恵哉</v>
      </c>
      <c r="D88" s="4">
        <f>IF(デイリーデータ!I88="","",(デイリーデータ!I88))</f>
        <v>45774</v>
      </c>
      <c r="E88" s="3" t="str">
        <f>IF(デイリーデータ!D88="休日","●",IF(デイリーデータ!D88="指定","○",IF(LEFT(デイリーデータ!F88,1)="日","",IF(LEFT(デイリーデータ!F88,1)="半","／",LEFT(デイリーデータ!F88,1)))))</f>
        <v/>
      </c>
      <c r="F88" s="10" t="str">
        <f>IF(デイリーデータ!E88="なし","",デイリーデータ!E88)&amp;IF(デイリーデータ!G88="なし","",デイリーデータ!G88)&amp;IF(デイリーデータ!H88="なし","",デイリーデータ!H88)</f>
        <v/>
      </c>
      <c r="G88" s="3" t="str">
        <f>IF(H88="","",COUNTA(H$2:H88)-COUNTBLANK(H$2:H88))</f>
        <v/>
      </c>
      <c r="H88" s="3" t="str">
        <f>IF(COUNTIF(B$2:B88,B88)=1,B88,"")</f>
        <v/>
      </c>
      <c r="I88" s="10" t="str">
        <f t="shared" si="1"/>
        <v/>
      </c>
      <c r="J88" s="3" t="str">
        <f>IF(デイリーデータ!D88="なし","",デイリーデータ!D88)</f>
        <v>勤務</v>
      </c>
      <c r="K88" s="3" t="str">
        <f>IF(デイリーデータ!E88="なし","",デイリーデータ!E88)</f>
        <v/>
      </c>
      <c r="L88" s="3" t="str">
        <f>IF(デイリーデータ!F88="なし","",デイリーデータ!F88)</f>
        <v>日勤</v>
      </c>
      <c r="M88" s="3" t="str">
        <f>IF(デイリーデータ!G88="なし","",デイリーデータ!G88)</f>
        <v/>
      </c>
      <c r="N88" s="3" t="str">
        <f>IF(デイリーデータ!H88="なし","",デイリーデータ!H88)</f>
        <v/>
      </c>
    </row>
    <row r="89" spans="1:14" x14ac:dyDescent="0.2">
      <c r="A89" s="9" t="str">
        <f>デイリーデータ!A89&amp;デイリーデータ!I89</f>
        <v>6299345775</v>
      </c>
      <c r="B89" s="3" t="str">
        <f>デイリーデータ!A89&amp;""</f>
        <v>62993</v>
      </c>
      <c r="C89" s="3" t="str">
        <f>デイリーデータ!B89</f>
        <v>平田 恵哉</v>
      </c>
      <c r="D89" s="4">
        <f>IF(デイリーデータ!I89="","",(デイリーデータ!I89))</f>
        <v>45775</v>
      </c>
      <c r="E89" s="3" t="str">
        <f>IF(デイリーデータ!D89="休日","●",IF(デイリーデータ!D89="指定","○",IF(LEFT(デイリーデータ!F89,1)="日","",IF(LEFT(デイリーデータ!F89,1)="半","／",LEFT(デイリーデータ!F89,1)))))</f>
        <v/>
      </c>
      <c r="F89" s="10" t="str">
        <f>IF(デイリーデータ!E89="なし","",デイリーデータ!E89)&amp;IF(デイリーデータ!G89="なし","",デイリーデータ!G89)&amp;IF(デイリーデータ!H89="なし","",デイリーデータ!H89)</f>
        <v/>
      </c>
      <c r="G89" s="3" t="str">
        <f>IF(H89="","",COUNTA(H$2:H89)-COUNTBLANK(H$2:H89))</f>
        <v/>
      </c>
      <c r="H89" s="3" t="str">
        <f>IF(COUNTIF(B$2:B89,B89)=1,B89,"")</f>
        <v/>
      </c>
      <c r="I89" s="10" t="str">
        <f t="shared" si="1"/>
        <v/>
      </c>
      <c r="J89" s="3" t="str">
        <f>IF(デイリーデータ!D89="なし","",デイリーデータ!D89)</f>
        <v>勤務</v>
      </c>
      <c r="K89" s="3" t="str">
        <f>IF(デイリーデータ!E89="なし","",デイリーデータ!E89)</f>
        <v/>
      </c>
      <c r="L89" s="3" t="str">
        <f>IF(デイリーデータ!F89="なし","",デイリーデータ!F89)</f>
        <v>日勤</v>
      </c>
      <c r="M89" s="3" t="str">
        <f>IF(デイリーデータ!G89="なし","",デイリーデータ!G89)</f>
        <v/>
      </c>
      <c r="N89" s="3" t="str">
        <f>IF(デイリーデータ!H89="なし","",デイリーデータ!H89)</f>
        <v/>
      </c>
    </row>
    <row r="90" spans="1:14" x14ac:dyDescent="0.2">
      <c r="A90" s="9" t="str">
        <f>デイリーデータ!A90&amp;デイリーデータ!I90</f>
        <v>6299345776</v>
      </c>
      <c r="B90" s="3" t="str">
        <f>デイリーデータ!A90&amp;""</f>
        <v>62993</v>
      </c>
      <c r="C90" s="3" t="str">
        <f>デイリーデータ!B90</f>
        <v>平田 恵哉</v>
      </c>
      <c r="D90" s="4">
        <f>IF(デイリーデータ!I90="","",(デイリーデータ!I90))</f>
        <v>45776</v>
      </c>
      <c r="E90" s="3" t="str">
        <f>IF(デイリーデータ!D90="休日","●",IF(デイリーデータ!D90="指定","○",IF(LEFT(デイリーデータ!F90,1)="日","",IF(LEFT(デイリーデータ!F90,1)="半","／",LEFT(デイリーデータ!F90,1)))))</f>
        <v>当</v>
      </c>
      <c r="F90" s="10" t="str">
        <f>IF(デイリーデータ!E90="なし","",デイリーデータ!E90)&amp;IF(デイリーデータ!G90="なし","",デイリーデータ!G90)&amp;IF(デイリーデータ!H90="なし","",デイリーデータ!H90)</f>
        <v/>
      </c>
      <c r="G90" s="3" t="str">
        <f>IF(H90="","",COUNTA(H$2:H90)-COUNTBLANK(H$2:H90))</f>
        <v/>
      </c>
      <c r="H90" s="3" t="str">
        <f>IF(COUNTIF(B$2:B90,B90)=1,B90,"")</f>
        <v/>
      </c>
      <c r="I90" s="10" t="str">
        <f t="shared" si="1"/>
        <v/>
      </c>
      <c r="J90" s="3" t="str">
        <f>IF(デイリーデータ!D90="なし","",デイリーデータ!D90)</f>
        <v>勤務</v>
      </c>
      <c r="K90" s="3" t="str">
        <f>IF(デイリーデータ!E90="なし","",デイリーデータ!E90)</f>
        <v/>
      </c>
      <c r="L90" s="3" t="str">
        <f>IF(デイリーデータ!F90="なし","",デイリーデータ!F90)</f>
        <v>当直</v>
      </c>
      <c r="M90" s="3" t="str">
        <f>IF(デイリーデータ!G90="なし","",デイリーデータ!G90)</f>
        <v/>
      </c>
      <c r="N90" s="3" t="str">
        <f>IF(デイリーデータ!H90="なし","",デイリーデータ!H90)</f>
        <v/>
      </c>
    </row>
    <row r="91" spans="1:14" x14ac:dyDescent="0.2">
      <c r="A91" s="9" t="str">
        <f>デイリーデータ!A91&amp;デイリーデータ!I91</f>
        <v>6299345777</v>
      </c>
      <c r="B91" s="3" t="str">
        <f>デイリーデータ!A91&amp;""</f>
        <v>62993</v>
      </c>
      <c r="C91" s="3" t="str">
        <f>デイリーデータ!B91</f>
        <v>平田 恵哉</v>
      </c>
      <c r="D91" s="4">
        <f>IF(デイリーデータ!I91="","",(デイリーデータ!I91))</f>
        <v>45777</v>
      </c>
      <c r="E91" s="3" t="str">
        <f>IF(デイリーデータ!D91="休日","●",IF(デイリーデータ!D91="指定","○",IF(LEFT(デイリーデータ!F91,1)="日","",IF(LEFT(デイリーデータ!F91,1)="半","／",LEFT(デイリーデータ!F91,1)))))</f>
        <v>明</v>
      </c>
      <c r="F91" s="10" t="str">
        <f>IF(デイリーデータ!E91="なし","",デイリーデータ!E91)&amp;IF(デイリーデータ!G91="なし","",デイリーデータ!G91)&amp;IF(デイリーデータ!H91="なし","",デイリーデータ!H91)</f>
        <v/>
      </c>
      <c r="G91" s="3" t="str">
        <f>IF(H91="","",COUNTA(H$2:H91)-COUNTBLANK(H$2:H91))</f>
        <v/>
      </c>
      <c r="H91" s="3" t="str">
        <f>IF(COUNTIF(B$2:B91,B91)=1,B91,"")</f>
        <v/>
      </c>
      <c r="I91" s="10" t="str">
        <f t="shared" si="1"/>
        <v/>
      </c>
      <c r="J91" s="3" t="str">
        <f>IF(デイリーデータ!D91="なし","",デイリーデータ!D91)</f>
        <v>勤務</v>
      </c>
      <c r="K91" s="3" t="str">
        <f>IF(デイリーデータ!E91="なし","",デイリーデータ!E91)</f>
        <v/>
      </c>
      <c r="L91" s="3" t="str">
        <f>IF(デイリーデータ!F91="なし","",デイリーデータ!F91)</f>
        <v>明け</v>
      </c>
      <c r="M91" s="3" t="str">
        <f>IF(デイリーデータ!G91="なし","",デイリーデータ!G91)</f>
        <v/>
      </c>
      <c r="N91" s="3" t="str">
        <f>IF(デイリーデータ!H91="なし","",デイリーデータ!H91)</f>
        <v/>
      </c>
    </row>
    <row r="92" spans="1:14" x14ac:dyDescent="0.2">
      <c r="A92" s="9" t="str">
        <f>デイリーデータ!A92&amp;デイリーデータ!I92</f>
        <v>8801445748</v>
      </c>
      <c r="B92" s="3" t="str">
        <f>デイリーデータ!A92&amp;""</f>
        <v>88014</v>
      </c>
      <c r="C92" s="3" t="str">
        <f>デイリーデータ!B92</f>
        <v>長田 弘二</v>
      </c>
      <c r="D92" s="4">
        <f>IF(デイリーデータ!I92="","",(デイリーデータ!I92))</f>
        <v>45748</v>
      </c>
      <c r="E92" s="3" t="str">
        <f>IF(デイリーデータ!D92="休日","●",IF(デイリーデータ!D92="指定","○",IF(LEFT(デイリーデータ!F92,1)="日","",IF(LEFT(デイリーデータ!F92,1)="半","／",LEFT(デイリーデータ!F92,1)))))</f>
        <v/>
      </c>
      <c r="F92" s="10" t="str">
        <f>IF(デイリーデータ!E92="なし","",デイリーデータ!E92)&amp;IF(デイリーデータ!G92="なし","",デイリーデータ!G92)&amp;IF(デイリーデータ!H92="なし","",デイリーデータ!H92)</f>
        <v/>
      </c>
      <c r="G92" s="3">
        <f>IF(H92="","",COUNTA(H$2:H92)-COUNTBLANK(H$2:H92))</f>
        <v>4</v>
      </c>
      <c r="H92" s="3" t="str">
        <f>IF(COUNTIF(B$2:B92,B92)=1,B92,"")</f>
        <v>88014</v>
      </c>
      <c r="I92" s="10" t="str">
        <f t="shared" si="1"/>
        <v>長田 弘二</v>
      </c>
      <c r="J92" s="3" t="str">
        <f>IF(デイリーデータ!D92="なし","",デイリーデータ!D92)</f>
        <v>勤務</v>
      </c>
      <c r="K92" s="3" t="str">
        <f>IF(デイリーデータ!E92="なし","",デイリーデータ!E92)</f>
        <v/>
      </c>
      <c r="L92" s="3" t="str">
        <f>IF(デイリーデータ!F92="なし","",デイリーデータ!F92)</f>
        <v>日勤</v>
      </c>
      <c r="M92" s="3" t="str">
        <f>IF(デイリーデータ!G92="なし","",デイリーデータ!G92)</f>
        <v/>
      </c>
      <c r="N92" s="3" t="str">
        <f>IF(デイリーデータ!H92="なし","",デイリーデータ!H92)</f>
        <v/>
      </c>
    </row>
    <row r="93" spans="1:14" x14ac:dyDescent="0.2">
      <c r="A93" s="9" t="str">
        <f>デイリーデータ!A93&amp;デイリーデータ!I93</f>
        <v>8801445749</v>
      </c>
      <c r="B93" s="3" t="str">
        <f>デイリーデータ!A93&amp;""</f>
        <v>88014</v>
      </c>
      <c r="C93" s="3" t="str">
        <f>デイリーデータ!B93</f>
        <v>長田 弘二</v>
      </c>
      <c r="D93" s="4">
        <f>IF(デイリーデータ!I93="","",(デイリーデータ!I93))</f>
        <v>45749</v>
      </c>
      <c r="E93" s="3" t="str">
        <f>IF(デイリーデータ!D93="休日","●",IF(デイリーデータ!D93="指定","○",IF(LEFT(デイリーデータ!F93,1)="日","",IF(LEFT(デイリーデータ!F93,1)="半","／",LEFT(デイリーデータ!F93,1)))))</f>
        <v/>
      </c>
      <c r="F93" s="10" t="str">
        <f>IF(デイリーデータ!E93="なし","",デイリーデータ!E93)&amp;IF(デイリーデータ!G93="なし","",デイリーデータ!G93)&amp;IF(デイリーデータ!H93="なし","",デイリーデータ!H93)</f>
        <v/>
      </c>
      <c r="G93" s="3" t="str">
        <f>IF(H93="","",COUNTA(H$2:H93)-COUNTBLANK(H$2:H93))</f>
        <v/>
      </c>
      <c r="H93" s="3" t="str">
        <f>IF(COUNTIF(B$2:B93,B93)=1,B93,"")</f>
        <v/>
      </c>
      <c r="I93" s="10" t="str">
        <f t="shared" si="1"/>
        <v/>
      </c>
      <c r="J93" s="3" t="str">
        <f>IF(デイリーデータ!D93="なし","",デイリーデータ!D93)</f>
        <v>勤務</v>
      </c>
      <c r="K93" s="3" t="str">
        <f>IF(デイリーデータ!E93="なし","",デイリーデータ!E93)</f>
        <v/>
      </c>
      <c r="L93" s="3" t="str">
        <f>IF(デイリーデータ!F93="なし","",デイリーデータ!F93)</f>
        <v>日勤</v>
      </c>
      <c r="M93" s="3" t="str">
        <f>IF(デイリーデータ!G93="なし","",デイリーデータ!G93)</f>
        <v/>
      </c>
      <c r="N93" s="3" t="str">
        <f>IF(デイリーデータ!H93="なし","",デイリーデータ!H93)</f>
        <v/>
      </c>
    </row>
    <row r="94" spans="1:14" x14ac:dyDescent="0.2">
      <c r="A94" s="9" t="str">
        <f>デイリーデータ!A94&amp;デイリーデータ!I94</f>
        <v>8801445750</v>
      </c>
      <c r="B94" s="3" t="str">
        <f>デイリーデータ!A94&amp;""</f>
        <v>88014</v>
      </c>
      <c r="C94" s="3" t="str">
        <f>デイリーデータ!B94</f>
        <v>長田 弘二</v>
      </c>
      <c r="D94" s="4">
        <f>IF(デイリーデータ!I94="","",(デイリーデータ!I94))</f>
        <v>45750</v>
      </c>
      <c r="E94" s="3" t="str">
        <f>IF(デイリーデータ!D94="休日","●",IF(デイリーデータ!D94="指定","○",IF(LEFT(デイリーデータ!F94,1)="日","",IF(LEFT(デイリーデータ!F94,1)="半","／",LEFT(デイリーデータ!F94,1)))))</f>
        <v>当</v>
      </c>
      <c r="F94" s="10" t="str">
        <f>IF(デイリーデータ!E94="なし","",デイリーデータ!E94)&amp;IF(デイリーデータ!G94="なし","",デイリーデータ!G94)&amp;IF(デイリーデータ!H94="なし","",デイリーデータ!H94)</f>
        <v/>
      </c>
      <c r="G94" s="3" t="str">
        <f>IF(H94="","",COUNTA(H$2:H94)-COUNTBLANK(H$2:H94))</f>
        <v/>
      </c>
      <c r="H94" s="3" t="str">
        <f>IF(COUNTIF(B$2:B94,B94)=1,B94,"")</f>
        <v/>
      </c>
      <c r="I94" s="10" t="str">
        <f t="shared" si="1"/>
        <v/>
      </c>
      <c r="J94" s="3" t="str">
        <f>IF(デイリーデータ!D94="なし","",デイリーデータ!D94)</f>
        <v>勤務</v>
      </c>
      <c r="K94" s="3" t="str">
        <f>IF(デイリーデータ!E94="なし","",デイリーデータ!E94)</f>
        <v/>
      </c>
      <c r="L94" s="3" t="str">
        <f>IF(デイリーデータ!F94="なし","",デイリーデータ!F94)</f>
        <v>当直</v>
      </c>
      <c r="M94" s="3" t="str">
        <f>IF(デイリーデータ!G94="なし","",デイリーデータ!G94)</f>
        <v/>
      </c>
      <c r="N94" s="3" t="str">
        <f>IF(デイリーデータ!H94="なし","",デイリーデータ!H94)</f>
        <v/>
      </c>
    </row>
    <row r="95" spans="1:14" x14ac:dyDescent="0.2">
      <c r="A95" s="9" t="str">
        <f>デイリーデータ!A95&amp;デイリーデータ!I95</f>
        <v>8801445751</v>
      </c>
      <c r="B95" s="3" t="str">
        <f>デイリーデータ!A95&amp;""</f>
        <v>88014</v>
      </c>
      <c r="C95" s="3" t="str">
        <f>デイリーデータ!B95</f>
        <v>長田 弘二</v>
      </c>
      <c r="D95" s="4">
        <f>IF(デイリーデータ!I95="","",(デイリーデータ!I95))</f>
        <v>45751</v>
      </c>
      <c r="E95" s="3" t="str">
        <f>IF(デイリーデータ!D95="休日","●",IF(デイリーデータ!D95="指定","○",IF(LEFT(デイリーデータ!F95,1)="日","",IF(LEFT(デイリーデータ!F95,1)="半","／",LEFT(デイリーデータ!F95,1)))))</f>
        <v>明</v>
      </c>
      <c r="F95" s="10" t="str">
        <f>IF(デイリーデータ!E95="なし","",デイリーデータ!E95)&amp;IF(デイリーデータ!G95="なし","",デイリーデータ!G95)&amp;IF(デイリーデータ!H95="なし","",デイリーデータ!H95)</f>
        <v/>
      </c>
      <c r="G95" s="3" t="str">
        <f>IF(H95="","",COUNTA(H$2:H95)-COUNTBLANK(H$2:H95))</f>
        <v/>
      </c>
      <c r="H95" s="3" t="str">
        <f>IF(COUNTIF(B$2:B95,B95)=1,B95,"")</f>
        <v/>
      </c>
      <c r="I95" s="10" t="str">
        <f t="shared" si="1"/>
        <v/>
      </c>
      <c r="J95" s="3" t="str">
        <f>IF(デイリーデータ!D95="なし","",デイリーデータ!D95)</f>
        <v>勤務</v>
      </c>
      <c r="K95" s="3" t="str">
        <f>IF(デイリーデータ!E95="なし","",デイリーデータ!E95)</f>
        <v/>
      </c>
      <c r="L95" s="3" t="str">
        <f>IF(デイリーデータ!F95="なし","",デイリーデータ!F95)</f>
        <v>明け</v>
      </c>
      <c r="M95" s="3" t="str">
        <f>IF(デイリーデータ!G95="なし","",デイリーデータ!G95)</f>
        <v/>
      </c>
      <c r="N95" s="3" t="str">
        <f>IF(デイリーデータ!H95="なし","",デイリーデータ!H95)</f>
        <v/>
      </c>
    </row>
    <row r="96" spans="1:14" x14ac:dyDescent="0.2">
      <c r="A96" s="9" t="str">
        <f>デイリーデータ!A96&amp;デイリーデータ!I96</f>
        <v>8801445752</v>
      </c>
      <c r="B96" s="3" t="str">
        <f>デイリーデータ!A96&amp;""</f>
        <v>88014</v>
      </c>
      <c r="C96" s="3" t="str">
        <f>デイリーデータ!B96</f>
        <v>長田 弘二</v>
      </c>
      <c r="D96" s="4">
        <f>IF(デイリーデータ!I96="","",(デイリーデータ!I96))</f>
        <v>45752</v>
      </c>
      <c r="E96" s="3" t="str">
        <f>IF(デイリーデータ!D96="休日","●",IF(デイリーデータ!D96="指定","○",IF(LEFT(デイリーデータ!F96,1)="日","",IF(LEFT(デイリーデータ!F96,1)="半","／",LEFT(デイリーデータ!F96,1)))))</f>
        <v>○</v>
      </c>
      <c r="F96" s="10" t="str">
        <f>IF(デイリーデータ!E96="なし","",デイリーデータ!E96)&amp;IF(デイリーデータ!G96="なし","",デイリーデータ!G96)&amp;IF(デイリーデータ!H96="なし","",デイリーデータ!H96)</f>
        <v/>
      </c>
      <c r="G96" s="3" t="str">
        <f>IF(H96="","",COUNTA(H$2:H96)-COUNTBLANK(H$2:H96))</f>
        <v/>
      </c>
      <c r="H96" s="3" t="str">
        <f>IF(COUNTIF(B$2:B96,B96)=1,B96,"")</f>
        <v/>
      </c>
      <c r="I96" s="10" t="str">
        <f t="shared" si="1"/>
        <v/>
      </c>
      <c r="J96" s="3" t="str">
        <f>IF(デイリーデータ!D96="なし","",デイリーデータ!D96)</f>
        <v>指定</v>
      </c>
      <c r="K96" s="3" t="str">
        <f>IF(デイリーデータ!E96="なし","",デイリーデータ!E96)</f>
        <v/>
      </c>
      <c r="L96" s="3" t="str">
        <f>IF(デイリーデータ!F96="なし","",デイリーデータ!F96)</f>
        <v>日勤</v>
      </c>
      <c r="M96" s="3" t="str">
        <f>IF(デイリーデータ!G96="なし","",デイリーデータ!G96)</f>
        <v/>
      </c>
      <c r="N96" s="3" t="str">
        <f>IF(デイリーデータ!H96="なし","",デイリーデータ!H96)</f>
        <v/>
      </c>
    </row>
    <row r="97" spans="1:14" x14ac:dyDescent="0.2">
      <c r="A97" s="9" t="str">
        <f>デイリーデータ!A97&amp;デイリーデータ!I97</f>
        <v>8801445753</v>
      </c>
      <c r="B97" s="3" t="str">
        <f>デイリーデータ!A97&amp;""</f>
        <v>88014</v>
      </c>
      <c r="C97" s="3" t="str">
        <f>デイリーデータ!B97</f>
        <v>長田 弘二</v>
      </c>
      <c r="D97" s="4">
        <f>IF(デイリーデータ!I97="","",(デイリーデータ!I97))</f>
        <v>45753</v>
      </c>
      <c r="E97" s="3" t="str">
        <f>IF(デイリーデータ!D97="休日","●",IF(デイリーデータ!D97="指定","○",IF(LEFT(デイリーデータ!F97,1)="日","",IF(LEFT(デイリーデータ!F97,1)="半","／",LEFT(デイリーデータ!F97,1)))))</f>
        <v>●</v>
      </c>
      <c r="F97" s="10" t="str">
        <f>IF(デイリーデータ!E97="なし","",デイリーデータ!E97)&amp;IF(デイリーデータ!G97="なし","",デイリーデータ!G97)&amp;IF(デイリーデータ!H97="なし","",デイリーデータ!H97)</f>
        <v/>
      </c>
      <c r="G97" s="3" t="str">
        <f>IF(H97="","",COUNTA(H$2:H97)-COUNTBLANK(H$2:H97))</f>
        <v/>
      </c>
      <c r="H97" s="3" t="str">
        <f>IF(COUNTIF(B$2:B97,B97)=1,B97,"")</f>
        <v/>
      </c>
      <c r="I97" s="10" t="str">
        <f t="shared" si="1"/>
        <v/>
      </c>
      <c r="J97" s="3" t="str">
        <f>IF(デイリーデータ!D97="なし","",デイリーデータ!D97)</f>
        <v>休日</v>
      </c>
      <c r="K97" s="3" t="str">
        <f>IF(デイリーデータ!E97="なし","",デイリーデータ!E97)</f>
        <v/>
      </c>
      <c r="L97" s="3" t="str">
        <f>IF(デイリーデータ!F97="なし","",デイリーデータ!F97)</f>
        <v>日勤</v>
      </c>
      <c r="M97" s="3" t="str">
        <f>IF(デイリーデータ!G97="なし","",デイリーデータ!G97)</f>
        <v/>
      </c>
      <c r="N97" s="3" t="str">
        <f>IF(デイリーデータ!H97="なし","",デイリーデータ!H97)</f>
        <v/>
      </c>
    </row>
    <row r="98" spans="1:14" x14ac:dyDescent="0.2">
      <c r="A98" s="9" t="str">
        <f>デイリーデータ!A98&amp;デイリーデータ!I98</f>
        <v>8801445754</v>
      </c>
      <c r="B98" s="3" t="str">
        <f>デイリーデータ!A98&amp;""</f>
        <v>88014</v>
      </c>
      <c r="C98" s="3" t="str">
        <f>デイリーデータ!B98</f>
        <v>長田 弘二</v>
      </c>
      <c r="D98" s="4">
        <f>IF(デイリーデータ!I98="","",(デイリーデータ!I98))</f>
        <v>45754</v>
      </c>
      <c r="E98" s="3" t="str">
        <f>IF(デイリーデータ!D98="休日","●",IF(デイリーデータ!D98="指定","○",IF(LEFT(デイリーデータ!F98,1)="日","",IF(LEFT(デイリーデータ!F98,1)="半","／",LEFT(デイリーデータ!F98,1)))))</f>
        <v/>
      </c>
      <c r="F98" s="10" t="str">
        <f>IF(デイリーデータ!E98="なし","",デイリーデータ!E98)&amp;IF(デイリーデータ!G98="なし","",デイリーデータ!G98)&amp;IF(デイリーデータ!H98="なし","",デイリーデータ!H98)</f>
        <v/>
      </c>
      <c r="G98" s="3" t="str">
        <f>IF(H98="","",COUNTA(H$2:H98)-COUNTBLANK(H$2:H98))</f>
        <v/>
      </c>
      <c r="H98" s="3" t="str">
        <f>IF(COUNTIF(B$2:B98,B98)=1,B98,"")</f>
        <v/>
      </c>
      <c r="I98" s="10" t="str">
        <f t="shared" si="1"/>
        <v/>
      </c>
      <c r="J98" s="3" t="str">
        <f>IF(デイリーデータ!D98="なし","",デイリーデータ!D98)</f>
        <v>勤務</v>
      </c>
      <c r="K98" s="3" t="str">
        <f>IF(デイリーデータ!E98="なし","",デイリーデータ!E98)</f>
        <v/>
      </c>
      <c r="L98" s="3" t="str">
        <f>IF(デイリーデータ!F98="なし","",デイリーデータ!F98)</f>
        <v>日勤</v>
      </c>
      <c r="M98" s="3" t="str">
        <f>IF(デイリーデータ!G98="なし","",デイリーデータ!G98)</f>
        <v/>
      </c>
      <c r="N98" s="3" t="str">
        <f>IF(デイリーデータ!H98="なし","",デイリーデータ!H98)</f>
        <v/>
      </c>
    </row>
    <row r="99" spans="1:14" x14ac:dyDescent="0.2">
      <c r="A99" s="9" t="str">
        <f>デイリーデータ!A99&amp;デイリーデータ!I99</f>
        <v>8801445755</v>
      </c>
      <c r="B99" s="3" t="str">
        <f>デイリーデータ!A99&amp;""</f>
        <v>88014</v>
      </c>
      <c r="C99" s="3" t="str">
        <f>デイリーデータ!B99</f>
        <v>長田 弘二</v>
      </c>
      <c r="D99" s="4">
        <f>IF(デイリーデータ!I99="","",(デイリーデータ!I99))</f>
        <v>45755</v>
      </c>
      <c r="E99" s="3" t="str">
        <f>IF(デイリーデータ!D99="休日","●",IF(デイリーデータ!D99="指定","○",IF(LEFT(デイリーデータ!F99,1)="日","",IF(LEFT(デイリーデータ!F99,1)="半","／",LEFT(デイリーデータ!F99,1)))))</f>
        <v/>
      </c>
      <c r="F99" s="10" t="str">
        <f>IF(デイリーデータ!E99="なし","",デイリーデータ!E99)&amp;IF(デイリーデータ!G99="なし","",デイリーデータ!G99)&amp;IF(デイリーデータ!H99="なし","",デイリーデータ!H99)</f>
        <v/>
      </c>
      <c r="G99" s="3" t="str">
        <f>IF(H99="","",COUNTA(H$2:H99)-COUNTBLANK(H$2:H99))</f>
        <v/>
      </c>
      <c r="H99" s="3" t="str">
        <f>IF(COUNTIF(B$2:B99,B99)=1,B99,"")</f>
        <v/>
      </c>
      <c r="I99" s="10" t="str">
        <f t="shared" si="1"/>
        <v/>
      </c>
      <c r="J99" s="3" t="str">
        <f>IF(デイリーデータ!D99="なし","",デイリーデータ!D99)</f>
        <v>勤務</v>
      </c>
      <c r="K99" s="3" t="str">
        <f>IF(デイリーデータ!E99="なし","",デイリーデータ!E99)</f>
        <v/>
      </c>
      <c r="L99" s="3" t="str">
        <f>IF(デイリーデータ!F99="なし","",デイリーデータ!F99)</f>
        <v>日勤</v>
      </c>
      <c r="M99" s="3" t="str">
        <f>IF(デイリーデータ!G99="なし","",デイリーデータ!G99)</f>
        <v/>
      </c>
      <c r="N99" s="3" t="str">
        <f>IF(デイリーデータ!H99="なし","",デイリーデータ!H99)</f>
        <v/>
      </c>
    </row>
    <row r="100" spans="1:14" x14ac:dyDescent="0.2">
      <c r="A100" s="9" t="str">
        <f>デイリーデータ!A100&amp;デイリーデータ!I100</f>
        <v>8801445756</v>
      </c>
      <c r="B100" s="3" t="str">
        <f>デイリーデータ!A100&amp;""</f>
        <v>88014</v>
      </c>
      <c r="C100" s="3" t="str">
        <f>デイリーデータ!B100</f>
        <v>長田 弘二</v>
      </c>
      <c r="D100" s="4">
        <f>IF(デイリーデータ!I100="","",(デイリーデータ!I100))</f>
        <v>45756</v>
      </c>
      <c r="E100" s="3" t="str">
        <f>IF(デイリーデータ!D100="休日","●",IF(デイリーデータ!D100="指定","○",IF(LEFT(デイリーデータ!F100,1)="日","",IF(LEFT(デイリーデータ!F100,1)="半","／",LEFT(デイリーデータ!F100,1)))))</f>
        <v/>
      </c>
      <c r="F100" s="10" t="str">
        <f>IF(デイリーデータ!E100="なし","",デイリーデータ!E100)&amp;IF(デイリーデータ!G100="なし","",デイリーデータ!G100)&amp;IF(デイリーデータ!H100="なし","",デイリーデータ!H100)</f>
        <v/>
      </c>
      <c r="G100" s="3" t="str">
        <f>IF(H100="","",COUNTA(H$2:H100)-COUNTBLANK(H$2:H100))</f>
        <v/>
      </c>
      <c r="H100" s="3" t="str">
        <f>IF(COUNTIF(B$2:B100,B100)=1,B100,"")</f>
        <v/>
      </c>
      <c r="I100" s="10" t="str">
        <f t="shared" si="1"/>
        <v/>
      </c>
      <c r="J100" s="3" t="str">
        <f>IF(デイリーデータ!D100="なし","",デイリーデータ!D100)</f>
        <v>勤務</v>
      </c>
      <c r="K100" s="3" t="str">
        <f>IF(デイリーデータ!E100="なし","",デイリーデータ!E100)</f>
        <v/>
      </c>
      <c r="L100" s="3" t="str">
        <f>IF(デイリーデータ!F100="なし","",デイリーデータ!F100)</f>
        <v>日勤</v>
      </c>
      <c r="M100" s="3" t="str">
        <f>IF(デイリーデータ!G100="なし","",デイリーデータ!G100)</f>
        <v/>
      </c>
      <c r="N100" s="3" t="str">
        <f>IF(デイリーデータ!H100="なし","",デイリーデータ!H100)</f>
        <v/>
      </c>
    </row>
    <row r="101" spans="1:14" x14ac:dyDescent="0.2">
      <c r="A101" s="9" t="str">
        <f>デイリーデータ!A101&amp;デイリーデータ!I101</f>
        <v>8801445757</v>
      </c>
      <c r="B101" s="3" t="str">
        <f>デイリーデータ!A101&amp;""</f>
        <v>88014</v>
      </c>
      <c r="C101" s="3" t="str">
        <f>デイリーデータ!B101</f>
        <v>長田 弘二</v>
      </c>
      <c r="D101" s="4">
        <f>IF(デイリーデータ!I101="","",(デイリーデータ!I101))</f>
        <v>45757</v>
      </c>
      <c r="E101" s="3" t="str">
        <f>IF(デイリーデータ!D101="休日","●",IF(デイリーデータ!D101="指定","○",IF(LEFT(デイリーデータ!F101,1)="日","",IF(LEFT(デイリーデータ!F101,1)="半","／",LEFT(デイリーデータ!F101,1)))))</f>
        <v/>
      </c>
      <c r="F101" s="10" t="str">
        <f>IF(デイリーデータ!E101="なし","",デイリーデータ!E101)&amp;IF(デイリーデータ!G101="なし","",デイリーデータ!G101)&amp;IF(デイリーデータ!H101="なし","",デイリーデータ!H101)</f>
        <v/>
      </c>
      <c r="G101" s="3" t="str">
        <f>IF(H101="","",COUNTA(H$2:H101)-COUNTBLANK(H$2:H101))</f>
        <v/>
      </c>
      <c r="H101" s="3" t="str">
        <f>IF(COUNTIF(B$2:B101,B101)=1,B101,"")</f>
        <v/>
      </c>
      <c r="I101" s="10" t="str">
        <f t="shared" si="1"/>
        <v/>
      </c>
      <c r="J101" s="3" t="str">
        <f>IF(デイリーデータ!D101="なし","",デイリーデータ!D101)</f>
        <v>勤務</v>
      </c>
      <c r="K101" s="3" t="str">
        <f>IF(デイリーデータ!E101="なし","",デイリーデータ!E101)</f>
        <v/>
      </c>
      <c r="L101" s="3" t="str">
        <f>IF(デイリーデータ!F101="なし","",デイリーデータ!F101)</f>
        <v>日勤</v>
      </c>
      <c r="M101" s="3" t="str">
        <f>IF(デイリーデータ!G101="なし","",デイリーデータ!G101)</f>
        <v/>
      </c>
      <c r="N101" s="3" t="str">
        <f>IF(デイリーデータ!H101="なし","",デイリーデータ!H101)</f>
        <v/>
      </c>
    </row>
    <row r="102" spans="1:14" x14ac:dyDescent="0.2">
      <c r="A102" s="9" t="str">
        <f>デイリーデータ!A102&amp;デイリーデータ!I102</f>
        <v>8801445758</v>
      </c>
      <c r="B102" s="3" t="str">
        <f>デイリーデータ!A102&amp;""</f>
        <v>88014</v>
      </c>
      <c r="C102" s="3" t="str">
        <f>デイリーデータ!B102</f>
        <v>長田 弘二</v>
      </c>
      <c r="D102" s="4">
        <f>IF(デイリーデータ!I102="","",(デイリーデータ!I102))</f>
        <v>45758</v>
      </c>
      <c r="E102" s="3" t="str">
        <f>IF(デイリーデータ!D102="休日","●",IF(デイリーデータ!D102="指定","○",IF(LEFT(デイリーデータ!F102,1)="日","",IF(LEFT(デイリーデータ!F102,1)="半","／",LEFT(デイリーデータ!F102,1)))))</f>
        <v/>
      </c>
      <c r="F102" s="10" t="str">
        <f>IF(デイリーデータ!E102="なし","",デイリーデータ!E102)&amp;IF(デイリーデータ!G102="なし","",デイリーデータ!G102)&amp;IF(デイリーデータ!H102="なし","",デイリーデータ!H102)</f>
        <v/>
      </c>
      <c r="G102" s="3" t="str">
        <f>IF(H102="","",COUNTA(H$2:H102)-COUNTBLANK(H$2:H102))</f>
        <v/>
      </c>
      <c r="H102" s="3" t="str">
        <f>IF(COUNTIF(B$2:B102,B102)=1,B102,"")</f>
        <v/>
      </c>
      <c r="I102" s="10" t="str">
        <f t="shared" si="1"/>
        <v/>
      </c>
      <c r="J102" s="3" t="str">
        <f>IF(デイリーデータ!D102="なし","",デイリーデータ!D102)</f>
        <v>勤務</v>
      </c>
      <c r="K102" s="3" t="str">
        <f>IF(デイリーデータ!E102="なし","",デイリーデータ!E102)</f>
        <v/>
      </c>
      <c r="L102" s="3" t="str">
        <f>IF(デイリーデータ!F102="なし","",デイリーデータ!F102)</f>
        <v>日勤</v>
      </c>
      <c r="M102" s="3" t="str">
        <f>IF(デイリーデータ!G102="なし","",デイリーデータ!G102)</f>
        <v/>
      </c>
      <c r="N102" s="3" t="str">
        <f>IF(デイリーデータ!H102="なし","",デイリーデータ!H102)</f>
        <v/>
      </c>
    </row>
    <row r="103" spans="1:14" x14ac:dyDescent="0.2">
      <c r="A103" s="9" t="str">
        <f>デイリーデータ!A103&amp;デイリーデータ!I103</f>
        <v>8801445759</v>
      </c>
      <c r="B103" s="3" t="str">
        <f>デイリーデータ!A103&amp;""</f>
        <v>88014</v>
      </c>
      <c r="C103" s="3" t="str">
        <f>デイリーデータ!B103</f>
        <v>長田 弘二</v>
      </c>
      <c r="D103" s="4">
        <f>IF(デイリーデータ!I103="","",(デイリーデータ!I103))</f>
        <v>45759</v>
      </c>
      <c r="E103" s="3" t="str">
        <f>IF(デイリーデータ!D103="休日","●",IF(デイリーデータ!D103="指定","○",IF(LEFT(デイリーデータ!F103,1)="日","",IF(LEFT(デイリーデータ!F103,1)="半","／",LEFT(デイリーデータ!F103,1)))))</f>
        <v>／</v>
      </c>
      <c r="F103" s="10" t="str">
        <f>IF(デイリーデータ!E103="なし","",デイリーデータ!E103)&amp;IF(デイリーデータ!G103="なし","",デイリーデータ!G103)&amp;IF(デイリーデータ!H103="なし","",デイリーデータ!H103)</f>
        <v/>
      </c>
      <c r="G103" s="3" t="str">
        <f>IF(H103="","",COUNTA(H$2:H103)-COUNTBLANK(H$2:H103))</f>
        <v/>
      </c>
      <c r="H103" s="3" t="str">
        <f>IF(COUNTIF(B$2:B103,B103)=1,B103,"")</f>
        <v/>
      </c>
      <c r="I103" s="10" t="str">
        <f t="shared" si="1"/>
        <v/>
      </c>
      <c r="J103" s="3" t="str">
        <f>IF(デイリーデータ!D103="なし","",デイリーデータ!D103)</f>
        <v>勤務</v>
      </c>
      <c r="K103" s="3" t="str">
        <f>IF(デイリーデータ!E103="なし","",デイリーデータ!E103)</f>
        <v/>
      </c>
      <c r="L103" s="3" t="str">
        <f>IF(デイリーデータ!F103="なし","",デイリーデータ!F103)</f>
        <v>半日</v>
      </c>
      <c r="M103" s="3" t="str">
        <f>IF(デイリーデータ!G103="なし","",デイリーデータ!G103)</f>
        <v/>
      </c>
      <c r="N103" s="3" t="str">
        <f>IF(デイリーデータ!H103="なし","",デイリーデータ!H103)</f>
        <v/>
      </c>
    </row>
    <row r="104" spans="1:14" x14ac:dyDescent="0.2">
      <c r="A104" s="9" t="str">
        <f>デイリーデータ!A104&amp;デイリーデータ!I104</f>
        <v>8801445760</v>
      </c>
      <c r="B104" s="3" t="str">
        <f>デイリーデータ!A104&amp;""</f>
        <v>88014</v>
      </c>
      <c r="C104" s="3" t="str">
        <f>デイリーデータ!B104</f>
        <v>長田 弘二</v>
      </c>
      <c r="D104" s="4">
        <f>IF(デイリーデータ!I104="","",(デイリーデータ!I104))</f>
        <v>45760</v>
      </c>
      <c r="E104" s="3" t="str">
        <f>IF(デイリーデータ!D104="休日","●",IF(デイリーデータ!D104="指定","○",IF(LEFT(デイリーデータ!F104,1)="日","",IF(LEFT(デイリーデータ!F104,1)="半","／",LEFT(デイリーデータ!F104,1)))))</f>
        <v>●</v>
      </c>
      <c r="F104" s="10" t="str">
        <f>IF(デイリーデータ!E104="なし","",デイリーデータ!E104)&amp;IF(デイリーデータ!G104="なし","",デイリーデータ!G104)&amp;IF(デイリーデータ!H104="なし","",デイリーデータ!H104)</f>
        <v/>
      </c>
      <c r="G104" s="3" t="str">
        <f>IF(H104="","",COUNTA(H$2:H104)-COUNTBLANK(H$2:H104))</f>
        <v/>
      </c>
      <c r="H104" s="3" t="str">
        <f>IF(COUNTIF(B$2:B104,B104)=1,B104,"")</f>
        <v/>
      </c>
      <c r="I104" s="10" t="str">
        <f t="shared" si="1"/>
        <v/>
      </c>
      <c r="J104" s="3" t="str">
        <f>IF(デイリーデータ!D104="なし","",デイリーデータ!D104)</f>
        <v>休日</v>
      </c>
      <c r="K104" s="3" t="str">
        <f>IF(デイリーデータ!E104="なし","",デイリーデータ!E104)</f>
        <v/>
      </c>
      <c r="L104" s="3" t="str">
        <f>IF(デイリーデータ!F104="なし","",デイリーデータ!F104)</f>
        <v>日勤</v>
      </c>
      <c r="M104" s="3" t="str">
        <f>IF(デイリーデータ!G104="なし","",デイリーデータ!G104)</f>
        <v/>
      </c>
      <c r="N104" s="3" t="str">
        <f>IF(デイリーデータ!H104="なし","",デイリーデータ!H104)</f>
        <v/>
      </c>
    </row>
    <row r="105" spans="1:14" x14ac:dyDescent="0.2">
      <c r="A105" s="9" t="str">
        <f>デイリーデータ!A105&amp;デイリーデータ!I105</f>
        <v>8801445761</v>
      </c>
      <c r="B105" s="3" t="str">
        <f>デイリーデータ!A105&amp;""</f>
        <v>88014</v>
      </c>
      <c r="C105" s="3" t="str">
        <f>デイリーデータ!B105</f>
        <v>長田 弘二</v>
      </c>
      <c r="D105" s="4">
        <f>IF(デイリーデータ!I105="","",(デイリーデータ!I105))</f>
        <v>45761</v>
      </c>
      <c r="E105" s="3" t="str">
        <f>IF(デイリーデータ!D105="休日","●",IF(デイリーデータ!D105="指定","○",IF(LEFT(デイリーデータ!F105,1)="日","",IF(LEFT(デイリーデータ!F105,1)="半","／",LEFT(デイリーデータ!F105,1)))))</f>
        <v/>
      </c>
      <c r="F105" s="10" t="str">
        <f>IF(デイリーデータ!E105="なし","",デイリーデータ!E105)&amp;IF(デイリーデータ!G105="なし","",デイリーデータ!G105)&amp;IF(デイリーデータ!H105="なし","",デイリーデータ!H105)</f>
        <v/>
      </c>
      <c r="G105" s="3" t="str">
        <f>IF(H105="","",COUNTA(H$2:H105)-COUNTBLANK(H$2:H105))</f>
        <v/>
      </c>
      <c r="H105" s="3" t="str">
        <f>IF(COUNTIF(B$2:B105,B105)=1,B105,"")</f>
        <v/>
      </c>
      <c r="I105" s="10" t="str">
        <f t="shared" si="1"/>
        <v/>
      </c>
      <c r="J105" s="3" t="str">
        <f>IF(デイリーデータ!D105="なし","",デイリーデータ!D105)</f>
        <v>勤務</v>
      </c>
      <c r="K105" s="3" t="str">
        <f>IF(デイリーデータ!E105="なし","",デイリーデータ!E105)</f>
        <v/>
      </c>
      <c r="L105" s="3" t="str">
        <f>IF(デイリーデータ!F105="なし","",デイリーデータ!F105)</f>
        <v>日勤</v>
      </c>
      <c r="M105" s="3" t="str">
        <f>IF(デイリーデータ!G105="なし","",デイリーデータ!G105)</f>
        <v/>
      </c>
      <c r="N105" s="3" t="str">
        <f>IF(デイリーデータ!H105="なし","",デイリーデータ!H105)</f>
        <v/>
      </c>
    </row>
    <row r="106" spans="1:14" x14ac:dyDescent="0.2">
      <c r="A106" s="9" t="str">
        <f>デイリーデータ!A106&amp;デイリーデータ!I106</f>
        <v>8801445762</v>
      </c>
      <c r="B106" s="3" t="str">
        <f>デイリーデータ!A106&amp;""</f>
        <v>88014</v>
      </c>
      <c r="C106" s="3" t="str">
        <f>デイリーデータ!B106</f>
        <v>長田 弘二</v>
      </c>
      <c r="D106" s="4">
        <f>IF(デイリーデータ!I106="","",(デイリーデータ!I106))</f>
        <v>45762</v>
      </c>
      <c r="E106" s="3" t="str">
        <f>IF(デイリーデータ!D106="休日","●",IF(デイリーデータ!D106="指定","○",IF(LEFT(デイリーデータ!F106,1)="日","",IF(LEFT(デイリーデータ!F106,1)="半","／",LEFT(デイリーデータ!F106,1)))))</f>
        <v/>
      </c>
      <c r="F106" s="10" t="str">
        <f>IF(デイリーデータ!E106="なし","",デイリーデータ!E106)&amp;IF(デイリーデータ!G106="なし","",デイリーデータ!G106)&amp;IF(デイリーデータ!H106="なし","",デイリーデータ!H106)</f>
        <v/>
      </c>
      <c r="G106" s="3" t="str">
        <f>IF(H106="","",COUNTA(H$2:H106)-COUNTBLANK(H$2:H106))</f>
        <v/>
      </c>
      <c r="H106" s="3" t="str">
        <f>IF(COUNTIF(B$2:B106,B106)=1,B106,"")</f>
        <v/>
      </c>
      <c r="I106" s="10" t="str">
        <f t="shared" si="1"/>
        <v/>
      </c>
      <c r="J106" s="3" t="str">
        <f>IF(デイリーデータ!D106="なし","",デイリーデータ!D106)</f>
        <v>勤務</v>
      </c>
      <c r="K106" s="3" t="str">
        <f>IF(デイリーデータ!E106="なし","",デイリーデータ!E106)</f>
        <v/>
      </c>
      <c r="L106" s="3" t="str">
        <f>IF(デイリーデータ!F106="なし","",デイリーデータ!F106)</f>
        <v>日勤</v>
      </c>
      <c r="M106" s="3" t="str">
        <f>IF(デイリーデータ!G106="なし","",デイリーデータ!G106)</f>
        <v/>
      </c>
      <c r="N106" s="3" t="str">
        <f>IF(デイリーデータ!H106="なし","",デイリーデータ!H106)</f>
        <v/>
      </c>
    </row>
    <row r="107" spans="1:14" x14ac:dyDescent="0.2">
      <c r="A107" s="9" t="str">
        <f>デイリーデータ!A107&amp;デイリーデータ!I107</f>
        <v>8801445763</v>
      </c>
      <c r="B107" s="3" t="str">
        <f>デイリーデータ!A107&amp;""</f>
        <v>88014</v>
      </c>
      <c r="C107" s="3" t="str">
        <f>デイリーデータ!B107</f>
        <v>長田 弘二</v>
      </c>
      <c r="D107" s="4">
        <f>IF(デイリーデータ!I107="","",(デイリーデータ!I107))</f>
        <v>45763</v>
      </c>
      <c r="E107" s="3" t="str">
        <f>IF(デイリーデータ!D107="休日","●",IF(デイリーデータ!D107="指定","○",IF(LEFT(デイリーデータ!F107,1)="日","",IF(LEFT(デイリーデータ!F107,1)="半","／",LEFT(デイリーデータ!F107,1)))))</f>
        <v/>
      </c>
      <c r="F107" s="10" t="str">
        <f>IF(デイリーデータ!E107="なし","",デイリーデータ!E107)&amp;IF(デイリーデータ!G107="なし","",デイリーデータ!G107)&amp;IF(デイリーデータ!H107="なし","",デイリーデータ!H107)</f>
        <v/>
      </c>
      <c r="G107" s="3" t="str">
        <f>IF(H107="","",COUNTA(H$2:H107)-COUNTBLANK(H$2:H107))</f>
        <v/>
      </c>
      <c r="H107" s="3" t="str">
        <f>IF(COUNTIF(B$2:B107,B107)=1,B107,"")</f>
        <v/>
      </c>
      <c r="I107" s="10" t="str">
        <f t="shared" si="1"/>
        <v/>
      </c>
      <c r="J107" s="3" t="str">
        <f>IF(デイリーデータ!D107="なし","",デイリーデータ!D107)</f>
        <v>勤務</v>
      </c>
      <c r="K107" s="3" t="str">
        <f>IF(デイリーデータ!E107="なし","",デイリーデータ!E107)</f>
        <v/>
      </c>
      <c r="L107" s="3" t="str">
        <f>IF(デイリーデータ!F107="なし","",デイリーデータ!F107)</f>
        <v>日勤</v>
      </c>
      <c r="M107" s="3" t="str">
        <f>IF(デイリーデータ!G107="なし","",デイリーデータ!G107)</f>
        <v/>
      </c>
      <c r="N107" s="3" t="str">
        <f>IF(デイリーデータ!H107="なし","",デイリーデータ!H107)</f>
        <v/>
      </c>
    </row>
    <row r="108" spans="1:14" x14ac:dyDescent="0.2">
      <c r="A108" s="9" t="str">
        <f>デイリーデータ!A108&amp;デイリーデータ!I108</f>
        <v>8801445764</v>
      </c>
      <c r="B108" s="3" t="str">
        <f>デイリーデータ!A108&amp;""</f>
        <v>88014</v>
      </c>
      <c r="C108" s="3" t="str">
        <f>デイリーデータ!B108</f>
        <v>長田 弘二</v>
      </c>
      <c r="D108" s="4">
        <f>IF(デイリーデータ!I108="","",(デイリーデータ!I108))</f>
        <v>45764</v>
      </c>
      <c r="E108" s="3" t="str">
        <f>IF(デイリーデータ!D108="休日","●",IF(デイリーデータ!D108="指定","○",IF(LEFT(デイリーデータ!F108,1)="日","",IF(LEFT(デイリーデータ!F108,1)="半","／",LEFT(デイリーデータ!F108,1)))))</f>
        <v/>
      </c>
      <c r="F108" s="10" t="str">
        <f>IF(デイリーデータ!E108="なし","",デイリーデータ!E108)&amp;IF(デイリーデータ!G108="なし","",デイリーデータ!G108)&amp;IF(デイリーデータ!H108="なし","",デイリーデータ!H108)</f>
        <v/>
      </c>
      <c r="G108" s="3" t="str">
        <f>IF(H108="","",COUNTA(H$2:H108)-COUNTBLANK(H$2:H108))</f>
        <v/>
      </c>
      <c r="H108" s="3" t="str">
        <f>IF(COUNTIF(B$2:B108,B108)=1,B108,"")</f>
        <v/>
      </c>
      <c r="I108" s="10" t="str">
        <f t="shared" si="1"/>
        <v/>
      </c>
      <c r="J108" s="3" t="str">
        <f>IF(デイリーデータ!D108="なし","",デイリーデータ!D108)</f>
        <v>勤務</v>
      </c>
      <c r="K108" s="3" t="str">
        <f>IF(デイリーデータ!E108="なし","",デイリーデータ!E108)</f>
        <v/>
      </c>
      <c r="L108" s="3" t="str">
        <f>IF(デイリーデータ!F108="なし","",デイリーデータ!F108)</f>
        <v>日勤</v>
      </c>
      <c r="M108" s="3" t="str">
        <f>IF(デイリーデータ!G108="なし","",デイリーデータ!G108)</f>
        <v/>
      </c>
      <c r="N108" s="3" t="str">
        <f>IF(デイリーデータ!H108="なし","",デイリーデータ!H108)</f>
        <v/>
      </c>
    </row>
    <row r="109" spans="1:14" x14ac:dyDescent="0.2">
      <c r="A109" s="9" t="str">
        <f>デイリーデータ!A109&amp;デイリーデータ!I109</f>
        <v>8801445765</v>
      </c>
      <c r="B109" s="3" t="str">
        <f>デイリーデータ!A109&amp;""</f>
        <v>88014</v>
      </c>
      <c r="C109" s="3" t="str">
        <f>デイリーデータ!B109</f>
        <v>長田 弘二</v>
      </c>
      <c r="D109" s="4">
        <f>IF(デイリーデータ!I109="","",(デイリーデータ!I109))</f>
        <v>45765</v>
      </c>
      <c r="E109" s="3" t="str">
        <f>IF(デイリーデータ!D109="休日","●",IF(デイリーデータ!D109="指定","○",IF(LEFT(デイリーデータ!F109,1)="日","",IF(LEFT(デイリーデータ!F109,1)="半","／",LEFT(デイリーデータ!F109,1)))))</f>
        <v/>
      </c>
      <c r="F109" s="10" t="str">
        <f>IF(デイリーデータ!E109="なし","",デイリーデータ!E109)&amp;IF(デイリーデータ!G109="なし","",デイリーデータ!G109)&amp;IF(デイリーデータ!H109="なし","",デイリーデータ!H109)</f>
        <v/>
      </c>
      <c r="G109" s="3" t="str">
        <f>IF(H109="","",COUNTA(H$2:H109)-COUNTBLANK(H$2:H109))</f>
        <v/>
      </c>
      <c r="H109" s="3" t="str">
        <f>IF(COUNTIF(B$2:B109,B109)=1,B109,"")</f>
        <v/>
      </c>
      <c r="I109" s="10" t="str">
        <f t="shared" si="1"/>
        <v/>
      </c>
      <c r="J109" s="3" t="str">
        <f>IF(デイリーデータ!D109="なし","",デイリーデータ!D109)</f>
        <v>勤務</v>
      </c>
      <c r="K109" s="3" t="str">
        <f>IF(デイリーデータ!E109="なし","",デイリーデータ!E109)</f>
        <v/>
      </c>
      <c r="L109" s="3" t="str">
        <f>IF(デイリーデータ!F109="なし","",デイリーデータ!F109)</f>
        <v>日勤</v>
      </c>
      <c r="M109" s="3" t="str">
        <f>IF(デイリーデータ!G109="なし","",デイリーデータ!G109)</f>
        <v/>
      </c>
      <c r="N109" s="3" t="str">
        <f>IF(デイリーデータ!H109="なし","",デイリーデータ!H109)</f>
        <v/>
      </c>
    </row>
    <row r="110" spans="1:14" x14ac:dyDescent="0.2">
      <c r="A110" s="9" t="str">
        <f>デイリーデータ!A110&amp;デイリーデータ!I110</f>
        <v>8801445766</v>
      </c>
      <c r="B110" s="3" t="str">
        <f>デイリーデータ!A110&amp;""</f>
        <v>88014</v>
      </c>
      <c r="C110" s="3" t="str">
        <f>デイリーデータ!B110</f>
        <v>長田 弘二</v>
      </c>
      <c r="D110" s="4">
        <f>IF(デイリーデータ!I110="","",(デイリーデータ!I110))</f>
        <v>45766</v>
      </c>
      <c r="E110" s="3" t="str">
        <f>IF(デイリーデータ!D110="休日","●",IF(デイリーデータ!D110="指定","○",IF(LEFT(デイリーデータ!F110,1)="日","",IF(LEFT(デイリーデータ!F110,1)="半","／",LEFT(デイリーデータ!F110,1)))))</f>
        <v>○</v>
      </c>
      <c r="F110" s="10" t="str">
        <f>IF(デイリーデータ!E110="なし","",デイリーデータ!E110)&amp;IF(デイリーデータ!G110="なし","",デイリーデータ!G110)&amp;IF(デイリーデータ!H110="なし","",デイリーデータ!H110)</f>
        <v/>
      </c>
      <c r="G110" s="3" t="str">
        <f>IF(H110="","",COUNTA(H$2:H110)-COUNTBLANK(H$2:H110))</f>
        <v/>
      </c>
      <c r="H110" s="3" t="str">
        <f>IF(COUNTIF(B$2:B110,B110)=1,B110,"")</f>
        <v/>
      </c>
      <c r="I110" s="10" t="str">
        <f t="shared" si="1"/>
        <v/>
      </c>
      <c r="J110" s="3" t="str">
        <f>IF(デイリーデータ!D110="なし","",デイリーデータ!D110)</f>
        <v>指定</v>
      </c>
      <c r="K110" s="3" t="str">
        <f>IF(デイリーデータ!E110="なし","",デイリーデータ!E110)</f>
        <v/>
      </c>
      <c r="L110" s="3" t="str">
        <f>IF(デイリーデータ!F110="なし","",デイリーデータ!F110)</f>
        <v>日勤</v>
      </c>
      <c r="M110" s="3" t="str">
        <f>IF(デイリーデータ!G110="なし","",デイリーデータ!G110)</f>
        <v/>
      </c>
      <c r="N110" s="3" t="str">
        <f>IF(デイリーデータ!H110="なし","",デイリーデータ!H110)</f>
        <v/>
      </c>
    </row>
    <row r="111" spans="1:14" x14ac:dyDescent="0.2">
      <c r="A111" s="9" t="str">
        <f>デイリーデータ!A111&amp;デイリーデータ!I111</f>
        <v>8801445767</v>
      </c>
      <c r="B111" s="3" t="str">
        <f>デイリーデータ!A111&amp;""</f>
        <v>88014</v>
      </c>
      <c r="C111" s="3" t="str">
        <f>デイリーデータ!B111</f>
        <v>長田 弘二</v>
      </c>
      <c r="D111" s="4">
        <f>IF(デイリーデータ!I111="","",(デイリーデータ!I111))</f>
        <v>45767</v>
      </c>
      <c r="E111" s="3" t="str">
        <f>IF(デイリーデータ!D111="休日","●",IF(デイリーデータ!D111="指定","○",IF(LEFT(デイリーデータ!F111,1)="日","",IF(LEFT(デイリーデータ!F111,1)="半","／",LEFT(デイリーデータ!F111,1)))))</f>
        <v>●</v>
      </c>
      <c r="F111" s="10" t="str">
        <f>IF(デイリーデータ!E111="なし","",デイリーデータ!E111)&amp;IF(デイリーデータ!G111="なし","",デイリーデータ!G111)&amp;IF(デイリーデータ!H111="なし","",デイリーデータ!H111)</f>
        <v/>
      </c>
      <c r="G111" s="3" t="str">
        <f>IF(H111="","",COUNTA(H$2:H111)-COUNTBLANK(H$2:H111))</f>
        <v/>
      </c>
      <c r="H111" s="3" t="str">
        <f>IF(COUNTIF(B$2:B111,B111)=1,B111,"")</f>
        <v/>
      </c>
      <c r="I111" s="10" t="str">
        <f t="shared" si="1"/>
        <v/>
      </c>
      <c r="J111" s="3" t="str">
        <f>IF(デイリーデータ!D111="なし","",デイリーデータ!D111)</f>
        <v>休日</v>
      </c>
      <c r="K111" s="3" t="str">
        <f>IF(デイリーデータ!E111="なし","",デイリーデータ!E111)</f>
        <v/>
      </c>
      <c r="L111" s="3" t="str">
        <f>IF(デイリーデータ!F111="なし","",デイリーデータ!F111)</f>
        <v>日勤</v>
      </c>
      <c r="M111" s="3" t="str">
        <f>IF(デイリーデータ!G111="なし","",デイリーデータ!G111)</f>
        <v/>
      </c>
      <c r="N111" s="3" t="str">
        <f>IF(デイリーデータ!H111="なし","",デイリーデータ!H111)</f>
        <v/>
      </c>
    </row>
    <row r="112" spans="1:14" x14ac:dyDescent="0.2">
      <c r="A112" s="9" t="str">
        <f>デイリーデータ!A112&amp;デイリーデータ!I112</f>
        <v>8801445768</v>
      </c>
      <c r="B112" s="3" t="str">
        <f>デイリーデータ!A112&amp;""</f>
        <v>88014</v>
      </c>
      <c r="C112" s="3" t="str">
        <f>デイリーデータ!B112</f>
        <v>長田 弘二</v>
      </c>
      <c r="D112" s="4">
        <f>IF(デイリーデータ!I112="","",(デイリーデータ!I112))</f>
        <v>45768</v>
      </c>
      <c r="E112" s="3" t="str">
        <f>IF(デイリーデータ!D112="休日","●",IF(デイリーデータ!D112="指定","○",IF(LEFT(デイリーデータ!F112,1)="日","",IF(LEFT(デイリーデータ!F112,1)="半","／",LEFT(デイリーデータ!F112,1)))))</f>
        <v>当</v>
      </c>
      <c r="F112" s="10" t="str">
        <f>IF(デイリーデータ!E112="なし","",デイリーデータ!E112)&amp;IF(デイリーデータ!G112="なし","",デイリーデータ!G112)&amp;IF(デイリーデータ!H112="なし","",デイリーデータ!H112)</f>
        <v/>
      </c>
      <c r="G112" s="3" t="str">
        <f>IF(H112="","",COUNTA(H$2:H112)-COUNTBLANK(H$2:H112))</f>
        <v/>
      </c>
      <c r="H112" s="3" t="str">
        <f>IF(COUNTIF(B$2:B112,B112)=1,B112,"")</f>
        <v/>
      </c>
      <c r="I112" s="10" t="str">
        <f t="shared" si="1"/>
        <v/>
      </c>
      <c r="J112" s="3" t="str">
        <f>IF(デイリーデータ!D112="なし","",デイリーデータ!D112)</f>
        <v>勤務</v>
      </c>
      <c r="K112" s="3" t="str">
        <f>IF(デイリーデータ!E112="なし","",デイリーデータ!E112)</f>
        <v/>
      </c>
      <c r="L112" s="3" t="str">
        <f>IF(デイリーデータ!F112="なし","",デイリーデータ!F112)</f>
        <v>当直</v>
      </c>
      <c r="M112" s="3" t="str">
        <f>IF(デイリーデータ!G112="なし","",デイリーデータ!G112)</f>
        <v/>
      </c>
      <c r="N112" s="3" t="str">
        <f>IF(デイリーデータ!H112="なし","",デイリーデータ!H112)</f>
        <v/>
      </c>
    </row>
    <row r="113" spans="1:14" x14ac:dyDescent="0.2">
      <c r="A113" s="9" t="str">
        <f>デイリーデータ!A113&amp;デイリーデータ!I113</f>
        <v>8801445769</v>
      </c>
      <c r="B113" s="3" t="str">
        <f>デイリーデータ!A113&amp;""</f>
        <v>88014</v>
      </c>
      <c r="C113" s="3" t="str">
        <f>デイリーデータ!B113</f>
        <v>長田 弘二</v>
      </c>
      <c r="D113" s="4">
        <f>IF(デイリーデータ!I113="","",(デイリーデータ!I113))</f>
        <v>45769</v>
      </c>
      <c r="E113" s="3" t="str">
        <f>IF(デイリーデータ!D113="休日","●",IF(デイリーデータ!D113="指定","○",IF(LEFT(デイリーデータ!F113,1)="日","",IF(LEFT(デイリーデータ!F113,1)="半","／",LEFT(デイリーデータ!F113,1)))))</f>
        <v>明</v>
      </c>
      <c r="F113" s="10" t="str">
        <f>IF(デイリーデータ!E113="なし","",デイリーデータ!E113)&amp;IF(デイリーデータ!G113="なし","",デイリーデータ!G113)&amp;IF(デイリーデータ!H113="なし","",デイリーデータ!H113)</f>
        <v/>
      </c>
      <c r="G113" s="3" t="str">
        <f>IF(H113="","",COUNTA(H$2:H113)-COUNTBLANK(H$2:H113))</f>
        <v/>
      </c>
      <c r="H113" s="3" t="str">
        <f>IF(COUNTIF(B$2:B113,B113)=1,B113,"")</f>
        <v/>
      </c>
      <c r="I113" s="10" t="str">
        <f t="shared" si="1"/>
        <v/>
      </c>
      <c r="J113" s="3" t="str">
        <f>IF(デイリーデータ!D113="なし","",デイリーデータ!D113)</f>
        <v>勤務</v>
      </c>
      <c r="K113" s="3" t="str">
        <f>IF(デイリーデータ!E113="なし","",デイリーデータ!E113)</f>
        <v/>
      </c>
      <c r="L113" s="3" t="str">
        <f>IF(デイリーデータ!F113="なし","",デイリーデータ!F113)</f>
        <v>明け</v>
      </c>
      <c r="M113" s="3" t="str">
        <f>IF(デイリーデータ!G113="なし","",デイリーデータ!G113)</f>
        <v/>
      </c>
      <c r="N113" s="3" t="str">
        <f>IF(デイリーデータ!H113="なし","",デイリーデータ!H113)</f>
        <v/>
      </c>
    </row>
    <row r="114" spans="1:14" x14ac:dyDescent="0.2">
      <c r="A114" s="9" t="str">
        <f>デイリーデータ!A114&amp;デイリーデータ!I114</f>
        <v>8801445770</v>
      </c>
      <c r="B114" s="3" t="str">
        <f>デイリーデータ!A114&amp;""</f>
        <v>88014</v>
      </c>
      <c r="C114" s="3" t="str">
        <f>デイリーデータ!B114</f>
        <v>長田 弘二</v>
      </c>
      <c r="D114" s="4">
        <f>IF(デイリーデータ!I114="","",(デイリーデータ!I114))</f>
        <v>45770</v>
      </c>
      <c r="E114" s="3" t="str">
        <f>IF(デイリーデータ!D114="休日","●",IF(デイリーデータ!D114="指定","○",IF(LEFT(デイリーデータ!F114,1)="日","",IF(LEFT(デイリーデータ!F114,1)="半","／",LEFT(デイリーデータ!F114,1)))))</f>
        <v/>
      </c>
      <c r="F114" s="10" t="str">
        <f>IF(デイリーデータ!E114="なし","",デイリーデータ!E114)&amp;IF(デイリーデータ!G114="なし","",デイリーデータ!G114)&amp;IF(デイリーデータ!H114="なし","",デイリーデータ!H114)</f>
        <v/>
      </c>
      <c r="G114" s="3" t="str">
        <f>IF(H114="","",COUNTA(H$2:H114)-COUNTBLANK(H$2:H114))</f>
        <v/>
      </c>
      <c r="H114" s="3" t="str">
        <f>IF(COUNTIF(B$2:B114,B114)=1,B114,"")</f>
        <v/>
      </c>
      <c r="I114" s="10" t="str">
        <f t="shared" si="1"/>
        <v/>
      </c>
      <c r="J114" s="3" t="str">
        <f>IF(デイリーデータ!D114="なし","",デイリーデータ!D114)</f>
        <v>勤務</v>
      </c>
      <c r="K114" s="3" t="str">
        <f>IF(デイリーデータ!E114="なし","",デイリーデータ!E114)</f>
        <v/>
      </c>
      <c r="L114" s="3" t="str">
        <f>IF(デイリーデータ!F114="なし","",デイリーデータ!F114)</f>
        <v>日勤</v>
      </c>
      <c r="M114" s="3" t="str">
        <f>IF(デイリーデータ!G114="なし","",デイリーデータ!G114)</f>
        <v/>
      </c>
      <c r="N114" s="3" t="str">
        <f>IF(デイリーデータ!H114="なし","",デイリーデータ!H114)</f>
        <v/>
      </c>
    </row>
    <row r="115" spans="1:14" x14ac:dyDescent="0.2">
      <c r="A115" s="9" t="str">
        <f>デイリーデータ!A115&amp;デイリーデータ!I115</f>
        <v>8801445771</v>
      </c>
      <c r="B115" s="3" t="str">
        <f>デイリーデータ!A115&amp;""</f>
        <v>88014</v>
      </c>
      <c r="C115" s="3" t="str">
        <f>デイリーデータ!B115</f>
        <v>長田 弘二</v>
      </c>
      <c r="D115" s="4">
        <f>IF(デイリーデータ!I115="","",(デイリーデータ!I115))</f>
        <v>45771</v>
      </c>
      <c r="E115" s="3" t="str">
        <f>IF(デイリーデータ!D115="休日","●",IF(デイリーデータ!D115="指定","○",IF(LEFT(デイリーデータ!F115,1)="日","",IF(LEFT(デイリーデータ!F115,1)="半","／",LEFT(デイリーデータ!F115,1)))))</f>
        <v/>
      </c>
      <c r="F115" s="10" t="str">
        <f>IF(デイリーデータ!E115="なし","",デイリーデータ!E115)&amp;IF(デイリーデータ!G115="なし","",デイリーデータ!G115)&amp;IF(デイリーデータ!H115="なし","",デイリーデータ!H115)</f>
        <v/>
      </c>
      <c r="G115" s="3" t="str">
        <f>IF(H115="","",COUNTA(H$2:H115)-COUNTBLANK(H$2:H115))</f>
        <v/>
      </c>
      <c r="H115" s="3" t="str">
        <f>IF(COUNTIF(B$2:B115,B115)=1,B115,"")</f>
        <v/>
      </c>
      <c r="I115" s="10" t="str">
        <f t="shared" si="1"/>
        <v/>
      </c>
      <c r="J115" s="3" t="str">
        <f>IF(デイリーデータ!D115="なし","",デイリーデータ!D115)</f>
        <v>勤務</v>
      </c>
      <c r="K115" s="3" t="str">
        <f>IF(デイリーデータ!E115="なし","",デイリーデータ!E115)</f>
        <v/>
      </c>
      <c r="L115" s="3" t="str">
        <f>IF(デイリーデータ!F115="なし","",デイリーデータ!F115)</f>
        <v>日勤</v>
      </c>
      <c r="M115" s="3" t="str">
        <f>IF(デイリーデータ!G115="なし","",デイリーデータ!G115)</f>
        <v/>
      </c>
      <c r="N115" s="3" t="str">
        <f>IF(デイリーデータ!H115="なし","",デイリーデータ!H115)</f>
        <v/>
      </c>
    </row>
    <row r="116" spans="1:14" x14ac:dyDescent="0.2">
      <c r="A116" s="9" t="str">
        <f>デイリーデータ!A116&amp;デイリーデータ!I116</f>
        <v>8801445772</v>
      </c>
      <c r="B116" s="3" t="str">
        <f>デイリーデータ!A116&amp;""</f>
        <v>88014</v>
      </c>
      <c r="C116" s="3" t="str">
        <f>デイリーデータ!B116</f>
        <v>長田 弘二</v>
      </c>
      <c r="D116" s="4">
        <f>IF(デイリーデータ!I116="","",(デイリーデータ!I116))</f>
        <v>45772</v>
      </c>
      <c r="E116" s="3" t="str">
        <f>IF(デイリーデータ!D116="休日","●",IF(デイリーデータ!D116="指定","○",IF(LEFT(デイリーデータ!F116,1)="日","",IF(LEFT(デイリーデータ!F116,1)="半","／",LEFT(デイリーデータ!F116,1)))))</f>
        <v/>
      </c>
      <c r="F116" s="10" t="str">
        <f>IF(デイリーデータ!E116="なし","",デイリーデータ!E116)&amp;IF(デイリーデータ!G116="なし","",デイリーデータ!G116)&amp;IF(デイリーデータ!H116="なし","",デイリーデータ!H116)</f>
        <v/>
      </c>
      <c r="G116" s="3" t="str">
        <f>IF(H116="","",COUNTA(H$2:H116)-COUNTBLANK(H$2:H116))</f>
        <v/>
      </c>
      <c r="H116" s="3" t="str">
        <f>IF(COUNTIF(B$2:B116,B116)=1,B116,"")</f>
        <v/>
      </c>
      <c r="I116" s="10" t="str">
        <f t="shared" si="1"/>
        <v/>
      </c>
      <c r="J116" s="3" t="str">
        <f>IF(デイリーデータ!D116="なし","",デイリーデータ!D116)</f>
        <v>勤務</v>
      </c>
      <c r="K116" s="3" t="str">
        <f>IF(デイリーデータ!E116="なし","",デイリーデータ!E116)</f>
        <v/>
      </c>
      <c r="L116" s="3" t="str">
        <f>IF(デイリーデータ!F116="なし","",デイリーデータ!F116)</f>
        <v>日勤</v>
      </c>
      <c r="M116" s="3" t="str">
        <f>IF(デイリーデータ!G116="なし","",デイリーデータ!G116)</f>
        <v/>
      </c>
      <c r="N116" s="3" t="str">
        <f>IF(デイリーデータ!H116="なし","",デイリーデータ!H116)</f>
        <v/>
      </c>
    </row>
    <row r="117" spans="1:14" x14ac:dyDescent="0.2">
      <c r="A117" s="9" t="str">
        <f>デイリーデータ!A117&amp;デイリーデータ!I117</f>
        <v>8801445773</v>
      </c>
      <c r="B117" s="3" t="str">
        <f>デイリーデータ!A117&amp;""</f>
        <v>88014</v>
      </c>
      <c r="C117" s="3" t="str">
        <f>デイリーデータ!B117</f>
        <v>長田 弘二</v>
      </c>
      <c r="D117" s="4">
        <f>IF(デイリーデータ!I117="","",(デイリーデータ!I117))</f>
        <v>45773</v>
      </c>
      <c r="E117" s="3" t="str">
        <f>IF(デイリーデータ!D117="休日","●",IF(デイリーデータ!D117="指定","○",IF(LEFT(デイリーデータ!F117,1)="日","",IF(LEFT(デイリーデータ!F117,1)="半","／",LEFT(デイリーデータ!F117,1)))))</f>
        <v>／</v>
      </c>
      <c r="F117" s="10" t="str">
        <f>IF(デイリーデータ!E117="なし","",デイリーデータ!E117)&amp;IF(デイリーデータ!G117="なし","",デイリーデータ!G117)&amp;IF(デイリーデータ!H117="なし","",デイリーデータ!H117)</f>
        <v/>
      </c>
      <c r="G117" s="3" t="str">
        <f>IF(H117="","",COUNTA(H$2:H117)-COUNTBLANK(H$2:H117))</f>
        <v/>
      </c>
      <c r="H117" s="3" t="str">
        <f>IF(COUNTIF(B$2:B117,B117)=1,B117,"")</f>
        <v/>
      </c>
      <c r="I117" s="10" t="str">
        <f t="shared" si="1"/>
        <v/>
      </c>
      <c r="J117" s="3" t="str">
        <f>IF(デイリーデータ!D117="なし","",デイリーデータ!D117)</f>
        <v>勤務</v>
      </c>
      <c r="K117" s="3" t="str">
        <f>IF(デイリーデータ!E117="なし","",デイリーデータ!E117)</f>
        <v/>
      </c>
      <c r="L117" s="3" t="str">
        <f>IF(デイリーデータ!F117="なし","",デイリーデータ!F117)</f>
        <v>半日</v>
      </c>
      <c r="M117" s="3" t="str">
        <f>IF(デイリーデータ!G117="なし","",デイリーデータ!G117)</f>
        <v/>
      </c>
      <c r="N117" s="3" t="str">
        <f>IF(デイリーデータ!H117="なし","",デイリーデータ!H117)</f>
        <v/>
      </c>
    </row>
    <row r="118" spans="1:14" x14ac:dyDescent="0.2">
      <c r="A118" s="9" t="str">
        <f>デイリーデータ!A118&amp;デイリーデータ!I118</f>
        <v>8801445774</v>
      </c>
      <c r="B118" s="3" t="str">
        <f>デイリーデータ!A118&amp;""</f>
        <v>88014</v>
      </c>
      <c r="C118" s="3" t="str">
        <f>デイリーデータ!B118</f>
        <v>長田 弘二</v>
      </c>
      <c r="D118" s="4">
        <f>IF(デイリーデータ!I118="","",(デイリーデータ!I118))</f>
        <v>45774</v>
      </c>
      <c r="E118" s="3" t="str">
        <f>IF(デイリーデータ!D118="休日","●",IF(デイリーデータ!D118="指定","○",IF(LEFT(デイリーデータ!F118,1)="日","",IF(LEFT(デイリーデータ!F118,1)="半","／",LEFT(デイリーデータ!F118,1)))))</f>
        <v>●</v>
      </c>
      <c r="F118" s="10" t="str">
        <f>IF(デイリーデータ!E118="なし","",デイリーデータ!E118)&amp;IF(デイリーデータ!G118="なし","",デイリーデータ!G118)&amp;IF(デイリーデータ!H118="なし","",デイリーデータ!H118)</f>
        <v/>
      </c>
      <c r="G118" s="3" t="str">
        <f>IF(H118="","",COUNTA(H$2:H118)-COUNTBLANK(H$2:H118))</f>
        <v/>
      </c>
      <c r="H118" s="3" t="str">
        <f>IF(COUNTIF(B$2:B118,B118)=1,B118,"")</f>
        <v/>
      </c>
      <c r="I118" s="10" t="str">
        <f t="shared" si="1"/>
        <v/>
      </c>
      <c r="J118" s="3" t="str">
        <f>IF(デイリーデータ!D118="なし","",デイリーデータ!D118)</f>
        <v>休日</v>
      </c>
      <c r="K118" s="3" t="str">
        <f>IF(デイリーデータ!E118="なし","",デイリーデータ!E118)</f>
        <v/>
      </c>
      <c r="L118" s="3" t="str">
        <f>IF(デイリーデータ!F118="なし","",デイリーデータ!F118)</f>
        <v>日勤</v>
      </c>
      <c r="M118" s="3" t="str">
        <f>IF(デイリーデータ!G118="なし","",デイリーデータ!G118)</f>
        <v/>
      </c>
      <c r="N118" s="3" t="str">
        <f>IF(デイリーデータ!H118="なし","",デイリーデータ!H118)</f>
        <v/>
      </c>
    </row>
    <row r="119" spans="1:14" x14ac:dyDescent="0.2">
      <c r="A119" s="9" t="str">
        <f>デイリーデータ!A119&amp;デイリーデータ!I119</f>
        <v>8801445775</v>
      </c>
      <c r="B119" s="3" t="str">
        <f>デイリーデータ!A119&amp;""</f>
        <v>88014</v>
      </c>
      <c r="C119" s="3" t="str">
        <f>デイリーデータ!B119</f>
        <v>長田 弘二</v>
      </c>
      <c r="D119" s="4">
        <f>IF(デイリーデータ!I119="","",(デイリーデータ!I119))</f>
        <v>45775</v>
      </c>
      <c r="E119" s="3" t="str">
        <f>IF(デイリーデータ!D119="休日","●",IF(デイリーデータ!D119="指定","○",IF(LEFT(デイリーデータ!F119,1)="日","",IF(LEFT(デイリーデータ!F119,1)="半","／",LEFT(デイリーデータ!F119,1)))))</f>
        <v/>
      </c>
      <c r="F119" s="10" t="str">
        <f>IF(デイリーデータ!E119="なし","",デイリーデータ!E119)&amp;IF(デイリーデータ!G119="なし","",デイリーデータ!G119)&amp;IF(デイリーデータ!H119="なし","",デイリーデータ!H119)</f>
        <v/>
      </c>
      <c r="G119" s="3" t="str">
        <f>IF(H119="","",COUNTA(H$2:H119)-COUNTBLANK(H$2:H119))</f>
        <v/>
      </c>
      <c r="H119" s="3" t="str">
        <f>IF(COUNTIF(B$2:B119,B119)=1,B119,"")</f>
        <v/>
      </c>
      <c r="I119" s="10" t="str">
        <f t="shared" si="1"/>
        <v/>
      </c>
      <c r="J119" s="3" t="str">
        <f>IF(デイリーデータ!D119="なし","",デイリーデータ!D119)</f>
        <v>勤務</v>
      </c>
      <c r="K119" s="3" t="str">
        <f>IF(デイリーデータ!E119="なし","",デイリーデータ!E119)</f>
        <v/>
      </c>
      <c r="L119" s="3" t="str">
        <f>IF(デイリーデータ!F119="なし","",デイリーデータ!F119)</f>
        <v>日勤</v>
      </c>
      <c r="M119" s="3" t="str">
        <f>IF(デイリーデータ!G119="なし","",デイリーデータ!G119)</f>
        <v/>
      </c>
      <c r="N119" s="3" t="str">
        <f>IF(デイリーデータ!H119="なし","",デイリーデータ!H119)</f>
        <v/>
      </c>
    </row>
    <row r="120" spans="1:14" x14ac:dyDescent="0.2">
      <c r="A120" s="9" t="str">
        <f>デイリーデータ!A120&amp;デイリーデータ!I120</f>
        <v>8801445776</v>
      </c>
      <c r="B120" s="3" t="str">
        <f>デイリーデータ!A120&amp;""</f>
        <v>88014</v>
      </c>
      <c r="C120" s="3" t="str">
        <f>デイリーデータ!B120</f>
        <v>長田 弘二</v>
      </c>
      <c r="D120" s="4">
        <f>IF(デイリーデータ!I120="","",(デイリーデータ!I120))</f>
        <v>45776</v>
      </c>
      <c r="E120" s="3" t="str">
        <f>IF(デイリーデータ!D120="休日","●",IF(デイリーデータ!D120="指定","○",IF(LEFT(デイリーデータ!F120,1)="日","",IF(LEFT(デイリーデータ!F120,1)="半","／",LEFT(デイリーデータ!F120,1)))))</f>
        <v/>
      </c>
      <c r="F120" s="10" t="str">
        <f>IF(デイリーデータ!E120="なし","",デイリーデータ!E120)&amp;IF(デイリーデータ!G120="なし","",デイリーデータ!G120)&amp;IF(デイリーデータ!H120="なし","",デイリーデータ!H120)</f>
        <v/>
      </c>
      <c r="G120" s="3" t="str">
        <f>IF(H120="","",COUNTA(H$2:H120)-COUNTBLANK(H$2:H120))</f>
        <v/>
      </c>
      <c r="H120" s="3" t="str">
        <f>IF(COUNTIF(B$2:B120,B120)=1,B120,"")</f>
        <v/>
      </c>
      <c r="I120" s="10" t="str">
        <f t="shared" si="1"/>
        <v/>
      </c>
      <c r="J120" s="3" t="str">
        <f>IF(デイリーデータ!D120="なし","",デイリーデータ!D120)</f>
        <v>勤務</v>
      </c>
      <c r="K120" s="3" t="str">
        <f>IF(デイリーデータ!E120="なし","",デイリーデータ!E120)</f>
        <v/>
      </c>
      <c r="L120" s="3" t="str">
        <f>IF(デイリーデータ!F120="なし","",デイリーデータ!F120)</f>
        <v>日勤</v>
      </c>
      <c r="M120" s="3" t="str">
        <f>IF(デイリーデータ!G120="なし","",デイリーデータ!G120)</f>
        <v/>
      </c>
      <c r="N120" s="3" t="str">
        <f>IF(デイリーデータ!H120="なし","",デイリーデータ!H120)</f>
        <v/>
      </c>
    </row>
    <row r="121" spans="1:14" x14ac:dyDescent="0.2">
      <c r="A121" s="9" t="str">
        <f>デイリーデータ!A121&amp;デイリーデータ!I121</f>
        <v>8801445777</v>
      </c>
      <c r="B121" s="3" t="str">
        <f>デイリーデータ!A121&amp;""</f>
        <v>88014</v>
      </c>
      <c r="C121" s="3" t="str">
        <f>デイリーデータ!B121</f>
        <v>長田 弘二</v>
      </c>
      <c r="D121" s="4">
        <f>IF(デイリーデータ!I121="","",(デイリーデータ!I121))</f>
        <v>45777</v>
      </c>
      <c r="E121" s="3" t="str">
        <f>IF(デイリーデータ!D121="休日","●",IF(デイリーデータ!D121="指定","○",IF(LEFT(デイリーデータ!F121,1)="日","",IF(LEFT(デイリーデータ!F121,1)="半","／",LEFT(デイリーデータ!F121,1)))))</f>
        <v/>
      </c>
      <c r="F121" s="10" t="str">
        <f>IF(デイリーデータ!E121="なし","",デイリーデータ!E121)&amp;IF(デイリーデータ!G121="なし","",デイリーデータ!G121)&amp;IF(デイリーデータ!H121="なし","",デイリーデータ!H121)</f>
        <v/>
      </c>
      <c r="G121" s="3" t="str">
        <f>IF(H121="","",COUNTA(H$2:H121)-COUNTBLANK(H$2:H121))</f>
        <v/>
      </c>
      <c r="H121" s="3" t="str">
        <f>IF(COUNTIF(B$2:B121,B121)=1,B121,"")</f>
        <v/>
      </c>
      <c r="I121" s="10" t="str">
        <f t="shared" si="1"/>
        <v/>
      </c>
      <c r="J121" s="3" t="str">
        <f>IF(デイリーデータ!D121="なし","",デイリーデータ!D121)</f>
        <v>勤務</v>
      </c>
      <c r="K121" s="3" t="str">
        <f>IF(デイリーデータ!E121="なし","",デイリーデータ!E121)</f>
        <v/>
      </c>
      <c r="L121" s="3" t="str">
        <f>IF(デイリーデータ!F121="なし","",デイリーデータ!F121)</f>
        <v>日勤</v>
      </c>
      <c r="M121" s="3" t="str">
        <f>IF(デイリーデータ!G121="なし","",デイリーデータ!G121)</f>
        <v/>
      </c>
      <c r="N121" s="3" t="str">
        <f>IF(デイリーデータ!H121="なし","",デイリーデータ!H121)</f>
        <v/>
      </c>
    </row>
    <row r="122" spans="1:14" x14ac:dyDescent="0.2">
      <c r="A122" s="9" t="str">
        <f>デイリーデータ!A122&amp;デイリーデータ!I122</f>
        <v>2905645748</v>
      </c>
      <c r="B122" s="3" t="str">
        <f>デイリーデータ!A122&amp;""</f>
        <v>29056</v>
      </c>
      <c r="C122" s="3" t="str">
        <f>デイリーデータ!B122</f>
        <v>中井 士郎</v>
      </c>
      <c r="D122" s="4">
        <f>IF(デイリーデータ!I122="","",(デイリーデータ!I122))</f>
        <v>45748</v>
      </c>
      <c r="E122" s="3" t="str">
        <f>IF(デイリーデータ!D122="休日","●",IF(デイリーデータ!D122="指定","○",IF(LEFT(デイリーデータ!F122,1)="日","",IF(LEFT(デイリーデータ!F122,1)="半","／",LEFT(デイリーデータ!F122,1)))))</f>
        <v/>
      </c>
      <c r="F122" s="10" t="str">
        <f>IF(デイリーデータ!E122="なし","",デイリーデータ!E122)&amp;IF(デイリーデータ!G122="なし","",デイリーデータ!G122)&amp;IF(デイリーデータ!H122="なし","",デイリーデータ!H122)</f>
        <v/>
      </c>
      <c r="G122" s="3">
        <f>IF(H122="","",COUNTA(H$2:H122)-COUNTBLANK(H$2:H122))</f>
        <v>5</v>
      </c>
      <c r="H122" s="3" t="str">
        <f>IF(COUNTIF(B$2:B122,B122)=1,B122,"")</f>
        <v>29056</v>
      </c>
      <c r="I122" s="10" t="str">
        <f t="shared" si="1"/>
        <v>中井 士郎</v>
      </c>
      <c r="J122" s="3" t="str">
        <f>IF(デイリーデータ!D122="なし","",デイリーデータ!D122)</f>
        <v>勤務</v>
      </c>
      <c r="K122" s="3" t="str">
        <f>IF(デイリーデータ!E122="なし","",デイリーデータ!E122)</f>
        <v/>
      </c>
      <c r="L122" s="3" t="str">
        <f>IF(デイリーデータ!F122="なし","",デイリーデータ!F122)</f>
        <v>日勤</v>
      </c>
      <c r="M122" s="3" t="str">
        <f>IF(デイリーデータ!G122="なし","",デイリーデータ!G122)</f>
        <v/>
      </c>
      <c r="N122" s="3" t="str">
        <f>IF(デイリーデータ!H122="なし","",デイリーデータ!H122)</f>
        <v/>
      </c>
    </row>
    <row r="123" spans="1:14" x14ac:dyDescent="0.2">
      <c r="A123" s="9" t="str">
        <f>デイリーデータ!A123&amp;デイリーデータ!I123</f>
        <v>2905645749</v>
      </c>
      <c r="B123" s="3" t="str">
        <f>デイリーデータ!A123&amp;""</f>
        <v>29056</v>
      </c>
      <c r="C123" s="3" t="str">
        <f>デイリーデータ!B123</f>
        <v>中井 士郎</v>
      </c>
      <c r="D123" s="4">
        <f>IF(デイリーデータ!I123="","",(デイリーデータ!I123))</f>
        <v>45749</v>
      </c>
      <c r="E123" s="3" t="str">
        <f>IF(デイリーデータ!D123="休日","●",IF(デイリーデータ!D123="指定","○",IF(LEFT(デイリーデータ!F123,1)="日","",IF(LEFT(デイリーデータ!F123,1)="半","／",LEFT(デイリーデータ!F123,1)))))</f>
        <v/>
      </c>
      <c r="F123" s="10" t="str">
        <f>IF(デイリーデータ!E123="なし","",デイリーデータ!E123)&amp;IF(デイリーデータ!G123="なし","",デイリーデータ!G123)&amp;IF(デイリーデータ!H123="なし","",デイリーデータ!H123)</f>
        <v/>
      </c>
      <c r="G123" s="3" t="str">
        <f>IF(H123="","",COUNTA(H$2:H123)-COUNTBLANK(H$2:H123))</f>
        <v/>
      </c>
      <c r="H123" s="3" t="str">
        <f>IF(COUNTIF(B$2:B123,B123)=1,B123,"")</f>
        <v/>
      </c>
      <c r="I123" s="10" t="str">
        <f t="shared" si="1"/>
        <v/>
      </c>
      <c r="J123" s="3" t="str">
        <f>IF(デイリーデータ!D123="なし","",デイリーデータ!D123)</f>
        <v>勤務</v>
      </c>
      <c r="K123" s="3" t="str">
        <f>IF(デイリーデータ!E123="なし","",デイリーデータ!E123)</f>
        <v/>
      </c>
      <c r="L123" s="3" t="str">
        <f>IF(デイリーデータ!F123="なし","",デイリーデータ!F123)</f>
        <v>日勤</v>
      </c>
      <c r="M123" s="3" t="str">
        <f>IF(デイリーデータ!G123="なし","",デイリーデータ!G123)</f>
        <v/>
      </c>
      <c r="N123" s="3" t="str">
        <f>IF(デイリーデータ!H123="なし","",デイリーデータ!H123)</f>
        <v/>
      </c>
    </row>
    <row r="124" spans="1:14" x14ac:dyDescent="0.2">
      <c r="A124" s="9" t="str">
        <f>デイリーデータ!A124&amp;デイリーデータ!I124</f>
        <v>2905645750</v>
      </c>
      <c r="B124" s="3" t="str">
        <f>デイリーデータ!A124&amp;""</f>
        <v>29056</v>
      </c>
      <c r="C124" s="3" t="str">
        <f>デイリーデータ!B124</f>
        <v>中井 士郎</v>
      </c>
      <c r="D124" s="4">
        <f>IF(デイリーデータ!I124="","",(デイリーデータ!I124))</f>
        <v>45750</v>
      </c>
      <c r="E124" s="3" t="str">
        <f>IF(デイリーデータ!D124="休日","●",IF(デイリーデータ!D124="指定","○",IF(LEFT(デイリーデータ!F124,1)="日","",IF(LEFT(デイリーデータ!F124,1)="半","／",LEFT(デイリーデータ!F124,1)))))</f>
        <v/>
      </c>
      <c r="F124" s="10" t="str">
        <f>IF(デイリーデータ!E124="なし","",デイリーデータ!E124)&amp;IF(デイリーデータ!G124="なし","",デイリーデータ!G124)&amp;IF(デイリーデータ!H124="なし","",デイリーデータ!H124)</f>
        <v/>
      </c>
      <c r="G124" s="3" t="str">
        <f>IF(H124="","",COUNTA(H$2:H124)-COUNTBLANK(H$2:H124))</f>
        <v/>
      </c>
      <c r="H124" s="3" t="str">
        <f>IF(COUNTIF(B$2:B124,B124)=1,B124,"")</f>
        <v/>
      </c>
      <c r="I124" s="10" t="str">
        <f t="shared" si="1"/>
        <v/>
      </c>
      <c r="J124" s="3" t="str">
        <f>IF(デイリーデータ!D124="なし","",デイリーデータ!D124)</f>
        <v>勤務</v>
      </c>
      <c r="K124" s="3" t="str">
        <f>IF(デイリーデータ!E124="なし","",デイリーデータ!E124)</f>
        <v/>
      </c>
      <c r="L124" s="3" t="str">
        <f>IF(デイリーデータ!F124="なし","",デイリーデータ!F124)</f>
        <v>日勤</v>
      </c>
      <c r="M124" s="3" t="str">
        <f>IF(デイリーデータ!G124="なし","",デイリーデータ!G124)</f>
        <v/>
      </c>
      <c r="N124" s="3" t="str">
        <f>IF(デイリーデータ!H124="なし","",デイリーデータ!H124)</f>
        <v/>
      </c>
    </row>
    <row r="125" spans="1:14" x14ac:dyDescent="0.2">
      <c r="A125" s="9" t="str">
        <f>デイリーデータ!A125&amp;デイリーデータ!I125</f>
        <v>2905645751</v>
      </c>
      <c r="B125" s="3" t="str">
        <f>デイリーデータ!A125&amp;""</f>
        <v>29056</v>
      </c>
      <c r="C125" s="3" t="str">
        <f>デイリーデータ!B125</f>
        <v>中井 士郎</v>
      </c>
      <c r="D125" s="4">
        <f>IF(デイリーデータ!I125="","",(デイリーデータ!I125))</f>
        <v>45751</v>
      </c>
      <c r="E125" s="3" t="str">
        <f>IF(デイリーデータ!D125="休日","●",IF(デイリーデータ!D125="指定","○",IF(LEFT(デイリーデータ!F125,1)="日","",IF(LEFT(デイリーデータ!F125,1)="半","／",LEFT(デイリーデータ!F125,1)))))</f>
        <v/>
      </c>
      <c r="F125" s="10" t="str">
        <f>IF(デイリーデータ!E125="なし","",デイリーデータ!E125)&amp;IF(デイリーデータ!G125="なし","",デイリーデータ!G125)&amp;IF(デイリーデータ!H125="なし","",デイリーデータ!H125)</f>
        <v/>
      </c>
      <c r="G125" s="3" t="str">
        <f>IF(H125="","",COUNTA(H$2:H125)-COUNTBLANK(H$2:H125))</f>
        <v/>
      </c>
      <c r="H125" s="3" t="str">
        <f>IF(COUNTIF(B$2:B125,B125)=1,B125,"")</f>
        <v/>
      </c>
      <c r="I125" s="10" t="str">
        <f t="shared" si="1"/>
        <v/>
      </c>
      <c r="J125" s="3" t="str">
        <f>IF(デイリーデータ!D125="なし","",デイリーデータ!D125)</f>
        <v>勤務</v>
      </c>
      <c r="K125" s="3" t="str">
        <f>IF(デイリーデータ!E125="なし","",デイリーデータ!E125)</f>
        <v/>
      </c>
      <c r="L125" s="3" t="str">
        <f>IF(デイリーデータ!F125="なし","",デイリーデータ!F125)</f>
        <v>日勤</v>
      </c>
      <c r="M125" s="3" t="str">
        <f>IF(デイリーデータ!G125="なし","",デイリーデータ!G125)</f>
        <v/>
      </c>
      <c r="N125" s="3" t="str">
        <f>IF(デイリーデータ!H125="なし","",デイリーデータ!H125)</f>
        <v/>
      </c>
    </row>
    <row r="126" spans="1:14" x14ac:dyDescent="0.2">
      <c r="A126" s="9" t="str">
        <f>デイリーデータ!A126&amp;デイリーデータ!I126</f>
        <v>2905645752</v>
      </c>
      <c r="B126" s="3" t="str">
        <f>デイリーデータ!A126&amp;""</f>
        <v>29056</v>
      </c>
      <c r="C126" s="3" t="str">
        <f>デイリーデータ!B126</f>
        <v>中井 士郎</v>
      </c>
      <c r="D126" s="4">
        <f>IF(デイリーデータ!I126="","",(デイリーデータ!I126))</f>
        <v>45752</v>
      </c>
      <c r="E126" s="3" t="str">
        <f>IF(デイリーデータ!D126="休日","●",IF(デイリーデータ!D126="指定","○",IF(LEFT(デイリーデータ!F126,1)="日","",IF(LEFT(デイリーデータ!F126,1)="半","／",LEFT(デイリーデータ!F126,1)))))</f>
        <v>○</v>
      </c>
      <c r="F126" s="10" t="str">
        <f>IF(デイリーデータ!E126="なし","",デイリーデータ!E126)&amp;IF(デイリーデータ!G126="なし","",デイリーデータ!G126)&amp;IF(デイリーデータ!H126="なし","",デイリーデータ!H126)</f>
        <v/>
      </c>
      <c r="G126" s="3" t="str">
        <f>IF(H126="","",COUNTA(H$2:H126)-COUNTBLANK(H$2:H126))</f>
        <v/>
      </c>
      <c r="H126" s="3" t="str">
        <f>IF(COUNTIF(B$2:B126,B126)=1,B126,"")</f>
        <v/>
      </c>
      <c r="I126" s="10" t="str">
        <f t="shared" si="1"/>
        <v/>
      </c>
      <c r="J126" s="3" t="str">
        <f>IF(デイリーデータ!D126="なし","",デイリーデータ!D126)</f>
        <v>指定</v>
      </c>
      <c r="K126" s="3" t="str">
        <f>IF(デイリーデータ!E126="なし","",デイリーデータ!E126)</f>
        <v/>
      </c>
      <c r="L126" s="3" t="str">
        <f>IF(デイリーデータ!F126="なし","",デイリーデータ!F126)</f>
        <v>日勤</v>
      </c>
      <c r="M126" s="3" t="str">
        <f>IF(デイリーデータ!G126="なし","",デイリーデータ!G126)</f>
        <v/>
      </c>
      <c r="N126" s="3" t="str">
        <f>IF(デイリーデータ!H126="なし","",デイリーデータ!H126)</f>
        <v/>
      </c>
    </row>
    <row r="127" spans="1:14" x14ac:dyDescent="0.2">
      <c r="A127" s="9" t="str">
        <f>デイリーデータ!A127&amp;デイリーデータ!I127</f>
        <v>2905645753</v>
      </c>
      <c r="B127" s="3" t="str">
        <f>デイリーデータ!A127&amp;""</f>
        <v>29056</v>
      </c>
      <c r="C127" s="3" t="str">
        <f>デイリーデータ!B127</f>
        <v>中井 士郎</v>
      </c>
      <c r="D127" s="4">
        <f>IF(デイリーデータ!I127="","",(デイリーデータ!I127))</f>
        <v>45753</v>
      </c>
      <c r="E127" s="3" t="str">
        <f>IF(デイリーデータ!D127="休日","●",IF(デイリーデータ!D127="指定","○",IF(LEFT(デイリーデータ!F127,1)="日","",IF(LEFT(デイリーデータ!F127,1)="半","／",LEFT(デイリーデータ!F127,1)))))</f>
        <v>●</v>
      </c>
      <c r="F127" s="10" t="str">
        <f>IF(デイリーデータ!E127="なし","",デイリーデータ!E127)&amp;IF(デイリーデータ!G127="なし","",デイリーデータ!G127)&amp;IF(デイリーデータ!H127="なし","",デイリーデータ!H127)</f>
        <v/>
      </c>
      <c r="G127" s="3" t="str">
        <f>IF(H127="","",COUNTA(H$2:H127)-COUNTBLANK(H$2:H127))</f>
        <v/>
      </c>
      <c r="H127" s="3" t="str">
        <f>IF(COUNTIF(B$2:B127,B127)=1,B127,"")</f>
        <v/>
      </c>
      <c r="I127" s="10" t="str">
        <f t="shared" si="1"/>
        <v/>
      </c>
      <c r="J127" s="3" t="str">
        <f>IF(デイリーデータ!D127="なし","",デイリーデータ!D127)</f>
        <v>休日</v>
      </c>
      <c r="K127" s="3" t="str">
        <f>IF(デイリーデータ!E127="なし","",デイリーデータ!E127)</f>
        <v/>
      </c>
      <c r="L127" s="3" t="str">
        <f>IF(デイリーデータ!F127="なし","",デイリーデータ!F127)</f>
        <v>日勤</v>
      </c>
      <c r="M127" s="3" t="str">
        <f>IF(デイリーデータ!G127="なし","",デイリーデータ!G127)</f>
        <v/>
      </c>
      <c r="N127" s="3" t="str">
        <f>IF(デイリーデータ!H127="なし","",デイリーデータ!H127)</f>
        <v/>
      </c>
    </row>
    <row r="128" spans="1:14" x14ac:dyDescent="0.2">
      <c r="A128" s="9" t="str">
        <f>デイリーデータ!A128&amp;デイリーデータ!I128</f>
        <v>2905645754</v>
      </c>
      <c r="B128" s="3" t="str">
        <f>デイリーデータ!A128&amp;""</f>
        <v>29056</v>
      </c>
      <c r="C128" s="3" t="str">
        <f>デイリーデータ!B128</f>
        <v>中井 士郎</v>
      </c>
      <c r="D128" s="4">
        <f>IF(デイリーデータ!I128="","",(デイリーデータ!I128))</f>
        <v>45754</v>
      </c>
      <c r="E128" s="3" t="str">
        <f>IF(デイリーデータ!D128="休日","●",IF(デイリーデータ!D128="指定","○",IF(LEFT(デイリーデータ!F128,1)="日","",IF(LEFT(デイリーデータ!F128,1)="半","／",LEFT(デイリーデータ!F128,1)))))</f>
        <v/>
      </c>
      <c r="F128" s="10" t="str">
        <f>IF(デイリーデータ!E128="なし","",デイリーデータ!E128)&amp;IF(デイリーデータ!G128="なし","",デイリーデータ!G128)&amp;IF(デイリーデータ!H128="なし","",デイリーデータ!H128)</f>
        <v/>
      </c>
      <c r="G128" s="3" t="str">
        <f>IF(H128="","",COUNTA(H$2:H128)-COUNTBLANK(H$2:H128))</f>
        <v/>
      </c>
      <c r="H128" s="3" t="str">
        <f>IF(COUNTIF(B$2:B128,B128)=1,B128,"")</f>
        <v/>
      </c>
      <c r="I128" s="10" t="str">
        <f t="shared" si="1"/>
        <v/>
      </c>
      <c r="J128" s="3" t="str">
        <f>IF(デイリーデータ!D128="なし","",デイリーデータ!D128)</f>
        <v>勤務</v>
      </c>
      <c r="K128" s="3" t="str">
        <f>IF(デイリーデータ!E128="なし","",デイリーデータ!E128)</f>
        <v/>
      </c>
      <c r="L128" s="3" t="str">
        <f>IF(デイリーデータ!F128="なし","",デイリーデータ!F128)</f>
        <v>日勤</v>
      </c>
      <c r="M128" s="3" t="str">
        <f>IF(デイリーデータ!G128="なし","",デイリーデータ!G128)</f>
        <v/>
      </c>
      <c r="N128" s="3" t="str">
        <f>IF(デイリーデータ!H128="なし","",デイリーデータ!H128)</f>
        <v/>
      </c>
    </row>
    <row r="129" spans="1:14" x14ac:dyDescent="0.2">
      <c r="A129" s="9" t="str">
        <f>デイリーデータ!A129&amp;デイリーデータ!I129</f>
        <v>2905645755</v>
      </c>
      <c r="B129" s="3" t="str">
        <f>デイリーデータ!A129&amp;""</f>
        <v>29056</v>
      </c>
      <c r="C129" s="3" t="str">
        <f>デイリーデータ!B129</f>
        <v>中井 士郎</v>
      </c>
      <c r="D129" s="4">
        <f>IF(デイリーデータ!I129="","",(デイリーデータ!I129))</f>
        <v>45755</v>
      </c>
      <c r="E129" s="3" t="str">
        <f>IF(デイリーデータ!D129="休日","●",IF(デイリーデータ!D129="指定","○",IF(LEFT(デイリーデータ!F129,1)="日","",IF(LEFT(デイリーデータ!F129,1)="半","／",LEFT(デイリーデータ!F129,1)))))</f>
        <v/>
      </c>
      <c r="F129" s="10" t="str">
        <f>IF(デイリーデータ!E129="なし","",デイリーデータ!E129)&amp;IF(デイリーデータ!G129="なし","",デイリーデータ!G129)&amp;IF(デイリーデータ!H129="なし","",デイリーデータ!H129)</f>
        <v/>
      </c>
      <c r="G129" s="3" t="str">
        <f>IF(H129="","",COUNTA(H$2:H129)-COUNTBLANK(H$2:H129))</f>
        <v/>
      </c>
      <c r="H129" s="3" t="str">
        <f>IF(COUNTIF(B$2:B129,B129)=1,B129,"")</f>
        <v/>
      </c>
      <c r="I129" s="10" t="str">
        <f t="shared" si="1"/>
        <v/>
      </c>
      <c r="J129" s="3" t="str">
        <f>IF(デイリーデータ!D129="なし","",デイリーデータ!D129)</f>
        <v>勤務</v>
      </c>
      <c r="K129" s="3" t="str">
        <f>IF(デイリーデータ!E129="なし","",デイリーデータ!E129)</f>
        <v/>
      </c>
      <c r="L129" s="3" t="str">
        <f>IF(デイリーデータ!F129="なし","",デイリーデータ!F129)</f>
        <v>日勤</v>
      </c>
      <c r="M129" s="3" t="str">
        <f>IF(デイリーデータ!G129="なし","",デイリーデータ!G129)</f>
        <v/>
      </c>
      <c r="N129" s="3" t="str">
        <f>IF(デイリーデータ!H129="なし","",デイリーデータ!H129)</f>
        <v/>
      </c>
    </row>
    <row r="130" spans="1:14" x14ac:dyDescent="0.2">
      <c r="A130" s="9" t="str">
        <f>デイリーデータ!A130&amp;デイリーデータ!I130</f>
        <v>2905645756</v>
      </c>
      <c r="B130" s="3" t="str">
        <f>デイリーデータ!A130&amp;""</f>
        <v>29056</v>
      </c>
      <c r="C130" s="3" t="str">
        <f>デイリーデータ!B130</f>
        <v>中井 士郎</v>
      </c>
      <c r="D130" s="4">
        <f>IF(デイリーデータ!I130="","",(デイリーデータ!I130))</f>
        <v>45756</v>
      </c>
      <c r="E130" s="3" t="str">
        <f>IF(デイリーデータ!D130="休日","●",IF(デイリーデータ!D130="指定","○",IF(LEFT(デイリーデータ!F130,1)="日","",IF(LEFT(デイリーデータ!F130,1)="半","／",LEFT(デイリーデータ!F130,1)))))</f>
        <v/>
      </c>
      <c r="F130" s="10" t="str">
        <f>IF(デイリーデータ!E130="なし","",デイリーデータ!E130)&amp;IF(デイリーデータ!G130="なし","",デイリーデータ!G130)&amp;IF(デイリーデータ!H130="なし","",デイリーデータ!H130)</f>
        <v/>
      </c>
      <c r="G130" s="3" t="str">
        <f>IF(H130="","",COUNTA(H$2:H130)-COUNTBLANK(H$2:H130))</f>
        <v/>
      </c>
      <c r="H130" s="3" t="str">
        <f>IF(COUNTIF(B$2:B130,B130)=1,B130,"")</f>
        <v/>
      </c>
      <c r="I130" s="10" t="str">
        <f t="shared" ref="I130:I193" si="2">IF(H130&lt;&gt;"",C130,"")</f>
        <v/>
      </c>
      <c r="J130" s="3" t="str">
        <f>IF(デイリーデータ!D130="なし","",デイリーデータ!D130)</f>
        <v>勤務</v>
      </c>
      <c r="K130" s="3" t="str">
        <f>IF(デイリーデータ!E130="なし","",デイリーデータ!E130)</f>
        <v/>
      </c>
      <c r="L130" s="3" t="str">
        <f>IF(デイリーデータ!F130="なし","",デイリーデータ!F130)</f>
        <v>日勤</v>
      </c>
      <c r="M130" s="3" t="str">
        <f>IF(デイリーデータ!G130="なし","",デイリーデータ!G130)</f>
        <v/>
      </c>
      <c r="N130" s="3" t="str">
        <f>IF(デイリーデータ!H130="なし","",デイリーデータ!H130)</f>
        <v/>
      </c>
    </row>
    <row r="131" spans="1:14" x14ac:dyDescent="0.2">
      <c r="A131" s="9" t="str">
        <f>デイリーデータ!A131&amp;デイリーデータ!I131</f>
        <v>2905645757</v>
      </c>
      <c r="B131" s="3" t="str">
        <f>デイリーデータ!A131&amp;""</f>
        <v>29056</v>
      </c>
      <c r="C131" s="3" t="str">
        <f>デイリーデータ!B131</f>
        <v>中井 士郎</v>
      </c>
      <c r="D131" s="4">
        <f>IF(デイリーデータ!I131="","",(デイリーデータ!I131))</f>
        <v>45757</v>
      </c>
      <c r="E131" s="3" t="str">
        <f>IF(デイリーデータ!D131="休日","●",IF(デイリーデータ!D131="指定","○",IF(LEFT(デイリーデータ!F131,1)="日","",IF(LEFT(デイリーデータ!F131,1)="半","／",LEFT(デイリーデータ!F131,1)))))</f>
        <v/>
      </c>
      <c r="F131" s="10" t="str">
        <f>IF(デイリーデータ!E131="なし","",デイリーデータ!E131)&amp;IF(デイリーデータ!G131="なし","",デイリーデータ!G131)&amp;IF(デイリーデータ!H131="なし","",デイリーデータ!H131)</f>
        <v/>
      </c>
      <c r="G131" s="3" t="str">
        <f>IF(H131="","",COUNTA(H$2:H131)-COUNTBLANK(H$2:H131))</f>
        <v/>
      </c>
      <c r="H131" s="3" t="str">
        <f>IF(COUNTIF(B$2:B131,B131)=1,B131,"")</f>
        <v/>
      </c>
      <c r="I131" s="10" t="str">
        <f t="shared" si="2"/>
        <v/>
      </c>
      <c r="J131" s="3" t="str">
        <f>IF(デイリーデータ!D131="なし","",デイリーデータ!D131)</f>
        <v>勤務</v>
      </c>
      <c r="K131" s="3" t="str">
        <f>IF(デイリーデータ!E131="なし","",デイリーデータ!E131)</f>
        <v/>
      </c>
      <c r="L131" s="3" t="str">
        <f>IF(デイリーデータ!F131="なし","",デイリーデータ!F131)</f>
        <v>日勤</v>
      </c>
      <c r="M131" s="3" t="str">
        <f>IF(デイリーデータ!G131="なし","",デイリーデータ!G131)</f>
        <v/>
      </c>
      <c r="N131" s="3" t="str">
        <f>IF(デイリーデータ!H131="なし","",デイリーデータ!H131)</f>
        <v/>
      </c>
    </row>
    <row r="132" spans="1:14" x14ac:dyDescent="0.2">
      <c r="A132" s="9" t="str">
        <f>デイリーデータ!A132&amp;デイリーデータ!I132</f>
        <v>2905645758</v>
      </c>
      <c r="B132" s="3" t="str">
        <f>デイリーデータ!A132&amp;""</f>
        <v>29056</v>
      </c>
      <c r="C132" s="3" t="str">
        <f>デイリーデータ!B132</f>
        <v>中井 士郎</v>
      </c>
      <c r="D132" s="4">
        <f>IF(デイリーデータ!I132="","",(デイリーデータ!I132))</f>
        <v>45758</v>
      </c>
      <c r="E132" s="3" t="str">
        <f>IF(デイリーデータ!D132="休日","●",IF(デイリーデータ!D132="指定","○",IF(LEFT(デイリーデータ!F132,1)="日","",IF(LEFT(デイリーデータ!F132,1)="半","／",LEFT(デイリーデータ!F132,1)))))</f>
        <v/>
      </c>
      <c r="F132" s="10" t="str">
        <f>IF(デイリーデータ!E132="なし","",デイリーデータ!E132)&amp;IF(デイリーデータ!G132="なし","",デイリーデータ!G132)&amp;IF(デイリーデータ!H132="なし","",デイリーデータ!H132)</f>
        <v/>
      </c>
      <c r="G132" s="3" t="str">
        <f>IF(H132="","",COUNTA(H$2:H132)-COUNTBLANK(H$2:H132))</f>
        <v/>
      </c>
      <c r="H132" s="3" t="str">
        <f>IF(COUNTIF(B$2:B132,B132)=1,B132,"")</f>
        <v/>
      </c>
      <c r="I132" s="10" t="str">
        <f t="shared" si="2"/>
        <v/>
      </c>
      <c r="J132" s="3" t="str">
        <f>IF(デイリーデータ!D132="なし","",デイリーデータ!D132)</f>
        <v>勤務</v>
      </c>
      <c r="K132" s="3" t="str">
        <f>IF(デイリーデータ!E132="なし","",デイリーデータ!E132)</f>
        <v/>
      </c>
      <c r="L132" s="3" t="str">
        <f>IF(デイリーデータ!F132="なし","",デイリーデータ!F132)</f>
        <v>日勤</v>
      </c>
      <c r="M132" s="3" t="str">
        <f>IF(デイリーデータ!G132="なし","",デイリーデータ!G132)</f>
        <v/>
      </c>
      <c r="N132" s="3" t="str">
        <f>IF(デイリーデータ!H132="なし","",デイリーデータ!H132)</f>
        <v/>
      </c>
    </row>
    <row r="133" spans="1:14" x14ac:dyDescent="0.2">
      <c r="A133" s="9" t="str">
        <f>デイリーデータ!A133&amp;デイリーデータ!I133</f>
        <v>2905645759</v>
      </c>
      <c r="B133" s="3" t="str">
        <f>デイリーデータ!A133&amp;""</f>
        <v>29056</v>
      </c>
      <c r="C133" s="3" t="str">
        <f>デイリーデータ!B133</f>
        <v>中井 士郎</v>
      </c>
      <c r="D133" s="4">
        <f>IF(デイリーデータ!I133="","",(デイリーデータ!I133))</f>
        <v>45759</v>
      </c>
      <c r="E133" s="3" t="str">
        <f>IF(デイリーデータ!D133="休日","●",IF(デイリーデータ!D133="指定","○",IF(LEFT(デイリーデータ!F133,1)="日","",IF(LEFT(デイリーデータ!F133,1)="半","／",LEFT(デイリーデータ!F133,1)))))</f>
        <v>○</v>
      </c>
      <c r="F133" s="10" t="str">
        <f>IF(デイリーデータ!E133="なし","",デイリーデータ!E133)&amp;IF(デイリーデータ!G133="なし","",デイリーデータ!G133)&amp;IF(デイリーデータ!H133="なし","",デイリーデータ!H133)</f>
        <v/>
      </c>
      <c r="G133" s="3" t="str">
        <f>IF(H133="","",COUNTA(H$2:H133)-COUNTBLANK(H$2:H133))</f>
        <v/>
      </c>
      <c r="H133" s="3" t="str">
        <f>IF(COUNTIF(B$2:B133,B133)=1,B133,"")</f>
        <v/>
      </c>
      <c r="I133" s="10" t="str">
        <f t="shared" si="2"/>
        <v/>
      </c>
      <c r="J133" s="3" t="str">
        <f>IF(デイリーデータ!D133="なし","",デイリーデータ!D133)</f>
        <v>指定</v>
      </c>
      <c r="K133" s="3" t="str">
        <f>IF(デイリーデータ!E133="なし","",デイリーデータ!E133)</f>
        <v/>
      </c>
      <c r="L133" s="3" t="str">
        <f>IF(デイリーデータ!F133="なし","",デイリーデータ!F133)</f>
        <v>日勤</v>
      </c>
      <c r="M133" s="3" t="str">
        <f>IF(デイリーデータ!G133="なし","",デイリーデータ!G133)</f>
        <v/>
      </c>
      <c r="N133" s="3" t="str">
        <f>IF(デイリーデータ!H133="なし","",デイリーデータ!H133)</f>
        <v/>
      </c>
    </row>
    <row r="134" spans="1:14" x14ac:dyDescent="0.2">
      <c r="A134" s="9" t="str">
        <f>デイリーデータ!A134&amp;デイリーデータ!I134</f>
        <v>2905645760</v>
      </c>
      <c r="B134" s="3" t="str">
        <f>デイリーデータ!A134&amp;""</f>
        <v>29056</v>
      </c>
      <c r="C134" s="3" t="str">
        <f>デイリーデータ!B134</f>
        <v>中井 士郎</v>
      </c>
      <c r="D134" s="4">
        <f>IF(デイリーデータ!I134="","",(デイリーデータ!I134))</f>
        <v>45760</v>
      </c>
      <c r="E134" s="3" t="str">
        <f>IF(デイリーデータ!D134="休日","●",IF(デイリーデータ!D134="指定","○",IF(LEFT(デイリーデータ!F134,1)="日","",IF(LEFT(デイリーデータ!F134,1)="半","／",LEFT(デイリーデータ!F134,1)))))</f>
        <v>●</v>
      </c>
      <c r="F134" s="10" t="str">
        <f>IF(デイリーデータ!E134="なし","",デイリーデータ!E134)&amp;IF(デイリーデータ!G134="なし","",デイリーデータ!G134)&amp;IF(デイリーデータ!H134="なし","",デイリーデータ!H134)</f>
        <v/>
      </c>
      <c r="G134" s="3" t="str">
        <f>IF(H134="","",COUNTA(H$2:H134)-COUNTBLANK(H$2:H134))</f>
        <v/>
      </c>
      <c r="H134" s="3" t="str">
        <f>IF(COUNTIF(B$2:B134,B134)=1,B134,"")</f>
        <v/>
      </c>
      <c r="I134" s="10" t="str">
        <f t="shared" si="2"/>
        <v/>
      </c>
      <c r="J134" s="3" t="str">
        <f>IF(デイリーデータ!D134="なし","",デイリーデータ!D134)</f>
        <v>休日</v>
      </c>
      <c r="K134" s="3" t="str">
        <f>IF(デイリーデータ!E134="なし","",デイリーデータ!E134)</f>
        <v/>
      </c>
      <c r="L134" s="3" t="str">
        <f>IF(デイリーデータ!F134="なし","",デイリーデータ!F134)</f>
        <v>日勤</v>
      </c>
      <c r="M134" s="3" t="str">
        <f>IF(デイリーデータ!G134="なし","",デイリーデータ!G134)</f>
        <v/>
      </c>
      <c r="N134" s="3" t="str">
        <f>IF(デイリーデータ!H134="なし","",デイリーデータ!H134)</f>
        <v/>
      </c>
    </row>
    <row r="135" spans="1:14" x14ac:dyDescent="0.2">
      <c r="A135" s="9" t="str">
        <f>デイリーデータ!A135&amp;デイリーデータ!I135</f>
        <v>2905645761</v>
      </c>
      <c r="B135" s="3" t="str">
        <f>デイリーデータ!A135&amp;""</f>
        <v>29056</v>
      </c>
      <c r="C135" s="3" t="str">
        <f>デイリーデータ!B135</f>
        <v>中井 士郎</v>
      </c>
      <c r="D135" s="4">
        <f>IF(デイリーデータ!I135="","",(デイリーデータ!I135))</f>
        <v>45761</v>
      </c>
      <c r="E135" s="3" t="str">
        <f>IF(デイリーデータ!D135="休日","●",IF(デイリーデータ!D135="指定","○",IF(LEFT(デイリーデータ!F135,1)="日","",IF(LEFT(デイリーデータ!F135,1)="半","／",LEFT(デイリーデータ!F135,1)))))</f>
        <v/>
      </c>
      <c r="F135" s="10" t="str">
        <f>IF(デイリーデータ!E135="なし","",デイリーデータ!E135)&amp;IF(デイリーデータ!G135="なし","",デイリーデータ!G135)&amp;IF(デイリーデータ!H135="なし","",デイリーデータ!H135)</f>
        <v/>
      </c>
      <c r="G135" s="3" t="str">
        <f>IF(H135="","",COUNTA(H$2:H135)-COUNTBLANK(H$2:H135))</f>
        <v/>
      </c>
      <c r="H135" s="3" t="str">
        <f>IF(COUNTIF(B$2:B135,B135)=1,B135,"")</f>
        <v/>
      </c>
      <c r="I135" s="10" t="str">
        <f t="shared" si="2"/>
        <v/>
      </c>
      <c r="J135" s="3" t="str">
        <f>IF(デイリーデータ!D135="なし","",デイリーデータ!D135)</f>
        <v>勤務</v>
      </c>
      <c r="K135" s="3" t="str">
        <f>IF(デイリーデータ!E135="なし","",デイリーデータ!E135)</f>
        <v/>
      </c>
      <c r="L135" s="3" t="str">
        <f>IF(デイリーデータ!F135="なし","",デイリーデータ!F135)</f>
        <v>日勤</v>
      </c>
      <c r="M135" s="3" t="str">
        <f>IF(デイリーデータ!G135="なし","",デイリーデータ!G135)</f>
        <v/>
      </c>
      <c r="N135" s="3" t="str">
        <f>IF(デイリーデータ!H135="なし","",デイリーデータ!H135)</f>
        <v/>
      </c>
    </row>
    <row r="136" spans="1:14" x14ac:dyDescent="0.2">
      <c r="A136" s="9" t="str">
        <f>デイリーデータ!A136&amp;デイリーデータ!I136</f>
        <v>2905645762</v>
      </c>
      <c r="B136" s="3" t="str">
        <f>デイリーデータ!A136&amp;""</f>
        <v>29056</v>
      </c>
      <c r="C136" s="3" t="str">
        <f>デイリーデータ!B136</f>
        <v>中井 士郎</v>
      </c>
      <c r="D136" s="4">
        <f>IF(デイリーデータ!I136="","",(デイリーデータ!I136))</f>
        <v>45762</v>
      </c>
      <c r="E136" s="3" t="str">
        <f>IF(デイリーデータ!D136="休日","●",IF(デイリーデータ!D136="指定","○",IF(LEFT(デイリーデータ!F136,1)="日","",IF(LEFT(デイリーデータ!F136,1)="半","／",LEFT(デイリーデータ!F136,1)))))</f>
        <v/>
      </c>
      <c r="F136" s="10" t="str">
        <f>IF(デイリーデータ!E136="なし","",デイリーデータ!E136)&amp;IF(デイリーデータ!G136="なし","",デイリーデータ!G136)&amp;IF(デイリーデータ!H136="なし","",デイリーデータ!H136)</f>
        <v/>
      </c>
      <c r="G136" s="3" t="str">
        <f>IF(H136="","",COUNTA(H$2:H136)-COUNTBLANK(H$2:H136))</f>
        <v/>
      </c>
      <c r="H136" s="3" t="str">
        <f>IF(COUNTIF(B$2:B136,B136)=1,B136,"")</f>
        <v/>
      </c>
      <c r="I136" s="10" t="str">
        <f t="shared" si="2"/>
        <v/>
      </c>
      <c r="J136" s="3" t="str">
        <f>IF(デイリーデータ!D136="なし","",デイリーデータ!D136)</f>
        <v>勤務</v>
      </c>
      <c r="K136" s="3" t="str">
        <f>IF(デイリーデータ!E136="なし","",デイリーデータ!E136)</f>
        <v/>
      </c>
      <c r="L136" s="3" t="str">
        <f>IF(デイリーデータ!F136="なし","",デイリーデータ!F136)</f>
        <v>日勤</v>
      </c>
      <c r="M136" s="3" t="str">
        <f>IF(デイリーデータ!G136="なし","",デイリーデータ!G136)</f>
        <v/>
      </c>
      <c r="N136" s="3" t="str">
        <f>IF(デイリーデータ!H136="なし","",デイリーデータ!H136)</f>
        <v/>
      </c>
    </row>
    <row r="137" spans="1:14" x14ac:dyDescent="0.2">
      <c r="A137" s="9" t="str">
        <f>デイリーデータ!A137&amp;デイリーデータ!I137</f>
        <v>2905645763</v>
      </c>
      <c r="B137" s="3" t="str">
        <f>デイリーデータ!A137&amp;""</f>
        <v>29056</v>
      </c>
      <c r="C137" s="3" t="str">
        <f>デイリーデータ!B137</f>
        <v>中井 士郎</v>
      </c>
      <c r="D137" s="4">
        <f>IF(デイリーデータ!I137="","",(デイリーデータ!I137))</f>
        <v>45763</v>
      </c>
      <c r="E137" s="3" t="str">
        <f>IF(デイリーデータ!D137="休日","●",IF(デイリーデータ!D137="指定","○",IF(LEFT(デイリーデータ!F137,1)="日","",IF(LEFT(デイリーデータ!F137,1)="半","／",LEFT(デイリーデータ!F137,1)))))</f>
        <v/>
      </c>
      <c r="F137" s="10" t="str">
        <f>IF(デイリーデータ!E137="なし","",デイリーデータ!E137)&amp;IF(デイリーデータ!G137="なし","",デイリーデータ!G137)&amp;IF(デイリーデータ!H137="なし","",デイリーデータ!H137)</f>
        <v/>
      </c>
      <c r="G137" s="3" t="str">
        <f>IF(H137="","",COUNTA(H$2:H137)-COUNTBLANK(H$2:H137))</f>
        <v/>
      </c>
      <c r="H137" s="3" t="str">
        <f>IF(COUNTIF(B$2:B137,B137)=1,B137,"")</f>
        <v/>
      </c>
      <c r="I137" s="10" t="str">
        <f t="shared" si="2"/>
        <v/>
      </c>
      <c r="J137" s="3" t="str">
        <f>IF(デイリーデータ!D137="なし","",デイリーデータ!D137)</f>
        <v>勤務</v>
      </c>
      <c r="K137" s="3" t="str">
        <f>IF(デイリーデータ!E137="なし","",デイリーデータ!E137)</f>
        <v/>
      </c>
      <c r="L137" s="3" t="str">
        <f>IF(デイリーデータ!F137="なし","",デイリーデータ!F137)</f>
        <v>日勤</v>
      </c>
      <c r="M137" s="3" t="str">
        <f>IF(デイリーデータ!G137="なし","",デイリーデータ!G137)</f>
        <v/>
      </c>
      <c r="N137" s="3" t="str">
        <f>IF(デイリーデータ!H137="なし","",デイリーデータ!H137)</f>
        <v/>
      </c>
    </row>
    <row r="138" spans="1:14" x14ac:dyDescent="0.2">
      <c r="A138" s="9" t="str">
        <f>デイリーデータ!A138&amp;デイリーデータ!I138</f>
        <v>2905645764</v>
      </c>
      <c r="B138" s="3" t="str">
        <f>デイリーデータ!A138&amp;""</f>
        <v>29056</v>
      </c>
      <c r="C138" s="3" t="str">
        <f>デイリーデータ!B138</f>
        <v>中井 士郎</v>
      </c>
      <c r="D138" s="4">
        <f>IF(デイリーデータ!I138="","",(デイリーデータ!I138))</f>
        <v>45764</v>
      </c>
      <c r="E138" s="3" t="str">
        <f>IF(デイリーデータ!D138="休日","●",IF(デイリーデータ!D138="指定","○",IF(LEFT(デイリーデータ!F138,1)="日","",IF(LEFT(デイリーデータ!F138,1)="半","／",LEFT(デイリーデータ!F138,1)))))</f>
        <v/>
      </c>
      <c r="F138" s="10" t="str">
        <f>IF(デイリーデータ!E138="なし","",デイリーデータ!E138)&amp;IF(デイリーデータ!G138="なし","",デイリーデータ!G138)&amp;IF(デイリーデータ!H138="なし","",デイリーデータ!H138)</f>
        <v/>
      </c>
      <c r="G138" s="3" t="str">
        <f>IF(H138="","",COUNTA(H$2:H138)-COUNTBLANK(H$2:H138))</f>
        <v/>
      </c>
      <c r="H138" s="3" t="str">
        <f>IF(COUNTIF(B$2:B138,B138)=1,B138,"")</f>
        <v/>
      </c>
      <c r="I138" s="10" t="str">
        <f t="shared" si="2"/>
        <v/>
      </c>
      <c r="J138" s="3" t="str">
        <f>IF(デイリーデータ!D138="なし","",デイリーデータ!D138)</f>
        <v>勤務</v>
      </c>
      <c r="K138" s="3" t="str">
        <f>IF(デイリーデータ!E138="なし","",デイリーデータ!E138)</f>
        <v/>
      </c>
      <c r="L138" s="3" t="str">
        <f>IF(デイリーデータ!F138="なし","",デイリーデータ!F138)</f>
        <v>日勤</v>
      </c>
      <c r="M138" s="3" t="str">
        <f>IF(デイリーデータ!G138="なし","",デイリーデータ!G138)</f>
        <v/>
      </c>
      <c r="N138" s="3" t="str">
        <f>IF(デイリーデータ!H138="なし","",デイリーデータ!H138)</f>
        <v/>
      </c>
    </row>
    <row r="139" spans="1:14" x14ac:dyDescent="0.2">
      <c r="A139" s="9" t="str">
        <f>デイリーデータ!A139&amp;デイリーデータ!I139</f>
        <v>2905645765</v>
      </c>
      <c r="B139" s="3" t="str">
        <f>デイリーデータ!A139&amp;""</f>
        <v>29056</v>
      </c>
      <c r="C139" s="3" t="str">
        <f>デイリーデータ!B139</f>
        <v>中井 士郎</v>
      </c>
      <c r="D139" s="4">
        <f>IF(デイリーデータ!I139="","",(デイリーデータ!I139))</f>
        <v>45765</v>
      </c>
      <c r="E139" s="3" t="str">
        <f>IF(デイリーデータ!D139="休日","●",IF(デイリーデータ!D139="指定","○",IF(LEFT(デイリーデータ!F139,1)="日","",IF(LEFT(デイリーデータ!F139,1)="半","／",LEFT(デイリーデータ!F139,1)))))</f>
        <v/>
      </c>
      <c r="F139" s="10" t="str">
        <f>IF(デイリーデータ!E139="なし","",デイリーデータ!E139)&amp;IF(デイリーデータ!G139="なし","",デイリーデータ!G139)&amp;IF(デイリーデータ!H139="なし","",デイリーデータ!H139)</f>
        <v/>
      </c>
      <c r="G139" s="3" t="str">
        <f>IF(H139="","",COUNTA(H$2:H139)-COUNTBLANK(H$2:H139))</f>
        <v/>
      </c>
      <c r="H139" s="3" t="str">
        <f>IF(COUNTIF(B$2:B139,B139)=1,B139,"")</f>
        <v/>
      </c>
      <c r="I139" s="10" t="str">
        <f t="shared" si="2"/>
        <v/>
      </c>
      <c r="J139" s="3" t="str">
        <f>IF(デイリーデータ!D139="なし","",デイリーデータ!D139)</f>
        <v>勤務</v>
      </c>
      <c r="K139" s="3" t="str">
        <f>IF(デイリーデータ!E139="なし","",デイリーデータ!E139)</f>
        <v/>
      </c>
      <c r="L139" s="3" t="str">
        <f>IF(デイリーデータ!F139="なし","",デイリーデータ!F139)</f>
        <v>日勤</v>
      </c>
      <c r="M139" s="3" t="str">
        <f>IF(デイリーデータ!G139="なし","",デイリーデータ!G139)</f>
        <v/>
      </c>
      <c r="N139" s="3" t="str">
        <f>IF(デイリーデータ!H139="なし","",デイリーデータ!H139)</f>
        <v/>
      </c>
    </row>
    <row r="140" spans="1:14" x14ac:dyDescent="0.2">
      <c r="A140" s="9" t="str">
        <f>デイリーデータ!A140&amp;デイリーデータ!I140</f>
        <v>2905645766</v>
      </c>
      <c r="B140" s="3" t="str">
        <f>デイリーデータ!A140&amp;""</f>
        <v>29056</v>
      </c>
      <c r="C140" s="3" t="str">
        <f>デイリーデータ!B140</f>
        <v>中井 士郎</v>
      </c>
      <c r="D140" s="4">
        <f>IF(デイリーデータ!I140="","",(デイリーデータ!I140))</f>
        <v>45766</v>
      </c>
      <c r="E140" s="3" t="str">
        <f>IF(デイリーデータ!D140="休日","●",IF(デイリーデータ!D140="指定","○",IF(LEFT(デイリーデータ!F140,1)="日","",IF(LEFT(デイリーデータ!F140,1)="半","／",LEFT(デイリーデータ!F140,1)))))</f>
        <v>○</v>
      </c>
      <c r="F140" s="10" t="str">
        <f>IF(デイリーデータ!E140="なし","",デイリーデータ!E140)&amp;IF(デイリーデータ!G140="なし","",デイリーデータ!G140)&amp;IF(デイリーデータ!H140="なし","",デイリーデータ!H140)</f>
        <v/>
      </c>
      <c r="G140" s="3" t="str">
        <f>IF(H140="","",COUNTA(H$2:H140)-COUNTBLANK(H$2:H140))</f>
        <v/>
      </c>
      <c r="H140" s="3" t="str">
        <f>IF(COUNTIF(B$2:B140,B140)=1,B140,"")</f>
        <v/>
      </c>
      <c r="I140" s="10" t="str">
        <f t="shared" si="2"/>
        <v/>
      </c>
      <c r="J140" s="3" t="str">
        <f>IF(デイリーデータ!D140="なし","",デイリーデータ!D140)</f>
        <v>指定</v>
      </c>
      <c r="K140" s="3" t="str">
        <f>IF(デイリーデータ!E140="なし","",デイリーデータ!E140)</f>
        <v/>
      </c>
      <c r="L140" s="3" t="str">
        <f>IF(デイリーデータ!F140="なし","",デイリーデータ!F140)</f>
        <v>日勤</v>
      </c>
      <c r="M140" s="3" t="str">
        <f>IF(デイリーデータ!G140="なし","",デイリーデータ!G140)</f>
        <v/>
      </c>
      <c r="N140" s="3" t="str">
        <f>IF(デイリーデータ!H140="なし","",デイリーデータ!H140)</f>
        <v/>
      </c>
    </row>
    <row r="141" spans="1:14" x14ac:dyDescent="0.2">
      <c r="A141" s="9" t="str">
        <f>デイリーデータ!A141&amp;デイリーデータ!I141</f>
        <v>2905645767</v>
      </c>
      <c r="B141" s="3" t="str">
        <f>デイリーデータ!A141&amp;""</f>
        <v>29056</v>
      </c>
      <c r="C141" s="3" t="str">
        <f>デイリーデータ!B141</f>
        <v>中井 士郎</v>
      </c>
      <c r="D141" s="4">
        <f>IF(デイリーデータ!I141="","",(デイリーデータ!I141))</f>
        <v>45767</v>
      </c>
      <c r="E141" s="3" t="str">
        <f>IF(デイリーデータ!D141="休日","●",IF(デイリーデータ!D141="指定","○",IF(LEFT(デイリーデータ!F141,1)="日","",IF(LEFT(デイリーデータ!F141,1)="半","／",LEFT(デイリーデータ!F141,1)))))</f>
        <v>●</v>
      </c>
      <c r="F141" s="10" t="str">
        <f>IF(デイリーデータ!E141="なし","",デイリーデータ!E141)&amp;IF(デイリーデータ!G141="なし","",デイリーデータ!G141)&amp;IF(デイリーデータ!H141="なし","",デイリーデータ!H141)</f>
        <v/>
      </c>
      <c r="G141" s="3" t="str">
        <f>IF(H141="","",COUNTA(H$2:H141)-COUNTBLANK(H$2:H141))</f>
        <v/>
      </c>
      <c r="H141" s="3" t="str">
        <f>IF(COUNTIF(B$2:B141,B141)=1,B141,"")</f>
        <v/>
      </c>
      <c r="I141" s="10" t="str">
        <f t="shared" si="2"/>
        <v/>
      </c>
      <c r="J141" s="3" t="str">
        <f>IF(デイリーデータ!D141="なし","",デイリーデータ!D141)</f>
        <v>休日</v>
      </c>
      <c r="K141" s="3" t="str">
        <f>IF(デイリーデータ!E141="なし","",デイリーデータ!E141)</f>
        <v/>
      </c>
      <c r="L141" s="3" t="str">
        <f>IF(デイリーデータ!F141="なし","",デイリーデータ!F141)</f>
        <v>日勤</v>
      </c>
      <c r="M141" s="3" t="str">
        <f>IF(デイリーデータ!G141="なし","",デイリーデータ!G141)</f>
        <v/>
      </c>
      <c r="N141" s="3" t="str">
        <f>IF(デイリーデータ!H141="なし","",デイリーデータ!H141)</f>
        <v/>
      </c>
    </row>
    <row r="142" spans="1:14" x14ac:dyDescent="0.2">
      <c r="A142" s="9" t="str">
        <f>デイリーデータ!A142&amp;デイリーデータ!I142</f>
        <v>2905645768</v>
      </c>
      <c r="B142" s="3" t="str">
        <f>デイリーデータ!A142&amp;""</f>
        <v>29056</v>
      </c>
      <c r="C142" s="3" t="str">
        <f>デイリーデータ!B142</f>
        <v>中井 士郎</v>
      </c>
      <c r="D142" s="4">
        <f>IF(デイリーデータ!I142="","",(デイリーデータ!I142))</f>
        <v>45768</v>
      </c>
      <c r="E142" s="3" t="str">
        <f>IF(デイリーデータ!D142="休日","●",IF(デイリーデータ!D142="指定","○",IF(LEFT(デイリーデータ!F142,1)="日","",IF(LEFT(デイリーデータ!F142,1)="半","／",LEFT(デイリーデータ!F142,1)))))</f>
        <v/>
      </c>
      <c r="F142" s="10" t="str">
        <f>IF(デイリーデータ!E142="なし","",デイリーデータ!E142)&amp;IF(デイリーデータ!G142="なし","",デイリーデータ!G142)&amp;IF(デイリーデータ!H142="なし","",デイリーデータ!H142)</f>
        <v/>
      </c>
      <c r="G142" s="3" t="str">
        <f>IF(H142="","",COUNTA(H$2:H142)-COUNTBLANK(H$2:H142))</f>
        <v/>
      </c>
      <c r="H142" s="3" t="str">
        <f>IF(COUNTIF(B$2:B142,B142)=1,B142,"")</f>
        <v/>
      </c>
      <c r="I142" s="10" t="str">
        <f t="shared" si="2"/>
        <v/>
      </c>
      <c r="J142" s="3" t="str">
        <f>IF(デイリーデータ!D142="なし","",デイリーデータ!D142)</f>
        <v>勤務</v>
      </c>
      <c r="K142" s="3" t="str">
        <f>IF(デイリーデータ!E142="なし","",デイリーデータ!E142)</f>
        <v/>
      </c>
      <c r="L142" s="3" t="str">
        <f>IF(デイリーデータ!F142="なし","",デイリーデータ!F142)</f>
        <v>日勤</v>
      </c>
      <c r="M142" s="3" t="str">
        <f>IF(デイリーデータ!G142="なし","",デイリーデータ!G142)</f>
        <v/>
      </c>
      <c r="N142" s="3" t="str">
        <f>IF(デイリーデータ!H142="なし","",デイリーデータ!H142)</f>
        <v/>
      </c>
    </row>
    <row r="143" spans="1:14" x14ac:dyDescent="0.2">
      <c r="A143" s="9" t="str">
        <f>デイリーデータ!A143&amp;デイリーデータ!I143</f>
        <v>2905645769</v>
      </c>
      <c r="B143" s="3" t="str">
        <f>デイリーデータ!A143&amp;""</f>
        <v>29056</v>
      </c>
      <c r="C143" s="3" t="str">
        <f>デイリーデータ!B143</f>
        <v>中井 士郎</v>
      </c>
      <c r="D143" s="4">
        <f>IF(デイリーデータ!I143="","",(デイリーデータ!I143))</f>
        <v>45769</v>
      </c>
      <c r="E143" s="3" t="str">
        <f>IF(デイリーデータ!D143="休日","●",IF(デイリーデータ!D143="指定","○",IF(LEFT(デイリーデータ!F143,1)="日","",IF(LEFT(デイリーデータ!F143,1)="半","／",LEFT(デイリーデータ!F143,1)))))</f>
        <v/>
      </c>
      <c r="F143" s="10" t="str">
        <f>IF(デイリーデータ!E143="なし","",デイリーデータ!E143)&amp;IF(デイリーデータ!G143="なし","",デイリーデータ!G143)&amp;IF(デイリーデータ!H143="なし","",デイリーデータ!H143)</f>
        <v/>
      </c>
      <c r="G143" s="3" t="str">
        <f>IF(H143="","",COUNTA(H$2:H143)-COUNTBLANK(H$2:H143))</f>
        <v/>
      </c>
      <c r="H143" s="3" t="str">
        <f>IF(COUNTIF(B$2:B143,B143)=1,B143,"")</f>
        <v/>
      </c>
      <c r="I143" s="10" t="str">
        <f t="shared" si="2"/>
        <v/>
      </c>
      <c r="J143" s="3" t="str">
        <f>IF(デイリーデータ!D143="なし","",デイリーデータ!D143)</f>
        <v>勤務</v>
      </c>
      <c r="K143" s="3" t="str">
        <f>IF(デイリーデータ!E143="なし","",デイリーデータ!E143)</f>
        <v/>
      </c>
      <c r="L143" s="3" t="str">
        <f>IF(デイリーデータ!F143="なし","",デイリーデータ!F143)</f>
        <v>日勤</v>
      </c>
      <c r="M143" s="3" t="str">
        <f>IF(デイリーデータ!G143="なし","",デイリーデータ!G143)</f>
        <v/>
      </c>
      <c r="N143" s="3" t="str">
        <f>IF(デイリーデータ!H143="なし","",デイリーデータ!H143)</f>
        <v/>
      </c>
    </row>
    <row r="144" spans="1:14" x14ac:dyDescent="0.2">
      <c r="A144" s="9" t="str">
        <f>デイリーデータ!A144&amp;デイリーデータ!I144</f>
        <v>2905645770</v>
      </c>
      <c r="B144" s="3" t="str">
        <f>デイリーデータ!A144&amp;""</f>
        <v>29056</v>
      </c>
      <c r="C144" s="3" t="str">
        <f>デイリーデータ!B144</f>
        <v>中井 士郎</v>
      </c>
      <c r="D144" s="4">
        <f>IF(デイリーデータ!I144="","",(デイリーデータ!I144))</f>
        <v>45770</v>
      </c>
      <c r="E144" s="3" t="str">
        <f>IF(デイリーデータ!D144="休日","●",IF(デイリーデータ!D144="指定","○",IF(LEFT(デイリーデータ!F144,1)="日","",IF(LEFT(デイリーデータ!F144,1)="半","／",LEFT(デイリーデータ!F144,1)))))</f>
        <v/>
      </c>
      <c r="F144" s="10" t="str">
        <f>IF(デイリーデータ!E144="なし","",デイリーデータ!E144)&amp;IF(デイリーデータ!G144="なし","",デイリーデータ!G144)&amp;IF(デイリーデータ!H144="なし","",デイリーデータ!H144)</f>
        <v/>
      </c>
      <c r="G144" s="3" t="str">
        <f>IF(H144="","",COUNTA(H$2:H144)-COUNTBLANK(H$2:H144))</f>
        <v/>
      </c>
      <c r="H144" s="3" t="str">
        <f>IF(COUNTIF(B$2:B144,B144)=1,B144,"")</f>
        <v/>
      </c>
      <c r="I144" s="10" t="str">
        <f t="shared" si="2"/>
        <v/>
      </c>
      <c r="J144" s="3" t="str">
        <f>IF(デイリーデータ!D144="なし","",デイリーデータ!D144)</f>
        <v>勤務</v>
      </c>
      <c r="K144" s="3" t="str">
        <f>IF(デイリーデータ!E144="なし","",デイリーデータ!E144)</f>
        <v/>
      </c>
      <c r="L144" s="3" t="str">
        <f>IF(デイリーデータ!F144="なし","",デイリーデータ!F144)</f>
        <v>日勤</v>
      </c>
      <c r="M144" s="3" t="str">
        <f>IF(デイリーデータ!G144="なし","",デイリーデータ!G144)</f>
        <v/>
      </c>
      <c r="N144" s="3" t="str">
        <f>IF(デイリーデータ!H144="なし","",デイリーデータ!H144)</f>
        <v/>
      </c>
    </row>
    <row r="145" spans="1:14" x14ac:dyDescent="0.2">
      <c r="A145" s="9" t="str">
        <f>デイリーデータ!A145&amp;デイリーデータ!I145</f>
        <v>2905645771</v>
      </c>
      <c r="B145" s="3" t="str">
        <f>デイリーデータ!A145&amp;""</f>
        <v>29056</v>
      </c>
      <c r="C145" s="3" t="str">
        <f>デイリーデータ!B145</f>
        <v>中井 士郎</v>
      </c>
      <c r="D145" s="4">
        <f>IF(デイリーデータ!I145="","",(デイリーデータ!I145))</f>
        <v>45771</v>
      </c>
      <c r="E145" s="3" t="str">
        <f>IF(デイリーデータ!D145="休日","●",IF(デイリーデータ!D145="指定","○",IF(LEFT(デイリーデータ!F145,1)="日","",IF(LEFT(デイリーデータ!F145,1)="半","／",LEFT(デイリーデータ!F145,1)))))</f>
        <v/>
      </c>
      <c r="F145" s="10" t="str">
        <f>IF(デイリーデータ!E145="なし","",デイリーデータ!E145)&amp;IF(デイリーデータ!G145="なし","",デイリーデータ!G145)&amp;IF(デイリーデータ!H145="なし","",デイリーデータ!H145)</f>
        <v/>
      </c>
      <c r="G145" s="3" t="str">
        <f>IF(H145="","",COUNTA(H$2:H145)-COUNTBLANK(H$2:H145))</f>
        <v/>
      </c>
      <c r="H145" s="3" t="str">
        <f>IF(COUNTIF(B$2:B145,B145)=1,B145,"")</f>
        <v/>
      </c>
      <c r="I145" s="10" t="str">
        <f t="shared" si="2"/>
        <v/>
      </c>
      <c r="J145" s="3" t="str">
        <f>IF(デイリーデータ!D145="なし","",デイリーデータ!D145)</f>
        <v>勤務</v>
      </c>
      <c r="K145" s="3" t="str">
        <f>IF(デイリーデータ!E145="なし","",デイリーデータ!E145)</f>
        <v/>
      </c>
      <c r="L145" s="3" t="str">
        <f>IF(デイリーデータ!F145="なし","",デイリーデータ!F145)</f>
        <v>日勤</v>
      </c>
      <c r="M145" s="3" t="str">
        <f>IF(デイリーデータ!G145="なし","",デイリーデータ!G145)</f>
        <v/>
      </c>
      <c r="N145" s="3" t="str">
        <f>IF(デイリーデータ!H145="なし","",デイリーデータ!H145)</f>
        <v/>
      </c>
    </row>
    <row r="146" spans="1:14" x14ac:dyDescent="0.2">
      <c r="A146" s="9" t="str">
        <f>デイリーデータ!A146&amp;デイリーデータ!I146</f>
        <v>2905645772</v>
      </c>
      <c r="B146" s="3" t="str">
        <f>デイリーデータ!A146&amp;""</f>
        <v>29056</v>
      </c>
      <c r="C146" s="3" t="str">
        <f>デイリーデータ!B146</f>
        <v>中井 士郎</v>
      </c>
      <c r="D146" s="4">
        <f>IF(デイリーデータ!I146="","",(デイリーデータ!I146))</f>
        <v>45772</v>
      </c>
      <c r="E146" s="3" t="str">
        <f>IF(デイリーデータ!D146="休日","●",IF(デイリーデータ!D146="指定","○",IF(LEFT(デイリーデータ!F146,1)="日","",IF(LEFT(デイリーデータ!F146,1)="半","／",LEFT(デイリーデータ!F146,1)))))</f>
        <v/>
      </c>
      <c r="F146" s="10" t="str">
        <f>IF(デイリーデータ!E146="なし","",デイリーデータ!E146)&amp;IF(デイリーデータ!G146="なし","",デイリーデータ!G146)&amp;IF(デイリーデータ!H146="なし","",デイリーデータ!H146)</f>
        <v/>
      </c>
      <c r="G146" s="3" t="str">
        <f>IF(H146="","",COUNTA(H$2:H146)-COUNTBLANK(H$2:H146))</f>
        <v/>
      </c>
      <c r="H146" s="3" t="str">
        <f>IF(COUNTIF(B$2:B146,B146)=1,B146,"")</f>
        <v/>
      </c>
      <c r="I146" s="10" t="str">
        <f t="shared" si="2"/>
        <v/>
      </c>
      <c r="J146" s="3" t="str">
        <f>IF(デイリーデータ!D146="なし","",デイリーデータ!D146)</f>
        <v>勤務</v>
      </c>
      <c r="K146" s="3" t="str">
        <f>IF(デイリーデータ!E146="なし","",デイリーデータ!E146)</f>
        <v/>
      </c>
      <c r="L146" s="3" t="str">
        <f>IF(デイリーデータ!F146="なし","",デイリーデータ!F146)</f>
        <v>日勤</v>
      </c>
      <c r="M146" s="3" t="str">
        <f>IF(デイリーデータ!G146="なし","",デイリーデータ!G146)</f>
        <v/>
      </c>
      <c r="N146" s="3" t="str">
        <f>IF(デイリーデータ!H146="なし","",デイリーデータ!H146)</f>
        <v/>
      </c>
    </row>
    <row r="147" spans="1:14" x14ac:dyDescent="0.2">
      <c r="A147" s="9" t="str">
        <f>デイリーデータ!A147&amp;デイリーデータ!I147</f>
        <v>2905645773</v>
      </c>
      <c r="B147" s="3" t="str">
        <f>デイリーデータ!A147&amp;""</f>
        <v>29056</v>
      </c>
      <c r="C147" s="3" t="str">
        <f>デイリーデータ!B147</f>
        <v>中井 士郎</v>
      </c>
      <c r="D147" s="4">
        <f>IF(デイリーデータ!I147="","",(デイリーデータ!I147))</f>
        <v>45773</v>
      </c>
      <c r="E147" s="3" t="str">
        <f>IF(デイリーデータ!D147="休日","●",IF(デイリーデータ!D147="指定","○",IF(LEFT(デイリーデータ!F147,1)="日","",IF(LEFT(デイリーデータ!F147,1)="半","／",LEFT(デイリーデータ!F147,1)))))</f>
        <v>○</v>
      </c>
      <c r="F147" s="10" t="str">
        <f>IF(デイリーデータ!E147="なし","",デイリーデータ!E147)&amp;IF(デイリーデータ!G147="なし","",デイリーデータ!G147)&amp;IF(デイリーデータ!H147="なし","",デイリーデータ!H147)</f>
        <v/>
      </c>
      <c r="G147" s="3" t="str">
        <f>IF(H147="","",COUNTA(H$2:H147)-COUNTBLANK(H$2:H147))</f>
        <v/>
      </c>
      <c r="H147" s="3" t="str">
        <f>IF(COUNTIF(B$2:B147,B147)=1,B147,"")</f>
        <v/>
      </c>
      <c r="I147" s="10" t="str">
        <f t="shared" si="2"/>
        <v/>
      </c>
      <c r="J147" s="3" t="str">
        <f>IF(デイリーデータ!D147="なし","",デイリーデータ!D147)</f>
        <v>指定</v>
      </c>
      <c r="K147" s="3" t="str">
        <f>IF(デイリーデータ!E147="なし","",デイリーデータ!E147)</f>
        <v/>
      </c>
      <c r="L147" s="3" t="str">
        <f>IF(デイリーデータ!F147="なし","",デイリーデータ!F147)</f>
        <v>日勤</v>
      </c>
      <c r="M147" s="3" t="str">
        <f>IF(デイリーデータ!G147="なし","",デイリーデータ!G147)</f>
        <v/>
      </c>
      <c r="N147" s="3" t="str">
        <f>IF(デイリーデータ!H147="なし","",デイリーデータ!H147)</f>
        <v/>
      </c>
    </row>
    <row r="148" spans="1:14" x14ac:dyDescent="0.2">
      <c r="A148" s="9" t="str">
        <f>デイリーデータ!A148&amp;デイリーデータ!I148</f>
        <v>2905645774</v>
      </c>
      <c r="B148" s="3" t="str">
        <f>デイリーデータ!A148&amp;""</f>
        <v>29056</v>
      </c>
      <c r="C148" s="3" t="str">
        <f>デイリーデータ!B148</f>
        <v>中井 士郎</v>
      </c>
      <c r="D148" s="4">
        <f>IF(デイリーデータ!I148="","",(デイリーデータ!I148))</f>
        <v>45774</v>
      </c>
      <c r="E148" s="3" t="str">
        <f>IF(デイリーデータ!D148="休日","●",IF(デイリーデータ!D148="指定","○",IF(LEFT(デイリーデータ!F148,1)="日","",IF(LEFT(デイリーデータ!F148,1)="半","／",LEFT(デイリーデータ!F148,1)))))</f>
        <v>●</v>
      </c>
      <c r="F148" s="10" t="str">
        <f>IF(デイリーデータ!E148="なし","",デイリーデータ!E148)&amp;IF(デイリーデータ!G148="なし","",デイリーデータ!G148)&amp;IF(デイリーデータ!H148="なし","",デイリーデータ!H148)</f>
        <v/>
      </c>
      <c r="G148" s="3" t="str">
        <f>IF(H148="","",COUNTA(H$2:H148)-COUNTBLANK(H$2:H148))</f>
        <v/>
      </c>
      <c r="H148" s="3" t="str">
        <f>IF(COUNTIF(B$2:B148,B148)=1,B148,"")</f>
        <v/>
      </c>
      <c r="I148" s="10" t="str">
        <f t="shared" si="2"/>
        <v/>
      </c>
      <c r="J148" s="3" t="str">
        <f>IF(デイリーデータ!D148="なし","",デイリーデータ!D148)</f>
        <v>休日</v>
      </c>
      <c r="K148" s="3" t="str">
        <f>IF(デイリーデータ!E148="なし","",デイリーデータ!E148)</f>
        <v/>
      </c>
      <c r="L148" s="3" t="str">
        <f>IF(デイリーデータ!F148="なし","",デイリーデータ!F148)</f>
        <v>日勤</v>
      </c>
      <c r="M148" s="3" t="str">
        <f>IF(デイリーデータ!G148="なし","",デイリーデータ!G148)</f>
        <v/>
      </c>
      <c r="N148" s="3" t="str">
        <f>IF(デイリーデータ!H148="なし","",デイリーデータ!H148)</f>
        <v/>
      </c>
    </row>
    <row r="149" spans="1:14" x14ac:dyDescent="0.2">
      <c r="A149" s="9" t="str">
        <f>デイリーデータ!A149&amp;デイリーデータ!I149</f>
        <v>2905645775</v>
      </c>
      <c r="B149" s="3" t="str">
        <f>デイリーデータ!A149&amp;""</f>
        <v>29056</v>
      </c>
      <c r="C149" s="3" t="str">
        <f>デイリーデータ!B149</f>
        <v>中井 士郎</v>
      </c>
      <c r="D149" s="4">
        <f>IF(デイリーデータ!I149="","",(デイリーデータ!I149))</f>
        <v>45775</v>
      </c>
      <c r="E149" s="3" t="str">
        <f>IF(デイリーデータ!D149="休日","●",IF(デイリーデータ!D149="指定","○",IF(LEFT(デイリーデータ!F149,1)="日","",IF(LEFT(デイリーデータ!F149,1)="半","／",LEFT(デイリーデータ!F149,1)))))</f>
        <v/>
      </c>
      <c r="F149" s="10" t="str">
        <f>IF(デイリーデータ!E149="なし","",デイリーデータ!E149)&amp;IF(デイリーデータ!G149="なし","",デイリーデータ!G149)&amp;IF(デイリーデータ!H149="なし","",デイリーデータ!H149)</f>
        <v/>
      </c>
      <c r="G149" s="3" t="str">
        <f>IF(H149="","",COUNTA(H$2:H149)-COUNTBLANK(H$2:H149))</f>
        <v/>
      </c>
      <c r="H149" s="3" t="str">
        <f>IF(COUNTIF(B$2:B149,B149)=1,B149,"")</f>
        <v/>
      </c>
      <c r="I149" s="10" t="str">
        <f t="shared" si="2"/>
        <v/>
      </c>
      <c r="J149" s="3" t="str">
        <f>IF(デイリーデータ!D149="なし","",デイリーデータ!D149)</f>
        <v>勤務</v>
      </c>
      <c r="K149" s="3" t="str">
        <f>IF(デイリーデータ!E149="なし","",デイリーデータ!E149)</f>
        <v/>
      </c>
      <c r="L149" s="3" t="str">
        <f>IF(デイリーデータ!F149="なし","",デイリーデータ!F149)</f>
        <v>日勤</v>
      </c>
      <c r="M149" s="3" t="str">
        <f>IF(デイリーデータ!G149="なし","",デイリーデータ!G149)</f>
        <v/>
      </c>
      <c r="N149" s="3" t="str">
        <f>IF(デイリーデータ!H149="なし","",デイリーデータ!H149)</f>
        <v/>
      </c>
    </row>
    <row r="150" spans="1:14" x14ac:dyDescent="0.2">
      <c r="A150" s="9" t="str">
        <f>デイリーデータ!A150&amp;デイリーデータ!I150</f>
        <v>2905645776</v>
      </c>
      <c r="B150" s="3" t="str">
        <f>デイリーデータ!A150&amp;""</f>
        <v>29056</v>
      </c>
      <c r="C150" s="3" t="str">
        <f>デイリーデータ!B150</f>
        <v>中井 士郎</v>
      </c>
      <c r="D150" s="4">
        <f>IF(デイリーデータ!I150="","",(デイリーデータ!I150))</f>
        <v>45776</v>
      </c>
      <c r="E150" s="3" t="str">
        <f>IF(デイリーデータ!D150="休日","●",IF(デイリーデータ!D150="指定","○",IF(LEFT(デイリーデータ!F150,1)="日","",IF(LEFT(デイリーデータ!F150,1)="半","／",LEFT(デイリーデータ!F150,1)))))</f>
        <v/>
      </c>
      <c r="F150" s="10" t="str">
        <f>IF(デイリーデータ!E150="なし","",デイリーデータ!E150)&amp;IF(デイリーデータ!G150="なし","",デイリーデータ!G150)&amp;IF(デイリーデータ!H150="なし","",デイリーデータ!H150)</f>
        <v/>
      </c>
      <c r="G150" s="3" t="str">
        <f>IF(H150="","",COUNTA(H$2:H150)-COUNTBLANK(H$2:H150))</f>
        <v/>
      </c>
      <c r="H150" s="3" t="str">
        <f>IF(COUNTIF(B$2:B150,B150)=1,B150,"")</f>
        <v/>
      </c>
      <c r="I150" s="10" t="str">
        <f t="shared" si="2"/>
        <v/>
      </c>
      <c r="J150" s="3" t="str">
        <f>IF(デイリーデータ!D150="なし","",デイリーデータ!D150)</f>
        <v>勤務</v>
      </c>
      <c r="K150" s="3" t="str">
        <f>IF(デイリーデータ!E150="なし","",デイリーデータ!E150)</f>
        <v/>
      </c>
      <c r="L150" s="3" t="str">
        <f>IF(デイリーデータ!F150="なし","",デイリーデータ!F150)</f>
        <v>日勤</v>
      </c>
      <c r="M150" s="3" t="str">
        <f>IF(デイリーデータ!G150="なし","",デイリーデータ!G150)</f>
        <v/>
      </c>
      <c r="N150" s="3" t="str">
        <f>IF(デイリーデータ!H150="なし","",デイリーデータ!H150)</f>
        <v/>
      </c>
    </row>
    <row r="151" spans="1:14" x14ac:dyDescent="0.2">
      <c r="A151" s="9" t="str">
        <f>デイリーデータ!A151&amp;デイリーデータ!I151</f>
        <v>2905645777</v>
      </c>
      <c r="B151" s="3" t="str">
        <f>デイリーデータ!A151&amp;""</f>
        <v>29056</v>
      </c>
      <c r="C151" s="3" t="str">
        <f>デイリーデータ!B151</f>
        <v>中井 士郎</v>
      </c>
      <c r="D151" s="4">
        <f>IF(デイリーデータ!I151="","",(デイリーデータ!I151))</f>
        <v>45777</v>
      </c>
      <c r="E151" s="3" t="str">
        <f>IF(デイリーデータ!D151="休日","●",IF(デイリーデータ!D151="指定","○",IF(LEFT(デイリーデータ!F151,1)="日","",IF(LEFT(デイリーデータ!F151,1)="半","／",LEFT(デイリーデータ!F151,1)))))</f>
        <v/>
      </c>
      <c r="F151" s="10" t="str">
        <f>IF(デイリーデータ!E151="なし","",デイリーデータ!E151)&amp;IF(デイリーデータ!G151="なし","",デイリーデータ!G151)&amp;IF(デイリーデータ!H151="なし","",デイリーデータ!H151)</f>
        <v/>
      </c>
      <c r="G151" s="3" t="str">
        <f>IF(H151="","",COUNTA(H$2:H151)-COUNTBLANK(H$2:H151))</f>
        <v/>
      </c>
      <c r="H151" s="3" t="str">
        <f>IF(COUNTIF(B$2:B151,B151)=1,B151,"")</f>
        <v/>
      </c>
      <c r="I151" s="10" t="str">
        <f t="shared" si="2"/>
        <v/>
      </c>
      <c r="J151" s="3" t="str">
        <f>IF(デイリーデータ!D151="なし","",デイリーデータ!D151)</f>
        <v>勤務</v>
      </c>
      <c r="K151" s="3" t="str">
        <f>IF(デイリーデータ!E151="なし","",デイリーデータ!E151)</f>
        <v/>
      </c>
      <c r="L151" s="3" t="str">
        <f>IF(デイリーデータ!F151="なし","",デイリーデータ!F151)</f>
        <v>日勤</v>
      </c>
      <c r="M151" s="3" t="str">
        <f>IF(デイリーデータ!G151="なし","",デイリーデータ!G151)</f>
        <v/>
      </c>
      <c r="N151" s="3" t="str">
        <f>IF(デイリーデータ!H151="なし","",デイリーデータ!H151)</f>
        <v/>
      </c>
    </row>
    <row r="152" spans="1:14" x14ac:dyDescent="0.2">
      <c r="A152" s="9" t="str">
        <f>デイリーデータ!A152&amp;デイリーデータ!I152</f>
        <v>3117645748</v>
      </c>
      <c r="B152" s="3" t="str">
        <f>デイリーデータ!A152&amp;""</f>
        <v>31176</v>
      </c>
      <c r="C152" s="3" t="str">
        <f>デイリーデータ!B152</f>
        <v>北 洋一</v>
      </c>
      <c r="D152" s="4">
        <f>IF(デイリーデータ!I152="","",(デイリーデータ!I152))</f>
        <v>45748</v>
      </c>
      <c r="E152" s="3" t="str">
        <f>IF(デイリーデータ!D152="休日","●",IF(デイリーデータ!D152="指定","○",IF(LEFT(デイリーデータ!F152,1)="日","",IF(LEFT(デイリーデータ!F152,1)="半","／",LEFT(デイリーデータ!F152,1)))))</f>
        <v/>
      </c>
      <c r="F152" s="10" t="str">
        <f>IF(デイリーデータ!E152="なし","",デイリーデータ!E152)&amp;IF(デイリーデータ!G152="なし","",デイリーデータ!G152)&amp;IF(デイリーデータ!H152="なし","",デイリーデータ!H152)</f>
        <v/>
      </c>
      <c r="G152" s="3">
        <f>IF(H152="","",COUNTA(H$2:H152)-COUNTBLANK(H$2:H152))</f>
        <v>6</v>
      </c>
      <c r="H152" s="3" t="str">
        <f>IF(COUNTIF(B$2:B152,B152)=1,B152,"")</f>
        <v>31176</v>
      </c>
      <c r="I152" s="10" t="str">
        <f t="shared" si="2"/>
        <v>北 洋一</v>
      </c>
      <c r="J152" s="3" t="str">
        <f>IF(デイリーデータ!D152="なし","",デイリーデータ!D152)</f>
        <v>勤務</v>
      </c>
      <c r="K152" s="3" t="str">
        <f>IF(デイリーデータ!E152="なし","",デイリーデータ!E152)</f>
        <v/>
      </c>
      <c r="L152" s="3" t="str">
        <f>IF(デイリーデータ!F152="なし","",デイリーデータ!F152)</f>
        <v>日勤</v>
      </c>
      <c r="M152" s="3" t="str">
        <f>IF(デイリーデータ!G152="なし","",デイリーデータ!G152)</f>
        <v/>
      </c>
      <c r="N152" s="3" t="str">
        <f>IF(デイリーデータ!H152="なし","",デイリーデータ!H152)</f>
        <v/>
      </c>
    </row>
    <row r="153" spans="1:14" x14ac:dyDescent="0.2">
      <c r="A153" s="9" t="str">
        <f>デイリーデータ!A153&amp;デイリーデータ!I153</f>
        <v>3117645749</v>
      </c>
      <c r="B153" s="3" t="str">
        <f>デイリーデータ!A153&amp;""</f>
        <v>31176</v>
      </c>
      <c r="C153" s="3" t="str">
        <f>デイリーデータ!B153</f>
        <v>北 洋一</v>
      </c>
      <c r="D153" s="4">
        <f>IF(デイリーデータ!I153="","",(デイリーデータ!I153))</f>
        <v>45749</v>
      </c>
      <c r="E153" s="3" t="str">
        <f>IF(デイリーデータ!D153="休日","●",IF(デイリーデータ!D153="指定","○",IF(LEFT(デイリーデータ!F153,1)="日","",IF(LEFT(デイリーデータ!F153,1)="半","／",LEFT(デイリーデータ!F153,1)))))</f>
        <v/>
      </c>
      <c r="F153" s="10" t="str">
        <f>IF(デイリーデータ!E153="なし","",デイリーデータ!E153)&amp;IF(デイリーデータ!G153="なし","",デイリーデータ!G153)&amp;IF(デイリーデータ!H153="なし","",デイリーデータ!H153)</f>
        <v/>
      </c>
      <c r="G153" s="3" t="str">
        <f>IF(H153="","",COUNTA(H$2:H153)-COUNTBLANK(H$2:H153))</f>
        <v/>
      </c>
      <c r="H153" s="3" t="str">
        <f>IF(COUNTIF(B$2:B153,B153)=1,B153,"")</f>
        <v/>
      </c>
      <c r="I153" s="10" t="str">
        <f t="shared" si="2"/>
        <v/>
      </c>
      <c r="J153" s="3" t="str">
        <f>IF(デイリーデータ!D153="なし","",デイリーデータ!D153)</f>
        <v>勤務</v>
      </c>
      <c r="K153" s="3" t="str">
        <f>IF(デイリーデータ!E153="なし","",デイリーデータ!E153)</f>
        <v/>
      </c>
      <c r="L153" s="3" t="str">
        <f>IF(デイリーデータ!F153="なし","",デイリーデータ!F153)</f>
        <v>日勤</v>
      </c>
      <c r="M153" s="3" t="str">
        <f>IF(デイリーデータ!G153="なし","",デイリーデータ!G153)</f>
        <v/>
      </c>
      <c r="N153" s="3" t="str">
        <f>IF(デイリーデータ!H153="なし","",デイリーデータ!H153)</f>
        <v/>
      </c>
    </row>
    <row r="154" spans="1:14" x14ac:dyDescent="0.2">
      <c r="A154" s="9" t="str">
        <f>デイリーデータ!A154&amp;デイリーデータ!I154</f>
        <v>3117645750</v>
      </c>
      <c r="B154" s="3" t="str">
        <f>デイリーデータ!A154&amp;""</f>
        <v>31176</v>
      </c>
      <c r="C154" s="3" t="str">
        <f>デイリーデータ!B154</f>
        <v>北 洋一</v>
      </c>
      <c r="D154" s="4">
        <f>IF(デイリーデータ!I154="","",(デイリーデータ!I154))</f>
        <v>45750</v>
      </c>
      <c r="E154" s="3" t="str">
        <f>IF(デイリーデータ!D154="休日","●",IF(デイリーデータ!D154="指定","○",IF(LEFT(デイリーデータ!F154,1)="日","",IF(LEFT(デイリーデータ!F154,1)="半","／",LEFT(デイリーデータ!F154,1)))))</f>
        <v/>
      </c>
      <c r="F154" s="10" t="str">
        <f>IF(デイリーデータ!E154="なし","",デイリーデータ!E154)&amp;IF(デイリーデータ!G154="なし","",デイリーデータ!G154)&amp;IF(デイリーデータ!H154="なし","",デイリーデータ!H154)</f>
        <v/>
      </c>
      <c r="G154" s="3" t="str">
        <f>IF(H154="","",COUNTA(H$2:H154)-COUNTBLANK(H$2:H154))</f>
        <v/>
      </c>
      <c r="H154" s="3" t="str">
        <f>IF(COUNTIF(B$2:B154,B154)=1,B154,"")</f>
        <v/>
      </c>
      <c r="I154" s="10" t="str">
        <f t="shared" si="2"/>
        <v/>
      </c>
      <c r="J154" s="3" t="str">
        <f>IF(デイリーデータ!D154="なし","",デイリーデータ!D154)</f>
        <v>勤務</v>
      </c>
      <c r="K154" s="3" t="str">
        <f>IF(デイリーデータ!E154="なし","",デイリーデータ!E154)</f>
        <v/>
      </c>
      <c r="L154" s="3" t="str">
        <f>IF(デイリーデータ!F154="なし","",デイリーデータ!F154)</f>
        <v>日勤</v>
      </c>
      <c r="M154" s="3" t="str">
        <f>IF(デイリーデータ!G154="なし","",デイリーデータ!G154)</f>
        <v/>
      </c>
      <c r="N154" s="3" t="str">
        <f>IF(デイリーデータ!H154="なし","",デイリーデータ!H154)</f>
        <v/>
      </c>
    </row>
    <row r="155" spans="1:14" x14ac:dyDescent="0.2">
      <c r="A155" s="9" t="str">
        <f>デイリーデータ!A155&amp;デイリーデータ!I155</f>
        <v>3117645751</v>
      </c>
      <c r="B155" s="3" t="str">
        <f>デイリーデータ!A155&amp;""</f>
        <v>31176</v>
      </c>
      <c r="C155" s="3" t="str">
        <f>デイリーデータ!B155</f>
        <v>北 洋一</v>
      </c>
      <c r="D155" s="4">
        <f>IF(デイリーデータ!I155="","",(デイリーデータ!I155))</f>
        <v>45751</v>
      </c>
      <c r="E155" s="3" t="str">
        <f>IF(デイリーデータ!D155="休日","●",IF(デイリーデータ!D155="指定","○",IF(LEFT(デイリーデータ!F155,1)="日","",IF(LEFT(デイリーデータ!F155,1)="半","／",LEFT(デイリーデータ!F155,1)))))</f>
        <v/>
      </c>
      <c r="F155" s="10" t="str">
        <f>IF(デイリーデータ!E155="なし","",デイリーデータ!E155)&amp;IF(デイリーデータ!G155="なし","",デイリーデータ!G155)&amp;IF(デイリーデータ!H155="なし","",デイリーデータ!H155)</f>
        <v/>
      </c>
      <c r="G155" s="3" t="str">
        <f>IF(H155="","",COUNTA(H$2:H155)-COUNTBLANK(H$2:H155))</f>
        <v/>
      </c>
      <c r="H155" s="3" t="str">
        <f>IF(COUNTIF(B$2:B155,B155)=1,B155,"")</f>
        <v/>
      </c>
      <c r="I155" s="10" t="str">
        <f t="shared" si="2"/>
        <v/>
      </c>
      <c r="J155" s="3" t="str">
        <f>IF(デイリーデータ!D155="なし","",デイリーデータ!D155)</f>
        <v>勤務</v>
      </c>
      <c r="K155" s="3" t="str">
        <f>IF(デイリーデータ!E155="なし","",デイリーデータ!E155)</f>
        <v/>
      </c>
      <c r="L155" s="3" t="str">
        <f>IF(デイリーデータ!F155="なし","",デイリーデータ!F155)</f>
        <v>日勤</v>
      </c>
      <c r="M155" s="3" t="str">
        <f>IF(デイリーデータ!G155="なし","",デイリーデータ!G155)</f>
        <v/>
      </c>
      <c r="N155" s="3" t="str">
        <f>IF(デイリーデータ!H155="なし","",デイリーデータ!H155)</f>
        <v/>
      </c>
    </row>
    <row r="156" spans="1:14" x14ac:dyDescent="0.2">
      <c r="A156" s="9" t="str">
        <f>デイリーデータ!A156&amp;デイリーデータ!I156</f>
        <v>3117645752</v>
      </c>
      <c r="B156" s="3" t="str">
        <f>デイリーデータ!A156&amp;""</f>
        <v>31176</v>
      </c>
      <c r="C156" s="3" t="str">
        <f>デイリーデータ!B156</f>
        <v>北 洋一</v>
      </c>
      <c r="D156" s="4">
        <f>IF(デイリーデータ!I156="","",(デイリーデータ!I156))</f>
        <v>45752</v>
      </c>
      <c r="E156" s="3" t="str">
        <f>IF(デイリーデータ!D156="休日","●",IF(デイリーデータ!D156="指定","○",IF(LEFT(デイリーデータ!F156,1)="日","",IF(LEFT(デイリーデータ!F156,1)="半","／",LEFT(デイリーデータ!F156,1)))))</f>
        <v>○</v>
      </c>
      <c r="F156" s="10" t="str">
        <f>IF(デイリーデータ!E156="なし","",デイリーデータ!E156)&amp;IF(デイリーデータ!G156="なし","",デイリーデータ!G156)&amp;IF(デイリーデータ!H156="なし","",デイリーデータ!H156)</f>
        <v/>
      </c>
      <c r="G156" s="3" t="str">
        <f>IF(H156="","",COUNTA(H$2:H156)-COUNTBLANK(H$2:H156))</f>
        <v/>
      </c>
      <c r="H156" s="3" t="str">
        <f>IF(COUNTIF(B$2:B156,B156)=1,B156,"")</f>
        <v/>
      </c>
      <c r="I156" s="10" t="str">
        <f t="shared" si="2"/>
        <v/>
      </c>
      <c r="J156" s="3" t="str">
        <f>IF(デイリーデータ!D156="なし","",デイリーデータ!D156)</f>
        <v>指定</v>
      </c>
      <c r="K156" s="3" t="str">
        <f>IF(デイリーデータ!E156="なし","",デイリーデータ!E156)</f>
        <v/>
      </c>
      <c r="L156" s="3" t="str">
        <f>IF(デイリーデータ!F156="なし","",デイリーデータ!F156)</f>
        <v>日勤</v>
      </c>
      <c r="M156" s="3" t="str">
        <f>IF(デイリーデータ!G156="なし","",デイリーデータ!G156)</f>
        <v/>
      </c>
      <c r="N156" s="3" t="str">
        <f>IF(デイリーデータ!H156="なし","",デイリーデータ!H156)</f>
        <v/>
      </c>
    </row>
    <row r="157" spans="1:14" x14ac:dyDescent="0.2">
      <c r="A157" s="9" t="str">
        <f>デイリーデータ!A157&amp;デイリーデータ!I157</f>
        <v>3117645753</v>
      </c>
      <c r="B157" s="3" t="str">
        <f>デイリーデータ!A157&amp;""</f>
        <v>31176</v>
      </c>
      <c r="C157" s="3" t="str">
        <f>デイリーデータ!B157</f>
        <v>北 洋一</v>
      </c>
      <c r="D157" s="4">
        <f>IF(デイリーデータ!I157="","",(デイリーデータ!I157))</f>
        <v>45753</v>
      </c>
      <c r="E157" s="3" t="str">
        <f>IF(デイリーデータ!D157="休日","●",IF(デイリーデータ!D157="指定","○",IF(LEFT(デイリーデータ!F157,1)="日","",IF(LEFT(デイリーデータ!F157,1)="半","／",LEFT(デイリーデータ!F157,1)))))</f>
        <v>●</v>
      </c>
      <c r="F157" s="10" t="str">
        <f>IF(デイリーデータ!E157="なし","",デイリーデータ!E157)&amp;IF(デイリーデータ!G157="なし","",デイリーデータ!G157)&amp;IF(デイリーデータ!H157="なし","",デイリーデータ!H157)</f>
        <v/>
      </c>
      <c r="G157" s="3" t="str">
        <f>IF(H157="","",COUNTA(H$2:H157)-COUNTBLANK(H$2:H157))</f>
        <v/>
      </c>
      <c r="H157" s="3" t="str">
        <f>IF(COUNTIF(B$2:B157,B157)=1,B157,"")</f>
        <v/>
      </c>
      <c r="I157" s="10" t="str">
        <f t="shared" si="2"/>
        <v/>
      </c>
      <c r="J157" s="3" t="str">
        <f>IF(デイリーデータ!D157="なし","",デイリーデータ!D157)</f>
        <v>休日</v>
      </c>
      <c r="K157" s="3" t="str">
        <f>IF(デイリーデータ!E157="なし","",デイリーデータ!E157)</f>
        <v/>
      </c>
      <c r="L157" s="3" t="str">
        <f>IF(デイリーデータ!F157="なし","",デイリーデータ!F157)</f>
        <v>日勤</v>
      </c>
      <c r="M157" s="3" t="str">
        <f>IF(デイリーデータ!G157="なし","",デイリーデータ!G157)</f>
        <v/>
      </c>
      <c r="N157" s="3" t="str">
        <f>IF(デイリーデータ!H157="なし","",デイリーデータ!H157)</f>
        <v/>
      </c>
    </row>
    <row r="158" spans="1:14" x14ac:dyDescent="0.2">
      <c r="A158" s="9" t="str">
        <f>デイリーデータ!A158&amp;デイリーデータ!I158</f>
        <v>3117645754</v>
      </c>
      <c r="B158" s="3" t="str">
        <f>デイリーデータ!A158&amp;""</f>
        <v>31176</v>
      </c>
      <c r="C158" s="3" t="str">
        <f>デイリーデータ!B158</f>
        <v>北 洋一</v>
      </c>
      <c r="D158" s="4">
        <f>IF(デイリーデータ!I158="","",(デイリーデータ!I158))</f>
        <v>45754</v>
      </c>
      <c r="E158" s="3" t="str">
        <f>IF(デイリーデータ!D158="休日","●",IF(デイリーデータ!D158="指定","○",IF(LEFT(デイリーデータ!F158,1)="日","",IF(LEFT(デイリーデータ!F158,1)="半","／",LEFT(デイリーデータ!F158,1)))))</f>
        <v/>
      </c>
      <c r="F158" s="10" t="str">
        <f>IF(デイリーデータ!E158="なし","",デイリーデータ!E158)&amp;IF(デイリーデータ!G158="なし","",デイリーデータ!G158)&amp;IF(デイリーデータ!H158="なし","",デイリーデータ!H158)</f>
        <v/>
      </c>
      <c r="G158" s="3" t="str">
        <f>IF(H158="","",COUNTA(H$2:H158)-COUNTBLANK(H$2:H158))</f>
        <v/>
      </c>
      <c r="H158" s="3" t="str">
        <f>IF(COUNTIF(B$2:B158,B158)=1,B158,"")</f>
        <v/>
      </c>
      <c r="I158" s="10" t="str">
        <f t="shared" si="2"/>
        <v/>
      </c>
      <c r="J158" s="3" t="str">
        <f>IF(デイリーデータ!D158="なし","",デイリーデータ!D158)</f>
        <v>勤務</v>
      </c>
      <c r="K158" s="3" t="str">
        <f>IF(デイリーデータ!E158="なし","",デイリーデータ!E158)</f>
        <v/>
      </c>
      <c r="L158" s="3" t="str">
        <f>IF(デイリーデータ!F158="なし","",デイリーデータ!F158)</f>
        <v>日勤</v>
      </c>
      <c r="M158" s="3" t="str">
        <f>IF(デイリーデータ!G158="なし","",デイリーデータ!G158)</f>
        <v/>
      </c>
      <c r="N158" s="3" t="str">
        <f>IF(デイリーデータ!H158="なし","",デイリーデータ!H158)</f>
        <v/>
      </c>
    </row>
    <row r="159" spans="1:14" x14ac:dyDescent="0.2">
      <c r="A159" s="9" t="str">
        <f>デイリーデータ!A159&amp;デイリーデータ!I159</f>
        <v>3117645755</v>
      </c>
      <c r="B159" s="3" t="str">
        <f>デイリーデータ!A159&amp;""</f>
        <v>31176</v>
      </c>
      <c r="C159" s="3" t="str">
        <f>デイリーデータ!B159</f>
        <v>北 洋一</v>
      </c>
      <c r="D159" s="4">
        <f>IF(デイリーデータ!I159="","",(デイリーデータ!I159))</f>
        <v>45755</v>
      </c>
      <c r="E159" s="3" t="str">
        <f>IF(デイリーデータ!D159="休日","●",IF(デイリーデータ!D159="指定","○",IF(LEFT(デイリーデータ!F159,1)="日","",IF(LEFT(デイリーデータ!F159,1)="半","／",LEFT(デイリーデータ!F159,1)))))</f>
        <v/>
      </c>
      <c r="F159" s="10" t="str">
        <f>IF(デイリーデータ!E159="なし","",デイリーデータ!E159)&amp;IF(デイリーデータ!G159="なし","",デイリーデータ!G159)&amp;IF(デイリーデータ!H159="なし","",デイリーデータ!H159)</f>
        <v/>
      </c>
      <c r="G159" s="3" t="str">
        <f>IF(H159="","",COUNTA(H$2:H159)-COUNTBLANK(H$2:H159))</f>
        <v/>
      </c>
      <c r="H159" s="3" t="str">
        <f>IF(COUNTIF(B$2:B159,B159)=1,B159,"")</f>
        <v/>
      </c>
      <c r="I159" s="10" t="str">
        <f t="shared" si="2"/>
        <v/>
      </c>
      <c r="J159" s="3" t="str">
        <f>IF(デイリーデータ!D159="なし","",デイリーデータ!D159)</f>
        <v>勤務</v>
      </c>
      <c r="K159" s="3" t="str">
        <f>IF(デイリーデータ!E159="なし","",デイリーデータ!E159)</f>
        <v/>
      </c>
      <c r="L159" s="3" t="str">
        <f>IF(デイリーデータ!F159="なし","",デイリーデータ!F159)</f>
        <v>日勤</v>
      </c>
      <c r="M159" s="3" t="str">
        <f>IF(デイリーデータ!G159="なし","",デイリーデータ!G159)</f>
        <v/>
      </c>
      <c r="N159" s="3" t="str">
        <f>IF(デイリーデータ!H159="なし","",デイリーデータ!H159)</f>
        <v/>
      </c>
    </row>
    <row r="160" spans="1:14" x14ac:dyDescent="0.2">
      <c r="A160" s="9" t="str">
        <f>デイリーデータ!A160&amp;デイリーデータ!I160</f>
        <v>3117645756</v>
      </c>
      <c r="B160" s="3" t="str">
        <f>デイリーデータ!A160&amp;""</f>
        <v>31176</v>
      </c>
      <c r="C160" s="3" t="str">
        <f>デイリーデータ!B160</f>
        <v>北 洋一</v>
      </c>
      <c r="D160" s="4">
        <f>IF(デイリーデータ!I160="","",(デイリーデータ!I160))</f>
        <v>45756</v>
      </c>
      <c r="E160" s="3" t="str">
        <f>IF(デイリーデータ!D160="休日","●",IF(デイリーデータ!D160="指定","○",IF(LEFT(デイリーデータ!F160,1)="日","",IF(LEFT(デイリーデータ!F160,1)="半","／",LEFT(デイリーデータ!F160,1)))))</f>
        <v/>
      </c>
      <c r="F160" s="10" t="str">
        <f>IF(デイリーデータ!E160="なし","",デイリーデータ!E160)&amp;IF(デイリーデータ!G160="なし","",デイリーデータ!G160)&amp;IF(デイリーデータ!H160="なし","",デイリーデータ!H160)</f>
        <v/>
      </c>
      <c r="G160" s="3" t="str">
        <f>IF(H160="","",COUNTA(H$2:H160)-COUNTBLANK(H$2:H160))</f>
        <v/>
      </c>
      <c r="H160" s="3" t="str">
        <f>IF(COUNTIF(B$2:B160,B160)=1,B160,"")</f>
        <v/>
      </c>
      <c r="I160" s="10" t="str">
        <f t="shared" si="2"/>
        <v/>
      </c>
      <c r="J160" s="3" t="str">
        <f>IF(デイリーデータ!D160="なし","",デイリーデータ!D160)</f>
        <v>勤務</v>
      </c>
      <c r="K160" s="3" t="str">
        <f>IF(デイリーデータ!E160="なし","",デイリーデータ!E160)</f>
        <v/>
      </c>
      <c r="L160" s="3" t="str">
        <f>IF(デイリーデータ!F160="なし","",デイリーデータ!F160)</f>
        <v>日勤</v>
      </c>
      <c r="M160" s="3" t="str">
        <f>IF(デイリーデータ!G160="なし","",デイリーデータ!G160)</f>
        <v/>
      </c>
      <c r="N160" s="3" t="str">
        <f>IF(デイリーデータ!H160="なし","",デイリーデータ!H160)</f>
        <v/>
      </c>
    </row>
    <row r="161" spans="1:14" x14ac:dyDescent="0.2">
      <c r="A161" s="9" t="str">
        <f>デイリーデータ!A161&amp;デイリーデータ!I161</f>
        <v>3117645757</v>
      </c>
      <c r="B161" s="3" t="str">
        <f>デイリーデータ!A161&amp;""</f>
        <v>31176</v>
      </c>
      <c r="C161" s="3" t="str">
        <f>デイリーデータ!B161</f>
        <v>北 洋一</v>
      </c>
      <c r="D161" s="4">
        <f>IF(デイリーデータ!I161="","",(デイリーデータ!I161))</f>
        <v>45757</v>
      </c>
      <c r="E161" s="3" t="str">
        <f>IF(デイリーデータ!D161="休日","●",IF(デイリーデータ!D161="指定","○",IF(LEFT(デイリーデータ!F161,1)="日","",IF(LEFT(デイリーデータ!F161,1)="半","／",LEFT(デイリーデータ!F161,1)))))</f>
        <v/>
      </c>
      <c r="F161" s="10" t="str">
        <f>IF(デイリーデータ!E161="なし","",デイリーデータ!E161)&amp;IF(デイリーデータ!G161="なし","",デイリーデータ!G161)&amp;IF(デイリーデータ!H161="なし","",デイリーデータ!H161)</f>
        <v/>
      </c>
      <c r="G161" s="3" t="str">
        <f>IF(H161="","",COUNTA(H$2:H161)-COUNTBLANK(H$2:H161))</f>
        <v/>
      </c>
      <c r="H161" s="3" t="str">
        <f>IF(COUNTIF(B$2:B161,B161)=1,B161,"")</f>
        <v/>
      </c>
      <c r="I161" s="10" t="str">
        <f t="shared" si="2"/>
        <v/>
      </c>
      <c r="J161" s="3" t="str">
        <f>IF(デイリーデータ!D161="なし","",デイリーデータ!D161)</f>
        <v>勤務</v>
      </c>
      <c r="K161" s="3" t="str">
        <f>IF(デイリーデータ!E161="なし","",デイリーデータ!E161)</f>
        <v/>
      </c>
      <c r="L161" s="3" t="str">
        <f>IF(デイリーデータ!F161="なし","",デイリーデータ!F161)</f>
        <v>日勤</v>
      </c>
      <c r="M161" s="3" t="str">
        <f>IF(デイリーデータ!G161="なし","",デイリーデータ!G161)</f>
        <v/>
      </c>
      <c r="N161" s="3" t="str">
        <f>IF(デイリーデータ!H161="なし","",デイリーデータ!H161)</f>
        <v/>
      </c>
    </row>
    <row r="162" spans="1:14" x14ac:dyDescent="0.2">
      <c r="A162" s="9" t="str">
        <f>デイリーデータ!A162&amp;デイリーデータ!I162</f>
        <v>3117645758</v>
      </c>
      <c r="B162" s="3" t="str">
        <f>デイリーデータ!A162&amp;""</f>
        <v>31176</v>
      </c>
      <c r="C162" s="3" t="str">
        <f>デイリーデータ!B162</f>
        <v>北 洋一</v>
      </c>
      <c r="D162" s="4">
        <f>IF(デイリーデータ!I162="","",(デイリーデータ!I162))</f>
        <v>45758</v>
      </c>
      <c r="E162" s="3" t="str">
        <f>IF(デイリーデータ!D162="休日","●",IF(デイリーデータ!D162="指定","○",IF(LEFT(デイリーデータ!F162,1)="日","",IF(LEFT(デイリーデータ!F162,1)="半","／",LEFT(デイリーデータ!F162,1)))))</f>
        <v/>
      </c>
      <c r="F162" s="10" t="str">
        <f>IF(デイリーデータ!E162="なし","",デイリーデータ!E162)&amp;IF(デイリーデータ!G162="なし","",デイリーデータ!G162)&amp;IF(デイリーデータ!H162="なし","",デイリーデータ!H162)</f>
        <v/>
      </c>
      <c r="G162" s="3" t="str">
        <f>IF(H162="","",COUNTA(H$2:H162)-COUNTBLANK(H$2:H162))</f>
        <v/>
      </c>
      <c r="H162" s="3" t="str">
        <f>IF(COUNTIF(B$2:B162,B162)=1,B162,"")</f>
        <v/>
      </c>
      <c r="I162" s="10" t="str">
        <f t="shared" si="2"/>
        <v/>
      </c>
      <c r="J162" s="3" t="str">
        <f>IF(デイリーデータ!D162="なし","",デイリーデータ!D162)</f>
        <v>勤務</v>
      </c>
      <c r="K162" s="3" t="str">
        <f>IF(デイリーデータ!E162="なし","",デイリーデータ!E162)</f>
        <v/>
      </c>
      <c r="L162" s="3" t="str">
        <f>IF(デイリーデータ!F162="なし","",デイリーデータ!F162)</f>
        <v>日勤</v>
      </c>
      <c r="M162" s="3" t="str">
        <f>IF(デイリーデータ!G162="なし","",デイリーデータ!G162)</f>
        <v/>
      </c>
      <c r="N162" s="3" t="str">
        <f>IF(デイリーデータ!H162="なし","",デイリーデータ!H162)</f>
        <v/>
      </c>
    </row>
    <row r="163" spans="1:14" x14ac:dyDescent="0.2">
      <c r="A163" s="9" t="str">
        <f>デイリーデータ!A163&amp;デイリーデータ!I163</f>
        <v>3117645759</v>
      </c>
      <c r="B163" s="3" t="str">
        <f>デイリーデータ!A163&amp;""</f>
        <v>31176</v>
      </c>
      <c r="C163" s="3" t="str">
        <f>デイリーデータ!B163</f>
        <v>北 洋一</v>
      </c>
      <c r="D163" s="4">
        <f>IF(デイリーデータ!I163="","",(デイリーデータ!I163))</f>
        <v>45759</v>
      </c>
      <c r="E163" s="3" t="str">
        <f>IF(デイリーデータ!D163="休日","●",IF(デイリーデータ!D163="指定","○",IF(LEFT(デイリーデータ!F163,1)="日","",IF(LEFT(デイリーデータ!F163,1)="半","／",LEFT(デイリーデータ!F163,1)))))</f>
        <v>○</v>
      </c>
      <c r="F163" s="10" t="str">
        <f>IF(デイリーデータ!E163="なし","",デイリーデータ!E163)&amp;IF(デイリーデータ!G163="なし","",デイリーデータ!G163)&amp;IF(デイリーデータ!H163="なし","",デイリーデータ!H163)</f>
        <v/>
      </c>
      <c r="G163" s="3" t="str">
        <f>IF(H163="","",COUNTA(H$2:H163)-COUNTBLANK(H$2:H163))</f>
        <v/>
      </c>
      <c r="H163" s="3" t="str">
        <f>IF(COUNTIF(B$2:B163,B163)=1,B163,"")</f>
        <v/>
      </c>
      <c r="I163" s="10" t="str">
        <f t="shared" si="2"/>
        <v/>
      </c>
      <c r="J163" s="3" t="str">
        <f>IF(デイリーデータ!D163="なし","",デイリーデータ!D163)</f>
        <v>指定</v>
      </c>
      <c r="K163" s="3" t="str">
        <f>IF(デイリーデータ!E163="なし","",デイリーデータ!E163)</f>
        <v/>
      </c>
      <c r="L163" s="3" t="str">
        <f>IF(デイリーデータ!F163="なし","",デイリーデータ!F163)</f>
        <v>日勤</v>
      </c>
      <c r="M163" s="3" t="str">
        <f>IF(デイリーデータ!G163="なし","",デイリーデータ!G163)</f>
        <v/>
      </c>
      <c r="N163" s="3" t="str">
        <f>IF(デイリーデータ!H163="なし","",デイリーデータ!H163)</f>
        <v/>
      </c>
    </row>
    <row r="164" spans="1:14" x14ac:dyDescent="0.2">
      <c r="A164" s="9" t="str">
        <f>デイリーデータ!A164&amp;デイリーデータ!I164</f>
        <v>3117645760</v>
      </c>
      <c r="B164" s="3" t="str">
        <f>デイリーデータ!A164&amp;""</f>
        <v>31176</v>
      </c>
      <c r="C164" s="3" t="str">
        <f>デイリーデータ!B164</f>
        <v>北 洋一</v>
      </c>
      <c r="D164" s="4">
        <f>IF(デイリーデータ!I164="","",(デイリーデータ!I164))</f>
        <v>45760</v>
      </c>
      <c r="E164" s="3" t="str">
        <f>IF(デイリーデータ!D164="休日","●",IF(デイリーデータ!D164="指定","○",IF(LEFT(デイリーデータ!F164,1)="日","",IF(LEFT(デイリーデータ!F164,1)="半","／",LEFT(デイリーデータ!F164,1)))))</f>
        <v>●</v>
      </c>
      <c r="F164" s="10" t="str">
        <f>IF(デイリーデータ!E164="なし","",デイリーデータ!E164)&amp;IF(デイリーデータ!G164="なし","",デイリーデータ!G164)&amp;IF(デイリーデータ!H164="なし","",デイリーデータ!H164)</f>
        <v/>
      </c>
      <c r="G164" s="3" t="str">
        <f>IF(H164="","",COUNTA(H$2:H164)-COUNTBLANK(H$2:H164))</f>
        <v/>
      </c>
      <c r="H164" s="3" t="str">
        <f>IF(COUNTIF(B$2:B164,B164)=1,B164,"")</f>
        <v/>
      </c>
      <c r="I164" s="10" t="str">
        <f t="shared" si="2"/>
        <v/>
      </c>
      <c r="J164" s="3" t="str">
        <f>IF(デイリーデータ!D164="なし","",デイリーデータ!D164)</f>
        <v>休日</v>
      </c>
      <c r="K164" s="3" t="str">
        <f>IF(デイリーデータ!E164="なし","",デイリーデータ!E164)</f>
        <v/>
      </c>
      <c r="L164" s="3" t="str">
        <f>IF(デイリーデータ!F164="なし","",デイリーデータ!F164)</f>
        <v>日勤</v>
      </c>
      <c r="M164" s="3" t="str">
        <f>IF(デイリーデータ!G164="なし","",デイリーデータ!G164)</f>
        <v/>
      </c>
      <c r="N164" s="3" t="str">
        <f>IF(デイリーデータ!H164="なし","",デイリーデータ!H164)</f>
        <v/>
      </c>
    </row>
    <row r="165" spans="1:14" x14ac:dyDescent="0.2">
      <c r="A165" s="9" t="str">
        <f>デイリーデータ!A165&amp;デイリーデータ!I165</f>
        <v>3117645761</v>
      </c>
      <c r="B165" s="3" t="str">
        <f>デイリーデータ!A165&amp;""</f>
        <v>31176</v>
      </c>
      <c r="C165" s="3" t="str">
        <f>デイリーデータ!B165</f>
        <v>北 洋一</v>
      </c>
      <c r="D165" s="4">
        <f>IF(デイリーデータ!I165="","",(デイリーデータ!I165))</f>
        <v>45761</v>
      </c>
      <c r="E165" s="3" t="str">
        <f>IF(デイリーデータ!D165="休日","●",IF(デイリーデータ!D165="指定","○",IF(LEFT(デイリーデータ!F165,1)="日","",IF(LEFT(デイリーデータ!F165,1)="半","／",LEFT(デイリーデータ!F165,1)))))</f>
        <v/>
      </c>
      <c r="F165" s="10" t="str">
        <f>IF(デイリーデータ!E165="なし","",デイリーデータ!E165)&amp;IF(デイリーデータ!G165="なし","",デイリーデータ!G165)&amp;IF(デイリーデータ!H165="なし","",デイリーデータ!H165)</f>
        <v/>
      </c>
      <c r="G165" s="3" t="str">
        <f>IF(H165="","",COUNTA(H$2:H165)-COUNTBLANK(H$2:H165))</f>
        <v/>
      </c>
      <c r="H165" s="3" t="str">
        <f>IF(COUNTIF(B$2:B165,B165)=1,B165,"")</f>
        <v/>
      </c>
      <c r="I165" s="10" t="str">
        <f t="shared" si="2"/>
        <v/>
      </c>
      <c r="J165" s="3" t="str">
        <f>IF(デイリーデータ!D165="なし","",デイリーデータ!D165)</f>
        <v>勤務</v>
      </c>
      <c r="K165" s="3" t="str">
        <f>IF(デイリーデータ!E165="なし","",デイリーデータ!E165)</f>
        <v/>
      </c>
      <c r="L165" s="3" t="str">
        <f>IF(デイリーデータ!F165="なし","",デイリーデータ!F165)</f>
        <v>日勤</v>
      </c>
      <c r="M165" s="3" t="str">
        <f>IF(デイリーデータ!G165="なし","",デイリーデータ!G165)</f>
        <v/>
      </c>
      <c r="N165" s="3" t="str">
        <f>IF(デイリーデータ!H165="なし","",デイリーデータ!H165)</f>
        <v/>
      </c>
    </row>
    <row r="166" spans="1:14" x14ac:dyDescent="0.2">
      <c r="A166" s="9" t="str">
        <f>デイリーデータ!A166&amp;デイリーデータ!I166</f>
        <v>3117645762</v>
      </c>
      <c r="B166" s="3" t="str">
        <f>デイリーデータ!A166&amp;""</f>
        <v>31176</v>
      </c>
      <c r="C166" s="3" t="str">
        <f>デイリーデータ!B166</f>
        <v>北 洋一</v>
      </c>
      <c r="D166" s="4">
        <f>IF(デイリーデータ!I166="","",(デイリーデータ!I166))</f>
        <v>45762</v>
      </c>
      <c r="E166" s="3" t="str">
        <f>IF(デイリーデータ!D166="休日","●",IF(デイリーデータ!D166="指定","○",IF(LEFT(デイリーデータ!F166,1)="日","",IF(LEFT(デイリーデータ!F166,1)="半","／",LEFT(デイリーデータ!F166,1)))))</f>
        <v/>
      </c>
      <c r="F166" s="10" t="str">
        <f>IF(デイリーデータ!E166="なし","",デイリーデータ!E166)&amp;IF(デイリーデータ!G166="なし","",デイリーデータ!G166)&amp;IF(デイリーデータ!H166="なし","",デイリーデータ!H166)</f>
        <v/>
      </c>
      <c r="G166" s="3" t="str">
        <f>IF(H166="","",COUNTA(H$2:H166)-COUNTBLANK(H$2:H166))</f>
        <v/>
      </c>
      <c r="H166" s="3" t="str">
        <f>IF(COUNTIF(B$2:B166,B166)=1,B166,"")</f>
        <v/>
      </c>
      <c r="I166" s="10" t="str">
        <f t="shared" si="2"/>
        <v/>
      </c>
      <c r="J166" s="3" t="str">
        <f>IF(デイリーデータ!D166="なし","",デイリーデータ!D166)</f>
        <v>勤務</v>
      </c>
      <c r="K166" s="3" t="str">
        <f>IF(デイリーデータ!E166="なし","",デイリーデータ!E166)</f>
        <v/>
      </c>
      <c r="L166" s="3" t="str">
        <f>IF(デイリーデータ!F166="なし","",デイリーデータ!F166)</f>
        <v>日勤</v>
      </c>
      <c r="M166" s="3" t="str">
        <f>IF(デイリーデータ!G166="なし","",デイリーデータ!G166)</f>
        <v/>
      </c>
      <c r="N166" s="3" t="str">
        <f>IF(デイリーデータ!H166="なし","",デイリーデータ!H166)</f>
        <v/>
      </c>
    </row>
    <row r="167" spans="1:14" x14ac:dyDescent="0.2">
      <c r="A167" s="9" t="str">
        <f>デイリーデータ!A167&amp;デイリーデータ!I167</f>
        <v>3117645763</v>
      </c>
      <c r="B167" s="3" t="str">
        <f>デイリーデータ!A167&amp;""</f>
        <v>31176</v>
      </c>
      <c r="C167" s="3" t="str">
        <f>デイリーデータ!B167</f>
        <v>北 洋一</v>
      </c>
      <c r="D167" s="4">
        <f>IF(デイリーデータ!I167="","",(デイリーデータ!I167))</f>
        <v>45763</v>
      </c>
      <c r="E167" s="3" t="str">
        <f>IF(デイリーデータ!D167="休日","●",IF(デイリーデータ!D167="指定","○",IF(LEFT(デイリーデータ!F167,1)="日","",IF(LEFT(デイリーデータ!F167,1)="半","／",LEFT(デイリーデータ!F167,1)))))</f>
        <v/>
      </c>
      <c r="F167" s="10" t="str">
        <f>IF(デイリーデータ!E167="なし","",デイリーデータ!E167)&amp;IF(デイリーデータ!G167="なし","",デイリーデータ!G167)&amp;IF(デイリーデータ!H167="なし","",デイリーデータ!H167)</f>
        <v/>
      </c>
      <c r="G167" s="3" t="str">
        <f>IF(H167="","",COUNTA(H$2:H167)-COUNTBLANK(H$2:H167))</f>
        <v/>
      </c>
      <c r="H167" s="3" t="str">
        <f>IF(COUNTIF(B$2:B167,B167)=1,B167,"")</f>
        <v/>
      </c>
      <c r="I167" s="10" t="str">
        <f t="shared" si="2"/>
        <v/>
      </c>
      <c r="J167" s="3" t="str">
        <f>IF(デイリーデータ!D167="なし","",デイリーデータ!D167)</f>
        <v>勤務</v>
      </c>
      <c r="K167" s="3" t="str">
        <f>IF(デイリーデータ!E167="なし","",デイリーデータ!E167)</f>
        <v/>
      </c>
      <c r="L167" s="3" t="str">
        <f>IF(デイリーデータ!F167="なし","",デイリーデータ!F167)</f>
        <v>日勤</v>
      </c>
      <c r="M167" s="3" t="str">
        <f>IF(デイリーデータ!G167="なし","",デイリーデータ!G167)</f>
        <v/>
      </c>
      <c r="N167" s="3" t="str">
        <f>IF(デイリーデータ!H167="なし","",デイリーデータ!H167)</f>
        <v/>
      </c>
    </row>
    <row r="168" spans="1:14" x14ac:dyDescent="0.2">
      <c r="A168" s="9" t="str">
        <f>デイリーデータ!A168&amp;デイリーデータ!I168</f>
        <v>3117645764</v>
      </c>
      <c r="B168" s="3" t="str">
        <f>デイリーデータ!A168&amp;""</f>
        <v>31176</v>
      </c>
      <c r="C168" s="3" t="str">
        <f>デイリーデータ!B168</f>
        <v>北 洋一</v>
      </c>
      <c r="D168" s="4">
        <f>IF(デイリーデータ!I168="","",(デイリーデータ!I168))</f>
        <v>45764</v>
      </c>
      <c r="E168" s="3" t="str">
        <f>IF(デイリーデータ!D168="休日","●",IF(デイリーデータ!D168="指定","○",IF(LEFT(デイリーデータ!F168,1)="日","",IF(LEFT(デイリーデータ!F168,1)="半","／",LEFT(デイリーデータ!F168,1)))))</f>
        <v/>
      </c>
      <c r="F168" s="10" t="str">
        <f>IF(デイリーデータ!E168="なし","",デイリーデータ!E168)&amp;IF(デイリーデータ!G168="なし","",デイリーデータ!G168)&amp;IF(デイリーデータ!H168="なし","",デイリーデータ!H168)</f>
        <v/>
      </c>
      <c r="G168" s="3" t="str">
        <f>IF(H168="","",COUNTA(H$2:H168)-COUNTBLANK(H$2:H168))</f>
        <v/>
      </c>
      <c r="H168" s="3" t="str">
        <f>IF(COUNTIF(B$2:B168,B168)=1,B168,"")</f>
        <v/>
      </c>
      <c r="I168" s="10" t="str">
        <f t="shared" si="2"/>
        <v/>
      </c>
      <c r="J168" s="3" t="str">
        <f>IF(デイリーデータ!D168="なし","",デイリーデータ!D168)</f>
        <v>勤務</v>
      </c>
      <c r="K168" s="3" t="str">
        <f>IF(デイリーデータ!E168="なし","",デイリーデータ!E168)</f>
        <v/>
      </c>
      <c r="L168" s="3" t="str">
        <f>IF(デイリーデータ!F168="なし","",デイリーデータ!F168)</f>
        <v>日勤</v>
      </c>
      <c r="M168" s="3" t="str">
        <f>IF(デイリーデータ!G168="なし","",デイリーデータ!G168)</f>
        <v/>
      </c>
      <c r="N168" s="3" t="str">
        <f>IF(デイリーデータ!H168="なし","",デイリーデータ!H168)</f>
        <v/>
      </c>
    </row>
    <row r="169" spans="1:14" x14ac:dyDescent="0.2">
      <c r="A169" s="9" t="str">
        <f>デイリーデータ!A169&amp;デイリーデータ!I169</f>
        <v>3117645765</v>
      </c>
      <c r="B169" s="3" t="str">
        <f>デイリーデータ!A169&amp;""</f>
        <v>31176</v>
      </c>
      <c r="C169" s="3" t="str">
        <f>デイリーデータ!B169</f>
        <v>北 洋一</v>
      </c>
      <c r="D169" s="4">
        <f>IF(デイリーデータ!I169="","",(デイリーデータ!I169))</f>
        <v>45765</v>
      </c>
      <c r="E169" s="3" t="str">
        <f>IF(デイリーデータ!D169="休日","●",IF(デイリーデータ!D169="指定","○",IF(LEFT(デイリーデータ!F169,1)="日","",IF(LEFT(デイリーデータ!F169,1)="半","／",LEFT(デイリーデータ!F169,1)))))</f>
        <v/>
      </c>
      <c r="F169" s="10" t="str">
        <f>IF(デイリーデータ!E169="なし","",デイリーデータ!E169)&amp;IF(デイリーデータ!G169="なし","",デイリーデータ!G169)&amp;IF(デイリーデータ!H169="なし","",デイリーデータ!H169)</f>
        <v/>
      </c>
      <c r="G169" s="3" t="str">
        <f>IF(H169="","",COUNTA(H$2:H169)-COUNTBLANK(H$2:H169))</f>
        <v/>
      </c>
      <c r="H169" s="3" t="str">
        <f>IF(COUNTIF(B$2:B169,B169)=1,B169,"")</f>
        <v/>
      </c>
      <c r="I169" s="10" t="str">
        <f t="shared" si="2"/>
        <v/>
      </c>
      <c r="J169" s="3" t="str">
        <f>IF(デイリーデータ!D169="なし","",デイリーデータ!D169)</f>
        <v>勤務</v>
      </c>
      <c r="K169" s="3" t="str">
        <f>IF(デイリーデータ!E169="なし","",デイリーデータ!E169)</f>
        <v/>
      </c>
      <c r="L169" s="3" t="str">
        <f>IF(デイリーデータ!F169="なし","",デイリーデータ!F169)</f>
        <v>日勤</v>
      </c>
      <c r="M169" s="3" t="str">
        <f>IF(デイリーデータ!G169="なし","",デイリーデータ!G169)</f>
        <v/>
      </c>
      <c r="N169" s="3" t="str">
        <f>IF(デイリーデータ!H169="なし","",デイリーデータ!H169)</f>
        <v/>
      </c>
    </row>
    <row r="170" spans="1:14" x14ac:dyDescent="0.2">
      <c r="A170" s="9" t="str">
        <f>デイリーデータ!A170&amp;デイリーデータ!I170</f>
        <v>3117645766</v>
      </c>
      <c r="B170" s="3" t="str">
        <f>デイリーデータ!A170&amp;""</f>
        <v>31176</v>
      </c>
      <c r="C170" s="3" t="str">
        <f>デイリーデータ!B170</f>
        <v>北 洋一</v>
      </c>
      <c r="D170" s="4">
        <f>IF(デイリーデータ!I170="","",(デイリーデータ!I170))</f>
        <v>45766</v>
      </c>
      <c r="E170" s="3" t="str">
        <f>IF(デイリーデータ!D170="休日","●",IF(デイリーデータ!D170="指定","○",IF(LEFT(デイリーデータ!F170,1)="日","",IF(LEFT(デイリーデータ!F170,1)="半","／",LEFT(デイリーデータ!F170,1)))))</f>
        <v>○</v>
      </c>
      <c r="F170" s="10" t="str">
        <f>IF(デイリーデータ!E170="なし","",デイリーデータ!E170)&amp;IF(デイリーデータ!G170="なし","",デイリーデータ!G170)&amp;IF(デイリーデータ!H170="なし","",デイリーデータ!H170)</f>
        <v/>
      </c>
      <c r="G170" s="3" t="str">
        <f>IF(H170="","",COUNTA(H$2:H170)-COUNTBLANK(H$2:H170))</f>
        <v/>
      </c>
      <c r="H170" s="3" t="str">
        <f>IF(COUNTIF(B$2:B170,B170)=1,B170,"")</f>
        <v/>
      </c>
      <c r="I170" s="10" t="str">
        <f t="shared" si="2"/>
        <v/>
      </c>
      <c r="J170" s="3" t="str">
        <f>IF(デイリーデータ!D170="なし","",デイリーデータ!D170)</f>
        <v>指定</v>
      </c>
      <c r="K170" s="3" t="str">
        <f>IF(デイリーデータ!E170="なし","",デイリーデータ!E170)</f>
        <v/>
      </c>
      <c r="L170" s="3" t="str">
        <f>IF(デイリーデータ!F170="なし","",デイリーデータ!F170)</f>
        <v>日勤</v>
      </c>
      <c r="M170" s="3" t="str">
        <f>IF(デイリーデータ!G170="なし","",デイリーデータ!G170)</f>
        <v/>
      </c>
      <c r="N170" s="3" t="str">
        <f>IF(デイリーデータ!H170="なし","",デイリーデータ!H170)</f>
        <v/>
      </c>
    </row>
    <row r="171" spans="1:14" x14ac:dyDescent="0.2">
      <c r="A171" s="9" t="str">
        <f>デイリーデータ!A171&amp;デイリーデータ!I171</f>
        <v>3117645767</v>
      </c>
      <c r="B171" s="3" t="str">
        <f>デイリーデータ!A171&amp;""</f>
        <v>31176</v>
      </c>
      <c r="C171" s="3" t="str">
        <f>デイリーデータ!B171</f>
        <v>北 洋一</v>
      </c>
      <c r="D171" s="4">
        <f>IF(デイリーデータ!I171="","",(デイリーデータ!I171))</f>
        <v>45767</v>
      </c>
      <c r="E171" s="3" t="str">
        <f>IF(デイリーデータ!D171="休日","●",IF(デイリーデータ!D171="指定","○",IF(LEFT(デイリーデータ!F171,1)="日","",IF(LEFT(デイリーデータ!F171,1)="半","／",LEFT(デイリーデータ!F171,1)))))</f>
        <v>●</v>
      </c>
      <c r="F171" s="10" t="str">
        <f>IF(デイリーデータ!E171="なし","",デイリーデータ!E171)&amp;IF(デイリーデータ!G171="なし","",デイリーデータ!G171)&amp;IF(デイリーデータ!H171="なし","",デイリーデータ!H171)</f>
        <v/>
      </c>
      <c r="G171" s="3" t="str">
        <f>IF(H171="","",COUNTA(H$2:H171)-COUNTBLANK(H$2:H171))</f>
        <v/>
      </c>
      <c r="H171" s="3" t="str">
        <f>IF(COUNTIF(B$2:B171,B171)=1,B171,"")</f>
        <v/>
      </c>
      <c r="I171" s="10" t="str">
        <f t="shared" si="2"/>
        <v/>
      </c>
      <c r="J171" s="3" t="str">
        <f>IF(デイリーデータ!D171="なし","",デイリーデータ!D171)</f>
        <v>休日</v>
      </c>
      <c r="K171" s="3" t="str">
        <f>IF(デイリーデータ!E171="なし","",デイリーデータ!E171)</f>
        <v/>
      </c>
      <c r="L171" s="3" t="str">
        <f>IF(デイリーデータ!F171="なし","",デイリーデータ!F171)</f>
        <v>日勤</v>
      </c>
      <c r="M171" s="3" t="str">
        <f>IF(デイリーデータ!G171="なし","",デイリーデータ!G171)</f>
        <v/>
      </c>
      <c r="N171" s="3" t="str">
        <f>IF(デイリーデータ!H171="なし","",デイリーデータ!H171)</f>
        <v/>
      </c>
    </row>
    <row r="172" spans="1:14" x14ac:dyDescent="0.2">
      <c r="A172" s="9" t="str">
        <f>デイリーデータ!A172&amp;デイリーデータ!I172</f>
        <v>3117645768</v>
      </c>
      <c r="B172" s="3" t="str">
        <f>デイリーデータ!A172&amp;""</f>
        <v>31176</v>
      </c>
      <c r="C172" s="3" t="str">
        <f>デイリーデータ!B172</f>
        <v>北 洋一</v>
      </c>
      <c r="D172" s="4">
        <f>IF(デイリーデータ!I172="","",(デイリーデータ!I172))</f>
        <v>45768</v>
      </c>
      <c r="E172" s="3" t="str">
        <f>IF(デイリーデータ!D172="休日","●",IF(デイリーデータ!D172="指定","○",IF(LEFT(デイリーデータ!F172,1)="日","",IF(LEFT(デイリーデータ!F172,1)="半","／",LEFT(デイリーデータ!F172,1)))))</f>
        <v/>
      </c>
      <c r="F172" s="10" t="str">
        <f>IF(デイリーデータ!E172="なし","",デイリーデータ!E172)&amp;IF(デイリーデータ!G172="なし","",デイリーデータ!G172)&amp;IF(デイリーデータ!H172="なし","",デイリーデータ!H172)</f>
        <v/>
      </c>
      <c r="G172" s="3" t="str">
        <f>IF(H172="","",COUNTA(H$2:H172)-COUNTBLANK(H$2:H172))</f>
        <v/>
      </c>
      <c r="H172" s="3" t="str">
        <f>IF(COUNTIF(B$2:B172,B172)=1,B172,"")</f>
        <v/>
      </c>
      <c r="I172" s="10" t="str">
        <f t="shared" si="2"/>
        <v/>
      </c>
      <c r="J172" s="3" t="str">
        <f>IF(デイリーデータ!D172="なし","",デイリーデータ!D172)</f>
        <v>勤務</v>
      </c>
      <c r="K172" s="3" t="str">
        <f>IF(デイリーデータ!E172="なし","",デイリーデータ!E172)</f>
        <v/>
      </c>
      <c r="L172" s="3" t="str">
        <f>IF(デイリーデータ!F172="なし","",デイリーデータ!F172)</f>
        <v>日勤</v>
      </c>
      <c r="M172" s="3" t="str">
        <f>IF(デイリーデータ!G172="なし","",デイリーデータ!G172)</f>
        <v/>
      </c>
      <c r="N172" s="3" t="str">
        <f>IF(デイリーデータ!H172="なし","",デイリーデータ!H172)</f>
        <v/>
      </c>
    </row>
    <row r="173" spans="1:14" x14ac:dyDescent="0.2">
      <c r="A173" s="9" t="str">
        <f>デイリーデータ!A173&amp;デイリーデータ!I173</f>
        <v>3117645769</v>
      </c>
      <c r="B173" s="3" t="str">
        <f>デイリーデータ!A173&amp;""</f>
        <v>31176</v>
      </c>
      <c r="C173" s="3" t="str">
        <f>デイリーデータ!B173</f>
        <v>北 洋一</v>
      </c>
      <c r="D173" s="4">
        <f>IF(デイリーデータ!I173="","",(デイリーデータ!I173))</f>
        <v>45769</v>
      </c>
      <c r="E173" s="3" t="str">
        <f>IF(デイリーデータ!D173="休日","●",IF(デイリーデータ!D173="指定","○",IF(LEFT(デイリーデータ!F173,1)="日","",IF(LEFT(デイリーデータ!F173,1)="半","／",LEFT(デイリーデータ!F173,1)))))</f>
        <v/>
      </c>
      <c r="F173" s="10" t="str">
        <f>IF(デイリーデータ!E173="なし","",デイリーデータ!E173)&amp;IF(デイリーデータ!G173="なし","",デイリーデータ!G173)&amp;IF(デイリーデータ!H173="なし","",デイリーデータ!H173)</f>
        <v/>
      </c>
      <c r="G173" s="3" t="str">
        <f>IF(H173="","",COUNTA(H$2:H173)-COUNTBLANK(H$2:H173))</f>
        <v/>
      </c>
      <c r="H173" s="3" t="str">
        <f>IF(COUNTIF(B$2:B173,B173)=1,B173,"")</f>
        <v/>
      </c>
      <c r="I173" s="10" t="str">
        <f t="shared" si="2"/>
        <v/>
      </c>
      <c r="J173" s="3" t="str">
        <f>IF(デイリーデータ!D173="なし","",デイリーデータ!D173)</f>
        <v>勤務</v>
      </c>
      <c r="K173" s="3" t="str">
        <f>IF(デイリーデータ!E173="なし","",デイリーデータ!E173)</f>
        <v/>
      </c>
      <c r="L173" s="3" t="str">
        <f>IF(デイリーデータ!F173="なし","",デイリーデータ!F173)</f>
        <v>日勤</v>
      </c>
      <c r="M173" s="3" t="str">
        <f>IF(デイリーデータ!G173="なし","",デイリーデータ!G173)</f>
        <v/>
      </c>
      <c r="N173" s="3" t="str">
        <f>IF(デイリーデータ!H173="なし","",デイリーデータ!H173)</f>
        <v/>
      </c>
    </row>
    <row r="174" spans="1:14" x14ac:dyDescent="0.2">
      <c r="A174" s="9" t="str">
        <f>デイリーデータ!A174&amp;デイリーデータ!I174</f>
        <v>3117645770</v>
      </c>
      <c r="B174" s="3" t="str">
        <f>デイリーデータ!A174&amp;""</f>
        <v>31176</v>
      </c>
      <c r="C174" s="3" t="str">
        <f>デイリーデータ!B174</f>
        <v>北 洋一</v>
      </c>
      <c r="D174" s="4">
        <f>IF(デイリーデータ!I174="","",(デイリーデータ!I174))</f>
        <v>45770</v>
      </c>
      <c r="E174" s="3" t="str">
        <f>IF(デイリーデータ!D174="休日","●",IF(デイリーデータ!D174="指定","○",IF(LEFT(デイリーデータ!F174,1)="日","",IF(LEFT(デイリーデータ!F174,1)="半","／",LEFT(デイリーデータ!F174,1)))))</f>
        <v/>
      </c>
      <c r="F174" s="10" t="str">
        <f>IF(デイリーデータ!E174="なし","",デイリーデータ!E174)&amp;IF(デイリーデータ!G174="なし","",デイリーデータ!G174)&amp;IF(デイリーデータ!H174="なし","",デイリーデータ!H174)</f>
        <v/>
      </c>
      <c r="G174" s="3" t="str">
        <f>IF(H174="","",COUNTA(H$2:H174)-COUNTBLANK(H$2:H174))</f>
        <v/>
      </c>
      <c r="H174" s="3" t="str">
        <f>IF(COUNTIF(B$2:B174,B174)=1,B174,"")</f>
        <v/>
      </c>
      <c r="I174" s="10" t="str">
        <f t="shared" si="2"/>
        <v/>
      </c>
      <c r="J174" s="3" t="str">
        <f>IF(デイリーデータ!D174="なし","",デイリーデータ!D174)</f>
        <v>勤務</v>
      </c>
      <c r="K174" s="3" t="str">
        <f>IF(デイリーデータ!E174="なし","",デイリーデータ!E174)</f>
        <v/>
      </c>
      <c r="L174" s="3" t="str">
        <f>IF(デイリーデータ!F174="なし","",デイリーデータ!F174)</f>
        <v>日勤</v>
      </c>
      <c r="M174" s="3" t="str">
        <f>IF(デイリーデータ!G174="なし","",デイリーデータ!G174)</f>
        <v/>
      </c>
      <c r="N174" s="3" t="str">
        <f>IF(デイリーデータ!H174="なし","",デイリーデータ!H174)</f>
        <v/>
      </c>
    </row>
    <row r="175" spans="1:14" x14ac:dyDescent="0.2">
      <c r="A175" s="9" t="str">
        <f>デイリーデータ!A175&amp;デイリーデータ!I175</f>
        <v>3117645771</v>
      </c>
      <c r="B175" s="3" t="str">
        <f>デイリーデータ!A175&amp;""</f>
        <v>31176</v>
      </c>
      <c r="C175" s="3" t="str">
        <f>デイリーデータ!B175</f>
        <v>北 洋一</v>
      </c>
      <c r="D175" s="4">
        <f>IF(デイリーデータ!I175="","",(デイリーデータ!I175))</f>
        <v>45771</v>
      </c>
      <c r="E175" s="3" t="str">
        <f>IF(デイリーデータ!D175="休日","●",IF(デイリーデータ!D175="指定","○",IF(LEFT(デイリーデータ!F175,1)="日","",IF(LEFT(デイリーデータ!F175,1)="半","／",LEFT(デイリーデータ!F175,1)))))</f>
        <v/>
      </c>
      <c r="F175" s="10" t="str">
        <f>IF(デイリーデータ!E175="なし","",デイリーデータ!E175)&amp;IF(デイリーデータ!G175="なし","",デイリーデータ!G175)&amp;IF(デイリーデータ!H175="なし","",デイリーデータ!H175)</f>
        <v/>
      </c>
      <c r="G175" s="3" t="str">
        <f>IF(H175="","",COUNTA(H$2:H175)-COUNTBLANK(H$2:H175))</f>
        <v/>
      </c>
      <c r="H175" s="3" t="str">
        <f>IF(COUNTIF(B$2:B175,B175)=1,B175,"")</f>
        <v/>
      </c>
      <c r="I175" s="10" t="str">
        <f t="shared" si="2"/>
        <v/>
      </c>
      <c r="J175" s="3" t="str">
        <f>IF(デイリーデータ!D175="なし","",デイリーデータ!D175)</f>
        <v>勤務</v>
      </c>
      <c r="K175" s="3" t="str">
        <f>IF(デイリーデータ!E175="なし","",デイリーデータ!E175)</f>
        <v/>
      </c>
      <c r="L175" s="3" t="str">
        <f>IF(デイリーデータ!F175="なし","",デイリーデータ!F175)</f>
        <v>日勤</v>
      </c>
      <c r="M175" s="3" t="str">
        <f>IF(デイリーデータ!G175="なし","",デイリーデータ!G175)</f>
        <v/>
      </c>
      <c r="N175" s="3" t="str">
        <f>IF(デイリーデータ!H175="なし","",デイリーデータ!H175)</f>
        <v/>
      </c>
    </row>
    <row r="176" spans="1:14" x14ac:dyDescent="0.2">
      <c r="A176" s="9" t="str">
        <f>デイリーデータ!A176&amp;デイリーデータ!I176</f>
        <v>3117645772</v>
      </c>
      <c r="B176" s="3" t="str">
        <f>デイリーデータ!A176&amp;""</f>
        <v>31176</v>
      </c>
      <c r="C176" s="3" t="str">
        <f>デイリーデータ!B176</f>
        <v>北 洋一</v>
      </c>
      <c r="D176" s="4">
        <f>IF(デイリーデータ!I176="","",(デイリーデータ!I176))</f>
        <v>45772</v>
      </c>
      <c r="E176" s="3" t="str">
        <f>IF(デイリーデータ!D176="休日","●",IF(デイリーデータ!D176="指定","○",IF(LEFT(デイリーデータ!F176,1)="日","",IF(LEFT(デイリーデータ!F176,1)="半","／",LEFT(デイリーデータ!F176,1)))))</f>
        <v/>
      </c>
      <c r="F176" s="10" t="str">
        <f>IF(デイリーデータ!E176="なし","",デイリーデータ!E176)&amp;IF(デイリーデータ!G176="なし","",デイリーデータ!G176)&amp;IF(デイリーデータ!H176="なし","",デイリーデータ!H176)</f>
        <v/>
      </c>
      <c r="G176" s="3" t="str">
        <f>IF(H176="","",COUNTA(H$2:H176)-COUNTBLANK(H$2:H176))</f>
        <v/>
      </c>
      <c r="H176" s="3" t="str">
        <f>IF(COUNTIF(B$2:B176,B176)=1,B176,"")</f>
        <v/>
      </c>
      <c r="I176" s="10" t="str">
        <f t="shared" si="2"/>
        <v/>
      </c>
      <c r="J176" s="3" t="str">
        <f>IF(デイリーデータ!D176="なし","",デイリーデータ!D176)</f>
        <v>勤務</v>
      </c>
      <c r="K176" s="3" t="str">
        <f>IF(デイリーデータ!E176="なし","",デイリーデータ!E176)</f>
        <v/>
      </c>
      <c r="L176" s="3" t="str">
        <f>IF(デイリーデータ!F176="なし","",デイリーデータ!F176)</f>
        <v>日勤</v>
      </c>
      <c r="M176" s="3" t="str">
        <f>IF(デイリーデータ!G176="なし","",デイリーデータ!G176)</f>
        <v/>
      </c>
      <c r="N176" s="3" t="str">
        <f>IF(デイリーデータ!H176="なし","",デイリーデータ!H176)</f>
        <v/>
      </c>
    </row>
    <row r="177" spans="1:14" x14ac:dyDescent="0.2">
      <c r="A177" s="9" t="str">
        <f>デイリーデータ!A177&amp;デイリーデータ!I177</f>
        <v>3117645773</v>
      </c>
      <c r="B177" s="3" t="str">
        <f>デイリーデータ!A177&amp;""</f>
        <v>31176</v>
      </c>
      <c r="C177" s="3" t="str">
        <f>デイリーデータ!B177</f>
        <v>北 洋一</v>
      </c>
      <c r="D177" s="4">
        <f>IF(デイリーデータ!I177="","",(デイリーデータ!I177))</f>
        <v>45773</v>
      </c>
      <c r="E177" s="3" t="str">
        <f>IF(デイリーデータ!D177="休日","●",IF(デイリーデータ!D177="指定","○",IF(LEFT(デイリーデータ!F177,1)="日","",IF(LEFT(デイリーデータ!F177,1)="半","／",LEFT(デイリーデータ!F177,1)))))</f>
        <v>○</v>
      </c>
      <c r="F177" s="10" t="str">
        <f>IF(デイリーデータ!E177="なし","",デイリーデータ!E177)&amp;IF(デイリーデータ!G177="なし","",デイリーデータ!G177)&amp;IF(デイリーデータ!H177="なし","",デイリーデータ!H177)</f>
        <v/>
      </c>
      <c r="G177" s="3" t="str">
        <f>IF(H177="","",COUNTA(H$2:H177)-COUNTBLANK(H$2:H177))</f>
        <v/>
      </c>
      <c r="H177" s="3" t="str">
        <f>IF(COUNTIF(B$2:B177,B177)=1,B177,"")</f>
        <v/>
      </c>
      <c r="I177" s="10" t="str">
        <f t="shared" si="2"/>
        <v/>
      </c>
      <c r="J177" s="3" t="str">
        <f>IF(デイリーデータ!D177="なし","",デイリーデータ!D177)</f>
        <v>指定</v>
      </c>
      <c r="K177" s="3" t="str">
        <f>IF(デイリーデータ!E177="なし","",デイリーデータ!E177)</f>
        <v/>
      </c>
      <c r="L177" s="3" t="str">
        <f>IF(デイリーデータ!F177="なし","",デイリーデータ!F177)</f>
        <v>日勤</v>
      </c>
      <c r="M177" s="3" t="str">
        <f>IF(デイリーデータ!G177="なし","",デイリーデータ!G177)</f>
        <v/>
      </c>
      <c r="N177" s="3" t="str">
        <f>IF(デイリーデータ!H177="なし","",デイリーデータ!H177)</f>
        <v/>
      </c>
    </row>
    <row r="178" spans="1:14" x14ac:dyDescent="0.2">
      <c r="A178" s="9" t="str">
        <f>デイリーデータ!A178&amp;デイリーデータ!I178</f>
        <v>3117645774</v>
      </c>
      <c r="B178" s="3" t="str">
        <f>デイリーデータ!A178&amp;""</f>
        <v>31176</v>
      </c>
      <c r="C178" s="3" t="str">
        <f>デイリーデータ!B178</f>
        <v>北 洋一</v>
      </c>
      <c r="D178" s="4">
        <f>IF(デイリーデータ!I178="","",(デイリーデータ!I178))</f>
        <v>45774</v>
      </c>
      <c r="E178" s="3" t="str">
        <f>IF(デイリーデータ!D178="休日","●",IF(デイリーデータ!D178="指定","○",IF(LEFT(デイリーデータ!F178,1)="日","",IF(LEFT(デイリーデータ!F178,1)="半","／",LEFT(デイリーデータ!F178,1)))))</f>
        <v>●</v>
      </c>
      <c r="F178" s="10" t="str">
        <f>IF(デイリーデータ!E178="なし","",デイリーデータ!E178)&amp;IF(デイリーデータ!G178="なし","",デイリーデータ!G178)&amp;IF(デイリーデータ!H178="なし","",デイリーデータ!H178)</f>
        <v/>
      </c>
      <c r="G178" s="3" t="str">
        <f>IF(H178="","",COUNTA(H$2:H178)-COUNTBLANK(H$2:H178))</f>
        <v/>
      </c>
      <c r="H178" s="3" t="str">
        <f>IF(COUNTIF(B$2:B178,B178)=1,B178,"")</f>
        <v/>
      </c>
      <c r="I178" s="10" t="str">
        <f t="shared" si="2"/>
        <v/>
      </c>
      <c r="J178" s="3" t="str">
        <f>IF(デイリーデータ!D178="なし","",デイリーデータ!D178)</f>
        <v>休日</v>
      </c>
      <c r="K178" s="3" t="str">
        <f>IF(デイリーデータ!E178="なし","",デイリーデータ!E178)</f>
        <v/>
      </c>
      <c r="L178" s="3" t="str">
        <f>IF(デイリーデータ!F178="なし","",デイリーデータ!F178)</f>
        <v>日勤</v>
      </c>
      <c r="M178" s="3" t="str">
        <f>IF(デイリーデータ!G178="なし","",デイリーデータ!G178)</f>
        <v/>
      </c>
      <c r="N178" s="3" t="str">
        <f>IF(デイリーデータ!H178="なし","",デイリーデータ!H178)</f>
        <v/>
      </c>
    </row>
    <row r="179" spans="1:14" x14ac:dyDescent="0.2">
      <c r="A179" s="9" t="str">
        <f>デイリーデータ!A179&amp;デイリーデータ!I179</f>
        <v>3117645775</v>
      </c>
      <c r="B179" s="3" t="str">
        <f>デイリーデータ!A179&amp;""</f>
        <v>31176</v>
      </c>
      <c r="C179" s="3" t="str">
        <f>デイリーデータ!B179</f>
        <v>北 洋一</v>
      </c>
      <c r="D179" s="4">
        <f>IF(デイリーデータ!I179="","",(デイリーデータ!I179))</f>
        <v>45775</v>
      </c>
      <c r="E179" s="3" t="str">
        <f>IF(デイリーデータ!D179="休日","●",IF(デイリーデータ!D179="指定","○",IF(LEFT(デイリーデータ!F179,1)="日","",IF(LEFT(デイリーデータ!F179,1)="半","／",LEFT(デイリーデータ!F179,1)))))</f>
        <v/>
      </c>
      <c r="F179" s="10" t="str">
        <f>IF(デイリーデータ!E179="なし","",デイリーデータ!E179)&amp;IF(デイリーデータ!G179="なし","",デイリーデータ!G179)&amp;IF(デイリーデータ!H179="なし","",デイリーデータ!H179)</f>
        <v/>
      </c>
      <c r="G179" s="3" t="str">
        <f>IF(H179="","",COUNTA(H$2:H179)-COUNTBLANK(H$2:H179))</f>
        <v/>
      </c>
      <c r="H179" s="3" t="str">
        <f>IF(COUNTIF(B$2:B179,B179)=1,B179,"")</f>
        <v/>
      </c>
      <c r="I179" s="10" t="str">
        <f t="shared" si="2"/>
        <v/>
      </c>
      <c r="J179" s="3" t="str">
        <f>IF(デイリーデータ!D179="なし","",デイリーデータ!D179)</f>
        <v>勤務</v>
      </c>
      <c r="K179" s="3" t="str">
        <f>IF(デイリーデータ!E179="なし","",デイリーデータ!E179)</f>
        <v/>
      </c>
      <c r="L179" s="3" t="str">
        <f>IF(デイリーデータ!F179="なし","",デイリーデータ!F179)</f>
        <v>日勤</v>
      </c>
      <c r="M179" s="3" t="str">
        <f>IF(デイリーデータ!G179="なし","",デイリーデータ!G179)</f>
        <v/>
      </c>
      <c r="N179" s="3" t="str">
        <f>IF(デイリーデータ!H179="なし","",デイリーデータ!H179)</f>
        <v/>
      </c>
    </row>
    <row r="180" spans="1:14" x14ac:dyDescent="0.2">
      <c r="A180" s="9" t="str">
        <f>デイリーデータ!A180&amp;デイリーデータ!I180</f>
        <v>3117645776</v>
      </c>
      <c r="B180" s="3" t="str">
        <f>デイリーデータ!A180&amp;""</f>
        <v>31176</v>
      </c>
      <c r="C180" s="3" t="str">
        <f>デイリーデータ!B180</f>
        <v>北 洋一</v>
      </c>
      <c r="D180" s="4">
        <f>IF(デイリーデータ!I180="","",(デイリーデータ!I180))</f>
        <v>45776</v>
      </c>
      <c r="E180" s="3" t="str">
        <f>IF(デイリーデータ!D180="休日","●",IF(デイリーデータ!D180="指定","○",IF(LEFT(デイリーデータ!F180,1)="日","",IF(LEFT(デイリーデータ!F180,1)="半","／",LEFT(デイリーデータ!F180,1)))))</f>
        <v/>
      </c>
      <c r="F180" s="10" t="str">
        <f>IF(デイリーデータ!E180="なし","",デイリーデータ!E180)&amp;IF(デイリーデータ!G180="なし","",デイリーデータ!G180)&amp;IF(デイリーデータ!H180="なし","",デイリーデータ!H180)</f>
        <v/>
      </c>
      <c r="G180" s="3" t="str">
        <f>IF(H180="","",COUNTA(H$2:H180)-COUNTBLANK(H$2:H180))</f>
        <v/>
      </c>
      <c r="H180" s="3" t="str">
        <f>IF(COUNTIF(B$2:B180,B180)=1,B180,"")</f>
        <v/>
      </c>
      <c r="I180" s="10" t="str">
        <f t="shared" si="2"/>
        <v/>
      </c>
      <c r="J180" s="3" t="str">
        <f>IF(デイリーデータ!D180="なし","",デイリーデータ!D180)</f>
        <v>勤務</v>
      </c>
      <c r="K180" s="3" t="str">
        <f>IF(デイリーデータ!E180="なし","",デイリーデータ!E180)</f>
        <v/>
      </c>
      <c r="L180" s="3" t="str">
        <f>IF(デイリーデータ!F180="なし","",デイリーデータ!F180)</f>
        <v>日勤</v>
      </c>
      <c r="M180" s="3" t="str">
        <f>IF(デイリーデータ!G180="なし","",デイリーデータ!G180)</f>
        <v/>
      </c>
      <c r="N180" s="3" t="str">
        <f>IF(デイリーデータ!H180="なし","",デイリーデータ!H180)</f>
        <v/>
      </c>
    </row>
    <row r="181" spans="1:14" x14ac:dyDescent="0.2">
      <c r="A181" s="9" t="str">
        <f>デイリーデータ!A181&amp;デイリーデータ!I181</f>
        <v>3117645777</v>
      </c>
      <c r="B181" s="3" t="str">
        <f>デイリーデータ!A181&amp;""</f>
        <v>31176</v>
      </c>
      <c r="C181" s="3" t="str">
        <f>デイリーデータ!B181</f>
        <v>北 洋一</v>
      </c>
      <c r="D181" s="4">
        <f>IF(デイリーデータ!I181="","",(デイリーデータ!I181))</f>
        <v>45777</v>
      </c>
      <c r="E181" s="3" t="str">
        <f>IF(デイリーデータ!D181="休日","●",IF(デイリーデータ!D181="指定","○",IF(LEFT(デイリーデータ!F181,1)="日","",IF(LEFT(デイリーデータ!F181,1)="半","／",LEFT(デイリーデータ!F181,1)))))</f>
        <v/>
      </c>
      <c r="F181" s="10" t="str">
        <f>IF(デイリーデータ!E181="なし","",デイリーデータ!E181)&amp;IF(デイリーデータ!G181="なし","",デイリーデータ!G181)&amp;IF(デイリーデータ!H181="なし","",デイリーデータ!H181)</f>
        <v/>
      </c>
      <c r="G181" s="3" t="str">
        <f>IF(H181="","",COUNTA(H$2:H181)-COUNTBLANK(H$2:H181))</f>
        <v/>
      </c>
      <c r="H181" s="3" t="str">
        <f>IF(COUNTIF(B$2:B181,B181)=1,B181,"")</f>
        <v/>
      </c>
      <c r="I181" s="10" t="str">
        <f t="shared" si="2"/>
        <v/>
      </c>
      <c r="J181" s="3" t="str">
        <f>IF(デイリーデータ!D181="なし","",デイリーデータ!D181)</f>
        <v>勤務</v>
      </c>
      <c r="K181" s="3" t="str">
        <f>IF(デイリーデータ!E181="なし","",デイリーデータ!E181)</f>
        <v/>
      </c>
      <c r="L181" s="3" t="str">
        <f>IF(デイリーデータ!F181="なし","",デイリーデータ!F181)</f>
        <v>日勤</v>
      </c>
      <c r="M181" s="3" t="str">
        <f>IF(デイリーデータ!G181="なし","",デイリーデータ!G181)</f>
        <v/>
      </c>
      <c r="N181" s="3" t="str">
        <f>IF(デイリーデータ!H181="なし","",デイリーデータ!H181)</f>
        <v/>
      </c>
    </row>
    <row r="182" spans="1:14" x14ac:dyDescent="0.2">
      <c r="A182" s="9" t="str">
        <f>デイリーデータ!A182&amp;デイリーデータ!I182</f>
        <v>3347345748</v>
      </c>
      <c r="B182" s="3" t="str">
        <f>デイリーデータ!A182&amp;""</f>
        <v>33473</v>
      </c>
      <c r="C182" s="3" t="str">
        <f>デイリーデータ!B182</f>
        <v>中村 映水</v>
      </c>
      <c r="D182" s="4">
        <f>IF(デイリーデータ!I182="","",(デイリーデータ!I182))</f>
        <v>45748</v>
      </c>
      <c r="E182" s="3" t="str">
        <f>IF(デイリーデータ!D182="休日","●",IF(デイリーデータ!D182="指定","○",IF(LEFT(デイリーデータ!F182,1)="日","",IF(LEFT(デイリーデータ!F182,1)="半","／",LEFT(デイリーデータ!F182,1)))))</f>
        <v/>
      </c>
      <c r="F182" s="10" t="str">
        <f>IF(デイリーデータ!E182="なし","",デイリーデータ!E182)&amp;IF(デイリーデータ!G182="なし","",デイリーデータ!G182)&amp;IF(デイリーデータ!H182="なし","",デイリーデータ!H182)</f>
        <v/>
      </c>
      <c r="G182" s="3">
        <f>IF(H182="","",COUNTA(H$2:H182)-COUNTBLANK(H$2:H182))</f>
        <v>7</v>
      </c>
      <c r="H182" s="3" t="str">
        <f>IF(COUNTIF(B$2:B182,B182)=1,B182,"")</f>
        <v>33473</v>
      </c>
      <c r="I182" s="10" t="str">
        <f t="shared" si="2"/>
        <v>中村 映水</v>
      </c>
      <c r="J182" s="3" t="str">
        <f>IF(デイリーデータ!D182="なし","",デイリーデータ!D182)</f>
        <v>勤務</v>
      </c>
      <c r="K182" s="3" t="str">
        <f>IF(デイリーデータ!E182="なし","",デイリーデータ!E182)</f>
        <v/>
      </c>
      <c r="L182" s="3" t="str">
        <f>IF(デイリーデータ!F182="なし","",デイリーデータ!F182)</f>
        <v>日勤</v>
      </c>
      <c r="M182" s="3" t="str">
        <f>IF(デイリーデータ!G182="なし","",デイリーデータ!G182)</f>
        <v/>
      </c>
      <c r="N182" s="3" t="str">
        <f>IF(デイリーデータ!H182="なし","",デイリーデータ!H182)</f>
        <v/>
      </c>
    </row>
    <row r="183" spans="1:14" x14ac:dyDescent="0.2">
      <c r="A183" s="9" t="str">
        <f>デイリーデータ!A183&amp;デイリーデータ!I183</f>
        <v>3347345749</v>
      </c>
      <c r="B183" s="3" t="str">
        <f>デイリーデータ!A183&amp;""</f>
        <v>33473</v>
      </c>
      <c r="C183" s="3" t="str">
        <f>デイリーデータ!B183</f>
        <v>中村 映水</v>
      </c>
      <c r="D183" s="4">
        <f>IF(デイリーデータ!I183="","",(デイリーデータ!I183))</f>
        <v>45749</v>
      </c>
      <c r="E183" s="3" t="str">
        <f>IF(デイリーデータ!D183="休日","●",IF(デイリーデータ!D183="指定","○",IF(LEFT(デイリーデータ!F183,1)="日","",IF(LEFT(デイリーデータ!F183,1)="半","／",LEFT(デイリーデータ!F183,1)))))</f>
        <v/>
      </c>
      <c r="F183" s="10" t="str">
        <f>IF(デイリーデータ!E183="なし","",デイリーデータ!E183)&amp;IF(デイリーデータ!G183="なし","",デイリーデータ!G183)&amp;IF(デイリーデータ!H183="なし","",デイリーデータ!H183)</f>
        <v/>
      </c>
      <c r="G183" s="3" t="str">
        <f>IF(H183="","",COUNTA(H$2:H183)-COUNTBLANK(H$2:H183))</f>
        <v/>
      </c>
      <c r="H183" s="3" t="str">
        <f>IF(COUNTIF(B$2:B183,B183)=1,B183,"")</f>
        <v/>
      </c>
      <c r="I183" s="10" t="str">
        <f t="shared" si="2"/>
        <v/>
      </c>
      <c r="J183" s="3" t="str">
        <f>IF(デイリーデータ!D183="なし","",デイリーデータ!D183)</f>
        <v>勤務</v>
      </c>
      <c r="K183" s="3" t="str">
        <f>IF(デイリーデータ!E183="なし","",デイリーデータ!E183)</f>
        <v/>
      </c>
      <c r="L183" s="3" t="str">
        <f>IF(デイリーデータ!F183="なし","",デイリーデータ!F183)</f>
        <v>日勤</v>
      </c>
      <c r="M183" s="3" t="str">
        <f>IF(デイリーデータ!G183="なし","",デイリーデータ!G183)</f>
        <v/>
      </c>
      <c r="N183" s="3" t="str">
        <f>IF(デイリーデータ!H183="なし","",デイリーデータ!H183)</f>
        <v/>
      </c>
    </row>
    <row r="184" spans="1:14" x14ac:dyDescent="0.2">
      <c r="A184" s="9" t="str">
        <f>デイリーデータ!A184&amp;デイリーデータ!I184</f>
        <v>3347345750</v>
      </c>
      <c r="B184" s="3" t="str">
        <f>デイリーデータ!A184&amp;""</f>
        <v>33473</v>
      </c>
      <c r="C184" s="3" t="str">
        <f>デイリーデータ!B184</f>
        <v>中村 映水</v>
      </c>
      <c r="D184" s="4">
        <f>IF(デイリーデータ!I184="","",(デイリーデータ!I184))</f>
        <v>45750</v>
      </c>
      <c r="E184" s="3" t="str">
        <f>IF(デイリーデータ!D184="休日","●",IF(デイリーデータ!D184="指定","○",IF(LEFT(デイリーデータ!F184,1)="日","",IF(LEFT(デイリーデータ!F184,1)="半","／",LEFT(デイリーデータ!F184,1)))))</f>
        <v/>
      </c>
      <c r="F184" s="10" t="str">
        <f>IF(デイリーデータ!E184="なし","",デイリーデータ!E184)&amp;IF(デイリーデータ!G184="なし","",デイリーデータ!G184)&amp;IF(デイリーデータ!H184="なし","",デイリーデータ!H184)</f>
        <v/>
      </c>
      <c r="G184" s="3" t="str">
        <f>IF(H184="","",COUNTA(H$2:H184)-COUNTBLANK(H$2:H184))</f>
        <v/>
      </c>
      <c r="H184" s="3" t="str">
        <f>IF(COUNTIF(B$2:B184,B184)=1,B184,"")</f>
        <v/>
      </c>
      <c r="I184" s="10" t="str">
        <f t="shared" si="2"/>
        <v/>
      </c>
      <c r="J184" s="3" t="str">
        <f>IF(デイリーデータ!D184="なし","",デイリーデータ!D184)</f>
        <v>勤務</v>
      </c>
      <c r="K184" s="3" t="str">
        <f>IF(デイリーデータ!E184="なし","",デイリーデータ!E184)</f>
        <v/>
      </c>
      <c r="L184" s="3" t="str">
        <f>IF(デイリーデータ!F184="なし","",デイリーデータ!F184)</f>
        <v>日勤</v>
      </c>
      <c r="M184" s="3" t="str">
        <f>IF(デイリーデータ!G184="なし","",デイリーデータ!G184)</f>
        <v/>
      </c>
      <c r="N184" s="3" t="str">
        <f>IF(デイリーデータ!H184="なし","",デイリーデータ!H184)</f>
        <v/>
      </c>
    </row>
    <row r="185" spans="1:14" x14ac:dyDescent="0.2">
      <c r="A185" s="9" t="str">
        <f>デイリーデータ!A185&amp;デイリーデータ!I185</f>
        <v>3347345751</v>
      </c>
      <c r="B185" s="3" t="str">
        <f>デイリーデータ!A185&amp;""</f>
        <v>33473</v>
      </c>
      <c r="C185" s="3" t="str">
        <f>デイリーデータ!B185</f>
        <v>中村 映水</v>
      </c>
      <c r="D185" s="4">
        <f>IF(デイリーデータ!I185="","",(デイリーデータ!I185))</f>
        <v>45751</v>
      </c>
      <c r="E185" s="3" t="str">
        <f>IF(デイリーデータ!D185="休日","●",IF(デイリーデータ!D185="指定","○",IF(LEFT(デイリーデータ!F185,1)="日","",IF(LEFT(デイリーデータ!F185,1)="半","／",LEFT(デイリーデータ!F185,1)))))</f>
        <v/>
      </c>
      <c r="F185" s="10" t="str">
        <f>IF(デイリーデータ!E185="なし","",デイリーデータ!E185)&amp;IF(デイリーデータ!G185="なし","",デイリーデータ!G185)&amp;IF(デイリーデータ!H185="なし","",デイリーデータ!H185)</f>
        <v/>
      </c>
      <c r="G185" s="3" t="str">
        <f>IF(H185="","",COUNTA(H$2:H185)-COUNTBLANK(H$2:H185))</f>
        <v/>
      </c>
      <c r="H185" s="3" t="str">
        <f>IF(COUNTIF(B$2:B185,B185)=1,B185,"")</f>
        <v/>
      </c>
      <c r="I185" s="10" t="str">
        <f t="shared" si="2"/>
        <v/>
      </c>
      <c r="J185" s="3" t="str">
        <f>IF(デイリーデータ!D185="なし","",デイリーデータ!D185)</f>
        <v>勤務</v>
      </c>
      <c r="K185" s="3" t="str">
        <f>IF(デイリーデータ!E185="なし","",デイリーデータ!E185)</f>
        <v/>
      </c>
      <c r="L185" s="3" t="str">
        <f>IF(デイリーデータ!F185="なし","",デイリーデータ!F185)</f>
        <v>日勤</v>
      </c>
      <c r="M185" s="3" t="str">
        <f>IF(デイリーデータ!G185="なし","",デイリーデータ!G185)</f>
        <v/>
      </c>
      <c r="N185" s="3" t="str">
        <f>IF(デイリーデータ!H185="なし","",デイリーデータ!H185)</f>
        <v/>
      </c>
    </row>
    <row r="186" spans="1:14" x14ac:dyDescent="0.2">
      <c r="A186" s="9" t="str">
        <f>デイリーデータ!A186&amp;デイリーデータ!I186</f>
        <v>3347345752</v>
      </c>
      <c r="B186" s="3" t="str">
        <f>デイリーデータ!A186&amp;""</f>
        <v>33473</v>
      </c>
      <c r="C186" s="3" t="str">
        <f>デイリーデータ!B186</f>
        <v>中村 映水</v>
      </c>
      <c r="D186" s="4">
        <f>IF(デイリーデータ!I186="","",(デイリーデータ!I186))</f>
        <v>45752</v>
      </c>
      <c r="E186" s="3" t="str">
        <f>IF(デイリーデータ!D186="休日","●",IF(デイリーデータ!D186="指定","○",IF(LEFT(デイリーデータ!F186,1)="日","",IF(LEFT(デイリーデータ!F186,1)="半","／",LEFT(デイリーデータ!F186,1)))))</f>
        <v>○</v>
      </c>
      <c r="F186" s="10" t="str">
        <f>IF(デイリーデータ!E186="なし","",デイリーデータ!E186)&amp;IF(デイリーデータ!G186="なし","",デイリーデータ!G186)&amp;IF(デイリーデータ!H186="なし","",デイリーデータ!H186)</f>
        <v/>
      </c>
      <c r="G186" s="3" t="str">
        <f>IF(H186="","",COUNTA(H$2:H186)-COUNTBLANK(H$2:H186))</f>
        <v/>
      </c>
      <c r="H186" s="3" t="str">
        <f>IF(COUNTIF(B$2:B186,B186)=1,B186,"")</f>
        <v/>
      </c>
      <c r="I186" s="10" t="str">
        <f t="shared" si="2"/>
        <v/>
      </c>
      <c r="J186" s="3" t="str">
        <f>IF(デイリーデータ!D186="なし","",デイリーデータ!D186)</f>
        <v>指定</v>
      </c>
      <c r="K186" s="3" t="str">
        <f>IF(デイリーデータ!E186="なし","",デイリーデータ!E186)</f>
        <v/>
      </c>
      <c r="L186" s="3" t="str">
        <f>IF(デイリーデータ!F186="なし","",デイリーデータ!F186)</f>
        <v>日勤</v>
      </c>
      <c r="M186" s="3" t="str">
        <f>IF(デイリーデータ!G186="なし","",デイリーデータ!G186)</f>
        <v/>
      </c>
      <c r="N186" s="3" t="str">
        <f>IF(デイリーデータ!H186="なし","",デイリーデータ!H186)</f>
        <v/>
      </c>
    </row>
    <row r="187" spans="1:14" x14ac:dyDescent="0.2">
      <c r="A187" s="9" t="str">
        <f>デイリーデータ!A187&amp;デイリーデータ!I187</f>
        <v>3347345753</v>
      </c>
      <c r="B187" s="3" t="str">
        <f>デイリーデータ!A187&amp;""</f>
        <v>33473</v>
      </c>
      <c r="C187" s="3" t="str">
        <f>デイリーデータ!B187</f>
        <v>中村 映水</v>
      </c>
      <c r="D187" s="4">
        <f>IF(デイリーデータ!I187="","",(デイリーデータ!I187))</f>
        <v>45753</v>
      </c>
      <c r="E187" s="3" t="str">
        <f>IF(デイリーデータ!D187="休日","●",IF(デイリーデータ!D187="指定","○",IF(LEFT(デイリーデータ!F187,1)="日","",IF(LEFT(デイリーデータ!F187,1)="半","／",LEFT(デイリーデータ!F187,1)))))</f>
        <v>●</v>
      </c>
      <c r="F187" s="10" t="str">
        <f>IF(デイリーデータ!E187="なし","",デイリーデータ!E187)&amp;IF(デイリーデータ!G187="なし","",デイリーデータ!G187)&amp;IF(デイリーデータ!H187="なし","",デイリーデータ!H187)</f>
        <v/>
      </c>
      <c r="G187" s="3" t="str">
        <f>IF(H187="","",COUNTA(H$2:H187)-COUNTBLANK(H$2:H187))</f>
        <v/>
      </c>
      <c r="H187" s="3" t="str">
        <f>IF(COUNTIF(B$2:B187,B187)=1,B187,"")</f>
        <v/>
      </c>
      <c r="I187" s="10" t="str">
        <f t="shared" si="2"/>
        <v/>
      </c>
      <c r="J187" s="3" t="str">
        <f>IF(デイリーデータ!D187="なし","",デイリーデータ!D187)</f>
        <v>休日</v>
      </c>
      <c r="K187" s="3" t="str">
        <f>IF(デイリーデータ!E187="なし","",デイリーデータ!E187)</f>
        <v/>
      </c>
      <c r="L187" s="3" t="str">
        <f>IF(デイリーデータ!F187="なし","",デイリーデータ!F187)</f>
        <v>日勤</v>
      </c>
      <c r="M187" s="3" t="str">
        <f>IF(デイリーデータ!G187="なし","",デイリーデータ!G187)</f>
        <v/>
      </c>
      <c r="N187" s="3" t="str">
        <f>IF(デイリーデータ!H187="なし","",デイリーデータ!H187)</f>
        <v/>
      </c>
    </row>
    <row r="188" spans="1:14" x14ac:dyDescent="0.2">
      <c r="A188" s="9" t="str">
        <f>デイリーデータ!A188&amp;デイリーデータ!I188</f>
        <v>3347345754</v>
      </c>
      <c r="B188" s="3" t="str">
        <f>デイリーデータ!A188&amp;""</f>
        <v>33473</v>
      </c>
      <c r="C188" s="3" t="str">
        <f>デイリーデータ!B188</f>
        <v>中村 映水</v>
      </c>
      <c r="D188" s="4">
        <f>IF(デイリーデータ!I188="","",(デイリーデータ!I188))</f>
        <v>45754</v>
      </c>
      <c r="E188" s="3" t="str">
        <f>IF(デイリーデータ!D188="休日","●",IF(デイリーデータ!D188="指定","○",IF(LEFT(デイリーデータ!F188,1)="日","",IF(LEFT(デイリーデータ!F188,1)="半","／",LEFT(デイリーデータ!F188,1)))))</f>
        <v/>
      </c>
      <c r="F188" s="10" t="str">
        <f>IF(デイリーデータ!E188="なし","",デイリーデータ!E188)&amp;IF(デイリーデータ!G188="なし","",デイリーデータ!G188)&amp;IF(デイリーデータ!H188="なし","",デイリーデータ!H188)</f>
        <v/>
      </c>
      <c r="G188" s="3" t="str">
        <f>IF(H188="","",COUNTA(H$2:H188)-COUNTBLANK(H$2:H188))</f>
        <v/>
      </c>
      <c r="H188" s="3" t="str">
        <f>IF(COUNTIF(B$2:B188,B188)=1,B188,"")</f>
        <v/>
      </c>
      <c r="I188" s="10" t="str">
        <f t="shared" si="2"/>
        <v/>
      </c>
      <c r="J188" s="3" t="str">
        <f>IF(デイリーデータ!D188="なし","",デイリーデータ!D188)</f>
        <v>勤務</v>
      </c>
      <c r="K188" s="3" t="str">
        <f>IF(デイリーデータ!E188="なし","",デイリーデータ!E188)</f>
        <v/>
      </c>
      <c r="L188" s="3" t="str">
        <f>IF(デイリーデータ!F188="なし","",デイリーデータ!F188)</f>
        <v>日勤</v>
      </c>
      <c r="M188" s="3" t="str">
        <f>IF(デイリーデータ!G188="なし","",デイリーデータ!G188)</f>
        <v/>
      </c>
      <c r="N188" s="3" t="str">
        <f>IF(デイリーデータ!H188="なし","",デイリーデータ!H188)</f>
        <v/>
      </c>
    </row>
    <row r="189" spans="1:14" x14ac:dyDescent="0.2">
      <c r="A189" s="9" t="str">
        <f>デイリーデータ!A189&amp;デイリーデータ!I189</f>
        <v>3347345755</v>
      </c>
      <c r="B189" s="3" t="str">
        <f>デイリーデータ!A189&amp;""</f>
        <v>33473</v>
      </c>
      <c r="C189" s="3" t="str">
        <f>デイリーデータ!B189</f>
        <v>中村 映水</v>
      </c>
      <c r="D189" s="4">
        <f>IF(デイリーデータ!I189="","",(デイリーデータ!I189))</f>
        <v>45755</v>
      </c>
      <c r="E189" s="3" t="str">
        <f>IF(デイリーデータ!D189="休日","●",IF(デイリーデータ!D189="指定","○",IF(LEFT(デイリーデータ!F189,1)="日","",IF(LEFT(デイリーデータ!F189,1)="半","／",LEFT(デイリーデータ!F189,1)))))</f>
        <v/>
      </c>
      <c r="F189" s="10" t="str">
        <f>IF(デイリーデータ!E189="なし","",デイリーデータ!E189)&amp;IF(デイリーデータ!G189="なし","",デイリーデータ!G189)&amp;IF(デイリーデータ!H189="なし","",デイリーデータ!H189)</f>
        <v/>
      </c>
      <c r="G189" s="3" t="str">
        <f>IF(H189="","",COUNTA(H$2:H189)-COUNTBLANK(H$2:H189))</f>
        <v/>
      </c>
      <c r="H189" s="3" t="str">
        <f>IF(COUNTIF(B$2:B189,B189)=1,B189,"")</f>
        <v/>
      </c>
      <c r="I189" s="10" t="str">
        <f t="shared" si="2"/>
        <v/>
      </c>
      <c r="J189" s="3" t="str">
        <f>IF(デイリーデータ!D189="なし","",デイリーデータ!D189)</f>
        <v>勤務</v>
      </c>
      <c r="K189" s="3" t="str">
        <f>IF(デイリーデータ!E189="なし","",デイリーデータ!E189)</f>
        <v/>
      </c>
      <c r="L189" s="3" t="str">
        <f>IF(デイリーデータ!F189="なし","",デイリーデータ!F189)</f>
        <v>日勤</v>
      </c>
      <c r="M189" s="3" t="str">
        <f>IF(デイリーデータ!G189="なし","",デイリーデータ!G189)</f>
        <v/>
      </c>
      <c r="N189" s="3" t="str">
        <f>IF(デイリーデータ!H189="なし","",デイリーデータ!H189)</f>
        <v/>
      </c>
    </row>
    <row r="190" spans="1:14" x14ac:dyDescent="0.2">
      <c r="A190" s="9" t="str">
        <f>デイリーデータ!A190&amp;デイリーデータ!I190</f>
        <v>3347345756</v>
      </c>
      <c r="B190" s="3" t="str">
        <f>デイリーデータ!A190&amp;""</f>
        <v>33473</v>
      </c>
      <c r="C190" s="3" t="str">
        <f>デイリーデータ!B190</f>
        <v>中村 映水</v>
      </c>
      <c r="D190" s="4">
        <f>IF(デイリーデータ!I190="","",(デイリーデータ!I190))</f>
        <v>45756</v>
      </c>
      <c r="E190" s="3" t="str">
        <f>IF(デイリーデータ!D190="休日","●",IF(デイリーデータ!D190="指定","○",IF(LEFT(デイリーデータ!F190,1)="日","",IF(LEFT(デイリーデータ!F190,1)="半","／",LEFT(デイリーデータ!F190,1)))))</f>
        <v/>
      </c>
      <c r="F190" s="10" t="str">
        <f>IF(デイリーデータ!E190="なし","",デイリーデータ!E190)&amp;IF(デイリーデータ!G190="なし","",デイリーデータ!G190)&amp;IF(デイリーデータ!H190="なし","",デイリーデータ!H190)</f>
        <v/>
      </c>
      <c r="G190" s="3" t="str">
        <f>IF(H190="","",COUNTA(H$2:H190)-COUNTBLANK(H$2:H190))</f>
        <v/>
      </c>
      <c r="H190" s="3" t="str">
        <f>IF(COUNTIF(B$2:B190,B190)=1,B190,"")</f>
        <v/>
      </c>
      <c r="I190" s="10" t="str">
        <f t="shared" si="2"/>
        <v/>
      </c>
      <c r="J190" s="3" t="str">
        <f>IF(デイリーデータ!D190="なし","",デイリーデータ!D190)</f>
        <v>勤務</v>
      </c>
      <c r="K190" s="3" t="str">
        <f>IF(デイリーデータ!E190="なし","",デイリーデータ!E190)</f>
        <v/>
      </c>
      <c r="L190" s="3" t="str">
        <f>IF(デイリーデータ!F190="なし","",デイリーデータ!F190)</f>
        <v>日勤</v>
      </c>
      <c r="M190" s="3" t="str">
        <f>IF(デイリーデータ!G190="なし","",デイリーデータ!G190)</f>
        <v/>
      </c>
      <c r="N190" s="3" t="str">
        <f>IF(デイリーデータ!H190="なし","",デイリーデータ!H190)</f>
        <v/>
      </c>
    </row>
    <row r="191" spans="1:14" x14ac:dyDescent="0.2">
      <c r="A191" s="9" t="str">
        <f>デイリーデータ!A191&amp;デイリーデータ!I191</f>
        <v>3347345757</v>
      </c>
      <c r="B191" s="3" t="str">
        <f>デイリーデータ!A191&amp;""</f>
        <v>33473</v>
      </c>
      <c r="C191" s="3" t="str">
        <f>デイリーデータ!B191</f>
        <v>中村 映水</v>
      </c>
      <c r="D191" s="4">
        <f>IF(デイリーデータ!I191="","",(デイリーデータ!I191))</f>
        <v>45757</v>
      </c>
      <c r="E191" s="3" t="str">
        <f>IF(デイリーデータ!D191="休日","●",IF(デイリーデータ!D191="指定","○",IF(LEFT(デイリーデータ!F191,1)="日","",IF(LEFT(デイリーデータ!F191,1)="半","／",LEFT(デイリーデータ!F191,1)))))</f>
        <v/>
      </c>
      <c r="F191" s="10" t="str">
        <f>IF(デイリーデータ!E191="なし","",デイリーデータ!E191)&amp;IF(デイリーデータ!G191="なし","",デイリーデータ!G191)&amp;IF(デイリーデータ!H191="なし","",デイリーデータ!H191)</f>
        <v/>
      </c>
      <c r="G191" s="3" t="str">
        <f>IF(H191="","",COUNTA(H$2:H191)-COUNTBLANK(H$2:H191))</f>
        <v/>
      </c>
      <c r="H191" s="3" t="str">
        <f>IF(COUNTIF(B$2:B191,B191)=1,B191,"")</f>
        <v/>
      </c>
      <c r="I191" s="10" t="str">
        <f t="shared" si="2"/>
        <v/>
      </c>
      <c r="J191" s="3" t="str">
        <f>IF(デイリーデータ!D191="なし","",デイリーデータ!D191)</f>
        <v>勤務</v>
      </c>
      <c r="K191" s="3" t="str">
        <f>IF(デイリーデータ!E191="なし","",デイリーデータ!E191)</f>
        <v/>
      </c>
      <c r="L191" s="3" t="str">
        <f>IF(デイリーデータ!F191="なし","",デイリーデータ!F191)</f>
        <v>日勤</v>
      </c>
      <c r="M191" s="3" t="str">
        <f>IF(デイリーデータ!G191="なし","",デイリーデータ!G191)</f>
        <v/>
      </c>
      <c r="N191" s="3" t="str">
        <f>IF(デイリーデータ!H191="なし","",デイリーデータ!H191)</f>
        <v/>
      </c>
    </row>
    <row r="192" spans="1:14" x14ac:dyDescent="0.2">
      <c r="A192" s="9" t="str">
        <f>デイリーデータ!A192&amp;デイリーデータ!I192</f>
        <v>3347345758</v>
      </c>
      <c r="B192" s="3" t="str">
        <f>デイリーデータ!A192&amp;""</f>
        <v>33473</v>
      </c>
      <c r="C192" s="3" t="str">
        <f>デイリーデータ!B192</f>
        <v>中村 映水</v>
      </c>
      <c r="D192" s="4">
        <f>IF(デイリーデータ!I192="","",(デイリーデータ!I192))</f>
        <v>45758</v>
      </c>
      <c r="E192" s="3" t="str">
        <f>IF(デイリーデータ!D192="休日","●",IF(デイリーデータ!D192="指定","○",IF(LEFT(デイリーデータ!F192,1)="日","",IF(LEFT(デイリーデータ!F192,1)="半","／",LEFT(デイリーデータ!F192,1)))))</f>
        <v/>
      </c>
      <c r="F192" s="10" t="str">
        <f>IF(デイリーデータ!E192="なし","",デイリーデータ!E192)&amp;IF(デイリーデータ!G192="なし","",デイリーデータ!G192)&amp;IF(デイリーデータ!H192="なし","",デイリーデータ!H192)</f>
        <v/>
      </c>
      <c r="G192" s="3" t="str">
        <f>IF(H192="","",COUNTA(H$2:H192)-COUNTBLANK(H$2:H192))</f>
        <v/>
      </c>
      <c r="H192" s="3" t="str">
        <f>IF(COUNTIF(B$2:B192,B192)=1,B192,"")</f>
        <v/>
      </c>
      <c r="I192" s="10" t="str">
        <f t="shared" si="2"/>
        <v/>
      </c>
      <c r="J192" s="3" t="str">
        <f>IF(デイリーデータ!D192="なし","",デイリーデータ!D192)</f>
        <v>勤務</v>
      </c>
      <c r="K192" s="3" t="str">
        <f>IF(デイリーデータ!E192="なし","",デイリーデータ!E192)</f>
        <v/>
      </c>
      <c r="L192" s="3" t="str">
        <f>IF(デイリーデータ!F192="なし","",デイリーデータ!F192)</f>
        <v>日勤</v>
      </c>
      <c r="M192" s="3" t="str">
        <f>IF(デイリーデータ!G192="なし","",デイリーデータ!G192)</f>
        <v/>
      </c>
      <c r="N192" s="3" t="str">
        <f>IF(デイリーデータ!H192="なし","",デイリーデータ!H192)</f>
        <v/>
      </c>
    </row>
    <row r="193" spans="1:14" x14ac:dyDescent="0.2">
      <c r="A193" s="9" t="str">
        <f>デイリーデータ!A193&amp;デイリーデータ!I193</f>
        <v>3347345759</v>
      </c>
      <c r="B193" s="3" t="str">
        <f>デイリーデータ!A193&amp;""</f>
        <v>33473</v>
      </c>
      <c r="C193" s="3" t="str">
        <f>デイリーデータ!B193</f>
        <v>中村 映水</v>
      </c>
      <c r="D193" s="4">
        <f>IF(デイリーデータ!I193="","",(デイリーデータ!I193))</f>
        <v>45759</v>
      </c>
      <c r="E193" s="3" t="str">
        <f>IF(デイリーデータ!D193="休日","●",IF(デイリーデータ!D193="指定","○",IF(LEFT(デイリーデータ!F193,1)="日","",IF(LEFT(デイリーデータ!F193,1)="半","／",LEFT(デイリーデータ!F193,1)))))</f>
        <v>○</v>
      </c>
      <c r="F193" s="10" t="str">
        <f>IF(デイリーデータ!E193="なし","",デイリーデータ!E193)&amp;IF(デイリーデータ!G193="なし","",デイリーデータ!G193)&amp;IF(デイリーデータ!H193="なし","",デイリーデータ!H193)</f>
        <v/>
      </c>
      <c r="G193" s="3" t="str">
        <f>IF(H193="","",COUNTA(H$2:H193)-COUNTBLANK(H$2:H193))</f>
        <v/>
      </c>
      <c r="H193" s="3" t="str">
        <f>IF(COUNTIF(B$2:B193,B193)=1,B193,"")</f>
        <v/>
      </c>
      <c r="I193" s="10" t="str">
        <f t="shared" si="2"/>
        <v/>
      </c>
      <c r="J193" s="3" t="str">
        <f>IF(デイリーデータ!D193="なし","",デイリーデータ!D193)</f>
        <v>指定</v>
      </c>
      <c r="K193" s="3" t="str">
        <f>IF(デイリーデータ!E193="なし","",デイリーデータ!E193)</f>
        <v/>
      </c>
      <c r="L193" s="3" t="str">
        <f>IF(デイリーデータ!F193="なし","",デイリーデータ!F193)</f>
        <v>日勤</v>
      </c>
      <c r="M193" s="3" t="str">
        <f>IF(デイリーデータ!G193="なし","",デイリーデータ!G193)</f>
        <v/>
      </c>
      <c r="N193" s="3" t="str">
        <f>IF(デイリーデータ!H193="なし","",デイリーデータ!H193)</f>
        <v/>
      </c>
    </row>
    <row r="194" spans="1:14" x14ac:dyDescent="0.2">
      <c r="A194" s="9" t="str">
        <f>デイリーデータ!A194&amp;デイリーデータ!I194</f>
        <v>3347345760</v>
      </c>
      <c r="B194" s="3" t="str">
        <f>デイリーデータ!A194&amp;""</f>
        <v>33473</v>
      </c>
      <c r="C194" s="3" t="str">
        <f>デイリーデータ!B194</f>
        <v>中村 映水</v>
      </c>
      <c r="D194" s="4">
        <f>IF(デイリーデータ!I194="","",(デイリーデータ!I194))</f>
        <v>45760</v>
      </c>
      <c r="E194" s="3" t="str">
        <f>IF(デイリーデータ!D194="休日","●",IF(デイリーデータ!D194="指定","○",IF(LEFT(デイリーデータ!F194,1)="日","",IF(LEFT(デイリーデータ!F194,1)="半","／",LEFT(デイリーデータ!F194,1)))))</f>
        <v>●</v>
      </c>
      <c r="F194" s="10" t="str">
        <f>IF(デイリーデータ!E194="なし","",デイリーデータ!E194)&amp;IF(デイリーデータ!G194="なし","",デイリーデータ!G194)&amp;IF(デイリーデータ!H194="なし","",デイリーデータ!H194)</f>
        <v/>
      </c>
      <c r="G194" s="3" t="str">
        <f>IF(H194="","",COUNTA(H$2:H194)-COUNTBLANK(H$2:H194))</f>
        <v/>
      </c>
      <c r="H194" s="3" t="str">
        <f>IF(COUNTIF(B$2:B194,B194)=1,B194,"")</f>
        <v/>
      </c>
      <c r="I194" s="10" t="str">
        <f t="shared" ref="I194:I257" si="3">IF(H194&lt;&gt;"",C194,"")</f>
        <v/>
      </c>
      <c r="J194" s="3" t="str">
        <f>IF(デイリーデータ!D194="なし","",デイリーデータ!D194)</f>
        <v>休日</v>
      </c>
      <c r="K194" s="3" t="str">
        <f>IF(デイリーデータ!E194="なし","",デイリーデータ!E194)</f>
        <v/>
      </c>
      <c r="L194" s="3" t="str">
        <f>IF(デイリーデータ!F194="なし","",デイリーデータ!F194)</f>
        <v>日勤</v>
      </c>
      <c r="M194" s="3" t="str">
        <f>IF(デイリーデータ!G194="なし","",デイリーデータ!G194)</f>
        <v/>
      </c>
      <c r="N194" s="3" t="str">
        <f>IF(デイリーデータ!H194="なし","",デイリーデータ!H194)</f>
        <v/>
      </c>
    </row>
    <row r="195" spans="1:14" x14ac:dyDescent="0.2">
      <c r="A195" s="9" t="str">
        <f>デイリーデータ!A195&amp;デイリーデータ!I195</f>
        <v>3347345761</v>
      </c>
      <c r="B195" s="3" t="str">
        <f>デイリーデータ!A195&amp;""</f>
        <v>33473</v>
      </c>
      <c r="C195" s="3" t="str">
        <f>デイリーデータ!B195</f>
        <v>中村 映水</v>
      </c>
      <c r="D195" s="4">
        <f>IF(デイリーデータ!I195="","",(デイリーデータ!I195))</f>
        <v>45761</v>
      </c>
      <c r="E195" s="3" t="str">
        <f>IF(デイリーデータ!D195="休日","●",IF(デイリーデータ!D195="指定","○",IF(LEFT(デイリーデータ!F195,1)="日","",IF(LEFT(デイリーデータ!F195,1)="半","／",LEFT(デイリーデータ!F195,1)))))</f>
        <v/>
      </c>
      <c r="F195" s="10" t="str">
        <f>IF(デイリーデータ!E195="なし","",デイリーデータ!E195)&amp;IF(デイリーデータ!G195="なし","",デイリーデータ!G195)&amp;IF(デイリーデータ!H195="なし","",デイリーデータ!H195)</f>
        <v/>
      </c>
      <c r="G195" s="3" t="str">
        <f>IF(H195="","",COUNTA(H$2:H195)-COUNTBLANK(H$2:H195))</f>
        <v/>
      </c>
      <c r="H195" s="3" t="str">
        <f>IF(COUNTIF(B$2:B195,B195)=1,B195,"")</f>
        <v/>
      </c>
      <c r="I195" s="10" t="str">
        <f t="shared" si="3"/>
        <v/>
      </c>
      <c r="J195" s="3" t="str">
        <f>IF(デイリーデータ!D195="なし","",デイリーデータ!D195)</f>
        <v>勤務</v>
      </c>
      <c r="K195" s="3" t="str">
        <f>IF(デイリーデータ!E195="なし","",デイリーデータ!E195)</f>
        <v/>
      </c>
      <c r="L195" s="3" t="str">
        <f>IF(デイリーデータ!F195="なし","",デイリーデータ!F195)</f>
        <v>日勤</v>
      </c>
      <c r="M195" s="3" t="str">
        <f>IF(デイリーデータ!G195="なし","",デイリーデータ!G195)</f>
        <v/>
      </c>
      <c r="N195" s="3" t="str">
        <f>IF(デイリーデータ!H195="なし","",デイリーデータ!H195)</f>
        <v/>
      </c>
    </row>
    <row r="196" spans="1:14" x14ac:dyDescent="0.2">
      <c r="A196" s="9" t="str">
        <f>デイリーデータ!A196&amp;デイリーデータ!I196</f>
        <v>3347345762</v>
      </c>
      <c r="B196" s="3" t="str">
        <f>デイリーデータ!A196&amp;""</f>
        <v>33473</v>
      </c>
      <c r="C196" s="3" t="str">
        <f>デイリーデータ!B196</f>
        <v>中村 映水</v>
      </c>
      <c r="D196" s="4">
        <f>IF(デイリーデータ!I196="","",(デイリーデータ!I196))</f>
        <v>45762</v>
      </c>
      <c r="E196" s="3" t="str">
        <f>IF(デイリーデータ!D196="休日","●",IF(デイリーデータ!D196="指定","○",IF(LEFT(デイリーデータ!F196,1)="日","",IF(LEFT(デイリーデータ!F196,1)="半","／",LEFT(デイリーデータ!F196,1)))))</f>
        <v/>
      </c>
      <c r="F196" s="10" t="str">
        <f>IF(デイリーデータ!E196="なし","",デイリーデータ!E196)&amp;IF(デイリーデータ!G196="なし","",デイリーデータ!G196)&amp;IF(デイリーデータ!H196="なし","",デイリーデータ!H196)</f>
        <v/>
      </c>
      <c r="G196" s="3" t="str">
        <f>IF(H196="","",COUNTA(H$2:H196)-COUNTBLANK(H$2:H196))</f>
        <v/>
      </c>
      <c r="H196" s="3" t="str">
        <f>IF(COUNTIF(B$2:B196,B196)=1,B196,"")</f>
        <v/>
      </c>
      <c r="I196" s="10" t="str">
        <f t="shared" si="3"/>
        <v/>
      </c>
      <c r="J196" s="3" t="str">
        <f>IF(デイリーデータ!D196="なし","",デイリーデータ!D196)</f>
        <v>勤務</v>
      </c>
      <c r="K196" s="3" t="str">
        <f>IF(デイリーデータ!E196="なし","",デイリーデータ!E196)</f>
        <v/>
      </c>
      <c r="L196" s="3" t="str">
        <f>IF(デイリーデータ!F196="なし","",デイリーデータ!F196)</f>
        <v>日勤</v>
      </c>
      <c r="M196" s="3" t="str">
        <f>IF(デイリーデータ!G196="なし","",デイリーデータ!G196)</f>
        <v/>
      </c>
      <c r="N196" s="3" t="str">
        <f>IF(デイリーデータ!H196="なし","",デイリーデータ!H196)</f>
        <v/>
      </c>
    </row>
    <row r="197" spans="1:14" x14ac:dyDescent="0.2">
      <c r="A197" s="9" t="str">
        <f>デイリーデータ!A197&amp;デイリーデータ!I197</f>
        <v>3347345763</v>
      </c>
      <c r="B197" s="3" t="str">
        <f>デイリーデータ!A197&amp;""</f>
        <v>33473</v>
      </c>
      <c r="C197" s="3" t="str">
        <f>デイリーデータ!B197</f>
        <v>中村 映水</v>
      </c>
      <c r="D197" s="4">
        <f>IF(デイリーデータ!I197="","",(デイリーデータ!I197))</f>
        <v>45763</v>
      </c>
      <c r="E197" s="3" t="str">
        <f>IF(デイリーデータ!D197="休日","●",IF(デイリーデータ!D197="指定","○",IF(LEFT(デイリーデータ!F197,1)="日","",IF(LEFT(デイリーデータ!F197,1)="半","／",LEFT(デイリーデータ!F197,1)))))</f>
        <v/>
      </c>
      <c r="F197" s="10" t="str">
        <f>IF(デイリーデータ!E197="なし","",デイリーデータ!E197)&amp;IF(デイリーデータ!G197="なし","",デイリーデータ!G197)&amp;IF(デイリーデータ!H197="なし","",デイリーデータ!H197)</f>
        <v/>
      </c>
      <c r="G197" s="3" t="str">
        <f>IF(H197="","",COUNTA(H$2:H197)-COUNTBLANK(H$2:H197))</f>
        <v/>
      </c>
      <c r="H197" s="3" t="str">
        <f>IF(COUNTIF(B$2:B197,B197)=1,B197,"")</f>
        <v/>
      </c>
      <c r="I197" s="10" t="str">
        <f t="shared" si="3"/>
        <v/>
      </c>
      <c r="J197" s="3" t="str">
        <f>IF(デイリーデータ!D197="なし","",デイリーデータ!D197)</f>
        <v>勤務</v>
      </c>
      <c r="K197" s="3" t="str">
        <f>IF(デイリーデータ!E197="なし","",デイリーデータ!E197)</f>
        <v/>
      </c>
      <c r="L197" s="3" t="str">
        <f>IF(デイリーデータ!F197="なし","",デイリーデータ!F197)</f>
        <v>日勤</v>
      </c>
      <c r="M197" s="3" t="str">
        <f>IF(デイリーデータ!G197="なし","",デイリーデータ!G197)</f>
        <v/>
      </c>
      <c r="N197" s="3" t="str">
        <f>IF(デイリーデータ!H197="なし","",デイリーデータ!H197)</f>
        <v/>
      </c>
    </row>
    <row r="198" spans="1:14" x14ac:dyDescent="0.2">
      <c r="A198" s="9" t="str">
        <f>デイリーデータ!A198&amp;デイリーデータ!I198</f>
        <v>3347345764</v>
      </c>
      <c r="B198" s="3" t="str">
        <f>デイリーデータ!A198&amp;""</f>
        <v>33473</v>
      </c>
      <c r="C198" s="3" t="str">
        <f>デイリーデータ!B198</f>
        <v>中村 映水</v>
      </c>
      <c r="D198" s="4">
        <f>IF(デイリーデータ!I198="","",(デイリーデータ!I198))</f>
        <v>45764</v>
      </c>
      <c r="E198" s="3" t="str">
        <f>IF(デイリーデータ!D198="休日","●",IF(デイリーデータ!D198="指定","○",IF(LEFT(デイリーデータ!F198,1)="日","",IF(LEFT(デイリーデータ!F198,1)="半","／",LEFT(デイリーデータ!F198,1)))))</f>
        <v/>
      </c>
      <c r="F198" s="10" t="str">
        <f>IF(デイリーデータ!E198="なし","",デイリーデータ!E198)&amp;IF(デイリーデータ!G198="なし","",デイリーデータ!G198)&amp;IF(デイリーデータ!H198="なし","",デイリーデータ!H198)</f>
        <v/>
      </c>
      <c r="G198" s="3" t="str">
        <f>IF(H198="","",COUNTA(H$2:H198)-COUNTBLANK(H$2:H198))</f>
        <v/>
      </c>
      <c r="H198" s="3" t="str">
        <f>IF(COUNTIF(B$2:B198,B198)=1,B198,"")</f>
        <v/>
      </c>
      <c r="I198" s="10" t="str">
        <f t="shared" si="3"/>
        <v/>
      </c>
      <c r="J198" s="3" t="str">
        <f>IF(デイリーデータ!D198="なし","",デイリーデータ!D198)</f>
        <v>勤務</v>
      </c>
      <c r="K198" s="3" t="str">
        <f>IF(デイリーデータ!E198="なし","",デイリーデータ!E198)</f>
        <v/>
      </c>
      <c r="L198" s="3" t="str">
        <f>IF(デイリーデータ!F198="なし","",デイリーデータ!F198)</f>
        <v>日勤</v>
      </c>
      <c r="M198" s="3" t="str">
        <f>IF(デイリーデータ!G198="なし","",デイリーデータ!G198)</f>
        <v/>
      </c>
      <c r="N198" s="3" t="str">
        <f>IF(デイリーデータ!H198="なし","",デイリーデータ!H198)</f>
        <v/>
      </c>
    </row>
    <row r="199" spans="1:14" x14ac:dyDescent="0.2">
      <c r="A199" s="9" t="str">
        <f>デイリーデータ!A199&amp;デイリーデータ!I199</f>
        <v>3347345765</v>
      </c>
      <c r="B199" s="3" t="str">
        <f>デイリーデータ!A199&amp;""</f>
        <v>33473</v>
      </c>
      <c r="C199" s="3" t="str">
        <f>デイリーデータ!B199</f>
        <v>中村 映水</v>
      </c>
      <c r="D199" s="4">
        <f>IF(デイリーデータ!I199="","",(デイリーデータ!I199))</f>
        <v>45765</v>
      </c>
      <c r="E199" s="3" t="str">
        <f>IF(デイリーデータ!D199="休日","●",IF(デイリーデータ!D199="指定","○",IF(LEFT(デイリーデータ!F199,1)="日","",IF(LEFT(デイリーデータ!F199,1)="半","／",LEFT(デイリーデータ!F199,1)))))</f>
        <v/>
      </c>
      <c r="F199" s="10" t="str">
        <f>IF(デイリーデータ!E199="なし","",デイリーデータ!E199)&amp;IF(デイリーデータ!G199="なし","",デイリーデータ!G199)&amp;IF(デイリーデータ!H199="なし","",デイリーデータ!H199)</f>
        <v/>
      </c>
      <c r="G199" s="3" t="str">
        <f>IF(H199="","",COUNTA(H$2:H199)-COUNTBLANK(H$2:H199))</f>
        <v/>
      </c>
      <c r="H199" s="3" t="str">
        <f>IF(COUNTIF(B$2:B199,B199)=1,B199,"")</f>
        <v/>
      </c>
      <c r="I199" s="10" t="str">
        <f t="shared" si="3"/>
        <v/>
      </c>
      <c r="J199" s="3" t="str">
        <f>IF(デイリーデータ!D199="なし","",デイリーデータ!D199)</f>
        <v>勤務</v>
      </c>
      <c r="K199" s="3" t="str">
        <f>IF(デイリーデータ!E199="なし","",デイリーデータ!E199)</f>
        <v/>
      </c>
      <c r="L199" s="3" t="str">
        <f>IF(デイリーデータ!F199="なし","",デイリーデータ!F199)</f>
        <v>日勤</v>
      </c>
      <c r="M199" s="3" t="str">
        <f>IF(デイリーデータ!G199="なし","",デイリーデータ!G199)</f>
        <v/>
      </c>
      <c r="N199" s="3" t="str">
        <f>IF(デイリーデータ!H199="なし","",デイリーデータ!H199)</f>
        <v/>
      </c>
    </row>
    <row r="200" spans="1:14" x14ac:dyDescent="0.2">
      <c r="A200" s="9" t="str">
        <f>デイリーデータ!A200&amp;デイリーデータ!I200</f>
        <v>3347345766</v>
      </c>
      <c r="B200" s="3" t="str">
        <f>デイリーデータ!A200&amp;""</f>
        <v>33473</v>
      </c>
      <c r="C200" s="3" t="str">
        <f>デイリーデータ!B200</f>
        <v>中村 映水</v>
      </c>
      <c r="D200" s="4">
        <f>IF(デイリーデータ!I200="","",(デイリーデータ!I200))</f>
        <v>45766</v>
      </c>
      <c r="E200" s="3" t="str">
        <f>IF(デイリーデータ!D200="休日","●",IF(デイリーデータ!D200="指定","○",IF(LEFT(デイリーデータ!F200,1)="日","",IF(LEFT(デイリーデータ!F200,1)="半","／",LEFT(デイリーデータ!F200,1)))))</f>
        <v>○</v>
      </c>
      <c r="F200" s="10" t="str">
        <f>IF(デイリーデータ!E200="なし","",デイリーデータ!E200)&amp;IF(デイリーデータ!G200="なし","",デイリーデータ!G200)&amp;IF(デイリーデータ!H200="なし","",デイリーデータ!H200)</f>
        <v/>
      </c>
      <c r="G200" s="3" t="str">
        <f>IF(H200="","",COUNTA(H$2:H200)-COUNTBLANK(H$2:H200))</f>
        <v/>
      </c>
      <c r="H200" s="3" t="str">
        <f>IF(COUNTIF(B$2:B200,B200)=1,B200,"")</f>
        <v/>
      </c>
      <c r="I200" s="10" t="str">
        <f t="shared" si="3"/>
        <v/>
      </c>
      <c r="J200" s="3" t="str">
        <f>IF(デイリーデータ!D200="なし","",デイリーデータ!D200)</f>
        <v>指定</v>
      </c>
      <c r="K200" s="3" t="str">
        <f>IF(デイリーデータ!E200="なし","",デイリーデータ!E200)</f>
        <v/>
      </c>
      <c r="L200" s="3" t="str">
        <f>IF(デイリーデータ!F200="なし","",デイリーデータ!F200)</f>
        <v>日勤</v>
      </c>
      <c r="M200" s="3" t="str">
        <f>IF(デイリーデータ!G200="なし","",デイリーデータ!G200)</f>
        <v/>
      </c>
      <c r="N200" s="3" t="str">
        <f>IF(デイリーデータ!H200="なし","",デイリーデータ!H200)</f>
        <v/>
      </c>
    </row>
    <row r="201" spans="1:14" x14ac:dyDescent="0.2">
      <c r="A201" s="9" t="str">
        <f>デイリーデータ!A201&amp;デイリーデータ!I201</f>
        <v>3347345767</v>
      </c>
      <c r="B201" s="3" t="str">
        <f>デイリーデータ!A201&amp;""</f>
        <v>33473</v>
      </c>
      <c r="C201" s="3" t="str">
        <f>デイリーデータ!B201</f>
        <v>中村 映水</v>
      </c>
      <c r="D201" s="4">
        <f>IF(デイリーデータ!I201="","",(デイリーデータ!I201))</f>
        <v>45767</v>
      </c>
      <c r="E201" s="3" t="str">
        <f>IF(デイリーデータ!D201="休日","●",IF(デイリーデータ!D201="指定","○",IF(LEFT(デイリーデータ!F201,1)="日","",IF(LEFT(デイリーデータ!F201,1)="半","／",LEFT(デイリーデータ!F201,1)))))</f>
        <v>●</v>
      </c>
      <c r="F201" s="10" t="str">
        <f>IF(デイリーデータ!E201="なし","",デイリーデータ!E201)&amp;IF(デイリーデータ!G201="なし","",デイリーデータ!G201)&amp;IF(デイリーデータ!H201="なし","",デイリーデータ!H201)</f>
        <v/>
      </c>
      <c r="G201" s="3" t="str">
        <f>IF(H201="","",COUNTA(H$2:H201)-COUNTBLANK(H$2:H201))</f>
        <v/>
      </c>
      <c r="H201" s="3" t="str">
        <f>IF(COUNTIF(B$2:B201,B201)=1,B201,"")</f>
        <v/>
      </c>
      <c r="I201" s="10" t="str">
        <f t="shared" si="3"/>
        <v/>
      </c>
      <c r="J201" s="3" t="str">
        <f>IF(デイリーデータ!D201="なし","",デイリーデータ!D201)</f>
        <v>休日</v>
      </c>
      <c r="K201" s="3" t="str">
        <f>IF(デイリーデータ!E201="なし","",デイリーデータ!E201)</f>
        <v/>
      </c>
      <c r="L201" s="3" t="str">
        <f>IF(デイリーデータ!F201="なし","",デイリーデータ!F201)</f>
        <v>日勤</v>
      </c>
      <c r="M201" s="3" t="str">
        <f>IF(デイリーデータ!G201="なし","",デイリーデータ!G201)</f>
        <v/>
      </c>
      <c r="N201" s="3" t="str">
        <f>IF(デイリーデータ!H201="なし","",デイリーデータ!H201)</f>
        <v/>
      </c>
    </row>
    <row r="202" spans="1:14" x14ac:dyDescent="0.2">
      <c r="A202" s="9" t="str">
        <f>デイリーデータ!A202&amp;デイリーデータ!I202</f>
        <v>3347345768</v>
      </c>
      <c r="B202" s="3" t="str">
        <f>デイリーデータ!A202&amp;""</f>
        <v>33473</v>
      </c>
      <c r="C202" s="3" t="str">
        <f>デイリーデータ!B202</f>
        <v>中村 映水</v>
      </c>
      <c r="D202" s="4">
        <f>IF(デイリーデータ!I202="","",(デイリーデータ!I202))</f>
        <v>45768</v>
      </c>
      <c r="E202" s="3" t="str">
        <f>IF(デイリーデータ!D202="休日","●",IF(デイリーデータ!D202="指定","○",IF(LEFT(デイリーデータ!F202,1)="日","",IF(LEFT(デイリーデータ!F202,1)="半","／",LEFT(デイリーデータ!F202,1)))))</f>
        <v/>
      </c>
      <c r="F202" s="10" t="str">
        <f>IF(デイリーデータ!E202="なし","",デイリーデータ!E202)&amp;IF(デイリーデータ!G202="なし","",デイリーデータ!G202)&amp;IF(デイリーデータ!H202="なし","",デイリーデータ!H202)</f>
        <v/>
      </c>
      <c r="G202" s="3" t="str">
        <f>IF(H202="","",COUNTA(H$2:H202)-COUNTBLANK(H$2:H202))</f>
        <v/>
      </c>
      <c r="H202" s="3" t="str">
        <f>IF(COUNTIF(B$2:B202,B202)=1,B202,"")</f>
        <v/>
      </c>
      <c r="I202" s="10" t="str">
        <f t="shared" si="3"/>
        <v/>
      </c>
      <c r="J202" s="3" t="str">
        <f>IF(デイリーデータ!D202="なし","",デイリーデータ!D202)</f>
        <v>勤務</v>
      </c>
      <c r="K202" s="3" t="str">
        <f>IF(デイリーデータ!E202="なし","",デイリーデータ!E202)</f>
        <v/>
      </c>
      <c r="L202" s="3" t="str">
        <f>IF(デイリーデータ!F202="なし","",デイリーデータ!F202)</f>
        <v>日勤</v>
      </c>
      <c r="M202" s="3" t="str">
        <f>IF(デイリーデータ!G202="なし","",デイリーデータ!G202)</f>
        <v/>
      </c>
      <c r="N202" s="3" t="str">
        <f>IF(デイリーデータ!H202="なし","",デイリーデータ!H202)</f>
        <v/>
      </c>
    </row>
    <row r="203" spans="1:14" x14ac:dyDescent="0.2">
      <c r="A203" s="9" t="str">
        <f>デイリーデータ!A203&amp;デイリーデータ!I203</f>
        <v>3347345769</v>
      </c>
      <c r="B203" s="3" t="str">
        <f>デイリーデータ!A203&amp;""</f>
        <v>33473</v>
      </c>
      <c r="C203" s="3" t="str">
        <f>デイリーデータ!B203</f>
        <v>中村 映水</v>
      </c>
      <c r="D203" s="4">
        <f>IF(デイリーデータ!I203="","",(デイリーデータ!I203))</f>
        <v>45769</v>
      </c>
      <c r="E203" s="3" t="str">
        <f>IF(デイリーデータ!D203="休日","●",IF(デイリーデータ!D203="指定","○",IF(LEFT(デイリーデータ!F203,1)="日","",IF(LEFT(デイリーデータ!F203,1)="半","／",LEFT(デイリーデータ!F203,1)))))</f>
        <v/>
      </c>
      <c r="F203" s="10" t="str">
        <f>IF(デイリーデータ!E203="なし","",デイリーデータ!E203)&amp;IF(デイリーデータ!G203="なし","",デイリーデータ!G203)&amp;IF(デイリーデータ!H203="なし","",デイリーデータ!H203)</f>
        <v/>
      </c>
      <c r="G203" s="3" t="str">
        <f>IF(H203="","",COUNTA(H$2:H203)-COUNTBLANK(H$2:H203))</f>
        <v/>
      </c>
      <c r="H203" s="3" t="str">
        <f>IF(COUNTIF(B$2:B203,B203)=1,B203,"")</f>
        <v/>
      </c>
      <c r="I203" s="10" t="str">
        <f t="shared" si="3"/>
        <v/>
      </c>
      <c r="J203" s="3" t="str">
        <f>IF(デイリーデータ!D203="なし","",デイリーデータ!D203)</f>
        <v>勤務</v>
      </c>
      <c r="K203" s="3" t="str">
        <f>IF(デイリーデータ!E203="なし","",デイリーデータ!E203)</f>
        <v/>
      </c>
      <c r="L203" s="3" t="str">
        <f>IF(デイリーデータ!F203="なし","",デイリーデータ!F203)</f>
        <v>日勤</v>
      </c>
      <c r="M203" s="3" t="str">
        <f>IF(デイリーデータ!G203="なし","",デイリーデータ!G203)</f>
        <v/>
      </c>
      <c r="N203" s="3" t="str">
        <f>IF(デイリーデータ!H203="なし","",デイリーデータ!H203)</f>
        <v/>
      </c>
    </row>
    <row r="204" spans="1:14" x14ac:dyDescent="0.2">
      <c r="A204" s="9" t="str">
        <f>デイリーデータ!A204&amp;デイリーデータ!I204</f>
        <v>3347345770</v>
      </c>
      <c r="B204" s="3" t="str">
        <f>デイリーデータ!A204&amp;""</f>
        <v>33473</v>
      </c>
      <c r="C204" s="3" t="str">
        <f>デイリーデータ!B204</f>
        <v>中村 映水</v>
      </c>
      <c r="D204" s="4">
        <f>IF(デイリーデータ!I204="","",(デイリーデータ!I204))</f>
        <v>45770</v>
      </c>
      <c r="E204" s="3" t="str">
        <f>IF(デイリーデータ!D204="休日","●",IF(デイリーデータ!D204="指定","○",IF(LEFT(デイリーデータ!F204,1)="日","",IF(LEFT(デイリーデータ!F204,1)="半","／",LEFT(デイリーデータ!F204,1)))))</f>
        <v/>
      </c>
      <c r="F204" s="10" t="str">
        <f>IF(デイリーデータ!E204="なし","",デイリーデータ!E204)&amp;IF(デイリーデータ!G204="なし","",デイリーデータ!G204)&amp;IF(デイリーデータ!H204="なし","",デイリーデータ!H204)</f>
        <v/>
      </c>
      <c r="G204" s="3" t="str">
        <f>IF(H204="","",COUNTA(H$2:H204)-COUNTBLANK(H$2:H204))</f>
        <v/>
      </c>
      <c r="H204" s="3" t="str">
        <f>IF(COUNTIF(B$2:B204,B204)=1,B204,"")</f>
        <v/>
      </c>
      <c r="I204" s="10" t="str">
        <f t="shared" si="3"/>
        <v/>
      </c>
      <c r="J204" s="3" t="str">
        <f>IF(デイリーデータ!D204="なし","",デイリーデータ!D204)</f>
        <v>勤務</v>
      </c>
      <c r="K204" s="3" t="str">
        <f>IF(デイリーデータ!E204="なし","",デイリーデータ!E204)</f>
        <v/>
      </c>
      <c r="L204" s="3" t="str">
        <f>IF(デイリーデータ!F204="なし","",デイリーデータ!F204)</f>
        <v>日勤</v>
      </c>
      <c r="M204" s="3" t="str">
        <f>IF(デイリーデータ!G204="なし","",デイリーデータ!G204)</f>
        <v/>
      </c>
      <c r="N204" s="3" t="str">
        <f>IF(デイリーデータ!H204="なし","",デイリーデータ!H204)</f>
        <v/>
      </c>
    </row>
    <row r="205" spans="1:14" x14ac:dyDescent="0.2">
      <c r="A205" s="9" t="str">
        <f>デイリーデータ!A205&amp;デイリーデータ!I205</f>
        <v>3347345771</v>
      </c>
      <c r="B205" s="3" t="str">
        <f>デイリーデータ!A205&amp;""</f>
        <v>33473</v>
      </c>
      <c r="C205" s="3" t="str">
        <f>デイリーデータ!B205</f>
        <v>中村 映水</v>
      </c>
      <c r="D205" s="4">
        <f>IF(デイリーデータ!I205="","",(デイリーデータ!I205))</f>
        <v>45771</v>
      </c>
      <c r="E205" s="3" t="str">
        <f>IF(デイリーデータ!D205="休日","●",IF(デイリーデータ!D205="指定","○",IF(LEFT(デイリーデータ!F205,1)="日","",IF(LEFT(デイリーデータ!F205,1)="半","／",LEFT(デイリーデータ!F205,1)))))</f>
        <v/>
      </c>
      <c r="F205" s="10" t="str">
        <f>IF(デイリーデータ!E205="なし","",デイリーデータ!E205)&amp;IF(デイリーデータ!G205="なし","",デイリーデータ!G205)&amp;IF(デイリーデータ!H205="なし","",デイリーデータ!H205)</f>
        <v/>
      </c>
      <c r="G205" s="3" t="str">
        <f>IF(H205="","",COUNTA(H$2:H205)-COUNTBLANK(H$2:H205))</f>
        <v/>
      </c>
      <c r="H205" s="3" t="str">
        <f>IF(COUNTIF(B$2:B205,B205)=1,B205,"")</f>
        <v/>
      </c>
      <c r="I205" s="10" t="str">
        <f t="shared" si="3"/>
        <v/>
      </c>
      <c r="J205" s="3" t="str">
        <f>IF(デイリーデータ!D205="なし","",デイリーデータ!D205)</f>
        <v>勤務</v>
      </c>
      <c r="K205" s="3" t="str">
        <f>IF(デイリーデータ!E205="なし","",デイリーデータ!E205)</f>
        <v/>
      </c>
      <c r="L205" s="3" t="str">
        <f>IF(デイリーデータ!F205="なし","",デイリーデータ!F205)</f>
        <v>日勤</v>
      </c>
      <c r="M205" s="3" t="str">
        <f>IF(デイリーデータ!G205="なし","",デイリーデータ!G205)</f>
        <v/>
      </c>
      <c r="N205" s="3" t="str">
        <f>IF(デイリーデータ!H205="なし","",デイリーデータ!H205)</f>
        <v/>
      </c>
    </row>
    <row r="206" spans="1:14" x14ac:dyDescent="0.2">
      <c r="A206" s="9" t="str">
        <f>デイリーデータ!A206&amp;デイリーデータ!I206</f>
        <v>3347345772</v>
      </c>
      <c r="B206" s="3" t="str">
        <f>デイリーデータ!A206&amp;""</f>
        <v>33473</v>
      </c>
      <c r="C206" s="3" t="str">
        <f>デイリーデータ!B206</f>
        <v>中村 映水</v>
      </c>
      <c r="D206" s="4">
        <f>IF(デイリーデータ!I206="","",(デイリーデータ!I206))</f>
        <v>45772</v>
      </c>
      <c r="E206" s="3" t="str">
        <f>IF(デイリーデータ!D206="休日","●",IF(デイリーデータ!D206="指定","○",IF(LEFT(デイリーデータ!F206,1)="日","",IF(LEFT(デイリーデータ!F206,1)="半","／",LEFT(デイリーデータ!F206,1)))))</f>
        <v/>
      </c>
      <c r="F206" s="10" t="str">
        <f>IF(デイリーデータ!E206="なし","",デイリーデータ!E206)&amp;IF(デイリーデータ!G206="なし","",デイリーデータ!G206)&amp;IF(デイリーデータ!H206="なし","",デイリーデータ!H206)</f>
        <v/>
      </c>
      <c r="G206" s="3" t="str">
        <f>IF(H206="","",COUNTA(H$2:H206)-COUNTBLANK(H$2:H206))</f>
        <v/>
      </c>
      <c r="H206" s="3" t="str">
        <f>IF(COUNTIF(B$2:B206,B206)=1,B206,"")</f>
        <v/>
      </c>
      <c r="I206" s="10" t="str">
        <f t="shared" si="3"/>
        <v/>
      </c>
      <c r="J206" s="3" t="str">
        <f>IF(デイリーデータ!D206="なし","",デイリーデータ!D206)</f>
        <v>勤務</v>
      </c>
      <c r="K206" s="3" t="str">
        <f>IF(デイリーデータ!E206="なし","",デイリーデータ!E206)</f>
        <v/>
      </c>
      <c r="L206" s="3" t="str">
        <f>IF(デイリーデータ!F206="なし","",デイリーデータ!F206)</f>
        <v>日勤</v>
      </c>
      <c r="M206" s="3" t="str">
        <f>IF(デイリーデータ!G206="なし","",デイリーデータ!G206)</f>
        <v/>
      </c>
      <c r="N206" s="3" t="str">
        <f>IF(デイリーデータ!H206="なし","",デイリーデータ!H206)</f>
        <v/>
      </c>
    </row>
    <row r="207" spans="1:14" x14ac:dyDescent="0.2">
      <c r="A207" s="9" t="str">
        <f>デイリーデータ!A207&amp;デイリーデータ!I207</f>
        <v>3347345773</v>
      </c>
      <c r="B207" s="3" t="str">
        <f>デイリーデータ!A207&amp;""</f>
        <v>33473</v>
      </c>
      <c r="C207" s="3" t="str">
        <f>デイリーデータ!B207</f>
        <v>中村 映水</v>
      </c>
      <c r="D207" s="4">
        <f>IF(デイリーデータ!I207="","",(デイリーデータ!I207))</f>
        <v>45773</v>
      </c>
      <c r="E207" s="3" t="str">
        <f>IF(デイリーデータ!D207="休日","●",IF(デイリーデータ!D207="指定","○",IF(LEFT(デイリーデータ!F207,1)="日","",IF(LEFT(デイリーデータ!F207,1)="半","／",LEFT(デイリーデータ!F207,1)))))</f>
        <v>○</v>
      </c>
      <c r="F207" s="10" t="str">
        <f>IF(デイリーデータ!E207="なし","",デイリーデータ!E207)&amp;IF(デイリーデータ!G207="なし","",デイリーデータ!G207)&amp;IF(デイリーデータ!H207="なし","",デイリーデータ!H207)</f>
        <v/>
      </c>
      <c r="G207" s="3" t="str">
        <f>IF(H207="","",COUNTA(H$2:H207)-COUNTBLANK(H$2:H207))</f>
        <v/>
      </c>
      <c r="H207" s="3" t="str">
        <f>IF(COUNTIF(B$2:B207,B207)=1,B207,"")</f>
        <v/>
      </c>
      <c r="I207" s="10" t="str">
        <f t="shared" si="3"/>
        <v/>
      </c>
      <c r="J207" s="3" t="str">
        <f>IF(デイリーデータ!D207="なし","",デイリーデータ!D207)</f>
        <v>指定</v>
      </c>
      <c r="K207" s="3" t="str">
        <f>IF(デイリーデータ!E207="なし","",デイリーデータ!E207)</f>
        <v/>
      </c>
      <c r="L207" s="3" t="str">
        <f>IF(デイリーデータ!F207="なし","",デイリーデータ!F207)</f>
        <v>日勤</v>
      </c>
      <c r="M207" s="3" t="str">
        <f>IF(デイリーデータ!G207="なし","",デイリーデータ!G207)</f>
        <v/>
      </c>
      <c r="N207" s="3" t="str">
        <f>IF(デイリーデータ!H207="なし","",デイリーデータ!H207)</f>
        <v/>
      </c>
    </row>
    <row r="208" spans="1:14" x14ac:dyDescent="0.2">
      <c r="A208" s="9" t="str">
        <f>デイリーデータ!A208&amp;デイリーデータ!I208</f>
        <v>3347345774</v>
      </c>
      <c r="B208" s="3" t="str">
        <f>デイリーデータ!A208&amp;""</f>
        <v>33473</v>
      </c>
      <c r="C208" s="3" t="str">
        <f>デイリーデータ!B208</f>
        <v>中村 映水</v>
      </c>
      <c r="D208" s="4">
        <f>IF(デイリーデータ!I208="","",(デイリーデータ!I208))</f>
        <v>45774</v>
      </c>
      <c r="E208" s="3" t="str">
        <f>IF(デイリーデータ!D208="休日","●",IF(デイリーデータ!D208="指定","○",IF(LEFT(デイリーデータ!F208,1)="日","",IF(LEFT(デイリーデータ!F208,1)="半","／",LEFT(デイリーデータ!F208,1)))))</f>
        <v>●</v>
      </c>
      <c r="F208" s="10" t="str">
        <f>IF(デイリーデータ!E208="なし","",デイリーデータ!E208)&amp;IF(デイリーデータ!G208="なし","",デイリーデータ!G208)&amp;IF(デイリーデータ!H208="なし","",デイリーデータ!H208)</f>
        <v/>
      </c>
      <c r="G208" s="3" t="str">
        <f>IF(H208="","",COUNTA(H$2:H208)-COUNTBLANK(H$2:H208))</f>
        <v/>
      </c>
      <c r="H208" s="3" t="str">
        <f>IF(COUNTIF(B$2:B208,B208)=1,B208,"")</f>
        <v/>
      </c>
      <c r="I208" s="10" t="str">
        <f t="shared" si="3"/>
        <v/>
      </c>
      <c r="J208" s="3" t="str">
        <f>IF(デイリーデータ!D208="なし","",デイリーデータ!D208)</f>
        <v>休日</v>
      </c>
      <c r="K208" s="3" t="str">
        <f>IF(デイリーデータ!E208="なし","",デイリーデータ!E208)</f>
        <v/>
      </c>
      <c r="L208" s="3" t="str">
        <f>IF(デイリーデータ!F208="なし","",デイリーデータ!F208)</f>
        <v>日勤</v>
      </c>
      <c r="M208" s="3" t="str">
        <f>IF(デイリーデータ!G208="なし","",デイリーデータ!G208)</f>
        <v/>
      </c>
      <c r="N208" s="3" t="str">
        <f>IF(デイリーデータ!H208="なし","",デイリーデータ!H208)</f>
        <v/>
      </c>
    </row>
    <row r="209" spans="1:14" x14ac:dyDescent="0.2">
      <c r="A209" s="9" t="str">
        <f>デイリーデータ!A209&amp;デイリーデータ!I209</f>
        <v>3347345775</v>
      </c>
      <c r="B209" s="3" t="str">
        <f>デイリーデータ!A209&amp;""</f>
        <v>33473</v>
      </c>
      <c r="C209" s="3" t="str">
        <f>デイリーデータ!B209</f>
        <v>中村 映水</v>
      </c>
      <c r="D209" s="4">
        <f>IF(デイリーデータ!I209="","",(デイリーデータ!I209))</f>
        <v>45775</v>
      </c>
      <c r="E209" s="3" t="str">
        <f>IF(デイリーデータ!D209="休日","●",IF(デイリーデータ!D209="指定","○",IF(LEFT(デイリーデータ!F209,1)="日","",IF(LEFT(デイリーデータ!F209,1)="半","／",LEFT(デイリーデータ!F209,1)))))</f>
        <v/>
      </c>
      <c r="F209" s="10" t="str">
        <f>IF(デイリーデータ!E209="なし","",デイリーデータ!E209)&amp;IF(デイリーデータ!G209="なし","",デイリーデータ!G209)&amp;IF(デイリーデータ!H209="なし","",デイリーデータ!H209)</f>
        <v/>
      </c>
      <c r="G209" s="3" t="str">
        <f>IF(H209="","",COUNTA(H$2:H209)-COUNTBLANK(H$2:H209))</f>
        <v/>
      </c>
      <c r="H209" s="3" t="str">
        <f>IF(COUNTIF(B$2:B209,B209)=1,B209,"")</f>
        <v/>
      </c>
      <c r="I209" s="10" t="str">
        <f t="shared" si="3"/>
        <v/>
      </c>
      <c r="J209" s="3" t="str">
        <f>IF(デイリーデータ!D209="なし","",デイリーデータ!D209)</f>
        <v>勤務</v>
      </c>
      <c r="K209" s="3" t="str">
        <f>IF(デイリーデータ!E209="なし","",デイリーデータ!E209)</f>
        <v/>
      </c>
      <c r="L209" s="3" t="str">
        <f>IF(デイリーデータ!F209="なし","",デイリーデータ!F209)</f>
        <v>日勤</v>
      </c>
      <c r="M209" s="3" t="str">
        <f>IF(デイリーデータ!G209="なし","",デイリーデータ!G209)</f>
        <v/>
      </c>
      <c r="N209" s="3" t="str">
        <f>IF(デイリーデータ!H209="なし","",デイリーデータ!H209)</f>
        <v/>
      </c>
    </row>
    <row r="210" spans="1:14" x14ac:dyDescent="0.2">
      <c r="A210" s="9" t="str">
        <f>デイリーデータ!A210&amp;デイリーデータ!I210</f>
        <v>3347345776</v>
      </c>
      <c r="B210" s="3" t="str">
        <f>デイリーデータ!A210&amp;""</f>
        <v>33473</v>
      </c>
      <c r="C210" s="3" t="str">
        <f>デイリーデータ!B210</f>
        <v>中村 映水</v>
      </c>
      <c r="D210" s="4">
        <f>IF(デイリーデータ!I210="","",(デイリーデータ!I210))</f>
        <v>45776</v>
      </c>
      <c r="E210" s="3" t="str">
        <f>IF(デイリーデータ!D210="休日","●",IF(デイリーデータ!D210="指定","○",IF(LEFT(デイリーデータ!F210,1)="日","",IF(LEFT(デイリーデータ!F210,1)="半","／",LEFT(デイリーデータ!F210,1)))))</f>
        <v/>
      </c>
      <c r="F210" s="10" t="str">
        <f>IF(デイリーデータ!E210="なし","",デイリーデータ!E210)&amp;IF(デイリーデータ!G210="なし","",デイリーデータ!G210)&amp;IF(デイリーデータ!H210="なし","",デイリーデータ!H210)</f>
        <v/>
      </c>
      <c r="G210" s="3" t="str">
        <f>IF(H210="","",COUNTA(H$2:H210)-COUNTBLANK(H$2:H210))</f>
        <v/>
      </c>
      <c r="H210" s="3" t="str">
        <f>IF(COUNTIF(B$2:B210,B210)=1,B210,"")</f>
        <v/>
      </c>
      <c r="I210" s="10" t="str">
        <f t="shared" si="3"/>
        <v/>
      </c>
      <c r="J210" s="3" t="str">
        <f>IF(デイリーデータ!D210="なし","",デイリーデータ!D210)</f>
        <v>勤務</v>
      </c>
      <c r="K210" s="3" t="str">
        <f>IF(デイリーデータ!E210="なし","",デイリーデータ!E210)</f>
        <v/>
      </c>
      <c r="L210" s="3" t="str">
        <f>IF(デイリーデータ!F210="なし","",デイリーデータ!F210)</f>
        <v>日勤</v>
      </c>
      <c r="M210" s="3" t="str">
        <f>IF(デイリーデータ!G210="なし","",デイリーデータ!G210)</f>
        <v/>
      </c>
      <c r="N210" s="3" t="str">
        <f>IF(デイリーデータ!H210="なし","",デイリーデータ!H210)</f>
        <v/>
      </c>
    </row>
    <row r="211" spans="1:14" x14ac:dyDescent="0.2">
      <c r="A211" s="9" t="str">
        <f>デイリーデータ!A211&amp;デイリーデータ!I211</f>
        <v>3347345777</v>
      </c>
      <c r="B211" s="3" t="str">
        <f>デイリーデータ!A211&amp;""</f>
        <v>33473</v>
      </c>
      <c r="C211" s="3" t="str">
        <f>デイリーデータ!B211</f>
        <v>中村 映水</v>
      </c>
      <c r="D211" s="4">
        <f>IF(デイリーデータ!I211="","",(デイリーデータ!I211))</f>
        <v>45777</v>
      </c>
      <c r="E211" s="3" t="str">
        <f>IF(デイリーデータ!D211="休日","●",IF(デイリーデータ!D211="指定","○",IF(LEFT(デイリーデータ!F211,1)="日","",IF(LEFT(デイリーデータ!F211,1)="半","／",LEFT(デイリーデータ!F211,1)))))</f>
        <v/>
      </c>
      <c r="F211" s="10" t="str">
        <f>IF(デイリーデータ!E211="なし","",デイリーデータ!E211)&amp;IF(デイリーデータ!G211="なし","",デイリーデータ!G211)&amp;IF(デイリーデータ!H211="なし","",デイリーデータ!H211)</f>
        <v/>
      </c>
      <c r="G211" s="3" t="str">
        <f>IF(H211="","",COUNTA(H$2:H211)-COUNTBLANK(H$2:H211))</f>
        <v/>
      </c>
      <c r="H211" s="3" t="str">
        <f>IF(COUNTIF(B$2:B211,B211)=1,B211,"")</f>
        <v/>
      </c>
      <c r="I211" s="10" t="str">
        <f t="shared" si="3"/>
        <v/>
      </c>
      <c r="J211" s="3" t="str">
        <f>IF(デイリーデータ!D211="なし","",デイリーデータ!D211)</f>
        <v>勤務</v>
      </c>
      <c r="K211" s="3" t="str">
        <f>IF(デイリーデータ!E211="なし","",デイリーデータ!E211)</f>
        <v/>
      </c>
      <c r="L211" s="3" t="str">
        <f>IF(デイリーデータ!F211="なし","",デイリーデータ!F211)</f>
        <v>日勤</v>
      </c>
      <c r="M211" s="3" t="str">
        <f>IF(デイリーデータ!G211="なし","",デイリーデータ!G211)</f>
        <v/>
      </c>
      <c r="N211" s="3" t="str">
        <f>IF(デイリーデータ!H211="なし","",デイリーデータ!H211)</f>
        <v/>
      </c>
    </row>
    <row r="212" spans="1:14" x14ac:dyDescent="0.2">
      <c r="A212" s="9" t="str">
        <f>デイリーデータ!A212&amp;デイリーデータ!I212</f>
        <v>3348545748</v>
      </c>
      <c r="B212" s="3" t="str">
        <f>デイリーデータ!A212&amp;""</f>
        <v>33485</v>
      </c>
      <c r="C212" s="3" t="str">
        <f>デイリーデータ!B212</f>
        <v>平田 真奈美</v>
      </c>
      <c r="D212" s="4">
        <f>IF(デイリーデータ!I212="","",(デイリーデータ!I212))</f>
        <v>45748</v>
      </c>
      <c r="E212" s="3" t="str">
        <f>IF(デイリーデータ!D212="休日","●",IF(デイリーデータ!D212="指定","○",IF(LEFT(デイリーデータ!F212,1)="日","",IF(LEFT(デイリーデータ!F212,1)="半","／",LEFT(デイリーデータ!F212,1)))))</f>
        <v/>
      </c>
      <c r="F212" s="10" t="str">
        <f>IF(デイリーデータ!E212="なし","",デイリーデータ!E212)&amp;IF(デイリーデータ!G212="なし","",デイリーデータ!G212)&amp;IF(デイリーデータ!H212="なし","",デイリーデータ!H212)</f>
        <v/>
      </c>
      <c r="G212" s="3">
        <f>IF(H212="","",COUNTA(H$2:H212)-COUNTBLANK(H$2:H212))</f>
        <v>8</v>
      </c>
      <c r="H212" s="3" t="str">
        <f>IF(COUNTIF(B$2:B212,B212)=1,B212,"")</f>
        <v>33485</v>
      </c>
      <c r="I212" s="10" t="str">
        <f t="shared" si="3"/>
        <v>平田 真奈美</v>
      </c>
      <c r="J212" s="3" t="str">
        <f>IF(デイリーデータ!D212="なし","",デイリーデータ!D212)</f>
        <v>勤務</v>
      </c>
      <c r="K212" s="3" t="str">
        <f>IF(デイリーデータ!E212="なし","",デイリーデータ!E212)</f>
        <v/>
      </c>
      <c r="L212" s="3" t="str">
        <f>IF(デイリーデータ!F212="なし","",デイリーデータ!F212)</f>
        <v>日勤</v>
      </c>
      <c r="M212" s="3" t="str">
        <f>IF(デイリーデータ!G212="なし","",デイリーデータ!G212)</f>
        <v/>
      </c>
      <c r="N212" s="3" t="str">
        <f>IF(デイリーデータ!H212="なし","",デイリーデータ!H212)</f>
        <v/>
      </c>
    </row>
    <row r="213" spans="1:14" x14ac:dyDescent="0.2">
      <c r="A213" s="9" t="str">
        <f>デイリーデータ!A213&amp;デイリーデータ!I213</f>
        <v>3348545749</v>
      </c>
      <c r="B213" s="3" t="str">
        <f>デイリーデータ!A213&amp;""</f>
        <v>33485</v>
      </c>
      <c r="C213" s="3" t="str">
        <f>デイリーデータ!B213</f>
        <v>平田 真奈美</v>
      </c>
      <c r="D213" s="4">
        <f>IF(デイリーデータ!I213="","",(デイリーデータ!I213))</f>
        <v>45749</v>
      </c>
      <c r="E213" s="3" t="str">
        <f>IF(デイリーデータ!D213="休日","●",IF(デイリーデータ!D213="指定","○",IF(LEFT(デイリーデータ!F213,1)="日","",IF(LEFT(デイリーデータ!F213,1)="半","／",LEFT(デイリーデータ!F213,1)))))</f>
        <v/>
      </c>
      <c r="F213" s="10" t="str">
        <f>IF(デイリーデータ!E213="なし","",デイリーデータ!E213)&amp;IF(デイリーデータ!G213="なし","",デイリーデータ!G213)&amp;IF(デイリーデータ!H213="なし","",デイリーデータ!H213)</f>
        <v/>
      </c>
      <c r="G213" s="3" t="str">
        <f>IF(H213="","",COUNTA(H$2:H213)-COUNTBLANK(H$2:H213))</f>
        <v/>
      </c>
      <c r="H213" s="3" t="str">
        <f>IF(COUNTIF(B$2:B213,B213)=1,B213,"")</f>
        <v/>
      </c>
      <c r="I213" s="10" t="str">
        <f t="shared" si="3"/>
        <v/>
      </c>
      <c r="J213" s="3" t="str">
        <f>IF(デイリーデータ!D213="なし","",デイリーデータ!D213)</f>
        <v>勤務</v>
      </c>
      <c r="K213" s="3" t="str">
        <f>IF(デイリーデータ!E213="なし","",デイリーデータ!E213)</f>
        <v/>
      </c>
      <c r="L213" s="3" t="str">
        <f>IF(デイリーデータ!F213="なし","",デイリーデータ!F213)</f>
        <v>日勤</v>
      </c>
      <c r="M213" s="3" t="str">
        <f>IF(デイリーデータ!G213="なし","",デイリーデータ!G213)</f>
        <v/>
      </c>
      <c r="N213" s="3" t="str">
        <f>IF(デイリーデータ!H213="なし","",デイリーデータ!H213)</f>
        <v/>
      </c>
    </row>
    <row r="214" spans="1:14" x14ac:dyDescent="0.2">
      <c r="A214" s="9" t="str">
        <f>デイリーデータ!A214&amp;デイリーデータ!I214</f>
        <v>3348545750</v>
      </c>
      <c r="B214" s="3" t="str">
        <f>デイリーデータ!A214&amp;""</f>
        <v>33485</v>
      </c>
      <c r="C214" s="3" t="str">
        <f>デイリーデータ!B214</f>
        <v>平田 真奈美</v>
      </c>
      <c r="D214" s="4">
        <f>IF(デイリーデータ!I214="","",(デイリーデータ!I214))</f>
        <v>45750</v>
      </c>
      <c r="E214" s="3" t="str">
        <f>IF(デイリーデータ!D214="休日","●",IF(デイリーデータ!D214="指定","○",IF(LEFT(デイリーデータ!F214,1)="日","",IF(LEFT(デイリーデータ!F214,1)="半","／",LEFT(デイリーデータ!F214,1)))))</f>
        <v/>
      </c>
      <c r="F214" s="10" t="str">
        <f>IF(デイリーデータ!E214="なし","",デイリーデータ!E214)&amp;IF(デイリーデータ!G214="なし","",デイリーデータ!G214)&amp;IF(デイリーデータ!H214="なし","",デイリーデータ!H214)</f>
        <v/>
      </c>
      <c r="G214" s="3" t="str">
        <f>IF(H214="","",COUNTA(H$2:H214)-COUNTBLANK(H$2:H214))</f>
        <v/>
      </c>
      <c r="H214" s="3" t="str">
        <f>IF(COUNTIF(B$2:B214,B214)=1,B214,"")</f>
        <v/>
      </c>
      <c r="I214" s="10" t="str">
        <f t="shared" si="3"/>
        <v/>
      </c>
      <c r="J214" s="3" t="str">
        <f>IF(デイリーデータ!D214="なし","",デイリーデータ!D214)</f>
        <v>勤務</v>
      </c>
      <c r="K214" s="3" t="str">
        <f>IF(デイリーデータ!E214="なし","",デイリーデータ!E214)</f>
        <v/>
      </c>
      <c r="L214" s="3" t="str">
        <f>IF(デイリーデータ!F214="なし","",デイリーデータ!F214)</f>
        <v>日勤</v>
      </c>
      <c r="M214" s="3" t="str">
        <f>IF(デイリーデータ!G214="なし","",デイリーデータ!G214)</f>
        <v/>
      </c>
      <c r="N214" s="3" t="str">
        <f>IF(デイリーデータ!H214="なし","",デイリーデータ!H214)</f>
        <v/>
      </c>
    </row>
    <row r="215" spans="1:14" x14ac:dyDescent="0.2">
      <c r="A215" s="9" t="str">
        <f>デイリーデータ!A215&amp;デイリーデータ!I215</f>
        <v>3348545751</v>
      </c>
      <c r="B215" s="3" t="str">
        <f>デイリーデータ!A215&amp;""</f>
        <v>33485</v>
      </c>
      <c r="C215" s="3" t="str">
        <f>デイリーデータ!B215</f>
        <v>平田 真奈美</v>
      </c>
      <c r="D215" s="4">
        <f>IF(デイリーデータ!I215="","",(デイリーデータ!I215))</f>
        <v>45751</v>
      </c>
      <c r="E215" s="3" t="str">
        <f>IF(デイリーデータ!D215="休日","●",IF(デイリーデータ!D215="指定","○",IF(LEFT(デイリーデータ!F215,1)="日","",IF(LEFT(デイリーデータ!F215,1)="半","／",LEFT(デイリーデータ!F215,1)))))</f>
        <v/>
      </c>
      <c r="F215" s="10" t="str">
        <f>IF(デイリーデータ!E215="なし","",デイリーデータ!E215)&amp;IF(デイリーデータ!G215="なし","",デイリーデータ!G215)&amp;IF(デイリーデータ!H215="なし","",デイリーデータ!H215)</f>
        <v/>
      </c>
      <c r="G215" s="3" t="str">
        <f>IF(H215="","",COUNTA(H$2:H215)-COUNTBLANK(H$2:H215))</f>
        <v/>
      </c>
      <c r="H215" s="3" t="str">
        <f>IF(COUNTIF(B$2:B215,B215)=1,B215,"")</f>
        <v/>
      </c>
      <c r="I215" s="10" t="str">
        <f t="shared" si="3"/>
        <v/>
      </c>
      <c r="J215" s="3" t="str">
        <f>IF(デイリーデータ!D215="なし","",デイリーデータ!D215)</f>
        <v>勤務</v>
      </c>
      <c r="K215" s="3" t="str">
        <f>IF(デイリーデータ!E215="なし","",デイリーデータ!E215)</f>
        <v/>
      </c>
      <c r="L215" s="3" t="str">
        <f>IF(デイリーデータ!F215="なし","",デイリーデータ!F215)</f>
        <v>日勤</v>
      </c>
      <c r="M215" s="3" t="str">
        <f>IF(デイリーデータ!G215="なし","",デイリーデータ!G215)</f>
        <v/>
      </c>
      <c r="N215" s="3" t="str">
        <f>IF(デイリーデータ!H215="なし","",デイリーデータ!H215)</f>
        <v/>
      </c>
    </row>
    <row r="216" spans="1:14" x14ac:dyDescent="0.2">
      <c r="A216" s="9" t="str">
        <f>デイリーデータ!A216&amp;デイリーデータ!I216</f>
        <v>3348545752</v>
      </c>
      <c r="B216" s="3" t="str">
        <f>デイリーデータ!A216&amp;""</f>
        <v>33485</v>
      </c>
      <c r="C216" s="3" t="str">
        <f>デイリーデータ!B216</f>
        <v>平田 真奈美</v>
      </c>
      <c r="D216" s="4">
        <f>IF(デイリーデータ!I216="","",(デイリーデータ!I216))</f>
        <v>45752</v>
      </c>
      <c r="E216" s="3" t="str">
        <f>IF(デイリーデータ!D216="休日","●",IF(デイリーデータ!D216="指定","○",IF(LEFT(デイリーデータ!F216,1)="日","",IF(LEFT(デイリーデータ!F216,1)="半","／",LEFT(デイリーデータ!F216,1)))))</f>
        <v>○</v>
      </c>
      <c r="F216" s="10" t="str">
        <f>IF(デイリーデータ!E216="なし","",デイリーデータ!E216)&amp;IF(デイリーデータ!G216="なし","",デイリーデータ!G216)&amp;IF(デイリーデータ!H216="なし","",デイリーデータ!H216)</f>
        <v/>
      </c>
      <c r="G216" s="3" t="str">
        <f>IF(H216="","",COUNTA(H$2:H216)-COUNTBLANK(H$2:H216))</f>
        <v/>
      </c>
      <c r="H216" s="3" t="str">
        <f>IF(COUNTIF(B$2:B216,B216)=1,B216,"")</f>
        <v/>
      </c>
      <c r="I216" s="10" t="str">
        <f t="shared" si="3"/>
        <v/>
      </c>
      <c r="J216" s="3" t="str">
        <f>IF(デイリーデータ!D216="なし","",デイリーデータ!D216)</f>
        <v>指定</v>
      </c>
      <c r="K216" s="3" t="str">
        <f>IF(デイリーデータ!E216="なし","",デイリーデータ!E216)</f>
        <v/>
      </c>
      <c r="L216" s="3" t="str">
        <f>IF(デイリーデータ!F216="なし","",デイリーデータ!F216)</f>
        <v>日勤</v>
      </c>
      <c r="M216" s="3" t="str">
        <f>IF(デイリーデータ!G216="なし","",デイリーデータ!G216)</f>
        <v/>
      </c>
      <c r="N216" s="3" t="str">
        <f>IF(デイリーデータ!H216="なし","",デイリーデータ!H216)</f>
        <v/>
      </c>
    </row>
    <row r="217" spans="1:14" x14ac:dyDescent="0.2">
      <c r="A217" s="9" t="str">
        <f>デイリーデータ!A217&amp;デイリーデータ!I217</f>
        <v>3348545753</v>
      </c>
      <c r="B217" s="3" t="str">
        <f>デイリーデータ!A217&amp;""</f>
        <v>33485</v>
      </c>
      <c r="C217" s="3" t="str">
        <f>デイリーデータ!B217</f>
        <v>平田 真奈美</v>
      </c>
      <c r="D217" s="4">
        <f>IF(デイリーデータ!I217="","",(デイリーデータ!I217))</f>
        <v>45753</v>
      </c>
      <c r="E217" s="3" t="str">
        <f>IF(デイリーデータ!D217="休日","●",IF(デイリーデータ!D217="指定","○",IF(LEFT(デイリーデータ!F217,1)="日","",IF(LEFT(デイリーデータ!F217,1)="半","／",LEFT(デイリーデータ!F217,1)))))</f>
        <v>●</v>
      </c>
      <c r="F217" s="10" t="str">
        <f>IF(デイリーデータ!E217="なし","",デイリーデータ!E217)&amp;IF(デイリーデータ!G217="なし","",デイリーデータ!G217)&amp;IF(デイリーデータ!H217="なし","",デイリーデータ!H217)</f>
        <v/>
      </c>
      <c r="G217" s="3" t="str">
        <f>IF(H217="","",COUNTA(H$2:H217)-COUNTBLANK(H$2:H217))</f>
        <v/>
      </c>
      <c r="H217" s="3" t="str">
        <f>IF(COUNTIF(B$2:B217,B217)=1,B217,"")</f>
        <v/>
      </c>
      <c r="I217" s="10" t="str">
        <f t="shared" si="3"/>
        <v/>
      </c>
      <c r="J217" s="3" t="str">
        <f>IF(デイリーデータ!D217="なし","",デイリーデータ!D217)</f>
        <v>休日</v>
      </c>
      <c r="K217" s="3" t="str">
        <f>IF(デイリーデータ!E217="なし","",デイリーデータ!E217)</f>
        <v/>
      </c>
      <c r="L217" s="3" t="str">
        <f>IF(デイリーデータ!F217="なし","",デイリーデータ!F217)</f>
        <v>日勤</v>
      </c>
      <c r="M217" s="3" t="str">
        <f>IF(デイリーデータ!G217="なし","",デイリーデータ!G217)</f>
        <v/>
      </c>
      <c r="N217" s="3" t="str">
        <f>IF(デイリーデータ!H217="なし","",デイリーデータ!H217)</f>
        <v/>
      </c>
    </row>
    <row r="218" spans="1:14" x14ac:dyDescent="0.2">
      <c r="A218" s="9" t="str">
        <f>デイリーデータ!A218&amp;デイリーデータ!I218</f>
        <v>3348545754</v>
      </c>
      <c r="B218" s="3" t="str">
        <f>デイリーデータ!A218&amp;""</f>
        <v>33485</v>
      </c>
      <c r="C218" s="3" t="str">
        <f>デイリーデータ!B218</f>
        <v>平田 真奈美</v>
      </c>
      <c r="D218" s="4">
        <f>IF(デイリーデータ!I218="","",(デイリーデータ!I218))</f>
        <v>45754</v>
      </c>
      <c r="E218" s="3" t="str">
        <f>IF(デイリーデータ!D218="休日","●",IF(デイリーデータ!D218="指定","○",IF(LEFT(デイリーデータ!F218,1)="日","",IF(LEFT(デイリーデータ!F218,1)="半","／",LEFT(デイリーデータ!F218,1)))))</f>
        <v/>
      </c>
      <c r="F218" s="10" t="str">
        <f>IF(デイリーデータ!E218="なし","",デイリーデータ!E218)&amp;IF(デイリーデータ!G218="なし","",デイリーデータ!G218)&amp;IF(デイリーデータ!H218="なし","",デイリーデータ!H218)</f>
        <v/>
      </c>
      <c r="G218" s="3" t="str">
        <f>IF(H218="","",COUNTA(H$2:H218)-COUNTBLANK(H$2:H218))</f>
        <v/>
      </c>
      <c r="H218" s="3" t="str">
        <f>IF(COUNTIF(B$2:B218,B218)=1,B218,"")</f>
        <v/>
      </c>
      <c r="I218" s="10" t="str">
        <f t="shared" si="3"/>
        <v/>
      </c>
      <c r="J218" s="3" t="str">
        <f>IF(デイリーデータ!D218="なし","",デイリーデータ!D218)</f>
        <v>勤務</v>
      </c>
      <c r="K218" s="3" t="str">
        <f>IF(デイリーデータ!E218="なし","",デイリーデータ!E218)</f>
        <v/>
      </c>
      <c r="L218" s="3" t="str">
        <f>IF(デイリーデータ!F218="なし","",デイリーデータ!F218)</f>
        <v>日勤</v>
      </c>
      <c r="M218" s="3" t="str">
        <f>IF(デイリーデータ!G218="なし","",デイリーデータ!G218)</f>
        <v/>
      </c>
      <c r="N218" s="3" t="str">
        <f>IF(デイリーデータ!H218="なし","",デイリーデータ!H218)</f>
        <v/>
      </c>
    </row>
    <row r="219" spans="1:14" x14ac:dyDescent="0.2">
      <c r="A219" s="9" t="str">
        <f>デイリーデータ!A219&amp;デイリーデータ!I219</f>
        <v>3348545755</v>
      </c>
      <c r="B219" s="3" t="str">
        <f>デイリーデータ!A219&amp;""</f>
        <v>33485</v>
      </c>
      <c r="C219" s="3" t="str">
        <f>デイリーデータ!B219</f>
        <v>平田 真奈美</v>
      </c>
      <c r="D219" s="4">
        <f>IF(デイリーデータ!I219="","",(デイリーデータ!I219))</f>
        <v>45755</v>
      </c>
      <c r="E219" s="3" t="str">
        <f>IF(デイリーデータ!D219="休日","●",IF(デイリーデータ!D219="指定","○",IF(LEFT(デイリーデータ!F219,1)="日","",IF(LEFT(デイリーデータ!F219,1)="半","／",LEFT(デイリーデータ!F219,1)))))</f>
        <v/>
      </c>
      <c r="F219" s="10" t="str">
        <f>IF(デイリーデータ!E219="なし","",デイリーデータ!E219)&amp;IF(デイリーデータ!G219="なし","",デイリーデータ!G219)&amp;IF(デイリーデータ!H219="なし","",デイリーデータ!H219)</f>
        <v/>
      </c>
      <c r="G219" s="3" t="str">
        <f>IF(H219="","",COUNTA(H$2:H219)-COUNTBLANK(H$2:H219))</f>
        <v/>
      </c>
      <c r="H219" s="3" t="str">
        <f>IF(COUNTIF(B$2:B219,B219)=1,B219,"")</f>
        <v/>
      </c>
      <c r="I219" s="10" t="str">
        <f t="shared" si="3"/>
        <v/>
      </c>
      <c r="J219" s="3" t="str">
        <f>IF(デイリーデータ!D219="なし","",デイリーデータ!D219)</f>
        <v>勤務</v>
      </c>
      <c r="K219" s="3" t="str">
        <f>IF(デイリーデータ!E219="なし","",デイリーデータ!E219)</f>
        <v/>
      </c>
      <c r="L219" s="3" t="str">
        <f>IF(デイリーデータ!F219="なし","",デイリーデータ!F219)</f>
        <v>日勤</v>
      </c>
      <c r="M219" s="3" t="str">
        <f>IF(デイリーデータ!G219="なし","",デイリーデータ!G219)</f>
        <v/>
      </c>
      <c r="N219" s="3" t="str">
        <f>IF(デイリーデータ!H219="なし","",デイリーデータ!H219)</f>
        <v/>
      </c>
    </row>
    <row r="220" spans="1:14" x14ac:dyDescent="0.2">
      <c r="A220" s="9" t="str">
        <f>デイリーデータ!A220&amp;デイリーデータ!I220</f>
        <v>3348545756</v>
      </c>
      <c r="B220" s="3" t="str">
        <f>デイリーデータ!A220&amp;""</f>
        <v>33485</v>
      </c>
      <c r="C220" s="3" t="str">
        <f>デイリーデータ!B220</f>
        <v>平田 真奈美</v>
      </c>
      <c r="D220" s="4">
        <f>IF(デイリーデータ!I220="","",(デイリーデータ!I220))</f>
        <v>45756</v>
      </c>
      <c r="E220" s="3" t="str">
        <f>IF(デイリーデータ!D220="休日","●",IF(デイリーデータ!D220="指定","○",IF(LEFT(デイリーデータ!F220,1)="日","",IF(LEFT(デイリーデータ!F220,1)="半","／",LEFT(デイリーデータ!F220,1)))))</f>
        <v/>
      </c>
      <c r="F220" s="10" t="str">
        <f>IF(デイリーデータ!E220="なし","",デイリーデータ!E220)&amp;IF(デイリーデータ!G220="なし","",デイリーデータ!G220)&amp;IF(デイリーデータ!H220="なし","",デイリーデータ!H220)</f>
        <v/>
      </c>
      <c r="G220" s="3" t="str">
        <f>IF(H220="","",COUNTA(H$2:H220)-COUNTBLANK(H$2:H220))</f>
        <v/>
      </c>
      <c r="H220" s="3" t="str">
        <f>IF(COUNTIF(B$2:B220,B220)=1,B220,"")</f>
        <v/>
      </c>
      <c r="I220" s="10" t="str">
        <f t="shared" si="3"/>
        <v/>
      </c>
      <c r="J220" s="3" t="str">
        <f>IF(デイリーデータ!D220="なし","",デイリーデータ!D220)</f>
        <v>勤務</v>
      </c>
      <c r="K220" s="3" t="str">
        <f>IF(デイリーデータ!E220="なし","",デイリーデータ!E220)</f>
        <v/>
      </c>
      <c r="L220" s="3" t="str">
        <f>IF(デイリーデータ!F220="なし","",デイリーデータ!F220)</f>
        <v>日勤</v>
      </c>
      <c r="M220" s="3" t="str">
        <f>IF(デイリーデータ!G220="なし","",デイリーデータ!G220)</f>
        <v/>
      </c>
      <c r="N220" s="3" t="str">
        <f>IF(デイリーデータ!H220="なし","",デイリーデータ!H220)</f>
        <v/>
      </c>
    </row>
    <row r="221" spans="1:14" x14ac:dyDescent="0.2">
      <c r="A221" s="9" t="str">
        <f>デイリーデータ!A221&amp;デイリーデータ!I221</f>
        <v>3348545757</v>
      </c>
      <c r="B221" s="3" t="str">
        <f>デイリーデータ!A221&amp;""</f>
        <v>33485</v>
      </c>
      <c r="C221" s="3" t="str">
        <f>デイリーデータ!B221</f>
        <v>平田 真奈美</v>
      </c>
      <c r="D221" s="4">
        <f>IF(デイリーデータ!I221="","",(デイリーデータ!I221))</f>
        <v>45757</v>
      </c>
      <c r="E221" s="3" t="str">
        <f>IF(デイリーデータ!D221="休日","●",IF(デイリーデータ!D221="指定","○",IF(LEFT(デイリーデータ!F221,1)="日","",IF(LEFT(デイリーデータ!F221,1)="半","／",LEFT(デイリーデータ!F221,1)))))</f>
        <v/>
      </c>
      <c r="F221" s="10" t="str">
        <f>IF(デイリーデータ!E221="なし","",デイリーデータ!E221)&amp;IF(デイリーデータ!G221="なし","",デイリーデータ!G221)&amp;IF(デイリーデータ!H221="なし","",デイリーデータ!H221)</f>
        <v/>
      </c>
      <c r="G221" s="3" t="str">
        <f>IF(H221="","",COUNTA(H$2:H221)-COUNTBLANK(H$2:H221))</f>
        <v/>
      </c>
      <c r="H221" s="3" t="str">
        <f>IF(COUNTIF(B$2:B221,B221)=1,B221,"")</f>
        <v/>
      </c>
      <c r="I221" s="10" t="str">
        <f t="shared" si="3"/>
        <v/>
      </c>
      <c r="J221" s="3" t="str">
        <f>IF(デイリーデータ!D221="なし","",デイリーデータ!D221)</f>
        <v>勤務</v>
      </c>
      <c r="K221" s="3" t="str">
        <f>IF(デイリーデータ!E221="なし","",デイリーデータ!E221)</f>
        <v/>
      </c>
      <c r="L221" s="3" t="str">
        <f>IF(デイリーデータ!F221="なし","",デイリーデータ!F221)</f>
        <v>日勤</v>
      </c>
      <c r="M221" s="3" t="str">
        <f>IF(デイリーデータ!G221="なし","",デイリーデータ!G221)</f>
        <v/>
      </c>
      <c r="N221" s="3" t="str">
        <f>IF(デイリーデータ!H221="なし","",デイリーデータ!H221)</f>
        <v/>
      </c>
    </row>
    <row r="222" spans="1:14" x14ac:dyDescent="0.2">
      <c r="A222" s="9" t="str">
        <f>デイリーデータ!A222&amp;デイリーデータ!I222</f>
        <v>3348545758</v>
      </c>
      <c r="B222" s="3" t="str">
        <f>デイリーデータ!A222&amp;""</f>
        <v>33485</v>
      </c>
      <c r="C222" s="3" t="str">
        <f>デイリーデータ!B222</f>
        <v>平田 真奈美</v>
      </c>
      <c r="D222" s="4">
        <f>IF(デイリーデータ!I222="","",(デイリーデータ!I222))</f>
        <v>45758</v>
      </c>
      <c r="E222" s="3" t="str">
        <f>IF(デイリーデータ!D222="休日","●",IF(デイリーデータ!D222="指定","○",IF(LEFT(デイリーデータ!F222,1)="日","",IF(LEFT(デイリーデータ!F222,1)="半","／",LEFT(デイリーデータ!F222,1)))))</f>
        <v/>
      </c>
      <c r="F222" s="10" t="str">
        <f>IF(デイリーデータ!E222="なし","",デイリーデータ!E222)&amp;IF(デイリーデータ!G222="なし","",デイリーデータ!G222)&amp;IF(デイリーデータ!H222="なし","",デイリーデータ!H222)</f>
        <v/>
      </c>
      <c r="G222" s="3" t="str">
        <f>IF(H222="","",COUNTA(H$2:H222)-COUNTBLANK(H$2:H222))</f>
        <v/>
      </c>
      <c r="H222" s="3" t="str">
        <f>IF(COUNTIF(B$2:B222,B222)=1,B222,"")</f>
        <v/>
      </c>
      <c r="I222" s="10" t="str">
        <f t="shared" si="3"/>
        <v/>
      </c>
      <c r="J222" s="3" t="str">
        <f>IF(デイリーデータ!D222="なし","",デイリーデータ!D222)</f>
        <v>勤務</v>
      </c>
      <c r="K222" s="3" t="str">
        <f>IF(デイリーデータ!E222="なし","",デイリーデータ!E222)</f>
        <v/>
      </c>
      <c r="L222" s="3" t="str">
        <f>IF(デイリーデータ!F222="なし","",デイリーデータ!F222)</f>
        <v>日勤</v>
      </c>
      <c r="M222" s="3" t="str">
        <f>IF(デイリーデータ!G222="なし","",デイリーデータ!G222)</f>
        <v/>
      </c>
      <c r="N222" s="3" t="str">
        <f>IF(デイリーデータ!H222="なし","",デイリーデータ!H222)</f>
        <v/>
      </c>
    </row>
    <row r="223" spans="1:14" x14ac:dyDescent="0.2">
      <c r="A223" s="9" t="str">
        <f>デイリーデータ!A223&amp;デイリーデータ!I223</f>
        <v>3348545759</v>
      </c>
      <c r="B223" s="3" t="str">
        <f>デイリーデータ!A223&amp;""</f>
        <v>33485</v>
      </c>
      <c r="C223" s="3" t="str">
        <f>デイリーデータ!B223</f>
        <v>平田 真奈美</v>
      </c>
      <c r="D223" s="4">
        <f>IF(デイリーデータ!I223="","",(デイリーデータ!I223))</f>
        <v>45759</v>
      </c>
      <c r="E223" s="3" t="str">
        <f>IF(デイリーデータ!D223="休日","●",IF(デイリーデータ!D223="指定","○",IF(LEFT(デイリーデータ!F223,1)="日","",IF(LEFT(デイリーデータ!F223,1)="半","／",LEFT(デイリーデータ!F223,1)))))</f>
        <v>○</v>
      </c>
      <c r="F223" s="10" t="str">
        <f>IF(デイリーデータ!E223="なし","",デイリーデータ!E223)&amp;IF(デイリーデータ!G223="なし","",デイリーデータ!G223)&amp;IF(デイリーデータ!H223="なし","",デイリーデータ!H223)</f>
        <v/>
      </c>
      <c r="G223" s="3" t="str">
        <f>IF(H223="","",COUNTA(H$2:H223)-COUNTBLANK(H$2:H223))</f>
        <v/>
      </c>
      <c r="H223" s="3" t="str">
        <f>IF(COUNTIF(B$2:B223,B223)=1,B223,"")</f>
        <v/>
      </c>
      <c r="I223" s="10" t="str">
        <f t="shared" si="3"/>
        <v/>
      </c>
      <c r="J223" s="3" t="str">
        <f>IF(デイリーデータ!D223="なし","",デイリーデータ!D223)</f>
        <v>指定</v>
      </c>
      <c r="K223" s="3" t="str">
        <f>IF(デイリーデータ!E223="なし","",デイリーデータ!E223)</f>
        <v/>
      </c>
      <c r="L223" s="3" t="str">
        <f>IF(デイリーデータ!F223="なし","",デイリーデータ!F223)</f>
        <v>日勤</v>
      </c>
      <c r="M223" s="3" t="str">
        <f>IF(デイリーデータ!G223="なし","",デイリーデータ!G223)</f>
        <v/>
      </c>
      <c r="N223" s="3" t="str">
        <f>IF(デイリーデータ!H223="なし","",デイリーデータ!H223)</f>
        <v/>
      </c>
    </row>
    <row r="224" spans="1:14" x14ac:dyDescent="0.2">
      <c r="A224" s="9" t="str">
        <f>デイリーデータ!A224&amp;デイリーデータ!I224</f>
        <v>3348545760</v>
      </c>
      <c r="B224" s="3" t="str">
        <f>デイリーデータ!A224&amp;""</f>
        <v>33485</v>
      </c>
      <c r="C224" s="3" t="str">
        <f>デイリーデータ!B224</f>
        <v>平田 真奈美</v>
      </c>
      <c r="D224" s="4">
        <f>IF(デイリーデータ!I224="","",(デイリーデータ!I224))</f>
        <v>45760</v>
      </c>
      <c r="E224" s="3" t="str">
        <f>IF(デイリーデータ!D224="休日","●",IF(デイリーデータ!D224="指定","○",IF(LEFT(デイリーデータ!F224,1)="日","",IF(LEFT(デイリーデータ!F224,1)="半","／",LEFT(デイリーデータ!F224,1)))))</f>
        <v>●</v>
      </c>
      <c r="F224" s="10" t="str">
        <f>IF(デイリーデータ!E224="なし","",デイリーデータ!E224)&amp;IF(デイリーデータ!G224="なし","",デイリーデータ!G224)&amp;IF(デイリーデータ!H224="なし","",デイリーデータ!H224)</f>
        <v/>
      </c>
      <c r="G224" s="3" t="str">
        <f>IF(H224="","",COUNTA(H$2:H224)-COUNTBLANK(H$2:H224))</f>
        <v/>
      </c>
      <c r="H224" s="3" t="str">
        <f>IF(COUNTIF(B$2:B224,B224)=1,B224,"")</f>
        <v/>
      </c>
      <c r="I224" s="10" t="str">
        <f t="shared" si="3"/>
        <v/>
      </c>
      <c r="J224" s="3" t="str">
        <f>IF(デイリーデータ!D224="なし","",デイリーデータ!D224)</f>
        <v>休日</v>
      </c>
      <c r="K224" s="3" t="str">
        <f>IF(デイリーデータ!E224="なし","",デイリーデータ!E224)</f>
        <v/>
      </c>
      <c r="L224" s="3" t="str">
        <f>IF(デイリーデータ!F224="なし","",デイリーデータ!F224)</f>
        <v>日勤</v>
      </c>
      <c r="M224" s="3" t="str">
        <f>IF(デイリーデータ!G224="なし","",デイリーデータ!G224)</f>
        <v/>
      </c>
      <c r="N224" s="3" t="str">
        <f>IF(デイリーデータ!H224="なし","",デイリーデータ!H224)</f>
        <v/>
      </c>
    </row>
    <row r="225" spans="1:14" x14ac:dyDescent="0.2">
      <c r="A225" s="9" t="str">
        <f>デイリーデータ!A225&amp;デイリーデータ!I225</f>
        <v>3348545761</v>
      </c>
      <c r="B225" s="3" t="str">
        <f>デイリーデータ!A225&amp;""</f>
        <v>33485</v>
      </c>
      <c r="C225" s="3" t="str">
        <f>デイリーデータ!B225</f>
        <v>平田 真奈美</v>
      </c>
      <c r="D225" s="4">
        <f>IF(デイリーデータ!I225="","",(デイリーデータ!I225))</f>
        <v>45761</v>
      </c>
      <c r="E225" s="3" t="str">
        <f>IF(デイリーデータ!D225="休日","●",IF(デイリーデータ!D225="指定","○",IF(LEFT(デイリーデータ!F225,1)="日","",IF(LEFT(デイリーデータ!F225,1)="半","／",LEFT(デイリーデータ!F225,1)))))</f>
        <v/>
      </c>
      <c r="F225" s="10" t="str">
        <f>IF(デイリーデータ!E225="なし","",デイリーデータ!E225)&amp;IF(デイリーデータ!G225="なし","",デイリーデータ!G225)&amp;IF(デイリーデータ!H225="なし","",デイリーデータ!H225)</f>
        <v/>
      </c>
      <c r="G225" s="3" t="str">
        <f>IF(H225="","",COUNTA(H$2:H225)-COUNTBLANK(H$2:H225))</f>
        <v/>
      </c>
      <c r="H225" s="3" t="str">
        <f>IF(COUNTIF(B$2:B225,B225)=1,B225,"")</f>
        <v/>
      </c>
      <c r="I225" s="10" t="str">
        <f t="shared" si="3"/>
        <v/>
      </c>
      <c r="J225" s="3" t="str">
        <f>IF(デイリーデータ!D225="なし","",デイリーデータ!D225)</f>
        <v>勤務</v>
      </c>
      <c r="K225" s="3" t="str">
        <f>IF(デイリーデータ!E225="なし","",デイリーデータ!E225)</f>
        <v/>
      </c>
      <c r="L225" s="3" t="str">
        <f>IF(デイリーデータ!F225="なし","",デイリーデータ!F225)</f>
        <v>日勤</v>
      </c>
      <c r="M225" s="3" t="str">
        <f>IF(デイリーデータ!G225="なし","",デイリーデータ!G225)</f>
        <v/>
      </c>
      <c r="N225" s="3" t="str">
        <f>IF(デイリーデータ!H225="なし","",デイリーデータ!H225)</f>
        <v/>
      </c>
    </row>
    <row r="226" spans="1:14" x14ac:dyDescent="0.2">
      <c r="A226" s="9" t="str">
        <f>デイリーデータ!A226&amp;デイリーデータ!I226</f>
        <v>3348545762</v>
      </c>
      <c r="B226" s="3" t="str">
        <f>デイリーデータ!A226&amp;""</f>
        <v>33485</v>
      </c>
      <c r="C226" s="3" t="str">
        <f>デイリーデータ!B226</f>
        <v>平田 真奈美</v>
      </c>
      <c r="D226" s="4">
        <f>IF(デイリーデータ!I226="","",(デイリーデータ!I226))</f>
        <v>45762</v>
      </c>
      <c r="E226" s="3" t="str">
        <f>IF(デイリーデータ!D226="休日","●",IF(デイリーデータ!D226="指定","○",IF(LEFT(デイリーデータ!F226,1)="日","",IF(LEFT(デイリーデータ!F226,1)="半","／",LEFT(デイリーデータ!F226,1)))))</f>
        <v/>
      </c>
      <c r="F226" s="10" t="str">
        <f>IF(デイリーデータ!E226="なし","",デイリーデータ!E226)&amp;IF(デイリーデータ!G226="なし","",デイリーデータ!G226)&amp;IF(デイリーデータ!H226="なし","",デイリーデータ!H226)</f>
        <v/>
      </c>
      <c r="G226" s="3" t="str">
        <f>IF(H226="","",COUNTA(H$2:H226)-COUNTBLANK(H$2:H226))</f>
        <v/>
      </c>
      <c r="H226" s="3" t="str">
        <f>IF(COUNTIF(B$2:B226,B226)=1,B226,"")</f>
        <v/>
      </c>
      <c r="I226" s="10" t="str">
        <f t="shared" si="3"/>
        <v/>
      </c>
      <c r="J226" s="3" t="str">
        <f>IF(デイリーデータ!D226="なし","",デイリーデータ!D226)</f>
        <v>勤務</v>
      </c>
      <c r="K226" s="3" t="str">
        <f>IF(デイリーデータ!E226="なし","",デイリーデータ!E226)</f>
        <v/>
      </c>
      <c r="L226" s="3" t="str">
        <f>IF(デイリーデータ!F226="なし","",デイリーデータ!F226)</f>
        <v>日勤</v>
      </c>
      <c r="M226" s="3" t="str">
        <f>IF(デイリーデータ!G226="なし","",デイリーデータ!G226)</f>
        <v/>
      </c>
      <c r="N226" s="3" t="str">
        <f>IF(デイリーデータ!H226="なし","",デイリーデータ!H226)</f>
        <v/>
      </c>
    </row>
    <row r="227" spans="1:14" x14ac:dyDescent="0.2">
      <c r="A227" s="9" t="str">
        <f>デイリーデータ!A227&amp;デイリーデータ!I227</f>
        <v>3348545763</v>
      </c>
      <c r="B227" s="3" t="str">
        <f>デイリーデータ!A227&amp;""</f>
        <v>33485</v>
      </c>
      <c r="C227" s="3" t="str">
        <f>デイリーデータ!B227</f>
        <v>平田 真奈美</v>
      </c>
      <c r="D227" s="4">
        <f>IF(デイリーデータ!I227="","",(デイリーデータ!I227))</f>
        <v>45763</v>
      </c>
      <c r="E227" s="3" t="str">
        <f>IF(デイリーデータ!D227="休日","●",IF(デイリーデータ!D227="指定","○",IF(LEFT(デイリーデータ!F227,1)="日","",IF(LEFT(デイリーデータ!F227,1)="半","／",LEFT(デイリーデータ!F227,1)))))</f>
        <v/>
      </c>
      <c r="F227" s="10" t="str">
        <f>IF(デイリーデータ!E227="なし","",デイリーデータ!E227)&amp;IF(デイリーデータ!G227="なし","",デイリーデータ!G227)&amp;IF(デイリーデータ!H227="なし","",デイリーデータ!H227)</f>
        <v/>
      </c>
      <c r="G227" s="3" t="str">
        <f>IF(H227="","",COUNTA(H$2:H227)-COUNTBLANK(H$2:H227))</f>
        <v/>
      </c>
      <c r="H227" s="3" t="str">
        <f>IF(COUNTIF(B$2:B227,B227)=1,B227,"")</f>
        <v/>
      </c>
      <c r="I227" s="10" t="str">
        <f t="shared" si="3"/>
        <v/>
      </c>
      <c r="J227" s="3" t="str">
        <f>IF(デイリーデータ!D227="なし","",デイリーデータ!D227)</f>
        <v>勤務</v>
      </c>
      <c r="K227" s="3" t="str">
        <f>IF(デイリーデータ!E227="なし","",デイリーデータ!E227)</f>
        <v/>
      </c>
      <c r="L227" s="3" t="str">
        <f>IF(デイリーデータ!F227="なし","",デイリーデータ!F227)</f>
        <v>日勤</v>
      </c>
      <c r="M227" s="3" t="str">
        <f>IF(デイリーデータ!G227="なし","",デイリーデータ!G227)</f>
        <v/>
      </c>
      <c r="N227" s="3" t="str">
        <f>IF(デイリーデータ!H227="なし","",デイリーデータ!H227)</f>
        <v/>
      </c>
    </row>
    <row r="228" spans="1:14" x14ac:dyDescent="0.2">
      <c r="A228" s="9" t="str">
        <f>デイリーデータ!A228&amp;デイリーデータ!I228</f>
        <v>3348545764</v>
      </c>
      <c r="B228" s="3" t="str">
        <f>デイリーデータ!A228&amp;""</f>
        <v>33485</v>
      </c>
      <c r="C228" s="3" t="str">
        <f>デイリーデータ!B228</f>
        <v>平田 真奈美</v>
      </c>
      <c r="D228" s="4">
        <f>IF(デイリーデータ!I228="","",(デイリーデータ!I228))</f>
        <v>45764</v>
      </c>
      <c r="E228" s="3" t="str">
        <f>IF(デイリーデータ!D228="休日","●",IF(デイリーデータ!D228="指定","○",IF(LEFT(デイリーデータ!F228,1)="日","",IF(LEFT(デイリーデータ!F228,1)="半","／",LEFT(デイリーデータ!F228,1)))))</f>
        <v/>
      </c>
      <c r="F228" s="10" t="str">
        <f>IF(デイリーデータ!E228="なし","",デイリーデータ!E228)&amp;IF(デイリーデータ!G228="なし","",デイリーデータ!G228)&amp;IF(デイリーデータ!H228="なし","",デイリーデータ!H228)</f>
        <v/>
      </c>
      <c r="G228" s="3" t="str">
        <f>IF(H228="","",COUNTA(H$2:H228)-COUNTBLANK(H$2:H228))</f>
        <v/>
      </c>
      <c r="H228" s="3" t="str">
        <f>IF(COUNTIF(B$2:B228,B228)=1,B228,"")</f>
        <v/>
      </c>
      <c r="I228" s="10" t="str">
        <f t="shared" si="3"/>
        <v/>
      </c>
      <c r="J228" s="3" t="str">
        <f>IF(デイリーデータ!D228="なし","",デイリーデータ!D228)</f>
        <v>勤務</v>
      </c>
      <c r="K228" s="3" t="str">
        <f>IF(デイリーデータ!E228="なし","",デイリーデータ!E228)</f>
        <v/>
      </c>
      <c r="L228" s="3" t="str">
        <f>IF(デイリーデータ!F228="なし","",デイリーデータ!F228)</f>
        <v>日勤</v>
      </c>
      <c r="M228" s="3" t="str">
        <f>IF(デイリーデータ!G228="なし","",デイリーデータ!G228)</f>
        <v/>
      </c>
      <c r="N228" s="3" t="str">
        <f>IF(デイリーデータ!H228="なし","",デイリーデータ!H228)</f>
        <v/>
      </c>
    </row>
    <row r="229" spans="1:14" x14ac:dyDescent="0.2">
      <c r="A229" s="9" t="str">
        <f>デイリーデータ!A229&amp;デイリーデータ!I229</f>
        <v>3348545765</v>
      </c>
      <c r="B229" s="3" t="str">
        <f>デイリーデータ!A229&amp;""</f>
        <v>33485</v>
      </c>
      <c r="C229" s="3" t="str">
        <f>デイリーデータ!B229</f>
        <v>平田 真奈美</v>
      </c>
      <c r="D229" s="4">
        <f>IF(デイリーデータ!I229="","",(デイリーデータ!I229))</f>
        <v>45765</v>
      </c>
      <c r="E229" s="3" t="str">
        <f>IF(デイリーデータ!D229="休日","●",IF(デイリーデータ!D229="指定","○",IF(LEFT(デイリーデータ!F229,1)="日","",IF(LEFT(デイリーデータ!F229,1)="半","／",LEFT(デイリーデータ!F229,1)))))</f>
        <v/>
      </c>
      <c r="F229" s="10" t="str">
        <f>IF(デイリーデータ!E229="なし","",デイリーデータ!E229)&amp;IF(デイリーデータ!G229="なし","",デイリーデータ!G229)&amp;IF(デイリーデータ!H229="なし","",デイリーデータ!H229)</f>
        <v/>
      </c>
      <c r="G229" s="3" t="str">
        <f>IF(H229="","",COUNTA(H$2:H229)-COUNTBLANK(H$2:H229))</f>
        <v/>
      </c>
      <c r="H229" s="3" t="str">
        <f>IF(COUNTIF(B$2:B229,B229)=1,B229,"")</f>
        <v/>
      </c>
      <c r="I229" s="10" t="str">
        <f t="shared" si="3"/>
        <v/>
      </c>
      <c r="J229" s="3" t="str">
        <f>IF(デイリーデータ!D229="なし","",デイリーデータ!D229)</f>
        <v>勤務</v>
      </c>
      <c r="K229" s="3" t="str">
        <f>IF(デイリーデータ!E229="なし","",デイリーデータ!E229)</f>
        <v/>
      </c>
      <c r="L229" s="3" t="str">
        <f>IF(デイリーデータ!F229="なし","",デイリーデータ!F229)</f>
        <v>日勤</v>
      </c>
      <c r="M229" s="3" t="str">
        <f>IF(デイリーデータ!G229="なし","",デイリーデータ!G229)</f>
        <v/>
      </c>
      <c r="N229" s="3" t="str">
        <f>IF(デイリーデータ!H229="なし","",デイリーデータ!H229)</f>
        <v/>
      </c>
    </row>
    <row r="230" spans="1:14" x14ac:dyDescent="0.2">
      <c r="A230" s="9" t="str">
        <f>デイリーデータ!A230&amp;デイリーデータ!I230</f>
        <v>3348545766</v>
      </c>
      <c r="B230" s="3" t="str">
        <f>デイリーデータ!A230&amp;""</f>
        <v>33485</v>
      </c>
      <c r="C230" s="3" t="str">
        <f>デイリーデータ!B230</f>
        <v>平田 真奈美</v>
      </c>
      <c r="D230" s="4">
        <f>IF(デイリーデータ!I230="","",(デイリーデータ!I230))</f>
        <v>45766</v>
      </c>
      <c r="E230" s="3" t="str">
        <f>IF(デイリーデータ!D230="休日","●",IF(デイリーデータ!D230="指定","○",IF(LEFT(デイリーデータ!F230,1)="日","",IF(LEFT(デイリーデータ!F230,1)="半","／",LEFT(デイリーデータ!F230,1)))))</f>
        <v>○</v>
      </c>
      <c r="F230" s="10" t="str">
        <f>IF(デイリーデータ!E230="なし","",デイリーデータ!E230)&amp;IF(デイリーデータ!G230="なし","",デイリーデータ!G230)&amp;IF(デイリーデータ!H230="なし","",デイリーデータ!H230)</f>
        <v/>
      </c>
      <c r="G230" s="3" t="str">
        <f>IF(H230="","",COUNTA(H$2:H230)-COUNTBLANK(H$2:H230))</f>
        <v/>
      </c>
      <c r="H230" s="3" t="str">
        <f>IF(COUNTIF(B$2:B230,B230)=1,B230,"")</f>
        <v/>
      </c>
      <c r="I230" s="10" t="str">
        <f t="shared" si="3"/>
        <v/>
      </c>
      <c r="J230" s="3" t="str">
        <f>IF(デイリーデータ!D230="なし","",デイリーデータ!D230)</f>
        <v>指定</v>
      </c>
      <c r="K230" s="3" t="str">
        <f>IF(デイリーデータ!E230="なし","",デイリーデータ!E230)</f>
        <v/>
      </c>
      <c r="L230" s="3" t="str">
        <f>IF(デイリーデータ!F230="なし","",デイリーデータ!F230)</f>
        <v>日勤</v>
      </c>
      <c r="M230" s="3" t="str">
        <f>IF(デイリーデータ!G230="なし","",デイリーデータ!G230)</f>
        <v/>
      </c>
      <c r="N230" s="3" t="str">
        <f>IF(デイリーデータ!H230="なし","",デイリーデータ!H230)</f>
        <v/>
      </c>
    </row>
    <row r="231" spans="1:14" x14ac:dyDescent="0.2">
      <c r="A231" s="9" t="str">
        <f>デイリーデータ!A231&amp;デイリーデータ!I231</f>
        <v>3348545767</v>
      </c>
      <c r="B231" s="3" t="str">
        <f>デイリーデータ!A231&amp;""</f>
        <v>33485</v>
      </c>
      <c r="C231" s="3" t="str">
        <f>デイリーデータ!B231</f>
        <v>平田 真奈美</v>
      </c>
      <c r="D231" s="4">
        <f>IF(デイリーデータ!I231="","",(デイリーデータ!I231))</f>
        <v>45767</v>
      </c>
      <c r="E231" s="3" t="str">
        <f>IF(デイリーデータ!D231="休日","●",IF(デイリーデータ!D231="指定","○",IF(LEFT(デイリーデータ!F231,1)="日","",IF(LEFT(デイリーデータ!F231,1)="半","／",LEFT(デイリーデータ!F231,1)))))</f>
        <v>●</v>
      </c>
      <c r="F231" s="10" t="str">
        <f>IF(デイリーデータ!E231="なし","",デイリーデータ!E231)&amp;IF(デイリーデータ!G231="なし","",デイリーデータ!G231)&amp;IF(デイリーデータ!H231="なし","",デイリーデータ!H231)</f>
        <v/>
      </c>
      <c r="G231" s="3" t="str">
        <f>IF(H231="","",COUNTA(H$2:H231)-COUNTBLANK(H$2:H231))</f>
        <v/>
      </c>
      <c r="H231" s="3" t="str">
        <f>IF(COUNTIF(B$2:B231,B231)=1,B231,"")</f>
        <v/>
      </c>
      <c r="I231" s="10" t="str">
        <f t="shared" si="3"/>
        <v/>
      </c>
      <c r="J231" s="3" t="str">
        <f>IF(デイリーデータ!D231="なし","",デイリーデータ!D231)</f>
        <v>休日</v>
      </c>
      <c r="K231" s="3" t="str">
        <f>IF(デイリーデータ!E231="なし","",デイリーデータ!E231)</f>
        <v/>
      </c>
      <c r="L231" s="3" t="str">
        <f>IF(デイリーデータ!F231="なし","",デイリーデータ!F231)</f>
        <v>日勤</v>
      </c>
      <c r="M231" s="3" t="str">
        <f>IF(デイリーデータ!G231="なし","",デイリーデータ!G231)</f>
        <v/>
      </c>
      <c r="N231" s="3" t="str">
        <f>IF(デイリーデータ!H231="なし","",デイリーデータ!H231)</f>
        <v/>
      </c>
    </row>
    <row r="232" spans="1:14" x14ac:dyDescent="0.2">
      <c r="A232" s="9" t="str">
        <f>デイリーデータ!A232&amp;デイリーデータ!I232</f>
        <v>3348545768</v>
      </c>
      <c r="B232" s="3" t="str">
        <f>デイリーデータ!A232&amp;""</f>
        <v>33485</v>
      </c>
      <c r="C232" s="3" t="str">
        <f>デイリーデータ!B232</f>
        <v>平田 真奈美</v>
      </c>
      <c r="D232" s="4">
        <f>IF(デイリーデータ!I232="","",(デイリーデータ!I232))</f>
        <v>45768</v>
      </c>
      <c r="E232" s="3" t="str">
        <f>IF(デイリーデータ!D232="休日","●",IF(デイリーデータ!D232="指定","○",IF(LEFT(デイリーデータ!F232,1)="日","",IF(LEFT(デイリーデータ!F232,1)="半","／",LEFT(デイリーデータ!F232,1)))))</f>
        <v/>
      </c>
      <c r="F232" s="10" t="str">
        <f>IF(デイリーデータ!E232="なし","",デイリーデータ!E232)&amp;IF(デイリーデータ!G232="なし","",デイリーデータ!G232)&amp;IF(デイリーデータ!H232="なし","",デイリーデータ!H232)</f>
        <v/>
      </c>
      <c r="G232" s="3" t="str">
        <f>IF(H232="","",COUNTA(H$2:H232)-COUNTBLANK(H$2:H232))</f>
        <v/>
      </c>
      <c r="H232" s="3" t="str">
        <f>IF(COUNTIF(B$2:B232,B232)=1,B232,"")</f>
        <v/>
      </c>
      <c r="I232" s="10" t="str">
        <f t="shared" si="3"/>
        <v/>
      </c>
      <c r="J232" s="3" t="str">
        <f>IF(デイリーデータ!D232="なし","",デイリーデータ!D232)</f>
        <v>勤務</v>
      </c>
      <c r="K232" s="3" t="str">
        <f>IF(デイリーデータ!E232="なし","",デイリーデータ!E232)</f>
        <v/>
      </c>
      <c r="L232" s="3" t="str">
        <f>IF(デイリーデータ!F232="なし","",デイリーデータ!F232)</f>
        <v>日勤</v>
      </c>
      <c r="M232" s="3" t="str">
        <f>IF(デイリーデータ!G232="なし","",デイリーデータ!G232)</f>
        <v/>
      </c>
      <c r="N232" s="3" t="str">
        <f>IF(デイリーデータ!H232="なし","",デイリーデータ!H232)</f>
        <v/>
      </c>
    </row>
    <row r="233" spans="1:14" x14ac:dyDescent="0.2">
      <c r="A233" s="9" t="str">
        <f>デイリーデータ!A233&amp;デイリーデータ!I233</f>
        <v>3348545769</v>
      </c>
      <c r="B233" s="3" t="str">
        <f>デイリーデータ!A233&amp;""</f>
        <v>33485</v>
      </c>
      <c r="C233" s="3" t="str">
        <f>デイリーデータ!B233</f>
        <v>平田 真奈美</v>
      </c>
      <c r="D233" s="4">
        <f>IF(デイリーデータ!I233="","",(デイリーデータ!I233))</f>
        <v>45769</v>
      </c>
      <c r="E233" s="3" t="str">
        <f>IF(デイリーデータ!D233="休日","●",IF(デイリーデータ!D233="指定","○",IF(LEFT(デイリーデータ!F233,1)="日","",IF(LEFT(デイリーデータ!F233,1)="半","／",LEFT(デイリーデータ!F233,1)))))</f>
        <v/>
      </c>
      <c r="F233" s="10" t="str">
        <f>IF(デイリーデータ!E233="なし","",デイリーデータ!E233)&amp;IF(デイリーデータ!G233="なし","",デイリーデータ!G233)&amp;IF(デイリーデータ!H233="なし","",デイリーデータ!H233)</f>
        <v/>
      </c>
      <c r="G233" s="3" t="str">
        <f>IF(H233="","",COUNTA(H$2:H233)-COUNTBLANK(H$2:H233))</f>
        <v/>
      </c>
      <c r="H233" s="3" t="str">
        <f>IF(COUNTIF(B$2:B233,B233)=1,B233,"")</f>
        <v/>
      </c>
      <c r="I233" s="10" t="str">
        <f t="shared" si="3"/>
        <v/>
      </c>
      <c r="J233" s="3" t="str">
        <f>IF(デイリーデータ!D233="なし","",デイリーデータ!D233)</f>
        <v>勤務</v>
      </c>
      <c r="K233" s="3" t="str">
        <f>IF(デイリーデータ!E233="なし","",デイリーデータ!E233)</f>
        <v/>
      </c>
      <c r="L233" s="3" t="str">
        <f>IF(デイリーデータ!F233="なし","",デイリーデータ!F233)</f>
        <v>日勤</v>
      </c>
      <c r="M233" s="3" t="str">
        <f>IF(デイリーデータ!G233="なし","",デイリーデータ!G233)</f>
        <v/>
      </c>
      <c r="N233" s="3" t="str">
        <f>IF(デイリーデータ!H233="なし","",デイリーデータ!H233)</f>
        <v/>
      </c>
    </row>
    <row r="234" spans="1:14" x14ac:dyDescent="0.2">
      <c r="A234" s="9" t="str">
        <f>デイリーデータ!A234&amp;デイリーデータ!I234</f>
        <v>3348545770</v>
      </c>
      <c r="B234" s="3" t="str">
        <f>デイリーデータ!A234&amp;""</f>
        <v>33485</v>
      </c>
      <c r="C234" s="3" t="str">
        <f>デイリーデータ!B234</f>
        <v>平田 真奈美</v>
      </c>
      <c r="D234" s="4">
        <f>IF(デイリーデータ!I234="","",(デイリーデータ!I234))</f>
        <v>45770</v>
      </c>
      <c r="E234" s="3" t="str">
        <f>IF(デイリーデータ!D234="休日","●",IF(デイリーデータ!D234="指定","○",IF(LEFT(デイリーデータ!F234,1)="日","",IF(LEFT(デイリーデータ!F234,1)="半","／",LEFT(デイリーデータ!F234,1)))))</f>
        <v/>
      </c>
      <c r="F234" s="10" t="str">
        <f>IF(デイリーデータ!E234="なし","",デイリーデータ!E234)&amp;IF(デイリーデータ!G234="なし","",デイリーデータ!G234)&amp;IF(デイリーデータ!H234="なし","",デイリーデータ!H234)</f>
        <v/>
      </c>
      <c r="G234" s="3" t="str">
        <f>IF(H234="","",COUNTA(H$2:H234)-COUNTBLANK(H$2:H234))</f>
        <v/>
      </c>
      <c r="H234" s="3" t="str">
        <f>IF(COUNTIF(B$2:B234,B234)=1,B234,"")</f>
        <v/>
      </c>
      <c r="I234" s="10" t="str">
        <f t="shared" si="3"/>
        <v/>
      </c>
      <c r="J234" s="3" t="str">
        <f>IF(デイリーデータ!D234="なし","",デイリーデータ!D234)</f>
        <v>勤務</v>
      </c>
      <c r="K234" s="3" t="str">
        <f>IF(デイリーデータ!E234="なし","",デイリーデータ!E234)</f>
        <v/>
      </c>
      <c r="L234" s="3" t="str">
        <f>IF(デイリーデータ!F234="なし","",デイリーデータ!F234)</f>
        <v>日勤</v>
      </c>
      <c r="M234" s="3" t="str">
        <f>IF(デイリーデータ!G234="なし","",デイリーデータ!G234)</f>
        <v/>
      </c>
      <c r="N234" s="3" t="str">
        <f>IF(デイリーデータ!H234="なし","",デイリーデータ!H234)</f>
        <v/>
      </c>
    </row>
    <row r="235" spans="1:14" x14ac:dyDescent="0.2">
      <c r="A235" s="9" t="str">
        <f>デイリーデータ!A235&amp;デイリーデータ!I235</f>
        <v>3348545771</v>
      </c>
      <c r="B235" s="3" t="str">
        <f>デイリーデータ!A235&amp;""</f>
        <v>33485</v>
      </c>
      <c r="C235" s="3" t="str">
        <f>デイリーデータ!B235</f>
        <v>平田 真奈美</v>
      </c>
      <c r="D235" s="4">
        <f>IF(デイリーデータ!I235="","",(デイリーデータ!I235))</f>
        <v>45771</v>
      </c>
      <c r="E235" s="3" t="str">
        <f>IF(デイリーデータ!D235="休日","●",IF(デイリーデータ!D235="指定","○",IF(LEFT(デイリーデータ!F235,1)="日","",IF(LEFT(デイリーデータ!F235,1)="半","／",LEFT(デイリーデータ!F235,1)))))</f>
        <v/>
      </c>
      <c r="F235" s="10" t="str">
        <f>IF(デイリーデータ!E235="なし","",デイリーデータ!E235)&amp;IF(デイリーデータ!G235="なし","",デイリーデータ!G235)&amp;IF(デイリーデータ!H235="なし","",デイリーデータ!H235)</f>
        <v/>
      </c>
      <c r="G235" s="3" t="str">
        <f>IF(H235="","",COUNTA(H$2:H235)-COUNTBLANK(H$2:H235))</f>
        <v/>
      </c>
      <c r="H235" s="3" t="str">
        <f>IF(COUNTIF(B$2:B235,B235)=1,B235,"")</f>
        <v/>
      </c>
      <c r="I235" s="10" t="str">
        <f t="shared" si="3"/>
        <v/>
      </c>
      <c r="J235" s="3" t="str">
        <f>IF(デイリーデータ!D235="なし","",デイリーデータ!D235)</f>
        <v>勤務</v>
      </c>
      <c r="K235" s="3" t="str">
        <f>IF(デイリーデータ!E235="なし","",デイリーデータ!E235)</f>
        <v/>
      </c>
      <c r="L235" s="3" t="str">
        <f>IF(デイリーデータ!F235="なし","",デイリーデータ!F235)</f>
        <v>日勤</v>
      </c>
      <c r="M235" s="3" t="str">
        <f>IF(デイリーデータ!G235="なし","",デイリーデータ!G235)</f>
        <v/>
      </c>
      <c r="N235" s="3" t="str">
        <f>IF(デイリーデータ!H235="なし","",デイリーデータ!H235)</f>
        <v/>
      </c>
    </row>
    <row r="236" spans="1:14" x14ac:dyDescent="0.2">
      <c r="A236" s="9" t="str">
        <f>デイリーデータ!A236&amp;デイリーデータ!I236</f>
        <v>3348545772</v>
      </c>
      <c r="B236" s="3" t="str">
        <f>デイリーデータ!A236&amp;""</f>
        <v>33485</v>
      </c>
      <c r="C236" s="3" t="str">
        <f>デイリーデータ!B236</f>
        <v>平田 真奈美</v>
      </c>
      <c r="D236" s="4">
        <f>IF(デイリーデータ!I236="","",(デイリーデータ!I236))</f>
        <v>45772</v>
      </c>
      <c r="E236" s="3" t="str">
        <f>IF(デイリーデータ!D236="休日","●",IF(デイリーデータ!D236="指定","○",IF(LEFT(デイリーデータ!F236,1)="日","",IF(LEFT(デイリーデータ!F236,1)="半","／",LEFT(デイリーデータ!F236,1)))))</f>
        <v/>
      </c>
      <c r="F236" s="10" t="str">
        <f>IF(デイリーデータ!E236="なし","",デイリーデータ!E236)&amp;IF(デイリーデータ!G236="なし","",デイリーデータ!G236)&amp;IF(デイリーデータ!H236="なし","",デイリーデータ!H236)</f>
        <v/>
      </c>
      <c r="G236" s="3" t="str">
        <f>IF(H236="","",COUNTA(H$2:H236)-COUNTBLANK(H$2:H236))</f>
        <v/>
      </c>
      <c r="H236" s="3" t="str">
        <f>IF(COUNTIF(B$2:B236,B236)=1,B236,"")</f>
        <v/>
      </c>
      <c r="I236" s="10" t="str">
        <f t="shared" si="3"/>
        <v/>
      </c>
      <c r="J236" s="3" t="str">
        <f>IF(デイリーデータ!D236="なし","",デイリーデータ!D236)</f>
        <v>勤務</v>
      </c>
      <c r="K236" s="3" t="str">
        <f>IF(デイリーデータ!E236="なし","",デイリーデータ!E236)</f>
        <v/>
      </c>
      <c r="L236" s="3" t="str">
        <f>IF(デイリーデータ!F236="なし","",デイリーデータ!F236)</f>
        <v>日勤</v>
      </c>
      <c r="M236" s="3" t="str">
        <f>IF(デイリーデータ!G236="なし","",デイリーデータ!G236)</f>
        <v/>
      </c>
      <c r="N236" s="3" t="str">
        <f>IF(デイリーデータ!H236="なし","",デイリーデータ!H236)</f>
        <v/>
      </c>
    </row>
    <row r="237" spans="1:14" x14ac:dyDescent="0.2">
      <c r="A237" s="9" t="str">
        <f>デイリーデータ!A237&amp;デイリーデータ!I237</f>
        <v>3348545773</v>
      </c>
      <c r="B237" s="3" t="str">
        <f>デイリーデータ!A237&amp;""</f>
        <v>33485</v>
      </c>
      <c r="C237" s="3" t="str">
        <f>デイリーデータ!B237</f>
        <v>平田 真奈美</v>
      </c>
      <c r="D237" s="4">
        <f>IF(デイリーデータ!I237="","",(デイリーデータ!I237))</f>
        <v>45773</v>
      </c>
      <c r="E237" s="3" t="str">
        <f>IF(デイリーデータ!D237="休日","●",IF(デイリーデータ!D237="指定","○",IF(LEFT(デイリーデータ!F237,1)="日","",IF(LEFT(デイリーデータ!F237,1)="半","／",LEFT(デイリーデータ!F237,1)))))</f>
        <v>○</v>
      </c>
      <c r="F237" s="10" t="str">
        <f>IF(デイリーデータ!E237="なし","",デイリーデータ!E237)&amp;IF(デイリーデータ!G237="なし","",デイリーデータ!G237)&amp;IF(デイリーデータ!H237="なし","",デイリーデータ!H237)</f>
        <v/>
      </c>
      <c r="G237" s="3" t="str">
        <f>IF(H237="","",COUNTA(H$2:H237)-COUNTBLANK(H$2:H237))</f>
        <v/>
      </c>
      <c r="H237" s="3" t="str">
        <f>IF(COUNTIF(B$2:B237,B237)=1,B237,"")</f>
        <v/>
      </c>
      <c r="I237" s="10" t="str">
        <f t="shared" si="3"/>
        <v/>
      </c>
      <c r="J237" s="3" t="str">
        <f>IF(デイリーデータ!D237="なし","",デイリーデータ!D237)</f>
        <v>指定</v>
      </c>
      <c r="K237" s="3" t="str">
        <f>IF(デイリーデータ!E237="なし","",デイリーデータ!E237)</f>
        <v/>
      </c>
      <c r="L237" s="3" t="str">
        <f>IF(デイリーデータ!F237="なし","",デイリーデータ!F237)</f>
        <v>日勤</v>
      </c>
      <c r="M237" s="3" t="str">
        <f>IF(デイリーデータ!G237="なし","",デイリーデータ!G237)</f>
        <v/>
      </c>
      <c r="N237" s="3" t="str">
        <f>IF(デイリーデータ!H237="なし","",デイリーデータ!H237)</f>
        <v/>
      </c>
    </row>
    <row r="238" spans="1:14" x14ac:dyDescent="0.2">
      <c r="A238" s="9" t="str">
        <f>デイリーデータ!A238&amp;デイリーデータ!I238</f>
        <v>3348545774</v>
      </c>
      <c r="B238" s="3" t="str">
        <f>デイリーデータ!A238&amp;""</f>
        <v>33485</v>
      </c>
      <c r="C238" s="3" t="str">
        <f>デイリーデータ!B238</f>
        <v>平田 真奈美</v>
      </c>
      <c r="D238" s="4">
        <f>IF(デイリーデータ!I238="","",(デイリーデータ!I238))</f>
        <v>45774</v>
      </c>
      <c r="E238" s="3" t="str">
        <f>IF(デイリーデータ!D238="休日","●",IF(デイリーデータ!D238="指定","○",IF(LEFT(デイリーデータ!F238,1)="日","",IF(LEFT(デイリーデータ!F238,1)="半","／",LEFT(デイリーデータ!F238,1)))))</f>
        <v>●</v>
      </c>
      <c r="F238" s="10" t="str">
        <f>IF(デイリーデータ!E238="なし","",デイリーデータ!E238)&amp;IF(デイリーデータ!G238="なし","",デイリーデータ!G238)&amp;IF(デイリーデータ!H238="なし","",デイリーデータ!H238)</f>
        <v/>
      </c>
      <c r="G238" s="3" t="str">
        <f>IF(H238="","",COUNTA(H$2:H238)-COUNTBLANK(H$2:H238))</f>
        <v/>
      </c>
      <c r="H238" s="3" t="str">
        <f>IF(COUNTIF(B$2:B238,B238)=1,B238,"")</f>
        <v/>
      </c>
      <c r="I238" s="10" t="str">
        <f t="shared" si="3"/>
        <v/>
      </c>
      <c r="J238" s="3" t="str">
        <f>IF(デイリーデータ!D238="なし","",デイリーデータ!D238)</f>
        <v>休日</v>
      </c>
      <c r="K238" s="3" t="str">
        <f>IF(デイリーデータ!E238="なし","",デイリーデータ!E238)</f>
        <v/>
      </c>
      <c r="L238" s="3" t="str">
        <f>IF(デイリーデータ!F238="なし","",デイリーデータ!F238)</f>
        <v>日勤</v>
      </c>
      <c r="M238" s="3" t="str">
        <f>IF(デイリーデータ!G238="なし","",デイリーデータ!G238)</f>
        <v/>
      </c>
      <c r="N238" s="3" t="str">
        <f>IF(デイリーデータ!H238="なし","",デイリーデータ!H238)</f>
        <v/>
      </c>
    </row>
    <row r="239" spans="1:14" x14ac:dyDescent="0.2">
      <c r="A239" s="9" t="str">
        <f>デイリーデータ!A239&amp;デイリーデータ!I239</f>
        <v>3348545775</v>
      </c>
      <c r="B239" s="3" t="str">
        <f>デイリーデータ!A239&amp;""</f>
        <v>33485</v>
      </c>
      <c r="C239" s="3" t="str">
        <f>デイリーデータ!B239</f>
        <v>平田 真奈美</v>
      </c>
      <c r="D239" s="4">
        <f>IF(デイリーデータ!I239="","",(デイリーデータ!I239))</f>
        <v>45775</v>
      </c>
      <c r="E239" s="3" t="str">
        <f>IF(デイリーデータ!D239="休日","●",IF(デイリーデータ!D239="指定","○",IF(LEFT(デイリーデータ!F239,1)="日","",IF(LEFT(デイリーデータ!F239,1)="半","／",LEFT(デイリーデータ!F239,1)))))</f>
        <v/>
      </c>
      <c r="F239" s="10" t="str">
        <f>IF(デイリーデータ!E239="なし","",デイリーデータ!E239)&amp;IF(デイリーデータ!G239="なし","",デイリーデータ!G239)&amp;IF(デイリーデータ!H239="なし","",デイリーデータ!H239)</f>
        <v/>
      </c>
      <c r="G239" s="3" t="str">
        <f>IF(H239="","",COUNTA(H$2:H239)-COUNTBLANK(H$2:H239))</f>
        <v/>
      </c>
      <c r="H239" s="3" t="str">
        <f>IF(COUNTIF(B$2:B239,B239)=1,B239,"")</f>
        <v/>
      </c>
      <c r="I239" s="10" t="str">
        <f t="shared" si="3"/>
        <v/>
      </c>
      <c r="J239" s="3" t="str">
        <f>IF(デイリーデータ!D239="なし","",デイリーデータ!D239)</f>
        <v>勤務</v>
      </c>
      <c r="K239" s="3" t="str">
        <f>IF(デイリーデータ!E239="なし","",デイリーデータ!E239)</f>
        <v/>
      </c>
      <c r="L239" s="3" t="str">
        <f>IF(デイリーデータ!F239="なし","",デイリーデータ!F239)</f>
        <v>日勤</v>
      </c>
      <c r="M239" s="3" t="str">
        <f>IF(デイリーデータ!G239="なし","",デイリーデータ!G239)</f>
        <v/>
      </c>
      <c r="N239" s="3" t="str">
        <f>IF(デイリーデータ!H239="なし","",デイリーデータ!H239)</f>
        <v/>
      </c>
    </row>
    <row r="240" spans="1:14" x14ac:dyDescent="0.2">
      <c r="A240" s="9" t="str">
        <f>デイリーデータ!A240&amp;デイリーデータ!I240</f>
        <v>3348545776</v>
      </c>
      <c r="B240" s="3" t="str">
        <f>デイリーデータ!A240&amp;""</f>
        <v>33485</v>
      </c>
      <c r="C240" s="3" t="str">
        <f>デイリーデータ!B240</f>
        <v>平田 真奈美</v>
      </c>
      <c r="D240" s="4">
        <f>IF(デイリーデータ!I240="","",(デイリーデータ!I240))</f>
        <v>45776</v>
      </c>
      <c r="E240" s="3" t="str">
        <f>IF(デイリーデータ!D240="休日","●",IF(デイリーデータ!D240="指定","○",IF(LEFT(デイリーデータ!F240,1)="日","",IF(LEFT(デイリーデータ!F240,1)="半","／",LEFT(デイリーデータ!F240,1)))))</f>
        <v/>
      </c>
      <c r="F240" s="10" t="str">
        <f>IF(デイリーデータ!E240="なし","",デイリーデータ!E240)&amp;IF(デイリーデータ!G240="なし","",デイリーデータ!G240)&amp;IF(デイリーデータ!H240="なし","",デイリーデータ!H240)</f>
        <v/>
      </c>
      <c r="G240" s="3" t="str">
        <f>IF(H240="","",COUNTA(H$2:H240)-COUNTBLANK(H$2:H240))</f>
        <v/>
      </c>
      <c r="H240" s="3" t="str">
        <f>IF(COUNTIF(B$2:B240,B240)=1,B240,"")</f>
        <v/>
      </c>
      <c r="I240" s="10" t="str">
        <f t="shared" si="3"/>
        <v/>
      </c>
      <c r="J240" s="3" t="str">
        <f>IF(デイリーデータ!D240="なし","",デイリーデータ!D240)</f>
        <v>勤務</v>
      </c>
      <c r="K240" s="3" t="str">
        <f>IF(デイリーデータ!E240="なし","",デイリーデータ!E240)</f>
        <v/>
      </c>
      <c r="L240" s="3" t="str">
        <f>IF(デイリーデータ!F240="なし","",デイリーデータ!F240)</f>
        <v>日勤</v>
      </c>
      <c r="M240" s="3" t="str">
        <f>IF(デイリーデータ!G240="なし","",デイリーデータ!G240)</f>
        <v/>
      </c>
      <c r="N240" s="3" t="str">
        <f>IF(デイリーデータ!H240="なし","",デイリーデータ!H240)</f>
        <v/>
      </c>
    </row>
    <row r="241" spans="1:14" x14ac:dyDescent="0.2">
      <c r="A241" s="9" t="str">
        <f>デイリーデータ!A241&amp;デイリーデータ!I241</f>
        <v>3348545777</v>
      </c>
      <c r="B241" s="3" t="str">
        <f>デイリーデータ!A241&amp;""</f>
        <v>33485</v>
      </c>
      <c r="C241" s="3" t="str">
        <f>デイリーデータ!B241</f>
        <v>平田 真奈美</v>
      </c>
      <c r="D241" s="4">
        <f>IF(デイリーデータ!I241="","",(デイリーデータ!I241))</f>
        <v>45777</v>
      </c>
      <c r="E241" s="3" t="str">
        <f>IF(デイリーデータ!D241="休日","●",IF(デイリーデータ!D241="指定","○",IF(LEFT(デイリーデータ!F241,1)="日","",IF(LEFT(デイリーデータ!F241,1)="半","／",LEFT(デイリーデータ!F241,1)))))</f>
        <v/>
      </c>
      <c r="F241" s="10" t="str">
        <f>IF(デイリーデータ!E241="なし","",デイリーデータ!E241)&amp;IF(デイリーデータ!G241="なし","",デイリーデータ!G241)&amp;IF(デイリーデータ!H241="なし","",デイリーデータ!H241)</f>
        <v/>
      </c>
      <c r="G241" s="3" t="str">
        <f>IF(H241="","",COUNTA(H$2:H241)-COUNTBLANK(H$2:H241))</f>
        <v/>
      </c>
      <c r="H241" s="3" t="str">
        <f>IF(COUNTIF(B$2:B241,B241)=1,B241,"")</f>
        <v/>
      </c>
      <c r="I241" s="10" t="str">
        <f t="shared" si="3"/>
        <v/>
      </c>
      <c r="J241" s="3" t="str">
        <f>IF(デイリーデータ!D241="なし","",デイリーデータ!D241)</f>
        <v>勤務</v>
      </c>
      <c r="K241" s="3" t="str">
        <f>IF(デイリーデータ!E241="なし","",デイリーデータ!E241)</f>
        <v/>
      </c>
      <c r="L241" s="3" t="str">
        <f>IF(デイリーデータ!F241="なし","",デイリーデータ!F241)</f>
        <v>日勤</v>
      </c>
      <c r="M241" s="3" t="str">
        <f>IF(デイリーデータ!G241="なし","",デイリーデータ!G241)</f>
        <v/>
      </c>
      <c r="N241" s="3" t="str">
        <f>IF(デイリーデータ!H241="なし","",デイリーデータ!H241)</f>
        <v/>
      </c>
    </row>
    <row r="242" spans="1:14" x14ac:dyDescent="0.2">
      <c r="A242" s="9" t="str">
        <f>デイリーデータ!A242&amp;デイリーデータ!I242</f>
        <v>3758445748</v>
      </c>
      <c r="B242" s="3" t="str">
        <f>デイリーデータ!A242&amp;""</f>
        <v>37584</v>
      </c>
      <c r="C242" s="3" t="str">
        <f>デイリーデータ!B242</f>
        <v>大橋 効</v>
      </c>
      <c r="D242" s="4">
        <f>IF(デイリーデータ!I242="","",(デイリーデータ!I242))</f>
        <v>45748</v>
      </c>
      <c r="E242" s="3" t="str">
        <f>IF(デイリーデータ!D242="休日","●",IF(デイリーデータ!D242="指定","○",IF(LEFT(デイリーデータ!F242,1)="日","",IF(LEFT(デイリーデータ!F242,1)="半","／",LEFT(デイリーデータ!F242,1)))))</f>
        <v/>
      </c>
      <c r="F242" s="10" t="str">
        <f>IF(デイリーデータ!E242="なし","",デイリーデータ!E242)&amp;IF(デイリーデータ!G242="なし","",デイリーデータ!G242)&amp;IF(デイリーデータ!H242="なし","",デイリーデータ!H242)</f>
        <v/>
      </c>
      <c r="G242" s="3">
        <f>IF(H242="","",COUNTA(H$2:H242)-COUNTBLANK(H$2:H242))</f>
        <v>9</v>
      </c>
      <c r="H242" s="3" t="str">
        <f>IF(COUNTIF(B$2:B242,B242)=1,B242,"")</f>
        <v>37584</v>
      </c>
      <c r="I242" s="10" t="str">
        <f t="shared" si="3"/>
        <v>大橋 効</v>
      </c>
      <c r="J242" s="3" t="str">
        <f>IF(デイリーデータ!D242="なし","",デイリーデータ!D242)</f>
        <v>勤務</v>
      </c>
      <c r="K242" s="3" t="str">
        <f>IF(デイリーデータ!E242="なし","",デイリーデータ!E242)</f>
        <v/>
      </c>
      <c r="L242" s="3" t="str">
        <f>IF(デイリーデータ!F242="なし","",デイリーデータ!F242)</f>
        <v>日勤</v>
      </c>
      <c r="M242" s="3" t="str">
        <f>IF(デイリーデータ!G242="なし","",デイリーデータ!G242)</f>
        <v/>
      </c>
      <c r="N242" s="3" t="str">
        <f>IF(デイリーデータ!H242="なし","",デイリーデータ!H242)</f>
        <v/>
      </c>
    </row>
    <row r="243" spans="1:14" x14ac:dyDescent="0.2">
      <c r="A243" s="9" t="str">
        <f>デイリーデータ!A243&amp;デイリーデータ!I243</f>
        <v>3758445749</v>
      </c>
      <c r="B243" s="3" t="str">
        <f>デイリーデータ!A243&amp;""</f>
        <v>37584</v>
      </c>
      <c r="C243" s="3" t="str">
        <f>デイリーデータ!B243</f>
        <v>大橋 効</v>
      </c>
      <c r="D243" s="4">
        <f>IF(デイリーデータ!I243="","",(デイリーデータ!I243))</f>
        <v>45749</v>
      </c>
      <c r="E243" s="3" t="str">
        <f>IF(デイリーデータ!D243="休日","●",IF(デイリーデータ!D243="指定","○",IF(LEFT(デイリーデータ!F243,1)="日","",IF(LEFT(デイリーデータ!F243,1)="半","／",LEFT(デイリーデータ!F243,1)))))</f>
        <v/>
      </c>
      <c r="F243" s="10" t="str">
        <f>IF(デイリーデータ!E243="なし","",デイリーデータ!E243)&amp;IF(デイリーデータ!G243="なし","",デイリーデータ!G243)&amp;IF(デイリーデータ!H243="なし","",デイリーデータ!H243)</f>
        <v/>
      </c>
      <c r="G243" s="3" t="str">
        <f>IF(H243="","",COUNTA(H$2:H243)-COUNTBLANK(H$2:H243))</f>
        <v/>
      </c>
      <c r="H243" s="3" t="str">
        <f>IF(COUNTIF(B$2:B243,B243)=1,B243,"")</f>
        <v/>
      </c>
      <c r="I243" s="10" t="str">
        <f t="shared" si="3"/>
        <v/>
      </c>
      <c r="J243" s="3" t="str">
        <f>IF(デイリーデータ!D243="なし","",デイリーデータ!D243)</f>
        <v>勤務</v>
      </c>
      <c r="K243" s="3" t="str">
        <f>IF(デイリーデータ!E243="なし","",デイリーデータ!E243)</f>
        <v/>
      </c>
      <c r="L243" s="3" t="str">
        <f>IF(デイリーデータ!F243="なし","",デイリーデータ!F243)</f>
        <v>日勤</v>
      </c>
      <c r="M243" s="3" t="str">
        <f>IF(デイリーデータ!G243="なし","",デイリーデータ!G243)</f>
        <v/>
      </c>
      <c r="N243" s="3" t="str">
        <f>IF(デイリーデータ!H243="なし","",デイリーデータ!H243)</f>
        <v/>
      </c>
    </row>
    <row r="244" spans="1:14" x14ac:dyDescent="0.2">
      <c r="A244" s="9" t="str">
        <f>デイリーデータ!A244&amp;デイリーデータ!I244</f>
        <v>3758445750</v>
      </c>
      <c r="B244" s="3" t="str">
        <f>デイリーデータ!A244&amp;""</f>
        <v>37584</v>
      </c>
      <c r="C244" s="3" t="str">
        <f>デイリーデータ!B244</f>
        <v>大橋 効</v>
      </c>
      <c r="D244" s="4">
        <f>IF(デイリーデータ!I244="","",(デイリーデータ!I244))</f>
        <v>45750</v>
      </c>
      <c r="E244" s="3" t="str">
        <f>IF(デイリーデータ!D244="休日","●",IF(デイリーデータ!D244="指定","○",IF(LEFT(デイリーデータ!F244,1)="日","",IF(LEFT(デイリーデータ!F244,1)="半","／",LEFT(デイリーデータ!F244,1)))))</f>
        <v/>
      </c>
      <c r="F244" s="10" t="str">
        <f>IF(デイリーデータ!E244="なし","",デイリーデータ!E244)&amp;IF(デイリーデータ!G244="なし","",デイリーデータ!G244)&amp;IF(デイリーデータ!H244="なし","",デイリーデータ!H244)</f>
        <v/>
      </c>
      <c r="G244" s="3" t="str">
        <f>IF(H244="","",COUNTA(H$2:H244)-COUNTBLANK(H$2:H244))</f>
        <v/>
      </c>
      <c r="H244" s="3" t="str">
        <f>IF(COUNTIF(B$2:B244,B244)=1,B244,"")</f>
        <v/>
      </c>
      <c r="I244" s="10" t="str">
        <f t="shared" si="3"/>
        <v/>
      </c>
      <c r="J244" s="3" t="str">
        <f>IF(デイリーデータ!D244="なし","",デイリーデータ!D244)</f>
        <v>勤務</v>
      </c>
      <c r="K244" s="3" t="str">
        <f>IF(デイリーデータ!E244="なし","",デイリーデータ!E244)</f>
        <v/>
      </c>
      <c r="L244" s="3" t="str">
        <f>IF(デイリーデータ!F244="なし","",デイリーデータ!F244)</f>
        <v>日勤</v>
      </c>
      <c r="M244" s="3" t="str">
        <f>IF(デイリーデータ!G244="なし","",デイリーデータ!G244)</f>
        <v/>
      </c>
      <c r="N244" s="3" t="str">
        <f>IF(デイリーデータ!H244="なし","",デイリーデータ!H244)</f>
        <v/>
      </c>
    </row>
    <row r="245" spans="1:14" x14ac:dyDescent="0.2">
      <c r="A245" s="9" t="str">
        <f>デイリーデータ!A245&amp;デイリーデータ!I245</f>
        <v>3758445751</v>
      </c>
      <c r="B245" s="3" t="str">
        <f>デイリーデータ!A245&amp;""</f>
        <v>37584</v>
      </c>
      <c r="C245" s="3" t="str">
        <f>デイリーデータ!B245</f>
        <v>大橋 効</v>
      </c>
      <c r="D245" s="4">
        <f>IF(デイリーデータ!I245="","",(デイリーデータ!I245))</f>
        <v>45751</v>
      </c>
      <c r="E245" s="3" t="str">
        <f>IF(デイリーデータ!D245="休日","●",IF(デイリーデータ!D245="指定","○",IF(LEFT(デイリーデータ!F245,1)="日","",IF(LEFT(デイリーデータ!F245,1)="半","／",LEFT(デイリーデータ!F245,1)))))</f>
        <v/>
      </c>
      <c r="F245" s="10" t="str">
        <f>IF(デイリーデータ!E245="なし","",デイリーデータ!E245)&amp;IF(デイリーデータ!G245="なし","",デイリーデータ!G245)&amp;IF(デイリーデータ!H245="なし","",デイリーデータ!H245)</f>
        <v/>
      </c>
      <c r="G245" s="3" t="str">
        <f>IF(H245="","",COUNTA(H$2:H245)-COUNTBLANK(H$2:H245))</f>
        <v/>
      </c>
      <c r="H245" s="3" t="str">
        <f>IF(COUNTIF(B$2:B245,B245)=1,B245,"")</f>
        <v/>
      </c>
      <c r="I245" s="10" t="str">
        <f t="shared" si="3"/>
        <v/>
      </c>
      <c r="J245" s="3" t="str">
        <f>IF(デイリーデータ!D245="なし","",デイリーデータ!D245)</f>
        <v>勤務</v>
      </c>
      <c r="K245" s="3" t="str">
        <f>IF(デイリーデータ!E245="なし","",デイリーデータ!E245)</f>
        <v/>
      </c>
      <c r="L245" s="3" t="str">
        <f>IF(デイリーデータ!F245="なし","",デイリーデータ!F245)</f>
        <v>日勤</v>
      </c>
      <c r="M245" s="3" t="str">
        <f>IF(デイリーデータ!G245="なし","",デイリーデータ!G245)</f>
        <v/>
      </c>
      <c r="N245" s="3" t="str">
        <f>IF(デイリーデータ!H245="なし","",デイリーデータ!H245)</f>
        <v/>
      </c>
    </row>
    <row r="246" spans="1:14" x14ac:dyDescent="0.2">
      <c r="A246" s="9" t="str">
        <f>デイリーデータ!A246&amp;デイリーデータ!I246</f>
        <v>3758445752</v>
      </c>
      <c r="B246" s="3" t="str">
        <f>デイリーデータ!A246&amp;""</f>
        <v>37584</v>
      </c>
      <c r="C246" s="3" t="str">
        <f>デイリーデータ!B246</f>
        <v>大橋 効</v>
      </c>
      <c r="D246" s="4">
        <f>IF(デイリーデータ!I246="","",(デイリーデータ!I246))</f>
        <v>45752</v>
      </c>
      <c r="E246" s="3" t="str">
        <f>IF(デイリーデータ!D246="休日","●",IF(デイリーデータ!D246="指定","○",IF(LEFT(デイリーデータ!F246,1)="日","",IF(LEFT(デイリーデータ!F246,1)="半","／",LEFT(デイリーデータ!F246,1)))))</f>
        <v>○</v>
      </c>
      <c r="F246" s="10" t="str">
        <f>IF(デイリーデータ!E246="なし","",デイリーデータ!E246)&amp;IF(デイリーデータ!G246="なし","",デイリーデータ!G246)&amp;IF(デイリーデータ!H246="なし","",デイリーデータ!H246)</f>
        <v/>
      </c>
      <c r="G246" s="3" t="str">
        <f>IF(H246="","",COUNTA(H$2:H246)-COUNTBLANK(H$2:H246))</f>
        <v/>
      </c>
      <c r="H246" s="3" t="str">
        <f>IF(COUNTIF(B$2:B246,B246)=1,B246,"")</f>
        <v/>
      </c>
      <c r="I246" s="10" t="str">
        <f t="shared" si="3"/>
        <v/>
      </c>
      <c r="J246" s="3" t="str">
        <f>IF(デイリーデータ!D246="なし","",デイリーデータ!D246)</f>
        <v>指定</v>
      </c>
      <c r="K246" s="3" t="str">
        <f>IF(デイリーデータ!E246="なし","",デイリーデータ!E246)</f>
        <v/>
      </c>
      <c r="L246" s="3" t="str">
        <f>IF(デイリーデータ!F246="なし","",デイリーデータ!F246)</f>
        <v>日勤</v>
      </c>
      <c r="M246" s="3" t="str">
        <f>IF(デイリーデータ!G246="なし","",デイリーデータ!G246)</f>
        <v/>
      </c>
      <c r="N246" s="3" t="str">
        <f>IF(デイリーデータ!H246="なし","",デイリーデータ!H246)</f>
        <v/>
      </c>
    </row>
    <row r="247" spans="1:14" x14ac:dyDescent="0.2">
      <c r="A247" s="9" t="str">
        <f>デイリーデータ!A247&amp;デイリーデータ!I247</f>
        <v>3758445753</v>
      </c>
      <c r="B247" s="3" t="str">
        <f>デイリーデータ!A247&amp;""</f>
        <v>37584</v>
      </c>
      <c r="C247" s="3" t="str">
        <f>デイリーデータ!B247</f>
        <v>大橋 効</v>
      </c>
      <c r="D247" s="4">
        <f>IF(デイリーデータ!I247="","",(デイリーデータ!I247))</f>
        <v>45753</v>
      </c>
      <c r="E247" s="3" t="str">
        <f>IF(デイリーデータ!D247="休日","●",IF(デイリーデータ!D247="指定","○",IF(LEFT(デイリーデータ!F247,1)="日","",IF(LEFT(デイリーデータ!F247,1)="半","／",LEFT(デイリーデータ!F247,1)))))</f>
        <v>当</v>
      </c>
      <c r="F247" s="10" t="str">
        <f>IF(デイリーデータ!E247="なし","",デイリーデータ!E247)&amp;IF(デイリーデータ!G247="なし","",デイリーデータ!G247)&amp;IF(デイリーデータ!H247="なし","",デイリーデータ!H247)</f>
        <v/>
      </c>
      <c r="G247" s="3" t="str">
        <f>IF(H247="","",COUNTA(H$2:H247)-COUNTBLANK(H$2:H247))</f>
        <v/>
      </c>
      <c r="H247" s="3" t="str">
        <f>IF(COUNTIF(B$2:B247,B247)=1,B247,"")</f>
        <v/>
      </c>
      <c r="I247" s="10" t="str">
        <f t="shared" si="3"/>
        <v/>
      </c>
      <c r="J247" s="3" t="str">
        <f>IF(デイリーデータ!D247="なし","",デイリーデータ!D247)</f>
        <v>勤務</v>
      </c>
      <c r="K247" s="3" t="str">
        <f>IF(デイリーデータ!E247="なし","",デイリーデータ!E247)</f>
        <v/>
      </c>
      <c r="L247" s="3" t="str">
        <f>IF(デイリーデータ!F247="なし","",デイリーデータ!F247)</f>
        <v>当直</v>
      </c>
      <c r="M247" s="3" t="str">
        <f>IF(デイリーデータ!G247="なし","",デイリーデータ!G247)</f>
        <v/>
      </c>
      <c r="N247" s="3" t="str">
        <f>IF(デイリーデータ!H247="なし","",デイリーデータ!H247)</f>
        <v/>
      </c>
    </row>
    <row r="248" spans="1:14" x14ac:dyDescent="0.2">
      <c r="A248" s="9" t="str">
        <f>デイリーデータ!A248&amp;デイリーデータ!I248</f>
        <v>3758445754</v>
      </c>
      <c r="B248" s="3" t="str">
        <f>デイリーデータ!A248&amp;""</f>
        <v>37584</v>
      </c>
      <c r="C248" s="3" t="str">
        <f>デイリーデータ!B248</f>
        <v>大橋 効</v>
      </c>
      <c r="D248" s="4">
        <f>IF(デイリーデータ!I248="","",(デイリーデータ!I248))</f>
        <v>45754</v>
      </c>
      <c r="E248" s="3" t="str">
        <f>IF(デイリーデータ!D248="休日","●",IF(デイリーデータ!D248="指定","○",IF(LEFT(デイリーデータ!F248,1)="日","",IF(LEFT(デイリーデータ!F248,1)="半","／",LEFT(デイリーデータ!F248,1)))))</f>
        <v>明</v>
      </c>
      <c r="F248" s="10" t="str">
        <f>IF(デイリーデータ!E248="なし","",デイリーデータ!E248)&amp;IF(デイリーデータ!G248="なし","",デイリーデータ!G248)&amp;IF(デイリーデータ!H248="なし","",デイリーデータ!H248)</f>
        <v/>
      </c>
      <c r="G248" s="3" t="str">
        <f>IF(H248="","",COUNTA(H$2:H248)-COUNTBLANK(H$2:H248))</f>
        <v/>
      </c>
      <c r="H248" s="3" t="str">
        <f>IF(COUNTIF(B$2:B248,B248)=1,B248,"")</f>
        <v/>
      </c>
      <c r="I248" s="10" t="str">
        <f t="shared" si="3"/>
        <v/>
      </c>
      <c r="J248" s="3" t="str">
        <f>IF(デイリーデータ!D248="なし","",デイリーデータ!D248)</f>
        <v>勤務</v>
      </c>
      <c r="K248" s="3" t="str">
        <f>IF(デイリーデータ!E248="なし","",デイリーデータ!E248)</f>
        <v/>
      </c>
      <c r="L248" s="3" t="str">
        <f>IF(デイリーデータ!F248="なし","",デイリーデータ!F248)</f>
        <v>明け</v>
      </c>
      <c r="M248" s="3" t="str">
        <f>IF(デイリーデータ!G248="なし","",デイリーデータ!G248)</f>
        <v/>
      </c>
      <c r="N248" s="3" t="str">
        <f>IF(デイリーデータ!H248="なし","",デイリーデータ!H248)</f>
        <v/>
      </c>
    </row>
    <row r="249" spans="1:14" x14ac:dyDescent="0.2">
      <c r="A249" s="9" t="str">
        <f>デイリーデータ!A249&amp;デイリーデータ!I249</f>
        <v>3758445755</v>
      </c>
      <c r="B249" s="3" t="str">
        <f>デイリーデータ!A249&amp;""</f>
        <v>37584</v>
      </c>
      <c r="C249" s="3" t="str">
        <f>デイリーデータ!B249</f>
        <v>大橋 効</v>
      </c>
      <c r="D249" s="4">
        <f>IF(デイリーデータ!I249="","",(デイリーデータ!I249))</f>
        <v>45755</v>
      </c>
      <c r="E249" s="3" t="str">
        <f>IF(デイリーデータ!D249="休日","●",IF(デイリーデータ!D249="指定","○",IF(LEFT(デイリーデータ!F249,1)="日","",IF(LEFT(デイリーデータ!F249,1)="半","／",LEFT(デイリーデータ!F249,1)))))</f>
        <v>●</v>
      </c>
      <c r="F249" s="10" t="str">
        <f>IF(デイリーデータ!E249="なし","",デイリーデータ!E249)&amp;IF(デイリーデータ!G249="なし","",デイリーデータ!G249)&amp;IF(デイリーデータ!H249="なし","",デイリーデータ!H249)</f>
        <v/>
      </c>
      <c r="G249" s="3" t="str">
        <f>IF(H249="","",COUNTA(H$2:H249)-COUNTBLANK(H$2:H249))</f>
        <v/>
      </c>
      <c r="H249" s="3" t="str">
        <f>IF(COUNTIF(B$2:B249,B249)=1,B249,"")</f>
        <v/>
      </c>
      <c r="I249" s="10" t="str">
        <f t="shared" si="3"/>
        <v/>
      </c>
      <c r="J249" s="3" t="str">
        <f>IF(デイリーデータ!D249="なし","",デイリーデータ!D249)</f>
        <v>休日</v>
      </c>
      <c r="K249" s="3" t="str">
        <f>IF(デイリーデータ!E249="なし","",デイリーデータ!E249)</f>
        <v/>
      </c>
      <c r="L249" s="3" t="str">
        <f>IF(デイリーデータ!F249="なし","",デイリーデータ!F249)</f>
        <v>日勤</v>
      </c>
      <c r="M249" s="3" t="str">
        <f>IF(デイリーデータ!G249="なし","",デイリーデータ!G249)</f>
        <v/>
      </c>
      <c r="N249" s="3" t="str">
        <f>IF(デイリーデータ!H249="なし","",デイリーデータ!H249)</f>
        <v/>
      </c>
    </row>
    <row r="250" spans="1:14" x14ac:dyDescent="0.2">
      <c r="A250" s="9" t="str">
        <f>デイリーデータ!A250&amp;デイリーデータ!I250</f>
        <v>3758445756</v>
      </c>
      <c r="B250" s="3" t="str">
        <f>デイリーデータ!A250&amp;""</f>
        <v>37584</v>
      </c>
      <c r="C250" s="3" t="str">
        <f>デイリーデータ!B250</f>
        <v>大橋 効</v>
      </c>
      <c r="D250" s="4">
        <f>IF(デイリーデータ!I250="","",(デイリーデータ!I250))</f>
        <v>45756</v>
      </c>
      <c r="E250" s="3" t="str">
        <f>IF(デイリーデータ!D250="休日","●",IF(デイリーデータ!D250="指定","○",IF(LEFT(デイリーデータ!F250,1)="日","",IF(LEFT(デイリーデータ!F250,1)="半","／",LEFT(デイリーデータ!F250,1)))))</f>
        <v/>
      </c>
      <c r="F250" s="10" t="str">
        <f>IF(デイリーデータ!E250="なし","",デイリーデータ!E250)&amp;IF(デイリーデータ!G250="なし","",デイリーデータ!G250)&amp;IF(デイリーデータ!H250="なし","",デイリーデータ!H250)</f>
        <v/>
      </c>
      <c r="G250" s="3" t="str">
        <f>IF(H250="","",COUNTA(H$2:H250)-COUNTBLANK(H$2:H250))</f>
        <v/>
      </c>
      <c r="H250" s="3" t="str">
        <f>IF(COUNTIF(B$2:B250,B250)=1,B250,"")</f>
        <v/>
      </c>
      <c r="I250" s="10" t="str">
        <f t="shared" si="3"/>
        <v/>
      </c>
      <c r="J250" s="3" t="str">
        <f>IF(デイリーデータ!D250="なし","",デイリーデータ!D250)</f>
        <v>勤務</v>
      </c>
      <c r="K250" s="3" t="str">
        <f>IF(デイリーデータ!E250="なし","",デイリーデータ!E250)</f>
        <v/>
      </c>
      <c r="L250" s="3" t="str">
        <f>IF(デイリーデータ!F250="なし","",デイリーデータ!F250)</f>
        <v>日勤</v>
      </c>
      <c r="M250" s="3" t="str">
        <f>IF(デイリーデータ!G250="なし","",デイリーデータ!G250)</f>
        <v/>
      </c>
      <c r="N250" s="3" t="str">
        <f>IF(デイリーデータ!H250="なし","",デイリーデータ!H250)</f>
        <v/>
      </c>
    </row>
    <row r="251" spans="1:14" x14ac:dyDescent="0.2">
      <c r="A251" s="9" t="str">
        <f>デイリーデータ!A251&amp;デイリーデータ!I251</f>
        <v>3758445757</v>
      </c>
      <c r="B251" s="3" t="str">
        <f>デイリーデータ!A251&amp;""</f>
        <v>37584</v>
      </c>
      <c r="C251" s="3" t="str">
        <f>デイリーデータ!B251</f>
        <v>大橋 効</v>
      </c>
      <c r="D251" s="4">
        <f>IF(デイリーデータ!I251="","",(デイリーデータ!I251))</f>
        <v>45757</v>
      </c>
      <c r="E251" s="3" t="str">
        <f>IF(デイリーデータ!D251="休日","●",IF(デイリーデータ!D251="指定","○",IF(LEFT(デイリーデータ!F251,1)="日","",IF(LEFT(デイリーデータ!F251,1)="半","／",LEFT(デイリーデータ!F251,1)))))</f>
        <v/>
      </c>
      <c r="F251" s="10" t="str">
        <f>IF(デイリーデータ!E251="なし","",デイリーデータ!E251)&amp;IF(デイリーデータ!G251="なし","",デイリーデータ!G251)&amp;IF(デイリーデータ!H251="なし","",デイリーデータ!H251)</f>
        <v/>
      </c>
      <c r="G251" s="3" t="str">
        <f>IF(H251="","",COUNTA(H$2:H251)-COUNTBLANK(H$2:H251))</f>
        <v/>
      </c>
      <c r="H251" s="3" t="str">
        <f>IF(COUNTIF(B$2:B251,B251)=1,B251,"")</f>
        <v/>
      </c>
      <c r="I251" s="10" t="str">
        <f t="shared" si="3"/>
        <v/>
      </c>
      <c r="J251" s="3" t="str">
        <f>IF(デイリーデータ!D251="なし","",デイリーデータ!D251)</f>
        <v>勤務</v>
      </c>
      <c r="K251" s="3" t="str">
        <f>IF(デイリーデータ!E251="なし","",デイリーデータ!E251)</f>
        <v/>
      </c>
      <c r="L251" s="3" t="str">
        <f>IF(デイリーデータ!F251="なし","",デイリーデータ!F251)</f>
        <v>日勤</v>
      </c>
      <c r="M251" s="3" t="str">
        <f>IF(デイリーデータ!G251="なし","",デイリーデータ!G251)</f>
        <v/>
      </c>
      <c r="N251" s="3" t="str">
        <f>IF(デイリーデータ!H251="なし","",デイリーデータ!H251)</f>
        <v/>
      </c>
    </row>
    <row r="252" spans="1:14" x14ac:dyDescent="0.2">
      <c r="A252" s="9" t="str">
        <f>デイリーデータ!A252&amp;デイリーデータ!I252</f>
        <v>3758445758</v>
      </c>
      <c r="B252" s="3" t="str">
        <f>デイリーデータ!A252&amp;""</f>
        <v>37584</v>
      </c>
      <c r="C252" s="3" t="str">
        <f>デイリーデータ!B252</f>
        <v>大橋 効</v>
      </c>
      <c r="D252" s="4">
        <f>IF(デイリーデータ!I252="","",(デイリーデータ!I252))</f>
        <v>45758</v>
      </c>
      <c r="E252" s="3" t="str">
        <f>IF(デイリーデータ!D252="休日","●",IF(デイリーデータ!D252="指定","○",IF(LEFT(デイリーデータ!F252,1)="日","",IF(LEFT(デイリーデータ!F252,1)="半","／",LEFT(デイリーデータ!F252,1)))))</f>
        <v>当</v>
      </c>
      <c r="F252" s="10" t="str">
        <f>IF(デイリーデータ!E252="なし","",デイリーデータ!E252)&amp;IF(デイリーデータ!G252="なし","",デイリーデータ!G252)&amp;IF(デイリーデータ!H252="なし","",デイリーデータ!H252)</f>
        <v/>
      </c>
      <c r="G252" s="3" t="str">
        <f>IF(H252="","",COUNTA(H$2:H252)-COUNTBLANK(H$2:H252))</f>
        <v/>
      </c>
      <c r="H252" s="3" t="str">
        <f>IF(COUNTIF(B$2:B252,B252)=1,B252,"")</f>
        <v/>
      </c>
      <c r="I252" s="10" t="str">
        <f t="shared" si="3"/>
        <v/>
      </c>
      <c r="J252" s="3" t="str">
        <f>IF(デイリーデータ!D252="なし","",デイリーデータ!D252)</f>
        <v>勤務</v>
      </c>
      <c r="K252" s="3" t="str">
        <f>IF(デイリーデータ!E252="なし","",デイリーデータ!E252)</f>
        <v/>
      </c>
      <c r="L252" s="3" t="str">
        <f>IF(デイリーデータ!F252="なし","",デイリーデータ!F252)</f>
        <v>当直</v>
      </c>
      <c r="M252" s="3" t="str">
        <f>IF(デイリーデータ!G252="なし","",デイリーデータ!G252)</f>
        <v/>
      </c>
      <c r="N252" s="3" t="str">
        <f>IF(デイリーデータ!H252="なし","",デイリーデータ!H252)</f>
        <v/>
      </c>
    </row>
    <row r="253" spans="1:14" x14ac:dyDescent="0.2">
      <c r="A253" s="9" t="str">
        <f>デイリーデータ!A253&amp;デイリーデータ!I253</f>
        <v>3758445759</v>
      </c>
      <c r="B253" s="3" t="str">
        <f>デイリーデータ!A253&amp;""</f>
        <v>37584</v>
      </c>
      <c r="C253" s="3" t="str">
        <f>デイリーデータ!B253</f>
        <v>大橋 効</v>
      </c>
      <c r="D253" s="4">
        <f>IF(デイリーデータ!I253="","",(デイリーデータ!I253))</f>
        <v>45759</v>
      </c>
      <c r="E253" s="3" t="str">
        <f>IF(デイリーデータ!D253="休日","●",IF(デイリーデータ!D253="指定","○",IF(LEFT(デイリーデータ!F253,1)="日","",IF(LEFT(デイリーデータ!F253,1)="半","／",LEFT(デイリーデータ!F253,1)))))</f>
        <v>明</v>
      </c>
      <c r="F253" s="10" t="str">
        <f>IF(デイリーデータ!E253="なし","",デイリーデータ!E253)&amp;IF(デイリーデータ!G253="なし","",デイリーデータ!G253)&amp;IF(デイリーデータ!H253="なし","",デイリーデータ!H253)</f>
        <v/>
      </c>
      <c r="G253" s="3" t="str">
        <f>IF(H253="","",COUNTA(H$2:H253)-COUNTBLANK(H$2:H253))</f>
        <v/>
      </c>
      <c r="H253" s="3" t="str">
        <f>IF(COUNTIF(B$2:B253,B253)=1,B253,"")</f>
        <v/>
      </c>
      <c r="I253" s="10" t="str">
        <f t="shared" si="3"/>
        <v/>
      </c>
      <c r="J253" s="3" t="str">
        <f>IF(デイリーデータ!D253="なし","",デイリーデータ!D253)</f>
        <v>勤務</v>
      </c>
      <c r="K253" s="3" t="str">
        <f>IF(デイリーデータ!E253="なし","",デイリーデータ!E253)</f>
        <v/>
      </c>
      <c r="L253" s="3" t="str">
        <f>IF(デイリーデータ!F253="なし","",デイリーデータ!F253)</f>
        <v>明け</v>
      </c>
      <c r="M253" s="3" t="str">
        <f>IF(デイリーデータ!G253="なし","",デイリーデータ!G253)</f>
        <v/>
      </c>
      <c r="N253" s="3" t="str">
        <f>IF(デイリーデータ!H253="なし","",デイリーデータ!H253)</f>
        <v/>
      </c>
    </row>
    <row r="254" spans="1:14" x14ac:dyDescent="0.2">
      <c r="A254" s="9" t="str">
        <f>デイリーデータ!A254&amp;デイリーデータ!I254</f>
        <v>3758445760</v>
      </c>
      <c r="B254" s="3" t="str">
        <f>デイリーデータ!A254&amp;""</f>
        <v>37584</v>
      </c>
      <c r="C254" s="3" t="str">
        <f>デイリーデータ!B254</f>
        <v>大橋 効</v>
      </c>
      <c r="D254" s="4">
        <f>IF(デイリーデータ!I254="","",(デイリーデータ!I254))</f>
        <v>45760</v>
      </c>
      <c r="E254" s="3" t="str">
        <f>IF(デイリーデータ!D254="休日","●",IF(デイリーデータ!D254="指定","○",IF(LEFT(デイリーデータ!F254,1)="日","",IF(LEFT(デイリーデータ!F254,1)="半","／",LEFT(デイリーデータ!F254,1)))))</f>
        <v>●</v>
      </c>
      <c r="F254" s="10" t="str">
        <f>IF(デイリーデータ!E254="なし","",デイリーデータ!E254)&amp;IF(デイリーデータ!G254="なし","",デイリーデータ!G254)&amp;IF(デイリーデータ!H254="なし","",デイリーデータ!H254)</f>
        <v/>
      </c>
      <c r="G254" s="3" t="str">
        <f>IF(H254="","",COUNTA(H$2:H254)-COUNTBLANK(H$2:H254))</f>
        <v/>
      </c>
      <c r="H254" s="3" t="str">
        <f>IF(COUNTIF(B$2:B254,B254)=1,B254,"")</f>
        <v/>
      </c>
      <c r="I254" s="10" t="str">
        <f t="shared" si="3"/>
        <v/>
      </c>
      <c r="J254" s="3" t="str">
        <f>IF(デイリーデータ!D254="なし","",デイリーデータ!D254)</f>
        <v>休日</v>
      </c>
      <c r="K254" s="3" t="str">
        <f>IF(デイリーデータ!E254="なし","",デイリーデータ!E254)</f>
        <v/>
      </c>
      <c r="L254" s="3" t="str">
        <f>IF(デイリーデータ!F254="なし","",デイリーデータ!F254)</f>
        <v>日勤</v>
      </c>
      <c r="M254" s="3" t="str">
        <f>IF(デイリーデータ!G254="なし","",デイリーデータ!G254)</f>
        <v/>
      </c>
      <c r="N254" s="3" t="str">
        <f>IF(デイリーデータ!H254="なし","",デイリーデータ!H254)</f>
        <v/>
      </c>
    </row>
    <row r="255" spans="1:14" x14ac:dyDescent="0.2">
      <c r="A255" s="9" t="str">
        <f>デイリーデータ!A255&amp;デイリーデータ!I255</f>
        <v>3758445761</v>
      </c>
      <c r="B255" s="3" t="str">
        <f>デイリーデータ!A255&amp;""</f>
        <v>37584</v>
      </c>
      <c r="C255" s="3" t="str">
        <f>デイリーデータ!B255</f>
        <v>大橋 効</v>
      </c>
      <c r="D255" s="4">
        <f>IF(デイリーデータ!I255="","",(デイリーデータ!I255))</f>
        <v>45761</v>
      </c>
      <c r="E255" s="3" t="str">
        <f>IF(デイリーデータ!D255="休日","●",IF(デイリーデータ!D255="指定","○",IF(LEFT(デイリーデータ!F255,1)="日","",IF(LEFT(デイリーデータ!F255,1)="半","／",LEFT(デイリーデータ!F255,1)))))</f>
        <v/>
      </c>
      <c r="F255" s="10" t="str">
        <f>IF(デイリーデータ!E255="なし","",デイリーデータ!E255)&amp;IF(デイリーデータ!G255="なし","",デイリーデータ!G255)&amp;IF(デイリーデータ!H255="なし","",デイリーデータ!H255)</f>
        <v/>
      </c>
      <c r="G255" s="3" t="str">
        <f>IF(H255="","",COUNTA(H$2:H255)-COUNTBLANK(H$2:H255))</f>
        <v/>
      </c>
      <c r="H255" s="3" t="str">
        <f>IF(COUNTIF(B$2:B255,B255)=1,B255,"")</f>
        <v/>
      </c>
      <c r="I255" s="10" t="str">
        <f t="shared" si="3"/>
        <v/>
      </c>
      <c r="J255" s="3" t="str">
        <f>IF(デイリーデータ!D255="なし","",デイリーデータ!D255)</f>
        <v>勤務</v>
      </c>
      <c r="K255" s="3" t="str">
        <f>IF(デイリーデータ!E255="なし","",デイリーデータ!E255)</f>
        <v/>
      </c>
      <c r="L255" s="3" t="str">
        <f>IF(デイリーデータ!F255="なし","",デイリーデータ!F255)</f>
        <v>日勤</v>
      </c>
      <c r="M255" s="3" t="str">
        <f>IF(デイリーデータ!G255="なし","",デイリーデータ!G255)</f>
        <v/>
      </c>
      <c r="N255" s="3" t="str">
        <f>IF(デイリーデータ!H255="なし","",デイリーデータ!H255)</f>
        <v/>
      </c>
    </row>
    <row r="256" spans="1:14" x14ac:dyDescent="0.2">
      <c r="A256" s="9" t="str">
        <f>デイリーデータ!A256&amp;デイリーデータ!I256</f>
        <v>3758445762</v>
      </c>
      <c r="B256" s="3" t="str">
        <f>デイリーデータ!A256&amp;""</f>
        <v>37584</v>
      </c>
      <c r="C256" s="3" t="str">
        <f>デイリーデータ!B256</f>
        <v>大橋 効</v>
      </c>
      <c r="D256" s="4">
        <f>IF(デイリーデータ!I256="","",(デイリーデータ!I256))</f>
        <v>45762</v>
      </c>
      <c r="E256" s="3" t="str">
        <f>IF(デイリーデータ!D256="休日","●",IF(デイリーデータ!D256="指定","○",IF(LEFT(デイリーデータ!F256,1)="日","",IF(LEFT(デイリーデータ!F256,1)="半","／",LEFT(デイリーデータ!F256,1)))))</f>
        <v/>
      </c>
      <c r="F256" s="10" t="str">
        <f>IF(デイリーデータ!E256="なし","",デイリーデータ!E256)&amp;IF(デイリーデータ!G256="なし","",デイリーデータ!G256)&amp;IF(デイリーデータ!H256="なし","",デイリーデータ!H256)</f>
        <v/>
      </c>
      <c r="G256" s="3" t="str">
        <f>IF(H256="","",COUNTA(H$2:H256)-COUNTBLANK(H$2:H256))</f>
        <v/>
      </c>
      <c r="H256" s="3" t="str">
        <f>IF(COUNTIF(B$2:B256,B256)=1,B256,"")</f>
        <v/>
      </c>
      <c r="I256" s="10" t="str">
        <f t="shared" si="3"/>
        <v/>
      </c>
      <c r="J256" s="3" t="str">
        <f>IF(デイリーデータ!D256="なし","",デイリーデータ!D256)</f>
        <v>勤務</v>
      </c>
      <c r="K256" s="3" t="str">
        <f>IF(デイリーデータ!E256="なし","",デイリーデータ!E256)</f>
        <v/>
      </c>
      <c r="L256" s="3" t="str">
        <f>IF(デイリーデータ!F256="なし","",デイリーデータ!F256)</f>
        <v>日勤</v>
      </c>
      <c r="M256" s="3" t="str">
        <f>IF(デイリーデータ!G256="なし","",デイリーデータ!G256)</f>
        <v/>
      </c>
      <c r="N256" s="3" t="str">
        <f>IF(デイリーデータ!H256="なし","",デイリーデータ!H256)</f>
        <v/>
      </c>
    </row>
    <row r="257" spans="1:14" x14ac:dyDescent="0.2">
      <c r="A257" s="9" t="str">
        <f>デイリーデータ!A257&amp;デイリーデータ!I257</f>
        <v>3758445763</v>
      </c>
      <c r="B257" s="3" t="str">
        <f>デイリーデータ!A257&amp;""</f>
        <v>37584</v>
      </c>
      <c r="C257" s="3" t="str">
        <f>デイリーデータ!B257</f>
        <v>大橋 効</v>
      </c>
      <c r="D257" s="4">
        <f>IF(デイリーデータ!I257="","",(デイリーデータ!I257))</f>
        <v>45763</v>
      </c>
      <c r="E257" s="3" t="str">
        <f>IF(デイリーデータ!D257="休日","●",IF(デイリーデータ!D257="指定","○",IF(LEFT(デイリーデータ!F257,1)="日","",IF(LEFT(デイリーデータ!F257,1)="半","／",LEFT(デイリーデータ!F257,1)))))</f>
        <v/>
      </c>
      <c r="F257" s="10" t="str">
        <f>IF(デイリーデータ!E257="なし","",デイリーデータ!E257)&amp;IF(デイリーデータ!G257="なし","",デイリーデータ!G257)&amp;IF(デイリーデータ!H257="なし","",デイリーデータ!H257)</f>
        <v/>
      </c>
      <c r="G257" s="3" t="str">
        <f>IF(H257="","",COUNTA(H$2:H257)-COUNTBLANK(H$2:H257))</f>
        <v/>
      </c>
      <c r="H257" s="3" t="str">
        <f>IF(COUNTIF(B$2:B257,B257)=1,B257,"")</f>
        <v/>
      </c>
      <c r="I257" s="10" t="str">
        <f t="shared" si="3"/>
        <v/>
      </c>
      <c r="J257" s="3" t="str">
        <f>IF(デイリーデータ!D257="なし","",デイリーデータ!D257)</f>
        <v>勤務</v>
      </c>
      <c r="K257" s="3" t="str">
        <f>IF(デイリーデータ!E257="なし","",デイリーデータ!E257)</f>
        <v/>
      </c>
      <c r="L257" s="3" t="str">
        <f>IF(デイリーデータ!F257="なし","",デイリーデータ!F257)</f>
        <v>日勤</v>
      </c>
      <c r="M257" s="3" t="str">
        <f>IF(デイリーデータ!G257="なし","",デイリーデータ!G257)</f>
        <v/>
      </c>
      <c r="N257" s="3" t="str">
        <f>IF(デイリーデータ!H257="なし","",デイリーデータ!H257)</f>
        <v/>
      </c>
    </row>
    <row r="258" spans="1:14" x14ac:dyDescent="0.2">
      <c r="A258" s="9" t="str">
        <f>デイリーデータ!A258&amp;デイリーデータ!I258</f>
        <v>3758445764</v>
      </c>
      <c r="B258" s="3" t="str">
        <f>デイリーデータ!A258&amp;""</f>
        <v>37584</v>
      </c>
      <c r="C258" s="3" t="str">
        <f>デイリーデータ!B258</f>
        <v>大橋 効</v>
      </c>
      <c r="D258" s="4">
        <f>IF(デイリーデータ!I258="","",(デイリーデータ!I258))</f>
        <v>45764</v>
      </c>
      <c r="E258" s="3" t="str">
        <f>IF(デイリーデータ!D258="休日","●",IF(デイリーデータ!D258="指定","○",IF(LEFT(デイリーデータ!F258,1)="日","",IF(LEFT(デイリーデータ!F258,1)="半","／",LEFT(デイリーデータ!F258,1)))))</f>
        <v/>
      </c>
      <c r="F258" s="10" t="str">
        <f>IF(デイリーデータ!E258="なし","",デイリーデータ!E258)&amp;IF(デイリーデータ!G258="なし","",デイリーデータ!G258)&amp;IF(デイリーデータ!H258="なし","",デイリーデータ!H258)</f>
        <v/>
      </c>
      <c r="G258" s="3" t="str">
        <f>IF(H258="","",COUNTA(H$2:H258)-COUNTBLANK(H$2:H258))</f>
        <v/>
      </c>
      <c r="H258" s="3" t="str">
        <f>IF(COUNTIF(B$2:B258,B258)=1,B258,"")</f>
        <v/>
      </c>
      <c r="I258" s="10" t="str">
        <f t="shared" ref="I258:I321" si="4">IF(H258&lt;&gt;"",C258,"")</f>
        <v/>
      </c>
      <c r="J258" s="3" t="str">
        <f>IF(デイリーデータ!D258="なし","",デイリーデータ!D258)</f>
        <v>勤務</v>
      </c>
      <c r="K258" s="3" t="str">
        <f>IF(デイリーデータ!E258="なし","",デイリーデータ!E258)</f>
        <v/>
      </c>
      <c r="L258" s="3" t="str">
        <f>IF(デイリーデータ!F258="なし","",デイリーデータ!F258)</f>
        <v>日勤</v>
      </c>
      <c r="M258" s="3" t="str">
        <f>IF(デイリーデータ!G258="なし","",デイリーデータ!G258)</f>
        <v/>
      </c>
      <c r="N258" s="3" t="str">
        <f>IF(デイリーデータ!H258="なし","",デイリーデータ!H258)</f>
        <v/>
      </c>
    </row>
    <row r="259" spans="1:14" x14ac:dyDescent="0.2">
      <c r="A259" s="9" t="str">
        <f>デイリーデータ!A259&amp;デイリーデータ!I259</f>
        <v>3758445765</v>
      </c>
      <c r="B259" s="3" t="str">
        <f>デイリーデータ!A259&amp;""</f>
        <v>37584</v>
      </c>
      <c r="C259" s="3" t="str">
        <f>デイリーデータ!B259</f>
        <v>大橋 効</v>
      </c>
      <c r="D259" s="4">
        <f>IF(デイリーデータ!I259="","",(デイリーデータ!I259))</f>
        <v>45765</v>
      </c>
      <c r="E259" s="3" t="str">
        <f>IF(デイリーデータ!D259="休日","●",IF(デイリーデータ!D259="指定","○",IF(LEFT(デイリーデータ!F259,1)="日","",IF(LEFT(デイリーデータ!F259,1)="半","／",LEFT(デイリーデータ!F259,1)))))</f>
        <v/>
      </c>
      <c r="F259" s="10" t="str">
        <f>IF(デイリーデータ!E259="なし","",デイリーデータ!E259)&amp;IF(デイリーデータ!G259="なし","",デイリーデータ!G259)&amp;IF(デイリーデータ!H259="なし","",デイリーデータ!H259)</f>
        <v/>
      </c>
      <c r="G259" s="3" t="str">
        <f>IF(H259="","",COUNTA(H$2:H259)-COUNTBLANK(H$2:H259))</f>
        <v/>
      </c>
      <c r="H259" s="3" t="str">
        <f>IF(COUNTIF(B$2:B259,B259)=1,B259,"")</f>
        <v/>
      </c>
      <c r="I259" s="10" t="str">
        <f t="shared" si="4"/>
        <v/>
      </c>
      <c r="J259" s="3" t="str">
        <f>IF(デイリーデータ!D259="なし","",デイリーデータ!D259)</f>
        <v>勤務</v>
      </c>
      <c r="K259" s="3" t="str">
        <f>IF(デイリーデータ!E259="なし","",デイリーデータ!E259)</f>
        <v/>
      </c>
      <c r="L259" s="3" t="str">
        <f>IF(デイリーデータ!F259="なし","",デイリーデータ!F259)</f>
        <v>日勤</v>
      </c>
      <c r="M259" s="3" t="str">
        <f>IF(デイリーデータ!G259="なし","",デイリーデータ!G259)</f>
        <v/>
      </c>
      <c r="N259" s="3" t="str">
        <f>IF(デイリーデータ!H259="なし","",デイリーデータ!H259)</f>
        <v/>
      </c>
    </row>
    <row r="260" spans="1:14" x14ac:dyDescent="0.2">
      <c r="A260" s="9" t="str">
        <f>デイリーデータ!A260&amp;デイリーデータ!I260</f>
        <v>3758445766</v>
      </c>
      <c r="B260" s="3" t="str">
        <f>デイリーデータ!A260&amp;""</f>
        <v>37584</v>
      </c>
      <c r="C260" s="3" t="str">
        <f>デイリーデータ!B260</f>
        <v>大橋 効</v>
      </c>
      <c r="D260" s="4">
        <f>IF(デイリーデータ!I260="","",(デイリーデータ!I260))</f>
        <v>45766</v>
      </c>
      <c r="E260" s="3" t="str">
        <f>IF(デイリーデータ!D260="休日","●",IF(デイリーデータ!D260="指定","○",IF(LEFT(デイリーデータ!F260,1)="日","",IF(LEFT(デイリーデータ!F260,1)="半","／",LEFT(デイリーデータ!F260,1)))))</f>
        <v>○</v>
      </c>
      <c r="F260" s="10" t="str">
        <f>IF(デイリーデータ!E260="なし","",デイリーデータ!E260)&amp;IF(デイリーデータ!G260="なし","",デイリーデータ!G260)&amp;IF(デイリーデータ!H260="なし","",デイリーデータ!H260)</f>
        <v/>
      </c>
      <c r="G260" s="3" t="str">
        <f>IF(H260="","",COUNTA(H$2:H260)-COUNTBLANK(H$2:H260))</f>
        <v/>
      </c>
      <c r="H260" s="3" t="str">
        <f>IF(COUNTIF(B$2:B260,B260)=1,B260,"")</f>
        <v/>
      </c>
      <c r="I260" s="10" t="str">
        <f t="shared" si="4"/>
        <v/>
      </c>
      <c r="J260" s="3" t="str">
        <f>IF(デイリーデータ!D260="なし","",デイリーデータ!D260)</f>
        <v>指定</v>
      </c>
      <c r="K260" s="3" t="str">
        <f>IF(デイリーデータ!E260="なし","",デイリーデータ!E260)</f>
        <v/>
      </c>
      <c r="L260" s="3" t="str">
        <f>IF(デイリーデータ!F260="なし","",デイリーデータ!F260)</f>
        <v>日勤</v>
      </c>
      <c r="M260" s="3" t="str">
        <f>IF(デイリーデータ!G260="なし","",デイリーデータ!G260)</f>
        <v/>
      </c>
      <c r="N260" s="3" t="str">
        <f>IF(デイリーデータ!H260="なし","",デイリーデータ!H260)</f>
        <v/>
      </c>
    </row>
    <row r="261" spans="1:14" x14ac:dyDescent="0.2">
      <c r="A261" s="9" t="str">
        <f>デイリーデータ!A261&amp;デイリーデータ!I261</f>
        <v>3758445767</v>
      </c>
      <c r="B261" s="3" t="str">
        <f>デイリーデータ!A261&amp;""</f>
        <v>37584</v>
      </c>
      <c r="C261" s="3" t="str">
        <f>デイリーデータ!B261</f>
        <v>大橋 効</v>
      </c>
      <c r="D261" s="4">
        <f>IF(デイリーデータ!I261="","",(デイリーデータ!I261))</f>
        <v>45767</v>
      </c>
      <c r="E261" s="3" t="str">
        <f>IF(デイリーデータ!D261="休日","●",IF(デイリーデータ!D261="指定","○",IF(LEFT(デイリーデータ!F261,1)="日","",IF(LEFT(デイリーデータ!F261,1)="半","／",LEFT(デイリーデータ!F261,1)))))</f>
        <v>●</v>
      </c>
      <c r="F261" s="10" t="str">
        <f>IF(デイリーデータ!E261="なし","",デイリーデータ!E261)&amp;IF(デイリーデータ!G261="なし","",デイリーデータ!G261)&amp;IF(デイリーデータ!H261="なし","",デイリーデータ!H261)</f>
        <v/>
      </c>
      <c r="G261" s="3" t="str">
        <f>IF(H261="","",COUNTA(H$2:H261)-COUNTBLANK(H$2:H261))</f>
        <v/>
      </c>
      <c r="H261" s="3" t="str">
        <f>IF(COUNTIF(B$2:B261,B261)=1,B261,"")</f>
        <v/>
      </c>
      <c r="I261" s="10" t="str">
        <f t="shared" si="4"/>
        <v/>
      </c>
      <c r="J261" s="3" t="str">
        <f>IF(デイリーデータ!D261="なし","",デイリーデータ!D261)</f>
        <v>休日</v>
      </c>
      <c r="K261" s="3" t="str">
        <f>IF(デイリーデータ!E261="なし","",デイリーデータ!E261)</f>
        <v/>
      </c>
      <c r="L261" s="3" t="str">
        <f>IF(デイリーデータ!F261="なし","",デイリーデータ!F261)</f>
        <v>日勤</v>
      </c>
      <c r="M261" s="3" t="str">
        <f>IF(デイリーデータ!G261="なし","",デイリーデータ!G261)</f>
        <v/>
      </c>
      <c r="N261" s="3" t="str">
        <f>IF(デイリーデータ!H261="なし","",デイリーデータ!H261)</f>
        <v/>
      </c>
    </row>
    <row r="262" spans="1:14" x14ac:dyDescent="0.2">
      <c r="A262" s="9" t="str">
        <f>デイリーデータ!A262&amp;デイリーデータ!I262</f>
        <v>3758445768</v>
      </c>
      <c r="B262" s="3" t="str">
        <f>デイリーデータ!A262&amp;""</f>
        <v>37584</v>
      </c>
      <c r="C262" s="3" t="str">
        <f>デイリーデータ!B262</f>
        <v>大橋 効</v>
      </c>
      <c r="D262" s="4">
        <f>IF(デイリーデータ!I262="","",(デイリーデータ!I262))</f>
        <v>45768</v>
      </c>
      <c r="E262" s="3" t="str">
        <f>IF(デイリーデータ!D262="休日","●",IF(デイリーデータ!D262="指定","○",IF(LEFT(デイリーデータ!F262,1)="日","",IF(LEFT(デイリーデータ!F262,1)="半","／",LEFT(デイリーデータ!F262,1)))))</f>
        <v/>
      </c>
      <c r="F262" s="10" t="str">
        <f>IF(デイリーデータ!E262="なし","",デイリーデータ!E262)&amp;IF(デイリーデータ!G262="なし","",デイリーデータ!G262)&amp;IF(デイリーデータ!H262="なし","",デイリーデータ!H262)</f>
        <v/>
      </c>
      <c r="G262" s="3" t="str">
        <f>IF(H262="","",COUNTA(H$2:H262)-COUNTBLANK(H$2:H262))</f>
        <v/>
      </c>
      <c r="H262" s="3" t="str">
        <f>IF(COUNTIF(B$2:B262,B262)=1,B262,"")</f>
        <v/>
      </c>
      <c r="I262" s="10" t="str">
        <f t="shared" si="4"/>
        <v/>
      </c>
      <c r="J262" s="3" t="str">
        <f>IF(デイリーデータ!D262="なし","",デイリーデータ!D262)</f>
        <v>勤務</v>
      </c>
      <c r="K262" s="3" t="str">
        <f>IF(デイリーデータ!E262="なし","",デイリーデータ!E262)</f>
        <v/>
      </c>
      <c r="L262" s="3" t="str">
        <f>IF(デイリーデータ!F262="なし","",デイリーデータ!F262)</f>
        <v>日勤</v>
      </c>
      <c r="M262" s="3" t="str">
        <f>IF(デイリーデータ!G262="なし","",デイリーデータ!G262)</f>
        <v/>
      </c>
      <c r="N262" s="3" t="str">
        <f>IF(デイリーデータ!H262="なし","",デイリーデータ!H262)</f>
        <v/>
      </c>
    </row>
    <row r="263" spans="1:14" x14ac:dyDescent="0.2">
      <c r="A263" s="9" t="str">
        <f>デイリーデータ!A263&amp;デイリーデータ!I263</f>
        <v>3758445769</v>
      </c>
      <c r="B263" s="3" t="str">
        <f>デイリーデータ!A263&amp;""</f>
        <v>37584</v>
      </c>
      <c r="C263" s="3" t="str">
        <f>デイリーデータ!B263</f>
        <v>大橋 効</v>
      </c>
      <c r="D263" s="4">
        <f>IF(デイリーデータ!I263="","",(デイリーデータ!I263))</f>
        <v>45769</v>
      </c>
      <c r="E263" s="3" t="str">
        <f>IF(デイリーデータ!D263="休日","●",IF(デイリーデータ!D263="指定","○",IF(LEFT(デイリーデータ!F263,1)="日","",IF(LEFT(デイリーデータ!F263,1)="半","／",LEFT(デイリーデータ!F263,1)))))</f>
        <v/>
      </c>
      <c r="F263" s="10" t="str">
        <f>IF(デイリーデータ!E263="なし","",デイリーデータ!E263)&amp;IF(デイリーデータ!G263="なし","",デイリーデータ!G263)&amp;IF(デイリーデータ!H263="なし","",デイリーデータ!H263)</f>
        <v/>
      </c>
      <c r="G263" s="3" t="str">
        <f>IF(H263="","",COUNTA(H$2:H263)-COUNTBLANK(H$2:H263))</f>
        <v/>
      </c>
      <c r="H263" s="3" t="str">
        <f>IF(COUNTIF(B$2:B263,B263)=1,B263,"")</f>
        <v/>
      </c>
      <c r="I263" s="10" t="str">
        <f t="shared" si="4"/>
        <v/>
      </c>
      <c r="J263" s="3" t="str">
        <f>IF(デイリーデータ!D263="なし","",デイリーデータ!D263)</f>
        <v>勤務</v>
      </c>
      <c r="K263" s="3" t="str">
        <f>IF(デイリーデータ!E263="なし","",デイリーデータ!E263)</f>
        <v/>
      </c>
      <c r="L263" s="3" t="str">
        <f>IF(デイリーデータ!F263="なし","",デイリーデータ!F263)</f>
        <v>日勤</v>
      </c>
      <c r="M263" s="3" t="str">
        <f>IF(デイリーデータ!G263="なし","",デイリーデータ!G263)</f>
        <v/>
      </c>
      <c r="N263" s="3" t="str">
        <f>IF(デイリーデータ!H263="なし","",デイリーデータ!H263)</f>
        <v/>
      </c>
    </row>
    <row r="264" spans="1:14" x14ac:dyDescent="0.2">
      <c r="A264" s="9" t="str">
        <f>デイリーデータ!A264&amp;デイリーデータ!I264</f>
        <v>3758445770</v>
      </c>
      <c r="B264" s="3" t="str">
        <f>デイリーデータ!A264&amp;""</f>
        <v>37584</v>
      </c>
      <c r="C264" s="3" t="str">
        <f>デイリーデータ!B264</f>
        <v>大橋 効</v>
      </c>
      <c r="D264" s="4">
        <f>IF(デイリーデータ!I264="","",(デイリーデータ!I264))</f>
        <v>45770</v>
      </c>
      <c r="E264" s="3" t="str">
        <f>IF(デイリーデータ!D264="休日","●",IF(デイリーデータ!D264="指定","○",IF(LEFT(デイリーデータ!F264,1)="日","",IF(LEFT(デイリーデータ!F264,1)="半","／",LEFT(デイリーデータ!F264,1)))))</f>
        <v/>
      </c>
      <c r="F264" s="10" t="str">
        <f>IF(デイリーデータ!E264="なし","",デイリーデータ!E264)&amp;IF(デイリーデータ!G264="なし","",デイリーデータ!G264)&amp;IF(デイリーデータ!H264="なし","",デイリーデータ!H264)</f>
        <v/>
      </c>
      <c r="G264" s="3" t="str">
        <f>IF(H264="","",COUNTA(H$2:H264)-COUNTBLANK(H$2:H264))</f>
        <v/>
      </c>
      <c r="H264" s="3" t="str">
        <f>IF(COUNTIF(B$2:B264,B264)=1,B264,"")</f>
        <v/>
      </c>
      <c r="I264" s="10" t="str">
        <f t="shared" si="4"/>
        <v/>
      </c>
      <c r="J264" s="3" t="str">
        <f>IF(デイリーデータ!D264="なし","",デイリーデータ!D264)</f>
        <v>勤務</v>
      </c>
      <c r="K264" s="3" t="str">
        <f>IF(デイリーデータ!E264="なし","",デイリーデータ!E264)</f>
        <v/>
      </c>
      <c r="L264" s="3" t="str">
        <f>IF(デイリーデータ!F264="なし","",デイリーデータ!F264)</f>
        <v>日勤</v>
      </c>
      <c r="M264" s="3" t="str">
        <f>IF(デイリーデータ!G264="なし","",デイリーデータ!G264)</f>
        <v/>
      </c>
      <c r="N264" s="3" t="str">
        <f>IF(デイリーデータ!H264="なし","",デイリーデータ!H264)</f>
        <v/>
      </c>
    </row>
    <row r="265" spans="1:14" x14ac:dyDescent="0.2">
      <c r="A265" s="9" t="str">
        <f>デイリーデータ!A265&amp;デイリーデータ!I265</f>
        <v>3758445771</v>
      </c>
      <c r="B265" s="3" t="str">
        <f>デイリーデータ!A265&amp;""</f>
        <v>37584</v>
      </c>
      <c r="C265" s="3" t="str">
        <f>デイリーデータ!B265</f>
        <v>大橋 効</v>
      </c>
      <c r="D265" s="4">
        <f>IF(デイリーデータ!I265="","",(デイリーデータ!I265))</f>
        <v>45771</v>
      </c>
      <c r="E265" s="3" t="str">
        <f>IF(デイリーデータ!D265="休日","●",IF(デイリーデータ!D265="指定","○",IF(LEFT(デイリーデータ!F265,1)="日","",IF(LEFT(デイリーデータ!F265,1)="半","／",LEFT(デイリーデータ!F265,1)))))</f>
        <v/>
      </c>
      <c r="F265" s="10" t="str">
        <f>IF(デイリーデータ!E265="なし","",デイリーデータ!E265)&amp;IF(デイリーデータ!G265="なし","",デイリーデータ!G265)&amp;IF(デイリーデータ!H265="なし","",デイリーデータ!H265)</f>
        <v/>
      </c>
      <c r="G265" s="3" t="str">
        <f>IF(H265="","",COUNTA(H$2:H265)-COUNTBLANK(H$2:H265))</f>
        <v/>
      </c>
      <c r="H265" s="3" t="str">
        <f>IF(COUNTIF(B$2:B265,B265)=1,B265,"")</f>
        <v/>
      </c>
      <c r="I265" s="10" t="str">
        <f t="shared" si="4"/>
        <v/>
      </c>
      <c r="J265" s="3" t="str">
        <f>IF(デイリーデータ!D265="なし","",デイリーデータ!D265)</f>
        <v>勤務</v>
      </c>
      <c r="K265" s="3" t="str">
        <f>IF(デイリーデータ!E265="なし","",デイリーデータ!E265)</f>
        <v/>
      </c>
      <c r="L265" s="3" t="str">
        <f>IF(デイリーデータ!F265="なし","",デイリーデータ!F265)</f>
        <v>日勤</v>
      </c>
      <c r="M265" s="3" t="str">
        <f>IF(デイリーデータ!G265="なし","",デイリーデータ!G265)</f>
        <v/>
      </c>
      <c r="N265" s="3" t="str">
        <f>IF(デイリーデータ!H265="なし","",デイリーデータ!H265)</f>
        <v/>
      </c>
    </row>
    <row r="266" spans="1:14" x14ac:dyDescent="0.2">
      <c r="A266" s="9" t="str">
        <f>デイリーデータ!A266&amp;デイリーデータ!I266</f>
        <v>3758445772</v>
      </c>
      <c r="B266" s="3" t="str">
        <f>デイリーデータ!A266&amp;""</f>
        <v>37584</v>
      </c>
      <c r="C266" s="3" t="str">
        <f>デイリーデータ!B266</f>
        <v>大橋 効</v>
      </c>
      <c r="D266" s="4">
        <f>IF(デイリーデータ!I266="","",(デイリーデータ!I266))</f>
        <v>45772</v>
      </c>
      <c r="E266" s="3" t="str">
        <f>IF(デイリーデータ!D266="休日","●",IF(デイリーデータ!D266="指定","○",IF(LEFT(デイリーデータ!F266,1)="日","",IF(LEFT(デイリーデータ!F266,1)="半","／",LEFT(デイリーデータ!F266,1)))))</f>
        <v>当</v>
      </c>
      <c r="F266" s="10" t="str">
        <f>IF(デイリーデータ!E266="なし","",デイリーデータ!E266)&amp;IF(デイリーデータ!G266="なし","",デイリーデータ!G266)&amp;IF(デイリーデータ!H266="なし","",デイリーデータ!H266)</f>
        <v/>
      </c>
      <c r="G266" s="3" t="str">
        <f>IF(H266="","",COUNTA(H$2:H266)-COUNTBLANK(H$2:H266))</f>
        <v/>
      </c>
      <c r="H266" s="3" t="str">
        <f>IF(COUNTIF(B$2:B266,B266)=1,B266,"")</f>
        <v/>
      </c>
      <c r="I266" s="10" t="str">
        <f t="shared" si="4"/>
        <v/>
      </c>
      <c r="J266" s="3" t="str">
        <f>IF(デイリーデータ!D266="なし","",デイリーデータ!D266)</f>
        <v>勤務</v>
      </c>
      <c r="K266" s="3" t="str">
        <f>IF(デイリーデータ!E266="なし","",デイリーデータ!E266)</f>
        <v/>
      </c>
      <c r="L266" s="3" t="str">
        <f>IF(デイリーデータ!F266="なし","",デイリーデータ!F266)</f>
        <v>当直</v>
      </c>
      <c r="M266" s="3" t="str">
        <f>IF(デイリーデータ!G266="なし","",デイリーデータ!G266)</f>
        <v/>
      </c>
      <c r="N266" s="3" t="str">
        <f>IF(デイリーデータ!H266="なし","",デイリーデータ!H266)</f>
        <v/>
      </c>
    </row>
    <row r="267" spans="1:14" x14ac:dyDescent="0.2">
      <c r="A267" s="9" t="str">
        <f>デイリーデータ!A267&amp;デイリーデータ!I267</f>
        <v>3758445773</v>
      </c>
      <c r="B267" s="3" t="str">
        <f>デイリーデータ!A267&amp;""</f>
        <v>37584</v>
      </c>
      <c r="C267" s="3" t="str">
        <f>デイリーデータ!B267</f>
        <v>大橋 効</v>
      </c>
      <c r="D267" s="4">
        <f>IF(デイリーデータ!I267="","",(デイリーデータ!I267))</f>
        <v>45773</v>
      </c>
      <c r="E267" s="3" t="str">
        <f>IF(デイリーデータ!D267="休日","●",IF(デイリーデータ!D267="指定","○",IF(LEFT(デイリーデータ!F267,1)="日","",IF(LEFT(デイリーデータ!F267,1)="半","／",LEFT(デイリーデータ!F267,1)))))</f>
        <v>明</v>
      </c>
      <c r="F267" s="10" t="str">
        <f>IF(デイリーデータ!E267="なし","",デイリーデータ!E267)&amp;IF(デイリーデータ!G267="なし","",デイリーデータ!G267)&amp;IF(デイリーデータ!H267="なし","",デイリーデータ!H267)</f>
        <v/>
      </c>
      <c r="G267" s="3" t="str">
        <f>IF(H267="","",COUNTA(H$2:H267)-COUNTBLANK(H$2:H267))</f>
        <v/>
      </c>
      <c r="H267" s="3" t="str">
        <f>IF(COUNTIF(B$2:B267,B267)=1,B267,"")</f>
        <v/>
      </c>
      <c r="I267" s="10" t="str">
        <f t="shared" si="4"/>
        <v/>
      </c>
      <c r="J267" s="3" t="str">
        <f>IF(デイリーデータ!D267="なし","",デイリーデータ!D267)</f>
        <v>勤務</v>
      </c>
      <c r="K267" s="3" t="str">
        <f>IF(デイリーデータ!E267="なし","",デイリーデータ!E267)</f>
        <v/>
      </c>
      <c r="L267" s="3" t="str">
        <f>IF(デイリーデータ!F267="なし","",デイリーデータ!F267)</f>
        <v>明け</v>
      </c>
      <c r="M267" s="3" t="str">
        <f>IF(デイリーデータ!G267="なし","",デイリーデータ!G267)</f>
        <v/>
      </c>
      <c r="N267" s="3" t="str">
        <f>IF(デイリーデータ!H267="なし","",デイリーデータ!H267)</f>
        <v/>
      </c>
    </row>
    <row r="268" spans="1:14" x14ac:dyDescent="0.2">
      <c r="A268" s="9" t="str">
        <f>デイリーデータ!A268&amp;デイリーデータ!I268</f>
        <v>3758445774</v>
      </c>
      <c r="B268" s="3" t="str">
        <f>デイリーデータ!A268&amp;""</f>
        <v>37584</v>
      </c>
      <c r="C268" s="3" t="str">
        <f>デイリーデータ!B268</f>
        <v>大橋 効</v>
      </c>
      <c r="D268" s="4">
        <f>IF(デイリーデータ!I268="","",(デイリーデータ!I268))</f>
        <v>45774</v>
      </c>
      <c r="E268" s="3" t="str">
        <f>IF(デイリーデータ!D268="休日","●",IF(デイリーデータ!D268="指定","○",IF(LEFT(デイリーデータ!F268,1)="日","",IF(LEFT(デイリーデータ!F268,1)="半","／",LEFT(デイリーデータ!F268,1)))))</f>
        <v>●</v>
      </c>
      <c r="F268" s="10" t="str">
        <f>IF(デイリーデータ!E268="なし","",デイリーデータ!E268)&amp;IF(デイリーデータ!G268="なし","",デイリーデータ!G268)&amp;IF(デイリーデータ!H268="なし","",デイリーデータ!H268)</f>
        <v/>
      </c>
      <c r="G268" s="3" t="str">
        <f>IF(H268="","",COUNTA(H$2:H268)-COUNTBLANK(H$2:H268))</f>
        <v/>
      </c>
      <c r="H268" s="3" t="str">
        <f>IF(COUNTIF(B$2:B268,B268)=1,B268,"")</f>
        <v/>
      </c>
      <c r="I268" s="10" t="str">
        <f t="shared" si="4"/>
        <v/>
      </c>
      <c r="J268" s="3" t="str">
        <f>IF(デイリーデータ!D268="なし","",デイリーデータ!D268)</f>
        <v>休日</v>
      </c>
      <c r="K268" s="3" t="str">
        <f>IF(デイリーデータ!E268="なし","",デイリーデータ!E268)</f>
        <v/>
      </c>
      <c r="L268" s="3" t="str">
        <f>IF(デイリーデータ!F268="なし","",デイリーデータ!F268)</f>
        <v>日勤</v>
      </c>
      <c r="M268" s="3" t="str">
        <f>IF(デイリーデータ!G268="なし","",デイリーデータ!G268)</f>
        <v/>
      </c>
      <c r="N268" s="3" t="str">
        <f>IF(デイリーデータ!H268="なし","",デイリーデータ!H268)</f>
        <v/>
      </c>
    </row>
    <row r="269" spans="1:14" x14ac:dyDescent="0.2">
      <c r="A269" s="9" t="str">
        <f>デイリーデータ!A269&amp;デイリーデータ!I269</f>
        <v>3758445775</v>
      </c>
      <c r="B269" s="3" t="str">
        <f>デイリーデータ!A269&amp;""</f>
        <v>37584</v>
      </c>
      <c r="C269" s="3" t="str">
        <f>デイリーデータ!B269</f>
        <v>大橋 効</v>
      </c>
      <c r="D269" s="4">
        <f>IF(デイリーデータ!I269="","",(デイリーデータ!I269))</f>
        <v>45775</v>
      </c>
      <c r="E269" s="3" t="str">
        <f>IF(デイリーデータ!D269="休日","●",IF(デイリーデータ!D269="指定","○",IF(LEFT(デイリーデータ!F269,1)="日","",IF(LEFT(デイリーデータ!F269,1)="半","／",LEFT(デイリーデータ!F269,1)))))</f>
        <v/>
      </c>
      <c r="F269" s="10" t="str">
        <f>IF(デイリーデータ!E269="なし","",デイリーデータ!E269)&amp;IF(デイリーデータ!G269="なし","",デイリーデータ!G269)&amp;IF(デイリーデータ!H269="なし","",デイリーデータ!H269)</f>
        <v/>
      </c>
      <c r="G269" s="3" t="str">
        <f>IF(H269="","",COUNTA(H$2:H269)-COUNTBLANK(H$2:H269))</f>
        <v/>
      </c>
      <c r="H269" s="3" t="str">
        <f>IF(COUNTIF(B$2:B269,B269)=1,B269,"")</f>
        <v/>
      </c>
      <c r="I269" s="10" t="str">
        <f t="shared" si="4"/>
        <v/>
      </c>
      <c r="J269" s="3" t="str">
        <f>IF(デイリーデータ!D269="なし","",デイリーデータ!D269)</f>
        <v>勤務</v>
      </c>
      <c r="K269" s="3" t="str">
        <f>IF(デイリーデータ!E269="なし","",デイリーデータ!E269)</f>
        <v/>
      </c>
      <c r="L269" s="3" t="str">
        <f>IF(デイリーデータ!F269="なし","",デイリーデータ!F269)</f>
        <v>日勤</v>
      </c>
      <c r="M269" s="3" t="str">
        <f>IF(デイリーデータ!G269="なし","",デイリーデータ!G269)</f>
        <v/>
      </c>
      <c r="N269" s="3" t="str">
        <f>IF(デイリーデータ!H269="なし","",デイリーデータ!H269)</f>
        <v/>
      </c>
    </row>
    <row r="270" spans="1:14" x14ac:dyDescent="0.2">
      <c r="A270" s="9" t="str">
        <f>デイリーデータ!A270&amp;デイリーデータ!I270</f>
        <v>3758445776</v>
      </c>
      <c r="B270" s="3" t="str">
        <f>デイリーデータ!A270&amp;""</f>
        <v>37584</v>
      </c>
      <c r="C270" s="3" t="str">
        <f>デイリーデータ!B270</f>
        <v>大橋 効</v>
      </c>
      <c r="D270" s="4">
        <f>IF(デイリーデータ!I270="","",(デイリーデータ!I270))</f>
        <v>45776</v>
      </c>
      <c r="E270" s="3" t="str">
        <f>IF(デイリーデータ!D270="休日","●",IF(デイリーデータ!D270="指定","○",IF(LEFT(デイリーデータ!F270,1)="日","",IF(LEFT(デイリーデータ!F270,1)="半","／",LEFT(デイリーデータ!F270,1)))))</f>
        <v/>
      </c>
      <c r="F270" s="10" t="str">
        <f>IF(デイリーデータ!E270="なし","",デイリーデータ!E270)&amp;IF(デイリーデータ!G270="なし","",デイリーデータ!G270)&amp;IF(デイリーデータ!H270="なし","",デイリーデータ!H270)</f>
        <v/>
      </c>
      <c r="G270" s="3" t="str">
        <f>IF(H270="","",COUNTA(H$2:H270)-COUNTBLANK(H$2:H270))</f>
        <v/>
      </c>
      <c r="H270" s="3" t="str">
        <f>IF(COUNTIF(B$2:B270,B270)=1,B270,"")</f>
        <v/>
      </c>
      <c r="I270" s="10" t="str">
        <f t="shared" si="4"/>
        <v/>
      </c>
      <c r="J270" s="3" t="str">
        <f>IF(デイリーデータ!D270="なし","",デイリーデータ!D270)</f>
        <v>勤務</v>
      </c>
      <c r="K270" s="3" t="str">
        <f>IF(デイリーデータ!E270="なし","",デイリーデータ!E270)</f>
        <v/>
      </c>
      <c r="L270" s="3" t="str">
        <f>IF(デイリーデータ!F270="なし","",デイリーデータ!F270)</f>
        <v>日勤</v>
      </c>
      <c r="M270" s="3" t="str">
        <f>IF(デイリーデータ!G270="なし","",デイリーデータ!G270)</f>
        <v/>
      </c>
      <c r="N270" s="3" t="str">
        <f>IF(デイリーデータ!H270="なし","",デイリーデータ!H270)</f>
        <v/>
      </c>
    </row>
    <row r="271" spans="1:14" x14ac:dyDescent="0.2">
      <c r="A271" s="9" t="str">
        <f>デイリーデータ!A271&amp;デイリーデータ!I271</f>
        <v>3758445777</v>
      </c>
      <c r="B271" s="3" t="str">
        <f>デイリーデータ!A271&amp;""</f>
        <v>37584</v>
      </c>
      <c r="C271" s="3" t="str">
        <f>デイリーデータ!B271</f>
        <v>大橋 効</v>
      </c>
      <c r="D271" s="4">
        <f>IF(デイリーデータ!I271="","",(デイリーデータ!I271))</f>
        <v>45777</v>
      </c>
      <c r="E271" s="3" t="str">
        <f>IF(デイリーデータ!D271="休日","●",IF(デイリーデータ!D271="指定","○",IF(LEFT(デイリーデータ!F271,1)="日","",IF(LEFT(デイリーデータ!F271,1)="半","／",LEFT(デイリーデータ!F271,1)))))</f>
        <v/>
      </c>
      <c r="F271" s="10" t="str">
        <f>IF(デイリーデータ!E271="なし","",デイリーデータ!E271)&amp;IF(デイリーデータ!G271="なし","",デイリーデータ!G271)&amp;IF(デイリーデータ!H271="なし","",デイリーデータ!H271)</f>
        <v/>
      </c>
      <c r="G271" s="3" t="str">
        <f>IF(H271="","",COUNTA(H$2:H271)-COUNTBLANK(H$2:H271))</f>
        <v/>
      </c>
      <c r="H271" s="3" t="str">
        <f>IF(COUNTIF(B$2:B271,B271)=1,B271,"")</f>
        <v/>
      </c>
      <c r="I271" s="10" t="str">
        <f t="shared" si="4"/>
        <v/>
      </c>
      <c r="J271" s="3" t="str">
        <f>IF(デイリーデータ!D271="なし","",デイリーデータ!D271)</f>
        <v>勤務</v>
      </c>
      <c r="K271" s="3" t="str">
        <f>IF(デイリーデータ!E271="なし","",デイリーデータ!E271)</f>
        <v/>
      </c>
      <c r="L271" s="3" t="str">
        <f>IF(デイリーデータ!F271="なし","",デイリーデータ!F271)</f>
        <v>日勤</v>
      </c>
      <c r="M271" s="3" t="str">
        <f>IF(デイリーデータ!G271="なし","",デイリーデータ!G271)</f>
        <v/>
      </c>
      <c r="N271" s="3" t="str">
        <f>IF(デイリーデータ!H271="なし","",デイリーデータ!H271)</f>
        <v/>
      </c>
    </row>
    <row r="272" spans="1:14" x14ac:dyDescent="0.2">
      <c r="A272" s="9" t="str">
        <f>デイリーデータ!A272&amp;デイリーデータ!I272</f>
        <v>3760145748</v>
      </c>
      <c r="B272" s="3" t="str">
        <f>デイリーデータ!A272&amp;""</f>
        <v>37601</v>
      </c>
      <c r="C272" s="3" t="str">
        <f>デイリーデータ!B272</f>
        <v>山本 浩之</v>
      </c>
      <c r="D272" s="4">
        <f>IF(デイリーデータ!I272="","",(デイリーデータ!I272))</f>
        <v>45748</v>
      </c>
      <c r="E272" s="3" t="str">
        <f>IF(デイリーデータ!D272="休日","●",IF(デイリーデータ!D272="指定","○",IF(LEFT(デイリーデータ!F272,1)="日","",IF(LEFT(デイリーデータ!F272,1)="半","／",LEFT(デイリーデータ!F272,1)))))</f>
        <v/>
      </c>
      <c r="F272" s="10" t="str">
        <f>IF(デイリーデータ!E272="なし","",デイリーデータ!E272)&amp;IF(デイリーデータ!G272="なし","",デイリーデータ!G272)&amp;IF(デイリーデータ!H272="なし","",デイリーデータ!H272)</f>
        <v/>
      </c>
      <c r="G272" s="3">
        <f>IF(H272="","",COUNTA(H$2:H272)-COUNTBLANK(H$2:H272))</f>
        <v>10</v>
      </c>
      <c r="H272" s="3" t="str">
        <f>IF(COUNTIF(B$2:B272,B272)=1,B272,"")</f>
        <v>37601</v>
      </c>
      <c r="I272" s="10" t="str">
        <f t="shared" si="4"/>
        <v>山本 浩之</v>
      </c>
      <c r="J272" s="3" t="str">
        <f>IF(デイリーデータ!D272="なし","",デイリーデータ!D272)</f>
        <v>勤務</v>
      </c>
      <c r="K272" s="3" t="str">
        <f>IF(デイリーデータ!E272="なし","",デイリーデータ!E272)</f>
        <v/>
      </c>
      <c r="L272" s="3" t="str">
        <f>IF(デイリーデータ!F272="なし","",デイリーデータ!F272)</f>
        <v>日勤</v>
      </c>
      <c r="M272" s="3" t="str">
        <f>IF(デイリーデータ!G272="なし","",デイリーデータ!G272)</f>
        <v/>
      </c>
      <c r="N272" s="3" t="str">
        <f>IF(デイリーデータ!H272="なし","",デイリーデータ!H272)</f>
        <v/>
      </c>
    </row>
    <row r="273" spans="1:14" x14ac:dyDescent="0.2">
      <c r="A273" s="9" t="str">
        <f>デイリーデータ!A273&amp;デイリーデータ!I273</f>
        <v>3760145749</v>
      </c>
      <c r="B273" s="3" t="str">
        <f>デイリーデータ!A273&amp;""</f>
        <v>37601</v>
      </c>
      <c r="C273" s="3" t="str">
        <f>デイリーデータ!B273</f>
        <v>山本 浩之</v>
      </c>
      <c r="D273" s="4">
        <f>IF(デイリーデータ!I273="","",(デイリーデータ!I273))</f>
        <v>45749</v>
      </c>
      <c r="E273" s="3" t="str">
        <f>IF(デイリーデータ!D273="休日","●",IF(デイリーデータ!D273="指定","○",IF(LEFT(デイリーデータ!F273,1)="日","",IF(LEFT(デイリーデータ!F273,1)="半","／",LEFT(デイリーデータ!F273,1)))))</f>
        <v/>
      </c>
      <c r="F273" s="10" t="str">
        <f>IF(デイリーデータ!E273="なし","",デイリーデータ!E273)&amp;IF(デイリーデータ!G273="なし","",デイリーデータ!G273)&amp;IF(デイリーデータ!H273="なし","",デイリーデータ!H273)</f>
        <v/>
      </c>
      <c r="G273" s="3" t="str">
        <f>IF(H273="","",COUNTA(H$2:H273)-COUNTBLANK(H$2:H273))</f>
        <v/>
      </c>
      <c r="H273" s="3" t="str">
        <f>IF(COUNTIF(B$2:B273,B273)=1,B273,"")</f>
        <v/>
      </c>
      <c r="I273" s="10" t="str">
        <f t="shared" si="4"/>
        <v/>
      </c>
      <c r="J273" s="3" t="str">
        <f>IF(デイリーデータ!D273="なし","",デイリーデータ!D273)</f>
        <v>勤務</v>
      </c>
      <c r="K273" s="3" t="str">
        <f>IF(デイリーデータ!E273="なし","",デイリーデータ!E273)</f>
        <v/>
      </c>
      <c r="L273" s="3" t="str">
        <f>IF(デイリーデータ!F273="なし","",デイリーデータ!F273)</f>
        <v>日勤</v>
      </c>
      <c r="M273" s="3" t="str">
        <f>IF(デイリーデータ!G273="なし","",デイリーデータ!G273)</f>
        <v/>
      </c>
      <c r="N273" s="3" t="str">
        <f>IF(デイリーデータ!H273="なし","",デイリーデータ!H273)</f>
        <v/>
      </c>
    </row>
    <row r="274" spans="1:14" x14ac:dyDescent="0.2">
      <c r="A274" s="9" t="str">
        <f>デイリーデータ!A274&amp;デイリーデータ!I274</f>
        <v>3760145750</v>
      </c>
      <c r="B274" s="3" t="str">
        <f>デイリーデータ!A274&amp;""</f>
        <v>37601</v>
      </c>
      <c r="C274" s="3" t="str">
        <f>デイリーデータ!B274</f>
        <v>山本 浩之</v>
      </c>
      <c r="D274" s="4">
        <f>IF(デイリーデータ!I274="","",(デイリーデータ!I274))</f>
        <v>45750</v>
      </c>
      <c r="E274" s="3" t="str">
        <f>IF(デイリーデータ!D274="休日","●",IF(デイリーデータ!D274="指定","○",IF(LEFT(デイリーデータ!F274,1)="日","",IF(LEFT(デイリーデータ!F274,1)="半","／",LEFT(デイリーデータ!F274,1)))))</f>
        <v/>
      </c>
      <c r="F274" s="10" t="str">
        <f>IF(デイリーデータ!E274="なし","",デイリーデータ!E274)&amp;IF(デイリーデータ!G274="なし","",デイリーデータ!G274)&amp;IF(デイリーデータ!H274="なし","",デイリーデータ!H274)</f>
        <v/>
      </c>
      <c r="G274" s="3" t="str">
        <f>IF(H274="","",COUNTA(H$2:H274)-COUNTBLANK(H$2:H274))</f>
        <v/>
      </c>
      <c r="H274" s="3" t="str">
        <f>IF(COUNTIF(B$2:B274,B274)=1,B274,"")</f>
        <v/>
      </c>
      <c r="I274" s="10" t="str">
        <f t="shared" si="4"/>
        <v/>
      </c>
      <c r="J274" s="3" t="str">
        <f>IF(デイリーデータ!D274="なし","",デイリーデータ!D274)</f>
        <v>勤務</v>
      </c>
      <c r="K274" s="3" t="str">
        <f>IF(デイリーデータ!E274="なし","",デイリーデータ!E274)</f>
        <v/>
      </c>
      <c r="L274" s="3" t="str">
        <f>IF(デイリーデータ!F274="なし","",デイリーデータ!F274)</f>
        <v>日勤</v>
      </c>
      <c r="M274" s="3" t="str">
        <f>IF(デイリーデータ!G274="なし","",デイリーデータ!G274)</f>
        <v/>
      </c>
      <c r="N274" s="3" t="str">
        <f>IF(デイリーデータ!H274="なし","",デイリーデータ!H274)</f>
        <v/>
      </c>
    </row>
    <row r="275" spans="1:14" x14ac:dyDescent="0.2">
      <c r="A275" s="9" t="str">
        <f>デイリーデータ!A275&amp;デイリーデータ!I275</f>
        <v>3760145751</v>
      </c>
      <c r="B275" s="3" t="str">
        <f>デイリーデータ!A275&amp;""</f>
        <v>37601</v>
      </c>
      <c r="C275" s="3" t="str">
        <f>デイリーデータ!B275</f>
        <v>山本 浩之</v>
      </c>
      <c r="D275" s="4">
        <f>IF(デイリーデータ!I275="","",(デイリーデータ!I275))</f>
        <v>45751</v>
      </c>
      <c r="E275" s="3" t="str">
        <f>IF(デイリーデータ!D275="休日","●",IF(デイリーデータ!D275="指定","○",IF(LEFT(デイリーデータ!F275,1)="日","",IF(LEFT(デイリーデータ!F275,1)="半","／",LEFT(デイリーデータ!F275,1)))))</f>
        <v/>
      </c>
      <c r="F275" s="10" t="str">
        <f>IF(デイリーデータ!E275="なし","",デイリーデータ!E275)&amp;IF(デイリーデータ!G275="なし","",デイリーデータ!G275)&amp;IF(デイリーデータ!H275="なし","",デイリーデータ!H275)</f>
        <v/>
      </c>
      <c r="G275" s="3" t="str">
        <f>IF(H275="","",COUNTA(H$2:H275)-COUNTBLANK(H$2:H275))</f>
        <v/>
      </c>
      <c r="H275" s="3" t="str">
        <f>IF(COUNTIF(B$2:B275,B275)=1,B275,"")</f>
        <v/>
      </c>
      <c r="I275" s="10" t="str">
        <f t="shared" si="4"/>
        <v/>
      </c>
      <c r="J275" s="3" t="str">
        <f>IF(デイリーデータ!D275="なし","",デイリーデータ!D275)</f>
        <v>勤務</v>
      </c>
      <c r="K275" s="3" t="str">
        <f>IF(デイリーデータ!E275="なし","",デイリーデータ!E275)</f>
        <v/>
      </c>
      <c r="L275" s="3" t="str">
        <f>IF(デイリーデータ!F275="なし","",デイリーデータ!F275)</f>
        <v>日勤</v>
      </c>
      <c r="M275" s="3" t="str">
        <f>IF(デイリーデータ!G275="なし","",デイリーデータ!G275)</f>
        <v/>
      </c>
      <c r="N275" s="3" t="str">
        <f>IF(デイリーデータ!H275="なし","",デイリーデータ!H275)</f>
        <v/>
      </c>
    </row>
    <row r="276" spans="1:14" x14ac:dyDescent="0.2">
      <c r="A276" s="9" t="str">
        <f>デイリーデータ!A276&amp;デイリーデータ!I276</f>
        <v>3760145752</v>
      </c>
      <c r="B276" s="3" t="str">
        <f>デイリーデータ!A276&amp;""</f>
        <v>37601</v>
      </c>
      <c r="C276" s="3" t="str">
        <f>デイリーデータ!B276</f>
        <v>山本 浩之</v>
      </c>
      <c r="D276" s="4">
        <f>IF(デイリーデータ!I276="","",(デイリーデータ!I276))</f>
        <v>45752</v>
      </c>
      <c r="E276" s="3" t="str">
        <f>IF(デイリーデータ!D276="休日","●",IF(デイリーデータ!D276="指定","○",IF(LEFT(デイリーデータ!F276,1)="日","",IF(LEFT(デイリーデータ!F276,1)="半","／",LEFT(デイリーデータ!F276,1)))))</f>
        <v>／</v>
      </c>
      <c r="F276" s="10" t="str">
        <f>IF(デイリーデータ!E276="なし","",デイリーデータ!E276)&amp;IF(デイリーデータ!G276="なし","",デイリーデータ!G276)&amp;IF(デイリーデータ!H276="なし","",デイリーデータ!H276)</f>
        <v/>
      </c>
      <c r="G276" s="3" t="str">
        <f>IF(H276="","",COUNTA(H$2:H276)-COUNTBLANK(H$2:H276))</f>
        <v/>
      </c>
      <c r="H276" s="3" t="str">
        <f>IF(COUNTIF(B$2:B276,B276)=1,B276,"")</f>
        <v/>
      </c>
      <c r="I276" s="10" t="str">
        <f t="shared" si="4"/>
        <v/>
      </c>
      <c r="J276" s="3" t="str">
        <f>IF(デイリーデータ!D276="なし","",デイリーデータ!D276)</f>
        <v>勤務</v>
      </c>
      <c r="K276" s="3" t="str">
        <f>IF(デイリーデータ!E276="なし","",デイリーデータ!E276)</f>
        <v/>
      </c>
      <c r="L276" s="3" t="str">
        <f>IF(デイリーデータ!F276="なし","",デイリーデータ!F276)</f>
        <v>半日</v>
      </c>
      <c r="M276" s="3" t="str">
        <f>IF(デイリーデータ!G276="なし","",デイリーデータ!G276)</f>
        <v/>
      </c>
      <c r="N276" s="3" t="str">
        <f>IF(デイリーデータ!H276="なし","",デイリーデータ!H276)</f>
        <v/>
      </c>
    </row>
    <row r="277" spans="1:14" x14ac:dyDescent="0.2">
      <c r="A277" s="9" t="str">
        <f>デイリーデータ!A277&amp;デイリーデータ!I277</f>
        <v>3760145753</v>
      </c>
      <c r="B277" s="3" t="str">
        <f>デイリーデータ!A277&amp;""</f>
        <v>37601</v>
      </c>
      <c r="C277" s="3" t="str">
        <f>デイリーデータ!B277</f>
        <v>山本 浩之</v>
      </c>
      <c r="D277" s="4">
        <f>IF(デイリーデータ!I277="","",(デイリーデータ!I277))</f>
        <v>45753</v>
      </c>
      <c r="E277" s="3" t="str">
        <f>IF(デイリーデータ!D277="休日","●",IF(デイリーデータ!D277="指定","○",IF(LEFT(デイリーデータ!F277,1)="日","",IF(LEFT(デイリーデータ!F277,1)="半","／",LEFT(デイリーデータ!F277,1)))))</f>
        <v>●</v>
      </c>
      <c r="F277" s="10" t="str">
        <f>IF(デイリーデータ!E277="なし","",デイリーデータ!E277)&amp;IF(デイリーデータ!G277="なし","",デイリーデータ!G277)&amp;IF(デイリーデータ!H277="なし","",デイリーデータ!H277)</f>
        <v/>
      </c>
      <c r="G277" s="3" t="str">
        <f>IF(H277="","",COUNTA(H$2:H277)-COUNTBLANK(H$2:H277))</f>
        <v/>
      </c>
      <c r="H277" s="3" t="str">
        <f>IF(COUNTIF(B$2:B277,B277)=1,B277,"")</f>
        <v/>
      </c>
      <c r="I277" s="10" t="str">
        <f t="shared" si="4"/>
        <v/>
      </c>
      <c r="J277" s="3" t="str">
        <f>IF(デイリーデータ!D277="なし","",デイリーデータ!D277)</f>
        <v>休日</v>
      </c>
      <c r="K277" s="3" t="str">
        <f>IF(デイリーデータ!E277="なし","",デイリーデータ!E277)</f>
        <v/>
      </c>
      <c r="L277" s="3" t="str">
        <f>IF(デイリーデータ!F277="なし","",デイリーデータ!F277)</f>
        <v>日勤</v>
      </c>
      <c r="M277" s="3" t="str">
        <f>IF(デイリーデータ!G277="なし","",デイリーデータ!G277)</f>
        <v/>
      </c>
      <c r="N277" s="3" t="str">
        <f>IF(デイリーデータ!H277="なし","",デイリーデータ!H277)</f>
        <v/>
      </c>
    </row>
    <row r="278" spans="1:14" x14ac:dyDescent="0.2">
      <c r="A278" s="9" t="str">
        <f>デイリーデータ!A278&amp;デイリーデータ!I278</f>
        <v>3760145754</v>
      </c>
      <c r="B278" s="3" t="str">
        <f>デイリーデータ!A278&amp;""</f>
        <v>37601</v>
      </c>
      <c r="C278" s="3" t="str">
        <f>デイリーデータ!B278</f>
        <v>山本 浩之</v>
      </c>
      <c r="D278" s="4">
        <f>IF(デイリーデータ!I278="","",(デイリーデータ!I278))</f>
        <v>45754</v>
      </c>
      <c r="E278" s="3" t="str">
        <f>IF(デイリーデータ!D278="休日","●",IF(デイリーデータ!D278="指定","○",IF(LEFT(デイリーデータ!F278,1)="日","",IF(LEFT(デイリーデータ!F278,1)="半","／",LEFT(デイリーデータ!F278,1)))))</f>
        <v/>
      </c>
      <c r="F278" s="10" t="str">
        <f>IF(デイリーデータ!E278="なし","",デイリーデータ!E278)&amp;IF(デイリーデータ!G278="なし","",デイリーデータ!G278)&amp;IF(デイリーデータ!H278="なし","",デイリーデータ!H278)</f>
        <v/>
      </c>
      <c r="G278" s="3" t="str">
        <f>IF(H278="","",COUNTA(H$2:H278)-COUNTBLANK(H$2:H278))</f>
        <v/>
      </c>
      <c r="H278" s="3" t="str">
        <f>IF(COUNTIF(B$2:B278,B278)=1,B278,"")</f>
        <v/>
      </c>
      <c r="I278" s="10" t="str">
        <f t="shared" si="4"/>
        <v/>
      </c>
      <c r="J278" s="3" t="str">
        <f>IF(デイリーデータ!D278="なし","",デイリーデータ!D278)</f>
        <v>勤務</v>
      </c>
      <c r="K278" s="3" t="str">
        <f>IF(デイリーデータ!E278="なし","",デイリーデータ!E278)</f>
        <v/>
      </c>
      <c r="L278" s="3" t="str">
        <f>IF(デイリーデータ!F278="なし","",デイリーデータ!F278)</f>
        <v>日勤</v>
      </c>
      <c r="M278" s="3" t="str">
        <f>IF(デイリーデータ!G278="なし","",デイリーデータ!G278)</f>
        <v/>
      </c>
      <c r="N278" s="3" t="str">
        <f>IF(デイリーデータ!H278="なし","",デイリーデータ!H278)</f>
        <v/>
      </c>
    </row>
    <row r="279" spans="1:14" x14ac:dyDescent="0.2">
      <c r="A279" s="9" t="str">
        <f>デイリーデータ!A279&amp;デイリーデータ!I279</f>
        <v>3760145755</v>
      </c>
      <c r="B279" s="3" t="str">
        <f>デイリーデータ!A279&amp;""</f>
        <v>37601</v>
      </c>
      <c r="C279" s="3" t="str">
        <f>デイリーデータ!B279</f>
        <v>山本 浩之</v>
      </c>
      <c r="D279" s="4">
        <f>IF(デイリーデータ!I279="","",(デイリーデータ!I279))</f>
        <v>45755</v>
      </c>
      <c r="E279" s="3" t="str">
        <f>IF(デイリーデータ!D279="休日","●",IF(デイリーデータ!D279="指定","○",IF(LEFT(デイリーデータ!F279,1)="日","",IF(LEFT(デイリーデータ!F279,1)="半","／",LEFT(デイリーデータ!F279,1)))))</f>
        <v/>
      </c>
      <c r="F279" s="10" t="str">
        <f>IF(デイリーデータ!E279="なし","",デイリーデータ!E279)&amp;IF(デイリーデータ!G279="なし","",デイリーデータ!G279)&amp;IF(デイリーデータ!H279="なし","",デイリーデータ!H279)</f>
        <v/>
      </c>
      <c r="G279" s="3" t="str">
        <f>IF(H279="","",COUNTA(H$2:H279)-COUNTBLANK(H$2:H279))</f>
        <v/>
      </c>
      <c r="H279" s="3" t="str">
        <f>IF(COUNTIF(B$2:B279,B279)=1,B279,"")</f>
        <v/>
      </c>
      <c r="I279" s="10" t="str">
        <f t="shared" si="4"/>
        <v/>
      </c>
      <c r="J279" s="3" t="str">
        <f>IF(デイリーデータ!D279="なし","",デイリーデータ!D279)</f>
        <v>勤務</v>
      </c>
      <c r="K279" s="3" t="str">
        <f>IF(デイリーデータ!E279="なし","",デイリーデータ!E279)</f>
        <v/>
      </c>
      <c r="L279" s="3" t="str">
        <f>IF(デイリーデータ!F279="なし","",デイリーデータ!F279)</f>
        <v>日勤</v>
      </c>
      <c r="M279" s="3" t="str">
        <f>IF(デイリーデータ!G279="なし","",デイリーデータ!G279)</f>
        <v/>
      </c>
      <c r="N279" s="3" t="str">
        <f>IF(デイリーデータ!H279="なし","",デイリーデータ!H279)</f>
        <v/>
      </c>
    </row>
    <row r="280" spans="1:14" x14ac:dyDescent="0.2">
      <c r="A280" s="9" t="str">
        <f>デイリーデータ!A280&amp;デイリーデータ!I280</f>
        <v>3760145756</v>
      </c>
      <c r="B280" s="3" t="str">
        <f>デイリーデータ!A280&amp;""</f>
        <v>37601</v>
      </c>
      <c r="C280" s="3" t="str">
        <f>デイリーデータ!B280</f>
        <v>山本 浩之</v>
      </c>
      <c r="D280" s="4">
        <f>IF(デイリーデータ!I280="","",(デイリーデータ!I280))</f>
        <v>45756</v>
      </c>
      <c r="E280" s="3" t="str">
        <f>IF(デイリーデータ!D280="休日","●",IF(デイリーデータ!D280="指定","○",IF(LEFT(デイリーデータ!F280,1)="日","",IF(LEFT(デイリーデータ!F280,1)="半","／",LEFT(デイリーデータ!F280,1)))))</f>
        <v/>
      </c>
      <c r="F280" s="10" t="str">
        <f>IF(デイリーデータ!E280="なし","",デイリーデータ!E280)&amp;IF(デイリーデータ!G280="なし","",デイリーデータ!G280)&amp;IF(デイリーデータ!H280="なし","",デイリーデータ!H280)</f>
        <v/>
      </c>
      <c r="G280" s="3" t="str">
        <f>IF(H280="","",COUNTA(H$2:H280)-COUNTBLANK(H$2:H280))</f>
        <v/>
      </c>
      <c r="H280" s="3" t="str">
        <f>IF(COUNTIF(B$2:B280,B280)=1,B280,"")</f>
        <v/>
      </c>
      <c r="I280" s="10" t="str">
        <f t="shared" si="4"/>
        <v/>
      </c>
      <c r="J280" s="3" t="str">
        <f>IF(デイリーデータ!D280="なし","",デイリーデータ!D280)</f>
        <v>勤務</v>
      </c>
      <c r="K280" s="3" t="str">
        <f>IF(デイリーデータ!E280="なし","",デイリーデータ!E280)</f>
        <v/>
      </c>
      <c r="L280" s="3" t="str">
        <f>IF(デイリーデータ!F280="なし","",デイリーデータ!F280)</f>
        <v>日勤</v>
      </c>
      <c r="M280" s="3" t="str">
        <f>IF(デイリーデータ!G280="なし","",デイリーデータ!G280)</f>
        <v/>
      </c>
      <c r="N280" s="3" t="str">
        <f>IF(デイリーデータ!H280="なし","",デイリーデータ!H280)</f>
        <v/>
      </c>
    </row>
    <row r="281" spans="1:14" x14ac:dyDescent="0.2">
      <c r="A281" s="9" t="str">
        <f>デイリーデータ!A281&amp;デイリーデータ!I281</f>
        <v>3760145757</v>
      </c>
      <c r="B281" s="3" t="str">
        <f>デイリーデータ!A281&amp;""</f>
        <v>37601</v>
      </c>
      <c r="C281" s="3" t="str">
        <f>デイリーデータ!B281</f>
        <v>山本 浩之</v>
      </c>
      <c r="D281" s="4">
        <f>IF(デイリーデータ!I281="","",(デイリーデータ!I281))</f>
        <v>45757</v>
      </c>
      <c r="E281" s="3" t="str">
        <f>IF(デイリーデータ!D281="休日","●",IF(デイリーデータ!D281="指定","○",IF(LEFT(デイリーデータ!F281,1)="日","",IF(LEFT(デイリーデータ!F281,1)="半","／",LEFT(デイリーデータ!F281,1)))))</f>
        <v>当</v>
      </c>
      <c r="F281" s="10" t="str">
        <f>IF(デイリーデータ!E281="なし","",デイリーデータ!E281)&amp;IF(デイリーデータ!G281="なし","",デイリーデータ!G281)&amp;IF(デイリーデータ!H281="なし","",デイリーデータ!H281)</f>
        <v/>
      </c>
      <c r="G281" s="3" t="str">
        <f>IF(H281="","",COUNTA(H$2:H281)-COUNTBLANK(H$2:H281))</f>
        <v/>
      </c>
      <c r="H281" s="3" t="str">
        <f>IF(COUNTIF(B$2:B281,B281)=1,B281,"")</f>
        <v/>
      </c>
      <c r="I281" s="10" t="str">
        <f t="shared" si="4"/>
        <v/>
      </c>
      <c r="J281" s="3" t="str">
        <f>IF(デイリーデータ!D281="なし","",デイリーデータ!D281)</f>
        <v>勤務</v>
      </c>
      <c r="K281" s="3" t="str">
        <f>IF(デイリーデータ!E281="なし","",デイリーデータ!E281)</f>
        <v/>
      </c>
      <c r="L281" s="3" t="str">
        <f>IF(デイリーデータ!F281="なし","",デイリーデータ!F281)</f>
        <v>当直</v>
      </c>
      <c r="M281" s="3" t="str">
        <f>IF(デイリーデータ!G281="なし","",デイリーデータ!G281)</f>
        <v/>
      </c>
      <c r="N281" s="3" t="str">
        <f>IF(デイリーデータ!H281="なし","",デイリーデータ!H281)</f>
        <v/>
      </c>
    </row>
    <row r="282" spans="1:14" x14ac:dyDescent="0.2">
      <c r="A282" s="9" t="str">
        <f>デイリーデータ!A282&amp;デイリーデータ!I282</f>
        <v>3760145758</v>
      </c>
      <c r="B282" s="3" t="str">
        <f>デイリーデータ!A282&amp;""</f>
        <v>37601</v>
      </c>
      <c r="C282" s="3" t="str">
        <f>デイリーデータ!B282</f>
        <v>山本 浩之</v>
      </c>
      <c r="D282" s="4">
        <f>IF(デイリーデータ!I282="","",(デイリーデータ!I282))</f>
        <v>45758</v>
      </c>
      <c r="E282" s="3" t="str">
        <f>IF(デイリーデータ!D282="休日","●",IF(デイリーデータ!D282="指定","○",IF(LEFT(デイリーデータ!F282,1)="日","",IF(LEFT(デイリーデータ!F282,1)="半","／",LEFT(デイリーデータ!F282,1)))))</f>
        <v>明</v>
      </c>
      <c r="F282" s="10" t="str">
        <f>IF(デイリーデータ!E282="なし","",デイリーデータ!E282)&amp;IF(デイリーデータ!G282="なし","",デイリーデータ!G282)&amp;IF(デイリーデータ!H282="なし","",デイリーデータ!H282)</f>
        <v/>
      </c>
      <c r="G282" s="3" t="str">
        <f>IF(H282="","",COUNTA(H$2:H282)-COUNTBLANK(H$2:H282))</f>
        <v/>
      </c>
      <c r="H282" s="3" t="str">
        <f>IF(COUNTIF(B$2:B282,B282)=1,B282,"")</f>
        <v/>
      </c>
      <c r="I282" s="10" t="str">
        <f t="shared" si="4"/>
        <v/>
      </c>
      <c r="J282" s="3" t="str">
        <f>IF(デイリーデータ!D282="なし","",デイリーデータ!D282)</f>
        <v>勤務</v>
      </c>
      <c r="K282" s="3" t="str">
        <f>IF(デイリーデータ!E282="なし","",デイリーデータ!E282)</f>
        <v/>
      </c>
      <c r="L282" s="3" t="str">
        <f>IF(デイリーデータ!F282="なし","",デイリーデータ!F282)</f>
        <v>明け</v>
      </c>
      <c r="M282" s="3" t="str">
        <f>IF(デイリーデータ!G282="なし","",デイリーデータ!G282)</f>
        <v/>
      </c>
      <c r="N282" s="3" t="str">
        <f>IF(デイリーデータ!H282="なし","",デイリーデータ!H282)</f>
        <v/>
      </c>
    </row>
    <row r="283" spans="1:14" x14ac:dyDescent="0.2">
      <c r="A283" s="9" t="str">
        <f>デイリーデータ!A283&amp;デイリーデータ!I283</f>
        <v>3760145759</v>
      </c>
      <c r="B283" s="3" t="str">
        <f>デイリーデータ!A283&amp;""</f>
        <v>37601</v>
      </c>
      <c r="C283" s="3" t="str">
        <f>デイリーデータ!B283</f>
        <v>山本 浩之</v>
      </c>
      <c r="D283" s="4">
        <f>IF(デイリーデータ!I283="","",(デイリーデータ!I283))</f>
        <v>45759</v>
      </c>
      <c r="E283" s="3" t="str">
        <f>IF(デイリーデータ!D283="休日","●",IF(デイリーデータ!D283="指定","○",IF(LEFT(デイリーデータ!F283,1)="日","",IF(LEFT(デイリーデータ!F283,1)="半","／",LEFT(デイリーデータ!F283,1)))))</f>
        <v>○</v>
      </c>
      <c r="F283" s="10" t="str">
        <f>IF(デイリーデータ!E283="なし","",デイリーデータ!E283)&amp;IF(デイリーデータ!G283="なし","",デイリーデータ!G283)&amp;IF(デイリーデータ!H283="なし","",デイリーデータ!H283)</f>
        <v/>
      </c>
      <c r="G283" s="3" t="str">
        <f>IF(H283="","",COUNTA(H$2:H283)-COUNTBLANK(H$2:H283))</f>
        <v/>
      </c>
      <c r="H283" s="3" t="str">
        <f>IF(COUNTIF(B$2:B283,B283)=1,B283,"")</f>
        <v/>
      </c>
      <c r="I283" s="10" t="str">
        <f t="shared" si="4"/>
        <v/>
      </c>
      <c r="J283" s="3" t="str">
        <f>IF(デイリーデータ!D283="なし","",デイリーデータ!D283)</f>
        <v>指定</v>
      </c>
      <c r="K283" s="3" t="str">
        <f>IF(デイリーデータ!E283="なし","",デイリーデータ!E283)</f>
        <v/>
      </c>
      <c r="L283" s="3" t="str">
        <f>IF(デイリーデータ!F283="なし","",デイリーデータ!F283)</f>
        <v>日勤</v>
      </c>
      <c r="M283" s="3" t="str">
        <f>IF(デイリーデータ!G283="なし","",デイリーデータ!G283)</f>
        <v/>
      </c>
      <c r="N283" s="3" t="str">
        <f>IF(デイリーデータ!H283="なし","",デイリーデータ!H283)</f>
        <v/>
      </c>
    </row>
    <row r="284" spans="1:14" x14ac:dyDescent="0.2">
      <c r="A284" s="9" t="str">
        <f>デイリーデータ!A284&amp;デイリーデータ!I284</f>
        <v>3760145760</v>
      </c>
      <c r="B284" s="3" t="str">
        <f>デイリーデータ!A284&amp;""</f>
        <v>37601</v>
      </c>
      <c r="C284" s="3" t="str">
        <f>デイリーデータ!B284</f>
        <v>山本 浩之</v>
      </c>
      <c r="D284" s="4">
        <f>IF(デイリーデータ!I284="","",(デイリーデータ!I284))</f>
        <v>45760</v>
      </c>
      <c r="E284" s="3" t="str">
        <f>IF(デイリーデータ!D284="休日","●",IF(デイリーデータ!D284="指定","○",IF(LEFT(デイリーデータ!F284,1)="日","",IF(LEFT(デイリーデータ!F284,1)="半","／",LEFT(デイリーデータ!F284,1)))))</f>
        <v>●</v>
      </c>
      <c r="F284" s="10" t="str">
        <f>IF(デイリーデータ!E284="なし","",デイリーデータ!E284)&amp;IF(デイリーデータ!G284="なし","",デイリーデータ!G284)&amp;IF(デイリーデータ!H284="なし","",デイリーデータ!H284)</f>
        <v/>
      </c>
      <c r="G284" s="3" t="str">
        <f>IF(H284="","",COUNTA(H$2:H284)-COUNTBLANK(H$2:H284))</f>
        <v/>
      </c>
      <c r="H284" s="3" t="str">
        <f>IF(COUNTIF(B$2:B284,B284)=1,B284,"")</f>
        <v/>
      </c>
      <c r="I284" s="10" t="str">
        <f t="shared" si="4"/>
        <v/>
      </c>
      <c r="J284" s="3" t="str">
        <f>IF(デイリーデータ!D284="なし","",デイリーデータ!D284)</f>
        <v>休日</v>
      </c>
      <c r="K284" s="3" t="str">
        <f>IF(デイリーデータ!E284="なし","",デイリーデータ!E284)</f>
        <v/>
      </c>
      <c r="L284" s="3" t="str">
        <f>IF(デイリーデータ!F284="なし","",デイリーデータ!F284)</f>
        <v>日勤</v>
      </c>
      <c r="M284" s="3" t="str">
        <f>IF(デイリーデータ!G284="なし","",デイリーデータ!G284)</f>
        <v/>
      </c>
      <c r="N284" s="3" t="str">
        <f>IF(デイリーデータ!H284="なし","",デイリーデータ!H284)</f>
        <v/>
      </c>
    </row>
    <row r="285" spans="1:14" x14ac:dyDescent="0.2">
      <c r="A285" s="9" t="str">
        <f>デイリーデータ!A285&amp;デイリーデータ!I285</f>
        <v>3760145761</v>
      </c>
      <c r="B285" s="3" t="str">
        <f>デイリーデータ!A285&amp;""</f>
        <v>37601</v>
      </c>
      <c r="C285" s="3" t="str">
        <f>デイリーデータ!B285</f>
        <v>山本 浩之</v>
      </c>
      <c r="D285" s="4">
        <f>IF(デイリーデータ!I285="","",(デイリーデータ!I285))</f>
        <v>45761</v>
      </c>
      <c r="E285" s="3" t="str">
        <f>IF(デイリーデータ!D285="休日","●",IF(デイリーデータ!D285="指定","○",IF(LEFT(デイリーデータ!F285,1)="日","",IF(LEFT(デイリーデータ!F285,1)="半","／",LEFT(デイリーデータ!F285,1)))))</f>
        <v/>
      </c>
      <c r="F285" s="10" t="str">
        <f>IF(デイリーデータ!E285="なし","",デイリーデータ!E285)&amp;IF(デイリーデータ!G285="なし","",デイリーデータ!G285)&amp;IF(デイリーデータ!H285="なし","",デイリーデータ!H285)</f>
        <v/>
      </c>
      <c r="G285" s="3" t="str">
        <f>IF(H285="","",COUNTA(H$2:H285)-COUNTBLANK(H$2:H285))</f>
        <v/>
      </c>
      <c r="H285" s="3" t="str">
        <f>IF(COUNTIF(B$2:B285,B285)=1,B285,"")</f>
        <v/>
      </c>
      <c r="I285" s="10" t="str">
        <f t="shared" si="4"/>
        <v/>
      </c>
      <c r="J285" s="3" t="str">
        <f>IF(デイリーデータ!D285="なし","",デイリーデータ!D285)</f>
        <v>勤務</v>
      </c>
      <c r="K285" s="3" t="str">
        <f>IF(デイリーデータ!E285="なし","",デイリーデータ!E285)</f>
        <v/>
      </c>
      <c r="L285" s="3" t="str">
        <f>IF(デイリーデータ!F285="なし","",デイリーデータ!F285)</f>
        <v>日勤</v>
      </c>
      <c r="M285" s="3" t="str">
        <f>IF(デイリーデータ!G285="なし","",デイリーデータ!G285)</f>
        <v/>
      </c>
      <c r="N285" s="3" t="str">
        <f>IF(デイリーデータ!H285="なし","",デイリーデータ!H285)</f>
        <v/>
      </c>
    </row>
    <row r="286" spans="1:14" x14ac:dyDescent="0.2">
      <c r="A286" s="9" t="str">
        <f>デイリーデータ!A286&amp;デイリーデータ!I286</f>
        <v>3760145762</v>
      </c>
      <c r="B286" s="3" t="str">
        <f>デイリーデータ!A286&amp;""</f>
        <v>37601</v>
      </c>
      <c r="C286" s="3" t="str">
        <f>デイリーデータ!B286</f>
        <v>山本 浩之</v>
      </c>
      <c r="D286" s="4">
        <f>IF(デイリーデータ!I286="","",(デイリーデータ!I286))</f>
        <v>45762</v>
      </c>
      <c r="E286" s="3" t="str">
        <f>IF(デイリーデータ!D286="休日","●",IF(デイリーデータ!D286="指定","○",IF(LEFT(デイリーデータ!F286,1)="日","",IF(LEFT(デイリーデータ!F286,1)="半","／",LEFT(デイリーデータ!F286,1)))))</f>
        <v/>
      </c>
      <c r="F286" s="10" t="str">
        <f>IF(デイリーデータ!E286="なし","",デイリーデータ!E286)&amp;IF(デイリーデータ!G286="なし","",デイリーデータ!G286)&amp;IF(デイリーデータ!H286="なし","",デイリーデータ!H286)</f>
        <v/>
      </c>
      <c r="G286" s="3" t="str">
        <f>IF(H286="","",COUNTA(H$2:H286)-COUNTBLANK(H$2:H286))</f>
        <v/>
      </c>
      <c r="H286" s="3" t="str">
        <f>IF(COUNTIF(B$2:B286,B286)=1,B286,"")</f>
        <v/>
      </c>
      <c r="I286" s="10" t="str">
        <f t="shared" si="4"/>
        <v/>
      </c>
      <c r="J286" s="3" t="str">
        <f>IF(デイリーデータ!D286="なし","",デイリーデータ!D286)</f>
        <v>勤務</v>
      </c>
      <c r="K286" s="3" t="str">
        <f>IF(デイリーデータ!E286="なし","",デイリーデータ!E286)</f>
        <v/>
      </c>
      <c r="L286" s="3" t="str">
        <f>IF(デイリーデータ!F286="なし","",デイリーデータ!F286)</f>
        <v>日勤</v>
      </c>
      <c r="M286" s="3" t="str">
        <f>IF(デイリーデータ!G286="なし","",デイリーデータ!G286)</f>
        <v/>
      </c>
      <c r="N286" s="3" t="str">
        <f>IF(デイリーデータ!H286="なし","",デイリーデータ!H286)</f>
        <v/>
      </c>
    </row>
    <row r="287" spans="1:14" x14ac:dyDescent="0.2">
      <c r="A287" s="9" t="str">
        <f>デイリーデータ!A287&amp;デイリーデータ!I287</f>
        <v>3760145763</v>
      </c>
      <c r="B287" s="3" t="str">
        <f>デイリーデータ!A287&amp;""</f>
        <v>37601</v>
      </c>
      <c r="C287" s="3" t="str">
        <f>デイリーデータ!B287</f>
        <v>山本 浩之</v>
      </c>
      <c r="D287" s="4">
        <f>IF(デイリーデータ!I287="","",(デイリーデータ!I287))</f>
        <v>45763</v>
      </c>
      <c r="E287" s="3" t="str">
        <f>IF(デイリーデータ!D287="休日","●",IF(デイリーデータ!D287="指定","○",IF(LEFT(デイリーデータ!F287,1)="日","",IF(LEFT(デイリーデータ!F287,1)="半","／",LEFT(デイリーデータ!F287,1)))))</f>
        <v/>
      </c>
      <c r="F287" s="10" t="str">
        <f>IF(デイリーデータ!E287="なし","",デイリーデータ!E287)&amp;IF(デイリーデータ!G287="なし","",デイリーデータ!G287)&amp;IF(デイリーデータ!H287="なし","",デイリーデータ!H287)</f>
        <v/>
      </c>
      <c r="G287" s="3" t="str">
        <f>IF(H287="","",COUNTA(H$2:H287)-COUNTBLANK(H$2:H287))</f>
        <v/>
      </c>
      <c r="H287" s="3" t="str">
        <f>IF(COUNTIF(B$2:B287,B287)=1,B287,"")</f>
        <v/>
      </c>
      <c r="I287" s="10" t="str">
        <f t="shared" si="4"/>
        <v/>
      </c>
      <c r="J287" s="3" t="str">
        <f>IF(デイリーデータ!D287="なし","",デイリーデータ!D287)</f>
        <v>勤務</v>
      </c>
      <c r="K287" s="3" t="str">
        <f>IF(デイリーデータ!E287="なし","",デイリーデータ!E287)</f>
        <v/>
      </c>
      <c r="L287" s="3" t="str">
        <f>IF(デイリーデータ!F287="なし","",デイリーデータ!F287)</f>
        <v>日勤</v>
      </c>
      <c r="M287" s="3" t="str">
        <f>IF(デイリーデータ!G287="なし","",デイリーデータ!G287)</f>
        <v/>
      </c>
      <c r="N287" s="3" t="str">
        <f>IF(デイリーデータ!H287="なし","",デイリーデータ!H287)</f>
        <v/>
      </c>
    </row>
    <row r="288" spans="1:14" x14ac:dyDescent="0.2">
      <c r="A288" s="9" t="str">
        <f>デイリーデータ!A288&amp;デイリーデータ!I288</f>
        <v>3760145764</v>
      </c>
      <c r="B288" s="3" t="str">
        <f>デイリーデータ!A288&amp;""</f>
        <v>37601</v>
      </c>
      <c r="C288" s="3" t="str">
        <f>デイリーデータ!B288</f>
        <v>山本 浩之</v>
      </c>
      <c r="D288" s="4">
        <f>IF(デイリーデータ!I288="","",(デイリーデータ!I288))</f>
        <v>45764</v>
      </c>
      <c r="E288" s="3" t="str">
        <f>IF(デイリーデータ!D288="休日","●",IF(デイリーデータ!D288="指定","○",IF(LEFT(デイリーデータ!F288,1)="日","",IF(LEFT(デイリーデータ!F288,1)="半","／",LEFT(デイリーデータ!F288,1)))))</f>
        <v/>
      </c>
      <c r="F288" s="10" t="str">
        <f>IF(デイリーデータ!E288="なし","",デイリーデータ!E288)&amp;IF(デイリーデータ!G288="なし","",デイリーデータ!G288)&amp;IF(デイリーデータ!H288="なし","",デイリーデータ!H288)</f>
        <v/>
      </c>
      <c r="G288" s="3" t="str">
        <f>IF(H288="","",COUNTA(H$2:H288)-COUNTBLANK(H$2:H288))</f>
        <v/>
      </c>
      <c r="H288" s="3" t="str">
        <f>IF(COUNTIF(B$2:B288,B288)=1,B288,"")</f>
        <v/>
      </c>
      <c r="I288" s="10" t="str">
        <f t="shared" si="4"/>
        <v/>
      </c>
      <c r="J288" s="3" t="str">
        <f>IF(デイリーデータ!D288="なし","",デイリーデータ!D288)</f>
        <v>勤務</v>
      </c>
      <c r="K288" s="3" t="str">
        <f>IF(デイリーデータ!E288="なし","",デイリーデータ!E288)</f>
        <v/>
      </c>
      <c r="L288" s="3" t="str">
        <f>IF(デイリーデータ!F288="なし","",デイリーデータ!F288)</f>
        <v>日勤</v>
      </c>
      <c r="M288" s="3" t="str">
        <f>IF(デイリーデータ!G288="なし","",デイリーデータ!G288)</f>
        <v/>
      </c>
      <c r="N288" s="3" t="str">
        <f>IF(デイリーデータ!H288="なし","",デイリーデータ!H288)</f>
        <v/>
      </c>
    </row>
    <row r="289" spans="1:14" x14ac:dyDescent="0.2">
      <c r="A289" s="9" t="str">
        <f>デイリーデータ!A289&amp;デイリーデータ!I289</f>
        <v>3760145765</v>
      </c>
      <c r="B289" s="3" t="str">
        <f>デイリーデータ!A289&amp;""</f>
        <v>37601</v>
      </c>
      <c r="C289" s="3" t="str">
        <f>デイリーデータ!B289</f>
        <v>山本 浩之</v>
      </c>
      <c r="D289" s="4">
        <f>IF(デイリーデータ!I289="","",(デイリーデータ!I289))</f>
        <v>45765</v>
      </c>
      <c r="E289" s="3" t="str">
        <f>IF(デイリーデータ!D289="休日","●",IF(デイリーデータ!D289="指定","○",IF(LEFT(デイリーデータ!F289,1)="日","",IF(LEFT(デイリーデータ!F289,1)="半","／",LEFT(デイリーデータ!F289,1)))))</f>
        <v/>
      </c>
      <c r="F289" s="10" t="str">
        <f>IF(デイリーデータ!E289="なし","",デイリーデータ!E289)&amp;IF(デイリーデータ!G289="なし","",デイリーデータ!G289)&amp;IF(デイリーデータ!H289="なし","",デイリーデータ!H289)</f>
        <v/>
      </c>
      <c r="G289" s="3" t="str">
        <f>IF(H289="","",COUNTA(H$2:H289)-COUNTBLANK(H$2:H289))</f>
        <v/>
      </c>
      <c r="H289" s="3" t="str">
        <f>IF(COUNTIF(B$2:B289,B289)=1,B289,"")</f>
        <v/>
      </c>
      <c r="I289" s="10" t="str">
        <f t="shared" si="4"/>
        <v/>
      </c>
      <c r="J289" s="3" t="str">
        <f>IF(デイリーデータ!D289="なし","",デイリーデータ!D289)</f>
        <v>勤務</v>
      </c>
      <c r="K289" s="3" t="str">
        <f>IF(デイリーデータ!E289="なし","",デイリーデータ!E289)</f>
        <v/>
      </c>
      <c r="L289" s="3" t="str">
        <f>IF(デイリーデータ!F289="なし","",デイリーデータ!F289)</f>
        <v>日勤</v>
      </c>
      <c r="M289" s="3" t="str">
        <f>IF(デイリーデータ!G289="なし","",デイリーデータ!G289)</f>
        <v/>
      </c>
      <c r="N289" s="3" t="str">
        <f>IF(デイリーデータ!H289="なし","",デイリーデータ!H289)</f>
        <v/>
      </c>
    </row>
    <row r="290" spans="1:14" x14ac:dyDescent="0.2">
      <c r="A290" s="9" t="str">
        <f>デイリーデータ!A290&amp;デイリーデータ!I290</f>
        <v>3760145766</v>
      </c>
      <c r="B290" s="3" t="str">
        <f>デイリーデータ!A290&amp;""</f>
        <v>37601</v>
      </c>
      <c r="C290" s="3" t="str">
        <f>デイリーデータ!B290</f>
        <v>山本 浩之</v>
      </c>
      <c r="D290" s="4">
        <f>IF(デイリーデータ!I290="","",(デイリーデータ!I290))</f>
        <v>45766</v>
      </c>
      <c r="E290" s="3" t="str">
        <f>IF(デイリーデータ!D290="休日","●",IF(デイリーデータ!D290="指定","○",IF(LEFT(デイリーデータ!F290,1)="日","",IF(LEFT(デイリーデータ!F290,1)="半","／",LEFT(デイリーデータ!F290,1)))))</f>
        <v>／</v>
      </c>
      <c r="F290" s="10" t="str">
        <f>IF(デイリーデータ!E290="なし","",デイリーデータ!E290)&amp;IF(デイリーデータ!G290="なし","",デイリーデータ!G290)&amp;IF(デイリーデータ!H290="なし","",デイリーデータ!H290)</f>
        <v/>
      </c>
      <c r="G290" s="3" t="str">
        <f>IF(H290="","",COUNTA(H$2:H290)-COUNTBLANK(H$2:H290))</f>
        <v/>
      </c>
      <c r="H290" s="3" t="str">
        <f>IF(COUNTIF(B$2:B290,B290)=1,B290,"")</f>
        <v/>
      </c>
      <c r="I290" s="10" t="str">
        <f t="shared" si="4"/>
        <v/>
      </c>
      <c r="J290" s="3" t="str">
        <f>IF(デイリーデータ!D290="なし","",デイリーデータ!D290)</f>
        <v>勤務</v>
      </c>
      <c r="K290" s="3" t="str">
        <f>IF(デイリーデータ!E290="なし","",デイリーデータ!E290)</f>
        <v/>
      </c>
      <c r="L290" s="3" t="str">
        <f>IF(デイリーデータ!F290="なし","",デイリーデータ!F290)</f>
        <v>半日</v>
      </c>
      <c r="M290" s="3" t="str">
        <f>IF(デイリーデータ!G290="なし","",デイリーデータ!G290)</f>
        <v/>
      </c>
      <c r="N290" s="3" t="str">
        <f>IF(デイリーデータ!H290="なし","",デイリーデータ!H290)</f>
        <v/>
      </c>
    </row>
    <row r="291" spans="1:14" x14ac:dyDescent="0.2">
      <c r="A291" s="9" t="str">
        <f>デイリーデータ!A291&amp;デイリーデータ!I291</f>
        <v>3760145767</v>
      </c>
      <c r="B291" s="3" t="str">
        <f>デイリーデータ!A291&amp;""</f>
        <v>37601</v>
      </c>
      <c r="C291" s="3" t="str">
        <f>デイリーデータ!B291</f>
        <v>山本 浩之</v>
      </c>
      <c r="D291" s="4">
        <f>IF(デイリーデータ!I291="","",(デイリーデータ!I291))</f>
        <v>45767</v>
      </c>
      <c r="E291" s="3" t="str">
        <f>IF(デイリーデータ!D291="休日","●",IF(デイリーデータ!D291="指定","○",IF(LEFT(デイリーデータ!F291,1)="日","",IF(LEFT(デイリーデータ!F291,1)="半","／",LEFT(デイリーデータ!F291,1)))))</f>
        <v>●</v>
      </c>
      <c r="F291" s="10" t="str">
        <f>IF(デイリーデータ!E291="なし","",デイリーデータ!E291)&amp;IF(デイリーデータ!G291="なし","",デイリーデータ!G291)&amp;IF(デイリーデータ!H291="なし","",デイリーデータ!H291)</f>
        <v/>
      </c>
      <c r="G291" s="3" t="str">
        <f>IF(H291="","",COUNTA(H$2:H291)-COUNTBLANK(H$2:H291))</f>
        <v/>
      </c>
      <c r="H291" s="3" t="str">
        <f>IF(COUNTIF(B$2:B291,B291)=1,B291,"")</f>
        <v/>
      </c>
      <c r="I291" s="10" t="str">
        <f t="shared" si="4"/>
        <v/>
      </c>
      <c r="J291" s="3" t="str">
        <f>IF(デイリーデータ!D291="なし","",デイリーデータ!D291)</f>
        <v>休日</v>
      </c>
      <c r="K291" s="3" t="str">
        <f>IF(デイリーデータ!E291="なし","",デイリーデータ!E291)</f>
        <v/>
      </c>
      <c r="L291" s="3" t="str">
        <f>IF(デイリーデータ!F291="なし","",デイリーデータ!F291)</f>
        <v>日勤</v>
      </c>
      <c r="M291" s="3" t="str">
        <f>IF(デイリーデータ!G291="なし","",デイリーデータ!G291)</f>
        <v/>
      </c>
      <c r="N291" s="3" t="str">
        <f>IF(デイリーデータ!H291="なし","",デイリーデータ!H291)</f>
        <v/>
      </c>
    </row>
    <row r="292" spans="1:14" x14ac:dyDescent="0.2">
      <c r="A292" s="9" t="str">
        <f>デイリーデータ!A292&amp;デイリーデータ!I292</f>
        <v>3760145768</v>
      </c>
      <c r="B292" s="3" t="str">
        <f>デイリーデータ!A292&amp;""</f>
        <v>37601</v>
      </c>
      <c r="C292" s="3" t="str">
        <f>デイリーデータ!B292</f>
        <v>山本 浩之</v>
      </c>
      <c r="D292" s="4">
        <f>IF(デイリーデータ!I292="","",(デイリーデータ!I292))</f>
        <v>45768</v>
      </c>
      <c r="E292" s="3" t="str">
        <f>IF(デイリーデータ!D292="休日","●",IF(デイリーデータ!D292="指定","○",IF(LEFT(デイリーデータ!F292,1)="日","",IF(LEFT(デイリーデータ!F292,1)="半","／",LEFT(デイリーデータ!F292,1)))))</f>
        <v/>
      </c>
      <c r="F292" s="10" t="str">
        <f>IF(デイリーデータ!E292="なし","",デイリーデータ!E292)&amp;IF(デイリーデータ!G292="なし","",デイリーデータ!G292)&amp;IF(デイリーデータ!H292="なし","",デイリーデータ!H292)</f>
        <v/>
      </c>
      <c r="G292" s="3" t="str">
        <f>IF(H292="","",COUNTA(H$2:H292)-COUNTBLANK(H$2:H292))</f>
        <v/>
      </c>
      <c r="H292" s="3" t="str">
        <f>IF(COUNTIF(B$2:B292,B292)=1,B292,"")</f>
        <v/>
      </c>
      <c r="I292" s="10" t="str">
        <f t="shared" si="4"/>
        <v/>
      </c>
      <c r="J292" s="3" t="str">
        <f>IF(デイリーデータ!D292="なし","",デイリーデータ!D292)</f>
        <v>勤務</v>
      </c>
      <c r="K292" s="3" t="str">
        <f>IF(デイリーデータ!E292="なし","",デイリーデータ!E292)</f>
        <v/>
      </c>
      <c r="L292" s="3" t="str">
        <f>IF(デイリーデータ!F292="なし","",デイリーデータ!F292)</f>
        <v>日勤</v>
      </c>
      <c r="M292" s="3" t="str">
        <f>IF(デイリーデータ!G292="なし","",デイリーデータ!G292)</f>
        <v/>
      </c>
      <c r="N292" s="3" t="str">
        <f>IF(デイリーデータ!H292="なし","",デイリーデータ!H292)</f>
        <v/>
      </c>
    </row>
    <row r="293" spans="1:14" x14ac:dyDescent="0.2">
      <c r="A293" s="9" t="str">
        <f>デイリーデータ!A293&amp;デイリーデータ!I293</f>
        <v>3760145769</v>
      </c>
      <c r="B293" s="3" t="str">
        <f>デイリーデータ!A293&amp;""</f>
        <v>37601</v>
      </c>
      <c r="C293" s="3" t="str">
        <f>デイリーデータ!B293</f>
        <v>山本 浩之</v>
      </c>
      <c r="D293" s="4">
        <f>IF(デイリーデータ!I293="","",(デイリーデータ!I293))</f>
        <v>45769</v>
      </c>
      <c r="E293" s="3" t="str">
        <f>IF(デイリーデータ!D293="休日","●",IF(デイリーデータ!D293="指定","○",IF(LEFT(デイリーデータ!F293,1)="日","",IF(LEFT(デイリーデータ!F293,1)="半","／",LEFT(デイリーデータ!F293,1)))))</f>
        <v/>
      </c>
      <c r="F293" s="10" t="str">
        <f>IF(デイリーデータ!E293="なし","",デイリーデータ!E293)&amp;IF(デイリーデータ!G293="なし","",デイリーデータ!G293)&amp;IF(デイリーデータ!H293="なし","",デイリーデータ!H293)</f>
        <v/>
      </c>
      <c r="G293" s="3" t="str">
        <f>IF(H293="","",COUNTA(H$2:H293)-COUNTBLANK(H$2:H293))</f>
        <v/>
      </c>
      <c r="H293" s="3" t="str">
        <f>IF(COUNTIF(B$2:B293,B293)=1,B293,"")</f>
        <v/>
      </c>
      <c r="I293" s="10" t="str">
        <f t="shared" si="4"/>
        <v/>
      </c>
      <c r="J293" s="3" t="str">
        <f>IF(デイリーデータ!D293="なし","",デイリーデータ!D293)</f>
        <v>勤務</v>
      </c>
      <c r="K293" s="3" t="str">
        <f>IF(デイリーデータ!E293="なし","",デイリーデータ!E293)</f>
        <v/>
      </c>
      <c r="L293" s="3" t="str">
        <f>IF(デイリーデータ!F293="なし","",デイリーデータ!F293)</f>
        <v>日勤</v>
      </c>
      <c r="M293" s="3" t="str">
        <f>IF(デイリーデータ!G293="なし","",デイリーデータ!G293)</f>
        <v/>
      </c>
      <c r="N293" s="3" t="str">
        <f>IF(デイリーデータ!H293="なし","",デイリーデータ!H293)</f>
        <v/>
      </c>
    </row>
    <row r="294" spans="1:14" x14ac:dyDescent="0.2">
      <c r="A294" s="9" t="str">
        <f>デイリーデータ!A294&amp;デイリーデータ!I294</f>
        <v>3760145770</v>
      </c>
      <c r="B294" s="3" t="str">
        <f>デイリーデータ!A294&amp;""</f>
        <v>37601</v>
      </c>
      <c r="C294" s="3" t="str">
        <f>デイリーデータ!B294</f>
        <v>山本 浩之</v>
      </c>
      <c r="D294" s="4">
        <f>IF(デイリーデータ!I294="","",(デイリーデータ!I294))</f>
        <v>45770</v>
      </c>
      <c r="E294" s="3" t="str">
        <f>IF(デイリーデータ!D294="休日","●",IF(デイリーデータ!D294="指定","○",IF(LEFT(デイリーデータ!F294,1)="日","",IF(LEFT(デイリーデータ!F294,1)="半","／",LEFT(デイリーデータ!F294,1)))))</f>
        <v>当</v>
      </c>
      <c r="F294" s="10" t="str">
        <f>IF(デイリーデータ!E294="なし","",デイリーデータ!E294)&amp;IF(デイリーデータ!G294="なし","",デイリーデータ!G294)&amp;IF(デイリーデータ!H294="なし","",デイリーデータ!H294)</f>
        <v/>
      </c>
      <c r="G294" s="3" t="str">
        <f>IF(H294="","",COUNTA(H$2:H294)-COUNTBLANK(H$2:H294))</f>
        <v/>
      </c>
      <c r="H294" s="3" t="str">
        <f>IF(COUNTIF(B$2:B294,B294)=1,B294,"")</f>
        <v/>
      </c>
      <c r="I294" s="10" t="str">
        <f t="shared" si="4"/>
        <v/>
      </c>
      <c r="J294" s="3" t="str">
        <f>IF(デイリーデータ!D294="なし","",デイリーデータ!D294)</f>
        <v>勤務</v>
      </c>
      <c r="K294" s="3" t="str">
        <f>IF(デイリーデータ!E294="なし","",デイリーデータ!E294)</f>
        <v/>
      </c>
      <c r="L294" s="3" t="str">
        <f>IF(デイリーデータ!F294="なし","",デイリーデータ!F294)</f>
        <v>当直</v>
      </c>
      <c r="M294" s="3" t="str">
        <f>IF(デイリーデータ!G294="なし","",デイリーデータ!G294)</f>
        <v/>
      </c>
      <c r="N294" s="3" t="str">
        <f>IF(デイリーデータ!H294="なし","",デイリーデータ!H294)</f>
        <v/>
      </c>
    </row>
    <row r="295" spans="1:14" x14ac:dyDescent="0.2">
      <c r="A295" s="9" t="str">
        <f>デイリーデータ!A295&amp;デイリーデータ!I295</f>
        <v>3760145771</v>
      </c>
      <c r="B295" s="3" t="str">
        <f>デイリーデータ!A295&amp;""</f>
        <v>37601</v>
      </c>
      <c r="C295" s="3" t="str">
        <f>デイリーデータ!B295</f>
        <v>山本 浩之</v>
      </c>
      <c r="D295" s="4">
        <f>IF(デイリーデータ!I295="","",(デイリーデータ!I295))</f>
        <v>45771</v>
      </c>
      <c r="E295" s="3" t="str">
        <f>IF(デイリーデータ!D295="休日","●",IF(デイリーデータ!D295="指定","○",IF(LEFT(デイリーデータ!F295,1)="日","",IF(LEFT(デイリーデータ!F295,1)="半","／",LEFT(デイリーデータ!F295,1)))))</f>
        <v>明</v>
      </c>
      <c r="F295" s="10" t="str">
        <f>IF(デイリーデータ!E295="なし","",デイリーデータ!E295)&amp;IF(デイリーデータ!G295="なし","",デイリーデータ!G295)&amp;IF(デイリーデータ!H295="なし","",デイリーデータ!H295)</f>
        <v/>
      </c>
      <c r="G295" s="3" t="str">
        <f>IF(H295="","",COUNTA(H$2:H295)-COUNTBLANK(H$2:H295))</f>
        <v/>
      </c>
      <c r="H295" s="3" t="str">
        <f>IF(COUNTIF(B$2:B295,B295)=1,B295,"")</f>
        <v/>
      </c>
      <c r="I295" s="10" t="str">
        <f t="shared" si="4"/>
        <v/>
      </c>
      <c r="J295" s="3" t="str">
        <f>IF(デイリーデータ!D295="なし","",デイリーデータ!D295)</f>
        <v>勤務</v>
      </c>
      <c r="K295" s="3" t="str">
        <f>IF(デイリーデータ!E295="なし","",デイリーデータ!E295)</f>
        <v/>
      </c>
      <c r="L295" s="3" t="str">
        <f>IF(デイリーデータ!F295="なし","",デイリーデータ!F295)</f>
        <v>明け</v>
      </c>
      <c r="M295" s="3" t="str">
        <f>IF(デイリーデータ!G295="なし","",デイリーデータ!G295)</f>
        <v/>
      </c>
      <c r="N295" s="3" t="str">
        <f>IF(デイリーデータ!H295="なし","",デイリーデータ!H295)</f>
        <v/>
      </c>
    </row>
    <row r="296" spans="1:14" x14ac:dyDescent="0.2">
      <c r="A296" s="9" t="str">
        <f>デイリーデータ!A296&amp;デイリーデータ!I296</f>
        <v>3760145772</v>
      </c>
      <c r="B296" s="3" t="str">
        <f>デイリーデータ!A296&amp;""</f>
        <v>37601</v>
      </c>
      <c r="C296" s="3" t="str">
        <f>デイリーデータ!B296</f>
        <v>山本 浩之</v>
      </c>
      <c r="D296" s="4">
        <f>IF(デイリーデータ!I296="","",(デイリーデータ!I296))</f>
        <v>45772</v>
      </c>
      <c r="E296" s="3" t="str">
        <f>IF(デイリーデータ!D296="休日","●",IF(デイリーデータ!D296="指定","○",IF(LEFT(デイリーデータ!F296,1)="日","",IF(LEFT(デイリーデータ!F296,1)="半","／",LEFT(デイリーデータ!F296,1)))))</f>
        <v/>
      </c>
      <c r="F296" s="10" t="str">
        <f>IF(デイリーデータ!E296="なし","",デイリーデータ!E296)&amp;IF(デイリーデータ!G296="なし","",デイリーデータ!G296)&amp;IF(デイリーデータ!H296="なし","",デイリーデータ!H296)</f>
        <v/>
      </c>
      <c r="G296" s="3" t="str">
        <f>IF(H296="","",COUNTA(H$2:H296)-COUNTBLANK(H$2:H296))</f>
        <v/>
      </c>
      <c r="H296" s="3" t="str">
        <f>IF(COUNTIF(B$2:B296,B296)=1,B296,"")</f>
        <v/>
      </c>
      <c r="I296" s="10" t="str">
        <f t="shared" si="4"/>
        <v/>
      </c>
      <c r="J296" s="3" t="str">
        <f>IF(デイリーデータ!D296="なし","",デイリーデータ!D296)</f>
        <v>勤務</v>
      </c>
      <c r="K296" s="3" t="str">
        <f>IF(デイリーデータ!E296="なし","",デイリーデータ!E296)</f>
        <v/>
      </c>
      <c r="L296" s="3" t="str">
        <f>IF(デイリーデータ!F296="なし","",デイリーデータ!F296)</f>
        <v>日勤</v>
      </c>
      <c r="M296" s="3" t="str">
        <f>IF(デイリーデータ!G296="なし","",デイリーデータ!G296)</f>
        <v/>
      </c>
      <c r="N296" s="3" t="str">
        <f>IF(デイリーデータ!H296="なし","",デイリーデータ!H296)</f>
        <v/>
      </c>
    </row>
    <row r="297" spans="1:14" x14ac:dyDescent="0.2">
      <c r="A297" s="9" t="str">
        <f>デイリーデータ!A297&amp;デイリーデータ!I297</f>
        <v>3760145773</v>
      </c>
      <c r="B297" s="3" t="str">
        <f>デイリーデータ!A297&amp;""</f>
        <v>37601</v>
      </c>
      <c r="C297" s="3" t="str">
        <f>デイリーデータ!B297</f>
        <v>山本 浩之</v>
      </c>
      <c r="D297" s="4">
        <f>IF(デイリーデータ!I297="","",(デイリーデータ!I297))</f>
        <v>45773</v>
      </c>
      <c r="E297" s="3" t="str">
        <f>IF(デイリーデータ!D297="休日","●",IF(デイリーデータ!D297="指定","○",IF(LEFT(デイリーデータ!F297,1)="日","",IF(LEFT(デイリーデータ!F297,1)="半","／",LEFT(デイリーデータ!F297,1)))))</f>
        <v>○</v>
      </c>
      <c r="F297" s="10" t="str">
        <f>IF(デイリーデータ!E297="なし","",デイリーデータ!E297)&amp;IF(デイリーデータ!G297="なし","",デイリーデータ!G297)&amp;IF(デイリーデータ!H297="なし","",デイリーデータ!H297)</f>
        <v/>
      </c>
      <c r="G297" s="3" t="str">
        <f>IF(H297="","",COUNTA(H$2:H297)-COUNTBLANK(H$2:H297))</f>
        <v/>
      </c>
      <c r="H297" s="3" t="str">
        <f>IF(COUNTIF(B$2:B297,B297)=1,B297,"")</f>
        <v/>
      </c>
      <c r="I297" s="10" t="str">
        <f t="shared" si="4"/>
        <v/>
      </c>
      <c r="J297" s="3" t="str">
        <f>IF(デイリーデータ!D297="なし","",デイリーデータ!D297)</f>
        <v>指定</v>
      </c>
      <c r="K297" s="3" t="str">
        <f>IF(デイリーデータ!E297="なし","",デイリーデータ!E297)</f>
        <v/>
      </c>
      <c r="L297" s="3" t="str">
        <f>IF(デイリーデータ!F297="なし","",デイリーデータ!F297)</f>
        <v>日勤</v>
      </c>
      <c r="M297" s="3" t="str">
        <f>IF(デイリーデータ!G297="なし","",デイリーデータ!G297)</f>
        <v/>
      </c>
      <c r="N297" s="3" t="str">
        <f>IF(デイリーデータ!H297="なし","",デイリーデータ!H297)</f>
        <v/>
      </c>
    </row>
    <row r="298" spans="1:14" x14ac:dyDescent="0.2">
      <c r="A298" s="9" t="str">
        <f>デイリーデータ!A298&amp;デイリーデータ!I298</f>
        <v>3760145774</v>
      </c>
      <c r="B298" s="3" t="str">
        <f>デイリーデータ!A298&amp;""</f>
        <v>37601</v>
      </c>
      <c r="C298" s="3" t="str">
        <f>デイリーデータ!B298</f>
        <v>山本 浩之</v>
      </c>
      <c r="D298" s="4">
        <f>IF(デイリーデータ!I298="","",(デイリーデータ!I298))</f>
        <v>45774</v>
      </c>
      <c r="E298" s="3" t="str">
        <f>IF(デイリーデータ!D298="休日","●",IF(デイリーデータ!D298="指定","○",IF(LEFT(デイリーデータ!F298,1)="日","",IF(LEFT(デイリーデータ!F298,1)="半","／",LEFT(デイリーデータ!F298,1)))))</f>
        <v>●</v>
      </c>
      <c r="F298" s="10" t="str">
        <f>IF(デイリーデータ!E298="なし","",デイリーデータ!E298)&amp;IF(デイリーデータ!G298="なし","",デイリーデータ!G298)&amp;IF(デイリーデータ!H298="なし","",デイリーデータ!H298)</f>
        <v/>
      </c>
      <c r="G298" s="3" t="str">
        <f>IF(H298="","",COUNTA(H$2:H298)-COUNTBLANK(H$2:H298))</f>
        <v/>
      </c>
      <c r="H298" s="3" t="str">
        <f>IF(COUNTIF(B$2:B298,B298)=1,B298,"")</f>
        <v/>
      </c>
      <c r="I298" s="10" t="str">
        <f t="shared" si="4"/>
        <v/>
      </c>
      <c r="J298" s="3" t="str">
        <f>IF(デイリーデータ!D298="なし","",デイリーデータ!D298)</f>
        <v>休日</v>
      </c>
      <c r="K298" s="3" t="str">
        <f>IF(デイリーデータ!E298="なし","",デイリーデータ!E298)</f>
        <v/>
      </c>
      <c r="L298" s="3" t="str">
        <f>IF(デイリーデータ!F298="なし","",デイリーデータ!F298)</f>
        <v>日勤</v>
      </c>
      <c r="M298" s="3" t="str">
        <f>IF(デイリーデータ!G298="なし","",デイリーデータ!G298)</f>
        <v/>
      </c>
      <c r="N298" s="3" t="str">
        <f>IF(デイリーデータ!H298="なし","",デイリーデータ!H298)</f>
        <v/>
      </c>
    </row>
    <row r="299" spans="1:14" x14ac:dyDescent="0.2">
      <c r="A299" s="9" t="str">
        <f>デイリーデータ!A299&amp;デイリーデータ!I299</f>
        <v>3760145775</v>
      </c>
      <c r="B299" s="3" t="str">
        <f>デイリーデータ!A299&amp;""</f>
        <v>37601</v>
      </c>
      <c r="C299" s="3" t="str">
        <f>デイリーデータ!B299</f>
        <v>山本 浩之</v>
      </c>
      <c r="D299" s="4">
        <f>IF(デイリーデータ!I299="","",(デイリーデータ!I299))</f>
        <v>45775</v>
      </c>
      <c r="E299" s="3" t="str">
        <f>IF(デイリーデータ!D299="休日","●",IF(デイリーデータ!D299="指定","○",IF(LEFT(デイリーデータ!F299,1)="日","",IF(LEFT(デイリーデータ!F299,1)="半","／",LEFT(デイリーデータ!F299,1)))))</f>
        <v/>
      </c>
      <c r="F299" s="10" t="str">
        <f>IF(デイリーデータ!E299="なし","",デイリーデータ!E299)&amp;IF(デイリーデータ!G299="なし","",デイリーデータ!G299)&amp;IF(デイリーデータ!H299="なし","",デイリーデータ!H299)</f>
        <v/>
      </c>
      <c r="G299" s="3" t="str">
        <f>IF(H299="","",COUNTA(H$2:H299)-COUNTBLANK(H$2:H299))</f>
        <v/>
      </c>
      <c r="H299" s="3" t="str">
        <f>IF(COUNTIF(B$2:B299,B299)=1,B299,"")</f>
        <v/>
      </c>
      <c r="I299" s="10" t="str">
        <f t="shared" si="4"/>
        <v/>
      </c>
      <c r="J299" s="3" t="str">
        <f>IF(デイリーデータ!D299="なし","",デイリーデータ!D299)</f>
        <v>勤務</v>
      </c>
      <c r="K299" s="3" t="str">
        <f>IF(デイリーデータ!E299="なし","",デイリーデータ!E299)</f>
        <v/>
      </c>
      <c r="L299" s="3" t="str">
        <f>IF(デイリーデータ!F299="なし","",デイリーデータ!F299)</f>
        <v>日勤</v>
      </c>
      <c r="M299" s="3" t="str">
        <f>IF(デイリーデータ!G299="なし","",デイリーデータ!G299)</f>
        <v/>
      </c>
      <c r="N299" s="3" t="str">
        <f>IF(デイリーデータ!H299="なし","",デイリーデータ!H299)</f>
        <v/>
      </c>
    </row>
    <row r="300" spans="1:14" x14ac:dyDescent="0.2">
      <c r="A300" s="9" t="str">
        <f>デイリーデータ!A300&amp;デイリーデータ!I300</f>
        <v>3760145776</v>
      </c>
      <c r="B300" s="3" t="str">
        <f>デイリーデータ!A300&amp;""</f>
        <v>37601</v>
      </c>
      <c r="C300" s="3" t="str">
        <f>デイリーデータ!B300</f>
        <v>山本 浩之</v>
      </c>
      <c r="D300" s="4">
        <f>IF(デイリーデータ!I300="","",(デイリーデータ!I300))</f>
        <v>45776</v>
      </c>
      <c r="E300" s="3" t="str">
        <f>IF(デイリーデータ!D300="休日","●",IF(デイリーデータ!D300="指定","○",IF(LEFT(デイリーデータ!F300,1)="日","",IF(LEFT(デイリーデータ!F300,1)="半","／",LEFT(デイリーデータ!F300,1)))))</f>
        <v/>
      </c>
      <c r="F300" s="10" t="str">
        <f>IF(デイリーデータ!E300="なし","",デイリーデータ!E300)&amp;IF(デイリーデータ!G300="なし","",デイリーデータ!G300)&amp;IF(デイリーデータ!H300="なし","",デイリーデータ!H300)</f>
        <v/>
      </c>
      <c r="G300" s="3" t="str">
        <f>IF(H300="","",COUNTA(H$2:H300)-COUNTBLANK(H$2:H300))</f>
        <v/>
      </c>
      <c r="H300" s="3" t="str">
        <f>IF(COUNTIF(B$2:B300,B300)=1,B300,"")</f>
        <v/>
      </c>
      <c r="I300" s="10" t="str">
        <f t="shared" si="4"/>
        <v/>
      </c>
      <c r="J300" s="3" t="str">
        <f>IF(デイリーデータ!D300="なし","",デイリーデータ!D300)</f>
        <v>勤務</v>
      </c>
      <c r="K300" s="3" t="str">
        <f>IF(デイリーデータ!E300="なし","",デイリーデータ!E300)</f>
        <v/>
      </c>
      <c r="L300" s="3" t="str">
        <f>IF(デイリーデータ!F300="なし","",デイリーデータ!F300)</f>
        <v>日勤</v>
      </c>
      <c r="M300" s="3" t="str">
        <f>IF(デイリーデータ!G300="なし","",デイリーデータ!G300)</f>
        <v/>
      </c>
      <c r="N300" s="3" t="str">
        <f>IF(デイリーデータ!H300="なし","",デイリーデータ!H300)</f>
        <v/>
      </c>
    </row>
    <row r="301" spans="1:14" x14ac:dyDescent="0.2">
      <c r="A301" s="9" t="str">
        <f>デイリーデータ!A301&amp;デイリーデータ!I301</f>
        <v>3760145777</v>
      </c>
      <c r="B301" s="3" t="str">
        <f>デイリーデータ!A301&amp;""</f>
        <v>37601</v>
      </c>
      <c r="C301" s="3" t="str">
        <f>デイリーデータ!B301</f>
        <v>山本 浩之</v>
      </c>
      <c r="D301" s="4">
        <f>IF(デイリーデータ!I301="","",(デイリーデータ!I301))</f>
        <v>45777</v>
      </c>
      <c r="E301" s="3" t="str">
        <f>IF(デイリーデータ!D301="休日","●",IF(デイリーデータ!D301="指定","○",IF(LEFT(デイリーデータ!F301,1)="日","",IF(LEFT(デイリーデータ!F301,1)="半","／",LEFT(デイリーデータ!F301,1)))))</f>
        <v/>
      </c>
      <c r="F301" s="10" t="str">
        <f>IF(デイリーデータ!E301="なし","",デイリーデータ!E301)&amp;IF(デイリーデータ!G301="なし","",デイリーデータ!G301)&amp;IF(デイリーデータ!H301="なし","",デイリーデータ!H301)</f>
        <v/>
      </c>
      <c r="G301" s="3" t="str">
        <f>IF(H301="","",COUNTA(H$2:H301)-COUNTBLANK(H$2:H301))</f>
        <v/>
      </c>
      <c r="H301" s="3" t="str">
        <f>IF(COUNTIF(B$2:B301,B301)=1,B301,"")</f>
        <v/>
      </c>
      <c r="I301" s="10" t="str">
        <f t="shared" si="4"/>
        <v/>
      </c>
      <c r="J301" s="3" t="str">
        <f>IF(デイリーデータ!D301="なし","",デイリーデータ!D301)</f>
        <v>勤務</v>
      </c>
      <c r="K301" s="3" t="str">
        <f>IF(デイリーデータ!E301="なし","",デイリーデータ!E301)</f>
        <v/>
      </c>
      <c r="L301" s="3" t="str">
        <f>IF(デイリーデータ!F301="なし","",デイリーデータ!F301)</f>
        <v>日勤</v>
      </c>
      <c r="M301" s="3" t="str">
        <f>IF(デイリーデータ!G301="なし","",デイリーデータ!G301)</f>
        <v/>
      </c>
      <c r="N301" s="3" t="str">
        <f>IF(デイリーデータ!H301="なし","",デイリーデータ!H301)</f>
        <v/>
      </c>
    </row>
    <row r="302" spans="1:14" x14ac:dyDescent="0.2">
      <c r="A302" s="9" t="str">
        <f>デイリーデータ!A302&amp;デイリーデータ!I302</f>
        <v>3980545748</v>
      </c>
      <c r="B302" s="3" t="str">
        <f>デイリーデータ!A302&amp;""</f>
        <v>39805</v>
      </c>
      <c r="C302" s="3" t="str">
        <f>デイリーデータ!B302</f>
        <v>南 博之</v>
      </c>
      <c r="D302" s="4">
        <f>IF(デイリーデータ!I302="","",(デイリーデータ!I302))</f>
        <v>45748</v>
      </c>
      <c r="E302" s="3" t="str">
        <f>IF(デイリーデータ!D302="休日","●",IF(デイリーデータ!D302="指定","○",IF(LEFT(デイリーデータ!F302,1)="日","",IF(LEFT(デイリーデータ!F302,1)="半","／",LEFT(デイリーデータ!F302,1)))))</f>
        <v/>
      </c>
      <c r="F302" s="10" t="str">
        <f>IF(デイリーデータ!E302="なし","",デイリーデータ!E302)&amp;IF(デイリーデータ!G302="なし","",デイリーデータ!G302)&amp;IF(デイリーデータ!H302="なし","",デイリーデータ!H302)</f>
        <v/>
      </c>
      <c r="G302" s="3">
        <f>IF(H302="","",COUNTA(H$2:H302)-COUNTBLANK(H$2:H302))</f>
        <v>11</v>
      </c>
      <c r="H302" s="3" t="str">
        <f>IF(COUNTIF(B$2:B302,B302)=1,B302,"")</f>
        <v>39805</v>
      </c>
      <c r="I302" s="10" t="str">
        <f t="shared" si="4"/>
        <v>南 博之</v>
      </c>
      <c r="J302" s="3" t="str">
        <f>IF(デイリーデータ!D302="なし","",デイリーデータ!D302)</f>
        <v>勤務</v>
      </c>
      <c r="K302" s="3" t="str">
        <f>IF(デイリーデータ!E302="なし","",デイリーデータ!E302)</f>
        <v/>
      </c>
      <c r="L302" s="3" t="str">
        <f>IF(デイリーデータ!F302="なし","",デイリーデータ!F302)</f>
        <v>日勤</v>
      </c>
      <c r="M302" s="3" t="str">
        <f>IF(デイリーデータ!G302="なし","",デイリーデータ!G302)</f>
        <v/>
      </c>
      <c r="N302" s="3" t="str">
        <f>IF(デイリーデータ!H302="なし","",デイリーデータ!H302)</f>
        <v/>
      </c>
    </row>
    <row r="303" spans="1:14" x14ac:dyDescent="0.2">
      <c r="A303" s="9" t="str">
        <f>デイリーデータ!A303&amp;デイリーデータ!I303</f>
        <v>3980545749</v>
      </c>
      <c r="B303" s="3" t="str">
        <f>デイリーデータ!A303&amp;""</f>
        <v>39805</v>
      </c>
      <c r="C303" s="3" t="str">
        <f>デイリーデータ!B303</f>
        <v>南 博之</v>
      </c>
      <c r="D303" s="4">
        <f>IF(デイリーデータ!I303="","",(デイリーデータ!I303))</f>
        <v>45749</v>
      </c>
      <c r="E303" s="3" t="str">
        <f>IF(デイリーデータ!D303="休日","●",IF(デイリーデータ!D303="指定","○",IF(LEFT(デイリーデータ!F303,1)="日","",IF(LEFT(デイリーデータ!F303,1)="半","／",LEFT(デイリーデータ!F303,1)))))</f>
        <v/>
      </c>
      <c r="F303" s="10" t="str">
        <f>IF(デイリーデータ!E303="なし","",デイリーデータ!E303)&amp;IF(デイリーデータ!G303="なし","",デイリーデータ!G303)&amp;IF(デイリーデータ!H303="なし","",デイリーデータ!H303)</f>
        <v/>
      </c>
      <c r="G303" s="3" t="str">
        <f>IF(H303="","",COUNTA(H$2:H303)-COUNTBLANK(H$2:H303))</f>
        <v/>
      </c>
      <c r="H303" s="3" t="str">
        <f>IF(COUNTIF(B$2:B303,B303)=1,B303,"")</f>
        <v/>
      </c>
      <c r="I303" s="10" t="str">
        <f t="shared" si="4"/>
        <v/>
      </c>
      <c r="J303" s="3" t="str">
        <f>IF(デイリーデータ!D303="なし","",デイリーデータ!D303)</f>
        <v>勤務</v>
      </c>
      <c r="K303" s="3" t="str">
        <f>IF(デイリーデータ!E303="なし","",デイリーデータ!E303)</f>
        <v/>
      </c>
      <c r="L303" s="3" t="str">
        <f>IF(デイリーデータ!F303="なし","",デイリーデータ!F303)</f>
        <v>日勤</v>
      </c>
      <c r="M303" s="3" t="str">
        <f>IF(デイリーデータ!G303="なし","",デイリーデータ!G303)</f>
        <v/>
      </c>
      <c r="N303" s="3" t="str">
        <f>IF(デイリーデータ!H303="なし","",デイリーデータ!H303)</f>
        <v/>
      </c>
    </row>
    <row r="304" spans="1:14" x14ac:dyDescent="0.2">
      <c r="A304" s="9" t="str">
        <f>デイリーデータ!A304&amp;デイリーデータ!I304</f>
        <v>3980545750</v>
      </c>
      <c r="B304" s="3" t="str">
        <f>デイリーデータ!A304&amp;""</f>
        <v>39805</v>
      </c>
      <c r="C304" s="3" t="str">
        <f>デイリーデータ!B304</f>
        <v>南 博之</v>
      </c>
      <c r="D304" s="4">
        <f>IF(デイリーデータ!I304="","",(デイリーデータ!I304))</f>
        <v>45750</v>
      </c>
      <c r="E304" s="3" t="str">
        <f>IF(デイリーデータ!D304="休日","●",IF(デイリーデータ!D304="指定","○",IF(LEFT(デイリーデータ!F304,1)="日","",IF(LEFT(デイリーデータ!F304,1)="半","／",LEFT(デイリーデータ!F304,1)))))</f>
        <v/>
      </c>
      <c r="F304" s="10" t="str">
        <f>IF(デイリーデータ!E304="なし","",デイリーデータ!E304)&amp;IF(デイリーデータ!G304="なし","",デイリーデータ!G304)&amp;IF(デイリーデータ!H304="なし","",デイリーデータ!H304)</f>
        <v/>
      </c>
      <c r="G304" s="3" t="str">
        <f>IF(H304="","",COUNTA(H$2:H304)-COUNTBLANK(H$2:H304))</f>
        <v/>
      </c>
      <c r="H304" s="3" t="str">
        <f>IF(COUNTIF(B$2:B304,B304)=1,B304,"")</f>
        <v/>
      </c>
      <c r="I304" s="10" t="str">
        <f t="shared" si="4"/>
        <v/>
      </c>
      <c r="J304" s="3" t="str">
        <f>IF(デイリーデータ!D304="なし","",デイリーデータ!D304)</f>
        <v>勤務</v>
      </c>
      <c r="K304" s="3" t="str">
        <f>IF(デイリーデータ!E304="なし","",デイリーデータ!E304)</f>
        <v/>
      </c>
      <c r="L304" s="3" t="str">
        <f>IF(デイリーデータ!F304="なし","",デイリーデータ!F304)</f>
        <v>日勤</v>
      </c>
      <c r="M304" s="3" t="str">
        <f>IF(デイリーデータ!G304="なし","",デイリーデータ!G304)</f>
        <v/>
      </c>
      <c r="N304" s="3" t="str">
        <f>IF(デイリーデータ!H304="なし","",デイリーデータ!H304)</f>
        <v/>
      </c>
    </row>
    <row r="305" spans="1:14" x14ac:dyDescent="0.2">
      <c r="A305" s="9" t="str">
        <f>デイリーデータ!A305&amp;デイリーデータ!I305</f>
        <v>3980545751</v>
      </c>
      <c r="B305" s="3" t="str">
        <f>デイリーデータ!A305&amp;""</f>
        <v>39805</v>
      </c>
      <c r="C305" s="3" t="str">
        <f>デイリーデータ!B305</f>
        <v>南 博之</v>
      </c>
      <c r="D305" s="4">
        <f>IF(デイリーデータ!I305="","",(デイリーデータ!I305))</f>
        <v>45751</v>
      </c>
      <c r="E305" s="3" t="str">
        <f>IF(デイリーデータ!D305="休日","●",IF(デイリーデータ!D305="指定","○",IF(LEFT(デイリーデータ!F305,1)="日","",IF(LEFT(デイリーデータ!F305,1)="半","／",LEFT(デイリーデータ!F305,1)))))</f>
        <v/>
      </c>
      <c r="F305" s="10" t="str">
        <f>IF(デイリーデータ!E305="なし","",デイリーデータ!E305)&amp;IF(デイリーデータ!G305="なし","",デイリーデータ!G305)&amp;IF(デイリーデータ!H305="なし","",デイリーデータ!H305)</f>
        <v/>
      </c>
      <c r="G305" s="3" t="str">
        <f>IF(H305="","",COUNTA(H$2:H305)-COUNTBLANK(H$2:H305))</f>
        <v/>
      </c>
      <c r="H305" s="3" t="str">
        <f>IF(COUNTIF(B$2:B305,B305)=1,B305,"")</f>
        <v/>
      </c>
      <c r="I305" s="10" t="str">
        <f t="shared" si="4"/>
        <v/>
      </c>
      <c r="J305" s="3" t="str">
        <f>IF(デイリーデータ!D305="なし","",デイリーデータ!D305)</f>
        <v>勤務</v>
      </c>
      <c r="K305" s="3" t="str">
        <f>IF(デイリーデータ!E305="なし","",デイリーデータ!E305)</f>
        <v/>
      </c>
      <c r="L305" s="3" t="str">
        <f>IF(デイリーデータ!F305="なし","",デイリーデータ!F305)</f>
        <v>日勤</v>
      </c>
      <c r="M305" s="3" t="str">
        <f>IF(デイリーデータ!G305="なし","",デイリーデータ!G305)</f>
        <v/>
      </c>
      <c r="N305" s="3" t="str">
        <f>IF(デイリーデータ!H305="なし","",デイリーデータ!H305)</f>
        <v/>
      </c>
    </row>
    <row r="306" spans="1:14" x14ac:dyDescent="0.2">
      <c r="A306" s="9" t="str">
        <f>デイリーデータ!A306&amp;デイリーデータ!I306</f>
        <v>3980545752</v>
      </c>
      <c r="B306" s="3" t="str">
        <f>デイリーデータ!A306&amp;""</f>
        <v>39805</v>
      </c>
      <c r="C306" s="3" t="str">
        <f>デイリーデータ!B306</f>
        <v>南 博之</v>
      </c>
      <c r="D306" s="4">
        <f>IF(デイリーデータ!I306="","",(デイリーデータ!I306))</f>
        <v>45752</v>
      </c>
      <c r="E306" s="3" t="str">
        <f>IF(デイリーデータ!D306="休日","●",IF(デイリーデータ!D306="指定","○",IF(LEFT(デイリーデータ!F306,1)="日","",IF(LEFT(デイリーデータ!F306,1)="半","／",LEFT(デイリーデータ!F306,1)))))</f>
        <v>当</v>
      </c>
      <c r="F306" s="10" t="str">
        <f>IF(デイリーデータ!E306="なし","",デイリーデータ!E306)&amp;IF(デイリーデータ!G306="なし","",デイリーデータ!G306)&amp;IF(デイリーデータ!H306="なし","",デイリーデータ!H306)</f>
        <v/>
      </c>
      <c r="G306" s="3" t="str">
        <f>IF(H306="","",COUNTA(H$2:H306)-COUNTBLANK(H$2:H306))</f>
        <v/>
      </c>
      <c r="H306" s="3" t="str">
        <f>IF(COUNTIF(B$2:B306,B306)=1,B306,"")</f>
        <v/>
      </c>
      <c r="I306" s="10" t="str">
        <f t="shared" si="4"/>
        <v/>
      </c>
      <c r="J306" s="3" t="str">
        <f>IF(デイリーデータ!D306="なし","",デイリーデータ!D306)</f>
        <v>勤務</v>
      </c>
      <c r="K306" s="3" t="str">
        <f>IF(デイリーデータ!E306="なし","",デイリーデータ!E306)</f>
        <v/>
      </c>
      <c r="L306" s="3" t="str">
        <f>IF(デイリーデータ!F306="なし","",デイリーデータ!F306)</f>
        <v>当直</v>
      </c>
      <c r="M306" s="3" t="str">
        <f>IF(デイリーデータ!G306="なし","",デイリーデータ!G306)</f>
        <v/>
      </c>
      <c r="N306" s="3" t="str">
        <f>IF(デイリーデータ!H306="なし","",デイリーデータ!H306)</f>
        <v/>
      </c>
    </row>
    <row r="307" spans="1:14" x14ac:dyDescent="0.2">
      <c r="A307" s="9" t="str">
        <f>デイリーデータ!A307&amp;デイリーデータ!I307</f>
        <v>3980545753</v>
      </c>
      <c r="B307" s="3" t="str">
        <f>デイリーデータ!A307&amp;""</f>
        <v>39805</v>
      </c>
      <c r="C307" s="3" t="str">
        <f>デイリーデータ!B307</f>
        <v>南 博之</v>
      </c>
      <c r="D307" s="4">
        <f>IF(デイリーデータ!I307="","",(デイリーデータ!I307))</f>
        <v>45753</v>
      </c>
      <c r="E307" s="3" t="str">
        <f>IF(デイリーデータ!D307="休日","●",IF(デイリーデータ!D307="指定","○",IF(LEFT(デイリーデータ!F307,1)="日","",IF(LEFT(デイリーデータ!F307,1)="半","／",LEFT(デイリーデータ!F307,1)))))</f>
        <v>明</v>
      </c>
      <c r="F307" s="10" t="str">
        <f>IF(デイリーデータ!E307="なし","",デイリーデータ!E307)&amp;IF(デイリーデータ!G307="なし","",デイリーデータ!G307)&amp;IF(デイリーデータ!H307="なし","",デイリーデータ!H307)</f>
        <v/>
      </c>
      <c r="G307" s="3" t="str">
        <f>IF(H307="","",COUNTA(H$2:H307)-COUNTBLANK(H$2:H307))</f>
        <v/>
      </c>
      <c r="H307" s="3" t="str">
        <f>IF(COUNTIF(B$2:B307,B307)=1,B307,"")</f>
        <v/>
      </c>
      <c r="I307" s="10" t="str">
        <f t="shared" si="4"/>
        <v/>
      </c>
      <c r="J307" s="3" t="str">
        <f>IF(デイリーデータ!D307="なし","",デイリーデータ!D307)</f>
        <v>勤務</v>
      </c>
      <c r="K307" s="3" t="str">
        <f>IF(デイリーデータ!E307="なし","",デイリーデータ!E307)</f>
        <v/>
      </c>
      <c r="L307" s="3" t="str">
        <f>IF(デイリーデータ!F307="なし","",デイリーデータ!F307)</f>
        <v>明け</v>
      </c>
      <c r="M307" s="3" t="str">
        <f>IF(デイリーデータ!G307="なし","",デイリーデータ!G307)</f>
        <v/>
      </c>
      <c r="N307" s="3" t="str">
        <f>IF(デイリーデータ!H307="なし","",デイリーデータ!H307)</f>
        <v/>
      </c>
    </row>
    <row r="308" spans="1:14" x14ac:dyDescent="0.2">
      <c r="A308" s="9" t="str">
        <f>デイリーデータ!A308&amp;デイリーデータ!I308</f>
        <v>3980545754</v>
      </c>
      <c r="B308" s="3" t="str">
        <f>デイリーデータ!A308&amp;""</f>
        <v>39805</v>
      </c>
      <c r="C308" s="3" t="str">
        <f>デイリーデータ!B308</f>
        <v>南 博之</v>
      </c>
      <c r="D308" s="4">
        <f>IF(デイリーデータ!I308="","",(デイリーデータ!I308))</f>
        <v>45754</v>
      </c>
      <c r="E308" s="3" t="str">
        <f>IF(デイリーデータ!D308="休日","●",IF(デイリーデータ!D308="指定","○",IF(LEFT(デイリーデータ!F308,1)="日","",IF(LEFT(デイリーデータ!F308,1)="半","／",LEFT(デイリーデータ!F308,1)))))</f>
        <v>●</v>
      </c>
      <c r="F308" s="10" t="str">
        <f>IF(デイリーデータ!E308="なし","",デイリーデータ!E308)&amp;IF(デイリーデータ!G308="なし","",デイリーデータ!G308)&amp;IF(デイリーデータ!H308="なし","",デイリーデータ!H308)</f>
        <v/>
      </c>
      <c r="G308" s="3" t="str">
        <f>IF(H308="","",COUNTA(H$2:H308)-COUNTBLANK(H$2:H308))</f>
        <v/>
      </c>
      <c r="H308" s="3" t="str">
        <f>IF(COUNTIF(B$2:B308,B308)=1,B308,"")</f>
        <v/>
      </c>
      <c r="I308" s="10" t="str">
        <f t="shared" si="4"/>
        <v/>
      </c>
      <c r="J308" s="3" t="str">
        <f>IF(デイリーデータ!D308="なし","",デイリーデータ!D308)</f>
        <v>休日</v>
      </c>
      <c r="K308" s="3" t="str">
        <f>IF(デイリーデータ!E308="なし","",デイリーデータ!E308)</f>
        <v/>
      </c>
      <c r="L308" s="3" t="str">
        <f>IF(デイリーデータ!F308="なし","",デイリーデータ!F308)</f>
        <v>日勤</v>
      </c>
      <c r="M308" s="3" t="str">
        <f>IF(デイリーデータ!G308="なし","",デイリーデータ!G308)</f>
        <v/>
      </c>
      <c r="N308" s="3" t="str">
        <f>IF(デイリーデータ!H308="なし","",デイリーデータ!H308)</f>
        <v/>
      </c>
    </row>
    <row r="309" spans="1:14" x14ac:dyDescent="0.2">
      <c r="A309" s="9" t="str">
        <f>デイリーデータ!A309&amp;デイリーデータ!I309</f>
        <v>3980545755</v>
      </c>
      <c r="B309" s="3" t="str">
        <f>デイリーデータ!A309&amp;""</f>
        <v>39805</v>
      </c>
      <c r="C309" s="3" t="str">
        <f>デイリーデータ!B309</f>
        <v>南 博之</v>
      </c>
      <c r="D309" s="4">
        <f>IF(デイリーデータ!I309="","",(デイリーデータ!I309))</f>
        <v>45755</v>
      </c>
      <c r="E309" s="3" t="str">
        <f>IF(デイリーデータ!D309="休日","●",IF(デイリーデータ!D309="指定","○",IF(LEFT(デイリーデータ!F309,1)="日","",IF(LEFT(デイリーデータ!F309,1)="半","／",LEFT(デイリーデータ!F309,1)))))</f>
        <v/>
      </c>
      <c r="F309" s="10" t="str">
        <f>IF(デイリーデータ!E309="なし","",デイリーデータ!E309)&amp;IF(デイリーデータ!G309="なし","",デイリーデータ!G309)&amp;IF(デイリーデータ!H309="なし","",デイリーデータ!H309)</f>
        <v/>
      </c>
      <c r="G309" s="3" t="str">
        <f>IF(H309="","",COUNTA(H$2:H309)-COUNTBLANK(H$2:H309))</f>
        <v/>
      </c>
      <c r="H309" s="3" t="str">
        <f>IF(COUNTIF(B$2:B309,B309)=1,B309,"")</f>
        <v/>
      </c>
      <c r="I309" s="10" t="str">
        <f t="shared" si="4"/>
        <v/>
      </c>
      <c r="J309" s="3" t="str">
        <f>IF(デイリーデータ!D309="なし","",デイリーデータ!D309)</f>
        <v>勤務</v>
      </c>
      <c r="K309" s="3" t="str">
        <f>IF(デイリーデータ!E309="なし","",デイリーデータ!E309)</f>
        <v/>
      </c>
      <c r="L309" s="3" t="str">
        <f>IF(デイリーデータ!F309="なし","",デイリーデータ!F309)</f>
        <v>日勤</v>
      </c>
      <c r="M309" s="3" t="str">
        <f>IF(デイリーデータ!G309="なし","",デイリーデータ!G309)</f>
        <v/>
      </c>
      <c r="N309" s="3" t="str">
        <f>IF(デイリーデータ!H309="なし","",デイリーデータ!H309)</f>
        <v/>
      </c>
    </row>
    <row r="310" spans="1:14" x14ac:dyDescent="0.2">
      <c r="A310" s="9" t="str">
        <f>デイリーデータ!A310&amp;デイリーデータ!I310</f>
        <v>3980545756</v>
      </c>
      <c r="B310" s="3" t="str">
        <f>デイリーデータ!A310&amp;""</f>
        <v>39805</v>
      </c>
      <c r="C310" s="3" t="str">
        <f>デイリーデータ!B310</f>
        <v>南 博之</v>
      </c>
      <c r="D310" s="4">
        <f>IF(デイリーデータ!I310="","",(デイリーデータ!I310))</f>
        <v>45756</v>
      </c>
      <c r="E310" s="3" t="str">
        <f>IF(デイリーデータ!D310="休日","●",IF(デイリーデータ!D310="指定","○",IF(LEFT(デイリーデータ!F310,1)="日","",IF(LEFT(デイリーデータ!F310,1)="半","／",LEFT(デイリーデータ!F310,1)))))</f>
        <v/>
      </c>
      <c r="F310" s="10" t="str">
        <f>IF(デイリーデータ!E310="なし","",デイリーデータ!E310)&amp;IF(デイリーデータ!G310="なし","",デイリーデータ!G310)&amp;IF(デイリーデータ!H310="なし","",デイリーデータ!H310)</f>
        <v/>
      </c>
      <c r="G310" s="3" t="str">
        <f>IF(H310="","",COUNTA(H$2:H310)-COUNTBLANK(H$2:H310))</f>
        <v/>
      </c>
      <c r="H310" s="3" t="str">
        <f>IF(COUNTIF(B$2:B310,B310)=1,B310,"")</f>
        <v/>
      </c>
      <c r="I310" s="10" t="str">
        <f t="shared" si="4"/>
        <v/>
      </c>
      <c r="J310" s="3" t="str">
        <f>IF(デイリーデータ!D310="なし","",デイリーデータ!D310)</f>
        <v>勤務</v>
      </c>
      <c r="K310" s="3" t="str">
        <f>IF(デイリーデータ!E310="なし","",デイリーデータ!E310)</f>
        <v/>
      </c>
      <c r="L310" s="3" t="str">
        <f>IF(デイリーデータ!F310="なし","",デイリーデータ!F310)</f>
        <v>日勤</v>
      </c>
      <c r="M310" s="3" t="str">
        <f>IF(デイリーデータ!G310="なし","",デイリーデータ!G310)</f>
        <v/>
      </c>
      <c r="N310" s="3" t="str">
        <f>IF(デイリーデータ!H310="なし","",デイリーデータ!H310)</f>
        <v/>
      </c>
    </row>
    <row r="311" spans="1:14" x14ac:dyDescent="0.2">
      <c r="A311" s="9" t="str">
        <f>デイリーデータ!A311&amp;デイリーデータ!I311</f>
        <v>3980545757</v>
      </c>
      <c r="B311" s="3" t="str">
        <f>デイリーデータ!A311&amp;""</f>
        <v>39805</v>
      </c>
      <c r="C311" s="3" t="str">
        <f>デイリーデータ!B311</f>
        <v>南 博之</v>
      </c>
      <c r="D311" s="4">
        <f>IF(デイリーデータ!I311="","",(デイリーデータ!I311))</f>
        <v>45757</v>
      </c>
      <c r="E311" s="3" t="str">
        <f>IF(デイリーデータ!D311="休日","●",IF(デイリーデータ!D311="指定","○",IF(LEFT(デイリーデータ!F311,1)="日","",IF(LEFT(デイリーデータ!F311,1)="半","／",LEFT(デイリーデータ!F311,1)))))</f>
        <v/>
      </c>
      <c r="F311" s="10" t="str">
        <f>IF(デイリーデータ!E311="なし","",デイリーデータ!E311)&amp;IF(デイリーデータ!G311="なし","",デイリーデータ!G311)&amp;IF(デイリーデータ!H311="なし","",デイリーデータ!H311)</f>
        <v/>
      </c>
      <c r="G311" s="3" t="str">
        <f>IF(H311="","",COUNTA(H$2:H311)-COUNTBLANK(H$2:H311))</f>
        <v/>
      </c>
      <c r="H311" s="3" t="str">
        <f>IF(COUNTIF(B$2:B311,B311)=1,B311,"")</f>
        <v/>
      </c>
      <c r="I311" s="10" t="str">
        <f t="shared" si="4"/>
        <v/>
      </c>
      <c r="J311" s="3" t="str">
        <f>IF(デイリーデータ!D311="なし","",デイリーデータ!D311)</f>
        <v>勤務</v>
      </c>
      <c r="K311" s="3" t="str">
        <f>IF(デイリーデータ!E311="なし","",デイリーデータ!E311)</f>
        <v/>
      </c>
      <c r="L311" s="3" t="str">
        <f>IF(デイリーデータ!F311="なし","",デイリーデータ!F311)</f>
        <v>日勤</v>
      </c>
      <c r="M311" s="3" t="str">
        <f>IF(デイリーデータ!G311="なし","",デイリーデータ!G311)</f>
        <v/>
      </c>
      <c r="N311" s="3" t="str">
        <f>IF(デイリーデータ!H311="なし","",デイリーデータ!H311)</f>
        <v/>
      </c>
    </row>
    <row r="312" spans="1:14" x14ac:dyDescent="0.2">
      <c r="A312" s="9" t="str">
        <f>デイリーデータ!A312&amp;デイリーデータ!I312</f>
        <v>3980545758</v>
      </c>
      <c r="B312" s="3" t="str">
        <f>デイリーデータ!A312&amp;""</f>
        <v>39805</v>
      </c>
      <c r="C312" s="3" t="str">
        <f>デイリーデータ!B312</f>
        <v>南 博之</v>
      </c>
      <c r="D312" s="4">
        <f>IF(デイリーデータ!I312="","",(デイリーデータ!I312))</f>
        <v>45758</v>
      </c>
      <c r="E312" s="3" t="str">
        <f>IF(デイリーデータ!D312="休日","●",IF(デイリーデータ!D312="指定","○",IF(LEFT(デイリーデータ!F312,1)="日","",IF(LEFT(デイリーデータ!F312,1)="半","／",LEFT(デイリーデータ!F312,1)))))</f>
        <v/>
      </c>
      <c r="F312" s="10" t="str">
        <f>IF(デイリーデータ!E312="なし","",デイリーデータ!E312)&amp;IF(デイリーデータ!G312="なし","",デイリーデータ!G312)&amp;IF(デイリーデータ!H312="なし","",デイリーデータ!H312)</f>
        <v/>
      </c>
      <c r="G312" s="3" t="str">
        <f>IF(H312="","",COUNTA(H$2:H312)-COUNTBLANK(H$2:H312))</f>
        <v/>
      </c>
      <c r="H312" s="3" t="str">
        <f>IF(COUNTIF(B$2:B312,B312)=1,B312,"")</f>
        <v/>
      </c>
      <c r="I312" s="10" t="str">
        <f t="shared" si="4"/>
        <v/>
      </c>
      <c r="J312" s="3" t="str">
        <f>IF(デイリーデータ!D312="なし","",デイリーデータ!D312)</f>
        <v>勤務</v>
      </c>
      <c r="K312" s="3" t="str">
        <f>IF(デイリーデータ!E312="なし","",デイリーデータ!E312)</f>
        <v/>
      </c>
      <c r="L312" s="3" t="str">
        <f>IF(デイリーデータ!F312="なし","",デイリーデータ!F312)</f>
        <v>日勤</v>
      </c>
      <c r="M312" s="3" t="str">
        <f>IF(デイリーデータ!G312="なし","",デイリーデータ!G312)</f>
        <v/>
      </c>
      <c r="N312" s="3" t="str">
        <f>IF(デイリーデータ!H312="なし","",デイリーデータ!H312)</f>
        <v/>
      </c>
    </row>
    <row r="313" spans="1:14" x14ac:dyDescent="0.2">
      <c r="A313" s="9" t="str">
        <f>デイリーデータ!A313&amp;デイリーデータ!I313</f>
        <v>3980545759</v>
      </c>
      <c r="B313" s="3" t="str">
        <f>デイリーデータ!A313&amp;""</f>
        <v>39805</v>
      </c>
      <c r="C313" s="3" t="str">
        <f>デイリーデータ!B313</f>
        <v>南 博之</v>
      </c>
      <c r="D313" s="4">
        <f>IF(デイリーデータ!I313="","",(デイリーデータ!I313))</f>
        <v>45759</v>
      </c>
      <c r="E313" s="3" t="str">
        <f>IF(デイリーデータ!D313="休日","●",IF(デイリーデータ!D313="指定","○",IF(LEFT(デイリーデータ!F313,1)="日","",IF(LEFT(デイリーデータ!F313,1)="半","／",LEFT(デイリーデータ!F313,1)))))</f>
        <v>○</v>
      </c>
      <c r="F313" s="10" t="str">
        <f>IF(デイリーデータ!E313="なし","",デイリーデータ!E313)&amp;IF(デイリーデータ!G313="なし","",デイリーデータ!G313)&amp;IF(デイリーデータ!H313="なし","",デイリーデータ!H313)</f>
        <v/>
      </c>
      <c r="G313" s="3" t="str">
        <f>IF(H313="","",COUNTA(H$2:H313)-COUNTBLANK(H$2:H313))</f>
        <v/>
      </c>
      <c r="H313" s="3" t="str">
        <f>IF(COUNTIF(B$2:B313,B313)=1,B313,"")</f>
        <v/>
      </c>
      <c r="I313" s="10" t="str">
        <f t="shared" si="4"/>
        <v/>
      </c>
      <c r="J313" s="3" t="str">
        <f>IF(デイリーデータ!D313="なし","",デイリーデータ!D313)</f>
        <v>指定</v>
      </c>
      <c r="K313" s="3" t="str">
        <f>IF(デイリーデータ!E313="なし","",デイリーデータ!E313)</f>
        <v/>
      </c>
      <c r="L313" s="3" t="str">
        <f>IF(デイリーデータ!F313="なし","",デイリーデータ!F313)</f>
        <v>日勤</v>
      </c>
      <c r="M313" s="3" t="str">
        <f>IF(デイリーデータ!G313="なし","",デイリーデータ!G313)</f>
        <v/>
      </c>
      <c r="N313" s="3" t="str">
        <f>IF(デイリーデータ!H313="なし","",デイリーデータ!H313)</f>
        <v/>
      </c>
    </row>
    <row r="314" spans="1:14" x14ac:dyDescent="0.2">
      <c r="A314" s="9" t="str">
        <f>デイリーデータ!A314&amp;デイリーデータ!I314</f>
        <v>3980545760</v>
      </c>
      <c r="B314" s="3" t="str">
        <f>デイリーデータ!A314&amp;""</f>
        <v>39805</v>
      </c>
      <c r="C314" s="3" t="str">
        <f>デイリーデータ!B314</f>
        <v>南 博之</v>
      </c>
      <c r="D314" s="4">
        <f>IF(デイリーデータ!I314="","",(デイリーデータ!I314))</f>
        <v>45760</v>
      </c>
      <c r="E314" s="3" t="str">
        <f>IF(デイリーデータ!D314="休日","●",IF(デイリーデータ!D314="指定","○",IF(LEFT(デイリーデータ!F314,1)="日","",IF(LEFT(デイリーデータ!F314,1)="半","／",LEFT(デイリーデータ!F314,1)))))</f>
        <v>●</v>
      </c>
      <c r="F314" s="10" t="str">
        <f>IF(デイリーデータ!E314="なし","",デイリーデータ!E314)&amp;IF(デイリーデータ!G314="なし","",デイリーデータ!G314)&amp;IF(デイリーデータ!H314="なし","",デイリーデータ!H314)</f>
        <v/>
      </c>
      <c r="G314" s="3" t="str">
        <f>IF(H314="","",COUNTA(H$2:H314)-COUNTBLANK(H$2:H314))</f>
        <v/>
      </c>
      <c r="H314" s="3" t="str">
        <f>IF(COUNTIF(B$2:B314,B314)=1,B314,"")</f>
        <v/>
      </c>
      <c r="I314" s="10" t="str">
        <f t="shared" si="4"/>
        <v/>
      </c>
      <c r="J314" s="3" t="str">
        <f>IF(デイリーデータ!D314="なし","",デイリーデータ!D314)</f>
        <v>休日</v>
      </c>
      <c r="K314" s="3" t="str">
        <f>IF(デイリーデータ!E314="なし","",デイリーデータ!E314)</f>
        <v/>
      </c>
      <c r="L314" s="3" t="str">
        <f>IF(デイリーデータ!F314="なし","",デイリーデータ!F314)</f>
        <v>日勤</v>
      </c>
      <c r="M314" s="3" t="str">
        <f>IF(デイリーデータ!G314="なし","",デイリーデータ!G314)</f>
        <v/>
      </c>
      <c r="N314" s="3" t="str">
        <f>IF(デイリーデータ!H314="なし","",デイリーデータ!H314)</f>
        <v/>
      </c>
    </row>
    <row r="315" spans="1:14" x14ac:dyDescent="0.2">
      <c r="A315" s="9" t="str">
        <f>デイリーデータ!A315&amp;デイリーデータ!I315</f>
        <v>3980545761</v>
      </c>
      <c r="B315" s="3" t="str">
        <f>デイリーデータ!A315&amp;""</f>
        <v>39805</v>
      </c>
      <c r="C315" s="3" t="str">
        <f>デイリーデータ!B315</f>
        <v>南 博之</v>
      </c>
      <c r="D315" s="4">
        <f>IF(デイリーデータ!I315="","",(デイリーデータ!I315))</f>
        <v>45761</v>
      </c>
      <c r="E315" s="3" t="str">
        <f>IF(デイリーデータ!D315="休日","●",IF(デイリーデータ!D315="指定","○",IF(LEFT(デイリーデータ!F315,1)="日","",IF(LEFT(デイリーデータ!F315,1)="半","／",LEFT(デイリーデータ!F315,1)))))</f>
        <v/>
      </c>
      <c r="F315" s="10" t="str">
        <f>IF(デイリーデータ!E315="なし","",デイリーデータ!E315)&amp;IF(デイリーデータ!G315="なし","",デイリーデータ!G315)&amp;IF(デイリーデータ!H315="なし","",デイリーデータ!H315)</f>
        <v/>
      </c>
      <c r="G315" s="3" t="str">
        <f>IF(H315="","",COUNTA(H$2:H315)-COUNTBLANK(H$2:H315))</f>
        <v/>
      </c>
      <c r="H315" s="3" t="str">
        <f>IF(COUNTIF(B$2:B315,B315)=1,B315,"")</f>
        <v/>
      </c>
      <c r="I315" s="10" t="str">
        <f t="shared" si="4"/>
        <v/>
      </c>
      <c r="J315" s="3" t="str">
        <f>IF(デイリーデータ!D315="なし","",デイリーデータ!D315)</f>
        <v>勤務</v>
      </c>
      <c r="K315" s="3" t="str">
        <f>IF(デイリーデータ!E315="なし","",デイリーデータ!E315)</f>
        <v/>
      </c>
      <c r="L315" s="3" t="str">
        <f>IF(デイリーデータ!F315="なし","",デイリーデータ!F315)</f>
        <v>日勤</v>
      </c>
      <c r="M315" s="3" t="str">
        <f>IF(デイリーデータ!G315="なし","",デイリーデータ!G315)</f>
        <v/>
      </c>
      <c r="N315" s="3" t="str">
        <f>IF(デイリーデータ!H315="なし","",デイリーデータ!H315)</f>
        <v/>
      </c>
    </row>
    <row r="316" spans="1:14" x14ac:dyDescent="0.2">
      <c r="A316" s="9" t="str">
        <f>デイリーデータ!A316&amp;デイリーデータ!I316</f>
        <v>3980545762</v>
      </c>
      <c r="B316" s="3" t="str">
        <f>デイリーデータ!A316&amp;""</f>
        <v>39805</v>
      </c>
      <c r="C316" s="3" t="str">
        <f>デイリーデータ!B316</f>
        <v>南 博之</v>
      </c>
      <c r="D316" s="4">
        <f>IF(デイリーデータ!I316="","",(デイリーデータ!I316))</f>
        <v>45762</v>
      </c>
      <c r="E316" s="3" t="str">
        <f>IF(デイリーデータ!D316="休日","●",IF(デイリーデータ!D316="指定","○",IF(LEFT(デイリーデータ!F316,1)="日","",IF(LEFT(デイリーデータ!F316,1)="半","／",LEFT(デイリーデータ!F316,1)))))</f>
        <v/>
      </c>
      <c r="F316" s="10" t="str">
        <f>IF(デイリーデータ!E316="なし","",デイリーデータ!E316)&amp;IF(デイリーデータ!G316="なし","",デイリーデータ!G316)&amp;IF(デイリーデータ!H316="なし","",デイリーデータ!H316)</f>
        <v/>
      </c>
      <c r="G316" s="3" t="str">
        <f>IF(H316="","",COUNTA(H$2:H316)-COUNTBLANK(H$2:H316))</f>
        <v/>
      </c>
      <c r="H316" s="3" t="str">
        <f>IF(COUNTIF(B$2:B316,B316)=1,B316,"")</f>
        <v/>
      </c>
      <c r="I316" s="10" t="str">
        <f t="shared" si="4"/>
        <v/>
      </c>
      <c r="J316" s="3" t="str">
        <f>IF(デイリーデータ!D316="なし","",デイリーデータ!D316)</f>
        <v>勤務</v>
      </c>
      <c r="K316" s="3" t="str">
        <f>IF(デイリーデータ!E316="なし","",デイリーデータ!E316)</f>
        <v/>
      </c>
      <c r="L316" s="3" t="str">
        <f>IF(デイリーデータ!F316="なし","",デイリーデータ!F316)</f>
        <v>日勤</v>
      </c>
      <c r="M316" s="3" t="str">
        <f>IF(デイリーデータ!G316="なし","",デイリーデータ!G316)</f>
        <v/>
      </c>
      <c r="N316" s="3" t="str">
        <f>IF(デイリーデータ!H316="なし","",デイリーデータ!H316)</f>
        <v/>
      </c>
    </row>
    <row r="317" spans="1:14" x14ac:dyDescent="0.2">
      <c r="A317" s="9" t="str">
        <f>デイリーデータ!A317&amp;デイリーデータ!I317</f>
        <v>3980545763</v>
      </c>
      <c r="B317" s="3" t="str">
        <f>デイリーデータ!A317&amp;""</f>
        <v>39805</v>
      </c>
      <c r="C317" s="3" t="str">
        <f>デイリーデータ!B317</f>
        <v>南 博之</v>
      </c>
      <c r="D317" s="4">
        <f>IF(デイリーデータ!I317="","",(デイリーデータ!I317))</f>
        <v>45763</v>
      </c>
      <c r="E317" s="3" t="str">
        <f>IF(デイリーデータ!D317="休日","●",IF(デイリーデータ!D317="指定","○",IF(LEFT(デイリーデータ!F317,1)="日","",IF(LEFT(デイリーデータ!F317,1)="半","／",LEFT(デイリーデータ!F317,1)))))</f>
        <v/>
      </c>
      <c r="F317" s="10" t="str">
        <f>IF(デイリーデータ!E317="なし","",デイリーデータ!E317)&amp;IF(デイリーデータ!G317="なし","",デイリーデータ!G317)&amp;IF(デイリーデータ!H317="なし","",デイリーデータ!H317)</f>
        <v/>
      </c>
      <c r="G317" s="3" t="str">
        <f>IF(H317="","",COUNTA(H$2:H317)-COUNTBLANK(H$2:H317))</f>
        <v/>
      </c>
      <c r="H317" s="3" t="str">
        <f>IF(COUNTIF(B$2:B317,B317)=1,B317,"")</f>
        <v/>
      </c>
      <c r="I317" s="10" t="str">
        <f t="shared" si="4"/>
        <v/>
      </c>
      <c r="J317" s="3" t="str">
        <f>IF(デイリーデータ!D317="なし","",デイリーデータ!D317)</f>
        <v>勤務</v>
      </c>
      <c r="K317" s="3" t="str">
        <f>IF(デイリーデータ!E317="なし","",デイリーデータ!E317)</f>
        <v/>
      </c>
      <c r="L317" s="3" t="str">
        <f>IF(デイリーデータ!F317="なし","",デイリーデータ!F317)</f>
        <v>日勤</v>
      </c>
      <c r="M317" s="3" t="str">
        <f>IF(デイリーデータ!G317="なし","",デイリーデータ!G317)</f>
        <v/>
      </c>
      <c r="N317" s="3" t="str">
        <f>IF(デイリーデータ!H317="なし","",デイリーデータ!H317)</f>
        <v/>
      </c>
    </row>
    <row r="318" spans="1:14" x14ac:dyDescent="0.2">
      <c r="A318" s="9" t="str">
        <f>デイリーデータ!A318&amp;デイリーデータ!I318</f>
        <v>3980545764</v>
      </c>
      <c r="B318" s="3" t="str">
        <f>デイリーデータ!A318&amp;""</f>
        <v>39805</v>
      </c>
      <c r="C318" s="3" t="str">
        <f>デイリーデータ!B318</f>
        <v>南 博之</v>
      </c>
      <c r="D318" s="4">
        <f>IF(デイリーデータ!I318="","",(デイリーデータ!I318))</f>
        <v>45764</v>
      </c>
      <c r="E318" s="3" t="str">
        <f>IF(デイリーデータ!D318="休日","●",IF(デイリーデータ!D318="指定","○",IF(LEFT(デイリーデータ!F318,1)="日","",IF(LEFT(デイリーデータ!F318,1)="半","／",LEFT(デイリーデータ!F318,1)))))</f>
        <v/>
      </c>
      <c r="F318" s="10" t="str">
        <f>IF(デイリーデータ!E318="なし","",デイリーデータ!E318)&amp;IF(デイリーデータ!G318="なし","",デイリーデータ!G318)&amp;IF(デイリーデータ!H318="なし","",デイリーデータ!H318)</f>
        <v/>
      </c>
      <c r="G318" s="3" t="str">
        <f>IF(H318="","",COUNTA(H$2:H318)-COUNTBLANK(H$2:H318))</f>
        <v/>
      </c>
      <c r="H318" s="3" t="str">
        <f>IF(COUNTIF(B$2:B318,B318)=1,B318,"")</f>
        <v/>
      </c>
      <c r="I318" s="10" t="str">
        <f t="shared" si="4"/>
        <v/>
      </c>
      <c r="J318" s="3" t="str">
        <f>IF(デイリーデータ!D318="なし","",デイリーデータ!D318)</f>
        <v>勤務</v>
      </c>
      <c r="K318" s="3" t="str">
        <f>IF(デイリーデータ!E318="なし","",デイリーデータ!E318)</f>
        <v/>
      </c>
      <c r="L318" s="3" t="str">
        <f>IF(デイリーデータ!F318="なし","",デイリーデータ!F318)</f>
        <v>日勤</v>
      </c>
      <c r="M318" s="3" t="str">
        <f>IF(デイリーデータ!G318="なし","",デイリーデータ!G318)</f>
        <v/>
      </c>
      <c r="N318" s="3" t="str">
        <f>IF(デイリーデータ!H318="なし","",デイリーデータ!H318)</f>
        <v/>
      </c>
    </row>
    <row r="319" spans="1:14" x14ac:dyDescent="0.2">
      <c r="A319" s="9" t="str">
        <f>デイリーデータ!A319&amp;デイリーデータ!I319</f>
        <v>3980545765</v>
      </c>
      <c r="B319" s="3" t="str">
        <f>デイリーデータ!A319&amp;""</f>
        <v>39805</v>
      </c>
      <c r="C319" s="3" t="str">
        <f>デイリーデータ!B319</f>
        <v>南 博之</v>
      </c>
      <c r="D319" s="4">
        <f>IF(デイリーデータ!I319="","",(デイリーデータ!I319))</f>
        <v>45765</v>
      </c>
      <c r="E319" s="3" t="str">
        <f>IF(デイリーデータ!D319="休日","●",IF(デイリーデータ!D319="指定","○",IF(LEFT(デイリーデータ!F319,1)="日","",IF(LEFT(デイリーデータ!F319,1)="半","／",LEFT(デイリーデータ!F319,1)))))</f>
        <v/>
      </c>
      <c r="F319" s="10" t="str">
        <f>IF(デイリーデータ!E319="なし","",デイリーデータ!E319)&amp;IF(デイリーデータ!G319="なし","",デイリーデータ!G319)&amp;IF(デイリーデータ!H319="なし","",デイリーデータ!H319)</f>
        <v/>
      </c>
      <c r="G319" s="3" t="str">
        <f>IF(H319="","",COUNTA(H$2:H319)-COUNTBLANK(H$2:H319))</f>
        <v/>
      </c>
      <c r="H319" s="3" t="str">
        <f>IF(COUNTIF(B$2:B319,B319)=1,B319,"")</f>
        <v/>
      </c>
      <c r="I319" s="10" t="str">
        <f t="shared" si="4"/>
        <v/>
      </c>
      <c r="J319" s="3" t="str">
        <f>IF(デイリーデータ!D319="なし","",デイリーデータ!D319)</f>
        <v>勤務</v>
      </c>
      <c r="K319" s="3" t="str">
        <f>IF(デイリーデータ!E319="なし","",デイリーデータ!E319)</f>
        <v/>
      </c>
      <c r="L319" s="3" t="str">
        <f>IF(デイリーデータ!F319="なし","",デイリーデータ!F319)</f>
        <v>日勤</v>
      </c>
      <c r="M319" s="3" t="str">
        <f>IF(デイリーデータ!G319="なし","",デイリーデータ!G319)</f>
        <v/>
      </c>
      <c r="N319" s="3" t="str">
        <f>IF(デイリーデータ!H319="なし","",デイリーデータ!H319)</f>
        <v/>
      </c>
    </row>
    <row r="320" spans="1:14" x14ac:dyDescent="0.2">
      <c r="A320" s="9" t="str">
        <f>デイリーデータ!A320&amp;デイリーデータ!I320</f>
        <v>3980545766</v>
      </c>
      <c r="B320" s="3" t="str">
        <f>デイリーデータ!A320&amp;""</f>
        <v>39805</v>
      </c>
      <c r="C320" s="3" t="str">
        <f>デイリーデータ!B320</f>
        <v>南 博之</v>
      </c>
      <c r="D320" s="4">
        <f>IF(デイリーデータ!I320="","",(デイリーデータ!I320))</f>
        <v>45766</v>
      </c>
      <c r="E320" s="3" t="str">
        <f>IF(デイリーデータ!D320="休日","●",IF(デイリーデータ!D320="指定","○",IF(LEFT(デイリーデータ!F320,1)="日","",IF(LEFT(デイリーデータ!F320,1)="半","／",LEFT(デイリーデータ!F320,1)))))</f>
        <v>／</v>
      </c>
      <c r="F320" s="10" t="str">
        <f>IF(デイリーデータ!E320="なし","",デイリーデータ!E320)&amp;IF(デイリーデータ!G320="なし","",デイリーデータ!G320)&amp;IF(デイリーデータ!H320="なし","",デイリーデータ!H320)</f>
        <v/>
      </c>
      <c r="G320" s="3" t="str">
        <f>IF(H320="","",COUNTA(H$2:H320)-COUNTBLANK(H$2:H320))</f>
        <v/>
      </c>
      <c r="H320" s="3" t="str">
        <f>IF(COUNTIF(B$2:B320,B320)=1,B320,"")</f>
        <v/>
      </c>
      <c r="I320" s="10" t="str">
        <f t="shared" si="4"/>
        <v/>
      </c>
      <c r="J320" s="3" t="str">
        <f>IF(デイリーデータ!D320="なし","",デイリーデータ!D320)</f>
        <v>勤務</v>
      </c>
      <c r="K320" s="3" t="str">
        <f>IF(デイリーデータ!E320="なし","",デイリーデータ!E320)</f>
        <v/>
      </c>
      <c r="L320" s="3" t="str">
        <f>IF(デイリーデータ!F320="なし","",デイリーデータ!F320)</f>
        <v>半日</v>
      </c>
      <c r="M320" s="3" t="str">
        <f>IF(デイリーデータ!G320="なし","",デイリーデータ!G320)</f>
        <v/>
      </c>
      <c r="N320" s="3" t="str">
        <f>IF(デイリーデータ!H320="なし","",デイリーデータ!H320)</f>
        <v/>
      </c>
    </row>
    <row r="321" spans="1:14" x14ac:dyDescent="0.2">
      <c r="A321" s="9" t="str">
        <f>デイリーデータ!A321&amp;デイリーデータ!I321</f>
        <v>3980545767</v>
      </c>
      <c r="B321" s="3" t="str">
        <f>デイリーデータ!A321&amp;""</f>
        <v>39805</v>
      </c>
      <c r="C321" s="3" t="str">
        <f>デイリーデータ!B321</f>
        <v>南 博之</v>
      </c>
      <c r="D321" s="4">
        <f>IF(デイリーデータ!I321="","",(デイリーデータ!I321))</f>
        <v>45767</v>
      </c>
      <c r="E321" s="3" t="str">
        <f>IF(デイリーデータ!D321="休日","●",IF(デイリーデータ!D321="指定","○",IF(LEFT(デイリーデータ!F321,1)="日","",IF(LEFT(デイリーデータ!F321,1)="半","／",LEFT(デイリーデータ!F321,1)))))</f>
        <v>●</v>
      </c>
      <c r="F321" s="10" t="str">
        <f>IF(デイリーデータ!E321="なし","",デイリーデータ!E321)&amp;IF(デイリーデータ!G321="なし","",デイリーデータ!G321)&amp;IF(デイリーデータ!H321="なし","",デイリーデータ!H321)</f>
        <v/>
      </c>
      <c r="G321" s="3" t="str">
        <f>IF(H321="","",COUNTA(H$2:H321)-COUNTBLANK(H$2:H321))</f>
        <v/>
      </c>
      <c r="H321" s="3" t="str">
        <f>IF(COUNTIF(B$2:B321,B321)=1,B321,"")</f>
        <v/>
      </c>
      <c r="I321" s="10" t="str">
        <f t="shared" si="4"/>
        <v/>
      </c>
      <c r="J321" s="3" t="str">
        <f>IF(デイリーデータ!D321="なし","",デイリーデータ!D321)</f>
        <v>休日</v>
      </c>
      <c r="K321" s="3" t="str">
        <f>IF(デイリーデータ!E321="なし","",デイリーデータ!E321)</f>
        <v/>
      </c>
      <c r="L321" s="3" t="str">
        <f>IF(デイリーデータ!F321="なし","",デイリーデータ!F321)</f>
        <v>日勤</v>
      </c>
      <c r="M321" s="3" t="str">
        <f>IF(デイリーデータ!G321="なし","",デイリーデータ!G321)</f>
        <v/>
      </c>
      <c r="N321" s="3" t="str">
        <f>IF(デイリーデータ!H321="なし","",デイリーデータ!H321)</f>
        <v/>
      </c>
    </row>
    <row r="322" spans="1:14" x14ac:dyDescent="0.2">
      <c r="A322" s="9" t="str">
        <f>デイリーデータ!A322&amp;デイリーデータ!I322</f>
        <v>3980545768</v>
      </c>
      <c r="B322" s="3" t="str">
        <f>デイリーデータ!A322&amp;""</f>
        <v>39805</v>
      </c>
      <c r="C322" s="3" t="str">
        <f>デイリーデータ!B322</f>
        <v>南 博之</v>
      </c>
      <c r="D322" s="4">
        <f>IF(デイリーデータ!I322="","",(デイリーデータ!I322))</f>
        <v>45768</v>
      </c>
      <c r="E322" s="3" t="str">
        <f>IF(デイリーデータ!D322="休日","●",IF(デイリーデータ!D322="指定","○",IF(LEFT(デイリーデータ!F322,1)="日","",IF(LEFT(デイリーデータ!F322,1)="半","／",LEFT(デイリーデータ!F322,1)))))</f>
        <v/>
      </c>
      <c r="F322" s="10" t="str">
        <f>IF(デイリーデータ!E322="なし","",デイリーデータ!E322)&amp;IF(デイリーデータ!G322="なし","",デイリーデータ!G322)&amp;IF(デイリーデータ!H322="なし","",デイリーデータ!H322)</f>
        <v/>
      </c>
      <c r="G322" s="3" t="str">
        <f>IF(H322="","",COUNTA(H$2:H322)-COUNTBLANK(H$2:H322))</f>
        <v/>
      </c>
      <c r="H322" s="3" t="str">
        <f>IF(COUNTIF(B$2:B322,B322)=1,B322,"")</f>
        <v/>
      </c>
      <c r="I322" s="10" t="str">
        <f t="shared" ref="I322:I385" si="5">IF(H322&lt;&gt;"",C322,"")</f>
        <v/>
      </c>
      <c r="J322" s="3" t="str">
        <f>IF(デイリーデータ!D322="なし","",デイリーデータ!D322)</f>
        <v>勤務</v>
      </c>
      <c r="K322" s="3" t="str">
        <f>IF(デイリーデータ!E322="なし","",デイリーデータ!E322)</f>
        <v/>
      </c>
      <c r="L322" s="3" t="str">
        <f>IF(デイリーデータ!F322="なし","",デイリーデータ!F322)</f>
        <v>日勤</v>
      </c>
      <c r="M322" s="3" t="str">
        <f>IF(デイリーデータ!G322="なし","",デイリーデータ!G322)</f>
        <v/>
      </c>
      <c r="N322" s="3" t="str">
        <f>IF(デイリーデータ!H322="なし","",デイリーデータ!H322)</f>
        <v/>
      </c>
    </row>
    <row r="323" spans="1:14" x14ac:dyDescent="0.2">
      <c r="A323" s="9" t="str">
        <f>デイリーデータ!A323&amp;デイリーデータ!I323</f>
        <v>3980545769</v>
      </c>
      <c r="B323" s="3" t="str">
        <f>デイリーデータ!A323&amp;""</f>
        <v>39805</v>
      </c>
      <c r="C323" s="3" t="str">
        <f>デイリーデータ!B323</f>
        <v>南 博之</v>
      </c>
      <c r="D323" s="4">
        <f>IF(デイリーデータ!I323="","",(デイリーデータ!I323))</f>
        <v>45769</v>
      </c>
      <c r="E323" s="3" t="str">
        <f>IF(デイリーデータ!D323="休日","●",IF(デイリーデータ!D323="指定","○",IF(LEFT(デイリーデータ!F323,1)="日","",IF(LEFT(デイリーデータ!F323,1)="半","／",LEFT(デイリーデータ!F323,1)))))</f>
        <v>当</v>
      </c>
      <c r="F323" s="10" t="str">
        <f>IF(デイリーデータ!E323="なし","",デイリーデータ!E323)&amp;IF(デイリーデータ!G323="なし","",デイリーデータ!G323)&amp;IF(デイリーデータ!H323="なし","",デイリーデータ!H323)</f>
        <v/>
      </c>
      <c r="G323" s="3" t="str">
        <f>IF(H323="","",COUNTA(H$2:H323)-COUNTBLANK(H$2:H323))</f>
        <v/>
      </c>
      <c r="H323" s="3" t="str">
        <f>IF(COUNTIF(B$2:B323,B323)=1,B323,"")</f>
        <v/>
      </c>
      <c r="I323" s="10" t="str">
        <f t="shared" si="5"/>
        <v/>
      </c>
      <c r="J323" s="3" t="str">
        <f>IF(デイリーデータ!D323="なし","",デイリーデータ!D323)</f>
        <v>勤務</v>
      </c>
      <c r="K323" s="3" t="str">
        <f>IF(デイリーデータ!E323="なし","",デイリーデータ!E323)</f>
        <v/>
      </c>
      <c r="L323" s="3" t="str">
        <f>IF(デイリーデータ!F323="なし","",デイリーデータ!F323)</f>
        <v>当直</v>
      </c>
      <c r="M323" s="3" t="str">
        <f>IF(デイリーデータ!G323="なし","",デイリーデータ!G323)</f>
        <v/>
      </c>
      <c r="N323" s="3" t="str">
        <f>IF(デイリーデータ!H323="なし","",デイリーデータ!H323)</f>
        <v/>
      </c>
    </row>
    <row r="324" spans="1:14" x14ac:dyDescent="0.2">
      <c r="A324" s="9" t="str">
        <f>デイリーデータ!A324&amp;デイリーデータ!I324</f>
        <v>3980545770</v>
      </c>
      <c r="B324" s="3" t="str">
        <f>デイリーデータ!A324&amp;""</f>
        <v>39805</v>
      </c>
      <c r="C324" s="3" t="str">
        <f>デイリーデータ!B324</f>
        <v>南 博之</v>
      </c>
      <c r="D324" s="4">
        <f>IF(デイリーデータ!I324="","",(デイリーデータ!I324))</f>
        <v>45770</v>
      </c>
      <c r="E324" s="3" t="str">
        <f>IF(デイリーデータ!D324="休日","●",IF(デイリーデータ!D324="指定","○",IF(LEFT(デイリーデータ!F324,1)="日","",IF(LEFT(デイリーデータ!F324,1)="半","／",LEFT(デイリーデータ!F324,1)))))</f>
        <v>明</v>
      </c>
      <c r="F324" s="10" t="str">
        <f>IF(デイリーデータ!E324="なし","",デイリーデータ!E324)&amp;IF(デイリーデータ!G324="なし","",デイリーデータ!G324)&amp;IF(デイリーデータ!H324="なし","",デイリーデータ!H324)</f>
        <v/>
      </c>
      <c r="G324" s="3" t="str">
        <f>IF(H324="","",COUNTA(H$2:H324)-COUNTBLANK(H$2:H324))</f>
        <v/>
      </c>
      <c r="H324" s="3" t="str">
        <f>IF(COUNTIF(B$2:B324,B324)=1,B324,"")</f>
        <v/>
      </c>
      <c r="I324" s="10" t="str">
        <f t="shared" si="5"/>
        <v/>
      </c>
      <c r="J324" s="3" t="str">
        <f>IF(デイリーデータ!D324="なし","",デイリーデータ!D324)</f>
        <v>勤務</v>
      </c>
      <c r="K324" s="3" t="str">
        <f>IF(デイリーデータ!E324="なし","",デイリーデータ!E324)</f>
        <v/>
      </c>
      <c r="L324" s="3" t="str">
        <f>IF(デイリーデータ!F324="なし","",デイリーデータ!F324)</f>
        <v>明け</v>
      </c>
      <c r="M324" s="3" t="str">
        <f>IF(デイリーデータ!G324="なし","",デイリーデータ!G324)</f>
        <v/>
      </c>
      <c r="N324" s="3" t="str">
        <f>IF(デイリーデータ!H324="なし","",デイリーデータ!H324)</f>
        <v/>
      </c>
    </row>
    <row r="325" spans="1:14" x14ac:dyDescent="0.2">
      <c r="A325" s="9" t="str">
        <f>デイリーデータ!A325&amp;デイリーデータ!I325</f>
        <v>3980545771</v>
      </c>
      <c r="B325" s="3" t="str">
        <f>デイリーデータ!A325&amp;""</f>
        <v>39805</v>
      </c>
      <c r="C325" s="3" t="str">
        <f>デイリーデータ!B325</f>
        <v>南 博之</v>
      </c>
      <c r="D325" s="4">
        <f>IF(デイリーデータ!I325="","",(デイリーデータ!I325))</f>
        <v>45771</v>
      </c>
      <c r="E325" s="3" t="str">
        <f>IF(デイリーデータ!D325="休日","●",IF(デイリーデータ!D325="指定","○",IF(LEFT(デイリーデータ!F325,1)="日","",IF(LEFT(デイリーデータ!F325,1)="半","／",LEFT(デイリーデータ!F325,1)))))</f>
        <v/>
      </c>
      <c r="F325" s="10" t="str">
        <f>IF(デイリーデータ!E325="なし","",デイリーデータ!E325)&amp;IF(デイリーデータ!G325="なし","",デイリーデータ!G325)&amp;IF(デイリーデータ!H325="なし","",デイリーデータ!H325)</f>
        <v/>
      </c>
      <c r="G325" s="3" t="str">
        <f>IF(H325="","",COUNTA(H$2:H325)-COUNTBLANK(H$2:H325))</f>
        <v/>
      </c>
      <c r="H325" s="3" t="str">
        <f>IF(COUNTIF(B$2:B325,B325)=1,B325,"")</f>
        <v/>
      </c>
      <c r="I325" s="10" t="str">
        <f t="shared" si="5"/>
        <v/>
      </c>
      <c r="J325" s="3" t="str">
        <f>IF(デイリーデータ!D325="なし","",デイリーデータ!D325)</f>
        <v>勤務</v>
      </c>
      <c r="K325" s="3" t="str">
        <f>IF(デイリーデータ!E325="なし","",デイリーデータ!E325)</f>
        <v/>
      </c>
      <c r="L325" s="3" t="str">
        <f>IF(デイリーデータ!F325="なし","",デイリーデータ!F325)</f>
        <v>日勤</v>
      </c>
      <c r="M325" s="3" t="str">
        <f>IF(デイリーデータ!G325="なし","",デイリーデータ!G325)</f>
        <v/>
      </c>
      <c r="N325" s="3" t="str">
        <f>IF(デイリーデータ!H325="なし","",デイリーデータ!H325)</f>
        <v/>
      </c>
    </row>
    <row r="326" spans="1:14" x14ac:dyDescent="0.2">
      <c r="A326" s="9" t="str">
        <f>デイリーデータ!A326&amp;デイリーデータ!I326</f>
        <v>3980545772</v>
      </c>
      <c r="B326" s="3" t="str">
        <f>デイリーデータ!A326&amp;""</f>
        <v>39805</v>
      </c>
      <c r="C326" s="3" t="str">
        <f>デイリーデータ!B326</f>
        <v>南 博之</v>
      </c>
      <c r="D326" s="4">
        <f>IF(デイリーデータ!I326="","",(デイリーデータ!I326))</f>
        <v>45772</v>
      </c>
      <c r="E326" s="3" t="str">
        <f>IF(デイリーデータ!D326="休日","●",IF(デイリーデータ!D326="指定","○",IF(LEFT(デイリーデータ!F326,1)="日","",IF(LEFT(デイリーデータ!F326,1)="半","／",LEFT(デイリーデータ!F326,1)))))</f>
        <v/>
      </c>
      <c r="F326" s="10" t="str">
        <f>IF(デイリーデータ!E326="なし","",デイリーデータ!E326)&amp;IF(デイリーデータ!G326="なし","",デイリーデータ!G326)&amp;IF(デイリーデータ!H326="なし","",デイリーデータ!H326)</f>
        <v/>
      </c>
      <c r="G326" s="3" t="str">
        <f>IF(H326="","",COUNTA(H$2:H326)-COUNTBLANK(H$2:H326))</f>
        <v/>
      </c>
      <c r="H326" s="3" t="str">
        <f>IF(COUNTIF(B$2:B326,B326)=1,B326,"")</f>
        <v/>
      </c>
      <c r="I326" s="10" t="str">
        <f t="shared" si="5"/>
        <v/>
      </c>
      <c r="J326" s="3" t="str">
        <f>IF(デイリーデータ!D326="なし","",デイリーデータ!D326)</f>
        <v>勤務</v>
      </c>
      <c r="K326" s="3" t="str">
        <f>IF(デイリーデータ!E326="なし","",デイリーデータ!E326)</f>
        <v/>
      </c>
      <c r="L326" s="3" t="str">
        <f>IF(デイリーデータ!F326="なし","",デイリーデータ!F326)</f>
        <v>日勤</v>
      </c>
      <c r="M326" s="3" t="str">
        <f>IF(デイリーデータ!G326="なし","",デイリーデータ!G326)</f>
        <v/>
      </c>
      <c r="N326" s="3" t="str">
        <f>IF(デイリーデータ!H326="なし","",デイリーデータ!H326)</f>
        <v/>
      </c>
    </row>
    <row r="327" spans="1:14" x14ac:dyDescent="0.2">
      <c r="A327" s="9" t="str">
        <f>デイリーデータ!A327&amp;デイリーデータ!I327</f>
        <v>3980545773</v>
      </c>
      <c r="B327" s="3" t="str">
        <f>デイリーデータ!A327&amp;""</f>
        <v>39805</v>
      </c>
      <c r="C327" s="3" t="str">
        <f>デイリーデータ!B327</f>
        <v>南 博之</v>
      </c>
      <c r="D327" s="4">
        <f>IF(デイリーデータ!I327="","",(デイリーデータ!I327))</f>
        <v>45773</v>
      </c>
      <c r="E327" s="3" t="str">
        <f>IF(デイリーデータ!D327="休日","●",IF(デイリーデータ!D327="指定","○",IF(LEFT(デイリーデータ!F327,1)="日","",IF(LEFT(デイリーデータ!F327,1)="半","／",LEFT(デイリーデータ!F327,1)))))</f>
        <v>○</v>
      </c>
      <c r="F327" s="10" t="str">
        <f>IF(デイリーデータ!E327="なし","",デイリーデータ!E327)&amp;IF(デイリーデータ!G327="なし","",デイリーデータ!G327)&amp;IF(デイリーデータ!H327="なし","",デイリーデータ!H327)</f>
        <v/>
      </c>
      <c r="G327" s="3" t="str">
        <f>IF(H327="","",COUNTA(H$2:H327)-COUNTBLANK(H$2:H327))</f>
        <v/>
      </c>
      <c r="H327" s="3" t="str">
        <f>IF(COUNTIF(B$2:B327,B327)=1,B327,"")</f>
        <v/>
      </c>
      <c r="I327" s="10" t="str">
        <f t="shared" si="5"/>
        <v/>
      </c>
      <c r="J327" s="3" t="str">
        <f>IF(デイリーデータ!D327="なし","",デイリーデータ!D327)</f>
        <v>指定</v>
      </c>
      <c r="K327" s="3" t="str">
        <f>IF(デイリーデータ!E327="なし","",デイリーデータ!E327)</f>
        <v/>
      </c>
      <c r="L327" s="3" t="str">
        <f>IF(デイリーデータ!F327="なし","",デイリーデータ!F327)</f>
        <v>日勤</v>
      </c>
      <c r="M327" s="3" t="str">
        <f>IF(デイリーデータ!G327="なし","",デイリーデータ!G327)</f>
        <v/>
      </c>
      <c r="N327" s="3" t="str">
        <f>IF(デイリーデータ!H327="なし","",デイリーデータ!H327)</f>
        <v/>
      </c>
    </row>
    <row r="328" spans="1:14" x14ac:dyDescent="0.2">
      <c r="A328" s="9" t="str">
        <f>デイリーデータ!A328&amp;デイリーデータ!I328</f>
        <v>3980545774</v>
      </c>
      <c r="B328" s="3" t="str">
        <f>デイリーデータ!A328&amp;""</f>
        <v>39805</v>
      </c>
      <c r="C328" s="3" t="str">
        <f>デイリーデータ!B328</f>
        <v>南 博之</v>
      </c>
      <c r="D328" s="4">
        <f>IF(デイリーデータ!I328="","",(デイリーデータ!I328))</f>
        <v>45774</v>
      </c>
      <c r="E328" s="3" t="str">
        <f>IF(デイリーデータ!D328="休日","●",IF(デイリーデータ!D328="指定","○",IF(LEFT(デイリーデータ!F328,1)="日","",IF(LEFT(デイリーデータ!F328,1)="半","／",LEFT(デイリーデータ!F328,1)))))</f>
        <v>●</v>
      </c>
      <c r="F328" s="10" t="str">
        <f>IF(デイリーデータ!E328="なし","",デイリーデータ!E328)&amp;IF(デイリーデータ!G328="なし","",デイリーデータ!G328)&amp;IF(デイリーデータ!H328="なし","",デイリーデータ!H328)</f>
        <v/>
      </c>
      <c r="G328" s="3" t="str">
        <f>IF(H328="","",COUNTA(H$2:H328)-COUNTBLANK(H$2:H328))</f>
        <v/>
      </c>
      <c r="H328" s="3" t="str">
        <f>IF(COUNTIF(B$2:B328,B328)=1,B328,"")</f>
        <v/>
      </c>
      <c r="I328" s="10" t="str">
        <f t="shared" si="5"/>
        <v/>
      </c>
      <c r="J328" s="3" t="str">
        <f>IF(デイリーデータ!D328="なし","",デイリーデータ!D328)</f>
        <v>休日</v>
      </c>
      <c r="K328" s="3" t="str">
        <f>IF(デイリーデータ!E328="なし","",デイリーデータ!E328)</f>
        <v/>
      </c>
      <c r="L328" s="3" t="str">
        <f>IF(デイリーデータ!F328="なし","",デイリーデータ!F328)</f>
        <v>日勤</v>
      </c>
      <c r="M328" s="3" t="str">
        <f>IF(デイリーデータ!G328="なし","",デイリーデータ!G328)</f>
        <v/>
      </c>
      <c r="N328" s="3" t="str">
        <f>IF(デイリーデータ!H328="なし","",デイリーデータ!H328)</f>
        <v/>
      </c>
    </row>
    <row r="329" spans="1:14" x14ac:dyDescent="0.2">
      <c r="A329" s="9" t="str">
        <f>デイリーデータ!A329&amp;デイリーデータ!I329</f>
        <v>3980545775</v>
      </c>
      <c r="B329" s="3" t="str">
        <f>デイリーデータ!A329&amp;""</f>
        <v>39805</v>
      </c>
      <c r="C329" s="3" t="str">
        <f>デイリーデータ!B329</f>
        <v>南 博之</v>
      </c>
      <c r="D329" s="4">
        <f>IF(デイリーデータ!I329="","",(デイリーデータ!I329))</f>
        <v>45775</v>
      </c>
      <c r="E329" s="3" t="str">
        <f>IF(デイリーデータ!D329="休日","●",IF(デイリーデータ!D329="指定","○",IF(LEFT(デイリーデータ!F329,1)="日","",IF(LEFT(デイリーデータ!F329,1)="半","／",LEFT(デイリーデータ!F329,1)))))</f>
        <v/>
      </c>
      <c r="F329" s="10" t="str">
        <f>IF(デイリーデータ!E329="なし","",デイリーデータ!E329)&amp;IF(デイリーデータ!G329="なし","",デイリーデータ!G329)&amp;IF(デイリーデータ!H329="なし","",デイリーデータ!H329)</f>
        <v/>
      </c>
      <c r="G329" s="3" t="str">
        <f>IF(H329="","",COUNTA(H$2:H329)-COUNTBLANK(H$2:H329))</f>
        <v/>
      </c>
      <c r="H329" s="3" t="str">
        <f>IF(COUNTIF(B$2:B329,B329)=1,B329,"")</f>
        <v/>
      </c>
      <c r="I329" s="10" t="str">
        <f t="shared" si="5"/>
        <v/>
      </c>
      <c r="J329" s="3" t="str">
        <f>IF(デイリーデータ!D329="なし","",デイリーデータ!D329)</f>
        <v>勤務</v>
      </c>
      <c r="K329" s="3" t="str">
        <f>IF(デイリーデータ!E329="なし","",デイリーデータ!E329)</f>
        <v/>
      </c>
      <c r="L329" s="3" t="str">
        <f>IF(デイリーデータ!F329="なし","",デイリーデータ!F329)</f>
        <v>日勤</v>
      </c>
      <c r="M329" s="3" t="str">
        <f>IF(デイリーデータ!G329="なし","",デイリーデータ!G329)</f>
        <v/>
      </c>
      <c r="N329" s="3" t="str">
        <f>IF(デイリーデータ!H329="なし","",デイリーデータ!H329)</f>
        <v/>
      </c>
    </row>
    <row r="330" spans="1:14" x14ac:dyDescent="0.2">
      <c r="A330" s="9" t="str">
        <f>デイリーデータ!A330&amp;デイリーデータ!I330</f>
        <v>3980545776</v>
      </c>
      <c r="B330" s="3" t="str">
        <f>デイリーデータ!A330&amp;""</f>
        <v>39805</v>
      </c>
      <c r="C330" s="3" t="str">
        <f>デイリーデータ!B330</f>
        <v>南 博之</v>
      </c>
      <c r="D330" s="4">
        <f>IF(デイリーデータ!I330="","",(デイリーデータ!I330))</f>
        <v>45776</v>
      </c>
      <c r="E330" s="3" t="str">
        <f>IF(デイリーデータ!D330="休日","●",IF(デイリーデータ!D330="指定","○",IF(LEFT(デイリーデータ!F330,1)="日","",IF(LEFT(デイリーデータ!F330,1)="半","／",LEFT(デイリーデータ!F330,1)))))</f>
        <v/>
      </c>
      <c r="F330" s="10" t="str">
        <f>IF(デイリーデータ!E330="なし","",デイリーデータ!E330)&amp;IF(デイリーデータ!G330="なし","",デイリーデータ!G330)&amp;IF(デイリーデータ!H330="なし","",デイリーデータ!H330)</f>
        <v/>
      </c>
      <c r="G330" s="3" t="str">
        <f>IF(H330="","",COUNTA(H$2:H330)-COUNTBLANK(H$2:H330))</f>
        <v/>
      </c>
      <c r="H330" s="3" t="str">
        <f>IF(COUNTIF(B$2:B330,B330)=1,B330,"")</f>
        <v/>
      </c>
      <c r="I330" s="10" t="str">
        <f t="shared" si="5"/>
        <v/>
      </c>
      <c r="J330" s="3" t="str">
        <f>IF(デイリーデータ!D330="なし","",デイリーデータ!D330)</f>
        <v>勤務</v>
      </c>
      <c r="K330" s="3" t="str">
        <f>IF(デイリーデータ!E330="なし","",デイリーデータ!E330)</f>
        <v/>
      </c>
      <c r="L330" s="3" t="str">
        <f>IF(デイリーデータ!F330="なし","",デイリーデータ!F330)</f>
        <v>日勤</v>
      </c>
      <c r="M330" s="3" t="str">
        <f>IF(デイリーデータ!G330="なし","",デイリーデータ!G330)</f>
        <v/>
      </c>
      <c r="N330" s="3" t="str">
        <f>IF(デイリーデータ!H330="なし","",デイリーデータ!H330)</f>
        <v/>
      </c>
    </row>
    <row r="331" spans="1:14" x14ac:dyDescent="0.2">
      <c r="A331" s="9" t="str">
        <f>デイリーデータ!A331&amp;デイリーデータ!I331</f>
        <v>3980545777</v>
      </c>
      <c r="B331" s="3" t="str">
        <f>デイリーデータ!A331&amp;""</f>
        <v>39805</v>
      </c>
      <c r="C331" s="3" t="str">
        <f>デイリーデータ!B331</f>
        <v>南 博之</v>
      </c>
      <c r="D331" s="4">
        <f>IF(デイリーデータ!I331="","",(デイリーデータ!I331))</f>
        <v>45777</v>
      </c>
      <c r="E331" s="3" t="str">
        <f>IF(デイリーデータ!D331="休日","●",IF(デイリーデータ!D331="指定","○",IF(LEFT(デイリーデータ!F331,1)="日","",IF(LEFT(デイリーデータ!F331,1)="半","／",LEFT(デイリーデータ!F331,1)))))</f>
        <v/>
      </c>
      <c r="F331" s="10" t="str">
        <f>IF(デイリーデータ!E331="なし","",デイリーデータ!E331)&amp;IF(デイリーデータ!G331="なし","",デイリーデータ!G331)&amp;IF(デイリーデータ!H331="なし","",デイリーデータ!H331)</f>
        <v/>
      </c>
      <c r="G331" s="3" t="str">
        <f>IF(H331="","",COUNTA(H$2:H331)-COUNTBLANK(H$2:H331))</f>
        <v/>
      </c>
      <c r="H331" s="3" t="str">
        <f>IF(COUNTIF(B$2:B331,B331)=1,B331,"")</f>
        <v/>
      </c>
      <c r="I331" s="10" t="str">
        <f t="shared" si="5"/>
        <v/>
      </c>
      <c r="J331" s="3" t="str">
        <f>IF(デイリーデータ!D331="なし","",デイリーデータ!D331)</f>
        <v>勤務</v>
      </c>
      <c r="K331" s="3" t="str">
        <f>IF(デイリーデータ!E331="なし","",デイリーデータ!E331)</f>
        <v/>
      </c>
      <c r="L331" s="3" t="str">
        <f>IF(デイリーデータ!F331="なし","",デイリーデータ!F331)</f>
        <v>日勤</v>
      </c>
      <c r="M331" s="3" t="str">
        <f>IF(デイリーデータ!G331="なし","",デイリーデータ!G331)</f>
        <v/>
      </c>
      <c r="N331" s="3" t="str">
        <f>IF(デイリーデータ!H331="なし","",デイリーデータ!H331)</f>
        <v/>
      </c>
    </row>
    <row r="332" spans="1:14" x14ac:dyDescent="0.2">
      <c r="A332" s="9" t="str">
        <f>デイリーデータ!A332&amp;デイリーデータ!I332</f>
        <v>4250345748</v>
      </c>
      <c r="B332" s="3" t="str">
        <f>デイリーデータ!A332&amp;""</f>
        <v>42503</v>
      </c>
      <c r="C332" s="3" t="str">
        <f>デイリーデータ!B332</f>
        <v>澤野 正樹</v>
      </c>
      <c r="D332" s="4">
        <f>IF(デイリーデータ!I332="","",(デイリーデータ!I332))</f>
        <v>45748</v>
      </c>
      <c r="E332" s="3" t="str">
        <f>IF(デイリーデータ!D332="休日","●",IF(デイリーデータ!D332="指定","○",IF(LEFT(デイリーデータ!F332,1)="日","",IF(LEFT(デイリーデータ!F332,1)="半","／",LEFT(デイリーデータ!F332,1)))))</f>
        <v/>
      </c>
      <c r="F332" s="10" t="str">
        <f>IF(デイリーデータ!E332="なし","",デイリーデータ!E332)&amp;IF(デイリーデータ!G332="なし","",デイリーデータ!G332)&amp;IF(デイリーデータ!H332="なし","",デイリーデータ!H332)</f>
        <v/>
      </c>
      <c r="G332" s="3">
        <f>IF(H332="","",COUNTA(H$2:H332)-COUNTBLANK(H$2:H332))</f>
        <v>12</v>
      </c>
      <c r="H332" s="3" t="str">
        <f>IF(COUNTIF(B$2:B332,B332)=1,B332,"")</f>
        <v>42503</v>
      </c>
      <c r="I332" s="10" t="str">
        <f t="shared" si="5"/>
        <v>澤野 正樹</v>
      </c>
      <c r="J332" s="3" t="str">
        <f>IF(デイリーデータ!D332="なし","",デイリーデータ!D332)</f>
        <v>勤務</v>
      </c>
      <c r="K332" s="3" t="str">
        <f>IF(デイリーデータ!E332="なし","",デイリーデータ!E332)</f>
        <v/>
      </c>
      <c r="L332" s="3" t="str">
        <f>IF(デイリーデータ!F332="なし","",デイリーデータ!F332)</f>
        <v>日勤</v>
      </c>
      <c r="M332" s="3" t="str">
        <f>IF(デイリーデータ!G332="なし","",デイリーデータ!G332)</f>
        <v/>
      </c>
      <c r="N332" s="3" t="str">
        <f>IF(デイリーデータ!H332="なし","",デイリーデータ!H332)</f>
        <v/>
      </c>
    </row>
    <row r="333" spans="1:14" x14ac:dyDescent="0.2">
      <c r="A333" s="9" t="str">
        <f>デイリーデータ!A333&amp;デイリーデータ!I333</f>
        <v>4250345749</v>
      </c>
      <c r="B333" s="3" t="str">
        <f>デイリーデータ!A333&amp;""</f>
        <v>42503</v>
      </c>
      <c r="C333" s="3" t="str">
        <f>デイリーデータ!B333</f>
        <v>澤野 正樹</v>
      </c>
      <c r="D333" s="4">
        <f>IF(デイリーデータ!I333="","",(デイリーデータ!I333))</f>
        <v>45749</v>
      </c>
      <c r="E333" s="3" t="str">
        <f>IF(デイリーデータ!D333="休日","●",IF(デイリーデータ!D333="指定","○",IF(LEFT(デイリーデータ!F333,1)="日","",IF(LEFT(デイリーデータ!F333,1)="半","／",LEFT(デイリーデータ!F333,1)))))</f>
        <v/>
      </c>
      <c r="F333" s="10" t="str">
        <f>IF(デイリーデータ!E333="なし","",デイリーデータ!E333)&amp;IF(デイリーデータ!G333="なし","",デイリーデータ!G333)&amp;IF(デイリーデータ!H333="なし","",デイリーデータ!H333)</f>
        <v/>
      </c>
      <c r="G333" s="3" t="str">
        <f>IF(H333="","",COUNTA(H$2:H333)-COUNTBLANK(H$2:H333))</f>
        <v/>
      </c>
      <c r="H333" s="3" t="str">
        <f>IF(COUNTIF(B$2:B333,B333)=1,B333,"")</f>
        <v/>
      </c>
      <c r="I333" s="10" t="str">
        <f t="shared" si="5"/>
        <v/>
      </c>
      <c r="J333" s="3" t="str">
        <f>IF(デイリーデータ!D333="なし","",デイリーデータ!D333)</f>
        <v>勤務</v>
      </c>
      <c r="K333" s="3" t="str">
        <f>IF(デイリーデータ!E333="なし","",デイリーデータ!E333)</f>
        <v/>
      </c>
      <c r="L333" s="3" t="str">
        <f>IF(デイリーデータ!F333="なし","",デイリーデータ!F333)</f>
        <v>日勤</v>
      </c>
      <c r="M333" s="3" t="str">
        <f>IF(デイリーデータ!G333="なし","",デイリーデータ!G333)</f>
        <v/>
      </c>
      <c r="N333" s="3" t="str">
        <f>IF(デイリーデータ!H333="なし","",デイリーデータ!H333)</f>
        <v/>
      </c>
    </row>
    <row r="334" spans="1:14" x14ac:dyDescent="0.2">
      <c r="A334" s="9" t="str">
        <f>デイリーデータ!A334&amp;デイリーデータ!I334</f>
        <v>4250345750</v>
      </c>
      <c r="B334" s="3" t="str">
        <f>デイリーデータ!A334&amp;""</f>
        <v>42503</v>
      </c>
      <c r="C334" s="3" t="str">
        <f>デイリーデータ!B334</f>
        <v>澤野 正樹</v>
      </c>
      <c r="D334" s="4">
        <f>IF(デイリーデータ!I334="","",(デイリーデータ!I334))</f>
        <v>45750</v>
      </c>
      <c r="E334" s="3" t="str">
        <f>IF(デイリーデータ!D334="休日","●",IF(デイリーデータ!D334="指定","○",IF(LEFT(デイリーデータ!F334,1)="日","",IF(LEFT(デイリーデータ!F334,1)="半","／",LEFT(デイリーデータ!F334,1)))))</f>
        <v/>
      </c>
      <c r="F334" s="10" t="str">
        <f>IF(デイリーデータ!E334="なし","",デイリーデータ!E334)&amp;IF(デイリーデータ!G334="なし","",デイリーデータ!G334)&amp;IF(デイリーデータ!H334="なし","",デイリーデータ!H334)</f>
        <v/>
      </c>
      <c r="G334" s="3" t="str">
        <f>IF(H334="","",COUNTA(H$2:H334)-COUNTBLANK(H$2:H334))</f>
        <v/>
      </c>
      <c r="H334" s="3" t="str">
        <f>IF(COUNTIF(B$2:B334,B334)=1,B334,"")</f>
        <v/>
      </c>
      <c r="I334" s="10" t="str">
        <f t="shared" si="5"/>
        <v/>
      </c>
      <c r="J334" s="3" t="str">
        <f>IF(デイリーデータ!D334="なし","",デイリーデータ!D334)</f>
        <v>勤務</v>
      </c>
      <c r="K334" s="3" t="str">
        <f>IF(デイリーデータ!E334="なし","",デイリーデータ!E334)</f>
        <v/>
      </c>
      <c r="L334" s="3" t="str">
        <f>IF(デイリーデータ!F334="なし","",デイリーデータ!F334)</f>
        <v>日勤</v>
      </c>
      <c r="M334" s="3" t="str">
        <f>IF(デイリーデータ!G334="なし","",デイリーデータ!G334)</f>
        <v/>
      </c>
      <c r="N334" s="3" t="str">
        <f>IF(デイリーデータ!H334="なし","",デイリーデータ!H334)</f>
        <v/>
      </c>
    </row>
    <row r="335" spans="1:14" x14ac:dyDescent="0.2">
      <c r="A335" s="9" t="str">
        <f>デイリーデータ!A335&amp;デイリーデータ!I335</f>
        <v>4250345751</v>
      </c>
      <c r="B335" s="3" t="str">
        <f>デイリーデータ!A335&amp;""</f>
        <v>42503</v>
      </c>
      <c r="C335" s="3" t="str">
        <f>デイリーデータ!B335</f>
        <v>澤野 正樹</v>
      </c>
      <c r="D335" s="4">
        <f>IF(デイリーデータ!I335="","",(デイリーデータ!I335))</f>
        <v>45751</v>
      </c>
      <c r="E335" s="3" t="str">
        <f>IF(デイリーデータ!D335="休日","●",IF(デイリーデータ!D335="指定","○",IF(LEFT(デイリーデータ!F335,1)="日","",IF(LEFT(デイリーデータ!F335,1)="半","／",LEFT(デイリーデータ!F335,1)))))</f>
        <v/>
      </c>
      <c r="F335" s="10" t="str">
        <f>IF(デイリーデータ!E335="なし","",デイリーデータ!E335)&amp;IF(デイリーデータ!G335="なし","",デイリーデータ!G335)&amp;IF(デイリーデータ!H335="なし","",デイリーデータ!H335)</f>
        <v/>
      </c>
      <c r="G335" s="3" t="str">
        <f>IF(H335="","",COUNTA(H$2:H335)-COUNTBLANK(H$2:H335))</f>
        <v/>
      </c>
      <c r="H335" s="3" t="str">
        <f>IF(COUNTIF(B$2:B335,B335)=1,B335,"")</f>
        <v/>
      </c>
      <c r="I335" s="10" t="str">
        <f t="shared" si="5"/>
        <v/>
      </c>
      <c r="J335" s="3" t="str">
        <f>IF(デイリーデータ!D335="なし","",デイリーデータ!D335)</f>
        <v>勤務</v>
      </c>
      <c r="K335" s="3" t="str">
        <f>IF(デイリーデータ!E335="なし","",デイリーデータ!E335)</f>
        <v/>
      </c>
      <c r="L335" s="3" t="str">
        <f>IF(デイリーデータ!F335="なし","",デイリーデータ!F335)</f>
        <v>日勤</v>
      </c>
      <c r="M335" s="3" t="str">
        <f>IF(デイリーデータ!G335="なし","",デイリーデータ!G335)</f>
        <v/>
      </c>
      <c r="N335" s="3" t="str">
        <f>IF(デイリーデータ!H335="なし","",デイリーデータ!H335)</f>
        <v/>
      </c>
    </row>
    <row r="336" spans="1:14" x14ac:dyDescent="0.2">
      <c r="A336" s="9" t="str">
        <f>デイリーデータ!A336&amp;デイリーデータ!I336</f>
        <v>4250345752</v>
      </c>
      <c r="B336" s="3" t="str">
        <f>デイリーデータ!A336&amp;""</f>
        <v>42503</v>
      </c>
      <c r="C336" s="3" t="str">
        <f>デイリーデータ!B336</f>
        <v>澤野 正樹</v>
      </c>
      <c r="D336" s="4">
        <f>IF(デイリーデータ!I336="","",(デイリーデータ!I336))</f>
        <v>45752</v>
      </c>
      <c r="E336" s="3" t="str">
        <f>IF(デイリーデータ!D336="休日","●",IF(デイリーデータ!D336="指定","○",IF(LEFT(デイリーデータ!F336,1)="日","",IF(LEFT(デイリーデータ!F336,1)="半","／",LEFT(デイリーデータ!F336,1)))))</f>
        <v>／</v>
      </c>
      <c r="F336" s="10" t="str">
        <f>IF(デイリーデータ!E336="なし","",デイリーデータ!E336)&amp;IF(デイリーデータ!G336="なし","",デイリーデータ!G336)&amp;IF(デイリーデータ!H336="なし","",デイリーデータ!H336)</f>
        <v/>
      </c>
      <c r="G336" s="3" t="str">
        <f>IF(H336="","",COUNTA(H$2:H336)-COUNTBLANK(H$2:H336))</f>
        <v/>
      </c>
      <c r="H336" s="3" t="str">
        <f>IF(COUNTIF(B$2:B336,B336)=1,B336,"")</f>
        <v/>
      </c>
      <c r="I336" s="10" t="str">
        <f t="shared" si="5"/>
        <v/>
      </c>
      <c r="J336" s="3" t="str">
        <f>IF(デイリーデータ!D336="なし","",デイリーデータ!D336)</f>
        <v>勤務</v>
      </c>
      <c r="K336" s="3" t="str">
        <f>IF(デイリーデータ!E336="なし","",デイリーデータ!E336)</f>
        <v/>
      </c>
      <c r="L336" s="3" t="str">
        <f>IF(デイリーデータ!F336="なし","",デイリーデータ!F336)</f>
        <v>半日</v>
      </c>
      <c r="M336" s="3" t="str">
        <f>IF(デイリーデータ!G336="なし","",デイリーデータ!G336)</f>
        <v/>
      </c>
      <c r="N336" s="3" t="str">
        <f>IF(デイリーデータ!H336="なし","",デイリーデータ!H336)</f>
        <v/>
      </c>
    </row>
    <row r="337" spans="1:14" x14ac:dyDescent="0.2">
      <c r="A337" s="9" t="str">
        <f>デイリーデータ!A337&amp;デイリーデータ!I337</f>
        <v>4250345753</v>
      </c>
      <c r="B337" s="3" t="str">
        <f>デイリーデータ!A337&amp;""</f>
        <v>42503</v>
      </c>
      <c r="C337" s="3" t="str">
        <f>デイリーデータ!B337</f>
        <v>澤野 正樹</v>
      </c>
      <c r="D337" s="4">
        <f>IF(デイリーデータ!I337="","",(デイリーデータ!I337))</f>
        <v>45753</v>
      </c>
      <c r="E337" s="3" t="str">
        <f>IF(デイリーデータ!D337="休日","●",IF(デイリーデータ!D337="指定","○",IF(LEFT(デイリーデータ!F337,1)="日","",IF(LEFT(デイリーデータ!F337,1)="半","／",LEFT(デイリーデータ!F337,1)))))</f>
        <v>●</v>
      </c>
      <c r="F337" s="10" t="str">
        <f>IF(デイリーデータ!E337="なし","",デイリーデータ!E337)&amp;IF(デイリーデータ!G337="なし","",デイリーデータ!G337)&amp;IF(デイリーデータ!H337="なし","",デイリーデータ!H337)</f>
        <v/>
      </c>
      <c r="G337" s="3" t="str">
        <f>IF(H337="","",COUNTA(H$2:H337)-COUNTBLANK(H$2:H337))</f>
        <v/>
      </c>
      <c r="H337" s="3" t="str">
        <f>IF(COUNTIF(B$2:B337,B337)=1,B337,"")</f>
        <v/>
      </c>
      <c r="I337" s="10" t="str">
        <f t="shared" si="5"/>
        <v/>
      </c>
      <c r="J337" s="3" t="str">
        <f>IF(デイリーデータ!D337="なし","",デイリーデータ!D337)</f>
        <v>休日</v>
      </c>
      <c r="K337" s="3" t="str">
        <f>IF(デイリーデータ!E337="なし","",デイリーデータ!E337)</f>
        <v/>
      </c>
      <c r="L337" s="3" t="str">
        <f>IF(デイリーデータ!F337="なし","",デイリーデータ!F337)</f>
        <v>日勤</v>
      </c>
      <c r="M337" s="3" t="str">
        <f>IF(デイリーデータ!G337="なし","",デイリーデータ!G337)</f>
        <v/>
      </c>
      <c r="N337" s="3" t="str">
        <f>IF(デイリーデータ!H337="なし","",デイリーデータ!H337)</f>
        <v/>
      </c>
    </row>
    <row r="338" spans="1:14" x14ac:dyDescent="0.2">
      <c r="A338" s="9" t="str">
        <f>デイリーデータ!A338&amp;デイリーデータ!I338</f>
        <v>4250345754</v>
      </c>
      <c r="B338" s="3" t="str">
        <f>デイリーデータ!A338&amp;""</f>
        <v>42503</v>
      </c>
      <c r="C338" s="3" t="str">
        <f>デイリーデータ!B338</f>
        <v>澤野 正樹</v>
      </c>
      <c r="D338" s="4">
        <f>IF(デイリーデータ!I338="","",(デイリーデータ!I338))</f>
        <v>45754</v>
      </c>
      <c r="E338" s="3" t="str">
        <f>IF(デイリーデータ!D338="休日","●",IF(デイリーデータ!D338="指定","○",IF(LEFT(デイリーデータ!F338,1)="日","",IF(LEFT(デイリーデータ!F338,1)="半","／",LEFT(デイリーデータ!F338,1)))))</f>
        <v/>
      </c>
      <c r="F338" s="10" t="str">
        <f>IF(デイリーデータ!E338="なし","",デイリーデータ!E338)&amp;IF(デイリーデータ!G338="なし","",デイリーデータ!G338)&amp;IF(デイリーデータ!H338="なし","",デイリーデータ!H338)</f>
        <v/>
      </c>
      <c r="G338" s="3" t="str">
        <f>IF(H338="","",COUNTA(H$2:H338)-COUNTBLANK(H$2:H338))</f>
        <v/>
      </c>
      <c r="H338" s="3" t="str">
        <f>IF(COUNTIF(B$2:B338,B338)=1,B338,"")</f>
        <v/>
      </c>
      <c r="I338" s="10" t="str">
        <f t="shared" si="5"/>
        <v/>
      </c>
      <c r="J338" s="3" t="str">
        <f>IF(デイリーデータ!D338="なし","",デイリーデータ!D338)</f>
        <v>勤務</v>
      </c>
      <c r="K338" s="3" t="str">
        <f>IF(デイリーデータ!E338="なし","",デイリーデータ!E338)</f>
        <v/>
      </c>
      <c r="L338" s="3" t="str">
        <f>IF(デイリーデータ!F338="なし","",デイリーデータ!F338)</f>
        <v>日勤</v>
      </c>
      <c r="M338" s="3" t="str">
        <f>IF(デイリーデータ!G338="なし","",デイリーデータ!G338)</f>
        <v/>
      </c>
      <c r="N338" s="3" t="str">
        <f>IF(デイリーデータ!H338="なし","",デイリーデータ!H338)</f>
        <v/>
      </c>
    </row>
    <row r="339" spans="1:14" x14ac:dyDescent="0.2">
      <c r="A339" s="9" t="str">
        <f>デイリーデータ!A339&amp;デイリーデータ!I339</f>
        <v>4250345755</v>
      </c>
      <c r="B339" s="3" t="str">
        <f>デイリーデータ!A339&amp;""</f>
        <v>42503</v>
      </c>
      <c r="C339" s="3" t="str">
        <f>デイリーデータ!B339</f>
        <v>澤野 正樹</v>
      </c>
      <c r="D339" s="4">
        <f>IF(デイリーデータ!I339="","",(デイリーデータ!I339))</f>
        <v>45755</v>
      </c>
      <c r="E339" s="3" t="str">
        <f>IF(デイリーデータ!D339="休日","●",IF(デイリーデータ!D339="指定","○",IF(LEFT(デイリーデータ!F339,1)="日","",IF(LEFT(デイリーデータ!F339,1)="半","／",LEFT(デイリーデータ!F339,1)))))</f>
        <v/>
      </c>
      <c r="F339" s="10" t="str">
        <f>IF(デイリーデータ!E339="なし","",デイリーデータ!E339)&amp;IF(デイリーデータ!G339="なし","",デイリーデータ!G339)&amp;IF(デイリーデータ!H339="なし","",デイリーデータ!H339)</f>
        <v/>
      </c>
      <c r="G339" s="3" t="str">
        <f>IF(H339="","",COUNTA(H$2:H339)-COUNTBLANK(H$2:H339))</f>
        <v/>
      </c>
      <c r="H339" s="3" t="str">
        <f>IF(COUNTIF(B$2:B339,B339)=1,B339,"")</f>
        <v/>
      </c>
      <c r="I339" s="10" t="str">
        <f t="shared" si="5"/>
        <v/>
      </c>
      <c r="J339" s="3" t="str">
        <f>IF(デイリーデータ!D339="なし","",デイリーデータ!D339)</f>
        <v>勤務</v>
      </c>
      <c r="K339" s="3" t="str">
        <f>IF(デイリーデータ!E339="なし","",デイリーデータ!E339)</f>
        <v/>
      </c>
      <c r="L339" s="3" t="str">
        <f>IF(デイリーデータ!F339="なし","",デイリーデータ!F339)</f>
        <v>日勤</v>
      </c>
      <c r="M339" s="3" t="str">
        <f>IF(デイリーデータ!G339="なし","",デイリーデータ!G339)</f>
        <v/>
      </c>
      <c r="N339" s="3" t="str">
        <f>IF(デイリーデータ!H339="なし","",デイリーデータ!H339)</f>
        <v/>
      </c>
    </row>
    <row r="340" spans="1:14" x14ac:dyDescent="0.2">
      <c r="A340" s="9" t="str">
        <f>デイリーデータ!A340&amp;デイリーデータ!I340</f>
        <v>4250345756</v>
      </c>
      <c r="B340" s="3" t="str">
        <f>デイリーデータ!A340&amp;""</f>
        <v>42503</v>
      </c>
      <c r="C340" s="3" t="str">
        <f>デイリーデータ!B340</f>
        <v>澤野 正樹</v>
      </c>
      <c r="D340" s="4">
        <f>IF(デイリーデータ!I340="","",(デイリーデータ!I340))</f>
        <v>45756</v>
      </c>
      <c r="E340" s="3" t="str">
        <f>IF(デイリーデータ!D340="休日","●",IF(デイリーデータ!D340="指定","○",IF(LEFT(デイリーデータ!F340,1)="日","",IF(LEFT(デイリーデータ!F340,1)="半","／",LEFT(デイリーデータ!F340,1)))))</f>
        <v/>
      </c>
      <c r="F340" s="10" t="str">
        <f>IF(デイリーデータ!E340="なし","",デイリーデータ!E340)&amp;IF(デイリーデータ!G340="なし","",デイリーデータ!G340)&amp;IF(デイリーデータ!H340="なし","",デイリーデータ!H340)</f>
        <v/>
      </c>
      <c r="G340" s="3" t="str">
        <f>IF(H340="","",COUNTA(H$2:H340)-COUNTBLANK(H$2:H340))</f>
        <v/>
      </c>
      <c r="H340" s="3" t="str">
        <f>IF(COUNTIF(B$2:B340,B340)=1,B340,"")</f>
        <v/>
      </c>
      <c r="I340" s="10" t="str">
        <f t="shared" si="5"/>
        <v/>
      </c>
      <c r="J340" s="3" t="str">
        <f>IF(デイリーデータ!D340="なし","",デイリーデータ!D340)</f>
        <v>勤務</v>
      </c>
      <c r="K340" s="3" t="str">
        <f>IF(デイリーデータ!E340="なし","",デイリーデータ!E340)</f>
        <v/>
      </c>
      <c r="L340" s="3" t="str">
        <f>IF(デイリーデータ!F340="なし","",デイリーデータ!F340)</f>
        <v>日勤</v>
      </c>
      <c r="M340" s="3" t="str">
        <f>IF(デイリーデータ!G340="なし","",デイリーデータ!G340)</f>
        <v/>
      </c>
      <c r="N340" s="3" t="str">
        <f>IF(デイリーデータ!H340="なし","",デイリーデータ!H340)</f>
        <v/>
      </c>
    </row>
    <row r="341" spans="1:14" x14ac:dyDescent="0.2">
      <c r="A341" s="9" t="str">
        <f>デイリーデータ!A341&amp;デイリーデータ!I341</f>
        <v>4250345757</v>
      </c>
      <c r="B341" s="3" t="str">
        <f>デイリーデータ!A341&amp;""</f>
        <v>42503</v>
      </c>
      <c r="C341" s="3" t="str">
        <f>デイリーデータ!B341</f>
        <v>澤野 正樹</v>
      </c>
      <c r="D341" s="4">
        <f>IF(デイリーデータ!I341="","",(デイリーデータ!I341))</f>
        <v>45757</v>
      </c>
      <c r="E341" s="3" t="str">
        <f>IF(デイリーデータ!D341="休日","●",IF(デイリーデータ!D341="指定","○",IF(LEFT(デイリーデータ!F341,1)="日","",IF(LEFT(デイリーデータ!F341,1)="半","／",LEFT(デイリーデータ!F341,1)))))</f>
        <v/>
      </c>
      <c r="F341" s="10" t="str">
        <f>IF(デイリーデータ!E341="なし","",デイリーデータ!E341)&amp;IF(デイリーデータ!G341="なし","",デイリーデータ!G341)&amp;IF(デイリーデータ!H341="なし","",デイリーデータ!H341)</f>
        <v/>
      </c>
      <c r="G341" s="3" t="str">
        <f>IF(H341="","",COUNTA(H$2:H341)-COUNTBLANK(H$2:H341))</f>
        <v/>
      </c>
      <c r="H341" s="3" t="str">
        <f>IF(COUNTIF(B$2:B341,B341)=1,B341,"")</f>
        <v/>
      </c>
      <c r="I341" s="10" t="str">
        <f t="shared" si="5"/>
        <v/>
      </c>
      <c r="J341" s="3" t="str">
        <f>IF(デイリーデータ!D341="なし","",デイリーデータ!D341)</f>
        <v>勤務</v>
      </c>
      <c r="K341" s="3" t="str">
        <f>IF(デイリーデータ!E341="なし","",デイリーデータ!E341)</f>
        <v/>
      </c>
      <c r="L341" s="3" t="str">
        <f>IF(デイリーデータ!F341="なし","",デイリーデータ!F341)</f>
        <v>日勤</v>
      </c>
      <c r="M341" s="3" t="str">
        <f>IF(デイリーデータ!G341="なし","",デイリーデータ!G341)</f>
        <v/>
      </c>
      <c r="N341" s="3" t="str">
        <f>IF(デイリーデータ!H341="なし","",デイリーデータ!H341)</f>
        <v/>
      </c>
    </row>
    <row r="342" spans="1:14" x14ac:dyDescent="0.2">
      <c r="A342" s="9" t="str">
        <f>デイリーデータ!A342&amp;デイリーデータ!I342</f>
        <v>4250345758</v>
      </c>
      <c r="B342" s="3" t="str">
        <f>デイリーデータ!A342&amp;""</f>
        <v>42503</v>
      </c>
      <c r="C342" s="3" t="str">
        <f>デイリーデータ!B342</f>
        <v>澤野 正樹</v>
      </c>
      <c r="D342" s="4">
        <f>IF(デイリーデータ!I342="","",(デイリーデータ!I342))</f>
        <v>45758</v>
      </c>
      <c r="E342" s="3" t="str">
        <f>IF(デイリーデータ!D342="休日","●",IF(デイリーデータ!D342="指定","○",IF(LEFT(デイリーデータ!F342,1)="日","",IF(LEFT(デイリーデータ!F342,1)="半","／",LEFT(デイリーデータ!F342,1)))))</f>
        <v/>
      </c>
      <c r="F342" s="10" t="str">
        <f>IF(デイリーデータ!E342="なし","",デイリーデータ!E342)&amp;IF(デイリーデータ!G342="なし","",デイリーデータ!G342)&amp;IF(デイリーデータ!H342="なし","",デイリーデータ!H342)</f>
        <v/>
      </c>
      <c r="G342" s="3" t="str">
        <f>IF(H342="","",COUNTA(H$2:H342)-COUNTBLANK(H$2:H342))</f>
        <v/>
      </c>
      <c r="H342" s="3" t="str">
        <f>IF(COUNTIF(B$2:B342,B342)=1,B342,"")</f>
        <v/>
      </c>
      <c r="I342" s="10" t="str">
        <f t="shared" si="5"/>
        <v/>
      </c>
      <c r="J342" s="3" t="str">
        <f>IF(デイリーデータ!D342="なし","",デイリーデータ!D342)</f>
        <v>勤務</v>
      </c>
      <c r="K342" s="3" t="str">
        <f>IF(デイリーデータ!E342="なし","",デイリーデータ!E342)</f>
        <v/>
      </c>
      <c r="L342" s="3" t="str">
        <f>IF(デイリーデータ!F342="なし","",デイリーデータ!F342)</f>
        <v>日勤</v>
      </c>
      <c r="M342" s="3" t="str">
        <f>IF(デイリーデータ!G342="なし","",デイリーデータ!G342)</f>
        <v/>
      </c>
      <c r="N342" s="3" t="str">
        <f>IF(デイリーデータ!H342="なし","",デイリーデータ!H342)</f>
        <v/>
      </c>
    </row>
    <row r="343" spans="1:14" x14ac:dyDescent="0.2">
      <c r="A343" s="9" t="str">
        <f>デイリーデータ!A343&amp;デイリーデータ!I343</f>
        <v>4250345759</v>
      </c>
      <c r="B343" s="3" t="str">
        <f>デイリーデータ!A343&amp;""</f>
        <v>42503</v>
      </c>
      <c r="C343" s="3" t="str">
        <f>デイリーデータ!B343</f>
        <v>澤野 正樹</v>
      </c>
      <c r="D343" s="4">
        <f>IF(デイリーデータ!I343="","",(デイリーデータ!I343))</f>
        <v>45759</v>
      </c>
      <c r="E343" s="3" t="str">
        <f>IF(デイリーデータ!D343="休日","●",IF(デイリーデータ!D343="指定","○",IF(LEFT(デイリーデータ!F343,1)="日","",IF(LEFT(デイリーデータ!F343,1)="半","／",LEFT(デイリーデータ!F343,1)))))</f>
        <v>○</v>
      </c>
      <c r="F343" s="10" t="str">
        <f>IF(デイリーデータ!E343="なし","",デイリーデータ!E343)&amp;IF(デイリーデータ!G343="なし","",デイリーデータ!G343)&amp;IF(デイリーデータ!H343="なし","",デイリーデータ!H343)</f>
        <v/>
      </c>
      <c r="G343" s="3" t="str">
        <f>IF(H343="","",COUNTA(H$2:H343)-COUNTBLANK(H$2:H343))</f>
        <v/>
      </c>
      <c r="H343" s="3" t="str">
        <f>IF(COUNTIF(B$2:B343,B343)=1,B343,"")</f>
        <v/>
      </c>
      <c r="I343" s="10" t="str">
        <f t="shared" si="5"/>
        <v/>
      </c>
      <c r="J343" s="3" t="str">
        <f>IF(デイリーデータ!D343="なし","",デイリーデータ!D343)</f>
        <v>指定</v>
      </c>
      <c r="K343" s="3" t="str">
        <f>IF(デイリーデータ!E343="なし","",デイリーデータ!E343)</f>
        <v/>
      </c>
      <c r="L343" s="3" t="str">
        <f>IF(デイリーデータ!F343="なし","",デイリーデータ!F343)</f>
        <v>日勤</v>
      </c>
      <c r="M343" s="3" t="str">
        <f>IF(デイリーデータ!G343="なし","",デイリーデータ!G343)</f>
        <v/>
      </c>
      <c r="N343" s="3" t="str">
        <f>IF(デイリーデータ!H343="なし","",デイリーデータ!H343)</f>
        <v/>
      </c>
    </row>
    <row r="344" spans="1:14" x14ac:dyDescent="0.2">
      <c r="A344" s="9" t="str">
        <f>デイリーデータ!A344&amp;デイリーデータ!I344</f>
        <v>4250345760</v>
      </c>
      <c r="B344" s="3" t="str">
        <f>デイリーデータ!A344&amp;""</f>
        <v>42503</v>
      </c>
      <c r="C344" s="3" t="str">
        <f>デイリーデータ!B344</f>
        <v>澤野 正樹</v>
      </c>
      <c r="D344" s="4">
        <f>IF(デイリーデータ!I344="","",(デイリーデータ!I344))</f>
        <v>45760</v>
      </c>
      <c r="E344" s="3" t="str">
        <f>IF(デイリーデータ!D344="休日","●",IF(デイリーデータ!D344="指定","○",IF(LEFT(デイリーデータ!F344,1)="日","",IF(LEFT(デイリーデータ!F344,1)="半","／",LEFT(デイリーデータ!F344,1)))))</f>
        <v/>
      </c>
      <c r="F344" s="10" t="str">
        <f>IF(デイリーデータ!E344="なし","",デイリーデータ!E344)&amp;IF(デイリーデータ!G344="なし","",デイリーデータ!G344)&amp;IF(デイリーデータ!H344="なし","",デイリーデータ!H344)</f>
        <v/>
      </c>
      <c r="G344" s="3" t="str">
        <f>IF(H344="","",COUNTA(H$2:H344)-COUNTBLANK(H$2:H344))</f>
        <v/>
      </c>
      <c r="H344" s="3" t="str">
        <f>IF(COUNTIF(B$2:B344,B344)=1,B344,"")</f>
        <v/>
      </c>
      <c r="I344" s="10" t="str">
        <f t="shared" si="5"/>
        <v/>
      </c>
      <c r="J344" s="3" t="str">
        <f>IF(デイリーデータ!D344="なし","",デイリーデータ!D344)</f>
        <v>勤務</v>
      </c>
      <c r="K344" s="3" t="str">
        <f>IF(デイリーデータ!E344="なし","",デイリーデータ!E344)</f>
        <v/>
      </c>
      <c r="L344" s="3" t="str">
        <f>IF(デイリーデータ!F344="なし","",デイリーデータ!F344)</f>
        <v>日勤</v>
      </c>
      <c r="M344" s="3" t="str">
        <f>IF(デイリーデータ!G344="なし","",デイリーデータ!G344)</f>
        <v/>
      </c>
      <c r="N344" s="3" t="str">
        <f>IF(デイリーデータ!H344="なし","",デイリーデータ!H344)</f>
        <v/>
      </c>
    </row>
    <row r="345" spans="1:14" x14ac:dyDescent="0.2">
      <c r="A345" s="9" t="str">
        <f>デイリーデータ!A345&amp;デイリーデータ!I345</f>
        <v>4250345761</v>
      </c>
      <c r="B345" s="3" t="str">
        <f>デイリーデータ!A345&amp;""</f>
        <v>42503</v>
      </c>
      <c r="C345" s="3" t="str">
        <f>デイリーデータ!B345</f>
        <v>澤野 正樹</v>
      </c>
      <c r="D345" s="4">
        <f>IF(デイリーデータ!I345="","",(デイリーデータ!I345))</f>
        <v>45761</v>
      </c>
      <c r="E345" s="3" t="str">
        <f>IF(デイリーデータ!D345="休日","●",IF(デイリーデータ!D345="指定","○",IF(LEFT(デイリーデータ!F345,1)="日","",IF(LEFT(デイリーデータ!F345,1)="半","／",LEFT(デイリーデータ!F345,1)))))</f>
        <v>当</v>
      </c>
      <c r="F345" s="10" t="str">
        <f>IF(デイリーデータ!E345="なし","",デイリーデータ!E345)&amp;IF(デイリーデータ!G345="なし","",デイリーデータ!G345)&amp;IF(デイリーデータ!H345="なし","",デイリーデータ!H345)</f>
        <v/>
      </c>
      <c r="G345" s="3" t="str">
        <f>IF(H345="","",COUNTA(H$2:H345)-COUNTBLANK(H$2:H345))</f>
        <v/>
      </c>
      <c r="H345" s="3" t="str">
        <f>IF(COUNTIF(B$2:B345,B345)=1,B345,"")</f>
        <v/>
      </c>
      <c r="I345" s="10" t="str">
        <f t="shared" si="5"/>
        <v/>
      </c>
      <c r="J345" s="3" t="str">
        <f>IF(デイリーデータ!D345="なし","",デイリーデータ!D345)</f>
        <v>勤務</v>
      </c>
      <c r="K345" s="3" t="str">
        <f>IF(デイリーデータ!E345="なし","",デイリーデータ!E345)</f>
        <v/>
      </c>
      <c r="L345" s="3" t="str">
        <f>IF(デイリーデータ!F345="なし","",デイリーデータ!F345)</f>
        <v>当直</v>
      </c>
      <c r="M345" s="3" t="str">
        <f>IF(デイリーデータ!G345="なし","",デイリーデータ!G345)</f>
        <v/>
      </c>
      <c r="N345" s="3" t="str">
        <f>IF(デイリーデータ!H345="なし","",デイリーデータ!H345)</f>
        <v/>
      </c>
    </row>
    <row r="346" spans="1:14" x14ac:dyDescent="0.2">
      <c r="A346" s="9" t="str">
        <f>デイリーデータ!A346&amp;デイリーデータ!I346</f>
        <v>4250345762</v>
      </c>
      <c r="B346" s="3" t="str">
        <f>デイリーデータ!A346&amp;""</f>
        <v>42503</v>
      </c>
      <c r="C346" s="3" t="str">
        <f>デイリーデータ!B346</f>
        <v>澤野 正樹</v>
      </c>
      <c r="D346" s="4">
        <f>IF(デイリーデータ!I346="","",(デイリーデータ!I346))</f>
        <v>45762</v>
      </c>
      <c r="E346" s="3" t="str">
        <f>IF(デイリーデータ!D346="休日","●",IF(デイリーデータ!D346="指定","○",IF(LEFT(デイリーデータ!F346,1)="日","",IF(LEFT(デイリーデータ!F346,1)="半","／",LEFT(デイリーデータ!F346,1)))))</f>
        <v>明</v>
      </c>
      <c r="F346" s="10" t="str">
        <f>IF(デイリーデータ!E346="なし","",デイリーデータ!E346)&amp;IF(デイリーデータ!G346="なし","",デイリーデータ!G346)&amp;IF(デイリーデータ!H346="なし","",デイリーデータ!H346)</f>
        <v/>
      </c>
      <c r="G346" s="3" t="str">
        <f>IF(H346="","",COUNTA(H$2:H346)-COUNTBLANK(H$2:H346))</f>
        <v/>
      </c>
      <c r="H346" s="3" t="str">
        <f>IF(COUNTIF(B$2:B346,B346)=1,B346,"")</f>
        <v/>
      </c>
      <c r="I346" s="10" t="str">
        <f t="shared" si="5"/>
        <v/>
      </c>
      <c r="J346" s="3" t="str">
        <f>IF(デイリーデータ!D346="なし","",デイリーデータ!D346)</f>
        <v>勤務</v>
      </c>
      <c r="K346" s="3" t="str">
        <f>IF(デイリーデータ!E346="なし","",デイリーデータ!E346)</f>
        <v/>
      </c>
      <c r="L346" s="3" t="str">
        <f>IF(デイリーデータ!F346="なし","",デイリーデータ!F346)</f>
        <v>明け</v>
      </c>
      <c r="M346" s="3" t="str">
        <f>IF(デイリーデータ!G346="なし","",デイリーデータ!G346)</f>
        <v/>
      </c>
      <c r="N346" s="3" t="str">
        <f>IF(デイリーデータ!H346="なし","",デイリーデータ!H346)</f>
        <v/>
      </c>
    </row>
    <row r="347" spans="1:14" x14ac:dyDescent="0.2">
      <c r="A347" s="9" t="str">
        <f>デイリーデータ!A347&amp;デイリーデータ!I347</f>
        <v>4250345763</v>
      </c>
      <c r="B347" s="3" t="str">
        <f>デイリーデータ!A347&amp;""</f>
        <v>42503</v>
      </c>
      <c r="C347" s="3" t="str">
        <f>デイリーデータ!B347</f>
        <v>澤野 正樹</v>
      </c>
      <c r="D347" s="4">
        <f>IF(デイリーデータ!I347="","",(デイリーデータ!I347))</f>
        <v>45763</v>
      </c>
      <c r="E347" s="3" t="str">
        <f>IF(デイリーデータ!D347="休日","●",IF(デイリーデータ!D347="指定","○",IF(LEFT(デイリーデータ!F347,1)="日","",IF(LEFT(デイリーデータ!F347,1)="半","／",LEFT(デイリーデータ!F347,1)))))</f>
        <v/>
      </c>
      <c r="F347" s="10" t="str">
        <f>IF(デイリーデータ!E347="なし","",デイリーデータ!E347)&amp;IF(デイリーデータ!G347="なし","",デイリーデータ!G347)&amp;IF(デイリーデータ!H347="なし","",デイリーデータ!H347)</f>
        <v/>
      </c>
      <c r="G347" s="3" t="str">
        <f>IF(H347="","",COUNTA(H$2:H347)-COUNTBLANK(H$2:H347))</f>
        <v/>
      </c>
      <c r="H347" s="3" t="str">
        <f>IF(COUNTIF(B$2:B347,B347)=1,B347,"")</f>
        <v/>
      </c>
      <c r="I347" s="10" t="str">
        <f t="shared" si="5"/>
        <v/>
      </c>
      <c r="J347" s="3" t="str">
        <f>IF(デイリーデータ!D347="なし","",デイリーデータ!D347)</f>
        <v>勤務</v>
      </c>
      <c r="K347" s="3" t="str">
        <f>IF(デイリーデータ!E347="なし","",デイリーデータ!E347)</f>
        <v/>
      </c>
      <c r="L347" s="3" t="str">
        <f>IF(デイリーデータ!F347="なし","",デイリーデータ!F347)</f>
        <v>日勤</v>
      </c>
      <c r="M347" s="3" t="str">
        <f>IF(デイリーデータ!G347="なし","",デイリーデータ!G347)</f>
        <v/>
      </c>
      <c r="N347" s="3" t="str">
        <f>IF(デイリーデータ!H347="なし","",デイリーデータ!H347)</f>
        <v/>
      </c>
    </row>
    <row r="348" spans="1:14" x14ac:dyDescent="0.2">
      <c r="A348" s="9" t="str">
        <f>デイリーデータ!A348&amp;デイリーデータ!I348</f>
        <v>4250345764</v>
      </c>
      <c r="B348" s="3" t="str">
        <f>デイリーデータ!A348&amp;""</f>
        <v>42503</v>
      </c>
      <c r="C348" s="3" t="str">
        <f>デイリーデータ!B348</f>
        <v>澤野 正樹</v>
      </c>
      <c r="D348" s="4">
        <f>IF(デイリーデータ!I348="","",(デイリーデータ!I348))</f>
        <v>45764</v>
      </c>
      <c r="E348" s="3" t="str">
        <f>IF(デイリーデータ!D348="休日","●",IF(デイリーデータ!D348="指定","○",IF(LEFT(デイリーデータ!F348,1)="日","",IF(LEFT(デイリーデータ!F348,1)="半","／",LEFT(デイリーデータ!F348,1)))))</f>
        <v/>
      </c>
      <c r="F348" s="10" t="str">
        <f>IF(デイリーデータ!E348="なし","",デイリーデータ!E348)&amp;IF(デイリーデータ!G348="なし","",デイリーデータ!G348)&amp;IF(デイリーデータ!H348="なし","",デイリーデータ!H348)</f>
        <v/>
      </c>
      <c r="G348" s="3" t="str">
        <f>IF(H348="","",COUNTA(H$2:H348)-COUNTBLANK(H$2:H348))</f>
        <v/>
      </c>
      <c r="H348" s="3" t="str">
        <f>IF(COUNTIF(B$2:B348,B348)=1,B348,"")</f>
        <v/>
      </c>
      <c r="I348" s="10" t="str">
        <f t="shared" si="5"/>
        <v/>
      </c>
      <c r="J348" s="3" t="str">
        <f>IF(デイリーデータ!D348="なし","",デイリーデータ!D348)</f>
        <v>勤務</v>
      </c>
      <c r="K348" s="3" t="str">
        <f>IF(デイリーデータ!E348="なし","",デイリーデータ!E348)</f>
        <v/>
      </c>
      <c r="L348" s="3" t="str">
        <f>IF(デイリーデータ!F348="なし","",デイリーデータ!F348)</f>
        <v>日勤</v>
      </c>
      <c r="M348" s="3" t="str">
        <f>IF(デイリーデータ!G348="なし","",デイリーデータ!G348)</f>
        <v/>
      </c>
      <c r="N348" s="3" t="str">
        <f>IF(デイリーデータ!H348="なし","",デイリーデータ!H348)</f>
        <v/>
      </c>
    </row>
    <row r="349" spans="1:14" x14ac:dyDescent="0.2">
      <c r="A349" s="9" t="str">
        <f>デイリーデータ!A349&amp;デイリーデータ!I349</f>
        <v>4250345765</v>
      </c>
      <c r="B349" s="3" t="str">
        <f>デイリーデータ!A349&amp;""</f>
        <v>42503</v>
      </c>
      <c r="C349" s="3" t="str">
        <f>デイリーデータ!B349</f>
        <v>澤野 正樹</v>
      </c>
      <c r="D349" s="4">
        <f>IF(デイリーデータ!I349="","",(デイリーデータ!I349))</f>
        <v>45765</v>
      </c>
      <c r="E349" s="3" t="str">
        <f>IF(デイリーデータ!D349="休日","●",IF(デイリーデータ!D349="指定","○",IF(LEFT(デイリーデータ!F349,1)="日","",IF(LEFT(デイリーデータ!F349,1)="半","／",LEFT(デイリーデータ!F349,1)))))</f>
        <v/>
      </c>
      <c r="F349" s="10" t="str">
        <f>IF(デイリーデータ!E349="なし","",デイリーデータ!E349)&amp;IF(デイリーデータ!G349="なし","",デイリーデータ!G349)&amp;IF(デイリーデータ!H349="なし","",デイリーデータ!H349)</f>
        <v/>
      </c>
      <c r="G349" s="3" t="str">
        <f>IF(H349="","",COUNTA(H$2:H349)-COUNTBLANK(H$2:H349))</f>
        <v/>
      </c>
      <c r="H349" s="3" t="str">
        <f>IF(COUNTIF(B$2:B349,B349)=1,B349,"")</f>
        <v/>
      </c>
      <c r="I349" s="10" t="str">
        <f t="shared" si="5"/>
        <v/>
      </c>
      <c r="J349" s="3" t="str">
        <f>IF(デイリーデータ!D349="なし","",デイリーデータ!D349)</f>
        <v>勤務</v>
      </c>
      <c r="K349" s="3" t="str">
        <f>IF(デイリーデータ!E349="なし","",デイリーデータ!E349)</f>
        <v/>
      </c>
      <c r="L349" s="3" t="str">
        <f>IF(デイリーデータ!F349="なし","",デイリーデータ!F349)</f>
        <v>日勤</v>
      </c>
      <c r="M349" s="3" t="str">
        <f>IF(デイリーデータ!G349="なし","",デイリーデータ!G349)</f>
        <v/>
      </c>
      <c r="N349" s="3" t="str">
        <f>IF(デイリーデータ!H349="なし","",デイリーデータ!H349)</f>
        <v/>
      </c>
    </row>
    <row r="350" spans="1:14" x14ac:dyDescent="0.2">
      <c r="A350" s="9" t="str">
        <f>デイリーデータ!A350&amp;デイリーデータ!I350</f>
        <v>4250345766</v>
      </c>
      <c r="B350" s="3" t="str">
        <f>デイリーデータ!A350&amp;""</f>
        <v>42503</v>
      </c>
      <c r="C350" s="3" t="str">
        <f>デイリーデータ!B350</f>
        <v>澤野 正樹</v>
      </c>
      <c r="D350" s="4">
        <f>IF(デイリーデータ!I350="","",(デイリーデータ!I350))</f>
        <v>45766</v>
      </c>
      <c r="E350" s="3" t="str">
        <f>IF(デイリーデータ!D350="休日","●",IF(デイリーデータ!D350="指定","○",IF(LEFT(デイリーデータ!F350,1)="日","",IF(LEFT(デイリーデータ!F350,1)="半","／",LEFT(デイリーデータ!F350,1)))))</f>
        <v>当</v>
      </c>
      <c r="F350" s="10" t="str">
        <f>IF(デイリーデータ!E350="なし","",デイリーデータ!E350)&amp;IF(デイリーデータ!G350="なし","",デイリーデータ!G350)&amp;IF(デイリーデータ!H350="なし","",デイリーデータ!H350)</f>
        <v/>
      </c>
      <c r="G350" s="3" t="str">
        <f>IF(H350="","",COUNTA(H$2:H350)-COUNTBLANK(H$2:H350))</f>
        <v/>
      </c>
      <c r="H350" s="3" t="str">
        <f>IF(COUNTIF(B$2:B350,B350)=1,B350,"")</f>
        <v/>
      </c>
      <c r="I350" s="10" t="str">
        <f t="shared" si="5"/>
        <v/>
      </c>
      <c r="J350" s="3" t="str">
        <f>IF(デイリーデータ!D350="なし","",デイリーデータ!D350)</f>
        <v>勤務</v>
      </c>
      <c r="K350" s="3" t="str">
        <f>IF(デイリーデータ!E350="なし","",デイリーデータ!E350)</f>
        <v/>
      </c>
      <c r="L350" s="3" t="str">
        <f>IF(デイリーデータ!F350="なし","",デイリーデータ!F350)</f>
        <v>当直</v>
      </c>
      <c r="M350" s="3" t="str">
        <f>IF(デイリーデータ!G350="なし","",デイリーデータ!G350)</f>
        <v/>
      </c>
      <c r="N350" s="3" t="str">
        <f>IF(デイリーデータ!H350="なし","",デイリーデータ!H350)</f>
        <v/>
      </c>
    </row>
    <row r="351" spans="1:14" x14ac:dyDescent="0.2">
      <c r="A351" s="9" t="str">
        <f>デイリーデータ!A351&amp;デイリーデータ!I351</f>
        <v>4250345767</v>
      </c>
      <c r="B351" s="3" t="str">
        <f>デイリーデータ!A351&amp;""</f>
        <v>42503</v>
      </c>
      <c r="C351" s="3" t="str">
        <f>デイリーデータ!B351</f>
        <v>澤野 正樹</v>
      </c>
      <c r="D351" s="4">
        <f>IF(デイリーデータ!I351="","",(デイリーデータ!I351))</f>
        <v>45767</v>
      </c>
      <c r="E351" s="3" t="str">
        <f>IF(デイリーデータ!D351="休日","●",IF(デイリーデータ!D351="指定","○",IF(LEFT(デイリーデータ!F351,1)="日","",IF(LEFT(デイリーデータ!F351,1)="半","／",LEFT(デイリーデータ!F351,1)))))</f>
        <v>明</v>
      </c>
      <c r="F351" s="10" t="str">
        <f>IF(デイリーデータ!E351="なし","",デイリーデータ!E351)&amp;IF(デイリーデータ!G351="なし","",デイリーデータ!G351)&amp;IF(デイリーデータ!H351="なし","",デイリーデータ!H351)</f>
        <v/>
      </c>
      <c r="G351" s="3" t="str">
        <f>IF(H351="","",COUNTA(H$2:H351)-COUNTBLANK(H$2:H351))</f>
        <v/>
      </c>
      <c r="H351" s="3" t="str">
        <f>IF(COUNTIF(B$2:B351,B351)=1,B351,"")</f>
        <v/>
      </c>
      <c r="I351" s="10" t="str">
        <f t="shared" si="5"/>
        <v/>
      </c>
      <c r="J351" s="3" t="str">
        <f>IF(デイリーデータ!D351="なし","",デイリーデータ!D351)</f>
        <v>勤務</v>
      </c>
      <c r="K351" s="3" t="str">
        <f>IF(デイリーデータ!E351="なし","",デイリーデータ!E351)</f>
        <v/>
      </c>
      <c r="L351" s="3" t="str">
        <f>IF(デイリーデータ!F351="なし","",デイリーデータ!F351)</f>
        <v>明け</v>
      </c>
      <c r="M351" s="3" t="str">
        <f>IF(デイリーデータ!G351="なし","",デイリーデータ!G351)</f>
        <v/>
      </c>
      <c r="N351" s="3" t="str">
        <f>IF(デイリーデータ!H351="なし","",デイリーデータ!H351)</f>
        <v/>
      </c>
    </row>
    <row r="352" spans="1:14" x14ac:dyDescent="0.2">
      <c r="A352" s="9" t="str">
        <f>デイリーデータ!A352&amp;デイリーデータ!I352</f>
        <v>4250345768</v>
      </c>
      <c r="B352" s="3" t="str">
        <f>デイリーデータ!A352&amp;""</f>
        <v>42503</v>
      </c>
      <c r="C352" s="3" t="str">
        <f>デイリーデータ!B352</f>
        <v>澤野 正樹</v>
      </c>
      <c r="D352" s="4">
        <f>IF(デイリーデータ!I352="","",(デイリーデータ!I352))</f>
        <v>45768</v>
      </c>
      <c r="E352" s="3" t="str">
        <f>IF(デイリーデータ!D352="休日","●",IF(デイリーデータ!D352="指定","○",IF(LEFT(デイリーデータ!F352,1)="日","",IF(LEFT(デイリーデータ!F352,1)="半","／",LEFT(デイリーデータ!F352,1)))))</f>
        <v>●</v>
      </c>
      <c r="F352" s="10" t="str">
        <f>IF(デイリーデータ!E352="なし","",デイリーデータ!E352)&amp;IF(デイリーデータ!G352="なし","",デイリーデータ!G352)&amp;IF(デイリーデータ!H352="なし","",デイリーデータ!H352)</f>
        <v/>
      </c>
      <c r="G352" s="3" t="str">
        <f>IF(H352="","",COUNTA(H$2:H352)-COUNTBLANK(H$2:H352))</f>
        <v/>
      </c>
      <c r="H352" s="3" t="str">
        <f>IF(COUNTIF(B$2:B352,B352)=1,B352,"")</f>
        <v/>
      </c>
      <c r="I352" s="10" t="str">
        <f t="shared" si="5"/>
        <v/>
      </c>
      <c r="J352" s="3" t="str">
        <f>IF(デイリーデータ!D352="なし","",デイリーデータ!D352)</f>
        <v>休日</v>
      </c>
      <c r="K352" s="3" t="str">
        <f>IF(デイリーデータ!E352="なし","",デイリーデータ!E352)</f>
        <v/>
      </c>
      <c r="L352" s="3" t="str">
        <f>IF(デイリーデータ!F352="なし","",デイリーデータ!F352)</f>
        <v>日勤</v>
      </c>
      <c r="M352" s="3" t="str">
        <f>IF(デイリーデータ!G352="なし","",デイリーデータ!G352)</f>
        <v/>
      </c>
      <c r="N352" s="3" t="str">
        <f>IF(デイリーデータ!H352="なし","",デイリーデータ!H352)</f>
        <v/>
      </c>
    </row>
    <row r="353" spans="1:14" x14ac:dyDescent="0.2">
      <c r="A353" s="9" t="str">
        <f>デイリーデータ!A353&amp;デイリーデータ!I353</f>
        <v>4250345769</v>
      </c>
      <c r="B353" s="3" t="str">
        <f>デイリーデータ!A353&amp;""</f>
        <v>42503</v>
      </c>
      <c r="C353" s="3" t="str">
        <f>デイリーデータ!B353</f>
        <v>澤野 正樹</v>
      </c>
      <c r="D353" s="4">
        <f>IF(デイリーデータ!I353="","",(デイリーデータ!I353))</f>
        <v>45769</v>
      </c>
      <c r="E353" s="3" t="str">
        <f>IF(デイリーデータ!D353="休日","●",IF(デイリーデータ!D353="指定","○",IF(LEFT(デイリーデータ!F353,1)="日","",IF(LEFT(デイリーデータ!F353,1)="半","／",LEFT(デイリーデータ!F353,1)))))</f>
        <v/>
      </c>
      <c r="F353" s="10" t="str">
        <f>IF(デイリーデータ!E353="なし","",デイリーデータ!E353)&amp;IF(デイリーデータ!G353="なし","",デイリーデータ!G353)&amp;IF(デイリーデータ!H353="なし","",デイリーデータ!H353)</f>
        <v/>
      </c>
      <c r="G353" s="3" t="str">
        <f>IF(H353="","",COUNTA(H$2:H353)-COUNTBLANK(H$2:H353))</f>
        <v/>
      </c>
      <c r="H353" s="3" t="str">
        <f>IF(COUNTIF(B$2:B353,B353)=1,B353,"")</f>
        <v/>
      </c>
      <c r="I353" s="10" t="str">
        <f t="shared" si="5"/>
        <v/>
      </c>
      <c r="J353" s="3" t="str">
        <f>IF(デイリーデータ!D353="なし","",デイリーデータ!D353)</f>
        <v>勤務</v>
      </c>
      <c r="K353" s="3" t="str">
        <f>IF(デイリーデータ!E353="なし","",デイリーデータ!E353)</f>
        <v/>
      </c>
      <c r="L353" s="3" t="str">
        <f>IF(デイリーデータ!F353="なし","",デイリーデータ!F353)</f>
        <v>日勤</v>
      </c>
      <c r="M353" s="3" t="str">
        <f>IF(デイリーデータ!G353="なし","",デイリーデータ!G353)</f>
        <v/>
      </c>
      <c r="N353" s="3" t="str">
        <f>IF(デイリーデータ!H353="なし","",デイリーデータ!H353)</f>
        <v/>
      </c>
    </row>
    <row r="354" spans="1:14" x14ac:dyDescent="0.2">
      <c r="A354" s="9" t="str">
        <f>デイリーデータ!A354&amp;デイリーデータ!I354</f>
        <v>4250345770</v>
      </c>
      <c r="B354" s="3" t="str">
        <f>デイリーデータ!A354&amp;""</f>
        <v>42503</v>
      </c>
      <c r="C354" s="3" t="str">
        <f>デイリーデータ!B354</f>
        <v>澤野 正樹</v>
      </c>
      <c r="D354" s="4">
        <f>IF(デイリーデータ!I354="","",(デイリーデータ!I354))</f>
        <v>45770</v>
      </c>
      <c r="E354" s="3" t="str">
        <f>IF(デイリーデータ!D354="休日","●",IF(デイリーデータ!D354="指定","○",IF(LEFT(デイリーデータ!F354,1)="日","",IF(LEFT(デイリーデータ!F354,1)="半","／",LEFT(デイリーデータ!F354,1)))))</f>
        <v/>
      </c>
      <c r="F354" s="10" t="str">
        <f>IF(デイリーデータ!E354="なし","",デイリーデータ!E354)&amp;IF(デイリーデータ!G354="なし","",デイリーデータ!G354)&amp;IF(デイリーデータ!H354="なし","",デイリーデータ!H354)</f>
        <v/>
      </c>
      <c r="G354" s="3" t="str">
        <f>IF(H354="","",COUNTA(H$2:H354)-COUNTBLANK(H$2:H354))</f>
        <v/>
      </c>
      <c r="H354" s="3" t="str">
        <f>IF(COUNTIF(B$2:B354,B354)=1,B354,"")</f>
        <v/>
      </c>
      <c r="I354" s="10" t="str">
        <f t="shared" si="5"/>
        <v/>
      </c>
      <c r="J354" s="3" t="str">
        <f>IF(デイリーデータ!D354="なし","",デイリーデータ!D354)</f>
        <v>勤務</v>
      </c>
      <c r="K354" s="3" t="str">
        <f>IF(デイリーデータ!E354="なし","",デイリーデータ!E354)</f>
        <v/>
      </c>
      <c r="L354" s="3" t="str">
        <f>IF(デイリーデータ!F354="なし","",デイリーデータ!F354)</f>
        <v>日勤</v>
      </c>
      <c r="M354" s="3" t="str">
        <f>IF(デイリーデータ!G354="なし","",デイリーデータ!G354)</f>
        <v/>
      </c>
      <c r="N354" s="3" t="str">
        <f>IF(デイリーデータ!H354="なし","",デイリーデータ!H354)</f>
        <v/>
      </c>
    </row>
    <row r="355" spans="1:14" x14ac:dyDescent="0.2">
      <c r="A355" s="9" t="str">
        <f>デイリーデータ!A355&amp;デイリーデータ!I355</f>
        <v>4250345771</v>
      </c>
      <c r="B355" s="3" t="str">
        <f>デイリーデータ!A355&amp;""</f>
        <v>42503</v>
      </c>
      <c r="C355" s="3" t="str">
        <f>デイリーデータ!B355</f>
        <v>澤野 正樹</v>
      </c>
      <c r="D355" s="4">
        <f>IF(デイリーデータ!I355="","",(デイリーデータ!I355))</f>
        <v>45771</v>
      </c>
      <c r="E355" s="3" t="str">
        <f>IF(デイリーデータ!D355="休日","●",IF(デイリーデータ!D355="指定","○",IF(LEFT(デイリーデータ!F355,1)="日","",IF(LEFT(デイリーデータ!F355,1)="半","／",LEFT(デイリーデータ!F355,1)))))</f>
        <v/>
      </c>
      <c r="F355" s="10" t="str">
        <f>IF(デイリーデータ!E355="なし","",デイリーデータ!E355)&amp;IF(デイリーデータ!G355="なし","",デイリーデータ!G355)&amp;IF(デイリーデータ!H355="なし","",デイリーデータ!H355)</f>
        <v/>
      </c>
      <c r="G355" s="3" t="str">
        <f>IF(H355="","",COUNTA(H$2:H355)-COUNTBLANK(H$2:H355))</f>
        <v/>
      </c>
      <c r="H355" s="3" t="str">
        <f>IF(COUNTIF(B$2:B355,B355)=1,B355,"")</f>
        <v/>
      </c>
      <c r="I355" s="10" t="str">
        <f t="shared" si="5"/>
        <v/>
      </c>
      <c r="J355" s="3" t="str">
        <f>IF(デイリーデータ!D355="なし","",デイリーデータ!D355)</f>
        <v>勤務</v>
      </c>
      <c r="K355" s="3" t="str">
        <f>IF(デイリーデータ!E355="なし","",デイリーデータ!E355)</f>
        <v/>
      </c>
      <c r="L355" s="3" t="str">
        <f>IF(デイリーデータ!F355="なし","",デイリーデータ!F355)</f>
        <v>日勤</v>
      </c>
      <c r="M355" s="3" t="str">
        <f>IF(デイリーデータ!G355="なし","",デイリーデータ!G355)</f>
        <v/>
      </c>
      <c r="N355" s="3" t="str">
        <f>IF(デイリーデータ!H355="なし","",デイリーデータ!H355)</f>
        <v/>
      </c>
    </row>
    <row r="356" spans="1:14" x14ac:dyDescent="0.2">
      <c r="A356" s="9" t="str">
        <f>デイリーデータ!A356&amp;デイリーデータ!I356</f>
        <v>4250345772</v>
      </c>
      <c r="B356" s="3" t="str">
        <f>デイリーデータ!A356&amp;""</f>
        <v>42503</v>
      </c>
      <c r="C356" s="3" t="str">
        <f>デイリーデータ!B356</f>
        <v>澤野 正樹</v>
      </c>
      <c r="D356" s="4">
        <f>IF(デイリーデータ!I356="","",(デイリーデータ!I356))</f>
        <v>45772</v>
      </c>
      <c r="E356" s="3" t="str">
        <f>IF(デイリーデータ!D356="休日","●",IF(デイリーデータ!D356="指定","○",IF(LEFT(デイリーデータ!F356,1)="日","",IF(LEFT(デイリーデータ!F356,1)="半","／",LEFT(デイリーデータ!F356,1)))))</f>
        <v/>
      </c>
      <c r="F356" s="10" t="str">
        <f>IF(デイリーデータ!E356="なし","",デイリーデータ!E356)&amp;IF(デイリーデータ!G356="なし","",デイリーデータ!G356)&amp;IF(デイリーデータ!H356="なし","",デイリーデータ!H356)</f>
        <v/>
      </c>
      <c r="G356" s="3" t="str">
        <f>IF(H356="","",COUNTA(H$2:H356)-COUNTBLANK(H$2:H356))</f>
        <v/>
      </c>
      <c r="H356" s="3" t="str">
        <f>IF(COUNTIF(B$2:B356,B356)=1,B356,"")</f>
        <v/>
      </c>
      <c r="I356" s="10" t="str">
        <f t="shared" si="5"/>
        <v/>
      </c>
      <c r="J356" s="3" t="str">
        <f>IF(デイリーデータ!D356="なし","",デイリーデータ!D356)</f>
        <v>勤務</v>
      </c>
      <c r="K356" s="3" t="str">
        <f>IF(デイリーデータ!E356="なし","",デイリーデータ!E356)</f>
        <v/>
      </c>
      <c r="L356" s="3" t="str">
        <f>IF(デイリーデータ!F356="なし","",デイリーデータ!F356)</f>
        <v>日勤</v>
      </c>
      <c r="M356" s="3" t="str">
        <f>IF(デイリーデータ!G356="なし","",デイリーデータ!G356)</f>
        <v/>
      </c>
      <c r="N356" s="3" t="str">
        <f>IF(デイリーデータ!H356="なし","",デイリーデータ!H356)</f>
        <v/>
      </c>
    </row>
    <row r="357" spans="1:14" x14ac:dyDescent="0.2">
      <c r="A357" s="9" t="str">
        <f>デイリーデータ!A357&amp;デイリーデータ!I357</f>
        <v>4250345773</v>
      </c>
      <c r="B357" s="3" t="str">
        <f>デイリーデータ!A357&amp;""</f>
        <v>42503</v>
      </c>
      <c r="C357" s="3" t="str">
        <f>デイリーデータ!B357</f>
        <v>澤野 正樹</v>
      </c>
      <c r="D357" s="4">
        <f>IF(デイリーデータ!I357="","",(デイリーデータ!I357))</f>
        <v>45773</v>
      </c>
      <c r="E357" s="3" t="str">
        <f>IF(デイリーデータ!D357="休日","●",IF(デイリーデータ!D357="指定","○",IF(LEFT(デイリーデータ!F357,1)="日","",IF(LEFT(デイリーデータ!F357,1)="半","／",LEFT(デイリーデータ!F357,1)))))</f>
        <v>○</v>
      </c>
      <c r="F357" s="10" t="str">
        <f>IF(デイリーデータ!E357="なし","",デイリーデータ!E357)&amp;IF(デイリーデータ!G357="なし","",デイリーデータ!G357)&amp;IF(デイリーデータ!H357="なし","",デイリーデータ!H357)</f>
        <v/>
      </c>
      <c r="G357" s="3" t="str">
        <f>IF(H357="","",COUNTA(H$2:H357)-COUNTBLANK(H$2:H357))</f>
        <v/>
      </c>
      <c r="H357" s="3" t="str">
        <f>IF(COUNTIF(B$2:B357,B357)=1,B357,"")</f>
        <v/>
      </c>
      <c r="I357" s="10" t="str">
        <f t="shared" si="5"/>
        <v/>
      </c>
      <c r="J357" s="3" t="str">
        <f>IF(デイリーデータ!D357="なし","",デイリーデータ!D357)</f>
        <v>指定</v>
      </c>
      <c r="K357" s="3" t="str">
        <f>IF(デイリーデータ!E357="なし","",デイリーデータ!E357)</f>
        <v/>
      </c>
      <c r="L357" s="3" t="str">
        <f>IF(デイリーデータ!F357="なし","",デイリーデータ!F357)</f>
        <v>日勤</v>
      </c>
      <c r="M357" s="3" t="str">
        <f>IF(デイリーデータ!G357="なし","",デイリーデータ!G357)</f>
        <v/>
      </c>
      <c r="N357" s="3" t="str">
        <f>IF(デイリーデータ!H357="なし","",デイリーデータ!H357)</f>
        <v/>
      </c>
    </row>
    <row r="358" spans="1:14" x14ac:dyDescent="0.2">
      <c r="A358" s="9" t="str">
        <f>デイリーデータ!A358&amp;デイリーデータ!I358</f>
        <v>4250345774</v>
      </c>
      <c r="B358" s="3" t="str">
        <f>デイリーデータ!A358&amp;""</f>
        <v>42503</v>
      </c>
      <c r="C358" s="3" t="str">
        <f>デイリーデータ!B358</f>
        <v>澤野 正樹</v>
      </c>
      <c r="D358" s="4">
        <f>IF(デイリーデータ!I358="","",(デイリーデータ!I358))</f>
        <v>45774</v>
      </c>
      <c r="E358" s="3" t="str">
        <f>IF(デイリーデータ!D358="休日","●",IF(デイリーデータ!D358="指定","○",IF(LEFT(デイリーデータ!F358,1)="日","",IF(LEFT(デイリーデータ!F358,1)="半","／",LEFT(デイリーデータ!F358,1)))))</f>
        <v>●</v>
      </c>
      <c r="F358" s="10" t="str">
        <f>IF(デイリーデータ!E358="なし","",デイリーデータ!E358)&amp;IF(デイリーデータ!G358="なし","",デイリーデータ!G358)&amp;IF(デイリーデータ!H358="なし","",デイリーデータ!H358)</f>
        <v/>
      </c>
      <c r="G358" s="3" t="str">
        <f>IF(H358="","",COUNTA(H$2:H358)-COUNTBLANK(H$2:H358))</f>
        <v/>
      </c>
      <c r="H358" s="3" t="str">
        <f>IF(COUNTIF(B$2:B358,B358)=1,B358,"")</f>
        <v/>
      </c>
      <c r="I358" s="10" t="str">
        <f t="shared" si="5"/>
        <v/>
      </c>
      <c r="J358" s="3" t="str">
        <f>IF(デイリーデータ!D358="なし","",デイリーデータ!D358)</f>
        <v>休日</v>
      </c>
      <c r="K358" s="3" t="str">
        <f>IF(デイリーデータ!E358="なし","",デイリーデータ!E358)</f>
        <v/>
      </c>
      <c r="L358" s="3" t="str">
        <f>IF(デイリーデータ!F358="なし","",デイリーデータ!F358)</f>
        <v>日勤</v>
      </c>
      <c r="M358" s="3" t="str">
        <f>IF(デイリーデータ!G358="なし","",デイリーデータ!G358)</f>
        <v/>
      </c>
      <c r="N358" s="3" t="str">
        <f>IF(デイリーデータ!H358="なし","",デイリーデータ!H358)</f>
        <v/>
      </c>
    </row>
    <row r="359" spans="1:14" x14ac:dyDescent="0.2">
      <c r="A359" s="9" t="str">
        <f>デイリーデータ!A359&amp;デイリーデータ!I359</f>
        <v>4250345775</v>
      </c>
      <c r="B359" s="3" t="str">
        <f>デイリーデータ!A359&amp;""</f>
        <v>42503</v>
      </c>
      <c r="C359" s="3" t="str">
        <f>デイリーデータ!B359</f>
        <v>澤野 正樹</v>
      </c>
      <c r="D359" s="4">
        <f>IF(デイリーデータ!I359="","",(デイリーデータ!I359))</f>
        <v>45775</v>
      </c>
      <c r="E359" s="3" t="str">
        <f>IF(デイリーデータ!D359="休日","●",IF(デイリーデータ!D359="指定","○",IF(LEFT(デイリーデータ!F359,1)="日","",IF(LEFT(デイリーデータ!F359,1)="半","／",LEFT(デイリーデータ!F359,1)))))</f>
        <v/>
      </c>
      <c r="F359" s="10" t="str">
        <f>IF(デイリーデータ!E359="なし","",デイリーデータ!E359)&amp;IF(デイリーデータ!G359="なし","",デイリーデータ!G359)&amp;IF(デイリーデータ!H359="なし","",デイリーデータ!H359)</f>
        <v/>
      </c>
      <c r="G359" s="3" t="str">
        <f>IF(H359="","",COUNTA(H$2:H359)-COUNTBLANK(H$2:H359))</f>
        <v/>
      </c>
      <c r="H359" s="3" t="str">
        <f>IF(COUNTIF(B$2:B359,B359)=1,B359,"")</f>
        <v/>
      </c>
      <c r="I359" s="10" t="str">
        <f t="shared" si="5"/>
        <v/>
      </c>
      <c r="J359" s="3" t="str">
        <f>IF(デイリーデータ!D359="なし","",デイリーデータ!D359)</f>
        <v>勤務</v>
      </c>
      <c r="K359" s="3" t="str">
        <f>IF(デイリーデータ!E359="なし","",デイリーデータ!E359)</f>
        <v/>
      </c>
      <c r="L359" s="3" t="str">
        <f>IF(デイリーデータ!F359="なし","",デイリーデータ!F359)</f>
        <v>日勤</v>
      </c>
      <c r="M359" s="3" t="str">
        <f>IF(デイリーデータ!G359="なし","",デイリーデータ!G359)</f>
        <v/>
      </c>
      <c r="N359" s="3" t="str">
        <f>IF(デイリーデータ!H359="なし","",デイリーデータ!H359)</f>
        <v/>
      </c>
    </row>
    <row r="360" spans="1:14" x14ac:dyDescent="0.2">
      <c r="A360" s="9" t="str">
        <f>デイリーデータ!A360&amp;デイリーデータ!I360</f>
        <v>4250345776</v>
      </c>
      <c r="B360" s="3" t="str">
        <f>デイリーデータ!A360&amp;""</f>
        <v>42503</v>
      </c>
      <c r="C360" s="3" t="str">
        <f>デイリーデータ!B360</f>
        <v>澤野 正樹</v>
      </c>
      <c r="D360" s="4">
        <f>IF(デイリーデータ!I360="","",(デイリーデータ!I360))</f>
        <v>45776</v>
      </c>
      <c r="E360" s="3" t="str">
        <f>IF(デイリーデータ!D360="休日","●",IF(デイリーデータ!D360="指定","○",IF(LEFT(デイリーデータ!F360,1)="日","",IF(LEFT(デイリーデータ!F360,1)="半","／",LEFT(デイリーデータ!F360,1)))))</f>
        <v/>
      </c>
      <c r="F360" s="10" t="str">
        <f>IF(デイリーデータ!E360="なし","",デイリーデータ!E360)&amp;IF(デイリーデータ!G360="なし","",デイリーデータ!G360)&amp;IF(デイリーデータ!H360="なし","",デイリーデータ!H360)</f>
        <v/>
      </c>
      <c r="G360" s="3" t="str">
        <f>IF(H360="","",COUNTA(H$2:H360)-COUNTBLANK(H$2:H360))</f>
        <v/>
      </c>
      <c r="H360" s="3" t="str">
        <f>IF(COUNTIF(B$2:B360,B360)=1,B360,"")</f>
        <v/>
      </c>
      <c r="I360" s="10" t="str">
        <f t="shared" si="5"/>
        <v/>
      </c>
      <c r="J360" s="3" t="str">
        <f>IF(デイリーデータ!D360="なし","",デイリーデータ!D360)</f>
        <v>勤務</v>
      </c>
      <c r="K360" s="3" t="str">
        <f>IF(デイリーデータ!E360="なし","",デイリーデータ!E360)</f>
        <v/>
      </c>
      <c r="L360" s="3" t="str">
        <f>IF(デイリーデータ!F360="なし","",デイリーデータ!F360)</f>
        <v>日勤</v>
      </c>
      <c r="M360" s="3" t="str">
        <f>IF(デイリーデータ!G360="なし","",デイリーデータ!G360)</f>
        <v/>
      </c>
      <c r="N360" s="3" t="str">
        <f>IF(デイリーデータ!H360="なし","",デイリーデータ!H360)</f>
        <v/>
      </c>
    </row>
    <row r="361" spans="1:14" x14ac:dyDescent="0.2">
      <c r="A361" s="9" t="str">
        <f>デイリーデータ!A361&amp;デイリーデータ!I361</f>
        <v>4250345777</v>
      </c>
      <c r="B361" s="3" t="str">
        <f>デイリーデータ!A361&amp;""</f>
        <v>42503</v>
      </c>
      <c r="C361" s="3" t="str">
        <f>デイリーデータ!B361</f>
        <v>澤野 正樹</v>
      </c>
      <c r="D361" s="4">
        <f>IF(デイリーデータ!I361="","",(デイリーデータ!I361))</f>
        <v>45777</v>
      </c>
      <c r="E361" s="3" t="str">
        <f>IF(デイリーデータ!D361="休日","●",IF(デイリーデータ!D361="指定","○",IF(LEFT(デイリーデータ!F361,1)="日","",IF(LEFT(デイリーデータ!F361,1)="半","／",LEFT(デイリーデータ!F361,1)))))</f>
        <v/>
      </c>
      <c r="F361" s="10" t="str">
        <f>IF(デイリーデータ!E361="なし","",デイリーデータ!E361)&amp;IF(デイリーデータ!G361="なし","",デイリーデータ!G361)&amp;IF(デイリーデータ!H361="なし","",デイリーデータ!H361)</f>
        <v/>
      </c>
      <c r="G361" s="3" t="str">
        <f>IF(H361="","",COUNTA(H$2:H361)-COUNTBLANK(H$2:H361))</f>
        <v/>
      </c>
      <c r="H361" s="3" t="str">
        <f>IF(COUNTIF(B$2:B361,B361)=1,B361,"")</f>
        <v/>
      </c>
      <c r="I361" s="10" t="str">
        <f t="shared" si="5"/>
        <v/>
      </c>
      <c r="J361" s="3" t="str">
        <f>IF(デイリーデータ!D361="なし","",デイリーデータ!D361)</f>
        <v>勤務</v>
      </c>
      <c r="K361" s="3" t="str">
        <f>IF(デイリーデータ!E361="なし","",デイリーデータ!E361)</f>
        <v/>
      </c>
      <c r="L361" s="3" t="str">
        <f>IF(デイリーデータ!F361="なし","",デイリーデータ!F361)</f>
        <v>日勤</v>
      </c>
      <c r="M361" s="3" t="str">
        <f>IF(デイリーデータ!G361="なし","",デイリーデータ!G361)</f>
        <v/>
      </c>
      <c r="N361" s="3" t="str">
        <f>IF(デイリーデータ!H361="なし","",デイリーデータ!H361)</f>
        <v/>
      </c>
    </row>
    <row r="362" spans="1:14" x14ac:dyDescent="0.2">
      <c r="A362" s="9" t="str">
        <f>デイリーデータ!A362&amp;デイリーデータ!I362</f>
        <v>4696345748</v>
      </c>
      <c r="B362" s="3" t="str">
        <f>デイリーデータ!A362&amp;""</f>
        <v>46963</v>
      </c>
      <c r="C362" s="3" t="str">
        <f>デイリーデータ!B362</f>
        <v>清水 和弥</v>
      </c>
      <c r="D362" s="4">
        <f>IF(デイリーデータ!I362="","",(デイリーデータ!I362))</f>
        <v>45748</v>
      </c>
      <c r="E362" s="3" t="str">
        <f>IF(デイリーデータ!D362="休日","●",IF(デイリーデータ!D362="指定","○",IF(LEFT(デイリーデータ!F362,1)="日","",IF(LEFT(デイリーデータ!F362,1)="半","／",LEFT(デイリーデータ!F362,1)))))</f>
        <v/>
      </c>
      <c r="F362" s="10" t="str">
        <f>IF(デイリーデータ!E362="なし","",デイリーデータ!E362)&amp;IF(デイリーデータ!G362="なし","",デイリーデータ!G362)&amp;IF(デイリーデータ!H362="なし","",デイリーデータ!H362)</f>
        <v/>
      </c>
      <c r="G362" s="3">
        <f>IF(H362="","",COUNTA(H$2:H362)-COUNTBLANK(H$2:H362))</f>
        <v>13</v>
      </c>
      <c r="H362" s="3" t="str">
        <f>IF(COUNTIF(B$2:B362,B362)=1,B362,"")</f>
        <v>46963</v>
      </c>
      <c r="I362" s="10" t="str">
        <f t="shared" si="5"/>
        <v>清水 和弥</v>
      </c>
      <c r="J362" s="3" t="str">
        <f>IF(デイリーデータ!D362="なし","",デイリーデータ!D362)</f>
        <v>勤務</v>
      </c>
      <c r="K362" s="3" t="str">
        <f>IF(デイリーデータ!E362="なし","",デイリーデータ!E362)</f>
        <v/>
      </c>
      <c r="L362" s="3" t="str">
        <f>IF(デイリーデータ!F362="なし","",デイリーデータ!F362)</f>
        <v>日勤</v>
      </c>
      <c r="M362" s="3" t="str">
        <f>IF(デイリーデータ!G362="なし","",デイリーデータ!G362)</f>
        <v/>
      </c>
      <c r="N362" s="3" t="str">
        <f>IF(デイリーデータ!H362="なし","",デイリーデータ!H362)</f>
        <v/>
      </c>
    </row>
    <row r="363" spans="1:14" x14ac:dyDescent="0.2">
      <c r="A363" s="9" t="str">
        <f>デイリーデータ!A363&amp;デイリーデータ!I363</f>
        <v>4696345749</v>
      </c>
      <c r="B363" s="3" t="str">
        <f>デイリーデータ!A363&amp;""</f>
        <v>46963</v>
      </c>
      <c r="C363" s="3" t="str">
        <f>デイリーデータ!B363</f>
        <v>清水 和弥</v>
      </c>
      <c r="D363" s="4">
        <f>IF(デイリーデータ!I363="","",(デイリーデータ!I363))</f>
        <v>45749</v>
      </c>
      <c r="E363" s="3" t="str">
        <f>IF(デイリーデータ!D363="休日","●",IF(デイリーデータ!D363="指定","○",IF(LEFT(デイリーデータ!F363,1)="日","",IF(LEFT(デイリーデータ!F363,1)="半","／",LEFT(デイリーデータ!F363,1)))))</f>
        <v/>
      </c>
      <c r="F363" s="10" t="str">
        <f>IF(デイリーデータ!E363="なし","",デイリーデータ!E363)&amp;IF(デイリーデータ!G363="なし","",デイリーデータ!G363)&amp;IF(デイリーデータ!H363="なし","",デイリーデータ!H363)</f>
        <v/>
      </c>
      <c r="G363" s="3" t="str">
        <f>IF(H363="","",COUNTA(H$2:H363)-COUNTBLANK(H$2:H363))</f>
        <v/>
      </c>
      <c r="H363" s="3" t="str">
        <f>IF(COUNTIF(B$2:B363,B363)=1,B363,"")</f>
        <v/>
      </c>
      <c r="I363" s="10" t="str">
        <f t="shared" si="5"/>
        <v/>
      </c>
      <c r="J363" s="3" t="str">
        <f>IF(デイリーデータ!D363="なし","",デイリーデータ!D363)</f>
        <v>勤務</v>
      </c>
      <c r="K363" s="3" t="str">
        <f>IF(デイリーデータ!E363="なし","",デイリーデータ!E363)</f>
        <v/>
      </c>
      <c r="L363" s="3" t="str">
        <f>IF(デイリーデータ!F363="なし","",デイリーデータ!F363)</f>
        <v>日勤</v>
      </c>
      <c r="M363" s="3" t="str">
        <f>IF(デイリーデータ!G363="なし","",デイリーデータ!G363)</f>
        <v/>
      </c>
      <c r="N363" s="3" t="str">
        <f>IF(デイリーデータ!H363="なし","",デイリーデータ!H363)</f>
        <v/>
      </c>
    </row>
    <row r="364" spans="1:14" x14ac:dyDescent="0.2">
      <c r="A364" s="9" t="str">
        <f>デイリーデータ!A364&amp;デイリーデータ!I364</f>
        <v>4696345750</v>
      </c>
      <c r="B364" s="3" t="str">
        <f>デイリーデータ!A364&amp;""</f>
        <v>46963</v>
      </c>
      <c r="C364" s="3" t="str">
        <f>デイリーデータ!B364</f>
        <v>清水 和弥</v>
      </c>
      <c r="D364" s="4">
        <f>IF(デイリーデータ!I364="","",(デイリーデータ!I364))</f>
        <v>45750</v>
      </c>
      <c r="E364" s="3" t="str">
        <f>IF(デイリーデータ!D364="休日","●",IF(デイリーデータ!D364="指定","○",IF(LEFT(デイリーデータ!F364,1)="日","",IF(LEFT(デイリーデータ!F364,1)="半","／",LEFT(デイリーデータ!F364,1)))))</f>
        <v/>
      </c>
      <c r="F364" s="10" t="str">
        <f>IF(デイリーデータ!E364="なし","",デイリーデータ!E364)&amp;IF(デイリーデータ!G364="なし","",デイリーデータ!G364)&amp;IF(デイリーデータ!H364="なし","",デイリーデータ!H364)</f>
        <v/>
      </c>
      <c r="G364" s="3" t="str">
        <f>IF(H364="","",COUNTA(H$2:H364)-COUNTBLANK(H$2:H364))</f>
        <v/>
      </c>
      <c r="H364" s="3" t="str">
        <f>IF(COUNTIF(B$2:B364,B364)=1,B364,"")</f>
        <v/>
      </c>
      <c r="I364" s="10" t="str">
        <f t="shared" si="5"/>
        <v/>
      </c>
      <c r="J364" s="3" t="str">
        <f>IF(デイリーデータ!D364="なし","",デイリーデータ!D364)</f>
        <v>勤務</v>
      </c>
      <c r="K364" s="3" t="str">
        <f>IF(デイリーデータ!E364="なし","",デイリーデータ!E364)</f>
        <v/>
      </c>
      <c r="L364" s="3" t="str">
        <f>IF(デイリーデータ!F364="なし","",デイリーデータ!F364)</f>
        <v>日勤</v>
      </c>
      <c r="M364" s="3" t="str">
        <f>IF(デイリーデータ!G364="なし","",デイリーデータ!G364)</f>
        <v/>
      </c>
      <c r="N364" s="3" t="str">
        <f>IF(デイリーデータ!H364="なし","",デイリーデータ!H364)</f>
        <v/>
      </c>
    </row>
    <row r="365" spans="1:14" x14ac:dyDescent="0.2">
      <c r="A365" s="9" t="str">
        <f>デイリーデータ!A365&amp;デイリーデータ!I365</f>
        <v>4696345751</v>
      </c>
      <c r="B365" s="3" t="str">
        <f>デイリーデータ!A365&amp;""</f>
        <v>46963</v>
      </c>
      <c r="C365" s="3" t="str">
        <f>デイリーデータ!B365</f>
        <v>清水 和弥</v>
      </c>
      <c r="D365" s="4">
        <f>IF(デイリーデータ!I365="","",(デイリーデータ!I365))</f>
        <v>45751</v>
      </c>
      <c r="E365" s="3" t="str">
        <f>IF(デイリーデータ!D365="休日","●",IF(デイリーデータ!D365="指定","○",IF(LEFT(デイリーデータ!F365,1)="日","",IF(LEFT(デイリーデータ!F365,1)="半","／",LEFT(デイリーデータ!F365,1)))))</f>
        <v/>
      </c>
      <c r="F365" s="10" t="str">
        <f>IF(デイリーデータ!E365="なし","",デイリーデータ!E365)&amp;IF(デイリーデータ!G365="なし","",デイリーデータ!G365)&amp;IF(デイリーデータ!H365="なし","",デイリーデータ!H365)</f>
        <v/>
      </c>
      <c r="G365" s="3" t="str">
        <f>IF(H365="","",COUNTA(H$2:H365)-COUNTBLANK(H$2:H365))</f>
        <v/>
      </c>
      <c r="H365" s="3" t="str">
        <f>IF(COUNTIF(B$2:B365,B365)=1,B365,"")</f>
        <v/>
      </c>
      <c r="I365" s="10" t="str">
        <f t="shared" si="5"/>
        <v/>
      </c>
      <c r="J365" s="3" t="str">
        <f>IF(デイリーデータ!D365="なし","",デイリーデータ!D365)</f>
        <v>勤務</v>
      </c>
      <c r="K365" s="3" t="str">
        <f>IF(デイリーデータ!E365="なし","",デイリーデータ!E365)</f>
        <v/>
      </c>
      <c r="L365" s="3" t="str">
        <f>IF(デイリーデータ!F365="なし","",デイリーデータ!F365)</f>
        <v>日勤</v>
      </c>
      <c r="M365" s="3" t="str">
        <f>IF(デイリーデータ!G365="なし","",デイリーデータ!G365)</f>
        <v/>
      </c>
      <c r="N365" s="3" t="str">
        <f>IF(デイリーデータ!H365="なし","",デイリーデータ!H365)</f>
        <v/>
      </c>
    </row>
    <row r="366" spans="1:14" x14ac:dyDescent="0.2">
      <c r="A366" s="9" t="str">
        <f>デイリーデータ!A366&amp;デイリーデータ!I366</f>
        <v>4696345752</v>
      </c>
      <c r="B366" s="3" t="str">
        <f>デイリーデータ!A366&amp;""</f>
        <v>46963</v>
      </c>
      <c r="C366" s="3" t="str">
        <f>デイリーデータ!B366</f>
        <v>清水 和弥</v>
      </c>
      <c r="D366" s="4">
        <f>IF(デイリーデータ!I366="","",(デイリーデータ!I366))</f>
        <v>45752</v>
      </c>
      <c r="E366" s="3" t="str">
        <f>IF(デイリーデータ!D366="休日","●",IF(デイリーデータ!D366="指定","○",IF(LEFT(デイリーデータ!F366,1)="日","",IF(LEFT(デイリーデータ!F366,1)="半","／",LEFT(デイリーデータ!F366,1)))))</f>
        <v>○</v>
      </c>
      <c r="F366" s="10" t="str">
        <f>IF(デイリーデータ!E366="なし","",デイリーデータ!E366)&amp;IF(デイリーデータ!G366="なし","",デイリーデータ!G366)&amp;IF(デイリーデータ!H366="なし","",デイリーデータ!H366)</f>
        <v/>
      </c>
      <c r="G366" s="3" t="str">
        <f>IF(H366="","",COUNTA(H$2:H366)-COUNTBLANK(H$2:H366))</f>
        <v/>
      </c>
      <c r="H366" s="3" t="str">
        <f>IF(COUNTIF(B$2:B366,B366)=1,B366,"")</f>
        <v/>
      </c>
      <c r="I366" s="10" t="str">
        <f t="shared" si="5"/>
        <v/>
      </c>
      <c r="J366" s="3" t="str">
        <f>IF(デイリーデータ!D366="なし","",デイリーデータ!D366)</f>
        <v>指定</v>
      </c>
      <c r="K366" s="3" t="str">
        <f>IF(デイリーデータ!E366="なし","",デイリーデータ!E366)</f>
        <v/>
      </c>
      <c r="L366" s="3" t="str">
        <f>IF(デイリーデータ!F366="なし","",デイリーデータ!F366)</f>
        <v>日勤</v>
      </c>
      <c r="M366" s="3" t="str">
        <f>IF(デイリーデータ!G366="なし","",デイリーデータ!G366)</f>
        <v/>
      </c>
      <c r="N366" s="3" t="str">
        <f>IF(デイリーデータ!H366="なし","",デイリーデータ!H366)</f>
        <v/>
      </c>
    </row>
    <row r="367" spans="1:14" x14ac:dyDescent="0.2">
      <c r="A367" s="9" t="str">
        <f>デイリーデータ!A367&amp;デイリーデータ!I367</f>
        <v>4696345753</v>
      </c>
      <c r="B367" s="3" t="str">
        <f>デイリーデータ!A367&amp;""</f>
        <v>46963</v>
      </c>
      <c r="C367" s="3" t="str">
        <f>デイリーデータ!B367</f>
        <v>清水 和弥</v>
      </c>
      <c r="D367" s="4">
        <f>IF(デイリーデータ!I367="","",(デイリーデータ!I367))</f>
        <v>45753</v>
      </c>
      <c r="E367" s="3" t="str">
        <f>IF(デイリーデータ!D367="休日","●",IF(デイリーデータ!D367="指定","○",IF(LEFT(デイリーデータ!F367,1)="日","",IF(LEFT(デイリーデータ!F367,1)="半","／",LEFT(デイリーデータ!F367,1)))))</f>
        <v>●</v>
      </c>
      <c r="F367" s="10" t="str">
        <f>IF(デイリーデータ!E367="なし","",デイリーデータ!E367)&amp;IF(デイリーデータ!G367="なし","",デイリーデータ!G367)&amp;IF(デイリーデータ!H367="なし","",デイリーデータ!H367)</f>
        <v/>
      </c>
      <c r="G367" s="3" t="str">
        <f>IF(H367="","",COUNTA(H$2:H367)-COUNTBLANK(H$2:H367))</f>
        <v/>
      </c>
      <c r="H367" s="3" t="str">
        <f>IF(COUNTIF(B$2:B367,B367)=1,B367,"")</f>
        <v/>
      </c>
      <c r="I367" s="10" t="str">
        <f t="shared" si="5"/>
        <v/>
      </c>
      <c r="J367" s="3" t="str">
        <f>IF(デイリーデータ!D367="なし","",デイリーデータ!D367)</f>
        <v>休日</v>
      </c>
      <c r="K367" s="3" t="str">
        <f>IF(デイリーデータ!E367="なし","",デイリーデータ!E367)</f>
        <v/>
      </c>
      <c r="L367" s="3" t="str">
        <f>IF(デイリーデータ!F367="なし","",デイリーデータ!F367)</f>
        <v>日勤</v>
      </c>
      <c r="M367" s="3" t="str">
        <f>IF(デイリーデータ!G367="なし","",デイリーデータ!G367)</f>
        <v/>
      </c>
      <c r="N367" s="3" t="str">
        <f>IF(デイリーデータ!H367="なし","",デイリーデータ!H367)</f>
        <v/>
      </c>
    </row>
    <row r="368" spans="1:14" x14ac:dyDescent="0.2">
      <c r="A368" s="9" t="str">
        <f>デイリーデータ!A368&amp;デイリーデータ!I368</f>
        <v>4696345754</v>
      </c>
      <c r="B368" s="3" t="str">
        <f>デイリーデータ!A368&amp;""</f>
        <v>46963</v>
      </c>
      <c r="C368" s="3" t="str">
        <f>デイリーデータ!B368</f>
        <v>清水 和弥</v>
      </c>
      <c r="D368" s="4">
        <f>IF(デイリーデータ!I368="","",(デイリーデータ!I368))</f>
        <v>45754</v>
      </c>
      <c r="E368" s="3" t="str">
        <f>IF(デイリーデータ!D368="休日","●",IF(デイリーデータ!D368="指定","○",IF(LEFT(デイリーデータ!F368,1)="日","",IF(LEFT(デイリーデータ!F368,1)="半","／",LEFT(デイリーデータ!F368,1)))))</f>
        <v/>
      </c>
      <c r="F368" s="10" t="str">
        <f>IF(デイリーデータ!E368="なし","",デイリーデータ!E368)&amp;IF(デイリーデータ!G368="なし","",デイリーデータ!G368)&amp;IF(デイリーデータ!H368="なし","",デイリーデータ!H368)</f>
        <v/>
      </c>
      <c r="G368" s="3" t="str">
        <f>IF(H368="","",COUNTA(H$2:H368)-COUNTBLANK(H$2:H368))</f>
        <v/>
      </c>
      <c r="H368" s="3" t="str">
        <f>IF(COUNTIF(B$2:B368,B368)=1,B368,"")</f>
        <v/>
      </c>
      <c r="I368" s="10" t="str">
        <f t="shared" si="5"/>
        <v/>
      </c>
      <c r="J368" s="3" t="str">
        <f>IF(デイリーデータ!D368="なし","",デイリーデータ!D368)</f>
        <v>勤務</v>
      </c>
      <c r="K368" s="3" t="str">
        <f>IF(デイリーデータ!E368="なし","",デイリーデータ!E368)</f>
        <v/>
      </c>
      <c r="L368" s="3" t="str">
        <f>IF(デイリーデータ!F368="なし","",デイリーデータ!F368)</f>
        <v>日勤</v>
      </c>
      <c r="M368" s="3" t="str">
        <f>IF(デイリーデータ!G368="なし","",デイリーデータ!G368)</f>
        <v/>
      </c>
      <c r="N368" s="3" t="str">
        <f>IF(デイリーデータ!H368="なし","",デイリーデータ!H368)</f>
        <v/>
      </c>
    </row>
    <row r="369" spans="1:14" x14ac:dyDescent="0.2">
      <c r="A369" s="9" t="str">
        <f>デイリーデータ!A369&amp;デイリーデータ!I369</f>
        <v>4696345755</v>
      </c>
      <c r="B369" s="3" t="str">
        <f>デイリーデータ!A369&amp;""</f>
        <v>46963</v>
      </c>
      <c r="C369" s="3" t="str">
        <f>デイリーデータ!B369</f>
        <v>清水 和弥</v>
      </c>
      <c r="D369" s="4">
        <f>IF(デイリーデータ!I369="","",(デイリーデータ!I369))</f>
        <v>45755</v>
      </c>
      <c r="E369" s="3" t="str">
        <f>IF(デイリーデータ!D369="休日","●",IF(デイリーデータ!D369="指定","○",IF(LEFT(デイリーデータ!F369,1)="日","",IF(LEFT(デイリーデータ!F369,1)="半","／",LEFT(デイリーデータ!F369,1)))))</f>
        <v/>
      </c>
      <c r="F369" s="10" t="str">
        <f>IF(デイリーデータ!E369="なし","",デイリーデータ!E369)&amp;IF(デイリーデータ!G369="なし","",デイリーデータ!G369)&amp;IF(デイリーデータ!H369="なし","",デイリーデータ!H369)</f>
        <v/>
      </c>
      <c r="G369" s="3" t="str">
        <f>IF(H369="","",COUNTA(H$2:H369)-COUNTBLANK(H$2:H369))</f>
        <v/>
      </c>
      <c r="H369" s="3" t="str">
        <f>IF(COUNTIF(B$2:B369,B369)=1,B369,"")</f>
        <v/>
      </c>
      <c r="I369" s="10" t="str">
        <f t="shared" si="5"/>
        <v/>
      </c>
      <c r="J369" s="3" t="str">
        <f>IF(デイリーデータ!D369="なし","",デイリーデータ!D369)</f>
        <v>勤務</v>
      </c>
      <c r="K369" s="3" t="str">
        <f>IF(デイリーデータ!E369="なし","",デイリーデータ!E369)</f>
        <v/>
      </c>
      <c r="L369" s="3" t="str">
        <f>IF(デイリーデータ!F369="なし","",デイリーデータ!F369)</f>
        <v>日勤</v>
      </c>
      <c r="M369" s="3" t="str">
        <f>IF(デイリーデータ!G369="なし","",デイリーデータ!G369)</f>
        <v/>
      </c>
      <c r="N369" s="3" t="str">
        <f>IF(デイリーデータ!H369="なし","",デイリーデータ!H369)</f>
        <v/>
      </c>
    </row>
    <row r="370" spans="1:14" x14ac:dyDescent="0.2">
      <c r="A370" s="9" t="str">
        <f>デイリーデータ!A370&amp;デイリーデータ!I370</f>
        <v>4696345756</v>
      </c>
      <c r="B370" s="3" t="str">
        <f>デイリーデータ!A370&amp;""</f>
        <v>46963</v>
      </c>
      <c r="C370" s="3" t="str">
        <f>デイリーデータ!B370</f>
        <v>清水 和弥</v>
      </c>
      <c r="D370" s="4">
        <f>IF(デイリーデータ!I370="","",(デイリーデータ!I370))</f>
        <v>45756</v>
      </c>
      <c r="E370" s="3" t="str">
        <f>IF(デイリーデータ!D370="休日","●",IF(デイリーデータ!D370="指定","○",IF(LEFT(デイリーデータ!F370,1)="日","",IF(LEFT(デイリーデータ!F370,1)="半","／",LEFT(デイリーデータ!F370,1)))))</f>
        <v/>
      </c>
      <c r="F370" s="10" t="str">
        <f>IF(デイリーデータ!E370="なし","",デイリーデータ!E370)&amp;IF(デイリーデータ!G370="なし","",デイリーデータ!G370)&amp;IF(デイリーデータ!H370="なし","",デイリーデータ!H370)</f>
        <v/>
      </c>
      <c r="G370" s="3" t="str">
        <f>IF(H370="","",COUNTA(H$2:H370)-COUNTBLANK(H$2:H370))</f>
        <v/>
      </c>
      <c r="H370" s="3" t="str">
        <f>IF(COUNTIF(B$2:B370,B370)=1,B370,"")</f>
        <v/>
      </c>
      <c r="I370" s="10" t="str">
        <f t="shared" si="5"/>
        <v/>
      </c>
      <c r="J370" s="3" t="str">
        <f>IF(デイリーデータ!D370="なし","",デイリーデータ!D370)</f>
        <v>勤務</v>
      </c>
      <c r="K370" s="3" t="str">
        <f>IF(デイリーデータ!E370="なし","",デイリーデータ!E370)</f>
        <v/>
      </c>
      <c r="L370" s="3" t="str">
        <f>IF(デイリーデータ!F370="なし","",デイリーデータ!F370)</f>
        <v>日勤</v>
      </c>
      <c r="M370" s="3" t="str">
        <f>IF(デイリーデータ!G370="なし","",デイリーデータ!G370)</f>
        <v/>
      </c>
      <c r="N370" s="3" t="str">
        <f>IF(デイリーデータ!H370="なし","",デイリーデータ!H370)</f>
        <v/>
      </c>
    </row>
    <row r="371" spans="1:14" x14ac:dyDescent="0.2">
      <c r="A371" s="9" t="str">
        <f>デイリーデータ!A371&amp;デイリーデータ!I371</f>
        <v>4696345757</v>
      </c>
      <c r="B371" s="3" t="str">
        <f>デイリーデータ!A371&amp;""</f>
        <v>46963</v>
      </c>
      <c r="C371" s="3" t="str">
        <f>デイリーデータ!B371</f>
        <v>清水 和弥</v>
      </c>
      <c r="D371" s="4">
        <f>IF(デイリーデータ!I371="","",(デイリーデータ!I371))</f>
        <v>45757</v>
      </c>
      <c r="E371" s="3" t="str">
        <f>IF(デイリーデータ!D371="休日","●",IF(デイリーデータ!D371="指定","○",IF(LEFT(デイリーデータ!F371,1)="日","",IF(LEFT(デイリーデータ!F371,1)="半","／",LEFT(デイリーデータ!F371,1)))))</f>
        <v/>
      </c>
      <c r="F371" s="10" t="str">
        <f>IF(デイリーデータ!E371="なし","",デイリーデータ!E371)&amp;IF(デイリーデータ!G371="なし","",デイリーデータ!G371)&amp;IF(デイリーデータ!H371="なし","",デイリーデータ!H371)</f>
        <v/>
      </c>
      <c r="G371" s="3" t="str">
        <f>IF(H371="","",COUNTA(H$2:H371)-COUNTBLANK(H$2:H371))</f>
        <v/>
      </c>
      <c r="H371" s="3" t="str">
        <f>IF(COUNTIF(B$2:B371,B371)=1,B371,"")</f>
        <v/>
      </c>
      <c r="I371" s="10" t="str">
        <f t="shared" si="5"/>
        <v/>
      </c>
      <c r="J371" s="3" t="str">
        <f>IF(デイリーデータ!D371="なし","",デイリーデータ!D371)</f>
        <v>勤務</v>
      </c>
      <c r="K371" s="3" t="str">
        <f>IF(デイリーデータ!E371="なし","",デイリーデータ!E371)</f>
        <v/>
      </c>
      <c r="L371" s="3" t="str">
        <f>IF(デイリーデータ!F371="なし","",デイリーデータ!F371)</f>
        <v>日勤</v>
      </c>
      <c r="M371" s="3" t="str">
        <f>IF(デイリーデータ!G371="なし","",デイリーデータ!G371)</f>
        <v/>
      </c>
      <c r="N371" s="3" t="str">
        <f>IF(デイリーデータ!H371="なし","",デイリーデータ!H371)</f>
        <v/>
      </c>
    </row>
    <row r="372" spans="1:14" x14ac:dyDescent="0.2">
      <c r="A372" s="9" t="str">
        <f>デイリーデータ!A372&amp;デイリーデータ!I372</f>
        <v>4696345758</v>
      </c>
      <c r="B372" s="3" t="str">
        <f>デイリーデータ!A372&amp;""</f>
        <v>46963</v>
      </c>
      <c r="C372" s="3" t="str">
        <f>デイリーデータ!B372</f>
        <v>清水 和弥</v>
      </c>
      <c r="D372" s="4">
        <f>IF(デイリーデータ!I372="","",(デイリーデータ!I372))</f>
        <v>45758</v>
      </c>
      <c r="E372" s="3" t="str">
        <f>IF(デイリーデータ!D372="休日","●",IF(デイリーデータ!D372="指定","○",IF(LEFT(デイリーデータ!F372,1)="日","",IF(LEFT(デイリーデータ!F372,1)="半","／",LEFT(デイリーデータ!F372,1)))))</f>
        <v/>
      </c>
      <c r="F372" s="10" t="str">
        <f>IF(デイリーデータ!E372="なし","",デイリーデータ!E372)&amp;IF(デイリーデータ!G372="なし","",デイリーデータ!G372)&amp;IF(デイリーデータ!H372="なし","",デイリーデータ!H372)</f>
        <v/>
      </c>
      <c r="G372" s="3" t="str">
        <f>IF(H372="","",COUNTA(H$2:H372)-COUNTBLANK(H$2:H372))</f>
        <v/>
      </c>
      <c r="H372" s="3" t="str">
        <f>IF(COUNTIF(B$2:B372,B372)=1,B372,"")</f>
        <v/>
      </c>
      <c r="I372" s="10" t="str">
        <f t="shared" si="5"/>
        <v/>
      </c>
      <c r="J372" s="3" t="str">
        <f>IF(デイリーデータ!D372="なし","",デイリーデータ!D372)</f>
        <v>勤務</v>
      </c>
      <c r="K372" s="3" t="str">
        <f>IF(デイリーデータ!E372="なし","",デイリーデータ!E372)</f>
        <v/>
      </c>
      <c r="L372" s="3" t="str">
        <f>IF(デイリーデータ!F372="なし","",デイリーデータ!F372)</f>
        <v>日勤</v>
      </c>
      <c r="M372" s="3" t="str">
        <f>IF(デイリーデータ!G372="なし","",デイリーデータ!G372)</f>
        <v/>
      </c>
      <c r="N372" s="3" t="str">
        <f>IF(デイリーデータ!H372="なし","",デイリーデータ!H372)</f>
        <v/>
      </c>
    </row>
    <row r="373" spans="1:14" x14ac:dyDescent="0.2">
      <c r="A373" s="9" t="str">
        <f>デイリーデータ!A373&amp;デイリーデータ!I373</f>
        <v>4696345759</v>
      </c>
      <c r="B373" s="3" t="str">
        <f>デイリーデータ!A373&amp;""</f>
        <v>46963</v>
      </c>
      <c r="C373" s="3" t="str">
        <f>デイリーデータ!B373</f>
        <v>清水 和弥</v>
      </c>
      <c r="D373" s="4">
        <f>IF(デイリーデータ!I373="","",(デイリーデータ!I373))</f>
        <v>45759</v>
      </c>
      <c r="E373" s="3" t="str">
        <f>IF(デイリーデータ!D373="休日","●",IF(デイリーデータ!D373="指定","○",IF(LEFT(デイリーデータ!F373,1)="日","",IF(LEFT(デイリーデータ!F373,1)="半","／",LEFT(デイリーデータ!F373,1)))))</f>
        <v>○</v>
      </c>
      <c r="F373" s="10" t="str">
        <f>IF(デイリーデータ!E373="なし","",デイリーデータ!E373)&amp;IF(デイリーデータ!G373="なし","",デイリーデータ!G373)&amp;IF(デイリーデータ!H373="なし","",デイリーデータ!H373)</f>
        <v/>
      </c>
      <c r="G373" s="3" t="str">
        <f>IF(H373="","",COUNTA(H$2:H373)-COUNTBLANK(H$2:H373))</f>
        <v/>
      </c>
      <c r="H373" s="3" t="str">
        <f>IF(COUNTIF(B$2:B373,B373)=1,B373,"")</f>
        <v/>
      </c>
      <c r="I373" s="10" t="str">
        <f t="shared" si="5"/>
        <v/>
      </c>
      <c r="J373" s="3" t="str">
        <f>IF(デイリーデータ!D373="なし","",デイリーデータ!D373)</f>
        <v>指定</v>
      </c>
      <c r="K373" s="3" t="str">
        <f>IF(デイリーデータ!E373="なし","",デイリーデータ!E373)</f>
        <v/>
      </c>
      <c r="L373" s="3" t="str">
        <f>IF(デイリーデータ!F373="なし","",デイリーデータ!F373)</f>
        <v>日勤</v>
      </c>
      <c r="M373" s="3" t="str">
        <f>IF(デイリーデータ!G373="なし","",デイリーデータ!G373)</f>
        <v/>
      </c>
      <c r="N373" s="3" t="str">
        <f>IF(デイリーデータ!H373="なし","",デイリーデータ!H373)</f>
        <v/>
      </c>
    </row>
    <row r="374" spans="1:14" x14ac:dyDescent="0.2">
      <c r="A374" s="9" t="str">
        <f>デイリーデータ!A374&amp;デイリーデータ!I374</f>
        <v>4696345760</v>
      </c>
      <c r="B374" s="3" t="str">
        <f>デイリーデータ!A374&amp;""</f>
        <v>46963</v>
      </c>
      <c r="C374" s="3" t="str">
        <f>デイリーデータ!B374</f>
        <v>清水 和弥</v>
      </c>
      <c r="D374" s="4">
        <f>IF(デイリーデータ!I374="","",(デイリーデータ!I374))</f>
        <v>45760</v>
      </c>
      <c r="E374" s="3" t="str">
        <f>IF(デイリーデータ!D374="休日","●",IF(デイリーデータ!D374="指定","○",IF(LEFT(デイリーデータ!F374,1)="日","",IF(LEFT(デイリーデータ!F374,1)="半","／",LEFT(デイリーデータ!F374,1)))))</f>
        <v>●</v>
      </c>
      <c r="F374" s="10" t="str">
        <f>IF(デイリーデータ!E374="なし","",デイリーデータ!E374)&amp;IF(デイリーデータ!G374="なし","",デイリーデータ!G374)&amp;IF(デイリーデータ!H374="なし","",デイリーデータ!H374)</f>
        <v/>
      </c>
      <c r="G374" s="3" t="str">
        <f>IF(H374="","",COUNTA(H$2:H374)-COUNTBLANK(H$2:H374))</f>
        <v/>
      </c>
      <c r="H374" s="3" t="str">
        <f>IF(COUNTIF(B$2:B374,B374)=1,B374,"")</f>
        <v/>
      </c>
      <c r="I374" s="10" t="str">
        <f t="shared" si="5"/>
        <v/>
      </c>
      <c r="J374" s="3" t="str">
        <f>IF(デイリーデータ!D374="なし","",デイリーデータ!D374)</f>
        <v>休日</v>
      </c>
      <c r="K374" s="3" t="str">
        <f>IF(デイリーデータ!E374="なし","",デイリーデータ!E374)</f>
        <v/>
      </c>
      <c r="L374" s="3" t="str">
        <f>IF(デイリーデータ!F374="なし","",デイリーデータ!F374)</f>
        <v>日勤</v>
      </c>
      <c r="M374" s="3" t="str">
        <f>IF(デイリーデータ!G374="なし","",デイリーデータ!G374)</f>
        <v/>
      </c>
      <c r="N374" s="3" t="str">
        <f>IF(デイリーデータ!H374="なし","",デイリーデータ!H374)</f>
        <v/>
      </c>
    </row>
    <row r="375" spans="1:14" x14ac:dyDescent="0.2">
      <c r="A375" s="9" t="str">
        <f>デイリーデータ!A375&amp;デイリーデータ!I375</f>
        <v>4696345761</v>
      </c>
      <c r="B375" s="3" t="str">
        <f>デイリーデータ!A375&amp;""</f>
        <v>46963</v>
      </c>
      <c r="C375" s="3" t="str">
        <f>デイリーデータ!B375</f>
        <v>清水 和弥</v>
      </c>
      <c r="D375" s="4">
        <f>IF(デイリーデータ!I375="","",(デイリーデータ!I375))</f>
        <v>45761</v>
      </c>
      <c r="E375" s="3" t="str">
        <f>IF(デイリーデータ!D375="休日","●",IF(デイリーデータ!D375="指定","○",IF(LEFT(デイリーデータ!F375,1)="日","",IF(LEFT(デイリーデータ!F375,1)="半","／",LEFT(デイリーデータ!F375,1)))))</f>
        <v/>
      </c>
      <c r="F375" s="10" t="str">
        <f>IF(デイリーデータ!E375="なし","",デイリーデータ!E375)&amp;IF(デイリーデータ!G375="なし","",デイリーデータ!G375)&amp;IF(デイリーデータ!H375="なし","",デイリーデータ!H375)</f>
        <v/>
      </c>
      <c r="G375" s="3" t="str">
        <f>IF(H375="","",COUNTA(H$2:H375)-COUNTBLANK(H$2:H375))</f>
        <v/>
      </c>
      <c r="H375" s="3" t="str">
        <f>IF(COUNTIF(B$2:B375,B375)=1,B375,"")</f>
        <v/>
      </c>
      <c r="I375" s="10" t="str">
        <f t="shared" si="5"/>
        <v/>
      </c>
      <c r="J375" s="3" t="str">
        <f>IF(デイリーデータ!D375="なし","",デイリーデータ!D375)</f>
        <v>勤務</v>
      </c>
      <c r="K375" s="3" t="str">
        <f>IF(デイリーデータ!E375="なし","",デイリーデータ!E375)</f>
        <v/>
      </c>
      <c r="L375" s="3" t="str">
        <f>IF(デイリーデータ!F375="なし","",デイリーデータ!F375)</f>
        <v>日勤</v>
      </c>
      <c r="M375" s="3" t="str">
        <f>IF(デイリーデータ!G375="なし","",デイリーデータ!G375)</f>
        <v/>
      </c>
      <c r="N375" s="3" t="str">
        <f>IF(デイリーデータ!H375="なし","",デイリーデータ!H375)</f>
        <v/>
      </c>
    </row>
    <row r="376" spans="1:14" x14ac:dyDescent="0.2">
      <c r="A376" s="9" t="str">
        <f>デイリーデータ!A376&amp;デイリーデータ!I376</f>
        <v>4696345762</v>
      </c>
      <c r="B376" s="3" t="str">
        <f>デイリーデータ!A376&amp;""</f>
        <v>46963</v>
      </c>
      <c r="C376" s="3" t="str">
        <f>デイリーデータ!B376</f>
        <v>清水 和弥</v>
      </c>
      <c r="D376" s="4">
        <f>IF(デイリーデータ!I376="","",(デイリーデータ!I376))</f>
        <v>45762</v>
      </c>
      <c r="E376" s="3" t="str">
        <f>IF(デイリーデータ!D376="休日","●",IF(デイリーデータ!D376="指定","○",IF(LEFT(デイリーデータ!F376,1)="日","",IF(LEFT(デイリーデータ!F376,1)="半","／",LEFT(デイリーデータ!F376,1)))))</f>
        <v/>
      </c>
      <c r="F376" s="10" t="str">
        <f>IF(デイリーデータ!E376="なし","",デイリーデータ!E376)&amp;IF(デイリーデータ!G376="なし","",デイリーデータ!G376)&amp;IF(デイリーデータ!H376="なし","",デイリーデータ!H376)</f>
        <v/>
      </c>
      <c r="G376" s="3" t="str">
        <f>IF(H376="","",COUNTA(H$2:H376)-COUNTBLANK(H$2:H376))</f>
        <v/>
      </c>
      <c r="H376" s="3" t="str">
        <f>IF(COUNTIF(B$2:B376,B376)=1,B376,"")</f>
        <v/>
      </c>
      <c r="I376" s="10" t="str">
        <f t="shared" si="5"/>
        <v/>
      </c>
      <c r="J376" s="3" t="str">
        <f>IF(デイリーデータ!D376="なし","",デイリーデータ!D376)</f>
        <v>勤務</v>
      </c>
      <c r="K376" s="3" t="str">
        <f>IF(デイリーデータ!E376="なし","",デイリーデータ!E376)</f>
        <v/>
      </c>
      <c r="L376" s="3" t="str">
        <f>IF(デイリーデータ!F376="なし","",デイリーデータ!F376)</f>
        <v>日勤</v>
      </c>
      <c r="M376" s="3" t="str">
        <f>IF(デイリーデータ!G376="なし","",デイリーデータ!G376)</f>
        <v/>
      </c>
      <c r="N376" s="3" t="str">
        <f>IF(デイリーデータ!H376="なし","",デイリーデータ!H376)</f>
        <v/>
      </c>
    </row>
    <row r="377" spans="1:14" x14ac:dyDescent="0.2">
      <c r="A377" s="9" t="str">
        <f>デイリーデータ!A377&amp;デイリーデータ!I377</f>
        <v>4696345763</v>
      </c>
      <c r="B377" s="3" t="str">
        <f>デイリーデータ!A377&amp;""</f>
        <v>46963</v>
      </c>
      <c r="C377" s="3" t="str">
        <f>デイリーデータ!B377</f>
        <v>清水 和弥</v>
      </c>
      <c r="D377" s="4">
        <f>IF(デイリーデータ!I377="","",(デイリーデータ!I377))</f>
        <v>45763</v>
      </c>
      <c r="E377" s="3" t="str">
        <f>IF(デイリーデータ!D377="休日","●",IF(デイリーデータ!D377="指定","○",IF(LEFT(デイリーデータ!F377,1)="日","",IF(LEFT(デイリーデータ!F377,1)="半","／",LEFT(デイリーデータ!F377,1)))))</f>
        <v/>
      </c>
      <c r="F377" s="10" t="str">
        <f>IF(デイリーデータ!E377="なし","",デイリーデータ!E377)&amp;IF(デイリーデータ!G377="なし","",デイリーデータ!G377)&amp;IF(デイリーデータ!H377="なし","",デイリーデータ!H377)</f>
        <v/>
      </c>
      <c r="G377" s="3" t="str">
        <f>IF(H377="","",COUNTA(H$2:H377)-COUNTBLANK(H$2:H377))</f>
        <v/>
      </c>
      <c r="H377" s="3" t="str">
        <f>IF(COUNTIF(B$2:B377,B377)=1,B377,"")</f>
        <v/>
      </c>
      <c r="I377" s="10" t="str">
        <f t="shared" si="5"/>
        <v/>
      </c>
      <c r="J377" s="3" t="str">
        <f>IF(デイリーデータ!D377="なし","",デイリーデータ!D377)</f>
        <v>勤務</v>
      </c>
      <c r="K377" s="3" t="str">
        <f>IF(デイリーデータ!E377="なし","",デイリーデータ!E377)</f>
        <v/>
      </c>
      <c r="L377" s="3" t="str">
        <f>IF(デイリーデータ!F377="なし","",デイリーデータ!F377)</f>
        <v>日勤</v>
      </c>
      <c r="M377" s="3" t="str">
        <f>IF(デイリーデータ!G377="なし","",デイリーデータ!G377)</f>
        <v/>
      </c>
      <c r="N377" s="3" t="str">
        <f>IF(デイリーデータ!H377="なし","",デイリーデータ!H377)</f>
        <v/>
      </c>
    </row>
    <row r="378" spans="1:14" x14ac:dyDescent="0.2">
      <c r="A378" s="9" t="str">
        <f>デイリーデータ!A378&amp;デイリーデータ!I378</f>
        <v>4696345764</v>
      </c>
      <c r="B378" s="3" t="str">
        <f>デイリーデータ!A378&amp;""</f>
        <v>46963</v>
      </c>
      <c r="C378" s="3" t="str">
        <f>デイリーデータ!B378</f>
        <v>清水 和弥</v>
      </c>
      <c r="D378" s="4">
        <f>IF(デイリーデータ!I378="","",(デイリーデータ!I378))</f>
        <v>45764</v>
      </c>
      <c r="E378" s="3" t="str">
        <f>IF(デイリーデータ!D378="休日","●",IF(デイリーデータ!D378="指定","○",IF(LEFT(デイリーデータ!F378,1)="日","",IF(LEFT(デイリーデータ!F378,1)="半","／",LEFT(デイリーデータ!F378,1)))))</f>
        <v/>
      </c>
      <c r="F378" s="10" t="str">
        <f>IF(デイリーデータ!E378="なし","",デイリーデータ!E378)&amp;IF(デイリーデータ!G378="なし","",デイリーデータ!G378)&amp;IF(デイリーデータ!H378="なし","",デイリーデータ!H378)</f>
        <v/>
      </c>
      <c r="G378" s="3" t="str">
        <f>IF(H378="","",COUNTA(H$2:H378)-COUNTBLANK(H$2:H378))</f>
        <v/>
      </c>
      <c r="H378" s="3" t="str">
        <f>IF(COUNTIF(B$2:B378,B378)=1,B378,"")</f>
        <v/>
      </c>
      <c r="I378" s="10" t="str">
        <f t="shared" si="5"/>
        <v/>
      </c>
      <c r="J378" s="3" t="str">
        <f>IF(デイリーデータ!D378="なし","",デイリーデータ!D378)</f>
        <v>勤務</v>
      </c>
      <c r="K378" s="3" t="str">
        <f>IF(デイリーデータ!E378="なし","",デイリーデータ!E378)</f>
        <v/>
      </c>
      <c r="L378" s="3" t="str">
        <f>IF(デイリーデータ!F378="なし","",デイリーデータ!F378)</f>
        <v>日勤</v>
      </c>
      <c r="M378" s="3" t="str">
        <f>IF(デイリーデータ!G378="なし","",デイリーデータ!G378)</f>
        <v/>
      </c>
      <c r="N378" s="3" t="str">
        <f>IF(デイリーデータ!H378="なし","",デイリーデータ!H378)</f>
        <v/>
      </c>
    </row>
    <row r="379" spans="1:14" x14ac:dyDescent="0.2">
      <c r="A379" s="9" t="str">
        <f>デイリーデータ!A379&amp;デイリーデータ!I379</f>
        <v>4696345765</v>
      </c>
      <c r="B379" s="3" t="str">
        <f>デイリーデータ!A379&amp;""</f>
        <v>46963</v>
      </c>
      <c r="C379" s="3" t="str">
        <f>デイリーデータ!B379</f>
        <v>清水 和弥</v>
      </c>
      <c r="D379" s="4">
        <f>IF(デイリーデータ!I379="","",(デイリーデータ!I379))</f>
        <v>45765</v>
      </c>
      <c r="E379" s="3" t="str">
        <f>IF(デイリーデータ!D379="休日","●",IF(デイリーデータ!D379="指定","○",IF(LEFT(デイリーデータ!F379,1)="日","",IF(LEFT(デイリーデータ!F379,1)="半","／",LEFT(デイリーデータ!F379,1)))))</f>
        <v/>
      </c>
      <c r="F379" s="10" t="str">
        <f>IF(デイリーデータ!E379="なし","",デイリーデータ!E379)&amp;IF(デイリーデータ!G379="なし","",デイリーデータ!G379)&amp;IF(デイリーデータ!H379="なし","",デイリーデータ!H379)</f>
        <v/>
      </c>
      <c r="G379" s="3" t="str">
        <f>IF(H379="","",COUNTA(H$2:H379)-COUNTBLANK(H$2:H379))</f>
        <v/>
      </c>
      <c r="H379" s="3" t="str">
        <f>IF(COUNTIF(B$2:B379,B379)=1,B379,"")</f>
        <v/>
      </c>
      <c r="I379" s="10" t="str">
        <f t="shared" si="5"/>
        <v/>
      </c>
      <c r="J379" s="3" t="str">
        <f>IF(デイリーデータ!D379="なし","",デイリーデータ!D379)</f>
        <v>勤務</v>
      </c>
      <c r="K379" s="3" t="str">
        <f>IF(デイリーデータ!E379="なし","",デイリーデータ!E379)</f>
        <v/>
      </c>
      <c r="L379" s="3" t="str">
        <f>IF(デイリーデータ!F379="なし","",デイリーデータ!F379)</f>
        <v>日勤</v>
      </c>
      <c r="M379" s="3" t="str">
        <f>IF(デイリーデータ!G379="なし","",デイリーデータ!G379)</f>
        <v/>
      </c>
      <c r="N379" s="3" t="str">
        <f>IF(デイリーデータ!H379="なし","",デイリーデータ!H379)</f>
        <v/>
      </c>
    </row>
    <row r="380" spans="1:14" x14ac:dyDescent="0.2">
      <c r="A380" s="9" t="str">
        <f>デイリーデータ!A380&amp;デイリーデータ!I380</f>
        <v>4696345766</v>
      </c>
      <c r="B380" s="3" t="str">
        <f>デイリーデータ!A380&amp;""</f>
        <v>46963</v>
      </c>
      <c r="C380" s="3" t="str">
        <f>デイリーデータ!B380</f>
        <v>清水 和弥</v>
      </c>
      <c r="D380" s="4">
        <f>IF(デイリーデータ!I380="","",(デイリーデータ!I380))</f>
        <v>45766</v>
      </c>
      <c r="E380" s="3" t="str">
        <f>IF(デイリーデータ!D380="休日","●",IF(デイリーデータ!D380="指定","○",IF(LEFT(デイリーデータ!F380,1)="日","",IF(LEFT(デイリーデータ!F380,1)="半","／",LEFT(デイリーデータ!F380,1)))))</f>
        <v>○</v>
      </c>
      <c r="F380" s="10" t="str">
        <f>IF(デイリーデータ!E380="なし","",デイリーデータ!E380)&amp;IF(デイリーデータ!G380="なし","",デイリーデータ!G380)&amp;IF(デイリーデータ!H380="なし","",デイリーデータ!H380)</f>
        <v/>
      </c>
      <c r="G380" s="3" t="str">
        <f>IF(H380="","",COUNTA(H$2:H380)-COUNTBLANK(H$2:H380))</f>
        <v/>
      </c>
      <c r="H380" s="3" t="str">
        <f>IF(COUNTIF(B$2:B380,B380)=1,B380,"")</f>
        <v/>
      </c>
      <c r="I380" s="10" t="str">
        <f t="shared" si="5"/>
        <v/>
      </c>
      <c r="J380" s="3" t="str">
        <f>IF(デイリーデータ!D380="なし","",デイリーデータ!D380)</f>
        <v>指定</v>
      </c>
      <c r="K380" s="3" t="str">
        <f>IF(デイリーデータ!E380="なし","",デイリーデータ!E380)</f>
        <v/>
      </c>
      <c r="L380" s="3" t="str">
        <f>IF(デイリーデータ!F380="なし","",デイリーデータ!F380)</f>
        <v>日勤</v>
      </c>
      <c r="M380" s="3" t="str">
        <f>IF(デイリーデータ!G380="なし","",デイリーデータ!G380)</f>
        <v/>
      </c>
      <c r="N380" s="3" t="str">
        <f>IF(デイリーデータ!H380="なし","",デイリーデータ!H380)</f>
        <v/>
      </c>
    </row>
    <row r="381" spans="1:14" x14ac:dyDescent="0.2">
      <c r="A381" s="9" t="str">
        <f>デイリーデータ!A381&amp;デイリーデータ!I381</f>
        <v>4696345767</v>
      </c>
      <c r="B381" s="3" t="str">
        <f>デイリーデータ!A381&amp;""</f>
        <v>46963</v>
      </c>
      <c r="C381" s="3" t="str">
        <f>デイリーデータ!B381</f>
        <v>清水 和弥</v>
      </c>
      <c r="D381" s="4">
        <f>IF(デイリーデータ!I381="","",(デイリーデータ!I381))</f>
        <v>45767</v>
      </c>
      <c r="E381" s="3" t="str">
        <f>IF(デイリーデータ!D381="休日","●",IF(デイリーデータ!D381="指定","○",IF(LEFT(デイリーデータ!F381,1)="日","",IF(LEFT(デイリーデータ!F381,1)="半","／",LEFT(デイリーデータ!F381,1)))))</f>
        <v>●</v>
      </c>
      <c r="F381" s="10" t="str">
        <f>IF(デイリーデータ!E381="なし","",デイリーデータ!E381)&amp;IF(デイリーデータ!G381="なし","",デイリーデータ!G381)&amp;IF(デイリーデータ!H381="なし","",デイリーデータ!H381)</f>
        <v/>
      </c>
      <c r="G381" s="3" t="str">
        <f>IF(H381="","",COUNTA(H$2:H381)-COUNTBLANK(H$2:H381))</f>
        <v/>
      </c>
      <c r="H381" s="3" t="str">
        <f>IF(COUNTIF(B$2:B381,B381)=1,B381,"")</f>
        <v/>
      </c>
      <c r="I381" s="10" t="str">
        <f t="shared" si="5"/>
        <v/>
      </c>
      <c r="J381" s="3" t="str">
        <f>IF(デイリーデータ!D381="なし","",デイリーデータ!D381)</f>
        <v>休日</v>
      </c>
      <c r="K381" s="3" t="str">
        <f>IF(デイリーデータ!E381="なし","",デイリーデータ!E381)</f>
        <v/>
      </c>
      <c r="L381" s="3" t="str">
        <f>IF(デイリーデータ!F381="なし","",デイリーデータ!F381)</f>
        <v>日勤</v>
      </c>
      <c r="M381" s="3" t="str">
        <f>IF(デイリーデータ!G381="なし","",デイリーデータ!G381)</f>
        <v/>
      </c>
      <c r="N381" s="3" t="str">
        <f>IF(デイリーデータ!H381="なし","",デイリーデータ!H381)</f>
        <v/>
      </c>
    </row>
    <row r="382" spans="1:14" x14ac:dyDescent="0.2">
      <c r="A382" s="9" t="str">
        <f>デイリーデータ!A382&amp;デイリーデータ!I382</f>
        <v>4696345768</v>
      </c>
      <c r="B382" s="3" t="str">
        <f>デイリーデータ!A382&amp;""</f>
        <v>46963</v>
      </c>
      <c r="C382" s="3" t="str">
        <f>デイリーデータ!B382</f>
        <v>清水 和弥</v>
      </c>
      <c r="D382" s="4">
        <f>IF(デイリーデータ!I382="","",(デイリーデータ!I382))</f>
        <v>45768</v>
      </c>
      <c r="E382" s="3" t="str">
        <f>IF(デイリーデータ!D382="休日","●",IF(デイリーデータ!D382="指定","○",IF(LEFT(デイリーデータ!F382,1)="日","",IF(LEFT(デイリーデータ!F382,1)="半","／",LEFT(デイリーデータ!F382,1)))))</f>
        <v/>
      </c>
      <c r="F382" s="10" t="str">
        <f>IF(デイリーデータ!E382="なし","",デイリーデータ!E382)&amp;IF(デイリーデータ!G382="なし","",デイリーデータ!G382)&amp;IF(デイリーデータ!H382="なし","",デイリーデータ!H382)</f>
        <v/>
      </c>
      <c r="G382" s="3" t="str">
        <f>IF(H382="","",COUNTA(H$2:H382)-COUNTBLANK(H$2:H382))</f>
        <v/>
      </c>
      <c r="H382" s="3" t="str">
        <f>IF(COUNTIF(B$2:B382,B382)=1,B382,"")</f>
        <v/>
      </c>
      <c r="I382" s="10" t="str">
        <f t="shared" si="5"/>
        <v/>
      </c>
      <c r="J382" s="3" t="str">
        <f>IF(デイリーデータ!D382="なし","",デイリーデータ!D382)</f>
        <v>勤務</v>
      </c>
      <c r="K382" s="3" t="str">
        <f>IF(デイリーデータ!E382="なし","",デイリーデータ!E382)</f>
        <v/>
      </c>
      <c r="L382" s="3" t="str">
        <f>IF(デイリーデータ!F382="なし","",デイリーデータ!F382)</f>
        <v>日勤</v>
      </c>
      <c r="M382" s="3" t="str">
        <f>IF(デイリーデータ!G382="なし","",デイリーデータ!G382)</f>
        <v/>
      </c>
      <c r="N382" s="3" t="str">
        <f>IF(デイリーデータ!H382="なし","",デイリーデータ!H382)</f>
        <v/>
      </c>
    </row>
    <row r="383" spans="1:14" x14ac:dyDescent="0.2">
      <c r="A383" s="9" t="str">
        <f>デイリーデータ!A383&amp;デイリーデータ!I383</f>
        <v>4696345769</v>
      </c>
      <c r="B383" s="3" t="str">
        <f>デイリーデータ!A383&amp;""</f>
        <v>46963</v>
      </c>
      <c r="C383" s="3" t="str">
        <f>デイリーデータ!B383</f>
        <v>清水 和弥</v>
      </c>
      <c r="D383" s="4">
        <f>IF(デイリーデータ!I383="","",(デイリーデータ!I383))</f>
        <v>45769</v>
      </c>
      <c r="E383" s="3" t="str">
        <f>IF(デイリーデータ!D383="休日","●",IF(デイリーデータ!D383="指定","○",IF(LEFT(デイリーデータ!F383,1)="日","",IF(LEFT(デイリーデータ!F383,1)="半","／",LEFT(デイリーデータ!F383,1)))))</f>
        <v/>
      </c>
      <c r="F383" s="10" t="str">
        <f>IF(デイリーデータ!E383="なし","",デイリーデータ!E383)&amp;IF(デイリーデータ!G383="なし","",デイリーデータ!G383)&amp;IF(デイリーデータ!H383="なし","",デイリーデータ!H383)</f>
        <v/>
      </c>
      <c r="G383" s="3" t="str">
        <f>IF(H383="","",COUNTA(H$2:H383)-COUNTBLANK(H$2:H383))</f>
        <v/>
      </c>
      <c r="H383" s="3" t="str">
        <f>IF(COUNTIF(B$2:B383,B383)=1,B383,"")</f>
        <v/>
      </c>
      <c r="I383" s="10" t="str">
        <f t="shared" si="5"/>
        <v/>
      </c>
      <c r="J383" s="3" t="str">
        <f>IF(デイリーデータ!D383="なし","",デイリーデータ!D383)</f>
        <v>勤務</v>
      </c>
      <c r="K383" s="3" t="str">
        <f>IF(デイリーデータ!E383="なし","",デイリーデータ!E383)</f>
        <v/>
      </c>
      <c r="L383" s="3" t="str">
        <f>IF(デイリーデータ!F383="なし","",デイリーデータ!F383)</f>
        <v>日勤</v>
      </c>
      <c r="M383" s="3" t="str">
        <f>IF(デイリーデータ!G383="なし","",デイリーデータ!G383)</f>
        <v/>
      </c>
      <c r="N383" s="3" t="str">
        <f>IF(デイリーデータ!H383="なし","",デイリーデータ!H383)</f>
        <v/>
      </c>
    </row>
    <row r="384" spans="1:14" x14ac:dyDescent="0.2">
      <c r="A384" s="9" t="str">
        <f>デイリーデータ!A384&amp;デイリーデータ!I384</f>
        <v>4696345770</v>
      </c>
      <c r="B384" s="3" t="str">
        <f>デイリーデータ!A384&amp;""</f>
        <v>46963</v>
      </c>
      <c r="C384" s="3" t="str">
        <f>デイリーデータ!B384</f>
        <v>清水 和弥</v>
      </c>
      <c r="D384" s="4">
        <f>IF(デイリーデータ!I384="","",(デイリーデータ!I384))</f>
        <v>45770</v>
      </c>
      <c r="E384" s="3" t="str">
        <f>IF(デイリーデータ!D384="休日","●",IF(デイリーデータ!D384="指定","○",IF(LEFT(デイリーデータ!F384,1)="日","",IF(LEFT(デイリーデータ!F384,1)="半","／",LEFT(デイリーデータ!F384,1)))))</f>
        <v/>
      </c>
      <c r="F384" s="10" t="str">
        <f>IF(デイリーデータ!E384="なし","",デイリーデータ!E384)&amp;IF(デイリーデータ!G384="なし","",デイリーデータ!G384)&amp;IF(デイリーデータ!H384="なし","",デイリーデータ!H384)</f>
        <v/>
      </c>
      <c r="G384" s="3" t="str">
        <f>IF(H384="","",COUNTA(H$2:H384)-COUNTBLANK(H$2:H384))</f>
        <v/>
      </c>
      <c r="H384" s="3" t="str">
        <f>IF(COUNTIF(B$2:B384,B384)=1,B384,"")</f>
        <v/>
      </c>
      <c r="I384" s="10" t="str">
        <f t="shared" si="5"/>
        <v/>
      </c>
      <c r="J384" s="3" t="str">
        <f>IF(デイリーデータ!D384="なし","",デイリーデータ!D384)</f>
        <v>勤務</v>
      </c>
      <c r="K384" s="3" t="str">
        <f>IF(デイリーデータ!E384="なし","",デイリーデータ!E384)</f>
        <v/>
      </c>
      <c r="L384" s="3" t="str">
        <f>IF(デイリーデータ!F384="なし","",デイリーデータ!F384)</f>
        <v>日勤</v>
      </c>
      <c r="M384" s="3" t="str">
        <f>IF(デイリーデータ!G384="なし","",デイリーデータ!G384)</f>
        <v/>
      </c>
      <c r="N384" s="3" t="str">
        <f>IF(デイリーデータ!H384="なし","",デイリーデータ!H384)</f>
        <v/>
      </c>
    </row>
    <row r="385" spans="1:14" x14ac:dyDescent="0.2">
      <c r="A385" s="9" t="str">
        <f>デイリーデータ!A385&amp;デイリーデータ!I385</f>
        <v>4696345771</v>
      </c>
      <c r="B385" s="3" t="str">
        <f>デイリーデータ!A385&amp;""</f>
        <v>46963</v>
      </c>
      <c r="C385" s="3" t="str">
        <f>デイリーデータ!B385</f>
        <v>清水 和弥</v>
      </c>
      <c r="D385" s="4">
        <f>IF(デイリーデータ!I385="","",(デイリーデータ!I385))</f>
        <v>45771</v>
      </c>
      <c r="E385" s="3" t="str">
        <f>IF(デイリーデータ!D385="休日","●",IF(デイリーデータ!D385="指定","○",IF(LEFT(デイリーデータ!F385,1)="日","",IF(LEFT(デイリーデータ!F385,1)="半","／",LEFT(デイリーデータ!F385,1)))))</f>
        <v/>
      </c>
      <c r="F385" s="10" t="str">
        <f>IF(デイリーデータ!E385="なし","",デイリーデータ!E385)&amp;IF(デイリーデータ!G385="なし","",デイリーデータ!G385)&amp;IF(デイリーデータ!H385="なし","",デイリーデータ!H385)</f>
        <v/>
      </c>
      <c r="G385" s="3" t="str">
        <f>IF(H385="","",COUNTA(H$2:H385)-COUNTBLANK(H$2:H385))</f>
        <v/>
      </c>
      <c r="H385" s="3" t="str">
        <f>IF(COUNTIF(B$2:B385,B385)=1,B385,"")</f>
        <v/>
      </c>
      <c r="I385" s="10" t="str">
        <f t="shared" si="5"/>
        <v/>
      </c>
      <c r="J385" s="3" t="str">
        <f>IF(デイリーデータ!D385="なし","",デイリーデータ!D385)</f>
        <v>勤務</v>
      </c>
      <c r="K385" s="3" t="str">
        <f>IF(デイリーデータ!E385="なし","",デイリーデータ!E385)</f>
        <v/>
      </c>
      <c r="L385" s="3" t="str">
        <f>IF(デイリーデータ!F385="なし","",デイリーデータ!F385)</f>
        <v>日勤</v>
      </c>
      <c r="M385" s="3" t="str">
        <f>IF(デイリーデータ!G385="なし","",デイリーデータ!G385)</f>
        <v/>
      </c>
      <c r="N385" s="3" t="str">
        <f>IF(デイリーデータ!H385="なし","",デイリーデータ!H385)</f>
        <v/>
      </c>
    </row>
    <row r="386" spans="1:14" x14ac:dyDescent="0.2">
      <c r="A386" s="9" t="str">
        <f>デイリーデータ!A386&amp;デイリーデータ!I386</f>
        <v>4696345772</v>
      </c>
      <c r="B386" s="3" t="str">
        <f>デイリーデータ!A386&amp;""</f>
        <v>46963</v>
      </c>
      <c r="C386" s="3" t="str">
        <f>デイリーデータ!B386</f>
        <v>清水 和弥</v>
      </c>
      <c r="D386" s="4">
        <f>IF(デイリーデータ!I386="","",(デイリーデータ!I386))</f>
        <v>45772</v>
      </c>
      <c r="E386" s="3" t="str">
        <f>IF(デイリーデータ!D386="休日","●",IF(デイリーデータ!D386="指定","○",IF(LEFT(デイリーデータ!F386,1)="日","",IF(LEFT(デイリーデータ!F386,1)="半","／",LEFT(デイリーデータ!F386,1)))))</f>
        <v/>
      </c>
      <c r="F386" s="10" t="str">
        <f>IF(デイリーデータ!E386="なし","",デイリーデータ!E386)&amp;IF(デイリーデータ!G386="なし","",デイリーデータ!G386)&amp;IF(デイリーデータ!H386="なし","",デイリーデータ!H386)</f>
        <v/>
      </c>
      <c r="G386" s="3" t="str">
        <f>IF(H386="","",COUNTA(H$2:H386)-COUNTBLANK(H$2:H386))</f>
        <v/>
      </c>
      <c r="H386" s="3" t="str">
        <f>IF(COUNTIF(B$2:B386,B386)=1,B386,"")</f>
        <v/>
      </c>
      <c r="I386" s="10" t="str">
        <f t="shared" ref="I386:I449" si="6">IF(H386&lt;&gt;"",C386,"")</f>
        <v/>
      </c>
      <c r="J386" s="3" t="str">
        <f>IF(デイリーデータ!D386="なし","",デイリーデータ!D386)</f>
        <v>勤務</v>
      </c>
      <c r="K386" s="3" t="str">
        <f>IF(デイリーデータ!E386="なし","",デイリーデータ!E386)</f>
        <v/>
      </c>
      <c r="L386" s="3" t="str">
        <f>IF(デイリーデータ!F386="なし","",デイリーデータ!F386)</f>
        <v>日勤</v>
      </c>
      <c r="M386" s="3" t="str">
        <f>IF(デイリーデータ!G386="なし","",デイリーデータ!G386)</f>
        <v/>
      </c>
      <c r="N386" s="3" t="str">
        <f>IF(デイリーデータ!H386="なし","",デイリーデータ!H386)</f>
        <v/>
      </c>
    </row>
    <row r="387" spans="1:14" x14ac:dyDescent="0.2">
      <c r="A387" s="9" t="str">
        <f>デイリーデータ!A387&amp;デイリーデータ!I387</f>
        <v>4696345773</v>
      </c>
      <c r="B387" s="3" t="str">
        <f>デイリーデータ!A387&amp;""</f>
        <v>46963</v>
      </c>
      <c r="C387" s="3" t="str">
        <f>デイリーデータ!B387</f>
        <v>清水 和弥</v>
      </c>
      <c r="D387" s="4">
        <f>IF(デイリーデータ!I387="","",(デイリーデータ!I387))</f>
        <v>45773</v>
      </c>
      <c r="E387" s="3" t="str">
        <f>IF(デイリーデータ!D387="休日","●",IF(デイリーデータ!D387="指定","○",IF(LEFT(デイリーデータ!F387,1)="日","",IF(LEFT(デイリーデータ!F387,1)="半","／",LEFT(デイリーデータ!F387,1)))))</f>
        <v>○</v>
      </c>
      <c r="F387" s="10" t="str">
        <f>IF(デイリーデータ!E387="なし","",デイリーデータ!E387)&amp;IF(デイリーデータ!G387="なし","",デイリーデータ!G387)&amp;IF(デイリーデータ!H387="なし","",デイリーデータ!H387)</f>
        <v/>
      </c>
      <c r="G387" s="3" t="str">
        <f>IF(H387="","",COUNTA(H$2:H387)-COUNTBLANK(H$2:H387))</f>
        <v/>
      </c>
      <c r="H387" s="3" t="str">
        <f>IF(COUNTIF(B$2:B387,B387)=1,B387,"")</f>
        <v/>
      </c>
      <c r="I387" s="10" t="str">
        <f t="shared" si="6"/>
        <v/>
      </c>
      <c r="J387" s="3" t="str">
        <f>IF(デイリーデータ!D387="なし","",デイリーデータ!D387)</f>
        <v>指定</v>
      </c>
      <c r="K387" s="3" t="str">
        <f>IF(デイリーデータ!E387="なし","",デイリーデータ!E387)</f>
        <v/>
      </c>
      <c r="L387" s="3" t="str">
        <f>IF(デイリーデータ!F387="なし","",デイリーデータ!F387)</f>
        <v>日勤</v>
      </c>
      <c r="M387" s="3" t="str">
        <f>IF(デイリーデータ!G387="なし","",デイリーデータ!G387)</f>
        <v/>
      </c>
      <c r="N387" s="3" t="str">
        <f>IF(デイリーデータ!H387="なし","",デイリーデータ!H387)</f>
        <v/>
      </c>
    </row>
    <row r="388" spans="1:14" x14ac:dyDescent="0.2">
      <c r="A388" s="9" t="str">
        <f>デイリーデータ!A388&amp;デイリーデータ!I388</f>
        <v>4696345774</v>
      </c>
      <c r="B388" s="3" t="str">
        <f>デイリーデータ!A388&amp;""</f>
        <v>46963</v>
      </c>
      <c r="C388" s="3" t="str">
        <f>デイリーデータ!B388</f>
        <v>清水 和弥</v>
      </c>
      <c r="D388" s="4">
        <f>IF(デイリーデータ!I388="","",(デイリーデータ!I388))</f>
        <v>45774</v>
      </c>
      <c r="E388" s="3" t="str">
        <f>IF(デイリーデータ!D388="休日","●",IF(デイリーデータ!D388="指定","○",IF(LEFT(デイリーデータ!F388,1)="日","",IF(LEFT(デイリーデータ!F388,1)="半","／",LEFT(デイリーデータ!F388,1)))))</f>
        <v>●</v>
      </c>
      <c r="F388" s="10" t="str">
        <f>IF(デイリーデータ!E388="なし","",デイリーデータ!E388)&amp;IF(デイリーデータ!G388="なし","",デイリーデータ!G388)&amp;IF(デイリーデータ!H388="なし","",デイリーデータ!H388)</f>
        <v/>
      </c>
      <c r="G388" s="3" t="str">
        <f>IF(H388="","",COUNTA(H$2:H388)-COUNTBLANK(H$2:H388))</f>
        <v/>
      </c>
      <c r="H388" s="3" t="str">
        <f>IF(COUNTIF(B$2:B388,B388)=1,B388,"")</f>
        <v/>
      </c>
      <c r="I388" s="10" t="str">
        <f t="shared" si="6"/>
        <v/>
      </c>
      <c r="J388" s="3" t="str">
        <f>IF(デイリーデータ!D388="なし","",デイリーデータ!D388)</f>
        <v>休日</v>
      </c>
      <c r="K388" s="3" t="str">
        <f>IF(デイリーデータ!E388="なし","",デイリーデータ!E388)</f>
        <v/>
      </c>
      <c r="L388" s="3" t="str">
        <f>IF(デイリーデータ!F388="なし","",デイリーデータ!F388)</f>
        <v>日勤</v>
      </c>
      <c r="M388" s="3" t="str">
        <f>IF(デイリーデータ!G388="なし","",デイリーデータ!G388)</f>
        <v/>
      </c>
      <c r="N388" s="3" t="str">
        <f>IF(デイリーデータ!H388="なし","",デイリーデータ!H388)</f>
        <v/>
      </c>
    </row>
    <row r="389" spans="1:14" x14ac:dyDescent="0.2">
      <c r="A389" s="9" t="str">
        <f>デイリーデータ!A389&amp;デイリーデータ!I389</f>
        <v>4696345775</v>
      </c>
      <c r="B389" s="3" t="str">
        <f>デイリーデータ!A389&amp;""</f>
        <v>46963</v>
      </c>
      <c r="C389" s="3" t="str">
        <f>デイリーデータ!B389</f>
        <v>清水 和弥</v>
      </c>
      <c r="D389" s="4">
        <f>IF(デイリーデータ!I389="","",(デイリーデータ!I389))</f>
        <v>45775</v>
      </c>
      <c r="E389" s="3" t="str">
        <f>IF(デイリーデータ!D389="休日","●",IF(デイリーデータ!D389="指定","○",IF(LEFT(デイリーデータ!F389,1)="日","",IF(LEFT(デイリーデータ!F389,1)="半","／",LEFT(デイリーデータ!F389,1)))))</f>
        <v/>
      </c>
      <c r="F389" s="10" t="str">
        <f>IF(デイリーデータ!E389="なし","",デイリーデータ!E389)&amp;IF(デイリーデータ!G389="なし","",デイリーデータ!G389)&amp;IF(デイリーデータ!H389="なし","",デイリーデータ!H389)</f>
        <v/>
      </c>
      <c r="G389" s="3" t="str">
        <f>IF(H389="","",COUNTA(H$2:H389)-COUNTBLANK(H$2:H389))</f>
        <v/>
      </c>
      <c r="H389" s="3" t="str">
        <f>IF(COUNTIF(B$2:B389,B389)=1,B389,"")</f>
        <v/>
      </c>
      <c r="I389" s="10" t="str">
        <f t="shared" si="6"/>
        <v/>
      </c>
      <c r="J389" s="3" t="str">
        <f>IF(デイリーデータ!D389="なし","",デイリーデータ!D389)</f>
        <v>勤務</v>
      </c>
      <c r="K389" s="3" t="str">
        <f>IF(デイリーデータ!E389="なし","",デイリーデータ!E389)</f>
        <v/>
      </c>
      <c r="L389" s="3" t="str">
        <f>IF(デイリーデータ!F389="なし","",デイリーデータ!F389)</f>
        <v>日勤</v>
      </c>
      <c r="M389" s="3" t="str">
        <f>IF(デイリーデータ!G389="なし","",デイリーデータ!G389)</f>
        <v/>
      </c>
      <c r="N389" s="3" t="str">
        <f>IF(デイリーデータ!H389="なし","",デイリーデータ!H389)</f>
        <v/>
      </c>
    </row>
    <row r="390" spans="1:14" x14ac:dyDescent="0.2">
      <c r="A390" s="9" t="str">
        <f>デイリーデータ!A390&amp;デイリーデータ!I390</f>
        <v>4696345776</v>
      </c>
      <c r="B390" s="3" t="str">
        <f>デイリーデータ!A390&amp;""</f>
        <v>46963</v>
      </c>
      <c r="C390" s="3" t="str">
        <f>デイリーデータ!B390</f>
        <v>清水 和弥</v>
      </c>
      <c r="D390" s="4">
        <f>IF(デイリーデータ!I390="","",(デイリーデータ!I390))</f>
        <v>45776</v>
      </c>
      <c r="E390" s="3" t="str">
        <f>IF(デイリーデータ!D390="休日","●",IF(デイリーデータ!D390="指定","○",IF(LEFT(デイリーデータ!F390,1)="日","",IF(LEFT(デイリーデータ!F390,1)="半","／",LEFT(デイリーデータ!F390,1)))))</f>
        <v/>
      </c>
      <c r="F390" s="10" t="str">
        <f>IF(デイリーデータ!E390="なし","",デイリーデータ!E390)&amp;IF(デイリーデータ!G390="なし","",デイリーデータ!G390)&amp;IF(デイリーデータ!H390="なし","",デイリーデータ!H390)</f>
        <v/>
      </c>
      <c r="G390" s="3" t="str">
        <f>IF(H390="","",COUNTA(H$2:H390)-COUNTBLANK(H$2:H390))</f>
        <v/>
      </c>
      <c r="H390" s="3" t="str">
        <f>IF(COUNTIF(B$2:B390,B390)=1,B390,"")</f>
        <v/>
      </c>
      <c r="I390" s="10" t="str">
        <f t="shared" si="6"/>
        <v/>
      </c>
      <c r="J390" s="3" t="str">
        <f>IF(デイリーデータ!D390="なし","",デイリーデータ!D390)</f>
        <v>勤務</v>
      </c>
      <c r="K390" s="3" t="str">
        <f>IF(デイリーデータ!E390="なし","",デイリーデータ!E390)</f>
        <v/>
      </c>
      <c r="L390" s="3" t="str">
        <f>IF(デイリーデータ!F390="なし","",デイリーデータ!F390)</f>
        <v>日勤</v>
      </c>
      <c r="M390" s="3" t="str">
        <f>IF(デイリーデータ!G390="なし","",デイリーデータ!G390)</f>
        <v/>
      </c>
      <c r="N390" s="3" t="str">
        <f>IF(デイリーデータ!H390="なし","",デイリーデータ!H390)</f>
        <v/>
      </c>
    </row>
    <row r="391" spans="1:14" x14ac:dyDescent="0.2">
      <c r="A391" s="9" t="str">
        <f>デイリーデータ!A391&amp;デイリーデータ!I391</f>
        <v>4696345777</v>
      </c>
      <c r="B391" s="3" t="str">
        <f>デイリーデータ!A391&amp;""</f>
        <v>46963</v>
      </c>
      <c r="C391" s="3" t="str">
        <f>デイリーデータ!B391</f>
        <v>清水 和弥</v>
      </c>
      <c r="D391" s="4">
        <f>IF(デイリーデータ!I391="","",(デイリーデータ!I391))</f>
        <v>45777</v>
      </c>
      <c r="E391" s="3" t="str">
        <f>IF(デイリーデータ!D391="休日","●",IF(デイリーデータ!D391="指定","○",IF(LEFT(デイリーデータ!F391,1)="日","",IF(LEFT(デイリーデータ!F391,1)="半","／",LEFT(デイリーデータ!F391,1)))))</f>
        <v/>
      </c>
      <c r="F391" s="10" t="str">
        <f>IF(デイリーデータ!E391="なし","",デイリーデータ!E391)&amp;IF(デイリーデータ!G391="なし","",デイリーデータ!G391)&amp;IF(デイリーデータ!H391="なし","",デイリーデータ!H391)</f>
        <v/>
      </c>
      <c r="G391" s="3" t="str">
        <f>IF(H391="","",COUNTA(H$2:H391)-COUNTBLANK(H$2:H391))</f>
        <v/>
      </c>
      <c r="H391" s="3" t="str">
        <f>IF(COUNTIF(B$2:B391,B391)=1,B391,"")</f>
        <v/>
      </c>
      <c r="I391" s="10" t="str">
        <f t="shared" si="6"/>
        <v/>
      </c>
      <c r="J391" s="3" t="str">
        <f>IF(デイリーデータ!D391="なし","",デイリーデータ!D391)</f>
        <v>勤務</v>
      </c>
      <c r="K391" s="3" t="str">
        <f>IF(デイリーデータ!E391="なし","",デイリーデータ!E391)</f>
        <v/>
      </c>
      <c r="L391" s="3" t="str">
        <f>IF(デイリーデータ!F391="なし","",デイリーデータ!F391)</f>
        <v>日勤</v>
      </c>
      <c r="M391" s="3" t="str">
        <f>IF(デイリーデータ!G391="なし","",デイリーデータ!G391)</f>
        <v/>
      </c>
      <c r="N391" s="3" t="str">
        <f>IF(デイリーデータ!H391="なし","",デイリーデータ!H391)</f>
        <v/>
      </c>
    </row>
    <row r="392" spans="1:14" x14ac:dyDescent="0.2">
      <c r="A392" s="9" t="str">
        <f>デイリーデータ!A392&amp;デイリーデータ!I392</f>
        <v>5268745748</v>
      </c>
      <c r="B392" s="3" t="str">
        <f>デイリーデータ!A392&amp;""</f>
        <v>52687</v>
      </c>
      <c r="C392" s="3" t="str">
        <f>デイリーデータ!B392</f>
        <v>坪野 寿恵</v>
      </c>
      <c r="D392" s="4">
        <f>IF(デイリーデータ!I392="","",(デイリーデータ!I392))</f>
        <v>45748</v>
      </c>
      <c r="E392" s="3" t="str">
        <f>IF(デイリーデータ!D392="休日","●",IF(デイリーデータ!D392="指定","○",IF(LEFT(デイリーデータ!F392,1)="日","",IF(LEFT(デイリーデータ!F392,1)="半","／",LEFT(デイリーデータ!F392,1)))))</f>
        <v/>
      </c>
      <c r="F392" s="10" t="str">
        <f>IF(デイリーデータ!E392="なし","",デイリーデータ!E392)&amp;IF(デイリーデータ!G392="なし","",デイリーデータ!G392)&amp;IF(デイリーデータ!H392="なし","",デイリーデータ!H392)</f>
        <v/>
      </c>
      <c r="G392" s="3">
        <f>IF(H392="","",COUNTA(H$2:H392)-COUNTBLANK(H$2:H392))</f>
        <v>14</v>
      </c>
      <c r="H392" s="3" t="str">
        <f>IF(COUNTIF(B$2:B392,B392)=1,B392,"")</f>
        <v>52687</v>
      </c>
      <c r="I392" s="10" t="str">
        <f t="shared" si="6"/>
        <v>坪野 寿恵</v>
      </c>
      <c r="J392" s="3" t="str">
        <f>IF(デイリーデータ!D392="なし","",デイリーデータ!D392)</f>
        <v>勤務</v>
      </c>
      <c r="K392" s="3" t="str">
        <f>IF(デイリーデータ!E392="なし","",デイリーデータ!E392)</f>
        <v/>
      </c>
      <c r="L392" s="3" t="str">
        <f>IF(デイリーデータ!F392="なし","",デイリーデータ!F392)</f>
        <v>日勤</v>
      </c>
      <c r="M392" s="3" t="str">
        <f>IF(デイリーデータ!G392="なし","",デイリーデータ!G392)</f>
        <v/>
      </c>
      <c r="N392" s="3" t="str">
        <f>IF(デイリーデータ!H392="なし","",デイリーデータ!H392)</f>
        <v/>
      </c>
    </row>
    <row r="393" spans="1:14" x14ac:dyDescent="0.2">
      <c r="A393" s="9" t="str">
        <f>デイリーデータ!A393&amp;デイリーデータ!I393</f>
        <v>5268745749</v>
      </c>
      <c r="B393" s="3" t="str">
        <f>デイリーデータ!A393&amp;""</f>
        <v>52687</v>
      </c>
      <c r="C393" s="3" t="str">
        <f>デイリーデータ!B393</f>
        <v>坪野 寿恵</v>
      </c>
      <c r="D393" s="4">
        <f>IF(デイリーデータ!I393="","",(デイリーデータ!I393))</f>
        <v>45749</v>
      </c>
      <c r="E393" s="3" t="str">
        <f>IF(デイリーデータ!D393="休日","●",IF(デイリーデータ!D393="指定","○",IF(LEFT(デイリーデータ!F393,1)="日","",IF(LEFT(デイリーデータ!F393,1)="半","／",LEFT(デイリーデータ!F393,1)))))</f>
        <v/>
      </c>
      <c r="F393" s="10" t="str">
        <f>IF(デイリーデータ!E393="なし","",デイリーデータ!E393)&amp;IF(デイリーデータ!G393="なし","",デイリーデータ!G393)&amp;IF(デイリーデータ!H393="なし","",デイリーデータ!H393)</f>
        <v/>
      </c>
      <c r="G393" s="3" t="str">
        <f>IF(H393="","",COUNTA(H$2:H393)-COUNTBLANK(H$2:H393))</f>
        <v/>
      </c>
      <c r="H393" s="3" t="str">
        <f>IF(COUNTIF(B$2:B393,B393)=1,B393,"")</f>
        <v/>
      </c>
      <c r="I393" s="10" t="str">
        <f t="shared" si="6"/>
        <v/>
      </c>
      <c r="J393" s="3" t="str">
        <f>IF(デイリーデータ!D393="なし","",デイリーデータ!D393)</f>
        <v>勤務</v>
      </c>
      <c r="K393" s="3" t="str">
        <f>IF(デイリーデータ!E393="なし","",デイリーデータ!E393)</f>
        <v/>
      </c>
      <c r="L393" s="3" t="str">
        <f>IF(デイリーデータ!F393="なし","",デイリーデータ!F393)</f>
        <v>日勤</v>
      </c>
      <c r="M393" s="3" t="str">
        <f>IF(デイリーデータ!G393="なし","",デイリーデータ!G393)</f>
        <v/>
      </c>
      <c r="N393" s="3" t="str">
        <f>IF(デイリーデータ!H393="なし","",デイリーデータ!H393)</f>
        <v/>
      </c>
    </row>
    <row r="394" spans="1:14" x14ac:dyDescent="0.2">
      <c r="A394" s="9" t="str">
        <f>デイリーデータ!A394&amp;デイリーデータ!I394</f>
        <v>5268745750</v>
      </c>
      <c r="B394" s="3" t="str">
        <f>デイリーデータ!A394&amp;""</f>
        <v>52687</v>
      </c>
      <c r="C394" s="3" t="str">
        <f>デイリーデータ!B394</f>
        <v>坪野 寿恵</v>
      </c>
      <c r="D394" s="4">
        <f>IF(デイリーデータ!I394="","",(デイリーデータ!I394))</f>
        <v>45750</v>
      </c>
      <c r="E394" s="3" t="str">
        <f>IF(デイリーデータ!D394="休日","●",IF(デイリーデータ!D394="指定","○",IF(LEFT(デイリーデータ!F394,1)="日","",IF(LEFT(デイリーデータ!F394,1)="半","／",LEFT(デイリーデータ!F394,1)))))</f>
        <v/>
      </c>
      <c r="F394" s="10" t="str">
        <f>IF(デイリーデータ!E394="なし","",デイリーデータ!E394)&amp;IF(デイリーデータ!G394="なし","",デイリーデータ!G394)&amp;IF(デイリーデータ!H394="なし","",デイリーデータ!H394)</f>
        <v/>
      </c>
      <c r="G394" s="3" t="str">
        <f>IF(H394="","",COUNTA(H$2:H394)-COUNTBLANK(H$2:H394))</f>
        <v/>
      </c>
      <c r="H394" s="3" t="str">
        <f>IF(COUNTIF(B$2:B394,B394)=1,B394,"")</f>
        <v/>
      </c>
      <c r="I394" s="10" t="str">
        <f t="shared" si="6"/>
        <v/>
      </c>
      <c r="J394" s="3" t="str">
        <f>IF(デイリーデータ!D394="なし","",デイリーデータ!D394)</f>
        <v>勤務</v>
      </c>
      <c r="K394" s="3" t="str">
        <f>IF(デイリーデータ!E394="なし","",デイリーデータ!E394)</f>
        <v/>
      </c>
      <c r="L394" s="3" t="str">
        <f>IF(デイリーデータ!F394="なし","",デイリーデータ!F394)</f>
        <v>日勤</v>
      </c>
      <c r="M394" s="3" t="str">
        <f>IF(デイリーデータ!G394="なし","",デイリーデータ!G394)</f>
        <v/>
      </c>
      <c r="N394" s="3" t="str">
        <f>IF(デイリーデータ!H394="なし","",デイリーデータ!H394)</f>
        <v/>
      </c>
    </row>
    <row r="395" spans="1:14" x14ac:dyDescent="0.2">
      <c r="A395" s="9" t="str">
        <f>デイリーデータ!A395&amp;デイリーデータ!I395</f>
        <v>5268745751</v>
      </c>
      <c r="B395" s="3" t="str">
        <f>デイリーデータ!A395&amp;""</f>
        <v>52687</v>
      </c>
      <c r="C395" s="3" t="str">
        <f>デイリーデータ!B395</f>
        <v>坪野 寿恵</v>
      </c>
      <c r="D395" s="4">
        <f>IF(デイリーデータ!I395="","",(デイリーデータ!I395))</f>
        <v>45751</v>
      </c>
      <c r="E395" s="3" t="str">
        <f>IF(デイリーデータ!D395="休日","●",IF(デイリーデータ!D395="指定","○",IF(LEFT(デイリーデータ!F395,1)="日","",IF(LEFT(デイリーデータ!F395,1)="半","／",LEFT(デイリーデータ!F395,1)))))</f>
        <v/>
      </c>
      <c r="F395" s="10" t="str">
        <f>IF(デイリーデータ!E395="なし","",デイリーデータ!E395)&amp;IF(デイリーデータ!G395="なし","",デイリーデータ!G395)&amp;IF(デイリーデータ!H395="なし","",デイリーデータ!H395)</f>
        <v/>
      </c>
      <c r="G395" s="3" t="str">
        <f>IF(H395="","",COUNTA(H$2:H395)-COUNTBLANK(H$2:H395))</f>
        <v/>
      </c>
      <c r="H395" s="3" t="str">
        <f>IF(COUNTIF(B$2:B395,B395)=1,B395,"")</f>
        <v/>
      </c>
      <c r="I395" s="10" t="str">
        <f t="shared" si="6"/>
        <v/>
      </c>
      <c r="J395" s="3" t="str">
        <f>IF(デイリーデータ!D395="なし","",デイリーデータ!D395)</f>
        <v>勤務</v>
      </c>
      <c r="K395" s="3" t="str">
        <f>IF(デイリーデータ!E395="なし","",デイリーデータ!E395)</f>
        <v/>
      </c>
      <c r="L395" s="3" t="str">
        <f>IF(デイリーデータ!F395="なし","",デイリーデータ!F395)</f>
        <v>日勤</v>
      </c>
      <c r="M395" s="3" t="str">
        <f>IF(デイリーデータ!G395="なし","",デイリーデータ!G395)</f>
        <v/>
      </c>
      <c r="N395" s="3" t="str">
        <f>IF(デイリーデータ!H395="なし","",デイリーデータ!H395)</f>
        <v/>
      </c>
    </row>
    <row r="396" spans="1:14" x14ac:dyDescent="0.2">
      <c r="A396" s="9" t="str">
        <f>デイリーデータ!A396&amp;デイリーデータ!I396</f>
        <v>5268745752</v>
      </c>
      <c r="B396" s="3" t="str">
        <f>デイリーデータ!A396&amp;""</f>
        <v>52687</v>
      </c>
      <c r="C396" s="3" t="str">
        <f>デイリーデータ!B396</f>
        <v>坪野 寿恵</v>
      </c>
      <c r="D396" s="4">
        <f>IF(デイリーデータ!I396="","",(デイリーデータ!I396))</f>
        <v>45752</v>
      </c>
      <c r="E396" s="3" t="str">
        <f>IF(デイリーデータ!D396="休日","●",IF(デイリーデータ!D396="指定","○",IF(LEFT(デイリーデータ!F396,1)="日","",IF(LEFT(デイリーデータ!F396,1)="半","／",LEFT(デイリーデータ!F396,1)))))</f>
        <v>○</v>
      </c>
      <c r="F396" s="10" t="str">
        <f>IF(デイリーデータ!E396="なし","",デイリーデータ!E396)&amp;IF(デイリーデータ!G396="なし","",デイリーデータ!G396)&amp;IF(デイリーデータ!H396="なし","",デイリーデータ!H396)</f>
        <v/>
      </c>
      <c r="G396" s="3" t="str">
        <f>IF(H396="","",COUNTA(H$2:H396)-COUNTBLANK(H$2:H396))</f>
        <v/>
      </c>
      <c r="H396" s="3" t="str">
        <f>IF(COUNTIF(B$2:B396,B396)=1,B396,"")</f>
        <v/>
      </c>
      <c r="I396" s="10" t="str">
        <f t="shared" si="6"/>
        <v/>
      </c>
      <c r="J396" s="3" t="str">
        <f>IF(デイリーデータ!D396="なし","",デイリーデータ!D396)</f>
        <v>指定</v>
      </c>
      <c r="K396" s="3" t="str">
        <f>IF(デイリーデータ!E396="なし","",デイリーデータ!E396)</f>
        <v/>
      </c>
      <c r="L396" s="3" t="str">
        <f>IF(デイリーデータ!F396="なし","",デイリーデータ!F396)</f>
        <v>日勤</v>
      </c>
      <c r="M396" s="3" t="str">
        <f>IF(デイリーデータ!G396="なし","",デイリーデータ!G396)</f>
        <v/>
      </c>
      <c r="N396" s="3" t="str">
        <f>IF(デイリーデータ!H396="なし","",デイリーデータ!H396)</f>
        <v/>
      </c>
    </row>
    <row r="397" spans="1:14" x14ac:dyDescent="0.2">
      <c r="A397" s="9" t="str">
        <f>デイリーデータ!A397&amp;デイリーデータ!I397</f>
        <v>5268745753</v>
      </c>
      <c r="B397" s="3" t="str">
        <f>デイリーデータ!A397&amp;""</f>
        <v>52687</v>
      </c>
      <c r="C397" s="3" t="str">
        <f>デイリーデータ!B397</f>
        <v>坪野 寿恵</v>
      </c>
      <c r="D397" s="4">
        <f>IF(デイリーデータ!I397="","",(デイリーデータ!I397))</f>
        <v>45753</v>
      </c>
      <c r="E397" s="3" t="str">
        <f>IF(デイリーデータ!D397="休日","●",IF(デイリーデータ!D397="指定","○",IF(LEFT(デイリーデータ!F397,1)="日","",IF(LEFT(デイリーデータ!F397,1)="半","／",LEFT(デイリーデータ!F397,1)))))</f>
        <v>●</v>
      </c>
      <c r="F397" s="10" t="str">
        <f>IF(デイリーデータ!E397="なし","",デイリーデータ!E397)&amp;IF(デイリーデータ!G397="なし","",デイリーデータ!G397)&amp;IF(デイリーデータ!H397="なし","",デイリーデータ!H397)</f>
        <v/>
      </c>
      <c r="G397" s="3" t="str">
        <f>IF(H397="","",COUNTA(H$2:H397)-COUNTBLANK(H$2:H397))</f>
        <v/>
      </c>
      <c r="H397" s="3" t="str">
        <f>IF(COUNTIF(B$2:B397,B397)=1,B397,"")</f>
        <v/>
      </c>
      <c r="I397" s="10" t="str">
        <f t="shared" si="6"/>
        <v/>
      </c>
      <c r="J397" s="3" t="str">
        <f>IF(デイリーデータ!D397="なし","",デイリーデータ!D397)</f>
        <v>休日</v>
      </c>
      <c r="K397" s="3" t="str">
        <f>IF(デイリーデータ!E397="なし","",デイリーデータ!E397)</f>
        <v/>
      </c>
      <c r="L397" s="3" t="str">
        <f>IF(デイリーデータ!F397="なし","",デイリーデータ!F397)</f>
        <v>日勤</v>
      </c>
      <c r="M397" s="3" t="str">
        <f>IF(デイリーデータ!G397="なし","",デイリーデータ!G397)</f>
        <v/>
      </c>
      <c r="N397" s="3" t="str">
        <f>IF(デイリーデータ!H397="なし","",デイリーデータ!H397)</f>
        <v/>
      </c>
    </row>
    <row r="398" spans="1:14" x14ac:dyDescent="0.2">
      <c r="A398" s="9" t="str">
        <f>デイリーデータ!A398&amp;デイリーデータ!I398</f>
        <v>5268745754</v>
      </c>
      <c r="B398" s="3" t="str">
        <f>デイリーデータ!A398&amp;""</f>
        <v>52687</v>
      </c>
      <c r="C398" s="3" t="str">
        <f>デイリーデータ!B398</f>
        <v>坪野 寿恵</v>
      </c>
      <c r="D398" s="4">
        <f>IF(デイリーデータ!I398="","",(デイリーデータ!I398))</f>
        <v>45754</v>
      </c>
      <c r="E398" s="3" t="str">
        <f>IF(デイリーデータ!D398="休日","●",IF(デイリーデータ!D398="指定","○",IF(LEFT(デイリーデータ!F398,1)="日","",IF(LEFT(デイリーデータ!F398,1)="半","／",LEFT(デイリーデータ!F398,1)))))</f>
        <v/>
      </c>
      <c r="F398" s="10" t="str">
        <f>IF(デイリーデータ!E398="なし","",デイリーデータ!E398)&amp;IF(デイリーデータ!G398="なし","",デイリーデータ!G398)&amp;IF(デイリーデータ!H398="なし","",デイリーデータ!H398)</f>
        <v/>
      </c>
      <c r="G398" s="3" t="str">
        <f>IF(H398="","",COUNTA(H$2:H398)-COUNTBLANK(H$2:H398))</f>
        <v/>
      </c>
      <c r="H398" s="3" t="str">
        <f>IF(COUNTIF(B$2:B398,B398)=1,B398,"")</f>
        <v/>
      </c>
      <c r="I398" s="10" t="str">
        <f t="shared" si="6"/>
        <v/>
      </c>
      <c r="J398" s="3" t="str">
        <f>IF(デイリーデータ!D398="なし","",デイリーデータ!D398)</f>
        <v>勤務</v>
      </c>
      <c r="K398" s="3" t="str">
        <f>IF(デイリーデータ!E398="なし","",デイリーデータ!E398)</f>
        <v/>
      </c>
      <c r="L398" s="3" t="str">
        <f>IF(デイリーデータ!F398="なし","",デイリーデータ!F398)</f>
        <v>日勤</v>
      </c>
      <c r="M398" s="3" t="str">
        <f>IF(デイリーデータ!G398="なし","",デイリーデータ!G398)</f>
        <v/>
      </c>
      <c r="N398" s="3" t="str">
        <f>IF(デイリーデータ!H398="なし","",デイリーデータ!H398)</f>
        <v/>
      </c>
    </row>
    <row r="399" spans="1:14" x14ac:dyDescent="0.2">
      <c r="A399" s="9" t="str">
        <f>デイリーデータ!A399&amp;デイリーデータ!I399</f>
        <v>5268745755</v>
      </c>
      <c r="B399" s="3" t="str">
        <f>デイリーデータ!A399&amp;""</f>
        <v>52687</v>
      </c>
      <c r="C399" s="3" t="str">
        <f>デイリーデータ!B399</f>
        <v>坪野 寿恵</v>
      </c>
      <c r="D399" s="4">
        <f>IF(デイリーデータ!I399="","",(デイリーデータ!I399))</f>
        <v>45755</v>
      </c>
      <c r="E399" s="3" t="str">
        <f>IF(デイリーデータ!D399="休日","●",IF(デイリーデータ!D399="指定","○",IF(LEFT(デイリーデータ!F399,1)="日","",IF(LEFT(デイリーデータ!F399,1)="半","／",LEFT(デイリーデータ!F399,1)))))</f>
        <v/>
      </c>
      <c r="F399" s="10" t="str">
        <f>IF(デイリーデータ!E399="なし","",デイリーデータ!E399)&amp;IF(デイリーデータ!G399="なし","",デイリーデータ!G399)&amp;IF(デイリーデータ!H399="なし","",デイリーデータ!H399)</f>
        <v/>
      </c>
      <c r="G399" s="3" t="str">
        <f>IF(H399="","",COUNTA(H$2:H399)-COUNTBLANK(H$2:H399))</f>
        <v/>
      </c>
      <c r="H399" s="3" t="str">
        <f>IF(COUNTIF(B$2:B399,B399)=1,B399,"")</f>
        <v/>
      </c>
      <c r="I399" s="10" t="str">
        <f t="shared" si="6"/>
        <v/>
      </c>
      <c r="J399" s="3" t="str">
        <f>IF(デイリーデータ!D399="なし","",デイリーデータ!D399)</f>
        <v>勤務</v>
      </c>
      <c r="K399" s="3" t="str">
        <f>IF(デイリーデータ!E399="なし","",デイリーデータ!E399)</f>
        <v/>
      </c>
      <c r="L399" s="3" t="str">
        <f>IF(デイリーデータ!F399="なし","",デイリーデータ!F399)</f>
        <v>日勤</v>
      </c>
      <c r="M399" s="3" t="str">
        <f>IF(デイリーデータ!G399="なし","",デイリーデータ!G399)</f>
        <v/>
      </c>
      <c r="N399" s="3" t="str">
        <f>IF(デイリーデータ!H399="なし","",デイリーデータ!H399)</f>
        <v/>
      </c>
    </row>
    <row r="400" spans="1:14" x14ac:dyDescent="0.2">
      <c r="A400" s="9" t="str">
        <f>デイリーデータ!A400&amp;デイリーデータ!I400</f>
        <v>5268745756</v>
      </c>
      <c r="B400" s="3" t="str">
        <f>デイリーデータ!A400&amp;""</f>
        <v>52687</v>
      </c>
      <c r="C400" s="3" t="str">
        <f>デイリーデータ!B400</f>
        <v>坪野 寿恵</v>
      </c>
      <c r="D400" s="4">
        <f>IF(デイリーデータ!I400="","",(デイリーデータ!I400))</f>
        <v>45756</v>
      </c>
      <c r="E400" s="3" t="str">
        <f>IF(デイリーデータ!D400="休日","●",IF(デイリーデータ!D400="指定","○",IF(LEFT(デイリーデータ!F400,1)="日","",IF(LEFT(デイリーデータ!F400,1)="半","／",LEFT(デイリーデータ!F400,1)))))</f>
        <v/>
      </c>
      <c r="F400" s="10" t="str">
        <f>IF(デイリーデータ!E400="なし","",デイリーデータ!E400)&amp;IF(デイリーデータ!G400="なし","",デイリーデータ!G400)&amp;IF(デイリーデータ!H400="なし","",デイリーデータ!H400)</f>
        <v/>
      </c>
      <c r="G400" s="3" t="str">
        <f>IF(H400="","",COUNTA(H$2:H400)-COUNTBLANK(H$2:H400))</f>
        <v/>
      </c>
      <c r="H400" s="3" t="str">
        <f>IF(COUNTIF(B$2:B400,B400)=1,B400,"")</f>
        <v/>
      </c>
      <c r="I400" s="10" t="str">
        <f t="shared" si="6"/>
        <v/>
      </c>
      <c r="J400" s="3" t="str">
        <f>IF(デイリーデータ!D400="なし","",デイリーデータ!D400)</f>
        <v>勤務</v>
      </c>
      <c r="K400" s="3" t="str">
        <f>IF(デイリーデータ!E400="なし","",デイリーデータ!E400)</f>
        <v/>
      </c>
      <c r="L400" s="3" t="str">
        <f>IF(デイリーデータ!F400="なし","",デイリーデータ!F400)</f>
        <v>日勤</v>
      </c>
      <c r="M400" s="3" t="str">
        <f>IF(デイリーデータ!G400="なし","",デイリーデータ!G400)</f>
        <v/>
      </c>
      <c r="N400" s="3" t="str">
        <f>IF(デイリーデータ!H400="なし","",デイリーデータ!H400)</f>
        <v/>
      </c>
    </row>
    <row r="401" spans="1:14" x14ac:dyDescent="0.2">
      <c r="A401" s="9" t="str">
        <f>デイリーデータ!A401&amp;デイリーデータ!I401</f>
        <v>5268745757</v>
      </c>
      <c r="B401" s="3" t="str">
        <f>デイリーデータ!A401&amp;""</f>
        <v>52687</v>
      </c>
      <c r="C401" s="3" t="str">
        <f>デイリーデータ!B401</f>
        <v>坪野 寿恵</v>
      </c>
      <c r="D401" s="4">
        <f>IF(デイリーデータ!I401="","",(デイリーデータ!I401))</f>
        <v>45757</v>
      </c>
      <c r="E401" s="3" t="str">
        <f>IF(デイリーデータ!D401="休日","●",IF(デイリーデータ!D401="指定","○",IF(LEFT(デイリーデータ!F401,1)="日","",IF(LEFT(デイリーデータ!F401,1)="半","／",LEFT(デイリーデータ!F401,1)))))</f>
        <v/>
      </c>
      <c r="F401" s="10" t="str">
        <f>IF(デイリーデータ!E401="なし","",デイリーデータ!E401)&amp;IF(デイリーデータ!G401="なし","",デイリーデータ!G401)&amp;IF(デイリーデータ!H401="なし","",デイリーデータ!H401)</f>
        <v/>
      </c>
      <c r="G401" s="3" t="str">
        <f>IF(H401="","",COUNTA(H$2:H401)-COUNTBLANK(H$2:H401))</f>
        <v/>
      </c>
      <c r="H401" s="3" t="str">
        <f>IF(COUNTIF(B$2:B401,B401)=1,B401,"")</f>
        <v/>
      </c>
      <c r="I401" s="10" t="str">
        <f t="shared" si="6"/>
        <v/>
      </c>
      <c r="J401" s="3" t="str">
        <f>IF(デイリーデータ!D401="なし","",デイリーデータ!D401)</f>
        <v>勤務</v>
      </c>
      <c r="K401" s="3" t="str">
        <f>IF(デイリーデータ!E401="なし","",デイリーデータ!E401)</f>
        <v/>
      </c>
      <c r="L401" s="3" t="str">
        <f>IF(デイリーデータ!F401="なし","",デイリーデータ!F401)</f>
        <v>日勤</v>
      </c>
      <c r="M401" s="3" t="str">
        <f>IF(デイリーデータ!G401="なし","",デイリーデータ!G401)</f>
        <v/>
      </c>
      <c r="N401" s="3" t="str">
        <f>IF(デイリーデータ!H401="なし","",デイリーデータ!H401)</f>
        <v/>
      </c>
    </row>
    <row r="402" spans="1:14" x14ac:dyDescent="0.2">
      <c r="A402" s="9" t="str">
        <f>デイリーデータ!A402&amp;デイリーデータ!I402</f>
        <v>5268745758</v>
      </c>
      <c r="B402" s="3" t="str">
        <f>デイリーデータ!A402&amp;""</f>
        <v>52687</v>
      </c>
      <c r="C402" s="3" t="str">
        <f>デイリーデータ!B402</f>
        <v>坪野 寿恵</v>
      </c>
      <c r="D402" s="4">
        <f>IF(デイリーデータ!I402="","",(デイリーデータ!I402))</f>
        <v>45758</v>
      </c>
      <c r="E402" s="3" t="str">
        <f>IF(デイリーデータ!D402="休日","●",IF(デイリーデータ!D402="指定","○",IF(LEFT(デイリーデータ!F402,1)="日","",IF(LEFT(デイリーデータ!F402,1)="半","／",LEFT(デイリーデータ!F402,1)))))</f>
        <v/>
      </c>
      <c r="F402" s="10" t="str">
        <f>IF(デイリーデータ!E402="なし","",デイリーデータ!E402)&amp;IF(デイリーデータ!G402="なし","",デイリーデータ!G402)&amp;IF(デイリーデータ!H402="なし","",デイリーデータ!H402)</f>
        <v/>
      </c>
      <c r="G402" s="3" t="str">
        <f>IF(H402="","",COUNTA(H$2:H402)-COUNTBLANK(H$2:H402))</f>
        <v/>
      </c>
      <c r="H402" s="3" t="str">
        <f>IF(COUNTIF(B$2:B402,B402)=1,B402,"")</f>
        <v/>
      </c>
      <c r="I402" s="10" t="str">
        <f t="shared" si="6"/>
        <v/>
      </c>
      <c r="J402" s="3" t="str">
        <f>IF(デイリーデータ!D402="なし","",デイリーデータ!D402)</f>
        <v>勤務</v>
      </c>
      <c r="K402" s="3" t="str">
        <f>IF(デイリーデータ!E402="なし","",デイリーデータ!E402)</f>
        <v/>
      </c>
      <c r="L402" s="3" t="str">
        <f>IF(デイリーデータ!F402="なし","",デイリーデータ!F402)</f>
        <v>日勤</v>
      </c>
      <c r="M402" s="3" t="str">
        <f>IF(デイリーデータ!G402="なし","",デイリーデータ!G402)</f>
        <v/>
      </c>
      <c r="N402" s="3" t="str">
        <f>IF(デイリーデータ!H402="なし","",デイリーデータ!H402)</f>
        <v/>
      </c>
    </row>
    <row r="403" spans="1:14" x14ac:dyDescent="0.2">
      <c r="A403" s="9" t="str">
        <f>デイリーデータ!A403&amp;デイリーデータ!I403</f>
        <v>5268745759</v>
      </c>
      <c r="B403" s="3" t="str">
        <f>デイリーデータ!A403&amp;""</f>
        <v>52687</v>
      </c>
      <c r="C403" s="3" t="str">
        <f>デイリーデータ!B403</f>
        <v>坪野 寿恵</v>
      </c>
      <c r="D403" s="4">
        <f>IF(デイリーデータ!I403="","",(デイリーデータ!I403))</f>
        <v>45759</v>
      </c>
      <c r="E403" s="3" t="str">
        <f>IF(デイリーデータ!D403="休日","●",IF(デイリーデータ!D403="指定","○",IF(LEFT(デイリーデータ!F403,1)="日","",IF(LEFT(デイリーデータ!F403,1)="半","／",LEFT(デイリーデータ!F403,1)))))</f>
        <v>○</v>
      </c>
      <c r="F403" s="10" t="str">
        <f>IF(デイリーデータ!E403="なし","",デイリーデータ!E403)&amp;IF(デイリーデータ!G403="なし","",デイリーデータ!G403)&amp;IF(デイリーデータ!H403="なし","",デイリーデータ!H403)</f>
        <v/>
      </c>
      <c r="G403" s="3" t="str">
        <f>IF(H403="","",COUNTA(H$2:H403)-COUNTBLANK(H$2:H403))</f>
        <v/>
      </c>
      <c r="H403" s="3" t="str">
        <f>IF(COUNTIF(B$2:B403,B403)=1,B403,"")</f>
        <v/>
      </c>
      <c r="I403" s="10" t="str">
        <f t="shared" si="6"/>
        <v/>
      </c>
      <c r="J403" s="3" t="str">
        <f>IF(デイリーデータ!D403="なし","",デイリーデータ!D403)</f>
        <v>指定</v>
      </c>
      <c r="K403" s="3" t="str">
        <f>IF(デイリーデータ!E403="なし","",デイリーデータ!E403)</f>
        <v/>
      </c>
      <c r="L403" s="3" t="str">
        <f>IF(デイリーデータ!F403="なし","",デイリーデータ!F403)</f>
        <v>日勤</v>
      </c>
      <c r="M403" s="3" t="str">
        <f>IF(デイリーデータ!G403="なし","",デイリーデータ!G403)</f>
        <v/>
      </c>
      <c r="N403" s="3" t="str">
        <f>IF(デイリーデータ!H403="なし","",デイリーデータ!H403)</f>
        <v/>
      </c>
    </row>
    <row r="404" spans="1:14" x14ac:dyDescent="0.2">
      <c r="A404" s="9" t="str">
        <f>デイリーデータ!A404&amp;デイリーデータ!I404</f>
        <v>5268745760</v>
      </c>
      <c r="B404" s="3" t="str">
        <f>デイリーデータ!A404&amp;""</f>
        <v>52687</v>
      </c>
      <c r="C404" s="3" t="str">
        <f>デイリーデータ!B404</f>
        <v>坪野 寿恵</v>
      </c>
      <c r="D404" s="4">
        <f>IF(デイリーデータ!I404="","",(デイリーデータ!I404))</f>
        <v>45760</v>
      </c>
      <c r="E404" s="3" t="str">
        <f>IF(デイリーデータ!D404="休日","●",IF(デイリーデータ!D404="指定","○",IF(LEFT(デイリーデータ!F404,1)="日","",IF(LEFT(デイリーデータ!F404,1)="半","／",LEFT(デイリーデータ!F404,1)))))</f>
        <v>●</v>
      </c>
      <c r="F404" s="10" t="str">
        <f>IF(デイリーデータ!E404="なし","",デイリーデータ!E404)&amp;IF(デイリーデータ!G404="なし","",デイリーデータ!G404)&amp;IF(デイリーデータ!H404="なし","",デイリーデータ!H404)</f>
        <v/>
      </c>
      <c r="G404" s="3" t="str">
        <f>IF(H404="","",COUNTA(H$2:H404)-COUNTBLANK(H$2:H404))</f>
        <v/>
      </c>
      <c r="H404" s="3" t="str">
        <f>IF(COUNTIF(B$2:B404,B404)=1,B404,"")</f>
        <v/>
      </c>
      <c r="I404" s="10" t="str">
        <f t="shared" si="6"/>
        <v/>
      </c>
      <c r="J404" s="3" t="str">
        <f>IF(デイリーデータ!D404="なし","",デイリーデータ!D404)</f>
        <v>休日</v>
      </c>
      <c r="K404" s="3" t="str">
        <f>IF(デイリーデータ!E404="なし","",デイリーデータ!E404)</f>
        <v/>
      </c>
      <c r="L404" s="3" t="str">
        <f>IF(デイリーデータ!F404="なし","",デイリーデータ!F404)</f>
        <v>日勤</v>
      </c>
      <c r="M404" s="3" t="str">
        <f>IF(デイリーデータ!G404="なし","",デイリーデータ!G404)</f>
        <v/>
      </c>
      <c r="N404" s="3" t="str">
        <f>IF(デイリーデータ!H404="なし","",デイリーデータ!H404)</f>
        <v/>
      </c>
    </row>
    <row r="405" spans="1:14" x14ac:dyDescent="0.2">
      <c r="A405" s="9" t="str">
        <f>デイリーデータ!A405&amp;デイリーデータ!I405</f>
        <v>5268745761</v>
      </c>
      <c r="B405" s="3" t="str">
        <f>デイリーデータ!A405&amp;""</f>
        <v>52687</v>
      </c>
      <c r="C405" s="3" t="str">
        <f>デイリーデータ!B405</f>
        <v>坪野 寿恵</v>
      </c>
      <c r="D405" s="4">
        <f>IF(デイリーデータ!I405="","",(デイリーデータ!I405))</f>
        <v>45761</v>
      </c>
      <c r="E405" s="3" t="str">
        <f>IF(デイリーデータ!D405="休日","●",IF(デイリーデータ!D405="指定","○",IF(LEFT(デイリーデータ!F405,1)="日","",IF(LEFT(デイリーデータ!F405,1)="半","／",LEFT(デイリーデータ!F405,1)))))</f>
        <v/>
      </c>
      <c r="F405" s="10" t="str">
        <f>IF(デイリーデータ!E405="なし","",デイリーデータ!E405)&amp;IF(デイリーデータ!G405="なし","",デイリーデータ!G405)&amp;IF(デイリーデータ!H405="なし","",デイリーデータ!H405)</f>
        <v/>
      </c>
      <c r="G405" s="3" t="str">
        <f>IF(H405="","",COUNTA(H$2:H405)-COUNTBLANK(H$2:H405))</f>
        <v/>
      </c>
      <c r="H405" s="3" t="str">
        <f>IF(COUNTIF(B$2:B405,B405)=1,B405,"")</f>
        <v/>
      </c>
      <c r="I405" s="10" t="str">
        <f t="shared" si="6"/>
        <v/>
      </c>
      <c r="J405" s="3" t="str">
        <f>IF(デイリーデータ!D405="なし","",デイリーデータ!D405)</f>
        <v>勤務</v>
      </c>
      <c r="K405" s="3" t="str">
        <f>IF(デイリーデータ!E405="なし","",デイリーデータ!E405)</f>
        <v/>
      </c>
      <c r="L405" s="3" t="str">
        <f>IF(デイリーデータ!F405="なし","",デイリーデータ!F405)</f>
        <v>日勤</v>
      </c>
      <c r="M405" s="3" t="str">
        <f>IF(デイリーデータ!G405="なし","",デイリーデータ!G405)</f>
        <v/>
      </c>
      <c r="N405" s="3" t="str">
        <f>IF(デイリーデータ!H405="なし","",デイリーデータ!H405)</f>
        <v/>
      </c>
    </row>
    <row r="406" spans="1:14" x14ac:dyDescent="0.2">
      <c r="A406" s="9" t="str">
        <f>デイリーデータ!A406&amp;デイリーデータ!I406</f>
        <v>5268745762</v>
      </c>
      <c r="B406" s="3" t="str">
        <f>デイリーデータ!A406&amp;""</f>
        <v>52687</v>
      </c>
      <c r="C406" s="3" t="str">
        <f>デイリーデータ!B406</f>
        <v>坪野 寿恵</v>
      </c>
      <c r="D406" s="4">
        <f>IF(デイリーデータ!I406="","",(デイリーデータ!I406))</f>
        <v>45762</v>
      </c>
      <c r="E406" s="3" t="str">
        <f>IF(デイリーデータ!D406="休日","●",IF(デイリーデータ!D406="指定","○",IF(LEFT(デイリーデータ!F406,1)="日","",IF(LEFT(デイリーデータ!F406,1)="半","／",LEFT(デイリーデータ!F406,1)))))</f>
        <v/>
      </c>
      <c r="F406" s="10" t="str">
        <f>IF(デイリーデータ!E406="なし","",デイリーデータ!E406)&amp;IF(デイリーデータ!G406="なし","",デイリーデータ!G406)&amp;IF(デイリーデータ!H406="なし","",デイリーデータ!H406)</f>
        <v/>
      </c>
      <c r="G406" s="3" t="str">
        <f>IF(H406="","",COUNTA(H$2:H406)-COUNTBLANK(H$2:H406))</f>
        <v/>
      </c>
      <c r="H406" s="3" t="str">
        <f>IF(COUNTIF(B$2:B406,B406)=1,B406,"")</f>
        <v/>
      </c>
      <c r="I406" s="10" t="str">
        <f t="shared" si="6"/>
        <v/>
      </c>
      <c r="J406" s="3" t="str">
        <f>IF(デイリーデータ!D406="なし","",デイリーデータ!D406)</f>
        <v>勤務</v>
      </c>
      <c r="K406" s="3" t="str">
        <f>IF(デイリーデータ!E406="なし","",デイリーデータ!E406)</f>
        <v/>
      </c>
      <c r="L406" s="3" t="str">
        <f>IF(デイリーデータ!F406="なし","",デイリーデータ!F406)</f>
        <v>日勤</v>
      </c>
      <c r="M406" s="3" t="str">
        <f>IF(デイリーデータ!G406="なし","",デイリーデータ!G406)</f>
        <v/>
      </c>
      <c r="N406" s="3" t="str">
        <f>IF(デイリーデータ!H406="なし","",デイリーデータ!H406)</f>
        <v/>
      </c>
    </row>
    <row r="407" spans="1:14" x14ac:dyDescent="0.2">
      <c r="A407" s="9" t="str">
        <f>デイリーデータ!A407&amp;デイリーデータ!I407</f>
        <v>5268745763</v>
      </c>
      <c r="B407" s="3" t="str">
        <f>デイリーデータ!A407&amp;""</f>
        <v>52687</v>
      </c>
      <c r="C407" s="3" t="str">
        <f>デイリーデータ!B407</f>
        <v>坪野 寿恵</v>
      </c>
      <c r="D407" s="4">
        <f>IF(デイリーデータ!I407="","",(デイリーデータ!I407))</f>
        <v>45763</v>
      </c>
      <c r="E407" s="3" t="str">
        <f>IF(デイリーデータ!D407="休日","●",IF(デイリーデータ!D407="指定","○",IF(LEFT(デイリーデータ!F407,1)="日","",IF(LEFT(デイリーデータ!F407,1)="半","／",LEFT(デイリーデータ!F407,1)))))</f>
        <v/>
      </c>
      <c r="F407" s="10" t="str">
        <f>IF(デイリーデータ!E407="なし","",デイリーデータ!E407)&amp;IF(デイリーデータ!G407="なし","",デイリーデータ!G407)&amp;IF(デイリーデータ!H407="なし","",デイリーデータ!H407)</f>
        <v/>
      </c>
      <c r="G407" s="3" t="str">
        <f>IF(H407="","",COUNTA(H$2:H407)-COUNTBLANK(H$2:H407))</f>
        <v/>
      </c>
      <c r="H407" s="3" t="str">
        <f>IF(COUNTIF(B$2:B407,B407)=1,B407,"")</f>
        <v/>
      </c>
      <c r="I407" s="10" t="str">
        <f t="shared" si="6"/>
        <v/>
      </c>
      <c r="J407" s="3" t="str">
        <f>IF(デイリーデータ!D407="なし","",デイリーデータ!D407)</f>
        <v>勤務</v>
      </c>
      <c r="K407" s="3" t="str">
        <f>IF(デイリーデータ!E407="なし","",デイリーデータ!E407)</f>
        <v/>
      </c>
      <c r="L407" s="3" t="str">
        <f>IF(デイリーデータ!F407="なし","",デイリーデータ!F407)</f>
        <v>日勤</v>
      </c>
      <c r="M407" s="3" t="str">
        <f>IF(デイリーデータ!G407="なし","",デイリーデータ!G407)</f>
        <v/>
      </c>
      <c r="N407" s="3" t="str">
        <f>IF(デイリーデータ!H407="なし","",デイリーデータ!H407)</f>
        <v/>
      </c>
    </row>
    <row r="408" spans="1:14" x14ac:dyDescent="0.2">
      <c r="A408" s="9" t="str">
        <f>デイリーデータ!A408&amp;デイリーデータ!I408</f>
        <v>5268745764</v>
      </c>
      <c r="B408" s="3" t="str">
        <f>デイリーデータ!A408&amp;""</f>
        <v>52687</v>
      </c>
      <c r="C408" s="3" t="str">
        <f>デイリーデータ!B408</f>
        <v>坪野 寿恵</v>
      </c>
      <c r="D408" s="4">
        <f>IF(デイリーデータ!I408="","",(デイリーデータ!I408))</f>
        <v>45764</v>
      </c>
      <c r="E408" s="3" t="str">
        <f>IF(デイリーデータ!D408="休日","●",IF(デイリーデータ!D408="指定","○",IF(LEFT(デイリーデータ!F408,1)="日","",IF(LEFT(デイリーデータ!F408,1)="半","／",LEFT(デイリーデータ!F408,1)))))</f>
        <v/>
      </c>
      <c r="F408" s="10" t="str">
        <f>IF(デイリーデータ!E408="なし","",デイリーデータ!E408)&amp;IF(デイリーデータ!G408="なし","",デイリーデータ!G408)&amp;IF(デイリーデータ!H408="なし","",デイリーデータ!H408)</f>
        <v/>
      </c>
      <c r="G408" s="3" t="str">
        <f>IF(H408="","",COUNTA(H$2:H408)-COUNTBLANK(H$2:H408))</f>
        <v/>
      </c>
      <c r="H408" s="3" t="str">
        <f>IF(COUNTIF(B$2:B408,B408)=1,B408,"")</f>
        <v/>
      </c>
      <c r="I408" s="10" t="str">
        <f t="shared" si="6"/>
        <v/>
      </c>
      <c r="J408" s="3" t="str">
        <f>IF(デイリーデータ!D408="なし","",デイリーデータ!D408)</f>
        <v>勤務</v>
      </c>
      <c r="K408" s="3" t="str">
        <f>IF(デイリーデータ!E408="なし","",デイリーデータ!E408)</f>
        <v/>
      </c>
      <c r="L408" s="3" t="str">
        <f>IF(デイリーデータ!F408="なし","",デイリーデータ!F408)</f>
        <v>日勤</v>
      </c>
      <c r="M408" s="3" t="str">
        <f>IF(デイリーデータ!G408="なし","",デイリーデータ!G408)</f>
        <v/>
      </c>
      <c r="N408" s="3" t="str">
        <f>IF(デイリーデータ!H408="なし","",デイリーデータ!H408)</f>
        <v/>
      </c>
    </row>
    <row r="409" spans="1:14" x14ac:dyDescent="0.2">
      <c r="A409" s="9" t="str">
        <f>デイリーデータ!A409&amp;デイリーデータ!I409</f>
        <v>5268745765</v>
      </c>
      <c r="B409" s="3" t="str">
        <f>デイリーデータ!A409&amp;""</f>
        <v>52687</v>
      </c>
      <c r="C409" s="3" t="str">
        <f>デイリーデータ!B409</f>
        <v>坪野 寿恵</v>
      </c>
      <c r="D409" s="4">
        <f>IF(デイリーデータ!I409="","",(デイリーデータ!I409))</f>
        <v>45765</v>
      </c>
      <c r="E409" s="3" t="str">
        <f>IF(デイリーデータ!D409="休日","●",IF(デイリーデータ!D409="指定","○",IF(LEFT(デイリーデータ!F409,1)="日","",IF(LEFT(デイリーデータ!F409,1)="半","／",LEFT(デイリーデータ!F409,1)))))</f>
        <v/>
      </c>
      <c r="F409" s="10" t="str">
        <f>IF(デイリーデータ!E409="なし","",デイリーデータ!E409)&amp;IF(デイリーデータ!G409="なし","",デイリーデータ!G409)&amp;IF(デイリーデータ!H409="なし","",デイリーデータ!H409)</f>
        <v/>
      </c>
      <c r="G409" s="3" t="str">
        <f>IF(H409="","",COUNTA(H$2:H409)-COUNTBLANK(H$2:H409))</f>
        <v/>
      </c>
      <c r="H409" s="3" t="str">
        <f>IF(COUNTIF(B$2:B409,B409)=1,B409,"")</f>
        <v/>
      </c>
      <c r="I409" s="10" t="str">
        <f t="shared" si="6"/>
        <v/>
      </c>
      <c r="J409" s="3" t="str">
        <f>IF(デイリーデータ!D409="なし","",デイリーデータ!D409)</f>
        <v>勤務</v>
      </c>
      <c r="K409" s="3" t="str">
        <f>IF(デイリーデータ!E409="なし","",デイリーデータ!E409)</f>
        <v/>
      </c>
      <c r="L409" s="3" t="str">
        <f>IF(デイリーデータ!F409="なし","",デイリーデータ!F409)</f>
        <v>日勤</v>
      </c>
      <c r="M409" s="3" t="str">
        <f>IF(デイリーデータ!G409="なし","",デイリーデータ!G409)</f>
        <v/>
      </c>
      <c r="N409" s="3" t="str">
        <f>IF(デイリーデータ!H409="なし","",デイリーデータ!H409)</f>
        <v/>
      </c>
    </row>
    <row r="410" spans="1:14" x14ac:dyDescent="0.2">
      <c r="A410" s="9" t="str">
        <f>デイリーデータ!A410&amp;デイリーデータ!I410</f>
        <v>5268745766</v>
      </c>
      <c r="B410" s="3" t="str">
        <f>デイリーデータ!A410&amp;""</f>
        <v>52687</v>
      </c>
      <c r="C410" s="3" t="str">
        <f>デイリーデータ!B410</f>
        <v>坪野 寿恵</v>
      </c>
      <c r="D410" s="4">
        <f>IF(デイリーデータ!I410="","",(デイリーデータ!I410))</f>
        <v>45766</v>
      </c>
      <c r="E410" s="3" t="str">
        <f>IF(デイリーデータ!D410="休日","●",IF(デイリーデータ!D410="指定","○",IF(LEFT(デイリーデータ!F410,1)="日","",IF(LEFT(デイリーデータ!F410,1)="半","／",LEFT(デイリーデータ!F410,1)))))</f>
        <v>○</v>
      </c>
      <c r="F410" s="10" t="str">
        <f>IF(デイリーデータ!E410="なし","",デイリーデータ!E410)&amp;IF(デイリーデータ!G410="なし","",デイリーデータ!G410)&amp;IF(デイリーデータ!H410="なし","",デイリーデータ!H410)</f>
        <v/>
      </c>
      <c r="G410" s="3" t="str">
        <f>IF(H410="","",COUNTA(H$2:H410)-COUNTBLANK(H$2:H410))</f>
        <v/>
      </c>
      <c r="H410" s="3" t="str">
        <f>IF(COUNTIF(B$2:B410,B410)=1,B410,"")</f>
        <v/>
      </c>
      <c r="I410" s="10" t="str">
        <f t="shared" si="6"/>
        <v/>
      </c>
      <c r="J410" s="3" t="str">
        <f>IF(デイリーデータ!D410="なし","",デイリーデータ!D410)</f>
        <v>指定</v>
      </c>
      <c r="K410" s="3" t="str">
        <f>IF(デイリーデータ!E410="なし","",デイリーデータ!E410)</f>
        <v/>
      </c>
      <c r="L410" s="3" t="str">
        <f>IF(デイリーデータ!F410="なし","",デイリーデータ!F410)</f>
        <v>日勤</v>
      </c>
      <c r="M410" s="3" t="str">
        <f>IF(デイリーデータ!G410="なし","",デイリーデータ!G410)</f>
        <v/>
      </c>
      <c r="N410" s="3" t="str">
        <f>IF(デイリーデータ!H410="なし","",デイリーデータ!H410)</f>
        <v/>
      </c>
    </row>
    <row r="411" spans="1:14" x14ac:dyDescent="0.2">
      <c r="A411" s="9" t="str">
        <f>デイリーデータ!A411&amp;デイリーデータ!I411</f>
        <v>5268745767</v>
      </c>
      <c r="B411" s="3" t="str">
        <f>デイリーデータ!A411&amp;""</f>
        <v>52687</v>
      </c>
      <c r="C411" s="3" t="str">
        <f>デイリーデータ!B411</f>
        <v>坪野 寿恵</v>
      </c>
      <c r="D411" s="4">
        <f>IF(デイリーデータ!I411="","",(デイリーデータ!I411))</f>
        <v>45767</v>
      </c>
      <c r="E411" s="3" t="str">
        <f>IF(デイリーデータ!D411="休日","●",IF(デイリーデータ!D411="指定","○",IF(LEFT(デイリーデータ!F411,1)="日","",IF(LEFT(デイリーデータ!F411,1)="半","／",LEFT(デイリーデータ!F411,1)))))</f>
        <v>●</v>
      </c>
      <c r="F411" s="10" t="str">
        <f>IF(デイリーデータ!E411="なし","",デイリーデータ!E411)&amp;IF(デイリーデータ!G411="なし","",デイリーデータ!G411)&amp;IF(デイリーデータ!H411="なし","",デイリーデータ!H411)</f>
        <v/>
      </c>
      <c r="G411" s="3" t="str">
        <f>IF(H411="","",COUNTA(H$2:H411)-COUNTBLANK(H$2:H411))</f>
        <v/>
      </c>
      <c r="H411" s="3" t="str">
        <f>IF(COUNTIF(B$2:B411,B411)=1,B411,"")</f>
        <v/>
      </c>
      <c r="I411" s="10" t="str">
        <f t="shared" si="6"/>
        <v/>
      </c>
      <c r="J411" s="3" t="str">
        <f>IF(デイリーデータ!D411="なし","",デイリーデータ!D411)</f>
        <v>休日</v>
      </c>
      <c r="K411" s="3" t="str">
        <f>IF(デイリーデータ!E411="なし","",デイリーデータ!E411)</f>
        <v/>
      </c>
      <c r="L411" s="3" t="str">
        <f>IF(デイリーデータ!F411="なし","",デイリーデータ!F411)</f>
        <v>日勤</v>
      </c>
      <c r="M411" s="3" t="str">
        <f>IF(デイリーデータ!G411="なし","",デイリーデータ!G411)</f>
        <v/>
      </c>
      <c r="N411" s="3" t="str">
        <f>IF(デイリーデータ!H411="なし","",デイリーデータ!H411)</f>
        <v/>
      </c>
    </row>
    <row r="412" spans="1:14" x14ac:dyDescent="0.2">
      <c r="A412" s="9" t="str">
        <f>デイリーデータ!A412&amp;デイリーデータ!I412</f>
        <v>5268745768</v>
      </c>
      <c r="B412" s="3" t="str">
        <f>デイリーデータ!A412&amp;""</f>
        <v>52687</v>
      </c>
      <c r="C412" s="3" t="str">
        <f>デイリーデータ!B412</f>
        <v>坪野 寿恵</v>
      </c>
      <c r="D412" s="4">
        <f>IF(デイリーデータ!I412="","",(デイリーデータ!I412))</f>
        <v>45768</v>
      </c>
      <c r="E412" s="3" t="str">
        <f>IF(デイリーデータ!D412="休日","●",IF(デイリーデータ!D412="指定","○",IF(LEFT(デイリーデータ!F412,1)="日","",IF(LEFT(デイリーデータ!F412,1)="半","／",LEFT(デイリーデータ!F412,1)))))</f>
        <v/>
      </c>
      <c r="F412" s="10" t="str">
        <f>IF(デイリーデータ!E412="なし","",デイリーデータ!E412)&amp;IF(デイリーデータ!G412="なし","",デイリーデータ!G412)&amp;IF(デイリーデータ!H412="なし","",デイリーデータ!H412)</f>
        <v/>
      </c>
      <c r="G412" s="3" t="str">
        <f>IF(H412="","",COUNTA(H$2:H412)-COUNTBLANK(H$2:H412))</f>
        <v/>
      </c>
      <c r="H412" s="3" t="str">
        <f>IF(COUNTIF(B$2:B412,B412)=1,B412,"")</f>
        <v/>
      </c>
      <c r="I412" s="10" t="str">
        <f t="shared" si="6"/>
        <v/>
      </c>
      <c r="J412" s="3" t="str">
        <f>IF(デイリーデータ!D412="なし","",デイリーデータ!D412)</f>
        <v>勤務</v>
      </c>
      <c r="K412" s="3" t="str">
        <f>IF(デイリーデータ!E412="なし","",デイリーデータ!E412)</f>
        <v/>
      </c>
      <c r="L412" s="3" t="str">
        <f>IF(デイリーデータ!F412="なし","",デイリーデータ!F412)</f>
        <v>日勤</v>
      </c>
      <c r="M412" s="3" t="str">
        <f>IF(デイリーデータ!G412="なし","",デイリーデータ!G412)</f>
        <v/>
      </c>
      <c r="N412" s="3" t="str">
        <f>IF(デイリーデータ!H412="なし","",デイリーデータ!H412)</f>
        <v/>
      </c>
    </row>
    <row r="413" spans="1:14" x14ac:dyDescent="0.2">
      <c r="A413" s="9" t="str">
        <f>デイリーデータ!A413&amp;デイリーデータ!I413</f>
        <v>5268745769</v>
      </c>
      <c r="B413" s="3" t="str">
        <f>デイリーデータ!A413&amp;""</f>
        <v>52687</v>
      </c>
      <c r="C413" s="3" t="str">
        <f>デイリーデータ!B413</f>
        <v>坪野 寿恵</v>
      </c>
      <c r="D413" s="4">
        <f>IF(デイリーデータ!I413="","",(デイリーデータ!I413))</f>
        <v>45769</v>
      </c>
      <c r="E413" s="3" t="str">
        <f>IF(デイリーデータ!D413="休日","●",IF(デイリーデータ!D413="指定","○",IF(LEFT(デイリーデータ!F413,1)="日","",IF(LEFT(デイリーデータ!F413,1)="半","／",LEFT(デイリーデータ!F413,1)))))</f>
        <v/>
      </c>
      <c r="F413" s="10" t="str">
        <f>IF(デイリーデータ!E413="なし","",デイリーデータ!E413)&amp;IF(デイリーデータ!G413="なし","",デイリーデータ!G413)&amp;IF(デイリーデータ!H413="なし","",デイリーデータ!H413)</f>
        <v/>
      </c>
      <c r="G413" s="3" t="str">
        <f>IF(H413="","",COUNTA(H$2:H413)-COUNTBLANK(H$2:H413))</f>
        <v/>
      </c>
      <c r="H413" s="3" t="str">
        <f>IF(COUNTIF(B$2:B413,B413)=1,B413,"")</f>
        <v/>
      </c>
      <c r="I413" s="10" t="str">
        <f t="shared" si="6"/>
        <v/>
      </c>
      <c r="J413" s="3" t="str">
        <f>IF(デイリーデータ!D413="なし","",デイリーデータ!D413)</f>
        <v>勤務</v>
      </c>
      <c r="K413" s="3" t="str">
        <f>IF(デイリーデータ!E413="なし","",デイリーデータ!E413)</f>
        <v/>
      </c>
      <c r="L413" s="3" t="str">
        <f>IF(デイリーデータ!F413="なし","",デイリーデータ!F413)</f>
        <v>日勤</v>
      </c>
      <c r="M413" s="3" t="str">
        <f>IF(デイリーデータ!G413="なし","",デイリーデータ!G413)</f>
        <v/>
      </c>
      <c r="N413" s="3" t="str">
        <f>IF(デイリーデータ!H413="なし","",デイリーデータ!H413)</f>
        <v/>
      </c>
    </row>
    <row r="414" spans="1:14" x14ac:dyDescent="0.2">
      <c r="A414" s="9" t="str">
        <f>デイリーデータ!A414&amp;デイリーデータ!I414</f>
        <v>5268745770</v>
      </c>
      <c r="B414" s="3" t="str">
        <f>デイリーデータ!A414&amp;""</f>
        <v>52687</v>
      </c>
      <c r="C414" s="3" t="str">
        <f>デイリーデータ!B414</f>
        <v>坪野 寿恵</v>
      </c>
      <c r="D414" s="4">
        <f>IF(デイリーデータ!I414="","",(デイリーデータ!I414))</f>
        <v>45770</v>
      </c>
      <c r="E414" s="3" t="str">
        <f>IF(デイリーデータ!D414="休日","●",IF(デイリーデータ!D414="指定","○",IF(LEFT(デイリーデータ!F414,1)="日","",IF(LEFT(デイリーデータ!F414,1)="半","／",LEFT(デイリーデータ!F414,1)))))</f>
        <v/>
      </c>
      <c r="F414" s="10" t="str">
        <f>IF(デイリーデータ!E414="なし","",デイリーデータ!E414)&amp;IF(デイリーデータ!G414="なし","",デイリーデータ!G414)&amp;IF(デイリーデータ!H414="なし","",デイリーデータ!H414)</f>
        <v/>
      </c>
      <c r="G414" s="3" t="str">
        <f>IF(H414="","",COUNTA(H$2:H414)-COUNTBLANK(H$2:H414))</f>
        <v/>
      </c>
      <c r="H414" s="3" t="str">
        <f>IF(COUNTIF(B$2:B414,B414)=1,B414,"")</f>
        <v/>
      </c>
      <c r="I414" s="10" t="str">
        <f t="shared" si="6"/>
        <v/>
      </c>
      <c r="J414" s="3" t="str">
        <f>IF(デイリーデータ!D414="なし","",デイリーデータ!D414)</f>
        <v>勤務</v>
      </c>
      <c r="K414" s="3" t="str">
        <f>IF(デイリーデータ!E414="なし","",デイリーデータ!E414)</f>
        <v/>
      </c>
      <c r="L414" s="3" t="str">
        <f>IF(デイリーデータ!F414="なし","",デイリーデータ!F414)</f>
        <v>日勤</v>
      </c>
      <c r="M414" s="3" t="str">
        <f>IF(デイリーデータ!G414="なし","",デイリーデータ!G414)</f>
        <v/>
      </c>
      <c r="N414" s="3" t="str">
        <f>IF(デイリーデータ!H414="なし","",デイリーデータ!H414)</f>
        <v/>
      </c>
    </row>
    <row r="415" spans="1:14" x14ac:dyDescent="0.2">
      <c r="A415" s="9" t="str">
        <f>デイリーデータ!A415&amp;デイリーデータ!I415</f>
        <v>5268745771</v>
      </c>
      <c r="B415" s="3" t="str">
        <f>デイリーデータ!A415&amp;""</f>
        <v>52687</v>
      </c>
      <c r="C415" s="3" t="str">
        <f>デイリーデータ!B415</f>
        <v>坪野 寿恵</v>
      </c>
      <c r="D415" s="4">
        <f>IF(デイリーデータ!I415="","",(デイリーデータ!I415))</f>
        <v>45771</v>
      </c>
      <c r="E415" s="3" t="str">
        <f>IF(デイリーデータ!D415="休日","●",IF(デイリーデータ!D415="指定","○",IF(LEFT(デイリーデータ!F415,1)="日","",IF(LEFT(デイリーデータ!F415,1)="半","／",LEFT(デイリーデータ!F415,1)))))</f>
        <v/>
      </c>
      <c r="F415" s="10" t="str">
        <f>IF(デイリーデータ!E415="なし","",デイリーデータ!E415)&amp;IF(デイリーデータ!G415="なし","",デイリーデータ!G415)&amp;IF(デイリーデータ!H415="なし","",デイリーデータ!H415)</f>
        <v/>
      </c>
      <c r="G415" s="3" t="str">
        <f>IF(H415="","",COUNTA(H$2:H415)-COUNTBLANK(H$2:H415))</f>
        <v/>
      </c>
      <c r="H415" s="3" t="str">
        <f>IF(COUNTIF(B$2:B415,B415)=1,B415,"")</f>
        <v/>
      </c>
      <c r="I415" s="10" t="str">
        <f t="shared" si="6"/>
        <v/>
      </c>
      <c r="J415" s="3" t="str">
        <f>IF(デイリーデータ!D415="なし","",デイリーデータ!D415)</f>
        <v>勤務</v>
      </c>
      <c r="K415" s="3" t="str">
        <f>IF(デイリーデータ!E415="なし","",デイリーデータ!E415)</f>
        <v/>
      </c>
      <c r="L415" s="3" t="str">
        <f>IF(デイリーデータ!F415="なし","",デイリーデータ!F415)</f>
        <v>日勤</v>
      </c>
      <c r="M415" s="3" t="str">
        <f>IF(デイリーデータ!G415="なし","",デイリーデータ!G415)</f>
        <v/>
      </c>
      <c r="N415" s="3" t="str">
        <f>IF(デイリーデータ!H415="なし","",デイリーデータ!H415)</f>
        <v/>
      </c>
    </row>
    <row r="416" spans="1:14" x14ac:dyDescent="0.2">
      <c r="A416" s="9" t="str">
        <f>デイリーデータ!A416&amp;デイリーデータ!I416</f>
        <v>5268745772</v>
      </c>
      <c r="B416" s="3" t="str">
        <f>デイリーデータ!A416&amp;""</f>
        <v>52687</v>
      </c>
      <c r="C416" s="3" t="str">
        <f>デイリーデータ!B416</f>
        <v>坪野 寿恵</v>
      </c>
      <c r="D416" s="4">
        <f>IF(デイリーデータ!I416="","",(デイリーデータ!I416))</f>
        <v>45772</v>
      </c>
      <c r="E416" s="3" t="str">
        <f>IF(デイリーデータ!D416="休日","●",IF(デイリーデータ!D416="指定","○",IF(LEFT(デイリーデータ!F416,1)="日","",IF(LEFT(デイリーデータ!F416,1)="半","／",LEFT(デイリーデータ!F416,1)))))</f>
        <v/>
      </c>
      <c r="F416" s="10" t="str">
        <f>IF(デイリーデータ!E416="なし","",デイリーデータ!E416)&amp;IF(デイリーデータ!G416="なし","",デイリーデータ!G416)&amp;IF(デイリーデータ!H416="なし","",デイリーデータ!H416)</f>
        <v/>
      </c>
      <c r="G416" s="3" t="str">
        <f>IF(H416="","",COUNTA(H$2:H416)-COUNTBLANK(H$2:H416))</f>
        <v/>
      </c>
      <c r="H416" s="3" t="str">
        <f>IF(COUNTIF(B$2:B416,B416)=1,B416,"")</f>
        <v/>
      </c>
      <c r="I416" s="10" t="str">
        <f t="shared" si="6"/>
        <v/>
      </c>
      <c r="J416" s="3" t="str">
        <f>IF(デイリーデータ!D416="なし","",デイリーデータ!D416)</f>
        <v>勤務</v>
      </c>
      <c r="K416" s="3" t="str">
        <f>IF(デイリーデータ!E416="なし","",デイリーデータ!E416)</f>
        <v/>
      </c>
      <c r="L416" s="3" t="str">
        <f>IF(デイリーデータ!F416="なし","",デイリーデータ!F416)</f>
        <v>日勤</v>
      </c>
      <c r="M416" s="3" t="str">
        <f>IF(デイリーデータ!G416="なし","",デイリーデータ!G416)</f>
        <v/>
      </c>
      <c r="N416" s="3" t="str">
        <f>IF(デイリーデータ!H416="なし","",デイリーデータ!H416)</f>
        <v/>
      </c>
    </row>
    <row r="417" spans="1:14" x14ac:dyDescent="0.2">
      <c r="A417" s="9" t="str">
        <f>デイリーデータ!A417&amp;デイリーデータ!I417</f>
        <v>5268745773</v>
      </c>
      <c r="B417" s="3" t="str">
        <f>デイリーデータ!A417&amp;""</f>
        <v>52687</v>
      </c>
      <c r="C417" s="3" t="str">
        <f>デイリーデータ!B417</f>
        <v>坪野 寿恵</v>
      </c>
      <c r="D417" s="4">
        <f>IF(デイリーデータ!I417="","",(デイリーデータ!I417))</f>
        <v>45773</v>
      </c>
      <c r="E417" s="3" t="str">
        <f>IF(デイリーデータ!D417="休日","●",IF(デイリーデータ!D417="指定","○",IF(LEFT(デイリーデータ!F417,1)="日","",IF(LEFT(デイリーデータ!F417,1)="半","／",LEFT(デイリーデータ!F417,1)))))</f>
        <v>○</v>
      </c>
      <c r="F417" s="10" t="str">
        <f>IF(デイリーデータ!E417="なし","",デイリーデータ!E417)&amp;IF(デイリーデータ!G417="なし","",デイリーデータ!G417)&amp;IF(デイリーデータ!H417="なし","",デイリーデータ!H417)</f>
        <v/>
      </c>
      <c r="G417" s="3" t="str">
        <f>IF(H417="","",COUNTA(H$2:H417)-COUNTBLANK(H$2:H417))</f>
        <v/>
      </c>
      <c r="H417" s="3" t="str">
        <f>IF(COUNTIF(B$2:B417,B417)=1,B417,"")</f>
        <v/>
      </c>
      <c r="I417" s="10" t="str">
        <f t="shared" si="6"/>
        <v/>
      </c>
      <c r="J417" s="3" t="str">
        <f>IF(デイリーデータ!D417="なし","",デイリーデータ!D417)</f>
        <v>指定</v>
      </c>
      <c r="K417" s="3" t="str">
        <f>IF(デイリーデータ!E417="なし","",デイリーデータ!E417)</f>
        <v/>
      </c>
      <c r="L417" s="3" t="str">
        <f>IF(デイリーデータ!F417="なし","",デイリーデータ!F417)</f>
        <v>日勤</v>
      </c>
      <c r="M417" s="3" t="str">
        <f>IF(デイリーデータ!G417="なし","",デイリーデータ!G417)</f>
        <v/>
      </c>
      <c r="N417" s="3" t="str">
        <f>IF(デイリーデータ!H417="なし","",デイリーデータ!H417)</f>
        <v/>
      </c>
    </row>
    <row r="418" spans="1:14" x14ac:dyDescent="0.2">
      <c r="A418" s="9" t="str">
        <f>デイリーデータ!A418&amp;デイリーデータ!I418</f>
        <v>5268745774</v>
      </c>
      <c r="B418" s="3" t="str">
        <f>デイリーデータ!A418&amp;""</f>
        <v>52687</v>
      </c>
      <c r="C418" s="3" t="str">
        <f>デイリーデータ!B418</f>
        <v>坪野 寿恵</v>
      </c>
      <c r="D418" s="4">
        <f>IF(デイリーデータ!I418="","",(デイリーデータ!I418))</f>
        <v>45774</v>
      </c>
      <c r="E418" s="3" t="str">
        <f>IF(デイリーデータ!D418="休日","●",IF(デイリーデータ!D418="指定","○",IF(LEFT(デイリーデータ!F418,1)="日","",IF(LEFT(デイリーデータ!F418,1)="半","／",LEFT(デイリーデータ!F418,1)))))</f>
        <v>●</v>
      </c>
      <c r="F418" s="10" t="str">
        <f>IF(デイリーデータ!E418="なし","",デイリーデータ!E418)&amp;IF(デイリーデータ!G418="なし","",デイリーデータ!G418)&amp;IF(デイリーデータ!H418="なし","",デイリーデータ!H418)</f>
        <v/>
      </c>
      <c r="G418" s="3" t="str">
        <f>IF(H418="","",COUNTA(H$2:H418)-COUNTBLANK(H$2:H418))</f>
        <v/>
      </c>
      <c r="H418" s="3" t="str">
        <f>IF(COUNTIF(B$2:B418,B418)=1,B418,"")</f>
        <v/>
      </c>
      <c r="I418" s="10" t="str">
        <f t="shared" si="6"/>
        <v/>
      </c>
      <c r="J418" s="3" t="str">
        <f>IF(デイリーデータ!D418="なし","",デイリーデータ!D418)</f>
        <v>休日</v>
      </c>
      <c r="K418" s="3" t="str">
        <f>IF(デイリーデータ!E418="なし","",デイリーデータ!E418)</f>
        <v/>
      </c>
      <c r="L418" s="3" t="str">
        <f>IF(デイリーデータ!F418="なし","",デイリーデータ!F418)</f>
        <v>日勤</v>
      </c>
      <c r="M418" s="3" t="str">
        <f>IF(デイリーデータ!G418="なし","",デイリーデータ!G418)</f>
        <v/>
      </c>
      <c r="N418" s="3" t="str">
        <f>IF(デイリーデータ!H418="なし","",デイリーデータ!H418)</f>
        <v/>
      </c>
    </row>
    <row r="419" spans="1:14" x14ac:dyDescent="0.2">
      <c r="A419" s="9" t="str">
        <f>デイリーデータ!A419&amp;デイリーデータ!I419</f>
        <v>5268745775</v>
      </c>
      <c r="B419" s="3" t="str">
        <f>デイリーデータ!A419&amp;""</f>
        <v>52687</v>
      </c>
      <c r="C419" s="3" t="str">
        <f>デイリーデータ!B419</f>
        <v>坪野 寿恵</v>
      </c>
      <c r="D419" s="4">
        <f>IF(デイリーデータ!I419="","",(デイリーデータ!I419))</f>
        <v>45775</v>
      </c>
      <c r="E419" s="3" t="str">
        <f>IF(デイリーデータ!D419="休日","●",IF(デイリーデータ!D419="指定","○",IF(LEFT(デイリーデータ!F419,1)="日","",IF(LEFT(デイリーデータ!F419,1)="半","／",LEFT(デイリーデータ!F419,1)))))</f>
        <v/>
      </c>
      <c r="F419" s="10" t="str">
        <f>IF(デイリーデータ!E419="なし","",デイリーデータ!E419)&amp;IF(デイリーデータ!G419="なし","",デイリーデータ!G419)&amp;IF(デイリーデータ!H419="なし","",デイリーデータ!H419)</f>
        <v/>
      </c>
      <c r="G419" s="3" t="str">
        <f>IF(H419="","",COUNTA(H$2:H419)-COUNTBLANK(H$2:H419))</f>
        <v/>
      </c>
      <c r="H419" s="3" t="str">
        <f>IF(COUNTIF(B$2:B419,B419)=1,B419,"")</f>
        <v/>
      </c>
      <c r="I419" s="10" t="str">
        <f t="shared" si="6"/>
        <v/>
      </c>
      <c r="J419" s="3" t="str">
        <f>IF(デイリーデータ!D419="なし","",デイリーデータ!D419)</f>
        <v>勤務</v>
      </c>
      <c r="K419" s="3" t="str">
        <f>IF(デイリーデータ!E419="なし","",デイリーデータ!E419)</f>
        <v/>
      </c>
      <c r="L419" s="3" t="str">
        <f>IF(デイリーデータ!F419="なし","",デイリーデータ!F419)</f>
        <v>日勤</v>
      </c>
      <c r="M419" s="3" t="str">
        <f>IF(デイリーデータ!G419="なし","",デイリーデータ!G419)</f>
        <v/>
      </c>
      <c r="N419" s="3" t="str">
        <f>IF(デイリーデータ!H419="なし","",デイリーデータ!H419)</f>
        <v/>
      </c>
    </row>
    <row r="420" spans="1:14" x14ac:dyDescent="0.2">
      <c r="A420" s="9" t="str">
        <f>デイリーデータ!A420&amp;デイリーデータ!I420</f>
        <v>5268745776</v>
      </c>
      <c r="B420" s="3" t="str">
        <f>デイリーデータ!A420&amp;""</f>
        <v>52687</v>
      </c>
      <c r="C420" s="3" t="str">
        <f>デイリーデータ!B420</f>
        <v>坪野 寿恵</v>
      </c>
      <c r="D420" s="4">
        <f>IF(デイリーデータ!I420="","",(デイリーデータ!I420))</f>
        <v>45776</v>
      </c>
      <c r="E420" s="3" t="str">
        <f>IF(デイリーデータ!D420="休日","●",IF(デイリーデータ!D420="指定","○",IF(LEFT(デイリーデータ!F420,1)="日","",IF(LEFT(デイリーデータ!F420,1)="半","／",LEFT(デイリーデータ!F420,1)))))</f>
        <v/>
      </c>
      <c r="F420" s="10" t="str">
        <f>IF(デイリーデータ!E420="なし","",デイリーデータ!E420)&amp;IF(デイリーデータ!G420="なし","",デイリーデータ!G420)&amp;IF(デイリーデータ!H420="なし","",デイリーデータ!H420)</f>
        <v/>
      </c>
      <c r="G420" s="3" t="str">
        <f>IF(H420="","",COUNTA(H$2:H420)-COUNTBLANK(H$2:H420))</f>
        <v/>
      </c>
      <c r="H420" s="3" t="str">
        <f>IF(COUNTIF(B$2:B420,B420)=1,B420,"")</f>
        <v/>
      </c>
      <c r="I420" s="10" t="str">
        <f t="shared" si="6"/>
        <v/>
      </c>
      <c r="J420" s="3" t="str">
        <f>IF(デイリーデータ!D420="なし","",デイリーデータ!D420)</f>
        <v>勤務</v>
      </c>
      <c r="K420" s="3" t="str">
        <f>IF(デイリーデータ!E420="なし","",デイリーデータ!E420)</f>
        <v/>
      </c>
      <c r="L420" s="3" t="str">
        <f>IF(デイリーデータ!F420="なし","",デイリーデータ!F420)</f>
        <v>日勤</v>
      </c>
      <c r="M420" s="3" t="str">
        <f>IF(デイリーデータ!G420="なし","",デイリーデータ!G420)</f>
        <v/>
      </c>
      <c r="N420" s="3" t="str">
        <f>IF(デイリーデータ!H420="なし","",デイリーデータ!H420)</f>
        <v/>
      </c>
    </row>
    <row r="421" spans="1:14" x14ac:dyDescent="0.2">
      <c r="A421" s="9" t="str">
        <f>デイリーデータ!A421&amp;デイリーデータ!I421</f>
        <v>5268745777</v>
      </c>
      <c r="B421" s="3" t="str">
        <f>デイリーデータ!A421&amp;""</f>
        <v>52687</v>
      </c>
      <c r="C421" s="3" t="str">
        <f>デイリーデータ!B421</f>
        <v>坪野 寿恵</v>
      </c>
      <c r="D421" s="4">
        <f>IF(デイリーデータ!I421="","",(デイリーデータ!I421))</f>
        <v>45777</v>
      </c>
      <c r="E421" s="3" t="str">
        <f>IF(デイリーデータ!D421="休日","●",IF(デイリーデータ!D421="指定","○",IF(LEFT(デイリーデータ!F421,1)="日","",IF(LEFT(デイリーデータ!F421,1)="半","／",LEFT(デイリーデータ!F421,1)))))</f>
        <v/>
      </c>
      <c r="F421" s="10" t="str">
        <f>IF(デイリーデータ!E421="なし","",デイリーデータ!E421)&amp;IF(デイリーデータ!G421="なし","",デイリーデータ!G421)&amp;IF(デイリーデータ!H421="なし","",デイリーデータ!H421)</f>
        <v/>
      </c>
      <c r="G421" s="3" t="str">
        <f>IF(H421="","",COUNTA(H$2:H421)-COUNTBLANK(H$2:H421))</f>
        <v/>
      </c>
      <c r="H421" s="3" t="str">
        <f>IF(COUNTIF(B$2:B421,B421)=1,B421,"")</f>
        <v/>
      </c>
      <c r="I421" s="10" t="str">
        <f t="shared" si="6"/>
        <v/>
      </c>
      <c r="J421" s="3" t="str">
        <f>IF(デイリーデータ!D421="なし","",デイリーデータ!D421)</f>
        <v>勤務</v>
      </c>
      <c r="K421" s="3" t="str">
        <f>IF(デイリーデータ!E421="なし","",デイリーデータ!E421)</f>
        <v/>
      </c>
      <c r="L421" s="3" t="str">
        <f>IF(デイリーデータ!F421="なし","",デイリーデータ!F421)</f>
        <v>日勤</v>
      </c>
      <c r="M421" s="3" t="str">
        <f>IF(デイリーデータ!G421="なし","",デイリーデータ!G421)</f>
        <v/>
      </c>
      <c r="N421" s="3" t="str">
        <f>IF(デイリーデータ!H421="なし","",デイリーデータ!H421)</f>
        <v/>
      </c>
    </row>
    <row r="422" spans="1:14" x14ac:dyDescent="0.2">
      <c r="A422" s="9" t="str">
        <f>デイリーデータ!A422&amp;デイリーデータ!I422</f>
        <v>5671245748</v>
      </c>
      <c r="B422" s="3" t="str">
        <f>デイリーデータ!A422&amp;""</f>
        <v>56712</v>
      </c>
      <c r="C422" s="3" t="str">
        <f>デイリーデータ!B422</f>
        <v>山田 正則</v>
      </c>
      <c r="D422" s="4">
        <f>IF(デイリーデータ!I422="","",(デイリーデータ!I422))</f>
        <v>45748</v>
      </c>
      <c r="E422" s="3" t="str">
        <f>IF(デイリーデータ!D422="休日","●",IF(デイリーデータ!D422="指定","○",IF(LEFT(デイリーデータ!F422,1)="日","",IF(LEFT(デイリーデータ!F422,1)="半","／",LEFT(デイリーデータ!F422,1)))))</f>
        <v/>
      </c>
      <c r="F422" s="10" t="str">
        <f>IF(デイリーデータ!E422="なし","",デイリーデータ!E422)&amp;IF(デイリーデータ!G422="なし","",デイリーデータ!G422)&amp;IF(デイリーデータ!H422="なし","",デイリーデータ!H422)</f>
        <v/>
      </c>
      <c r="G422" s="3">
        <f>IF(H422="","",COUNTA(H$2:H422)-COUNTBLANK(H$2:H422))</f>
        <v>15</v>
      </c>
      <c r="H422" s="3" t="str">
        <f>IF(COUNTIF(B$2:B422,B422)=1,B422,"")</f>
        <v>56712</v>
      </c>
      <c r="I422" s="10" t="str">
        <f t="shared" si="6"/>
        <v>山田 正則</v>
      </c>
      <c r="J422" s="3" t="str">
        <f>IF(デイリーデータ!D422="なし","",デイリーデータ!D422)</f>
        <v>勤務</v>
      </c>
      <c r="K422" s="3" t="str">
        <f>IF(デイリーデータ!E422="なし","",デイリーデータ!E422)</f>
        <v/>
      </c>
      <c r="L422" s="3" t="str">
        <f>IF(デイリーデータ!F422="なし","",デイリーデータ!F422)</f>
        <v>日勤</v>
      </c>
      <c r="M422" s="3" t="str">
        <f>IF(デイリーデータ!G422="なし","",デイリーデータ!G422)</f>
        <v/>
      </c>
      <c r="N422" s="3" t="str">
        <f>IF(デイリーデータ!H422="なし","",デイリーデータ!H422)</f>
        <v/>
      </c>
    </row>
    <row r="423" spans="1:14" x14ac:dyDescent="0.2">
      <c r="A423" s="9" t="str">
        <f>デイリーデータ!A423&amp;デイリーデータ!I423</f>
        <v>5671245749</v>
      </c>
      <c r="B423" s="3" t="str">
        <f>デイリーデータ!A423&amp;""</f>
        <v>56712</v>
      </c>
      <c r="C423" s="3" t="str">
        <f>デイリーデータ!B423</f>
        <v>山田 正則</v>
      </c>
      <c r="D423" s="4">
        <f>IF(デイリーデータ!I423="","",(デイリーデータ!I423))</f>
        <v>45749</v>
      </c>
      <c r="E423" s="3" t="str">
        <f>IF(デイリーデータ!D423="休日","●",IF(デイリーデータ!D423="指定","○",IF(LEFT(デイリーデータ!F423,1)="日","",IF(LEFT(デイリーデータ!F423,1)="半","／",LEFT(デイリーデータ!F423,1)))))</f>
        <v/>
      </c>
      <c r="F423" s="10" t="str">
        <f>IF(デイリーデータ!E423="なし","",デイリーデータ!E423)&amp;IF(デイリーデータ!G423="なし","",デイリーデータ!G423)&amp;IF(デイリーデータ!H423="なし","",デイリーデータ!H423)</f>
        <v/>
      </c>
      <c r="G423" s="3" t="str">
        <f>IF(H423="","",COUNTA(H$2:H423)-COUNTBLANK(H$2:H423))</f>
        <v/>
      </c>
      <c r="H423" s="3" t="str">
        <f>IF(COUNTIF(B$2:B423,B423)=1,B423,"")</f>
        <v/>
      </c>
      <c r="I423" s="10" t="str">
        <f t="shared" si="6"/>
        <v/>
      </c>
      <c r="J423" s="3" t="str">
        <f>IF(デイリーデータ!D423="なし","",デイリーデータ!D423)</f>
        <v>勤務</v>
      </c>
      <c r="K423" s="3" t="str">
        <f>IF(デイリーデータ!E423="なし","",デイリーデータ!E423)</f>
        <v/>
      </c>
      <c r="L423" s="3" t="str">
        <f>IF(デイリーデータ!F423="なし","",デイリーデータ!F423)</f>
        <v>日勤</v>
      </c>
      <c r="M423" s="3" t="str">
        <f>IF(デイリーデータ!G423="なし","",デイリーデータ!G423)</f>
        <v/>
      </c>
      <c r="N423" s="3" t="str">
        <f>IF(デイリーデータ!H423="なし","",デイリーデータ!H423)</f>
        <v/>
      </c>
    </row>
    <row r="424" spans="1:14" x14ac:dyDescent="0.2">
      <c r="A424" s="9" t="str">
        <f>デイリーデータ!A424&amp;デイリーデータ!I424</f>
        <v>5671245750</v>
      </c>
      <c r="B424" s="3" t="str">
        <f>デイリーデータ!A424&amp;""</f>
        <v>56712</v>
      </c>
      <c r="C424" s="3" t="str">
        <f>デイリーデータ!B424</f>
        <v>山田 正則</v>
      </c>
      <c r="D424" s="4">
        <f>IF(デイリーデータ!I424="","",(デイリーデータ!I424))</f>
        <v>45750</v>
      </c>
      <c r="E424" s="3" t="str">
        <f>IF(デイリーデータ!D424="休日","●",IF(デイリーデータ!D424="指定","○",IF(LEFT(デイリーデータ!F424,1)="日","",IF(LEFT(デイリーデータ!F424,1)="半","／",LEFT(デイリーデータ!F424,1)))))</f>
        <v/>
      </c>
      <c r="F424" s="10" t="str">
        <f>IF(デイリーデータ!E424="なし","",デイリーデータ!E424)&amp;IF(デイリーデータ!G424="なし","",デイリーデータ!G424)&amp;IF(デイリーデータ!H424="なし","",デイリーデータ!H424)</f>
        <v/>
      </c>
      <c r="G424" s="3" t="str">
        <f>IF(H424="","",COUNTA(H$2:H424)-COUNTBLANK(H$2:H424))</f>
        <v/>
      </c>
      <c r="H424" s="3" t="str">
        <f>IF(COUNTIF(B$2:B424,B424)=1,B424,"")</f>
        <v/>
      </c>
      <c r="I424" s="10" t="str">
        <f t="shared" si="6"/>
        <v/>
      </c>
      <c r="J424" s="3" t="str">
        <f>IF(デイリーデータ!D424="なし","",デイリーデータ!D424)</f>
        <v>勤務</v>
      </c>
      <c r="K424" s="3" t="str">
        <f>IF(デイリーデータ!E424="なし","",デイリーデータ!E424)</f>
        <v/>
      </c>
      <c r="L424" s="3" t="str">
        <f>IF(デイリーデータ!F424="なし","",デイリーデータ!F424)</f>
        <v>日勤</v>
      </c>
      <c r="M424" s="3" t="str">
        <f>IF(デイリーデータ!G424="なし","",デイリーデータ!G424)</f>
        <v/>
      </c>
      <c r="N424" s="3" t="str">
        <f>IF(デイリーデータ!H424="なし","",デイリーデータ!H424)</f>
        <v/>
      </c>
    </row>
    <row r="425" spans="1:14" x14ac:dyDescent="0.2">
      <c r="A425" s="9" t="str">
        <f>デイリーデータ!A425&amp;デイリーデータ!I425</f>
        <v>5671245751</v>
      </c>
      <c r="B425" s="3" t="str">
        <f>デイリーデータ!A425&amp;""</f>
        <v>56712</v>
      </c>
      <c r="C425" s="3" t="str">
        <f>デイリーデータ!B425</f>
        <v>山田 正則</v>
      </c>
      <c r="D425" s="4">
        <f>IF(デイリーデータ!I425="","",(デイリーデータ!I425))</f>
        <v>45751</v>
      </c>
      <c r="E425" s="3" t="str">
        <f>IF(デイリーデータ!D425="休日","●",IF(デイリーデータ!D425="指定","○",IF(LEFT(デイリーデータ!F425,1)="日","",IF(LEFT(デイリーデータ!F425,1)="半","／",LEFT(デイリーデータ!F425,1)))))</f>
        <v/>
      </c>
      <c r="F425" s="10" t="str">
        <f>IF(デイリーデータ!E425="なし","",デイリーデータ!E425)&amp;IF(デイリーデータ!G425="なし","",デイリーデータ!G425)&amp;IF(デイリーデータ!H425="なし","",デイリーデータ!H425)</f>
        <v/>
      </c>
      <c r="G425" s="3" t="str">
        <f>IF(H425="","",COUNTA(H$2:H425)-COUNTBLANK(H$2:H425))</f>
        <v/>
      </c>
      <c r="H425" s="3" t="str">
        <f>IF(COUNTIF(B$2:B425,B425)=1,B425,"")</f>
        <v/>
      </c>
      <c r="I425" s="10" t="str">
        <f t="shared" si="6"/>
        <v/>
      </c>
      <c r="J425" s="3" t="str">
        <f>IF(デイリーデータ!D425="なし","",デイリーデータ!D425)</f>
        <v>勤務</v>
      </c>
      <c r="K425" s="3" t="str">
        <f>IF(デイリーデータ!E425="なし","",デイリーデータ!E425)</f>
        <v/>
      </c>
      <c r="L425" s="3" t="str">
        <f>IF(デイリーデータ!F425="なし","",デイリーデータ!F425)</f>
        <v>日勤</v>
      </c>
      <c r="M425" s="3" t="str">
        <f>IF(デイリーデータ!G425="なし","",デイリーデータ!G425)</f>
        <v/>
      </c>
      <c r="N425" s="3" t="str">
        <f>IF(デイリーデータ!H425="なし","",デイリーデータ!H425)</f>
        <v/>
      </c>
    </row>
    <row r="426" spans="1:14" x14ac:dyDescent="0.2">
      <c r="A426" s="9" t="str">
        <f>デイリーデータ!A426&amp;デイリーデータ!I426</f>
        <v>5671245752</v>
      </c>
      <c r="B426" s="3" t="str">
        <f>デイリーデータ!A426&amp;""</f>
        <v>56712</v>
      </c>
      <c r="C426" s="3" t="str">
        <f>デイリーデータ!B426</f>
        <v>山田 正則</v>
      </c>
      <c r="D426" s="4">
        <f>IF(デイリーデータ!I426="","",(デイリーデータ!I426))</f>
        <v>45752</v>
      </c>
      <c r="E426" s="3" t="str">
        <f>IF(デイリーデータ!D426="休日","●",IF(デイリーデータ!D426="指定","○",IF(LEFT(デイリーデータ!F426,1)="日","",IF(LEFT(デイリーデータ!F426,1)="半","／",LEFT(デイリーデータ!F426,1)))))</f>
        <v>／</v>
      </c>
      <c r="F426" s="10" t="str">
        <f>IF(デイリーデータ!E426="なし","",デイリーデータ!E426)&amp;IF(デイリーデータ!G426="なし","",デイリーデータ!G426)&amp;IF(デイリーデータ!H426="なし","",デイリーデータ!H426)</f>
        <v/>
      </c>
      <c r="G426" s="3" t="str">
        <f>IF(H426="","",COUNTA(H$2:H426)-COUNTBLANK(H$2:H426))</f>
        <v/>
      </c>
      <c r="H426" s="3" t="str">
        <f>IF(COUNTIF(B$2:B426,B426)=1,B426,"")</f>
        <v/>
      </c>
      <c r="I426" s="10" t="str">
        <f t="shared" si="6"/>
        <v/>
      </c>
      <c r="J426" s="3" t="str">
        <f>IF(デイリーデータ!D426="なし","",デイリーデータ!D426)</f>
        <v>勤務</v>
      </c>
      <c r="K426" s="3" t="str">
        <f>IF(デイリーデータ!E426="なし","",デイリーデータ!E426)</f>
        <v/>
      </c>
      <c r="L426" s="3" t="str">
        <f>IF(デイリーデータ!F426="なし","",デイリーデータ!F426)</f>
        <v>半日</v>
      </c>
      <c r="M426" s="3" t="str">
        <f>IF(デイリーデータ!G426="なし","",デイリーデータ!G426)</f>
        <v/>
      </c>
      <c r="N426" s="3" t="str">
        <f>IF(デイリーデータ!H426="なし","",デイリーデータ!H426)</f>
        <v/>
      </c>
    </row>
    <row r="427" spans="1:14" x14ac:dyDescent="0.2">
      <c r="A427" s="9" t="str">
        <f>デイリーデータ!A427&amp;デイリーデータ!I427</f>
        <v>5671245753</v>
      </c>
      <c r="B427" s="3" t="str">
        <f>デイリーデータ!A427&amp;""</f>
        <v>56712</v>
      </c>
      <c r="C427" s="3" t="str">
        <f>デイリーデータ!B427</f>
        <v>山田 正則</v>
      </c>
      <c r="D427" s="4">
        <f>IF(デイリーデータ!I427="","",(デイリーデータ!I427))</f>
        <v>45753</v>
      </c>
      <c r="E427" s="3" t="str">
        <f>IF(デイリーデータ!D427="休日","●",IF(デイリーデータ!D427="指定","○",IF(LEFT(デイリーデータ!F427,1)="日","",IF(LEFT(デイリーデータ!F427,1)="半","／",LEFT(デイリーデータ!F427,1)))))</f>
        <v>●</v>
      </c>
      <c r="F427" s="10" t="str">
        <f>IF(デイリーデータ!E427="なし","",デイリーデータ!E427)&amp;IF(デイリーデータ!G427="なし","",デイリーデータ!G427)&amp;IF(デイリーデータ!H427="なし","",デイリーデータ!H427)</f>
        <v/>
      </c>
      <c r="G427" s="3" t="str">
        <f>IF(H427="","",COUNTA(H$2:H427)-COUNTBLANK(H$2:H427))</f>
        <v/>
      </c>
      <c r="H427" s="3" t="str">
        <f>IF(COUNTIF(B$2:B427,B427)=1,B427,"")</f>
        <v/>
      </c>
      <c r="I427" s="10" t="str">
        <f t="shared" si="6"/>
        <v/>
      </c>
      <c r="J427" s="3" t="str">
        <f>IF(デイリーデータ!D427="なし","",デイリーデータ!D427)</f>
        <v>休日</v>
      </c>
      <c r="K427" s="3" t="str">
        <f>IF(デイリーデータ!E427="なし","",デイリーデータ!E427)</f>
        <v/>
      </c>
      <c r="L427" s="3" t="str">
        <f>IF(デイリーデータ!F427="なし","",デイリーデータ!F427)</f>
        <v>日勤</v>
      </c>
      <c r="M427" s="3" t="str">
        <f>IF(デイリーデータ!G427="なし","",デイリーデータ!G427)</f>
        <v/>
      </c>
      <c r="N427" s="3" t="str">
        <f>IF(デイリーデータ!H427="なし","",デイリーデータ!H427)</f>
        <v/>
      </c>
    </row>
    <row r="428" spans="1:14" x14ac:dyDescent="0.2">
      <c r="A428" s="9" t="str">
        <f>デイリーデータ!A428&amp;デイリーデータ!I428</f>
        <v>5671245754</v>
      </c>
      <c r="B428" s="3" t="str">
        <f>デイリーデータ!A428&amp;""</f>
        <v>56712</v>
      </c>
      <c r="C428" s="3" t="str">
        <f>デイリーデータ!B428</f>
        <v>山田 正則</v>
      </c>
      <c r="D428" s="4">
        <f>IF(デイリーデータ!I428="","",(デイリーデータ!I428))</f>
        <v>45754</v>
      </c>
      <c r="E428" s="3" t="str">
        <f>IF(デイリーデータ!D428="休日","●",IF(デイリーデータ!D428="指定","○",IF(LEFT(デイリーデータ!F428,1)="日","",IF(LEFT(デイリーデータ!F428,1)="半","／",LEFT(デイリーデータ!F428,1)))))</f>
        <v/>
      </c>
      <c r="F428" s="10" t="str">
        <f>IF(デイリーデータ!E428="なし","",デイリーデータ!E428)&amp;IF(デイリーデータ!G428="なし","",デイリーデータ!G428)&amp;IF(デイリーデータ!H428="なし","",デイリーデータ!H428)</f>
        <v/>
      </c>
      <c r="G428" s="3" t="str">
        <f>IF(H428="","",COUNTA(H$2:H428)-COUNTBLANK(H$2:H428))</f>
        <v/>
      </c>
      <c r="H428" s="3" t="str">
        <f>IF(COUNTIF(B$2:B428,B428)=1,B428,"")</f>
        <v/>
      </c>
      <c r="I428" s="10" t="str">
        <f t="shared" si="6"/>
        <v/>
      </c>
      <c r="J428" s="3" t="str">
        <f>IF(デイリーデータ!D428="なし","",デイリーデータ!D428)</f>
        <v>勤務</v>
      </c>
      <c r="K428" s="3" t="str">
        <f>IF(デイリーデータ!E428="なし","",デイリーデータ!E428)</f>
        <v/>
      </c>
      <c r="L428" s="3" t="str">
        <f>IF(デイリーデータ!F428="なし","",デイリーデータ!F428)</f>
        <v>日勤</v>
      </c>
      <c r="M428" s="3" t="str">
        <f>IF(デイリーデータ!G428="なし","",デイリーデータ!G428)</f>
        <v/>
      </c>
      <c r="N428" s="3" t="str">
        <f>IF(デイリーデータ!H428="なし","",デイリーデータ!H428)</f>
        <v/>
      </c>
    </row>
    <row r="429" spans="1:14" x14ac:dyDescent="0.2">
      <c r="A429" s="9" t="str">
        <f>デイリーデータ!A429&amp;デイリーデータ!I429</f>
        <v>5671245755</v>
      </c>
      <c r="B429" s="3" t="str">
        <f>デイリーデータ!A429&amp;""</f>
        <v>56712</v>
      </c>
      <c r="C429" s="3" t="str">
        <f>デイリーデータ!B429</f>
        <v>山田 正則</v>
      </c>
      <c r="D429" s="4">
        <f>IF(デイリーデータ!I429="","",(デイリーデータ!I429))</f>
        <v>45755</v>
      </c>
      <c r="E429" s="3" t="str">
        <f>IF(デイリーデータ!D429="休日","●",IF(デイリーデータ!D429="指定","○",IF(LEFT(デイリーデータ!F429,1)="日","",IF(LEFT(デイリーデータ!F429,1)="半","／",LEFT(デイリーデータ!F429,1)))))</f>
        <v/>
      </c>
      <c r="F429" s="10" t="str">
        <f>IF(デイリーデータ!E429="なし","",デイリーデータ!E429)&amp;IF(デイリーデータ!G429="なし","",デイリーデータ!G429)&amp;IF(デイリーデータ!H429="なし","",デイリーデータ!H429)</f>
        <v/>
      </c>
      <c r="G429" s="3" t="str">
        <f>IF(H429="","",COUNTA(H$2:H429)-COUNTBLANK(H$2:H429))</f>
        <v/>
      </c>
      <c r="H429" s="3" t="str">
        <f>IF(COUNTIF(B$2:B429,B429)=1,B429,"")</f>
        <v/>
      </c>
      <c r="I429" s="10" t="str">
        <f t="shared" si="6"/>
        <v/>
      </c>
      <c r="J429" s="3" t="str">
        <f>IF(デイリーデータ!D429="なし","",デイリーデータ!D429)</f>
        <v>勤務</v>
      </c>
      <c r="K429" s="3" t="str">
        <f>IF(デイリーデータ!E429="なし","",デイリーデータ!E429)</f>
        <v/>
      </c>
      <c r="L429" s="3" t="str">
        <f>IF(デイリーデータ!F429="なし","",デイリーデータ!F429)</f>
        <v>日勤</v>
      </c>
      <c r="M429" s="3" t="str">
        <f>IF(デイリーデータ!G429="なし","",デイリーデータ!G429)</f>
        <v/>
      </c>
      <c r="N429" s="3" t="str">
        <f>IF(デイリーデータ!H429="なし","",デイリーデータ!H429)</f>
        <v/>
      </c>
    </row>
    <row r="430" spans="1:14" x14ac:dyDescent="0.2">
      <c r="A430" s="9" t="str">
        <f>デイリーデータ!A430&amp;デイリーデータ!I430</f>
        <v>5671245756</v>
      </c>
      <c r="B430" s="3" t="str">
        <f>デイリーデータ!A430&amp;""</f>
        <v>56712</v>
      </c>
      <c r="C430" s="3" t="str">
        <f>デイリーデータ!B430</f>
        <v>山田 正則</v>
      </c>
      <c r="D430" s="4">
        <f>IF(デイリーデータ!I430="","",(デイリーデータ!I430))</f>
        <v>45756</v>
      </c>
      <c r="E430" s="3" t="str">
        <f>IF(デイリーデータ!D430="休日","●",IF(デイリーデータ!D430="指定","○",IF(LEFT(デイリーデータ!F430,1)="日","",IF(LEFT(デイリーデータ!F430,1)="半","／",LEFT(デイリーデータ!F430,1)))))</f>
        <v/>
      </c>
      <c r="F430" s="10" t="str">
        <f>IF(デイリーデータ!E430="なし","",デイリーデータ!E430)&amp;IF(デイリーデータ!G430="なし","",デイリーデータ!G430)&amp;IF(デイリーデータ!H430="なし","",デイリーデータ!H430)</f>
        <v/>
      </c>
      <c r="G430" s="3" t="str">
        <f>IF(H430="","",COUNTA(H$2:H430)-COUNTBLANK(H$2:H430))</f>
        <v/>
      </c>
      <c r="H430" s="3" t="str">
        <f>IF(COUNTIF(B$2:B430,B430)=1,B430,"")</f>
        <v/>
      </c>
      <c r="I430" s="10" t="str">
        <f t="shared" si="6"/>
        <v/>
      </c>
      <c r="J430" s="3" t="str">
        <f>IF(デイリーデータ!D430="なし","",デイリーデータ!D430)</f>
        <v>勤務</v>
      </c>
      <c r="K430" s="3" t="str">
        <f>IF(デイリーデータ!E430="なし","",デイリーデータ!E430)</f>
        <v/>
      </c>
      <c r="L430" s="3" t="str">
        <f>IF(デイリーデータ!F430="なし","",デイリーデータ!F430)</f>
        <v>日勤</v>
      </c>
      <c r="M430" s="3" t="str">
        <f>IF(デイリーデータ!G430="なし","",デイリーデータ!G430)</f>
        <v/>
      </c>
      <c r="N430" s="3" t="str">
        <f>IF(デイリーデータ!H430="なし","",デイリーデータ!H430)</f>
        <v/>
      </c>
    </row>
    <row r="431" spans="1:14" x14ac:dyDescent="0.2">
      <c r="A431" s="9" t="str">
        <f>デイリーデータ!A431&amp;デイリーデータ!I431</f>
        <v>5671245757</v>
      </c>
      <c r="B431" s="3" t="str">
        <f>デイリーデータ!A431&amp;""</f>
        <v>56712</v>
      </c>
      <c r="C431" s="3" t="str">
        <f>デイリーデータ!B431</f>
        <v>山田 正則</v>
      </c>
      <c r="D431" s="4">
        <f>IF(デイリーデータ!I431="","",(デイリーデータ!I431))</f>
        <v>45757</v>
      </c>
      <c r="E431" s="3" t="str">
        <f>IF(デイリーデータ!D431="休日","●",IF(デイリーデータ!D431="指定","○",IF(LEFT(デイリーデータ!F431,1)="日","",IF(LEFT(デイリーデータ!F431,1)="半","／",LEFT(デイリーデータ!F431,1)))))</f>
        <v/>
      </c>
      <c r="F431" s="10" t="str">
        <f>IF(デイリーデータ!E431="なし","",デイリーデータ!E431)&amp;IF(デイリーデータ!G431="なし","",デイリーデータ!G431)&amp;IF(デイリーデータ!H431="なし","",デイリーデータ!H431)</f>
        <v/>
      </c>
      <c r="G431" s="3" t="str">
        <f>IF(H431="","",COUNTA(H$2:H431)-COUNTBLANK(H$2:H431))</f>
        <v/>
      </c>
      <c r="H431" s="3" t="str">
        <f>IF(COUNTIF(B$2:B431,B431)=1,B431,"")</f>
        <v/>
      </c>
      <c r="I431" s="10" t="str">
        <f t="shared" si="6"/>
        <v/>
      </c>
      <c r="J431" s="3" t="str">
        <f>IF(デイリーデータ!D431="なし","",デイリーデータ!D431)</f>
        <v>勤務</v>
      </c>
      <c r="K431" s="3" t="str">
        <f>IF(デイリーデータ!E431="なし","",デイリーデータ!E431)</f>
        <v/>
      </c>
      <c r="L431" s="3" t="str">
        <f>IF(デイリーデータ!F431="なし","",デイリーデータ!F431)</f>
        <v>日勤</v>
      </c>
      <c r="M431" s="3" t="str">
        <f>IF(デイリーデータ!G431="なし","",デイリーデータ!G431)</f>
        <v/>
      </c>
      <c r="N431" s="3" t="str">
        <f>IF(デイリーデータ!H431="なし","",デイリーデータ!H431)</f>
        <v/>
      </c>
    </row>
    <row r="432" spans="1:14" x14ac:dyDescent="0.2">
      <c r="A432" s="9" t="str">
        <f>デイリーデータ!A432&amp;デイリーデータ!I432</f>
        <v>5671245758</v>
      </c>
      <c r="B432" s="3" t="str">
        <f>デイリーデータ!A432&amp;""</f>
        <v>56712</v>
      </c>
      <c r="C432" s="3" t="str">
        <f>デイリーデータ!B432</f>
        <v>山田 正則</v>
      </c>
      <c r="D432" s="4">
        <f>IF(デイリーデータ!I432="","",(デイリーデータ!I432))</f>
        <v>45758</v>
      </c>
      <c r="E432" s="3" t="str">
        <f>IF(デイリーデータ!D432="休日","●",IF(デイリーデータ!D432="指定","○",IF(LEFT(デイリーデータ!F432,1)="日","",IF(LEFT(デイリーデータ!F432,1)="半","／",LEFT(デイリーデータ!F432,1)))))</f>
        <v/>
      </c>
      <c r="F432" s="10" t="str">
        <f>IF(デイリーデータ!E432="なし","",デイリーデータ!E432)&amp;IF(デイリーデータ!G432="なし","",デイリーデータ!G432)&amp;IF(デイリーデータ!H432="なし","",デイリーデータ!H432)</f>
        <v/>
      </c>
      <c r="G432" s="3" t="str">
        <f>IF(H432="","",COUNTA(H$2:H432)-COUNTBLANK(H$2:H432))</f>
        <v/>
      </c>
      <c r="H432" s="3" t="str">
        <f>IF(COUNTIF(B$2:B432,B432)=1,B432,"")</f>
        <v/>
      </c>
      <c r="I432" s="10" t="str">
        <f t="shared" si="6"/>
        <v/>
      </c>
      <c r="J432" s="3" t="str">
        <f>IF(デイリーデータ!D432="なし","",デイリーデータ!D432)</f>
        <v>勤務</v>
      </c>
      <c r="K432" s="3" t="str">
        <f>IF(デイリーデータ!E432="なし","",デイリーデータ!E432)</f>
        <v/>
      </c>
      <c r="L432" s="3" t="str">
        <f>IF(デイリーデータ!F432="なし","",デイリーデータ!F432)</f>
        <v>日勤</v>
      </c>
      <c r="M432" s="3" t="str">
        <f>IF(デイリーデータ!G432="なし","",デイリーデータ!G432)</f>
        <v/>
      </c>
      <c r="N432" s="3" t="str">
        <f>IF(デイリーデータ!H432="なし","",デイリーデータ!H432)</f>
        <v/>
      </c>
    </row>
    <row r="433" spans="1:14" x14ac:dyDescent="0.2">
      <c r="A433" s="9" t="str">
        <f>デイリーデータ!A433&amp;デイリーデータ!I433</f>
        <v>5671245759</v>
      </c>
      <c r="B433" s="3" t="str">
        <f>デイリーデータ!A433&amp;""</f>
        <v>56712</v>
      </c>
      <c r="C433" s="3" t="str">
        <f>デイリーデータ!B433</f>
        <v>山田 正則</v>
      </c>
      <c r="D433" s="4">
        <f>IF(デイリーデータ!I433="","",(デイリーデータ!I433))</f>
        <v>45759</v>
      </c>
      <c r="E433" s="3" t="str">
        <f>IF(デイリーデータ!D433="休日","●",IF(デイリーデータ!D433="指定","○",IF(LEFT(デイリーデータ!F433,1)="日","",IF(LEFT(デイリーデータ!F433,1)="半","／",LEFT(デイリーデータ!F433,1)))))</f>
        <v>○</v>
      </c>
      <c r="F433" s="10" t="str">
        <f>IF(デイリーデータ!E433="なし","",デイリーデータ!E433)&amp;IF(デイリーデータ!G433="なし","",デイリーデータ!G433)&amp;IF(デイリーデータ!H433="なし","",デイリーデータ!H433)</f>
        <v/>
      </c>
      <c r="G433" s="3" t="str">
        <f>IF(H433="","",COUNTA(H$2:H433)-COUNTBLANK(H$2:H433))</f>
        <v/>
      </c>
      <c r="H433" s="3" t="str">
        <f>IF(COUNTIF(B$2:B433,B433)=1,B433,"")</f>
        <v/>
      </c>
      <c r="I433" s="10" t="str">
        <f t="shared" si="6"/>
        <v/>
      </c>
      <c r="J433" s="3" t="str">
        <f>IF(デイリーデータ!D433="なし","",デイリーデータ!D433)</f>
        <v>指定</v>
      </c>
      <c r="K433" s="3" t="str">
        <f>IF(デイリーデータ!E433="なし","",デイリーデータ!E433)</f>
        <v/>
      </c>
      <c r="L433" s="3" t="str">
        <f>IF(デイリーデータ!F433="なし","",デイリーデータ!F433)</f>
        <v>日勤</v>
      </c>
      <c r="M433" s="3" t="str">
        <f>IF(デイリーデータ!G433="なし","",デイリーデータ!G433)</f>
        <v/>
      </c>
      <c r="N433" s="3" t="str">
        <f>IF(デイリーデータ!H433="なし","",デイリーデータ!H433)</f>
        <v/>
      </c>
    </row>
    <row r="434" spans="1:14" x14ac:dyDescent="0.2">
      <c r="A434" s="9" t="str">
        <f>デイリーデータ!A434&amp;デイリーデータ!I434</f>
        <v>5671245760</v>
      </c>
      <c r="B434" s="3" t="str">
        <f>デイリーデータ!A434&amp;""</f>
        <v>56712</v>
      </c>
      <c r="C434" s="3" t="str">
        <f>デイリーデータ!B434</f>
        <v>山田 正則</v>
      </c>
      <c r="D434" s="4">
        <f>IF(デイリーデータ!I434="","",(デイリーデータ!I434))</f>
        <v>45760</v>
      </c>
      <c r="E434" s="3" t="str">
        <f>IF(デイリーデータ!D434="休日","●",IF(デイリーデータ!D434="指定","○",IF(LEFT(デイリーデータ!F434,1)="日","",IF(LEFT(デイリーデータ!F434,1)="半","／",LEFT(デイリーデータ!F434,1)))))</f>
        <v>当</v>
      </c>
      <c r="F434" s="10" t="str">
        <f>IF(デイリーデータ!E434="なし","",デイリーデータ!E434)&amp;IF(デイリーデータ!G434="なし","",デイリーデータ!G434)&amp;IF(デイリーデータ!H434="なし","",デイリーデータ!H434)</f>
        <v/>
      </c>
      <c r="G434" s="3" t="str">
        <f>IF(H434="","",COUNTA(H$2:H434)-COUNTBLANK(H$2:H434))</f>
        <v/>
      </c>
      <c r="H434" s="3" t="str">
        <f>IF(COUNTIF(B$2:B434,B434)=1,B434,"")</f>
        <v/>
      </c>
      <c r="I434" s="10" t="str">
        <f t="shared" si="6"/>
        <v/>
      </c>
      <c r="J434" s="3" t="str">
        <f>IF(デイリーデータ!D434="なし","",デイリーデータ!D434)</f>
        <v>勤務</v>
      </c>
      <c r="K434" s="3" t="str">
        <f>IF(デイリーデータ!E434="なし","",デイリーデータ!E434)</f>
        <v/>
      </c>
      <c r="L434" s="3" t="str">
        <f>IF(デイリーデータ!F434="なし","",デイリーデータ!F434)</f>
        <v>当直</v>
      </c>
      <c r="M434" s="3" t="str">
        <f>IF(デイリーデータ!G434="なし","",デイリーデータ!G434)</f>
        <v/>
      </c>
      <c r="N434" s="3" t="str">
        <f>IF(デイリーデータ!H434="なし","",デイリーデータ!H434)</f>
        <v/>
      </c>
    </row>
    <row r="435" spans="1:14" x14ac:dyDescent="0.2">
      <c r="A435" s="9" t="str">
        <f>デイリーデータ!A435&amp;デイリーデータ!I435</f>
        <v>5671245761</v>
      </c>
      <c r="B435" s="3" t="str">
        <f>デイリーデータ!A435&amp;""</f>
        <v>56712</v>
      </c>
      <c r="C435" s="3" t="str">
        <f>デイリーデータ!B435</f>
        <v>山田 正則</v>
      </c>
      <c r="D435" s="4">
        <f>IF(デイリーデータ!I435="","",(デイリーデータ!I435))</f>
        <v>45761</v>
      </c>
      <c r="E435" s="3" t="str">
        <f>IF(デイリーデータ!D435="休日","●",IF(デイリーデータ!D435="指定","○",IF(LEFT(デイリーデータ!F435,1)="日","",IF(LEFT(デイリーデータ!F435,1)="半","／",LEFT(デイリーデータ!F435,1)))))</f>
        <v>明</v>
      </c>
      <c r="F435" s="10" t="str">
        <f>IF(デイリーデータ!E435="なし","",デイリーデータ!E435)&amp;IF(デイリーデータ!G435="なし","",デイリーデータ!G435)&amp;IF(デイリーデータ!H435="なし","",デイリーデータ!H435)</f>
        <v/>
      </c>
      <c r="G435" s="3" t="str">
        <f>IF(H435="","",COUNTA(H$2:H435)-COUNTBLANK(H$2:H435))</f>
        <v/>
      </c>
      <c r="H435" s="3" t="str">
        <f>IF(COUNTIF(B$2:B435,B435)=1,B435,"")</f>
        <v/>
      </c>
      <c r="I435" s="10" t="str">
        <f t="shared" si="6"/>
        <v/>
      </c>
      <c r="J435" s="3" t="str">
        <f>IF(デイリーデータ!D435="なし","",デイリーデータ!D435)</f>
        <v>勤務</v>
      </c>
      <c r="K435" s="3" t="str">
        <f>IF(デイリーデータ!E435="なし","",デイリーデータ!E435)</f>
        <v/>
      </c>
      <c r="L435" s="3" t="str">
        <f>IF(デイリーデータ!F435="なし","",デイリーデータ!F435)</f>
        <v>明け</v>
      </c>
      <c r="M435" s="3" t="str">
        <f>IF(デイリーデータ!G435="なし","",デイリーデータ!G435)</f>
        <v/>
      </c>
      <c r="N435" s="3" t="str">
        <f>IF(デイリーデータ!H435="なし","",デイリーデータ!H435)</f>
        <v/>
      </c>
    </row>
    <row r="436" spans="1:14" x14ac:dyDescent="0.2">
      <c r="A436" s="9" t="str">
        <f>デイリーデータ!A436&amp;デイリーデータ!I436</f>
        <v>5671245762</v>
      </c>
      <c r="B436" s="3" t="str">
        <f>デイリーデータ!A436&amp;""</f>
        <v>56712</v>
      </c>
      <c r="C436" s="3" t="str">
        <f>デイリーデータ!B436</f>
        <v>山田 正則</v>
      </c>
      <c r="D436" s="4">
        <f>IF(デイリーデータ!I436="","",(デイリーデータ!I436))</f>
        <v>45762</v>
      </c>
      <c r="E436" s="3" t="str">
        <f>IF(デイリーデータ!D436="休日","●",IF(デイリーデータ!D436="指定","○",IF(LEFT(デイリーデータ!F436,1)="日","",IF(LEFT(デイリーデータ!F436,1)="半","／",LEFT(デイリーデータ!F436,1)))))</f>
        <v>●</v>
      </c>
      <c r="F436" s="10" t="str">
        <f>IF(デイリーデータ!E436="なし","",デイリーデータ!E436)&amp;IF(デイリーデータ!G436="なし","",デイリーデータ!G436)&amp;IF(デイリーデータ!H436="なし","",デイリーデータ!H436)</f>
        <v/>
      </c>
      <c r="G436" s="3" t="str">
        <f>IF(H436="","",COUNTA(H$2:H436)-COUNTBLANK(H$2:H436))</f>
        <v/>
      </c>
      <c r="H436" s="3" t="str">
        <f>IF(COUNTIF(B$2:B436,B436)=1,B436,"")</f>
        <v/>
      </c>
      <c r="I436" s="10" t="str">
        <f t="shared" si="6"/>
        <v/>
      </c>
      <c r="J436" s="3" t="str">
        <f>IF(デイリーデータ!D436="なし","",デイリーデータ!D436)</f>
        <v>休日</v>
      </c>
      <c r="K436" s="3" t="str">
        <f>IF(デイリーデータ!E436="なし","",デイリーデータ!E436)</f>
        <v/>
      </c>
      <c r="L436" s="3" t="str">
        <f>IF(デイリーデータ!F436="なし","",デイリーデータ!F436)</f>
        <v>日勤</v>
      </c>
      <c r="M436" s="3" t="str">
        <f>IF(デイリーデータ!G436="なし","",デイリーデータ!G436)</f>
        <v/>
      </c>
      <c r="N436" s="3" t="str">
        <f>IF(デイリーデータ!H436="なし","",デイリーデータ!H436)</f>
        <v/>
      </c>
    </row>
    <row r="437" spans="1:14" x14ac:dyDescent="0.2">
      <c r="A437" s="9" t="str">
        <f>デイリーデータ!A437&amp;デイリーデータ!I437</f>
        <v>5671245763</v>
      </c>
      <c r="B437" s="3" t="str">
        <f>デイリーデータ!A437&amp;""</f>
        <v>56712</v>
      </c>
      <c r="C437" s="3" t="str">
        <f>デイリーデータ!B437</f>
        <v>山田 正則</v>
      </c>
      <c r="D437" s="4">
        <f>IF(デイリーデータ!I437="","",(デイリーデータ!I437))</f>
        <v>45763</v>
      </c>
      <c r="E437" s="3" t="str">
        <f>IF(デイリーデータ!D437="休日","●",IF(デイリーデータ!D437="指定","○",IF(LEFT(デイリーデータ!F437,1)="日","",IF(LEFT(デイリーデータ!F437,1)="半","／",LEFT(デイリーデータ!F437,1)))))</f>
        <v/>
      </c>
      <c r="F437" s="10" t="str">
        <f>IF(デイリーデータ!E437="なし","",デイリーデータ!E437)&amp;IF(デイリーデータ!G437="なし","",デイリーデータ!G437)&amp;IF(デイリーデータ!H437="なし","",デイリーデータ!H437)</f>
        <v/>
      </c>
      <c r="G437" s="3" t="str">
        <f>IF(H437="","",COUNTA(H$2:H437)-COUNTBLANK(H$2:H437))</f>
        <v/>
      </c>
      <c r="H437" s="3" t="str">
        <f>IF(COUNTIF(B$2:B437,B437)=1,B437,"")</f>
        <v/>
      </c>
      <c r="I437" s="10" t="str">
        <f t="shared" si="6"/>
        <v/>
      </c>
      <c r="J437" s="3" t="str">
        <f>IF(デイリーデータ!D437="なし","",デイリーデータ!D437)</f>
        <v>勤務</v>
      </c>
      <c r="K437" s="3" t="str">
        <f>IF(デイリーデータ!E437="なし","",デイリーデータ!E437)</f>
        <v/>
      </c>
      <c r="L437" s="3" t="str">
        <f>IF(デイリーデータ!F437="なし","",デイリーデータ!F437)</f>
        <v>日勤</v>
      </c>
      <c r="M437" s="3" t="str">
        <f>IF(デイリーデータ!G437="なし","",デイリーデータ!G437)</f>
        <v/>
      </c>
      <c r="N437" s="3" t="str">
        <f>IF(デイリーデータ!H437="なし","",デイリーデータ!H437)</f>
        <v/>
      </c>
    </row>
    <row r="438" spans="1:14" x14ac:dyDescent="0.2">
      <c r="A438" s="9" t="str">
        <f>デイリーデータ!A438&amp;デイリーデータ!I438</f>
        <v>5671245764</v>
      </c>
      <c r="B438" s="3" t="str">
        <f>デイリーデータ!A438&amp;""</f>
        <v>56712</v>
      </c>
      <c r="C438" s="3" t="str">
        <f>デイリーデータ!B438</f>
        <v>山田 正則</v>
      </c>
      <c r="D438" s="4">
        <f>IF(デイリーデータ!I438="","",(デイリーデータ!I438))</f>
        <v>45764</v>
      </c>
      <c r="E438" s="3" t="str">
        <f>IF(デイリーデータ!D438="休日","●",IF(デイリーデータ!D438="指定","○",IF(LEFT(デイリーデータ!F438,1)="日","",IF(LEFT(デイリーデータ!F438,1)="半","／",LEFT(デイリーデータ!F438,1)))))</f>
        <v/>
      </c>
      <c r="F438" s="10" t="str">
        <f>IF(デイリーデータ!E438="なし","",デイリーデータ!E438)&amp;IF(デイリーデータ!G438="なし","",デイリーデータ!G438)&amp;IF(デイリーデータ!H438="なし","",デイリーデータ!H438)</f>
        <v/>
      </c>
      <c r="G438" s="3" t="str">
        <f>IF(H438="","",COUNTA(H$2:H438)-COUNTBLANK(H$2:H438))</f>
        <v/>
      </c>
      <c r="H438" s="3" t="str">
        <f>IF(COUNTIF(B$2:B438,B438)=1,B438,"")</f>
        <v/>
      </c>
      <c r="I438" s="10" t="str">
        <f t="shared" si="6"/>
        <v/>
      </c>
      <c r="J438" s="3" t="str">
        <f>IF(デイリーデータ!D438="なし","",デイリーデータ!D438)</f>
        <v>勤務</v>
      </c>
      <c r="K438" s="3" t="str">
        <f>IF(デイリーデータ!E438="なし","",デイリーデータ!E438)</f>
        <v/>
      </c>
      <c r="L438" s="3" t="str">
        <f>IF(デイリーデータ!F438="なし","",デイリーデータ!F438)</f>
        <v>日勤</v>
      </c>
      <c r="M438" s="3" t="str">
        <f>IF(デイリーデータ!G438="なし","",デイリーデータ!G438)</f>
        <v/>
      </c>
      <c r="N438" s="3" t="str">
        <f>IF(デイリーデータ!H438="なし","",デイリーデータ!H438)</f>
        <v/>
      </c>
    </row>
    <row r="439" spans="1:14" x14ac:dyDescent="0.2">
      <c r="A439" s="9" t="str">
        <f>デイリーデータ!A439&amp;デイリーデータ!I439</f>
        <v>5671245765</v>
      </c>
      <c r="B439" s="3" t="str">
        <f>デイリーデータ!A439&amp;""</f>
        <v>56712</v>
      </c>
      <c r="C439" s="3" t="str">
        <f>デイリーデータ!B439</f>
        <v>山田 正則</v>
      </c>
      <c r="D439" s="4">
        <f>IF(デイリーデータ!I439="","",(デイリーデータ!I439))</f>
        <v>45765</v>
      </c>
      <c r="E439" s="3" t="str">
        <f>IF(デイリーデータ!D439="休日","●",IF(デイリーデータ!D439="指定","○",IF(LEFT(デイリーデータ!F439,1)="日","",IF(LEFT(デイリーデータ!F439,1)="半","／",LEFT(デイリーデータ!F439,1)))))</f>
        <v/>
      </c>
      <c r="F439" s="10" t="str">
        <f>IF(デイリーデータ!E439="なし","",デイリーデータ!E439)&amp;IF(デイリーデータ!G439="なし","",デイリーデータ!G439)&amp;IF(デイリーデータ!H439="なし","",デイリーデータ!H439)</f>
        <v/>
      </c>
      <c r="G439" s="3" t="str">
        <f>IF(H439="","",COUNTA(H$2:H439)-COUNTBLANK(H$2:H439))</f>
        <v/>
      </c>
      <c r="H439" s="3" t="str">
        <f>IF(COUNTIF(B$2:B439,B439)=1,B439,"")</f>
        <v/>
      </c>
      <c r="I439" s="10" t="str">
        <f t="shared" si="6"/>
        <v/>
      </c>
      <c r="J439" s="3" t="str">
        <f>IF(デイリーデータ!D439="なし","",デイリーデータ!D439)</f>
        <v>勤務</v>
      </c>
      <c r="K439" s="3" t="str">
        <f>IF(デイリーデータ!E439="なし","",デイリーデータ!E439)</f>
        <v/>
      </c>
      <c r="L439" s="3" t="str">
        <f>IF(デイリーデータ!F439="なし","",デイリーデータ!F439)</f>
        <v>日勤</v>
      </c>
      <c r="M439" s="3" t="str">
        <f>IF(デイリーデータ!G439="なし","",デイリーデータ!G439)</f>
        <v/>
      </c>
      <c r="N439" s="3" t="str">
        <f>IF(デイリーデータ!H439="なし","",デイリーデータ!H439)</f>
        <v/>
      </c>
    </row>
    <row r="440" spans="1:14" x14ac:dyDescent="0.2">
      <c r="A440" s="9" t="str">
        <f>デイリーデータ!A440&amp;デイリーデータ!I440</f>
        <v>5671245766</v>
      </c>
      <c r="B440" s="3" t="str">
        <f>デイリーデータ!A440&amp;""</f>
        <v>56712</v>
      </c>
      <c r="C440" s="3" t="str">
        <f>デイリーデータ!B440</f>
        <v>山田 正則</v>
      </c>
      <c r="D440" s="4">
        <f>IF(デイリーデータ!I440="","",(デイリーデータ!I440))</f>
        <v>45766</v>
      </c>
      <c r="E440" s="3" t="str">
        <f>IF(デイリーデータ!D440="休日","●",IF(デイリーデータ!D440="指定","○",IF(LEFT(デイリーデータ!F440,1)="日","",IF(LEFT(デイリーデータ!F440,1)="半","／",LEFT(デイリーデータ!F440,1)))))</f>
        <v>／</v>
      </c>
      <c r="F440" s="10" t="str">
        <f>IF(デイリーデータ!E440="なし","",デイリーデータ!E440)&amp;IF(デイリーデータ!G440="なし","",デイリーデータ!G440)&amp;IF(デイリーデータ!H440="なし","",デイリーデータ!H440)</f>
        <v/>
      </c>
      <c r="G440" s="3" t="str">
        <f>IF(H440="","",COUNTA(H$2:H440)-COUNTBLANK(H$2:H440))</f>
        <v/>
      </c>
      <c r="H440" s="3" t="str">
        <f>IF(COUNTIF(B$2:B440,B440)=1,B440,"")</f>
        <v/>
      </c>
      <c r="I440" s="10" t="str">
        <f t="shared" si="6"/>
        <v/>
      </c>
      <c r="J440" s="3" t="str">
        <f>IF(デイリーデータ!D440="なし","",デイリーデータ!D440)</f>
        <v>勤務</v>
      </c>
      <c r="K440" s="3" t="str">
        <f>IF(デイリーデータ!E440="なし","",デイリーデータ!E440)</f>
        <v/>
      </c>
      <c r="L440" s="3" t="str">
        <f>IF(デイリーデータ!F440="なし","",デイリーデータ!F440)</f>
        <v>半日</v>
      </c>
      <c r="M440" s="3" t="str">
        <f>IF(デイリーデータ!G440="なし","",デイリーデータ!G440)</f>
        <v/>
      </c>
      <c r="N440" s="3" t="str">
        <f>IF(デイリーデータ!H440="なし","",デイリーデータ!H440)</f>
        <v/>
      </c>
    </row>
    <row r="441" spans="1:14" x14ac:dyDescent="0.2">
      <c r="A441" s="9" t="str">
        <f>デイリーデータ!A441&amp;デイリーデータ!I441</f>
        <v>5671245767</v>
      </c>
      <c r="B441" s="3" t="str">
        <f>デイリーデータ!A441&amp;""</f>
        <v>56712</v>
      </c>
      <c r="C441" s="3" t="str">
        <f>デイリーデータ!B441</f>
        <v>山田 正則</v>
      </c>
      <c r="D441" s="4">
        <f>IF(デイリーデータ!I441="","",(デイリーデータ!I441))</f>
        <v>45767</v>
      </c>
      <c r="E441" s="3" t="str">
        <f>IF(デイリーデータ!D441="休日","●",IF(デイリーデータ!D441="指定","○",IF(LEFT(デイリーデータ!F441,1)="日","",IF(LEFT(デイリーデータ!F441,1)="半","／",LEFT(デイリーデータ!F441,1)))))</f>
        <v>●</v>
      </c>
      <c r="F441" s="10" t="str">
        <f>IF(デイリーデータ!E441="なし","",デイリーデータ!E441)&amp;IF(デイリーデータ!G441="なし","",デイリーデータ!G441)&amp;IF(デイリーデータ!H441="なし","",デイリーデータ!H441)</f>
        <v/>
      </c>
      <c r="G441" s="3" t="str">
        <f>IF(H441="","",COUNTA(H$2:H441)-COUNTBLANK(H$2:H441))</f>
        <v/>
      </c>
      <c r="H441" s="3" t="str">
        <f>IF(COUNTIF(B$2:B441,B441)=1,B441,"")</f>
        <v/>
      </c>
      <c r="I441" s="10" t="str">
        <f t="shared" si="6"/>
        <v/>
      </c>
      <c r="J441" s="3" t="str">
        <f>IF(デイリーデータ!D441="なし","",デイリーデータ!D441)</f>
        <v>休日</v>
      </c>
      <c r="K441" s="3" t="str">
        <f>IF(デイリーデータ!E441="なし","",デイリーデータ!E441)</f>
        <v/>
      </c>
      <c r="L441" s="3" t="str">
        <f>IF(デイリーデータ!F441="なし","",デイリーデータ!F441)</f>
        <v>日勤</v>
      </c>
      <c r="M441" s="3" t="str">
        <f>IF(デイリーデータ!G441="なし","",デイリーデータ!G441)</f>
        <v/>
      </c>
      <c r="N441" s="3" t="str">
        <f>IF(デイリーデータ!H441="なし","",デイリーデータ!H441)</f>
        <v/>
      </c>
    </row>
    <row r="442" spans="1:14" x14ac:dyDescent="0.2">
      <c r="A442" s="9" t="str">
        <f>デイリーデータ!A442&amp;デイリーデータ!I442</f>
        <v>5671245768</v>
      </c>
      <c r="B442" s="3" t="str">
        <f>デイリーデータ!A442&amp;""</f>
        <v>56712</v>
      </c>
      <c r="C442" s="3" t="str">
        <f>デイリーデータ!B442</f>
        <v>山田 正則</v>
      </c>
      <c r="D442" s="4">
        <f>IF(デイリーデータ!I442="","",(デイリーデータ!I442))</f>
        <v>45768</v>
      </c>
      <c r="E442" s="3" t="str">
        <f>IF(デイリーデータ!D442="休日","●",IF(デイリーデータ!D442="指定","○",IF(LEFT(デイリーデータ!F442,1)="日","",IF(LEFT(デイリーデータ!F442,1)="半","／",LEFT(デイリーデータ!F442,1)))))</f>
        <v/>
      </c>
      <c r="F442" s="10" t="str">
        <f>IF(デイリーデータ!E442="なし","",デイリーデータ!E442)&amp;IF(デイリーデータ!G442="なし","",デイリーデータ!G442)&amp;IF(デイリーデータ!H442="なし","",デイリーデータ!H442)</f>
        <v/>
      </c>
      <c r="G442" s="3" t="str">
        <f>IF(H442="","",COUNTA(H$2:H442)-COUNTBLANK(H$2:H442))</f>
        <v/>
      </c>
      <c r="H442" s="3" t="str">
        <f>IF(COUNTIF(B$2:B442,B442)=1,B442,"")</f>
        <v/>
      </c>
      <c r="I442" s="10" t="str">
        <f t="shared" si="6"/>
        <v/>
      </c>
      <c r="J442" s="3" t="str">
        <f>IF(デイリーデータ!D442="なし","",デイリーデータ!D442)</f>
        <v>勤務</v>
      </c>
      <c r="K442" s="3" t="str">
        <f>IF(デイリーデータ!E442="なし","",デイリーデータ!E442)</f>
        <v/>
      </c>
      <c r="L442" s="3" t="str">
        <f>IF(デイリーデータ!F442="なし","",デイリーデータ!F442)</f>
        <v>日勤</v>
      </c>
      <c r="M442" s="3" t="str">
        <f>IF(デイリーデータ!G442="なし","",デイリーデータ!G442)</f>
        <v/>
      </c>
      <c r="N442" s="3" t="str">
        <f>IF(デイリーデータ!H442="なし","",デイリーデータ!H442)</f>
        <v/>
      </c>
    </row>
    <row r="443" spans="1:14" x14ac:dyDescent="0.2">
      <c r="A443" s="9" t="str">
        <f>デイリーデータ!A443&amp;デイリーデータ!I443</f>
        <v>5671245769</v>
      </c>
      <c r="B443" s="3" t="str">
        <f>デイリーデータ!A443&amp;""</f>
        <v>56712</v>
      </c>
      <c r="C443" s="3" t="str">
        <f>デイリーデータ!B443</f>
        <v>山田 正則</v>
      </c>
      <c r="D443" s="4">
        <f>IF(デイリーデータ!I443="","",(デイリーデータ!I443))</f>
        <v>45769</v>
      </c>
      <c r="E443" s="3" t="str">
        <f>IF(デイリーデータ!D443="休日","●",IF(デイリーデータ!D443="指定","○",IF(LEFT(デイリーデータ!F443,1)="日","",IF(LEFT(デイリーデータ!F443,1)="半","／",LEFT(デイリーデータ!F443,1)))))</f>
        <v/>
      </c>
      <c r="F443" s="10" t="str">
        <f>IF(デイリーデータ!E443="なし","",デイリーデータ!E443)&amp;IF(デイリーデータ!G443="なし","",デイリーデータ!G443)&amp;IF(デイリーデータ!H443="なし","",デイリーデータ!H443)</f>
        <v/>
      </c>
      <c r="G443" s="3" t="str">
        <f>IF(H443="","",COUNTA(H$2:H443)-COUNTBLANK(H$2:H443))</f>
        <v/>
      </c>
      <c r="H443" s="3" t="str">
        <f>IF(COUNTIF(B$2:B443,B443)=1,B443,"")</f>
        <v/>
      </c>
      <c r="I443" s="10" t="str">
        <f t="shared" si="6"/>
        <v/>
      </c>
      <c r="J443" s="3" t="str">
        <f>IF(デイリーデータ!D443="なし","",デイリーデータ!D443)</f>
        <v>勤務</v>
      </c>
      <c r="K443" s="3" t="str">
        <f>IF(デイリーデータ!E443="なし","",デイリーデータ!E443)</f>
        <v/>
      </c>
      <c r="L443" s="3" t="str">
        <f>IF(デイリーデータ!F443="なし","",デイリーデータ!F443)</f>
        <v>日勤</v>
      </c>
      <c r="M443" s="3" t="str">
        <f>IF(デイリーデータ!G443="なし","",デイリーデータ!G443)</f>
        <v/>
      </c>
      <c r="N443" s="3" t="str">
        <f>IF(デイリーデータ!H443="なし","",デイリーデータ!H443)</f>
        <v/>
      </c>
    </row>
    <row r="444" spans="1:14" x14ac:dyDescent="0.2">
      <c r="A444" s="9" t="str">
        <f>デイリーデータ!A444&amp;デイリーデータ!I444</f>
        <v>5671245770</v>
      </c>
      <c r="B444" s="3" t="str">
        <f>デイリーデータ!A444&amp;""</f>
        <v>56712</v>
      </c>
      <c r="C444" s="3" t="str">
        <f>デイリーデータ!B444</f>
        <v>山田 正則</v>
      </c>
      <c r="D444" s="4">
        <f>IF(デイリーデータ!I444="","",(デイリーデータ!I444))</f>
        <v>45770</v>
      </c>
      <c r="E444" s="3" t="str">
        <f>IF(デイリーデータ!D444="休日","●",IF(デイリーデータ!D444="指定","○",IF(LEFT(デイリーデータ!F444,1)="日","",IF(LEFT(デイリーデータ!F444,1)="半","／",LEFT(デイリーデータ!F444,1)))))</f>
        <v/>
      </c>
      <c r="F444" s="10" t="str">
        <f>IF(デイリーデータ!E444="なし","",デイリーデータ!E444)&amp;IF(デイリーデータ!G444="なし","",デイリーデータ!G444)&amp;IF(デイリーデータ!H444="なし","",デイリーデータ!H444)</f>
        <v/>
      </c>
      <c r="G444" s="3" t="str">
        <f>IF(H444="","",COUNTA(H$2:H444)-COUNTBLANK(H$2:H444))</f>
        <v/>
      </c>
      <c r="H444" s="3" t="str">
        <f>IF(COUNTIF(B$2:B444,B444)=1,B444,"")</f>
        <v/>
      </c>
      <c r="I444" s="10" t="str">
        <f t="shared" si="6"/>
        <v/>
      </c>
      <c r="J444" s="3" t="str">
        <f>IF(デイリーデータ!D444="なし","",デイリーデータ!D444)</f>
        <v>勤務</v>
      </c>
      <c r="K444" s="3" t="str">
        <f>IF(デイリーデータ!E444="なし","",デイリーデータ!E444)</f>
        <v/>
      </c>
      <c r="L444" s="3" t="str">
        <f>IF(デイリーデータ!F444="なし","",デイリーデータ!F444)</f>
        <v>日勤</v>
      </c>
      <c r="M444" s="3" t="str">
        <f>IF(デイリーデータ!G444="なし","",デイリーデータ!G444)</f>
        <v/>
      </c>
      <c r="N444" s="3" t="str">
        <f>IF(デイリーデータ!H444="なし","",デイリーデータ!H444)</f>
        <v/>
      </c>
    </row>
    <row r="445" spans="1:14" x14ac:dyDescent="0.2">
      <c r="A445" s="9" t="str">
        <f>デイリーデータ!A445&amp;デイリーデータ!I445</f>
        <v>5671245771</v>
      </c>
      <c r="B445" s="3" t="str">
        <f>デイリーデータ!A445&amp;""</f>
        <v>56712</v>
      </c>
      <c r="C445" s="3" t="str">
        <f>デイリーデータ!B445</f>
        <v>山田 正則</v>
      </c>
      <c r="D445" s="4">
        <f>IF(デイリーデータ!I445="","",(デイリーデータ!I445))</f>
        <v>45771</v>
      </c>
      <c r="E445" s="3" t="str">
        <f>IF(デイリーデータ!D445="休日","●",IF(デイリーデータ!D445="指定","○",IF(LEFT(デイリーデータ!F445,1)="日","",IF(LEFT(デイリーデータ!F445,1)="半","／",LEFT(デイリーデータ!F445,1)))))</f>
        <v/>
      </c>
      <c r="F445" s="10" t="str">
        <f>IF(デイリーデータ!E445="なし","",デイリーデータ!E445)&amp;IF(デイリーデータ!G445="なし","",デイリーデータ!G445)&amp;IF(デイリーデータ!H445="なし","",デイリーデータ!H445)</f>
        <v/>
      </c>
      <c r="G445" s="3" t="str">
        <f>IF(H445="","",COUNTA(H$2:H445)-COUNTBLANK(H$2:H445))</f>
        <v/>
      </c>
      <c r="H445" s="3" t="str">
        <f>IF(COUNTIF(B$2:B445,B445)=1,B445,"")</f>
        <v/>
      </c>
      <c r="I445" s="10" t="str">
        <f t="shared" si="6"/>
        <v/>
      </c>
      <c r="J445" s="3" t="str">
        <f>IF(デイリーデータ!D445="なし","",デイリーデータ!D445)</f>
        <v>勤務</v>
      </c>
      <c r="K445" s="3" t="str">
        <f>IF(デイリーデータ!E445="なし","",デイリーデータ!E445)</f>
        <v/>
      </c>
      <c r="L445" s="3" t="str">
        <f>IF(デイリーデータ!F445="なし","",デイリーデータ!F445)</f>
        <v>日勤</v>
      </c>
      <c r="M445" s="3" t="str">
        <f>IF(デイリーデータ!G445="なし","",デイリーデータ!G445)</f>
        <v/>
      </c>
      <c r="N445" s="3" t="str">
        <f>IF(デイリーデータ!H445="なし","",デイリーデータ!H445)</f>
        <v/>
      </c>
    </row>
    <row r="446" spans="1:14" x14ac:dyDescent="0.2">
      <c r="A446" s="9" t="str">
        <f>デイリーデータ!A446&amp;デイリーデータ!I446</f>
        <v>5671245772</v>
      </c>
      <c r="B446" s="3" t="str">
        <f>デイリーデータ!A446&amp;""</f>
        <v>56712</v>
      </c>
      <c r="C446" s="3" t="str">
        <f>デイリーデータ!B446</f>
        <v>山田 正則</v>
      </c>
      <c r="D446" s="4">
        <f>IF(デイリーデータ!I446="","",(デイリーデータ!I446))</f>
        <v>45772</v>
      </c>
      <c r="E446" s="3" t="str">
        <f>IF(デイリーデータ!D446="休日","●",IF(デイリーデータ!D446="指定","○",IF(LEFT(デイリーデータ!F446,1)="日","",IF(LEFT(デイリーデータ!F446,1)="半","／",LEFT(デイリーデータ!F446,1)))))</f>
        <v/>
      </c>
      <c r="F446" s="10" t="str">
        <f>IF(デイリーデータ!E446="なし","",デイリーデータ!E446)&amp;IF(デイリーデータ!G446="なし","",デイリーデータ!G446)&amp;IF(デイリーデータ!H446="なし","",デイリーデータ!H446)</f>
        <v/>
      </c>
      <c r="G446" s="3" t="str">
        <f>IF(H446="","",COUNTA(H$2:H446)-COUNTBLANK(H$2:H446))</f>
        <v/>
      </c>
      <c r="H446" s="3" t="str">
        <f>IF(COUNTIF(B$2:B446,B446)=1,B446,"")</f>
        <v/>
      </c>
      <c r="I446" s="10" t="str">
        <f t="shared" si="6"/>
        <v/>
      </c>
      <c r="J446" s="3" t="str">
        <f>IF(デイリーデータ!D446="なし","",デイリーデータ!D446)</f>
        <v>勤務</v>
      </c>
      <c r="K446" s="3" t="str">
        <f>IF(デイリーデータ!E446="なし","",デイリーデータ!E446)</f>
        <v/>
      </c>
      <c r="L446" s="3" t="str">
        <f>IF(デイリーデータ!F446="なし","",デイリーデータ!F446)</f>
        <v>日勤</v>
      </c>
      <c r="M446" s="3" t="str">
        <f>IF(デイリーデータ!G446="なし","",デイリーデータ!G446)</f>
        <v/>
      </c>
      <c r="N446" s="3" t="str">
        <f>IF(デイリーデータ!H446="なし","",デイリーデータ!H446)</f>
        <v/>
      </c>
    </row>
    <row r="447" spans="1:14" x14ac:dyDescent="0.2">
      <c r="A447" s="9" t="str">
        <f>デイリーデータ!A447&amp;デイリーデータ!I447</f>
        <v>5671245773</v>
      </c>
      <c r="B447" s="3" t="str">
        <f>デイリーデータ!A447&amp;""</f>
        <v>56712</v>
      </c>
      <c r="C447" s="3" t="str">
        <f>デイリーデータ!B447</f>
        <v>山田 正則</v>
      </c>
      <c r="D447" s="4">
        <f>IF(デイリーデータ!I447="","",(デイリーデータ!I447))</f>
        <v>45773</v>
      </c>
      <c r="E447" s="3" t="str">
        <f>IF(デイリーデータ!D447="休日","●",IF(デイリーデータ!D447="指定","○",IF(LEFT(デイリーデータ!F447,1)="日","",IF(LEFT(デイリーデータ!F447,1)="半","／",LEFT(デイリーデータ!F447,1)))))</f>
        <v>○</v>
      </c>
      <c r="F447" s="10" t="str">
        <f>IF(デイリーデータ!E447="なし","",デイリーデータ!E447)&amp;IF(デイリーデータ!G447="なし","",デイリーデータ!G447)&amp;IF(デイリーデータ!H447="なし","",デイリーデータ!H447)</f>
        <v/>
      </c>
      <c r="G447" s="3" t="str">
        <f>IF(H447="","",COUNTA(H$2:H447)-COUNTBLANK(H$2:H447))</f>
        <v/>
      </c>
      <c r="H447" s="3" t="str">
        <f>IF(COUNTIF(B$2:B447,B447)=1,B447,"")</f>
        <v/>
      </c>
      <c r="I447" s="10" t="str">
        <f t="shared" si="6"/>
        <v/>
      </c>
      <c r="J447" s="3" t="str">
        <f>IF(デイリーデータ!D447="なし","",デイリーデータ!D447)</f>
        <v>指定</v>
      </c>
      <c r="K447" s="3" t="str">
        <f>IF(デイリーデータ!E447="なし","",デイリーデータ!E447)</f>
        <v/>
      </c>
      <c r="L447" s="3" t="str">
        <f>IF(デイリーデータ!F447="なし","",デイリーデータ!F447)</f>
        <v>日勤</v>
      </c>
      <c r="M447" s="3" t="str">
        <f>IF(デイリーデータ!G447="なし","",デイリーデータ!G447)</f>
        <v/>
      </c>
      <c r="N447" s="3" t="str">
        <f>IF(デイリーデータ!H447="なし","",デイリーデータ!H447)</f>
        <v/>
      </c>
    </row>
    <row r="448" spans="1:14" x14ac:dyDescent="0.2">
      <c r="A448" s="9" t="str">
        <f>デイリーデータ!A448&amp;デイリーデータ!I448</f>
        <v>5671245774</v>
      </c>
      <c r="B448" s="3" t="str">
        <f>デイリーデータ!A448&amp;""</f>
        <v>56712</v>
      </c>
      <c r="C448" s="3" t="str">
        <f>デイリーデータ!B448</f>
        <v>山田 正則</v>
      </c>
      <c r="D448" s="4">
        <f>IF(デイリーデータ!I448="","",(デイリーデータ!I448))</f>
        <v>45774</v>
      </c>
      <c r="E448" s="3" t="str">
        <f>IF(デイリーデータ!D448="休日","●",IF(デイリーデータ!D448="指定","○",IF(LEFT(デイリーデータ!F448,1)="日","",IF(LEFT(デイリーデータ!F448,1)="半","／",LEFT(デイリーデータ!F448,1)))))</f>
        <v>当</v>
      </c>
      <c r="F448" s="10" t="str">
        <f>IF(デイリーデータ!E448="なし","",デイリーデータ!E448)&amp;IF(デイリーデータ!G448="なし","",デイリーデータ!G448)&amp;IF(デイリーデータ!H448="なし","",デイリーデータ!H448)</f>
        <v/>
      </c>
      <c r="G448" s="3" t="str">
        <f>IF(H448="","",COUNTA(H$2:H448)-COUNTBLANK(H$2:H448))</f>
        <v/>
      </c>
      <c r="H448" s="3" t="str">
        <f>IF(COUNTIF(B$2:B448,B448)=1,B448,"")</f>
        <v/>
      </c>
      <c r="I448" s="10" t="str">
        <f t="shared" si="6"/>
        <v/>
      </c>
      <c r="J448" s="3" t="str">
        <f>IF(デイリーデータ!D448="なし","",デイリーデータ!D448)</f>
        <v>勤務</v>
      </c>
      <c r="K448" s="3" t="str">
        <f>IF(デイリーデータ!E448="なし","",デイリーデータ!E448)</f>
        <v/>
      </c>
      <c r="L448" s="3" t="str">
        <f>IF(デイリーデータ!F448="なし","",デイリーデータ!F448)</f>
        <v>当直</v>
      </c>
      <c r="M448" s="3" t="str">
        <f>IF(デイリーデータ!G448="なし","",デイリーデータ!G448)</f>
        <v/>
      </c>
      <c r="N448" s="3" t="str">
        <f>IF(デイリーデータ!H448="なし","",デイリーデータ!H448)</f>
        <v/>
      </c>
    </row>
    <row r="449" spans="1:14" x14ac:dyDescent="0.2">
      <c r="A449" s="9" t="str">
        <f>デイリーデータ!A449&amp;デイリーデータ!I449</f>
        <v>5671245775</v>
      </c>
      <c r="B449" s="3" t="str">
        <f>デイリーデータ!A449&amp;""</f>
        <v>56712</v>
      </c>
      <c r="C449" s="3" t="str">
        <f>デイリーデータ!B449</f>
        <v>山田 正則</v>
      </c>
      <c r="D449" s="4">
        <f>IF(デイリーデータ!I449="","",(デイリーデータ!I449))</f>
        <v>45775</v>
      </c>
      <c r="E449" s="3" t="str">
        <f>IF(デイリーデータ!D449="休日","●",IF(デイリーデータ!D449="指定","○",IF(LEFT(デイリーデータ!F449,1)="日","",IF(LEFT(デイリーデータ!F449,1)="半","／",LEFT(デイリーデータ!F449,1)))))</f>
        <v>明</v>
      </c>
      <c r="F449" s="10" t="str">
        <f>IF(デイリーデータ!E449="なし","",デイリーデータ!E449)&amp;IF(デイリーデータ!G449="なし","",デイリーデータ!G449)&amp;IF(デイリーデータ!H449="なし","",デイリーデータ!H449)</f>
        <v/>
      </c>
      <c r="G449" s="3" t="str">
        <f>IF(H449="","",COUNTA(H$2:H449)-COUNTBLANK(H$2:H449))</f>
        <v/>
      </c>
      <c r="H449" s="3" t="str">
        <f>IF(COUNTIF(B$2:B449,B449)=1,B449,"")</f>
        <v/>
      </c>
      <c r="I449" s="10" t="str">
        <f t="shared" si="6"/>
        <v/>
      </c>
      <c r="J449" s="3" t="str">
        <f>IF(デイリーデータ!D449="なし","",デイリーデータ!D449)</f>
        <v>勤務</v>
      </c>
      <c r="K449" s="3" t="str">
        <f>IF(デイリーデータ!E449="なし","",デイリーデータ!E449)</f>
        <v/>
      </c>
      <c r="L449" s="3" t="str">
        <f>IF(デイリーデータ!F449="なし","",デイリーデータ!F449)</f>
        <v>明け</v>
      </c>
      <c r="M449" s="3" t="str">
        <f>IF(デイリーデータ!G449="なし","",デイリーデータ!G449)</f>
        <v/>
      </c>
      <c r="N449" s="3" t="str">
        <f>IF(デイリーデータ!H449="なし","",デイリーデータ!H449)</f>
        <v/>
      </c>
    </row>
    <row r="450" spans="1:14" x14ac:dyDescent="0.2">
      <c r="A450" s="9" t="str">
        <f>デイリーデータ!A450&amp;デイリーデータ!I450</f>
        <v>5671245776</v>
      </c>
      <c r="B450" s="3" t="str">
        <f>デイリーデータ!A450&amp;""</f>
        <v>56712</v>
      </c>
      <c r="C450" s="3" t="str">
        <f>デイリーデータ!B450</f>
        <v>山田 正則</v>
      </c>
      <c r="D450" s="4">
        <f>IF(デイリーデータ!I450="","",(デイリーデータ!I450))</f>
        <v>45776</v>
      </c>
      <c r="E450" s="3" t="str">
        <f>IF(デイリーデータ!D450="休日","●",IF(デイリーデータ!D450="指定","○",IF(LEFT(デイリーデータ!F450,1)="日","",IF(LEFT(デイリーデータ!F450,1)="半","／",LEFT(デイリーデータ!F450,1)))))</f>
        <v>●</v>
      </c>
      <c r="F450" s="10" t="str">
        <f>IF(デイリーデータ!E450="なし","",デイリーデータ!E450)&amp;IF(デイリーデータ!G450="なし","",デイリーデータ!G450)&amp;IF(デイリーデータ!H450="なし","",デイリーデータ!H450)</f>
        <v/>
      </c>
      <c r="G450" s="3" t="str">
        <f>IF(H450="","",COUNTA(H$2:H450)-COUNTBLANK(H$2:H450))</f>
        <v/>
      </c>
      <c r="H450" s="3" t="str">
        <f>IF(COUNTIF(B$2:B450,B450)=1,B450,"")</f>
        <v/>
      </c>
      <c r="I450" s="10" t="str">
        <f t="shared" ref="I450:I513" si="7">IF(H450&lt;&gt;"",C450,"")</f>
        <v/>
      </c>
      <c r="J450" s="3" t="str">
        <f>IF(デイリーデータ!D450="なし","",デイリーデータ!D450)</f>
        <v>休日</v>
      </c>
      <c r="K450" s="3" t="str">
        <f>IF(デイリーデータ!E450="なし","",デイリーデータ!E450)</f>
        <v/>
      </c>
      <c r="L450" s="3" t="str">
        <f>IF(デイリーデータ!F450="なし","",デイリーデータ!F450)</f>
        <v>日勤</v>
      </c>
      <c r="M450" s="3" t="str">
        <f>IF(デイリーデータ!G450="なし","",デイリーデータ!G450)</f>
        <v/>
      </c>
      <c r="N450" s="3" t="str">
        <f>IF(デイリーデータ!H450="なし","",デイリーデータ!H450)</f>
        <v/>
      </c>
    </row>
    <row r="451" spans="1:14" x14ac:dyDescent="0.2">
      <c r="A451" s="9" t="str">
        <f>デイリーデータ!A451&amp;デイリーデータ!I451</f>
        <v>5671245777</v>
      </c>
      <c r="B451" s="3" t="str">
        <f>デイリーデータ!A451&amp;""</f>
        <v>56712</v>
      </c>
      <c r="C451" s="3" t="str">
        <f>デイリーデータ!B451</f>
        <v>山田 正則</v>
      </c>
      <c r="D451" s="4">
        <f>IF(デイリーデータ!I451="","",(デイリーデータ!I451))</f>
        <v>45777</v>
      </c>
      <c r="E451" s="3" t="str">
        <f>IF(デイリーデータ!D451="休日","●",IF(デイリーデータ!D451="指定","○",IF(LEFT(デイリーデータ!F451,1)="日","",IF(LEFT(デイリーデータ!F451,1)="半","／",LEFT(デイリーデータ!F451,1)))))</f>
        <v/>
      </c>
      <c r="F451" s="10" t="str">
        <f>IF(デイリーデータ!E451="なし","",デイリーデータ!E451)&amp;IF(デイリーデータ!G451="なし","",デイリーデータ!G451)&amp;IF(デイリーデータ!H451="なし","",デイリーデータ!H451)</f>
        <v/>
      </c>
      <c r="G451" s="3" t="str">
        <f>IF(H451="","",COUNTA(H$2:H451)-COUNTBLANK(H$2:H451))</f>
        <v/>
      </c>
      <c r="H451" s="3" t="str">
        <f>IF(COUNTIF(B$2:B451,B451)=1,B451,"")</f>
        <v/>
      </c>
      <c r="I451" s="10" t="str">
        <f t="shared" si="7"/>
        <v/>
      </c>
      <c r="J451" s="3" t="str">
        <f>IF(デイリーデータ!D451="なし","",デイリーデータ!D451)</f>
        <v>勤務</v>
      </c>
      <c r="K451" s="3" t="str">
        <f>IF(デイリーデータ!E451="なし","",デイリーデータ!E451)</f>
        <v/>
      </c>
      <c r="L451" s="3" t="str">
        <f>IF(デイリーデータ!F451="なし","",デイリーデータ!F451)</f>
        <v>日勤</v>
      </c>
      <c r="M451" s="3" t="str">
        <f>IF(デイリーデータ!G451="なし","",デイリーデータ!G451)</f>
        <v/>
      </c>
      <c r="N451" s="3" t="str">
        <f>IF(デイリーデータ!H451="なし","",デイリーデータ!H451)</f>
        <v/>
      </c>
    </row>
    <row r="452" spans="1:14" x14ac:dyDescent="0.2">
      <c r="A452" s="9" t="str">
        <f>デイリーデータ!A452&amp;デイリーデータ!I452</f>
        <v>9796245748</v>
      </c>
      <c r="B452" s="3" t="str">
        <f>デイリーデータ!A452&amp;""</f>
        <v>97962</v>
      </c>
      <c r="C452" s="3" t="str">
        <f>デイリーデータ!B452</f>
        <v>林 亮子</v>
      </c>
      <c r="D452" s="4">
        <f>IF(デイリーデータ!I452="","",(デイリーデータ!I452))</f>
        <v>45748</v>
      </c>
      <c r="E452" s="3" t="str">
        <f>IF(デイリーデータ!D452="休日","●",IF(デイリーデータ!D452="指定","○",IF(LEFT(デイリーデータ!F452,1)="日","",IF(LEFT(デイリーデータ!F452,1)="半","／",LEFT(デイリーデータ!F452,1)))))</f>
        <v/>
      </c>
      <c r="F452" s="10" t="str">
        <f>IF(デイリーデータ!E452="なし","",デイリーデータ!E452)&amp;IF(デイリーデータ!G452="なし","",デイリーデータ!G452)&amp;IF(デイリーデータ!H452="なし","",デイリーデータ!H452)</f>
        <v/>
      </c>
      <c r="G452" s="3">
        <f>IF(H452="","",COUNTA(H$2:H452)-COUNTBLANK(H$2:H452))</f>
        <v>16</v>
      </c>
      <c r="H452" s="3" t="str">
        <f>IF(COUNTIF(B$2:B452,B452)=1,B452,"")</f>
        <v>97962</v>
      </c>
      <c r="I452" s="10" t="str">
        <f t="shared" si="7"/>
        <v>林 亮子</v>
      </c>
      <c r="J452" s="3" t="str">
        <f>IF(デイリーデータ!D452="なし","",デイリーデータ!D452)</f>
        <v>勤務</v>
      </c>
      <c r="K452" s="3" t="str">
        <f>IF(デイリーデータ!E452="なし","",デイリーデータ!E452)</f>
        <v/>
      </c>
      <c r="L452" s="3" t="str">
        <f>IF(デイリーデータ!F452="なし","",デイリーデータ!F452)</f>
        <v>日勤</v>
      </c>
      <c r="M452" s="3" t="str">
        <f>IF(デイリーデータ!G452="なし","",デイリーデータ!G452)</f>
        <v/>
      </c>
      <c r="N452" s="3" t="str">
        <f>IF(デイリーデータ!H452="なし","",デイリーデータ!H452)</f>
        <v/>
      </c>
    </row>
    <row r="453" spans="1:14" x14ac:dyDescent="0.2">
      <c r="A453" s="9" t="str">
        <f>デイリーデータ!A453&amp;デイリーデータ!I453</f>
        <v>9796245749</v>
      </c>
      <c r="B453" s="3" t="str">
        <f>デイリーデータ!A453&amp;""</f>
        <v>97962</v>
      </c>
      <c r="C453" s="3" t="str">
        <f>デイリーデータ!B453</f>
        <v>林 亮子</v>
      </c>
      <c r="D453" s="4">
        <f>IF(デイリーデータ!I453="","",(デイリーデータ!I453))</f>
        <v>45749</v>
      </c>
      <c r="E453" s="3" t="str">
        <f>IF(デイリーデータ!D453="休日","●",IF(デイリーデータ!D453="指定","○",IF(LEFT(デイリーデータ!F453,1)="日","",IF(LEFT(デイリーデータ!F453,1)="半","／",LEFT(デイリーデータ!F453,1)))))</f>
        <v/>
      </c>
      <c r="F453" s="10" t="str">
        <f>IF(デイリーデータ!E453="なし","",デイリーデータ!E453)&amp;IF(デイリーデータ!G453="なし","",デイリーデータ!G453)&amp;IF(デイリーデータ!H453="なし","",デイリーデータ!H453)</f>
        <v/>
      </c>
      <c r="G453" s="3" t="str">
        <f>IF(H453="","",COUNTA(H$2:H453)-COUNTBLANK(H$2:H453))</f>
        <v/>
      </c>
      <c r="H453" s="3" t="str">
        <f>IF(COUNTIF(B$2:B453,B453)=1,B453,"")</f>
        <v/>
      </c>
      <c r="I453" s="10" t="str">
        <f t="shared" si="7"/>
        <v/>
      </c>
      <c r="J453" s="3" t="str">
        <f>IF(デイリーデータ!D453="なし","",デイリーデータ!D453)</f>
        <v>勤務</v>
      </c>
      <c r="K453" s="3" t="str">
        <f>IF(デイリーデータ!E453="なし","",デイリーデータ!E453)</f>
        <v/>
      </c>
      <c r="L453" s="3" t="str">
        <f>IF(デイリーデータ!F453="なし","",デイリーデータ!F453)</f>
        <v>日勤</v>
      </c>
      <c r="M453" s="3" t="str">
        <f>IF(デイリーデータ!G453="なし","",デイリーデータ!G453)</f>
        <v/>
      </c>
      <c r="N453" s="3" t="str">
        <f>IF(デイリーデータ!H453="なし","",デイリーデータ!H453)</f>
        <v/>
      </c>
    </row>
    <row r="454" spans="1:14" x14ac:dyDescent="0.2">
      <c r="A454" s="9" t="str">
        <f>デイリーデータ!A454&amp;デイリーデータ!I454</f>
        <v>9796245750</v>
      </c>
      <c r="B454" s="3" t="str">
        <f>デイリーデータ!A454&amp;""</f>
        <v>97962</v>
      </c>
      <c r="C454" s="3" t="str">
        <f>デイリーデータ!B454</f>
        <v>林 亮子</v>
      </c>
      <c r="D454" s="4">
        <f>IF(デイリーデータ!I454="","",(デイリーデータ!I454))</f>
        <v>45750</v>
      </c>
      <c r="E454" s="3" t="str">
        <f>IF(デイリーデータ!D454="休日","●",IF(デイリーデータ!D454="指定","○",IF(LEFT(デイリーデータ!F454,1)="日","",IF(LEFT(デイリーデータ!F454,1)="半","／",LEFT(デイリーデータ!F454,1)))))</f>
        <v/>
      </c>
      <c r="F454" s="10" t="str">
        <f>IF(デイリーデータ!E454="なし","",デイリーデータ!E454)&amp;IF(デイリーデータ!G454="なし","",デイリーデータ!G454)&amp;IF(デイリーデータ!H454="なし","",デイリーデータ!H454)</f>
        <v/>
      </c>
      <c r="G454" s="3" t="str">
        <f>IF(H454="","",COUNTA(H$2:H454)-COUNTBLANK(H$2:H454))</f>
        <v/>
      </c>
      <c r="H454" s="3" t="str">
        <f>IF(COUNTIF(B$2:B454,B454)=1,B454,"")</f>
        <v/>
      </c>
      <c r="I454" s="10" t="str">
        <f t="shared" si="7"/>
        <v/>
      </c>
      <c r="J454" s="3" t="str">
        <f>IF(デイリーデータ!D454="なし","",デイリーデータ!D454)</f>
        <v>勤務</v>
      </c>
      <c r="K454" s="3" t="str">
        <f>IF(デイリーデータ!E454="なし","",デイリーデータ!E454)</f>
        <v/>
      </c>
      <c r="L454" s="3" t="str">
        <f>IF(デイリーデータ!F454="なし","",デイリーデータ!F454)</f>
        <v>日勤</v>
      </c>
      <c r="M454" s="3" t="str">
        <f>IF(デイリーデータ!G454="なし","",デイリーデータ!G454)</f>
        <v/>
      </c>
      <c r="N454" s="3" t="str">
        <f>IF(デイリーデータ!H454="なし","",デイリーデータ!H454)</f>
        <v/>
      </c>
    </row>
    <row r="455" spans="1:14" x14ac:dyDescent="0.2">
      <c r="A455" s="9" t="str">
        <f>デイリーデータ!A455&amp;デイリーデータ!I455</f>
        <v>9796245751</v>
      </c>
      <c r="B455" s="3" t="str">
        <f>デイリーデータ!A455&amp;""</f>
        <v>97962</v>
      </c>
      <c r="C455" s="3" t="str">
        <f>デイリーデータ!B455</f>
        <v>林 亮子</v>
      </c>
      <c r="D455" s="4">
        <f>IF(デイリーデータ!I455="","",(デイリーデータ!I455))</f>
        <v>45751</v>
      </c>
      <c r="E455" s="3" t="str">
        <f>IF(デイリーデータ!D455="休日","●",IF(デイリーデータ!D455="指定","○",IF(LEFT(デイリーデータ!F455,1)="日","",IF(LEFT(デイリーデータ!F455,1)="半","／",LEFT(デイリーデータ!F455,1)))))</f>
        <v/>
      </c>
      <c r="F455" s="10" t="str">
        <f>IF(デイリーデータ!E455="なし","",デイリーデータ!E455)&amp;IF(デイリーデータ!G455="なし","",デイリーデータ!G455)&amp;IF(デイリーデータ!H455="なし","",デイリーデータ!H455)</f>
        <v/>
      </c>
      <c r="G455" s="3" t="str">
        <f>IF(H455="","",COUNTA(H$2:H455)-COUNTBLANK(H$2:H455))</f>
        <v/>
      </c>
      <c r="H455" s="3" t="str">
        <f>IF(COUNTIF(B$2:B455,B455)=1,B455,"")</f>
        <v/>
      </c>
      <c r="I455" s="10" t="str">
        <f t="shared" si="7"/>
        <v/>
      </c>
      <c r="J455" s="3" t="str">
        <f>IF(デイリーデータ!D455="なし","",デイリーデータ!D455)</f>
        <v>勤務</v>
      </c>
      <c r="K455" s="3" t="str">
        <f>IF(デイリーデータ!E455="なし","",デイリーデータ!E455)</f>
        <v/>
      </c>
      <c r="L455" s="3" t="str">
        <f>IF(デイリーデータ!F455="なし","",デイリーデータ!F455)</f>
        <v>日勤</v>
      </c>
      <c r="M455" s="3" t="str">
        <f>IF(デイリーデータ!G455="なし","",デイリーデータ!G455)</f>
        <v/>
      </c>
      <c r="N455" s="3" t="str">
        <f>IF(デイリーデータ!H455="なし","",デイリーデータ!H455)</f>
        <v/>
      </c>
    </row>
    <row r="456" spans="1:14" x14ac:dyDescent="0.2">
      <c r="A456" s="9" t="str">
        <f>デイリーデータ!A456&amp;デイリーデータ!I456</f>
        <v>9796245752</v>
      </c>
      <c r="B456" s="3" t="str">
        <f>デイリーデータ!A456&amp;""</f>
        <v>97962</v>
      </c>
      <c r="C456" s="3" t="str">
        <f>デイリーデータ!B456</f>
        <v>林 亮子</v>
      </c>
      <c r="D456" s="4">
        <f>IF(デイリーデータ!I456="","",(デイリーデータ!I456))</f>
        <v>45752</v>
      </c>
      <c r="E456" s="3" t="str">
        <f>IF(デイリーデータ!D456="休日","●",IF(デイリーデータ!D456="指定","○",IF(LEFT(デイリーデータ!F456,1)="日","",IF(LEFT(デイリーデータ!F456,1)="半","／",LEFT(デイリーデータ!F456,1)))))</f>
        <v>○</v>
      </c>
      <c r="F456" s="10" t="str">
        <f>IF(デイリーデータ!E456="なし","",デイリーデータ!E456)&amp;IF(デイリーデータ!G456="なし","",デイリーデータ!G456)&amp;IF(デイリーデータ!H456="なし","",デイリーデータ!H456)</f>
        <v/>
      </c>
      <c r="G456" s="3" t="str">
        <f>IF(H456="","",COUNTA(H$2:H456)-COUNTBLANK(H$2:H456))</f>
        <v/>
      </c>
      <c r="H456" s="3" t="str">
        <f>IF(COUNTIF(B$2:B456,B456)=1,B456,"")</f>
        <v/>
      </c>
      <c r="I456" s="10" t="str">
        <f t="shared" si="7"/>
        <v/>
      </c>
      <c r="J456" s="3" t="str">
        <f>IF(デイリーデータ!D456="なし","",デイリーデータ!D456)</f>
        <v>指定</v>
      </c>
      <c r="K456" s="3" t="str">
        <f>IF(デイリーデータ!E456="なし","",デイリーデータ!E456)</f>
        <v/>
      </c>
      <c r="L456" s="3" t="str">
        <f>IF(デイリーデータ!F456="なし","",デイリーデータ!F456)</f>
        <v>日勤</v>
      </c>
      <c r="M456" s="3" t="str">
        <f>IF(デイリーデータ!G456="なし","",デイリーデータ!G456)</f>
        <v/>
      </c>
      <c r="N456" s="3" t="str">
        <f>IF(デイリーデータ!H456="なし","",デイリーデータ!H456)</f>
        <v/>
      </c>
    </row>
    <row r="457" spans="1:14" x14ac:dyDescent="0.2">
      <c r="A457" s="9" t="str">
        <f>デイリーデータ!A457&amp;デイリーデータ!I457</f>
        <v>9796245753</v>
      </c>
      <c r="B457" s="3" t="str">
        <f>デイリーデータ!A457&amp;""</f>
        <v>97962</v>
      </c>
      <c r="C457" s="3" t="str">
        <f>デイリーデータ!B457</f>
        <v>林 亮子</v>
      </c>
      <c r="D457" s="4">
        <f>IF(デイリーデータ!I457="","",(デイリーデータ!I457))</f>
        <v>45753</v>
      </c>
      <c r="E457" s="3" t="str">
        <f>IF(デイリーデータ!D457="休日","●",IF(デイリーデータ!D457="指定","○",IF(LEFT(デイリーデータ!F457,1)="日","",IF(LEFT(デイリーデータ!F457,1)="半","／",LEFT(デイリーデータ!F457,1)))))</f>
        <v>●</v>
      </c>
      <c r="F457" s="10" t="str">
        <f>IF(デイリーデータ!E457="なし","",デイリーデータ!E457)&amp;IF(デイリーデータ!G457="なし","",デイリーデータ!G457)&amp;IF(デイリーデータ!H457="なし","",デイリーデータ!H457)</f>
        <v/>
      </c>
      <c r="G457" s="3" t="str">
        <f>IF(H457="","",COUNTA(H$2:H457)-COUNTBLANK(H$2:H457))</f>
        <v/>
      </c>
      <c r="H457" s="3" t="str">
        <f>IF(COUNTIF(B$2:B457,B457)=1,B457,"")</f>
        <v/>
      </c>
      <c r="I457" s="10" t="str">
        <f t="shared" si="7"/>
        <v/>
      </c>
      <c r="J457" s="3" t="str">
        <f>IF(デイリーデータ!D457="なし","",デイリーデータ!D457)</f>
        <v>休日</v>
      </c>
      <c r="K457" s="3" t="str">
        <f>IF(デイリーデータ!E457="なし","",デイリーデータ!E457)</f>
        <v/>
      </c>
      <c r="L457" s="3" t="str">
        <f>IF(デイリーデータ!F457="なし","",デイリーデータ!F457)</f>
        <v>日勤</v>
      </c>
      <c r="M457" s="3" t="str">
        <f>IF(デイリーデータ!G457="なし","",デイリーデータ!G457)</f>
        <v/>
      </c>
      <c r="N457" s="3" t="str">
        <f>IF(デイリーデータ!H457="なし","",デイリーデータ!H457)</f>
        <v/>
      </c>
    </row>
    <row r="458" spans="1:14" x14ac:dyDescent="0.2">
      <c r="A458" s="9" t="str">
        <f>デイリーデータ!A458&amp;デイリーデータ!I458</f>
        <v>9796245754</v>
      </c>
      <c r="B458" s="3" t="str">
        <f>デイリーデータ!A458&amp;""</f>
        <v>97962</v>
      </c>
      <c r="C458" s="3" t="str">
        <f>デイリーデータ!B458</f>
        <v>林 亮子</v>
      </c>
      <c r="D458" s="4">
        <f>IF(デイリーデータ!I458="","",(デイリーデータ!I458))</f>
        <v>45754</v>
      </c>
      <c r="E458" s="3" t="str">
        <f>IF(デイリーデータ!D458="休日","●",IF(デイリーデータ!D458="指定","○",IF(LEFT(デイリーデータ!F458,1)="日","",IF(LEFT(デイリーデータ!F458,1)="半","／",LEFT(デイリーデータ!F458,1)))))</f>
        <v/>
      </c>
      <c r="F458" s="10" t="str">
        <f>IF(デイリーデータ!E458="なし","",デイリーデータ!E458)&amp;IF(デイリーデータ!G458="なし","",デイリーデータ!G458)&amp;IF(デイリーデータ!H458="なし","",デイリーデータ!H458)</f>
        <v/>
      </c>
      <c r="G458" s="3" t="str">
        <f>IF(H458="","",COUNTA(H$2:H458)-COUNTBLANK(H$2:H458))</f>
        <v/>
      </c>
      <c r="H458" s="3" t="str">
        <f>IF(COUNTIF(B$2:B458,B458)=1,B458,"")</f>
        <v/>
      </c>
      <c r="I458" s="10" t="str">
        <f t="shared" si="7"/>
        <v/>
      </c>
      <c r="J458" s="3" t="str">
        <f>IF(デイリーデータ!D458="なし","",デイリーデータ!D458)</f>
        <v>勤務</v>
      </c>
      <c r="K458" s="3" t="str">
        <f>IF(デイリーデータ!E458="なし","",デイリーデータ!E458)</f>
        <v/>
      </c>
      <c r="L458" s="3" t="str">
        <f>IF(デイリーデータ!F458="なし","",デイリーデータ!F458)</f>
        <v>日勤</v>
      </c>
      <c r="M458" s="3" t="str">
        <f>IF(デイリーデータ!G458="なし","",デイリーデータ!G458)</f>
        <v/>
      </c>
      <c r="N458" s="3" t="str">
        <f>IF(デイリーデータ!H458="なし","",デイリーデータ!H458)</f>
        <v/>
      </c>
    </row>
    <row r="459" spans="1:14" x14ac:dyDescent="0.2">
      <c r="A459" s="9" t="str">
        <f>デイリーデータ!A459&amp;デイリーデータ!I459</f>
        <v>9796245755</v>
      </c>
      <c r="B459" s="3" t="str">
        <f>デイリーデータ!A459&amp;""</f>
        <v>97962</v>
      </c>
      <c r="C459" s="3" t="str">
        <f>デイリーデータ!B459</f>
        <v>林 亮子</v>
      </c>
      <c r="D459" s="4">
        <f>IF(デイリーデータ!I459="","",(デイリーデータ!I459))</f>
        <v>45755</v>
      </c>
      <c r="E459" s="3" t="str">
        <f>IF(デイリーデータ!D459="休日","●",IF(デイリーデータ!D459="指定","○",IF(LEFT(デイリーデータ!F459,1)="日","",IF(LEFT(デイリーデータ!F459,1)="半","／",LEFT(デイリーデータ!F459,1)))))</f>
        <v/>
      </c>
      <c r="F459" s="10" t="str">
        <f>IF(デイリーデータ!E459="なし","",デイリーデータ!E459)&amp;IF(デイリーデータ!G459="なし","",デイリーデータ!G459)&amp;IF(デイリーデータ!H459="なし","",デイリーデータ!H459)</f>
        <v/>
      </c>
      <c r="G459" s="3" t="str">
        <f>IF(H459="","",COUNTA(H$2:H459)-COUNTBLANK(H$2:H459))</f>
        <v/>
      </c>
      <c r="H459" s="3" t="str">
        <f>IF(COUNTIF(B$2:B459,B459)=1,B459,"")</f>
        <v/>
      </c>
      <c r="I459" s="10" t="str">
        <f t="shared" si="7"/>
        <v/>
      </c>
      <c r="J459" s="3" t="str">
        <f>IF(デイリーデータ!D459="なし","",デイリーデータ!D459)</f>
        <v>勤務</v>
      </c>
      <c r="K459" s="3" t="str">
        <f>IF(デイリーデータ!E459="なし","",デイリーデータ!E459)</f>
        <v/>
      </c>
      <c r="L459" s="3" t="str">
        <f>IF(デイリーデータ!F459="なし","",デイリーデータ!F459)</f>
        <v>日勤</v>
      </c>
      <c r="M459" s="3" t="str">
        <f>IF(デイリーデータ!G459="なし","",デイリーデータ!G459)</f>
        <v/>
      </c>
      <c r="N459" s="3" t="str">
        <f>IF(デイリーデータ!H459="なし","",デイリーデータ!H459)</f>
        <v/>
      </c>
    </row>
    <row r="460" spans="1:14" x14ac:dyDescent="0.2">
      <c r="A460" s="9" t="str">
        <f>デイリーデータ!A460&amp;デイリーデータ!I460</f>
        <v>9796245756</v>
      </c>
      <c r="B460" s="3" t="str">
        <f>デイリーデータ!A460&amp;""</f>
        <v>97962</v>
      </c>
      <c r="C460" s="3" t="str">
        <f>デイリーデータ!B460</f>
        <v>林 亮子</v>
      </c>
      <c r="D460" s="4">
        <f>IF(デイリーデータ!I460="","",(デイリーデータ!I460))</f>
        <v>45756</v>
      </c>
      <c r="E460" s="3" t="str">
        <f>IF(デイリーデータ!D460="休日","●",IF(デイリーデータ!D460="指定","○",IF(LEFT(デイリーデータ!F460,1)="日","",IF(LEFT(デイリーデータ!F460,1)="半","／",LEFT(デイリーデータ!F460,1)))))</f>
        <v>当</v>
      </c>
      <c r="F460" s="10" t="str">
        <f>IF(デイリーデータ!E460="なし","",デイリーデータ!E460)&amp;IF(デイリーデータ!G460="なし","",デイリーデータ!G460)&amp;IF(デイリーデータ!H460="なし","",デイリーデータ!H460)</f>
        <v/>
      </c>
      <c r="G460" s="3" t="str">
        <f>IF(H460="","",COUNTA(H$2:H460)-COUNTBLANK(H$2:H460))</f>
        <v/>
      </c>
      <c r="H460" s="3" t="str">
        <f>IF(COUNTIF(B$2:B460,B460)=1,B460,"")</f>
        <v/>
      </c>
      <c r="I460" s="10" t="str">
        <f t="shared" si="7"/>
        <v/>
      </c>
      <c r="J460" s="3" t="str">
        <f>IF(デイリーデータ!D460="なし","",デイリーデータ!D460)</f>
        <v>勤務</v>
      </c>
      <c r="K460" s="3" t="str">
        <f>IF(デイリーデータ!E460="なし","",デイリーデータ!E460)</f>
        <v/>
      </c>
      <c r="L460" s="3" t="str">
        <f>IF(デイリーデータ!F460="なし","",デイリーデータ!F460)</f>
        <v>当直</v>
      </c>
      <c r="M460" s="3" t="str">
        <f>IF(デイリーデータ!G460="なし","",デイリーデータ!G460)</f>
        <v/>
      </c>
      <c r="N460" s="3" t="str">
        <f>IF(デイリーデータ!H460="なし","",デイリーデータ!H460)</f>
        <v/>
      </c>
    </row>
    <row r="461" spans="1:14" x14ac:dyDescent="0.2">
      <c r="A461" s="9" t="str">
        <f>デイリーデータ!A461&amp;デイリーデータ!I461</f>
        <v>9796245757</v>
      </c>
      <c r="B461" s="3" t="str">
        <f>デイリーデータ!A461&amp;""</f>
        <v>97962</v>
      </c>
      <c r="C461" s="3" t="str">
        <f>デイリーデータ!B461</f>
        <v>林 亮子</v>
      </c>
      <c r="D461" s="4">
        <f>IF(デイリーデータ!I461="","",(デイリーデータ!I461))</f>
        <v>45757</v>
      </c>
      <c r="E461" s="3" t="str">
        <f>IF(デイリーデータ!D461="休日","●",IF(デイリーデータ!D461="指定","○",IF(LEFT(デイリーデータ!F461,1)="日","",IF(LEFT(デイリーデータ!F461,1)="半","／",LEFT(デイリーデータ!F461,1)))))</f>
        <v>明</v>
      </c>
      <c r="F461" s="10" t="str">
        <f>IF(デイリーデータ!E461="なし","",デイリーデータ!E461)&amp;IF(デイリーデータ!G461="なし","",デイリーデータ!G461)&amp;IF(デイリーデータ!H461="なし","",デイリーデータ!H461)</f>
        <v/>
      </c>
      <c r="G461" s="3" t="str">
        <f>IF(H461="","",COUNTA(H$2:H461)-COUNTBLANK(H$2:H461))</f>
        <v/>
      </c>
      <c r="H461" s="3" t="str">
        <f>IF(COUNTIF(B$2:B461,B461)=1,B461,"")</f>
        <v/>
      </c>
      <c r="I461" s="10" t="str">
        <f t="shared" si="7"/>
        <v/>
      </c>
      <c r="J461" s="3" t="str">
        <f>IF(デイリーデータ!D461="なし","",デイリーデータ!D461)</f>
        <v>勤務</v>
      </c>
      <c r="K461" s="3" t="str">
        <f>IF(デイリーデータ!E461="なし","",デイリーデータ!E461)</f>
        <v/>
      </c>
      <c r="L461" s="3" t="str">
        <f>IF(デイリーデータ!F461="なし","",デイリーデータ!F461)</f>
        <v>明け</v>
      </c>
      <c r="M461" s="3" t="str">
        <f>IF(デイリーデータ!G461="なし","",デイリーデータ!G461)</f>
        <v/>
      </c>
      <c r="N461" s="3" t="str">
        <f>IF(デイリーデータ!H461="なし","",デイリーデータ!H461)</f>
        <v/>
      </c>
    </row>
    <row r="462" spans="1:14" x14ac:dyDescent="0.2">
      <c r="A462" s="9" t="str">
        <f>デイリーデータ!A462&amp;デイリーデータ!I462</f>
        <v>9796245758</v>
      </c>
      <c r="B462" s="3" t="str">
        <f>デイリーデータ!A462&amp;""</f>
        <v>97962</v>
      </c>
      <c r="C462" s="3" t="str">
        <f>デイリーデータ!B462</f>
        <v>林 亮子</v>
      </c>
      <c r="D462" s="4">
        <f>IF(デイリーデータ!I462="","",(デイリーデータ!I462))</f>
        <v>45758</v>
      </c>
      <c r="E462" s="3" t="str">
        <f>IF(デイリーデータ!D462="休日","●",IF(デイリーデータ!D462="指定","○",IF(LEFT(デイリーデータ!F462,1)="日","",IF(LEFT(デイリーデータ!F462,1)="半","／",LEFT(デイリーデータ!F462,1)))))</f>
        <v/>
      </c>
      <c r="F462" s="10" t="str">
        <f>IF(デイリーデータ!E462="なし","",デイリーデータ!E462)&amp;IF(デイリーデータ!G462="なし","",デイリーデータ!G462)&amp;IF(デイリーデータ!H462="なし","",デイリーデータ!H462)</f>
        <v/>
      </c>
      <c r="G462" s="3" t="str">
        <f>IF(H462="","",COUNTA(H$2:H462)-COUNTBLANK(H$2:H462))</f>
        <v/>
      </c>
      <c r="H462" s="3" t="str">
        <f>IF(COUNTIF(B$2:B462,B462)=1,B462,"")</f>
        <v/>
      </c>
      <c r="I462" s="10" t="str">
        <f t="shared" si="7"/>
        <v/>
      </c>
      <c r="J462" s="3" t="str">
        <f>IF(デイリーデータ!D462="なし","",デイリーデータ!D462)</f>
        <v>勤務</v>
      </c>
      <c r="K462" s="3" t="str">
        <f>IF(デイリーデータ!E462="なし","",デイリーデータ!E462)</f>
        <v/>
      </c>
      <c r="L462" s="3" t="str">
        <f>IF(デイリーデータ!F462="なし","",デイリーデータ!F462)</f>
        <v>日勤</v>
      </c>
      <c r="M462" s="3" t="str">
        <f>IF(デイリーデータ!G462="なし","",デイリーデータ!G462)</f>
        <v/>
      </c>
      <c r="N462" s="3" t="str">
        <f>IF(デイリーデータ!H462="なし","",デイリーデータ!H462)</f>
        <v/>
      </c>
    </row>
    <row r="463" spans="1:14" x14ac:dyDescent="0.2">
      <c r="A463" s="9" t="str">
        <f>デイリーデータ!A463&amp;デイリーデータ!I463</f>
        <v>9796245759</v>
      </c>
      <c r="B463" s="3" t="str">
        <f>デイリーデータ!A463&amp;""</f>
        <v>97962</v>
      </c>
      <c r="C463" s="3" t="str">
        <f>デイリーデータ!B463</f>
        <v>林 亮子</v>
      </c>
      <c r="D463" s="4">
        <f>IF(デイリーデータ!I463="","",(デイリーデータ!I463))</f>
        <v>45759</v>
      </c>
      <c r="E463" s="3" t="str">
        <f>IF(デイリーデータ!D463="休日","●",IF(デイリーデータ!D463="指定","○",IF(LEFT(デイリーデータ!F463,1)="日","",IF(LEFT(デイリーデータ!F463,1)="半","／",LEFT(デイリーデータ!F463,1)))))</f>
        <v>／</v>
      </c>
      <c r="F463" s="10" t="str">
        <f>IF(デイリーデータ!E463="なし","",デイリーデータ!E463)&amp;IF(デイリーデータ!G463="なし","",デイリーデータ!G463)&amp;IF(デイリーデータ!H463="なし","",デイリーデータ!H463)</f>
        <v/>
      </c>
      <c r="G463" s="3" t="str">
        <f>IF(H463="","",COUNTA(H$2:H463)-COUNTBLANK(H$2:H463))</f>
        <v/>
      </c>
      <c r="H463" s="3" t="str">
        <f>IF(COUNTIF(B$2:B463,B463)=1,B463,"")</f>
        <v/>
      </c>
      <c r="I463" s="10" t="str">
        <f t="shared" si="7"/>
        <v/>
      </c>
      <c r="J463" s="3" t="str">
        <f>IF(デイリーデータ!D463="なし","",デイリーデータ!D463)</f>
        <v>勤務</v>
      </c>
      <c r="K463" s="3" t="str">
        <f>IF(デイリーデータ!E463="なし","",デイリーデータ!E463)</f>
        <v/>
      </c>
      <c r="L463" s="3" t="str">
        <f>IF(デイリーデータ!F463="なし","",デイリーデータ!F463)</f>
        <v>半日</v>
      </c>
      <c r="M463" s="3" t="str">
        <f>IF(デイリーデータ!G463="なし","",デイリーデータ!G463)</f>
        <v/>
      </c>
      <c r="N463" s="3" t="str">
        <f>IF(デイリーデータ!H463="なし","",デイリーデータ!H463)</f>
        <v/>
      </c>
    </row>
    <row r="464" spans="1:14" x14ac:dyDescent="0.2">
      <c r="A464" s="9" t="str">
        <f>デイリーデータ!A464&amp;デイリーデータ!I464</f>
        <v>9796245760</v>
      </c>
      <c r="B464" s="3" t="str">
        <f>デイリーデータ!A464&amp;""</f>
        <v>97962</v>
      </c>
      <c r="C464" s="3" t="str">
        <f>デイリーデータ!B464</f>
        <v>林 亮子</v>
      </c>
      <c r="D464" s="4">
        <f>IF(デイリーデータ!I464="","",(デイリーデータ!I464))</f>
        <v>45760</v>
      </c>
      <c r="E464" s="3" t="str">
        <f>IF(デイリーデータ!D464="休日","●",IF(デイリーデータ!D464="指定","○",IF(LEFT(デイリーデータ!F464,1)="日","",IF(LEFT(デイリーデータ!F464,1)="半","／",LEFT(デイリーデータ!F464,1)))))</f>
        <v>●</v>
      </c>
      <c r="F464" s="10" t="str">
        <f>IF(デイリーデータ!E464="なし","",デイリーデータ!E464)&amp;IF(デイリーデータ!G464="なし","",デイリーデータ!G464)&amp;IF(デイリーデータ!H464="なし","",デイリーデータ!H464)</f>
        <v/>
      </c>
      <c r="G464" s="3" t="str">
        <f>IF(H464="","",COUNTA(H$2:H464)-COUNTBLANK(H$2:H464))</f>
        <v/>
      </c>
      <c r="H464" s="3" t="str">
        <f>IF(COUNTIF(B$2:B464,B464)=1,B464,"")</f>
        <v/>
      </c>
      <c r="I464" s="10" t="str">
        <f t="shared" si="7"/>
        <v/>
      </c>
      <c r="J464" s="3" t="str">
        <f>IF(デイリーデータ!D464="なし","",デイリーデータ!D464)</f>
        <v>休日</v>
      </c>
      <c r="K464" s="3" t="str">
        <f>IF(デイリーデータ!E464="なし","",デイリーデータ!E464)</f>
        <v/>
      </c>
      <c r="L464" s="3" t="str">
        <f>IF(デイリーデータ!F464="なし","",デイリーデータ!F464)</f>
        <v>日勤</v>
      </c>
      <c r="M464" s="3" t="str">
        <f>IF(デイリーデータ!G464="なし","",デイリーデータ!G464)</f>
        <v/>
      </c>
      <c r="N464" s="3" t="str">
        <f>IF(デイリーデータ!H464="なし","",デイリーデータ!H464)</f>
        <v/>
      </c>
    </row>
    <row r="465" spans="1:14" x14ac:dyDescent="0.2">
      <c r="A465" s="9" t="str">
        <f>デイリーデータ!A465&amp;デイリーデータ!I465</f>
        <v>9796245761</v>
      </c>
      <c r="B465" s="3" t="str">
        <f>デイリーデータ!A465&amp;""</f>
        <v>97962</v>
      </c>
      <c r="C465" s="3" t="str">
        <f>デイリーデータ!B465</f>
        <v>林 亮子</v>
      </c>
      <c r="D465" s="4">
        <f>IF(デイリーデータ!I465="","",(デイリーデータ!I465))</f>
        <v>45761</v>
      </c>
      <c r="E465" s="3" t="str">
        <f>IF(デイリーデータ!D465="休日","●",IF(デイリーデータ!D465="指定","○",IF(LEFT(デイリーデータ!F465,1)="日","",IF(LEFT(デイリーデータ!F465,1)="半","／",LEFT(デイリーデータ!F465,1)))))</f>
        <v/>
      </c>
      <c r="F465" s="10" t="str">
        <f>IF(デイリーデータ!E465="なし","",デイリーデータ!E465)&amp;IF(デイリーデータ!G465="なし","",デイリーデータ!G465)&amp;IF(デイリーデータ!H465="なし","",デイリーデータ!H465)</f>
        <v/>
      </c>
      <c r="G465" s="3" t="str">
        <f>IF(H465="","",COUNTA(H$2:H465)-COUNTBLANK(H$2:H465))</f>
        <v/>
      </c>
      <c r="H465" s="3" t="str">
        <f>IF(COUNTIF(B$2:B465,B465)=1,B465,"")</f>
        <v/>
      </c>
      <c r="I465" s="10" t="str">
        <f t="shared" si="7"/>
        <v/>
      </c>
      <c r="J465" s="3" t="str">
        <f>IF(デイリーデータ!D465="なし","",デイリーデータ!D465)</f>
        <v>勤務</v>
      </c>
      <c r="K465" s="3" t="str">
        <f>IF(デイリーデータ!E465="なし","",デイリーデータ!E465)</f>
        <v/>
      </c>
      <c r="L465" s="3" t="str">
        <f>IF(デイリーデータ!F465="なし","",デイリーデータ!F465)</f>
        <v>日勤</v>
      </c>
      <c r="M465" s="3" t="str">
        <f>IF(デイリーデータ!G465="なし","",デイリーデータ!G465)</f>
        <v/>
      </c>
      <c r="N465" s="3" t="str">
        <f>IF(デイリーデータ!H465="なし","",デイリーデータ!H465)</f>
        <v/>
      </c>
    </row>
    <row r="466" spans="1:14" x14ac:dyDescent="0.2">
      <c r="A466" s="9" t="str">
        <f>デイリーデータ!A466&amp;デイリーデータ!I466</f>
        <v>9796245762</v>
      </c>
      <c r="B466" s="3" t="str">
        <f>デイリーデータ!A466&amp;""</f>
        <v>97962</v>
      </c>
      <c r="C466" s="3" t="str">
        <f>デイリーデータ!B466</f>
        <v>林 亮子</v>
      </c>
      <c r="D466" s="4">
        <f>IF(デイリーデータ!I466="","",(デイリーデータ!I466))</f>
        <v>45762</v>
      </c>
      <c r="E466" s="3" t="str">
        <f>IF(デイリーデータ!D466="休日","●",IF(デイリーデータ!D466="指定","○",IF(LEFT(デイリーデータ!F466,1)="日","",IF(LEFT(デイリーデータ!F466,1)="半","／",LEFT(デイリーデータ!F466,1)))))</f>
        <v/>
      </c>
      <c r="F466" s="10" t="str">
        <f>IF(デイリーデータ!E466="なし","",デイリーデータ!E466)&amp;IF(デイリーデータ!G466="なし","",デイリーデータ!G466)&amp;IF(デイリーデータ!H466="なし","",デイリーデータ!H466)</f>
        <v/>
      </c>
      <c r="G466" s="3" t="str">
        <f>IF(H466="","",COUNTA(H$2:H466)-COUNTBLANK(H$2:H466))</f>
        <v/>
      </c>
      <c r="H466" s="3" t="str">
        <f>IF(COUNTIF(B$2:B466,B466)=1,B466,"")</f>
        <v/>
      </c>
      <c r="I466" s="10" t="str">
        <f t="shared" si="7"/>
        <v/>
      </c>
      <c r="J466" s="3" t="str">
        <f>IF(デイリーデータ!D466="なし","",デイリーデータ!D466)</f>
        <v>勤務</v>
      </c>
      <c r="K466" s="3" t="str">
        <f>IF(デイリーデータ!E466="なし","",デイリーデータ!E466)</f>
        <v/>
      </c>
      <c r="L466" s="3" t="str">
        <f>IF(デイリーデータ!F466="なし","",デイリーデータ!F466)</f>
        <v>日勤</v>
      </c>
      <c r="M466" s="3" t="str">
        <f>IF(デイリーデータ!G466="なし","",デイリーデータ!G466)</f>
        <v/>
      </c>
      <c r="N466" s="3" t="str">
        <f>IF(デイリーデータ!H466="なし","",デイリーデータ!H466)</f>
        <v/>
      </c>
    </row>
    <row r="467" spans="1:14" x14ac:dyDescent="0.2">
      <c r="A467" s="9" t="str">
        <f>デイリーデータ!A467&amp;デイリーデータ!I467</f>
        <v>9796245763</v>
      </c>
      <c r="B467" s="3" t="str">
        <f>デイリーデータ!A467&amp;""</f>
        <v>97962</v>
      </c>
      <c r="C467" s="3" t="str">
        <f>デイリーデータ!B467</f>
        <v>林 亮子</v>
      </c>
      <c r="D467" s="4">
        <f>IF(デイリーデータ!I467="","",(デイリーデータ!I467))</f>
        <v>45763</v>
      </c>
      <c r="E467" s="3" t="str">
        <f>IF(デイリーデータ!D467="休日","●",IF(デイリーデータ!D467="指定","○",IF(LEFT(デイリーデータ!F467,1)="日","",IF(LEFT(デイリーデータ!F467,1)="半","／",LEFT(デイリーデータ!F467,1)))))</f>
        <v/>
      </c>
      <c r="F467" s="10" t="str">
        <f>IF(デイリーデータ!E467="なし","",デイリーデータ!E467)&amp;IF(デイリーデータ!G467="なし","",デイリーデータ!G467)&amp;IF(デイリーデータ!H467="なし","",デイリーデータ!H467)</f>
        <v/>
      </c>
      <c r="G467" s="3" t="str">
        <f>IF(H467="","",COUNTA(H$2:H467)-COUNTBLANK(H$2:H467))</f>
        <v/>
      </c>
      <c r="H467" s="3" t="str">
        <f>IF(COUNTIF(B$2:B467,B467)=1,B467,"")</f>
        <v/>
      </c>
      <c r="I467" s="10" t="str">
        <f t="shared" si="7"/>
        <v/>
      </c>
      <c r="J467" s="3" t="str">
        <f>IF(デイリーデータ!D467="なし","",デイリーデータ!D467)</f>
        <v>勤務</v>
      </c>
      <c r="K467" s="3" t="str">
        <f>IF(デイリーデータ!E467="なし","",デイリーデータ!E467)</f>
        <v/>
      </c>
      <c r="L467" s="3" t="str">
        <f>IF(デイリーデータ!F467="なし","",デイリーデータ!F467)</f>
        <v>日勤</v>
      </c>
      <c r="M467" s="3" t="str">
        <f>IF(デイリーデータ!G467="なし","",デイリーデータ!G467)</f>
        <v/>
      </c>
      <c r="N467" s="3" t="str">
        <f>IF(デイリーデータ!H467="なし","",デイリーデータ!H467)</f>
        <v/>
      </c>
    </row>
    <row r="468" spans="1:14" x14ac:dyDescent="0.2">
      <c r="A468" s="9" t="str">
        <f>デイリーデータ!A468&amp;デイリーデータ!I468</f>
        <v>9796245764</v>
      </c>
      <c r="B468" s="3" t="str">
        <f>デイリーデータ!A468&amp;""</f>
        <v>97962</v>
      </c>
      <c r="C468" s="3" t="str">
        <f>デイリーデータ!B468</f>
        <v>林 亮子</v>
      </c>
      <c r="D468" s="4">
        <f>IF(デイリーデータ!I468="","",(デイリーデータ!I468))</f>
        <v>45764</v>
      </c>
      <c r="E468" s="3" t="str">
        <f>IF(デイリーデータ!D468="休日","●",IF(デイリーデータ!D468="指定","○",IF(LEFT(デイリーデータ!F468,1)="日","",IF(LEFT(デイリーデータ!F468,1)="半","／",LEFT(デイリーデータ!F468,1)))))</f>
        <v/>
      </c>
      <c r="F468" s="10" t="str">
        <f>IF(デイリーデータ!E468="なし","",デイリーデータ!E468)&amp;IF(デイリーデータ!G468="なし","",デイリーデータ!G468)&amp;IF(デイリーデータ!H468="なし","",デイリーデータ!H468)</f>
        <v/>
      </c>
      <c r="G468" s="3" t="str">
        <f>IF(H468="","",COUNTA(H$2:H468)-COUNTBLANK(H$2:H468))</f>
        <v/>
      </c>
      <c r="H468" s="3" t="str">
        <f>IF(COUNTIF(B$2:B468,B468)=1,B468,"")</f>
        <v/>
      </c>
      <c r="I468" s="10" t="str">
        <f t="shared" si="7"/>
        <v/>
      </c>
      <c r="J468" s="3" t="str">
        <f>IF(デイリーデータ!D468="なし","",デイリーデータ!D468)</f>
        <v>勤務</v>
      </c>
      <c r="K468" s="3" t="str">
        <f>IF(デイリーデータ!E468="なし","",デイリーデータ!E468)</f>
        <v/>
      </c>
      <c r="L468" s="3" t="str">
        <f>IF(デイリーデータ!F468="なし","",デイリーデータ!F468)</f>
        <v>日勤</v>
      </c>
      <c r="M468" s="3" t="str">
        <f>IF(デイリーデータ!G468="なし","",デイリーデータ!G468)</f>
        <v/>
      </c>
      <c r="N468" s="3" t="str">
        <f>IF(デイリーデータ!H468="なし","",デイリーデータ!H468)</f>
        <v/>
      </c>
    </row>
    <row r="469" spans="1:14" x14ac:dyDescent="0.2">
      <c r="A469" s="9" t="str">
        <f>デイリーデータ!A469&amp;デイリーデータ!I469</f>
        <v>9796245765</v>
      </c>
      <c r="B469" s="3" t="str">
        <f>デイリーデータ!A469&amp;""</f>
        <v>97962</v>
      </c>
      <c r="C469" s="3" t="str">
        <f>デイリーデータ!B469</f>
        <v>林 亮子</v>
      </c>
      <c r="D469" s="4">
        <f>IF(デイリーデータ!I469="","",(デイリーデータ!I469))</f>
        <v>45765</v>
      </c>
      <c r="E469" s="3" t="str">
        <f>IF(デイリーデータ!D469="休日","●",IF(デイリーデータ!D469="指定","○",IF(LEFT(デイリーデータ!F469,1)="日","",IF(LEFT(デイリーデータ!F469,1)="半","／",LEFT(デイリーデータ!F469,1)))))</f>
        <v/>
      </c>
      <c r="F469" s="10" t="str">
        <f>IF(デイリーデータ!E469="なし","",デイリーデータ!E469)&amp;IF(デイリーデータ!G469="なし","",デイリーデータ!G469)&amp;IF(デイリーデータ!H469="なし","",デイリーデータ!H469)</f>
        <v/>
      </c>
      <c r="G469" s="3" t="str">
        <f>IF(H469="","",COUNTA(H$2:H469)-COUNTBLANK(H$2:H469))</f>
        <v/>
      </c>
      <c r="H469" s="3" t="str">
        <f>IF(COUNTIF(B$2:B469,B469)=1,B469,"")</f>
        <v/>
      </c>
      <c r="I469" s="10" t="str">
        <f t="shared" si="7"/>
        <v/>
      </c>
      <c r="J469" s="3" t="str">
        <f>IF(デイリーデータ!D469="なし","",デイリーデータ!D469)</f>
        <v>勤務</v>
      </c>
      <c r="K469" s="3" t="str">
        <f>IF(デイリーデータ!E469="なし","",デイリーデータ!E469)</f>
        <v/>
      </c>
      <c r="L469" s="3" t="str">
        <f>IF(デイリーデータ!F469="なし","",デイリーデータ!F469)</f>
        <v>日勤</v>
      </c>
      <c r="M469" s="3" t="str">
        <f>IF(デイリーデータ!G469="なし","",デイリーデータ!G469)</f>
        <v/>
      </c>
      <c r="N469" s="3" t="str">
        <f>IF(デイリーデータ!H469="なし","",デイリーデータ!H469)</f>
        <v/>
      </c>
    </row>
    <row r="470" spans="1:14" x14ac:dyDescent="0.2">
      <c r="A470" s="9" t="str">
        <f>デイリーデータ!A470&amp;デイリーデータ!I470</f>
        <v>9796245766</v>
      </c>
      <c r="B470" s="3" t="str">
        <f>デイリーデータ!A470&amp;""</f>
        <v>97962</v>
      </c>
      <c r="C470" s="3" t="str">
        <f>デイリーデータ!B470</f>
        <v>林 亮子</v>
      </c>
      <c r="D470" s="4">
        <f>IF(デイリーデータ!I470="","",(デイリーデータ!I470))</f>
        <v>45766</v>
      </c>
      <c r="E470" s="3" t="str">
        <f>IF(デイリーデータ!D470="休日","●",IF(デイリーデータ!D470="指定","○",IF(LEFT(デイリーデータ!F470,1)="日","",IF(LEFT(デイリーデータ!F470,1)="半","／",LEFT(デイリーデータ!F470,1)))))</f>
        <v>○</v>
      </c>
      <c r="F470" s="10" t="str">
        <f>IF(デイリーデータ!E470="なし","",デイリーデータ!E470)&amp;IF(デイリーデータ!G470="なし","",デイリーデータ!G470)&amp;IF(デイリーデータ!H470="なし","",デイリーデータ!H470)</f>
        <v/>
      </c>
      <c r="G470" s="3" t="str">
        <f>IF(H470="","",COUNTA(H$2:H470)-COUNTBLANK(H$2:H470))</f>
        <v/>
      </c>
      <c r="H470" s="3" t="str">
        <f>IF(COUNTIF(B$2:B470,B470)=1,B470,"")</f>
        <v/>
      </c>
      <c r="I470" s="10" t="str">
        <f t="shared" si="7"/>
        <v/>
      </c>
      <c r="J470" s="3" t="str">
        <f>IF(デイリーデータ!D470="なし","",デイリーデータ!D470)</f>
        <v>指定</v>
      </c>
      <c r="K470" s="3" t="str">
        <f>IF(デイリーデータ!E470="なし","",デイリーデータ!E470)</f>
        <v/>
      </c>
      <c r="L470" s="3" t="str">
        <f>IF(デイリーデータ!F470="なし","",デイリーデータ!F470)</f>
        <v>日勤</v>
      </c>
      <c r="M470" s="3" t="str">
        <f>IF(デイリーデータ!G470="なし","",デイリーデータ!G470)</f>
        <v/>
      </c>
      <c r="N470" s="3" t="str">
        <f>IF(デイリーデータ!H470="なし","",デイリーデータ!H470)</f>
        <v/>
      </c>
    </row>
    <row r="471" spans="1:14" x14ac:dyDescent="0.2">
      <c r="A471" s="9" t="str">
        <f>デイリーデータ!A471&amp;デイリーデータ!I471</f>
        <v>9796245767</v>
      </c>
      <c r="B471" s="3" t="str">
        <f>デイリーデータ!A471&amp;""</f>
        <v>97962</v>
      </c>
      <c r="C471" s="3" t="str">
        <f>デイリーデータ!B471</f>
        <v>林 亮子</v>
      </c>
      <c r="D471" s="4">
        <f>IF(デイリーデータ!I471="","",(デイリーデータ!I471))</f>
        <v>45767</v>
      </c>
      <c r="E471" s="3" t="str">
        <f>IF(デイリーデータ!D471="休日","●",IF(デイリーデータ!D471="指定","○",IF(LEFT(デイリーデータ!F471,1)="日","",IF(LEFT(デイリーデータ!F471,1)="半","／",LEFT(デイリーデータ!F471,1)))))</f>
        <v>●</v>
      </c>
      <c r="F471" s="10" t="str">
        <f>IF(デイリーデータ!E471="なし","",デイリーデータ!E471)&amp;IF(デイリーデータ!G471="なし","",デイリーデータ!G471)&amp;IF(デイリーデータ!H471="なし","",デイリーデータ!H471)</f>
        <v/>
      </c>
      <c r="G471" s="3" t="str">
        <f>IF(H471="","",COUNTA(H$2:H471)-COUNTBLANK(H$2:H471))</f>
        <v/>
      </c>
      <c r="H471" s="3" t="str">
        <f>IF(COUNTIF(B$2:B471,B471)=1,B471,"")</f>
        <v/>
      </c>
      <c r="I471" s="10" t="str">
        <f t="shared" si="7"/>
        <v/>
      </c>
      <c r="J471" s="3" t="str">
        <f>IF(デイリーデータ!D471="なし","",デイリーデータ!D471)</f>
        <v>休日</v>
      </c>
      <c r="K471" s="3" t="str">
        <f>IF(デイリーデータ!E471="なし","",デイリーデータ!E471)</f>
        <v/>
      </c>
      <c r="L471" s="3" t="str">
        <f>IF(デイリーデータ!F471="なし","",デイリーデータ!F471)</f>
        <v>日勤</v>
      </c>
      <c r="M471" s="3" t="str">
        <f>IF(デイリーデータ!G471="なし","",デイリーデータ!G471)</f>
        <v/>
      </c>
      <c r="N471" s="3" t="str">
        <f>IF(デイリーデータ!H471="なし","",デイリーデータ!H471)</f>
        <v/>
      </c>
    </row>
    <row r="472" spans="1:14" x14ac:dyDescent="0.2">
      <c r="A472" s="9" t="str">
        <f>デイリーデータ!A472&amp;デイリーデータ!I472</f>
        <v>9796245768</v>
      </c>
      <c r="B472" s="3" t="str">
        <f>デイリーデータ!A472&amp;""</f>
        <v>97962</v>
      </c>
      <c r="C472" s="3" t="str">
        <f>デイリーデータ!B472</f>
        <v>林 亮子</v>
      </c>
      <c r="D472" s="4">
        <f>IF(デイリーデータ!I472="","",(デイリーデータ!I472))</f>
        <v>45768</v>
      </c>
      <c r="E472" s="3" t="str">
        <f>IF(デイリーデータ!D472="休日","●",IF(デイリーデータ!D472="指定","○",IF(LEFT(デイリーデータ!F472,1)="日","",IF(LEFT(デイリーデータ!F472,1)="半","／",LEFT(デイリーデータ!F472,1)))))</f>
        <v/>
      </c>
      <c r="F472" s="10" t="str">
        <f>IF(デイリーデータ!E472="なし","",デイリーデータ!E472)&amp;IF(デイリーデータ!G472="なし","",デイリーデータ!G472)&amp;IF(デイリーデータ!H472="なし","",デイリーデータ!H472)</f>
        <v/>
      </c>
      <c r="G472" s="3" t="str">
        <f>IF(H472="","",COUNTA(H$2:H472)-COUNTBLANK(H$2:H472))</f>
        <v/>
      </c>
      <c r="H472" s="3" t="str">
        <f>IF(COUNTIF(B$2:B472,B472)=1,B472,"")</f>
        <v/>
      </c>
      <c r="I472" s="10" t="str">
        <f t="shared" si="7"/>
        <v/>
      </c>
      <c r="J472" s="3" t="str">
        <f>IF(デイリーデータ!D472="なし","",デイリーデータ!D472)</f>
        <v>勤務</v>
      </c>
      <c r="K472" s="3" t="str">
        <f>IF(デイリーデータ!E472="なし","",デイリーデータ!E472)</f>
        <v/>
      </c>
      <c r="L472" s="3" t="str">
        <f>IF(デイリーデータ!F472="なし","",デイリーデータ!F472)</f>
        <v>日勤</v>
      </c>
      <c r="M472" s="3" t="str">
        <f>IF(デイリーデータ!G472="なし","",デイリーデータ!G472)</f>
        <v/>
      </c>
      <c r="N472" s="3" t="str">
        <f>IF(デイリーデータ!H472="なし","",デイリーデータ!H472)</f>
        <v/>
      </c>
    </row>
    <row r="473" spans="1:14" x14ac:dyDescent="0.2">
      <c r="A473" s="9" t="str">
        <f>デイリーデータ!A473&amp;デイリーデータ!I473</f>
        <v>9796245769</v>
      </c>
      <c r="B473" s="3" t="str">
        <f>デイリーデータ!A473&amp;""</f>
        <v>97962</v>
      </c>
      <c r="C473" s="3" t="str">
        <f>デイリーデータ!B473</f>
        <v>林 亮子</v>
      </c>
      <c r="D473" s="4">
        <f>IF(デイリーデータ!I473="","",(デイリーデータ!I473))</f>
        <v>45769</v>
      </c>
      <c r="E473" s="3" t="str">
        <f>IF(デイリーデータ!D473="休日","●",IF(デイリーデータ!D473="指定","○",IF(LEFT(デイリーデータ!F473,1)="日","",IF(LEFT(デイリーデータ!F473,1)="半","／",LEFT(デイリーデータ!F473,1)))))</f>
        <v/>
      </c>
      <c r="F473" s="10" t="str">
        <f>IF(デイリーデータ!E473="なし","",デイリーデータ!E473)&amp;IF(デイリーデータ!G473="なし","",デイリーデータ!G473)&amp;IF(デイリーデータ!H473="なし","",デイリーデータ!H473)</f>
        <v/>
      </c>
      <c r="G473" s="3" t="str">
        <f>IF(H473="","",COUNTA(H$2:H473)-COUNTBLANK(H$2:H473))</f>
        <v/>
      </c>
      <c r="H473" s="3" t="str">
        <f>IF(COUNTIF(B$2:B473,B473)=1,B473,"")</f>
        <v/>
      </c>
      <c r="I473" s="10" t="str">
        <f t="shared" si="7"/>
        <v/>
      </c>
      <c r="J473" s="3" t="str">
        <f>IF(デイリーデータ!D473="なし","",デイリーデータ!D473)</f>
        <v>勤務</v>
      </c>
      <c r="K473" s="3" t="str">
        <f>IF(デイリーデータ!E473="なし","",デイリーデータ!E473)</f>
        <v/>
      </c>
      <c r="L473" s="3" t="str">
        <f>IF(デイリーデータ!F473="なし","",デイリーデータ!F473)</f>
        <v>日勤</v>
      </c>
      <c r="M473" s="3" t="str">
        <f>IF(デイリーデータ!G473="なし","",デイリーデータ!G473)</f>
        <v/>
      </c>
      <c r="N473" s="3" t="str">
        <f>IF(デイリーデータ!H473="なし","",デイリーデータ!H473)</f>
        <v/>
      </c>
    </row>
    <row r="474" spans="1:14" x14ac:dyDescent="0.2">
      <c r="A474" s="9" t="str">
        <f>デイリーデータ!A474&amp;デイリーデータ!I474</f>
        <v>9796245770</v>
      </c>
      <c r="B474" s="3" t="str">
        <f>デイリーデータ!A474&amp;""</f>
        <v>97962</v>
      </c>
      <c r="C474" s="3" t="str">
        <f>デイリーデータ!B474</f>
        <v>林 亮子</v>
      </c>
      <c r="D474" s="4">
        <f>IF(デイリーデータ!I474="","",(デイリーデータ!I474))</f>
        <v>45770</v>
      </c>
      <c r="E474" s="3" t="str">
        <f>IF(デイリーデータ!D474="休日","●",IF(デイリーデータ!D474="指定","○",IF(LEFT(デイリーデータ!F474,1)="日","",IF(LEFT(デイリーデータ!F474,1)="半","／",LEFT(デイリーデータ!F474,1)))))</f>
        <v/>
      </c>
      <c r="F474" s="10" t="str">
        <f>IF(デイリーデータ!E474="なし","",デイリーデータ!E474)&amp;IF(デイリーデータ!G474="なし","",デイリーデータ!G474)&amp;IF(デイリーデータ!H474="なし","",デイリーデータ!H474)</f>
        <v/>
      </c>
      <c r="G474" s="3" t="str">
        <f>IF(H474="","",COUNTA(H$2:H474)-COUNTBLANK(H$2:H474))</f>
        <v/>
      </c>
      <c r="H474" s="3" t="str">
        <f>IF(COUNTIF(B$2:B474,B474)=1,B474,"")</f>
        <v/>
      </c>
      <c r="I474" s="10" t="str">
        <f t="shared" si="7"/>
        <v/>
      </c>
      <c r="J474" s="3" t="str">
        <f>IF(デイリーデータ!D474="なし","",デイリーデータ!D474)</f>
        <v>勤務</v>
      </c>
      <c r="K474" s="3" t="str">
        <f>IF(デイリーデータ!E474="なし","",デイリーデータ!E474)</f>
        <v/>
      </c>
      <c r="L474" s="3" t="str">
        <f>IF(デイリーデータ!F474="なし","",デイリーデータ!F474)</f>
        <v>日勤</v>
      </c>
      <c r="M474" s="3" t="str">
        <f>IF(デイリーデータ!G474="なし","",デイリーデータ!G474)</f>
        <v/>
      </c>
      <c r="N474" s="3" t="str">
        <f>IF(デイリーデータ!H474="なし","",デイリーデータ!H474)</f>
        <v/>
      </c>
    </row>
    <row r="475" spans="1:14" x14ac:dyDescent="0.2">
      <c r="A475" s="9" t="str">
        <f>デイリーデータ!A475&amp;デイリーデータ!I475</f>
        <v>9796245771</v>
      </c>
      <c r="B475" s="3" t="str">
        <f>デイリーデータ!A475&amp;""</f>
        <v>97962</v>
      </c>
      <c r="C475" s="3" t="str">
        <f>デイリーデータ!B475</f>
        <v>林 亮子</v>
      </c>
      <c r="D475" s="4">
        <f>IF(デイリーデータ!I475="","",(デイリーデータ!I475))</f>
        <v>45771</v>
      </c>
      <c r="E475" s="3" t="str">
        <f>IF(デイリーデータ!D475="休日","●",IF(デイリーデータ!D475="指定","○",IF(LEFT(デイリーデータ!F475,1)="日","",IF(LEFT(デイリーデータ!F475,1)="半","／",LEFT(デイリーデータ!F475,1)))))</f>
        <v/>
      </c>
      <c r="F475" s="10" t="str">
        <f>IF(デイリーデータ!E475="なし","",デイリーデータ!E475)&amp;IF(デイリーデータ!G475="なし","",デイリーデータ!G475)&amp;IF(デイリーデータ!H475="なし","",デイリーデータ!H475)</f>
        <v/>
      </c>
      <c r="G475" s="3" t="str">
        <f>IF(H475="","",COUNTA(H$2:H475)-COUNTBLANK(H$2:H475))</f>
        <v/>
      </c>
      <c r="H475" s="3" t="str">
        <f>IF(COUNTIF(B$2:B475,B475)=1,B475,"")</f>
        <v/>
      </c>
      <c r="I475" s="10" t="str">
        <f t="shared" si="7"/>
        <v/>
      </c>
      <c r="J475" s="3" t="str">
        <f>IF(デイリーデータ!D475="なし","",デイリーデータ!D475)</f>
        <v>勤務</v>
      </c>
      <c r="K475" s="3" t="str">
        <f>IF(デイリーデータ!E475="なし","",デイリーデータ!E475)</f>
        <v/>
      </c>
      <c r="L475" s="3" t="str">
        <f>IF(デイリーデータ!F475="なし","",デイリーデータ!F475)</f>
        <v>日勤</v>
      </c>
      <c r="M475" s="3" t="str">
        <f>IF(デイリーデータ!G475="なし","",デイリーデータ!G475)</f>
        <v/>
      </c>
      <c r="N475" s="3" t="str">
        <f>IF(デイリーデータ!H475="なし","",デイリーデータ!H475)</f>
        <v/>
      </c>
    </row>
    <row r="476" spans="1:14" x14ac:dyDescent="0.2">
      <c r="A476" s="9" t="str">
        <f>デイリーデータ!A476&amp;デイリーデータ!I476</f>
        <v>9796245772</v>
      </c>
      <c r="B476" s="3" t="str">
        <f>デイリーデータ!A476&amp;""</f>
        <v>97962</v>
      </c>
      <c r="C476" s="3" t="str">
        <f>デイリーデータ!B476</f>
        <v>林 亮子</v>
      </c>
      <c r="D476" s="4">
        <f>IF(デイリーデータ!I476="","",(デイリーデータ!I476))</f>
        <v>45772</v>
      </c>
      <c r="E476" s="3" t="str">
        <f>IF(デイリーデータ!D476="休日","●",IF(デイリーデータ!D476="指定","○",IF(LEFT(デイリーデータ!F476,1)="日","",IF(LEFT(デイリーデータ!F476,1)="半","／",LEFT(デイリーデータ!F476,1)))))</f>
        <v/>
      </c>
      <c r="F476" s="10" t="str">
        <f>IF(デイリーデータ!E476="なし","",デイリーデータ!E476)&amp;IF(デイリーデータ!G476="なし","",デイリーデータ!G476)&amp;IF(デイリーデータ!H476="なし","",デイリーデータ!H476)</f>
        <v/>
      </c>
      <c r="G476" s="3" t="str">
        <f>IF(H476="","",COUNTA(H$2:H476)-COUNTBLANK(H$2:H476))</f>
        <v/>
      </c>
      <c r="H476" s="3" t="str">
        <f>IF(COUNTIF(B$2:B476,B476)=1,B476,"")</f>
        <v/>
      </c>
      <c r="I476" s="10" t="str">
        <f t="shared" si="7"/>
        <v/>
      </c>
      <c r="J476" s="3" t="str">
        <f>IF(デイリーデータ!D476="なし","",デイリーデータ!D476)</f>
        <v>勤務</v>
      </c>
      <c r="K476" s="3" t="str">
        <f>IF(デイリーデータ!E476="なし","",デイリーデータ!E476)</f>
        <v/>
      </c>
      <c r="L476" s="3" t="str">
        <f>IF(デイリーデータ!F476="なし","",デイリーデータ!F476)</f>
        <v>日勤</v>
      </c>
      <c r="M476" s="3" t="str">
        <f>IF(デイリーデータ!G476="なし","",デイリーデータ!G476)</f>
        <v/>
      </c>
      <c r="N476" s="3" t="str">
        <f>IF(デイリーデータ!H476="なし","",デイリーデータ!H476)</f>
        <v/>
      </c>
    </row>
    <row r="477" spans="1:14" x14ac:dyDescent="0.2">
      <c r="A477" s="9" t="str">
        <f>デイリーデータ!A477&amp;デイリーデータ!I477</f>
        <v>9796245773</v>
      </c>
      <c r="B477" s="3" t="str">
        <f>デイリーデータ!A477&amp;""</f>
        <v>97962</v>
      </c>
      <c r="C477" s="3" t="str">
        <f>デイリーデータ!B477</f>
        <v>林 亮子</v>
      </c>
      <c r="D477" s="4">
        <f>IF(デイリーデータ!I477="","",(デイリーデータ!I477))</f>
        <v>45773</v>
      </c>
      <c r="E477" s="3" t="str">
        <f>IF(デイリーデータ!D477="休日","●",IF(デイリーデータ!D477="指定","○",IF(LEFT(デイリーデータ!F477,1)="日","",IF(LEFT(デイリーデータ!F477,1)="半","／",LEFT(デイリーデータ!F477,1)))))</f>
        <v>／</v>
      </c>
      <c r="F477" s="10" t="str">
        <f>IF(デイリーデータ!E477="なし","",デイリーデータ!E477)&amp;IF(デイリーデータ!G477="なし","",デイリーデータ!G477)&amp;IF(デイリーデータ!H477="なし","",デイリーデータ!H477)</f>
        <v/>
      </c>
      <c r="G477" s="3" t="str">
        <f>IF(H477="","",COUNTA(H$2:H477)-COUNTBLANK(H$2:H477))</f>
        <v/>
      </c>
      <c r="H477" s="3" t="str">
        <f>IF(COUNTIF(B$2:B477,B477)=1,B477,"")</f>
        <v/>
      </c>
      <c r="I477" s="10" t="str">
        <f t="shared" si="7"/>
        <v/>
      </c>
      <c r="J477" s="3" t="str">
        <f>IF(デイリーデータ!D477="なし","",デイリーデータ!D477)</f>
        <v>勤務</v>
      </c>
      <c r="K477" s="3" t="str">
        <f>IF(デイリーデータ!E477="なし","",デイリーデータ!E477)</f>
        <v/>
      </c>
      <c r="L477" s="3" t="str">
        <f>IF(デイリーデータ!F477="なし","",デイリーデータ!F477)</f>
        <v>半日</v>
      </c>
      <c r="M477" s="3" t="str">
        <f>IF(デイリーデータ!G477="なし","",デイリーデータ!G477)</f>
        <v/>
      </c>
      <c r="N477" s="3" t="str">
        <f>IF(デイリーデータ!H477="なし","",デイリーデータ!H477)</f>
        <v/>
      </c>
    </row>
    <row r="478" spans="1:14" x14ac:dyDescent="0.2">
      <c r="A478" s="9" t="str">
        <f>デイリーデータ!A478&amp;デイリーデータ!I478</f>
        <v>9796245774</v>
      </c>
      <c r="B478" s="3" t="str">
        <f>デイリーデータ!A478&amp;""</f>
        <v>97962</v>
      </c>
      <c r="C478" s="3" t="str">
        <f>デイリーデータ!B478</f>
        <v>林 亮子</v>
      </c>
      <c r="D478" s="4">
        <f>IF(デイリーデータ!I478="","",(デイリーデータ!I478))</f>
        <v>45774</v>
      </c>
      <c r="E478" s="3" t="str">
        <f>IF(デイリーデータ!D478="休日","●",IF(デイリーデータ!D478="指定","○",IF(LEFT(デイリーデータ!F478,1)="日","",IF(LEFT(デイリーデータ!F478,1)="半","／",LEFT(デイリーデータ!F478,1)))))</f>
        <v>●</v>
      </c>
      <c r="F478" s="10" t="str">
        <f>IF(デイリーデータ!E478="なし","",デイリーデータ!E478)&amp;IF(デイリーデータ!G478="なし","",デイリーデータ!G478)&amp;IF(デイリーデータ!H478="なし","",デイリーデータ!H478)</f>
        <v/>
      </c>
      <c r="G478" s="3" t="str">
        <f>IF(H478="","",COUNTA(H$2:H478)-COUNTBLANK(H$2:H478))</f>
        <v/>
      </c>
      <c r="H478" s="3" t="str">
        <f>IF(COUNTIF(B$2:B478,B478)=1,B478,"")</f>
        <v/>
      </c>
      <c r="I478" s="10" t="str">
        <f t="shared" si="7"/>
        <v/>
      </c>
      <c r="J478" s="3" t="str">
        <f>IF(デイリーデータ!D478="なし","",デイリーデータ!D478)</f>
        <v>休日</v>
      </c>
      <c r="K478" s="3" t="str">
        <f>IF(デイリーデータ!E478="なし","",デイリーデータ!E478)</f>
        <v/>
      </c>
      <c r="L478" s="3" t="str">
        <f>IF(デイリーデータ!F478="なし","",デイリーデータ!F478)</f>
        <v>日勤</v>
      </c>
      <c r="M478" s="3" t="str">
        <f>IF(デイリーデータ!G478="なし","",デイリーデータ!G478)</f>
        <v/>
      </c>
      <c r="N478" s="3" t="str">
        <f>IF(デイリーデータ!H478="なし","",デイリーデータ!H478)</f>
        <v/>
      </c>
    </row>
    <row r="479" spans="1:14" x14ac:dyDescent="0.2">
      <c r="A479" s="9" t="str">
        <f>デイリーデータ!A479&amp;デイリーデータ!I479</f>
        <v>9796245775</v>
      </c>
      <c r="B479" s="3" t="str">
        <f>デイリーデータ!A479&amp;""</f>
        <v>97962</v>
      </c>
      <c r="C479" s="3" t="str">
        <f>デイリーデータ!B479</f>
        <v>林 亮子</v>
      </c>
      <c r="D479" s="4">
        <f>IF(デイリーデータ!I479="","",(デイリーデータ!I479))</f>
        <v>45775</v>
      </c>
      <c r="E479" s="3" t="str">
        <f>IF(デイリーデータ!D479="休日","●",IF(デイリーデータ!D479="指定","○",IF(LEFT(デイリーデータ!F479,1)="日","",IF(LEFT(デイリーデータ!F479,1)="半","／",LEFT(デイリーデータ!F479,1)))))</f>
        <v/>
      </c>
      <c r="F479" s="10" t="str">
        <f>IF(デイリーデータ!E479="なし","",デイリーデータ!E479)&amp;IF(デイリーデータ!G479="なし","",デイリーデータ!G479)&amp;IF(デイリーデータ!H479="なし","",デイリーデータ!H479)</f>
        <v/>
      </c>
      <c r="G479" s="3" t="str">
        <f>IF(H479="","",COUNTA(H$2:H479)-COUNTBLANK(H$2:H479))</f>
        <v/>
      </c>
      <c r="H479" s="3" t="str">
        <f>IF(COUNTIF(B$2:B479,B479)=1,B479,"")</f>
        <v/>
      </c>
      <c r="I479" s="10" t="str">
        <f t="shared" si="7"/>
        <v/>
      </c>
      <c r="J479" s="3" t="str">
        <f>IF(デイリーデータ!D479="なし","",デイリーデータ!D479)</f>
        <v>勤務</v>
      </c>
      <c r="K479" s="3" t="str">
        <f>IF(デイリーデータ!E479="なし","",デイリーデータ!E479)</f>
        <v/>
      </c>
      <c r="L479" s="3" t="str">
        <f>IF(デイリーデータ!F479="なし","",デイリーデータ!F479)</f>
        <v>日勤</v>
      </c>
      <c r="M479" s="3" t="str">
        <f>IF(デイリーデータ!G479="なし","",デイリーデータ!G479)</f>
        <v/>
      </c>
      <c r="N479" s="3" t="str">
        <f>IF(デイリーデータ!H479="なし","",デイリーデータ!H479)</f>
        <v/>
      </c>
    </row>
    <row r="480" spans="1:14" x14ac:dyDescent="0.2">
      <c r="A480" s="9" t="str">
        <f>デイリーデータ!A480&amp;デイリーデータ!I480</f>
        <v>9796245776</v>
      </c>
      <c r="B480" s="3" t="str">
        <f>デイリーデータ!A480&amp;""</f>
        <v>97962</v>
      </c>
      <c r="C480" s="3" t="str">
        <f>デイリーデータ!B480</f>
        <v>林 亮子</v>
      </c>
      <c r="D480" s="4">
        <f>IF(デイリーデータ!I480="","",(デイリーデータ!I480))</f>
        <v>45776</v>
      </c>
      <c r="E480" s="3" t="str">
        <f>IF(デイリーデータ!D480="休日","●",IF(デイリーデータ!D480="指定","○",IF(LEFT(デイリーデータ!F480,1)="日","",IF(LEFT(デイリーデータ!F480,1)="半","／",LEFT(デイリーデータ!F480,1)))))</f>
        <v/>
      </c>
      <c r="F480" s="10" t="str">
        <f>IF(デイリーデータ!E480="なし","",デイリーデータ!E480)&amp;IF(デイリーデータ!G480="なし","",デイリーデータ!G480)&amp;IF(デイリーデータ!H480="なし","",デイリーデータ!H480)</f>
        <v/>
      </c>
      <c r="G480" s="3" t="str">
        <f>IF(H480="","",COUNTA(H$2:H480)-COUNTBLANK(H$2:H480))</f>
        <v/>
      </c>
      <c r="H480" s="3" t="str">
        <f>IF(COUNTIF(B$2:B480,B480)=1,B480,"")</f>
        <v/>
      </c>
      <c r="I480" s="10" t="str">
        <f t="shared" si="7"/>
        <v/>
      </c>
      <c r="J480" s="3" t="str">
        <f>IF(デイリーデータ!D480="なし","",デイリーデータ!D480)</f>
        <v>勤務</v>
      </c>
      <c r="K480" s="3" t="str">
        <f>IF(デイリーデータ!E480="なし","",デイリーデータ!E480)</f>
        <v/>
      </c>
      <c r="L480" s="3" t="str">
        <f>IF(デイリーデータ!F480="なし","",デイリーデータ!F480)</f>
        <v>日勤</v>
      </c>
      <c r="M480" s="3" t="str">
        <f>IF(デイリーデータ!G480="なし","",デイリーデータ!G480)</f>
        <v/>
      </c>
      <c r="N480" s="3" t="str">
        <f>IF(デイリーデータ!H480="なし","",デイリーデータ!H480)</f>
        <v/>
      </c>
    </row>
    <row r="481" spans="1:14" x14ac:dyDescent="0.2">
      <c r="A481" s="9" t="str">
        <f>デイリーデータ!A481&amp;デイリーデータ!I481</f>
        <v>9796245777</v>
      </c>
      <c r="B481" s="3" t="str">
        <f>デイリーデータ!A481&amp;""</f>
        <v>97962</v>
      </c>
      <c r="C481" s="3" t="str">
        <f>デイリーデータ!B481</f>
        <v>林 亮子</v>
      </c>
      <c r="D481" s="4">
        <f>IF(デイリーデータ!I481="","",(デイリーデータ!I481))</f>
        <v>45777</v>
      </c>
      <c r="E481" s="3" t="str">
        <f>IF(デイリーデータ!D481="休日","●",IF(デイリーデータ!D481="指定","○",IF(LEFT(デイリーデータ!F481,1)="日","",IF(LEFT(デイリーデータ!F481,1)="半","／",LEFT(デイリーデータ!F481,1)))))</f>
        <v>当</v>
      </c>
      <c r="F481" s="10" t="str">
        <f>IF(デイリーデータ!E481="なし","",デイリーデータ!E481)&amp;IF(デイリーデータ!G481="なし","",デイリーデータ!G481)&amp;IF(デイリーデータ!H481="なし","",デイリーデータ!H481)</f>
        <v/>
      </c>
      <c r="G481" s="3" t="str">
        <f>IF(H481="","",COUNTA(H$2:H481)-COUNTBLANK(H$2:H481))</f>
        <v/>
      </c>
      <c r="H481" s="3" t="str">
        <f>IF(COUNTIF(B$2:B481,B481)=1,B481,"")</f>
        <v/>
      </c>
      <c r="I481" s="10" t="str">
        <f t="shared" si="7"/>
        <v/>
      </c>
      <c r="J481" s="3" t="str">
        <f>IF(デイリーデータ!D481="なし","",デイリーデータ!D481)</f>
        <v>勤務</v>
      </c>
      <c r="K481" s="3" t="str">
        <f>IF(デイリーデータ!E481="なし","",デイリーデータ!E481)</f>
        <v/>
      </c>
      <c r="L481" s="3" t="str">
        <f>IF(デイリーデータ!F481="なし","",デイリーデータ!F481)</f>
        <v>当直</v>
      </c>
      <c r="M481" s="3" t="str">
        <f>IF(デイリーデータ!G481="なし","",デイリーデータ!G481)</f>
        <v/>
      </c>
      <c r="N481" s="3" t="str">
        <f>IF(デイリーデータ!H481="なし","",デイリーデータ!H481)</f>
        <v/>
      </c>
    </row>
    <row r="482" spans="1:14" x14ac:dyDescent="0.2">
      <c r="A482" s="9" t="str">
        <f>デイリーデータ!A482&amp;デイリーデータ!I482</f>
        <v>10381445748</v>
      </c>
      <c r="B482" s="3" t="str">
        <f>デイリーデータ!A482&amp;""</f>
        <v>103814</v>
      </c>
      <c r="C482" s="3" t="str">
        <f>デイリーデータ!B482</f>
        <v>田村 能之</v>
      </c>
      <c r="D482" s="4">
        <f>IF(デイリーデータ!I482="","",(デイリーデータ!I482))</f>
        <v>45748</v>
      </c>
      <c r="E482" s="3" t="str">
        <f>IF(デイリーデータ!D482="休日","●",IF(デイリーデータ!D482="指定","○",IF(LEFT(デイリーデータ!F482,1)="日","",IF(LEFT(デイリーデータ!F482,1)="半","／",LEFT(デイリーデータ!F482,1)))))</f>
        <v/>
      </c>
      <c r="F482" s="10" t="str">
        <f>IF(デイリーデータ!E482="なし","",デイリーデータ!E482)&amp;IF(デイリーデータ!G482="なし","",デイリーデータ!G482)&amp;IF(デイリーデータ!H482="なし","",デイリーデータ!H482)</f>
        <v/>
      </c>
      <c r="G482" s="3">
        <f>IF(H482="","",COUNTA(H$2:H482)-COUNTBLANK(H$2:H482))</f>
        <v>17</v>
      </c>
      <c r="H482" s="3" t="str">
        <f>IF(COUNTIF(B$2:B482,B482)=1,B482,"")</f>
        <v>103814</v>
      </c>
      <c r="I482" s="10" t="str">
        <f t="shared" si="7"/>
        <v>田村 能之</v>
      </c>
      <c r="J482" s="3" t="str">
        <f>IF(デイリーデータ!D482="なし","",デイリーデータ!D482)</f>
        <v>勤務</v>
      </c>
      <c r="K482" s="3" t="str">
        <f>IF(デイリーデータ!E482="なし","",デイリーデータ!E482)</f>
        <v/>
      </c>
      <c r="L482" s="3" t="str">
        <f>IF(デイリーデータ!F482="なし","",デイリーデータ!F482)</f>
        <v>日勤</v>
      </c>
      <c r="M482" s="3" t="str">
        <f>IF(デイリーデータ!G482="なし","",デイリーデータ!G482)</f>
        <v/>
      </c>
      <c r="N482" s="3" t="str">
        <f>IF(デイリーデータ!H482="なし","",デイリーデータ!H482)</f>
        <v/>
      </c>
    </row>
    <row r="483" spans="1:14" x14ac:dyDescent="0.2">
      <c r="A483" s="9" t="str">
        <f>デイリーデータ!A483&amp;デイリーデータ!I483</f>
        <v>10381445749</v>
      </c>
      <c r="B483" s="3" t="str">
        <f>デイリーデータ!A483&amp;""</f>
        <v>103814</v>
      </c>
      <c r="C483" s="3" t="str">
        <f>デイリーデータ!B483</f>
        <v>田村 能之</v>
      </c>
      <c r="D483" s="4">
        <f>IF(デイリーデータ!I483="","",(デイリーデータ!I483))</f>
        <v>45749</v>
      </c>
      <c r="E483" s="3" t="str">
        <f>IF(デイリーデータ!D483="休日","●",IF(デイリーデータ!D483="指定","○",IF(LEFT(デイリーデータ!F483,1)="日","",IF(LEFT(デイリーデータ!F483,1)="半","／",LEFT(デイリーデータ!F483,1)))))</f>
        <v/>
      </c>
      <c r="F483" s="10" t="str">
        <f>IF(デイリーデータ!E483="なし","",デイリーデータ!E483)&amp;IF(デイリーデータ!G483="なし","",デイリーデータ!G483)&amp;IF(デイリーデータ!H483="なし","",デイリーデータ!H483)</f>
        <v/>
      </c>
      <c r="G483" s="3" t="str">
        <f>IF(H483="","",COUNTA(H$2:H483)-COUNTBLANK(H$2:H483))</f>
        <v/>
      </c>
      <c r="H483" s="3" t="str">
        <f>IF(COUNTIF(B$2:B483,B483)=1,B483,"")</f>
        <v/>
      </c>
      <c r="I483" s="10" t="str">
        <f t="shared" si="7"/>
        <v/>
      </c>
      <c r="J483" s="3" t="str">
        <f>IF(デイリーデータ!D483="なし","",デイリーデータ!D483)</f>
        <v>勤務</v>
      </c>
      <c r="K483" s="3" t="str">
        <f>IF(デイリーデータ!E483="なし","",デイリーデータ!E483)</f>
        <v/>
      </c>
      <c r="L483" s="3" t="str">
        <f>IF(デイリーデータ!F483="なし","",デイリーデータ!F483)</f>
        <v>日勤</v>
      </c>
      <c r="M483" s="3" t="str">
        <f>IF(デイリーデータ!G483="なし","",デイリーデータ!G483)</f>
        <v/>
      </c>
      <c r="N483" s="3" t="str">
        <f>IF(デイリーデータ!H483="なし","",デイリーデータ!H483)</f>
        <v/>
      </c>
    </row>
    <row r="484" spans="1:14" x14ac:dyDescent="0.2">
      <c r="A484" s="9" t="str">
        <f>デイリーデータ!A484&amp;デイリーデータ!I484</f>
        <v>10381445750</v>
      </c>
      <c r="B484" s="3" t="str">
        <f>デイリーデータ!A484&amp;""</f>
        <v>103814</v>
      </c>
      <c r="C484" s="3" t="str">
        <f>デイリーデータ!B484</f>
        <v>田村 能之</v>
      </c>
      <c r="D484" s="4">
        <f>IF(デイリーデータ!I484="","",(デイリーデータ!I484))</f>
        <v>45750</v>
      </c>
      <c r="E484" s="3" t="str">
        <f>IF(デイリーデータ!D484="休日","●",IF(デイリーデータ!D484="指定","○",IF(LEFT(デイリーデータ!F484,1)="日","",IF(LEFT(デイリーデータ!F484,1)="半","／",LEFT(デイリーデータ!F484,1)))))</f>
        <v/>
      </c>
      <c r="F484" s="10" t="str">
        <f>IF(デイリーデータ!E484="なし","",デイリーデータ!E484)&amp;IF(デイリーデータ!G484="なし","",デイリーデータ!G484)&amp;IF(デイリーデータ!H484="なし","",デイリーデータ!H484)</f>
        <v/>
      </c>
      <c r="G484" s="3" t="str">
        <f>IF(H484="","",COUNTA(H$2:H484)-COUNTBLANK(H$2:H484))</f>
        <v/>
      </c>
      <c r="H484" s="3" t="str">
        <f>IF(COUNTIF(B$2:B484,B484)=1,B484,"")</f>
        <v/>
      </c>
      <c r="I484" s="10" t="str">
        <f t="shared" si="7"/>
        <v/>
      </c>
      <c r="J484" s="3" t="str">
        <f>IF(デイリーデータ!D484="なし","",デイリーデータ!D484)</f>
        <v>勤務</v>
      </c>
      <c r="K484" s="3" t="str">
        <f>IF(デイリーデータ!E484="なし","",デイリーデータ!E484)</f>
        <v/>
      </c>
      <c r="L484" s="3" t="str">
        <f>IF(デイリーデータ!F484="なし","",デイリーデータ!F484)</f>
        <v>日勤</v>
      </c>
      <c r="M484" s="3" t="str">
        <f>IF(デイリーデータ!G484="なし","",デイリーデータ!G484)</f>
        <v/>
      </c>
      <c r="N484" s="3" t="str">
        <f>IF(デイリーデータ!H484="なし","",デイリーデータ!H484)</f>
        <v/>
      </c>
    </row>
    <row r="485" spans="1:14" x14ac:dyDescent="0.2">
      <c r="A485" s="9" t="str">
        <f>デイリーデータ!A485&amp;デイリーデータ!I485</f>
        <v>10381445751</v>
      </c>
      <c r="B485" s="3" t="str">
        <f>デイリーデータ!A485&amp;""</f>
        <v>103814</v>
      </c>
      <c r="C485" s="3" t="str">
        <f>デイリーデータ!B485</f>
        <v>田村 能之</v>
      </c>
      <c r="D485" s="4">
        <f>IF(デイリーデータ!I485="","",(デイリーデータ!I485))</f>
        <v>45751</v>
      </c>
      <c r="E485" s="3" t="str">
        <f>IF(デイリーデータ!D485="休日","●",IF(デイリーデータ!D485="指定","○",IF(LEFT(デイリーデータ!F485,1)="日","",IF(LEFT(デイリーデータ!F485,1)="半","／",LEFT(デイリーデータ!F485,1)))))</f>
        <v/>
      </c>
      <c r="F485" s="10" t="str">
        <f>IF(デイリーデータ!E485="なし","",デイリーデータ!E485)&amp;IF(デイリーデータ!G485="なし","",デイリーデータ!G485)&amp;IF(デイリーデータ!H485="なし","",デイリーデータ!H485)</f>
        <v/>
      </c>
      <c r="G485" s="3" t="str">
        <f>IF(H485="","",COUNTA(H$2:H485)-COUNTBLANK(H$2:H485))</f>
        <v/>
      </c>
      <c r="H485" s="3" t="str">
        <f>IF(COUNTIF(B$2:B485,B485)=1,B485,"")</f>
        <v/>
      </c>
      <c r="I485" s="10" t="str">
        <f t="shared" si="7"/>
        <v/>
      </c>
      <c r="J485" s="3" t="str">
        <f>IF(デイリーデータ!D485="なし","",デイリーデータ!D485)</f>
        <v>勤務</v>
      </c>
      <c r="K485" s="3" t="str">
        <f>IF(デイリーデータ!E485="なし","",デイリーデータ!E485)</f>
        <v/>
      </c>
      <c r="L485" s="3" t="str">
        <f>IF(デイリーデータ!F485="なし","",デイリーデータ!F485)</f>
        <v>日勤</v>
      </c>
      <c r="M485" s="3" t="str">
        <f>IF(デイリーデータ!G485="なし","",デイリーデータ!G485)</f>
        <v/>
      </c>
      <c r="N485" s="3" t="str">
        <f>IF(デイリーデータ!H485="なし","",デイリーデータ!H485)</f>
        <v/>
      </c>
    </row>
    <row r="486" spans="1:14" x14ac:dyDescent="0.2">
      <c r="A486" s="9" t="str">
        <f>デイリーデータ!A486&amp;デイリーデータ!I486</f>
        <v>10381445752</v>
      </c>
      <c r="B486" s="3" t="str">
        <f>デイリーデータ!A486&amp;""</f>
        <v>103814</v>
      </c>
      <c r="C486" s="3" t="str">
        <f>デイリーデータ!B486</f>
        <v>田村 能之</v>
      </c>
      <c r="D486" s="4">
        <f>IF(デイリーデータ!I486="","",(デイリーデータ!I486))</f>
        <v>45752</v>
      </c>
      <c r="E486" s="3" t="str">
        <f>IF(デイリーデータ!D486="休日","●",IF(デイリーデータ!D486="指定","○",IF(LEFT(デイリーデータ!F486,1)="日","",IF(LEFT(デイリーデータ!F486,1)="半","／",LEFT(デイリーデータ!F486,1)))))</f>
        <v>当</v>
      </c>
      <c r="F486" s="10" t="str">
        <f>IF(デイリーデータ!E486="なし","",デイリーデータ!E486)&amp;IF(デイリーデータ!G486="なし","",デイリーデータ!G486)&amp;IF(デイリーデータ!H486="なし","",デイリーデータ!H486)</f>
        <v/>
      </c>
      <c r="G486" s="3" t="str">
        <f>IF(H486="","",COUNTA(H$2:H486)-COUNTBLANK(H$2:H486))</f>
        <v/>
      </c>
      <c r="H486" s="3" t="str">
        <f>IF(COUNTIF(B$2:B486,B486)=1,B486,"")</f>
        <v/>
      </c>
      <c r="I486" s="10" t="str">
        <f t="shared" si="7"/>
        <v/>
      </c>
      <c r="J486" s="3" t="str">
        <f>IF(デイリーデータ!D486="なし","",デイリーデータ!D486)</f>
        <v>勤務</v>
      </c>
      <c r="K486" s="3" t="str">
        <f>IF(デイリーデータ!E486="なし","",デイリーデータ!E486)</f>
        <v/>
      </c>
      <c r="L486" s="3" t="str">
        <f>IF(デイリーデータ!F486="なし","",デイリーデータ!F486)</f>
        <v>当直</v>
      </c>
      <c r="M486" s="3" t="str">
        <f>IF(デイリーデータ!G486="なし","",デイリーデータ!G486)</f>
        <v/>
      </c>
      <c r="N486" s="3" t="str">
        <f>IF(デイリーデータ!H486="なし","",デイリーデータ!H486)</f>
        <v/>
      </c>
    </row>
    <row r="487" spans="1:14" x14ac:dyDescent="0.2">
      <c r="A487" s="9" t="str">
        <f>デイリーデータ!A487&amp;デイリーデータ!I487</f>
        <v>10381445753</v>
      </c>
      <c r="B487" s="3" t="str">
        <f>デイリーデータ!A487&amp;""</f>
        <v>103814</v>
      </c>
      <c r="C487" s="3" t="str">
        <f>デイリーデータ!B487</f>
        <v>田村 能之</v>
      </c>
      <c r="D487" s="4">
        <f>IF(デイリーデータ!I487="","",(デイリーデータ!I487))</f>
        <v>45753</v>
      </c>
      <c r="E487" s="3" t="str">
        <f>IF(デイリーデータ!D487="休日","●",IF(デイリーデータ!D487="指定","○",IF(LEFT(デイリーデータ!F487,1)="日","",IF(LEFT(デイリーデータ!F487,1)="半","／",LEFT(デイリーデータ!F487,1)))))</f>
        <v>明</v>
      </c>
      <c r="F487" s="10" t="str">
        <f>IF(デイリーデータ!E487="なし","",デイリーデータ!E487)&amp;IF(デイリーデータ!G487="なし","",デイリーデータ!G487)&amp;IF(デイリーデータ!H487="なし","",デイリーデータ!H487)</f>
        <v/>
      </c>
      <c r="G487" s="3" t="str">
        <f>IF(H487="","",COUNTA(H$2:H487)-COUNTBLANK(H$2:H487))</f>
        <v/>
      </c>
      <c r="H487" s="3" t="str">
        <f>IF(COUNTIF(B$2:B487,B487)=1,B487,"")</f>
        <v/>
      </c>
      <c r="I487" s="10" t="str">
        <f t="shared" si="7"/>
        <v/>
      </c>
      <c r="J487" s="3" t="str">
        <f>IF(デイリーデータ!D487="なし","",デイリーデータ!D487)</f>
        <v>勤務</v>
      </c>
      <c r="K487" s="3" t="str">
        <f>IF(デイリーデータ!E487="なし","",デイリーデータ!E487)</f>
        <v/>
      </c>
      <c r="L487" s="3" t="str">
        <f>IF(デイリーデータ!F487="なし","",デイリーデータ!F487)</f>
        <v>明け</v>
      </c>
      <c r="M487" s="3" t="str">
        <f>IF(デイリーデータ!G487="なし","",デイリーデータ!G487)</f>
        <v/>
      </c>
      <c r="N487" s="3" t="str">
        <f>IF(デイリーデータ!H487="なし","",デイリーデータ!H487)</f>
        <v/>
      </c>
    </row>
    <row r="488" spans="1:14" x14ac:dyDescent="0.2">
      <c r="A488" s="9" t="str">
        <f>デイリーデータ!A488&amp;デイリーデータ!I488</f>
        <v>10381445754</v>
      </c>
      <c r="B488" s="3" t="str">
        <f>デイリーデータ!A488&amp;""</f>
        <v>103814</v>
      </c>
      <c r="C488" s="3" t="str">
        <f>デイリーデータ!B488</f>
        <v>田村 能之</v>
      </c>
      <c r="D488" s="4">
        <f>IF(デイリーデータ!I488="","",(デイリーデータ!I488))</f>
        <v>45754</v>
      </c>
      <c r="E488" s="3" t="str">
        <f>IF(デイリーデータ!D488="休日","●",IF(デイリーデータ!D488="指定","○",IF(LEFT(デイリーデータ!F488,1)="日","",IF(LEFT(デイリーデータ!F488,1)="半","／",LEFT(デイリーデータ!F488,1)))))</f>
        <v>●</v>
      </c>
      <c r="F488" s="10" t="str">
        <f>IF(デイリーデータ!E488="なし","",デイリーデータ!E488)&amp;IF(デイリーデータ!G488="なし","",デイリーデータ!G488)&amp;IF(デイリーデータ!H488="なし","",デイリーデータ!H488)</f>
        <v/>
      </c>
      <c r="G488" s="3" t="str">
        <f>IF(H488="","",COUNTA(H$2:H488)-COUNTBLANK(H$2:H488))</f>
        <v/>
      </c>
      <c r="H488" s="3" t="str">
        <f>IF(COUNTIF(B$2:B488,B488)=1,B488,"")</f>
        <v/>
      </c>
      <c r="I488" s="10" t="str">
        <f t="shared" si="7"/>
        <v/>
      </c>
      <c r="J488" s="3" t="str">
        <f>IF(デイリーデータ!D488="なし","",デイリーデータ!D488)</f>
        <v>休日</v>
      </c>
      <c r="K488" s="3" t="str">
        <f>IF(デイリーデータ!E488="なし","",デイリーデータ!E488)</f>
        <v/>
      </c>
      <c r="L488" s="3" t="str">
        <f>IF(デイリーデータ!F488="なし","",デイリーデータ!F488)</f>
        <v>日勤</v>
      </c>
      <c r="M488" s="3" t="str">
        <f>IF(デイリーデータ!G488="なし","",デイリーデータ!G488)</f>
        <v/>
      </c>
      <c r="N488" s="3" t="str">
        <f>IF(デイリーデータ!H488="なし","",デイリーデータ!H488)</f>
        <v/>
      </c>
    </row>
    <row r="489" spans="1:14" x14ac:dyDescent="0.2">
      <c r="A489" s="9" t="str">
        <f>デイリーデータ!A489&amp;デイリーデータ!I489</f>
        <v>10381445755</v>
      </c>
      <c r="B489" s="3" t="str">
        <f>デイリーデータ!A489&amp;""</f>
        <v>103814</v>
      </c>
      <c r="C489" s="3" t="str">
        <f>デイリーデータ!B489</f>
        <v>田村 能之</v>
      </c>
      <c r="D489" s="4">
        <f>IF(デイリーデータ!I489="","",(デイリーデータ!I489))</f>
        <v>45755</v>
      </c>
      <c r="E489" s="3" t="str">
        <f>IF(デイリーデータ!D489="休日","●",IF(デイリーデータ!D489="指定","○",IF(LEFT(デイリーデータ!F489,1)="日","",IF(LEFT(デイリーデータ!F489,1)="半","／",LEFT(デイリーデータ!F489,1)))))</f>
        <v/>
      </c>
      <c r="F489" s="10" t="str">
        <f>IF(デイリーデータ!E489="なし","",デイリーデータ!E489)&amp;IF(デイリーデータ!G489="なし","",デイリーデータ!G489)&amp;IF(デイリーデータ!H489="なし","",デイリーデータ!H489)</f>
        <v/>
      </c>
      <c r="G489" s="3" t="str">
        <f>IF(H489="","",COUNTA(H$2:H489)-COUNTBLANK(H$2:H489))</f>
        <v/>
      </c>
      <c r="H489" s="3" t="str">
        <f>IF(COUNTIF(B$2:B489,B489)=1,B489,"")</f>
        <v/>
      </c>
      <c r="I489" s="10" t="str">
        <f t="shared" si="7"/>
        <v/>
      </c>
      <c r="J489" s="3" t="str">
        <f>IF(デイリーデータ!D489="なし","",デイリーデータ!D489)</f>
        <v>勤務</v>
      </c>
      <c r="K489" s="3" t="str">
        <f>IF(デイリーデータ!E489="なし","",デイリーデータ!E489)</f>
        <v/>
      </c>
      <c r="L489" s="3" t="str">
        <f>IF(デイリーデータ!F489="なし","",デイリーデータ!F489)</f>
        <v>日勤</v>
      </c>
      <c r="M489" s="3" t="str">
        <f>IF(デイリーデータ!G489="なし","",デイリーデータ!G489)</f>
        <v/>
      </c>
      <c r="N489" s="3" t="str">
        <f>IF(デイリーデータ!H489="なし","",デイリーデータ!H489)</f>
        <v/>
      </c>
    </row>
    <row r="490" spans="1:14" x14ac:dyDescent="0.2">
      <c r="A490" s="9" t="str">
        <f>デイリーデータ!A490&amp;デイリーデータ!I490</f>
        <v>10381445756</v>
      </c>
      <c r="B490" s="3" t="str">
        <f>デイリーデータ!A490&amp;""</f>
        <v>103814</v>
      </c>
      <c r="C490" s="3" t="str">
        <f>デイリーデータ!B490</f>
        <v>田村 能之</v>
      </c>
      <c r="D490" s="4">
        <f>IF(デイリーデータ!I490="","",(デイリーデータ!I490))</f>
        <v>45756</v>
      </c>
      <c r="E490" s="3" t="str">
        <f>IF(デイリーデータ!D490="休日","●",IF(デイリーデータ!D490="指定","○",IF(LEFT(デイリーデータ!F490,1)="日","",IF(LEFT(デイリーデータ!F490,1)="半","／",LEFT(デイリーデータ!F490,1)))))</f>
        <v/>
      </c>
      <c r="F490" s="10" t="str">
        <f>IF(デイリーデータ!E490="なし","",デイリーデータ!E490)&amp;IF(デイリーデータ!G490="なし","",デイリーデータ!G490)&amp;IF(デイリーデータ!H490="なし","",デイリーデータ!H490)</f>
        <v/>
      </c>
      <c r="G490" s="3" t="str">
        <f>IF(H490="","",COUNTA(H$2:H490)-COUNTBLANK(H$2:H490))</f>
        <v/>
      </c>
      <c r="H490" s="3" t="str">
        <f>IF(COUNTIF(B$2:B490,B490)=1,B490,"")</f>
        <v/>
      </c>
      <c r="I490" s="10" t="str">
        <f t="shared" si="7"/>
        <v/>
      </c>
      <c r="J490" s="3" t="str">
        <f>IF(デイリーデータ!D490="なし","",デイリーデータ!D490)</f>
        <v>勤務</v>
      </c>
      <c r="K490" s="3" t="str">
        <f>IF(デイリーデータ!E490="なし","",デイリーデータ!E490)</f>
        <v/>
      </c>
      <c r="L490" s="3" t="str">
        <f>IF(デイリーデータ!F490="なし","",デイリーデータ!F490)</f>
        <v>日勤</v>
      </c>
      <c r="M490" s="3" t="str">
        <f>IF(デイリーデータ!G490="なし","",デイリーデータ!G490)</f>
        <v/>
      </c>
      <c r="N490" s="3" t="str">
        <f>IF(デイリーデータ!H490="なし","",デイリーデータ!H490)</f>
        <v/>
      </c>
    </row>
    <row r="491" spans="1:14" x14ac:dyDescent="0.2">
      <c r="A491" s="9" t="str">
        <f>デイリーデータ!A491&amp;デイリーデータ!I491</f>
        <v>10381445757</v>
      </c>
      <c r="B491" s="3" t="str">
        <f>デイリーデータ!A491&amp;""</f>
        <v>103814</v>
      </c>
      <c r="C491" s="3" t="str">
        <f>デイリーデータ!B491</f>
        <v>田村 能之</v>
      </c>
      <c r="D491" s="4">
        <f>IF(デイリーデータ!I491="","",(デイリーデータ!I491))</f>
        <v>45757</v>
      </c>
      <c r="E491" s="3" t="str">
        <f>IF(デイリーデータ!D491="休日","●",IF(デイリーデータ!D491="指定","○",IF(LEFT(デイリーデータ!F491,1)="日","",IF(LEFT(デイリーデータ!F491,1)="半","／",LEFT(デイリーデータ!F491,1)))))</f>
        <v>当</v>
      </c>
      <c r="F491" s="10" t="str">
        <f>IF(デイリーデータ!E491="なし","",デイリーデータ!E491)&amp;IF(デイリーデータ!G491="なし","",デイリーデータ!G491)&amp;IF(デイリーデータ!H491="なし","",デイリーデータ!H491)</f>
        <v/>
      </c>
      <c r="G491" s="3" t="str">
        <f>IF(H491="","",COUNTA(H$2:H491)-COUNTBLANK(H$2:H491))</f>
        <v/>
      </c>
      <c r="H491" s="3" t="str">
        <f>IF(COUNTIF(B$2:B491,B491)=1,B491,"")</f>
        <v/>
      </c>
      <c r="I491" s="10" t="str">
        <f t="shared" si="7"/>
        <v/>
      </c>
      <c r="J491" s="3" t="str">
        <f>IF(デイリーデータ!D491="なし","",デイリーデータ!D491)</f>
        <v>勤務</v>
      </c>
      <c r="K491" s="3" t="str">
        <f>IF(デイリーデータ!E491="なし","",デイリーデータ!E491)</f>
        <v/>
      </c>
      <c r="L491" s="3" t="str">
        <f>IF(デイリーデータ!F491="なし","",デイリーデータ!F491)</f>
        <v>当直</v>
      </c>
      <c r="M491" s="3" t="str">
        <f>IF(デイリーデータ!G491="なし","",デイリーデータ!G491)</f>
        <v/>
      </c>
      <c r="N491" s="3" t="str">
        <f>IF(デイリーデータ!H491="なし","",デイリーデータ!H491)</f>
        <v/>
      </c>
    </row>
    <row r="492" spans="1:14" x14ac:dyDescent="0.2">
      <c r="A492" s="9" t="str">
        <f>デイリーデータ!A492&amp;デイリーデータ!I492</f>
        <v>10381445758</v>
      </c>
      <c r="B492" s="3" t="str">
        <f>デイリーデータ!A492&amp;""</f>
        <v>103814</v>
      </c>
      <c r="C492" s="3" t="str">
        <f>デイリーデータ!B492</f>
        <v>田村 能之</v>
      </c>
      <c r="D492" s="4">
        <f>IF(デイリーデータ!I492="","",(デイリーデータ!I492))</f>
        <v>45758</v>
      </c>
      <c r="E492" s="3" t="str">
        <f>IF(デイリーデータ!D492="休日","●",IF(デイリーデータ!D492="指定","○",IF(LEFT(デイリーデータ!F492,1)="日","",IF(LEFT(デイリーデータ!F492,1)="半","／",LEFT(デイリーデータ!F492,1)))))</f>
        <v>明</v>
      </c>
      <c r="F492" s="10" t="str">
        <f>IF(デイリーデータ!E492="なし","",デイリーデータ!E492)&amp;IF(デイリーデータ!G492="なし","",デイリーデータ!G492)&amp;IF(デイリーデータ!H492="なし","",デイリーデータ!H492)</f>
        <v/>
      </c>
      <c r="G492" s="3" t="str">
        <f>IF(H492="","",COUNTA(H$2:H492)-COUNTBLANK(H$2:H492))</f>
        <v/>
      </c>
      <c r="H492" s="3" t="str">
        <f>IF(COUNTIF(B$2:B492,B492)=1,B492,"")</f>
        <v/>
      </c>
      <c r="I492" s="10" t="str">
        <f t="shared" si="7"/>
        <v/>
      </c>
      <c r="J492" s="3" t="str">
        <f>IF(デイリーデータ!D492="なし","",デイリーデータ!D492)</f>
        <v>勤務</v>
      </c>
      <c r="K492" s="3" t="str">
        <f>IF(デイリーデータ!E492="なし","",デイリーデータ!E492)</f>
        <v/>
      </c>
      <c r="L492" s="3" t="str">
        <f>IF(デイリーデータ!F492="なし","",デイリーデータ!F492)</f>
        <v>明け</v>
      </c>
      <c r="M492" s="3" t="str">
        <f>IF(デイリーデータ!G492="なし","",デイリーデータ!G492)</f>
        <v/>
      </c>
      <c r="N492" s="3" t="str">
        <f>IF(デイリーデータ!H492="なし","",デイリーデータ!H492)</f>
        <v/>
      </c>
    </row>
    <row r="493" spans="1:14" x14ac:dyDescent="0.2">
      <c r="A493" s="9" t="str">
        <f>デイリーデータ!A493&amp;デイリーデータ!I493</f>
        <v>10381445759</v>
      </c>
      <c r="B493" s="3" t="str">
        <f>デイリーデータ!A493&amp;""</f>
        <v>103814</v>
      </c>
      <c r="C493" s="3" t="str">
        <f>デイリーデータ!B493</f>
        <v>田村 能之</v>
      </c>
      <c r="D493" s="4">
        <f>IF(デイリーデータ!I493="","",(デイリーデータ!I493))</f>
        <v>45759</v>
      </c>
      <c r="E493" s="3" t="str">
        <f>IF(デイリーデータ!D493="休日","●",IF(デイリーデータ!D493="指定","○",IF(LEFT(デイリーデータ!F493,1)="日","",IF(LEFT(デイリーデータ!F493,1)="半","／",LEFT(デイリーデータ!F493,1)))))</f>
        <v>○</v>
      </c>
      <c r="F493" s="10" t="str">
        <f>IF(デイリーデータ!E493="なし","",デイリーデータ!E493)&amp;IF(デイリーデータ!G493="なし","",デイリーデータ!G493)&amp;IF(デイリーデータ!H493="なし","",デイリーデータ!H493)</f>
        <v/>
      </c>
      <c r="G493" s="3" t="str">
        <f>IF(H493="","",COUNTA(H$2:H493)-COUNTBLANK(H$2:H493))</f>
        <v/>
      </c>
      <c r="H493" s="3" t="str">
        <f>IF(COUNTIF(B$2:B493,B493)=1,B493,"")</f>
        <v/>
      </c>
      <c r="I493" s="10" t="str">
        <f t="shared" si="7"/>
        <v/>
      </c>
      <c r="J493" s="3" t="str">
        <f>IF(デイリーデータ!D493="なし","",デイリーデータ!D493)</f>
        <v>指定</v>
      </c>
      <c r="K493" s="3" t="str">
        <f>IF(デイリーデータ!E493="なし","",デイリーデータ!E493)</f>
        <v/>
      </c>
      <c r="L493" s="3" t="str">
        <f>IF(デイリーデータ!F493="なし","",デイリーデータ!F493)</f>
        <v>日勤</v>
      </c>
      <c r="M493" s="3" t="str">
        <f>IF(デイリーデータ!G493="なし","",デイリーデータ!G493)</f>
        <v/>
      </c>
      <c r="N493" s="3" t="str">
        <f>IF(デイリーデータ!H493="なし","",デイリーデータ!H493)</f>
        <v/>
      </c>
    </row>
    <row r="494" spans="1:14" x14ac:dyDescent="0.2">
      <c r="A494" s="9" t="str">
        <f>デイリーデータ!A494&amp;デイリーデータ!I494</f>
        <v>10381445760</v>
      </c>
      <c r="B494" s="3" t="str">
        <f>デイリーデータ!A494&amp;""</f>
        <v>103814</v>
      </c>
      <c r="C494" s="3" t="str">
        <f>デイリーデータ!B494</f>
        <v>田村 能之</v>
      </c>
      <c r="D494" s="4">
        <f>IF(デイリーデータ!I494="","",(デイリーデータ!I494))</f>
        <v>45760</v>
      </c>
      <c r="E494" s="3" t="str">
        <f>IF(デイリーデータ!D494="休日","●",IF(デイリーデータ!D494="指定","○",IF(LEFT(デイリーデータ!F494,1)="日","",IF(LEFT(デイリーデータ!F494,1)="半","／",LEFT(デイリーデータ!F494,1)))))</f>
        <v>●</v>
      </c>
      <c r="F494" s="10" t="str">
        <f>IF(デイリーデータ!E494="なし","",デイリーデータ!E494)&amp;IF(デイリーデータ!G494="なし","",デイリーデータ!G494)&amp;IF(デイリーデータ!H494="なし","",デイリーデータ!H494)</f>
        <v/>
      </c>
      <c r="G494" s="3" t="str">
        <f>IF(H494="","",COUNTA(H$2:H494)-COUNTBLANK(H$2:H494))</f>
        <v/>
      </c>
      <c r="H494" s="3" t="str">
        <f>IF(COUNTIF(B$2:B494,B494)=1,B494,"")</f>
        <v/>
      </c>
      <c r="I494" s="10" t="str">
        <f t="shared" si="7"/>
        <v/>
      </c>
      <c r="J494" s="3" t="str">
        <f>IF(デイリーデータ!D494="なし","",デイリーデータ!D494)</f>
        <v>休日</v>
      </c>
      <c r="K494" s="3" t="str">
        <f>IF(デイリーデータ!E494="なし","",デイリーデータ!E494)</f>
        <v/>
      </c>
      <c r="L494" s="3" t="str">
        <f>IF(デイリーデータ!F494="なし","",デイリーデータ!F494)</f>
        <v>日勤</v>
      </c>
      <c r="M494" s="3" t="str">
        <f>IF(デイリーデータ!G494="なし","",デイリーデータ!G494)</f>
        <v/>
      </c>
      <c r="N494" s="3" t="str">
        <f>IF(デイリーデータ!H494="なし","",デイリーデータ!H494)</f>
        <v/>
      </c>
    </row>
    <row r="495" spans="1:14" x14ac:dyDescent="0.2">
      <c r="A495" s="9" t="str">
        <f>デイリーデータ!A495&amp;デイリーデータ!I495</f>
        <v>10381445761</v>
      </c>
      <c r="B495" s="3" t="str">
        <f>デイリーデータ!A495&amp;""</f>
        <v>103814</v>
      </c>
      <c r="C495" s="3" t="str">
        <f>デイリーデータ!B495</f>
        <v>田村 能之</v>
      </c>
      <c r="D495" s="4">
        <f>IF(デイリーデータ!I495="","",(デイリーデータ!I495))</f>
        <v>45761</v>
      </c>
      <c r="E495" s="3" t="str">
        <f>IF(デイリーデータ!D495="休日","●",IF(デイリーデータ!D495="指定","○",IF(LEFT(デイリーデータ!F495,1)="日","",IF(LEFT(デイリーデータ!F495,1)="半","／",LEFT(デイリーデータ!F495,1)))))</f>
        <v/>
      </c>
      <c r="F495" s="10" t="str">
        <f>IF(デイリーデータ!E495="なし","",デイリーデータ!E495)&amp;IF(デイリーデータ!G495="なし","",デイリーデータ!G495)&amp;IF(デイリーデータ!H495="なし","",デイリーデータ!H495)</f>
        <v/>
      </c>
      <c r="G495" s="3" t="str">
        <f>IF(H495="","",COUNTA(H$2:H495)-COUNTBLANK(H$2:H495))</f>
        <v/>
      </c>
      <c r="H495" s="3" t="str">
        <f>IF(COUNTIF(B$2:B495,B495)=1,B495,"")</f>
        <v/>
      </c>
      <c r="I495" s="10" t="str">
        <f t="shared" si="7"/>
        <v/>
      </c>
      <c r="J495" s="3" t="str">
        <f>IF(デイリーデータ!D495="なし","",デイリーデータ!D495)</f>
        <v>勤務</v>
      </c>
      <c r="K495" s="3" t="str">
        <f>IF(デイリーデータ!E495="なし","",デイリーデータ!E495)</f>
        <v/>
      </c>
      <c r="L495" s="3" t="str">
        <f>IF(デイリーデータ!F495="なし","",デイリーデータ!F495)</f>
        <v>日勤</v>
      </c>
      <c r="M495" s="3" t="str">
        <f>IF(デイリーデータ!G495="なし","",デイリーデータ!G495)</f>
        <v/>
      </c>
      <c r="N495" s="3" t="str">
        <f>IF(デイリーデータ!H495="なし","",デイリーデータ!H495)</f>
        <v/>
      </c>
    </row>
    <row r="496" spans="1:14" x14ac:dyDescent="0.2">
      <c r="A496" s="9" t="str">
        <f>デイリーデータ!A496&amp;デイリーデータ!I496</f>
        <v>10381445762</v>
      </c>
      <c r="B496" s="3" t="str">
        <f>デイリーデータ!A496&amp;""</f>
        <v>103814</v>
      </c>
      <c r="C496" s="3" t="str">
        <f>デイリーデータ!B496</f>
        <v>田村 能之</v>
      </c>
      <c r="D496" s="4">
        <f>IF(デイリーデータ!I496="","",(デイリーデータ!I496))</f>
        <v>45762</v>
      </c>
      <c r="E496" s="3" t="str">
        <f>IF(デイリーデータ!D496="休日","●",IF(デイリーデータ!D496="指定","○",IF(LEFT(デイリーデータ!F496,1)="日","",IF(LEFT(デイリーデータ!F496,1)="半","／",LEFT(デイリーデータ!F496,1)))))</f>
        <v/>
      </c>
      <c r="F496" s="10" t="str">
        <f>IF(デイリーデータ!E496="なし","",デイリーデータ!E496)&amp;IF(デイリーデータ!G496="なし","",デイリーデータ!G496)&amp;IF(デイリーデータ!H496="なし","",デイリーデータ!H496)</f>
        <v/>
      </c>
      <c r="G496" s="3" t="str">
        <f>IF(H496="","",COUNTA(H$2:H496)-COUNTBLANK(H$2:H496))</f>
        <v/>
      </c>
      <c r="H496" s="3" t="str">
        <f>IF(COUNTIF(B$2:B496,B496)=1,B496,"")</f>
        <v/>
      </c>
      <c r="I496" s="10" t="str">
        <f t="shared" si="7"/>
        <v/>
      </c>
      <c r="J496" s="3" t="str">
        <f>IF(デイリーデータ!D496="なし","",デイリーデータ!D496)</f>
        <v>勤務</v>
      </c>
      <c r="K496" s="3" t="str">
        <f>IF(デイリーデータ!E496="なし","",デイリーデータ!E496)</f>
        <v/>
      </c>
      <c r="L496" s="3" t="str">
        <f>IF(デイリーデータ!F496="なし","",デイリーデータ!F496)</f>
        <v>日勤</v>
      </c>
      <c r="M496" s="3" t="str">
        <f>IF(デイリーデータ!G496="なし","",デイリーデータ!G496)</f>
        <v/>
      </c>
      <c r="N496" s="3" t="str">
        <f>IF(デイリーデータ!H496="なし","",デイリーデータ!H496)</f>
        <v/>
      </c>
    </row>
    <row r="497" spans="1:14" x14ac:dyDescent="0.2">
      <c r="A497" s="9" t="str">
        <f>デイリーデータ!A497&amp;デイリーデータ!I497</f>
        <v>10381445763</v>
      </c>
      <c r="B497" s="3" t="str">
        <f>デイリーデータ!A497&amp;""</f>
        <v>103814</v>
      </c>
      <c r="C497" s="3" t="str">
        <f>デイリーデータ!B497</f>
        <v>田村 能之</v>
      </c>
      <c r="D497" s="4">
        <f>IF(デイリーデータ!I497="","",(デイリーデータ!I497))</f>
        <v>45763</v>
      </c>
      <c r="E497" s="3" t="str">
        <f>IF(デイリーデータ!D497="休日","●",IF(デイリーデータ!D497="指定","○",IF(LEFT(デイリーデータ!F497,1)="日","",IF(LEFT(デイリーデータ!F497,1)="半","／",LEFT(デイリーデータ!F497,1)))))</f>
        <v/>
      </c>
      <c r="F497" s="10" t="str">
        <f>IF(デイリーデータ!E497="なし","",デイリーデータ!E497)&amp;IF(デイリーデータ!G497="なし","",デイリーデータ!G497)&amp;IF(デイリーデータ!H497="なし","",デイリーデータ!H497)</f>
        <v/>
      </c>
      <c r="G497" s="3" t="str">
        <f>IF(H497="","",COUNTA(H$2:H497)-COUNTBLANK(H$2:H497))</f>
        <v/>
      </c>
      <c r="H497" s="3" t="str">
        <f>IF(COUNTIF(B$2:B497,B497)=1,B497,"")</f>
        <v/>
      </c>
      <c r="I497" s="10" t="str">
        <f t="shared" si="7"/>
        <v/>
      </c>
      <c r="J497" s="3" t="str">
        <f>IF(デイリーデータ!D497="なし","",デイリーデータ!D497)</f>
        <v>勤務</v>
      </c>
      <c r="K497" s="3" t="str">
        <f>IF(デイリーデータ!E497="なし","",デイリーデータ!E497)</f>
        <v/>
      </c>
      <c r="L497" s="3" t="str">
        <f>IF(デイリーデータ!F497="なし","",デイリーデータ!F497)</f>
        <v>日勤</v>
      </c>
      <c r="M497" s="3" t="str">
        <f>IF(デイリーデータ!G497="なし","",デイリーデータ!G497)</f>
        <v/>
      </c>
      <c r="N497" s="3" t="str">
        <f>IF(デイリーデータ!H497="なし","",デイリーデータ!H497)</f>
        <v/>
      </c>
    </row>
    <row r="498" spans="1:14" x14ac:dyDescent="0.2">
      <c r="A498" s="9" t="str">
        <f>デイリーデータ!A498&amp;デイリーデータ!I498</f>
        <v>10381445764</v>
      </c>
      <c r="B498" s="3" t="str">
        <f>デイリーデータ!A498&amp;""</f>
        <v>103814</v>
      </c>
      <c r="C498" s="3" t="str">
        <f>デイリーデータ!B498</f>
        <v>田村 能之</v>
      </c>
      <c r="D498" s="4">
        <f>IF(デイリーデータ!I498="","",(デイリーデータ!I498))</f>
        <v>45764</v>
      </c>
      <c r="E498" s="3" t="str">
        <f>IF(デイリーデータ!D498="休日","●",IF(デイリーデータ!D498="指定","○",IF(LEFT(デイリーデータ!F498,1)="日","",IF(LEFT(デイリーデータ!F498,1)="半","／",LEFT(デイリーデータ!F498,1)))))</f>
        <v/>
      </c>
      <c r="F498" s="10" t="str">
        <f>IF(デイリーデータ!E498="なし","",デイリーデータ!E498)&amp;IF(デイリーデータ!G498="なし","",デイリーデータ!G498)&amp;IF(デイリーデータ!H498="なし","",デイリーデータ!H498)</f>
        <v/>
      </c>
      <c r="G498" s="3" t="str">
        <f>IF(H498="","",COUNTA(H$2:H498)-COUNTBLANK(H$2:H498))</f>
        <v/>
      </c>
      <c r="H498" s="3" t="str">
        <f>IF(COUNTIF(B$2:B498,B498)=1,B498,"")</f>
        <v/>
      </c>
      <c r="I498" s="10" t="str">
        <f t="shared" si="7"/>
        <v/>
      </c>
      <c r="J498" s="3" t="str">
        <f>IF(デイリーデータ!D498="なし","",デイリーデータ!D498)</f>
        <v>勤務</v>
      </c>
      <c r="K498" s="3" t="str">
        <f>IF(デイリーデータ!E498="なし","",デイリーデータ!E498)</f>
        <v/>
      </c>
      <c r="L498" s="3" t="str">
        <f>IF(デイリーデータ!F498="なし","",デイリーデータ!F498)</f>
        <v>日勤</v>
      </c>
      <c r="M498" s="3" t="str">
        <f>IF(デイリーデータ!G498="なし","",デイリーデータ!G498)</f>
        <v/>
      </c>
      <c r="N498" s="3" t="str">
        <f>IF(デイリーデータ!H498="なし","",デイリーデータ!H498)</f>
        <v/>
      </c>
    </row>
    <row r="499" spans="1:14" x14ac:dyDescent="0.2">
      <c r="A499" s="9" t="str">
        <f>デイリーデータ!A499&amp;デイリーデータ!I499</f>
        <v>10381445765</v>
      </c>
      <c r="B499" s="3" t="str">
        <f>デイリーデータ!A499&amp;""</f>
        <v>103814</v>
      </c>
      <c r="C499" s="3" t="str">
        <f>デイリーデータ!B499</f>
        <v>田村 能之</v>
      </c>
      <c r="D499" s="4">
        <f>IF(デイリーデータ!I499="","",(デイリーデータ!I499))</f>
        <v>45765</v>
      </c>
      <c r="E499" s="3" t="str">
        <f>IF(デイリーデータ!D499="休日","●",IF(デイリーデータ!D499="指定","○",IF(LEFT(デイリーデータ!F499,1)="日","",IF(LEFT(デイリーデータ!F499,1)="半","／",LEFT(デイリーデータ!F499,1)))))</f>
        <v>当</v>
      </c>
      <c r="F499" s="10" t="str">
        <f>IF(デイリーデータ!E499="なし","",デイリーデータ!E499)&amp;IF(デイリーデータ!G499="なし","",デイリーデータ!G499)&amp;IF(デイリーデータ!H499="なし","",デイリーデータ!H499)</f>
        <v/>
      </c>
      <c r="G499" s="3" t="str">
        <f>IF(H499="","",COUNTA(H$2:H499)-COUNTBLANK(H$2:H499))</f>
        <v/>
      </c>
      <c r="H499" s="3" t="str">
        <f>IF(COUNTIF(B$2:B499,B499)=1,B499,"")</f>
        <v/>
      </c>
      <c r="I499" s="10" t="str">
        <f t="shared" si="7"/>
        <v/>
      </c>
      <c r="J499" s="3" t="str">
        <f>IF(デイリーデータ!D499="なし","",デイリーデータ!D499)</f>
        <v>勤務</v>
      </c>
      <c r="K499" s="3" t="str">
        <f>IF(デイリーデータ!E499="なし","",デイリーデータ!E499)</f>
        <v/>
      </c>
      <c r="L499" s="3" t="str">
        <f>IF(デイリーデータ!F499="なし","",デイリーデータ!F499)</f>
        <v>当直</v>
      </c>
      <c r="M499" s="3" t="str">
        <f>IF(デイリーデータ!G499="なし","",デイリーデータ!G499)</f>
        <v/>
      </c>
      <c r="N499" s="3" t="str">
        <f>IF(デイリーデータ!H499="なし","",デイリーデータ!H499)</f>
        <v/>
      </c>
    </row>
    <row r="500" spans="1:14" x14ac:dyDescent="0.2">
      <c r="A500" s="9" t="str">
        <f>デイリーデータ!A500&amp;デイリーデータ!I500</f>
        <v>10381445766</v>
      </c>
      <c r="B500" s="3" t="str">
        <f>デイリーデータ!A500&amp;""</f>
        <v>103814</v>
      </c>
      <c r="C500" s="3" t="str">
        <f>デイリーデータ!B500</f>
        <v>田村 能之</v>
      </c>
      <c r="D500" s="4">
        <f>IF(デイリーデータ!I500="","",(デイリーデータ!I500))</f>
        <v>45766</v>
      </c>
      <c r="E500" s="3" t="str">
        <f>IF(デイリーデータ!D500="休日","●",IF(デイリーデータ!D500="指定","○",IF(LEFT(デイリーデータ!F500,1)="日","",IF(LEFT(デイリーデータ!F500,1)="半","／",LEFT(デイリーデータ!F500,1)))))</f>
        <v>明</v>
      </c>
      <c r="F500" s="10" t="str">
        <f>IF(デイリーデータ!E500="なし","",デイリーデータ!E500)&amp;IF(デイリーデータ!G500="なし","",デイリーデータ!G500)&amp;IF(デイリーデータ!H500="なし","",デイリーデータ!H500)</f>
        <v/>
      </c>
      <c r="G500" s="3" t="str">
        <f>IF(H500="","",COUNTA(H$2:H500)-COUNTBLANK(H$2:H500))</f>
        <v/>
      </c>
      <c r="H500" s="3" t="str">
        <f>IF(COUNTIF(B$2:B500,B500)=1,B500,"")</f>
        <v/>
      </c>
      <c r="I500" s="10" t="str">
        <f t="shared" si="7"/>
        <v/>
      </c>
      <c r="J500" s="3" t="str">
        <f>IF(デイリーデータ!D500="なし","",デイリーデータ!D500)</f>
        <v>勤務</v>
      </c>
      <c r="K500" s="3" t="str">
        <f>IF(デイリーデータ!E500="なし","",デイリーデータ!E500)</f>
        <v/>
      </c>
      <c r="L500" s="3" t="str">
        <f>IF(デイリーデータ!F500="なし","",デイリーデータ!F500)</f>
        <v>明け</v>
      </c>
      <c r="M500" s="3" t="str">
        <f>IF(デイリーデータ!G500="なし","",デイリーデータ!G500)</f>
        <v/>
      </c>
      <c r="N500" s="3" t="str">
        <f>IF(デイリーデータ!H500="なし","",デイリーデータ!H500)</f>
        <v/>
      </c>
    </row>
    <row r="501" spans="1:14" x14ac:dyDescent="0.2">
      <c r="A501" s="9" t="str">
        <f>デイリーデータ!A501&amp;デイリーデータ!I501</f>
        <v>10381445767</v>
      </c>
      <c r="B501" s="3" t="str">
        <f>デイリーデータ!A501&amp;""</f>
        <v>103814</v>
      </c>
      <c r="C501" s="3" t="str">
        <f>デイリーデータ!B501</f>
        <v>田村 能之</v>
      </c>
      <c r="D501" s="4">
        <f>IF(デイリーデータ!I501="","",(デイリーデータ!I501))</f>
        <v>45767</v>
      </c>
      <c r="E501" s="3" t="str">
        <f>IF(デイリーデータ!D501="休日","●",IF(デイリーデータ!D501="指定","○",IF(LEFT(デイリーデータ!F501,1)="日","",IF(LEFT(デイリーデータ!F501,1)="半","／",LEFT(デイリーデータ!F501,1)))))</f>
        <v>●</v>
      </c>
      <c r="F501" s="10" t="str">
        <f>IF(デイリーデータ!E501="なし","",デイリーデータ!E501)&amp;IF(デイリーデータ!G501="なし","",デイリーデータ!G501)&amp;IF(デイリーデータ!H501="なし","",デイリーデータ!H501)</f>
        <v/>
      </c>
      <c r="G501" s="3" t="str">
        <f>IF(H501="","",COUNTA(H$2:H501)-COUNTBLANK(H$2:H501))</f>
        <v/>
      </c>
      <c r="H501" s="3" t="str">
        <f>IF(COUNTIF(B$2:B501,B501)=1,B501,"")</f>
        <v/>
      </c>
      <c r="I501" s="10" t="str">
        <f t="shared" si="7"/>
        <v/>
      </c>
      <c r="J501" s="3" t="str">
        <f>IF(デイリーデータ!D501="なし","",デイリーデータ!D501)</f>
        <v>休日</v>
      </c>
      <c r="K501" s="3" t="str">
        <f>IF(デイリーデータ!E501="なし","",デイリーデータ!E501)</f>
        <v/>
      </c>
      <c r="L501" s="3" t="str">
        <f>IF(デイリーデータ!F501="なし","",デイリーデータ!F501)</f>
        <v>日勤</v>
      </c>
      <c r="M501" s="3" t="str">
        <f>IF(デイリーデータ!G501="なし","",デイリーデータ!G501)</f>
        <v/>
      </c>
      <c r="N501" s="3" t="str">
        <f>IF(デイリーデータ!H501="なし","",デイリーデータ!H501)</f>
        <v/>
      </c>
    </row>
    <row r="502" spans="1:14" x14ac:dyDescent="0.2">
      <c r="A502" s="9" t="str">
        <f>デイリーデータ!A502&amp;デイリーデータ!I502</f>
        <v>10381445768</v>
      </c>
      <c r="B502" s="3" t="str">
        <f>デイリーデータ!A502&amp;""</f>
        <v>103814</v>
      </c>
      <c r="C502" s="3" t="str">
        <f>デイリーデータ!B502</f>
        <v>田村 能之</v>
      </c>
      <c r="D502" s="4">
        <f>IF(デイリーデータ!I502="","",(デイリーデータ!I502))</f>
        <v>45768</v>
      </c>
      <c r="E502" s="3" t="str">
        <f>IF(デイリーデータ!D502="休日","●",IF(デイリーデータ!D502="指定","○",IF(LEFT(デイリーデータ!F502,1)="日","",IF(LEFT(デイリーデータ!F502,1)="半","／",LEFT(デイリーデータ!F502,1)))))</f>
        <v/>
      </c>
      <c r="F502" s="10" t="str">
        <f>IF(デイリーデータ!E502="なし","",デイリーデータ!E502)&amp;IF(デイリーデータ!G502="なし","",デイリーデータ!G502)&amp;IF(デイリーデータ!H502="なし","",デイリーデータ!H502)</f>
        <v/>
      </c>
      <c r="G502" s="3" t="str">
        <f>IF(H502="","",COUNTA(H$2:H502)-COUNTBLANK(H$2:H502))</f>
        <v/>
      </c>
      <c r="H502" s="3" t="str">
        <f>IF(COUNTIF(B$2:B502,B502)=1,B502,"")</f>
        <v/>
      </c>
      <c r="I502" s="10" t="str">
        <f t="shared" si="7"/>
        <v/>
      </c>
      <c r="J502" s="3" t="str">
        <f>IF(デイリーデータ!D502="なし","",デイリーデータ!D502)</f>
        <v>勤務</v>
      </c>
      <c r="K502" s="3" t="str">
        <f>IF(デイリーデータ!E502="なし","",デイリーデータ!E502)</f>
        <v/>
      </c>
      <c r="L502" s="3" t="str">
        <f>IF(デイリーデータ!F502="なし","",デイリーデータ!F502)</f>
        <v>日勤</v>
      </c>
      <c r="M502" s="3" t="str">
        <f>IF(デイリーデータ!G502="なし","",デイリーデータ!G502)</f>
        <v/>
      </c>
      <c r="N502" s="3" t="str">
        <f>IF(デイリーデータ!H502="なし","",デイリーデータ!H502)</f>
        <v/>
      </c>
    </row>
    <row r="503" spans="1:14" x14ac:dyDescent="0.2">
      <c r="A503" s="9" t="str">
        <f>デイリーデータ!A503&amp;デイリーデータ!I503</f>
        <v>10381445769</v>
      </c>
      <c r="B503" s="3" t="str">
        <f>デイリーデータ!A503&amp;""</f>
        <v>103814</v>
      </c>
      <c r="C503" s="3" t="str">
        <f>デイリーデータ!B503</f>
        <v>田村 能之</v>
      </c>
      <c r="D503" s="4">
        <f>IF(デイリーデータ!I503="","",(デイリーデータ!I503))</f>
        <v>45769</v>
      </c>
      <c r="E503" s="3" t="str">
        <f>IF(デイリーデータ!D503="休日","●",IF(デイリーデータ!D503="指定","○",IF(LEFT(デイリーデータ!F503,1)="日","",IF(LEFT(デイリーデータ!F503,1)="半","／",LEFT(デイリーデータ!F503,1)))))</f>
        <v/>
      </c>
      <c r="F503" s="10" t="str">
        <f>IF(デイリーデータ!E503="なし","",デイリーデータ!E503)&amp;IF(デイリーデータ!G503="なし","",デイリーデータ!G503)&amp;IF(デイリーデータ!H503="なし","",デイリーデータ!H503)</f>
        <v/>
      </c>
      <c r="G503" s="3" t="str">
        <f>IF(H503="","",COUNTA(H$2:H503)-COUNTBLANK(H$2:H503))</f>
        <v/>
      </c>
      <c r="H503" s="3" t="str">
        <f>IF(COUNTIF(B$2:B503,B503)=1,B503,"")</f>
        <v/>
      </c>
      <c r="I503" s="10" t="str">
        <f t="shared" si="7"/>
        <v/>
      </c>
      <c r="J503" s="3" t="str">
        <f>IF(デイリーデータ!D503="なし","",デイリーデータ!D503)</f>
        <v>勤務</v>
      </c>
      <c r="K503" s="3" t="str">
        <f>IF(デイリーデータ!E503="なし","",デイリーデータ!E503)</f>
        <v/>
      </c>
      <c r="L503" s="3" t="str">
        <f>IF(デイリーデータ!F503="なし","",デイリーデータ!F503)</f>
        <v>日勤</v>
      </c>
      <c r="M503" s="3" t="str">
        <f>IF(デイリーデータ!G503="なし","",デイリーデータ!G503)</f>
        <v/>
      </c>
      <c r="N503" s="3" t="str">
        <f>IF(デイリーデータ!H503="なし","",デイリーデータ!H503)</f>
        <v/>
      </c>
    </row>
    <row r="504" spans="1:14" x14ac:dyDescent="0.2">
      <c r="A504" s="9" t="str">
        <f>デイリーデータ!A504&amp;デイリーデータ!I504</f>
        <v>10381445770</v>
      </c>
      <c r="B504" s="3" t="str">
        <f>デイリーデータ!A504&amp;""</f>
        <v>103814</v>
      </c>
      <c r="C504" s="3" t="str">
        <f>デイリーデータ!B504</f>
        <v>田村 能之</v>
      </c>
      <c r="D504" s="4">
        <f>IF(デイリーデータ!I504="","",(デイリーデータ!I504))</f>
        <v>45770</v>
      </c>
      <c r="E504" s="3" t="str">
        <f>IF(デイリーデータ!D504="休日","●",IF(デイリーデータ!D504="指定","○",IF(LEFT(デイリーデータ!F504,1)="日","",IF(LEFT(デイリーデータ!F504,1)="半","／",LEFT(デイリーデータ!F504,1)))))</f>
        <v/>
      </c>
      <c r="F504" s="10" t="str">
        <f>IF(デイリーデータ!E504="なし","",デイリーデータ!E504)&amp;IF(デイリーデータ!G504="なし","",デイリーデータ!G504)&amp;IF(デイリーデータ!H504="なし","",デイリーデータ!H504)</f>
        <v/>
      </c>
      <c r="G504" s="3" t="str">
        <f>IF(H504="","",COUNTA(H$2:H504)-COUNTBLANK(H$2:H504))</f>
        <v/>
      </c>
      <c r="H504" s="3" t="str">
        <f>IF(COUNTIF(B$2:B504,B504)=1,B504,"")</f>
        <v/>
      </c>
      <c r="I504" s="10" t="str">
        <f t="shared" si="7"/>
        <v/>
      </c>
      <c r="J504" s="3" t="str">
        <f>IF(デイリーデータ!D504="なし","",デイリーデータ!D504)</f>
        <v>勤務</v>
      </c>
      <c r="K504" s="3" t="str">
        <f>IF(デイリーデータ!E504="なし","",デイリーデータ!E504)</f>
        <v/>
      </c>
      <c r="L504" s="3" t="str">
        <f>IF(デイリーデータ!F504="なし","",デイリーデータ!F504)</f>
        <v>日勤</v>
      </c>
      <c r="M504" s="3" t="str">
        <f>IF(デイリーデータ!G504="なし","",デイリーデータ!G504)</f>
        <v/>
      </c>
      <c r="N504" s="3" t="str">
        <f>IF(デイリーデータ!H504="なし","",デイリーデータ!H504)</f>
        <v/>
      </c>
    </row>
    <row r="505" spans="1:14" x14ac:dyDescent="0.2">
      <c r="A505" s="9" t="str">
        <f>デイリーデータ!A505&amp;デイリーデータ!I505</f>
        <v>10381445771</v>
      </c>
      <c r="B505" s="3" t="str">
        <f>デイリーデータ!A505&amp;""</f>
        <v>103814</v>
      </c>
      <c r="C505" s="3" t="str">
        <f>デイリーデータ!B505</f>
        <v>田村 能之</v>
      </c>
      <c r="D505" s="4">
        <f>IF(デイリーデータ!I505="","",(デイリーデータ!I505))</f>
        <v>45771</v>
      </c>
      <c r="E505" s="3" t="str">
        <f>IF(デイリーデータ!D505="休日","●",IF(デイリーデータ!D505="指定","○",IF(LEFT(デイリーデータ!F505,1)="日","",IF(LEFT(デイリーデータ!F505,1)="半","／",LEFT(デイリーデータ!F505,1)))))</f>
        <v/>
      </c>
      <c r="F505" s="10" t="str">
        <f>IF(デイリーデータ!E505="なし","",デイリーデータ!E505)&amp;IF(デイリーデータ!G505="なし","",デイリーデータ!G505)&amp;IF(デイリーデータ!H505="なし","",デイリーデータ!H505)</f>
        <v/>
      </c>
      <c r="G505" s="3" t="str">
        <f>IF(H505="","",COUNTA(H$2:H505)-COUNTBLANK(H$2:H505))</f>
        <v/>
      </c>
      <c r="H505" s="3" t="str">
        <f>IF(COUNTIF(B$2:B505,B505)=1,B505,"")</f>
        <v/>
      </c>
      <c r="I505" s="10" t="str">
        <f t="shared" si="7"/>
        <v/>
      </c>
      <c r="J505" s="3" t="str">
        <f>IF(デイリーデータ!D505="なし","",デイリーデータ!D505)</f>
        <v>勤務</v>
      </c>
      <c r="K505" s="3" t="str">
        <f>IF(デイリーデータ!E505="なし","",デイリーデータ!E505)</f>
        <v/>
      </c>
      <c r="L505" s="3" t="str">
        <f>IF(デイリーデータ!F505="なし","",デイリーデータ!F505)</f>
        <v>日勤</v>
      </c>
      <c r="M505" s="3" t="str">
        <f>IF(デイリーデータ!G505="なし","",デイリーデータ!G505)</f>
        <v/>
      </c>
      <c r="N505" s="3" t="str">
        <f>IF(デイリーデータ!H505="なし","",デイリーデータ!H505)</f>
        <v/>
      </c>
    </row>
    <row r="506" spans="1:14" x14ac:dyDescent="0.2">
      <c r="A506" s="9" t="str">
        <f>デイリーデータ!A506&amp;デイリーデータ!I506</f>
        <v>10381445772</v>
      </c>
      <c r="B506" s="3" t="str">
        <f>デイリーデータ!A506&amp;""</f>
        <v>103814</v>
      </c>
      <c r="C506" s="3" t="str">
        <f>デイリーデータ!B506</f>
        <v>田村 能之</v>
      </c>
      <c r="D506" s="4">
        <f>IF(デイリーデータ!I506="","",(デイリーデータ!I506))</f>
        <v>45772</v>
      </c>
      <c r="E506" s="3" t="str">
        <f>IF(デイリーデータ!D506="休日","●",IF(デイリーデータ!D506="指定","○",IF(LEFT(デイリーデータ!F506,1)="日","",IF(LEFT(デイリーデータ!F506,1)="半","／",LEFT(デイリーデータ!F506,1)))))</f>
        <v/>
      </c>
      <c r="F506" s="10" t="str">
        <f>IF(デイリーデータ!E506="なし","",デイリーデータ!E506)&amp;IF(デイリーデータ!G506="なし","",デイリーデータ!G506)&amp;IF(デイリーデータ!H506="なし","",デイリーデータ!H506)</f>
        <v/>
      </c>
      <c r="G506" s="3" t="str">
        <f>IF(H506="","",COUNTA(H$2:H506)-COUNTBLANK(H$2:H506))</f>
        <v/>
      </c>
      <c r="H506" s="3" t="str">
        <f>IF(COUNTIF(B$2:B506,B506)=1,B506,"")</f>
        <v/>
      </c>
      <c r="I506" s="10" t="str">
        <f t="shared" si="7"/>
        <v/>
      </c>
      <c r="J506" s="3" t="str">
        <f>IF(デイリーデータ!D506="なし","",デイリーデータ!D506)</f>
        <v>勤務</v>
      </c>
      <c r="K506" s="3" t="str">
        <f>IF(デイリーデータ!E506="なし","",デイリーデータ!E506)</f>
        <v/>
      </c>
      <c r="L506" s="3" t="str">
        <f>IF(デイリーデータ!F506="なし","",デイリーデータ!F506)</f>
        <v>日勤</v>
      </c>
      <c r="M506" s="3" t="str">
        <f>IF(デイリーデータ!G506="なし","",デイリーデータ!G506)</f>
        <v/>
      </c>
      <c r="N506" s="3" t="str">
        <f>IF(デイリーデータ!H506="なし","",デイリーデータ!H506)</f>
        <v/>
      </c>
    </row>
    <row r="507" spans="1:14" x14ac:dyDescent="0.2">
      <c r="A507" s="9" t="str">
        <f>デイリーデータ!A507&amp;デイリーデータ!I507</f>
        <v>10381445773</v>
      </c>
      <c r="B507" s="3" t="str">
        <f>デイリーデータ!A507&amp;""</f>
        <v>103814</v>
      </c>
      <c r="C507" s="3" t="str">
        <f>デイリーデータ!B507</f>
        <v>田村 能之</v>
      </c>
      <c r="D507" s="4">
        <f>IF(デイリーデータ!I507="","",(デイリーデータ!I507))</f>
        <v>45773</v>
      </c>
      <c r="E507" s="3" t="str">
        <f>IF(デイリーデータ!D507="休日","●",IF(デイリーデータ!D507="指定","○",IF(LEFT(デイリーデータ!F507,1)="日","",IF(LEFT(デイリーデータ!F507,1)="半","／",LEFT(デイリーデータ!F507,1)))))</f>
        <v>○</v>
      </c>
      <c r="F507" s="10" t="str">
        <f>IF(デイリーデータ!E507="なし","",デイリーデータ!E507)&amp;IF(デイリーデータ!G507="なし","",デイリーデータ!G507)&amp;IF(デイリーデータ!H507="なし","",デイリーデータ!H507)</f>
        <v/>
      </c>
      <c r="G507" s="3" t="str">
        <f>IF(H507="","",COUNTA(H$2:H507)-COUNTBLANK(H$2:H507))</f>
        <v/>
      </c>
      <c r="H507" s="3" t="str">
        <f>IF(COUNTIF(B$2:B507,B507)=1,B507,"")</f>
        <v/>
      </c>
      <c r="I507" s="10" t="str">
        <f t="shared" si="7"/>
        <v/>
      </c>
      <c r="J507" s="3" t="str">
        <f>IF(デイリーデータ!D507="なし","",デイリーデータ!D507)</f>
        <v>指定</v>
      </c>
      <c r="K507" s="3" t="str">
        <f>IF(デイリーデータ!E507="なし","",デイリーデータ!E507)</f>
        <v/>
      </c>
      <c r="L507" s="3" t="str">
        <f>IF(デイリーデータ!F507="なし","",デイリーデータ!F507)</f>
        <v>日勤</v>
      </c>
      <c r="M507" s="3" t="str">
        <f>IF(デイリーデータ!G507="なし","",デイリーデータ!G507)</f>
        <v/>
      </c>
      <c r="N507" s="3" t="str">
        <f>IF(デイリーデータ!H507="なし","",デイリーデータ!H507)</f>
        <v/>
      </c>
    </row>
    <row r="508" spans="1:14" x14ac:dyDescent="0.2">
      <c r="A508" s="9" t="str">
        <f>デイリーデータ!A508&amp;デイリーデータ!I508</f>
        <v>10381445774</v>
      </c>
      <c r="B508" s="3" t="str">
        <f>デイリーデータ!A508&amp;""</f>
        <v>103814</v>
      </c>
      <c r="C508" s="3" t="str">
        <f>デイリーデータ!B508</f>
        <v>田村 能之</v>
      </c>
      <c r="D508" s="4">
        <f>IF(デイリーデータ!I508="","",(デイリーデータ!I508))</f>
        <v>45774</v>
      </c>
      <c r="E508" s="3" t="str">
        <f>IF(デイリーデータ!D508="休日","●",IF(デイリーデータ!D508="指定","○",IF(LEFT(デイリーデータ!F508,1)="日","",IF(LEFT(デイリーデータ!F508,1)="半","／",LEFT(デイリーデータ!F508,1)))))</f>
        <v>●</v>
      </c>
      <c r="F508" s="10" t="str">
        <f>IF(デイリーデータ!E508="なし","",デイリーデータ!E508)&amp;IF(デイリーデータ!G508="なし","",デイリーデータ!G508)&amp;IF(デイリーデータ!H508="なし","",デイリーデータ!H508)</f>
        <v/>
      </c>
      <c r="G508" s="3" t="str">
        <f>IF(H508="","",COUNTA(H$2:H508)-COUNTBLANK(H$2:H508))</f>
        <v/>
      </c>
      <c r="H508" s="3" t="str">
        <f>IF(COUNTIF(B$2:B508,B508)=1,B508,"")</f>
        <v/>
      </c>
      <c r="I508" s="10" t="str">
        <f t="shared" si="7"/>
        <v/>
      </c>
      <c r="J508" s="3" t="str">
        <f>IF(デイリーデータ!D508="なし","",デイリーデータ!D508)</f>
        <v>休日</v>
      </c>
      <c r="K508" s="3" t="str">
        <f>IF(デイリーデータ!E508="なし","",デイリーデータ!E508)</f>
        <v/>
      </c>
      <c r="L508" s="3" t="str">
        <f>IF(デイリーデータ!F508="なし","",デイリーデータ!F508)</f>
        <v>日勤</v>
      </c>
      <c r="M508" s="3" t="str">
        <f>IF(デイリーデータ!G508="なし","",デイリーデータ!G508)</f>
        <v/>
      </c>
      <c r="N508" s="3" t="str">
        <f>IF(デイリーデータ!H508="なし","",デイリーデータ!H508)</f>
        <v/>
      </c>
    </row>
    <row r="509" spans="1:14" x14ac:dyDescent="0.2">
      <c r="A509" s="9" t="str">
        <f>デイリーデータ!A509&amp;デイリーデータ!I509</f>
        <v>10381445775</v>
      </c>
      <c r="B509" s="3" t="str">
        <f>デイリーデータ!A509&amp;""</f>
        <v>103814</v>
      </c>
      <c r="C509" s="3" t="str">
        <f>デイリーデータ!B509</f>
        <v>田村 能之</v>
      </c>
      <c r="D509" s="4">
        <f>IF(デイリーデータ!I509="","",(デイリーデータ!I509))</f>
        <v>45775</v>
      </c>
      <c r="E509" s="3" t="str">
        <f>IF(デイリーデータ!D509="休日","●",IF(デイリーデータ!D509="指定","○",IF(LEFT(デイリーデータ!F509,1)="日","",IF(LEFT(デイリーデータ!F509,1)="半","／",LEFT(デイリーデータ!F509,1)))))</f>
        <v/>
      </c>
      <c r="F509" s="10" t="str">
        <f>IF(デイリーデータ!E509="なし","",デイリーデータ!E509)&amp;IF(デイリーデータ!G509="なし","",デイリーデータ!G509)&amp;IF(デイリーデータ!H509="なし","",デイリーデータ!H509)</f>
        <v/>
      </c>
      <c r="G509" s="3" t="str">
        <f>IF(H509="","",COUNTA(H$2:H509)-COUNTBLANK(H$2:H509))</f>
        <v/>
      </c>
      <c r="H509" s="3" t="str">
        <f>IF(COUNTIF(B$2:B509,B509)=1,B509,"")</f>
        <v/>
      </c>
      <c r="I509" s="10" t="str">
        <f t="shared" si="7"/>
        <v/>
      </c>
      <c r="J509" s="3" t="str">
        <f>IF(デイリーデータ!D509="なし","",デイリーデータ!D509)</f>
        <v>勤務</v>
      </c>
      <c r="K509" s="3" t="str">
        <f>IF(デイリーデータ!E509="なし","",デイリーデータ!E509)</f>
        <v/>
      </c>
      <c r="L509" s="3" t="str">
        <f>IF(デイリーデータ!F509="なし","",デイリーデータ!F509)</f>
        <v>日勤</v>
      </c>
      <c r="M509" s="3" t="str">
        <f>IF(デイリーデータ!G509="なし","",デイリーデータ!G509)</f>
        <v/>
      </c>
      <c r="N509" s="3" t="str">
        <f>IF(デイリーデータ!H509="なし","",デイリーデータ!H509)</f>
        <v/>
      </c>
    </row>
    <row r="510" spans="1:14" x14ac:dyDescent="0.2">
      <c r="A510" s="9" t="str">
        <f>デイリーデータ!A510&amp;デイリーデータ!I510</f>
        <v>10381445776</v>
      </c>
      <c r="B510" s="3" t="str">
        <f>デイリーデータ!A510&amp;""</f>
        <v>103814</v>
      </c>
      <c r="C510" s="3" t="str">
        <f>デイリーデータ!B510</f>
        <v>田村 能之</v>
      </c>
      <c r="D510" s="4">
        <f>IF(デイリーデータ!I510="","",(デイリーデータ!I510))</f>
        <v>45776</v>
      </c>
      <c r="E510" s="3" t="str">
        <f>IF(デイリーデータ!D510="休日","●",IF(デイリーデータ!D510="指定","○",IF(LEFT(デイリーデータ!F510,1)="日","",IF(LEFT(デイリーデータ!F510,1)="半","／",LEFT(デイリーデータ!F510,1)))))</f>
        <v>当</v>
      </c>
      <c r="F510" s="10" t="str">
        <f>IF(デイリーデータ!E510="なし","",デイリーデータ!E510)&amp;IF(デイリーデータ!G510="なし","",デイリーデータ!G510)&amp;IF(デイリーデータ!H510="なし","",デイリーデータ!H510)</f>
        <v/>
      </c>
      <c r="G510" s="3" t="str">
        <f>IF(H510="","",COUNTA(H$2:H510)-COUNTBLANK(H$2:H510))</f>
        <v/>
      </c>
      <c r="H510" s="3" t="str">
        <f>IF(COUNTIF(B$2:B510,B510)=1,B510,"")</f>
        <v/>
      </c>
      <c r="I510" s="10" t="str">
        <f t="shared" si="7"/>
        <v/>
      </c>
      <c r="J510" s="3" t="str">
        <f>IF(デイリーデータ!D510="なし","",デイリーデータ!D510)</f>
        <v>勤務</v>
      </c>
      <c r="K510" s="3" t="str">
        <f>IF(デイリーデータ!E510="なし","",デイリーデータ!E510)</f>
        <v/>
      </c>
      <c r="L510" s="3" t="str">
        <f>IF(デイリーデータ!F510="なし","",デイリーデータ!F510)</f>
        <v>当直</v>
      </c>
      <c r="M510" s="3" t="str">
        <f>IF(デイリーデータ!G510="なし","",デイリーデータ!G510)</f>
        <v/>
      </c>
      <c r="N510" s="3" t="str">
        <f>IF(デイリーデータ!H510="なし","",デイリーデータ!H510)</f>
        <v/>
      </c>
    </row>
    <row r="511" spans="1:14" x14ac:dyDescent="0.2">
      <c r="A511" s="9" t="str">
        <f>デイリーデータ!A511&amp;デイリーデータ!I511</f>
        <v>10381445777</v>
      </c>
      <c r="B511" s="3" t="str">
        <f>デイリーデータ!A511&amp;""</f>
        <v>103814</v>
      </c>
      <c r="C511" s="3" t="str">
        <f>デイリーデータ!B511</f>
        <v>田村 能之</v>
      </c>
      <c r="D511" s="4">
        <f>IF(デイリーデータ!I511="","",(デイリーデータ!I511))</f>
        <v>45777</v>
      </c>
      <c r="E511" s="3" t="str">
        <f>IF(デイリーデータ!D511="休日","●",IF(デイリーデータ!D511="指定","○",IF(LEFT(デイリーデータ!F511,1)="日","",IF(LEFT(デイリーデータ!F511,1)="半","／",LEFT(デイリーデータ!F511,1)))))</f>
        <v>明</v>
      </c>
      <c r="F511" s="10" t="str">
        <f>IF(デイリーデータ!E511="なし","",デイリーデータ!E511)&amp;IF(デイリーデータ!G511="なし","",デイリーデータ!G511)&amp;IF(デイリーデータ!H511="なし","",デイリーデータ!H511)</f>
        <v/>
      </c>
      <c r="G511" s="3" t="str">
        <f>IF(H511="","",COUNTA(H$2:H511)-COUNTBLANK(H$2:H511))</f>
        <v/>
      </c>
      <c r="H511" s="3" t="str">
        <f>IF(COUNTIF(B$2:B511,B511)=1,B511,"")</f>
        <v/>
      </c>
      <c r="I511" s="10" t="str">
        <f t="shared" si="7"/>
        <v/>
      </c>
      <c r="J511" s="3" t="str">
        <f>IF(デイリーデータ!D511="なし","",デイリーデータ!D511)</f>
        <v>勤務</v>
      </c>
      <c r="K511" s="3" t="str">
        <f>IF(デイリーデータ!E511="なし","",デイリーデータ!E511)</f>
        <v/>
      </c>
      <c r="L511" s="3" t="str">
        <f>IF(デイリーデータ!F511="なし","",デイリーデータ!F511)</f>
        <v>明け</v>
      </c>
      <c r="M511" s="3" t="str">
        <f>IF(デイリーデータ!G511="なし","",デイリーデータ!G511)</f>
        <v/>
      </c>
      <c r="N511" s="3" t="str">
        <f>IF(デイリーデータ!H511="なし","",デイリーデータ!H511)</f>
        <v/>
      </c>
    </row>
    <row r="512" spans="1:14" x14ac:dyDescent="0.2">
      <c r="A512" s="9" t="str">
        <f>デイリーデータ!A512&amp;デイリーデータ!I512</f>
        <v>10999745748</v>
      </c>
      <c r="B512" s="3" t="str">
        <f>デイリーデータ!A512&amp;""</f>
        <v>109997</v>
      </c>
      <c r="C512" s="3" t="str">
        <f>デイリーデータ!B512</f>
        <v>庵 緋沙子</v>
      </c>
      <c r="D512" s="4">
        <f>IF(デイリーデータ!I512="","",(デイリーデータ!I512))</f>
        <v>45748</v>
      </c>
      <c r="E512" s="3" t="str">
        <f>IF(デイリーデータ!D512="休日","●",IF(デイリーデータ!D512="指定","○",IF(LEFT(デイリーデータ!F512,1)="日","",IF(LEFT(デイリーデータ!F512,1)="半","／",LEFT(デイリーデータ!F512,1)))))</f>
        <v/>
      </c>
      <c r="F512" s="10" t="str">
        <f>IF(デイリーデータ!E512="なし","",デイリーデータ!E512)&amp;IF(デイリーデータ!G512="なし","",デイリーデータ!G512)&amp;IF(デイリーデータ!H512="なし","",デイリーデータ!H512)</f>
        <v/>
      </c>
      <c r="G512" s="3">
        <f>IF(H512="","",COUNTA(H$2:H512)-COUNTBLANK(H$2:H512))</f>
        <v>18</v>
      </c>
      <c r="H512" s="3" t="str">
        <f>IF(COUNTIF(B$2:B512,B512)=1,B512,"")</f>
        <v>109997</v>
      </c>
      <c r="I512" s="10" t="str">
        <f t="shared" si="7"/>
        <v>庵 緋沙子</v>
      </c>
      <c r="J512" s="3" t="str">
        <f>IF(デイリーデータ!D512="なし","",デイリーデータ!D512)</f>
        <v>勤務</v>
      </c>
      <c r="K512" s="3" t="str">
        <f>IF(デイリーデータ!E512="なし","",デイリーデータ!E512)</f>
        <v/>
      </c>
      <c r="L512" s="3" t="str">
        <f>IF(デイリーデータ!F512="なし","",デイリーデータ!F512)</f>
        <v>日勤</v>
      </c>
      <c r="M512" s="3" t="str">
        <f>IF(デイリーデータ!G512="なし","",デイリーデータ!G512)</f>
        <v/>
      </c>
      <c r="N512" s="3" t="str">
        <f>IF(デイリーデータ!H512="なし","",デイリーデータ!H512)</f>
        <v/>
      </c>
    </row>
    <row r="513" spans="1:14" x14ac:dyDescent="0.2">
      <c r="A513" s="9" t="str">
        <f>デイリーデータ!A513&amp;デイリーデータ!I513</f>
        <v>10999745749</v>
      </c>
      <c r="B513" s="3" t="str">
        <f>デイリーデータ!A513&amp;""</f>
        <v>109997</v>
      </c>
      <c r="C513" s="3" t="str">
        <f>デイリーデータ!B513</f>
        <v>庵 緋沙子</v>
      </c>
      <c r="D513" s="4">
        <f>IF(デイリーデータ!I513="","",(デイリーデータ!I513))</f>
        <v>45749</v>
      </c>
      <c r="E513" s="3" t="str">
        <f>IF(デイリーデータ!D513="休日","●",IF(デイリーデータ!D513="指定","○",IF(LEFT(デイリーデータ!F513,1)="日","",IF(LEFT(デイリーデータ!F513,1)="半","／",LEFT(デイリーデータ!F513,1)))))</f>
        <v/>
      </c>
      <c r="F513" s="10" t="str">
        <f>IF(デイリーデータ!E513="なし","",デイリーデータ!E513)&amp;IF(デイリーデータ!G513="なし","",デイリーデータ!G513)&amp;IF(デイリーデータ!H513="なし","",デイリーデータ!H513)</f>
        <v/>
      </c>
      <c r="G513" s="3" t="str">
        <f>IF(H513="","",COUNTA(H$2:H513)-COUNTBLANK(H$2:H513))</f>
        <v/>
      </c>
      <c r="H513" s="3" t="str">
        <f>IF(COUNTIF(B$2:B513,B513)=1,B513,"")</f>
        <v/>
      </c>
      <c r="I513" s="10" t="str">
        <f t="shared" si="7"/>
        <v/>
      </c>
      <c r="J513" s="3" t="str">
        <f>IF(デイリーデータ!D513="なし","",デイリーデータ!D513)</f>
        <v>勤務</v>
      </c>
      <c r="K513" s="3" t="str">
        <f>IF(デイリーデータ!E513="なし","",デイリーデータ!E513)</f>
        <v/>
      </c>
      <c r="L513" s="3" t="str">
        <f>IF(デイリーデータ!F513="なし","",デイリーデータ!F513)</f>
        <v>日勤</v>
      </c>
      <c r="M513" s="3" t="str">
        <f>IF(デイリーデータ!G513="なし","",デイリーデータ!G513)</f>
        <v/>
      </c>
      <c r="N513" s="3" t="str">
        <f>IF(デイリーデータ!H513="なし","",デイリーデータ!H513)</f>
        <v/>
      </c>
    </row>
    <row r="514" spans="1:14" x14ac:dyDescent="0.2">
      <c r="A514" s="9" t="str">
        <f>デイリーデータ!A514&amp;デイリーデータ!I514</f>
        <v>10999745750</v>
      </c>
      <c r="B514" s="3" t="str">
        <f>デイリーデータ!A514&amp;""</f>
        <v>109997</v>
      </c>
      <c r="C514" s="3" t="str">
        <f>デイリーデータ!B514</f>
        <v>庵 緋沙子</v>
      </c>
      <c r="D514" s="4">
        <f>IF(デイリーデータ!I514="","",(デイリーデータ!I514))</f>
        <v>45750</v>
      </c>
      <c r="E514" s="3" t="str">
        <f>IF(デイリーデータ!D514="休日","●",IF(デイリーデータ!D514="指定","○",IF(LEFT(デイリーデータ!F514,1)="日","",IF(LEFT(デイリーデータ!F514,1)="半","／",LEFT(デイリーデータ!F514,1)))))</f>
        <v/>
      </c>
      <c r="F514" s="10" t="str">
        <f>IF(デイリーデータ!E514="なし","",デイリーデータ!E514)&amp;IF(デイリーデータ!G514="なし","",デイリーデータ!G514)&amp;IF(デイリーデータ!H514="なし","",デイリーデータ!H514)</f>
        <v/>
      </c>
      <c r="G514" s="3" t="str">
        <f>IF(H514="","",COUNTA(H$2:H514)-COUNTBLANK(H$2:H514))</f>
        <v/>
      </c>
      <c r="H514" s="3" t="str">
        <f>IF(COUNTIF(B$2:B514,B514)=1,B514,"")</f>
        <v/>
      </c>
      <c r="I514" s="10" t="str">
        <f t="shared" ref="I514:I577" si="8">IF(H514&lt;&gt;"",C514,"")</f>
        <v/>
      </c>
      <c r="J514" s="3" t="str">
        <f>IF(デイリーデータ!D514="なし","",デイリーデータ!D514)</f>
        <v>勤務</v>
      </c>
      <c r="K514" s="3" t="str">
        <f>IF(デイリーデータ!E514="なし","",デイリーデータ!E514)</f>
        <v/>
      </c>
      <c r="L514" s="3" t="str">
        <f>IF(デイリーデータ!F514="なし","",デイリーデータ!F514)</f>
        <v>日勤</v>
      </c>
      <c r="M514" s="3" t="str">
        <f>IF(デイリーデータ!G514="なし","",デイリーデータ!G514)</f>
        <v/>
      </c>
      <c r="N514" s="3" t="str">
        <f>IF(デイリーデータ!H514="なし","",デイリーデータ!H514)</f>
        <v/>
      </c>
    </row>
    <row r="515" spans="1:14" x14ac:dyDescent="0.2">
      <c r="A515" s="9" t="str">
        <f>デイリーデータ!A515&amp;デイリーデータ!I515</f>
        <v>10999745751</v>
      </c>
      <c r="B515" s="3" t="str">
        <f>デイリーデータ!A515&amp;""</f>
        <v>109997</v>
      </c>
      <c r="C515" s="3" t="str">
        <f>デイリーデータ!B515</f>
        <v>庵 緋沙子</v>
      </c>
      <c r="D515" s="4">
        <f>IF(デイリーデータ!I515="","",(デイリーデータ!I515))</f>
        <v>45751</v>
      </c>
      <c r="E515" s="3" t="str">
        <f>IF(デイリーデータ!D515="休日","●",IF(デイリーデータ!D515="指定","○",IF(LEFT(デイリーデータ!F515,1)="日","",IF(LEFT(デイリーデータ!F515,1)="半","／",LEFT(デイリーデータ!F515,1)))))</f>
        <v/>
      </c>
      <c r="F515" s="10" t="str">
        <f>IF(デイリーデータ!E515="なし","",デイリーデータ!E515)&amp;IF(デイリーデータ!G515="なし","",デイリーデータ!G515)&amp;IF(デイリーデータ!H515="なし","",デイリーデータ!H515)</f>
        <v/>
      </c>
      <c r="G515" s="3" t="str">
        <f>IF(H515="","",COUNTA(H$2:H515)-COUNTBLANK(H$2:H515))</f>
        <v/>
      </c>
      <c r="H515" s="3" t="str">
        <f>IF(COUNTIF(B$2:B515,B515)=1,B515,"")</f>
        <v/>
      </c>
      <c r="I515" s="10" t="str">
        <f t="shared" si="8"/>
        <v/>
      </c>
      <c r="J515" s="3" t="str">
        <f>IF(デイリーデータ!D515="なし","",デイリーデータ!D515)</f>
        <v>勤務</v>
      </c>
      <c r="K515" s="3" t="str">
        <f>IF(デイリーデータ!E515="なし","",デイリーデータ!E515)</f>
        <v/>
      </c>
      <c r="L515" s="3" t="str">
        <f>IF(デイリーデータ!F515="なし","",デイリーデータ!F515)</f>
        <v>日勤</v>
      </c>
      <c r="M515" s="3" t="str">
        <f>IF(デイリーデータ!G515="なし","",デイリーデータ!G515)</f>
        <v/>
      </c>
      <c r="N515" s="3" t="str">
        <f>IF(デイリーデータ!H515="なし","",デイリーデータ!H515)</f>
        <v/>
      </c>
    </row>
    <row r="516" spans="1:14" x14ac:dyDescent="0.2">
      <c r="A516" s="9" t="str">
        <f>デイリーデータ!A516&amp;デイリーデータ!I516</f>
        <v>10999745752</v>
      </c>
      <c r="B516" s="3" t="str">
        <f>デイリーデータ!A516&amp;""</f>
        <v>109997</v>
      </c>
      <c r="C516" s="3" t="str">
        <f>デイリーデータ!B516</f>
        <v>庵 緋沙子</v>
      </c>
      <c r="D516" s="4">
        <f>IF(デイリーデータ!I516="","",(デイリーデータ!I516))</f>
        <v>45752</v>
      </c>
      <c r="E516" s="3" t="str">
        <f>IF(デイリーデータ!D516="休日","●",IF(デイリーデータ!D516="指定","○",IF(LEFT(デイリーデータ!F516,1)="日","",IF(LEFT(デイリーデータ!F516,1)="半","／",LEFT(デイリーデータ!F516,1)))))</f>
        <v>○</v>
      </c>
      <c r="F516" s="10" t="str">
        <f>IF(デイリーデータ!E516="なし","",デイリーデータ!E516)&amp;IF(デイリーデータ!G516="なし","",デイリーデータ!G516)&amp;IF(デイリーデータ!H516="なし","",デイリーデータ!H516)</f>
        <v/>
      </c>
      <c r="G516" s="3" t="str">
        <f>IF(H516="","",COUNTA(H$2:H516)-COUNTBLANK(H$2:H516))</f>
        <v/>
      </c>
      <c r="H516" s="3" t="str">
        <f>IF(COUNTIF(B$2:B516,B516)=1,B516,"")</f>
        <v/>
      </c>
      <c r="I516" s="10" t="str">
        <f t="shared" si="8"/>
        <v/>
      </c>
      <c r="J516" s="3" t="str">
        <f>IF(デイリーデータ!D516="なし","",デイリーデータ!D516)</f>
        <v>指定</v>
      </c>
      <c r="K516" s="3" t="str">
        <f>IF(デイリーデータ!E516="なし","",デイリーデータ!E516)</f>
        <v/>
      </c>
      <c r="L516" s="3" t="str">
        <f>IF(デイリーデータ!F516="なし","",デイリーデータ!F516)</f>
        <v>日勤</v>
      </c>
      <c r="M516" s="3" t="str">
        <f>IF(デイリーデータ!G516="なし","",デイリーデータ!G516)</f>
        <v/>
      </c>
      <c r="N516" s="3" t="str">
        <f>IF(デイリーデータ!H516="なし","",デイリーデータ!H516)</f>
        <v/>
      </c>
    </row>
    <row r="517" spans="1:14" x14ac:dyDescent="0.2">
      <c r="A517" s="9" t="str">
        <f>デイリーデータ!A517&amp;デイリーデータ!I517</f>
        <v>10999745753</v>
      </c>
      <c r="B517" s="3" t="str">
        <f>デイリーデータ!A517&amp;""</f>
        <v>109997</v>
      </c>
      <c r="C517" s="3" t="str">
        <f>デイリーデータ!B517</f>
        <v>庵 緋沙子</v>
      </c>
      <c r="D517" s="4">
        <f>IF(デイリーデータ!I517="","",(デイリーデータ!I517))</f>
        <v>45753</v>
      </c>
      <c r="E517" s="3" t="str">
        <f>IF(デイリーデータ!D517="休日","●",IF(デイリーデータ!D517="指定","○",IF(LEFT(デイリーデータ!F517,1)="日","",IF(LEFT(デイリーデータ!F517,1)="半","／",LEFT(デイリーデータ!F517,1)))))</f>
        <v>●</v>
      </c>
      <c r="F517" s="10" t="str">
        <f>IF(デイリーデータ!E517="なし","",デイリーデータ!E517)&amp;IF(デイリーデータ!G517="なし","",デイリーデータ!G517)&amp;IF(デイリーデータ!H517="なし","",デイリーデータ!H517)</f>
        <v/>
      </c>
      <c r="G517" s="3" t="str">
        <f>IF(H517="","",COUNTA(H$2:H517)-COUNTBLANK(H$2:H517))</f>
        <v/>
      </c>
      <c r="H517" s="3" t="str">
        <f>IF(COUNTIF(B$2:B517,B517)=1,B517,"")</f>
        <v/>
      </c>
      <c r="I517" s="10" t="str">
        <f t="shared" si="8"/>
        <v/>
      </c>
      <c r="J517" s="3" t="str">
        <f>IF(デイリーデータ!D517="なし","",デイリーデータ!D517)</f>
        <v>休日</v>
      </c>
      <c r="K517" s="3" t="str">
        <f>IF(デイリーデータ!E517="なし","",デイリーデータ!E517)</f>
        <v/>
      </c>
      <c r="L517" s="3" t="str">
        <f>IF(デイリーデータ!F517="なし","",デイリーデータ!F517)</f>
        <v>日勤</v>
      </c>
      <c r="M517" s="3" t="str">
        <f>IF(デイリーデータ!G517="なし","",デイリーデータ!G517)</f>
        <v/>
      </c>
      <c r="N517" s="3" t="str">
        <f>IF(デイリーデータ!H517="なし","",デイリーデータ!H517)</f>
        <v/>
      </c>
    </row>
    <row r="518" spans="1:14" x14ac:dyDescent="0.2">
      <c r="A518" s="9" t="str">
        <f>デイリーデータ!A518&amp;デイリーデータ!I518</f>
        <v>10999745754</v>
      </c>
      <c r="B518" s="3" t="str">
        <f>デイリーデータ!A518&amp;""</f>
        <v>109997</v>
      </c>
      <c r="C518" s="3" t="str">
        <f>デイリーデータ!B518</f>
        <v>庵 緋沙子</v>
      </c>
      <c r="D518" s="4">
        <f>IF(デイリーデータ!I518="","",(デイリーデータ!I518))</f>
        <v>45754</v>
      </c>
      <c r="E518" s="3" t="str">
        <f>IF(デイリーデータ!D518="休日","●",IF(デイリーデータ!D518="指定","○",IF(LEFT(デイリーデータ!F518,1)="日","",IF(LEFT(デイリーデータ!F518,1)="半","／",LEFT(デイリーデータ!F518,1)))))</f>
        <v>当</v>
      </c>
      <c r="F518" s="10" t="str">
        <f>IF(デイリーデータ!E518="なし","",デイリーデータ!E518)&amp;IF(デイリーデータ!G518="なし","",デイリーデータ!G518)&amp;IF(デイリーデータ!H518="なし","",デイリーデータ!H518)</f>
        <v/>
      </c>
      <c r="G518" s="3" t="str">
        <f>IF(H518="","",COUNTA(H$2:H518)-COUNTBLANK(H$2:H518))</f>
        <v/>
      </c>
      <c r="H518" s="3" t="str">
        <f>IF(COUNTIF(B$2:B518,B518)=1,B518,"")</f>
        <v/>
      </c>
      <c r="I518" s="10" t="str">
        <f t="shared" si="8"/>
        <v/>
      </c>
      <c r="J518" s="3" t="str">
        <f>IF(デイリーデータ!D518="なし","",デイリーデータ!D518)</f>
        <v>勤務</v>
      </c>
      <c r="K518" s="3" t="str">
        <f>IF(デイリーデータ!E518="なし","",デイリーデータ!E518)</f>
        <v/>
      </c>
      <c r="L518" s="3" t="str">
        <f>IF(デイリーデータ!F518="なし","",デイリーデータ!F518)</f>
        <v>当直</v>
      </c>
      <c r="M518" s="3" t="str">
        <f>IF(デイリーデータ!G518="なし","",デイリーデータ!G518)</f>
        <v/>
      </c>
      <c r="N518" s="3" t="str">
        <f>IF(デイリーデータ!H518="なし","",デイリーデータ!H518)</f>
        <v/>
      </c>
    </row>
    <row r="519" spans="1:14" x14ac:dyDescent="0.2">
      <c r="A519" s="9" t="str">
        <f>デイリーデータ!A519&amp;デイリーデータ!I519</f>
        <v>10999745755</v>
      </c>
      <c r="B519" s="3" t="str">
        <f>デイリーデータ!A519&amp;""</f>
        <v>109997</v>
      </c>
      <c r="C519" s="3" t="str">
        <f>デイリーデータ!B519</f>
        <v>庵 緋沙子</v>
      </c>
      <c r="D519" s="4">
        <f>IF(デイリーデータ!I519="","",(デイリーデータ!I519))</f>
        <v>45755</v>
      </c>
      <c r="E519" s="3" t="str">
        <f>IF(デイリーデータ!D519="休日","●",IF(デイリーデータ!D519="指定","○",IF(LEFT(デイリーデータ!F519,1)="日","",IF(LEFT(デイリーデータ!F519,1)="半","／",LEFT(デイリーデータ!F519,1)))))</f>
        <v>明</v>
      </c>
      <c r="F519" s="10" t="str">
        <f>IF(デイリーデータ!E519="なし","",デイリーデータ!E519)&amp;IF(デイリーデータ!G519="なし","",デイリーデータ!G519)&amp;IF(デイリーデータ!H519="なし","",デイリーデータ!H519)</f>
        <v/>
      </c>
      <c r="G519" s="3" t="str">
        <f>IF(H519="","",COUNTA(H$2:H519)-COUNTBLANK(H$2:H519))</f>
        <v/>
      </c>
      <c r="H519" s="3" t="str">
        <f>IF(COUNTIF(B$2:B519,B519)=1,B519,"")</f>
        <v/>
      </c>
      <c r="I519" s="10" t="str">
        <f t="shared" si="8"/>
        <v/>
      </c>
      <c r="J519" s="3" t="str">
        <f>IF(デイリーデータ!D519="なし","",デイリーデータ!D519)</f>
        <v>勤務</v>
      </c>
      <c r="K519" s="3" t="str">
        <f>IF(デイリーデータ!E519="なし","",デイリーデータ!E519)</f>
        <v/>
      </c>
      <c r="L519" s="3" t="str">
        <f>IF(デイリーデータ!F519="なし","",デイリーデータ!F519)</f>
        <v>明け</v>
      </c>
      <c r="M519" s="3" t="str">
        <f>IF(デイリーデータ!G519="なし","",デイリーデータ!G519)</f>
        <v/>
      </c>
      <c r="N519" s="3" t="str">
        <f>IF(デイリーデータ!H519="なし","",デイリーデータ!H519)</f>
        <v/>
      </c>
    </row>
    <row r="520" spans="1:14" x14ac:dyDescent="0.2">
      <c r="A520" s="9" t="str">
        <f>デイリーデータ!A520&amp;デイリーデータ!I520</f>
        <v>10999745756</v>
      </c>
      <c r="B520" s="3" t="str">
        <f>デイリーデータ!A520&amp;""</f>
        <v>109997</v>
      </c>
      <c r="C520" s="3" t="str">
        <f>デイリーデータ!B520</f>
        <v>庵 緋沙子</v>
      </c>
      <c r="D520" s="4">
        <f>IF(デイリーデータ!I520="","",(デイリーデータ!I520))</f>
        <v>45756</v>
      </c>
      <c r="E520" s="3" t="str">
        <f>IF(デイリーデータ!D520="休日","●",IF(デイリーデータ!D520="指定","○",IF(LEFT(デイリーデータ!F520,1)="日","",IF(LEFT(デイリーデータ!F520,1)="半","／",LEFT(デイリーデータ!F520,1)))))</f>
        <v/>
      </c>
      <c r="F520" s="10" t="str">
        <f>IF(デイリーデータ!E520="なし","",デイリーデータ!E520)&amp;IF(デイリーデータ!G520="なし","",デイリーデータ!G520)&amp;IF(デイリーデータ!H520="なし","",デイリーデータ!H520)</f>
        <v/>
      </c>
      <c r="G520" s="3" t="str">
        <f>IF(H520="","",COUNTA(H$2:H520)-COUNTBLANK(H$2:H520))</f>
        <v/>
      </c>
      <c r="H520" s="3" t="str">
        <f>IF(COUNTIF(B$2:B520,B520)=1,B520,"")</f>
        <v/>
      </c>
      <c r="I520" s="10" t="str">
        <f t="shared" si="8"/>
        <v/>
      </c>
      <c r="J520" s="3" t="str">
        <f>IF(デイリーデータ!D520="なし","",デイリーデータ!D520)</f>
        <v>勤務</v>
      </c>
      <c r="K520" s="3" t="str">
        <f>IF(デイリーデータ!E520="なし","",デイリーデータ!E520)</f>
        <v/>
      </c>
      <c r="L520" s="3" t="str">
        <f>IF(デイリーデータ!F520="なし","",デイリーデータ!F520)</f>
        <v>日勤</v>
      </c>
      <c r="M520" s="3" t="str">
        <f>IF(デイリーデータ!G520="なし","",デイリーデータ!G520)</f>
        <v/>
      </c>
      <c r="N520" s="3" t="str">
        <f>IF(デイリーデータ!H520="なし","",デイリーデータ!H520)</f>
        <v/>
      </c>
    </row>
    <row r="521" spans="1:14" x14ac:dyDescent="0.2">
      <c r="A521" s="9" t="str">
        <f>デイリーデータ!A521&amp;デイリーデータ!I521</f>
        <v>10999745757</v>
      </c>
      <c r="B521" s="3" t="str">
        <f>デイリーデータ!A521&amp;""</f>
        <v>109997</v>
      </c>
      <c r="C521" s="3" t="str">
        <f>デイリーデータ!B521</f>
        <v>庵 緋沙子</v>
      </c>
      <c r="D521" s="4">
        <f>IF(デイリーデータ!I521="","",(デイリーデータ!I521))</f>
        <v>45757</v>
      </c>
      <c r="E521" s="3" t="str">
        <f>IF(デイリーデータ!D521="休日","●",IF(デイリーデータ!D521="指定","○",IF(LEFT(デイリーデータ!F521,1)="日","",IF(LEFT(デイリーデータ!F521,1)="半","／",LEFT(デイリーデータ!F521,1)))))</f>
        <v/>
      </c>
      <c r="F521" s="10" t="str">
        <f>IF(デイリーデータ!E521="なし","",デイリーデータ!E521)&amp;IF(デイリーデータ!G521="なし","",デイリーデータ!G521)&amp;IF(デイリーデータ!H521="なし","",デイリーデータ!H521)</f>
        <v/>
      </c>
      <c r="G521" s="3" t="str">
        <f>IF(H521="","",COUNTA(H$2:H521)-COUNTBLANK(H$2:H521))</f>
        <v/>
      </c>
      <c r="H521" s="3" t="str">
        <f>IF(COUNTIF(B$2:B521,B521)=1,B521,"")</f>
        <v/>
      </c>
      <c r="I521" s="10" t="str">
        <f t="shared" si="8"/>
        <v/>
      </c>
      <c r="J521" s="3" t="str">
        <f>IF(デイリーデータ!D521="なし","",デイリーデータ!D521)</f>
        <v>勤務</v>
      </c>
      <c r="K521" s="3" t="str">
        <f>IF(デイリーデータ!E521="なし","",デイリーデータ!E521)</f>
        <v/>
      </c>
      <c r="L521" s="3" t="str">
        <f>IF(デイリーデータ!F521="なし","",デイリーデータ!F521)</f>
        <v>日勤</v>
      </c>
      <c r="M521" s="3" t="str">
        <f>IF(デイリーデータ!G521="なし","",デイリーデータ!G521)</f>
        <v/>
      </c>
      <c r="N521" s="3" t="str">
        <f>IF(デイリーデータ!H521="なし","",デイリーデータ!H521)</f>
        <v/>
      </c>
    </row>
    <row r="522" spans="1:14" x14ac:dyDescent="0.2">
      <c r="A522" s="9" t="str">
        <f>デイリーデータ!A522&amp;デイリーデータ!I522</f>
        <v>10999745758</v>
      </c>
      <c r="B522" s="3" t="str">
        <f>デイリーデータ!A522&amp;""</f>
        <v>109997</v>
      </c>
      <c r="C522" s="3" t="str">
        <f>デイリーデータ!B522</f>
        <v>庵 緋沙子</v>
      </c>
      <c r="D522" s="4">
        <f>IF(デイリーデータ!I522="","",(デイリーデータ!I522))</f>
        <v>45758</v>
      </c>
      <c r="E522" s="3" t="str">
        <f>IF(デイリーデータ!D522="休日","●",IF(デイリーデータ!D522="指定","○",IF(LEFT(デイリーデータ!F522,1)="日","",IF(LEFT(デイリーデータ!F522,1)="半","／",LEFT(デイリーデータ!F522,1)))))</f>
        <v/>
      </c>
      <c r="F522" s="10" t="str">
        <f>IF(デイリーデータ!E522="なし","",デイリーデータ!E522)&amp;IF(デイリーデータ!G522="なし","",デイリーデータ!G522)&amp;IF(デイリーデータ!H522="なし","",デイリーデータ!H522)</f>
        <v/>
      </c>
      <c r="G522" s="3" t="str">
        <f>IF(H522="","",COUNTA(H$2:H522)-COUNTBLANK(H$2:H522))</f>
        <v/>
      </c>
      <c r="H522" s="3" t="str">
        <f>IF(COUNTIF(B$2:B522,B522)=1,B522,"")</f>
        <v/>
      </c>
      <c r="I522" s="10" t="str">
        <f t="shared" si="8"/>
        <v/>
      </c>
      <c r="J522" s="3" t="str">
        <f>IF(デイリーデータ!D522="なし","",デイリーデータ!D522)</f>
        <v>勤務</v>
      </c>
      <c r="K522" s="3" t="str">
        <f>IF(デイリーデータ!E522="なし","",デイリーデータ!E522)</f>
        <v/>
      </c>
      <c r="L522" s="3" t="str">
        <f>IF(デイリーデータ!F522="なし","",デイリーデータ!F522)</f>
        <v>日勤</v>
      </c>
      <c r="M522" s="3" t="str">
        <f>IF(デイリーデータ!G522="なし","",デイリーデータ!G522)</f>
        <v/>
      </c>
      <c r="N522" s="3" t="str">
        <f>IF(デイリーデータ!H522="なし","",デイリーデータ!H522)</f>
        <v/>
      </c>
    </row>
    <row r="523" spans="1:14" x14ac:dyDescent="0.2">
      <c r="A523" s="9" t="str">
        <f>デイリーデータ!A523&amp;デイリーデータ!I523</f>
        <v>10999745759</v>
      </c>
      <c r="B523" s="3" t="str">
        <f>デイリーデータ!A523&amp;""</f>
        <v>109997</v>
      </c>
      <c r="C523" s="3" t="str">
        <f>デイリーデータ!B523</f>
        <v>庵 緋沙子</v>
      </c>
      <c r="D523" s="4">
        <f>IF(デイリーデータ!I523="","",(デイリーデータ!I523))</f>
        <v>45759</v>
      </c>
      <c r="E523" s="3" t="str">
        <f>IF(デイリーデータ!D523="休日","●",IF(デイリーデータ!D523="指定","○",IF(LEFT(デイリーデータ!F523,1)="日","",IF(LEFT(デイリーデータ!F523,1)="半","／",LEFT(デイリーデータ!F523,1)))))</f>
        <v>当</v>
      </c>
      <c r="F523" s="10" t="str">
        <f>IF(デイリーデータ!E523="なし","",デイリーデータ!E523)&amp;IF(デイリーデータ!G523="なし","",デイリーデータ!G523)&amp;IF(デイリーデータ!H523="なし","",デイリーデータ!H523)</f>
        <v/>
      </c>
      <c r="G523" s="3" t="str">
        <f>IF(H523="","",COUNTA(H$2:H523)-COUNTBLANK(H$2:H523))</f>
        <v/>
      </c>
      <c r="H523" s="3" t="str">
        <f>IF(COUNTIF(B$2:B523,B523)=1,B523,"")</f>
        <v/>
      </c>
      <c r="I523" s="10" t="str">
        <f t="shared" si="8"/>
        <v/>
      </c>
      <c r="J523" s="3" t="str">
        <f>IF(デイリーデータ!D523="なし","",デイリーデータ!D523)</f>
        <v>勤務</v>
      </c>
      <c r="K523" s="3" t="str">
        <f>IF(デイリーデータ!E523="なし","",デイリーデータ!E523)</f>
        <v/>
      </c>
      <c r="L523" s="3" t="str">
        <f>IF(デイリーデータ!F523="なし","",デイリーデータ!F523)</f>
        <v>当直</v>
      </c>
      <c r="M523" s="3" t="str">
        <f>IF(デイリーデータ!G523="なし","",デイリーデータ!G523)</f>
        <v/>
      </c>
      <c r="N523" s="3" t="str">
        <f>IF(デイリーデータ!H523="なし","",デイリーデータ!H523)</f>
        <v/>
      </c>
    </row>
    <row r="524" spans="1:14" x14ac:dyDescent="0.2">
      <c r="A524" s="9" t="str">
        <f>デイリーデータ!A524&amp;デイリーデータ!I524</f>
        <v>10999745760</v>
      </c>
      <c r="B524" s="3" t="str">
        <f>デイリーデータ!A524&amp;""</f>
        <v>109997</v>
      </c>
      <c r="C524" s="3" t="str">
        <f>デイリーデータ!B524</f>
        <v>庵 緋沙子</v>
      </c>
      <c r="D524" s="4">
        <f>IF(デイリーデータ!I524="","",(デイリーデータ!I524))</f>
        <v>45760</v>
      </c>
      <c r="E524" s="3" t="str">
        <f>IF(デイリーデータ!D524="休日","●",IF(デイリーデータ!D524="指定","○",IF(LEFT(デイリーデータ!F524,1)="日","",IF(LEFT(デイリーデータ!F524,1)="半","／",LEFT(デイリーデータ!F524,1)))))</f>
        <v>明</v>
      </c>
      <c r="F524" s="10" t="str">
        <f>IF(デイリーデータ!E524="なし","",デイリーデータ!E524)&amp;IF(デイリーデータ!G524="なし","",デイリーデータ!G524)&amp;IF(デイリーデータ!H524="なし","",デイリーデータ!H524)</f>
        <v/>
      </c>
      <c r="G524" s="3" t="str">
        <f>IF(H524="","",COUNTA(H$2:H524)-COUNTBLANK(H$2:H524))</f>
        <v/>
      </c>
      <c r="H524" s="3" t="str">
        <f>IF(COUNTIF(B$2:B524,B524)=1,B524,"")</f>
        <v/>
      </c>
      <c r="I524" s="10" t="str">
        <f t="shared" si="8"/>
        <v/>
      </c>
      <c r="J524" s="3" t="str">
        <f>IF(デイリーデータ!D524="なし","",デイリーデータ!D524)</f>
        <v>勤務</v>
      </c>
      <c r="K524" s="3" t="str">
        <f>IF(デイリーデータ!E524="なし","",デイリーデータ!E524)</f>
        <v/>
      </c>
      <c r="L524" s="3" t="str">
        <f>IF(デイリーデータ!F524="なし","",デイリーデータ!F524)</f>
        <v>明け</v>
      </c>
      <c r="M524" s="3" t="str">
        <f>IF(デイリーデータ!G524="なし","",デイリーデータ!G524)</f>
        <v/>
      </c>
      <c r="N524" s="3" t="str">
        <f>IF(デイリーデータ!H524="なし","",デイリーデータ!H524)</f>
        <v/>
      </c>
    </row>
    <row r="525" spans="1:14" x14ac:dyDescent="0.2">
      <c r="A525" s="9" t="str">
        <f>デイリーデータ!A525&amp;デイリーデータ!I525</f>
        <v>10999745761</v>
      </c>
      <c r="B525" s="3" t="str">
        <f>デイリーデータ!A525&amp;""</f>
        <v>109997</v>
      </c>
      <c r="C525" s="3" t="str">
        <f>デイリーデータ!B525</f>
        <v>庵 緋沙子</v>
      </c>
      <c r="D525" s="4">
        <f>IF(デイリーデータ!I525="","",(デイリーデータ!I525))</f>
        <v>45761</v>
      </c>
      <c r="E525" s="3" t="str">
        <f>IF(デイリーデータ!D525="休日","●",IF(デイリーデータ!D525="指定","○",IF(LEFT(デイリーデータ!F525,1)="日","",IF(LEFT(デイリーデータ!F525,1)="半","／",LEFT(デイリーデータ!F525,1)))))</f>
        <v>●</v>
      </c>
      <c r="F525" s="10" t="str">
        <f>IF(デイリーデータ!E525="なし","",デイリーデータ!E525)&amp;IF(デイリーデータ!G525="なし","",デイリーデータ!G525)&amp;IF(デイリーデータ!H525="なし","",デイリーデータ!H525)</f>
        <v/>
      </c>
      <c r="G525" s="3" t="str">
        <f>IF(H525="","",COUNTA(H$2:H525)-COUNTBLANK(H$2:H525))</f>
        <v/>
      </c>
      <c r="H525" s="3" t="str">
        <f>IF(COUNTIF(B$2:B525,B525)=1,B525,"")</f>
        <v/>
      </c>
      <c r="I525" s="10" t="str">
        <f t="shared" si="8"/>
        <v/>
      </c>
      <c r="J525" s="3" t="str">
        <f>IF(デイリーデータ!D525="なし","",デイリーデータ!D525)</f>
        <v>休日</v>
      </c>
      <c r="K525" s="3" t="str">
        <f>IF(デイリーデータ!E525="なし","",デイリーデータ!E525)</f>
        <v/>
      </c>
      <c r="L525" s="3" t="str">
        <f>IF(デイリーデータ!F525="なし","",デイリーデータ!F525)</f>
        <v>日勤</v>
      </c>
      <c r="M525" s="3" t="str">
        <f>IF(デイリーデータ!G525="なし","",デイリーデータ!G525)</f>
        <v/>
      </c>
      <c r="N525" s="3" t="str">
        <f>IF(デイリーデータ!H525="なし","",デイリーデータ!H525)</f>
        <v/>
      </c>
    </row>
    <row r="526" spans="1:14" x14ac:dyDescent="0.2">
      <c r="A526" s="9" t="str">
        <f>デイリーデータ!A526&amp;デイリーデータ!I526</f>
        <v>10999745762</v>
      </c>
      <c r="B526" s="3" t="str">
        <f>デイリーデータ!A526&amp;""</f>
        <v>109997</v>
      </c>
      <c r="C526" s="3" t="str">
        <f>デイリーデータ!B526</f>
        <v>庵 緋沙子</v>
      </c>
      <c r="D526" s="4">
        <f>IF(デイリーデータ!I526="","",(デイリーデータ!I526))</f>
        <v>45762</v>
      </c>
      <c r="E526" s="3" t="str">
        <f>IF(デイリーデータ!D526="休日","●",IF(デイリーデータ!D526="指定","○",IF(LEFT(デイリーデータ!F526,1)="日","",IF(LEFT(デイリーデータ!F526,1)="半","／",LEFT(デイリーデータ!F526,1)))))</f>
        <v/>
      </c>
      <c r="F526" s="10" t="str">
        <f>IF(デイリーデータ!E526="なし","",デイリーデータ!E526)&amp;IF(デイリーデータ!G526="なし","",デイリーデータ!G526)&amp;IF(デイリーデータ!H526="なし","",デイリーデータ!H526)</f>
        <v/>
      </c>
      <c r="G526" s="3" t="str">
        <f>IF(H526="","",COUNTA(H$2:H526)-COUNTBLANK(H$2:H526))</f>
        <v/>
      </c>
      <c r="H526" s="3" t="str">
        <f>IF(COUNTIF(B$2:B526,B526)=1,B526,"")</f>
        <v/>
      </c>
      <c r="I526" s="10" t="str">
        <f t="shared" si="8"/>
        <v/>
      </c>
      <c r="J526" s="3" t="str">
        <f>IF(デイリーデータ!D526="なし","",デイリーデータ!D526)</f>
        <v>勤務</v>
      </c>
      <c r="K526" s="3" t="str">
        <f>IF(デイリーデータ!E526="なし","",デイリーデータ!E526)</f>
        <v/>
      </c>
      <c r="L526" s="3" t="str">
        <f>IF(デイリーデータ!F526="なし","",デイリーデータ!F526)</f>
        <v>日勤</v>
      </c>
      <c r="M526" s="3" t="str">
        <f>IF(デイリーデータ!G526="なし","",デイリーデータ!G526)</f>
        <v/>
      </c>
      <c r="N526" s="3" t="str">
        <f>IF(デイリーデータ!H526="なし","",デイリーデータ!H526)</f>
        <v/>
      </c>
    </row>
    <row r="527" spans="1:14" x14ac:dyDescent="0.2">
      <c r="A527" s="9" t="str">
        <f>デイリーデータ!A527&amp;デイリーデータ!I527</f>
        <v>10999745763</v>
      </c>
      <c r="B527" s="3" t="str">
        <f>デイリーデータ!A527&amp;""</f>
        <v>109997</v>
      </c>
      <c r="C527" s="3" t="str">
        <f>デイリーデータ!B527</f>
        <v>庵 緋沙子</v>
      </c>
      <c r="D527" s="4">
        <f>IF(デイリーデータ!I527="","",(デイリーデータ!I527))</f>
        <v>45763</v>
      </c>
      <c r="E527" s="3" t="str">
        <f>IF(デイリーデータ!D527="休日","●",IF(デイリーデータ!D527="指定","○",IF(LEFT(デイリーデータ!F527,1)="日","",IF(LEFT(デイリーデータ!F527,1)="半","／",LEFT(デイリーデータ!F527,1)))))</f>
        <v/>
      </c>
      <c r="F527" s="10" t="str">
        <f>IF(デイリーデータ!E527="なし","",デイリーデータ!E527)&amp;IF(デイリーデータ!G527="なし","",デイリーデータ!G527)&amp;IF(デイリーデータ!H527="なし","",デイリーデータ!H527)</f>
        <v/>
      </c>
      <c r="G527" s="3" t="str">
        <f>IF(H527="","",COUNTA(H$2:H527)-COUNTBLANK(H$2:H527))</f>
        <v/>
      </c>
      <c r="H527" s="3" t="str">
        <f>IF(COUNTIF(B$2:B527,B527)=1,B527,"")</f>
        <v/>
      </c>
      <c r="I527" s="10" t="str">
        <f t="shared" si="8"/>
        <v/>
      </c>
      <c r="J527" s="3" t="str">
        <f>IF(デイリーデータ!D527="なし","",デイリーデータ!D527)</f>
        <v>勤務</v>
      </c>
      <c r="K527" s="3" t="str">
        <f>IF(デイリーデータ!E527="なし","",デイリーデータ!E527)</f>
        <v/>
      </c>
      <c r="L527" s="3" t="str">
        <f>IF(デイリーデータ!F527="なし","",デイリーデータ!F527)</f>
        <v>日勤</v>
      </c>
      <c r="M527" s="3" t="str">
        <f>IF(デイリーデータ!G527="なし","",デイリーデータ!G527)</f>
        <v/>
      </c>
      <c r="N527" s="3" t="str">
        <f>IF(デイリーデータ!H527="なし","",デイリーデータ!H527)</f>
        <v/>
      </c>
    </row>
    <row r="528" spans="1:14" x14ac:dyDescent="0.2">
      <c r="A528" s="9" t="str">
        <f>デイリーデータ!A528&amp;デイリーデータ!I528</f>
        <v>10999745764</v>
      </c>
      <c r="B528" s="3" t="str">
        <f>デイリーデータ!A528&amp;""</f>
        <v>109997</v>
      </c>
      <c r="C528" s="3" t="str">
        <f>デイリーデータ!B528</f>
        <v>庵 緋沙子</v>
      </c>
      <c r="D528" s="4">
        <f>IF(デイリーデータ!I528="","",(デイリーデータ!I528))</f>
        <v>45764</v>
      </c>
      <c r="E528" s="3" t="str">
        <f>IF(デイリーデータ!D528="休日","●",IF(デイリーデータ!D528="指定","○",IF(LEFT(デイリーデータ!F528,1)="日","",IF(LEFT(デイリーデータ!F528,1)="半","／",LEFT(デイリーデータ!F528,1)))))</f>
        <v/>
      </c>
      <c r="F528" s="10" t="str">
        <f>IF(デイリーデータ!E528="なし","",デイリーデータ!E528)&amp;IF(デイリーデータ!G528="なし","",デイリーデータ!G528)&amp;IF(デイリーデータ!H528="なし","",デイリーデータ!H528)</f>
        <v/>
      </c>
      <c r="G528" s="3" t="str">
        <f>IF(H528="","",COUNTA(H$2:H528)-COUNTBLANK(H$2:H528))</f>
        <v/>
      </c>
      <c r="H528" s="3" t="str">
        <f>IF(COUNTIF(B$2:B528,B528)=1,B528,"")</f>
        <v/>
      </c>
      <c r="I528" s="10" t="str">
        <f t="shared" si="8"/>
        <v/>
      </c>
      <c r="J528" s="3" t="str">
        <f>IF(デイリーデータ!D528="なし","",デイリーデータ!D528)</f>
        <v>勤務</v>
      </c>
      <c r="K528" s="3" t="str">
        <f>IF(デイリーデータ!E528="なし","",デイリーデータ!E528)</f>
        <v/>
      </c>
      <c r="L528" s="3" t="str">
        <f>IF(デイリーデータ!F528="なし","",デイリーデータ!F528)</f>
        <v>日勤</v>
      </c>
      <c r="M528" s="3" t="str">
        <f>IF(デイリーデータ!G528="なし","",デイリーデータ!G528)</f>
        <v/>
      </c>
      <c r="N528" s="3" t="str">
        <f>IF(デイリーデータ!H528="なし","",デイリーデータ!H528)</f>
        <v/>
      </c>
    </row>
    <row r="529" spans="1:14" x14ac:dyDescent="0.2">
      <c r="A529" s="9" t="str">
        <f>デイリーデータ!A529&amp;デイリーデータ!I529</f>
        <v>10999745765</v>
      </c>
      <c r="B529" s="3" t="str">
        <f>デイリーデータ!A529&amp;""</f>
        <v>109997</v>
      </c>
      <c r="C529" s="3" t="str">
        <f>デイリーデータ!B529</f>
        <v>庵 緋沙子</v>
      </c>
      <c r="D529" s="4">
        <f>IF(デイリーデータ!I529="","",(デイリーデータ!I529))</f>
        <v>45765</v>
      </c>
      <c r="E529" s="3" t="str">
        <f>IF(デイリーデータ!D529="休日","●",IF(デイリーデータ!D529="指定","○",IF(LEFT(デイリーデータ!F529,1)="日","",IF(LEFT(デイリーデータ!F529,1)="半","／",LEFT(デイリーデータ!F529,1)))))</f>
        <v/>
      </c>
      <c r="F529" s="10" t="str">
        <f>IF(デイリーデータ!E529="なし","",デイリーデータ!E529)&amp;IF(デイリーデータ!G529="なし","",デイリーデータ!G529)&amp;IF(デイリーデータ!H529="なし","",デイリーデータ!H529)</f>
        <v/>
      </c>
      <c r="G529" s="3" t="str">
        <f>IF(H529="","",COUNTA(H$2:H529)-COUNTBLANK(H$2:H529))</f>
        <v/>
      </c>
      <c r="H529" s="3" t="str">
        <f>IF(COUNTIF(B$2:B529,B529)=1,B529,"")</f>
        <v/>
      </c>
      <c r="I529" s="10" t="str">
        <f t="shared" si="8"/>
        <v/>
      </c>
      <c r="J529" s="3" t="str">
        <f>IF(デイリーデータ!D529="なし","",デイリーデータ!D529)</f>
        <v>勤務</v>
      </c>
      <c r="K529" s="3" t="str">
        <f>IF(デイリーデータ!E529="なし","",デイリーデータ!E529)</f>
        <v/>
      </c>
      <c r="L529" s="3" t="str">
        <f>IF(デイリーデータ!F529="なし","",デイリーデータ!F529)</f>
        <v>日勤</v>
      </c>
      <c r="M529" s="3" t="str">
        <f>IF(デイリーデータ!G529="なし","",デイリーデータ!G529)</f>
        <v/>
      </c>
      <c r="N529" s="3" t="str">
        <f>IF(デイリーデータ!H529="なし","",デイリーデータ!H529)</f>
        <v/>
      </c>
    </row>
    <row r="530" spans="1:14" x14ac:dyDescent="0.2">
      <c r="A530" s="9" t="str">
        <f>デイリーデータ!A530&amp;デイリーデータ!I530</f>
        <v>10999745766</v>
      </c>
      <c r="B530" s="3" t="str">
        <f>デイリーデータ!A530&amp;""</f>
        <v>109997</v>
      </c>
      <c r="C530" s="3" t="str">
        <f>デイリーデータ!B530</f>
        <v>庵 緋沙子</v>
      </c>
      <c r="D530" s="4">
        <f>IF(デイリーデータ!I530="","",(デイリーデータ!I530))</f>
        <v>45766</v>
      </c>
      <c r="E530" s="3" t="str">
        <f>IF(デイリーデータ!D530="休日","●",IF(デイリーデータ!D530="指定","○",IF(LEFT(デイリーデータ!F530,1)="日","",IF(LEFT(デイリーデータ!F530,1)="半","／",LEFT(デイリーデータ!F530,1)))))</f>
        <v>○</v>
      </c>
      <c r="F530" s="10" t="str">
        <f>IF(デイリーデータ!E530="なし","",デイリーデータ!E530)&amp;IF(デイリーデータ!G530="なし","",デイリーデータ!G530)&amp;IF(デイリーデータ!H530="なし","",デイリーデータ!H530)</f>
        <v/>
      </c>
      <c r="G530" s="3" t="str">
        <f>IF(H530="","",COUNTA(H$2:H530)-COUNTBLANK(H$2:H530))</f>
        <v/>
      </c>
      <c r="H530" s="3" t="str">
        <f>IF(COUNTIF(B$2:B530,B530)=1,B530,"")</f>
        <v/>
      </c>
      <c r="I530" s="10" t="str">
        <f t="shared" si="8"/>
        <v/>
      </c>
      <c r="J530" s="3" t="str">
        <f>IF(デイリーデータ!D530="なし","",デイリーデータ!D530)</f>
        <v>指定</v>
      </c>
      <c r="K530" s="3" t="str">
        <f>IF(デイリーデータ!E530="なし","",デイリーデータ!E530)</f>
        <v/>
      </c>
      <c r="L530" s="3" t="str">
        <f>IF(デイリーデータ!F530="なし","",デイリーデータ!F530)</f>
        <v>日勤</v>
      </c>
      <c r="M530" s="3" t="str">
        <f>IF(デイリーデータ!G530="なし","",デイリーデータ!G530)</f>
        <v/>
      </c>
      <c r="N530" s="3" t="str">
        <f>IF(デイリーデータ!H530="なし","",デイリーデータ!H530)</f>
        <v/>
      </c>
    </row>
    <row r="531" spans="1:14" x14ac:dyDescent="0.2">
      <c r="A531" s="9" t="str">
        <f>デイリーデータ!A531&amp;デイリーデータ!I531</f>
        <v>10999745767</v>
      </c>
      <c r="B531" s="3" t="str">
        <f>デイリーデータ!A531&amp;""</f>
        <v>109997</v>
      </c>
      <c r="C531" s="3" t="str">
        <f>デイリーデータ!B531</f>
        <v>庵 緋沙子</v>
      </c>
      <c r="D531" s="4">
        <f>IF(デイリーデータ!I531="","",(デイリーデータ!I531))</f>
        <v>45767</v>
      </c>
      <c r="E531" s="3" t="str">
        <f>IF(デイリーデータ!D531="休日","●",IF(デイリーデータ!D531="指定","○",IF(LEFT(デイリーデータ!F531,1)="日","",IF(LEFT(デイリーデータ!F531,1)="半","／",LEFT(デイリーデータ!F531,1)))))</f>
        <v>●</v>
      </c>
      <c r="F531" s="10" t="str">
        <f>IF(デイリーデータ!E531="なし","",デイリーデータ!E531)&amp;IF(デイリーデータ!G531="なし","",デイリーデータ!G531)&amp;IF(デイリーデータ!H531="なし","",デイリーデータ!H531)</f>
        <v/>
      </c>
      <c r="G531" s="3" t="str">
        <f>IF(H531="","",COUNTA(H$2:H531)-COUNTBLANK(H$2:H531))</f>
        <v/>
      </c>
      <c r="H531" s="3" t="str">
        <f>IF(COUNTIF(B$2:B531,B531)=1,B531,"")</f>
        <v/>
      </c>
      <c r="I531" s="10" t="str">
        <f t="shared" si="8"/>
        <v/>
      </c>
      <c r="J531" s="3" t="str">
        <f>IF(デイリーデータ!D531="なし","",デイリーデータ!D531)</f>
        <v>休日</v>
      </c>
      <c r="K531" s="3" t="str">
        <f>IF(デイリーデータ!E531="なし","",デイリーデータ!E531)</f>
        <v/>
      </c>
      <c r="L531" s="3" t="str">
        <f>IF(デイリーデータ!F531="なし","",デイリーデータ!F531)</f>
        <v>日勤</v>
      </c>
      <c r="M531" s="3" t="str">
        <f>IF(デイリーデータ!G531="なし","",デイリーデータ!G531)</f>
        <v/>
      </c>
      <c r="N531" s="3" t="str">
        <f>IF(デイリーデータ!H531="なし","",デイリーデータ!H531)</f>
        <v/>
      </c>
    </row>
    <row r="532" spans="1:14" x14ac:dyDescent="0.2">
      <c r="A532" s="9" t="str">
        <f>デイリーデータ!A532&amp;デイリーデータ!I532</f>
        <v>10999745768</v>
      </c>
      <c r="B532" s="3" t="str">
        <f>デイリーデータ!A532&amp;""</f>
        <v>109997</v>
      </c>
      <c r="C532" s="3" t="str">
        <f>デイリーデータ!B532</f>
        <v>庵 緋沙子</v>
      </c>
      <c r="D532" s="4">
        <f>IF(デイリーデータ!I532="","",(デイリーデータ!I532))</f>
        <v>45768</v>
      </c>
      <c r="E532" s="3" t="str">
        <f>IF(デイリーデータ!D532="休日","●",IF(デイリーデータ!D532="指定","○",IF(LEFT(デイリーデータ!F532,1)="日","",IF(LEFT(デイリーデータ!F532,1)="半","／",LEFT(デイリーデータ!F532,1)))))</f>
        <v>当</v>
      </c>
      <c r="F532" s="10" t="str">
        <f>IF(デイリーデータ!E532="なし","",デイリーデータ!E532)&amp;IF(デイリーデータ!G532="なし","",デイリーデータ!G532)&amp;IF(デイリーデータ!H532="なし","",デイリーデータ!H532)</f>
        <v/>
      </c>
      <c r="G532" s="3" t="str">
        <f>IF(H532="","",COUNTA(H$2:H532)-COUNTBLANK(H$2:H532))</f>
        <v/>
      </c>
      <c r="H532" s="3" t="str">
        <f>IF(COUNTIF(B$2:B532,B532)=1,B532,"")</f>
        <v/>
      </c>
      <c r="I532" s="10" t="str">
        <f t="shared" si="8"/>
        <v/>
      </c>
      <c r="J532" s="3" t="str">
        <f>IF(デイリーデータ!D532="なし","",デイリーデータ!D532)</f>
        <v>勤務</v>
      </c>
      <c r="K532" s="3" t="str">
        <f>IF(デイリーデータ!E532="なし","",デイリーデータ!E532)</f>
        <v/>
      </c>
      <c r="L532" s="3" t="str">
        <f>IF(デイリーデータ!F532="なし","",デイリーデータ!F532)</f>
        <v>当直</v>
      </c>
      <c r="M532" s="3" t="str">
        <f>IF(デイリーデータ!G532="なし","",デイリーデータ!G532)</f>
        <v/>
      </c>
      <c r="N532" s="3" t="str">
        <f>IF(デイリーデータ!H532="なし","",デイリーデータ!H532)</f>
        <v/>
      </c>
    </row>
    <row r="533" spans="1:14" x14ac:dyDescent="0.2">
      <c r="A533" s="9" t="str">
        <f>デイリーデータ!A533&amp;デイリーデータ!I533</f>
        <v>10999745769</v>
      </c>
      <c r="B533" s="3" t="str">
        <f>デイリーデータ!A533&amp;""</f>
        <v>109997</v>
      </c>
      <c r="C533" s="3" t="str">
        <f>デイリーデータ!B533</f>
        <v>庵 緋沙子</v>
      </c>
      <c r="D533" s="4">
        <f>IF(デイリーデータ!I533="","",(デイリーデータ!I533))</f>
        <v>45769</v>
      </c>
      <c r="E533" s="3" t="str">
        <f>IF(デイリーデータ!D533="休日","●",IF(デイリーデータ!D533="指定","○",IF(LEFT(デイリーデータ!F533,1)="日","",IF(LEFT(デイリーデータ!F533,1)="半","／",LEFT(デイリーデータ!F533,1)))))</f>
        <v>明</v>
      </c>
      <c r="F533" s="10" t="str">
        <f>IF(デイリーデータ!E533="なし","",デイリーデータ!E533)&amp;IF(デイリーデータ!G533="なし","",デイリーデータ!G533)&amp;IF(デイリーデータ!H533="なし","",デイリーデータ!H533)</f>
        <v/>
      </c>
      <c r="G533" s="3" t="str">
        <f>IF(H533="","",COUNTA(H$2:H533)-COUNTBLANK(H$2:H533))</f>
        <v/>
      </c>
      <c r="H533" s="3" t="str">
        <f>IF(COUNTIF(B$2:B533,B533)=1,B533,"")</f>
        <v/>
      </c>
      <c r="I533" s="10" t="str">
        <f t="shared" si="8"/>
        <v/>
      </c>
      <c r="J533" s="3" t="str">
        <f>IF(デイリーデータ!D533="なし","",デイリーデータ!D533)</f>
        <v>勤務</v>
      </c>
      <c r="K533" s="3" t="str">
        <f>IF(デイリーデータ!E533="なし","",デイリーデータ!E533)</f>
        <v/>
      </c>
      <c r="L533" s="3" t="str">
        <f>IF(デイリーデータ!F533="なし","",デイリーデータ!F533)</f>
        <v>明け</v>
      </c>
      <c r="M533" s="3" t="str">
        <f>IF(デイリーデータ!G533="なし","",デイリーデータ!G533)</f>
        <v/>
      </c>
      <c r="N533" s="3" t="str">
        <f>IF(デイリーデータ!H533="なし","",デイリーデータ!H533)</f>
        <v/>
      </c>
    </row>
    <row r="534" spans="1:14" x14ac:dyDescent="0.2">
      <c r="A534" s="9" t="str">
        <f>デイリーデータ!A534&amp;デイリーデータ!I534</f>
        <v>10999745770</v>
      </c>
      <c r="B534" s="3" t="str">
        <f>デイリーデータ!A534&amp;""</f>
        <v>109997</v>
      </c>
      <c r="C534" s="3" t="str">
        <f>デイリーデータ!B534</f>
        <v>庵 緋沙子</v>
      </c>
      <c r="D534" s="4">
        <f>IF(デイリーデータ!I534="","",(デイリーデータ!I534))</f>
        <v>45770</v>
      </c>
      <c r="E534" s="3" t="str">
        <f>IF(デイリーデータ!D534="休日","●",IF(デイリーデータ!D534="指定","○",IF(LEFT(デイリーデータ!F534,1)="日","",IF(LEFT(デイリーデータ!F534,1)="半","／",LEFT(デイリーデータ!F534,1)))))</f>
        <v/>
      </c>
      <c r="F534" s="10" t="str">
        <f>IF(デイリーデータ!E534="なし","",デイリーデータ!E534)&amp;IF(デイリーデータ!G534="なし","",デイリーデータ!G534)&amp;IF(デイリーデータ!H534="なし","",デイリーデータ!H534)</f>
        <v/>
      </c>
      <c r="G534" s="3" t="str">
        <f>IF(H534="","",COUNTA(H$2:H534)-COUNTBLANK(H$2:H534))</f>
        <v/>
      </c>
      <c r="H534" s="3" t="str">
        <f>IF(COUNTIF(B$2:B534,B534)=1,B534,"")</f>
        <v/>
      </c>
      <c r="I534" s="10" t="str">
        <f t="shared" si="8"/>
        <v/>
      </c>
      <c r="J534" s="3" t="str">
        <f>IF(デイリーデータ!D534="なし","",デイリーデータ!D534)</f>
        <v>勤務</v>
      </c>
      <c r="K534" s="3" t="str">
        <f>IF(デイリーデータ!E534="なし","",デイリーデータ!E534)</f>
        <v/>
      </c>
      <c r="L534" s="3" t="str">
        <f>IF(デイリーデータ!F534="なし","",デイリーデータ!F534)</f>
        <v>日勤</v>
      </c>
      <c r="M534" s="3" t="str">
        <f>IF(デイリーデータ!G534="なし","",デイリーデータ!G534)</f>
        <v/>
      </c>
      <c r="N534" s="3" t="str">
        <f>IF(デイリーデータ!H534="なし","",デイリーデータ!H534)</f>
        <v/>
      </c>
    </row>
    <row r="535" spans="1:14" x14ac:dyDescent="0.2">
      <c r="A535" s="9" t="str">
        <f>デイリーデータ!A535&amp;デイリーデータ!I535</f>
        <v>10999745771</v>
      </c>
      <c r="B535" s="3" t="str">
        <f>デイリーデータ!A535&amp;""</f>
        <v>109997</v>
      </c>
      <c r="C535" s="3" t="str">
        <f>デイリーデータ!B535</f>
        <v>庵 緋沙子</v>
      </c>
      <c r="D535" s="4">
        <f>IF(デイリーデータ!I535="","",(デイリーデータ!I535))</f>
        <v>45771</v>
      </c>
      <c r="E535" s="3" t="str">
        <f>IF(デイリーデータ!D535="休日","●",IF(デイリーデータ!D535="指定","○",IF(LEFT(デイリーデータ!F535,1)="日","",IF(LEFT(デイリーデータ!F535,1)="半","／",LEFT(デイリーデータ!F535,1)))))</f>
        <v/>
      </c>
      <c r="F535" s="10" t="str">
        <f>IF(デイリーデータ!E535="なし","",デイリーデータ!E535)&amp;IF(デイリーデータ!G535="なし","",デイリーデータ!G535)&amp;IF(デイリーデータ!H535="なし","",デイリーデータ!H535)</f>
        <v/>
      </c>
      <c r="G535" s="3" t="str">
        <f>IF(H535="","",COUNTA(H$2:H535)-COUNTBLANK(H$2:H535))</f>
        <v/>
      </c>
      <c r="H535" s="3" t="str">
        <f>IF(COUNTIF(B$2:B535,B535)=1,B535,"")</f>
        <v/>
      </c>
      <c r="I535" s="10" t="str">
        <f t="shared" si="8"/>
        <v/>
      </c>
      <c r="J535" s="3" t="str">
        <f>IF(デイリーデータ!D535="なし","",デイリーデータ!D535)</f>
        <v>勤務</v>
      </c>
      <c r="K535" s="3" t="str">
        <f>IF(デイリーデータ!E535="なし","",デイリーデータ!E535)</f>
        <v/>
      </c>
      <c r="L535" s="3" t="str">
        <f>IF(デイリーデータ!F535="なし","",デイリーデータ!F535)</f>
        <v>日勤</v>
      </c>
      <c r="M535" s="3" t="str">
        <f>IF(デイリーデータ!G535="なし","",デイリーデータ!G535)</f>
        <v/>
      </c>
      <c r="N535" s="3" t="str">
        <f>IF(デイリーデータ!H535="なし","",デイリーデータ!H535)</f>
        <v/>
      </c>
    </row>
    <row r="536" spans="1:14" x14ac:dyDescent="0.2">
      <c r="A536" s="9" t="str">
        <f>デイリーデータ!A536&amp;デイリーデータ!I536</f>
        <v>10999745772</v>
      </c>
      <c r="B536" s="3" t="str">
        <f>デイリーデータ!A536&amp;""</f>
        <v>109997</v>
      </c>
      <c r="C536" s="3" t="str">
        <f>デイリーデータ!B536</f>
        <v>庵 緋沙子</v>
      </c>
      <c r="D536" s="4">
        <f>IF(デイリーデータ!I536="","",(デイリーデータ!I536))</f>
        <v>45772</v>
      </c>
      <c r="E536" s="3" t="str">
        <f>IF(デイリーデータ!D536="休日","●",IF(デイリーデータ!D536="指定","○",IF(LEFT(デイリーデータ!F536,1)="日","",IF(LEFT(デイリーデータ!F536,1)="半","／",LEFT(デイリーデータ!F536,1)))))</f>
        <v/>
      </c>
      <c r="F536" s="10" t="str">
        <f>IF(デイリーデータ!E536="なし","",デイリーデータ!E536)&amp;IF(デイリーデータ!G536="なし","",デイリーデータ!G536)&amp;IF(デイリーデータ!H536="なし","",デイリーデータ!H536)</f>
        <v/>
      </c>
      <c r="G536" s="3" t="str">
        <f>IF(H536="","",COUNTA(H$2:H536)-COUNTBLANK(H$2:H536))</f>
        <v/>
      </c>
      <c r="H536" s="3" t="str">
        <f>IF(COUNTIF(B$2:B536,B536)=1,B536,"")</f>
        <v/>
      </c>
      <c r="I536" s="10" t="str">
        <f t="shared" si="8"/>
        <v/>
      </c>
      <c r="J536" s="3" t="str">
        <f>IF(デイリーデータ!D536="なし","",デイリーデータ!D536)</f>
        <v>勤務</v>
      </c>
      <c r="K536" s="3" t="str">
        <f>IF(デイリーデータ!E536="なし","",デイリーデータ!E536)</f>
        <v/>
      </c>
      <c r="L536" s="3" t="str">
        <f>IF(デイリーデータ!F536="なし","",デイリーデータ!F536)</f>
        <v>日勤</v>
      </c>
      <c r="M536" s="3" t="str">
        <f>IF(デイリーデータ!G536="なし","",デイリーデータ!G536)</f>
        <v/>
      </c>
      <c r="N536" s="3" t="str">
        <f>IF(デイリーデータ!H536="なし","",デイリーデータ!H536)</f>
        <v/>
      </c>
    </row>
    <row r="537" spans="1:14" x14ac:dyDescent="0.2">
      <c r="A537" s="9" t="str">
        <f>デイリーデータ!A537&amp;デイリーデータ!I537</f>
        <v>10999745773</v>
      </c>
      <c r="B537" s="3" t="str">
        <f>デイリーデータ!A537&amp;""</f>
        <v>109997</v>
      </c>
      <c r="C537" s="3" t="str">
        <f>デイリーデータ!B537</f>
        <v>庵 緋沙子</v>
      </c>
      <c r="D537" s="4">
        <f>IF(デイリーデータ!I537="","",(デイリーデータ!I537))</f>
        <v>45773</v>
      </c>
      <c r="E537" s="3" t="str">
        <f>IF(デイリーデータ!D537="休日","●",IF(デイリーデータ!D537="指定","○",IF(LEFT(デイリーデータ!F537,1)="日","",IF(LEFT(デイリーデータ!F537,1)="半","／",LEFT(デイリーデータ!F537,1)))))</f>
        <v>／</v>
      </c>
      <c r="F537" s="10" t="str">
        <f>IF(デイリーデータ!E537="なし","",デイリーデータ!E537)&amp;IF(デイリーデータ!G537="なし","",デイリーデータ!G537)&amp;IF(デイリーデータ!H537="なし","",デイリーデータ!H537)</f>
        <v/>
      </c>
      <c r="G537" s="3" t="str">
        <f>IF(H537="","",COUNTA(H$2:H537)-COUNTBLANK(H$2:H537))</f>
        <v/>
      </c>
      <c r="H537" s="3" t="str">
        <f>IF(COUNTIF(B$2:B537,B537)=1,B537,"")</f>
        <v/>
      </c>
      <c r="I537" s="10" t="str">
        <f t="shared" si="8"/>
        <v/>
      </c>
      <c r="J537" s="3" t="str">
        <f>IF(デイリーデータ!D537="なし","",デイリーデータ!D537)</f>
        <v>勤務</v>
      </c>
      <c r="K537" s="3" t="str">
        <f>IF(デイリーデータ!E537="なし","",デイリーデータ!E537)</f>
        <v/>
      </c>
      <c r="L537" s="3" t="str">
        <f>IF(デイリーデータ!F537="なし","",デイリーデータ!F537)</f>
        <v>半日</v>
      </c>
      <c r="M537" s="3" t="str">
        <f>IF(デイリーデータ!G537="なし","",デイリーデータ!G537)</f>
        <v/>
      </c>
      <c r="N537" s="3" t="str">
        <f>IF(デイリーデータ!H537="なし","",デイリーデータ!H537)</f>
        <v/>
      </c>
    </row>
    <row r="538" spans="1:14" x14ac:dyDescent="0.2">
      <c r="A538" s="9" t="str">
        <f>デイリーデータ!A538&amp;デイリーデータ!I538</f>
        <v>10999745774</v>
      </c>
      <c r="B538" s="3" t="str">
        <f>デイリーデータ!A538&amp;""</f>
        <v>109997</v>
      </c>
      <c r="C538" s="3" t="str">
        <f>デイリーデータ!B538</f>
        <v>庵 緋沙子</v>
      </c>
      <c r="D538" s="4">
        <f>IF(デイリーデータ!I538="","",(デイリーデータ!I538))</f>
        <v>45774</v>
      </c>
      <c r="E538" s="3" t="str">
        <f>IF(デイリーデータ!D538="休日","●",IF(デイリーデータ!D538="指定","○",IF(LEFT(デイリーデータ!F538,1)="日","",IF(LEFT(デイリーデータ!F538,1)="半","／",LEFT(デイリーデータ!F538,1)))))</f>
        <v>●</v>
      </c>
      <c r="F538" s="10" t="str">
        <f>IF(デイリーデータ!E538="なし","",デイリーデータ!E538)&amp;IF(デイリーデータ!G538="なし","",デイリーデータ!G538)&amp;IF(デイリーデータ!H538="なし","",デイリーデータ!H538)</f>
        <v/>
      </c>
      <c r="G538" s="3" t="str">
        <f>IF(H538="","",COUNTA(H$2:H538)-COUNTBLANK(H$2:H538))</f>
        <v/>
      </c>
      <c r="H538" s="3" t="str">
        <f>IF(COUNTIF(B$2:B538,B538)=1,B538,"")</f>
        <v/>
      </c>
      <c r="I538" s="10" t="str">
        <f t="shared" si="8"/>
        <v/>
      </c>
      <c r="J538" s="3" t="str">
        <f>IF(デイリーデータ!D538="なし","",デイリーデータ!D538)</f>
        <v>休日</v>
      </c>
      <c r="K538" s="3" t="str">
        <f>IF(デイリーデータ!E538="なし","",デイリーデータ!E538)</f>
        <v/>
      </c>
      <c r="L538" s="3" t="str">
        <f>IF(デイリーデータ!F538="なし","",デイリーデータ!F538)</f>
        <v>日勤</v>
      </c>
      <c r="M538" s="3" t="str">
        <f>IF(デイリーデータ!G538="なし","",デイリーデータ!G538)</f>
        <v/>
      </c>
      <c r="N538" s="3" t="str">
        <f>IF(デイリーデータ!H538="なし","",デイリーデータ!H538)</f>
        <v/>
      </c>
    </row>
    <row r="539" spans="1:14" x14ac:dyDescent="0.2">
      <c r="A539" s="9" t="str">
        <f>デイリーデータ!A539&amp;デイリーデータ!I539</f>
        <v>10999745775</v>
      </c>
      <c r="B539" s="3" t="str">
        <f>デイリーデータ!A539&amp;""</f>
        <v>109997</v>
      </c>
      <c r="C539" s="3" t="str">
        <f>デイリーデータ!B539</f>
        <v>庵 緋沙子</v>
      </c>
      <c r="D539" s="4">
        <f>IF(デイリーデータ!I539="","",(デイリーデータ!I539))</f>
        <v>45775</v>
      </c>
      <c r="E539" s="3" t="str">
        <f>IF(デイリーデータ!D539="休日","●",IF(デイリーデータ!D539="指定","○",IF(LEFT(デイリーデータ!F539,1)="日","",IF(LEFT(デイリーデータ!F539,1)="半","／",LEFT(デイリーデータ!F539,1)))))</f>
        <v/>
      </c>
      <c r="F539" s="10" t="str">
        <f>IF(デイリーデータ!E539="なし","",デイリーデータ!E539)&amp;IF(デイリーデータ!G539="なし","",デイリーデータ!G539)&amp;IF(デイリーデータ!H539="なし","",デイリーデータ!H539)</f>
        <v/>
      </c>
      <c r="G539" s="3" t="str">
        <f>IF(H539="","",COUNTA(H$2:H539)-COUNTBLANK(H$2:H539))</f>
        <v/>
      </c>
      <c r="H539" s="3" t="str">
        <f>IF(COUNTIF(B$2:B539,B539)=1,B539,"")</f>
        <v/>
      </c>
      <c r="I539" s="10" t="str">
        <f t="shared" si="8"/>
        <v/>
      </c>
      <c r="J539" s="3" t="str">
        <f>IF(デイリーデータ!D539="なし","",デイリーデータ!D539)</f>
        <v>勤務</v>
      </c>
      <c r="K539" s="3" t="str">
        <f>IF(デイリーデータ!E539="なし","",デイリーデータ!E539)</f>
        <v/>
      </c>
      <c r="L539" s="3" t="str">
        <f>IF(デイリーデータ!F539="なし","",デイリーデータ!F539)</f>
        <v>日勤</v>
      </c>
      <c r="M539" s="3" t="str">
        <f>IF(デイリーデータ!G539="なし","",デイリーデータ!G539)</f>
        <v/>
      </c>
      <c r="N539" s="3" t="str">
        <f>IF(デイリーデータ!H539="なし","",デイリーデータ!H539)</f>
        <v/>
      </c>
    </row>
    <row r="540" spans="1:14" x14ac:dyDescent="0.2">
      <c r="A540" s="9" t="str">
        <f>デイリーデータ!A540&amp;デイリーデータ!I540</f>
        <v>10999745776</v>
      </c>
      <c r="B540" s="3" t="str">
        <f>デイリーデータ!A540&amp;""</f>
        <v>109997</v>
      </c>
      <c r="C540" s="3" t="str">
        <f>デイリーデータ!B540</f>
        <v>庵 緋沙子</v>
      </c>
      <c r="D540" s="4">
        <f>IF(デイリーデータ!I540="","",(デイリーデータ!I540))</f>
        <v>45776</v>
      </c>
      <c r="E540" s="3" t="str">
        <f>IF(デイリーデータ!D540="休日","●",IF(デイリーデータ!D540="指定","○",IF(LEFT(デイリーデータ!F540,1)="日","",IF(LEFT(デイリーデータ!F540,1)="半","／",LEFT(デイリーデータ!F540,1)))))</f>
        <v/>
      </c>
      <c r="F540" s="10" t="str">
        <f>IF(デイリーデータ!E540="なし","",デイリーデータ!E540)&amp;IF(デイリーデータ!G540="なし","",デイリーデータ!G540)&amp;IF(デイリーデータ!H540="なし","",デイリーデータ!H540)</f>
        <v/>
      </c>
      <c r="G540" s="3" t="str">
        <f>IF(H540="","",COUNTA(H$2:H540)-COUNTBLANK(H$2:H540))</f>
        <v/>
      </c>
      <c r="H540" s="3" t="str">
        <f>IF(COUNTIF(B$2:B540,B540)=1,B540,"")</f>
        <v/>
      </c>
      <c r="I540" s="10" t="str">
        <f t="shared" si="8"/>
        <v/>
      </c>
      <c r="J540" s="3" t="str">
        <f>IF(デイリーデータ!D540="なし","",デイリーデータ!D540)</f>
        <v>勤務</v>
      </c>
      <c r="K540" s="3" t="str">
        <f>IF(デイリーデータ!E540="なし","",デイリーデータ!E540)</f>
        <v/>
      </c>
      <c r="L540" s="3" t="str">
        <f>IF(デイリーデータ!F540="なし","",デイリーデータ!F540)</f>
        <v>日勤</v>
      </c>
      <c r="M540" s="3" t="str">
        <f>IF(デイリーデータ!G540="なし","",デイリーデータ!G540)</f>
        <v/>
      </c>
      <c r="N540" s="3" t="str">
        <f>IF(デイリーデータ!H540="なし","",デイリーデータ!H540)</f>
        <v/>
      </c>
    </row>
    <row r="541" spans="1:14" x14ac:dyDescent="0.2">
      <c r="A541" s="9" t="str">
        <f>デイリーデータ!A541&amp;デイリーデータ!I541</f>
        <v>10999745777</v>
      </c>
      <c r="B541" s="3" t="str">
        <f>デイリーデータ!A541&amp;""</f>
        <v>109997</v>
      </c>
      <c r="C541" s="3" t="str">
        <f>デイリーデータ!B541</f>
        <v>庵 緋沙子</v>
      </c>
      <c r="D541" s="4">
        <f>IF(デイリーデータ!I541="","",(デイリーデータ!I541))</f>
        <v>45777</v>
      </c>
      <c r="E541" s="3" t="str">
        <f>IF(デイリーデータ!D541="休日","●",IF(デイリーデータ!D541="指定","○",IF(LEFT(デイリーデータ!F541,1)="日","",IF(LEFT(デイリーデータ!F541,1)="半","／",LEFT(デイリーデータ!F541,1)))))</f>
        <v/>
      </c>
      <c r="F541" s="10" t="str">
        <f>IF(デイリーデータ!E541="なし","",デイリーデータ!E541)&amp;IF(デイリーデータ!G541="なし","",デイリーデータ!G541)&amp;IF(デイリーデータ!H541="なし","",デイリーデータ!H541)</f>
        <v/>
      </c>
      <c r="G541" s="3" t="str">
        <f>IF(H541="","",COUNTA(H$2:H541)-COUNTBLANK(H$2:H541))</f>
        <v/>
      </c>
      <c r="H541" s="3" t="str">
        <f>IF(COUNTIF(B$2:B541,B541)=1,B541,"")</f>
        <v/>
      </c>
      <c r="I541" s="10" t="str">
        <f t="shared" si="8"/>
        <v/>
      </c>
      <c r="J541" s="3" t="str">
        <f>IF(デイリーデータ!D541="なし","",デイリーデータ!D541)</f>
        <v>勤務</v>
      </c>
      <c r="K541" s="3" t="str">
        <f>IF(デイリーデータ!E541="なし","",デイリーデータ!E541)</f>
        <v/>
      </c>
      <c r="L541" s="3" t="str">
        <f>IF(デイリーデータ!F541="なし","",デイリーデータ!F541)</f>
        <v>日勤</v>
      </c>
      <c r="M541" s="3" t="str">
        <f>IF(デイリーデータ!G541="なし","",デイリーデータ!G541)</f>
        <v/>
      </c>
      <c r="N541" s="3" t="str">
        <f>IF(デイリーデータ!H541="なし","",デイリーデータ!H541)</f>
        <v/>
      </c>
    </row>
    <row r="542" spans="1:14" x14ac:dyDescent="0.2">
      <c r="A542" s="9" t="str">
        <f>デイリーデータ!A542&amp;デイリーデータ!I542</f>
        <v>7926945748</v>
      </c>
      <c r="B542" s="3" t="str">
        <f>デイリーデータ!A542&amp;""</f>
        <v>79269</v>
      </c>
      <c r="C542" s="3" t="str">
        <f>デイリーデータ!B542</f>
        <v>冨田 紗詠子</v>
      </c>
      <c r="D542" s="4">
        <f>IF(デイリーデータ!I542="","",(デイリーデータ!I542))</f>
        <v>45748</v>
      </c>
      <c r="E542" s="3" t="str">
        <f>IF(デイリーデータ!D542="休日","●",IF(デイリーデータ!D542="指定","○",IF(LEFT(デイリーデータ!F542,1)="日","",IF(LEFT(デイリーデータ!F542,1)="半","／",LEFT(デイリーデータ!F542,1)))))</f>
        <v/>
      </c>
      <c r="F542" s="10" t="str">
        <f>IF(デイリーデータ!E542="なし","",デイリーデータ!E542)&amp;IF(デイリーデータ!G542="なし","",デイリーデータ!G542)&amp;IF(デイリーデータ!H542="なし","",デイリーデータ!H542)</f>
        <v/>
      </c>
      <c r="G542" s="3">
        <f>IF(H542="","",COUNTA(H$2:H542)-COUNTBLANK(H$2:H542))</f>
        <v>19</v>
      </c>
      <c r="H542" s="3" t="str">
        <f>IF(COUNTIF(B$2:B542,B542)=1,B542,"")</f>
        <v>79269</v>
      </c>
      <c r="I542" s="10" t="str">
        <f t="shared" si="8"/>
        <v>冨田 紗詠子</v>
      </c>
      <c r="J542" s="3" t="str">
        <f>IF(デイリーデータ!D542="なし","",デイリーデータ!D542)</f>
        <v>勤務</v>
      </c>
      <c r="K542" s="3" t="str">
        <f>IF(デイリーデータ!E542="なし","",デイリーデータ!E542)</f>
        <v/>
      </c>
      <c r="L542" s="3" t="str">
        <f>IF(デイリーデータ!F542="なし","",デイリーデータ!F542)</f>
        <v>日勤</v>
      </c>
      <c r="M542" s="3" t="str">
        <f>IF(デイリーデータ!G542="なし","",デイリーデータ!G542)</f>
        <v/>
      </c>
      <c r="N542" s="3" t="str">
        <f>IF(デイリーデータ!H542="なし","",デイリーデータ!H542)</f>
        <v/>
      </c>
    </row>
    <row r="543" spans="1:14" x14ac:dyDescent="0.2">
      <c r="A543" s="9" t="str">
        <f>デイリーデータ!A543&amp;デイリーデータ!I543</f>
        <v>7926945749</v>
      </c>
      <c r="B543" s="3" t="str">
        <f>デイリーデータ!A543&amp;""</f>
        <v>79269</v>
      </c>
      <c r="C543" s="3" t="str">
        <f>デイリーデータ!B543</f>
        <v>冨田 紗詠子</v>
      </c>
      <c r="D543" s="4">
        <f>IF(デイリーデータ!I543="","",(デイリーデータ!I543))</f>
        <v>45749</v>
      </c>
      <c r="E543" s="3" t="str">
        <f>IF(デイリーデータ!D543="休日","●",IF(デイリーデータ!D543="指定","○",IF(LEFT(デイリーデータ!F543,1)="日","",IF(LEFT(デイリーデータ!F543,1)="半","／",LEFT(デイリーデータ!F543,1)))))</f>
        <v/>
      </c>
      <c r="F543" s="10" t="str">
        <f>IF(デイリーデータ!E543="なし","",デイリーデータ!E543)&amp;IF(デイリーデータ!G543="なし","",デイリーデータ!G543)&amp;IF(デイリーデータ!H543="なし","",デイリーデータ!H543)</f>
        <v/>
      </c>
      <c r="G543" s="3" t="str">
        <f>IF(H543="","",COUNTA(H$2:H543)-COUNTBLANK(H$2:H543))</f>
        <v/>
      </c>
      <c r="H543" s="3" t="str">
        <f>IF(COUNTIF(B$2:B543,B543)=1,B543,"")</f>
        <v/>
      </c>
      <c r="I543" s="10" t="str">
        <f t="shared" si="8"/>
        <v/>
      </c>
      <c r="J543" s="3" t="str">
        <f>IF(デイリーデータ!D543="なし","",デイリーデータ!D543)</f>
        <v>勤務</v>
      </c>
      <c r="K543" s="3" t="str">
        <f>IF(デイリーデータ!E543="なし","",デイリーデータ!E543)</f>
        <v/>
      </c>
      <c r="L543" s="3" t="str">
        <f>IF(デイリーデータ!F543="なし","",デイリーデータ!F543)</f>
        <v>日勤</v>
      </c>
      <c r="M543" s="3" t="str">
        <f>IF(デイリーデータ!G543="なし","",デイリーデータ!G543)</f>
        <v/>
      </c>
      <c r="N543" s="3" t="str">
        <f>IF(デイリーデータ!H543="なし","",デイリーデータ!H543)</f>
        <v/>
      </c>
    </row>
    <row r="544" spans="1:14" x14ac:dyDescent="0.2">
      <c r="A544" s="9" t="str">
        <f>デイリーデータ!A544&amp;デイリーデータ!I544</f>
        <v>7926945750</v>
      </c>
      <c r="B544" s="3" t="str">
        <f>デイリーデータ!A544&amp;""</f>
        <v>79269</v>
      </c>
      <c r="C544" s="3" t="str">
        <f>デイリーデータ!B544</f>
        <v>冨田 紗詠子</v>
      </c>
      <c r="D544" s="4">
        <f>IF(デイリーデータ!I544="","",(デイリーデータ!I544))</f>
        <v>45750</v>
      </c>
      <c r="E544" s="3" t="str">
        <f>IF(デイリーデータ!D544="休日","●",IF(デイリーデータ!D544="指定","○",IF(LEFT(デイリーデータ!F544,1)="日","",IF(LEFT(デイリーデータ!F544,1)="半","／",LEFT(デイリーデータ!F544,1)))))</f>
        <v/>
      </c>
      <c r="F544" s="10" t="str">
        <f>IF(デイリーデータ!E544="なし","",デイリーデータ!E544)&amp;IF(デイリーデータ!G544="なし","",デイリーデータ!G544)&amp;IF(デイリーデータ!H544="なし","",デイリーデータ!H544)</f>
        <v/>
      </c>
      <c r="G544" s="3" t="str">
        <f>IF(H544="","",COUNTA(H$2:H544)-COUNTBLANK(H$2:H544))</f>
        <v/>
      </c>
      <c r="H544" s="3" t="str">
        <f>IF(COUNTIF(B$2:B544,B544)=1,B544,"")</f>
        <v/>
      </c>
      <c r="I544" s="10" t="str">
        <f t="shared" si="8"/>
        <v/>
      </c>
      <c r="J544" s="3" t="str">
        <f>IF(デイリーデータ!D544="なし","",デイリーデータ!D544)</f>
        <v>勤務</v>
      </c>
      <c r="K544" s="3" t="str">
        <f>IF(デイリーデータ!E544="なし","",デイリーデータ!E544)</f>
        <v/>
      </c>
      <c r="L544" s="3" t="str">
        <f>IF(デイリーデータ!F544="なし","",デイリーデータ!F544)</f>
        <v>日勤</v>
      </c>
      <c r="M544" s="3" t="str">
        <f>IF(デイリーデータ!G544="なし","",デイリーデータ!G544)</f>
        <v/>
      </c>
      <c r="N544" s="3" t="str">
        <f>IF(デイリーデータ!H544="なし","",デイリーデータ!H544)</f>
        <v/>
      </c>
    </row>
    <row r="545" spans="1:14" x14ac:dyDescent="0.2">
      <c r="A545" s="9" t="str">
        <f>デイリーデータ!A545&amp;デイリーデータ!I545</f>
        <v>7926945751</v>
      </c>
      <c r="B545" s="3" t="str">
        <f>デイリーデータ!A545&amp;""</f>
        <v>79269</v>
      </c>
      <c r="C545" s="3" t="str">
        <f>デイリーデータ!B545</f>
        <v>冨田 紗詠子</v>
      </c>
      <c r="D545" s="4">
        <f>IF(デイリーデータ!I545="","",(デイリーデータ!I545))</f>
        <v>45751</v>
      </c>
      <c r="E545" s="3" t="str">
        <f>IF(デイリーデータ!D545="休日","●",IF(デイリーデータ!D545="指定","○",IF(LEFT(デイリーデータ!F545,1)="日","",IF(LEFT(デイリーデータ!F545,1)="半","／",LEFT(デイリーデータ!F545,1)))))</f>
        <v/>
      </c>
      <c r="F545" s="10" t="str">
        <f>IF(デイリーデータ!E545="なし","",デイリーデータ!E545)&amp;IF(デイリーデータ!G545="なし","",デイリーデータ!G545)&amp;IF(デイリーデータ!H545="なし","",デイリーデータ!H545)</f>
        <v/>
      </c>
      <c r="G545" s="3" t="str">
        <f>IF(H545="","",COUNTA(H$2:H545)-COUNTBLANK(H$2:H545))</f>
        <v/>
      </c>
      <c r="H545" s="3" t="str">
        <f>IF(COUNTIF(B$2:B545,B545)=1,B545,"")</f>
        <v/>
      </c>
      <c r="I545" s="10" t="str">
        <f t="shared" si="8"/>
        <v/>
      </c>
      <c r="J545" s="3" t="str">
        <f>IF(デイリーデータ!D545="なし","",デイリーデータ!D545)</f>
        <v>勤務</v>
      </c>
      <c r="K545" s="3" t="str">
        <f>IF(デイリーデータ!E545="なし","",デイリーデータ!E545)</f>
        <v/>
      </c>
      <c r="L545" s="3" t="str">
        <f>IF(デイリーデータ!F545="なし","",デイリーデータ!F545)</f>
        <v>日勤</v>
      </c>
      <c r="M545" s="3" t="str">
        <f>IF(デイリーデータ!G545="なし","",デイリーデータ!G545)</f>
        <v/>
      </c>
      <c r="N545" s="3" t="str">
        <f>IF(デイリーデータ!H545="なし","",デイリーデータ!H545)</f>
        <v/>
      </c>
    </row>
    <row r="546" spans="1:14" x14ac:dyDescent="0.2">
      <c r="A546" s="9" t="str">
        <f>デイリーデータ!A546&amp;デイリーデータ!I546</f>
        <v>7926945752</v>
      </c>
      <c r="B546" s="3" t="str">
        <f>デイリーデータ!A546&amp;""</f>
        <v>79269</v>
      </c>
      <c r="C546" s="3" t="str">
        <f>デイリーデータ!B546</f>
        <v>冨田 紗詠子</v>
      </c>
      <c r="D546" s="4">
        <f>IF(デイリーデータ!I546="","",(デイリーデータ!I546))</f>
        <v>45752</v>
      </c>
      <c r="E546" s="3" t="str">
        <f>IF(デイリーデータ!D546="休日","●",IF(デイリーデータ!D546="指定","○",IF(LEFT(デイリーデータ!F546,1)="日","",IF(LEFT(デイリーデータ!F546,1)="半","／",LEFT(デイリーデータ!F546,1)))))</f>
        <v>○</v>
      </c>
      <c r="F546" s="10" t="str">
        <f>IF(デイリーデータ!E546="なし","",デイリーデータ!E546)&amp;IF(デイリーデータ!G546="なし","",デイリーデータ!G546)&amp;IF(デイリーデータ!H546="なし","",デイリーデータ!H546)</f>
        <v/>
      </c>
      <c r="G546" s="3" t="str">
        <f>IF(H546="","",COUNTA(H$2:H546)-COUNTBLANK(H$2:H546))</f>
        <v/>
      </c>
      <c r="H546" s="3" t="str">
        <f>IF(COUNTIF(B$2:B546,B546)=1,B546,"")</f>
        <v/>
      </c>
      <c r="I546" s="10" t="str">
        <f t="shared" si="8"/>
        <v/>
      </c>
      <c r="J546" s="3" t="str">
        <f>IF(デイリーデータ!D546="なし","",デイリーデータ!D546)</f>
        <v>指定</v>
      </c>
      <c r="K546" s="3" t="str">
        <f>IF(デイリーデータ!E546="なし","",デイリーデータ!E546)</f>
        <v/>
      </c>
      <c r="L546" s="3" t="str">
        <f>IF(デイリーデータ!F546="なし","",デイリーデータ!F546)</f>
        <v>日勤</v>
      </c>
      <c r="M546" s="3" t="str">
        <f>IF(デイリーデータ!G546="なし","",デイリーデータ!G546)</f>
        <v/>
      </c>
      <c r="N546" s="3" t="str">
        <f>IF(デイリーデータ!H546="なし","",デイリーデータ!H546)</f>
        <v/>
      </c>
    </row>
    <row r="547" spans="1:14" x14ac:dyDescent="0.2">
      <c r="A547" s="9" t="str">
        <f>デイリーデータ!A547&amp;デイリーデータ!I547</f>
        <v>7926945753</v>
      </c>
      <c r="B547" s="3" t="str">
        <f>デイリーデータ!A547&amp;""</f>
        <v>79269</v>
      </c>
      <c r="C547" s="3" t="str">
        <f>デイリーデータ!B547</f>
        <v>冨田 紗詠子</v>
      </c>
      <c r="D547" s="4">
        <f>IF(デイリーデータ!I547="","",(デイリーデータ!I547))</f>
        <v>45753</v>
      </c>
      <c r="E547" s="3" t="str">
        <f>IF(デイリーデータ!D547="休日","●",IF(デイリーデータ!D547="指定","○",IF(LEFT(デイリーデータ!F547,1)="日","",IF(LEFT(デイリーデータ!F547,1)="半","／",LEFT(デイリーデータ!F547,1)))))</f>
        <v>●</v>
      </c>
      <c r="F547" s="10" t="str">
        <f>IF(デイリーデータ!E547="なし","",デイリーデータ!E547)&amp;IF(デイリーデータ!G547="なし","",デイリーデータ!G547)&amp;IF(デイリーデータ!H547="なし","",デイリーデータ!H547)</f>
        <v/>
      </c>
      <c r="G547" s="3" t="str">
        <f>IF(H547="","",COUNTA(H$2:H547)-COUNTBLANK(H$2:H547))</f>
        <v/>
      </c>
      <c r="H547" s="3" t="str">
        <f>IF(COUNTIF(B$2:B547,B547)=1,B547,"")</f>
        <v/>
      </c>
      <c r="I547" s="10" t="str">
        <f t="shared" si="8"/>
        <v/>
      </c>
      <c r="J547" s="3" t="str">
        <f>IF(デイリーデータ!D547="なし","",デイリーデータ!D547)</f>
        <v>休日</v>
      </c>
      <c r="K547" s="3" t="str">
        <f>IF(デイリーデータ!E547="なし","",デイリーデータ!E547)</f>
        <v/>
      </c>
      <c r="L547" s="3" t="str">
        <f>IF(デイリーデータ!F547="なし","",デイリーデータ!F547)</f>
        <v>日勤</v>
      </c>
      <c r="M547" s="3" t="str">
        <f>IF(デイリーデータ!G547="なし","",デイリーデータ!G547)</f>
        <v/>
      </c>
      <c r="N547" s="3" t="str">
        <f>IF(デイリーデータ!H547="なし","",デイリーデータ!H547)</f>
        <v/>
      </c>
    </row>
    <row r="548" spans="1:14" x14ac:dyDescent="0.2">
      <c r="A548" s="9" t="str">
        <f>デイリーデータ!A548&amp;デイリーデータ!I548</f>
        <v>7926945754</v>
      </c>
      <c r="B548" s="3" t="str">
        <f>デイリーデータ!A548&amp;""</f>
        <v>79269</v>
      </c>
      <c r="C548" s="3" t="str">
        <f>デイリーデータ!B548</f>
        <v>冨田 紗詠子</v>
      </c>
      <c r="D548" s="4">
        <f>IF(デイリーデータ!I548="","",(デイリーデータ!I548))</f>
        <v>45754</v>
      </c>
      <c r="E548" s="3" t="str">
        <f>IF(デイリーデータ!D548="休日","●",IF(デイリーデータ!D548="指定","○",IF(LEFT(デイリーデータ!F548,1)="日","",IF(LEFT(デイリーデータ!F548,1)="半","／",LEFT(デイリーデータ!F548,1)))))</f>
        <v/>
      </c>
      <c r="F548" s="10" t="str">
        <f>IF(デイリーデータ!E548="なし","",デイリーデータ!E548)&amp;IF(デイリーデータ!G548="なし","",デイリーデータ!G548)&amp;IF(デイリーデータ!H548="なし","",デイリーデータ!H548)</f>
        <v/>
      </c>
      <c r="G548" s="3" t="str">
        <f>IF(H548="","",COUNTA(H$2:H548)-COUNTBLANK(H$2:H548))</f>
        <v/>
      </c>
      <c r="H548" s="3" t="str">
        <f>IF(COUNTIF(B$2:B548,B548)=1,B548,"")</f>
        <v/>
      </c>
      <c r="I548" s="10" t="str">
        <f t="shared" si="8"/>
        <v/>
      </c>
      <c r="J548" s="3" t="str">
        <f>IF(デイリーデータ!D548="なし","",デイリーデータ!D548)</f>
        <v>勤務</v>
      </c>
      <c r="K548" s="3" t="str">
        <f>IF(デイリーデータ!E548="なし","",デイリーデータ!E548)</f>
        <v/>
      </c>
      <c r="L548" s="3" t="str">
        <f>IF(デイリーデータ!F548="なし","",デイリーデータ!F548)</f>
        <v>日勤</v>
      </c>
      <c r="M548" s="3" t="str">
        <f>IF(デイリーデータ!G548="なし","",デイリーデータ!G548)</f>
        <v/>
      </c>
      <c r="N548" s="3" t="str">
        <f>IF(デイリーデータ!H548="なし","",デイリーデータ!H548)</f>
        <v/>
      </c>
    </row>
    <row r="549" spans="1:14" x14ac:dyDescent="0.2">
      <c r="A549" s="9" t="str">
        <f>デイリーデータ!A549&amp;デイリーデータ!I549</f>
        <v>7926945755</v>
      </c>
      <c r="B549" s="3" t="str">
        <f>デイリーデータ!A549&amp;""</f>
        <v>79269</v>
      </c>
      <c r="C549" s="3" t="str">
        <f>デイリーデータ!B549</f>
        <v>冨田 紗詠子</v>
      </c>
      <c r="D549" s="4">
        <f>IF(デイリーデータ!I549="","",(デイリーデータ!I549))</f>
        <v>45755</v>
      </c>
      <c r="E549" s="3" t="str">
        <f>IF(デイリーデータ!D549="休日","●",IF(デイリーデータ!D549="指定","○",IF(LEFT(デイリーデータ!F549,1)="日","",IF(LEFT(デイリーデータ!F549,1)="半","／",LEFT(デイリーデータ!F549,1)))))</f>
        <v/>
      </c>
      <c r="F549" s="10" t="str">
        <f>IF(デイリーデータ!E549="なし","",デイリーデータ!E549)&amp;IF(デイリーデータ!G549="なし","",デイリーデータ!G549)&amp;IF(デイリーデータ!H549="なし","",デイリーデータ!H549)</f>
        <v/>
      </c>
      <c r="G549" s="3" t="str">
        <f>IF(H549="","",COUNTA(H$2:H549)-COUNTBLANK(H$2:H549))</f>
        <v/>
      </c>
      <c r="H549" s="3" t="str">
        <f>IF(COUNTIF(B$2:B549,B549)=1,B549,"")</f>
        <v/>
      </c>
      <c r="I549" s="10" t="str">
        <f t="shared" si="8"/>
        <v/>
      </c>
      <c r="J549" s="3" t="str">
        <f>IF(デイリーデータ!D549="なし","",デイリーデータ!D549)</f>
        <v>勤務</v>
      </c>
      <c r="K549" s="3" t="str">
        <f>IF(デイリーデータ!E549="なし","",デイリーデータ!E549)</f>
        <v/>
      </c>
      <c r="L549" s="3" t="str">
        <f>IF(デイリーデータ!F549="なし","",デイリーデータ!F549)</f>
        <v>日勤</v>
      </c>
      <c r="M549" s="3" t="str">
        <f>IF(デイリーデータ!G549="なし","",デイリーデータ!G549)</f>
        <v/>
      </c>
      <c r="N549" s="3" t="str">
        <f>IF(デイリーデータ!H549="なし","",デイリーデータ!H549)</f>
        <v/>
      </c>
    </row>
    <row r="550" spans="1:14" x14ac:dyDescent="0.2">
      <c r="A550" s="9" t="str">
        <f>デイリーデータ!A550&amp;デイリーデータ!I550</f>
        <v>7926945756</v>
      </c>
      <c r="B550" s="3" t="str">
        <f>デイリーデータ!A550&amp;""</f>
        <v>79269</v>
      </c>
      <c r="C550" s="3" t="str">
        <f>デイリーデータ!B550</f>
        <v>冨田 紗詠子</v>
      </c>
      <c r="D550" s="4">
        <f>IF(デイリーデータ!I550="","",(デイリーデータ!I550))</f>
        <v>45756</v>
      </c>
      <c r="E550" s="3" t="str">
        <f>IF(デイリーデータ!D550="休日","●",IF(デイリーデータ!D550="指定","○",IF(LEFT(デイリーデータ!F550,1)="日","",IF(LEFT(デイリーデータ!F550,1)="半","／",LEFT(デイリーデータ!F550,1)))))</f>
        <v/>
      </c>
      <c r="F550" s="10" t="str">
        <f>IF(デイリーデータ!E550="なし","",デイリーデータ!E550)&amp;IF(デイリーデータ!G550="なし","",デイリーデータ!G550)&amp;IF(デイリーデータ!H550="なし","",デイリーデータ!H550)</f>
        <v/>
      </c>
      <c r="G550" s="3" t="str">
        <f>IF(H550="","",COUNTA(H$2:H550)-COUNTBLANK(H$2:H550))</f>
        <v/>
      </c>
      <c r="H550" s="3" t="str">
        <f>IF(COUNTIF(B$2:B550,B550)=1,B550,"")</f>
        <v/>
      </c>
      <c r="I550" s="10" t="str">
        <f t="shared" si="8"/>
        <v/>
      </c>
      <c r="J550" s="3" t="str">
        <f>IF(デイリーデータ!D550="なし","",デイリーデータ!D550)</f>
        <v>勤務</v>
      </c>
      <c r="K550" s="3" t="str">
        <f>IF(デイリーデータ!E550="なし","",デイリーデータ!E550)</f>
        <v/>
      </c>
      <c r="L550" s="3" t="str">
        <f>IF(デイリーデータ!F550="なし","",デイリーデータ!F550)</f>
        <v>日勤</v>
      </c>
      <c r="M550" s="3" t="str">
        <f>IF(デイリーデータ!G550="なし","",デイリーデータ!G550)</f>
        <v/>
      </c>
      <c r="N550" s="3" t="str">
        <f>IF(デイリーデータ!H550="なし","",デイリーデータ!H550)</f>
        <v/>
      </c>
    </row>
    <row r="551" spans="1:14" x14ac:dyDescent="0.2">
      <c r="A551" s="9" t="str">
        <f>デイリーデータ!A551&amp;デイリーデータ!I551</f>
        <v>7926945757</v>
      </c>
      <c r="B551" s="3" t="str">
        <f>デイリーデータ!A551&amp;""</f>
        <v>79269</v>
      </c>
      <c r="C551" s="3" t="str">
        <f>デイリーデータ!B551</f>
        <v>冨田 紗詠子</v>
      </c>
      <c r="D551" s="4">
        <f>IF(デイリーデータ!I551="","",(デイリーデータ!I551))</f>
        <v>45757</v>
      </c>
      <c r="E551" s="3" t="str">
        <f>IF(デイリーデータ!D551="休日","●",IF(デイリーデータ!D551="指定","○",IF(LEFT(デイリーデータ!F551,1)="日","",IF(LEFT(デイリーデータ!F551,1)="半","／",LEFT(デイリーデータ!F551,1)))))</f>
        <v/>
      </c>
      <c r="F551" s="10" t="str">
        <f>IF(デイリーデータ!E551="なし","",デイリーデータ!E551)&amp;IF(デイリーデータ!G551="なし","",デイリーデータ!G551)&amp;IF(デイリーデータ!H551="なし","",デイリーデータ!H551)</f>
        <v/>
      </c>
      <c r="G551" s="3" t="str">
        <f>IF(H551="","",COUNTA(H$2:H551)-COUNTBLANK(H$2:H551))</f>
        <v/>
      </c>
      <c r="H551" s="3" t="str">
        <f>IF(COUNTIF(B$2:B551,B551)=1,B551,"")</f>
        <v/>
      </c>
      <c r="I551" s="10" t="str">
        <f t="shared" si="8"/>
        <v/>
      </c>
      <c r="J551" s="3" t="str">
        <f>IF(デイリーデータ!D551="なし","",デイリーデータ!D551)</f>
        <v>勤務</v>
      </c>
      <c r="K551" s="3" t="str">
        <f>IF(デイリーデータ!E551="なし","",デイリーデータ!E551)</f>
        <v/>
      </c>
      <c r="L551" s="3" t="str">
        <f>IF(デイリーデータ!F551="なし","",デイリーデータ!F551)</f>
        <v>日勤</v>
      </c>
      <c r="M551" s="3" t="str">
        <f>IF(デイリーデータ!G551="なし","",デイリーデータ!G551)</f>
        <v/>
      </c>
      <c r="N551" s="3" t="str">
        <f>IF(デイリーデータ!H551="なし","",デイリーデータ!H551)</f>
        <v/>
      </c>
    </row>
    <row r="552" spans="1:14" x14ac:dyDescent="0.2">
      <c r="A552" s="9" t="str">
        <f>デイリーデータ!A552&amp;デイリーデータ!I552</f>
        <v>7926945758</v>
      </c>
      <c r="B552" s="3" t="str">
        <f>デイリーデータ!A552&amp;""</f>
        <v>79269</v>
      </c>
      <c r="C552" s="3" t="str">
        <f>デイリーデータ!B552</f>
        <v>冨田 紗詠子</v>
      </c>
      <c r="D552" s="4">
        <f>IF(デイリーデータ!I552="","",(デイリーデータ!I552))</f>
        <v>45758</v>
      </c>
      <c r="E552" s="3" t="str">
        <f>IF(デイリーデータ!D552="休日","●",IF(デイリーデータ!D552="指定","○",IF(LEFT(デイリーデータ!F552,1)="日","",IF(LEFT(デイリーデータ!F552,1)="半","／",LEFT(デイリーデータ!F552,1)))))</f>
        <v/>
      </c>
      <c r="F552" s="10" t="str">
        <f>IF(デイリーデータ!E552="なし","",デイリーデータ!E552)&amp;IF(デイリーデータ!G552="なし","",デイリーデータ!G552)&amp;IF(デイリーデータ!H552="なし","",デイリーデータ!H552)</f>
        <v/>
      </c>
      <c r="G552" s="3" t="str">
        <f>IF(H552="","",COUNTA(H$2:H552)-COUNTBLANK(H$2:H552))</f>
        <v/>
      </c>
      <c r="H552" s="3" t="str">
        <f>IF(COUNTIF(B$2:B552,B552)=1,B552,"")</f>
        <v/>
      </c>
      <c r="I552" s="10" t="str">
        <f t="shared" si="8"/>
        <v/>
      </c>
      <c r="J552" s="3" t="str">
        <f>IF(デイリーデータ!D552="なし","",デイリーデータ!D552)</f>
        <v>勤務</v>
      </c>
      <c r="K552" s="3" t="str">
        <f>IF(デイリーデータ!E552="なし","",デイリーデータ!E552)</f>
        <v/>
      </c>
      <c r="L552" s="3" t="str">
        <f>IF(デイリーデータ!F552="なし","",デイリーデータ!F552)</f>
        <v>日勤</v>
      </c>
      <c r="M552" s="3" t="str">
        <f>IF(デイリーデータ!G552="なし","",デイリーデータ!G552)</f>
        <v/>
      </c>
      <c r="N552" s="3" t="str">
        <f>IF(デイリーデータ!H552="なし","",デイリーデータ!H552)</f>
        <v/>
      </c>
    </row>
    <row r="553" spans="1:14" x14ac:dyDescent="0.2">
      <c r="A553" s="9" t="str">
        <f>デイリーデータ!A553&amp;デイリーデータ!I553</f>
        <v>7926945759</v>
      </c>
      <c r="B553" s="3" t="str">
        <f>デイリーデータ!A553&amp;""</f>
        <v>79269</v>
      </c>
      <c r="C553" s="3" t="str">
        <f>デイリーデータ!B553</f>
        <v>冨田 紗詠子</v>
      </c>
      <c r="D553" s="4">
        <f>IF(デイリーデータ!I553="","",(デイリーデータ!I553))</f>
        <v>45759</v>
      </c>
      <c r="E553" s="3" t="str">
        <f>IF(デイリーデータ!D553="休日","●",IF(デイリーデータ!D553="指定","○",IF(LEFT(デイリーデータ!F553,1)="日","",IF(LEFT(デイリーデータ!F553,1)="半","／",LEFT(デイリーデータ!F553,1)))))</f>
        <v>○</v>
      </c>
      <c r="F553" s="10" t="str">
        <f>IF(デイリーデータ!E553="なし","",デイリーデータ!E553)&amp;IF(デイリーデータ!G553="なし","",デイリーデータ!G553)&amp;IF(デイリーデータ!H553="なし","",デイリーデータ!H553)</f>
        <v/>
      </c>
      <c r="G553" s="3" t="str">
        <f>IF(H553="","",COUNTA(H$2:H553)-COUNTBLANK(H$2:H553))</f>
        <v/>
      </c>
      <c r="H553" s="3" t="str">
        <f>IF(COUNTIF(B$2:B553,B553)=1,B553,"")</f>
        <v/>
      </c>
      <c r="I553" s="10" t="str">
        <f t="shared" si="8"/>
        <v/>
      </c>
      <c r="J553" s="3" t="str">
        <f>IF(デイリーデータ!D553="なし","",デイリーデータ!D553)</f>
        <v>指定</v>
      </c>
      <c r="K553" s="3" t="str">
        <f>IF(デイリーデータ!E553="なし","",デイリーデータ!E553)</f>
        <v/>
      </c>
      <c r="L553" s="3" t="str">
        <f>IF(デイリーデータ!F553="なし","",デイリーデータ!F553)</f>
        <v>日勤</v>
      </c>
      <c r="M553" s="3" t="str">
        <f>IF(デイリーデータ!G553="なし","",デイリーデータ!G553)</f>
        <v/>
      </c>
      <c r="N553" s="3" t="str">
        <f>IF(デイリーデータ!H553="なし","",デイリーデータ!H553)</f>
        <v/>
      </c>
    </row>
    <row r="554" spans="1:14" x14ac:dyDescent="0.2">
      <c r="A554" s="9" t="str">
        <f>デイリーデータ!A554&amp;デイリーデータ!I554</f>
        <v>7926945760</v>
      </c>
      <c r="B554" s="3" t="str">
        <f>デイリーデータ!A554&amp;""</f>
        <v>79269</v>
      </c>
      <c r="C554" s="3" t="str">
        <f>デイリーデータ!B554</f>
        <v>冨田 紗詠子</v>
      </c>
      <c r="D554" s="4">
        <f>IF(デイリーデータ!I554="","",(デイリーデータ!I554))</f>
        <v>45760</v>
      </c>
      <c r="E554" s="3" t="str">
        <f>IF(デイリーデータ!D554="休日","●",IF(デイリーデータ!D554="指定","○",IF(LEFT(デイリーデータ!F554,1)="日","",IF(LEFT(デイリーデータ!F554,1)="半","／",LEFT(デイリーデータ!F554,1)))))</f>
        <v>●</v>
      </c>
      <c r="F554" s="10" t="str">
        <f>IF(デイリーデータ!E554="なし","",デイリーデータ!E554)&amp;IF(デイリーデータ!G554="なし","",デイリーデータ!G554)&amp;IF(デイリーデータ!H554="なし","",デイリーデータ!H554)</f>
        <v/>
      </c>
      <c r="G554" s="3" t="str">
        <f>IF(H554="","",COUNTA(H$2:H554)-COUNTBLANK(H$2:H554))</f>
        <v/>
      </c>
      <c r="H554" s="3" t="str">
        <f>IF(COUNTIF(B$2:B554,B554)=1,B554,"")</f>
        <v/>
      </c>
      <c r="I554" s="10" t="str">
        <f t="shared" si="8"/>
        <v/>
      </c>
      <c r="J554" s="3" t="str">
        <f>IF(デイリーデータ!D554="なし","",デイリーデータ!D554)</f>
        <v>休日</v>
      </c>
      <c r="K554" s="3" t="str">
        <f>IF(デイリーデータ!E554="なし","",デイリーデータ!E554)</f>
        <v/>
      </c>
      <c r="L554" s="3" t="str">
        <f>IF(デイリーデータ!F554="なし","",デイリーデータ!F554)</f>
        <v>日勤</v>
      </c>
      <c r="M554" s="3" t="str">
        <f>IF(デイリーデータ!G554="なし","",デイリーデータ!G554)</f>
        <v/>
      </c>
      <c r="N554" s="3" t="str">
        <f>IF(デイリーデータ!H554="なし","",デイリーデータ!H554)</f>
        <v/>
      </c>
    </row>
    <row r="555" spans="1:14" x14ac:dyDescent="0.2">
      <c r="A555" s="9" t="str">
        <f>デイリーデータ!A555&amp;デイリーデータ!I555</f>
        <v>7926945761</v>
      </c>
      <c r="B555" s="3" t="str">
        <f>デイリーデータ!A555&amp;""</f>
        <v>79269</v>
      </c>
      <c r="C555" s="3" t="str">
        <f>デイリーデータ!B555</f>
        <v>冨田 紗詠子</v>
      </c>
      <c r="D555" s="4">
        <f>IF(デイリーデータ!I555="","",(デイリーデータ!I555))</f>
        <v>45761</v>
      </c>
      <c r="E555" s="3" t="str">
        <f>IF(デイリーデータ!D555="休日","●",IF(デイリーデータ!D555="指定","○",IF(LEFT(デイリーデータ!F555,1)="日","",IF(LEFT(デイリーデータ!F555,1)="半","／",LEFT(デイリーデータ!F555,1)))))</f>
        <v/>
      </c>
      <c r="F555" s="10" t="str">
        <f>IF(デイリーデータ!E555="なし","",デイリーデータ!E555)&amp;IF(デイリーデータ!G555="なし","",デイリーデータ!G555)&amp;IF(デイリーデータ!H555="なし","",デイリーデータ!H555)</f>
        <v/>
      </c>
      <c r="G555" s="3" t="str">
        <f>IF(H555="","",COUNTA(H$2:H555)-COUNTBLANK(H$2:H555))</f>
        <v/>
      </c>
      <c r="H555" s="3" t="str">
        <f>IF(COUNTIF(B$2:B555,B555)=1,B555,"")</f>
        <v/>
      </c>
      <c r="I555" s="10" t="str">
        <f t="shared" si="8"/>
        <v/>
      </c>
      <c r="J555" s="3" t="str">
        <f>IF(デイリーデータ!D555="なし","",デイリーデータ!D555)</f>
        <v>勤務</v>
      </c>
      <c r="K555" s="3" t="str">
        <f>IF(デイリーデータ!E555="なし","",デイリーデータ!E555)</f>
        <v/>
      </c>
      <c r="L555" s="3" t="str">
        <f>IF(デイリーデータ!F555="なし","",デイリーデータ!F555)</f>
        <v>日勤</v>
      </c>
      <c r="M555" s="3" t="str">
        <f>IF(デイリーデータ!G555="なし","",デイリーデータ!G555)</f>
        <v/>
      </c>
      <c r="N555" s="3" t="str">
        <f>IF(デイリーデータ!H555="なし","",デイリーデータ!H555)</f>
        <v/>
      </c>
    </row>
    <row r="556" spans="1:14" x14ac:dyDescent="0.2">
      <c r="A556" s="9" t="str">
        <f>デイリーデータ!A556&amp;デイリーデータ!I556</f>
        <v>7926945762</v>
      </c>
      <c r="B556" s="3" t="str">
        <f>デイリーデータ!A556&amp;""</f>
        <v>79269</v>
      </c>
      <c r="C556" s="3" t="str">
        <f>デイリーデータ!B556</f>
        <v>冨田 紗詠子</v>
      </c>
      <c r="D556" s="4">
        <f>IF(デイリーデータ!I556="","",(デイリーデータ!I556))</f>
        <v>45762</v>
      </c>
      <c r="E556" s="3" t="str">
        <f>IF(デイリーデータ!D556="休日","●",IF(デイリーデータ!D556="指定","○",IF(LEFT(デイリーデータ!F556,1)="日","",IF(LEFT(デイリーデータ!F556,1)="半","／",LEFT(デイリーデータ!F556,1)))))</f>
        <v/>
      </c>
      <c r="F556" s="10" t="str">
        <f>IF(デイリーデータ!E556="なし","",デイリーデータ!E556)&amp;IF(デイリーデータ!G556="なし","",デイリーデータ!G556)&amp;IF(デイリーデータ!H556="なし","",デイリーデータ!H556)</f>
        <v/>
      </c>
      <c r="G556" s="3" t="str">
        <f>IF(H556="","",COUNTA(H$2:H556)-COUNTBLANK(H$2:H556))</f>
        <v/>
      </c>
      <c r="H556" s="3" t="str">
        <f>IF(COUNTIF(B$2:B556,B556)=1,B556,"")</f>
        <v/>
      </c>
      <c r="I556" s="10" t="str">
        <f t="shared" si="8"/>
        <v/>
      </c>
      <c r="J556" s="3" t="str">
        <f>IF(デイリーデータ!D556="なし","",デイリーデータ!D556)</f>
        <v>勤務</v>
      </c>
      <c r="K556" s="3" t="str">
        <f>IF(デイリーデータ!E556="なし","",デイリーデータ!E556)</f>
        <v/>
      </c>
      <c r="L556" s="3" t="str">
        <f>IF(デイリーデータ!F556="なし","",デイリーデータ!F556)</f>
        <v>日勤</v>
      </c>
      <c r="M556" s="3" t="str">
        <f>IF(デイリーデータ!G556="なし","",デイリーデータ!G556)</f>
        <v/>
      </c>
      <c r="N556" s="3" t="str">
        <f>IF(デイリーデータ!H556="なし","",デイリーデータ!H556)</f>
        <v/>
      </c>
    </row>
    <row r="557" spans="1:14" x14ac:dyDescent="0.2">
      <c r="A557" s="9" t="str">
        <f>デイリーデータ!A557&amp;デイリーデータ!I557</f>
        <v>7926945763</v>
      </c>
      <c r="B557" s="3" t="str">
        <f>デイリーデータ!A557&amp;""</f>
        <v>79269</v>
      </c>
      <c r="C557" s="3" t="str">
        <f>デイリーデータ!B557</f>
        <v>冨田 紗詠子</v>
      </c>
      <c r="D557" s="4">
        <f>IF(デイリーデータ!I557="","",(デイリーデータ!I557))</f>
        <v>45763</v>
      </c>
      <c r="E557" s="3" t="str">
        <f>IF(デイリーデータ!D557="休日","●",IF(デイリーデータ!D557="指定","○",IF(LEFT(デイリーデータ!F557,1)="日","",IF(LEFT(デイリーデータ!F557,1)="半","／",LEFT(デイリーデータ!F557,1)))))</f>
        <v/>
      </c>
      <c r="F557" s="10" t="str">
        <f>IF(デイリーデータ!E557="なし","",デイリーデータ!E557)&amp;IF(デイリーデータ!G557="なし","",デイリーデータ!G557)&amp;IF(デイリーデータ!H557="なし","",デイリーデータ!H557)</f>
        <v/>
      </c>
      <c r="G557" s="3" t="str">
        <f>IF(H557="","",COUNTA(H$2:H557)-COUNTBLANK(H$2:H557))</f>
        <v/>
      </c>
      <c r="H557" s="3" t="str">
        <f>IF(COUNTIF(B$2:B557,B557)=1,B557,"")</f>
        <v/>
      </c>
      <c r="I557" s="10" t="str">
        <f t="shared" si="8"/>
        <v/>
      </c>
      <c r="J557" s="3" t="str">
        <f>IF(デイリーデータ!D557="なし","",デイリーデータ!D557)</f>
        <v>勤務</v>
      </c>
      <c r="K557" s="3" t="str">
        <f>IF(デイリーデータ!E557="なし","",デイリーデータ!E557)</f>
        <v/>
      </c>
      <c r="L557" s="3" t="str">
        <f>IF(デイリーデータ!F557="なし","",デイリーデータ!F557)</f>
        <v>日勤</v>
      </c>
      <c r="M557" s="3" t="str">
        <f>IF(デイリーデータ!G557="なし","",デイリーデータ!G557)</f>
        <v/>
      </c>
      <c r="N557" s="3" t="str">
        <f>IF(デイリーデータ!H557="なし","",デイリーデータ!H557)</f>
        <v/>
      </c>
    </row>
    <row r="558" spans="1:14" x14ac:dyDescent="0.2">
      <c r="A558" s="9" t="str">
        <f>デイリーデータ!A558&amp;デイリーデータ!I558</f>
        <v>7926945764</v>
      </c>
      <c r="B558" s="3" t="str">
        <f>デイリーデータ!A558&amp;""</f>
        <v>79269</v>
      </c>
      <c r="C558" s="3" t="str">
        <f>デイリーデータ!B558</f>
        <v>冨田 紗詠子</v>
      </c>
      <c r="D558" s="4">
        <f>IF(デイリーデータ!I558="","",(デイリーデータ!I558))</f>
        <v>45764</v>
      </c>
      <c r="E558" s="3" t="str">
        <f>IF(デイリーデータ!D558="休日","●",IF(デイリーデータ!D558="指定","○",IF(LEFT(デイリーデータ!F558,1)="日","",IF(LEFT(デイリーデータ!F558,1)="半","／",LEFT(デイリーデータ!F558,1)))))</f>
        <v/>
      </c>
      <c r="F558" s="10" t="str">
        <f>IF(デイリーデータ!E558="なし","",デイリーデータ!E558)&amp;IF(デイリーデータ!G558="なし","",デイリーデータ!G558)&amp;IF(デイリーデータ!H558="なし","",デイリーデータ!H558)</f>
        <v/>
      </c>
      <c r="G558" s="3" t="str">
        <f>IF(H558="","",COUNTA(H$2:H558)-COUNTBLANK(H$2:H558))</f>
        <v/>
      </c>
      <c r="H558" s="3" t="str">
        <f>IF(COUNTIF(B$2:B558,B558)=1,B558,"")</f>
        <v/>
      </c>
      <c r="I558" s="10" t="str">
        <f t="shared" si="8"/>
        <v/>
      </c>
      <c r="J558" s="3" t="str">
        <f>IF(デイリーデータ!D558="なし","",デイリーデータ!D558)</f>
        <v>勤務</v>
      </c>
      <c r="K558" s="3" t="str">
        <f>IF(デイリーデータ!E558="なし","",デイリーデータ!E558)</f>
        <v/>
      </c>
      <c r="L558" s="3" t="str">
        <f>IF(デイリーデータ!F558="なし","",デイリーデータ!F558)</f>
        <v>日勤</v>
      </c>
      <c r="M558" s="3" t="str">
        <f>IF(デイリーデータ!G558="なし","",デイリーデータ!G558)</f>
        <v/>
      </c>
      <c r="N558" s="3" t="str">
        <f>IF(デイリーデータ!H558="なし","",デイリーデータ!H558)</f>
        <v/>
      </c>
    </row>
    <row r="559" spans="1:14" x14ac:dyDescent="0.2">
      <c r="A559" s="9" t="str">
        <f>デイリーデータ!A559&amp;デイリーデータ!I559</f>
        <v>7926945765</v>
      </c>
      <c r="B559" s="3" t="str">
        <f>デイリーデータ!A559&amp;""</f>
        <v>79269</v>
      </c>
      <c r="C559" s="3" t="str">
        <f>デイリーデータ!B559</f>
        <v>冨田 紗詠子</v>
      </c>
      <c r="D559" s="4">
        <f>IF(デイリーデータ!I559="","",(デイリーデータ!I559))</f>
        <v>45765</v>
      </c>
      <c r="E559" s="3" t="str">
        <f>IF(デイリーデータ!D559="休日","●",IF(デイリーデータ!D559="指定","○",IF(LEFT(デイリーデータ!F559,1)="日","",IF(LEFT(デイリーデータ!F559,1)="半","／",LEFT(デイリーデータ!F559,1)))))</f>
        <v/>
      </c>
      <c r="F559" s="10" t="str">
        <f>IF(デイリーデータ!E559="なし","",デイリーデータ!E559)&amp;IF(デイリーデータ!G559="なし","",デイリーデータ!G559)&amp;IF(デイリーデータ!H559="なし","",デイリーデータ!H559)</f>
        <v/>
      </c>
      <c r="G559" s="3" t="str">
        <f>IF(H559="","",COUNTA(H$2:H559)-COUNTBLANK(H$2:H559))</f>
        <v/>
      </c>
      <c r="H559" s="3" t="str">
        <f>IF(COUNTIF(B$2:B559,B559)=1,B559,"")</f>
        <v/>
      </c>
      <c r="I559" s="10" t="str">
        <f t="shared" si="8"/>
        <v/>
      </c>
      <c r="J559" s="3" t="str">
        <f>IF(デイリーデータ!D559="なし","",デイリーデータ!D559)</f>
        <v>勤務</v>
      </c>
      <c r="K559" s="3" t="str">
        <f>IF(デイリーデータ!E559="なし","",デイリーデータ!E559)</f>
        <v/>
      </c>
      <c r="L559" s="3" t="str">
        <f>IF(デイリーデータ!F559="なし","",デイリーデータ!F559)</f>
        <v>日勤</v>
      </c>
      <c r="M559" s="3" t="str">
        <f>IF(デイリーデータ!G559="なし","",デイリーデータ!G559)</f>
        <v/>
      </c>
      <c r="N559" s="3" t="str">
        <f>IF(デイリーデータ!H559="なし","",デイリーデータ!H559)</f>
        <v/>
      </c>
    </row>
    <row r="560" spans="1:14" x14ac:dyDescent="0.2">
      <c r="A560" s="9" t="str">
        <f>デイリーデータ!A560&amp;デイリーデータ!I560</f>
        <v>7926945766</v>
      </c>
      <c r="B560" s="3" t="str">
        <f>デイリーデータ!A560&amp;""</f>
        <v>79269</v>
      </c>
      <c r="C560" s="3" t="str">
        <f>デイリーデータ!B560</f>
        <v>冨田 紗詠子</v>
      </c>
      <c r="D560" s="4">
        <f>IF(デイリーデータ!I560="","",(デイリーデータ!I560))</f>
        <v>45766</v>
      </c>
      <c r="E560" s="3" t="str">
        <f>IF(デイリーデータ!D560="休日","●",IF(デイリーデータ!D560="指定","○",IF(LEFT(デイリーデータ!F560,1)="日","",IF(LEFT(デイリーデータ!F560,1)="半","／",LEFT(デイリーデータ!F560,1)))))</f>
        <v>○</v>
      </c>
      <c r="F560" s="10" t="str">
        <f>IF(デイリーデータ!E560="なし","",デイリーデータ!E560)&amp;IF(デイリーデータ!G560="なし","",デイリーデータ!G560)&amp;IF(デイリーデータ!H560="なし","",デイリーデータ!H560)</f>
        <v/>
      </c>
      <c r="G560" s="3" t="str">
        <f>IF(H560="","",COUNTA(H$2:H560)-COUNTBLANK(H$2:H560))</f>
        <v/>
      </c>
      <c r="H560" s="3" t="str">
        <f>IF(COUNTIF(B$2:B560,B560)=1,B560,"")</f>
        <v/>
      </c>
      <c r="I560" s="10" t="str">
        <f t="shared" si="8"/>
        <v/>
      </c>
      <c r="J560" s="3" t="str">
        <f>IF(デイリーデータ!D560="なし","",デイリーデータ!D560)</f>
        <v>指定</v>
      </c>
      <c r="K560" s="3" t="str">
        <f>IF(デイリーデータ!E560="なし","",デイリーデータ!E560)</f>
        <v/>
      </c>
      <c r="L560" s="3" t="str">
        <f>IF(デイリーデータ!F560="なし","",デイリーデータ!F560)</f>
        <v>日勤</v>
      </c>
      <c r="M560" s="3" t="str">
        <f>IF(デイリーデータ!G560="なし","",デイリーデータ!G560)</f>
        <v/>
      </c>
      <c r="N560" s="3" t="str">
        <f>IF(デイリーデータ!H560="なし","",デイリーデータ!H560)</f>
        <v/>
      </c>
    </row>
    <row r="561" spans="1:14" x14ac:dyDescent="0.2">
      <c r="A561" s="9" t="str">
        <f>デイリーデータ!A561&amp;デイリーデータ!I561</f>
        <v>7926945767</v>
      </c>
      <c r="B561" s="3" t="str">
        <f>デイリーデータ!A561&amp;""</f>
        <v>79269</v>
      </c>
      <c r="C561" s="3" t="str">
        <f>デイリーデータ!B561</f>
        <v>冨田 紗詠子</v>
      </c>
      <c r="D561" s="4">
        <f>IF(デイリーデータ!I561="","",(デイリーデータ!I561))</f>
        <v>45767</v>
      </c>
      <c r="E561" s="3" t="str">
        <f>IF(デイリーデータ!D561="休日","●",IF(デイリーデータ!D561="指定","○",IF(LEFT(デイリーデータ!F561,1)="日","",IF(LEFT(デイリーデータ!F561,1)="半","／",LEFT(デイリーデータ!F561,1)))))</f>
        <v>●</v>
      </c>
      <c r="F561" s="10" t="str">
        <f>IF(デイリーデータ!E561="なし","",デイリーデータ!E561)&amp;IF(デイリーデータ!G561="なし","",デイリーデータ!G561)&amp;IF(デイリーデータ!H561="なし","",デイリーデータ!H561)</f>
        <v/>
      </c>
      <c r="G561" s="3" t="str">
        <f>IF(H561="","",COUNTA(H$2:H561)-COUNTBLANK(H$2:H561))</f>
        <v/>
      </c>
      <c r="H561" s="3" t="str">
        <f>IF(COUNTIF(B$2:B561,B561)=1,B561,"")</f>
        <v/>
      </c>
      <c r="I561" s="10" t="str">
        <f t="shared" si="8"/>
        <v/>
      </c>
      <c r="J561" s="3" t="str">
        <f>IF(デイリーデータ!D561="なし","",デイリーデータ!D561)</f>
        <v>休日</v>
      </c>
      <c r="K561" s="3" t="str">
        <f>IF(デイリーデータ!E561="なし","",デイリーデータ!E561)</f>
        <v/>
      </c>
      <c r="L561" s="3" t="str">
        <f>IF(デイリーデータ!F561="なし","",デイリーデータ!F561)</f>
        <v>日勤</v>
      </c>
      <c r="M561" s="3" t="str">
        <f>IF(デイリーデータ!G561="なし","",デイリーデータ!G561)</f>
        <v/>
      </c>
      <c r="N561" s="3" t="str">
        <f>IF(デイリーデータ!H561="なし","",デイリーデータ!H561)</f>
        <v/>
      </c>
    </row>
    <row r="562" spans="1:14" x14ac:dyDescent="0.2">
      <c r="A562" s="9" t="str">
        <f>デイリーデータ!A562&amp;デイリーデータ!I562</f>
        <v>7926945768</v>
      </c>
      <c r="B562" s="3" t="str">
        <f>デイリーデータ!A562&amp;""</f>
        <v>79269</v>
      </c>
      <c r="C562" s="3" t="str">
        <f>デイリーデータ!B562</f>
        <v>冨田 紗詠子</v>
      </c>
      <c r="D562" s="4">
        <f>IF(デイリーデータ!I562="","",(デイリーデータ!I562))</f>
        <v>45768</v>
      </c>
      <c r="E562" s="3" t="str">
        <f>IF(デイリーデータ!D562="休日","●",IF(デイリーデータ!D562="指定","○",IF(LEFT(デイリーデータ!F562,1)="日","",IF(LEFT(デイリーデータ!F562,1)="半","／",LEFT(デイリーデータ!F562,1)))))</f>
        <v/>
      </c>
      <c r="F562" s="10" t="str">
        <f>IF(デイリーデータ!E562="なし","",デイリーデータ!E562)&amp;IF(デイリーデータ!G562="なし","",デイリーデータ!G562)&amp;IF(デイリーデータ!H562="なし","",デイリーデータ!H562)</f>
        <v/>
      </c>
      <c r="G562" s="3" t="str">
        <f>IF(H562="","",COUNTA(H$2:H562)-COUNTBLANK(H$2:H562))</f>
        <v/>
      </c>
      <c r="H562" s="3" t="str">
        <f>IF(COUNTIF(B$2:B562,B562)=1,B562,"")</f>
        <v/>
      </c>
      <c r="I562" s="10" t="str">
        <f t="shared" si="8"/>
        <v/>
      </c>
      <c r="J562" s="3" t="str">
        <f>IF(デイリーデータ!D562="なし","",デイリーデータ!D562)</f>
        <v>勤務</v>
      </c>
      <c r="K562" s="3" t="str">
        <f>IF(デイリーデータ!E562="なし","",デイリーデータ!E562)</f>
        <v/>
      </c>
      <c r="L562" s="3" t="str">
        <f>IF(デイリーデータ!F562="なし","",デイリーデータ!F562)</f>
        <v>日勤</v>
      </c>
      <c r="M562" s="3" t="str">
        <f>IF(デイリーデータ!G562="なし","",デイリーデータ!G562)</f>
        <v/>
      </c>
      <c r="N562" s="3" t="str">
        <f>IF(デイリーデータ!H562="なし","",デイリーデータ!H562)</f>
        <v/>
      </c>
    </row>
    <row r="563" spans="1:14" x14ac:dyDescent="0.2">
      <c r="A563" s="9" t="str">
        <f>デイリーデータ!A563&amp;デイリーデータ!I563</f>
        <v>7926945769</v>
      </c>
      <c r="B563" s="3" t="str">
        <f>デイリーデータ!A563&amp;""</f>
        <v>79269</v>
      </c>
      <c r="C563" s="3" t="str">
        <f>デイリーデータ!B563</f>
        <v>冨田 紗詠子</v>
      </c>
      <c r="D563" s="4">
        <f>IF(デイリーデータ!I563="","",(デイリーデータ!I563))</f>
        <v>45769</v>
      </c>
      <c r="E563" s="3" t="str">
        <f>IF(デイリーデータ!D563="休日","●",IF(デイリーデータ!D563="指定","○",IF(LEFT(デイリーデータ!F563,1)="日","",IF(LEFT(デイリーデータ!F563,1)="半","／",LEFT(デイリーデータ!F563,1)))))</f>
        <v/>
      </c>
      <c r="F563" s="10" t="str">
        <f>IF(デイリーデータ!E563="なし","",デイリーデータ!E563)&amp;IF(デイリーデータ!G563="なし","",デイリーデータ!G563)&amp;IF(デイリーデータ!H563="なし","",デイリーデータ!H563)</f>
        <v/>
      </c>
      <c r="G563" s="3" t="str">
        <f>IF(H563="","",COUNTA(H$2:H563)-COUNTBLANK(H$2:H563))</f>
        <v/>
      </c>
      <c r="H563" s="3" t="str">
        <f>IF(COUNTIF(B$2:B563,B563)=1,B563,"")</f>
        <v/>
      </c>
      <c r="I563" s="10" t="str">
        <f t="shared" si="8"/>
        <v/>
      </c>
      <c r="J563" s="3" t="str">
        <f>IF(デイリーデータ!D563="なし","",デイリーデータ!D563)</f>
        <v>勤務</v>
      </c>
      <c r="K563" s="3" t="str">
        <f>IF(デイリーデータ!E563="なし","",デイリーデータ!E563)</f>
        <v/>
      </c>
      <c r="L563" s="3" t="str">
        <f>IF(デイリーデータ!F563="なし","",デイリーデータ!F563)</f>
        <v>日勤</v>
      </c>
      <c r="M563" s="3" t="str">
        <f>IF(デイリーデータ!G563="なし","",デイリーデータ!G563)</f>
        <v/>
      </c>
      <c r="N563" s="3" t="str">
        <f>IF(デイリーデータ!H563="なし","",デイリーデータ!H563)</f>
        <v/>
      </c>
    </row>
    <row r="564" spans="1:14" x14ac:dyDescent="0.2">
      <c r="A564" s="9" t="str">
        <f>デイリーデータ!A564&amp;デイリーデータ!I564</f>
        <v>7926945770</v>
      </c>
      <c r="B564" s="3" t="str">
        <f>デイリーデータ!A564&amp;""</f>
        <v>79269</v>
      </c>
      <c r="C564" s="3" t="str">
        <f>デイリーデータ!B564</f>
        <v>冨田 紗詠子</v>
      </c>
      <c r="D564" s="4">
        <f>IF(デイリーデータ!I564="","",(デイリーデータ!I564))</f>
        <v>45770</v>
      </c>
      <c r="E564" s="3" t="str">
        <f>IF(デイリーデータ!D564="休日","●",IF(デイリーデータ!D564="指定","○",IF(LEFT(デイリーデータ!F564,1)="日","",IF(LEFT(デイリーデータ!F564,1)="半","／",LEFT(デイリーデータ!F564,1)))))</f>
        <v/>
      </c>
      <c r="F564" s="10" t="str">
        <f>IF(デイリーデータ!E564="なし","",デイリーデータ!E564)&amp;IF(デイリーデータ!G564="なし","",デイリーデータ!G564)&amp;IF(デイリーデータ!H564="なし","",デイリーデータ!H564)</f>
        <v/>
      </c>
      <c r="G564" s="3" t="str">
        <f>IF(H564="","",COUNTA(H$2:H564)-COUNTBLANK(H$2:H564))</f>
        <v/>
      </c>
      <c r="H564" s="3" t="str">
        <f>IF(COUNTIF(B$2:B564,B564)=1,B564,"")</f>
        <v/>
      </c>
      <c r="I564" s="10" t="str">
        <f t="shared" si="8"/>
        <v/>
      </c>
      <c r="J564" s="3" t="str">
        <f>IF(デイリーデータ!D564="なし","",デイリーデータ!D564)</f>
        <v>勤務</v>
      </c>
      <c r="K564" s="3" t="str">
        <f>IF(デイリーデータ!E564="なし","",デイリーデータ!E564)</f>
        <v/>
      </c>
      <c r="L564" s="3" t="str">
        <f>IF(デイリーデータ!F564="なし","",デイリーデータ!F564)</f>
        <v>日勤</v>
      </c>
      <c r="M564" s="3" t="str">
        <f>IF(デイリーデータ!G564="なし","",デイリーデータ!G564)</f>
        <v/>
      </c>
      <c r="N564" s="3" t="str">
        <f>IF(デイリーデータ!H564="なし","",デイリーデータ!H564)</f>
        <v/>
      </c>
    </row>
    <row r="565" spans="1:14" x14ac:dyDescent="0.2">
      <c r="A565" s="9" t="str">
        <f>デイリーデータ!A565&amp;デイリーデータ!I565</f>
        <v>7926945771</v>
      </c>
      <c r="B565" s="3" t="str">
        <f>デイリーデータ!A565&amp;""</f>
        <v>79269</v>
      </c>
      <c r="C565" s="3" t="str">
        <f>デイリーデータ!B565</f>
        <v>冨田 紗詠子</v>
      </c>
      <c r="D565" s="4">
        <f>IF(デイリーデータ!I565="","",(デイリーデータ!I565))</f>
        <v>45771</v>
      </c>
      <c r="E565" s="3" t="str">
        <f>IF(デイリーデータ!D565="休日","●",IF(デイリーデータ!D565="指定","○",IF(LEFT(デイリーデータ!F565,1)="日","",IF(LEFT(デイリーデータ!F565,1)="半","／",LEFT(デイリーデータ!F565,1)))))</f>
        <v/>
      </c>
      <c r="F565" s="10" t="str">
        <f>IF(デイリーデータ!E565="なし","",デイリーデータ!E565)&amp;IF(デイリーデータ!G565="なし","",デイリーデータ!G565)&amp;IF(デイリーデータ!H565="なし","",デイリーデータ!H565)</f>
        <v/>
      </c>
      <c r="G565" s="3" t="str">
        <f>IF(H565="","",COUNTA(H$2:H565)-COUNTBLANK(H$2:H565))</f>
        <v/>
      </c>
      <c r="H565" s="3" t="str">
        <f>IF(COUNTIF(B$2:B565,B565)=1,B565,"")</f>
        <v/>
      </c>
      <c r="I565" s="10" t="str">
        <f t="shared" si="8"/>
        <v/>
      </c>
      <c r="J565" s="3" t="str">
        <f>IF(デイリーデータ!D565="なし","",デイリーデータ!D565)</f>
        <v>勤務</v>
      </c>
      <c r="K565" s="3" t="str">
        <f>IF(デイリーデータ!E565="なし","",デイリーデータ!E565)</f>
        <v/>
      </c>
      <c r="L565" s="3" t="str">
        <f>IF(デイリーデータ!F565="なし","",デイリーデータ!F565)</f>
        <v>日勤</v>
      </c>
      <c r="M565" s="3" t="str">
        <f>IF(デイリーデータ!G565="なし","",デイリーデータ!G565)</f>
        <v/>
      </c>
      <c r="N565" s="3" t="str">
        <f>IF(デイリーデータ!H565="なし","",デイリーデータ!H565)</f>
        <v/>
      </c>
    </row>
    <row r="566" spans="1:14" x14ac:dyDescent="0.2">
      <c r="A566" s="9" t="str">
        <f>デイリーデータ!A566&amp;デイリーデータ!I566</f>
        <v>7926945772</v>
      </c>
      <c r="B566" s="3" t="str">
        <f>デイリーデータ!A566&amp;""</f>
        <v>79269</v>
      </c>
      <c r="C566" s="3" t="str">
        <f>デイリーデータ!B566</f>
        <v>冨田 紗詠子</v>
      </c>
      <c r="D566" s="4">
        <f>IF(デイリーデータ!I566="","",(デイリーデータ!I566))</f>
        <v>45772</v>
      </c>
      <c r="E566" s="3" t="str">
        <f>IF(デイリーデータ!D566="休日","●",IF(デイリーデータ!D566="指定","○",IF(LEFT(デイリーデータ!F566,1)="日","",IF(LEFT(デイリーデータ!F566,1)="半","／",LEFT(デイリーデータ!F566,1)))))</f>
        <v/>
      </c>
      <c r="F566" s="10" t="str">
        <f>IF(デイリーデータ!E566="なし","",デイリーデータ!E566)&amp;IF(デイリーデータ!G566="なし","",デイリーデータ!G566)&amp;IF(デイリーデータ!H566="なし","",デイリーデータ!H566)</f>
        <v/>
      </c>
      <c r="G566" s="3" t="str">
        <f>IF(H566="","",COUNTA(H$2:H566)-COUNTBLANK(H$2:H566))</f>
        <v/>
      </c>
      <c r="H566" s="3" t="str">
        <f>IF(COUNTIF(B$2:B566,B566)=1,B566,"")</f>
        <v/>
      </c>
      <c r="I566" s="10" t="str">
        <f t="shared" si="8"/>
        <v/>
      </c>
      <c r="J566" s="3" t="str">
        <f>IF(デイリーデータ!D566="なし","",デイリーデータ!D566)</f>
        <v>勤務</v>
      </c>
      <c r="K566" s="3" t="str">
        <f>IF(デイリーデータ!E566="なし","",デイリーデータ!E566)</f>
        <v/>
      </c>
      <c r="L566" s="3" t="str">
        <f>IF(デイリーデータ!F566="なし","",デイリーデータ!F566)</f>
        <v>日勤</v>
      </c>
      <c r="M566" s="3" t="str">
        <f>IF(デイリーデータ!G566="なし","",デイリーデータ!G566)</f>
        <v/>
      </c>
      <c r="N566" s="3" t="str">
        <f>IF(デイリーデータ!H566="なし","",デイリーデータ!H566)</f>
        <v/>
      </c>
    </row>
    <row r="567" spans="1:14" x14ac:dyDescent="0.2">
      <c r="A567" s="9" t="str">
        <f>デイリーデータ!A567&amp;デイリーデータ!I567</f>
        <v>7926945773</v>
      </c>
      <c r="B567" s="3" t="str">
        <f>デイリーデータ!A567&amp;""</f>
        <v>79269</v>
      </c>
      <c r="C567" s="3" t="str">
        <f>デイリーデータ!B567</f>
        <v>冨田 紗詠子</v>
      </c>
      <c r="D567" s="4">
        <f>IF(デイリーデータ!I567="","",(デイリーデータ!I567))</f>
        <v>45773</v>
      </c>
      <c r="E567" s="3" t="str">
        <f>IF(デイリーデータ!D567="休日","●",IF(デイリーデータ!D567="指定","○",IF(LEFT(デイリーデータ!F567,1)="日","",IF(LEFT(デイリーデータ!F567,1)="半","／",LEFT(デイリーデータ!F567,1)))))</f>
        <v>○</v>
      </c>
      <c r="F567" s="10" t="str">
        <f>IF(デイリーデータ!E567="なし","",デイリーデータ!E567)&amp;IF(デイリーデータ!G567="なし","",デイリーデータ!G567)&amp;IF(デイリーデータ!H567="なし","",デイリーデータ!H567)</f>
        <v/>
      </c>
      <c r="G567" s="3" t="str">
        <f>IF(H567="","",COUNTA(H$2:H567)-COUNTBLANK(H$2:H567))</f>
        <v/>
      </c>
      <c r="H567" s="3" t="str">
        <f>IF(COUNTIF(B$2:B567,B567)=1,B567,"")</f>
        <v/>
      </c>
      <c r="I567" s="10" t="str">
        <f t="shared" si="8"/>
        <v/>
      </c>
      <c r="J567" s="3" t="str">
        <f>IF(デイリーデータ!D567="なし","",デイリーデータ!D567)</f>
        <v>指定</v>
      </c>
      <c r="K567" s="3" t="str">
        <f>IF(デイリーデータ!E567="なし","",デイリーデータ!E567)</f>
        <v/>
      </c>
      <c r="L567" s="3" t="str">
        <f>IF(デイリーデータ!F567="なし","",デイリーデータ!F567)</f>
        <v>日勤</v>
      </c>
      <c r="M567" s="3" t="str">
        <f>IF(デイリーデータ!G567="なし","",デイリーデータ!G567)</f>
        <v/>
      </c>
      <c r="N567" s="3" t="str">
        <f>IF(デイリーデータ!H567="なし","",デイリーデータ!H567)</f>
        <v/>
      </c>
    </row>
    <row r="568" spans="1:14" x14ac:dyDescent="0.2">
      <c r="A568" s="9" t="str">
        <f>デイリーデータ!A568&amp;デイリーデータ!I568</f>
        <v>7926945774</v>
      </c>
      <c r="B568" s="3" t="str">
        <f>デイリーデータ!A568&amp;""</f>
        <v>79269</v>
      </c>
      <c r="C568" s="3" t="str">
        <f>デイリーデータ!B568</f>
        <v>冨田 紗詠子</v>
      </c>
      <c r="D568" s="4">
        <f>IF(デイリーデータ!I568="","",(デイリーデータ!I568))</f>
        <v>45774</v>
      </c>
      <c r="E568" s="3" t="str">
        <f>IF(デイリーデータ!D568="休日","●",IF(デイリーデータ!D568="指定","○",IF(LEFT(デイリーデータ!F568,1)="日","",IF(LEFT(デイリーデータ!F568,1)="半","／",LEFT(デイリーデータ!F568,1)))))</f>
        <v>●</v>
      </c>
      <c r="F568" s="10" t="str">
        <f>IF(デイリーデータ!E568="なし","",デイリーデータ!E568)&amp;IF(デイリーデータ!G568="なし","",デイリーデータ!G568)&amp;IF(デイリーデータ!H568="なし","",デイリーデータ!H568)</f>
        <v/>
      </c>
      <c r="G568" s="3" t="str">
        <f>IF(H568="","",COUNTA(H$2:H568)-COUNTBLANK(H$2:H568))</f>
        <v/>
      </c>
      <c r="H568" s="3" t="str">
        <f>IF(COUNTIF(B$2:B568,B568)=1,B568,"")</f>
        <v/>
      </c>
      <c r="I568" s="10" t="str">
        <f t="shared" si="8"/>
        <v/>
      </c>
      <c r="J568" s="3" t="str">
        <f>IF(デイリーデータ!D568="なし","",デイリーデータ!D568)</f>
        <v>休日</v>
      </c>
      <c r="K568" s="3" t="str">
        <f>IF(デイリーデータ!E568="なし","",デイリーデータ!E568)</f>
        <v/>
      </c>
      <c r="L568" s="3" t="str">
        <f>IF(デイリーデータ!F568="なし","",デイリーデータ!F568)</f>
        <v>日勤</v>
      </c>
      <c r="M568" s="3" t="str">
        <f>IF(デイリーデータ!G568="なし","",デイリーデータ!G568)</f>
        <v/>
      </c>
      <c r="N568" s="3" t="str">
        <f>IF(デイリーデータ!H568="なし","",デイリーデータ!H568)</f>
        <v/>
      </c>
    </row>
    <row r="569" spans="1:14" x14ac:dyDescent="0.2">
      <c r="A569" s="9" t="str">
        <f>デイリーデータ!A569&amp;デイリーデータ!I569</f>
        <v>7926945775</v>
      </c>
      <c r="B569" s="3" t="str">
        <f>デイリーデータ!A569&amp;""</f>
        <v>79269</v>
      </c>
      <c r="C569" s="3" t="str">
        <f>デイリーデータ!B569</f>
        <v>冨田 紗詠子</v>
      </c>
      <c r="D569" s="4">
        <f>IF(デイリーデータ!I569="","",(デイリーデータ!I569))</f>
        <v>45775</v>
      </c>
      <c r="E569" s="3" t="str">
        <f>IF(デイリーデータ!D569="休日","●",IF(デイリーデータ!D569="指定","○",IF(LEFT(デイリーデータ!F569,1)="日","",IF(LEFT(デイリーデータ!F569,1)="半","／",LEFT(デイリーデータ!F569,1)))))</f>
        <v/>
      </c>
      <c r="F569" s="10" t="str">
        <f>IF(デイリーデータ!E569="なし","",デイリーデータ!E569)&amp;IF(デイリーデータ!G569="なし","",デイリーデータ!G569)&amp;IF(デイリーデータ!H569="なし","",デイリーデータ!H569)</f>
        <v/>
      </c>
      <c r="G569" s="3" t="str">
        <f>IF(H569="","",COUNTA(H$2:H569)-COUNTBLANK(H$2:H569))</f>
        <v/>
      </c>
      <c r="H569" s="3" t="str">
        <f>IF(COUNTIF(B$2:B569,B569)=1,B569,"")</f>
        <v/>
      </c>
      <c r="I569" s="10" t="str">
        <f t="shared" si="8"/>
        <v/>
      </c>
      <c r="J569" s="3" t="str">
        <f>IF(デイリーデータ!D569="なし","",デイリーデータ!D569)</f>
        <v>勤務</v>
      </c>
      <c r="K569" s="3" t="str">
        <f>IF(デイリーデータ!E569="なし","",デイリーデータ!E569)</f>
        <v/>
      </c>
      <c r="L569" s="3" t="str">
        <f>IF(デイリーデータ!F569="なし","",デイリーデータ!F569)</f>
        <v>日勤</v>
      </c>
      <c r="M569" s="3" t="str">
        <f>IF(デイリーデータ!G569="なし","",デイリーデータ!G569)</f>
        <v/>
      </c>
      <c r="N569" s="3" t="str">
        <f>IF(デイリーデータ!H569="なし","",デイリーデータ!H569)</f>
        <v/>
      </c>
    </row>
    <row r="570" spans="1:14" x14ac:dyDescent="0.2">
      <c r="A570" s="9" t="str">
        <f>デイリーデータ!A570&amp;デイリーデータ!I570</f>
        <v>7926945776</v>
      </c>
      <c r="B570" s="3" t="str">
        <f>デイリーデータ!A570&amp;""</f>
        <v>79269</v>
      </c>
      <c r="C570" s="3" t="str">
        <f>デイリーデータ!B570</f>
        <v>冨田 紗詠子</v>
      </c>
      <c r="D570" s="4">
        <f>IF(デイリーデータ!I570="","",(デイリーデータ!I570))</f>
        <v>45776</v>
      </c>
      <c r="E570" s="3" t="str">
        <f>IF(デイリーデータ!D570="休日","●",IF(デイリーデータ!D570="指定","○",IF(LEFT(デイリーデータ!F570,1)="日","",IF(LEFT(デイリーデータ!F570,1)="半","／",LEFT(デイリーデータ!F570,1)))))</f>
        <v/>
      </c>
      <c r="F570" s="10" t="str">
        <f>IF(デイリーデータ!E570="なし","",デイリーデータ!E570)&amp;IF(デイリーデータ!G570="なし","",デイリーデータ!G570)&amp;IF(デイリーデータ!H570="なし","",デイリーデータ!H570)</f>
        <v/>
      </c>
      <c r="G570" s="3" t="str">
        <f>IF(H570="","",COUNTA(H$2:H570)-COUNTBLANK(H$2:H570))</f>
        <v/>
      </c>
      <c r="H570" s="3" t="str">
        <f>IF(COUNTIF(B$2:B570,B570)=1,B570,"")</f>
        <v/>
      </c>
      <c r="I570" s="10" t="str">
        <f t="shared" si="8"/>
        <v/>
      </c>
      <c r="J570" s="3" t="str">
        <f>IF(デイリーデータ!D570="なし","",デイリーデータ!D570)</f>
        <v>勤務</v>
      </c>
      <c r="K570" s="3" t="str">
        <f>IF(デイリーデータ!E570="なし","",デイリーデータ!E570)</f>
        <v/>
      </c>
      <c r="L570" s="3" t="str">
        <f>IF(デイリーデータ!F570="なし","",デイリーデータ!F570)</f>
        <v>日勤</v>
      </c>
      <c r="M570" s="3" t="str">
        <f>IF(デイリーデータ!G570="なし","",デイリーデータ!G570)</f>
        <v/>
      </c>
      <c r="N570" s="3" t="str">
        <f>IF(デイリーデータ!H570="なし","",デイリーデータ!H570)</f>
        <v/>
      </c>
    </row>
    <row r="571" spans="1:14" x14ac:dyDescent="0.2">
      <c r="A571" s="9" t="str">
        <f>デイリーデータ!A571&amp;デイリーデータ!I571</f>
        <v>7926945777</v>
      </c>
      <c r="B571" s="3" t="str">
        <f>デイリーデータ!A571&amp;""</f>
        <v>79269</v>
      </c>
      <c r="C571" s="3" t="str">
        <f>デイリーデータ!B571</f>
        <v>冨田 紗詠子</v>
      </c>
      <c r="D571" s="4">
        <f>IF(デイリーデータ!I571="","",(デイリーデータ!I571))</f>
        <v>45777</v>
      </c>
      <c r="E571" s="3" t="str">
        <f>IF(デイリーデータ!D571="休日","●",IF(デイリーデータ!D571="指定","○",IF(LEFT(デイリーデータ!F571,1)="日","",IF(LEFT(デイリーデータ!F571,1)="半","／",LEFT(デイリーデータ!F571,1)))))</f>
        <v/>
      </c>
      <c r="F571" s="10" t="str">
        <f>IF(デイリーデータ!E571="なし","",デイリーデータ!E571)&amp;IF(デイリーデータ!G571="なし","",デイリーデータ!G571)&amp;IF(デイリーデータ!H571="なし","",デイリーデータ!H571)</f>
        <v/>
      </c>
      <c r="G571" s="3" t="str">
        <f>IF(H571="","",COUNTA(H$2:H571)-COUNTBLANK(H$2:H571))</f>
        <v/>
      </c>
      <c r="H571" s="3" t="str">
        <f>IF(COUNTIF(B$2:B571,B571)=1,B571,"")</f>
        <v/>
      </c>
      <c r="I571" s="10" t="str">
        <f t="shared" si="8"/>
        <v/>
      </c>
      <c r="J571" s="3" t="str">
        <f>IF(デイリーデータ!D571="なし","",デイリーデータ!D571)</f>
        <v>勤務</v>
      </c>
      <c r="K571" s="3" t="str">
        <f>IF(デイリーデータ!E571="なし","",デイリーデータ!E571)</f>
        <v/>
      </c>
      <c r="L571" s="3" t="str">
        <f>IF(デイリーデータ!F571="なし","",デイリーデータ!F571)</f>
        <v>日勤</v>
      </c>
      <c r="M571" s="3" t="str">
        <f>IF(デイリーデータ!G571="なし","",デイリーデータ!G571)</f>
        <v/>
      </c>
      <c r="N571" s="3" t="str">
        <f>IF(デイリーデータ!H571="なし","",デイリーデータ!H571)</f>
        <v/>
      </c>
    </row>
    <row r="572" spans="1:14" x14ac:dyDescent="0.2">
      <c r="A572" s="9" t="str">
        <f>デイリーデータ!A572&amp;デイリーデータ!I572</f>
        <v>8877745748</v>
      </c>
      <c r="B572" s="3" t="str">
        <f>デイリーデータ!A572&amp;""</f>
        <v>88777</v>
      </c>
      <c r="C572" s="3" t="str">
        <f>デイリーデータ!B572</f>
        <v>黒田 奈菜子</v>
      </c>
      <c r="D572" s="4">
        <f>IF(デイリーデータ!I572="","",(デイリーデータ!I572))</f>
        <v>45748</v>
      </c>
      <c r="E572" s="3" t="str">
        <f>IF(デイリーデータ!D572="休日","●",IF(デイリーデータ!D572="指定","○",IF(LEFT(デイリーデータ!F572,1)="日","",IF(LEFT(デイリーデータ!F572,1)="半","／",LEFT(デイリーデータ!F572,1)))))</f>
        <v/>
      </c>
      <c r="F572" s="10" t="str">
        <f>IF(デイリーデータ!E572="なし","",デイリーデータ!E572)&amp;IF(デイリーデータ!G572="なし","",デイリーデータ!G572)&amp;IF(デイリーデータ!H572="なし","",デイリーデータ!H572)</f>
        <v/>
      </c>
      <c r="G572" s="3">
        <f>IF(H572="","",COUNTA(H$2:H572)-COUNTBLANK(H$2:H572))</f>
        <v>20</v>
      </c>
      <c r="H572" s="3" t="str">
        <f>IF(COUNTIF(B$2:B572,B572)=1,B572,"")</f>
        <v>88777</v>
      </c>
      <c r="I572" s="10" t="str">
        <f t="shared" si="8"/>
        <v>黒田 奈菜子</v>
      </c>
      <c r="J572" s="3" t="str">
        <f>IF(デイリーデータ!D572="なし","",デイリーデータ!D572)</f>
        <v>勤務</v>
      </c>
      <c r="K572" s="3" t="str">
        <f>IF(デイリーデータ!E572="なし","",デイリーデータ!E572)</f>
        <v/>
      </c>
      <c r="L572" s="3" t="str">
        <f>IF(デイリーデータ!F572="なし","",デイリーデータ!F572)</f>
        <v>日勤</v>
      </c>
      <c r="M572" s="3" t="str">
        <f>IF(デイリーデータ!G572="なし","",デイリーデータ!G572)</f>
        <v/>
      </c>
      <c r="N572" s="3" t="str">
        <f>IF(デイリーデータ!H572="なし","",デイリーデータ!H572)</f>
        <v/>
      </c>
    </row>
    <row r="573" spans="1:14" x14ac:dyDescent="0.2">
      <c r="A573" s="9" t="str">
        <f>デイリーデータ!A573&amp;デイリーデータ!I573</f>
        <v>8877745749</v>
      </c>
      <c r="B573" s="3" t="str">
        <f>デイリーデータ!A573&amp;""</f>
        <v>88777</v>
      </c>
      <c r="C573" s="3" t="str">
        <f>デイリーデータ!B573</f>
        <v>黒田 奈菜子</v>
      </c>
      <c r="D573" s="4">
        <f>IF(デイリーデータ!I573="","",(デイリーデータ!I573))</f>
        <v>45749</v>
      </c>
      <c r="E573" s="3" t="str">
        <f>IF(デイリーデータ!D573="休日","●",IF(デイリーデータ!D573="指定","○",IF(LEFT(デイリーデータ!F573,1)="日","",IF(LEFT(デイリーデータ!F573,1)="半","／",LEFT(デイリーデータ!F573,1)))))</f>
        <v/>
      </c>
      <c r="F573" s="10" t="str">
        <f>IF(デイリーデータ!E573="なし","",デイリーデータ!E573)&amp;IF(デイリーデータ!G573="なし","",デイリーデータ!G573)&amp;IF(デイリーデータ!H573="なし","",デイリーデータ!H573)</f>
        <v/>
      </c>
      <c r="G573" s="3" t="str">
        <f>IF(H573="","",COUNTA(H$2:H573)-COUNTBLANK(H$2:H573))</f>
        <v/>
      </c>
      <c r="H573" s="3" t="str">
        <f>IF(COUNTIF(B$2:B573,B573)=1,B573,"")</f>
        <v/>
      </c>
      <c r="I573" s="10" t="str">
        <f t="shared" si="8"/>
        <v/>
      </c>
      <c r="J573" s="3" t="str">
        <f>IF(デイリーデータ!D573="なし","",デイリーデータ!D573)</f>
        <v>勤務</v>
      </c>
      <c r="K573" s="3" t="str">
        <f>IF(デイリーデータ!E573="なし","",デイリーデータ!E573)</f>
        <v/>
      </c>
      <c r="L573" s="3" t="str">
        <f>IF(デイリーデータ!F573="なし","",デイリーデータ!F573)</f>
        <v>日勤</v>
      </c>
      <c r="M573" s="3" t="str">
        <f>IF(デイリーデータ!G573="なし","",デイリーデータ!G573)</f>
        <v/>
      </c>
      <c r="N573" s="3" t="str">
        <f>IF(デイリーデータ!H573="なし","",デイリーデータ!H573)</f>
        <v/>
      </c>
    </row>
    <row r="574" spans="1:14" x14ac:dyDescent="0.2">
      <c r="A574" s="9" t="str">
        <f>デイリーデータ!A574&amp;デイリーデータ!I574</f>
        <v>8877745750</v>
      </c>
      <c r="B574" s="3" t="str">
        <f>デイリーデータ!A574&amp;""</f>
        <v>88777</v>
      </c>
      <c r="C574" s="3" t="str">
        <f>デイリーデータ!B574</f>
        <v>黒田 奈菜子</v>
      </c>
      <c r="D574" s="4">
        <f>IF(デイリーデータ!I574="","",(デイリーデータ!I574))</f>
        <v>45750</v>
      </c>
      <c r="E574" s="3" t="str">
        <f>IF(デイリーデータ!D574="休日","●",IF(デイリーデータ!D574="指定","○",IF(LEFT(デイリーデータ!F574,1)="日","",IF(LEFT(デイリーデータ!F574,1)="半","／",LEFT(デイリーデータ!F574,1)))))</f>
        <v/>
      </c>
      <c r="F574" s="10" t="str">
        <f>IF(デイリーデータ!E574="なし","",デイリーデータ!E574)&amp;IF(デイリーデータ!G574="なし","",デイリーデータ!G574)&amp;IF(デイリーデータ!H574="なし","",デイリーデータ!H574)</f>
        <v/>
      </c>
      <c r="G574" s="3" t="str">
        <f>IF(H574="","",COUNTA(H$2:H574)-COUNTBLANK(H$2:H574))</f>
        <v/>
      </c>
      <c r="H574" s="3" t="str">
        <f>IF(COUNTIF(B$2:B574,B574)=1,B574,"")</f>
        <v/>
      </c>
      <c r="I574" s="10" t="str">
        <f t="shared" si="8"/>
        <v/>
      </c>
      <c r="J574" s="3" t="str">
        <f>IF(デイリーデータ!D574="なし","",デイリーデータ!D574)</f>
        <v>勤務</v>
      </c>
      <c r="K574" s="3" t="str">
        <f>IF(デイリーデータ!E574="なし","",デイリーデータ!E574)</f>
        <v/>
      </c>
      <c r="L574" s="3" t="str">
        <f>IF(デイリーデータ!F574="なし","",デイリーデータ!F574)</f>
        <v>日勤</v>
      </c>
      <c r="M574" s="3" t="str">
        <f>IF(デイリーデータ!G574="なし","",デイリーデータ!G574)</f>
        <v/>
      </c>
      <c r="N574" s="3" t="str">
        <f>IF(デイリーデータ!H574="なし","",デイリーデータ!H574)</f>
        <v/>
      </c>
    </row>
    <row r="575" spans="1:14" x14ac:dyDescent="0.2">
      <c r="A575" s="9" t="str">
        <f>デイリーデータ!A575&amp;デイリーデータ!I575</f>
        <v>8877745751</v>
      </c>
      <c r="B575" s="3" t="str">
        <f>デイリーデータ!A575&amp;""</f>
        <v>88777</v>
      </c>
      <c r="C575" s="3" t="str">
        <f>デイリーデータ!B575</f>
        <v>黒田 奈菜子</v>
      </c>
      <c r="D575" s="4">
        <f>IF(デイリーデータ!I575="","",(デイリーデータ!I575))</f>
        <v>45751</v>
      </c>
      <c r="E575" s="3" t="str">
        <f>IF(デイリーデータ!D575="休日","●",IF(デイリーデータ!D575="指定","○",IF(LEFT(デイリーデータ!F575,1)="日","",IF(LEFT(デイリーデータ!F575,1)="半","／",LEFT(デイリーデータ!F575,1)))))</f>
        <v/>
      </c>
      <c r="F575" s="10" t="str">
        <f>IF(デイリーデータ!E575="なし","",デイリーデータ!E575)&amp;IF(デイリーデータ!G575="なし","",デイリーデータ!G575)&amp;IF(デイリーデータ!H575="なし","",デイリーデータ!H575)</f>
        <v/>
      </c>
      <c r="G575" s="3" t="str">
        <f>IF(H575="","",COUNTA(H$2:H575)-COUNTBLANK(H$2:H575))</f>
        <v/>
      </c>
      <c r="H575" s="3" t="str">
        <f>IF(COUNTIF(B$2:B575,B575)=1,B575,"")</f>
        <v/>
      </c>
      <c r="I575" s="10" t="str">
        <f t="shared" si="8"/>
        <v/>
      </c>
      <c r="J575" s="3" t="str">
        <f>IF(デイリーデータ!D575="なし","",デイリーデータ!D575)</f>
        <v>勤務</v>
      </c>
      <c r="K575" s="3" t="str">
        <f>IF(デイリーデータ!E575="なし","",デイリーデータ!E575)</f>
        <v/>
      </c>
      <c r="L575" s="3" t="str">
        <f>IF(デイリーデータ!F575="なし","",デイリーデータ!F575)</f>
        <v>日勤</v>
      </c>
      <c r="M575" s="3" t="str">
        <f>IF(デイリーデータ!G575="なし","",デイリーデータ!G575)</f>
        <v/>
      </c>
      <c r="N575" s="3" t="str">
        <f>IF(デイリーデータ!H575="なし","",デイリーデータ!H575)</f>
        <v/>
      </c>
    </row>
    <row r="576" spans="1:14" x14ac:dyDescent="0.2">
      <c r="A576" s="9" t="str">
        <f>デイリーデータ!A576&amp;デイリーデータ!I576</f>
        <v>8877745752</v>
      </c>
      <c r="B576" s="3" t="str">
        <f>デイリーデータ!A576&amp;""</f>
        <v>88777</v>
      </c>
      <c r="C576" s="3" t="str">
        <f>デイリーデータ!B576</f>
        <v>黒田 奈菜子</v>
      </c>
      <c r="D576" s="4">
        <f>IF(デイリーデータ!I576="","",(デイリーデータ!I576))</f>
        <v>45752</v>
      </c>
      <c r="E576" s="3" t="str">
        <f>IF(デイリーデータ!D576="休日","●",IF(デイリーデータ!D576="指定","○",IF(LEFT(デイリーデータ!F576,1)="日","",IF(LEFT(デイリーデータ!F576,1)="半","／",LEFT(デイリーデータ!F576,1)))))</f>
        <v>○</v>
      </c>
      <c r="F576" s="10" t="str">
        <f>IF(デイリーデータ!E576="なし","",デイリーデータ!E576)&amp;IF(デイリーデータ!G576="なし","",デイリーデータ!G576)&amp;IF(デイリーデータ!H576="なし","",デイリーデータ!H576)</f>
        <v/>
      </c>
      <c r="G576" s="3" t="str">
        <f>IF(H576="","",COUNTA(H$2:H576)-COUNTBLANK(H$2:H576))</f>
        <v/>
      </c>
      <c r="H576" s="3" t="str">
        <f>IF(COUNTIF(B$2:B576,B576)=1,B576,"")</f>
        <v/>
      </c>
      <c r="I576" s="10" t="str">
        <f t="shared" si="8"/>
        <v/>
      </c>
      <c r="J576" s="3" t="str">
        <f>IF(デイリーデータ!D576="なし","",デイリーデータ!D576)</f>
        <v>指定</v>
      </c>
      <c r="K576" s="3" t="str">
        <f>IF(デイリーデータ!E576="なし","",デイリーデータ!E576)</f>
        <v/>
      </c>
      <c r="L576" s="3" t="str">
        <f>IF(デイリーデータ!F576="なし","",デイリーデータ!F576)</f>
        <v>日勤</v>
      </c>
      <c r="M576" s="3" t="str">
        <f>IF(デイリーデータ!G576="なし","",デイリーデータ!G576)</f>
        <v/>
      </c>
      <c r="N576" s="3" t="str">
        <f>IF(デイリーデータ!H576="なし","",デイリーデータ!H576)</f>
        <v/>
      </c>
    </row>
    <row r="577" spans="1:14" x14ac:dyDescent="0.2">
      <c r="A577" s="9" t="str">
        <f>デイリーデータ!A577&amp;デイリーデータ!I577</f>
        <v>8877745753</v>
      </c>
      <c r="B577" s="3" t="str">
        <f>デイリーデータ!A577&amp;""</f>
        <v>88777</v>
      </c>
      <c r="C577" s="3" t="str">
        <f>デイリーデータ!B577</f>
        <v>黒田 奈菜子</v>
      </c>
      <c r="D577" s="4">
        <f>IF(デイリーデータ!I577="","",(デイリーデータ!I577))</f>
        <v>45753</v>
      </c>
      <c r="E577" s="3" t="str">
        <f>IF(デイリーデータ!D577="休日","●",IF(デイリーデータ!D577="指定","○",IF(LEFT(デイリーデータ!F577,1)="日","",IF(LEFT(デイリーデータ!F577,1)="半","／",LEFT(デイリーデータ!F577,1)))))</f>
        <v>●</v>
      </c>
      <c r="F577" s="10" t="str">
        <f>IF(デイリーデータ!E577="なし","",デイリーデータ!E577)&amp;IF(デイリーデータ!G577="なし","",デイリーデータ!G577)&amp;IF(デイリーデータ!H577="なし","",デイリーデータ!H577)</f>
        <v/>
      </c>
      <c r="G577" s="3" t="str">
        <f>IF(H577="","",COUNTA(H$2:H577)-COUNTBLANK(H$2:H577))</f>
        <v/>
      </c>
      <c r="H577" s="3" t="str">
        <f>IF(COUNTIF(B$2:B577,B577)=1,B577,"")</f>
        <v/>
      </c>
      <c r="I577" s="10" t="str">
        <f t="shared" si="8"/>
        <v/>
      </c>
      <c r="J577" s="3" t="str">
        <f>IF(デイリーデータ!D577="なし","",デイリーデータ!D577)</f>
        <v>休日</v>
      </c>
      <c r="K577" s="3" t="str">
        <f>IF(デイリーデータ!E577="なし","",デイリーデータ!E577)</f>
        <v/>
      </c>
      <c r="L577" s="3" t="str">
        <f>IF(デイリーデータ!F577="なし","",デイリーデータ!F577)</f>
        <v>日勤</v>
      </c>
      <c r="M577" s="3" t="str">
        <f>IF(デイリーデータ!G577="なし","",デイリーデータ!G577)</f>
        <v/>
      </c>
      <c r="N577" s="3" t="str">
        <f>IF(デイリーデータ!H577="なし","",デイリーデータ!H577)</f>
        <v/>
      </c>
    </row>
    <row r="578" spans="1:14" x14ac:dyDescent="0.2">
      <c r="A578" s="9" t="str">
        <f>デイリーデータ!A578&amp;デイリーデータ!I578</f>
        <v>8877745754</v>
      </c>
      <c r="B578" s="3" t="str">
        <f>デイリーデータ!A578&amp;""</f>
        <v>88777</v>
      </c>
      <c r="C578" s="3" t="str">
        <f>デイリーデータ!B578</f>
        <v>黒田 奈菜子</v>
      </c>
      <c r="D578" s="4">
        <f>IF(デイリーデータ!I578="","",(デイリーデータ!I578))</f>
        <v>45754</v>
      </c>
      <c r="E578" s="3" t="str">
        <f>IF(デイリーデータ!D578="休日","●",IF(デイリーデータ!D578="指定","○",IF(LEFT(デイリーデータ!F578,1)="日","",IF(LEFT(デイリーデータ!F578,1)="半","／",LEFT(デイリーデータ!F578,1)))))</f>
        <v/>
      </c>
      <c r="F578" s="10" t="str">
        <f>IF(デイリーデータ!E578="なし","",デイリーデータ!E578)&amp;IF(デイリーデータ!G578="なし","",デイリーデータ!G578)&amp;IF(デイリーデータ!H578="なし","",デイリーデータ!H578)</f>
        <v/>
      </c>
      <c r="G578" s="3" t="str">
        <f>IF(H578="","",COUNTA(H$2:H578)-COUNTBLANK(H$2:H578))</f>
        <v/>
      </c>
      <c r="H578" s="3" t="str">
        <f>IF(COUNTIF(B$2:B578,B578)=1,B578,"")</f>
        <v/>
      </c>
      <c r="I578" s="10" t="str">
        <f t="shared" ref="I578:I641" si="9">IF(H578&lt;&gt;"",C578,"")</f>
        <v/>
      </c>
      <c r="J578" s="3" t="str">
        <f>IF(デイリーデータ!D578="なし","",デイリーデータ!D578)</f>
        <v>勤務</v>
      </c>
      <c r="K578" s="3" t="str">
        <f>IF(デイリーデータ!E578="なし","",デイリーデータ!E578)</f>
        <v/>
      </c>
      <c r="L578" s="3" t="str">
        <f>IF(デイリーデータ!F578="なし","",デイリーデータ!F578)</f>
        <v>日勤</v>
      </c>
      <c r="M578" s="3" t="str">
        <f>IF(デイリーデータ!G578="なし","",デイリーデータ!G578)</f>
        <v/>
      </c>
      <c r="N578" s="3" t="str">
        <f>IF(デイリーデータ!H578="なし","",デイリーデータ!H578)</f>
        <v/>
      </c>
    </row>
    <row r="579" spans="1:14" x14ac:dyDescent="0.2">
      <c r="A579" s="9" t="str">
        <f>デイリーデータ!A579&amp;デイリーデータ!I579</f>
        <v>8877745755</v>
      </c>
      <c r="B579" s="3" t="str">
        <f>デイリーデータ!A579&amp;""</f>
        <v>88777</v>
      </c>
      <c r="C579" s="3" t="str">
        <f>デイリーデータ!B579</f>
        <v>黒田 奈菜子</v>
      </c>
      <c r="D579" s="4">
        <f>IF(デイリーデータ!I579="","",(デイリーデータ!I579))</f>
        <v>45755</v>
      </c>
      <c r="E579" s="3" t="str">
        <f>IF(デイリーデータ!D579="休日","●",IF(デイリーデータ!D579="指定","○",IF(LEFT(デイリーデータ!F579,1)="日","",IF(LEFT(デイリーデータ!F579,1)="半","／",LEFT(デイリーデータ!F579,1)))))</f>
        <v/>
      </c>
      <c r="F579" s="10" t="str">
        <f>IF(デイリーデータ!E579="なし","",デイリーデータ!E579)&amp;IF(デイリーデータ!G579="なし","",デイリーデータ!G579)&amp;IF(デイリーデータ!H579="なし","",デイリーデータ!H579)</f>
        <v/>
      </c>
      <c r="G579" s="3" t="str">
        <f>IF(H579="","",COUNTA(H$2:H579)-COUNTBLANK(H$2:H579))</f>
        <v/>
      </c>
      <c r="H579" s="3" t="str">
        <f>IF(COUNTIF(B$2:B579,B579)=1,B579,"")</f>
        <v/>
      </c>
      <c r="I579" s="10" t="str">
        <f t="shared" si="9"/>
        <v/>
      </c>
      <c r="J579" s="3" t="str">
        <f>IF(デイリーデータ!D579="なし","",デイリーデータ!D579)</f>
        <v>勤務</v>
      </c>
      <c r="K579" s="3" t="str">
        <f>IF(デイリーデータ!E579="なし","",デイリーデータ!E579)</f>
        <v/>
      </c>
      <c r="L579" s="3" t="str">
        <f>IF(デイリーデータ!F579="なし","",デイリーデータ!F579)</f>
        <v>日勤</v>
      </c>
      <c r="M579" s="3" t="str">
        <f>IF(デイリーデータ!G579="なし","",デイリーデータ!G579)</f>
        <v/>
      </c>
      <c r="N579" s="3" t="str">
        <f>IF(デイリーデータ!H579="なし","",デイリーデータ!H579)</f>
        <v/>
      </c>
    </row>
    <row r="580" spans="1:14" x14ac:dyDescent="0.2">
      <c r="A580" s="9" t="str">
        <f>デイリーデータ!A580&amp;デイリーデータ!I580</f>
        <v>8877745756</v>
      </c>
      <c r="B580" s="3" t="str">
        <f>デイリーデータ!A580&amp;""</f>
        <v>88777</v>
      </c>
      <c r="C580" s="3" t="str">
        <f>デイリーデータ!B580</f>
        <v>黒田 奈菜子</v>
      </c>
      <c r="D580" s="4">
        <f>IF(デイリーデータ!I580="","",(デイリーデータ!I580))</f>
        <v>45756</v>
      </c>
      <c r="E580" s="3" t="str">
        <f>IF(デイリーデータ!D580="休日","●",IF(デイリーデータ!D580="指定","○",IF(LEFT(デイリーデータ!F580,1)="日","",IF(LEFT(デイリーデータ!F580,1)="半","／",LEFT(デイリーデータ!F580,1)))))</f>
        <v/>
      </c>
      <c r="F580" s="10" t="str">
        <f>IF(デイリーデータ!E580="なし","",デイリーデータ!E580)&amp;IF(デイリーデータ!G580="なし","",デイリーデータ!G580)&amp;IF(デイリーデータ!H580="なし","",デイリーデータ!H580)</f>
        <v/>
      </c>
      <c r="G580" s="3" t="str">
        <f>IF(H580="","",COUNTA(H$2:H580)-COUNTBLANK(H$2:H580))</f>
        <v/>
      </c>
      <c r="H580" s="3" t="str">
        <f>IF(COUNTIF(B$2:B580,B580)=1,B580,"")</f>
        <v/>
      </c>
      <c r="I580" s="10" t="str">
        <f t="shared" si="9"/>
        <v/>
      </c>
      <c r="J580" s="3" t="str">
        <f>IF(デイリーデータ!D580="なし","",デイリーデータ!D580)</f>
        <v>勤務</v>
      </c>
      <c r="K580" s="3" t="str">
        <f>IF(デイリーデータ!E580="なし","",デイリーデータ!E580)</f>
        <v/>
      </c>
      <c r="L580" s="3" t="str">
        <f>IF(デイリーデータ!F580="なし","",デイリーデータ!F580)</f>
        <v>日勤</v>
      </c>
      <c r="M580" s="3" t="str">
        <f>IF(デイリーデータ!G580="なし","",デイリーデータ!G580)</f>
        <v/>
      </c>
      <c r="N580" s="3" t="str">
        <f>IF(デイリーデータ!H580="なし","",デイリーデータ!H580)</f>
        <v/>
      </c>
    </row>
    <row r="581" spans="1:14" x14ac:dyDescent="0.2">
      <c r="A581" s="9" t="str">
        <f>デイリーデータ!A581&amp;デイリーデータ!I581</f>
        <v>8877745757</v>
      </c>
      <c r="B581" s="3" t="str">
        <f>デイリーデータ!A581&amp;""</f>
        <v>88777</v>
      </c>
      <c r="C581" s="3" t="str">
        <f>デイリーデータ!B581</f>
        <v>黒田 奈菜子</v>
      </c>
      <c r="D581" s="4">
        <f>IF(デイリーデータ!I581="","",(デイリーデータ!I581))</f>
        <v>45757</v>
      </c>
      <c r="E581" s="3" t="str">
        <f>IF(デイリーデータ!D581="休日","●",IF(デイリーデータ!D581="指定","○",IF(LEFT(デイリーデータ!F581,1)="日","",IF(LEFT(デイリーデータ!F581,1)="半","／",LEFT(デイリーデータ!F581,1)))))</f>
        <v/>
      </c>
      <c r="F581" s="10" t="str">
        <f>IF(デイリーデータ!E581="なし","",デイリーデータ!E581)&amp;IF(デイリーデータ!G581="なし","",デイリーデータ!G581)&amp;IF(デイリーデータ!H581="なし","",デイリーデータ!H581)</f>
        <v/>
      </c>
      <c r="G581" s="3" t="str">
        <f>IF(H581="","",COUNTA(H$2:H581)-COUNTBLANK(H$2:H581))</f>
        <v/>
      </c>
      <c r="H581" s="3" t="str">
        <f>IF(COUNTIF(B$2:B581,B581)=1,B581,"")</f>
        <v/>
      </c>
      <c r="I581" s="10" t="str">
        <f t="shared" si="9"/>
        <v/>
      </c>
      <c r="J581" s="3" t="str">
        <f>IF(デイリーデータ!D581="なし","",デイリーデータ!D581)</f>
        <v>勤務</v>
      </c>
      <c r="K581" s="3" t="str">
        <f>IF(デイリーデータ!E581="なし","",デイリーデータ!E581)</f>
        <v/>
      </c>
      <c r="L581" s="3" t="str">
        <f>IF(デイリーデータ!F581="なし","",デイリーデータ!F581)</f>
        <v>日勤</v>
      </c>
      <c r="M581" s="3" t="str">
        <f>IF(デイリーデータ!G581="なし","",デイリーデータ!G581)</f>
        <v/>
      </c>
      <c r="N581" s="3" t="str">
        <f>IF(デイリーデータ!H581="なし","",デイリーデータ!H581)</f>
        <v/>
      </c>
    </row>
    <row r="582" spans="1:14" x14ac:dyDescent="0.2">
      <c r="A582" s="9" t="str">
        <f>デイリーデータ!A582&amp;デイリーデータ!I582</f>
        <v>8877745758</v>
      </c>
      <c r="B582" s="3" t="str">
        <f>デイリーデータ!A582&amp;""</f>
        <v>88777</v>
      </c>
      <c r="C582" s="3" t="str">
        <f>デイリーデータ!B582</f>
        <v>黒田 奈菜子</v>
      </c>
      <c r="D582" s="4">
        <f>IF(デイリーデータ!I582="","",(デイリーデータ!I582))</f>
        <v>45758</v>
      </c>
      <c r="E582" s="3" t="str">
        <f>IF(デイリーデータ!D582="休日","●",IF(デイリーデータ!D582="指定","○",IF(LEFT(デイリーデータ!F582,1)="日","",IF(LEFT(デイリーデータ!F582,1)="半","／",LEFT(デイリーデータ!F582,1)))))</f>
        <v/>
      </c>
      <c r="F582" s="10" t="str">
        <f>IF(デイリーデータ!E582="なし","",デイリーデータ!E582)&amp;IF(デイリーデータ!G582="なし","",デイリーデータ!G582)&amp;IF(デイリーデータ!H582="なし","",デイリーデータ!H582)</f>
        <v/>
      </c>
      <c r="G582" s="3" t="str">
        <f>IF(H582="","",COUNTA(H$2:H582)-COUNTBLANK(H$2:H582))</f>
        <v/>
      </c>
      <c r="H582" s="3" t="str">
        <f>IF(COUNTIF(B$2:B582,B582)=1,B582,"")</f>
        <v/>
      </c>
      <c r="I582" s="10" t="str">
        <f t="shared" si="9"/>
        <v/>
      </c>
      <c r="J582" s="3" t="str">
        <f>IF(デイリーデータ!D582="なし","",デイリーデータ!D582)</f>
        <v>勤務</v>
      </c>
      <c r="K582" s="3" t="str">
        <f>IF(デイリーデータ!E582="なし","",デイリーデータ!E582)</f>
        <v/>
      </c>
      <c r="L582" s="3" t="str">
        <f>IF(デイリーデータ!F582="なし","",デイリーデータ!F582)</f>
        <v>日勤</v>
      </c>
      <c r="M582" s="3" t="str">
        <f>IF(デイリーデータ!G582="なし","",デイリーデータ!G582)</f>
        <v/>
      </c>
      <c r="N582" s="3" t="str">
        <f>IF(デイリーデータ!H582="なし","",デイリーデータ!H582)</f>
        <v/>
      </c>
    </row>
    <row r="583" spans="1:14" x14ac:dyDescent="0.2">
      <c r="A583" s="9" t="str">
        <f>デイリーデータ!A583&amp;デイリーデータ!I583</f>
        <v>8877745759</v>
      </c>
      <c r="B583" s="3" t="str">
        <f>デイリーデータ!A583&amp;""</f>
        <v>88777</v>
      </c>
      <c r="C583" s="3" t="str">
        <f>デイリーデータ!B583</f>
        <v>黒田 奈菜子</v>
      </c>
      <c r="D583" s="4">
        <f>IF(デイリーデータ!I583="","",(デイリーデータ!I583))</f>
        <v>45759</v>
      </c>
      <c r="E583" s="3" t="str">
        <f>IF(デイリーデータ!D583="休日","●",IF(デイリーデータ!D583="指定","○",IF(LEFT(デイリーデータ!F583,1)="日","",IF(LEFT(デイリーデータ!F583,1)="半","／",LEFT(デイリーデータ!F583,1)))))</f>
        <v>○</v>
      </c>
      <c r="F583" s="10" t="str">
        <f>IF(デイリーデータ!E583="なし","",デイリーデータ!E583)&amp;IF(デイリーデータ!G583="なし","",デイリーデータ!G583)&amp;IF(デイリーデータ!H583="なし","",デイリーデータ!H583)</f>
        <v/>
      </c>
      <c r="G583" s="3" t="str">
        <f>IF(H583="","",COUNTA(H$2:H583)-COUNTBLANK(H$2:H583))</f>
        <v/>
      </c>
      <c r="H583" s="3" t="str">
        <f>IF(COUNTIF(B$2:B583,B583)=1,B583,"")</f>
        <v/>
      </c>
      <c r="I583" s="10" t="str">
        <f t="shared" si="9"/>
        <v/>
      </c>
      <c r="J583" s="3" t="str">
        <f>IF(デイリーデータ!D583="なし","",デイリーデータ!D583)</f>
        <v>指定</v>
      </c>
      <c r="K583" s="3" t="str">
        <f>IF(デイリーデータ!E583="なし","",デイリーデータ!E583)</f>
        <v/>
      </c>
      <c r="L583" s="3" t="str">
        <f>IF(デイリーデータ!F583="なし","",デイリーデータ!F583)</f>
        <v>日勤</v>
      </c>
      <c r="M583" s="3" t="str">
        <f>IF(デイリーデータ!G583="なし","",デイリーデータ!G583)</f>
        <v/>
      </c>
      <c r="N583" s="3" t="str">
        <f>IF(デイリーデータ!H583="なし","",デイリーデータ!H583)</f>
        <v/>
      </c>
    </row>
    <row r="584" spans="1:14" x14ac:dyDescent="0.2">
      <c r="A584" s="9" t="str">
        <f>デイリーデータ!A584&amp;デイリーデータ!I584</f>
        <v>8877745760</v>
      </c>
      <c r="B584" s="3" t="str">
        <f>デイリーデータ!A584&amp;""</f>
        <v>88777</v>
      </c>
      <c r="C584" s="3" t="str">
        <f>デイリーデータ!B584</f>
        <v>黒田 奈菜子</v>
      </c>
      <c r="D584" s="4">
        <f>IF(デイリーデータ!I584="","",(デイリーデータ!I584))</f>
        <v>45760</v>
      </c>
      <c r="E584" s="3" t="str">
        <f>IF(デイリーデータ!D584="休日","●",IF(デイリーデータ!D584="指定","○",IF(LEFT(デイリーデータ!F584,1)="日","",IF(LEFT(デイリーデータ!F584,1)="半","／",LEFT(デイリーデータ!F584,1)))))</f>
        <v>●</v>
      </c>
      <c r="F584" s="10" t="str">
        <f>IF(デイリーデータ!E584="なし","",デイリーデータ!E584)&amp;IF(デイリーデータ!G584="なし","",デイリーデータ!G584)&amp;IF(デイリーデータ!H584="なし","",デイリーデータ!H584)</f>
        <v/>
      </c>
      <c r="G584" s="3" t="str">
        <f>IF(H584="","",COUNTA(H$2:H584)-COUNTBLANK(H$2:H584))</f>
        <v/>
      </c>
      <c r="H584" s="3" t="str">
        <f>IF(COUNTIF(B$2:B584,B584)=1,B584,"")</f>
        <v/>
      </c>
      <c r="I584" s="10" t="str">
        <f t="shared" si="9"/>
        <v/>
      </c>
      <c r="J584" s="3" t="str">
        <f>IF(デイリーデータ!D584="なし","",デイリーデータ!D584)</f>
        <v>休日</v>
      </c>
      <c r="K584" s="3" t="str">
        <f>IF(デイリーデータ!E584="なし","",デイリーデータ!E584)</f>
        <v/>
      </c>
      <c r="L584" s="3" t="str">
        <f>IF(デイリーデータ!F584="なし","",デイリーデータ!F584)</f>
        <v>日勤</v>
      </c>
      <c r="M584" s="3" t="str">
        <f>IF(デイリーデータ!G584="なし","",デイリーデータ!G584)</f>
        <v/>
      </c>
      <c r="N584" s="3" t="str">
        <f>IF(デイリーデータ!H584="なし","",デイリーデータ!H584)</f>
        <v/>
      </c>
    </row>
    <row r="585" spans="1:14" x14ac:dyDescent="0.2">
      <c r="A585" s="9" t="str">
        <f>デイリーデータ!A585&amp;デイリーデータ!I585</f>
        <v>8877745761</v>
      </c>
      <c r="B585" s="3" t="str">
        <f>デイリーデータ!A585&amp;""</f>
        <v>88777</v>
      </c>
      <c r="C585" s="3" t="str">
        <f>デイリーデータ!B585</f>
        <v>黒田 奈菜子</v>
      </c>
      <c r="D585" s="4">
        <f>IF(デイリーデータ!I585="","",(デイリーデータ!I585))</f>
        <v>45761</v>
      </c>
      <c r="E585" s="3" t="str">
        <f>IF(デイリーデータ!D585="休日","●",IF(デイリーデータ!D585="指定","○",IF(LEFT(デイリーデータ!F585,1)="日","",IF(LEFT(デイリーデータ!F585,1)="半","／",LEFT(デイリーデータ!F585,1)))))</f>
        <v/>
      </c>
      <c r="F585" s="10" t="str">
        <f>IF(デイリーデータ!E585="なし","",デイリーデータ!E585)&amp;IF(デイリーデータ!G585="なし","",デイリーデータ!G585)&amp;IF(デイリーデータ!H585="なし","",デイリーデータ!H585)</f>
        <v/>
      </c>
      <c r="G585" s="3" t="str">
        <f>IF(H585="","",COUNTA(H$2:H585)-COUNTBLANK(H$2:H585))</f>
        <v/>
      </c>
      <c r="H585" s="3" t="str">
        <f>IF(COUNTIF(B$2:B585,B585)=1,B585,"")</f>
        <v/>
      </c>
      <c r="I585" s="10" t="str">
        <f t="shared" si="9"/>
        <v/>
      </c>
      <c r="J585" s="3" t="str">
        <f>IF(デイリーデータ!D585="なし","",デイリーデータ!D585)</f>
        <v>勤務</v>
      </c>
      <c r="K585" s="3" t="str">
        <f>IF(デイリーデータ!E585="なし","",デイリーデータ!E585)</f>
        <v/>
      </c>
      <c r="L585" s="3" t="str">
        <f>IF(デイリーデータ!F585="なし","",デイリーデータ!F585)</f>
        <v>日勤</v>
      </c>
      <c r="M585" s="3" t="str">
        <f>IF(デイリーデータ!G585="なし","",デイリーデータ!G585)</f>
        <v/>
      </c>
      <c r="N585" s="3" t="str">
        <f>IF(デイリーデータ!H585="なし","",デイリーデータ!H585)</f>
        <v/>
      </c>
    </row>
    <row r="586" spans="1:14" x14ac:dyDescent="0.2">
      <c r="A586" s="9" t="str">
        <f>デイリーデータ!A586&amp;デイリーデータ!I586</f>
        <v>8877745762</v>
      </c>
      <c r="B586" s="3" t="str">
        <f>デイリーデータ!A586&amp;""</f>
        <v>88777</v>
      </c>
      <c r="C586" s="3" t="str">
        <f>デイリーデータ!B586</f>
        <v>黒田 奈菜子</v>
      </c>
      <c r="D586" s="4">
        <f>IF(デイリーデータ!I586="","",(デイリーデータ!I586))</f>
        <v>45762</v>
      </c>
      <c r="E586" s="3" t="str">
        <f>IF(デイリーデータ!D586="休日","●",IF(デイリーデータ!D586="指定","○",IF(LEFT(デイリーデータ!F586,1)="日","",IF(LEFT(デイリーデータ!F586,1)="半","／",LEFT(デイリーデータ!F586,1)))))</f>
        <v/>
      </c>
      <c r="F586" s="10" t="str">
        <f>IF(デイリーデータ!E586="なし","",デイリーデータ!E586)&amp;IF(デイリーデータ!G586="なし","",デイリーデータ!G586)&amp;IF(デイリーデータ!H586="なし","",デイリーデータ!H586)</f>
        <v/>
      </c>
      <c r="G586" s="3" t="str">
        <f>IF(H586="","",COUNTA(H$2:H586)-COUNTBLANK(H$2:H586))</f>
        <v/>
      </c>
      <c r="H586" s="3" t="str">
        <f>IF(COUNTIF(B$2:B586,B586)=1,B586,"")</f>
        <v/>
      </c>
      <c r="I586" s="10" t="str">
        <f t="shared" si="9"/>
        <v/>
      </c>
      <c r="J586" s="3" t="str">
        <f>IF(デイリーデータ!D586="なし","",デイリーデータ!D586)</f>
        <v>勤務</v>
      </c>
      <c r="K586" s="3" t="str">
        <f>IF(デイリーデータ!E586="なし","",デイリーデータ!E586)</f>
        <v/>
      </c>
      <c r="L586" s="3" t="str">
        <f>IF(デイリーデータ!F586="なし","",デイリーデータ!F586)</f>
        <v>日勤</v>
      </c>
      <c r="M586" s="3" t="str">
        <f>IF(デイリーデータ!G586="なし","",デイリーデータ!G586)</f>
        <v/>
      </c>
      <c r="N586" s="3" t="str">
        <f>IF(デイリーデータ!H586="なし","",デイリーデータ!H586)</f>
        <v/>
      </c>
    </row>
    <row r="587" spans="1:14" x14ac:dyDescent="0.2">
      <c r="A587" s="9" t="str">
        <f>デイリーデータ!A587&amp;デイリーデータ!I587</f>
        <v>8877745763</v>
      </c>
      <c r="B587" s="3" t="str">
        <f>デイリーデータ!A587&amp;""</f>
        <v>88777</v>
      </c>
      <c r="C587" s="3" t="str">
        <f>デイリーデータ!B587</f>
        <v>黒田 奈菜子</v>
      </c>
      <c r="D587" s="4">
        <f>IF(デイリーデータ!I587="","",(デイリーデータ!I587))</f>
        <v>45763</v>
      </c>
      <c r="E587" s="3" t="str">
        <f>IF(デイリーデータ!D587="休日","●",IF(デイリーデータ!D587="指定","○",IF(LEFT(デイリーデータ!F587,1)="日","",IF(LEFT(デイリーデータ!F587,1)="半","／",LEFT(デイリーデータ!F587,1)))))</f>
        <v/>
      </c>
      <c r="F587" s="10" t="str">
        <f>IF(デイリーデータ!E587="なし","",デイリーデータ!E587)&amp;IF(デイリーデータ!G587="なし","",デイリーデータ!G587)&amp;IF(デイリーデータ!H587="なし","",デイリーデータ!H587)</f>
        <v/>
      </c>
      <c r="G587" s="3" t="str">
        <f>IF(H587="","",COUNTA(H$2:H587)-COUNTBLANK(H$2:H587))</f>
        <v/>
      </c>
      <c r="H587" s="3" t="str">
        <f>IF(COUNTIF(B$2:B587,B587)=1,B587,"")</f>
        <v/>
      </c>
      <c r="I587" s="10" t="str">
        <f t="shared" si="9"/>
        <v/>
      </c>
      <c r="J587" s="3" t="str">
        <f>IF(デイリーデータ!D587="なし","",デイリーデータ!D587)</f>
        <v>勤務</v>
      </c>
      <c r="K587" s="3" t="str">
        <f>IF(デイリーデータ!E587="なし","",デイリーデータ!E587)</f>
        <v/>
      </c>
      <c r="L587" s="3" t="str">
        <f>IF(デイリーデータ!F587="なし","",デイリーデータ!F587)</f>
        <v>日勤</v>
      </c>
      <c r="M587" s="3" t="str">
        <f>IF(デイリーデータ!G587="なし","",デイリーデータ!G587)</f>
        <v/>
      </c>
      <c r="N587" s="3" t="str">
        <f>IF(デイリーデータ!H587="なし","",デイリーデータ!H587)</f>
        <v/>
      </c>
    </row>
    <row r="588" spans="1:14" x14ac:dyDescent="0.2">
      <c r="A588" s="9" t="str">
        <f>デイリーデータ!A588&amp;デイリーデータ!I588</f>
        <v>8877745764</v>
      </c>
      <c r="B588" s="3" t="str">
        <f>デイリーデータ!A588&amp;""</f>
        <v>88777</v>
      </c>
      <c r="C588" s="3" t="str">
        <f>デイリーデータ!B588</f>
        <v>黒田 奈菜子</v>
      </c>
      <c r="D588" s="4">
        <f>IF(デイリーデータ!I588="","",(デイリーデータ!I588))</f>
        <v>45764</v>
      </c>
      <c r="E588" s="3" t="str">
        <f>IF(デイリーデータ!D588="休日","●",IF(デイリーデータ!D588="指定","○",IF(LEFT(デイリーデータ!F588,1)="日","",IF(LEFT(デイリーデータ!F588,1)="半","／",LEFT(デイリーデータ!F588,1)))))</f>
        <v/>
      </c>
      <c r="F588" s="10" t="str">
        <f>IF(デイリーデータ!E588="なし","",デイリーデータ!E588)&amp;IF(デイリーデータ!G588="なし","",デイリーデータ!G588)&amp;IF(デイリーデータ!H588="なし","",デイリーデータ!H588)</f>
        <v/>
      </c>
      <c r="G588" s="3" t="str">
        <f>IF(H588="","",COUNTA(H$2:H588)-COUNTBLANK(H$2:H588))</f>
        <v/>
      </c>
      <c r="H588" s="3" t="str">
        <f>IF(COUNTIF(B$2:B588,B588)=1,B588,"")</f>
        <v/>
      </c>
      <c r="I588" s="10" t="str">
        <f t="shared" si="9"/>
        <v/>
      </c>
      <c r="J588" s="3" t="str">
        <f>IF(デイリーデータ!D588="なし","",デイリーデータ!D588)</f>
        <v>勤務</v>
      </c>
      <c r="K588" s="3" t="str">
        <f>IF(デイリーデータ!E588="なし","",デイリーデータ!E588)</f>
        <v/>
      </c>
      <c r="L588" s="3" t="str">
        <f>IF(デイリーデータ!F588="なし","",デイリーデータ!F588)</f>
        <v>日勤</v>
      </c>
      <c r="M588" s="3" t="str">
        <f>IF(デイリーデータ!G588="なし","",デイリーデータ!G588)</f>
        <v/>
      </c>
      <c r="N588" s="3" t="str">
        <f>IF(デイリーデータ!H588="なし","",デイリーデータ!H588)</f>
        <v/>
      </c>
    </row>
    <row r="589" spans="1:14" x14ac:dyDescent="0.2">
      <c r="A589" s="9" t="str">
        <f>デイリーデータ!A589&amp;デイリーデータ!I589</f>
        <v>8877745765</v>
      </c>
      <c r="B589" s="3" t="str">
        <f>デイリーデータ!A589&amp;""</f>
        <v>88777</v>
      </c>
      <c r="C589" s="3" t="str">
        <f>デイリーデータ!B589</f>
        <v>黒田 奈菜子</v>
      </c>
      <c r="D589" s="4">
        <f>IF(デイリーデータ!I589="","",(デイリーデータ!I589))</f>
        <v>45765</v>
      </c>
      <c r="E589" s="3" t="str">
        <f>IF(デイリーデータ!D589="休日","●",IF(デイリーデータ!D589="指定","○",IF(LEFT(デイリーデータ!F589,1)="日","",IF(LEFT(デイリーデータ!F589,1)="半","／",LEFT(デイリーデータ!F589,1)))))</f>
        <v/>
      </c>
      <c r="F589" s="10" t="str">
        <f>IF(デイリーデータ!E589="なし","",デイリーデータ!E589)&amp;IF(デイリーデータ!G589="なし","",デイリーデータ!G589)&amp;IF(デイリーデータ!H589="なし","",デイリーデータ!H589)</f>
        <v/>
      </c>
      <c r="G589" s="3" t="str">
        <f>IF(H589="","",COUNTA(H$2:H589)-COUNTBLANK(H$2:H589))</f>
        <v/>
      </c>
      <c r="H589" s="3" t="str">
        <f>IF(COUNTIF(B$2:B589,B589)=1,B589,"")</f>
        <v/>
      </c>
      <c r="I589" s="10" t="str">
        <f t="shared" si="9"/>
        <v/>
      </c>
      <c r="J589" s="3" t="str">
        <f>IF(デイリーデータ!D589="なし","",デイリーデータ!D589)</f>
        <v>勤務</v>
      </c>
      <c r="K589" s="3" t="str">
        <f>IF(デイリーデータ!E589="なし","",デイリーデータ!E589)</f>
        <v/>
      </c>
      <c r="L589" s="3" t="str">
        <f>IF(デイリーデータ!F589="なし","",デイリーデータ!F589)</f>
        <v>日勤</v>
      </c>
      <c r="M589" s="3" t="str">
        <f>IF(デイリーデータ!G589="なし","",デイリーデータ!G589)</f>
        <v/>
      </c>
      <c r="N589" s="3" t="str">
        <f>IF(デイリーデータ!H589="なし","",デイリーデータ!H589)</f>
        <v/>
      </c>
    </row>
    <row r="590" spans="1:14" x14ac:dyDescent="0.2">
      <c r="A590" s="9" t="str">
        <f>デイリーデータ!A590&amp;デイリーデータ!I590</f>
        <v>8877745766</v>
      </c>
      <c r="B590" s="3" t="str">
        <f>デイリーデータ!A590&amp;""</f>
        <v>88777</v>
      </c>
      <c r="C590" s="3" t="str">
        <f>デイリーデータ!B590</f>
        <v>黒田 奈菜子</v>
      </c>
      <c r="D590" s="4">
        <f>IF(デイリーデータ!I590="","",(デイリーデータ!I590))</f>
        <v>45766</v>
      </c>
      <c r="E590" s="3" t="str">
        <f>IF(デイリーデータ!D590="休日","●",IF(デイリーデータ!D590="指定","○",IF(LEFT(デイリーデータ!F590,1)="日","",IF(LEFT(デイリーデータ!F590,1)="半","／",LEFT(デイリーデータ!F590,1)))))</f>
        <v>○</v>
      </c>
      <c r="F590" s="10" t="str">
        <f>IF(デイリーデータ!E590="なし","",デイリーデータ!E590)&amp;IF(デイリーデータ!G590="なし","",デイリーデータ!G590)&amp;IF(デイリーデータ!H590="なし","",デイリーデータ!H590)</f>
        <v/>
      </c>
      <c r="G590" s="3" t="str">
        <f>IF(H590="","",COUNTA(H$2:H590)-COUNTBLANK(H$2:H590))</f>
        <v/>
      </c>
      <c r="H590" s="3" t="str">
        <f>IF(COUNTIF(B$2:B590,B590)=1,B590,"")</f>
        <v/>
      </c>
      <c r="I590" s="10" t="str">
        <f t="shared" si="9"/>
        <v/>
      </c>
      <c r="J590" s="3" t="str">
        <f>IF(デイリーデータ!D590="なし","",デイリーデータ!D590)</f>
        <v>指定</v>
      </c>
      <c r="K590" s="3" t="str">
        <f>IF(デイリーデータ!E590="なし","",デイリーデータ!E590)</f>
        <v/>
      </c>
      <c r="L590" s="3" t="str">
        <f>IF(デイリーデータ!F590="なし","",デイリーデータ!F590)</f>
        <v>日勤</v>
      </c>
      <c r="M590" s="3" t="str">
        <f>IF(デイリーデータ!G590="なし","",デイリーデータ!G590)</f>
        <v/>
      </c>
      <c r="N590" s="3" t="str">
        <f>IF(デイリーデータ!H590="なし","",デイリーデータ!H590)</f>
        <v/>
      </c>
    </row>
    <row r="591" spans="1:14" x14ac:dyDescent="0.2">
      <c r="A591" s="9" t="str">
        <f>デイリーデータ!A591&amp;デイリーデータ!I591</f>
        <v>8877745767</v>
      </c>
      <c r="B591" s="3" t="str">
        <f>デイリーデータ!A591&amp;""</f>
        <v>88777</v>
      </c>
      <c r="C591" s="3" t="str">
        <f>デイリーデータ!B591</f>
        <v>黒田 奈菜子</v>
      </c>
      <c r="D591" s="4">
        <f>IF(デイリーデータ!I591="","",(デイリーデータ!I591))</f>
        <v>45767</v>
      </c>
      <c r="E591" s="3" t="str">
        <f>IF(デイリーデータ!D591="休日","●",IF(デイリーデータ!D591="指定","○",IF(LEFT(デイリーデータ!F591,1)="日","",IF(LEFT(デイリーデータ!F591,1)="半","／",LEFT(デイリーデータ!F591,1)))))</f>
        <v>●</v>
      </c>
      <c r="F591" s="10" t="str">
        <f>IF(デイリーデータ!E591="なし","",デイリーデータ!E591)&amp;IF(デイリーデータ!G591="なし","",デイリーデータ!G591)&amp;IF(デイリーデータ!H591="なし","",デイリーデータ!H591)</f>
        <v/>
      </c>
      <c r="G591" s="3" t="str">
        <f>IF(H591="","",COUNTA(H$2:H591)-COUNTBLANK(H$2:H591))</f>
        <v/>
      </c>
      <c r="H591" s="3" t="str">
        <f>IF(COUNTIF(B$2:B591,B591)=1,B591,"")</f>
        <v/>
      </c>
      <c r="I591" s="10" t="str">
        <f t="shared" si="9"/>
        <v/>
      </c>
      <c r="J591" s="3" t="str">
        <f>IF(デイリーデータ!D591="なし","",デイリーデータ!D591)</f>
        <v>休日</v>
      </c>
      <c r="K591" s="3" t="str">
        <f>IF(デイリーデータ!E591="なし","",デイリーデータ!E591)</f>
        <v/>
      </c>
      <c r="L591" s="3" t="str">
        <f>IF(デイリーデータ!F591="なし","",デイリーデータ!F591)</f>
        <v>日勤</v>
      </c>
      <c r="M591" s="3" t="str">
        <f>IF(デイリーデータ!G591="なし","",デイリーデータ!G591)</f>
        <v/>
      </c>
      <c r="N591" s="3" t="str">
        <f>IF(デイリーデータ!H591="なし","",デイリーデータ!H591)</f>
        <v/>
      </c>
    </row>
    <row r="592" spans="1:14" x14ac:dyDescent="0.2">
      <c r="A592" s="9" t="str">
        <f>デイリーデータ!A592&amp;デイリーデータ!I592</f>
        <v>8877745768</v>
      </c>
      <c r="B592" s="3" t="str">
        <f>デイリーデータ!A592&amp;""</f>
        <v>88777</v>
      </c>
      <c r="C592" s="3" t="str">
        <f>デイリーデータ!B592</f>
        <v>黒田 奈菜子</v>
      </c>
      <c r="D592" s="4">
        <f>IF(デイリーデータ!I592="","",(デイリーデータ!I592))</f>
        <v>45768</v>
      </c>
      <c r="E592" s="3" t="str">
        <f>IF(デイリーデータ!D592="休日","●",IF(デイリーデータ!D592="指定","○",IF(LEFT(デイリーデータ!F592,1)="日","",IF(LEFT(デイリーデータ!F592,1)="半","／",LEFT(デイリーデータ!F592,1)))))</f>
        <v/>
      </c>
      <c r="F592" s="10" t="str">
        <f>IF(デイリーデータ!E592="なし","",デイリーデータ!E592)&amp;IF(デイリーデータ!G592="なし","",デイリーデータ!G592)&amp;IF(デイリーデータ!H592="なし","",デイリーデータ!H592)</f>
        <v/>
      </c>
      <c r="G592" s="3" t="str">
        <f>IF(H592="","",COUNTA(H$2:H592)-COUNTBLANK(H$2:H592))</f>
        <v/>
      </c>
      <c r="H592" s="3" t="str">
        <f>IF(COUNTIF(B$2:B592,B592)=1,B592,"")</f>
        <v/>
      </c>
      <c r="I592" s="10" t="str">
        <f t="shared" si="9"/>
        <v/>
      </c>
      <c r="J592" s="3" t="str">
        <f>IF(デイリーデータ!D592="なし","",デイリーデータ!D592)</f>
        <v>勤務</v>
      </c>
      <c r="K592" s="3" t="str">
        <f>IF(デイリーデータ!E592="なし","",デイリーデータ!E592)</f>
        <v/>
      </c>
      <c r="L592" s="3" t="str">
        <f>IF(デイリーデータ!F592="なし","",デイリーデータ!F592)</f>
        <v>日勤</v>
      </c>
      <c r="M592" s="3" t="str">
        <f>IF(デイリーデータ!G592="なし","",デイリーデータ!G592)</f>
        <v/>
      </c>
      <c r="N592" s="3" t="str">
        <f>IF(デイリーデータ!H592="なし","",デイリーデータ!H592)</f>
        <v/>
      </c>
    </row>
    <row r="593" spans="1:14" x14ac:dyDescent="0.2">
      <c r="A593" s="9" t="str">
        <f>デイリーデータ!A593&amp;デイリーデータ!I593</f>
        <v>8877745769</v>
      </c>
      <c r="B593" s="3" t="str">
        <f>デイリーデータ!A593&amp;""</f>
        <v>88777</v>
      </c>
      <c r="C593" s="3" t="str">
        <f>デイリーデータ!B593</f>
        <v>黒田 奈菜子</v>
      </c>
      <c r="D593" s="4">
        <f>IF(デイリーデータ!I593="","",(デイリーデータ!I593))</f>
        <v>45769</v>
      </c>
      <c r="E593" s="3" t="str">
        <f>IF(デイリーデータ!D593="休日","●",IF(デイリーデータ!D593="指定","○",IF(LEFT(デイリーデータ!F593,1)="日","",IF(LEFT(デイリーデータ!F593,1)="半","／",LEFT(デイリーデータ!F593,1)))))</f>
        <v/>
      </c>
      <c r="F593" s="10" t="str">
        <f>IF(デイリーデータ!E593="なし","",デイリーデータ!E593)&amp;IF(デイリーデータ!G593="なし","",デイリーデータ!G593)&amp;IF(デイリーデータ!H593="なし","",デイリーデータ!H593)</f>
        <v/>
      </c>
      <c r="G593" s="3" t="str">
        <f>IF(H593="","",COUNTA(H$2:H593)-COUNTBLANK(H$2:H593))</f>
        <v/>
      </c>
      <c r="H593" s="3" t="str">
        <f>IF(COUNTIF(B$2:B593,B593)=1,B593,"")</f>
        <v/>
      </c>
      <c r="I593" s="10" t="str">
        <f t="shared" si="9"/>
        <v/>
      </c>
      <c r="J593" s="3" t="str">
        <f>IF(デイリーデータ!D593="なし","",デイリーデータ!D593)</f>
        <v>勤務</v>
      </c>
      <c r="K593" s="3" t="str">
        <f>IF(デイリーデータ!E593="なし","",デイリーデータ!E593)</f>
        <v/>
      </c>
      <c r="L593" s="3" t="str">
        <f>IF(デイリーデータ!F593="なし","",デイリーデータ!F593)</f>
        <v>日勤</v>
      </c>
      <c r="M593" s="3" t="str">
        <f>IF(デイリーデータ!G593="なし","",デイリーデータ!G593)</f>
        <v/>
      </c>
      <c r="N593" s="3" t="str">
        <f>IF(デイリーデータ!H593="なし","",デイリーデータ!H593)</f>
        <v/>
      </c>
    </row>
    <row r="594" spans="1:14" x14ac:dyDescent="0.2">
      <c r="A594" s="9" t="str">
        <f>デイリーデータ!A594&amp;デイリーデータ!I594</f>
        <v>8877745770</v>
      </c>
      <c r="B594" s="3" t="str">
        <f>デイリーデータ!A594&amp;""</f>
        <v>88777</v>
      </c>
      <c r="C594" s="3" t="str">
        <f>デイリーデータ!B594</f>
        <v>黒田 奈菜子</v>
      </c>
      <c r="D594" s="4">
        <f>IF(デイリーデータ!I594="","",(デイリーデータ!I594))</f>
        <v>45770</v>
      </c>
      <c r="E594" s="3" t="str">
        <f>IF(デイリーデータ!D594="休日","●",IF(デイリーデータ!D594="指定","○",IF(LEFT(デイリーデータ!F594,1)="日","",IF(LEFT(デイリーデータ!F594,1)="半","／",LEFT(デイリーデータ!F594,1)))))</f>
        <v/>
      </c>
      <c r="F594" s="10" t="str">
        <f>IF(デイリーデータ!E594="なし","",デイリーデータ!E594)&amp;IF(デイリーデータ!G594="なし","",デイリーデータ!G594)&amp;IF(デイリーデータ!H594="なし","",デイリーデータ!H594)</f>
        <v/>
      </c>
      <c r="G594" s="3" t="str">
        <f>IF(H594="","",COUNTA(H$2:H594)-COUNTBLANK(H$2:H594))</f>
        <v/>
      </c>
      <c r="H594" s="3" t="str">
        <f>IF(COUNTIF(B$2:B594,B594)=1,B594,"")</f>
        <v/>
      </c>
      <c r="I594" s="10" t="str">
        <f t="shared" si="9"/>
        <v/>
      </c>
      <c r="J594" s="3" t="str">
        <f>IF(デイリーデータ!D594="なし","",デイリーデータ!D594)</f>
        <v>勤務</v>
      </c>
      <c r="K594" s="3" t="str">
        <f>IF(デイリーデータ!E594="なし","",デイリーデータ!E594)</f>
        <v/>
      </c>
      <c r="L594" s="3" t="str">
        <f>IF(デイリーデータ!F594="なし","",デイリーデータ!F594)</f>
        <v>日勤</v>
      </c>
      <c r="M594" s="3" t="str">
        <f>IF(デイリーデータ!G594="なし","",デイリーデータ!G594)</f>
        <v/>
      </c>
      <c r="N594" s="3" t="str">
        <f>IF(デイリーデータ!H594="なし","",デイリーデータ!H594)</f>
        <v/>
      </c>
    </row>
    <row r="595" spans="1:14" x14ac:dyDescent="0.2">
      <c r="A595" s="9" t="str">
        <f>デイリーデータ!A595&amp;デイリーデータ!I595</f>
        <v>8877745771</v>
      </c>
      <c r="B595" s="3" t="str">
        <f>デイリーデータ!A595&amp;""</f>
        <v>88777</v>
      </c>
      <c r="C595" s="3" t="str">
        <f>デイリーデータ!B595</f>
        <v>黒田 奈菜子</v>
      </c>
      <c r="D595" s="4">
        <f>IF(デイリーデータ!I595="","",(デイリーデータ!I595))</f>
        <v>45771</v>
      </c>
      <c r="E595" s="3" t="str">
        <f>IF(デイリーデータ!D595="休日","●",IF(デイリーデータ!D595="指定","○",IF(LEFT(デイリーデータ!F595,1)="日","",IF(LEFT(デイリーデータ!F595,1)="半","／",LEFT(デイリーデータ!F595,1)))))</f>
        <v/>
      </c>
      <c r="F595" s="10" t="str">
        <f>IF(デイリーデータ!E595="なし","",デイリーデータ!E595)&amp;IF(デイリーデータ!G595="なし","",デイリーデータ!G595)&amp;IF(デイリーデータ!H595="なし","",デイリーデータ!H595)</f>
        <v/>
      </c>
      <c r="G595" s="3" t="str">
        <f>IF(H595="","",COUNTA(H$2:H595)-COUNTBLANK(H$2:H595))</f>
        <v/>
      </c>
      <c r="H595" s="3" t="str">
        <f>IF(COUNTIF(B$2:B595,B595)=1,B595,"")</f>
        <v/>
      </c>
      <c r="I595" s="10" t="str">
        <f t="shared" si="9"/>
        <v/>
      </c>
      <c r="J595" s="3" t="str">
        <f>IF(デイリーデータ!D595="なし","",デイリーデータ!D595)</f>
        <v>勤務</v>
      </c>
      <c r="K595" s="3" t="str">
        <f>IF(デイリーデータ!E595="なし","",デイリーデータ!E595)</f>
        <v/>
      </c>
      <c r="L595" s="3" t="str">
        <f>IF(デイリーデータ!F595="なし","",デイリーデータ!F595)</f>
        <v>日勤</v>
      </c>
      <c r="M595" s="3" t="str">
        <f>IF(デイリーデータ!G595="なし","",デイリーデータ!G595)</f>
        <v/>
      </c>
      <c r="N595" s="3" t="str">
        <f>IF(デイリーデータ!H595="なし","",デイリーデータ!H595)</f>
        <v/>
      </c>
    </row>
    <row r="596" spans="1:14" x14ac:dyDescent="0.2">
      <c r="A596" s="9" t="str">
        <f>デイリーデータ!A596&amp;デイリーデータ!I596</f>
        <v>8877745772</v>
      </c>
      <c r="B596" s="3" t="str">
        <f>デイリーデータ!A596&amp;""</f>
        <v>88777</v>
      </c>
      <c r="C596" s="3" t="str">
        <f>デイリーデータ!B596</f>
        <v>黒田 奈菜子</v>
      </c>
      <c r="D596" s="4">
        <f>IF(デイリーデータ!I596="","",(デイリーデータ!I596))</f>
        <v>45772</v>
      </c>
      <c r="E596" s="3" t="str">
        <f>IF(デイリーデータ!D596="休日","●",IF(デイリーデータ!D596="指定","○",IF(LEFT(デイリーデータ!F596,1)="日","",IF(LEFT(デイリーデータ!F596,1)="半","／",LEFT(デイリーデータ!F596,1)))))</f>
        <v/>
      </c>
      <c r="F596" s="10" t="str">
        <f>IF(デイリーデータ!E596="なし","",デイリーデータ!E596)&amp;IF(デイリーデータ!G596="なし","",デイリーデータ!G596)&amp;IF(デイリーデータ!H596="なし","",デイリーデータ!H596)</f>
        <v/>
      </c>
      <c r="G596" s="3" t="str">
        <f>IF(H596="","",COUNTA(H$2:H596)-COUNTBLANK(H$2:H596))</f>
        <v/>
      </c>
      <c r="H596" s="3" t="str">
        <f>IF(COUNTIF(B$2:B596,B596)=1,B596,"")</f>
        <v/>
      </c>
      <c r="I596" s="10" t="str">
        <f t="shared" si="9"/>
        <v/>
      </c>
      <c r="J596" s="3" t="str">
        <f>IF(デイリーデータ!D596="なし","",デイリーデータ!D596)</f>
        <v>勤務</v>
      </c>
      <c r="K596" s="3" t="str">
        <f>IF(デイリーデータ!E596="なし","",デイリーデータ!E596)</f>
        <v/>
      </c>
      <c r="L596" s="3" t="str">
        <f>IF(デイリーデータ!F596="なし","",デイリーデータ!F596)</f>
        <v>日勤</v>
      </c>
      <c r="M596" s="3" t="str">
        <f>IF(デイリーデータ!G596="なし","",デイリーデータ!G596)</f>
        <v/>
      </c>
      <c r="N596" s="3" t="str">
        <f>IF(デイリーデータ!H596="なし","",デイリーデータ!H596)</f>
        <v/>
      </c>
    </row>
    <row r="597" spans="1:14" x14ac:dyDescent="0.2">
      <c r="A597" s="9" t="str">
        <f>デイリーデータ!A597&amp;デイリーデータ!I597</f>
        <v>8877745773</v>
      </c>
      <c r="B597" s="3" t="str">
        <f>デイリーデータ!A597&amp;""</f>
        <v>88777</v>
      </c>
      <c r="C597" s="3" t="str">
        <f>デイリーデータ!B597</f>
        <v>黒田 奈菜子</v>
      </c>
      <c r="D597" s="4">
        <f>IF(デイリーデータ!I597="","",(デイリーデータ!I597))</f>
        <v>45773</v>
      </c>
      <c r="E597" s="3" t="str">
        <f>IF(デイリーデータ!D597="休日","●",IF(デイリーデータ!D597="指定","○",IF(LEFT(デイリーデータ!F597,1)="日","",IF(LEFT(デイリーデータ!F597,1)="半","／",LEFT(デイリーデータ!F597,1)))))</f>
        <v>○</v>
      </c>
      <c r="F597" s="10" t="str">
        <f>IF(デイリーデータ!E597="なし","",デイリーデータ!E597)&amp;IF(デイリーデータ!G597="なし","",デイリーデータ!G597)&amp;IF(デイリーデータ!H597="なし","",デイリーデータ!H597)</f>
        <v/>
      </c>
      <c r="G597" s="3" t="str">
        <f>IF(H597="","",COUNTA(H$2:H597)-COUNTBLANK(H$2:H597))</f>
        <v/>
      </c>
      <c r="H597" s="3" t="str">
        <f>IF(COUNTIF(B$2:B597,B597)=1,B597,"")</f>
        <v/>
      </c>
      <c r="I597" s="10" t="str">
        <f t="shared" si="9"/>
        <v/>
      </c>
      <c r="J597" s="3" t="str">
        <f>IF(デイリーデータ!D597="なし","",デイリーデータ!D597)</f>
        <v>指定</v>
      </c>
      <c r="K597" s="3" t="str">
        <f>IF(デイリーデータ!E597="なし","",デイリーデータ!E597)</f>
        <v/>
      </c>
      <c r="L597" s="3" t="str">
        <f>IF(デイリーデータ!F597="なし","",デイリーデータ!F597)</f>
        <v>日勤</v>
      </c>
      <c r="M597" s="3" t="str">
        <f>IF(デイリーデータ!G597="なし","",デイリーデータ!G597)</f>
        <v/>
      </c>
      <c r="N597" s="3" t="str">
        <f>IF(デイリーデータ!H597="なし","",デイリーデータ!H597)</f>
        <v/>
      </c>
    </row>
    <row r="598" spans="1:14" x14ac:dyDescent="0.2">
      <c r="A598" s="9" t="str">
        <f>デイリーデータ!A598&amp;デイリーデータ!I598</f>
        <v>8877745774</v>
      </c>
      <c r="B598" s="3" t="str">
        <f>デイリーデータ!A598&amp;""</f>
        <v>88777</v>
      </c>
      <c r="C598" s="3" t="str">
        <f>デイリーデータ!B598</f>
        <v>黒田 奈菜子</v>
      </c>
      <c r="D598" s="4">
        <f>IF(デイリーデータ!I598="","",(デイリーデータ!I598))</f>
        <v>45774</v>
      </c>
      <c r="E598" s="3" t="str">
        <f>IF(デイリーデータ!D598="休日","●",IF(デイリーデータ!D598="指定","○",IF(LEFT(デイリーデータ!F598,1)="日","",IF(LEFT(デイリーデータ!F598,1)="半","／",LEFT(デイリーデータ!F598,1)))))</f>
        <v>●</v>
      </c>
      <c r="F598" s="10" t="str">
        <f>IF(デイリーデータ!E598="なし","",デイリーデータ!E598)&amp;IF(デイリーデータ!G598="なし","",デイリーデータ!G598)&amp;IF(デイリーデータ!H598="なし","",デイリーデータ!H598)</f>
        <v/>
      </c>
      <c r="G598" s="3" t="str">
        <f>IF(H598="","",COUNTA(H$2:H598)-COUNTBLANK(H$2:H598))</f>
        <v/>
      </c>
      <c r="H598" s="3" t="str">
        <f>IF(COUNTIF(B$2:B598,B598)=1,B598,"")</f>
        <v/>
      </c>
      <c r="I598" s="10" t="str">
        <f t="shared" si="9"/>
        <v/>
      </c>
      <c r="J598" s="3" t="str">
        <f>IF(デイリーデータ!D598="なし","",デイリーデータ!D598)</f>
        <v>休日</v>
      </c>
      <c r="K598" s="3" t="str">
        <f>IF(デイリーデータ!E598="なし","",デイリーデータ!E598)</f>
        <v/>
      </c>
      <c r="L598" s="3" t="str">
        <f>IF(デイリーデータ!F598="なし","",デイリーデータ!F598)</f>
        <v>日勤</v>
      </c>
      <c r="M598" s="3" t="str">
        <f>IF(デイリーデータ!G598="なし","",デイリーデータ!G598)</f>
        <v/>
      </c>
      <c r="N598" s="3" t="str">
        <f>IF(デイリーデータ!H598="なし","",デイリーデータ!H598)</f>
        <v/>
      </c>
    </row>
    <row r="599" spans="1:14" x14ac:dyDescent="0.2">
      <c r="A599" s="9" t="str">
        <f>デイリーデータ!A599&amp;デイリーデータ!I599</f>
        <v>8877745775</v>
      </c>
      <c r="B599" s="3" t="str">
        <f>デイリーデータ!A599&amp;""</f>
        <v>88777</v>
      </c>
      <c r="C599" s="3" t="str">
        <f>デイリーデータ!B599</f>
        <v>黒田 奈菜子</v>
      </c>
      <c r="D599" s="4">
        <f>IF(デイリーデータ!I599="","",(デイリーデータ!I599))</f>
        <v>45775</v>
      </c>
      <c r="E599" s="3" t="str">
        <f>IF(デイリーデータ!D599="休日","●",IF(デイリーデータ!D599="指定","○",IF(LEFT(デイリーデータ!F599,1)="日","",IF(LEFT(デイリーデータ!F599,1)="半","／",LEFT(デイリーデータ!F599,1)))))</f>
        <v/>
      </c>
      <c r="F599" s="10" t="str">
        <f>IF(デイリーデータ!E599="なし","",デイリーデータ!E599)&amp;IF(デイリーデータ!G599="なし","",デイリーデータ!G599)&amp;IF(デイリーデータ!H599="なし","",デイリーデータ!H599)</f>
        <v/>
      </c>
      <c r="G599" s="3" t="str">
        <f>IF(H599="","",COUNTA(H$2:H599)-COUNTBLANK(H$2:H599))</f>
        <v/>
      </c>
      <c r="H599" s="3" t="str">
        <f>IF(COUNTIF(B$2:B599,B599)=1,B599,"")</f>
        <v/>
      </c>
      <c r="I599" s="10" t="str">
        <f t="shared" si="9"/>
        <v/>
      </c>
      <c r="J599" s="3" t="str">
        <f>IF(デイリーデータ!D599="なし","",デイリーデータ!D599)</f>
        <v>勤務</v>
      </c>
      <c r="K599" s="3" t="str">
        <f>IF(デイリーデータ!E599="なし","",デイリーデータ!E599)</f>
        <v/>
      </c>
      <c r="L599" s="3" t="str">
        <f>IF(デイリーデータ!F599="なし","",デイリーデータ!F599)</f>
        <v>日勤</v>
      </c>
      <c r="M599" s="3" t="str">
        <f>IF(デイリーデータ!G599="なし","",デイリーデータ!G599)</f>
        <v/>
      </c>
      <c r="N599" s="3" t="str">
        <f>IF(デイリーデータ!H599="なし","",デイリーデータ!H599)</f>
        <v/>
      </c>
    </row>
    <row r="600" spans="1:14" x14ac:dyDescent="0.2">
      <c r="A600" s="9" t="str">
        <f>デイリーデータ!A600&amp;デイリーデータ!I600</f>
        <v>8877745776</v>
      </c>
      <c r="B600" s="3" t="str">
        <f>デイリーデータ!A600&amp;""</f>
        <v>88777</v>
      </c>
      <c r="C600" s="3" t="str">
        <f>デイリーデータ!B600</f>
        <v>黒田 奈菜子</v>
      </c>
      <c r="D600" s="4">
        <f>IF(デイリーデータ!I600="","",(デイリーデータ!I600))</f>
        <v>45776</v>
      </c>
      <c r="E600" s="3" t="str">
        <f>IF(デイリーデータ!D600="休日","●",IF(デイリーデータ!D600="指定","○",IF(LEFT(デイリーデータ!F600,1)="日","",IF(LEFT(デイリーデータ!F600,1)="半","／",LEFT(デイリーデータ!F600,1)))))</f>
        <v/>
      </c>
      <c r="F600" s="10" t="str">
        <f>IF(デイリーデータ!E600="なし","",デイリーデータ!E600)&amp;IF(デイリーデータ!G600="なし","",デイリーデータ!G600)&amp;IF(デイリーデータ!H600="なし","",デイリーデータ!H600)</f>
        <v/>
      </c>
      <c r="G600" s="3" t="str">
        <f>IF(H600="","",COUNTA(H$2:H600)-COUNTBLANK(H$2:H600))</f>
        <v/>
      </c>
      <c r="H600" s="3" t="str">
        <f>IF(COUNTIF(B$2:B600,B600)=1,B600,"")</f>
        <v/>
      </c>
      <c r="I600" s="10" t="str">
        <f t="shared" si="9"/>
        <v/>
      </c>
      <c r="J600" s="3" t="str">
        <f>IF(デイリーデータ!D600="なし","",デイリーデータ!D600)</f>
        <v>勤務</v>
      </c>
      <c r="K600" s="3" t="str">
        <f>IF(デイリーデータ!E600="なし","",デイリーデータ!E600)</f>
        <v/>
      </c>
      <c r="L600" s="3" t="str">
        <f>IF(デイリーデータ!F600="なし","",デイリーデータ!F600)</f>
        <v>日勤</v>
      </c>
      <c r="M600" s="3" t="str">
        <f>IF(デイリーデータ!G600="なし","",デイリーデータ!G600)</f>
        <v/>
      </c>
      <c r="N600" s="3" t="str">
        <f>IF(デイリーデータ!H600="なし","",デイリーデータ!H600)</f>
        <v/>
      </c>
    </row>
    <row r="601" spans="1:14" x14ac:dyDescent="0.2">
      <c r="A601" s="9" t="str">
        <f>デイリーデータ!A601&amp;デイリーデータ!I601</f>
        <v>8877745777</v>
      </c>
      <c r="B601" s="3" t="str">
        <f>デイリーデータ!A601&amp;""</f>
        <v>88777</v>
      </c>
      <c r="C601" s="3" t="str">
        <f>デイリーデータ!B601</f>
        <v>黒田 奈菜子</v>
      </c>
      <c r="D601" s="4">
        <f>IF(デイリーデータ!I601="","",(デイリーデータ!I601))</f>
        <v>45777</v>
      </c>
      <c r="E601" s="3" t="str">
        <f>IF(デイリーデータ!D601="休日","●",IF(デイリーデータ!D601="指定","○",IF(LEFT(デイリーデータ!F601,1)="日","",IF(LEFT(デイリーデータ!F601,1)="半","／",LEFT(デイリーデータ!F601,1)))))</f>
        <v/>
      </c>
      <c r="F601" s="10" t="str">
        <f>IF(デイリーデータ!E601="なし","",デイリーデータ!E601)&amp;IF(デイリーデータ!G601="なし","",デイリーデータ!G601)&amp;IF(デイリーデータ!H601="なし","",デイリーデータ!H601)</f>
        <v/>
      </c>
      <c r="G601" s="3" t="str">
        <f>IF(H601="","",COUNTA(H$2:H601)-COUNTBLANK(H$2:H601))</f>
        <v/>
      </c>
      <c r="H601" s="3" t="str">
        <f>IF(COUNTIF(B$2:B601,B601)=1,B601,"")</f>
        <v/>
      </c>
      <c r="I601" s="10" t="str">
        <f t="shared" si="9"/>
        <v/>
      </c>
      <c r="J601" s="3" t="str">
        <f>IF(デイリーデータ!D601="なし","",デイリーデータ!D601)</f>
        <v>勤務</v>
      </c>
      <c r="K601" s="3" t="str">
        <f>IF(デイリーデータ!E601="なし","",デイリーデータ!E601)</f>
        <v/>
      </c>
      <c r="L601" s="3" t="str">
        <f>IF(デイリーデータ!F601="なし","",デイリーデータ!F601)</f>
        <v>日勤</v>
      </c>
      <c r="M601" s="3" t="str">
        <f>IF(デイリーデータ!G601="なし","",デイリーデータ!G601)</f>
        <v/>
      </c>
      <c r="N601" s="3" t="str">
        <f>IF(デイリーデータ!H601="なし","",デイリーデータ!H601)</f>
        <v/>
      </c>
    </row>
    <row r="602" spans="1:14" x14ac:dyDescent="0.2">
      <c r="A602" s="9" t="str">
        <f>デイリーデータ!A602&amp;デイリーデータ!I602</f>
        <v>9490845748</v>
      </c>
      <c r="B602" s="3" t="str">
        <f>デイリーデータ!A602&amp;""</f>
        <v>94908</v>
      </c>
      <c r="C602" s="3" t="str">
        <f>デイリーデータ!B602</f>
        <v>長迫 千寛</v>
      </c>
      <c r="D602" s="4">
        <f>IF(デイリーデータ!I602="","",(デイリーデータ!I602))</f>
        <v>45748</v>
      </c>
      <c r="E602" s="3" t="str">
        <f>IF(デイリーデータ!D602="休日","●",IF(デイリーデータ!D602="指定","○",IF(LEFT(デイリーデータ!F602,1)="日","",IF(LEFT(デイリーデータ!F602,1)="半","／",LEFT(デイリーデータ!F602,1)))))</f>
        <v/>
      </c>
      <c r="F602" s="10" t="str">
        <f>IF(デイリーデータ!E602="なし","",デイリーデータ!E602)&amp;IF(デイリーデータ!G602="なし","",デイリーデータ!G602)&amp;IF(デイリーデータ!H602="なし","",デイリーデータ!H602)</f>
        <v/>
      </c>
      <c r="G602" s="3">
        <f>IF(H602="","",COUNTA(H$2:H602)-COUNTBLANK(H$2:H602))</f>
        <v>21</v>
      </c>
      <c r="H602" s="3" t="str">
        <f>IF(COUNTIF(B$2:B602,B602)=1,B602,"")</f>
        <v>94908</v>
      </c>
      <c r="I602" s="10" t="str">
        <f t="shared" si="9"/>
        <v>長迫 千寛</v>
      </c>
      <c r="J602" s="3" t="str">
        <f>IF(デイリーデータ!D602="なし","",デイリーデータ!D602)</f>
        <v>勤務</v>
      </c>
      <c r="K602" s="3" t="str">
        <f>IF(デイリーデータ!E602="なし","",デイリーデータ!E602)</f>
        <v/>
      </c>
      <c r="L602" s="3" t="str">
        <f>IF(デイリーデータ!F602="なし","",デイリーデータ!F602)</f>
        <v>日勤</v>
      </c>
      <c r="M602" s="3" t="str">
        <f>IF(デイリーデータ!G602="なし","",デイリーデータ!G602)</f>
        <v/>
      </c>
      <c r="N602" s="3" t="str">
        <f>IF(デイリーデータ!H602="なし","",デイリーデータ!H602)</f>
        <v/>
      </c>
    </row>
    <row r="603" spans="1:14" x14ac:dyDescent="0.2">
      <c r="A603" s="9" t="str">
        <f>デイリーデータ!A603&amp;デイリーデータ!I603</f>
        <v>9490845749</v>
      </c>
      <c r="B603" s="3" t="str">
        <f>デイリーデータ!A603&amp;""</f>
        <v>94908</v>
      </c>
      <c r="C603" s="3" t="str">
        <f>デイリーデータ!B603</f>
        <v>長迫 千寛</v>
      </c>
      <c r="D603" s="4">
        <f>IF(デイリーデータ!I603="","",(デイリーデータ!I603))</f>
        <v>45749</v>
      </c>
      <c r="E603" s="3" t="str">
        <f>IF(デイリーデータ!D603="休日","●",IF(デイリーデータ!D603="指定","○",IF(LEFT(デイリーデータ!F603,1)="日","",IF(LEFT(デイリーデータ!F603,1)="半","／",LEFT(デイリーデータ!F603,1)))))</f>
        <v/>
      </c>
      <c r="F603" s="10" t="str">
        <f>IF(デイリーデータ!E603="なし","",デイリーデータ!E603)&amp;IF(デイリーデータ!G603="なし","",デイリーデータ!G603)&amp;IF(デイリーデータ!H603="なし","",デイリーデータ!H603)</f>
        <v/>
      </c>
      <c r="G603" s="3" t="str">
        <f>IF(H603="","",COUNTA(H$2:H603)-COUNTBLANK(H$2:H603))</f>
        <v/>
      </c>
      <c r="H603" s="3" t="str">
        <f>IF(COUNTIF(B$2:B603,B603)=1,B603,"")</f>
        <v/>
      </c>
      <c r="I603" s="10" t="str">
        <f t="shared" si="9"/>
        <v/>
      </c>
      <c r="J603" s="3" t="str">
        <f>IF(デイリーデータ!D603="なし","",デイリーデータ!D603)</f>
        <v>勤務</v>
      </c>
      <c r="K603" s="3" t="str">
        <f>IF(デイリーデータ!E603="なし","",デイリーデータ!E603)</f>
        <v/>
      </c>
      <c r="L603" s="3" t="str">
        <f>IF(デイリーデータ!F603="なし","",デイリーデータ!F603)</f>
        <v>日勤</v>
      </c>
      <c r="M603" s="3" t="str">
        <f>IF(デイリーデータ!G603="なし","",デイリーデータ!G603)</f>
        <v/>
      </c>
      <c r="N603" s="3" t="str">
        <f>IF(デイリーデータ!H603="なし","",デイリーデータ!H603)</f>
        <v/>
      </c>
    </row>
    <row r="604" spans="1:14" x14ac:dyDescent="0.2">
      <c r="A604" s="9" t="str">
        <f>デイリーデータ!A604&amp;デイリーデータ!I604</f>
        <v>9490845750</v>
      </c>
      <c r="B604" s="3" t="str">
        <f>デイリーデータ!A604&amp;""</f>
        <v>94908</v>
      </c>
      <c r="C604" s="3" t="str">
        <f>デイリーデータ!B604</f>
        <v>長迫 千寛</v>
      </c>
      <c r="D604" s="4">
        <f>IF(デイリーデータ!I604="","",(デイリーデータ!I604))</f>
        <v>45750</v>
      </c>
      <c r="E604" s="3" t="str">
        <f>IF(デイリーデータ!D604="休日","●",IF(デイリーデータ!D604="指定","○",IF(LEFT(デイリーデータ!F604,1)="日","",IF(LEFT(デイリーデータ!F604,1)="半","／",LEFT(デイリーデータ!F604,1)))))</f>
        <v/>
      </c>
      <c r="F604" s="10" t="str">
        <f>IF(デイリーデータ!E604="なし","",デイリーデータ!E604)&amp;IF(デイリーデータ!G604="なし","",デイリーデータ!G604)&amp;IF(デイリーデータ!H604="なし","",デイリーデータ!H604)</f>
        <v/>
      </c>
      <c r="G604" s="3" t="str">
        <f>IF(H604="","",COUNTA(H$2:H604)-COUNTBLANK(H$2:H604))</f>
        <v/>
      </c>
      <c r="H604" s="3" t="str">
        <f>IF(COUNTIF(B$2:B604,B604)=1,B604,"")</f>
        <v/>
      </c>
      <c r="I604" s="10" t="str">
        <f t="shared" si="9"/>
        <v/>
      </c>
      <c r="J604" s="3" t="str">
        <f>IF(デイリーデータ!D604="なし","",デイリーデータ!D604)</f>
        <v>勤務</v>
      </c>
      <c r="K604" s="3" t="str">
        <f>IF(デイリーデータ!E604="なし","",デイリーデータ!E604)</f>
        <v/>
      </c>
      <c r="L604" s="3" t="str">
        <f>IF(デイリーデータ!F604="なし","",デイリーデータ!F604)</f>
        <v>日勤</v>
      </c>
      <c r="M604" s="3" t="str">
        <f>IF(デイリーデータ!G604="なし","",デイリーデータ!G604)</f>
        <v/>
      </c>
      <c r="N604" s="3" t="str">
        <f>IF(デイリーデータ!H604="なし","",デイリーデータ!H604)</f>
        <v/>
      </c>
    </row>
    <row r="605" spans="1:14" x14ac:dyDescent="0.2">
      <c r="A605" s="9" t="str">
        <f>デイリーデータ!A605&amp;デイリーデータ!I605</f>
        <v>9490845751</v>
      </c>
      <c r="B605" s="3" t="str">
        <f>デイリーデータ!A605&amp;""</f>
        <v>94908</v>
      </c>
      <c r="C605" s="3" t="str">
        <f>デイリーデータ!B605</f>
        <v>長迫 千寛</v>
      </c>
      <c r="D605" s="4">
        <f>IF(デイリーデータ!I605="","",(デイリーデータ!I605))</f>
        <v>45751</v>
      </c>
      <c r="E605" s="3" t="str">
        <f>IF(デイリーデータ!D605="休日","●",IF(デイリーデータ!D605="指定","○",IF(LEFT(デイリーデータ!F605,1)="日","",IF(LEFT(デイリーデータ!F605,1)="半","／",LEFT(デイリーデータ!F605,1)))))</f>
        <v/>
      </c>
      <c r="F605" s="10" t="str">
        <f>IF(デイリーデータ!E605="なし","",デイリーデータ!E605)&amp;IF(デイリーデータ!G605="なし","",デイリーデータ!G605)&amp;IF(デイリーデータ!H605="なし","",デイリーデータ!H605)</f>
        <v/>
      </c>
      <c r="G605" s="3" t="str">
        <f>IF(H605="","",COUNTA(H$2:H605)-COUNTBLANK(H$2:H605))</f>
        <v/>
      </c>
      <c r="H605" s="3" t="str">
        <f>IF(COUNTIF(B$2:B605,B605)=1,B605,"")</f>
        <v/>
      </c>
      <c r="I605" s="10" t="str">
        <f t="shared" si="9"/>
        <v/>
      </c>
      <c r="J605" s="3" t="str">
        <f>IF(デイリーデータ!D605="なし","",デイリーデータ!D605)</f>
        <v>勤務</v>
      </c>
      <c r="K605" s="3" t="str">
        <f>IF(デイリーデータ!E605="なし","",デイリーデータ!E605)</f>
        <v/>
      </c>
      <c r="L605" s="3" t="str">
        <f>IF(デイリーデータ!F605="なし","",デイリーデータ!F605)</f>
        <v>日勤</v>
      </c>
      <c r="M605" s="3" t="str">
        <f>IF(デイリーデータ!G605="なし","",デイリーデータ!G605)</f>
        <v/>
      </c>
      <c r="N605" s="3" t="str">
        <f>IF(デイリーデータ!H605="なし","",デイリーデータ!H605)</f>
        <v/>
      </c>
    </row>
    <row r="606" spans="1:14" x14ac:dyDescent="0.2">
      <c r="A606" s="9" t="str">
        <f>デイリーデータ!A606&amp;デイリーデータ!I606</f>
        <v>9490845752</v>
      </c>
      <c r="B606" s="3" t="str">
        <f>デイリーデータ!A606&amp;""</f>
        <v>94908</v>
      </c>
      <c r="C606" s="3" t="str">
        <f>デイリーデータ!B606</f>
        <v>長迫 千寛</v>
      </c>
      <c r="D606" s="4">
        <f>IF(デイリーデータ!I606="","",(デイリーデータ!I606))</f>
        <v>45752</v>
      </c>
      <c r="E606" s="3" t="str">
        <f>IF(デイリーデータ!D606="休日","●",IF(デイリーデータ!D606="指定","○",IF(LEFT(デイリーデータ!F606,1)="日","",IF(LEFT(デイリーデータ!F606,1)="半","／",LEFT(デイリーデータ!F606,1)))))</f>
        <v>○</v>
      </c>
      <c r="F606" s="10" t="str">
        <f>IF(デイリーデータ!E606="なし","",デイリーデータ!E606)&amp;IF(デイリーデータ!G606="なし","",デイリーデータ!G606)&amp;IF(デイリーデータ!H606="なし","",デイリーデータ!H606)</f>
        <v/>
      </c>
      <c r="G606" s="3" t="str">
        <f>IF(H606="","",COUNTA(H$2:H606)-COUNTBLANK(H$2:H606))</f>
        <v/>
      </c>
      <c r="H606" s="3" t="str">
        <f>IF(COUNTIF(B$2:B606,B606)=1,B606,"")</f>
        <v/>
      </c>
      <c r="I606" s="10" t="str">
        <f t="shared" si="9"/>
        <v/>
      </c>
      <c r="J606" s="3" t="str">
        <f>IF(デイリーデータ!D606="なし","",デイリーデータ!D606)</f>
        <v>指定</v>
      </c>
      <c r="K606" s="3" t="str">
        <f>IF(デイリーデータ!E606="なし","",デイリーデータ!E606)</f>
        <v/>
      </c>
      <c r="L606" s="3" t="str">
        <f>IF(デイリーデータ!F606="なし","",デイリーデータ!F606)</f>
        <v>日勤</v>
      </c>
      <c r="M606" s="3" t="str">
        <f>IF(デイリーデータ!G606="なし","",デイリーデータ!G606)</f>
        <v/>
      </c>
      <c r="N606" s="3" t="str">
        <f>IF(デイリーデータ!H606="なし","",デイリーデータ!H606)</f>
        <v/>
      </c>
    </row>
    <row r="607" spans="1:14" x14ac:dyDescent="0.2">
      <c r="A607" s="9" t="str">
        <f>デイリーデータ!A607&amp;デイリーデータ!I607</f>
        <v>9490845753</v>
      </c>
      <c r="B607" s="3" t="str">
        <f>デイリーデータ!A607&amp;""</f>
        <v>94908</v>
      </c>
      <c r="C607" s="3" t="str">
        <f>デイリーデータ!B607</f>
        <v>長迫 千寛</v>
      </c>
      <c r="D607" s="4">
        <f>IF(デイリーデータ!I607="","",(デイリーデータ!I607))</f>
        <v>45753</v>
      </c>
      <c r="E607" s="3" t="str">
        <f>IF(デイリーデータ!D607="休日","●",IF(デイリーデータ!D607="指定","○",IF(LEFT(デイリーデータ!F607,1)="日","",IF(LEFT(デイリーデータ!F607,1)="半","／",LEFT(デイリーデータ!F607,1)))))</f>
        <v>●</v>
      </c>
      <c r="F607" s="10" t="str">
        <f>IF(デイリーデータ!E607="なし","",デイリーデータ!E607)&amp;IF(デイリーデータ!G607="なし","",デイリーデータ!G607)&amp;IF(デイリーデータ!H607="なし","",デイリーデータ!H607)</f>
        <v/>
      </c>
      <c r="G607" s="3" t="str">
        <f>IF(H607="","",COUNTA(H$2:H607)-COUNTBLANK(H$2:H607))</f>
        <v/>
      </c>
      <c r="H607" s="3" t="str">
        <f>IF(COUNTIF(B$2:B607,B607)=1,B607,"")</f>
        <v/>
      </c>
      <c r="I607" s="10" t="str">
        <f t="shared" si="9"/>
        <v/>
      </c>
      <c r="J607" s="3" t="str">
        <f>IF(デイリーデータ!D607="なし","",デイリーデータ!D607)</f>
        <v>休日</v>
      </c>
      <c r="K607" s="3" t="str">
        <f>IF(デイリーデータ!E607="なし","",デイリーデータ!E607)</f>
        <v/>
      </c>
      <c r="L607" s="3" t="str">
        <f>IF(デイリーデータ!F607="なし","",デイリーデータ!F607)</f>
        <v>日勤</v>
      </c>
      <c r="M607" s="3" t="str">
        <f>IF(デイリーデータ!G607="なし","",デイリーデータ!G607)</f>
        <v/>
      </c>
      <c r="N607" s="3" t="str">
        <f>IF(デイリーデータ!H607="なし","",デイリーデータ!H607)</f>
        <v/>
      </c>
    </row>
    <row r="608" spans="1:14" x14ac:dyDescent="0.2">
      <c r="A608" s="9" t="str">
        <f>デイリーデータ!A608&amp;デイリーデータ!I608</f>
        <v>9490845754</v>
      </c>
      <c r="B608" s="3" t="str">
        <f>デイリーデータ!A608&amp;""</f>
        <v>94908</v>
      </c>
      <c r="C608" s="3" t="str">
        <f>デイリーデータ!B608</f>
        <v>長迫 千寛</v>
      </c>
      <c r="D608" s="4">
        <f>IF(デイリーデータ!I608="","",(デイリーデータ!I608))</f>
        <v>45754</v>
      </c>
      <c r="E608" s="3" t="str">
        <f>IF(デイリーデータ!D608="休日","●",IF(デイリーデータ!D608="指定","○",IF(LEFT(デイリーデータ!F608,1)="日","",IF(LEFT(デイリーデータ!F608,1)="半","／",LEFT(デイリーデータ!F608,1)))))</f>
        <v/>
      </c>
      <c r="F608" s="10" t="str">
        <f>IF(デイリーデータ!E608="なし","",デイリーデータ!E608)&amp;IF(デイリーデータ!G608="なし","",デイリーデータ!G608)&amp;IF(デイリーデータ!H608="なし","",デイリーデータ!H608)</f>
        <v/>
      </c>
      <c r="G608" s="3" t="str">
        <f>IF(H608="","",COUNTA(H$2:H608)-COUNTBLANK(H$2:H608))</f>
        <v/>
      </c>
      <c r="H608" s="3" t="str">
        <f>IF(COUNTIF(B$2:B608,B608)=1,B608,"")</f>
        <v/>
      </c>
      <c r="I608" s="10" t="str">
        <f t="shared" si="9"/>
        <v/>
      </c>
      <c r="J608" s="3" t="str">
        <f>IF(デイリーデータ!D608="なし","",デイリーデータ!D608)</f>
        <v>勤務</v>
      </c>
      <c r="K608" s="3" t="str">
        <f>IF(デイリーデータ!E608="なし","",デイリーデータ!E608)</f>
        <v/>
      </c>
      <c r="L608" s="3" t="str">
        <f>IF(デイリーデータ!F608="なし","",デイリーデータ!F608)</f>
        <v>日勤</v>
      </c>
      <c r="M608" s="3" t="str">
        <f>IF(デイリーデータ!G608="なし","",デイリーデータ!G608)</f>
        <v/>
      </c>
      <c r="N608" s="3" t="str">
        <f>IF(デイリーデータ!H608="なし","",デイリーデータ!H608)</f>
        <v/>
      </c>
    </row>
    <row r="609" spans="1:14" x14ac:dyDescent="0.2">
      <c r="A609" s="9" t="str">
        <f>デイリーデータ!A609&amp;デイリーデータ!I609</f>
        <v>9490845755</v>
      </c>
      <c r="B609" s="3" t="str">
        <f>デイリーデータ!A609&amp;""</f>
        <v>94908</v>
      </c>
      <c r="C609" s="3" t="str">
        <f>デイリーデータ!B609</f>
        <v>長迫 千寛</v>
      </c>
      <c r="D609" s="4">
        <f>IF(デイリーデータ!I609="","",(デイリーデータ!I609))</f>
        <v>45755</v>
      </c>
      <c r="E609" s="3" t="str">
        <f>IF(デイリーデータ!D609="休日","●",IF(デイリーデータ!D609="指定","○",IF(LEFT(デイリーデータ!F609,1)="日","",IF(LEFT(デイリーデータ!F609,1)="半","／",LEFT(デイリーデータ!F609,1)))))</f>
        <v/>
      </c>
      <c r="F609" s="10" t="str">
        <f>IF(デイリーデータ!E609="なし","",デイリーデータ!E609)&amp;IF(デイリーデータ!G609="なし","",デイリーデータ!G609)&amp;IF(デイリーデータ!H609="なし","",デイリーデータ!H609)</f>
        <v/>
      </c>
      <c r="G609" s="3" t="str">
        <f>IF(H609="","",COUNTA(H$2:H609)-COUNTBLANK(H$2:H609))</f>
        <v/>
      </c>
      <c r="H609" s="3" t="str">
        <f>IF(COUNTIF(B$2:B609,B609)=1,B609,"")</f>
        <v/>
      </c>
      <c r="I609" s="10" t="str">
        <f t="shared" si="9"/>
        <v/>
      </c>
      <c r="J609" s="3" t="str">
        <f>IF(デイリーデータ!D609="なし","",デイリーデータ!D609)</f>
        <v>勤務</v>
      </c>
      <c r="K609" s="3" t="str">
        <f>IF(デイリーデータ!E609="なし","",デイリーデータ!E609)</f>
        <v/>
      </c>
      <c r="L609" s="3" t="str">
        <f>IF(デイリーデータ!F609="なし","",デイリーデータ!F609)</f>
        <v>日勤</v>
      </c>
      <c r="M609" s="3" t="str">
        <f>IF(デイリーデータ!G609="なし","",デイリーデータ!G609)</f>
        <v/>
      </c>
      <c r="N609" s="3" t="str">
        <f>IF(デイリーデータ!H609="なし","",デイリーデータ!H609)</f>
        <v/>
      </c>
    </row>
    <row r="610" spans="1:14" x14ac:dyDescent="0.2">
      <c r="A610" s="9" t="str">
        <f>デイリーデータ!A610&amp;デイリーデータ!I610</f>
        <v>9490845756</v>
      </c>
      <c r="B610" s="3" t="str">
        <f>デイリーデータ!A610&amp;""</f>
        <v>94908</v>
      </c>
      <c r="C610" s="3" t="str">
        <f>デイリーデータ!B610</f>
        <v>長迫 千寛</v>
      </c>
      <c r="D610" s="4">
        <f>IF(デイリーデータ!I610="","",(デイリーデータ!I610))</f>
        <v>45756</v>
      </c>
      <c r="E610" s="3" t="str">
        <f>IF(デイリーデータ!D610="休日","●",IF(デイリーデータ!D610="指定","○",IF(LEFT(デイリーデータ!F610,1)="日","",IF(LEFT(デイリーデータ!F610,1)="半","／",LEFT(デイリーデータ!F610,1)))))</f>
        <v/>
      </c>
      <c r="F610" s="10" t="str">
        <f>IF(デイリーデータ!E610="なし","",デイリーデータ!E610)&amp;IF(デイリーデータ!G610="なし","",デイリーデータ!G610)&amp;IF(デイリーデータ!H610="なし","",デイリーデータ!H610)</f>
        <v/>
      </c>
      <c r="G610" s="3" t="str">
        <f>IF(H610="","",COUNTA(H$2:H610)-COUNTBLANK(H$2:H610))</f>
        <v/>
      </c>
      <c r="H610" s="3" t="str">
        <f>IF(COUNTIF(B$2:B610,B610)=1,B610,"")</f>
        <v/>
      </c>
      <c r="I610" s="10" t="str">
        <f t="shared" si="9"/>
        <v/>
      </c>
      <c r="J610" s="3" t="str">
        <f>IF(デイリーデータ!D610="なし","",デイリーデータ!D610)</f>
        <v>勤務</v>
      </c>
      <c r="K610" s="3" t="str">
        <f>IF(デイリーデータ!E610="なし","",デイリーデータ!E610)</f>
        <v/>
      </c>
      <c r="L610" s="3" t="str">
        <f>IF(デイリーデータ!F610="なし","",デイリーデータ!F610)</f>
        <v>日勤</v>
      </c>
      <c r="M610" s="3" t="str">
        <f>IF(デイリーデータ!G610="なし","",デイリーデータ!G610)</f>
        <v/>
      </c>
      <c r="N610" s="3" t="str">
        <f>IF(デイリーデータ!H610="なし","",デイリーデータ!H610)</f>
        <v/>
      </c>
    </row>
    <row r="611" spans="1:14" x14ac:dyDescent="0.2">
      <c r="A611" s="9" t="str">
        <f>デイリーデータ!A611&amp;デイリーデータ!I611</f>
        <v>9490845757</v>
      </c>
      <c r="B611" s="3" t="str">
        <f>デイリーデータ!A611&amp;""</f>
        <v>94908</v>
      </c>
      <c r="C611" s="3" t="str">
        <f>デイリーデータ!B611</f>
        <v>長迫 千寛</v>
      </c>
      <c r="D611" s="4">
        <f>IF(デイリーデータ!I611="","",(デイリーデータ!I611))</f>
        <v>45757</v>
      </c>
      <c r="E611" s="3" t="str">
        <f>IF(デイリーデータ!D611="休日","●",IF(デイリーデータ!D611="指定","○",IF(LEFT(デイリーデータ!F611,1)="日","",IF(LEFT(デイリーデータ!F611,1)="半","／",LEFT(デイリーデータ!F611,1)))))</f>
        <v/>
      </c>
      <c r="F611" s="10" t="str">
        <f>IF(デイリーデータ!E611="なし","",デイリーデータ!E611)&amp;IF(デイリーデータ!G611="なし","",デイリーデータ!G611)&amp;IF(デイリーデータ!H611="なし","",デイリーデータ!H611)</f>
        <v/>
      </c>
      <c r="G611" s="3" t="str">
        <f>IF(H611="","",COUNTA(H$2:H611)-COUNTBLANK(H$2:H611))</f>
        <v/>
      </c>
      <c r="H611" s="3" t="str">
        <f>IF(COUNTIF(B$2:B611,B611)=1,B611,"")</f>
        <v/>
      </c>
      <c r="I611" s="10" t="str">
        <f t="shared" si="9"/>
        <v/>
      </c>
      <c r="J611" s="3" t="str">
        <f>IF(デイリーデータ!D611="なし","",デイリーデータ!D611)</f>
        <v>勤務</v>
      </c>
      <c r="K611" s="3" t="str">
        <f>IF(デイリーデータ!E611="なし","",デイリーデータ!E611)</f>
        <v/>
      </c>
      <c r="L611" s="3" t="str">
        <f>IF(デイリーデータ!F611="なし","",デイリーデータ!F611)</f>
        <v>日勤</v>
      </c>
      <c r="M611" s="3" t="str">
        <f>IF(デイリーデータ!G611="なし","",デイリーデータ!G611)</f>
        <v/>
      </c>
      <c r="N611" s="3" t="str">
        <f>IF(デイリーデータ!H611="なし","",デイリーデータ!H611)</f>
        <v/>
      </c>
    </row>
    <row r="612" spans="1:14" x14ac:dyDescent="0.2">
      <c r="A612" s="9" t="str">
        <f>デイリーデータ!A612&amp;デイリーデータ!I612</f>
        <v>9490845758</v>
      </c>
      <c r="B612" s="3" t="str">
        <f>デイリーデータ!A612&amp;""</f>
        <v>94908</v>
      </c>
      <c r="C612" s="3" t="str">
        <f>デイリーデータ!B612</f>
        <v>長迫 千寛</v>
      </c>
      <c r="D612" s="4">
        <f>IF(デイリーデータ!I612="","",(デイリーデータ!I612))</f>
        <v>45758</v>
      </c>
      <c r="E612" s="3" t="str">
        <f>IF(デイリーデータ!D612="休日","●",IF(デイリーデータ!D612="指定","○",IF(LEFT(デイリーデータ!F612,1)="日","",IF(LEFT(デイリーデータ!F612,1)="半","／",LEFT(デイリーデータ!F612,1)))))</f>
        <v/>
      </c>
      <c r="F612" s="10" t="str">
        <f>IF(デイリーデータ!E612="なし","",デイリーデータ!E612)&amp;IF(デイリーデータ!G612="なし","",デイリーデータ!G612)&amp;IF(デイリーデータ!H612="なし","",デイリーデータ!H612)</f>
        <v/>
      </c>
      <c r="G612" s="3" t="str">
        <f>IF(H612="","",COUNTA(H$2:H612)-COUNTBLANK(H$2:H612))</f>
        <v/>
      </c>
      <c r="H612" s="3" t="str">
        <f>IF(COUNTIF(B$2:B612,B612)=1,B612,"")</f>
        <v/>
      </c>
      <c r="I612" s="10" t="str">
        <f t="shared" si="9"/>
        <v/>
      </c>
      <c r="J612" s="3" t="str">
        <f>IF(デイリーデータ!D612="なし","",デイリーデータ!D612)</f>
        <v>勤務</v>
      </c>
      <c r="K612" s="3" t="str">
        <f>IF(デイリーデータ!E612="なし","",デイリーデータ!E612)</f>
        <v/>
      </c>
      <c r="L612" s="3" t="str">
        <f>IF(デイリーデータ!F612="なし","",デイリーデータ!F612)</f>
        <v>日勤</v>
      </c>
      <c r="M612" s="3" t="str">
        <f>IF(デイリーデータ!G612="なし","",デイリーデータ!G612)</f>
        <v/>
      </c>
      <c r="N612" s="3" t="str">
        <f>IF(デイリーデータ!H612="なし","",デイリーデータ!H612)</f>
        <v/>
      </c>
    </row>
    <row r="613" spans="1:14" x14ac:dyDescent="0.2">
      <c r="A613" s="9" t="str">
        <f>デイリーデータ!A613&amp;デイリーデータ!I613</f>
        <v>9490845759</v>
      </c>
      <c r="B613" s="3" t="str">
        <f>デイリーデータ!A613&amp;""</f>
        <v>94908</v>
      </c>
      <c r="C613" s="3" t="str">
        <f>デイリーデータ!B613</f>
        <v>長迫 千寛</v>
      </c>
      <c r="D613" s="4">
        <f>IF(デイリーデータ!I613="","",(デイリーデータ!I613))</f>
        <v>45759</v>
      </c>
      <c r="E613" s="3" t="str">
        <f>IF(デイリーデータ!D613="休日","●",IF(デイリーデータ!D613="指定","○",IF(LEFT(デイリーデータ!F613,1)="日","",IF(LEFT(デイリーデータ!F613,1)="半","／",LEFT(デイリーデータ!F613,1)))))</f>
        <v>○</v>
      </c>
      <c r="F613" s="10" t="str">
        <f>IF(デイリーデータ!E613="なし","",デイリーデータ!E613)&amp;IF(デイリーデータ!G613="なし","",デイリーデータ!G613)&amp;IF(デイリーデータ!H613="なし","",デイリーデータ!H613)</f>
        <v/>
      </c>
      <c r="G613" s="3" t="str">
        <f>IF(H613="","",COUNTA(H$2:H613)-COUNTBLANK(H$2:H613))</f>
        <v/>
      </c>
      <c r="H613" s="3" t="str">
        <f>IF(COUNTIF(B$2:B613,B613)=1,B613,"")</f>
        <v/>
      </c>
      <c r="I613" s="10" t="str">
        <f t="shared" si="9"/>
        <v/>
      </c>
      <c r="J613" s="3" t="str">
        <f>IF(デイリーデータ!D613="なし","",デイリーデータ!D613)</f>
        <v>指定</v>
      </c>
      <c r="K613" s="3" t="str">
        <f>IF(デイリーデータ!E613="なし","",デイリーデータ!E613)</f>
        <v/>
      </c>
      <c r="L613" s="3" t="str">
        <f>IF(デイリーデータ!F613="なし","",デイリーデータ!F613)</f>
        <v>日勤</v>
      </c>
      <c r="M613" s="3" t="str">
        <f>IF(デイリーデータ!G613="なし","",デイリーデータ!G613)</f>
        <v/>
      </c>
      <c r="N613" s="3" t="str">
        <f>IF(デイリーデータ!H613="なし","",デイリーデータ!H613)</f>
        <v/>
      </c>
    </row>
    <row r="614" spans="1:14" x14ac:dyDescent="0.2">
      <c r="A614" s="9" t="str">
        <f>デイリーデータ!A614&amp;デイリーデータ!I614</f>
        <v>9490845760</v>
      </c>
      <c r="B614" s="3" t="str">
        <f>デイリーデータ!A614&amp;""</f>
        <v>94908</v>
      </c>
      <c r="C614" s="3" t="str">
        <f>デイリーデータ!B614</f>
        <v>長迫 千寛</v>
      </c>
      <c r="D614" s="4">
        <f>IF(デイリーデータ!I614="","",(デイリーデータ!I614))</f>
        <v>45760</v>
      </c>
      <c r="E614" s="3" t="str">
        <f>IF(デイリーデータ!D614="休日","●",IF(デイリーデータ!D614="指定","○",IF(LEFT(デイリーデータ!F614,1)="日","",IF(LEFT(デイリーデータ!F614,1)="半","／",LEFT(デイリーデータ!F614,1)))))</f>
        <v>●</v>
      </c>
      <c r="F614" s="10" t="str">
        <f>IF(デイリーデータ!E614="なし","",デイリーデータ!E614)&amp;IF(デイリーデータ!G614="なし","",デイリーデータ!G614)&amp;IF(デイリーデータ!H614="なし","",デイリーデータ!H614)</f>
        <v/>
      </c>
      <c r="G614" s="3" t="str">
        <f>IF(H614="","",COUNTA(H$2:H614)-COUNTBLANK(H$2:H614))</f>
        <v/>
      </c>
      <c r="H614" s="3" t="str">
        <f>IF(COUNTIF(B$2:B614,B614)=1,B614,"")</f>
        <v/>
      </c>
      <c r="I614" s="10" t="str">
        <f t="shared" si="9"/>
        <v/>
      </c>
      <c r="J614" s="3" t="str">
        <f>IF(デイリーデータ!D614="なし","",デイリーデータ!D614)</f>
        <v>休日</v>
      </c>
      <c r="K614" s="3" t="str">
        <f>IF(デイリーデータ!E614="なし","",デイリーデータ!E614)</f>
        <v/>
      </c>
      <c r="L614" s="3" t="str">
        <f>IF(デイリーデータ!F614="なし","",デイリーデータ!F614)</f>
        <v>日勤</v>
      </c>
      <c r="M614" s="3" t="str">
        <f>IF(デイリーデータ!G614="なし","",デイリーデータ!G614)</f>
        <v/>
      </c>
      <c r="N614" s="3" t="str">
        <f>IF(デイリーデータ!H614="なし","",デイリーデータ!H614)</f>
        <v/>
      </c>
    </row>
    <row r="615" spans="1:14" x14ac:dyDescent="0.2">
      <c r="A615" s="9" t="str">
        <f>デイリーデータ!A615&amp;デイリーデータ!I615</f>
        <v>9490845761</v>
      </c>
      <c r="B615" s="3" t="str">
        <f>デイリーデータ!A615&amp;""</f>
        <v>94908</v>
      </c>
      <c r="C615" s="3" t="str">
        <f>デイリーデータ!B615</f>
        <v>長迫 千寛</v>
      </c>
      <c r="D615" s="4">
        <f>IF(デイリーデータ!I615="","",(デイリーデータ!I615))</f>
        <v>45761</v>
      </c>
      <c r="E615" s="3" t="str">
        <f>IF(デイリーデータ!D615="休日","●",IF(デイリーデータ!D615="指定","○",IF(LEFT(デイリーデータ!F615,1)="日","",IF(LEFT(デイリーデータ!F615,1)="半","／",LEFT(デイリーデータ!F615,1)))))</f>
        <v/>
      </c>
      <c r="F615" s="10" t="str">
        <f>IF(デイリーデータ!E615="なし","",デイリーデータ!E615)&amp;IF(デイリーデータ!G615="なし","",デイリーデータ!G615)&amp;IF(デイリーデータ!H615="なし","",デイリーデータ!H615)</f>
        <v/>
      </c>
      <c r="G615" s="3" t="str">
        <f>IF(H615="","",COUNTA(H$2:H615)-COUNTBLANK(H$2:H615))</f>
        <v/>
      </c>
      <c r="H615" s="3" t="str">
        <f>IF(COUNTIF(B$2:B615,B615)=1,B615,"")</f>
        <v/>
      </c>
      <c r="I615" s="10" t="str">
        <f t="shared" si="9"/>
        <v/>
      </c>
      <c r="J615" s="3" t="str">
        <f>IF(デイリーデータ!D615="なし","",デイリーデータ!D615)</f>
        <v>勤務</v>
      </c>
      <c r="K615" s="3" t="str">
        <f>IF(デイリーデータ!E615="なし","",デイリーデータ!E615)</f>
        <v/>
      </c>
      <c r="L615" s="3" t="str">
        <f>IF(デイリーデータ!F615="なし","",デイリーデータ!F615)</f>
        <v>日勤</v>
      </c>
      <c r="M615" s="3" t="str">
        <f>IF(デイリーデータ!G615="なし","",デイリーデータ!G615)</f>
        <v/>
      </c>
      <c r="N615" s="3" t="str">
        <f>IF(デイリーデータ!H615="なし","",デイリーデータ!H615)</f>
        <v/>
      </c>
    </row>
    <row r="616" spans="1:14" x14ac:dyDescent="0.2">
      <c r="A616" s="9" t="str">
        <f>デイリーデータ!A616&amp;デイリーデータ!I616</f>
        <v>9490845762</v>
      </c>
      <c r="B616" s="3" t="str">
        <f>デイリーデータ!A616&amp;""</f>
        <v>94908</v>
      </c>
      <c r="C616" s="3" t="str">
        <f>デイリーデータ!B616</f>
        <v>長迫 千寛</v>
      </c>
      <c r="D616" s="4">
        <f>IF(デイリーデータ!I616="","",(デイリーデータ!I616))</f>
        <v>45762</v>
      </c>
      <c r="E616" s="3" t="str">
        <f>IF(デイリーデータ!D616="休日","●",IF(デイリーデータ!D616="指定","○",IF(LEFT(デイリーデータ!F616,1)="日","",IF(LEFT(デイリーデータ!F616,1)="半","／",LEFT(デイリーデータ!F616,1)))))</f>
        <v/>
      </c>
      <c r="F616" s="10" t="str">
        <f>IF(デイリーデータ!E616="なし","",デイリーデータ!E616)&amp;IF(デイリーデータ!G616="なし","",デイリーデータ!G616)&amp;IF(デイリーデータ!H616="なし","",デイリーデータ!H616)</f>
        <v/>
      </c>
      <c r="G616" s="3" t="str">
        <f>IF(H616="","",COUNTA(H$2:H616)-COUNTBLANK(H$2:H616))</f>
        <v/>
      </c>
      <c r="H616" s="3" t="str">
        <f>IF(COUNTIF(B$2:B616,B616)=1,B616,"")</f>
        <v/>
      </c>
      <c r="I616" s="10" t="str">
        <f t="shared" si="9"/>
        <v/>
      </c>
      <c r="J616" s="3" t="str">
        <f>IF(デイリーデータ!D616="なし","",デイリーデータ!D616)</f>
        <v>勤務</v>
      </c>
      <c r="K616" s="3" t="str">
        <f>IF(デイリーデータ!E616="なし","",デイリーデータ!E616)</f>
        <v/>
      </c>
      <c r="L616" s="3" t="str">
        <f>IF(デイリーデータ!F616="なし","",デイリーデータ!F616)</f>
        <v>日勤</v>
      </c>
      <c r="M616" s="3" t="str">
        <f>IF(デイリーデータ!G616="なし","",デイリーデータ!G616)</f>
        <v/>
      </c>
      <c r="N616" s="3" t="str">
        <f>IF(デイリーデータ!H616="なし","",デイリーデータ!H616)</f>
        <v/>
      </c>
    </row>
    <row r="617" spans="1:14" x14ac:dyDescent="0.2">
      <c r="A617" s="9" t="str">
        <f>デイリーデータ!A617&amp;デイリーデータ!I617</f>
        <v>9490845763</v>
      </c>
      <c r="B617" s="3" t="str">
        <f>デイリーデータ!A617&amp;""</f>
        <v>94908</v>
      </c>
      <c r="C617" s="3" t="str">
        <f>デイリーデータ!B617</f>
        <v>長迫 千寛</v>
      </c>
      <c r="D617" s="4">
        <f>IF(デイリーデータ!I617="","",(デイリーデータ!I617))</f>
        <v>45763</v>
      </c>
      <c r="E617" s="3" t="str">
        <f>IF(デイリーデータ!D617="休日","●",IF(デイリーデータ!D617="指定","○",IF(LEFT(デイリーデータ!F617,1)="日","",IF(LEFT(デイリーデータ!F617,1)="半","／",LEFT(デイリーデータ!F617,1)))))</f>
        <v/>
      </c>
      <c r="F617" s="10" t="str">
        <f>IF(デイリーデータ!E617="なし","",デイリーデータ!E617)&amp;IF(デイリーデータ!G617="なし","",デイリーデータ!G617)&amp;IF(デイリーデータ!H617="なし","",デイリーデータ!H617)</f>
        <v/>
      </c>
      <c r="G617" s="3" t="str">
        <f>IF(H617="","",COUNTA(H$2:H617)-COUNTBLANK(H$2:H617))</f>
        <v/>
      </c>
      <c r="H617" s="3" t="str">
        <f>IF(COUNTIF(B$2:B617,B617)=1,B617,"")</f>
        <v/>
      </c>
      <c r="I617" s="10" t="str">
        <f t="shared" si="9"/>
        <v/>
      </c>
      <c r="J617" s="3" t="str">
        <f>IF(デイリーデータ!D617="なし","",デイリーデータ!D617)</f>
        <v>勤務</v>
      </c>
      <c r="K617" s="3" t="str">
        <f>IF(デイリーデータ!E617="なし","",デイリーデータ!E617)</f>
        <v/>
      </c>
      <c r="L617" s="3" t="str">
        <f>IF(デイリーデータ!F617="なし","",デイリーデータ!F617)</f>
        <v>日勤</v>
      </c>
      <c r="M617" s="3" t="str">
        <f>IF(デイリーデータ!G617="なし","",デイリーデータ!G617)</f>
        <v/>
      </c>
      <c r="N617" s="3" t="str">
        <f>IF(デイリーデータ!H617="なし","",デイリーデータ!H617)</f>
        <v/>
      </c>
    </row>
    <row r="618" spans="1:14" x14ac:dyDescent="0.2">
      <c r="A618" s="9" t="str">
        <f>デイリーデータ!A618&amp;デイリーデータ!I618</f>
        <v>9490845764</v>
      </c>
      <c r="B618" s="3" t="str">
        <f>デイリーデータ!A618&amp;""</f>
        <v>94908</v>
      </c>
      <c r="C618" s="3" t="str">
        <f>デイリーデータ!B618</f>
        <v>長迫 千寛</v>
      </c>
      <c r="D618" s="4">
        <f>IF(デイリーデータ!I618="","",(デイリーデータ!I618))</f>
        <v>45764</v>
      </c>
      <c r="E618" s="3" t="str">
        <f>IF(デイリーデータ!D618="休日","●",IF(デイリーデータ!D618="指定","○",IF(LEFT(デイリーデータ!F618,1)="日","",IF(LEFT(デイリーデータ!F618,1)="半","／",LEFT(デイリーデータ!F618,1)))))</f>
        <v/>
      </c>
      <c r="F618" s="10" t="str">
        <f>IF(デイリーデータ!E618="なし","",デイリーデータ!E618)&amp;IF(デイリーデータ!G618="なし","",デイリーデータ!G618)&amp;IF(デイリーデータ!H618="なし","",デイリーデータ!H618)</f>
        <v/>
      </c>
      <c r="G618" s="3" t="str">
        <f>IF(H618="","",COUNTA(H$2:H618)-COUNTBLANK(H$2:H618))</f>
        <v/>
      </c>
      <c r="H618" s="3" t="str">
        <f>IF(COUNTIF(B$2:B618,B618)=1,B618,"")</f>
        <v/>
      </c>
      <c r="I618" s="10" t="str">
        <f t="shared" si="9"/>
        <v/>
      </c>
      <c r="J618" s="3" t="str">
        <f>IF(デイリーデータ!D618="なし","",デイリーデータ!D618)</f>
        <v>勤務</v>
      </c>
      <c r="K618" s="3" t="str">
        <f>IF(デイリーデータ!E618="なし","",デイリーデータ!E618)</f>
        <v/>
      </c>
      <c r="L618" s="3" t="str">
        <f>IF(デイリーデータ!F618="なし","",デイリーデータ!F618)</f>
        <v>日勤</v>
      </c>
      <c r="M618" s="3" t="str">
        <f>IF(デイリーデータ!G618="なし","",デイリーデータ!G618)</f>
        <v/>
      </c>
      <c r="N618" s="3" t="str">
        <f>IF(デイリーデータ!H618="なし","",デイリーデータ!H618)</f>
        <v/>
      </c>
    </row>
    <row r="619" spans="1:14" x14ac:dyDescent="0.2">
      <c r="A619" s="9" t="str">
        <f>デイリーデータ!A619&amp;デイリーデータ!I619</f>
        <v>9490845765</v>
      </c>
      <c r="B619" s="3" t="str">
        <f>デイリーデータ!A619&amp;""</f>
        <v>94908</v>
      </c>
      <c r="C619" s="3" t="str">
        <f>デイリーデータ!B619</f>
        <v>長迫 千寛</v>
      </c>
      <c r="D619" s="4">
        <f>IF(デイリーデータ!I619="","",(デイリーデータ!I619))</f>
        <v>45765</v>
      </c>
      <c r="E619" s="3" t="str">
        <f>IF(デイリーデータ!D619="休日","●",IF(デイリーデータ!D619="指定","○",IF(LEFT(デイリーデータ!F619,1)="日","",IF(LEFT(デイリーデータ!F619,1)="半","／",LEFT(デイリーデータ!F619,1)))))</f>
        <v/>
      </c>
      <c r="F619" s="10" t="str">
        <f>IF(デイリーデータ!E619="なし","",デイリーデータ!E619)&amp;IF(デイリーデータ!G619="なし","",デイリーデータ!G619)&amp;IF(デイリーデータ!H619="なし","",デイリーデータ!H619)</f>
        <v/>
      </c>
      <c r="G619" s="3" t="str">
        <f>IF(H619="","",COUNTA(H$2:H619)-COUNTBLANK(H$2:H619))</f>
        <v/>
      </c>
      <c r="H619" s="3" t="str">
        <f>IF(COUNTIF(B$2:B619,B619)=1,B619,"")</f>
        <v/>
      </c>
      <c r="I619" s="10" t="str">
        <f t="shared" si="9"/>
        <v/>
      </c>
      <c r="J619" s="3" t="str">
        <f>IF(デイリーデータ!D619="なし","",デイリーデータ!D619)</f>
        <v>勤務</v>
      </c>
      <c r="K619" s="3" t="str">
        <f>IF(デイリーデータ!E619="なし","",デイリーデータ!E619)</f>
        <v/>
      </c>
      <c r="L619" s="3" t="str">
        <f>IF(デイリーデータ!F619="なし","",デイリーデータ!F619)</f>
        <v>日勤</v>
      </c>
      <c r="M619" s="3" t="str">
        <f>IF(デイリーデータ!G619="なし","",デイリーデータ!G619)</f>
        <v/>
      </c>
      <c r="N619" s="3" t="str">
        <f>IF(デイリーデータ!H619="なし","",デイリーデータ!H619)</f>
        <v/>
      </c>
    </row>
    <row r="620" spans="1:14" x14ac:dyDescent="0.2">
      <c r="A620" s="9" t="str">
        <f>デイリーデータ!A620&amp;デイリーデータ!I620</f>
        <v>9490845766</v>
      </c>
      <c r="B620" s="3" t="str">
        <f>デイリーデータ!A620&amp;""</f>
        <v>94908</v>
      </c>
      <c r="C620" s="3" t="str">
        <f>デイリーデータ!B620</f>
        <v>長迫 千寛</v>
      </c>
      <c r="D620" s="4">
        <f>IF(デイリーデータ!I620="","",(デイリーデータ!I620))</f>
        <v>45766</v>
      </c>
      <c r="E620" s="3" t="str">
        <f>IF(デイリーデータ!D620="休日","●",IF(デイリーデータ!D620="指定","○",IF(LEFT(デイリーデータ!F620,1)="日","",IF(LEFT(デイリーデータ!F620,1)="半","／",LEFT(デイリーデータ!F620,1)))))</f>
        <v>○</v>
      </c>
      <c r="F620" s="10" t="str">
        <f>IF(デイリーデータ!E620="なし","",デイリーデータ!E620)&amp;IF(デイリーデータ!G620="なし","",デイリーデータ!G620)&amp;IF(デイリーデータ!H620="なし","",デイリーデータ!H620)</f>
        <v/>
      </c>
      <c r="G620" s="3" t="str">
        <f>IF(H620="","",COUNTA(H$2:H620)-COUNTBLANK(H$2:H620))</f>
        <v/>
      </c>
      <c r="H620" s="3" t="str">
        <f>IF(COUNTIF(B$2:B620,B620)=1,B620,"")</f>
        <v/>
      </c>
      <c r="I620" s="10" t="str">
        <f t="shared" si="9"/>
        <v/>
      </c>
      <c r="J620" s="3" t="str">
        <f>IF(デイリーデータ!D620="なし","",デイリーデータ!D620)</f>
        <v>指定</v>
      </c>
      <c r="K620" s="3" t="str">
        <f>IF(デイリーデータ!E620="なし","",デイリーデータ!E620)</f>
        <v/>
      </c>
      <c r="L620" s="3" t="str">
        <f>IF(デイリーデータ!F620="なし","",デイリーデータ!F620)</f>
        <v>日勤</v>
      </c>
      <c r="M620" s="3" t="str">
        <f>IF(デイリーデータ!G620="なし","",デイリーデータ!G620)</f>
        <v/>
      </c>
      <c r="N620" s="3" t="str">
        <f>IF(デイリーデータ!H620="なし","",デイリーデータ!H620)</f>
        <v/>
      </c>
    </row>
    <row r="621" spans="1:14" x14ac:dyDescent="0.2">
      <c r="A621" s="9" t="str">
        <f>デイリーデータ!A621&amp;デイリーデータ!I621</f>
        <v>9490845767</v>
      </c>
      <c r="B621" s="3" t="str">
        <f>デイリーデータ!A621&amp;""</f>
        <v>94908</v>
      </c>
      <c r="C621" s="3" t="str">
        <f>デイリーデータ!B621</f>
        <v>長迫 千寛</v>
      </c>
      <c r="D621" s="4">
        <f>IF(デイリーデータ!I621="","",(デイリーデータ!I621))</f>
        <v>45767</v>
      </c>
      <c r="E621" s="3" t="str">
        <f>IF(デイリーデータ!D621="休日","●",IF(デイリーデータ!D621="指定","○",IF(LEFT(デイリーデータ!F621,1)="日","",IF(LEFT(デイリーデータ!F621,1)="半","／",LEFT(デイリーデータ!F621,1)))))</f>
        <v>●</v>
      </c>
      <c r="F621" s="10" t="str">
        <f>IF(デイリーデータ!E621="なし","",デイリーデータ!E621)&amp;IF(デイリーデータ!G621="なし","",デイリーデータ!G621)&amp;IF(デイリーデータ!H621="なし","",デイリーデータ!H621)</f>
        <v/>
      </c>
      <c r="G621" s="3" t="str">
        <f>IF(H621="","",COUNTA(H$2:H621)-COUNTBLANK(H$2:H621))</f>
        <v/>
      </c>
      <c r="H621" s="3" t="str">
        <f>IF(COUNTIF(B$2:B621,B621)=1,B621,"")</f>
        <v/>
      </c>
      <c r="I621" s="10" t="str">
        <f t="shared" si="9"/>
        <v/>
      </c>
      <c r="J621" s="3" t="str">
        <f>IF(デイリーデータ!D621="なし","",デイリーデータ!D621)</f>
        <v>休日</v>
      </c>
      <c r="K621" s="3" t="str">
        <f>IF(デイリーデータ!E621="なし","",デイリーデータ!E621)</f>
        <v/>
      </c>
      <c r="L621" s="3" t="str">
        <f>IF(デイリーデータ!F621="なし","",デイリーデータ!F621)</f>
        <v>日勤</v>
      </c>
      <c r="M621" s="3" t="str">
        <f>IF(デイリーデータ!G621="なし","",デイリーデータ!G621)</f>
        <v/>
      </c>
      <c r="N621" s="3" t="str">
        <f>IF(デイリーデータ!H621="なし","",デイリーデータ!H621)</f>
        <v/>
      </c>
    </row>
    <row r="622" spans="1:14" x14ac:dyDescent="0.2">
      <c r="A622" s="9" t="str">
        <f>デイリーデータ!A622&amp;デイリーデータ!I622</f>
        <v>9490845768</v>
      </c>
      <c r="B622" s="3" t="str">
        <f>デイリーデータ!A622&amp;""</f>
        <v>94908</v>
      </c>
      <c r="C622" s="3" t="str">
        <f>デイリーデータ!B622</f>
        <v>長迫 千寛</v>
      </c>
      <c r="D622" s="4">
        <f>IF(デイリーデータ!I622="","",(デイリーデータ!I622))</f>
        <v>45768</v>
      </c>
      <c r="E622" s="3" t="str">
        <f>IF(デイリーデータ!D622="休日","●",IF(デイリーデータ!D622="指定","○",IF(LEFT(デイリーデータ!F622,1)="日","",IF(LEFT(デイリーデータ!F622,1)="半","／",LEFT(デイリーデータ!F622,1)))))</f>
        <v/>
      </c>
      <c r="F622" s="10" t="str">
        <f>IF(デイリーデータ!E622="なし","",デイリーデータ!E622)&amp;IF(デイリーデータ!G622="なし","",デイリーデータ!G622)&amp;IF(デイリーデータ!H622="なし","",デイリーデータ!H622)</f>
        <v/>
      </c>
      <c r="G622" s="3" t="str">
        <f>IF(H622="","",COUNTA(H$2:H622)-COUNTBLANK(H$2:H622))</f>
        <v/>
      </c>
      <c r="H622" s="3" t="str">
        <f>IF(COUNTIF(B$2:B622,B622)=1,B622,"")</f>
        <v/>
      </c>
      <c r="I622" s="10" t="str">
        <f t="shared" si="9"/>
        <v/>
      </c>
      <c r="J622" s="3" t="str">
        <f>IF(デイリーデータ!D622="なし","",デイリーデータ!D622)</f>
        <v>勤務</v>
      </c>
      <c r="K622" s="3" t="str">
        <f>IF(デイリーデータ!E622="なし","",デイリーデータ!E622)</f>
        <v/>
      </c>
      <c r="L622" s="3" t="str">
        <f>IF(デイリーデータ!F622="なし","",デイリーデータ!F622)</f>
        <v>日勤</v>
      </c>
      <c r="M622" s="3" t="str">
        <f>IF(デイリーデータ!G622="なし","",デイリーデータ!G622)</f>
        <v/>
      </c>
      <c r="N622" s="3" t="str">
        <f>IF(デイリーデータ!H622="なし","",デイリーデータ!H622)</f>
        <v/>
      </c>
    </row>
    <row r="623" spans="1:14" x14ac:dyDescent="0.2">
      <c r="A623" s="9" t="str">
        <f>デイリーデータ!A623&amp;デイリーデータ!I623</f>
        <v>9490845769</v>
      </c>
      <c r="B623" s="3" t="str">
        <f>デイリーデータ!A623&amp;""</f>
        <v>94908</v>
      </c>
      <c r="C623" s="3" t="str">
        <f>デイリーデータ!B623</f>
        <v>長迫 千寛</v>
      </c>
      <c r="D623" s="4">
        <f>IF(デイリーデータ!I623="","",(デイリーデータ!I623))</f>
        <v>45769</v>
      </c>
      <c r="E623" s="3" t="str">
        <f>IF(デイリーデータ!D623="休日","●",IF(デイリーデータ!D623="指定","○",IF(LEFT(デイリーデータ!F623,1)="日","",IF(LEFT(デイリーデータ!F623,1)="半","／",LEFT(デイリーデータ!F623,1)))))</f>
        <v/>
      </c>
      <c r="F623" s="10" t="str">
        <f>IF(デイリーデータ!E623="なし","",デイリーデータ!E623)&amp;IF(デイリーデータ!G623="なし","",デイリーデータ!G623)&amp;IF(デイリーデータ!H623="なし","",デイリーデータ!H623)</f>
        <v/>
      </c>
      <c r="G623" s="3" t="str">
        <f>IF(H623="","",COUNTA(H$2:H623)-COUNTBLANK(H$2:H623))</f>
        <v/>
      </c>
      <c r="H623" s="3" t="str">
        <f>IF(COUNTIF(B$2:B623,B623)=1,B623,"")</f>
        <v/>
      </c>
      <c r="I623" s="10" t="str">
        <f t="shared" si="9"/>
        <v/>
      </c>
      <c r="J623" s="3" t="str">
        <f>IF(デイリーデータ!D623="なし","",デイリーデータ!D623)</f>
        <v>勤務</v>
      </c>
      <c r="K623" s="3" t="str">
        <f>IF(デイリーデータ!E623="なし","",デイリーデータ!E623)</f>
        <v/>
      </c>
      <c r="L623" s="3" t="str">
        <f>IF(デイリーデータ!F623="なし","",デイリーデータ!F623)</f>
        <v>日勤</v>
      </c>
      <c r="M623" s="3" t="str">
        <f>IF(デイリーデータ!G623="なし","",デイリーデータ!G623)</f>
        <v/>
      </c>
      <c r="N623" s="3" t="str">
        <f>IF(デイリーデータ!H623="なし","",デイリーデータ!H623)</f>
        <v/>
      </c>
    </row>
    <row r="624" spans="1:14" x14ac:dyDescent="0.2">
      <c r="A624" s="9" t="str">
        <f>デイリーデータ!A624&amp;デイリーデータ!I624</f>
        <v>9490845770</v>
      </c>
      <c r="B624" s="3" t="str">
        <f>デイリーデータ!A624&amp;""</f>
        <v>94908</v>
      </c>
      <c r="C624" s="3" t="str">
        <f>デイリーデータ!B624</f>
        <v>長迫 千寛</v>
      </c>
      <c r="D624" s="4">
        <f>IF(デイリーデータ!I624="","",(デイリーデータ!I624))</f>
        <v>45770</v>
      </c>
      <c r="E624" s="3" t="str">
        <f>IF(デイリーデータ!D624="休日","●",IF(デイリーデータ!D624="指定","○",IF(LEFT(デイリーデータ!F624,1)="日","",IF(LEFT(デイリーデータ!F624,1)="半","／",LEFT(デイリーデータ!F624,1)))))</f>
        <v/>
      </c>
      <c r="F624" s="10" t="str">
        <f>IF(デイリーデータ!E624="なし","",デイリーデータ!E624)&amp;IF(デイリーデータ!G624="なし","",デイリーデータ!G624)&amp;IF(デイリーデータ!H624="なし","",デイリーデータ!H624)</f>
        <v/>
      </c>
      <c r="G624" s="3" t="str">
        <f>IF(H624="","",COUNTA(H$2:H624)-COUNTBLANK(H$2:H624))</f>
        <v/>
      </c>
      <c r="H624" s="3" t="str">
        <f>IF(COUNTIF(B$2:B624,B624)=1,B624,"")</f>
        <v/>
      </c>
      <c r="I624" s="10" t="str">
        <f t="shared" si="9"/>
        <v/>
      </c>
      <c r="J624" s="3" t="str">
        <f>IF(デイリーデータ!D624="なし","",デイリーデータ!D624)</f>
        <v>勤務</v>
      </c>
      <c r="K624" s="3" t="str">
        <f>IF(デイリーデータ!E624="なし","",デイリーデータ!E624)</f>
        <v/>
      </c>
      <c r="L624" s="3" t="str">
        <f>IF(デイリーデータ!F624="なし","",デイリーデータ!F624)</f>
        <v>日勤</v>
      </c>
      <c r="M624" s="3" t="str">
        <f>IF(デイリーデータ!G624="なし","",デイリーデータ!G624)</f>
        <v/>
      </c>
      <c r="N624" s="3" t="str">
        <f>IF(デイリーデータ!H624="なし","",デイリーデータ!H624)</f>
        <v/>
      </c>
    </row>
    <row r="625" spans="1:14" x14ac:dyDescent="0.2">
      <c r="A625" s="9" t="str">
        <f>デイリーデータ!A625&amp;デイリーデータ!I625</f>
        <v>9490845771</v>
      </c>
      <c r="B625" s="3" t="str">
        <f>デイリーデータ!A625&amp;""</f>
        <v>94908</v>
      </c>
      <c r="C625" s="3" t="str">
        <f>デイリーデータ!B625</f>
        <v>長迫 千寛</v>
      </c>
      <c r="D625" s="4">
        <f>IF(デイリーデータ!I625="","",(デイリーデータ!I625))</f>
        <v>45771</v>
      </c>
      <c r="E625" s="3" t="str">
        <f>IF(デイリーデータ!D625="休日","●",IF(デイリーデータ!D625="指定","○",IF(LEFT(デイリーデータ!F625,1)="日","",IF(LEFT(デイリーデータ!F625,1)="半","／",LEFT(デイリーデータ!F625,1)))))</f>
        <v/>
      </c>
      <c r="F625" s="10" t="str">
        <f>IF(デイリーデータ!E625="なし","",デイリーデータ!E625)&amp;IF(デイリーデータ!G625="なし","",デイリーデータ!G625)&amp;IF(デイリーデータ!H625="なし","",デイリーデータ!H625)</f>
        <v/>
      </c>
      <c r="G625" s="3" t="str">
        <f>IF(H625="","",COUNTA(H$2:H625)-COUNTBLANK(H$2:H625))</f>
        <v/>
      </c>
      <c r="H625" s="3" t="str">
        <f>IF(COUNTIF(B$2:B625,B625)=1,B625,"")</f>
        <v/>
      </c>
      <c r="I625" s="10" t="str">
        <f t="shared" si="9"/>
        <v/>
      </c>
      <c r="J625" s="3" t="str">
        <f>IF(デイリーデータ!D625="なし","",デイリーデータ!D625)</f>
        <v>勤務</v>
      </c>
      <c r="K625" s="3" t="str">
        <f>IF(デイリーデータ!E625="なし","",デイリーデータ!E625)</f>
        <v/>
      </c>
      <c r="L625" s="3" t="str">
        <f>IF(デイリーデータ!F625="なし","",デイリーデータ!F625)</f>
        <v>日勤</v>
      </c>
      <c r="M625" s="3" t="str">
        <f>IF(デイリーデータ!G625="なし","",デイリーデータ!G625)</f>
        <v/>
      </c>
      <c r="N625" s="3" t="str">
        <f>IF(デイリーデータ!H625="なし","",デイリーデータ!H625)</f>
        <v/>
      </c>
    </row>
    <row r="626" spans="1:14" x14ac:dyDescent="0.2">
      <c r="A626" s="9" t="str">
        <f>デイリーデータ!A626&amp;デイリーデータ!I626</f>
        <v>9490845772</v>
      </c>
      <c r="B626" s="3" t="str">
        <f>デイリーデータ!A626&amp;""</f>
        <v>94908</v>
      </c>
      <c r="C626" s="3" t="str">
        <f>デイリーデータ!B626</f>
        <v>長迫 千寛</v>
      </c>
      <c r="D626" s="4">
        <f>IF(デイリーデータ!I626="","",(デイリーデータ!I626))</f>
        <v>45772</v>
      </c>
      <c r="E626" s="3" t="str">
        <f>IF(デイリーデータ!D626="休日","●",IF(デイリーデータ!D626="指定","○",IF(LEFT(デイリーデータ!F626,1)="日","",IF(LEFT(デイリーデータ!F626,1)="半","／",LEFT(デイリーデータ!F626,1)))))</f>
        <v/>
      </c>
      <c r="F626" s="10" t="str">
        <f>IF(デイリーデータ!E626="なし","",デイリーデータ!E626)&amp;IF(デイリーデータ!G626="なし","",デイリーデータ!G626)&amp;IF(デイリーデータ!H626="なし","",デイリーデータ!H626)</f>
        <v/>
      </c>
      <c r="G626" s="3" t="str">
        <f>IF(H626="","",COUNTA(H$2:H626)-COUNTBLANK(H$2:H626))</f>
        <v/>
      </c>
      <c r="H626" s="3" t="str">
        <f>IF(COUNTIF(B$2:B626,B626)=1,B626,"")</f>
        <v/>
      </c>
      <c r="I626" s="10" t="str">
        <f t="shared" si="9"/>
        <v/>
      </c>
      <c r="J626" s="3" t="str">
        <f>IF(デイリーデータ!D626="なし","",デイリーデータ!D626)</f>
        <v>勤務</v>
      </c>
      <c r="K626" s="3" t="str">
        <f>IF(デイリーデータ!E626="なし","",デイリーデータ!E626)</f>
        <v/>
      </c>
      <c r="L626" s="3" t="str">
        <f>IF(デイリーデータ!F626="なし","",デイリーデータ!F626)</f>
        <v>日勤</v>
      </c>
      <c r="M626" s="3" t="str">
        <f>IF(デイリーデータ!G626="なし","",デイリーデータ!G626)</f>
        <v/>
      </c>
      <c r="N626" s="3" t="str">
        <f>IF(デイリーデータ!H626="なし","",デイリーデータ!H626)</f>
        <v/>
      </c>
    </row>
    <row r="627" spans="1:14" x14ac:dyDescent="0.2">
      <c r="A627" s="9" t="str">
        <f>デイリーデータ!A627&amp;デイリーデータ!I627</f>
        <v>9490845773</v>
      </c>
      <c r="B627" s="3" t="str">
        <f>デイリーデータ!A627&amp;""</f>
        <v>94908</v>
      </c>
      <c r="C627" s="3" t="str">
        <f>デイリーデータ!B627</f>
        <v>長迫 千寛</v>
      </c>
      <c r="D627" s="4">
        <f>IF(デイリーデータ!I627="","",(デイリーデータ!I627))</f>
        <v>45773</v>
      </c>
      <c r="E627" s="3" t="str">
        <f>IF(デイリーデータ!D627="休日","●",IF(デイリーデータ!D627="指定","○",IF(LEFT(デイリーデータ!F627,1)="日","",IF(LEFT(デイリーデータ!F627,1)="半","／",LEFT(デイリーデータ!F627,1)))))</f>
        <v>○</v>
      </c>
      <c r="F627" s="10" t="str">
        <f>IF(デイリーデータ!E627="なし","",デイリーデータ!E627)&amp;IF(デイリーデータ!G627="なし","",デイリーデータ!G627)&amp;IF(デイリーデータ!H627="なし","",デイリーデータ!H627)</f>
        <v/>
      </c>
      <c r="G627" s="3" t="str">
        <f>IF(H627="","",COUNTA(H$2:H627)-COUNTBLANK(H$2:H627))</f>
        <v/>
      </c>
      <c r="H627" s="3" t="str">
        <f>IF(COUNTIF(B$2:B627,B627)=1,B627,"")</f>
        <v/>
      </c>
      <c r="I627" s="10" t="str">
        <f t="shared" si="9"/>
        <v/>
      </c>
      <c r="J627" s="3" t="str">
        <f>IF(デイリーデータ!D627="なし","",デイリーデータ!D627)</f>
        <v>指定</v>
      </c>
      <c r="K627" s="3" t="str">
        <f>IF(デイリーデータ!E627="なし","",デイリーデータ!E627)</f>
        <v/>
      </c>
      <c r="L627" s="3" t="str">
        <f>IF(デイリーデータ!F627="なし","",デイリーデータ!F627)</f>
        <v>日勤</v>
      </c>
      <c r="M627" s="3" t="str">
        <f>IF(デイリーデータ!G627="なし","",デイリーデータ!G627)</f>
        <v/>
      </c>
      <c r="N627" s="3" t="str">
        <f>IF(デイリーデータ!H627="なし","",デイリーデータ!H627)</f>
        <v/>
      </c>
    </row>
    <row r="628" spans="1:14" x14ac:dyDescent="0.2">
      <c r="A628" s="9" t="str">
        <f>デイリーデータ!A628&amp;デイリーデータ!I628</f>
        <v>9490845774</v>
      </c>
      <c r="B628" s="3" t="str">
        <f>デイリーデータ!A628&amp;""</f>
        <v>94908</v>
      </c>
      <c r="C628" s="3" t="str">
        <f>デイリーデータ!B628</f>
        <v>長迫 千寛</v>
      </c>
      <c r="D628" s="4">
        <f>IF(デイリーデータ!I628="","",(デイリーデータ!I628))</f>
        <v>45774</v>
      </c>
      <c r="E628" s="3" t="str">
        <f>IF(デイリーデータ!D628="休日","●",IF(デイリーデータ!D628="指定","○",IF(LEFT(デイリーデータ!F628,1)="日","",IF(LEFT(デイリーデータ!F628,1)="半","／",LEFT(デイリーデータ!F628,1)))))</f>
        <v>●</v>
      </c>
      <c r="F628" s="10" t="str">
        <f>IF(デイリーデータ!E628="なし","",デイリーデータ!E628)&amp;IF(デイリーデータ!G628="なし","",デイリーデータ!G628)&amp;IF(デイリーデータ!H628="なし","",デイリーデータ!H628)</f>
        <v/>
      </c>
      <c r="G628" s="3" t="str">
        <f>IF(H628="","",COUNTA(H$2:H628)-COUNTBLANK(H$2:H628))</f>
        <v/>
      </c>
      <c r="H628" s="3" t="str">
        <f>IF(COUNTIF(B$2:B628,B628)=1,B628,"")</f>
        <v/>
      </c>
      <c r="I628" s="10" t="str">
        <f t="shared" si="9"/>
        <v/>
      </c>
      <c r="J628" s="3" t="str">
        <f>IF(デイリーデータ!D628="なし","",デイリーデータ!D628)</f>
        <v>休日</v>
      </c>
      <c r="K628" s="3" t="str">
        <f>IF(デイリーデータ!E628="なし","",デイリーデータ!E628)</f>
        <v/>
      </c>
      <c r="L628" s="3" t="str">
        <f>IF(デイリーデータ!F628="なし","",デイリーデータ!F628)</f>
        <v>日勤</v>
      </c>
      <c r="M628" s="3" t="str">
        <f>IF(デイリーデータ!G628="なし","",デイリーデータ!G628)</f>
        <v/>
      </c>
      <c r="N628" s="3" t="str">
        <f>IF(デイリーデータ!H628="なし","",デイリーデータ!H628)</f>
        <v/>
      </c>
    </row>
    <row r="629" spans="1:14" x14ac:dyDescent="0.2">
      <c r="A629" s="9" t="str">
        <f>デイリーデータ!A629&amp;デイリーデータ!I629</f>
        <v>9490845775</v>
      </c>
      <c r="B629" s="3" t="str">
        <f>デイリーデータ!A629&amp;""</f>
        <v>94908</v>
      </c>
      <c r="C629" s="3" t="str">
        <f>デイリーデータ!B629</f>
        <v>長迫 千寛</v>
      </c>
      <c r="D629" s="4">
        <f>IF(デイリーデータ!I629="","",(デイリーデータ!I629))</f>
        <v>45775</v>
      </c>
      <c r="E629" s="3" t="str">
        <f>IF(デイリーデータ!D629="休日","●",IF(デイリーデータ!D629="指定","○",IF(LEFT(デイリーデータ!F629,1)="日","",IF(LEFT(デイリーデータ!F629,1)="半","／",LEFT(デイリーデータ!F629,1)))))</f>
        <v/>
      </c>
      <c r="F629" s="10" t="str">
        <f>IF(デイリーデータ!E629="なし","",デイリーデータ!E629)&amp;IF(デイリーデータ!G629="なし","",デイリーデータ!G629)&amp;IF(デイリーデータ!H629="なし","",デイリーデータ!H629)</f>
        <v/>
      </c>
      <c r="G629" s="3" t="str">
        <f>IF(H629="","",COUNTA(H$2:H629)-COUNTBLANK(H$2:H629))</f>
        <v/>
      </c>
      <c r="H629" s="3" t="str">
        <f>IF(COUNTIF(B$2:B629,B629)=1,B629,"")</f>
        <v/>
      </c>
      <c r="I629" s="10" t="str">
        <f t="shared" si="9"/>
        <v/>
      </c>
      <c r="J629" s="3" t="str">
        <f>IF(デイリーデータ!D629="なし","",デイリーデータ!D629)</f>
        <v>勤務</v>
      </c>
      <c r="K629" s="3" t="str">
        <f>IF(デイリーデータ!E629="なし","",デイリーデータ!E629)</f>
        <v/>
      </c>
      <c r="L629" s="3" t="str">
        <f>IF(デイリーデータ!F629="なし","",デイリーデータ!F629)</f>
        <v>日勤</v>
      </c>
      <c r="M629" s="3" t="str">
        <f>IF(デイリーデータ!G629="なし","",デイリーデータ!G629)</f>
        <v/>
      </c>
      <c r="N629" s="3" t="str">
        <f>IF(デイリーデータ!H629="なし","",デイリーデータ!H629)</f>
        <v/>
      </c>
    </row>
    <row r="630" spans="1:14" x14ac:dyDescent="0.2">
      <c r="A630" s="9" t="str">
        <f>デイリーデータ!A630&amp;デイリーデータ!I630</f>
        <v>9490845776</v>
      </c>
      <c r="B630" s="3" t="str">
        <f>デイリーデータ!A630&amp;""</f>
        <v>94908</v>
      </c>
      <c r="C630" s="3" t="str">
        <f>デイリーデータ!B630</f>
        <v>長迫 千寛</v>
      </c>
      <c r="D630" s="4">
        <f>IF(デイリーデータ!I630="","",(デイリーデータ!I630))</f>
        <v>45776</v>
      </c>
      <c r="E630" s="3" t="str">
        <f>IF(デイリーデータ!D630="休日","●",IF(デイリーデータ!D630="指定","○",IF(LEFT(デイリーデータ!F630,1)="日","",IF(LEFT(デイリーデータ!F630,1)="半","／",LEFT(デイリーデータ!F630,1)))))</f>
        <v/>
      </c>
      <c r="F630" s="10" t="str">
        <f>IF(デイリーデータ!E630="なし","",デイリーデータ!E630)&amp;IF(デイリーデータ!G630="なし","",デイリーデータ!G630)&amp;IF(デイリーデータ!H630="なし","",デイリーデータ!H630)</f>
        <v/>
      </c>
      <c r="G630" s="3" t="str">
        <f>IF(H630="","",COUNTA(H$2:H630)-COUNTBLANK(H$2:H630))</f>
        <v/>
      </c>
      <c r="H630" s="3" t="str">
        <f>IF(COUNTIF(B$2:B630,B630)=1,B630,"")</f>
        <v/>
      </c>
      <c r="I630" s="10" t="str">
        <f t="shared" si="9"/>
        <v/>
      </c>
      <c r="J630" s="3" t="str">
        <f>IF(デイリーデータ!D630="なし","",デイリーデータ!D630)</f>
        <v>勤務</v>
      </c>
      <c r="K630" s="3" t="str">
        <f>IF(デイリーデータ!E630="なし","",デイリーデータ!E630)</f>
        <v/>
      </c>
      <c r="L630" s="3" t="str">
        <f>IF(デイリーデータ!F630="なし","",デイリーデータ!F630)</f>
        <v>日勤</v>
      </c>
      <c r="M630" s="3" t="str">
        <f>IF(デイリーデータ!G630="なし","",デイリーデータ!G630)</f>
        <v/>
      </c>
      <c r="N630" s="3" t="str">
        <f>IF(デイリーデータ!H630="なし","",デイリーデータ!H630)</f>
        <v/>
      </c>
    </row>
    <row r="631" spans="1:14" x14ac:dyDescent="0.2">
      <c r="A631" s="9" t="str">
        <f>デイリーデータ!A631&amp;デイリーデータ!I631</f>
        <v>9490845777</v>
      </c>
      <c r="B631" s="3" t="str">
        <f>デイリーデータ!A631&amp;""</f>
        <v>94908</v>
      </c>
      <c r="C631" s="3" t="str">
        <f>デイリーデータ!B631</f>
        <v>長迫 千寛</v>
      </c>
      <c r="D631" s="4">
        <f>IF(デイリーデータ!I631="","",(デイリーデータ!I631))</f>
        <v>45777</v>
      </c>
      <c r="E631" s="3" t="str">
        <f>IF(デイリーデータ!D631="休日","●",IF(デイリーデータ!D631="指定","○",IF(LEFT(デイリーデータ!F631,1)="日","",IF(LEFT(デイリーデータ!F631,1)="半","／",LEFT(デイリーデータ!F631,1)))))</f>
        <v/>
      </c>
      <c r="F631" s="10" t="str">
        <f>IF(デイリーデータ!E631="なし","",デイリーデータ!E631)&amp;IF(デイリーデータ!G631="なし","",デイリーデータ!G631)&amp;IF(デイリーデータ!H631="なし","",デイリーデータ!H631)</f>
        <v/>
      </c>
      <c r="G631" s="3" t="str">
        <f>IF(H631="","",COUNTA(H$2:H631)-COUNTBLANK(H$2:H631))</f>
        <v/>
      </c>
      <c r="H631" s="3" t="str">
        <f>IF(COUNTIF(B$2:B631,B631)=1,B631,"")</f>
        <v/>
      </c>
      <c r="I631" s="10" t="str">
        <f t="shared" si="9"/>
        <v/>
      </c>
      <c r="J631" s="3" t="str">
        <f>IF(デイリーデータ!D631="なし","",デイリーデータ!D631)</f>
        <v>勤務</v>
      </c>
      <c r="K631" s="3" t="str">
        <f>IF(デイリーデータ!E631="なし","",デイリーデータ!E631)</f>
        <v/>
      </c>
      <c r="L631" s="3" t="str">
        <f>IF(デイリーデータ!F631="なし","",デイリーデータ!F631)</f>
        <v>日勤</v>
      </c>
      <c r="M631" s="3" t="str">
        <f>IF(デイリーデータ!G631="なし","",デイリーデータ!G631)</f>
        <v/>
      </c>
      <c r="N631" s="3" t="str">
        <f>IF(デイリーデータ!H631="なし","",デイリーデータ!H631)</f>
        <v/>
      </c>
    </row>
    <row r="632" spans="1:14" x14ac:dyDescent="0.2">
      <c r="A632" s="9" t="str">
        <f>デイリーデータ!A632&amp;デイリーデータ!I632</f>
        <v>9797445748</v>
      </c>
      <c r="B632" s="3" t="str">
        <f>デイリーデータ!A632&amp;""</f>
        <v>97974</v>
      </c>
      <c r="C632" s="3" t="str">
        <f>デイリーデータ!B632</f>
        <v>吉田 汐里</v>
      </c>
      <c r="D632" s="4">
        <f>IF(デイリーデータ!I632="","",(デイリーデータ!I632))</f>
        <v>45748</v>
      </c>
      <c r="E632" s="3" t="str">
        <f>IF(デイリーデータ!D632="休日","●",IF(デイリーデータ!D632="指定","○",IF(LEFT(デイリーデータ!F632,1)="日","",IF(LEFT(デイリーデータ!F632,1)="半","／",LEFT(デイリーデータ!F632,1)))))</f>
        <v/>
      </c>
      <c r="F632" s="10" t="str">
        <f>IF(デイリーデータ!E632="なし","",デイリーデータ!E632)&amp;IF(デイリーデータ!G632="なし","",デイリーデータ!G632)&amp;IF(デイリーデータ!H632="なし","",デイリーデータ!H632)</f>
        <v/>
      </c>
      <c r="G632" s="3">
        <f>IF(H632="","",COUNTA(H$2:H632)-COUNTBLANK(H$2:H632))</f>
        <v>22</v>
      </c>
      <c r="H632" s="3" t="str">
        <f>IF(COUNTIF(B$2:B632,B632)=1,B632,"")</f>
        <v>97974</v>
      </c>
      <c r="I632" s="10" t="str">
        <f t="shared" si="9"/>
        <v>吉田 汐里</v>
      </c>
      <c r="J632" s="3" t="str">
        <f>IF(デイリーデータ!D632="なし","",デイリーデータ!D632)</f>
        <v>勤務</v>
      </c>
      <c r="K632" s="3" t="str">
        <f>IF(デイリーデータ!E632="なし","",デイリーデータ!E632)</f>
        <v/>
      </c>
      <c r="L632" s="3" t="str">
        <f>IF(デイリーデータ!F632="なし","",デイリーデータ!F632)</f>
        <v>日勤</v>
      </c>
      <c r="M632" s="3" t="str">
        <f>IF(デイリーデータ!G632="なし","",デイリーデータ!G632)</f>
        <v/>
      </c>
      <c r="N632" s="3" t="str">
        <f>IF(デイリーデータ!H632="なし","",デイリーデータ!H632)</f>
        <v/>
      </c>
    </row>
    <row r="633" spans="1:14" x14ac:dyDescent="0.2">
      <c r="A633" s="9" t="str">
        <f>デイリーデータ!A633&amp;デイリーデータ!I633</f>
        <v>9797445749</v>
      </c>
      <c r="B633" s="3" t="str">
        <f>デイリーデータ!A633&amp;""</f>
        <v>97974</v>
      </c>
      <c r="C633" s="3" t="str">
        <f>デイリーデータ!B633</f>
        <v>吉田 汐里</v>
      </c>
      <c r="D633" s="4">
        <f>IF(デイリーデータ!I633="","",(デイリーデータ!I633))</f>
        <v>45749</v>
      </c>
      <c r="E633" s="3" t="str">
        <f>IF(デイリーデータ!D633="休日","●",IF(デイリーデータ!D633="指定","○",IF(LEFT(デイリーデータ!F633,1)="日","",IF(LEFT(デイリーデータ!F633,1)="半","／",LEFT(デイリーデータ!F633,1)))))</f>
        <v/>
      </c>
      <c r="F633" s="10" t="str">
        <f>IF(デイリーデータ!E633="なし","",デイリーデータ!E633)&amp;IF(デイリーデータ!G633="なし","",デイリーデータ!G633)&amp;IF(デイリーデータ!H633="なし","",デイリーデータ!H633)</f>
        <v/>
      </c>
      <c r="G633" s="3" t="str">
        <f>IF(H633="","",COUNTA(H$2:H633)-COUNTBLANK(H$2:H633))</f>
        <v/>
      </c>
      <c r="H633" s="3" t="str">
        <f>IF(COUNTIF(B$2:B633,B633)=1,B633,"")</f>
        <v/>
      </c>
      <c r="I633" s="10" t="str">
        <f t="shared" si="9"/>
        <v/>
      </c>
      <c r="J633" s="3" t="str">
        <f>IF(デイリーデータ!D633="なし","",デイリーデータ!D633)</f>
        <v>勤務</v>
      </c>
      <c r="K633" s="3" t="str">
        <f>IF(デイリーデータ!E633="なし","",デイリーデータ!E633)</f>
        <v/>
      </c>
      <c r="L633" s="3" t="str">
        <f>IF(デイリーデータ!F633="なし","",デイリーデータ!F633)</f>
        <v>日勤</v>
      </c>
      <c r="M633" s="3" t="str">
        <f>IF(デイリーデータ!G633="なし","",デイリーデータ!G633)</f>
        <v/>
      </c>
      <c r="N633" s="3" t="str">
        <f>IF(デイリーデータ!H633="なし","",デイリーデータ!H633)</f>
        <v/>
      </c>
    </row>
    <row r="634" spans="1:14" x14ac:dyDescent="0.2">
      <c r="A634" s="9" t="str">
        <f>デイリーデータ!A634&amp;デイリーデータ!I634</f>
        <v>9797445750</v>
      </c>
      <c r="B634" s="3" t="str">
        <f>デイリーデータ!A634&amp;""</f>
        <v>97974</v>
      </c>
      <c r="C634" s="3" t="str">
        <f>デイリーデータ!B634</f>
        <v>吉田 汐里</v>
      </c>
      <c r="D634" s="4">
        <f>IF(デイリーデータ!I634="","",(デイリーデータ!I634))</f>
        <v>45750</v>
      </c>
      <c r="E634" s="3" t="str">
        <f>IF(デイリーデータ!D634="休日","●",IF(デイリーデータ!D634="指定","○",IF(LEFT(デイリーデータ!F634,1)="日","",IF(LEFT(デイリーデータ!F634,1)="半","／",LEFT(デイリーデータ!F634,1)))))</f>
        <v/>
      </c>
      <c r="F634" s="10" t="str">
        <f>IF(デイリーデータ!E634="なし","",デイリーデータ!E634)&amp;IF(デイリーデータ!G634="なし","",デイリーデータ!G634)&amp;IF(デイリーデータ!H634="なし","",デイリーデータ!H634)</f>
        <v/>
      </c>
      <c r="G634" s="3" t="str">
        <f>IF(H634="","",COUNTA(H$2:H634)-COUNTBLANK(H$2:H634))</f>
        <v/>
      </c>
      <c r="H634" s="3" t="str">
        <f>IF(COUNTIF(B$2:B634,B634)=1,B634,"")</f>
        <v/>
      </c>
      <c r="I634" s="10" t="str">
        <f t="shared" si="9"/>
        <v/>
      </c>
      <c r="J634" s="3" t="str">
        <f>IF(デイリーデータ!D634="なし","",デイリーデータ!D634)</f>
        <v>勤務</v>
      </c>
      <c r="K634" s="3" t="str">
        <f>IF(デイリーデータ!E634="なし","",デイリーデータ!E634)</f>
        <v/>
      </c>
      <c r="L634" s="3" t="str">
        <f>IF(デイリーデータ!F634="なし","",デイリーデータ!F634)</f>
        <v>日勤</v>
      </c>
      <c r="M634" s="3" t="str">
        <f>IF(デイリーデータ!G634="なし","",デイリーデータ!G634)</f>
        <v/>
      </c>
      <c r="N634" s="3" t="str">
        <f>IF(デイリーデータ!H634="なし","",デイリーデータ!H634)</f>
        <v/>
      </c>
    </row>
    <row r="635" spans="1:14" x14ac:dyDescent="0.2">
      <c r="A635" s="9" t="str">
        <f>デイリーデータ!A635&amp;デイリーデータ!I635</f>
        <v>9797445751</v>
      </c>
      <c r="B635" s="3" t="str">
        <f>デイリーデータ!A635&amp;""</f>
        <v>97974</v>
      </c>
      <c r="C635" s="3" t="str">
        <f>デイリーデータ!B635</f>
        <v>吉田 汐里</v>
      </c>
      <c r="D635" s="4">
        <f>IF(デイリーデータ!I635="","",(デイリーデータ!I635))</f>
        <v>45751</v>
      </c>
      <c r="E635" s="3" t="str">
        <f>IF(デイリーデータ!D635="休日","●",IF(デイリーデータ!D635="指定","○",IF(LEFT(デイリーデータ!F635,1)="日","",IF(LEFT(デイリーデータ!F635,1)="半","／",LEFT(デイリーデータ!F635,1)))))</f>
        <v/>
      </c>
      <c r="F635" s="10" t="str">
        <f>IF(デイリーデータ!E635="なし","",デイリーデータ!E635)&amp;IF(デイリーデータ!G635="なし","",デイリーデータ!G635)&amp;IF(デイリーデータ!H635="なし","",デイリーデータ!H635)</f>
        <v/>
      </c>
      <c r="G635" s="3" t="str">
        <f>IF(H635="","",COUNTA(H$2:H635)-COUNTBLANK(H$2:H635))</f>
        <v/>
      </c>
      <c r="H635" s="3" t="str">
        <f>IF(COUNTIF(B$2:B635,B635)=1,B635,"")</f>
        <v/>
      </c>
      <c r="I635" s="10" t="str">
        <f t="shared" si="9"/>
        <v/>
      </c>
      <c r="J635" s="3" t="str">
        <f>IF(デイリーデータ!D635="なし","",デイリーデータ!D635)</f>
        <v>勤務</v>
      </c>
      <c r="K635" s="3" t="str">
        <f>IF(デイリーデータ!E635="なし","",デイリーデータ!E635)</f>
        <v/>
      </c>
      <c r="L635" s="3" t="str">
        <f>IF(デイリーデータ!F635="なし","",デイリーデータ!F635)</f>
        <v>日勤</v>
      </c>
      <c r="M635" s="3" t="str">
        <f>IF(デイリーデータ!G635="なし","",デイリーデータ!G635)</f>
        <v/>
      </c>
      <c r="N635" s="3" t="str">
        <f>IF(デイリーデータ!H635="なし","",デイリーデータ!H635)</f>
        <v/>
      </c>
    </row>
    <row r="636" spans="1:14" x14ac:dyDescent="0.2">
      <c r="A636" s="9" t="str">
        <f>デイリーデータ!A636&amp;デイリーデータ!I636</f>
        <v>9797445752</v>
      </c>
      <c r="B636" s="3" t="str">
        <f>デイリーデータ!A636&amp;""</f>
        <v>97974</v>
      </c>
      <c r="C636" s="3" t="str">
        <f>デイリーデータ!B636</f>
        <v>吉田 汐里</v>
      </c>
      <c r="D636" s="4">
        <f>IF(デイリーデータ!I636="","",(デイリーデータ!I636))</f>
        <v>45752</v>
      </c>
      <c r="E636" s="3" t="str">
        <f>IF(デイリーデータ!D636="休日","●",IF(デイリーデータ!D636="指定","○",IF(LEFT(デイリーデータ!F636,1)="日","",IF(LEFT(デイリーデータ!F636,1)="半","／",LEFT(デイリーデータ!F636,1)))))</f>
        <v>○</v>
      </c>
      <c r="F636" s="10" t="str">
        <f>IF(デイリーデータ!E636="なし","",デイリーデータ!E636)&amp;IF(デイリーデータ!G636="なし","",デイリーデータ!G636)&amp;IF(デイリーデータ!H636="なし","",デイリーデータ!H636)</f>
        <v/>
      </c>
      <c r="G636" s="3" t="str">
        <f>IF(H636="","",COUNTA(H$2:H636)-COUNTBLANK(H$2:H636))</f>
        <v/>
      </c>
      <c r="H636" s="3" t="str">
        <f>IF(COUNTIF(B$2:B636,B636)=1,B636,"")</f>
        <v/>
      </c>
      <c r="I636" s="10" t="str">
        <f t="shared" si="9"/>
        <v/>
      </c>
      <c r="J636" s="3" t="str">
        <f>IF(デイリーデータ!D636="なし","",デイリーデータ!D636)</f>
        <v>指定</v>
      </c>
      <c r="K636" s="3" t="str">
        <f>IF(デイリーデータ!E636="なし","",デイリーデータ!E636)</f>
        <v/>
      </c>
      <c r="L636" s="3" t="str">
        <f>IF(デイリーデータ!F636="なし","",デイリーデータ!F636)</f>
        <v>日勤</v>
      </c>
      <c r="M636" s="3" t="str">
        <f>IF(デイリーデータ!G636="なし","",デイリーデータ!G636)</f>
        <v/>
      </c>
      <c r="N636" s="3" t="str">
        <f>IF(デイリーデータ!H636="なし","",デイリーデータ!H636)</f>
        <v/>
      </c>
    </row>
    <row r="637" spans="1:14" x14ac:dyDescent="0.2">
      <c r="A637" s="9" t="str">
        <f>デイリーデータ!A637&amp;デイリーデータ!I637</f>
        <v>9797445753</v>
      </c>
      <c r="B637" s="3" t="str">
        <f>デイリーデータ!A637&amp;""</f>
        <v>97974</v>
      </c>
      <c r="C637" s="3" t="str">
        <f>デイリーデータ!B637</f>
        <v>吉田 汐里</v>
      </c>
      <c r="D637" s="4">
        <f>IF(デイリーデータ!I637="","",(デイリーデータ!I637))</f>
        <v>45753</v>
      </c>
      <c r="E637" s="3" t="str">
        <f>IF(デイリーデータ!D637="休日","●",IF(デイリーデータ!D637="指定","○",IF(LEFT(デイリーデータ!F637,1)="日","",IF(LEFT(デイリーデータ!F637,1)="半","／",LEFT(デイリーデータ!F637,1)))))</f>
        <v>●</v>
      </c>
      <c r="F637" s="10" t="str">
        <f>IF(デイリーデータ!E637="なし","",デイリーデータ!E637)&amp;IF(デイリーデータ!G637="なし","",デイリーデータ!G637)&amp;IF(デイリーデータ!H637="なし","",デイリーデータ!H637)</f>
        <v/>
      </c>
      <c r="G637" s="3" t="str">
        <f>IF(H637="","",COUNTA(H$2:H637)-COUNTBLANK(H$2:H637))</f>
        <v/>
      </c>
      <c r="H637" s="3" t="str">
        <f>IF(COUNTIF(B$2:B637,B637)=1,B637,"")</f>
        <v/>
      </c>
      <c r="I637" s="10" t="str">
        <f t="shared" si="9"/>
        <v/>
      </c>
      <c r="J637" s="3" t="str">
        <f>IF(デイリーデータ!D637="なし","",デイリーデータ!D637)</f>
        <v>休日</v>
      </c>
      <c r="K637" s="3" t="str">
        <f>IF(デイリーデータ!E637="なし","",デイリーデータ!E637)</f>
        <v/>
      </c>
      <c r="L637" s="3" t="str">
        <f>IF(デイリーデータ!F637="なし","",デイリーデータ!F637)</f>
        <v>日勤</v>
      </c>
      <c r="M637" s="3" t="str">
        <f>IF(デイリーデータ!G637="なし","",デイリーデータ!G637)</f>
        <v/>
      </c>
      <c r="N637" s="3" t="str">
        <f>IF(デイリーデータ!H637="なし","",デイリーデータ!H637)</f>
        <v/>
      </c>
    </row>
    <row r="638" spans="1:14" x14ac:dyDescent="0.2">
      <c r="A638" s="9" t="str">
        <f>デイリーデータ!A638&amp;デイリーデータ!I638</f>
        <v>9797445754</v>
      </c>
      <c r="B638" s="3" t="str">
        <f>デイリーデータ!A638&amp;""</f>
        <v>97974</v>
      </c>
      <c r="C638" s="3" t="str">
        <f>デイリーデータ!B638</f>
        <v>吉田 汐里</v>
      </c>
      <c r="D638" s="4">
        <f>IF(デイリーデータ!I638="","",(デイリーデータ!I638))</f>
        <v>45754</v>
      </c>
      <c r="E638" s="3" t="str">
        <f>IF(デイリーデータ!D638="休日","●",IF(デイリーデータ!D638="指定","○",IF(LEFT(デイリーデータ!F638,1)="日","",IF(LEFT(デイリーデータ!F638,1)="半","／",LEFT(デイリーデータ!F638,1)))))</f>
        <v/>
      </c>
      <c r="F638" s="10" t="str">
        <f>IF(デイリーデータ!E638="なし","",デイリーデータ!E638)&amp;IF(デイリーデータ!G638="なし","",デイリーデータ!G638)&amp;IF(デイリーデータ!H638="なし","",デイリーデータ!H638)</f>
        <v/>
      </c>
      <c r="G638" s="3" t="str">
        <f>IF(H638="","",COUNTA(H$2:H638)-COUNTBLANK(H$2:H638))</f>
        <v/>
      </c>
      <c r="H638" s="3" t="str">
        <f>IF(COUNTIF(B$2:B638,B638)=1,B638,"")</f>
        <v/>
      </c>
      <c r="I638" s="10" t="str">
        <f t="shared" si="9"/>
        <v/>
      </c>
      <c r="J638" s="3" t="str">
        <f>IF(デイリーデータ!D638="なし","",デイリーデータ!D638)</f>
        <v>勤務</v>
      </c>
      <c r="K638" s="3" t="str">
        <f>IF(デイリーデータ!E638="なし","",デイリーデータ!E638)</f>
        <v/>
      </c>
      <c r="L638" s="3" t="str">
        <f>IF(デイリーデータ!F638="なし","",デイリーデータ!F638)</f>
        <v>日勤</v>
      </c>
      <c r="M638" s="3" t="str">
        <f>IF(デイリーデータ!G638="なし","",デイリーデータ!G638)</f>
        <v/>
      </c>
      <c r="N638" s="3" t="str">
        <f>IF(デイリーデータ!H638="なし","",デイリーデータ!H638)</f>
        <v/>
      </c>
    </row>
    <row r="639" spans="1:14" x14ac:dyDescent="0.2">
      <c r="A639" s="9" t="str">
        <f>デイリーデータ!A639&amp;デイリーデータ!I639</f>
        <v>9797445755</v>
      </c>
      <c r="B639" s="3" t="str">
        <f>デイリーデータ!A639&amp;""</f>
        <v>97974</v>
      </c>
      <c r="C639" s="3" t="str">
        <f>デイリーデータ!B639</f>
        <v>吉田 汐里</v>
      </c>
      <c r="D639" s="4">
        <f>IF(デイリーデータ!I639="","",(デイリーデータ!I639))</f>
        <v>45755</v>
      </c>
      <c r="E639" s="3" t="str">
        <f>IF(デイリーデータ!D639="休日","●",IF(デイリーデータ!D639="指定","○",IF(LEFT(デイリーデータ!F639,1)="日","",IF(LEFT(デイリーデータ!F639,1)="半","／",LEFT(デイリーデータ!F639,1)))))</f>
        <v/>
      </c>
      <c r="F639" s="10" t="str">
        <f>IF(デイリーデータ!E639="なし","",デイリーデータ!E639)&amp;IF(デイリーデータ!G639="なし","",デイリーデータ!G639)&amp;IF(デイリーデータ!H639="なし","",デイリーデータ!H639)</f>
        <v/>
      </c>
      <c r="G639" s="3" t="str">
        <f>IF(H639="","",COUNTA(H$2:H639)-COUNTBLANK(H$2:H639))</f>
        <v/>
      </c>
      <c r="H639" s="3" t="str">
        <f>IF(COUNTIF(B$2:B639,B639)=1,B639,"")</f>
        <v/>
      </c>
      <c r="I639" s="10" t="str">
        <f t="shared" si="9"/>
        <v/>
      </c>
      <c r="J639" s="3" t="str">
        <f>IF(デイリーデータ!D639="なし","",デイリーデータ!D639)</f>
        <v>勤務</v>
      </c>
      <c r="K639" s="3" t="str">
        <f>IF(デイリーデータ!E639="なし","",デイリーデータ!E639)</f>
        <v/>
      </c>
      <c r="L639" s="3" t="str">
        <f>IF(デイリーデータ!F639="なし","",デイリーデータ!F639)</f>
        <v>日勤</v>
      </c>
      <c r="M639" s="3" t="str">
        <f>IF(デイリーデータ!G639="なし","",デイリーデータ!G639)</f>
        <v/>
      </c>
      <c r="N639" s="3" t="str">
        <f>IF(デイリーデータ!H639="なし","",デイリーデータ!H639)</f>
        <v/>
      </c>
    </row>
    <row r="640" spans="1:14" x14ac:dyDescent="0.2">
      <c r="A640" s="9" t="str">
        <f>デイリーデータ!A640&amp;デイリーデータ!I640</f>
        <v>9797445756</v>
      </c>
      <c r="B640" s="3" t="str">
        <f>デイリーデータ!A640&amp;""</f>
        <v>97974</v>
      </c>
      <c r="C640" s="3" t="str">
        <f>デイリーデータ!B640</f>
        <v>吉田 汐里</v>
      </c>
      <c r="D640" s="4">
        <f>IF(デイリーデータ!I640="","",(デイリーデータ!I640))</f>
        <v>45756</v>
      </c>
      <c r="E640" s="3" t="str">
        <f>IF(デイリーデータ!D640="休日","●",IF(デイリーデータ!D640="指定","○",IF(LEFT(デイリーデータ!F640,1)="日","",IF(LEFT(デイリーデータ!F640,1)="半","／",LEFT(デイリーデータ!F640,1)))))</f>
        <v/>
      </c>
      <c r="F640" s="10" t="str">
        <f>IF(デイリーデータ!E640="なし","",デイリーデータ!E640)&amp;IF(デイリーデータ!G640="なし","",デイリーデータ!G640)&amp;IF(デイリーデータ!H640="なし","",デイリーデータ!H640)</f>
        <v/>
      </c>
      <c r="G640" s="3" t="str">
        <f>IF(H640="","",COUNTA(H$2:H640)-COUNTBLANK(H$2:H640))</f>
        <v/>
      </c>
      <c r="H640" s="3" t="str">
        <f>IF(COUNTIF(B$2:B640,B640)=1,B640,"")</f>
        <v/>
      </c>
      <c r="I640" s="10" t="str">
        <f t="shared" si="9"/>
        <v/>
      </c>
      <c r="J640" s="3" t="str">
        <f>IF(デイリーデータ!D640="なし","",デイリーデータ!D640)</f>
        <v>勤務</v>
      </c>
      <c r="K640" s="3" t="str">
        <f>IF(デイリーデータ!E640="なし","",デイリーデータ!E640)</f>
        <v/>
      </c>
      <c r="L640" s="3" t="str">
        <f>IF(デイリーデータ!F640="なし","",デイリーデータ!F640)</f>
        <v>日勤</v>
      </c>
      <c r="M640" s="3" t="str">
        <f>IF(デイリーデータ!G640="なし","",デイリーデータ!G640)</f>
        <v/>
      </c>
      <c r="N640" s="3" t="str">
        <f>IF(デイリーデータ!H640="なし","",デイリーデータ!H640)</f>
        <v/>
      </c>
    </row>
    <row r="641" spans="1:14" x14ac:dyDescent="0.2">
      <c r="A641" s="9" t="str">
        <f>デイリーデータ!A641&amp;デイリーデータ!I641</f>
        <v>9797445757</v>
      </c>
      <c r="B641" s="3" t="str">
        <f>デイリーデータ!A641&amp;""</f>
        <v>97974</v>
      </c>
      <c r="C641" s="3" t="str">
        <f>デイリーデータ!B641</f>
        <v>吉田 汐里</v>
      </c>
      <c r="D641" s="4">
        <f>IF(デイリーデータ!I641="","",(デイリーデータ!I641))</f>
        <v>45757</v>
      </c>
      <c r="E641" s="3" t="str">
        <f>IF(デイリーデータ!D641="休日","●",IF(デイリーデータ!D641="指定","○",IF(LEFT(デイリーデータ!F641,1)="日","",IF(LEFT(デイリーデータ!F641,1)="半","／",LEFT(デイリーデータ!F641,1)))))</f>
        <v/>
      </c>
      <c r="F641" s="10" t="str">
        <f>IF(デイリーデータ!E641="なし","",デイリーデータ!E641)&amp;IF(デイリーデータ!G641="なし","",デイリーデータ!G641)&amp;IF(デイリーデータ!H641="なし","",デイリーデータ!H641)</f>
        <v/>
      </c>
      <c r="G641" s="3" t="str">
        <f>IF(H641="","",COUNTA(H$2:H641)-COUNTBLANK(H$2:H641))</f>
        <v/>
      </c>
      <c r="H641" s="3" t="str">
        <f>IF(COUNTIF(B$2:B641,B641)=1,B641,"")</f>
        <v/>
      </c>
      <c r="I641" s="10" t="str">
        <f t="shared" si="9"/>
        <v/>
      </c>
      <c r="J641" s="3" t="str">
        <f>IF(デイリーデータ!D641="なし","",デイリーデータ!D641)</f>
        <v>勤務</v>
      </c>
      <c r="K641" s="3" t="str">
        <f>IF(デイリーデータ!E641="なし","",デイリーデータ!E641)</f>
        <v/>
      </c>
      <c r="L641" s="3" t="str">
        <f>IF(デイリーデータ!F641="なし","",デイリーデータ!F641)</f>
        <v>日勤</v>
      </c>
      <c r="M641" s="3" t="str">
        <f>IF(デイリーデータ!G641="なし","",デイリーデータ!G641)</f>
        <v/>
      </c>
      <c r="N641" s="3" t="str">
        <f>IF(デイリーデータ!H641="なし","",デイリーデータ!H641)</f>
        <v/>
      </c>
    </row>
    <row r="642" spans="1:14" x14ac:dyDescent="0.2">
      <c r="A642" s="9" t="str">
        <f>デイリーデータ!A642&amp;デイリーデータ!I642</f>
        <v>9797445758</v>
      </c>
      <c r="B642" s="3" t="str">
        <f>デイリーデータ!A642&amp;""</f>
        <v>97974</v>
      </c>
      <c r="C642" s="3" t="str">
        <f>デイリーデータ!B642</f>
        <v>吉田 汐里</v>
      </c>
      <c r="D642" s="4">
        <f>IF(デイリーデータ!I642="","",(デイリーデータ!I642))</f>
        <v>45758</v>
      </c>
      <c r="E642" s="3" t="str">
        <f>IF(デイリーデータ!D642="休日","●",IF(デイリーデータ!D642="指定","○",IF(LEFT(デイリーデータ!F642,1)="日","",IF(LEFT(デイリーデータ!F642,1)="半","／",LEFT(デイリーデータ!F642,1)))))</f>
        <v/>
      </c>
      <c r="F642" s="10" t="str">
        <f>IF(デイリーデータ!E642="なし","",デイリーデータ!E642)&amp;IF(デイリーデータ!G642="なし","",デイリーデータ!G642)&amp;IF(デイリーデータ!H642="なし","",デイリーデータ!H642)</f>
        <v/>
      </c>
      <c r="G642" s="3" t="str">
        <f>IF(H642="","",COUNTA(H$2:H642)-COUNTBLANK(H$2:H642))</f>
        <v/>
      </c>
      <c r="H642" s="3" t="str">
        <f>IF(COUNTIF(B$2:B642,B642)=1,B642,"")</f>
        <v/>
      </c>
      <c r="I642" s="10" t="str">
        <f t="shared" ref="I642:I705" si="10">IF(H642&lt;&gt;"",C642,"")</f>
        <v/>
      </c>
      <c r="J642" s="3" t="str">
        <f>IF(デイリーデータ!D642="なし","",デイリーデータ!D642)</f>
        <v>勤務</v>
      </c>
      <c r="K642" s="3" t="str">
        <f>IF(デイリーデータ!E642="なし","",デイリーデータ!E642)</f>
        <v/>
      </c>
      <c r="L642" s="3" t="str">
        <f>IF(デイリーデータ!F642="なし","",デイリーデータ!F642)</f>
        <v>日勤</v>
      </c>
      <c r="M642" s="3" t="str">
        <f>IF(デイリーデータ!G642="なし","",デイリーデータ!G642)</f>
        <v/>
      </c>
      <c r="N642" s="3" t="str">
        <f>IF(デイリーデータ!H642="なし","",デイリーデータ!H642)</f>
        <v/>
      </c>
    </row>
    <row r="643" spans="1:14" x14ac:dyDescent="0.2">
      <c r="A643" s="9" t="str">
        <f>デイリーデータ!A643&amp;デイリーデータ!I643</f>
        <v>9797445759</v>
      </c>
      <c r="B643" s="3" t="str">
        <f>デイリーデータ!A643&amp;""</f>
        <v>97974</v>
      </c>
      <c r="C643" s="3" t="str">
        <f>デイリーデータ!B643</f>
        <v>吉田 汐里</v>
      </c>
      <c r="D643" s="4">
        <f>IF(デイリーデータ!I643="","",(デイリーデータ!I643))</f>
        <v>45759</v>
      </c>
      <c r="E643" s="3" t="str">
        <f>IF(デイリーデータ!D643="休日","●",IF(デイリーデータ!D643="指定","○",IF(LEFT(デイリーデータ!F643,1)="日","",IF(LEFT(デイリーデータ!F643,1)="半","／",LEFT(デイリーデータ!F643,1)))))</f>
        <v>○</v>
      </c>
      <c r="F643" s="10" t="str">
        <f>IF(デイリーデータ!E643="なし","",デイリーデータ!E643)&amp;IF(デイリーデータ!G643="なし","",デイリーデータ!G643)&amp;IF(デイリーデータ!H643="なし","",デイリーデータ!H643)</f>
        <v/>
      </c>
      <c r="G643" s="3" t="str">
        <f>IF(H643="","",COUNTA(H$2:H643)-COUNTBLANK(H$2:H643))</f>
        <v/>
      </c>
      <c r="H643" s="3" t="str">
        <f>IF(COUNTIF(B$2:B643,B643)=1,B643,"")</f>
        <v/>
      </c>
      <c r="I643" s="10" t="str">
        <f t="shared" si="10"/>
        <v/>
      </c>
      <c r="J643" s="3" t="str">
        <f>IF(デイリーデータ!D643="なし","",デイリーデータ!D643)</f>
        <v>指定</v>
      </c>
      <c r="K643" s="3" t="str">
        <f>IF(デイリーデータ!E643="なし","",デイリーデータ!E643)</f>
        <v/>
      </c>
      <c r="L643" s="3" t="str">
        <f>IF(デイリーデータ!F643="なし","",デイリーデータ!F643)</f>
        <v>日勤</v>
      </c>
      <c r="M643" s="3" t="str">
        <f>IF(デイリーデータ!G643="なし","",デイリーデータ!G643)</f>
        <v/>
      </c>
      <c r="N643" s="3" t="str">
        <f>IF(デイリーデータ!H643="なし","",デイリーデータ!H643)</f>
        <v/>
      </c>
    </row>
    <row r="644" spans="1:14" x14ac:dyDescent="0.2">
      <c r="A644" s="9" t="str">
        <f>デイリーデータ!A644&amp;デイリーデータ!I644</f>
        <v>9797445760</v>
      </c>
      <c r="B644" s="3" t="str">
        <f>デイリーデータ!A644&amp;""</f>
        <v>97974</v>
      </c>
      <c r="C644" s="3" t="str">
        <f>デイリーデータ!B644</f>
        <v>吉田 汐里</v>
      </c>
      <c r="D644" s="4">
        <f>IF(デイリーデータ!I644="","",(デイリーデータ!I644))</f>
        <v>45760</v>
      </c>
      <c r="E644" s="3" t="str">
        <f>IF(デイリーデータ!D644="休日","●",IF(デイリーデータ!D644="指定","○",IF(LEFT(デイリーデータ!F644,1)="日","",IF(LEFT(デイリーデータ!F644,1)="半","／",LEFT(デイリーデータ!F644,1)))))</f>
        <v>●</v>
      </c>
      <c r="F644" s="10" t="str">
        <f>IF(デイリーデータ!E644="なし","",デイリーデータ!E644)&amp;IF(デイリーデータ!G644="なし","",デイリーデータ!G644)&amp;IF(デイリーデータ!H644="なし","",デイリーデータ!H644)</f>
        <v/>
      </c>
      <c r="G644" s="3" t="str">
        <f>IF(H644="","",COUNTA(H$2:H644)-COUNTBLANK(H$2:H644))</f>
        <v/>
      </c>
      <c r="H644" s="3" t="str">
        <f>IF(COUNTIF(B$2:B644,B644)=1,B644,"")</f>
        <v/>
      </c>
      <c r="I644" s="10" t="str">
        <f t="shared" si="10"/>
        <v/>
      </c>
      <c r="J644" s="3" t="str">
        <f>IF(デイリーデータ!D644="なし","",デイリーデータ!D644)</f>
        <v>休日</v>
      </c>
      <c r="K644" s="3" t="str">
        <f>IF(デイリーデータ!E644="なし","",デイリーデータ!E644)</f>
        <v/>
      </c>
      <c r="L644" s="3" t="str">
        <f>IF(デイリーデータ!F644="なし","",デイリーデータ!F644)</f>
        <v>日勤</v>
      </c>
      <c r="M644" s="3" t="str">
        <f>IF(デイリーデータ!G644="なし","",デイリーデータ!G644)</f>
        <v/>
      </c>
      <c r="N644" s="3" t="str">
        <f>IF(デイリーデータ!H644="なし","",デイリーデータ!H644)</f>
        <v/>
      </c>
    </row>
    <row r="645" spans="1:14" x14ac:dyDescent="0.2">
      <c r="A645" s="9" t="str">
        <f>デイリーデータ!A645&amp;デイリーデータ!I645</f>
        <v>9797445761</v>
      </c>
      <c r="B645" s="3" t="str">
        <f>デイリーデータ!A645&amp;""</f>
        <v>97974</v>
      </c>
      <c r="C645" s="3" t="str">
        <f>デイリーデータ!B645</f>
        <v>吉田 汐里</v>
      </c>
      <c r="D645" s="4">
        <f>IF(デイリーデータ!I645="","",(デイリーデータ!I645))</f>
        <v>45761</v>
      </c>
      <c r="E645" s="3" t="str">
        <f>IF(デイリーデータ!D645="休日","●",IF(デイリーデータ!D645="指定","○",IF(LEFT(デイリーデータ!F645,1)="日","",IF(LEFT(デイリーデータ!F645,1)="半","／",LEFT(デイリーデータ!F645,1)))))</f>
        <v/>
      </c>
      <c r="F645" s="10" t="str">
        <f>IF(デイリーデータ!E645="なし","",デイリーデータ!E645)&amp;IF(デイリーデータ!G645="なし","",デイリーデータ!G645)&amp;IF(デイリーデータ!H645="なし","",デイリーデータ!H645)</f>
        <v/>
      </c>
      <c r="G645" s="3" t="str">
        <f>IF(H645="","",COUNTA(H$2:H645)-COUNTBLANK(H$2:H645))</f>
        <v/>
      </c>
      <c r="H645" s="3" t="str">
        <f>IF(COUNTIF(B$2:B645,B645)=1,B645,"")</f>
        <v/>
      </c>
      <c r="I645" s="10" t="str">
        <f t="shared" si="10"/>
        <v/>
      </c>
      <c r="J645" s="3" t="str">
        <f>IF(デイリーデータ!D645="なし","",デイリーデータ!D645)</f>
        <v>勤務</v>
      </c>
      <c r="K645" s="3" t="str">
        <f>IF(デイリーデータ!E645="なし","",デイリーデータ!E645)</f>
        <v/>
      </c>
      <c r="L645" s="3" t="str">
        <f>IF(デイリーデータ!F645="なし","",デイリーデータ!F645)</f>
        <v>日勤</v>
      </c>
      <c r="M645" s="3" t="str">
        <f>IF(デイリーデータ!G645="なし","",デイリーデータ!G645)</f>
        <v/>
      </c>
      <c r="N645" s="3" t="str">
        <f>IF(デイリーデータ!H645="なし","",デイリーデータ!H645)</f>
        <v/>
      </c>
    </row>
    <row r="646" spans="1:14" x14ac:dyDescent="0.2">
      <c r="A646" s="9" t="str">
        <f>デイリーデータ!A646&amp;デイリーデータ!I646</f>
        <v>9797445762</v>
      </c>
      <c r="B646" s="3" t="str">
        <f>デイリーデータ!A646&amp;""</f>
        <v>97974</v>
      </c>
      <c r="C646" s="3" t="str">
        <f>デイリーデータ!B646</f>
        <v>吉田 汐里</v>
      </c>
      <c r="D646" s="4">
        <f>IF(デイリーデータ!I646="","",(デイリーデータ!I646))</f>
        <v>45762</v>
      </c>
      <c r="E646" s="3" t="str">
        <f>IF(デイリーデータ!D646="休日","●",IF(デイリーデータ!D646="指定","○",IF(LEFT(デイリーデータ!F646,1)="日","",IF(LEFT(デイリーデータ!F646,1)="半","／",LEFT(デイリーデータ!F646,1)))))</f>
        <v/>
      </c>
      <c r="F646" s="10" t="str">
        <f>IF(デイリーデータ!E646="なし","",デイリーデータ!E646)&amp;IF(デイリーデータ!G646="なし","",デイリーデータ!G646)&amp;IF(デイリーデータ!H646="なし","",デイリーデータ!H646)</f>
        <v/>
      </c>
      <c r="G646" s="3" t="str">
        <f>IF(H646="","",COUNTA(H$2:H646)-COUNTBLANK(H$2:H646))</f>
        <v/>
      </c>
      <c r="H646" s="3" t="str">
        <f>IF(COUNTIF(B$2:B646,B646)=1,B646,"")</f>
        <v/>
      </c>
      <c r="I646" s="10" t="str">
        <f t="shared" si="10"/>
        <v/>
      </c>
      <c r="J646" s="3" t="str">
        <f>IF(デイリーデータ!D646="なし","",デイリーデータ!D646)</f>
        <v>勤務</v>
      </c>
      <c r="K646" s="3" t="str">
        <f>IF(デイリーデータ!E646="なし","",デイリーデータ!E646)</f>
        <v/>
      </c>
      <c r="L646" s="3" t="str">
        <f>IF(デイリーデータ!F646="なし","",デイリーデータ!F646)</f>
        <v>日勤</v>
      </c>
      <c r="M646" s="3" t="str">
        <f>IF(デイリーデータ!G646="なし","",デイリーデータ!G646)</f>
        <v/>
      </c>
      <c r="N646" s="3" t="str">
        <f>IF(デイリーデータ!H646="なし","",デイリーデータ!H646)</f>
        <v/>
      </c>
    </row>
    <row r="647" spans="1:14" x14ac:dyDescent="0.2">
      <c r="A647" s="9" t="str">
        <f>デイリーデータ!A647&amp;デイリーデータ!I647</f>
        <v>9797445763</v>
      </c>
      <c r="B647" s="3" t="str">
        <f>デイリーデータ!A647&amp;""</f>
        <v>97974</v>
      </c>
      <c r="C647" s="3" t="str">
        <f>デイリーデータ!B647</f>
        <v>吉田 汐里</v>
      </c>
      <c r="D647" s="4">
        <f>IF(デイリーデータ!I647="","",(デイリーデータ!I647))</f>
        <v>45763</v>
      </c>
      <c r="E647" s="3" t="str">
        <f>IF(デイリーデータ!D647="休日","●",IF(デイリーデータ!D647="指定","○",IF(LEFT(デイリーデータ!F647,1)="日","",IF(LEFT(デイリーデータ!F647,1)="半","／",LEFT(デイリーデータ!F647,1)))))</f>
        <v/>
      </c>
      <c r="F647" s="10" t="str">
        <f>IF(デイリーデータ!E647="なし","",デイリーデータ!E647)&amp;IF(デイリーデータ!G647="なし","",デイリーデータ!G647)&amp;IF(デイリーデータ!H647="なし","",デイリーデータ!H647)</f>
        <v/>
      </c>
      <c r="G647" s="3" t="str">
        <f>IF(H647="","",COUNTA(H$2:H647)-COUNTBLANK(H$2:H647))</f>
        <v/>
      </c>
      <c r="H647" s="3" t="str">
        <f>IF(COUNTIF(B$2:B647,B647)=1,B647,"")</f>
        <v/>
      </c>
      <c r="I647" s="10" t="str">
        <f t="shared" si="10"/>
        <v/>
      </c>
      <c r="J647" s="3" t="str">
        <f>IF(デイリーデータ!D647="なし","",デイリーデータ!D647)</f>
        <v>勤務</v>
      </c>
      <c r="K647" s="3" t="str">
        <f>IF(デイリーデータ!E647="なし","",デイリーデータ!E647)</f>
        <v/>
      </c>
      <c r="L647" s="3" t="str">
        <f>IF(デイリーデータ!F647="なし","",デイリーデータ!F647)</f>
        <v>日勤</v>
      </c>
      <c r="M647" s="3" t="str">
        <f>IF(デイリーデータ!G647="なし","",デイリーデータ!G647)</f>
        <v/>
      </c>
      <c r="N647" s="3" t="str">
        <f>IF(デイリーデータ!H647="なし","",デイリーデータ!H647)</f>
        <v/>
      </c>
    </row>
    <row r="648" spans="1:14" x14ac:dyDescent="0.2">
      <c r="A648" s="9" t="str">
        <f>デイリーデータ!A648&amp;デイリーデータ!I648</f>
        <v>9797445764</v>
      </c>
      <c r="B648" s="3" t="str">
        <f>デイリーデータ!A648&amp;""</f>
        <v>97974</v>
      </c>
      <c r="C648" s="3" t="str">
        <f>デイリーデータ!B648</f>
        <v>吉田 汐里</v>
      </c>
      <c r="D648" s="4">
        <f>IF(デイリーデータ!I648="","",(デイリーデータ!I648))</f>
        <v>45764</v>
      </c>
      <c r="E648" s="3" t="str">
        <f>IF(デイリーデータ!D648="休日","●",IF(デイリーデータ!D648="指定","○",IF(LEFT(デイリーデータ!F648,1)="日","",IF(LEFT(デイリーデータ!F648,1)="半","／",LEFT(デイリーデータ!F648,1)))))</f>
        <v/>
      </c>
      <c r="F648" s="10" t="str">
        <f>IF(デイリーデータ!E648="なし","",デイリーデータ!E648)&amp;IF(デイリーデータ!G648="なし","",デイリーデータ!G648)&amp;IF(デイリーデータ!H648="なし","",デイリーデータ!H648)</f>
        <v/>
      </c>
      <c r="G648" s="3" t="str">
        <f>IF(H648="","",COUNTA(H$2:H648)-COUNTBLANK(H$2:H648))</f>
        <v/>
      </c>
      <c r="H648" s="3" t="str">
        <f>IF(COUNTIF(B$2:B648,B648)=1,B648,"")</f>
        <v/>
      </c>
      <c r="I648" s="10" t="str">
        <f t="shared" si="10"/>
        <v/>
      </c>
      <c r="J648" s="3" t="str">
        <f>IF(デイリーデータ!D648="なし","",デイリーデータ!D648)</f>
        <v>勤務</v>
      </c>
      <c r="K648" s="3" t="str">
        <f>IF(デイリーデータ!E648="なし","",デイリーデータ!E648)</f>
        <v/>
      </c>
      <c r="L648" s="3" t="str">
        <f>IF(デイリーデータ!F648="なし","",デイリーデータ!F648)</f>
        <v>日勤</v>
      </c>
      <c r="M648" s="3" t="str">
        <f>IF(デイリーデータ!G648="なし","",デイリーデータ!G648)</f>
        <v/>
      </c>
      <c r="N648" s="3" t="str">
        <f>IF(デイリーデータ!H648="なし","",デイリーデータ!H648)</f>
        <v/>
      </c>
    </row>
    <row r="649" spans="1:14" x14ac:dyDescent="0.2">
      <c r="A649" s="9" t="str">
        <f>デイリーデータ!A649&amp;デイリーデータ!I649</f>
        <v>9797445765</v>
      </c>
      <c r="B649" s="3" t="str">
        <f>デイリーデータ!A649&amp;""</f>
        <v>97974</v>
      </c>
      <c r="C649" s="3" t="str">
        <f>デイリーデータ!B649</f>
        <v>吉田 汐里</v>
      </c>
      <c r="D649" s="4">
        <f>IF(デイリーデータ!I649="","",(デイリーデータ!I649))</f>
        <v>45765</v>
      </c>
      <c r="E649" s="3" t="str">
        <f>IF(デイリーデータ!D649="休日","●",IF(デイリーデータ!D649="指定","○",IF(LEFT(デイリーデータ!F649,1)="日","",IF(LEFT(デイリーデータ!F649,1)="半","／",LEFT(デイリーデータ!F649,1)))))</f>
        <v/>
      </c>
      <c r="F649" s="10" t="str">
        <f>IF(デイリーデータ!E649="なし","",デイリーデータ!E649)&amp;IF(デイリーデータ!G649="なし","",デイリーデータ!G649)&amp;IF(デイリーデータ!H649="なし","",デイリーデータ!H649)</f>
        <v/>
      </c>
      <c r="G649" s="3" t="str">
        <f>IF(H649="","",COUNTA(H$2:H649)-COUNTBLANK(H$2:H649))</f>
        <v/>
      </c>
      <c r="H649" s="3" t="str">
        <f>IF(COUNTIF(B$2:B649,B649)=1,B649,"")</f>
        <v/>
      </c>
      <c r="I649" s="10" t="str">
        <f t="shared" si="10"/>
        <v/>
      </c>
      <c r="J649" s="3" t="str">
        <f>IF(デイリーデータ!D649="なし","",デイリーデータ!D649)</f>
        <v>勤務</v>
      </c>
      <c r="K649" s="3" t="str">
        <f>IF(デイリーデータ!E649="なし","",デイリーデータ!E649)</f>
        <v/>
      </c>
      <c r="L649" s="3" t="str">
        <f>IF(デイリーデータ!F649="なし","",デイリーデータ!F649)</f>
        <v>日勤</v>
      </c>
      <c r="M649" s="3" t="str">
        <f>IF(デイリーデータ!G649="なし","",デイリーデータ!G649)</f>
        <v/>
      </c>
      <c r="N649" s="3" t="str">
        <f>IF(デイリーデータ!H649="なし","",デイリーデータ!H649)</f>
        <v/>
      </c>
    </row>
    <row r="650" spans="1:14" x14ac:dyDescent="0.2">
      <c r="A650" s="9" t="str">
        <f>デイリーデータ!A650&amp;デイリーデータ!I650</f>
        <v>9797445766</v>
      </c>
      <c r="B650" s="3" t="str">
        <f>デイリーデータ!A650&amp;""</f>
        <v>97974</v>
      </c>
      <c r="C650" s="3" t="str">
        <f>デイリーデータ!B650</f>
        <v>吉田 汐里</v>
      </c>
      <c r="D650" s="4">
        <f>IF(デイリーデータ!I650="","",(デイリーデータ!I650))</f>
        <v>45766</v>
      </c>
      <c r="E650" s="3" t="str">
        <f>IF(デイリーデータ!D650="休日","●",IF(デイリーデータ!D650="指定","○",IF(LEFT(デイリーデータ!F650,1)="日","",IF(LEFT(デイリーデータ!F650,1)="半","／",LEFT(デイリーデータ!F650,1)))))</f>
        <v>○</v>
      </c>
      <c r="F650" s="10" t="str">
        <f>IF(デイリーデータ!E650="なし","",デイリーデータ!E650)&amp;IF(デイリーデータ!G650="なし","",デイリーデータ!G650)&amp;IF(デイリーデータ!H650="なし","",デイリーデータ!H650)</f>
        <v/>
      </c>
      <c r="G650" s="3" t="str">
        <f>IF(H650="","",COUNTA(H$2:H650)-COUNTBLANK(H$2:H650))</f>
        <v/>
      </c>
      <c r="H650" s="3" t="str">
        <f>IF(COUNTIF(B$2:B650,B650)=1,B650,"")</f>
        <v/>
      </c>
      <c r="I650" s="10" t="str">
        <f t="shared" si="10"/>
        <v/>
      </c>
      <c r="J650" s="3" t="str">
        <f>IF(デイリーデータ!D650="なし","",デイリーデータ!D650)</f>
        <v>指定</v>
      </c>
      <c r="K650" s="3" t="str">
        <f>IF(デイリーデータ!E650="なし","",デイリーデータ!E650)</f>
        <v/>
      </c>
      <c r="L650" s="3" t="str">
        <f>IF(デイリーデータ!F650="なし","",デイリーデータ!F650)</f>
        <v>日勤</v>
      </c>
      <c r="M650" s="3" t="str">
        <f>IF(デイリーデータ!G650="なし","",デイリーデータ!G650)</f>
        <v/>
      </c>
      <c r="N650" s="3" t="str">
        <f>IF(デイリーデータ!H650="なし","",デイリーデータ!H650)</f>
        <v/>
      </c>
    </row>
    <row r="651" spans="1:14" x14ac:dyDescent="0.2">
      <c r="A651" s="9" t="str">
        <f>デイリーデータ!A651&amp;デイリーデータ!I651</f>
        <v>9797445767</v>
      </c>
      <c r="B651" s="3" t="str">
        <f>デイリーデータ!A651&amp;""</f>
        <v>97974</v>
      </c>
      <c r="C651" s="3" t="str">
        <f>デイリーデータ!B651</f>
        <v>吉田 汐里</v>
      </c>
      <c r="D651" s="4">
        <f>IF(デイリーデータ!I651="","",(デイリーデータ!I651))</f>
        <v>45767</v>
      </c>
      <c r="E651" s="3" t="str">
        <f>IF(デイリーデータ!D651="休日","●",IF(デイリーデータ!D651="指定","○",IF(LEFT(デイリーデータ!F651,1)="日","",IF(LEFT(デイリーデータ!F651,1)="半","／",LEFT(デイリーデータ!F651,1)))))</f>
        <v>●</v>
      </c>
      <c r="F651" s="10" t="str">
        <f>IF(デイリーデータ!E651="なし","",デイリーデータ!E651)&amp;IF(デイリーデータ!G651="なし","",デイリーデータ!G651)&amp;IF(デイリーデータ!H651="なし","",デイリーデータ!H651)</f>
        <v/>
      </c>
      <c r="G651" s="3" t="str">
        <f>IF(H651="","",COUNTA(H$2:H651)-COUNTBLANK(H$2:H651))</f>
        <v/>
      </c>
      <c r="H651" s="3" t="str">
        <f>IF(COUNTIF(B$2:B651,B651)=1,B651,"")</f>
        <v/>
      </c>
      <c r="I651" s="10" t="str">
        <f t="shared" si="10"/>
        <v/>
      </c>
      <c r="J651" s="3" t="str">
        <f>IF(デイリーデータ!D651="なし","",デイリーデータ!D651)</f>
        <v>休日</v>
      </c>
      <c r="K651" s="3" t="str">
        <f>IF(デイリーデータ!E651="なし","",デイリーデータ!E651)</f>
        <v/>
      </c>
      <c r="L651" s="3" t="str">
        <f>IF(デイリーデータ!F651="なし","",デイリーデータ!F651)</f>
        <v>日勤</v>
      </c>
      <c r="M651" s="3" t="str">
        <f>IF(デイリーデータ!G651="なし","",デイリーデータ!G651)</f>
        <v/>
      </c>
      <c r="N651" s="3" t="str">
        <f>IF(デイリーデータ!H651="なし","",デイリーデータ!H651)</f>
        <v/>
      </c>
    </row>
    <row r="652" spans="1:14" x14ac:dyDescent="0.2">
      <c r="A652" s="9" t="str">
        <f>デイリーデータ!A652&amp;デイリーデータ!I652</f>
        <v>9797445768</v>
      </c>
      <c r="B652" s="3" t="str">
        <f>デイリーデータ!A652&amp;""</f>
        <v>97974</v>
      </c>
      <c r="C652" s="3" t="str">
        <f>デイリーデータ!B652</f>
        <v>吉田 汐里</v>
      </c>
      <c r="D652" s="4">
        <f>IF(デイリーデータ!I652="","",(デイリーデータ!I652))</f>
        <v>45768</v>
      </c>
      <c r="E652" s="3" t="str">
        <f>IF(デイリーデータ!D652="休日","●",IF(デイリーデータ!D652="指定","○",IF(LEFT(デイリーデータ!F652,1)="日","",IF(LEFT(デイリーデータ!F652,1)="半","／",LEFT(デイリーデータ!F652,1)))))</f>
        <v/>
      </c>
      <c r="F652" s="10" t="str">
        <f>IF(デイリーデータ!E652="なし","",デイリーデータ!E652)&amp;IF(デイリーデータ!G652="なし","",デイリーデータ!G652)&amp;IF(デイリーデータ!H652="なし","",デイリーデータ!H652)</f>
        <v/>
      </c>
      <c r="G652" s="3" t="str">
        <f>IF(H652="","",COUNTA(H$2:H652)-COUNTBLANK(H$2:H652))</f>
        <v/>
      </c>
      <c r="H652" s="3" t="str">
        <f>IF(COUNTIF(B$2:B652,B652)=1,B652,"")</f>
        <v/>
      </c>
      <c r="I652" s="10" t="str">
        <f t="shared" si="10"/>
        <v/>
      </c>
      <c r="J652" s="3" t="str">
        <f>IF(デイリーデータ!D652="なし","",デイリーデータ!D652)</f>
        <v>勤務</v>
      </c>
      <c r="K652" s="3" t="str">
        <f>IF(デイリーデータ!E652="なし","",デイリーデータ!E652)</f>
        <v/>
      </c>
      <c r="L652" s="3" t="str">
        <f>IF(デイリーデータ!F652="なし","",デイリーデータ!F652)</f>
        <v>日勤</v>
      </c>
      <c r="M652" s="3" t="str">
        <f>IF(デイリーデータ!G652="なし","",デイリーデータ!G652)</f>
        <v/>
      </c>
      <c r="N652" s="3" t="str">
        <f>IF(デイリーデータ!H652="なし","",デイリーデータ!H652)</f>
        <v/>
      </c>
    </row>
    <row r="653" spans="1:14" x14ac:dyDescent="0.2">
      <c r="A653" s="9" t="str">
        <f>デイリーデータ!A653&amp;デイリーデータ!I653</f>
        <v>9797445769</v>
      </c>
      <c r="B653" s="3" t="str">
        <f>デイリーデータ!A653&amp;""</f>
        <v>97974</v>
      </c>
      <c r="C653" s="3" t="str">
        <f>デイリーデータ!B653</f>
        <v>吉田 汐里</v>
      </c>
      <c r="D653" s="4">
        <f>IF(デイリーデータ!I653="","",(デイリーデータ!I653))</f>
        <v>45769</v>
      </c>
      <c r="E653" s="3" t="str">
        <f>IF(デイリーデータ!D653="休日","●",IF(デイリーデータ!D653="指定","○",IF(LEFT(デイリーデータ!F653,1)="日","",IF(LEFT(デイリーデータ!F653,1)="半","／",LEFT(デイリーデータ!F653,1)))))</f>
        <v/>
      </c>
      <c r="F653" s="10" t="str">
        <f>IF(デイリーデータ!E653="なし","",デイリーデータ!E653)&amp;IF(デイリーデータ!G653="なし","",デイリーデータ!G653)&amp;IF(デイリーデータ!H653="なし","",デイリーデータ!H653)</f>
        <v/>
      </c>
      <c r="G653" s="3" t="str">
        <f>IF(H653="","",COUNTA(H$2:H653)-COUNTBLANK(H$2:H653))</f>
        <v/>
      </c>
      <c r="H653" s="3" t="str">
        <f>IF(COUNTIF(B$2:B653,B653)=1,B653,"")</f>
        <v/>
      </c>
      <c r="I653" s="10" t="str">
        <f t="shared" si="10"/>
        <v/>
      </c>
      <c r="J653" s="3" t="str">
        <f>IF(デイリーデータ!D653="なし","",デイリーデータ!D653)</f>
        <v>勤務</v>
      </c>
      <c r="K653" s="3" t="str">
        <f>IF(デイリーデータ!E653="なし","",デイリーデータ!E653)</f>
        <v/>
      </c>
      <c r="L653" s="3" t="str">
        <f>IF(デイリーデータ!F653="なし","",デイリーデータ!F653)</f>
        <v>日勤</v>
      </c>
      <c r="M653" s="3" t="str">
        <f>IF(デイリーデータ!G653="なし","",デイリーデータ!G653)</f>
        <v/>
      </c>
      <c r="N653" s="3" t="str">
        <f>IF(デイリーデータ!H653="なし","",デイリーデータ!H653)</f>
        <v/>
      </c>
    </row>
    <row r="654" spans="1:14" x14ac:dyDescent="0.2">
      <c r="A654" s="9" t="str">
        <f>デイリーデータ!A654&amp;デイリーデータ!I654</f>
        <v>9797445770</v>
      </c>
      <c r="B654" s="3" t="str">
        <f>デイリーデータ!A654&amp;""</f>
        <v>97974</v>
      </c>
      <c r="C654" s="3" t="str">
        <f>デイリーデータ!B654</f>
        <v>吉田 汐里</v>
      </c>
      <c r="D654" s="4">
        <f>IF(デイリーデータ!I654="","",(デイリーデータ!I654))</f>
        <v>45770</v>
      </c>
      <c r="E654" s="3" t="str">
        <f>IF(デイリーデータ!D654="休日","●",IF(デイリーデータ!D654="指定","○",IF(LEFT(デイリーデータ!F654,1)="日","",IF(LEFT(デイリーデータ!F654,1)="半","／",LEFT(デイリーデータ!F654,1)))))</f>
        <v/>
      </c>
      <c r="F654" s="10" t="str">
        <f>IF(デイリーデータ!E654="なし","",デイリーデータ!E654)&amp;IF(デイリーデータ!G654="なし","",デイリーデータ!G654)&amp;IF(デイリーデータ!H654="なし","",デイリーデータ!H654)</f>
        <v/>
      </c>
      <c r="G654" s="3" t="str">
        <f>IF(H654="","",COUNTA(H$2:H654)-COUNTBLANK(H$2:H654))</f>
        <v/>
      </c>
      <c r="H654" s="3" t="str">
        <f>IF(COUNTIF(B$2:B654,B654)=1,B654,"")</f>
        <v/>
      </c>
      <c r="I654" s="10" t="str">
        <f t="shared" si="10"/>
        <v/>
      </c>
      <c r="J654" s="3" t="str">
        <f>IF(デイリーデータ!D654="なし","",デイリーデータ!D654)</f>
        <v>勤務</v>
      </c>
      <c r="K654" s="3" t="str">
        <f>IF(デイリーデータ!E654="なし","",デイリーデータ!E654)</f>
        <v/>
      </c>
      <c r="L654" s="3" t="str">
        <f>IF(デイリーデータ!F654="なし","",デイリーデータ!F654)</f>
        <v>日勤</v>
      </c>
      <c r="M654" s="3" t="str">
        <f>IF(デイリーデータ!G654="なし","",デイリーデータ!G654)</f>
        <v/>
      </c>
      <c r="N654" s="3" t="str">
        <f>IF(デイリーデータ!H654="なし","",デイリーデータ!H654)</f>
        <v/>
      </c>
    </row>
    <row r="655" spans="1:14" x14ac:dyDescent="0.2">
      <c r="A655" s="9" t="str">
        <f>デイリーデータ!A655&amp;デイリーデータ!I655</f>
        <v>9797445771</v>
      </c>
      <c r="B655" s="3" t="str">
        <f>デイリーデータ!A655&amp;""</f>
        <v>97974</v>
      </c>
      <c r="C655" s="3" t="str">
        <f>デイリーデータ!B655</f>
        <v>吉田 汐里</v>
      </c>
      <c r="D655" s="4">
        <f>IF(デイリーデータ!I655="","",(デイリーデータ!I655))</f>
        <v>45771</v>
      </c>
      <c r="E655" s="3" t="str">
        <f>IF(デイリーデータ!D655="休日","●",IF(デイリーデータ!D655="指定","○",IF(LEFT(デイリーデータ!F655,1)="日","",IF(LEFT(デイリーデータ!F655,1)="半","／",LEFT(デイリーデータ!F655,1)))))</f>
        <v/>
      </c>
      <c r="F655" s="10" t="str">
        <f>IF(デイリーデータ!E655="なし","",デイリーデータ!E655)&amp;IF(デイリーデータ!G655="なし","",デイリーデータ!G655)&amp;IF(デイリーデータ!H655="なし","",デイリーデータ!H655)</f>
        <v/>
      </c>
      <c r="G655" s="3" t="str">
        <f>IF(H655="","",COUNTA(H$2:H655)-COUNTBLANK(H$2:H655))</f>
        <v/>
      </c>
      <c r="H655" s="3" t="str">
        <f>IF(COUNTIF(B$2:B655,B655)=1,B655,"")</f>
        <v/>
      </c>
      <c r="I655" s="10" t="str">
        <f t="shared" si="10"/>
        <v/>
      </c>
      <c r="J655" s="3" t="str">
        <f>IF(デイリーデータ!D655="なし","",デイリーデータ!D655)</f>
        <v>勤務</v>
      </c>
      <c r="K655" s="3" t="str">
        <f>IF(デイリーデータ!E655="なし","",デイリーデータ!E655)</f>
        <v/>
      </c>
      <c r="L655" s="3" t="str">
        <f>IF(デイリーデータ!F655="なし","",デイリーデータ!F655)</f>
        <v>日勤</v>
      </c>
      <c r="M655" s="3" t="str">
        <f>IF(デイリーデータ!G655="なし","",デイリーデータ!G655)</f>
        <v/>
      </c>
      <c r="N655" s="3" t="str">
        <f>IF(デイリーデータ!H655="なし","",デイリーデータ!H655)</f>
        <v/>
      </c>
    </row>
    <row r="656" spans="1:14" x14ac:dyDescent="0.2">
      <c r="A656" s="9" t="str">
        <f>デイリーデータ!A656&amp;デイリーデータ!I656</f>
        <v>9797445772</v>
      </c>
      <c r="B656" s="3" t="str">
        <f>デイリーデータ!A656&amp;""</f>
        <v>97974</v>
      </c>
      <c r="C656" s="3" t="str">
        <f>デイリーデータ!B656</f>
        <v>吉田 汐里</v>
      </c>
      <c r="D656" s="4">
        <f>IF(デイリーデータ!I656="","",(デイリーデータ!I656))</f>
        <v>45772</v>
      </c>
      <c r="E656" s="3" t="str">
        <f>IF(デイリーデータ!D656="休日","●",IF(デイリーデータ!D656="指定","○",IF(LEFT(デイリーデータ!F656,1)="日","",IF(LEFT(デイリーデータ!F656,1)="半","／",LEFT(デイリーデータ!F656,1)))))</f>
        <v/>
      </c>
      <c r="F656" s="10" t="str">
        <f>IF(デイリーデータ!E656="なし","",デイリーデータ!E656)&amp;IF(デイリーデータ!G656="なし","",デイリーデータ!G656)&amp;IF(デイリーデータ!H656="なし","",デイリーデータ!H656)</f>
        <v/>
      </c>
      <c r="G656" s="3" t="str">
        <f>IF(H656="","",COUNTA(H$2:H656)-COUNTBLANK(H$2:H656))</f>
        <v/>
      </c>
      <c r="H656" s="3" t="str">
        <f>IF(COUNTIF(B$2:B656,B656)=1,B656,"")</f>
        <v/>
      </c>
      <c r="I656" s="10" t="str">
        <f t="shared" si="10"/>
        <v/>
      </c>
      <c r="J656" s="3" t="str">
        <f>IF(デイリーデータ!D656="なし","",デイリーデータ!D656)</f>
        <v>勤務</v>
      </c>
      <c r="K656" s="3" t="str">
        <f>IF(デイリーデータ!E656="なし","",デイリーデータ!E656)</f>
        <v/>
      </c>
      <c r="L656" s="3" t="str">
        <f>IF(デイリーデータ!F656="なし","",デイリーデータ!F656)</f>
        <v>日勤</v>
      </c>
      <c r="M656" s="3" t="str">
        <f>IF(デイリーデータ!G656="なし","",デイリーデータ!G656)</f>
        <v/>
      </c>
      <c r="N656" s="3" t="str">
        <f>IF(デイリーデータ!H656="なし","",デイリーデータ!H656)</f>
        <v/>
      </c>
    </row>
    <row r="657" spans="1:14" x14ac:dyDescent="0.2">
      <c r="A657" s="9" t="str">
        <f>デイリーデータ!A657&amp;デイリーデータ!I657</f>
        <v>9797445773</v>
      </c>
      <c r="B657" s="3" t="str">
        <f>デイリーデータ!A657&amp;""</f>
        <v>97974</v>
      </c>
      <c r="C657" s="3" t="str">
        <f>デイリーデータ!B657</f>
        <v>吉田 汐里</v>
      </c>
      <c r="D657" s="4">
        <f>IF(デイリーデータ!I657="","",(デイリーデータ!I657))</f>
        <v>45773</v>
      </c>
      <c r="E657" s="3" t="str">
        <f>IF(デイリーデータ!D657="休日","●",IF(デイリーデータ!D657="指定","○",IF(LEFT(デイリーデータ!F657,1)="日","",IF(LEFT(デイリーデータ!F657,1)="半","／",LEFT(デイリーデータ!F657,1)))))</f>
        <v>○</v>
      </c>
      <c r="F657" s="10" t="str">
        <f>IF(デイリーデータ!E657="なし","",デイリーデータ!E657)&amp;IF(デイリーデータ!G657="なし","",デイリーデータ!G657)&amp;IF(デイリーデータ!H657="なし","",デイリーデータ!H657)</f>
        <v/>
      </c>
      <c r="G657" s="3" t="str">
        <f>IF(H657="","",COUNTA(H$2:H657)-COUNTBLANK(H$2:H657))</f>
        <v/>
      </c>
      <c r="H657" s="3" t="str">
        <f>IF(COUNTIF(B$2:B657,B657)=1,B657,"")</f>
        <v/>
      </c>
      <c r="I657" s="10" t="str">
        <f t="shared" si="10"/>
        <v/>
      </c>
      <c r="J657" s="3" t="str">
        <f>IF(デイリーデータ!D657="なし","",デイリーデータ!D657)</f>
        <v>指定</v>
      </c>
      <c r="K657" s="3" t="str">
        <f>IF(デイリーデータ!E657="なし","",デイリーデータ!E657)</f>
        <v/>
      </c>
      <c r="L657" s="3" t="str">
        <f>IF(デイリーデータ!F657="なし","",デイリーデータ!F657)</f>
        <v>日勤</v>
      </c>
      <c r="M657" s="3" t="str">
        <f>IF(デイリーデータ!G657="なし","",デイリーデータ!G657)</f>
        <v/>
      </c>
      <c r="N657" s="3" t="str">
        <f>IF(デイリーデータ!H657="なし","",デイリーデータ!H657)</f>
        <v/>
      </c>
    </row>
    <row r="658" spans="1:14" x14ac:dyDescent="0.2">
      <c r="A658" s="9" t="str">
        <f>デイリーデータ!A658&amp;デイリーデータ!I658</f>
        <v>9797445774</v>
      </c>
      <c r="B658" s="3" t="str">
        <f>デイリーデータ!A658&amp;""</f>
        <v>97974</v>
      </c>
      <c r="C658" s="3" t="str">
        <f>デイリーデータ!B658</f>
        <v>吉田 汐里</v>
      </c>
      <c r="D658" s="4">
        <f>IF(デイリーデータ!I658="","",(デイリーデータ!I658))</f>
        <v>45774</v>
      </c>
      <c r="E658" s="3" t="str">
        <f>IF(デイリーデータ!D658="休日","●",IF(デイリーデータ!D658="指定","○",IF(LEFT(デイリーデータ!F658,1)="日","",IF(LEFT(デイリーデータ!F658,1)="半","／",LEFT(デイリーデータ!F658,1)))))</f>
        <v>●</v>
      </c>
      <c r="F658" s="10" t="str">
        <f>IF(デイリーデータ!E658="なし","",デイリーデータ!E658)&amp;IF(デイリーデータ!G658="なし","",デイリーデータ!G658)&amp;IF(デイリーデータ!H658="なし","",デイリーデータ!H658)</f>
        <v/>
      </c>
      <c r="G658" s="3" t="str">
        <f>IF(H658="","",COUNTA(H$2:H658)-COUNTBLANK(H$2:H658))</f>
        <v/>
      </c>
      <c r="H658" s="3" t="str">
        <f>IF(COUNTIF(B$2:B658,B658)=1,B658,"")</f>
        <v/>
      </c>
      <c r="I658" s="10" t="str">
        <f t="shared" si="10"/>
        <v/>
      </c>
      <c r="J658" s="3" t="str">
        <f>IF(デイリーデータ!D658="なし","",デイリーデータ!D658)</f>
        <v>休日</v>
      </c>
      <c r="K658" s="3" t="str">
        <f>IF(デイリーデータ!E658="なし","",デイリーデータ!E658)</f>
        <v/>
      </c>
      <c r="L658" s="3" t="str">
        <f>IF(デイリーデータ!F658="なし","",デイリーデータ!F658)</f>
        <v>日勤</v>
      </c>
      <c r="M658" s="3" t="str">
        <f>IF(デイリーデータ!G658="なし","",デイリーデータ!G658)</f>
        <v/>
      </c>
      <c r="N658" s="3" t="str">
        <f>IF(デイリーデータ!H658="なし","",デイリーデータ!H658)</f>
        <v/>
      </c>
    </row>
    <row r="659" spans="1:14" x14ac:dyDescent="0.2">
      <c r="A659" s="9" t="str">
        <f>デイリーデータ!A659&amp;デイリーデータ!I659</f>
        <v>9797445775</v>
      </c>
      <c r="B659" s="3" t="str">
        <f>デイリーデータ!A659&amp;""</f>
        <v>97974</v>
      </c>
      <c r="C659" s="3" t="str">
        <f>デイリーデータ!B659</f>
        <v>吉田 汐里</v>
      </c>
      <c r="D659" s="4">
        <f>IF(デイリーデータ!I659="","",(デイリーデータ!I659))</f>
        <v>45775</v>
      </c>
      <c r="E659" s="3" t="str">
        <f>IF(デイリーデータ!D659="休日","●",IF(デイリーデータ!D659="指定","○",IF(LEFT(デイリーデータ!F659,1)="日","",IF(LEFT(デイリーデータ!F659,1)="半","／",LEFT(デイリーデータ!F659,1)))))</f>
        <v/>
      </c>
      <c r="F659" s="10" t="str">
        <f>IF(デイリーデータ!E659="なし","",デイリーデータ!E659)&amp;IF(デイリーデータ!G659="なし","",デイリーデータ!G659)&amp;IF(デイリーデータ!H659="なし","",デイリーデータ!H659)</f>
        <v/>
      </c>
      <c r="G659" s="3" t="str">
        <f>IF(H659="","",COUNTA(H$2:H659)-COUNTBLANK(H$2:H659))</f>
        <v/>
      </c>
      <c r="H659" s="3" t="str">
        <f>IF(COUNTIF(B$2:B659,B659)=1,B659,"")</f>
        <v/>
      </c>
      <c r="I659" s="10" t="str">
        <f t="shared" si="10"/>
        <v/>
      </c>
      <c r="J659" s="3" t="str">
        <f>IF(デイリーデータ!D659="なし","",デイリーデータ!D659)</f>
        <v>勤務</v>
      </c>
      <c r="K659" s="3" t="str">
        <f>IF(デイリーデータ!E659="なし","",デイリーデータ!E659)</f>
        <v/>
      </c>
      <c r="L659" s="3" t="str">
        <f>IF(デイリーデータ!F659="なし","",デイリーデータ!F659)</f>
        <v>日勤</v>
      </c>
      <c r="M659" s="3" t="str">
        <f>IF(デイリーデータ!G659="なし","",デイリーデータ!G659)</f>
        <v/>
      </c>
      <c r="N659" s="3" t="str">
        <f>IF(デイリーデータ!H659="なし","",デイリーデータ!H659)</f>
        <v/>
      </c>
    </row>
    <row r="660" spans="1:14" x14ac:dyDescent="0.2">
      <c r="A660" s="9" t="str">
        <f>デイリーデータ!A660&amp;デイリーデータ!I660</f>
        <v>9797445776</v>
      </c>
      <c r="B660" s="3" t="str">
        <f>デイリーデータ!A660&amp;""</f>
        <v>97974</v>
      </c>
      <c r="C660" s="3" t="str">
        <f>デイリーデータ!B660</f>
        <v>吉田 汐里</v>
      </c>
      <c r="D660" s="4">
        <f>IF(デイリーデータ!I660="","",(デイリーデータ!I660))</f>
        <v>45776</v>
      </c>
      <c r="E660" s="3" t="str">
        <f>IF(デイリーデータ!D660="休日","●",IF(デイリーデータ!D660="指定","○",IF(LEFT(デイリーデータ!F660,1)="日","",IF(LEFT(デイリーデータ!F660,1)="半","／",LEFT(デイリーデータ!F660,1)))))</f>
        <v/>
      </c>
      <c r="F660" s="10" t="str">
        <f>IF(デイリーデータ!E660="なし","",デイリーデータ!E660)&amp;IF(デイリーデータ!G660="なし","",デイリーデータ!G660)&amp;IF(デイリーデータ!H660="なし","",デイリーデータ!H660)</f>
        <v/>
      </c>
      <c r="G660" s="3" t="str">
        <f>IF(H660="","",COUNTA(H$2:H660)-COUNTBLANK(H$2:H660))</f>
        <v/>
      </c>
      <c r="H660" s="3" t="str">
        <f>IF(COUNTIF(B$2:B660,B660)=1,B660,"")</f>
        <v/>
      </c>
      <c r="I660" s="10" t="str">
        <f t="shared" si="10"/>
        <v/>
      </c>
      <c r="J660" s="3" t="str">
        <f>IF(デイリーデータ!D660="なし","",デイリーデータ!D660)</f>
        <v>勤務</v>
      </c>
      <c r="K660" s="3" t="str">
        <f>IF(デイリーデータ!E660="なし","",デイリーデータ!E660)</f>
        <v/>
      </c>
      <c r="L660" s="3" t="str">
        <f>IF(デイリーデータ!F660="なし","",デイリーデータ!F660)</f>
        <v>日勤</v>
      </c>
      <c r="M660" s="3" t="str">
        <f>IF(デイリーデータ!G660="なし","",デイリーデータ!G660)</f>
        <v/>
      </c>
      <c r="N660" s="3" t="str">
        <f>IF(デイリーデータ!H660="なし","",デイリーデータ!H660)</f>
        <v/>
      </c>
    </row>
    <row r="661" spans="1:14" x14ac:dyDescent="0.2">
      <c r="A661" s="9" t="str">
        <f>デイリーデータ!A661&amp;デイリーデータ!I661</f>
        <v>9797445777</v>
      </c>
      <c r="B661" s="3" t="str">
        <f>デイリーデータ!A661&amp;""</f>
        <v>97974</v>
      </c>
      <c r="C661" s="3" t="str">
        <f>デイリーデータ!B661</f>
        <v>吉田 汐里</v>
      </c>
      <c r="D661" s="4">
        <f>IF(デイリーデータ!I661="","",(デイリーデータ!I661))</f>
        <v>45777</v>
      </c>
      <c r="E661" s="3" t="str">
        <f>IF(デイリーデータ!D661="休日","●",IF(デイリーデータ!D661="指定","○",IF(LEFT(デイリーデータ!F661,1)="日","",IF(LEFT(デイリーデータ!F661,1)="半","／",LEFT(デイリーデータ!F661,1)))))</f>
        <v/>
      </c>
      <c r="F661" s="10" t="str">
        <f>IF(デイリーデータ!E661="なし","",デイリーデータ!E661)&amp;IF(デイリーデータ!G661="なし","",デイリーデータ!G661)&amp;IF(デイリーデータ!H661="なし","",デイリーデータ!H661)</f>
        <v/>
      </c>
      <c r="G661" s="3" t="str">
        <f>IF(H661="","",COUNTA(H$2:H661)-COUNTBLANK(H$2:H661))</f>
        <v/>
      </c>
      <c r="H661" s="3" t="str">
        <f>IF(COUNTIF(B$2:B661,B661)=1,B661,"")</f>
        <v/>
      </c>
      <c r="I661" s="10" t="str">
        <f t="shared" si="10"/>
        <v/>
      </c>
      <c r="J661" s="3" t="str">
        <f>IF(デイリーデータ!D661="なし","",デイリーデータ!D661)</f>
        <v>勤務</v>
      </c>
      <c r="K661" s="3" t="str">
        <f>IF(デイリーデータ!E661="なし","",デイリーデータ!E661)</f>
        <v/>
      </c>
      <c r="L661" s="3" t="str">
        <f>IF(デイリーデータ!F661="なし","",デイリーデータ!F661)</f>
        <v>日勤</v>
      </c>
      <c r="M661" s="3" t="str">
        <f>IF(デイリーデータ!G661="なし","",デイリーデータ!G661)</f>
        <v/>
      </c>
      <c r="N661" s="3" t="str">
        <f>IF(デイリーデータ!H661="なし","",デイリーデータ!H661)</f>
        <v/>
      </c>
    </row>
    <row r="662" spans="1:14" x14ac:dyDescent="0.2">
      <c r="A662" s="9" t="str">
        <f>デイリーデータ!A662&amp;デイリーデータ!I662</f>
        <v>10927245748</v>
      </c>
      <c r="B662" s="3" t="str">
        <f>デイリーデータ!A662&amp;""</f>
        <v>109272</v>
      </c>
      <c r="C662" s="3" t="str">
        <f>デイリーデータ!B662</f>
        <v>齊藤 久紘</v>
      </c>
      <c r="D662" s="4">
        <f>IF(デイリーデータ!I662="","",(デイリーデータ!I662))</f>
        <v>45748</v>
      </c>
      <c r="E662" s="3" t="str">
        <f>IF(デイリーデータ!D662="休日","●",IF(デイリーデータ!D662="指定","○",IF(LEFT(デイリーデータ!F662,1)="日","",IF(LEFT(デイリーデータ!F662,1)="半","／",LEFT(デイリーデータ!F662,1)))))</f>
        <v/>
      </c>
      <c r="F662" s="10" t="str">
        <f>IF(デイリーデータ!E662="なし","",デイリーデータ!E662)&amp;IF(デイリーデータ!G662="なし","",デイリーデータ!G662)&amp;IF(デイリーデータ!H662="なし","",デイリーデータ!H662)</f>
        <v/>
      </c>
      <c r="G662" s="3">
        <f>IF(H662="","",COUNTA(H$2:H662)-COUNTBLANK(H$2:H662))</f>
        <v>23</v>
      </c>
      <c r="H662" s="3" t="str">
        <f>IF(COUNTIF(B$2:B662,B662)=1,B662,"")</f>
        <v>109272</v>
      </c>
      <c r="I662" s="10" t="str">
        <f t="shared" si="10"/>
        <v>齊藤 久紘</v>
      </c>
      <c r="J662" s="3" t="str">
        <f>IF(デイリーデータ!D662="なし","",デイリーデータ!D662)</f>
        <v>勤務</v>
      </c>
      <c r="K662" s="3" t="str">
        <f>IF(デイリーデータ!E662="なし","",デイリーデータ!E662)</f>
        <v/>
      </c>
      <c r="L662" s="3" t="str">
        <f>IF(デイリーデータ!F662="なし","",デイリーデータ!F662)</f>
        <v>日勤</v>
      </c>
      <c r="M662" s="3" t="str">
        <f>IF(デイリーデータ!G662="なし","",デイリーデータ!G662)</f>
        <v/>
      </c>
      <c r="N662" s="3" t="str">
        <f>IF(デイリーデータ!H662="なし","",デイリーデータ!H662)</f>
        <v/>
      </c>
    </row>
    <row r="663" spans="1:14" x14ac:dyDescent="0.2">
      <c r="A663" s="9" t="str">
        <f>デイリーデータ!A663&amp;デイリーデータ!I663</f>
        <v>10927245749</v>
      </c>
      <c r="B663" s="3" t="str">
        <f>デイリーデータ!A663&amp;""</f>
        <v>109272</v>
      </c>
      <c r="C663" s="3" t="str">
        <f>デイリーデータ!B663</f>
        <v>齊藤 久紘</v>
      </c>
      <c r="D663" s="4">
        <f>IF(デイリーデータ!I663="","",(デイリーデータ!I663))</f>
        <v>45749</v>
      </c>
      <c r="E663" s="3" t="str">
        <f>IF(デイリーデータ!D663="休日","●",IF(デイリーデータ!D663="指定","○",IF(LEFT(デイリーデータ!F663,1)="日","",IF(LEFT(デイリーデータ!F663,1)="半","／",LEFT(デイリーデータ!F663,1)))))</f>
        <v/>
      </c>
      <c r="F663" s="10" t="str">
        <f>IF(デイリーデータ!E663="なし","",デイリーデータ!E663)&amp;IF(デイリーデータ!G663="なし","",デイリーデータ!G663)&amp;IF(デイリーデータ!H663="なし","",デイリーデータ!H663)</f>
        <v/>
      </c>
      <c r="G663" s="3" t="str">
        <f>IF(H663="","",COUNTA(H$2:H663)-COUNTBLANK(H$2:H663))</f>
        <v/>
      </c>
      <c r="H663" s="3" t="str">
        <f>IF(COUNTIF(B$2:B663,B663)=1,B663,"")</f>
        <v/>
      </c>
      <c r="I663" s="10" t="str">
        <f t="shared" si="10"/>
        <v/>
      </c>
      <c r="J663" s="3" t="str">
        <f>IF(デイリーデータ!D663="なし","",デイリーデータ!D663)</f>
        <v>勤務</v>
      </c>
      <c r="K663" s="3" t="str">
        <f>IF(デイリーデータ!E663="なし","",デイリーデータ!E663)</f>
        <v/>
      </c>
      <c r="L663" s="3" t="str">
        <f>IF(デイリーデータ!F663="なし","",デイリーデータ!F663)</f>
        <v>日勤</v>
      </c>
      <c r="M663" s="3" t="str">
        <f>IF(デイリーデータ!G663="なし","",デイリーデータ!G663)</f>
        <v/>
      </c>
      <c r="N663" s="3" t="str">
        <f>IF(デイリーデータ!H663="なし","",デイリーデータ!H663)</f>
        <v/>
      </c>
    </row>
    <row r="664" spans="1:14" x14ac:dyDescent="0.2">
      <c r="A664" s="9" t="str">
        <f>デイリーデータ!A664&amp;デイリーデータ!I664</f>
        <v>10927245750</v>
      </c>
      <c r="B664" s="3" t="str">
        <f>デイリーデータ!A664&amp;""</f>
        <v>109272</v>
      </c>
      <c r="C664" s="3" t="str">
        <f>デイリーデータ!B664</f>
        <v>齊藤 久紘</v>
      </c>
      <c r="D664" s="4">
        <f>IF(デイリーデータ!I664="","",(デイリーデータ!I664))</f>
        <v>45750</v>
      </c>
      <c r="E664" s="3" t="str">
        <f>IF(デイリーデータ!D664="休日","●",IF(デイリーデータ!D664="指定","○",IF(LEFT(デイリーデータ!F664,1)="日","",IF(LEFT(デイリーデータ!F664,1)="半","／",LEFT(デイリーデータ!F664,1)))))</f>
        <v/>
      </c>
      <c r="F664" s="10" t="str">
        <f>IF(デイリーデータ!E664="なし","",デイリーデータ!E664)&amp;IF(デイリーデータ!G664="なし","",デイリーデータ!G664)&amp;IF(デイリーデータ!H664="なし","",デイリーデータ!H664)</f>
        <v/>
      </c>
      <c r="G664" s="3" t="str">
        <f>IF(H664="","",COUNTA(H$2:H664)-COUNTBLANK(H$2:H664))</f>
        <v/>
      </c>
      <c r="H664" s="3" t="str">
        <f>IF(COUNTIF(B$2:B664,B664)=1,B664,"")</f>
        <v/>
      </c>
      <c r="I664" s="10" t="str">
        <f t="shared" si="10"/>
        <v/>
      </c>
      <c r="J664" s="3" t="str">
        <f>IF(デイリーデータ!D664="なし","",デイリーデータ!D664)</f>
        <v>勤務</v>
      </c>
      <c r="K664" s="3" t="str">
        <f>IF(デイリーデータ!E664="なし","",デイリーデータ!E664)</f>
        <v/>
      </c>
      <c r="L664" s="3" t="str">
        <f>IF(デイリーデータ!F664="なし","",デイリーデータ!F664)</f>
        <v>日勤</v>
      </c>
      <c r="M664" s="3" t="str">
        <f>IF(デイリーデータ!G664="なし","",デイリーデータ!G664)</f>
        <v/>
      </c>
      <c r="N664" s="3" t="str">
        <f>IF(デイリーデータ!H664="なし","",デイリーデータ!H664)</f>
        <v/>
      </c>
    </row>
    <row r="665" spans="1:14" x14ac:dyDescent="0.2">
      <c r="A665" s="9" t="str">
        <f>デイリーデータ!A665&amp;デイリーデータ!I665</f>
        <v>10927245751</v>
      </c>
      <c r="B665" s="3" t="str">
        <f>デイリーデータ!A665&amp;""</f>
        <v>109272</v>
      </c>
      <c r="C665" s="3" t="str">
        <f>デイリーデータ!B665</f>
        <v>齊藤 久紘</v>
      </c>
      <c r="D665" s="4">
        <f>IF(デイリーデータ!I665="","",(デイリーデータ!I665))</f>
        <v>45751</v>
      </c>
      <c r="E665" s="3" t="str">
        <f>IF(デイリーデータ!D665="休日","●",IF(デイリーデータ!D665="指定","○",IF(LEFT(デイリーデータ!F665,1)="日","",IF(LEFT(デイリーデータ!F665,1)="半","／",LEFT(デイリーデータ!F665,1)))))</f>
        <v/>
      </c>
      <c r="F665" s="10" t="str">
        <f>IF(デイリーデータ!E665="なし","",デイリーデータ!E665)&amp;IF(デイリーデータ!G665="なし","",デイリーデータ!G665)&amp;IF(デイリーデータ!H665="なし","",デイリーデータ!H665)</f>
        <v/>
      </c>
      <c r="G665" s="3" t="str">
        <f>IF(H665="","",COUNTA(H$2:H665)-COUNTBLANK(H$2:H665))</f>
        <v/>
      </c>
      <c r="H665" s="3" t="str">
        <f>IF(COUNTIF(B$2:B665,B665)=1,B665,"")</f>
        <v/>
      </c>
      <c r="I665" s="10" t="str">
        <f t="shared" si="10"/>
        <v/>
      </c>
      <c r="J665" s="3" t="str">
        <f>IF(デイリーデータ!D665="なし","",デイリーデータ!D665)</f>
        <v>勤務</v>
      </c>
      <c r="K665" s="3" t="str">
        <f>IF(デイリーデータ!E665="なし","",デイリーデータ!E665)</f>
        <v/>
      </c>
      <c r="L665" s="3" t="str">
        <f>IF(デイリーデータ!F665="なし","",デイリーデータ!F665)</f>
        <v>日勤</v>
      </c>
      <c r="M665" s="3" t="str">
        <f>IF(デイリーデータ!G665="なし","",デイリーデータ!G665)</f>
        <v/>
      </c>
      <c r="N665" s="3" t="str">
        <f>IF(デイリーデータ!H665="なし","",デイリーデータ!H665)</f>
        <v/>
      </c>
    </row>
    <row r="666" spans="1:14" x14ac:dyDescent="0.2">
      <c r="A666" s="9" t="str">
        <f>デイリーデータ!A666&amp;デイリーデータ!I666</f>
        <v>10927245752</v>
      </c>
      <c r="B666" s="3" t="str">
        <f>デイリーデータ!A666&amp;""</f>
        <v>109272</v>
      </c>
      <c r="C666" s="3" t="str">
        <f>デイリーデータ!B666</f>
        <v>齊藤 久紘</v>
      </c>
      <c r="D666" s="4">
        <f>IF(デイリーデータ!I666="","",(デイリーデータ!I666))</f>
        <v>45752</v>
      </c>
      <c r="E666" s="3" t="str">
        <f>IF(デイリーデータ!D666="休日","●",IF(デイリーデータ!D666="指定","○",IF(LEFT(デイリーデータ!F666,1)="日","",IF(LEFT(デイリーデータ!F666,1)="半","／",LEFT(デイリーデータ!F666,1)))))</f>
        <v>○</v>
      </c>
      <c r="F666" s="10" t="str">
        <f>IF(デイリーデータ!E666="なし","",デイリーデータ!E666)&amp;IF(デイリーデータ!G666="なし","",デイリーデータ!G666)&amp;IF(デイリーデータ!H666="なし","",デイリーデータ!H666)</f>
        <v/>
      </c>
      <c r="G666" s="3" t="str">
        <f>IF(H666="","",COUNTA(H$2:H666)-COUNTBLANK(H$2:H666))</f>
        <v/>
      </c>
      <c r="H666" s="3" t="str">
        <f>IF(COUNTIF(B$2:B666,B666)=1,B666,"")</f>
        <v/>
      </c>
      <c r="I666" s="10" t="str">
        <f t="shared" si="10"/>
        <v/>
      </c>
      <c r="J666" s="3" t="str">
        <f>IF(デイリーデータ!D666="なし","",デイリーデータ!D666)</f>
        <v>指定</v>
      </c>
      <c r="K666" s="3" t="str">
        <f>IF(デイリーデータ!E666="なし","",デイリーデータ!E666)</f>
        <v/>
      </c>
      <c r="L666" s="3" t="str">
        <f>IF(デイリーデータ!F666="なし","",デイリーデータ!F666)</f>
        <v>日勤</v>
      </c>
      <c r="M666" s="3" t="str">
        <f>IF(デイリーデータ!G666="なし","",デイリーデータ!G666)</f>
        <v/>
      </c>
      <c r="N666" s="3" t="str">
        <f>IF(デイリーデータ!H666="なし","",デイリーデータ!H666)</f>
        <v/>
      </c>
    </row>
    <row r="667" spans="1:14" x14ac:dyDescent="0.2">
      <c r="A667" s="9" t="str">
        <f>デイリーデータ!A667&amp;デイリーデータ!I667</f>
        <v>10927245753</v>
      </c>
      <c r="B667" s="3" t="str">
        <f>デイリーデータ!A667&amp;""</f>
        <v>109272</v>
      </c>
      <c r="C667" s="3" t="str">
        <f>デイリーデータ!B667</f>
        <v>齊藤 久紘</v>
      </c>
      <c r="D667" s="4">
        <f>IF(デイリーデータ!I667="","",(デイリーデータ!I667))</f>
        <v>45753</v>
      </c>
      <c r="E667" s="3" t="str">
        <f>IF(デイリーデータ!D667="休日","●",IF(デイリーデータ!D667="指定","○",IF(LEFT(デイリーデータ!F667,1)="日","",IF(LEFT(デイリーデータ!F667,1)="半","／",LEFT(デイリーデータ!F667,1)))))</f>
        <v>●</v>
      </c>
      <c r="F667" s="10" t="str">
        <f>IF(デイリーデータ!E667="なし","",デイリーデータ!E667)&amp;IF(デイリーデータ!G667="なし","",デイリーデータ!G667)&amp;IF(デイリーデータ!H667="なし","",デイリーデータ!H667)</f>
        <v/>
      </c>
      <c r="G667" s="3" t="str">
        <f>IF(H667="","",COUNTA(H$2:H667)-COUNTBLANK(H$2:H667))</f>
        <v/>
      </c>
      <c r="H667" s="3" t="str">
        <f>IF(COUNTIF(B$2:B667,B667)=1,B667,"")</f>
        <v/>
      </c>
      <c r="I667" s="10" t="str">
        <f t="shared" si="10"/>
        <v/>
      </c>
      <c r="J667" s="3" t="str">
        <f>IF(デイリーデータ!D667="なし","",デイリーデータ!D667)</f>
        <v>休日</v>
      </c>
      <c r="K667" s="3" t="str">
        <f>IF(デイリーデータ!E667="なし","",デイリーデータ!E667)</f>
        <v/>
      </c>
      <c r="L667" s="3" t="str">
        <f>IF(デイリーデータ!F667="なし","",デイリーデータ!F667)</f>
        <v>日勤</v>
      </c>
      <c r="M667" s="3" t="str">
        <f>IF(デイリーデータ!G667="なし","",デイリーデータ!G667)</f>
        <v/>
      </c>
      <c r="N667" s="3" t="str">
        <f>IF(デイリーデータ!H667="なし","",デイリーデータ!H667)</f>
        <v/>
      </c>
    </row>
    <row r="668" spans="1:14" x14ac:dyDescent="0.2">
      <c r="A668" s="9" t="str">
        <f>デイリーデータ!A668&amp;デイリーデータ!I668</f>
        <v>10927245754</v>
      </c>
      <c r="B668" s="3" t="str">
        <f>デイリーデータ!A668&amp;""</f>
        <v>109272</v>
      </c>
      <c r="C668" s="3" t="str">
        <f>デイリーデータ!B668</f>
        <v>齊藤 久紘</v>
      </c>
      <c r="D668" s="4">
        <f>IF(デイリーデータ!I668="","",(デイリーデータ!I668))</f>
        <v>45754</v>
      </c>
      <c r="E668" s="3" t="str">
        <f>IF(デイリーデータ!D668="休日","●",IF(デイリーデータ!D668="指定","○",IF(LEFT(デイリーデータ!F668,1)="日","",IF(LEFT(デイリーデータ!F668,1)="半","／",LEFT(デイリーデータ!F668,1)))))</f>
        <v/>
      </c>
      <c r="F668" s="10" t="str">
        <f>IF(デイリーデータ!E668="なし","",デイリーデータ!E668)&amp;IF(デイリーデータ!G668="なし","",デイリーデータ!G668)&amp;IF(デイリーデータ!H668="なし","",デイリーデータ!H668)</f>
        <v/>
      </c>
      <c r="G668" s="3" t="str">
        <f>IF(H668="","",COUNTA(H$2:H668)-COUNTBLANK(H$2:H668))</f>
        <v/>
      </c>
      <c r="H668" s="3" t="str">
        <f>IF(COUNTIF(B$2:B668,B668)=1,B668,"")</f>
        <v/>
      </c>
      <c r="I668" s="10" t="str">
        <f t="shared" si="10"/>
        <v/>
      </c>
      <c r="J668" s="3" t="str">
        <f>IF(デイリーデータ!D668="なし","",デイリーデータ!D668)</f>
        <v>勤務</v>
      </c>
      <c r="K668" s="3" t="str">
        <f>IF(デイリーデータ!E668="なし","",デイリーデータ!E668)</f>
        <v/>
      </c>
      <c r="L668" s="3" t="str">
        <f>IF(デイリーデータ!F668="なし","",デイリーデータ!F668)</f>
        <v>日勤</v>
      </c>
      <c r="M668" s="3" t="str">
        <f>IF(デイリーデータ!G668="なし","",デイリーデータ!G668)</f>
        <v/>
      </c>
      <c r="N668" s="3" t="str">
        <f>IF(デイリーデータ!H668="なし","",デイリーデータ!H668)</f>
        <v/>
      </c>
    </row>
    <row r="669" spans="1:14" x14ac:dyDescent="0.2">
      <c r="A669" s="9" t="str">
        <f>デイリーデータ!A669&amp;デイリーデータ!I669</f>
        <v>10927245755</v>
      </c>
      <c r="B669" s="3" t="str">
        <f>デイリーデータ!A669&amp;""</f>
        <v>109272</v>
      </c>
      <c r="C669" s="3" t="str">
        <f>デイリーデータ!B669</f>
        <v>齊藤 久紘</v>
      </c>
      <c r="D669" s="4">
        <f>IF(デイリーデータ!I669="","",(デイリーデータ!I669))</f>
        <v>45755</v>
      </c>
      <c r="E669" s="3" t="str">
        <f>IF(デイリーデータ!D669="休日","●",IF(デイリーデータ!D669="指定","○",IF(LEFT(デイリーデータ!F669,1)="日","",IF(LEFT(デイリーデータ!F669,1)="半","／",LEFT(デイリーデータ!F669,1)))))</f>
        <v/>
      </c>
      <c r="F669" s="10" t="str">
        <f>IF(デイリーデータ!E669="なし","",デイリーデータ!E669)&amp;IF(デイリーデータ!G669="なし","",デイリーデータ!G669)&amp;IF(デイリーデータ!H669="なし","",デイリーデータ!H669)</f>
        <v/>
      </c>
      <c r="G669" s="3" t="str">
        <f>IF(H669="","",COUNTA(H$2:H669)-COUNTBLANK(H$2:H669))</f>
        <v/>
      </c>
      <c r="H669" s="3" t="str">
        <f>IF(COUNTIF(B$2:B669,B669)=1,B669,"")</f>
        <v/>
      </c>
      <c r="I669" s="10" t="str">
        <f t="shared" si="10"/>
        <v/>
      </c>
      <c r="J669" s="3" t="str">
        <f>IF(デイリーデータ!D669="なし","",デイリーデータ!D669)</f>
        <v>勤務</v>
      </c>
      <c r="K669" s="3" t="str">
        <f>IF(デイリーデータ!E669="なし","",デイリーデータ!E669)</f>
        <v/>
      </c>
      <c r="L669" s="3" t="str">
        <f>IF(デイリーデータ!F669="なし","",デイリーデータ!F669)</f>
        <v>日勤</v>
      </c>
      <c r="M669" s="3" t="str">
        <f>IF(デイリーデータ!G669="なし","",デイリーデータ!G669)</f>
        <v/>
      </c>
      <c r="N669" s="3" t="str">
        <f>IF(デイリーデータ!H669="なし","",デイリーデータ!H669)</f>
        <v/>
      </c>
    </row>
    <row r="670" spans="1:14" x14ac:dyDescent="0.2">
      <c r="A670" s="9" t="str">
        <f>デイリーデータ!A670&amp;デイリーデータ!I670</f>
        <v>10927245756</v>
      </c>
      <c r="B670" s="3" t="str">
        <f>デイリーデータ!A670&amp;""</f>
        <v>109272</v>
      </c>
      <c r="C670" s="3" t="str">
        <f>デイリーデータ!B670</f>
        <v>齊藤 久紘</v>
      </c>
      <c r="D670" s="4">
        <f>IF(デイリーデータ!I670="","",(デイリーデータ!I670))</f>
        <v>45756</v>
      </c>
      <c r="E670" s="3" t="str">
        <f>IF(デイリーデータ!D670="休日","●",IF(デイリーデータ!D670="指定","○",IF(LEFT(デイリーデータ!F670,1)="日","",IF(LEFT(デイリーデータ!F670,1)="半","／",LEFT(デイリーデータ!F670,1)))))</f>
        <v/>
      </c>
      <c r="F670" s="10" t="str">
        <f>IF(デイリーデータ!E670="なし","",デイリーデータ!E670)&amp;IF(デイリーデータ!G670="なし","",デイリーデータ!G670)&amp;IF(デイリーデータ!H670="なし","",デイリーデータ!H670)</f>
        <v/>
      </c>
      <c r="G670" s="3" t="str">
        <f>IF(H670="","",COUNTA(H$2:H670)-COUNTBLANK(H$2:H670))</f>
        <v/>
      </c>
      <c r="H670" s="3" t="str">
        <f>IF(COUNTIF(B$2:B670,B670)=1,B670,"")</f>
        <v/>
      </c>
      <c r="I670" s="10" t="str">
        <f t="shared" si="10"/>
        <v/>
      </c>
      <c r="J670" s="3" t="str">
        <f>IF(デイリーデータ!D670="なし","",デイリーデータ!D670)</f>
        <v>勤務</v>
      </c>
      <c r="K670" s="3" t="str">
        <f>IF(デイリーデータ!E670="なし","",デイリーデータ!E670)</f>
        <v/>
      </c>
      <c r="L670" s="3" t="str">
        <f>IF(デイリーデータ!F670="なし","",デイリーデータ!F670)</f>
        <v>日勤</v>
      </c>
      <c r="M670" s="3" t="str">
        <f>IF(デイリーデータ!G670="なし","",デイリーデータ!G670)</f>
        <v/>
      </c>
      <c r="N670" s="3" t="str">
        <f>IF(デイリーデータ!H670="なし","",デイリーデータ!H670)</f>
        <v/>
      </c>
    </row>
    <row r="671" spans="1:14" x14ac:dyDescent="0.2">
      <c r="A671" s="9" t="str">
        <f>デイリーデータ!A671&amp;デイリーデータ!I671</f>
        <v>10927245757</v>
      </c>
      <c r="B671" s="3" t="str">
        <f>デイリーデータ!A671&amp;""</f>
        <v>109272</v>
      </c>
      <c r="C671" s="3" t="str">
        <f>デイリーデータ!B671</f>
        <v>齊藤 久紘</v>
      </c>
      <c r="D671" s="4">
        <f>IF(デイリーデータ!I671="","",(デイリーデータ!I671))</f>
        <v>45757</v>
      </c>
      <c r="E671" s="3" t="str">
        <f>IF(デイリーデータ!D671="休日","●",IF(デイリーデータ!D671="指定","○",IF(LEFT(デイリーデータ!F671,1)="日","",IF(LEFT(デイリーデータ!F671,1)="半","／",LEFT(デイリーデータ!F671,1)))))</f>
        <v/>
      </c>
      <c r="F671" s="10" t="str">
        <f>IF(デイリーデータ!E671="なし","",デイリーデータ!E671)&amp;IF(デイリーデータ!G671="なし","",デイリーデータ!G671)&amp;IF(デイリーデータ!H671="なし","",デイリーデータ!H671)</f>
        <v/>
      </c>
      <c r="G671" s="3" t="str">
        <f>IF(H671="","",COUNTA(H$2:H671)-COUNTBLANK(H$2:H671))</f>
        <v/>
      </c>
      <c r="H671" s="3" t="str">
        <f>IF(COUNTIF(B$2:B671,B671)=1,B671,"")</f>
        <v/>
      </c>
      <c r="I671" s="10" t="str">
        <f t="shared" si="10"/>
        <v/>
      </c>
      <c r="J671" s="3" t="str">
        <f>IF(デイリーデータ!D671="なし","",デイリーデータ!D671)</f>
        <v>勤務</v>
      </c>
      <c r="K671" s="3" t="str">
        <f>IF(デイリーデータ!E671="なし","",デイリーデータ!E671)</f>
        <v/>
      </c>
      <c r="L671" s="3" t="str">
        <f>IF(デイリーデータ!F671="なし","",デイリーデータ!F671)</f>
        <v>日勤</v>
      </c>
      <c r="M671" s="3" t="str">
        <f>IF(デイリーデータ!G671="なし","",デイリーデータ!G671)</f>
        <v/>
      </c>
      <c r="N671" s="3" t="str">
        <f>IF(デイリーデータ!H671="なし","",デイリーデータ!H671)</f>
        <v/>
      </c>
    </row>
    <row r="672" spans="1:14" x14ac:dyDescent="0.2">
      <c r="A672" s="9" t="str">
        <f>デイリーデータ!A672&amp;デイリーデータ!I672</f>
        <v>10927245758</v>
      </c>
      <c r="B672" s="3" t="str">
        <f>デイリーデータ!A672&amp;""</f>
        <v>109272</v>
      </c>
      <c r="C672" s="3" t="str">
        <f>デイリーデータ!B672</f>
        <v>齊藤 久紘</v>
      </c>
      <c r="D672" s="4">
        <f>IF(デイリーデータ!I672="","",(デイリーデータ!I672))</f>
        <v>45758</v>
      </c>
      <c r="E672" s="3" t="str">
        <f>IF(デイリーデータ!D672="休日","●",IF(デイリーデータ!D672="指定","○",IF(LEFT(デイリーデータ!F672,1)="日","",IF(LEFT(デイリーデータ!F672,1)="半","／",LEFT(デイリーデータ!F672,1)))))</f>
        <v/>
      </c>
      <c r="F672" s="10" t="str">
        <f>IF(デイリーデータ!E672="なし","",デイリーデータ!E672)&amp;IF(デイリーデータ!G672="なし","",デイリーデータ!G672)&amp;IF(デイリーデータ!H672="なし","",デイリーデータ!H672)</f>
        <v/>
      </c>
      <c r="G672" s="3" t="str">
        <f>IF(H672="","",COUNTA(H$2:H672)-COUNTBLANK(H$2:H672))</f>
        <v/>
      </c>
      <c r="H672" s="3" t="str">
        <f>IF(COUNTIF(B$2:B672,B672)=1,B672,"")</f>
        <v/>
      </c>
      <c r="I672" s="10" t="str">
        <f t="shared" si="10"/>
        <v/>
      </c>
      <c r="J672" s="3" t="str">
        <f>IF(デイリーデータ!D672="なし","",デイリーデータ!D672)</f>
        <v>勤務</v>
      </c>
      <c r="K672" s="3" t="str">
        <f>IF(デイリーデータ!E672="なし","",デイリーデータ!E672)</f>
        <v/>
      </c>
      <c r="L672" s="3" t="str">
        <f>IF(デイリーデータ!F672="なし","",デイリーデータ!F672)</f>
        <v>日勤</v>
      </c>
      <c r="M672" s="3" t="str">
        <f>IF(デイリーデータ!G672="なし","",デイリーデータ!G672)</f>
        <v/>
      </c>
      <c r="N672" s="3" t="str">
        <f>IF(デイリーデータ!H672="なし","",デイリーデータ!H672)</f>
        <v/>
      </c>
    </row>
    <row r="673" spans="1:14" x14ac:dyDescent="0.2">
      <c r="A673" s="9" t="str">
        <f>デイリーデータ!A673&amp;デイリーデータ!I673</f>
        <v>10927245759</v>
      </c>
      <c r="B673" s="3" t="str">
        <f>デイリーデータ!A673&amp;""</f>
        <v>109272</v>
      </c>
      <c r="C673" s="3" t="str">
        <f>デイリーデータ!B673</f>
        <v>齊藤 久紘</v>
      </c>
      <c r="D673" s="4">
        <f>IF(デイリーデータ!I673="","",(デイリーデータ!I673))</f>
        <v>45759</v>
      </c>
      <c r="E673" s="3" t="str">
        <f>IF(デイリーデータ!D673="休日","●",IF(デイリーデータ!D673="指定","○",IF(LEFT(デイリーデータ!F673,1)="日","",IF(LEFT(デイリーデータ!F673,1)="半","／",LEFT(デイリーデータ!F673,1)))))</f>
        <v>○</v>
      </c>
      <c r="F673" s="10" t="str">
        <f>IF(デイリーデータ!E673="なし","",デイリーデータ!E673)&amp;IF(デイリーデータ!G673="なし","",デイリーデータ!G673)&amp;IF(デイリーデータ!H673="なし","",デイリーデータ!H673)</f>
        <v/>
      </c>
      <c r="G673" s="3" t="str">
        <f>IF(H673="","",COUNTA(H$2:H673)-COUNTBLANK(H$2:H673))</f>
        <v/>
      </c>
      <c r="H673" s="3" t="str">
        <f>IF(COUNTIF(B$2:B673,B673)=1,B673,"")</f>
        <v/>
      </c>
      <c r="I673" s="10" t="str">
        <f t="shared" si="10"/>
        <v/>
      </c>
      <c r="J673" s="3" t="str">
        <f>IF(デイリーデータ!D673="なし","",デイリーデータ!D673)</f>
        <v>指定</v>
      </c>
      <c r="K673" s="3" t="str">
        <f>IF(デイリーデータ!E673="なし","",デイリーデータ!E673)</f>
        <v/>
      </c>
      <c r="L673" s="3" t="str">
        <f>IF(デイリーデータ!F673="なし","",デイリーデータ!F673)</f>
        <v>日勤</v>
      </c>
      <c r="M673" s="3" t="str">
        <f>IF(デイリーデータ!G673="なし","",デイリーデータ!G673)</f>
        <v/>
      </c>
      <c r="N673" s="3" t="str">
        <f>IF(デイリーデータ!H673="なし","",デイリーデータ!H673)</f>
        <v/>
      </c>
    </row>
    <row r="674" spans="1:14" x14ac:dyDescent="0.2">
      <c r="A674" s="9" t="str">
        <f>デイリーデータ!A674&amp;デイリーデータ!I674</f>
        <v>10927245760</v>
      </c>
      <c r="B674" s="3" t="str">
        <f>デイリーデータ!A674&amp;""</f>
        <v>109272</v>
      </c>
      <c r="C674" s="3" t="str">
        <f>デイリーデータ!B674</f>
        <v>齊藤 久紘</v>
      </c>
      <c r="D674" s="4">
        <f>IF(デイリーデータ!I674="","",(デイリーデータ!I674))</f>
        <v>45760</v>
      </c>
      <c r="E674" s="3" t="str">
        <f>IF(デイリーデータ!D674="休日","●",IF(デイリーデータ!D674="指定","○",IF(LEFT(デイリーデータ!F674,1)="日","",IF(LEFT(デイリーデータ!F674,1)="半","／",LEFT(デイリーデータ!F674,1)))))</f>
        <v>●</v>
      </c>
      <c r="F674" s="10" t="str">
        <f>IF(デイリーデータ!E674="なし","",デイリーデータ!E674)&amp;IF(デイリーデータ!G674="なし","",デイリーデータ!G674)&amp;IF(デイリーデータ!H674="なし","",デイリーデータ!H674)</f>
        <v/>
      </c>
      <c r="G674" s="3" t="str">
        <f>IF(H674="","",COUNTA(H$2:H674)-COUNTBLANK(H$2:H674))</f>
        <v/>
      </c>
      <c r="H674" s="3" t="str">
        <f>IF(COUNTIF(B$2:B674,B674)=1,B674,"")</f>
        <v/>
      </c>
      <c r="I674" s="10" t="str">
        <f t="shared" si="10"/>
        <v/>
      </c>
      <c r="J674" s="3" t="str">
        <f>IF(デイリーデータ!D674="なし","",デイリーデータ!D674)</f>
        <v>休日</v>
      </c>
      <c r="K674" s="3" t="str">
        <f>IF(デイリーデータ!E674="なし","",デイリーデータ!E674)</f>
        <v/>
      </c>
      <c r="L674" s="3" t="str">
        <f>IF(デイリーデータ!F674="なし","",デイリーデータ!F674)</f>
        <v>日勤</v>
      </c>
      <c r="M674" s="3" t="str">
        <f>IF(デイリーデータ!G674="なし","",デイリーデータ!G674)</f>
        <v/>
      </c>
      <c r="N674" s="3" t="str">
        <f>IF(デイリーデータ!H674="なし","",デイリーデータ!H674)</f>
        <v/>
      </c>
    </row>
    <row r="675" spans="1:14" x14ac:dyDescent="0.2">
      <c r="A675" s="9" t="str">
        <f>デイリーデータ!A675&amp;デイリーデータ!I675</f>
        <v>10927245761</v>
      </c>
      <c r="B675" s="3" t="str">
        <f>デイリーデータ!A675&amp;""</f>
        <v>109272</v>
      </c>
      <c r="C675" s="3" t="str">
        <f>デイリーデータ!B675</f>
        <v>齊藤 久紘</v>
      </c>
      <c r="D675" s="4">
        <f>IF(デイリーデータ!I675="","",(デイリーデータ!I675))</f>
        <v>45761</v>
      </c>
      <c r="E675" s="3" t="str">
        <f>IF(デイリーデータ!D675="休日","●",IF(デイリーデータ!D675="指定","○",IF(LEFT(デイリーデータ!F675,1)="日","",IF(LEFT(デイリーデータ!F675,1)="半","／",LEFT(デイリーデータ!F675,1)))))</f>
        <v/>
      </c>
      <c r="F675" s="10" t="str">
        <f>IF(デイリーデータ!E675="なし","",デイリーデータ!E675)&amp;IF(デイリーデータ!G675="なし","",デイリーデータ!G675)&amp;IF(デイリーデータ!H675="なし","",デイリーデータ!H675)</f>
        <v/>
      </c>
      <c r="G675" s="3" t="str">
        <f>IF(H675="","",COUNTA(H$2:H675)-COUNTBLANK(H$2:H675))</f>
        <v/>
      </c>
      <c r="H675" s="3" t="str">
        <f>IF(COUNTIF(B$2:B675,B675)=1,B675,"")</f>
        <v/>
      </c>
      <c r="I675" s="10" t="str">
        <f t="shared" si="10"/>
        <v/>
      </c>
      <c r="J675" s="3" t="str">
        <f>IF(デイリーデータ!D675="なし","",デイリーデータ!D675)</f>
        <v>勤務</v>
      </c>
      <c r="K675" s="3" t="str">
        <f>IF(デイリーデータ!E675="なし","",デイリーデータ!E675)</f>
        <v/>
      </c>
      <c r="L675" s="3" t="str">
        <f>IF(デイリーデータ!F675="なし","",デイリーデータ!F675)</f>
        <v>日勤</v>
      </c>
      <c r="M675" s="3" t="str">
        <f>IF(デイリーデータ!G675="なし","",デイリーデータ!G675)</f>
        <v/>
      </c>
      <c r="N675" s="3" t="str">
        <f>IF(デイリーデータ!H675="なし","",デイリーデータ!H675)</f>
        <v/>
      </c>
    </row>
    <row r="676" spans="1:14" x14ac:dyDescent="0.2">
      <c r="A676" s="9" t="str">
        <f>デイリーデータ!A676&amp;デイリーデータ!I676</f>
        <v>10927245762</v>
      </c>
      <c r="B676" s="3" t="str">
        <f>デイリーデータ!A676&amp;""</f>
        <v>109272</v>
      </c>
      <c r="C676" s="3" t="str">
        <f>デイリーデータ!B676</f>
        <v>齊藤 久紘</v>
      </c>
      <c r="D676" s="4">
        <f>IF(デイリーデータ!I676="","",(デイリーデータ!I676))</f>
        <v>45762</v>
      </c>
      <c r="E676" s="3" t="str">
        <f>IF(デイリーデータ!D676="休日","●",IF(デイリーデータ!D676="指定","○",IF(LEFT(デイリーデータ!F676,1)="日","",IF(LEFT(デイリーデータ!F676,1)="半","／",LEFT(デイリーデータ!F676,1)))))</f>
        <v/>
      </c>
      <c r="F676" s="10" t="str">
        <f>IF(デイリーデータ!E676="なし","",デイリーデータ!E676)&amp;IF(デイリーデータ!G676="なし","",デイリーデータ!G676)&amp;IF(デイリーデータ!H676="なし","",デイリーデータ!H676)</f>
        <v/>
      </c>
      <c r="G676" s="3" t="str">
        <f>IF(H676="","",COUNTA(H$2:H676)-COUNTBLANK(H$2:H676))</f>
        <v/>
      </c>
      <c r="H676" s="3" t="str">
        <f>IF(COUNTIF(B$2:B676,B676)=1,B676,"")</f>
        <v/>
      </c>
      <c r="I676" s="10" t="str">
        <f t="shared" si="10"/>
        <v/>
      </c>
      <c r="J676" s="3" t="str">
        <f>IF(デイリーデータ!D676="なし","",デイリーデータ!D676)</f>
        <v>勤務</v>
      </c>
      <c r="K676" s="3" t="str">
        <f>IF(デイリーデータ!E676="なし","",デイリーデータ!E676)</f>
        <v/>
      </c>
      <c r="L676" s="3" t="str">
        <f>IF(デイリーデータ!F676="なし","",デイリーデータ!F676)</f>
        <v>日勤</v>
      </c>
      <c r="M676" s="3" t="str">
        <f>IF(デイリーデータ!G676="なし","",デイリーデータ!G676)</f>
        <v/>
      </c>
      <c r="N676" s="3" t="str">
        <f>IF(デイリーデータ!H676="なし","",デイリーデータ!H676)</f>
        <v/>
      </c>
    </row>
    <row r="677" spans="1:14" x14ac:dyDescent="0.2">
      <c r="A677" s="9" t="str">
        <f>デイリーデータ!A677&amp;デイリーデータ!I677</f>
        <v>10927245763</v>
      </c>
      <c r="B677" s="3" t="str">
        <f>デイリーデータ!A677&amp;""</f>
        <v>109272</v>
      </c>
      <c r="C677" s="3" t="str">
        <f>デイリーデータ!B677</f>
        <v>齊藤 久紘</v>
      </c>
      <c r="D677" s="4">
        <f>IF(デイリーデータ!I677="","",(デイリーデータ!I677))</f>
        <v>45763</v>
      </c>
      <c r="E677" s="3" t="str">
        <f>IF(デイリーデータ!D677="休日","●",IF(デイリーデータ!D677="指定","○",IF(LEFT(デイリーデータ!F677,1)="日","",IF(LEFT(デイリーデータ!F677,1)="半","／",LEFT(デイリーデータ!F677,1)))))</f>
        <v/>
      </c>
      <c r="F677" s="10" t="str">
        <f>IF(デイリーデータ!E677="なし","",デイリーデータ!E677)&amp;IF(デイリーデータ!G677="なし","",デイリーデータ!G677)&amp;IF(デイリーデータ!H677="なし","",デイリーデータ!H677)</f>
        <v/>
      </c>
      <c r="G677" s="3" t="str">
        <f>IF(H677="","",COUNTA(H$2:H677)-COUNTBLANK(H$2:H677))</f>
        <v/>
      </c>
      <c r="H677" s="3" t="str">
        <f>IF(COUNTIF(B$2:B677,B677)=1,B677,"")</f>
        <v/>
      </c>
      <c r="I677" s="10" t="str">
        <f t="shared" si="10"/>
        <v/>
      </c>
      <c r="J677" s="3" t="str">
        <f>IF(デイリーデータ!D677="なし","",デイリーデータ!D677)</f>
        <v>勤務</v>
      </c>
      <c r="K677" s="3" t="str">
        <f>IF(デイリーデータ!E677="なし","",デイリーデータ!E677)</f>
        <v/>
      </c>
      <c r="L677" s="3" t="str">
        <f>IF(デイリーデータ!F677="なし","",デイリーデータ!F677)</f>
        <v>日勤</v>
      </c>
      <c r="M677" s="3" t="str">
        <f>IF(デイリーデータ!G677="なし","",デイリーデータ!G677)</f>
        <v/>
      </c>
      <c r="N677" s="3" t="str">
        <f>IF(デイリーデータ!H677="なし","",デイリーデータ!H677)</f>
        <v/>
      </c>
    </row>
    <row r="678" spans="1:14" x14ac:dyDescent="0.2">
      <c r="A678" s="9" t="str">
        <f>デイリーデータ!A678&amp;デイリーデータ!I678</f>
        <v>10927245764</v>
      </c>
      <c r="B678" s="3" t="str">
        <f>デイリーデータ!A678&amp;""</f>
        <v>109272</v>
      </c>
      <c r="C678" s="3" t="str">
        <f>デイリーデータ!B678</f>
        <v>齊藤 久紘</v>
      </c>
      <c r="D678" s="4">
        <f>IF(デイリーデータ!I678="","",(デイリーデータ!I678))</f>
        <v>45764</v>
      </c>
      <c r="E678" s="3" t="str">
        <f>IF(デイリーデータ!D678="休日","●",IF(デイリーデータ!D678="指定","○",IF(LEFT(デイリーデータ!F678,1)="日","",IF(LEFT(デイリーデータ!F678,1)="半","／",LEFT(デイリーデータ!F678,1)))))</f>
        <v/>
      </c>
      <c r="F678" s="10" t="str">
        <f>IF(デイリーデータ!E678="なし","",デイリーデータ!E678)&amp;IF(デイリーデータ!G678="なし","",デイリーデータ!G678)&amp;IF(デイリーデータ!H678="なし","",デイリーデータ!H678)</f>
        <v/>
      </c>
      <c r="G678" s="3" t="str">
        <f>IF(H678="","",COUNTA(H$2:H678)-COUNTBLANK(H$2:H678))</f>
        <v/>
      </c>
      <c r="H678" s="3" t="str">
        <f>IF(COUNTIF(B$2:B678,B678)=1,B678,"")</f>
        <v/>
      </c>
      <c r="I678" s="10" t="str">
        <f t="shared" si="10"/>
        <v/>
      </c>
      <c r="J678" s="3" t="str">
        <f>IF(デイリーデータ!D678="なし","",デイリーデータ!D678)</f>
        <v>勤務</v>
      </c>
      <c r="K678" s="3" t="str">
        <f>IF(デイリーデータ!E678="なし","",デイリーデータ!E678)</f>
        <v/>
      </c>
      <c r="L678" s="3" t="str">
        <f>IF(デイリーデータ!F678="なし","",デイリーデータ!F678)</f>
        <v>日勤</v>
      </c>
      <c r="M678" s="3" t="str">
        <f>IF(デイリーデータ!G678="なし","",デイリーデータ!G678)</f>
        <v/>
      </c>
      <c r="N678" s="3" t="str">
        <f>IF(デイリーデータ!H678="なし","",デイリーデータ!H678)</f>
        <v/>
      </c>
    </row>
    <row r="679" spans="1:14" x14ac:dyDescent="0.2">
      <c r="A679" s="9" t="str">
        <f>デイリーデータ!A679&amp;デイリーデータ!I679</f>
        <v>10927245765</v>
      </c>
      <c r="B679" s="3" t="str">
        <f>デイリーデータ!A679&amp;""</f>
        <v>109272</v>
      </c>
      <c r="C679" s="3" t="str">
        <f>デイリーデータ!B679</f>
        <v>齊藤 久紘</v>
      </c>
      <c r="D679" s="4">
        <f>IF(デイリーデータ!I679="","",(デイリーデータ!I679))</f>
        <v>45765</v>
      </c>
      <c r="E679" s="3" t="str">
        <f>IF(デイリーデータ!D679="休日","●",IF(デイリーデータ!D679="指定","○",IF(LEFT(デイリーデータ!F679,1)="日","",IF(LEFT(デイリーデータ!F679,1)="半","／",LEFT(デイリーデータ!F679,1)))))</f>
        <v/>
      </c>
      <c r="F679" s="10" t="str">
        <f>IF(デイリーデータ!E679="なし","",デイリーデータ!E679)&amp;IF(デイリーデータ!G679="なし","",デイリーデータ!G679)&amp;IF(デイリーデータ!H679="なし","",デイリーデータ!H679)</f>
        <v/>
      </c>
      <c r="G679" s="3" t="str">
        <f>IF(H679="","",COUNTA(H$2:H679)-COUNTBLANK(H$2:H679))</f>
        <v/>
      </c>
      <c r="H679" s="3" t="str">
        <f>IF(COUNTIF(B$2:B679,B679)=1,B679,"")</f>
        <v/>
      </c>
      <c r="I679" s="10" t="str">
        <f t="shared" si="10"/>
        <v/>
      </c>
      <c r="J679" s="3" t="str">
        <f>IF(デイリーデータ!D679="なし","",デイリーデータ!D679)</f>
        <v>勤務</v>
      </c>
      <c r="K679" s="3" t="str">
        <f>IF(デイリーデータ!E679="なし","",デイリーデータ!E679)</f>
        <v/>
      </c>
      <c r="L679" s="3" t="str">
        <f>IF(デイリーデータ!F679="なし","",デイリーデータ!F679)</f>
        <v>日勤</v>
      </c>
      <c r="M679" s="3" t="str">
        <f>IF(デイリーデータ!G679="なし","",デイリーデータ!G679)</f>
        <v/>
      </c>
      <c r="N679" s="3" t="str">
        <f>IF(デイリーデータ!H679="なし","",デイリーデータ!H679)</f>
        <v/>
      </c>
    </row>
    <row r="680" spans="1:14" x14ac:dyDescent="0.2">
      <c r="A680" s="9" t="str">
        <f>デイリーデータ!A680&amp;デイリーデータ!I680</f>
        <v>10927245766</v>
      </c>
      <c r="B680" s="3" t="str">
        <f>デイリーデータ!A680&amp;""</f>
        <v>109272</v>
      </c>
      <c r="C680" s="3" t="str">
        <f>デイリーデータ!B680</f>
        <v>齊藤 久紘</v>
      </c>
      <c r="D680" s="4">
        <f>IF(デイリーデータ!I680="","",(デイリーデータ!I680))</f>
        <v>45766</v>
      </c>
      <c r="E680" s="3" t="str">
        <f>IF(デイリーデータ!D680="休日","●",IF(デイリーデータ!D680="指定","○",IF(LEFT(デイリーデータ!F680,1)="日","",IF(LEFT(デイリーデータ!F680,1)="半","／",LEFT(デイリーデータ!F680,1)))))</f>
        <v>○</v>
      </c>
      <c r="F680" s="10" t="str">
        <f>IF(デイリーデータ!E680="なし","",デイリーデータ!E680)&amp;IF(デイリーデータ!G680="なし","",デイリーデータ!G680)&amp;IF(デイリーデータ!H680="なし","",デイリーデータ!H680)</f>
        <v/>
      </c>
      <c r="G680" s="3" t="str">
        <f>IF(H680="","",COUNTA(H$2:H680)-COUNTBLANK(H$2:H680))</f>
        <v/>
      </c>
      <c r="H680" s="3" t="str">
        <f>IF(COUNTIF(B$2:B680,B680)=1,B680,"")</f>
        <v/>
      </c>
      <c r="I680" s="10" t="str">
        <f t="shared" si="10"/>
        <v/>
      </c>
      <c r="J680" s="3" t="str">
        <f>IF(デイリーデータ!D680="なし","",デイリーデータ!D680)</f>
        <v>指定</v>
      </c>
      <c r="K680" s="3" t="str">
        <f>IF(デイリーデータ!E680="なし","",デイリーデータ!E680)</f>
        <v/>
      </c>
      <c r="L680" s="3" t="str">
        <f>IF(デイリーデータ!F680="なし","",デイリーデータ!F680)</f>
        <v>日勤</v>
      </c>
      <c r="M680" s="3" t="str">
        <f>IF(デイリーデータ!G680="なし","",デイリーデータ!G680)</f>
        <v/>
      </c>
      <c r="N680" s="3" t="str">
        <f>IF(デイリーデータ!H680="なし","",デイリーデータ!H680)</f>
        <v/>
      </c>
    </row>
    <row r="681" spans="1:14" x14ac:dyDescent="0.2">
      <c r="A681" s="9" t="str">
        <f>デイリーデータ!A681&amp;デイリーデータ!I681</f>
        <v>10927245767</v>
      </c>
      <c r="B681" s="3" t="str">
        <f>デイリーデータ!A681&amp;""</f>
        <v>109272</v>
      </c>
      <c r="C681" s="3" t="str">
        <f>デイリーデータ!B681</f>
        <v>齊藤 久紘</v>
      </c>
      <c r="D681" s="4">
        <f>IF(デイリーデータ!I681="","",(デイリーデータ!I681))</f>
        <v>45767</v>
      </c>
      <c r="E681" s="3" t="str">
        <f>IF(デイリーデータ!D681="休日","●",IF(デイリーデータ!D681="指定","○",IF(LEFT(デイリーデータ!F681,1)="日","",IF(LEFT(デイリーデータ!F681,1)="半","／",LEFT(デイリーデータ!F681,1)))))</f>
        <v>●</v>
      </c>
      <c r="F681" s="10" t="str">
        <f>IF(デイリーデータ!E681="なし","",デイリーデータ!E681)&amp;IF(デイリーデータ!G681="なし","",デイリーデータ!G681)&amp;IF(デイリーデータ!H681="なし","",デイリーデータ!H681)</f>
        <v/>
      </c>
      <c r="G681" s="3" t="str">
        <f>IF(H681="","",COUNTA(H$2:H681)-COUNTBLANK(H$2:H681))</f>
        <v/>
      </c>
      <c r="H681" s="3" t="str">
        <f>IF(COUNTIF(B$2:B681,B681)=1,B681,"")</f>
        <v/>
      </c>
      <c r="I681" s="10" t="str">
        <f t="shared" si="10"/>
        <v/>
      </c>
      <c r="J681" s="3" t="str">
        <f>IF(デイリーデータ!D681="なし","",デイリーデータ!D681)</f>
        <v>休日</v>
      </c>
      <c r="K681" s="3" t="str">
        <f>IF(デイリーデータ!E681="なし","",デイリーデータ!E681)</f>
        <v/>
      </c>
      <c r="L681" s="3" t="str">
        <f>IF(デイリーデータ!F681="なし","",デイリーデータ!F681)</f>
        <v>日勤</v>
      </c>
      <c r="M681" s="3" t="str">
        <f>IF(デイリーデータ!G681="なし","",デイリーデータ!G681)</f>
        <v/>
      </c>
      <c r="N681" s="3" t="str">
        <f>IF(デイリーデータ!H681="なし","",デイリーデータ!H681)</f>
        <v/>
      </c>
    </row>
    <row r="682" spans="1:14" x14ac:dyDescent="0.2">
      <c r="A682" s="9" t="str">
        <f>デイリーデータ!A682&amp;デイリーデータ!I682</f>
        <v>10927245768</v>
      </c>
      <c r="B682" s="3" t="str">
        <f>デイリーデータ!A682&amp;""</f>
        <v>109272</v>
      </c>
      <c r="C682" s="3" t="str">
        <f>デイリーデータ!B682</f>
        <v>齊藤 久紘</v>
      </c>
      <c r="D682" s="4">
        <f>IF(デイリーデータ!I682="","",(デイリーデータ!I682))</f>
        <v>45768</v>
      </c>
      <c r="E682" s="3" t="str">
        <f>IF(デイリーデータ!D682="休日","●",IF(デイリーデータ!D682="指定","○",IF(LEFT(デイリーデータ!F682,1)="日","",IF(LEFT(デイリーデータ!F682,1)="半","／",LEFT(デイリーデータ!F682,1)))))</f>
        <v/>
      </c>
      <c r="F682" s="10" t="str">
        <f>IF(デイリーデータ!E682="なし","",デイリーデータ!E682)&amp;IF(デイリーデータ!G682="なし","",デイリーデータ!G682)&amp;IF(デイリーデータ!H682="なし","",デイリーデータ!H682)</f>
        <v/>
      </c>
      <c r="G682" s="3" t="str">
        <f>IF(H682="","",COUNTA(H$2:H682)-COUNTBLANK(H$2:H682))</f>
        <v/>
      </c>
      <c r="H682" s="3" t="str">
        <f>IF(COUNTIF(B$2:B682,B682)=1,B682,"")</f>
        <v/>
      </c>
      <c r="I682" s="10" t="str">
        <f t="shared" si="10"/>
        <v/>
      </c>
      <c r="J682" s="3" t="str">
        <f>IF(デイリーデータ!D682="なし","",デイリーデータ!D682)</f>
        <v>勤務</v>
      </c>
      <c r="K682" s="3" t="str">
        <f>IF(デイリーデータ!E682="なし","",デイリーデータ!E682)</f>
        <v/>
      </c>
      <c r="L682" s="3" t="str">
        <f>IF(デイリーデータ!F682="なし","",デイリーデータ!F682)</f>
        <v>日勤</v>
      </c>
      <c r="M682" s="3" t="str">
        <f>IF(デイリーデータ!G682="なし","",デイリーデータ!G682)</f>
        <v/>
      </c>
      <c r="N682" s="3" t="str">
        <f>IF(デイリーデータ!H682="なし","",デイリーデータ!H682)</f>
        <v/>
      </c>
    </row>
    <row r="683" spans="1:14" x14ac:dyDescent="0.2">
      <c r="A683" s="9" t="str">
        <f>デイリーデータ!A683&amp;デイリーデータ!I683</f>
        <v>10927245769</v>
      </c>
      <c r="B683" s="3" t="str">
        <f>デイリーデータ!A683&amp;""</f>
        <v>109272</v>
      </c>
      <c r="C683" s="3" t="str">
        <f>デイリーデータ!B683</f>
        <v>齊藤 久紘</v>
      </c>
      <c r="D683" s="4">
        <f>IF(デイリーデータ!I683="","",(デイリーデータ!I683))</f>
        <v>45769</v>
      </c>
      <c r="E683" s="3" t="str">
        <f>IF(デイリーデータ!D683="休日","●",IF(デイリーデータ!D683="指定","○",IF(LEFT(デイリーデータ!F683,1)="日","",IF(LEFT(デイリーデータ!F683,1)="半","／",LEFT(デイリーデータ!F683,1)))))</f>
        <v/>
      </c>
      <c r="F683" s="10" t="str">
        <f>IF(デイリーデータ!E683="なし","",デイリーデータ!E683)&amp;IF(デイリーデータ!G683="なし","",デイリーデータ!G683)&amp;IF(デイリーデータ!H683="なし","",デイリーデータ!H683)</f>
        <v/>
      </c>
      <c r="G683" s="3" t="str">
        <f>IF(H683="","",COUNTA(H$2:H683)-COUNTBLANK(H$2:H683))</f>
        <v/>
      </c>
      <c r="H683" s="3" t="str">
        <f>IF(COUNTIF(B$2:B683,B683)=1,B683,"")</f>
        <v/>
      </c>
      <c r="I683" s="10" t="str">
        <f t="shared" si="10"/>
        <v/>
      </c>
      <c r="J683" s="3" t="str">
        <f>IF(デイリーデータ!D683="なし","",デイリーデータ!D683)</f>
        <v>勤務</v>
      </c>
      <c r="K683" s="3" t="str">
        <f>IF(デイリーデータ!E683="なし","",デイリーデータ!E683)</f>
        <v/>
      </c>
      <c r="L683" s="3" t="str">
        <f>IF(デイリーデータ!F683="なし","",デイリーデータ!F683)</f>
        <v>日勤</v>
      </c>
      <c r="M683" s="3" t="str">
        <f>IF(デイリーデータ!G683="なし","",デイリーデータ!G683)</f>
        <v/>
      </c>
      <c r="N683" s="3" t="str">
        <f>IF(デイリーデータ!H683="なし","",デイリーデータ!H683)</f>
        <v/>
      </c>
    </row>
    <row r="684" spans="1:14" x14ac:dyDescent="0.2">
      <c r="A684" s="9" t="str">
        <f>デイリーデータ!A684&amp;デイリーデータ!I684</f>
        <v>10927245770</v>
      </c>
      <c r="B684" s="3" t="str">
        <f>デイリーデータ!A684&amp;""</f>
        <v>109272</v>
      </c>
      <c r="C684" s="3" t="str">
        <f>デイリーデータ!B684</f>
        <v>齊藤 久紘</v>
      </c>
      <c r="D684" s="4">
        <f>IF(デイリーデータ!I684="","",(デイリーデータ!I684))</f>
        <v>45770</v>
      </c>
      <c r="E684" s="3" t="str">
        <f>IF(デイリーデータ!D684="休日","●",IF(デイリーデータ!D684="指定","○",IF(LEFT(デイリーデータ!F684,1)="日","",IF(LEFT(デイリーデータ!F684,1)="半","／",LEFT(デイリーデータ!F684,1)))))</f>
        <v/>
      </c>
      <c r="F684" s="10" t="str">
        <f>IF(デイリーデータ!E684="なし","",デイリーデータ!E684)&amp;IF(デイリーデータ!G684="なし","",デイリーデータ!G684)&amp;IF(デイリーデータ!H684="なし","",デイリーデータ!H684)</f>
        <v/>
      </c>
      <c r="G684" s="3" t="str">
        <f>IF(H684="","",COUNTA(H$2:H684)-COUNTBLANK(H$2:H684))</f>
        <v/>
      </c>
      <c r="H684" s="3" t="str">
        <f>IF(COUNTIF(B$2:B684,B684)=1,B684,"")</f>
        <v/>
      </c>
      <c r="I684" s="10" t="str">
        <f t="shared" si="10"/>
        <v/>
      </c>
      <c r="J684" s="3" t="str">
        <f>IF(デイリーデータ!D684="なし","",デイリーデータ!D684)</f>
        <v>勤務</v>
      </c>
      <c r="K684" s="3" t="str">
        <f>IF(デイリーデータ!E684="なし","",デイリーデータ!E684)</f>
        <v/>
      </c>
      <c r="L684" s="3" t="str">
        <f>IF(デイリーデータ!F684="なし","",デイリーデータ!F684)</f>
        <v>日勤</v>
      </c>
      <c r="M684" s="3" t="str">
        <f>IF(デイリーデータ!G684="なし","",デイリーデータ!G684)</f>
        <v/>
      </c>
      <c r="N684" s="3" t="str">
        <f>IF(デイリーデータ!H684="なし","",デイリーデータ!H684)</f>
        <v/>
      </c>
    </row>
    <row r="685" spans="1:14" x14ac:dyDescent="0.2">
      <c r="A685" s="9" t="str">
        <f>デイリーデータ!A685&amp;デイリーデータ!I685</f>
        <v>10927245771</v>
      </c>
      <c r="B685" s="3" t="str">
        <f>デイリーデータ!A685&amp;""</f>
        <v>109272</v>
      </c>
      <c r="C685" s="3" t="str">
        <f>デイリーデータ!B685</f>
        <v>齊藤 久紘</v>
      </c>
      <c r="D685" s="4">
        <f>IF(デイリーデータ!I685="","",(デイリーデータ!I685))</f>
        <v>45771</v>
      </c>
      <c r="E685" s="3" t="str">
        <f>IF(デイリーデータ!D685="休日","●",IF(デイリーデータ!D685="指定","○",IF(LEFT(デイリーデータ!F685,1)="日","",IF(LEFT(デイリーデータ!F685,1)="半","／",LEFT(デイリーデータ!F685,1)))))</f>
        <v/>
      </c>
      <c r="F685" s="10" t="str">
        <f>IF(デイリーデータ!E685="なし","",デイリーデータ!E685)&amp;IF(デイリーデータ!G685="なし","",デイリーデータ!G685)&amp;IF(デイリーデータ!H685="なし","",デイリーデータ!H685)</f>
        <v/>
      </c>
      <c r="G685" s="3" t="str">
        <f>IF(H685="","",COUNTA(H$2:H685)-COUNTBLANK(H$2:H685))</f>
        <v/>
      </c>
      <c r="H685" s="3" t="str">
        <f>IF(COUNTIF(B$2:B685,B685)=1,B685,"")</f>
        <v/>
      </c>
      <c r="I685" s="10" t="str">
        <f t="shared" si="10"/>
        <v/>
      </c>
      <c r="J685" s="3" t="str">
        <f>IF(デイリーデータ!D685="なし","",デイリーデータ!D685)</f>
        <v>勤務</v>
      </c>
      <c r="K685" s="3" t="str">
        <f>IF(デイリーデータ!E685="なし","",デイリーデータ!E685)</f>
        <v/>
      </c>
      <c r="L685" s="3" t="str">
        <f>IF(デイリーデータ!F685="なし","",デイリーデータ!F685)</f>
        <v>日勤</v>
      </c>
      <c r="M685" s="3" t="str">
        <f>IF(デイリーデータ!G685="なし","",デイリーデータ!G685)</f>
        <v/>
      </c>
      <c r="N685" s="3" t="str">
        <f>IF(デイリーデータ!H685="なし","",デイリーデータ!H685)</f>
        <v/>
      </c>
    </row>
    <row r="686" spans="1:14" x14ac:dyDescent="0.2">
      <c r="A686" s="9" t="str">
        <f>デイリーデータ!A686&amp;デイリーデータ!I686</f>
        <v>10927245772</v>
      </c>
      <c r="B686" s="3" t="str">
        <f>デイリーデータ!A686&amp;""</f>
        <v>109272</v>
      </c>
      <c r="C686" s="3" t="str">
        <f>デイリーデータ!B686</f>
        <v>齊藤 久紘</v>
      </c>
      <c r="D686" s="4">
        <f>IF(デイリーデータ!I686="","",(デイリーデータ!I686))</f>
        <v>45772</v>
      </c>
      <c r="E686" s="3" t="str">
        <f>IF(デイリーデータ!D686="休日","●",IF(デイリーデータ!D686="指定","○",IF(LEFT(デイリーデータ!F686,1)="日","",IF(LEFT(デイリーデータ!F686,1)="半","／",LEFT(デイリーデータ!F686,1)))))</f>
        <v/>
      </c>
      <c r="F686" s="10" t="str">
        <f>IF(デイリーデータ!E686="なし","",デイリーデータ!E686)&amp;IF(デイリーデータ!G686="なし","",デイリーデータ!G686)&amp;IF(デイリーデータ!H686="なし","",デイリーデータ!H686)</f>
        <v/>
      </c>
      <c r="G686" s="3" t="str">
        <f>IF(H686="","",COUNTA(H$2:H686)-COUNTBLANK(H$2:H686))</f>
        <v/>
      </c>
      <c r="H686" s="3" t="str">
        <f>IF(COUNTIF(B$2:B686,B686)=1,B686,"")</f>
        <v/>
      </c>
      <c r="I686" s="10" t="str">
        <f t="shared" si="10"/>
        <v/>
      </c>
      <c r="J686" s="3" t="str">
        <f>IF(デイリーデータ!D686="なし","",デイリーデータ!D686)</f>
        <v>勤務</v>
      </c>
      <c r="K686" s="3" t="str">
        <f>IF(デイリーデータ!E686="なし","",デイリーデータ!E686)</f>
        <v/>
      </c>
      <c r="L686" s="3" t="str">
        <f>IF(デイリーデータ!F686="なし","",デイリーデータ!F686)</f>
        <v>日勤</v>
      </c>
      <c r="M686" s="3" t="str">
        <f>IF(デイリーデータ!G686="なし","",デイリーデータ!G686)</f>
        <v/>
      </c>
      <c r="N686" s="3" t="str">
        <f>IF(デイリーデータ!H686="なし","",デイリーデータ!H686)</f>
        <v/>
      </c>
    </row>
    <row r="687" spans="1:14" x14ac:dyDescent="0.2">
      <c r="A687" s="9" t="str">
        <f>デイリーデータ!A687&amp;デイリーデータ!I687</f>
        <v>10927245773</v>
      </c>
      <c r="B687" s="3" t="str">
        <f>デイリーデータ!A687&amp;""</f>
        <v>109272</v>
      </c>
      <c r="C687" s="3" t="str">
        <f>デイリーデータ!B687</f>
        <v>齊藤 久紘</v>
      </c>
      <c r="D687" s="4">
        <f>IF(デイリーデータ!I687="","",(デイリーデータ!I687))</f>
        <v>45773</v>
      </c>
      <c r="E687" s="3" t="str">
        <f>IF(デイリーデータ!D687="休日","●",IF(デイリーデータ!D687="指定","○",IF(LEFT(デイリーデータ!F687,1)="日","",IF(LEFT(デイリーデータ!F687,1)="半","／",LEFT(デイリーデータ!F687,1)))))</f>
        <v>○</v>
      </c>
      <c r="F687" s="10" t="str">
        <f>IF(デイリーデータ!E687="なし","",デイリーデータ!E687)&amp;IF(デイリーデータ!G687="なし","",デイリーデータ!G687)&amp;IF(デイリーデータ!H687="なし","",デイリーデータ!H687)</f>
        <v/>
      </c>
      <c r="G687" s="3" t="str">
        <f>IF(H687="","",COUNTA(H$2:H687)-COUNTBLANK(H$2:H687))</f>
        <v/>
      </c>
      <c r="H687" s="3" t="str">
        <f>IF(COUNTIF(B$2:B687,B687)=1,B687,"")</f>
        <v/>
      </c>
      <c r="I687" s="10" t="str">
        <f t="shared" si="10"/>
        <v/>
      </c>
      <c r="J687" s="3" t="str">
        <f>IF(デイリーデータ!D687="なし","",デイリーデータ!D687)</f>
        <v>指定</v>
      </c>
      <c r="K687" s="3" t="str">
        <f>IF(デイリーデータ!E687="なし","",デイリーデータ!E687)</f>
        <v/>
      </c>
      <c r="L687" s="3" t="str">
        <f>IF(デイリーデータ!F687="なし","",デイリーデータ!F687)</f>
        <v>日勤</v>
      </c>
      <c r="M687" s="3" t="str">
        <f>IF(デイリーデータ!G687="なし","",デイリーデータ!G687)</f>
        <v/>
      </c>
      <c r="N687" s="3" t="str">
        <f>IF(デイリーデータ!H687="なし","",デイリーデータ!H687)</f>
        <v/>
      </c>
    </row>
    <row r="688" spans="1:14" x14ac:dyDescent="0.2">
      <c r="A688" s="9" t="str">
        <f>デイリーデータ!A688&amp;デイリーデータ!I688</f>
        <v>10927245774</v>
      </c>
      <c r="B688" s="3" t="str">
        <f>デイリーデータ!A688&amp;""</f>
        <v>109272</v>
      </c>
      <c r="C688" s="3" t="str">
        <f>デイリーデータ!B688</f>
        <v>齊藤 久紘</v>
      </c>
      <c r="D688" s="4">
        <f>IF(デイリーデータ!I688="","",(デイリーデータ!I688))</f>
        <v>45774</v>
      </c>
      <c r="E688" s="3" t="str">
        <f>IF(デイリーデータ!D688="休日","●",IF(デイリーデータ!D688="指定","○",IF(LEFT(デイリーデータ!F688,1)="日","",IF(LEFT(デイリーデータ!F688,1)="半","／",LEFT(デイリーデータ!F688,1)))))</f>
        <v>●</v>
      </c>
      <c r="F688" s="10" t="str">
        <f>IF(デイリーデータ!E688="なし","",デイリーデータ!E688)&amp;IF(デイリーデータ!G688="なし","",デイリーデータ!G688)&amp;IF(デイリーデータ!H688="なし","",デイリーデータ!H688)</f>
        <v/>
      </c>
      <c r="G688" s="3" t="str">
        <f>IF(H688="","",COUNTA(H$2:H688)-COUNTBLANK(H$2:H688))</f>
        <v/>
      </c>
      <c r="H688" s="3" t="str">
        <f>IF(COUNTIF(B$2:B688,B688)=1,B688,"")</f>
        <v/>
      </c>
      <c r="I688" s="10" t="str">
        <f t="shared" si="10"/>
        <v/>
      </c>
      <c r="J688" s="3" t="str">
        <f>IF(デイリーデータ!D688="なし","",デイリーデータ!D688)</f>
        <v>休日</v>
      </c>
      <c r="K688" s="3" t="str">
        <f>IF(デイリーデータ!E688="なし","",デイリーデータ!E688)</f>
        <v/>
      </c>
      <c r="L688" s="3" t="str">
        <f>IF(デイリーデータ!F688="なし","",デイリーデータ!F688)</f>
        <v>日勤</v>
      </c>
      <c r="M688" s="3" t="str">
        <f>IF(デイリーデータ!G688="なし","",デイリーデータ!G688)</f>
        <v/>
      </c>
      <c r="N688" s="3" t="str">
        <f>IF(デイリーデータ!H688="なし","",デイリーデータ!H688)</f>
        <v/>
      </c>
    </row>
    <row r="689" spans="1:14" x14ac:dyDescent="0.2">
      <c r="A689" s="9" t="str">
        <f>デイリーデータ!A689&amp;デイリーデータ!I689</f>
        <v>10927245775</v>
      </c>
      <c r="B689" s="3" t="str">
        <f>デイリーデータ!A689&amp;""</f>
        <v>109272</v>
      </c>
      <c r="C689" s="3" t="str">
        <f>デイリーデータ!B689</f>
        <v>齊藤 久紘</v>
      </c>
      <c r="D689" s="4">
        <f>IF(デイリーデータ!I689="","",(デイリーデータ!I689))</f>
        <v>45775</v>
      </c>
      <c r="E689" s="3" t="str">
        <f>IF(デイリーデータ!D689="休日","●",IF(デイリーデータ!D689="指定","○",IF(LEFT(デイリーデータ!F689,1)="日","",IF(LEFT(デイリーデータ!F689,1)="半","／",LEFT(デイリーデータ!F689,1)))))</f>
        <v/>
      </c>
      <c r="F689" s="10" t="str">
        <f>IF(デイリーデータ!E689="なし","",デイリーデータ!E689)&amp;IF(デイリーデータ!G689="なし","",デイリーデータ!G689)&amp;IF(デイリーデータ!H689="なし","",デイリーデータ!H689)</f>
        <v/>
      </c>
      <c r="G689" s="3" t="str">
        <f>IF(H689="","",COUNTA(H$2:H689)-COUNTBLANK(H$2:H689))</f>
        <v/>
      </c>
      <c r="H689" s="3" t="str">
        <f>IF(COUNTIF(B$2:B689,B689)=1,B689,"")</f>
        <v/>
      </c>
      <c r="I689" s="10" t="str">
        <f t="shared" si="10"/>
        <v/>
      </c>
      <c r="J689" s="3" t="str">
        <f>IF(デイリーデータ!D689="なし","",デイリーデータ!D689)</f>
        <v>勤務</v>
      </c>
      <c r="K689" s="3" t="str">
        <f>IF(デイリーデータ!E689="なし","",デイリーデータ!E689)</f>
        <v/>
      </c>
      <c r="L689" s="3" t="str">
        <f>IF(デイリーデータ!F689="なし","",デイリーデータ!F689)</f>
        <v>日勤</v>
      </c>
      <c r="M689" s="3" t="str">
        <f>IF(デイリーデータ!G689="なし","",デイリーデータ!G689)</f>
        <v/>
      </c>
      <c r="N689" s="3" t="str">
        <f>IF(デイリーデータ!H689="なし","",デイリーデータ!H689)</f>
        <v/>
      </c>
    </row>
    <row r="690" spans="1:14" x14ac:dyDescent="0.2">
      <c r="A690" s="9" t="str">
        <f>デイリーデータ!A690&amp;デイリーデータ!I690</f>
        <v>10927245776</v>
      </c>
      <c r="B690" s="3" t="str">
        <f>デイリーデータ!A690&amp;""</f>
        <v>109272</v>
      </c>
      <c r="C690" s="3" t="str">
        <f>デイリーデータ!B690</f>
        <v>齊藤 久紘</v>
      </c>
      <c r="D690" s="4">
        <f>IF(デイリーデータ!I690="","",(デイリーデータ!I690))</f>
        <v>45776</v>
      </c>
      <c r="E690" s="3" t="str">
        <f>IF(デイリーデータ!D690="休日","●",IF(デイリーデータ!D690="指定","○",IF(LEFT(デイリーデータ!F690,1)="日","",IF(LEFT(デイリーデータ!F690,1)="半","／",LEFT(デイリーデータ!F690,1)))))</f>
        <v/>
      </c>
      <c r="F690" s="10" t="str">
        <f>IF(デイリーデータ!E690="なし","",デイリーデータ!E690)&amp;IF(デイリーデータ!G690="なし","",デイリーデータ!G690)&amp;IF(デイリーデータ!H690="なし","",デイリーデータ!H690)</f>
        <v/>
      </c>
      <c r="G690" s="3" t="str">
        <f>IF(H690="","",COUNTA(H$2:H690)-COUNTBLANK(H$2:H690))</f>
        <v/>
      </c>
      <c r="H690" s="3" t="str">
        <f>IF(COUNTIF(B$2:B690,B690)=1,B690,"")</f>
        <v/>
      </c>
      <c r="I690" s="10" t="str">
        <f t="shared" si="10"/>
        <v/>
      </c>
      <c r="J690" s="3" t="str">
        <f>IF(デイリーデータ!D690="なし","",デイリーデータ!D690)</f>
        <v>勤務</v>
      </c>
      <c r="K690" s="3" t="str">
        <f>IF(デイリーデータ!E690="なし","",デイリーデータ!E690)</f>
        <v/>
      </c>
      <c r="L690" s="3" t="str">
        <f>IF(デイリーデータ!F690="なし","",デイリーデータ!F690)</f>
        <v>日勤</v>
      </c>
      <c r="M690" s="3" t="str">
        <f>IF(デイリーデータ!G690="なし","",デイリーデータ!G690)</f>
        <v/>
      </c>
      <c r="N690" s="3" t="str">
        <f>IF(デイリーデータ!H690="なし","",デイリーデータ!H690)</f>
        <v/>
      </c>
    </row>
    <row r="691" spans="1:14" x14ac:dyDescent="0.2">
      <c r="A691" s="9" t="str">
        <f>デイリーデータ!A691&amp;デイリーデータ!I691</f>
        <v>10927245777</v>
      </c>
      <c r="B691" s="3" t="str">
        <f>デイリーデータ!A691&amp;""</f>
        <v>109272</v>
      </c>
      <c r="C691" s="3" t="str">
        <f>デイリーデータ!B691</f>
        <v>齊藤 久紘</v>
      </c>
      <c r="D691" s="4">
        <f>IF(デイリーデータ!I691="","",(デイリーデータ!I691))</f>
        <v>45777</v>
      </c>
      <c r="E691" s="3" t="str">
        <f>IF(デイリーデータ!D691="休日","●",IF(デイリーデータ!D691="指定","○",IF(LEFT(デイリーデータ!F691,1)="日","",IF(LEFT(デイリーデータ!F691,1)="半","／",LEFT(デイリーデータ!F691,1)))))</f>
        <v/>
      </c>
      <c r="F691" s="10" t="str">
        <f>IF(デイリーデータ!E691="なし","",デイリーデータ!E691)&amp;IF(デイリーデータ!G691="なし","",デイリーデータ!G691)&amp;IF(デイリーデータ!H691="なし","",デイリーデータ!H691)</f>
        <v/>
      </c>
      <c r="G691" s="3" t="str">
        <f>IF(H691="","",COUNTA(H$2:H691)-COUNTBLANK(H$2:H691))</f>
        <v/>
      </c>
      <c r="H691" s="3" t="str">
        <f>IF(COUNTIF(B$2:B691,B691)=1,B691,"")</f>
        <v/>
      </c>
      <c r="I691" s="10" t="str">
        <f t="shared" si="10"/>
        <v/>
      </c>
      <c r="J691" s="3" t="str">
        <f>IF(デイリーデータ!D691="なし","",デイリーデータ!D691)</f>
        <v>勤務</v>
      </c>
      <c r="K691" s="3" t="str">
        <f>IF(デイリーデータ!E691="なし","",デイリーデータ!E691)</f>
        <v/>
      </c>
      <c r="L691" s="3" t="str">
        <f>IF(デイリーデータ!F691="なし","",デイリーデータ!F691)</f>
        <v>日勤</v>
      </c>
      <c r="M691" s="3" t="str">
        <f>IF(デイリーデータ!G691="なし","",デイリーデータ!G691)</f>
        <v/>
      </c>
      <c r="N691" s="3" t="str">
        <f>IF(デイリーデータ!H691="なし","",デイリーデータ!H691)</f>
        <v/>
      </c>
    </row>
    <row r="692" spans="1:14" x14ac:dyDescent="0.2">
      <c r="A692" s="9" t="str">
        <f>デイリーデータ!A692&amp;デイリーデータ!I692</f>
        <v>11249945748</v>
      </c>
      <c r="B692" s="3" t="str">
        <f>デイリーデータ!A692&amp;""</f>
        <v>112499</v>
      </c>
      <c r="C692" s="3" t="str">
        <f>デイリーデータ!B692</f>
        <v>佐藤 恵梨子</v>
      </c>
      <c r="D692" s="4">
        <f>IF(デイリーデータ!I692="","",(デイリーデータ!I692))</f>
        <v>45748</v>
      </c>
      <c r="E692" s="3" t="str">
        <f>IF(デイリーデータ!D692="休日","●",IF(デイリーデータ!D692="指定","○",IF(LEFT(デイリーデータ!F692,1)="日","",IF(LEFT(デイリーデータ!F692,1)="半","／",LEFT(デイリーデータ!F692,1)))))</f>
        <v/>
      </c>
      <c r="F692" s="10" t="str">
        <f>IF(デイリーデータ!E692="なし","",デイリーデータ!E692)&amp;IF(デイリーデータ!G692="なし","",デイリーデータ!G692)&amp;IF(デイリーデータ!H692="なし","",デイリーデータ!H692)</f>
        <v/>
      </c>
      <c r="G692" s="3">
        <f>IF(H692="","",COUNTA(H$2:H692)-COUNTBLANK(H$2:H692))</f>
        <v>24</v>
      </c>
      <c r="H692" s="3" t="str">
        <f>IF(COUNTIF(B$2:B692,B692)=1,B692,"")</f>
        <v>112499</v>
      </c>
      <c r="I692" s="10" t="str">
        <f t="shared" si="10"/>
        <v>佐藤 恵梨子</v>
      </c>
      <c r="J692" s="3" t="str">
        <f>IF(デイリーデータ!D692="なし","",デイリーデータ!D692)</f>
        <v>勤務</v>
      </c>
      <c r="K692" s="3" t="str">
        <f>IF(デイリーデータ!E692="なし","",デイリーデータ!E692)</f>
        <v/>
      </c>
      <c r="L692" s="3" t="str">
        <f>IF(デイリーデータ!F692="なし","",デイリーデータ!F692)</f>
        <v>日勤</v>
      </c>
      <c r="M692" s="3" t="str">
        <f>IF(デイリーデータ!G692="なし","",デイリーデータ!G692)</f>
        <v/>
      </c>
      <c r="N692" s="3" t="str">
        <f>IF(デイリーデータ!H692="なし","",デイリーデータ!H692)</f>
        <v/>
      </c>
    </row>
    <row r="693" spans="1:14" x14ac:dyDescent="0.2">
      <c r="A693" s="9" t="str">
        <f>デイリーデータ!A693&amp;デイリーデータ!I693</f>
        <v>11249945749</v>
      </c>
      <c r="B693" s="3" t="str">
        <f>デイリーデータ!A693&amp;""</f>
        <v>112499</v>
      </c>
      <c r="C693" s="3" t="str">
        <f>デイリーデータ!B693</f>
        <v>佐藤 恵梨子</v>
      </c>
      <c r="D693" s="4">
        <f>IF(デイリーデータ!I693="","",(デイリーデータ!I693))</f>
        <v>45749</v>
      </c>
      <c r="E693" s="3" t="str">
        <f>IF(デイリーデータ!D693="休日","●",IF(デイリーデータ!D693="指定","○",IF(LEFT(デイリーデータ!F693,1)="日","",IF(LEFT(デイリーデータ!F693,1)="半","／",LEFT(デイリーデータ!F693,1)))))</f>
        <v/>
      </c>
      <c r="F693" s="10" t="str">
        <f>IF(デイリーデータ!E693="なし","",デイリーデータ!E693)&amp;IF(デイリーデータ!G693="なし","",デイリーデータ!G693)&amp;IF(デイリーデータ!H693="なし","",デイリーデータ!H693)</f>
        <v/>
      </c>
      <c r="G693" s="3" t="str">
        <f>IF(H693="","",COUNTA(H$2:H693)-COUNTBLANK(H$2:H693))</f>
        <v/>
      </c>
      <c r="H693" s="3" t="str">
        <f>IF(COUNTIF(B$2:B693,B693)=1,B693,"")</f>
        <v/>
      </c>
      <c r="I693" s="10" t="str">
        <f t="shared" si="10"/>
        <v/>
      </c>
      <c r="J693" s="3" t="str">
        <f>IF(デイリーデータ!D693="なし","",デイリーデータ!D693)</f>
        <v>勤務</v>
      </c>
      <c r="K693" s="3" t="str">
        <f>IF(デイリーデータ!E693="なし","",デイリーデータ!E693)</f>
        <v/>
      </c>
      <c r="L693" s="3" t="str">
        <f>IF(デイリーデータ!F693="なし","",デイリーデータ!F693)</f>
        <v>日勤</v>
      </c>
      <c r="M693" s="3" t="str">
        <f>IF(デイリーデータ!G693="なし","",デイリーデータ!G693)</f>
        <v/>
      </c>
      <c r="N693" s="3" t="str">
        <f>IF(デイリーデータ!H693="なし","",デイリーデータ!H693)</f>
        <v/>
      </c>
    </row>
    <row r="694" spans="1:14" x14ac:dyDescent="0.2">
      <c r="A694" s="9" t="str">
        <f>デイリーデータ!A694&amp;デイリーデータ!I694</f>
        <v>11249945750</v>
      </c>
      <c r="B694" s="3" t="str">
        <f>デイリーデータ!A694&amp;""</f>
        <v>112499</v>
      </c>
      <c r="C694" s="3" t="str">
        <f>デイリーデータ!B694</f>
        <v>佐藤 恵梨子</v>
      </c>
      <c r="D694" s="4">
        <f>IF(デイリーデータ!I694="","",(デイリーデータ!I694))</f>
        <v>45750</v>
      </c>
      <c r="E694" s="3" t="str">
        <f>IF(デイリーデータ!D694="休日","●",IF(デイリーデータ!D694="指定","○",IF(LEFT(デイリーデータ!F694,1)="日","",IF(LEFT(デイリーデータ!F694,1)="半","／",LEFT(デイリーデータ!F694,1)))))</f>
        <v/>
      </c>
      <c r="F694" s="10" t="str">
        <f>IF(デイリーデータ!E694="なし","",デイリーデータ!E694)&amp;IF(デイリーデータ!G694="なし","",デイリーデータ!G694)&amp;IF(デイリーデータ!H694="なし","",デイリーデータ!H694)</f>
        <v/>
      </c>
      <c r="G694" s="3" t="str">
        <f>IF(H694="","",COUNTA(H$2:H694)-COUNTBLANK(H$2:H694))</f>
        <v/>
      </c>
      <c r="H694" s="3" t="str">
        <f>IF(COUNTIF(B$2:B694,B694)=1,B694,"")</f>
        <v/>
      </c>
      <c r="I694" s="10" t="str">
        <f t="shared" si="10"/>
        <v/>
      </c>
      <c r="J694" s="3" t="str">
        <f>IF(デイリーデータ!D694="なし","",デイリーデータ!D694)</f>
        <v>勤務</v>
      </c>
      <c r="K694" s="3" t="str">
        <f>IF(デイリーデータ!E694="なし","",デイリーデータ!E694)</f>
        <v/>
      </c>
      <c r="L694" s="3" t="str">
        <f>IF(デイリーデータ!F694="なし","",デイリーデータ!F694)</f>
        <v>日勤</v>
      </c>
      <c r="M694" s="3" t="str">
        <f>IF(デイリーデータ!G694="なし","",デイリーデータ!G694)</f>
        <v/>
      </c>
      <c r="N694" s="3" t="str">
        <f>IF(デイリーデータ!H694="なし","",デイリーデータ!H694)</f>
        <v/>
      </c>
    </row>
    <row r="695" spans="1:14" x14ac:dyDescent="0.2">
      <c r="A695" s="9" t="str">
        <f>デイリーデータ!A695&amp;デイリーデータ!I695</f>
        <v>11249945751</v>
      </c>
      <c r="B695" s="3" t="str">
        <f>デイリーデータ!A695&amp;""</f>
        <v>112499</v>
      </c>
      <c r="C695" s="3" t="str">
        <f>デイリーデータ!B695</f>
        <v>佐藤 恵梨子</v>
      </c>
      <c r="D695" s="4">
        <f>IF(デイリーデータ!I695="","",(デイリーデータ!I695))</f>
        <v>45751</v>
      </c>
      <c r="E695" s="3" t="str">
        <f>IF(デイリーデータ!D695="休日","●",IF(デイリーデータ!D695="指定","○",IF(LEFT(デイリーデータ!F695,1)="日","",IF(LEFT(デイリーデータ!F695,1)="半","／",LEFT(デイリーデータ!F695,1)))))</f>
        <v/>
      </c>
      <c r="F695" s="10" t="str">
        <f>IF(デイリーデータ!E695="なし","",デイリーデータ!E695)&amp;IF(デイリーデータ!G695="なし","",デイリーデータ!G695)&amp;IF(デイリーデータ!H695="なし","",デイリーデータ!H695)</f>
        <v/>
      </c>
      <c r="G695" s="3" t="str">
        <f>IF(H695="","",COUNTA(H$2:H695)-COUNTBLANK(H$2:H695))</f>
        <v/>
      </c>
      <c r="H695" s="3" t="str">
        <f>IF(COUNTIF(B$2:B695,B695)=1,B695,"")</f>
        <v/>
      </c>
      <c r="I695" s="10" t="str">
        <f t="shared" si="10"/>
        <v/>
      </c>
      <c r="J695" s="3" t="str">
        <f>IF(デイリーデータ!D695="なし","",デイリーデータ!D695)</f>
        <v>勤務</v>
      </c>
      <c r="K695" s="3" t="str">
        <f>IF(デイリーデータ!E695="なし","",デイリーデータ!E695)</f>
        <v/>
      </c>
      <c r="L695" s="3" t="str">
        <f>IF(デイリーデータ!F695="なし","",デイリーデータ!F695)</f>
        <v>日勤</v>
      </c>
      <c r="M695" s="3" t="str">
        <f>IF(デイリーデータ!G695="なし","",デイリーデータ!G695)</f>
        <v/>
      </c>
      <c r="N695" s="3" t="str">
        <f>IF(デイリーデータ!H695="なし","",デイリーデータ!H695)</f>
        <v/>
      </c>
    </row>
    <row r="696" spans="1:14" x14ac:dyDescent="0.2">
      <c r="A696" s="9" t="str">
        <f>デイリーデータ!A696&amp;デイリーデータ!I696</f>
        <v>11249945752</v>
      </c>
      <c r="B696" s="3" t="str">
        <f>デイリーデータ!A696&amp;""</f>
        <v>112499</v>
      </c>
      <c r="C696" s="3" t="str">
        <f>デイリーデータ!B696</f>
        <v>佐藤 恵梨子</v>
      </c>
      <c r="D696" s="4">
        <f>IF(デイリーデータ!I696="","",(デイリーデータ!I696))</f>
        <v>45752</v>
      </c>
      <c r="E696" s="3" t="str">
        <f>IF(デイリーデータ!D696="休日","●",IF(デイリーデータ!D696="指定","○",IF(LEFT(デイリーデータ!F696,1)="日","",IF(LEFT(デイリーデータ!F696,1)="半","／",LEFT(デイリーデータ!F696,1)))))</f>
        <v>／</v>
      </c>
      <c r="F696" s="10" t="str">
        <f>IF(デイリーデータ!E696="なし","",デイリーデータ!E696)&amp;IF(デイリーデータ!G696="なし","",デイリーデータ!G696)&amp;IF(デイリーデータ!H696="なし","",デイリーデータ!H696)</f>
        <v/>
      </c>
      <c r="G696" s="3" t="str">
        <f>IF(H696="","",COUNTA(H$2:H696)-COUNTBLANK(H$2:H696))</f>
        <v/>
      </c>
      <c r="H696" s="3" t="str">
        <f>IF(COUNTIF(B$2:B696,B696)=1,B696,"")</f>
        <v/>
      </c>
      <c r="I696" s="10" t="str">
        <f t="shared" si="10"/>
        <v/>
      </c>
      <c r="J696" s="3" t="str">
        <f>IF(デイリーデータ!D696="なし","",デイリーデータ!D696)</f>
        <v>勤務</v>
      </c>
      <c r="K696" s="3" t="str">
        <f>IF(デイリーデータ!E696="なし","",デイリーデータ!E696)</f>
        <v/>
      </c>
      <c r="L696" s="3" t="str">
        <f>IF(デイリーデータ!F696="なし","",デイリーデータ!F696)</f>
        <v>半日</v>
      </c>
      <c r="M696" s="3" t="str">
        <f>IF(デイリーデータ!G696="なし","",デイリーデータ!G696)</f>
        <v/>
      </c>
      <c r="N696" s="3" t="str">
        <f>IF(デイリーデータ!H696="なし","",デイリーデータ!H696)</f>
        <v/>
      </c>
    </row>
    <row r="697" spans="1:14" x14ac:dyDescent="0.2">
      <c r="A697" s="9" t="str">
        <f>デイリーデータ!A697&amp;デイリーデータ!I697</f>
        <v>11249945753</v>
      </c>
      <c r="B697" s="3" t="str">
        <f>デイリーデータ!A697&amp;""</f>
        <v>112499</v>
      </c>
      <c r="C697" s="3" t="str">
        <f>デイリーデータ!B697</f>
        <v>佐藤 恵梨子</v>
      </c>
      <c r="D697" s="4">
        <f>IF(デイリーデータ!I697="","",(デイリーデータ!I697))</f>
        <v>45753</v>
      </c>
      <c r="E697" s="3" t="str">
        <f>IF(デイリーデータ!D697="休日","●",IF(デイリーデータ!D697="指定","○",IF(LEFT(デイリーデータ!F697,1)="日","",IF(LEFT(デイリーデータ!F697,1)="半","／",LEFT(デイリーデータ!F697,1)))))</f>
        <v>●</v>
      </c>
      <c r="F697" s="10" t="str">
        <f>IF(デイリーデータ!E697="なし","",デイリーデータ!E697)&amp;IF(デイリーデータ!G697="なし","",デイリーデータ!G697)&amp;IF(デイリーデータ!H697="なし","",デイリーデータ!H697)</f>
        <v/>
      </c>
      <c r="G697" s="3" t="str">
        <f>IF(H697="","",COUNTA(H$2:H697)-COUNTBLANK(H$2:H697))</f>
        <v/>
      </c>
      <c r="H697" s="3" t="str">
        <f>IF(COUNTIF(B$2:B697,B697)=1,B697,"")</f>
        <v/>
      </c>
      <c r="I697" s="10" t="str">
        <f t="shared" si="10"/>
        <v/>
      </c>
      <c r="J697" s="3" t="str">
        <f>IF(デイリーデータ!D697="なし","",デイリーデータ!D697)</f>
        <v>休日</v>
      </c>
      <c r="K697" s="3" t="str">
        <f>IF(デイリーデータ!E697="なし","",デイリーデータ!E697)</f>
        <v/>
      </c>
      <c r="L697" s="3" t="str">
        <f>IF(デイリーデータ!F697="なし","",デイリーデータ!F697)</f>
        <v>日勤</v>
      </c>
      <c r="M697" s="3" t="str">
        <f>IF(デイリーデータ!G697="なし","",デイリーデータ!G697)</f>
        <v/>
      </c>
      <c r="N697" s="3" t="str">
        <f>IF(デイリーデータ!H697="なし","",デイリーデータ!H697)</f>
        <v/>
      </c>
    </row>
    <row r="698" spans="1:14" x14ac:dyDescent="0.2">
      <c r="A698" s="9" t="str">
        <f>デイリーデータ!A698&amp;デイリーデータ!I698</f>
        <v>11249945754</v>
      </c>
      <c r="B698" s="3" t="str">
        <f>デイリーデータ!A698&amp;""</f>
        <v>112499</v>
      </c>
      <c r="C698" s="3" t="str">
        <f>デイリーデータ!B698</f>
        <v>佐藤 恵梨子</v>
      </c>
      <c r="D698" s="4">
        <f>IF(デイリーデータ!I698="","",(デイリーデータ!I698))</f>
        <v>45754</v>
      </c>
      <c r="E698" s="3" t="str">
        <f>IF(デイリーデータ!D698="休日","●",IF(デイリーデータ!D698="指定","○",IF(LEFT(デイリーデータ!F698,1)="日","",IF(LEFT(デイリーデータ!F698,1)="半","／",LEFT(デイリーデータ!F698,1)))))</f>
        <v/>
      </c>
      <c r="F698" s="10" t="str">
        <f>IF(デイリーデータ!E698="なし","",デイリーデータ!E698)&amp;IF(デイリーデータ!G698="なし","",デイリーデータ!G698)&amp;IF(デイリーデータ!H698="なし","",デイリーデータ!H698)</f>
        <v/>
      </c>
      <c r="G698" s="3" t="str">
        <f>IF(H698="","",COUNTA(H$2:H698)-COUNTBLANK(H$2:H698))</f>
        <v/>
      </c>
      <c r="H698" s="3" t="str">
        <f>IF(COUNTIF(B$2:B698,B698)=1,B698,"")</f>
        <v/>
      </c>
      <c r="I698" s="10" t="str">
        <f t="shared" si="10"/>
        <v/>
      </c>
      <c r="J698" s="3" t="str">
        <f>IF(デイリーデータ!D698="なし","",デイリーデータ!D698)</f>
        <v>勤務</v>
      </c>
      <c r="K698" s="3" t="str">
        <f>IF(デイリーデータ!E698="なし","",デイリーデータ!E698)</f>
        <v/>
      </c>
      <c r="L698" s="3" t="str">
        <f>IF(デイリーデータ!F698="なし","",デイリーデータ!F698)</f>
        <v>日勤</v>
      </c>
      <c r="M698" s="3" t="str">
        <f>IF(デイリーデータ!G698="なし","",デイリーデータ!G698)</f>
        <v/>
      </c>
      <c r="N698" s="3" t="str">
        <f>IF(デイリーデータ!H698="なし","",デイリーデータ!H698)</f>
        <v/>
      </c>
    </row>
    <row r="699" spans="1:14" x14ac:dyDescent="0.2">
      <c r="A699" s="9" t="str">
        <f>デイリーデータ!A699&amp;デイリーデータ!I699</f>
        <v>11249945755</v>
      </c>
      <c r="B699" s="3" t="str">
        <f>デイリーデータ!A699&amp;""</f>
        <v>112499</v>
      </c>
      <c r="C699" s="3" t="str">
        <f>デイリーデータ!B699</f>
        <v>佐藤 恵梨子</v>
      </c>
      <c r="D699" s="4">
        <f>IF(デイリーデータ!I699="","",(デイリーデータ!I699))</f>
        <v>45755</v>
      </c>
      <c r="E699" s="3" t="str">
        <f>IF(デイリーデータ!D699="休日","●",IF(デイリーデータ!D699="指定","○",IF(LEFT(デイリーデータ!F699,1)="日","",IF(LEFT(デイリーデータ!F699,1)="半","／",LEFT(デイリーデータ!F699,1)))))</f>
        <v/>
      </c>
      <c r="F699" s="10" t="str">
        <f>IF(デイリーデータ!E699="なし","",デイリーデータ!E699)&amp;IF(デイリーデータ!G699="なし","",デイリーデータ!G699)&amp;IF(デイリーデータ!H699="なし","",デイリーデータ!H699)</f>
        <v/>
      </c>
      <c r="G699" s="3" t="str">
        <f>IF(H699="","",COUNTA(H$2:H699)-COUNTBLANK(H$2:H699))</f>
        <v/>
      </c>
      <c r="H699" s="3" t="str">
        <f>IF(COUNTIF(B$2:B699,B699)=1,B699,"")</f>
        <v/>
      </c>
      <c r="I699" s="10" t="str">
        <f t="shared" si="10"/>
        <v/>
      </c>
      <c r="J699" s="3" t="str">
        <f>IF(デイリーデータ!D699="なし","",デイリーデータ!D699)</f>
        <v>勤務</v>
      </c>
      <c r="K699" s="3" t="str">
        <f>IF(デイリーデータ!E699="なし","",デイリーデータ!E699)</f>
        <v/>
      </c>
      <c r="L699" s="3" t="str">
        <f>IF(デイリーデータ!F699="なし","",デイリーデータ!F699)</f>
        <v>日勤</v>
      </c>
      <c r="M699" s="3" t="str">
        <f>IF(デイリーデータ!G699="なし","",デイリーデータ!G699)</f>
        <v/>
      </c>
      <c r="N699" s="3" t="str">
        <f>IF(デイリーデータ!H699="なし","",デイリーデータ!H699)</f>
        <v/>
      </c>
    </row>
    <row r="700" spans="1:14" x14ac:dyDescent="0.2">
      <c r="A700" s="9" t="str">
        <f>デイリーデータ!A700&amp;デイリーデータ!I700</f>
        <v>11249945756</v>
      </c>
      <c r="B700" s="3" t="str">
        <f>デイリーデータ!A700&amp;""</f>
        <v>112499</v>
      </c>
      <c r="C700" s="3" t="str">
        <f>デイリーデータ!B700</f>
        <v>佐藤 恵梨子</v>
      </c>
      <c r="D700" s="4">
        <f>IF(デイリーデータ!I700="","",(デイリーデータ!I700))</f>
        <v>45756</v>
      </c>
      <c r="E700" s="3" t="str">
        <f>IF(デイリーデータ!D700="休日","●",IF(デイリーデータ!D700="指定","○",IF(LEFT(デイリーデータ!F700,1)="日","",IF(LEFT(デイリーデータ!F700,1)="半","／",LEFT(デイリーデータ!F700,1)))))</f>
        <v>当</v>
      </c>
      <c r="F700" s="10" t="str">
        <f>IF(デイリーデータ!E700="なし","",デイリーデータ!E700)&amp;IF(デイリーデータ!G700="なし","",デイリーデータ!G700)&amp;IF(デイリーデータ!H700="なし","",デイリーデータ!H700)</f>
        <v/>
      </c>
      <c r="G700" s="3" t="str">
        <f>IF(H700="","",COUNTA(H$2:H700)-COUNTBLANK(H$2:H700))</f>
        <v/>
      </c>
      <c r="H700" s="3" t="str">
        <f>IF(COUNTIF(B$2:B700,B700)=1,B700,"")</f>
        <v/>
      </c>
      <c r="I700" s="10" t="str">
        <f t="shared" si="10"/>
        <v/>
      </c>
      <c r="J700" s="3" t="str">
        <f>IF(デイリーデータ!D700="なし","",デイリーデータ!D700)</f>
        <v>勤務</v>
      </c>
      <c r="K700" s="3" t="str">
        <f>IF(デイリーデータ!E700="なし","",デイリーデータ!E700)</f>
        <v/>
      </c>
      <c r="L700" s="3" t="str">
        <f>IF(デイリーデータ!F700="なし","",デイリーデータ!F700)</f>
        <v>当直</v>
      </c>
      <c r="M700" s="3" t="str">
        <f>IF(デイリーデータ!G700="なし","",デイリーデータ!G700)</f>
        <v/>
      </c>
      <c r="N700" s="3" t="str">
        <f>IF(デイリーデータ!H700="なし","",デイリーデータ!H700)</f>
        <v/>
      </c>
    </row>
    <row r="701" spans="1:14" x14ac:dyDescent="0.2">
      <c r="A701" s="9" t="str">
        <f>デイリーデータ!A701&amp;デイリーデータ!I701</f>
        <v>11249945757</v>
      </c>
      <c r="B701" s="3" t="str">
        <f>デイリーデータ!A701&amp;""</f>
        <v>112499</v>
      </c>
      <c r="C701" s="3" t="str">
        <f>デイリーデータ!B701</f>
        <v>佐藤 恵梨子</v>
      </c>
      <c r="D701" s="4">
        <f>IF(デイリーデータ!I701="","",(デイリーデータ!I701))</f>
        <v>45757</v>
      </c>
      <c r="E701" s="3" t="str">
        <f>IF(デイリーデータ!D701="休日","●",IF(デイリーデータ!D701="指定","○",IF(LEFT(デイリーデータ!F701,1)="日","",IF(LEFT(デイリーデータ!F701,1)="半","／",LEFT(デイリーデータ!F701,1)))))</f>
        <v>明</v>
      </c>
      <c r="F701" s="10" t="str">
        <f>IF(デイリーデータ!E701="なし","",デイリーデータ!E701)&amp;IF(デイリーデータ!G701="なし","",デイリーデータ!G701)&amp;IF(デイリーデータ!H701="なし","",デイリーデータ!H701)</f>
        <v/>
      </c>
      <c r="G701" s="3" t="str">
        <f>IF(H701="","",COUNTA(H$2:H701)-COUNTBLANK(H$2:H701))</f>
        <v/>
      </c>
      <c r="H701" s="3" t="str">
        <f>IF(COUNTIF(B$2:B701,B701)=1,B701,"")</f>
        <v/>
      </c>
      <c r="I701" s="10" t="str">
        <f t="shared" si="10"/>
        <v/>
      </c>
      <c r="J701" s="3" t="str">
        <f>IF(デイリーデータ!D701="なし","",デイリーデータ!D701)</f>
        <v>勤務</v>
      </c>
      <c r="K701" s="3" t="str">
        <f>IF(デイリーデータ!E701="なし","",デイリーデータ!E701)</f>
        <v/>
      </c>
      <c r="L701" s="3" t="str">
        <f>IF(デイリーデータ!F701="なし","",デイリーデータ!F701)</f>
        <v>明け</v>
      </c>
      <c r="M701" s="3" t="str">
        <f>IF(デイリーデータ!G701="なし","",デイリーデータ!G701)</f>
        <v/>
      </c>
      <c r="N701" s="3" t="str">
        <f>IF(デイリーデータ!H701="なし","",デイリーデータ!H701)</f>
        <v/>
      </c>
    </row>
    <row r="702" spans="1:14" x14ac:dyDescent="0.2">
      <c r="A702" s="9" t="str">
        <f>デイリーデータ!A702&amp;デイリーデータ!I702</f>
        <v>11249945758</v>
      </c>
      <c r="B702" s="3" t="str">
        <f>デイリーデータ!A702&amp;""</f>
        <v>112499</v>
      </c>
      <c r="C702" s="3" t="str">
        <f>デイリーデータ!B702</f>
        <v>佐藤 恵梨子</v>
      </c>
      <c r="D702" s="4">
        <f>IF(デイリーデータ!I702="","",(デイリーデータ!I702))</f>
        <v>45758</v>
      </c>
      <c r="E702" s="3" t="str">
        <f>IF(デイリーデータ!D702="休日","●",IF(デイリーデータ!D702="指定","○",IF(LEFT(デイリーデータ!F702,1)="日","",IF(LEFT(デイリーデータ!F702,1)="半","／",LEFT(デイリーデータ!F702,1)))))</f>
        <v/>
      </c>
      <c r="F702" s="10" t="str">
        <f>IF(デイリーデータ!E702="なし","",デイリーデータ!E702)&amp;IF(デイリーデータ!G702="なし","",デイリーデータ!G702)&amp;IF(デイリーデータ!H702="なし","",デイリーデータ!H702)</f>
        <v/>
      </c>
      <c r="G702" s="3" t="str">
        <f>IF(H702="","",COUNTA(H$2:H702)-COUNTBLANK(H$2:H702))</f>
        <v/>
      </c>
      <c r="H702" s="3" t="str">
        <f>IF(COUNTIF(B$2:B702,B702)=1,B702,"")</f>
        <v/>
      </c>
      <c r="I702" s="10" t="str">
        <f t="shared" si="10"/>
        <v/>
      </c>
      <c r="J702" s="3" t="str">
        <f>IF(デイリーデータ!D702="なし","",デイリーデータ!D702)</f>
        <v>勤務</v>
      </c>
      <c r="K702" s="3" t="str">
        <f>IF(デイリーデータ!E702="なし","",デイリーデータ!E702)</f>
        <v/>
      </c>
      <c r="L702" s="3" t="str">
        <f>IF(デイリーデータ!F702="なし","",デイリーデータ!F702)</f>
        <v>日勤</v>
      </c>
      <c r="M702" s="3" t="str">
        <f>IF(デイリーデータ!G702="なし","",デイリーデータ!G702)</f>
        <v/>
      </c>
      <c r="N702" s="3" t="str">
        <f>IF(デイリーデータ!H702="なし","",デイリーデータ!H702)</f>
        <v/>
      </c>
    </row>
    <row r="703" spans="1:14" x14ac:dyDescent="0.2">
      <c r="A703" s="9" t="str">
        <f>デイリーデータ!A703&amp;デイリーデータ!I703</f>
        <v>11249945759</v>
      </c>
      <c r="B703" s="3" t="str">
        <f>デイリーデータ!A703&amp;""</f>
        <v>112499</v>
      </c>
      <c r="C703" s="3" t="str">
        <f>デイリーデータ!B703</f>
        <v>佐藤 恵梨子</v>
      </c>
      <c r="D703" s="4">
        <f>IF(デイリーデータ!I703="","",(デイリーデータ!I703))</f>
        <v>45759</v>
      </c>
      <c r="E703" s="3" t="str">
        <f>IF(デイリーデータ!D703="休日","●",IF(デイリーデータ!D703="指定","○",IF(LEFT(デイリーデータ!F703,1)="日","",IF(LEFT(デイリーデータ!F703,1)="半","／",LEFT(デイリーデータ!F703,1)))))</f>
        <v>○</v>
      </c>
      <c r="F703" s="10" t="str">
        <f>IF(デイリーデータ!E703="なし","",デイリーデータ!E703)&amp;IF(デイリーデータ!G703="なし","",デイリーデータ!G703)&amp;IF(デイリーデータ!H703="なし","",デイリーデータ!H703)</f>
        <v/>
      </c>
      <c r="G703" s="3" t="str">
        <f>IF(H703="","",COUNTA(H$2:H703)-COUNTBLANK(H$2:H703))</f>
        <v/>
      </c>
      <c r="H703" s="3" t="str">
        <f>IF(COUNTIF(B$2:B703,B703)=1,B703,"")</f>
        <v/>
      </c>
      <c r="I703" s="10" t="str">
        <f t="shared" si="10"/>
        <v/>
      </c>
      <c r="J703" s="3" t="str">
        <f>IF(デイリーデータ!D703="なし","",デイリーデータ!D703)</f>
        <v>指定</v>
      </c>
      <c r="K703" s="3" t="str">
        <f>IF(デイリーデータ!E703="なし","",デイリーデータ!E703)</f>
        <v/>
      </c>
      <c r="L703" s="3" t="str">
        <f>IF(デイリーデータ!F703="なし","",デイリーデータ!F703)</f>
        <v>日勤</v>
      </c>
      <c r="M703" s="3" t="str">
        <f>IF(デイリーデータ!G703="なし","",デイリーデータ!G703)</f>
        <v/>
      </c>
      <c r="N703" s="3" t="str">
        <f>IF(デイリーデータ!H703="なし","",デイリーデータ!H703)</f>
        <v/>
      </c>
    </row>
    <row r="704" spans="1:14" x14ac:dyDescent="0.2">
      <c r="A704" s="9" t="str">
        <f>デイリーデータ!A704&amp;デイリーデータ!I704</f>
        <v>11249945760</v>
      </c>
      <c r="B704" s="3" t="str">
        <f>デイリーデータ!A704&amp;""</f>
        <v>112499</v>
      </c>
      <c r="C704" s="3" t="str">
        <f>デイリーデータ!B704</f>
        <v>佐藤 恵梨子</v>
      </c>
      <c r="D704" s="4">
        <f>IF(デイリーデータ!I704="","",(デイリーデータ!I704))</f>
        <v>45760</v>
      </c>
      <c r="E704" s="3" t="str">
        <f>IF(デイリーデータ!D704="休日","●",IF(デイリーデータ!D704="指定","○",IF(LEFT(デイリーデータ!F704,1)="日","",IF(LEFT(デイリーデータ!F704,1)="半","／",LEFT(デイリーデータ!F704,1)))))</f>
        <v>●</v>
      </c>
      <c r="F704" s="10" t="str">
        <f>IF(デイリーデータ!E704="なし","",デイリーデータ!E704)&amp;IF(デイリーデータ!G704="なし","",デイリーデータ!G704)&amp;IF(デイリーデータ!H704="なし","",デイリーデータ!H704)</f>
        <v/>
      </c>
      <c r="G704" s="3" t="str">
        <f>IF(H704="","",COUNTA(H$2:H704)-COUNTBLANK(H$2:H704))</f>
        <v/>
      </c>
      <c r="H704" s="3" t="str">
        <f>IF(COUNTIF(B$2:B704,B704)=1,B704,"")</f>
        <v/>
      </c>
      <c r="I704" s="10" t="str">
        <f t="shared" si="10"/>
        <v/>
      </c>
      <c r="J704" s="3" t="str">
        <f>IF(デイリーデータ!D704="なし","",デイリーデータ!D704)</f>
        <v>休日</v>
      </c>
      <c r="K704" s="3" t="str">
        <f>IF(デイリーデータ!E704="なし","",デイリーデータ!E704)</f>
        <v/>
      </c>
      <c r="L704" s="3" t="str">
        <f>IF(デイリーデータ!F704="なし","",デイリーデータ!F704)</f>
        <v>日勤</v>
      </c>
      <c r="M704" s="3" t="str">
        <f>IF(デイリーデータ!G704="なし","",デイリーデータ!G704)</f>
        <v/>
      </c>
      <c r="N704" s="3" t="str">
        <f>IF(デイリーデータ!H704="なし","",デイリーデータ!H704)</f>
        <v/>
      </c>
    </row>
    <row r="705" spans="1:14" x14ac:dyDescent="0.2">
      <c r="A705" s="9" t="str">
        <f>デイリーデータ!A705&amp;デイリーデータ!I705</f>
        <v>11249945761</v>
      </c>
      <c r="B705" s="3" t="str">
        <f>デイリーデータ!A705&amp;""</f>
        <v>112499</v>
      </c>
      <c r="C705" s="3" t="str">
        <f>デイリーデータ!B705</f>
        <v>佐藤 恵梨子</v>
      </c>
      <c r="D705" s="4">
        <f>IF(デイリーデータ!I705="","",(デイリーデータ!I705))</f>
        <v>45761</v>
      </c>
      <c r="E705" s="3" t="str">
        <f>IF(デイリーデータ!D705="休日","●",IF(デイリーデータ!D705="指定","○",IF(LEFT(デイリーデータ!F705,1)="日","",IF(LEFT(デイリーデータ!F705,1)="半","／",LEFT(デイリーデータ!F705,1)))))</f>
        <v/>
      </c>
      <c r="F705" s="10" t="str">
        <f>IF(デイリーデータ!E705="なし","",デイリーデータ!E705)&amp;IF(デイリーデータ!G705="なし","",デイリーデータ!G705)&amp;IF(デイリーデータ!H705="なし","",デイリーデータ!H705)</f>
        <v/>
      </c>
      <c r="G705" s="3" t="str">
        <f>IF(H705="","",COUNTA(H$2:H705)-COUNTBLANK(H$2:H705))</f>
        <v/>
      </c>
      <c r="H705" s="3" t="str">
        <f>IF(COUNTIF(B$2:B705,B705)=1,B705,"")</f>
        <v/>
      </c>
      <c r="I705" s="10" t="str">
        <f t="shared" si="10"/>
        <v/>
      </c>
      <c r="J705" s="3" t="str">
        <f>IF(デイリーデータ!D705="なし","",デイリーデータ!D705)</f>
        <v>勤務</v>
      </c>
      <c r="K705" s="3" t="str">
        <f>IF(デイリーデータ!E705="なし","",デイリーデータ!E705)</f>
        <v/>
      </c>
      <c r="L705" s="3" t="str">
        <f>IF(デイリーデータ!F705="なし","",デイリーデータ!F705)</f>
        <v>日勤</v>
      </c>
      <c r="M705" s="3" t="str">
        <f>IF(デイリーデータ!G705="なし","",デイリーデータ!G705)</f>
        <v/>
      </c>
      <c r="N705" s="3" t="str">
        <f>IF(デイリーデータ!H705="なし","",デイリーデータ!H705)</f>
        <v/>
      </c>
    </row>
    <row r="706" spans="1:14" x14ac:dyDescent="0.2">
      <c r="A706" s="9" t="str">
        <f>デイリーデータ!A706&amp;デイリーデータ!I706</f>
        <v>11249945762</v>
      </c>
      <c r="B706" s="3" t="str">
        <f>デイリーデータ!A706&amp;""</f>
        <v>112499</v>
      </c>
      <c r="C706" s="3" t="str">
        <f>デイリーデータ!B706</f>
        <v>佐藤 恵梨子</v>
      </c>
      <c r="D706" s="4">
        <f>IF(デイリーデータ!I706="","",(デイリーデータ!I706))</f>
        <v>45762</v>
      </c>
      <c r="E706" s="3" t="str">
        <f>IF(デイリーデータ!D706="休日","●",IF(デイリーデータ!D706="指定","○",IF(LEFT(デイリーデータ!F706,1)="日","",IF(LEFT(デイリーデータ!F706,1)="半","／",LEFT(デイリーデータ!F706,1)))))</f>
        <v/>
      </c>
      <c r="F706" s="10" t="str">
        <f>IF(デイリーデータ!E706="なし","",デイリーデータ!E706)&amp;IF(デイリーデータ!G706="なし","",デイリーデータ!G706)&amp;IF(デイリーデータ!H706="なし","",デイリーデータ!H706)</f>
        <v/>
      </c>
      <c r="G706" s="3" t="str">
        <f>IF(H706="","",COUNTA(H$2:H706)-COUNTBLANK(H$2:H706))</f>
        <v/>
      </c>
      <c r="H706" s="3" t="str">
        <f>IF(COUNTIF(B$2:B706,B706)=1,B706,"")</f>
        <v/>
      </c>
      <c r="I706" s="10" t="str">
        <f t="shared" ref="I706:I769" si="11">IF(H706&lt;&gt;"",C706,"")</f>
        <v/>
      </c>
      <c r="J706" s="3" t="str">
        <f>IF(デイリーデータ!D706="なし","",デイリーデータ!D706)</f>
        <v>勤務</v>
      </c>
      <c r="K706" s="3" t="str">
        <f>IF(デイリーデータ!E706="なし","",デイリーデータ!E706)</f>
        <v/>
      </c>
      <c r="L706" s="3" t="str">
        <f>IF(デイリーデータ!F706="なし","",デイリーデータ!F706)</f>
        <v>日勤</v>
      </c>
      <c r="M706" s="3" t="str">
        <f>IF(デイリーデータ!G706="なし","",デイリーデータ!G706)</f>
        <v/>
      </c>
      <c r="N706" s="3" t="str">
        <f>IF(デイリーデータ!H706="なし","",デイリーデータ!H706)</f>
        <v/>
      </c>
    </row>
    <row r="707" spans="1:14" x14ac:dyDescent="0.2">
      <c r="A707" s="9" t="str">
        <f>デイリーデータ!A707&amp;デイリーデータ!I707</f>
        <v>11249945763</v>
      </c>
      <c r="B707" s="3" t="str">
        <f>デイリーデータ!A707&amp;""</f>
        <v>112499</v>
      </c>
      <c r="C707" s="3" t="str">
        <f>デイリーデータ!B707</f>
        <v>佐藤 恵梨子</v>
      </c>
      <c r="D707" s="4">
        <f>IF(デイリーデータ!I707="","",(デイリーデータ!I707))</f>
        <v>45763</v>
      </c>
      <c r="E707" s="3" t="str">
        <f>IF(デイリーデータ!D707="休日","●",IF(デイリーデータ!D707="指定","○",IF(LEFT(デイリーデータ!F707,1)="日","",IF(LEFT(デイリーデータ!F707,1)="半","／",LEFT(デイリーデータ!F707,1)))))</f>
        <v>当</v>
      </c>
      <c r="F707" s="10" t="str">
        <f>IF(デイリーデータ!E707="なし","",デイリーデータ!E707)&amp;IF(デイリーデータ!G707="なし","",デイリーデータ!G707)&amp;IF(デイリーデータ!H707="なし","",デイリーデータ!H707)</f>
        <v/>
      </c>
      <c r="G707" s="3" t="str">
        <f>IF(H707="","",COUNTA(H$2:H707)-COUNTBLANK(H$2:H707))</f>
        <v/>
      </c>
      <c r="H707" s="3" t="str">
        <f>IF(COUNTIF(B$2:B707,B707)=1,B707,"")</f>
        <v/>
      </c>
      <c r="I707" s="10" t="str">
        <f t="shared" si="11"/>
        <v/>
      </c>
      <c r="J707" s="3" t="str">
        <f>IF(デイリーデータ!D707="なし","",デイリーデータ!D707)</f>
        <v>勤務</v>
      </c>
      <c r="K707" s="3" t="str">
        <f>IF(デイリーデータ!E707="なし","",デイリーデータ!E707)</f>
        <v/>
      </c>
      <c r="L707" s="3" t="str">
        <f>IF(デイリーデータ!F707="なし","",デイリーデータ!F707)</f>
        <v>当直</v>
      </c>
      <c r="M707" s="3" t="str">
        <f>IF(デイリーデータ!G707="なし","",デイリーデータ!G707)</f>
        <v/>
      </c>
      <c r="N707" s="3" t="str">
        <f>IF(デイリーデータ!H707="なし","",デイリーデータ!H707)</f>
        <v/>
      </c>
    </row>
    <row r="708" spans="1:14" x14ac:dyDescent="0.2">
      <c r="A708" s="9" t="str">
        <f>デイリーデータ!A708&amp;デイリーデータ!I708</f>
        <v>11249945764</v>
      </c>
      <c r="B708" s="3" t="str">
        <f>デイリーデータ!A708&amp;""</f>
        <v>112499</v>
      </c>
      <c r="C708" s="3" t="str">
        <f>デイリーデータ!B708</f>
        <v>佐藤 恵梨子</v>
      </c>
      <c r="D708" s="4">
        <f>IF(デイリーデータ!I708="","",(デイリーデータ!I708))</f>
        <v>45764</v>
      </c>
      <c r="E708" s="3" t="str">
        <f>IF(デイリーデータ!D708="休日","●",IF(デイリーデータ!D708="指定","○",IF(LEFT(デイリーデータ!F708,1)="日","",IF(LEFT(デイリーデータ!F708,1)="半","／",LEFT(デイリーデータ!F708,1)))))</f>
        <v>明</v>
      </c>
      <c r="F708" s="10" t="str">
        <f>IF(デイリーデータ!E708="なし","",デイリーデータ!E708)&amp;IF(デイリーデータ!G708="なし","",デイリーデータ!G708)&amp;IF(デイリーデータ!H708="なし","",デイリーデータ!H708)</f>
        <v/>
      </c>
      <c r="G708" s="3" t="str">
        <f>IF(H708="","",COUNTA(H$2:H708)-COUNTBLANK(H$2:H708))</f>
        <v/>
      </c>
      <c r="H708" s="3" t="str">
        <f>IF(COUNTIF(B$2:B708,B708)=1,B708,"")</f>
        <v/>
      </c>
      <c r="I708" s="10" t="str">
        <f t="shared" si="11"/>
        <v/>
      </c>
      <c r="J708" s="3" t="str">
        <f>IF(デイリーデータ!D708="なし","",デイリーデータ!D708)</f>
        <v>勤務</v>
      </c>
      <c r="K708" s="3" t="str">
        <f>IF(デイリーデータ!E708="なし","",デイリーデータ!E708)</f>
        <v/>
      </c>
      <c r="L708" s="3" t="str">
        <f>IF(デイリーデータ!F708="なし","",デイリーデータ!F708)</f>
        <v>明け</v>
      </c>
      <c r="M708" s="3" t="str">
        <f>IF(デイリーデータ!G708="なし","",デイリーデータ!G708)</f>
        <v/>
      </c>
      <c r="N708" s="3" t="str">
        <f>IF(デイリーデータ!H708="なし","",デイリーデータ!H708)</f>
        <v/>
      </c>
    </row>
    <row r="709" spans="1:14" x14ac:dyDescent="0.2">
      <c r="A709" s="9" t="str">
        <f>デイリーデータ!A709&amp;デイリーデータ!I709</f>
        <v>11249945765</v>
      </c>
      <c r="B709" s="3" t="str">
        <f>デイリーデータ!A709&amp;""</f>
        <v>112499</v>
      </c>
      <c r="C709" s="3" t="str">
        <f>デイリーデータ!B709</f>
        <v>佐藤 恵梨子</v>
      </c>
      <c r="D709" s="4">
        <f>IF(デイリーデータ!I709="","",(デイリーデータ!I709))</f>
        <v>45765</v>
      </c>
      <c r="E709" s="3" t="str">
        <f>IF(デイリーデータ!D709="休日","●",IF(デイリーデータ!D709="指定","○",IF(LEFT(デイリーデータ!F709,1)="日","",IF(LEFT(デイリーデータ!F709,1)="半","／",LEFT(デイリーデータ!F709,1)))))</f>
        <v/>
      </c>
      <c r="F709" s="10" t="str">
        <f>IF(デイリーデータ!E709="なし","",デイリーデータ!E709)&amp;IF(デイリーデータ!G709="なし","",デイリーデータ!G709)&amp;IF(デイリーデータ!H709="なし","",デイリーデータ!H709)</f>
        <v/>
      </c>
      <c r="G709" s="3" t="str">
        <f>IF(H709="","",COUNTA(H$2:H709)-COUNTBLANK(H$2:H709))</f>
        <v/>
      </c>
      <c r="H709" s="3" t="str">
        <f>IF(COUNTIF(B$2:B709,B709)=1,B709,"")</f>
        <v/>
      </c>
      <c r="I709" s="10" t="str">
        <f t="shared" si="11"/>
        <v/>
      </c>
      <c r="J709" s="3" t="str">
        <f>IF(デイリーデータ!D709="なし","",デイリーデータ!D709)</f>
        <v>勤務</v>
      </c>
      <c r="K709" s="3" t="str">
        <f>IF(デイリーデータ!E709="なし","",デイリーデータ!E709)</f>
        <v/>
      </c>
      <c r="L709" s="3" t="str">
        <f>IF(デイリーデータ!F709="なし","",デイリーデータ!F709)</f>
        <v>日勤</v>
      </c>
      <c r="M709" s="3" t="str">
        <f>IF(デイリーデータ!G709="なし","",デイリーデータ!G709)</f>
        <v/>
      </c>
      <c r="N709" s="3" t="str">
        <f>IF(デイリーデータ!H709="なし","",デイリーデータ!H709)</f>
        <v/>
      </c>
    </row>
    <row r="710" spans="1:14" x14ac:dyDescent="0.2">
      <c r="A710" s="9" t="str">
        <f>デイリーデータ!A710&amp;デイリーデータ!I710</f>
        <v>11249945766</v>
      </c>
      <c r="B710" s="3" t="str">
        <f>デイリーデータ!A710&amp;""</f>
        <v>112499</v>
      </c>
      <c r="C710" s="3" t="str">
        <f>デイリーデータ!B710</f>
        <v>佐藤 恵梨子</v>
      </c>
      <c r="D710" s="4">
        <f>IF(デイリーデータ!I710="","",(デイリーデータ!I710))</f>
        <v>45766</v>
      </c>
      <c r="E710" s="3" t="str">
        <f>IF(デイリーデータ!D710="休日","●",IF(デイリーデータ!D710="指定","○",IF(LEFT(デイリーデータ!F710,1)="日","",IF(LEFT(デイリーデータ!F710,1)="半","／",LEFT(デイリーデータ!F710,1)))))</f>
        <v>／</v>
      </c>
      <c r="F710" s="10" t="str">
        <f>IF(デイリーデータ!E710="なし","",デイリーデータ!E710)&amp;IF(デイリーデータ!G710="なし","",デイリーデータ!G710)&amp;IF(デイリーデータ!H710="なし","",デイリーデータ!H710)</f>
        <v/>
      </c>
      <c r="G710" s="3" t="str">
        <f>IF(H710="","",COUNTA(H$2:H710)-COUNTBLANK(H$2:H710))</f>
        <v/>
      </c>
      <c r="H710" s="3" t="str">
        <f>IF(COUNTIF(B$2:B710,B710)=1,B710,"")</f>
        <v/>
      </c>
      <c r="I710" s="10" t="str">
        <f t="shared" si="11"/>
        <v/>
      </c>
      <c r="J710" s="3" t="str">
        <f>IF(デイリーデータ!D710="なし","",デイリーデータ!D710)</f>
        <v>勤務</v>
      </c>
      <c r="K710" s="3" t="str">
        <f>IF(デイリーデータ!E710="なし","",デイリーデータ!E710)</f>
        <v/>
      </c>
      <c r="L710" s="3" t="str">
        <f>IF(デイリーデータ!F710="なし","",デイリーデータ!F710)</f>
        <v>半日</v>
      </c>
      <c r="M710" s="3" t="str">
        <f>IF(デイリーデータ!G710="なし","",デイリーデータ!G710)</f>
        <v/>
      </c>
      <c r="N710" s="3" t="str">
        <f>IF(デイリーデータ!H710="なし","",デイリーデータ!H710)</f>
        <v/>
      </c>
    </row>
    <row r="711" spans="1:14" x14ac:dyDescent="0.2">
      <c r="A711" s="9" t="str">
        <f>デイリーデータ!A711&amp;デイリーデータ!I711</f>
        <v>11249945767</v>
      </c>
      <c r="B711" s="3" t="str">
        <f>デイリーデータ!A711&amp;""</f>
        <v>112499</v>
      </c>
      <c r="C711" s="3" t="str">
        <f>デイリーデータ!B711</f>
        <v>佐藤 恵梨子</v>
      </c>
      <c r="D711" s="4">
        <f>IF(デイリーデータ!I711="","",(デイリーデータ!I711))</f>
        <v>45767</v>
      </c>
      <c r="E711" s="3" t="str">
        <f>IF(デイリーデータ!D711="休日","●",IF(デイリーデータ!D711="指定","○",IF(LEFT(デイリーデータ!F711,1)="日","",IF(LEFT(デイリーデータ!F711,1)="半","／",LEFT(デイリーデータ!F711,1)))))</f>
        <v>●</v>
      </c>
      <c r="F711" s="10" t="str">
        <f>IF(デイリーデータ!E711="なし","",デイリーデータ!E711)&amp;IF(デイリーデータ!G711="なし","",デイリーデータ!G711)&amp;IF(デイリーデータ!H711="なし","",デイリーデータ!H711)</f>
        <v/>
      </c>
      <c r="G711" s="3" t="str">
        <f>IF(H711="","",COUNTA(H$2:H711)-COUNTBLANK(H$2:H711))</f>
        <v/>
      </c>
      <c r="H711" s="3" t="str">
        <f>IF(COUNTIF(B$2:B711,B711)=1,B711,"")</f>
        <v/>
      </c>
      <c r="I711" s="10" t="str">
        <f t="shared" si="11"/>
        <v/>
      </c>
      <c r="J711" s="3" t="str">
        <f>IF(デイリーデータ!D711="なし","",デイリーデータ!D711)</f>
        <v>休日</v>
      </c>
      <c r="K711" s="3" t="str">
        <f>IF(デイリーデータ!E711="なし","",デイリーデータ!E711)</f>
        <v/>
      </c>
      <c r="L711" s="3" t="str">
        <f>IF(デイリーデータ!F711="なし","",デイリーデータ!F711)</f>
        <v>日勤</v>
      </c>
      <c r="M711" s="3" t="str">
        <f>IF(デイリーデータ!G711="なし","",デイリーデータ!G711)</f>
        <v/>
      </c>
      <c r="N711" s="3" t="str">
        <f>IF(デイリーデータ!H711="なし","",デイリーデータ!H711)</f>
        <v/>
      </c>
    </row>
    <row r="712" spans="1:14" x14ac:dyDescent="0.2">
      <c r="A712" s="9" t="str">
        <f>デイリーデータ!A712&amp;デイリーデータ!I712</f>
        <v>11249945768</v>
      </c>
      <c r="B712" s="3" t="str">
        <f>デイリーデータ!A712&amp;""</f>
        <v>112499</v>
      </c>
      <c r="C712" s="3" t="str">
        <f>デイリーデータ!B712</f>
        <v>佐藤 恵梨子</v>
      </c>
      <c r="D712" s="4">
        <f>IF(デイリーデータ!I712="","",(デイリーデータ!I712))</f>
        <v>45768</v>
      </c>
      <c r="E712" s="3" t="str">
        <f>IF(デイリーデータ!D712="休日","●",IF(デイリーデータ!D712="指定","○",IF(LEFT(デイリーデータ!F712,1)="日","",IF(LEFT(デイリーデータ!F712,1)="半","／",LEFT(デイリーデータ!F712,1)))))</f>
        <v/>
      </c>
      <c r="F712" s="10" t="str">
        <f>IF(デイリーデータ!E712="なし","",デイリーデータ!E712)&amp;IF(デイリーデータ!G712="なし","",デイリーデータ!G712)&amp;IF(デイリーデータ!H712="なし","",デイリーデータ!H712)</f>
        <v/>
      </c>
      <c r="G712" s="3" t="str">
        <f>IF(H712="","",COUNTA(H$2:H712)-COUNTBLANK(H$2:H712))</f>
        <v/>
      </c>
      <c r="H712" s="3" t="str">
        <f>IF(COUNTIF(B$2:B712,B712)=1,B712,"")</f>
        <v/>
      </c>
      <c r="I712" s="10" t="str">
        <f t="shared" si="11"/>
        <v/>
      </c>
      <c r="J712" s="3" t="str">
        <f>IF(デイリーデータ!D712="なし","",デイリーデータ!D712)</f>
        <v>勤務</v>
      </c>
      <c r="K712" s="3" t="str">
        <f>IF(デイリーデータ!E712="なし","",デイリーデータ!E712)</f>
        <v/>
      </c>
      <c r="L712" s="3" t="str">
        <f>IF(デイリーデータ!F712="なし","",デイリーデータ!F712)</f>
        <v>日勤</v>
      </c>
      <c r="M712" s="3" t="str">
        <f>IF(デイリーデータ!G712="なし","",デイリーデータ!G712)</f>
        <v/>
      </c>
      <c r="N712" s="3" t="str">
        <f>IF(デイリーデータ!H712="なし","",デイリーデータ!H712)</f>
        <v/>
      </c>
    </row>
    <row r="713" spans="1:14" x14ac:dyDescent="0.2">
      <c r="A713" s="9" t="str">
        <f>デイリーデータ!A713&amp;デイリーデータ!I713</f>
        <v>11249945769</v>
      </c>
      <c r="B713" s="3" t="str">
        <f>デイリーデータ!A713&amp;""</f>
        <v>112499</v>
      </c>
      <c r="C713" s="3" t="str">
        <f>デイリーデータ!B713</f>
        <v>佐藤 恵梨子</v>
      </c>
      <c r="D713" s="4">
        <f>IF(デイリーデータ!I713="","",(デイリーデータ!I713))</f>
        <v>45769</v>
      </c>
      <c r="E713" s="3" t="str">
        <f>IF(デイリーデータ!D713="休日","●",IF(デイリーデータ!D713="指定","○",IF(LEFT(デイリーデータ!F713,1)="日","",IF(LEFT(デイリーデータ!F713,1)="半","／",LEFT(デイリーデータ!F713,1)))))</f>
        <v/>
      </c>
      <c r="F713" s="10" t="str">
        <f>IF(デイリーデータ!E713="なし","",デイリーデータ!E713)&amp;IF(デイリーデータ!G713="なし","",デイリーデータ!G713)&amp;IF(デイリーデータ!H713="なし","",デイリーデータ!H713)</f>
        <v/>
      </c>
      <c r="G713" s="3" t="str">
        <f>IF(H713="","",COUNTA(H$2:H713)-COUNTBLANK(H$2:H713))</f>
        <v/>
      </c>
      <c r="H713" s="3" t="str">
        <f>IF(COUNTIF(B$2:B713,B713)=1,B713,"")</f>
        <v/>
      </c>
      <c r="I713" s="10" t="str">
        <f t="shared" si="11"/>
        <v/>
      </c>
      <c r="J713" s="3" t="str">
        <f>IF(デイリーデータ!D713="なし","",デイリーデータ!D713)</f>
        <v>勤務</v>
      </c>
      <c r="K713" s="3" t="str">
        <f>IF(デイリーデータ!E713="なし","",デイリーデータ!E713)</f>
        <v/>
      </c>
      <c r="L713" s="3" t="str">
        <f>IF(デイリーデータ!F713="なし","",デイリーデータ!F713)</f>
        <v>日勤</v>
      </c>
      <c r="M713" s="3" t="str">
        <f>IF(デイリーデータ!G713="なし","",デイリーデータ!G713)</f>
        <v/>
      </c>
      <c r="N713" s="3" t="str">
        <f>IF(デイリーデータ!H713="なし","",デイリーデータ!H713)</f>
        <v/>
      </c>
    </row>
    <row r="714" spans="1:14" x14ac:dyDescent="0.2">
      <c r="A714" s="9" t="str">
        <f>デイリーデータ!A714&amp;デイリーデータ!I714</f>
        <v>11249945770</v>
      </c>
      <c r="B714" s="3" t="str">
        <f>デイリーデータ!A714&amp;""</f>
        <v>112499</v>
      </c>
      <c r="C714" s="3" t="str">
        <f>デイリーデータ!B714</f>
        <v>佐藤 恵梨子</v>
      </c>
      <c r="D714" s="4">
        <f>IF(デイリーデータ!I714="","",(デイリーデータ!I714))</f>
        <v>45770</v>
      </c>
      <c r="E714" s="3" t="str">
        <f>IF(デイリーデータ!D714="休日","●",IF(デイリーデータ!D714="指定","○",IF(LEFT(デイリーデータ!F714,1)="日","",IF(LEFT(デイリーデータ!F714,1)="半","／",LEFT(デイリーデータ!F714,1)))))</f>
        <v/>
      </c>
      <c r="F714" s="10" t="str">
        <f>IF(デイリーデータ!E714="なし","",デイリーデータ!E714)&amp;IF(デイリーデータ!G714="なし","",デイリーデータ!G714)&amp;IF(デイリーデータ!H714="なし","",デイリーデータ!H714)</f>
        <v/>
      </c>
      <c r="G714" s="3" t="str">
        <f>IF(H714="","",COUNTA(H$2:H714)-COUNTBLANK(H$2:H714))</f>
        <v/>
      </c>
      <c r="H714" s="3" t="str">
        <f>IF(COUNTIF(B$2:B714,B714)=1,B714,"")</f>
        <v/>
      </c>
      <c r="I714" s="10" t="str">
        <f t="shared" si="11"/>
        <v/>
      </c>
      <c r="J714" s="3" t="str">
        <f>IF(デイリーデータ!D714="なし","",デイリーデータ!D714)</f>
        <v>勤務</v>
      </c>
      <c r="K714" s="3" t="str">
        <f>IF(デイリーデータ!E714="なし","",デイリーデータ!E714)</f>
        <v/>
      </c>
      <c r="L714" s="3" t="str">
        <f>IF(デイリーデータ!F714="なし","",デイリーデータ!F714)</f>
        <v>日勤</v>
      </c>
      <c r="M714" s="3" t="str">
        <f>IF(デイリーデータ!G714="なし","",デイリーデータ!G714)</f>
        <v/>
      </c>
      <c r="N714" s="3" t="str">
        <f>IF(デイリーデータ!H714="なし","",デイリーデータ!H714)</f>
        <v/>
      </c>
    </row>
    <row r="715" spans="1:14" x14ac:dyDescent="0.2">
      <c r="A715" s="9" t="str">
        <f>デイリーデータ!A715&amp;デイリーデータ!I715</f>
        <v>11249945771</v>
      </c>
      <c r="B715" s="3" t="str">
        <f>デイリーデータ!A715&amp;""</f>
        <v>112499</v>
      </c>
      <c r="C715" s="3" t="str">
        <f>デイリーデータ!B715</f>
        <v>佐藤 恵梨子</v>
      </c>
      <c r="D715" s="4">
        <f>IF(デイリーデータ!I715="","",(デイリーデータ!I715))</f>
        <v>45771</v>
      </c>
      <c r="E715" s="3" t="str">
        <f>IF(デイリーデータ!D715="休日","●",IF(デイリーデータ!D715="指定","○",IF(LEFT(デイリーデータ!F715,1)="日","",IF(LEFT(デイリーデータ!F715,1)="半","／",LEFT(デイリーデータ!F715,1)))))</f>
        <v/>
      </c>
      <c r="F715" s="10" t="str">
        <f>IF(デイリーデータ!E715="なし","",デイリーデータ!E715)&amp;IF(デイリーデータ!G715="なし","",デイリーデータ!G715)&amp;IF(デイリーデータ!H715="なし","",デイリーデータ!H715)</f>
        <v/>
      </c>
      <c r="G715" s="3" t="str">
        <f>IF(H715="","",COUNTA(H$2:H715)-COUNTBLANK(H$2:H715))</f>
        <v/>
      </c>
      <c r="H715" s="3" t="str">
        <f>IF(COUNTIF(B$2:B715,B715)=1,B715,"")</f>
        <v/>
      </c>
      <c r="I715" s="10" t="str">
        <f t="shared" si="11"/>
        <v/>
      </c>
      <c r="J715" s="3" t="str">
        <f>IF(デイリーデータ!D715="なし","",デイリーデータ!D715)</f>
        <v>勤務</v>
      </c>
      <c r="K715" s="3" t="str">
        <f>IF(デイリーデータ!E715="なし","",デイリーデータ!E715)</f>
        <v/>
      </c>
      <c r="L715" s="3" t="str">
        <f>IF(デイリーデータ!F715="なし","",デイリーデータ!F715)</f>
        <v>日勤</v>
      </c>
      <c r="M715" s="3" t="str">
        <f>IF(デイリーデータ!G715="なし","",デイリーデータ!G715)</f>
        <v/>
      </c>
      <c r="N715" s="3" t="str">
        <f>IF(デイリーデータ!H715="なし","",デイリーデータ!H715)</f>
        <v/>
      </c>
    </row>
    <row r="716" spans="1:14" x14ac:dyDescent="0.2">
      <c r="A716" s="9" t="str">
        <f>デイリーデータ!A716&amp;デイリーデータ!I716</f>
        <v>11249945772</v>
      </c>
      <c r="B716" s="3" t="str">
        <f>デイリーデータ!A716&amp;""</f>
        <v>112499</v>
      </c>
      <c r="C716" s="3" t="str">
        <f>デイリーデータ!B716</f>
        <v>佐藤 恵梨子</v>
      </c>
      <c r="D716" s="4">
        <f>IF(デイリーデータ!I716="","",(デイリーデータ!I716))</f>
        <v>45772</v>
      </c>
      <c r="E716" s="3" t="str">
        <f>IF(デイリーデータ!D716="休日","●",IF(デイリーデータ!D716="指定","○",IF(LEFT(デイリーデータ!F716,1)="日","",IF(LEFT(デイリーデータ!F716,1)="半","／",LEFT(デイリーデータ!F716,1)))))</f>
        <v/>
      </c>
      <c r="F716" s="10" t="str">
        <f>IF(デイリーデータ!E716="なし","",デイリーデータ!E716)&amp;IF(デイリーデータ!G716="なし","",デイリーデータ!G716)&amp;IF(デイリーデータ!H716="なし","",デイリーデータ!H716)</f>
        <v/>
      </c>
      <c r="G716" s="3" t="str">
        <f>IF(H716="","",COUNTA(H$2:H716)-COUNTBLANK(H$2:H716))</f>
        <v/>
      </c>
      <c r="H716" s="3" t="str">
        <f>IF(COUNTIF(B$2:B716,B716)=1,B716,"")</f>
        <v/>
      </c>
      <c r="I716" s="10" t="str">
        <f t="shared" si="11"/>
        <v/>
      </c>
      <c r="J716" s="3" t="str">
        <f>IF(デイリーデータ!D716="なし","",デイリーデータ!D716)</f>
        <v>勤務</v>
      </c>
      <c r="K716" s="3" t="str">
        <f>IF(デイリーデータ!E716="なし","",デイリーデータ!E716)</f>
        <v/>
      </c>
      <c r="L716" s="3" t="str">
        <f>IF(デイリーデータ!F716="なし","",デイリーデータ!F716)</f>
        <v>日勤</v>
      </c>
      <c r="M716" s="3" t="str">
        <f>IF(デイリーデータ!G716="なし","",デイリーデータ!G716)</f>
        <v/>
      </c>
      <c r="N716" s="3" t="str">
        <f>IF(デイリーデータ!H716="なし","",デイリーデータ!H716)</f>
        <v/>
      </c>
    </row>
    <row r="717" spans="1:14" x14ac:dyDescent="0.2">
      <c r="A717" s="9" t="str">
        <f>デイリーデータ!A717&amp;デイリーデータ!I717</f>
        <v>11249945773</v>
      </c>
      <c r="B717" s="3" t="str">
        <f>デイリーデータ!A717&amp;""</f>
        <v>112499</v>
      </c>
      <c r="C717" s="3" t="str">
        <f>デイリーデータ!B717</f>
        <v>佐藤 恵梨子</v>
      </c>
      <c r="D717" s="4">
        <f>IF(デイリーデータ!I717="","",(デイリーデータ!I717))</f>
        <v>45773</v>
      </c>
      <c r="E717" s="3" t="str">
        <f>IF(デイリーデータ!D717="休日","●",IF(デイリーデータ!D717="指定","○",IF(LEFT(デイリーデータ!F717,1)="日","",IF(LEFT(デイリーデータ!F717,1)="半","／",LEFT(デイリーデータ!F717,1)))))</f>
        <v>○</v>
      </c>
      <c r="F717" s="10" t="str">
        <f>IF(デイリーデータ!E717="なし","",デイリーデータ!E717)&amp;IF(デイリーデータ!G717="なし","",デイリーデータ!G717)&amp;IF(デイリーデータ!H717="なし","",デイリーデータ!H717)</f>
        <v/>
      </c>
      <c r="G717" s="3" t="str">
        <f>IF(H717="","",COUNTA(H$2:H717)-COUNTBLANK(H$2:H717))</f>
        <v/>
      </c>
      <c r="H717" s="3" t="str">
        <f>IF(COUNTIF(B$2:B717,B717)=1,B717,"")</f>
        <v/>
      </c>
      <c r="I717" s="10" t="str">
        <f t="shared" si="11"/>
        <v/>
      </c>
      <c r="J717" s="3" t="str">
        <f>IF(デイリーデータ!D717="なし","",デイリーデータ!D717)</f>
        <v>指定</v>
      </c>
      <c r="K717" s="3" t="str">
        <f>IF(デイリーデータ!E717="なし","",デイリーデータ!E717)</f>
        <v/>
      </c>
      <c r="L717" s="3" t="str">
        <f>IF(デイリーデータ!F717="なし","",デイリーデータ!F717)</f>
        <v>日勤</v>
      </c>
      <c r="M717" s="3" t="str">
        <f>IF(デイリーデータ!G717="なし","",デイリーデータ!G717)</f>
        <v/>
      </c>
      <c r="N717" s="3" t="str">
        <f>IF(デイリーデータ!H717="なし","",デイリーデータ!H717)</f>
        <v/>
      </c>
    </row>
    <row r="718" spans="1:14" x14ac:dyDescent="0.2">
      <c r="A718" s="9" t="str">
        <f>デイリーデータ!A718&amp;デイリーデータ!I718</f>
        <v>11249945774</v>
      </c>
      <c r="B718" s="3" t="str">
        <f>デイリーデータ!A718&amp;""</f>
        <v>112499</v>
      </c>
      <c r="C718" s="3" t="str">
        <f>デイリーデータ!B718</f>
        <v>佐藤 恵梨子</v>
      </c>
      <c r="D718" s="4">
        <f>IF(デイリーデータ!I718="","",(デイリーデータ!I718))</f>
        <v>45774</v>
      </c>
      <c r="E718" s="3" t="str">
        <f>IF(デイリーデータ!D718="休日","●",IF(デイリーデータ!D718="指定","○",IF(LEFT(デイリーデータ!F718,1)="日","",IF(LEFT(デイリーデータ!F718,1)="半","／",LEFT(デイリーデータ!F718,1)))))</f>
        <v>当</v>
      </c>
      <c r="F718" s="10" t="str">
        <f>IF(デイリーデータ!E718="なし","",デイリーデータ!E718)&amp;IF(デイリーデータ!G718="なし","",デイリーデータ!G718)&amp;IF(デイリーデータ!H718="なし","",デイリーデータ!H718)</f>
        <v/>
      </c>
      <c r="G718" s="3" t="str">
        <f>IF(H718="","",COUNTA(H$2:H718)-COUNTBLANK(H$2:H718))</f>
        <v/>
      </c>
      <c r="H718" s="3" t="str">
        <f>IF(COUNTIF(B$2:B718,B718)=1,B718,"")</f>
        <v/>
      </c>
      <c r="I718" s="10" t="str">
        <f t="shared" si="11"/>
        <v/>
      </c>
      <c r="J718" s="3" t="str">
        <f>IF(デイリーデータ!D718="なし","",デイリーデータ!D718)</f>
        <v>勤務</v>
      </c>
      <c r="K718" s="3" t="str">
        <f>IF(デイリーデータ!E718="なし","",デイリーデータ!E718)</f>
        <v/>
      </c>
      <c r="L718" s="3" t="str">
        <f>IF(デイリーデータ!F718="なし","",デイリーデータ!F718)</f>
        <v>当直</v>
      </c>
      <c r="M718" s="3" t="str">
        <f>IF(デイリーデータ!G718="なし","",デイリーデータ!G718)</f>
        <v/>
      </c>
      <c r="N718" s="3" t="str">
        <f>IF(デイリーデータ!H718="なし","",デイリーデータ!H718)</f>
        <v/>
      </c>
    </row>
    <row r="719" spans="1:14" x14ac:dyDescent="0.2">
      <c r="A719" s="9" t="str">
        <f>デイリーデータ!A719&amp;デイリーデータ!I719</f>
        <v>11249945775</v>
      </c>
      <c r="B719" s="3" t="str">
        <f>デイリーデータ!A719&amp;""</f>
        <v>112499</v>
      </c>
      <c r="C719" s="3" t="str">
        <f>デイリーデータ!B719</f>
        <v>佐藤 恵梨子</v>
      </c>
      <c r="D719" s="4">
        <f>IF(デイリーデータ!I719="","",(デイリーデータ!I719))</f>
        <v>45775</v>
      </c>
      <c r="E719" s="3" t="str">
        <f>IF(デイリーデータ!D719="休日","●",IF(デイリーデータ!D719="指定","○",IF(LEFT(デイリーデータ!F719,1)="日","",IF(LEFT(デイリーデータ!F719,1)="半","／",LEFT(デイリーデータ!F719,1)))))</f>
        <v>明</v>
      </c>
      <c r="F719" s="10" t="str">
        <f>IF(デイリーデータ!E719="なし","",デイリーデータ!E719)&amp;IF(デイリーデータ!G719="なし","",デイリーデータ!G719)&amp;IF(デイリーデータ!H719="なし","",デイリーデータ!H719)</f>
        <v/>
      </c>
      <c r="G719" s="3" t="str">
        <f>IF(H719="","",COUNTA(H$2:H719)-COUNTBLANK(H$2:H719))</f>
        <v/>
      </c>
      <c r="H719" s="3" t="str">
        <f>IF(COUNTIF(B$2:B719,B719)=1,B719,"")</f>
        <v/>
      </c>
      <c r="I719" s="10" t="str">
        <f t="shared" si="11"/>
        <v/>
      </c>
      <c r="J719" s="3" t="str">
        <f>IF(デイリーデータ!D719="なし","",デイリーデータ!D719)</f>
        <v>勤務</v>
      </c>
      <c r="K719" s="3" t="str">
        <f>IF(デイリーデータ!E719="なし","",デイリーデータ!E719)</f>
        <v/>
      </c>
      <c r="L719" s="3" t="str">
        <f>IF(デイリーデータ!F719="なし","",デイリーデータ!F719)</f>
        <v>明け</v>
      </c>
      <c r="M719" s="3" t="str">
        <f>IF(デイリーデータ!G719="なし","",デイリーデータ!G719)</f>
        <v/>
      </c>
      <c r="N719" s="3" t="str">
        <f>IF(デイリーデータ!H719="なし","",デイリーデータ!H719)</f>
        <v/>
      </c>
    </row>
    <row r="720" spans="1:14" x14ac:dyDescent="0.2">
      <c r="A720" s="9" t="str">
        <f>デイリーデータ!A720&amp;デイリーデータ!I720</f>
        <v>11249945776</v>
      </c>
      <c r="B720" s="3" t="str">
        <f>デイリーデータ!A720&amp;""</f>
        <v>112499</v>
      </c>
      <c r="C720" s="3" t="str">
        <f>デイリーデータ!B720</f>
        <v>佐藤 恵梨子</v>
      </c>
      <c r="D720" s="4">
        <f>IF(デイリーデータ!I720="","",(デイリーデータ!I720))</f>
        <v>45776</v>
      </c>
      <c r="E720" s="3" t="str">
        <f>IF(デイリーデータ!D720="休日","●",IF(デイリーデータ!D720="指定","○",IF(LEFT(デイリーデータ!F720,1)="日","",IF(LEFT(デイリーデータ!F720,1)="半","／",LEFT(デイリーデータ!F720,1)))))</f>
        <v>●</v>
      </c>
      <c r="F720" s="10" t="str">
        <f>IF(デイリーデータ!E720="なし","",デイリーデータ!E720)&amp;IF(デイリーデータ!G720="なし","",デイリーデータ!G720)&amp;IF(デイリーデータ!H720="なし","",デイリーデータ!H720)</f>
        <v/>
      </c>
      <c r="G720" s="3" t="str">
        <f>IF(H720="","",COUNTA(H$2:H720)-COUNTBLANK(H$2:H720))</f>
        <v/>
      </c>
      <c r="H720" s="3" t="str">
        <f>IF(COUNTIF(B$2:B720,B720)=1,B720,"")</f>
        <v/>
      </c>
      <c r="I720" s="10" t="str">
        <f t="shared" si="11"/>
        <v/>
      </c>
      <c r="J720" s="3" t="str">
        <f>IF(デイリーデータ!D720="なし","",デイリーデータ!D720)</f>
        <v>休日</v>
      </c>
      <c r="K720" s="3" t="str">
        <f>IF(デイリーデータ!E720="なし","",デイリーデータ!E720)</f>
        <v/>
      </c>
      <c r="L720" s="3" t="str">
        <f>IF(デイリーデータ!F720="なし","",デイリーデータ!F720)</f>
        <v>日勤</v>
      </c>
      <c r="M720" s="3" t="str">
        <f>IF(デイリーデータ!G720="なし","",デイリーデータ!G720)</f>
        <v/>
      </c>
      <c r="N720" s="3" t="str">
        <f>IF(デイリーデータ!H720="なし","",デイリーデータ!H720)</f>
        <v/>
      </c>
    </row>
    <row r="721" spans="1:14" x14ac:dyDescent="0.2">
      <c r="A721" s="9" t="str">
        <f>デイリーデータ!A721&amp;デイリーデータ!I721</f>
        <v>11249945777</v>
      </c>
      <c r="B721" s="3" t="str">
        <f>デイリーデータ!A721&amp;""</f>
        <v>112499</v>
      </c>
      <c r="C721" s="3" t="str">
        <f>デイリーデータ!B721</f>
        <v>佐藤 恵梨子</v>
      </c>
      <c r="D721" s="4">
        <f>IF(デイリーデータ!I721="","",(デイリーデータ!I721))</f>
        <v>45777</v>
      </c>
      <c r="E721" s="3" t="str">
        <f>IF(デイリーデータ!D721="休日","●",IF(デイリーデータ!D721="指定","○",IF(LEFT(デイリーデータ!F721,1)="日","",IF(LEFT(デイリーデータ!F721,1)="半","／",LEFT(デイリーデータ!F721,1)))))</f>
        <v/>
      </c>
      <c r="F721" s="10" t="str">
        <f>IF(デイリーデータ!E721="なし","",デイリーデータ!E721)&amp;IF(デイリーデータ!G721="なし","",デイリーデータ!G721)&amp;IF(デイリーデータ!H721="なし","",デイリーデータ!H721)</f>
        <v/>
      </c>
      <c r="G721" s="3" t="str">
        <f>IF(H721="","",COUNTA(H$2:H721)-COUNTBLANK(H$2:H721))</f>
        <v/>
      </c>
      <c r="H721" s="3" t="str">
        <f>IF(COUNTIF(B$2:B721,B721)=1,B721,"")</f>
        <v/>
      </c>
      <c r="I721" s="10" t="str">
        <f t="shared" si="11"/>
        <v/>
      </c>
      <c r="J721" s="3" t="str">
        <f>IF(デイリーデータ!D721="なし","",デイリーデータ!D721)</f>
        <v>勤務</v>
      </c>
      <c r="K721" s="3" t="str">
        <f>IF(デイリーデータ!E721="なし","",デイリーデータ!E721)</f>
        <v/>
      </c>
      <c r="L721" s="3" t="str">
        <f>IF(デイリーデータ!F721="なし","",デイリーデータ!F721)</f>
        <v>日勤</v>
      </c>
      <c r="M721" s="3" t="str">
        <f>IF(デイリーデータ!G721="なし","",デイリーデータ!G721)</f>
        <v/>
      </c>
      <c r="N721" s="3" t="str">
        <f>IF(デイリーデータ!H721="なし","",デイリーデータ!H721)</f>
        <v/>
      </c>
    </row>
    <row r="722" spans="1:14" x14ac:dyDescent="0.2">
      <c r="A722" s="9" t="str">
        <f>デイリーデータ!A722&amp;デイリーデータ!I722</f>
        <v>11486345748</v>
      </c>
      <c r="B722" s="3" t="str">
        <f>デイリーデータ!A722&amp;""</f>
        <v>114863</v>
      </c>
      <c r="C722" s="3" t="str">
        <f>デイリーデータ!B722</f>
        <v>加藤 靖博</v>
      </c>
      <c r="D722" s="4">
        <f>IF(デイリーデータ!I722="","",(デイリーデータ!I722))</f>
        <v>45748</v>
      </c>
      <c r="E722" s="3" t="str">
        <f>IF(デイリーデータ!D722="休日","●",IF(デイリーデータ!D722="指定","○",IF(LEFT(デイリーデータ!F722,1)="日","",IF(LEFT(デイリーデータ!F722,1)="半","／",LEFT(デイリーデータ!F722,1)))))</f>
        <v/>
      </c>
      <c r="F722" s="10" t="str">
        <f>IF(デイリーデータ!E722="なし","",デイリーデータ!E722)&amp;IF(デイリーデータ!G722="なし","",デイリーデータ!G722)&amp;IF(デイリーデータ!H722="なし","",デイリーデータ!H722)</f>
        <v/>
      </c>
      <c r="G722" s="3">
        <f>IF(H722="","",COUNTA(H$2:H722)-COUNTBLANK(H$2:H722))</f>
        <v>25</v>
      </c>
      <c r="H722" s="3" t="str">
        <f>IF(COUNTIF(B$2:B722,B722)=1,B722,"")</f>
        <v>114863</v>
      </c>
      <c r="I722" s="10" t="str">
        <f t="shared" si="11"/>
        <v>加藤 靖博</v>
      </c>
      <c r="J722" s="3" t="str">
        <f>IF(デイリーデータ!D722="なし","",デイリーデータ!D722)</f>
        <v>勤務</v>
      </c>
      <c r="K722" s="3" t="str">
        <f>IF(デイリーデータ!E722="なし","",デイリーデータ!E722)</f>
        <v/>
      </c>
      <c r="L722" s="3" t="str">
        <f>IF(デイリーデータ!F722="なし","",デイリーデータ!F722)</f>
        <v>日勤</v>
      </c>
      <c r="M722" s="3" t="str">
        <f>IF(デイリーデータ!G722="なし","",デイリーデータ!G722)</f>
        <v/>
      </c>
      <c r="N722" s="3" t="str">
        <f>IF(デイリーデータ!H722="なし","",デイリーデータ!H722)</f>
        <v/>
      </c>
    </row>
    <row r="723" spans="1:14" x14ac:dyDescent="0.2">
      <c r="A723" s="9" t="str">
        <f>デイリーデータ!A723&amp;デイリーデータ!I723</f>
        <v>11486345749</v>
      </c>
      <c r="B723" s="3" t="str">
        <f>デイリーデータ!A723&amp;""</f>
        <v>114863</v>
      </c>
      <c r="C723" s="3" t="str">
        <f>デイリーデータ!B723</f>
        <v>加藤 靖博</v>
      </c>
      <c r="D723" s="4">
        <f>IF(デイリーデータ!I723="","",(デイリーデータ!I723))</f>
        <v>45749</v>
      </c>
      <c r="E723" s="3" t="str">
        <f>IF(デイリーデータ!D723="休日","●",IF(デイリーデータ!D723="指定","○",IF(LEFT(デイリーデータ!F723,1)="日","",IF(LEFT(デイリーデータ!F723,1)="半","／",LEFT(デイリーデータ!F723,1)))))</f>
        <v>当</v>
      </c>
      <c r="F723" s="10" t="str">
        <f>IF(デイリーデータ!E723="なし","",デイリーデータ!E723)&amp;IF(デイリーデータ!G723="なし","",デイリーデータ!G723)&amp;IF(デイリーデータ!H723="なし","",デイリーデータ!H723)</f>
        <v/>
      </c>
      <c r="G723" s="3" t="str">
        <f>IF(H723="","",COUNTA(H$2:H723)-COUNTBLANK(H$2:H723))</f>
        <v/>
      </c>
      <c r="H723" s="3" t="str">
        <f>IF(COUNTIF(B$2:B723,B723)=1,B723,"")</f>
        <v/>
      </c>
      <c r="I723" s="10" t="str">
        <f t="shared" si="11"/>
        <v/>
      </c>
      <c r="J723" s="3" t="str">
        <f>IF(デイリーデータ!D723="なし","",デイリーデータ!D723)</f>
        <v>勤務</v>
      </c>
      <c r="K723" s="3" t="str">
        <f>IF(デイリーデータ!E723="なし","",デイリーデータ!E723)</f>
        <v/>
      </c>
      <c r="L723" s="3" t="str">
        <f>IF(デイリーデータ!F723="なし","",デイリーデータ!F723)</f>
        <v>当直</v>
      </c>
      <c r="M723" s="3" t="str">
        <f>IF(デイリーデータ!G723="なし","",デイリーデータ!G723)</f>
        <v/>
      </c>
      <c r="N723" s="3" t="str">
        <f>IF(デイリーデータ!H723="なし","",デイリーデータ!H723)</f>
        <v/>
      </c>
    </row>
    <row r="724" spans="1:14" x14ac:dyDescent="0.2">
      <c r="A724" s="9" t="str">
        <f>デイリーデータ!A724&amp;デイリーデータ!I724</f>
        <v>11486345750</v>
      </c>
      <c r="B724" s="3" t="str">
        <f>デイリーデータ!A724&amp;""</f>
        <v>114863</v>
      </c>
      <c r="C724" s="3" t="str">
        <f>デイリーデータ!B724</f>
        <v>加藤 靖博</v>
      </c>
      <c r="D724" s="4">
        <f>IF(デイリーデータ!I724="","",(デイリーデータ!I724))</f>
        <v>45750</v>
      </c>
      <c r="E724" s="3" t="str">
        <f>IF(デイリーデータ!D724="休日","●",IF(デイリーデータ!D724="指定","○",IF(LEFT(デイリーデータ!F724,1)="日","",IF(LEFT(デイリーデータ!F724,1)="半","／",LEFT(デイリーデータ!F724,1)))))</f>
        <v>明</v>
      </c>
      <c r="F724" s="10" t="str">
        <f>IF(デイリーデータ!E724="なし","",デイリーデータ!E724)&amp;IF(デイリーデータ!G724="なし","",デイリーデータ!G724)&amp;IF(デイリーデータ!H724="なし","",デイリーデータ!H724)</f>
        <v/>
      </c>
      <c r="G724" s="3" t="str">
        <f>IF(H724="","",COUNTA(H$2:H724)-COUNTBLANK(H$2:H724))</f>
        <v/>
      </c>
      <c r="H724" s="3" t="str">
        <f>IF(COUNTIF(B$2:B724,B724)=1,B724,"")</f>
        <v/>
      </c>
      <c r="I724" s="10" t="str">
        <f t="shared" si="11"/>
        <v/>
      </c>
      <c r="J724" s="3" t="str">
        <f>IF(デイリーデータ!D724="なし","",デイリーデータ!D724)</f>
        <v>勤務</v>
      </c>
      <c r="K724" s="3" t="str">
        <f>IF(デイリーデータ!E724="なし","",デイリーデータ!E724)</f>
        <v/>
      </c>
      <c r="L724" s="3" t="str">
        <f>IF(デイリーデータ!F724="なし","",デイリーデータ!F724)</f>
        <v>明け</v>
      </c>
      <c r="M724" s="3" t="str">
        <f>IF(デイリーデータ!G724="なし","",デイリーデータ!G724)</f>
        <v/>
      </c>
      <c r="N724" s="3" t="str">
        <f>IF(デイリーデータ!H724="なし","",デイリーデータ!H724)</f>
        <v/>
      </c>
    </row>
    <row r="725" spans="1:14" x14ac:dyDescent="0.2">
      <c r="A725" s="9" t="str">
        <f>デイリーデータ!A725&amp;デイリーデータ!I725</f>
        <v>11486345751</v>
      </c>
      <c r="B725" s="3" t="str">
        <f>デイリーデータ!A725&amp;""</f>
        <v>114863</v>
      </c>
      <c r="C725" s="3" t="str">
        <f>デイリーデータ!B725</f>
        <v>加藤 靖博</v>
      </c>
      <c r="D725" s="4">
        <f>IF(デイリーデータ!I725="","",(デイリーデータ!I725))</f>
        <v>45751</v>
      </c>
      <c r="E725" s="3" t="str">
        <f>IF(デイリーデータ!D725="休日","●",IF(デイリーデータ!D725="指定","○",IF(LEFT(デイリーデータ!F725,1)="日","",IF(LEFT(デイリーデータ!F725,1)="半","／",LEFT(デイリーデータ!F725,1)))))</f>
        <v/>
      </c>
      <c r="F725" s="10" t="str">
        <f>IF(デイリーデータ!E725="なし","",デイリーデータ!E725)&amp;IF(デイリーデータ!G725="なし","",デイリーデータ!G725)&amp;IF(デイリーデータ!H725="なし","",デイリーデータ!H725)</f>
        <v/>
      </c>
      <c r="G725" s="3" t="str">
        <f>IF(H725="","",COUNTA(H$2:H725)-COUNTBLANK(H$2:H725))</f>
        <v/>
      </c>
      <c r="H725" s="3" t="str">
        <f>IF(COUNTIF(B$2:B725,B725)=1,B725,"")</f>
        <v/>
      </c>
      <c r="I725" s="10" t="str">
        <f t="shared" si="11"/>
        <v/>
      </c>
      <c r="J725" s="3" t="str">
        <f>IF(デイリーデータ!D725="なし","",デイリーデータ!D725)</f>
        <v>勤務</v>
      </c>
      <c r="K725" s="3" t="str">
        <f>IF(デイリーデータ!E725="なし","",デイリーデータ!E725)</f>
        <v/>
      </c>
      <c r="L725" s="3" t="str">
        <f>IF(デイリーデータ!F725="なし","",デイリーデータ!F725)</f>
        <v>日勤</v>
      </c>
      <c r="M725" s="3" t="str">
        <f>IF(デイリーデータ!G725="なし","",デイリーデータ!G725)</f>
        <v/>
      </c>
      <c r="N725" s="3" t="str">
        <f>IF(デイリーデータ!H725="なし","",デイリーデータ!H725)</f>
        <v/>
      </c>
    </row>
    <row r="726" spans="1:14" x14ac:dyDescent="0.2">
      <c r="A726" s="9" t="str">
        <f>デイリーデータ!A726&amp;デイリーデータ!I726</f>
        <v>11486345752</v>
      </c>
      <c r="B726" s="3" t="str">
        <f>デイリーデータ!A726&amp;""</f>
        <v>114863</v>
      </c>
      <c r="C726" s="3" t="str">
        <f>デイリーデータ!B726</f>
        <v>加藤 靖博</v>
      </c>
      <c r="D726" s="4">
        <f>IF(デイリーデータ!I726="","",(デイリーデータ!I726))</f>
        <v>45752</v>
      </c>
      <c r="E726" s="3" t="str">
        <f>IF(デイリーデータ!D726="休日","●",IF(デイリーデータ!D726="指定","○",IF(LEFT(デイリーデータ!F726,1)="日","",IF(LEFT(デイリーデータ!F726,1)="半","／",LEFT(デイリーデータ!F726,1)))))</f>
        <v>○</v>
      </c>
      <c r="F726" s="10" t="str">
        <f>IF(デイリーデータ!E726="なし","",デイリーデータ!E726)&amp;IF(デイリーデータ!G726="なし","",デイリーデータ!G726)&amp;IF(デイリーデータ!H726="なし","",デイリーデータ!H726)</f>
        <v/>
      </c>
      <c r="G726" s="3" t="str">
        <f>IF(H726="","",COUNTA(H$2:H726)-COUNTBLANK(H$2:H726))</f>
        <v/>
      </c>
      <c r="H726" s="3" t="str">
        <f>IF(COUNTIF(B$2:B726,B726)=1,B726,"")</f>
        <v/>
      </c>
      <c r="I726" s="10" t="str">
        <f t="shared" si="11"/>
        <v/>
      </c>
      <c r="J726" s="3" t="str">
        <f>IF(デイリーデータ!D726="なし","",デイリーデータ!D726)</f>
        <v>指定</v>
      </c>
      <c r="K726" s="3" t="str">
        <f>IF(デイリーデータ!E726="なし","",デイリーデータ!E726)</f>
        <v/>
      </c>
      <c r="L726" s="3" t="str">
        <f>IF(デイリーデータ!F726="なし","",デイリーデータ!F726)</f>
        <v>日勤</v>
      </c>
      <c r="M726" s="3" t="str">
        <f>IF(デイリーデータ!G726="なし","",デイリーデータ!G726)</f>
        <v/>
      </c>
      <c r="N726" s="3" t="str">
        <f>IF(デイリーデータ!H726="なし","",デイリーデータ!H726)</f>
        <v/>
      </c>
    </row>
    <row r="727" spans="1:14" x14ac:dyDescent="0.2">
      <c r="A727" s="9" t="str">
        <f>デイリーデータ!A727&amp;デイリーデータ!I727</f>
        <v>11486345753</v>
      </c>
      <c r="B727" s="3" t="str">
        <f>デイリーデータ!A727&amp;""</f>
        <v>114863</v>
      </c>
      <c r="C727" s="3" t="str">
        <f>デイリーデータ!B727</f>
        <v>加藤 靖博</v>
      </c>
      <c r="D727" s="4">
        <f>IF(デイリーデータ!I727="","",(デイリーデータ!I727))</f>
        <v>45753</v>
      </c>
      <c r="E727" s="3" t="str">
        <f>IF(デイリーデータ!D727="休日","●",IF(デイリーデータ!D727="指定","○",IF(LEFT(デイリーデータ!F727,1)="日","",IF(LEFT(デイリーデータ!F727,1)="半","／",LEFT(デイリーデータ!F727,1)))))</f>
        <v>●</v>
      </c>
      <c r="F727" s="10" t="str">
        <f>IF(デイリーデータ!E727="なし","",デイリーデータ!E727)&amp;IF(デイリーデータ!G727="なし","",デイリーデータ!G727)&amp;IF(デイリーデータ!H727="なし","",デイリーデータ!H727)</f>
        <v/>
      </c>
      <c r="G727" s="3" t="str">
        <f>IF(H727="","",COUNTA(H$2:H727)-COUNTBLANK(H$2:H727))</f>
        <v/>
      </c>
      <c r="H727" s="3" t="str">
        <f>IF(COUNTIF(B$2:B727,B727)=1,B727,"")</f>
        <v/>
      </c>
      <c r="I727" s="10" t="str">
        <f t="shared" si="11"/>
        <v/>
      </c>
      <c r="J727" s="3" t="str">
        <f>IF(デイリーデータ!D727="なし","",デイリーデータ!D727)</f>
        <v>休日</v>
      </c>
      <c r="K727" s="3" t="str">
        <f>IF(デイリーデータ!E727="なし","",デイリーデータ!E727)</f>
        <v/>
      </c>
      <c r="L727" s="3" t="str">
        <f>IF(デイリーデータ!F727="なし","",デイリーデータ!F727)</f>
        <v>日勤</v>
      </c>
      <c r="M727" s="3" t="str">
        <f>IF(デイリーデータ!G727="なし","",デイリーデータ!G727)</f>
        <v/>
      </c>
      <c r="N727" s="3" t="str">
        <f>IF(デイリーデータ!H727="なし","",デイリーデータ!H727)</f>
        <v/>
      </c>
    </row>
    <row r="728" spans="1:14" x14ac:dyDescent="0.2">
      <c r="A728" s="9" t="str">
        <f>デイリーデータ!A728&amp;デイリーデータ!I728</f>
        <v>11486345754</v>
      </c>
      <c r="B728" s="3" t="str">
        <f>デイリーデータ!A728&amp;""</f>
        <v>114863</v>
      </c>
      <c r="C728" s="3" t="str">
        <f>デイリーデータ!B728</f>
        <v>加藤 靖博</v>
      </c>
      <c r="D728" s="4">
        <f>IF(デイリーデータ!I728="","",(デイリーデータ!I728))</f>
        <v>45754</v>
      </c>
      <c r="E728" s="3" t="str">
        <f>IF(デイリーデータ!D728="休日","●",IF(デイリーデータ!D728="指定","○",IF(LEFT(デイリーデータ!F728,1)="日","",IF(LEFT(デイリーデータ!F728,1)="半","／",LEFT(デイリーデータ!F728,1)))))</f>
        <v/>
      </c>
      <c r="F728" s="10" t="str">
        <f>IF(デイリーデータ!E728="なし","",デイリーデータ!E728)&amp;IF(デイリーデータ!G728="なし","",デイリーデータ!G728)&amp;IF(デイリーデータ!H728="なし","",デイリーデータ!H728)</f>
        <v/>
      </c>
      <c r="G728" s="3" t="str">
        <f>IF(H728="","",COUNTA(H$2:H728)-COUNTBLANK(H$2:H728))</f>
        <v/>
      </c>
      <c r="H728" s="3" t="str">
        <f>IF(COUNTIF(B$2:B728,B728)=1,B728,"")</f>
        <v/>
      </c>
      <c r="I728" s="10" t="str">
        <f t="shared" si="11"/>
        <v/>
      </c>
      <c r="J728" s="3" t="str">
        <f>IF(デイリーデータ!D728="なし","",デイリーデータ!D728)</f>
        <v>勤務</v>
      </c>
      <c r="K728" s="3" t="str">
        <f>IF(デイリーデータ!E728="なし","",デイリーデータ!E728)</f>
        <v/>
      </c>
      <c r="L728" s="3" t="str">
        <f>IF(デイリーデータ!F728="なし","",デイリーデータ!F728)</f>
        <v>日勤</v>
      </c>
      <c r="M728" s="3" t="str">
        <f>IF(デイリーデータ!G728="なし","",デイリーデータ!G728)</f>
        <v/>
      </c>
      <c r="N728" s="3" t="str">
        <f>IF(デイリーデータ!H728="なし","",デイリーデータ!H728)</f>
        <v/>
      </c>
    </row>
    <row r="729" spans="1:14" x14ac:dyDescent="0.2">
      <c r="A729" s="9" t="str">
        <f>デイリーデータ!A729&amp;デイリーデータ!I729</f>
        <v>11486345755</v>
      </c>
      <c r="B729" s="3" t="str">
        <f>デイリーデータ!A729&amp;""</f>
        <v>114863</v>
      </c>
      <c r="C729" s="3" t="str">
        <f>デイリーデータ!B729</f>
        <v>加藤 靖博</v>
      </c>
      <c r="D729" s="4">
        <f>IF(デイリーデータ!I729="","",(デイリーデータ!I729))</f>
        <v>45755</v>
      </c>
      <c r="E729" s="3" t="str">
        <f>IF(デイリーデータ!D729="休日","●",IF(デイリーデータ!D729="指定","○",IF(LEFT(デイリーデータ!F729,1)="日","",IF(LEFT(デイリーデータ!F729,1)="半","／",LEFT(デイリーデータ!F729,1)))))</f>
        <v/>
      </c>
      <c r="F729" s="10" t="str">
        <f>IF(デイリーデータ!E729="なし","",デイリーデータ!E729)&amp;IF(デイリーデータ!G729="なし","",デイリーデータ!G729)&amp;IF(デイリーデータ!H729="なし","",デイリーデータ!H729)</f>
        <v/>
      </c>
      <c r="G729" s="3" t="str">
        <f>IF(H729="","",COUNTA(H$2:H729)-COUNTBLANK(H$2:H729))</f>
        <v/>
      </c>
      <c r="H729" s="3" t="str">
        <f>IF(COUNTIF(B$2:B729,B729)=1,B729,"")</f>
        <v/>
      </c>
      <c r="I729" s="10" t="str">
        <f t="shared" si="11"/>
        <v/>
      </c>
      <c r="J729" s="3" t="str">
        <f>IF(デイリーデータ!D729="なし","",デイリーデータ!D729)</f>
        <v>勤務</v>
      </c>
      <c r="K729" s="3" t="str">
        <f>IF(デイリーデータ!E729="なし","",デイリーデータ!E729)</f>
        <v/>
      </c>
      <c r="L729" s="3" t="str">
        <f>IF(デイリーデータ!F729="なし","",デイリーデータ!F729)</f>
        <v>日勤</v>
      </c>
      <c r="M729" s="3" t="str">
        <f>IF(デイリーデータ!G729="なし","",デイリーデータ!G729)</f>
        <v/>
      </c>
      <c r="N729" s="3" t="str">
        <f>IF(デイリーデータ!H729="なし","",デイリーデータ!H729)</f>
        <v/>
      </c>
    </row>
    <row r="730" spans="1:14" x14ac:dyDescent="0.2">
      <c r="A730" s="9" t="str">
        <f>デイリーデータ!A730&amp;デイリーデータ!I730</f>
        <v>11486345756</v>
      </c>
      <c r="B730" s="3" t="str">
        <f>デイリーデータ!A730&amp;""</f>
        <v>114863</v>
      </c>
      <c r="C730" s="3" t="str">
        <f>デイリーデータ!B730</f>
        <v>加藤 靖博</v>
      </c>
      <c r="D730" s="4">
        <f>IF(デイリーデータ!I730="","",(デイリーデータ!I730))</f>
        <v>45756</v>
      </c>
      <c r="E730" s="3" t="str">
        <f>IF(デイリーデータ!D730="休日","●",IF(デイリーデータ!D730="指定","○",IF(LEFT(デイリーデータ!F730,1)="日","",IF(LEFT(デイリーデータ!F730,1)="半","／",LEFT(デイリーデータ!F730,1)))))</f>
        <v/>
      </c>
      <c r="F730" s="10" t="str">
        <f>IF(デイリーデータ!E730="なし","",デイリーデータ!E730)&amp;IF(デイリーデータ!G730="なし","",デイリーデータ!G730)&amp;IF(デイリーデータ!H730="なし","",デイリーデータ!H730)</f>
        <v/>
      </c>
      <c r="G730" s="3" t="str">
        <f>IF(H730="","",COUNTA(H$2:H730)-COUNTBLANK(H$2:H730))</f>
        <v/>
      </c>
      <c r="H730" s="3" t="str">
        <f>IF(COUNTIF(B$2:B730,B730)=1,B730,"")</f>
        <v/>
      </c>
      <c r="I730" s="10" t="str">
        <f t="shared" si="11"/>
        <v/>
      </c>
      <c r="J730" s="3" t="str">
        <f>IF(デイリーデータ!D730="なし","",デイリーデータ!D730)</f>
        <v>勤務</v>
      </c>
      <c r="K730" s="3" t="str">
        <f>IF(デイリーデータ!E730="なし","",デイリーデータ!E730)</f>
        <v/>
      </c>
      <c r="L730" s="3" t="str">
        <f>IF(デイリーデータ!F730="なし","",デイリーデータ!F730)</f>
        <v>日勤</v>
      </c>
      <c r="M730" s="3" t="str">
        <f>IF(デイリーデータ!G730="なし","",デイリーデータ!G730)</f>
        <v/>
      </c>
      <c r="N730" s="3" t="str">
        <f>IF(デイリーデータ!H730="なし","",デイリーデータ!H730)</f>
        <v/>
      </c>
    </row>
    <row r="731" spans="1:14" x14ac:dyDescent="0.2">
      <c r="A731" s="9" t="str">
        <f>デイリーデータ!A731&amp;デイリーデータ!I731</f>
        <v>11486345757</v>
      </c>
      <c r="B731" s="3" t="str">
        <f>デイリーデータ!A731&amp;""</f>
        <v>114863</v>
      </c>
      <c r="C731" s="3" t="str">
        <f>デイリーデータ!B731</f>
        <v>加藤 靖博</v>
      </c>
      <c r="D731" s="4">
        <f>IF(デイリーデータ!I731="","",(デイリーデータ!I731))</f>
        <v>45757</v>
      </c>
      <c r="E731" s="3" t="str">
        <f>IF(デイリーデータ!D731="休日","●",IF(デイリーデータ!D731="指定","○",IF(LEFT(デイリーデータ!F731,1)="日","",IF(LEFT(デイリーデータ!F731,1)="半","／",LEFT(デイリーデータ!F731,1)))))</f>
        <v/>
      </c>
      <c r="F731" s="10" t="str">
        <f>IF(デイリーデータ!E731="なし","",デイリーデータ!E731)&amp;IF(デイリーデータ!G731="なし","",デイリーデータ!G731)&amp;IF(デイリーデータ!H731="なし","",デイリーデータ!H731)</f>
        <v/>
      </c>
      <c r="G731" s="3" t="str">
        <f>IF(H731="","",COUNTA(H$2:H731)-COUNTBLANK(H$2:H731))</f>
        <v/>
      </c>
      <c r="H731" s="3" t="str">
        <f>IF(COUNTIF(B$2:B731,B731)=1,B731,"")</f>
        <v/>
      </c>
      <c r="I731" s="10" t="str">
        <f t="shared" si="11"/>
        <v/>
      </c>
      <c r="J731" s="3" t="str">
        <f>IF(デイリーデータ!D731="なし","",デイリーデータ!D731)</f>
        <v>勤務</v>
      </c>
      <c r="K731" s="3" t="str">
        <f>IF(デイリーデータ!E731="なし","",デイリーデータ!E731)</f>
        <v/>
      </c>
      <c r="L731" s="3" t="str">
        <f>IF(デイリーデータ!F731="なし","",デイリーデータ!F731)</f>
        <v>日勤</v>
      </c>
      <c r="M731" s="3" t="str">
        <f>IF(デイリーデータ!G731="なし","",デイリーデータ!G731)</f>
        <v/>
      </c>
      <c r="N731" s="3" t="str">
        <f>IF(デイリーデータ!H731="なし","",デイリーデータ!H731)</f>
        <v/>
      </c>
    </row>
    <row r="732" spans="1:14" x14ac:dyDescent="0.2">
      <c r="A732" s="9" t="str">
        <f>デイリーデータ!A732&amp;デイリーデータ!I732</f>
        <v>11486345758</v>
      </c>
      <c r="B732" s="3" t="str">
        <f>デイリーデータ!A732&amp;""</f>
        <v>114863</v>
      </c>
      <c r="C732" s="3" t="str">
        <f>デイリーデータ!B732</f>
        <v>加藤 靖博</v>
      </c>
      <c r="D732" s="4">
        <f>IF(デイリーデータ!I732="","",(デイリーデータ!I732))</f>
        <v>45758</v>
      </c>
      <c r="E732" s="3" t="str">
        <f>IF(デイリーデータ!D732="休日","●",IF(デイリーデータ!D732="指定","○",IF(LEFT(デイリーデータ!F732,1)="日","",IF(LEFT(デイリーデータ!F732,1)="半","／",LEFT(デイリーデータ!F732,1)))))</f>
        <v/>
      </c>
      <c r="F732" s="10" t="str">
        <f>IF(デイリーデータ!E732="なし","",デイリーデータ!E732)&amp;IF(デイリーデータ!G732="なし","",デイリーデータ!G732)&amp;IF(デイリーデータ!H732="なし","",デイリーデータ!H732)</f>
        <v/>
      </c>
      <c r="G732" s="3" t="str">
        <f>IF(H732="","",COUNTA(H$2:H732)-COUNTBLANK(H$2:H732))</f>
        <v/>
      </c>
      <c r="H732" s="3" t="str">
        <f>IF(COUNTIF(B$2:B732,B732)=1,B732,"")</f>
        <v/>
      </c>
      <c r="I732" s="10" t="str">
        <f t="shared" si="11"/>
        <v/>
      </c>
      <c r="J732" s="3" t="str">
        <f>IF(デイリーデータ!D732="なし","",デイリーデータ!D732)</f>
        <v>勤務</v>
      </c>
      <c r="K732" s="3" t="str">
        <f>IF(デイリーデータ!E732="なし","",デイリーデータ!E732)</f>
        <v/>
      </c>
      <c r="L732" s="3" t="str">
        <f>IF(デイリーデータ!F732="なし","",デイリーデータ!F732)</f>
        <v>日勤</v>
      </c>
      <c r="M732" s="3" t="str">
        <f>IF(デイリーデータ!G732="なし","",デイリーデータ!G732)</f>
        <v/>
      </c>
      <c r="N732" s="3" t="str">
        <f>IF(デイリーデータ!H732="なし","",デイリーデータ!H732)</f>
        <v/>
      </c>
    </row>
    <row r="733" spans="1:14" x14ac:dyDescent="0.2">
      <c r="A733" s="9" t="str">
        <f>デイリーデータ!A733&amp;デイリーデータ!I733</f>
        <v>11486345759</v>
      </c>
      <c r="B733" s="3" t="str">
        <f>デイリーデータ!A733&amp;""</f>
        <v>114863</v>
      </c>
      <c r="C733" s="3" t="str">
        <f>デイリーデータ!B733</f>
        <v>加藤 靖博</v>
      </c>
      <c r="D733" s="4">
        <f>IF(デイリーデータ!I733="","",(デイリーデータ!I733))</f>
        <v>45759</v>
      </c>
      <c r="E733" s="3" t="str">
        <f>IF(デイリーデータ!D733="休日","●",IF(デイリーデータ!D733="指定","○",IF(LEFT(デイリーデータ!F733,1)="日","",IF(LEFT(デイリーデータ!F733,1)="半","／",LEFT(デイリーデータ!F733,1)))))</f>
        <v>／</v>
      </c>
      <c r="F733" s="10" t="str">
        <f>IF(デイリーデータ!E733="なし","",デイリーデータ!E733)&amp;IF(デイリーデータ!G733="なし","",デイリーデータ!G733)&amp;IF(デイリーデータ!H733="なし","",デイリーデータ!H733)</f>
        <v/>
      </c>
      <c r="G733" s="3" t="str">
        <f>IF(H733="","",COUNTA(H$2:H733)-COUNTBLANK(H$2:H733))</f>
        <v/>
      </c>
      <c r="H733" s="3" t="str">
        <f>IF(COUNTIF(B$2:B733,B733)=1,B733,"")</f>
        <v/>
      </c>
      <c r="I733" s="10" t="str">
        <f t="shared" si="11"/>
        <v/>
      </c>
      <c r="J733" s="3" t="str">
        <f>IF(デイリーデータ!D733="なし","",デイリーデータ!D733)</f>
        <v>勤務</v>
      </c>
      <c r="K733" s="3" t="str">
        <f>IF(デイリーデータ!E733="なし","",デイリーデータ!E733)</f>
        <v/>
      </c>
      <c r="L733" s="3" t="str">
        <f>IF(デイリーデータ!F733="なし","",デイリーデータ!F733)</f>
        <v>半日</v>
      </c>
      <c r="M733" s="3" t="str">
        <f>IF(デイリーデータ!G733="なし","",デイリーデータ!G733)</f>
        <v/>
      </c>
      <c r="N733" s="3" t="str">
        <f>IF(デイリーデータ!H733="なし","",デイリーデータ!H733)</f>
        <v/>
      </c>
    </row>
    <row r="734" spans="1:14" x14ac:dyDescent="0.2">
      <c r="A734" s="9" t="str">
        <f>デイリーデータ!A734&amp;デイリーデータ!I734</f>
        <v>11486345760</v>
      </c>
      <c r="B734" s="3" t="str">
        <f>デイリーデータ!A734&amp;""</f>
        <v>114863</v>
      </c>
      <c r="C734" s="3" t="str">
        <f>デイリーデータ!B734</f>
        <v>加藤 靖博</v>
      </c>
      <c r="D734" s="4">
        <f>IF(デイリーデータ!I734="","",(デイリーデータ!I734))</f>
        <v>45760</v>
      </c>
      <c r="E734" s="3" t="str">
        <f>IF(デイリーデータ!D734="休日","●",IF(デイリーデータ!D734="指定","○",IF(LEFT(デイリーデータ!F734,1)="日","",IF(LEFT(デイリーデータ!F734,1)="半","／",LEFT(デイリーデータ!F734,1)))))</f>
        <v>●</v>
      </c>
      <c r="F734" s="10" t="str">
        <f>IF(デイリーデータ!E734="なし","",デイリーデータ!E734)&amp;IF(デイリーデータ!G734="なし","",デイリーデータ!G734)&amp;IF(デイリーデータ!H734="なし","",デイリーデータ!H734)</f>
        <v/>
      </c>
      <c r="G734" s="3" t="str">
        <f>IF(H734="","",COUNTA(H$2:H734)-COUNTBLANK(H$2:H734))</f>
        <v/>
      </c>
      <c r="H734" s="3" t="str">
        <f>IF(COUNTIF(B$2:B734,B734)=1,B734,"")</f>
        <v/>
      </c>
      <c r="I734" s="10" t="str">
        <f t="shared" si="11"/>
        <v/>
      </c>
      <c r="J734" s="3" t="str">
        <f>IF(デイリーデータ!D734="なし","",デイリーデータ!D734)</f>
        <v>休日</v>
      </c>
      <c r="K734" s="3" t="str">
        <f>IF(デイリーデータ!E734="なし","",デイリーデータ!E734)</f>
        <v/>
      </c>
      <c r="L734" s="3" t="str">
        <f>IF(デイリーデータ!F734="なし","",デイリーデータ!F734)</f>
        <v>日勤</v>
      </c>
      <c r="M734" s="3" t="str">
        <f>IF(デイリーデータ!G734="なし","",デイリーデータ!G734)</f>
        <v/>
      </c>
      <c r="N734" s="3" t="str">
        <f>IF(デイリーデータ!H734="なし","",デイリーデータ!H734)</f>
        <v/>
      </c>
    </row>
    <row r="735" spans="1:14" x14ac:dyDescent="0.2">
      <c r="A735" s="9" t="str">
        <f>デイリーデータ!A735&amp;デイリーデータ!I735</f>
        <v>11486345761</v>
      </c>
      <c r="B735" s="3" t="str">
        <f>デイリーデータ!A735&amp;""</f>
        <v>114863</v>
      </c>
      <c r="C735" s="3" t="str">
        <f>デイリーデータ!B735</f>
        <v>加藤 靖博</v>
      </c>
      <c r="D735" s="4">
        <f>IF(デイリーデータ!I735="","",(デイリーデータ!I735))</f>
        <v>45761</v>
      </c>
      <c r="E735" s="3" t="str">
        <f>IF(デイリーデータ!D735="休日","●",IF(デイリーデータ!D735="指定","○",IF(LEFT(デイリーデータ!F735,1)="日","",IF(LEFT(デイリーデータ!F735,1)="半","／",LEFT(デイリーデータ!F735,1)))))</f>
        <v>当</v>
      </c>
      <c r="F735" s="10" t="str">
        <f>IF(デイリーデータ!E735="なし","",デイリーデータ!E735)&amp;IF(デイリーデータ!G735="なし","",デイリーデータ!G735)&amp;IF(デイリーデータ!H735="なし","",デイリーデータ!H735)</f>
        <v/>
      </c>
      <c r="G735" s="3" t="str">
        <f>IF(H735="","",COUNTA(H$2:H735)-COUNTBLANK(H$2:H735))</f>
        <v/>
      </c>
      <c r="H735" s="3" t="str">
        <f>IF(COUNTIF(B$2:B735,B735)=1,B735,"")</f>
        <v/>
      </c>
      <c r="I735" s="10" t="str">
        <f t="shared" si="11"/>
        <v/>
      </c>
      <c r="J735" s="3" t="str">
        <f>IF(デイリーデータ!D735="なし","",デイリーデータ!D735)</f>
        <v>勤務</v>
      </c>
      <c r="K735" s="3" t="str">
        <f>IF(デイリーデータ!E735="なし","",デイリーデータ!E735)</f>
        <v/>
      </c>
      <c r="L735" s="3" t="str">
        <f>IF(デイリーデータ!F735="なし","",デイリーデータ!F735)</f>
        <v>当直</v>
      </c>
      <c r="M735" s="3" t="str">
        <f>IF(デイリーデータ!G735="なし","",デイリーデータ!G735)</f>
        <v/>
      </c>
      <c r="N735" s="3" t="str">
        <f>IF(デイリーデータ!H735="なし","",デイリーデータ!H735)</f>
        <v/>
      </c>
    </row>
    <row r="736" spans="1:14" x14ac:dyDescent="0.2">
      <c r="A736" s="9" t="str">
        <f>デイリーデータ!A736&amp;デイリーデータ!I736</f>
        <v>11486345762</v>
      </c>
      <c r="B736" s="3" t="str">
        <f>デイリーデータ!A736&amp;""</f>
        <v>114863</v>
      </c>
      <c r="C736" s="3" t="str">
        <f>デイリーデータ!B736</f>
        <v>加藤 靖博</v>
      </c>
      <c r="D736" s="4">
        <f>IF(デイリーデータ!I736="","",(デイリーデータ!I736))</f>
        <v>45762</v>
      </c>
      <c r="E736" s="3" t="str">
        <f>IF(デイリーデータ!D736="休日","●",IF(デイリーデータ!D736="指定","○",IF(LEFT(デイリーデータ!F736,1)="日","",IF(LEFT(デイリーデータ!F736,1)="半","／",LEFT(デイリーデータ!F736,1)))))</f>
        <v>明</v>
      </c>
      <c r="F736" s="10" t="str">
        <f>IF(デイリーデータ!E736="なし","",デイリーデータ!E736)&amp;IF(デイリーデータ!G736="なし","",デイリーデータ!G736)&amp;IF(デイリーデータ!H736="なし","",デイリーデータ!H736)</f>
        <v/>
      </c>
      <c r="G736" s="3" t="str">
        <f>IF(H736="","",COUNTA(H$2:H736)-COUNTBLANK(H$2:H736))</f>
        <v/>
      </c>
      <c r="H736" s="3" t="str">
        <f>IF(COUNTIF(B$2:B736,B736)=1,B736,"")</f>
        <v/>
      </c>
      <c r="I736" s="10" t="str">
        <f t="shared" si="11"/>
        <v/>
      </c>
      <c r="J736" s="3" t="str">
        <f>IF(デイリーデータ!D736="なし","",デイリーデータ!D736)</f>
        <v>勤務</v>
      </c>
      <c r="K736" s="3" t="str">
        <f>IF(デイリーデータ!E736="なし","",デイリーデータ!E736)</f>
        <v/>
      </c>
      <c r="L736" s="3" t="str">
        <f>IF(デイリーデータ!F736="なし","",デイリーデータ!F736)</f>
        <v>明け</v>
      </c>
      <c r="M736" s="3" t="str">
        <f>IF(デイリーデータ!G736="なし","",デイリーデータ!G736)</f>
        <v/>
      </c>
      <c r="N736" s="3" t="str">
        <f>IF(デイリーデータ!H736="なし","",デイリーデータ!H736)</f>
        <v/>
      </c>
    </row>
    <row r="737" spans="1:14" x14ac:dyDescent="0.2">
      <c r="A737" s="9" t="str">
        <f>デイリーデータ!A737&amp;デイリーデータ!I737</f>
        <v>11486345763</v>
      </c>
      <c r="B737" s="3" t="str">
        <f>デイリーデータ!A737&amp;""</f>
        <v>114863</v>
      </c>
      <c r="C737" s="3" t="str">
        <f>デイリーデータ!B737</f>
        <v>加藤 靖博</v>
      </c>
      <c r="D737" s="4">
        <f>IF(デイリーデータ!I737="","",(デイリーデータ!I737))</f>
        <v>45763</v>
      </c>
      <c r="E737" s="3" t="str">
        <f>IF(デイリーデータ!D737="休日","●",IF(デイリーデータ!D737="指定","○",IF(LEFT(デイリーデータ!F737,1)="日","",IF(LEFT(デイリーデータ!F737,1)="半","／",LEFT(デイリーデータ!F737,1)))))</f>
        <v/>
      </c>
      <c r="F737" s="10" t="str">
        <f>IF(デイリーデータ!E737="なし","",デイリーデータ!E737)&amp;IF(デイリーデータ!G737="なし","",デイリーデータ!G737)&amp;IF(デイリーデータ!H737="なし","",デイリーデータ!H737)</f>
        <v/>
      </c>
      <c r="G737" s="3" t="str">
        <f>IF(H737="","",COUNTA(H$2:H737)-COUNTBLANK(H$2:H737))</f>
        <v/>
      </c>
      <c r="H737" s="3" t="str">
        <f>IF(COUNTIF(B$2:B737,B737)=1,B737,"")</f>
        <v/>
      </c>
      <c r="I737" s="10" t="str">
        <f t="shared" si="11"/>
        <v/>
      </c>
      <c r="J737" s="3" t="str">
        <f>IF(デイリーデータ!D737="なし","",デイリーデータ!D737)</f>
        <v>勤務</v>
      </c>
      <c r="K737" s="3" t="str">
        <f>IF(デイリーデータ!E737="なし","",デイリーデータ!E737)</f>
        <v/>
      </c>
      <c r="L737" s="3" t="str">
        <f>IF(デイリーデータ!F737="なし","",デイリーデータ!F737)</f>
        <v>日勤</v>
      </c>
      <c r="M737" s="3" t="str">
        <f>IF(デイリーデータ!G737="なし","",デイリーデータ!G737)</f>
        <v/>
      </c>
      <c r="N737" s="3" t="str">
        <f>IF(デイリーデータ!H737="なし","",デイリーデータ!H737)</f>
        <v/>
      </c>
    </row>
    <row r="738" spans="1:14" x14ac:dyDescent="0.2">
      <c r="A738" s="9" t="str">
        <f>デイリーデータ!A738&amp;デイリーデータ!I738</f>
        <v>11486345764</v>
      </c>
      <c r="B738" s="3" t="str">
        <f>デイリーデータ!A738&amp;""</f>
        <v>114863</v>
      </c>
      <c r="C738" s="3" t="str">
        <f>デイリーデータ!B738</f>
        <v>加藤 靖博</v>
      </c>
      <c r="D738" s="4">
        <f>IF(デイリーデータ!I738="","",(デイリーデータ!I738))</f>
        <v>45764</v>
      </c>
      <c r="E738" s="3" t="str">
        <f>IF(デイリーデータ!D738="休日","●",IF(デイリーデータ!D738="指定","○",IF(LEFT(デイリーデータ!F738,1)="日","",IF(LEFT(デイリーデータ!F738,1)="半","／",LEFT(デイリーデータ!F738,1)))))</f>
        <v/>
      </c>
      <c r="F738" s="10" t="str">
        <f>IF(デイリーデータ!E738="なし","",デイリーデータ!E738)&amp;IF(デイリーデータ!G738="なし","",デイリーデータ!G738)&amp;IF(デイリーデータ!H738="なし","",デイリーデータ!H738)</f>
        <v/>
      </c>
      <c r="G738" s="3" t="str">
        <f>IF(H738="","",COUNTA(H$2:H738)-COUNTBLANK(H$2:H738))</f>
        <v/>
      </c>
      <c r="H738" s="3" t="str">
        <f>IF(COUNTIF(B$2:B738,B738)=1,B738,"")</f>
        <v/>
      </c>
      <c r="I738" s="10" t="str">
        <f t="shared" si="11"/>
        <v/>
      </c>
      <c r="J738" s="3" t="str">
        <f>IF(デイリーデータ!D738="なし","",デイリーデータ!D738)</f>
        <v>勤務</v>
      </c>
      <c r="K738" s="3" t="str">
        <f>IF(デイリーデータ!E738="なし","",デイリーデータ!E738)</f>
        <v/>
      </c>
      <c r="L738" s="3" t="str">
        <f>IF(デイリーデータ!F738="なし","",デイリーデータ!F738)</f>
        <v>日勤</v>
      </c>
      <c r="M738" s="3" t="str">
        <f>IF(デイリーデータ!G738="なし","",デイリーデータ!G738)</f>
        <v/>
      </c>
      <c r="N738" s="3" t="str">
        <f>IF(デイリーデータ!H738="なし","",デイリーデータ!H738)</f>
        <v/>
      </c>
    </row>
    <row r="739" spans="1:14" x14ac:dyDescent="0.2">
      <c r="A739" s="9" t="str">
        <f>デイリーデータ!A739&amp;デイリーデータ!I739</f>
        <v>11486345765</v>
      </c>
      <c r="B739" s="3" t="str">
        <f>デイリーデータ!A739&amp;""</f>
        <v>114863</v>
      </c>
      <c r="C739" s="3" t="str">
        <f>デイリーデータ!B739</f>
        <v>加藤 靖博</v>
      </c>
      <c r="D739" s="4">
        <f>IF(デイリーデータ!I739="","",(デイリーデータ!I739))</f>
        <v>45765</v>
      </c>
      <c r="E739" s="3" t="str">
        <f>IF(デイリーデータ!D739="休日","●",IF(デイリーデータ!D739="指定","○",IF(LEFT(デイリーデータ!F739,1)="日","",IF(LEFT(デイリーデータ!F739,1)="半","／",LEFT(デイリーデータ!F739,1)))))</f>
        <v/>
      </c>
      <c r="F739" s="10" t="str">
        <f>IF(デイリーデータ!E739="なし","",デイリーデータ!E739)&amp;IF(デイリーデータ!G739="なし","",デイリーデータ!G739)&amp;IF(デイリーデータ!H739="なし","",デイリーデータ!H739)</f>
        <v/>
      </c>
      <c r="G739" s="3" t="str">
        <f>IF(H739="","",COUNTA(H$2:H739)-COUNTBLANK(H$2:H739))</f>
        <v/>
      </c>
      <c r="H739" s="3" t="str">
        <f>IF(COUNTIF(B$2:B739,B739)=1,B739,"")</f>
        <v/>
      </c>
      <c r="I739" s="10" t="str">
        <f t="shared" si="11"/>
        <v/>
      </c>
      <c r="J739" s="3" t="str">
        <f>IF(デイリーデータ!D739="なし","",デイリーデータ!D739)</f>
        <v>勤務</v>
      </c>
      <c r="K739" s="3" t="str">
        <f>IF(デイリーデータ!E739="なし","",デイリーデータ!E739)</f>
        <v/>
      </c>
      <c r="L739" s="3" t="str">
        <f>IF(デイリーデータ!F739="なし","",デイリーデータ!F739)</f>
        <v>日勤</v>
      </c>
      <c r="M739" s="3" t="str">
        <f>IF(デイリーデータ!G739="なし","",デイリーデータ!G739)</f>
        <v/>
      </c>
      <c r="N739" s="3" t="str">
        <f>IF(デイリーデータ!H739="なし","",デイリーデータ!H739)</f>
        <v/>
      </c>
    </row>
    <row r="740" spans="1:14" x14ac:dyDescent="0.2">
      <c r="A740" s="9" t="str">
        <f>デイリーデータ!A740&amp;デイリーデータ!I740</f>
        <v>11486345766</v>
      </c>
      <c r="B740" s="3" t="str">
        <f>デイリーデータ!A740&amp;""</f>
        <v>114863</v>
      </c>
      <c r="C740" s="3" t="str">
        <f>デイリーデータ!B740</f>
        <v>加藤 靖博</v>
      </c>
      <c r="D740" s="4">
        <f>IF(デイリーデータ!I740="","",(デイリーデータ!I740))</f>
        <v>45766</v>
      </c>
      <c r="E740" s="3" t="str">
        <f>IF(デイリーデータ!D740="休日","●",IF(デイリーデータ!D740="指定","○",IF(LEFT(デイリーデータ!F740,1)="日","",IF(LEFT(デイリーデータ!F740,1)="半","／",LEFT(デイリーデータ!F740,1)))))</f>
        <v>○</v>
      </c>
      <c r="F740" s="10" t="str">
        <f>IF(デイリーデータ!E740="なし","",デイリーデータ!E740)&amp;IF(デイリーデータ!G740="なし","",デイリーデータ!G740)&amp;IF(デイリーデータ!H740="なし","",デイリーデータ!H740)</f>
        <v/>
      </c>
      <c r="G740" s="3" t="str">
        <f>IF(H740="","",COUNTA(H$2:H740)-COUNTBLANK(H$2:H740))</f>
        <v/>
      </c>
      <c r="H740" s="3" t="str">
        <f>IF(COUNTIF(B$2:B740,B740)=1,B740,"")</f>
        <v/>
      </c>
      <c r="I740" s="10" t="str">
        <f t="shared" si="11"/>
        <v/>
      </c>
      <c r="J740" s="3" t="str">
        <f>IF(デイリーデータ!D740="なし","",デイリーデータ!D740)</f>
        <v>指定</v>
      </c>
      <c r="K740" s="3" t="str">
        <f>IF(デイリーデータ!E740="なし","",デイリーデータ!E740)</f>
        <v/>
      </c>
      <c r="L740" s="3" t="str">
        <f>IF(デイリーデータ!F740="なし","",デイリーデータ!F740)</f>
        <v>日勤</v>
      </c>
      <c r="M740" s="3" t="str">
        <f>IF(デイリーデータ!G740="なし","",デイリーデータ!G740)</f>
        <v/>
      </c>
      <c r="N740" s="3" t="str">
        <f>IF(デイリーデータ!H740="なし","",デイリーデータ!H740)</f>
        <v/>
      </c>
    </row>
    <row r="741" spans="1:14" x14ac:dyDescent="0.2">
      <c r="A741" s="9" t="str">
        <f>デイリーデータ!A741&amp;デイリーデータ!I741</f>
        <v>11486345767</v>
      </c>
      <c r="B741" s="3" t="str">
        <f>デイリーデータ!A741&amp;""</f>
        <v>114863</v>
      </c>
      <c r="C741" s="3" t="str">
        <f>デイリーデータ!B741</f>
        <v>加藤 靖博</v>
      </c>
      <c r="D741" s="4">
        <f>IF(デイリーデータ!I741="","",(デイリーデータ!I741))</f>
        <v>45767</v>
      </c>
      <c r="E741" s="3" t="str">
        <f>IF(デイリーデータ!D741="休日","●",IF(デイリーデータ!D741="指定","○",IF(LEFT(デイリーデータ!F741,1)="日","",IF(LEFT(デイリーデータ!F741,1)="半","／",LEFT(デイリーデータ!F741,1)))))</f>
        <v>●</v>
      </c>
      <c r="F741" s="10" t="str">
        <f>IF(デイリーデータ!E741="なし","",デイリーデータ!E741)&amp;IF(デイリーデータ!G741="なし","",デイリーデータ!G741)&amp;IF(デイリーデータ!H741="なし","",デイリーデータ!H741)</f>
        <v/>
      </c>
      <c r="G741" s="3" t="str">
        <f>IF(H741="","",COUNTA(H$2:H741)-COUNTBLANK(H$2:H741))</f>
        <v/>
      </c>
      <c r="H741" s="3" t="str">
        <f>IF(COUNTIF(B$2:B741,B741)=1,B741,"")</f>
        <v/>
      </c>
      <c r="I741" s="10" t="str">
        <f t="shared" si="11"/>
        <v/>
      </c>
      <c r="J741" s="3" t="str">
        <f>IF(デイリーデータ!D741="なし","",デイリーデータ!D741)</f>
        <v>休日</v>
      </c>
      <c r="K741" s="3" t="str">
        <f>IF(デイリーデータ!E741="なし","",デイリーデータ!E741)</f>
        <v/>
      </c>
      <c r="L741" s="3" t="str">
        <f>IF(デイリーデータ!F741="なし","",デイリーデータ!F741)</f>
        <v>日勤</v>
      </c>
      <c r="M741" s="3" t="str">
        <f>IF(デイリーデータ!G741="なし","",デイリーデータ!G741)</f>
        <v/>
      </c>
      <c r="N741" s="3" t="str">
        <f>IF(デイリーデータ!H741="なし","",デイリーデータ!H741)</f>
        <v/>
      </c>
    </row>
    <row r="742" spans="1:14" x14ac:dyDescent="0.2">
      <c r="A742" s="9" t="str">
        <f>デイリーデータ!A742&amp;デイリーデータ!I742</f>
        <v>11486345768</v>
      </c>
      <c r="B742" s="3" t="str">
        <f>デイリーデータ!A742&amp;""</f>
        <v>114863</v>
      </c>
      <c r="C742" s="3" t="str">
        <f>デイリーデータ!B742</f>
        <v>加藤 靖博</v>
      </c>
      <c r="D742" s="4">
        <f>IF(デイリーデータ!I742="","",(デイリーデータ!I742))</f>
        <v>45768</v>
      </c>
      <c r="E742" s="3" t="str">
        <f>IF(デイリーデータ!D742="休日","●",IF(デイリーデータ!D742="指定","○",IF(LEFT(デイリーデータ!F742,1)="日","",IF(LEFT(デイリーデータ!F742,1)="半","／",LEFT(デイリーデータ!F742,1)))))</f>
        <v/>
      </c>
      <c r="F742" s="10" t="str">
        <f>IF(デイリーデータ!E742="なし","",デイリーデータ!E742)&amp;IF(デイリーデータ!G742="なし","",デイリーデータ!G742)&amp;IF(デイリーデータ!H742="なし","",デイリーデータ!H742)</f>
        <v/>
      </c>
      <c r="G742" s="3" t="str">
        <f>IF(H742="","",COUNTA(H$2:H742)-COUNTBLANK(H$2:H742))</f>
        <v/>
      </c>
      <c r="H742" s="3" t="str">
        <f>IF(COUNTIF(B$2:B742,B742)=1,B742,"")</f>
        <v/>
      </c>
      <c r="I742" s="10" t="str">
        <f t="shared" si="11"/>
        <v/>
      </c>
      <c r="J742" s="3" t="str">
        <f>IF(デイリーデータ!D742="なし","",デイリーデータ!D742)</f>
        <v>勤務</v>
      </c>
      <c r="K742" s="3" t="str">
        <f>IF(デイリーデータ!E742="なし","",デイリーデータ!E742)</f>
        <v/>
      </c>
      <c r="L742" s="3" t="str">
        <f>IF(デイリーデータ!F742="なし","",デイリーデータ!F742)</f>
        <v>日勤</v>
      </c>
      <c r="M742" s="3" t="str">
        <f>IF(デイリーデータ!G742="なし","",デイリーデータ!G742)</f>
        <v/>
      </c>
      <c r="N742" s="3" t="str">
        <f>IF(デイリーデータ!H742="なし","",デイリーデータ!H742)</f>
        <v/>
      </c>
    </row>
    <row r="743" spans="1:14" x14ac:dyDescent="0.2">
      <c r="A743" s="9" t="str">
        <f>デイリーデータ!A743&amp;デイリーデータ!I743</f>
        <v>11486345769</v>
      </c>
      <c r="B743" s="3" t="str">
        <f>デイリーデータ!A743&amp;""</f>
        <v>114863</v>
      </c>
      <c r="C743" s="3" t="str">
        <f>デイリーデータ!B743</f>
        <v>加藤 靖博</v>
      </c>
      <c r="D743" s="4">
        <f>IF(デイリーデータ!I743="","",(デイリーデータ!I743))</f>
        <v>45769</v>
      </c>
      <c r="E743" s="3" t="str">
        <f>IF(デイリーデータ!D743="休日","●",IF(デイリーデータ!D743="指定","○",IF(LEFT(デイリーデータ!F743,1)="日","",IF(LEFT(デイリーデータ!F743,1)="半","／",LEFT(デイリーデータ!F743,1)))))</f>
        <v/>
      </c>
      <c r="F743" s="10" t="str">
        <f>IF(デイリーデータ!E743="なし","",デイリーデータ!E743)&amp;IF(デイリーデータ!G743="なし","",デイリーデータ!G743)&amp;IF(デイリーデータ!H743="なし","",デイリーデータ!H743)</f>
        <v/>
      </c>
      <c r="G743" s="3" t="str">
        <f>IF(H743="","",COUNTA(H$2:H743)-COUNTBLANK(H$2:H743))</f>
        <v/>
      </c>
      <c r="H743" s="3" t="str">
        <f>IF(COUNTIF(B$2:B743,B743)=1,B743,"")</f>
        <v/>
      </c>
      <c r="I743" s="10" t="str">
        <f t="shared" si="11"/>
        <v/>
      </c>
      <c r="J743" s="3" t="str">
        <f>IF(デイリーデータ!D743="なし","",デイリーデータ!D743)</f>
        <v>勤務</v>
      </c>
      <c r="K743" s="3" t="str">
        <f>IF(デイリーデータ!E743="なし","",デイリーデータ!E743)</f>
        <v/>
      </c>
      <c r="L743" s="3" t="str">
        <f>IF(デイリーデータ!F743="なし","",デイリーデータ!F743)</f>
        <v>日勤</v>
      </c>
      <c r="M743" s="3" t="str">
        <f>IF(デイリーデータ!G743="なし","",デイリーデータ!G743)</f>
        <v/>
      </c>
      <c r="N743" s="3" t="str">
        <f>IF(デイリーデータ!H743="なし","",デイリーデータ!H743)</f>
        <v/>
      </c>
    </row>
    <row r="744" spans="1:14" x14ac:dyDescent="0.2">
      <c r="A744" s="9" t="str">
        <f>デイリーデータ!A744&amp;デイリーデータ!I744</f>
        <v>11486345770</v>
      </c>
      <c r="B744" s="3" t="str">
        <f>デイリーデータ!A744&amp;""</f>
        <v>114863</v>
      </c>
      <c r="C744" s="3" t="str">
        <f>デイリーデータ!B744</f>
        <v>加藤 靖博</v>
      </c>
      <c r="D744" s="4">
        <f>IF(デイリーデータ!I744="","",(デイリーデータ!I744))</f>
        <v>45770</v>
      </c>
      <c r="E744" s="3" t="str">
        <f>IF(デイリーデータ!D744="休日","●",IF(デイリーデータ!D744="指定","○",IF(LEFT(デイリーデータ!F744,1)="日","",IF(LEFT(デイリーデータ!F744,1)="半","／",LEFT(デイリーデータ!F744,1)))))</f>
        <v/>
      </c>
      <c r="F744" s="10" t="str">
        <f>IF(デイリーデータ!E744="なし","",デイリーデータ!E744)&amp;IF(デイリーデータ!G744="なし","",デイリーデータ!G744)&amp;IF(デイリーデータ!H744="なし","",デイリーデータ!H744)</f>
        <v/>
      </c>
      <c r="G744" s="3" t="str">
        <f>IF(H744="","",COUNTA(H$2:H744)-COUNTBLANK(H$2:H744))</f>
        <v/>
      </c>
      <c r="H744" s="3" t="str">
        <f>IF(COUNTIF(B$2:B744,B744)=1,B744,"")</f>
        <v/>
      </c>
      <c r="I744" s="10" t="str">
        <f t="shared" si="11"/>
        <v/>
      </c>
      <c r="J744" s="3" t="str">
        <f>IF(デイリーデータ!D744="なし","",デイリーデータ!D744)</f>
        <v>勤務</v>
      </c>
      <c r="K744" s="3" t="str">
        <f>IF(デイリーデータ!E744="なし","",デイリーデータ!E744)</f>
        <v/>
      </c>
      <c r="L744" s="3" t="str">
        <f>IF(デイリーデータ!F744="なし","",デイリーデータ!F744)</f>
        <v>日勤</v>
      </c>
      <c r="M744" s="3" t="str">
        <f>IF(デイリーデータ!G744="なし","",デイリーデータ!G744)</f>
        <v/>
      </c>
      <c r="N744" s="3" t="str">
        <f>IF(デイリーデータ!H744="なし","",デイリーデータ!H744)</f>
        <v/>
      </c>
    </row>
    <row r="745" spans="1:14" x14ac:dyDescent="0.2">
      <c r="A745" s="9" t="str">
        <f>デイリーデータ!A745&amp;デイリーデータ!I745</f>
        <v>11486345771</v>
      </c>
      <c r="B745" s="3" t="str">
        <f>デイリーデータ!A745&amp;""</f>
        <v>114863</v>
      </c>
      <c r="C745" s="3" t="str">
        <f>デイリーデータ!B745</f>
        <v>加藤 靖博</v>
      </c>
      <c r="D745" s="4">
        <f>IF(デイリーデータ!I745="","",(デイリーデータ!I745))</f>
        <v>45771</v>
      </c>
      <c r="E745" s="3" t="str">
        <f>IF(デイリーデータ!D745="休日","●",IF(デイリーデータ!D745="指定","○",IF(LEFT(デイリーデータ!F745,1)="日","",IF(LEFT(デイリーデータ!F745,1)="半","／",LEFT(デイリーデータ!F745,1)))))</f>
        <v>当</v>
      </c>
      <c r="F745" s="10" t="str">
        <f>IF(デイリーデータ!E745="なし","",デイリーデータ!E745)&amp;IF(デイリーデータ!G745="なし","",デイリーデータ!G745)&amp;IF(デイリーデータ!H745="なし","",デイリーデータ!H745)</f>
        <v/>
      </c>
      <c r="G745" s="3" t="str">
        <f>IF(H745="","",COUNTA(H$2:H745)-COUNTBLANK(H$2:H745))</f>
        <v/>
      </c>
      <c r="H745" s="3" t="str">
        <f>IF(COUNTIF(B$2:B745,B745)=1,B745,"")</f>
        <v/>
      </c>
      <c r="I745" s="10" t="str">
        <f t="shared" si="11"/>
        <v/>
      </c>
      <c r="J745" s="3" t="str">
        <f>IF(デイリーデータ!D745="なし","",デイリーデータ!D745)</f>
        <v>勤務</v>
      </c>
      <c r="K745" s="3" t="str">
        <f>IF(デイリーデータ!E745="なし","",デイリーデータ!E745)</f>
        <v/>
      </c>
      <c r="L745" s="3" t="str">
        <f>IF(デイリーデータ!F745="なし","",デイリーデータ!F745)</f>
        <v>当直</v>
      </c>
      <c r="M745" s="3" t="str">
        <f>IF(デイリーデータ!G745="なし","",デイリーデータ!G745)</f>
        <v/>
      </c>
      <c r="N745" s="3" t="str">
        <f>IF(デイリーデータ!H745="なし","",デイリーデータ!H745)</f>
        <v/>
      </c>
    </row>
    <row r="746" spans="1:14" x14ac:dyDescent="0.2">
      <c r="A746" s="9" t="str">
        <f>デイリーデータ!A746&amp;デイリーデータ!I746</f>
        <v>11486345772</v>
      </c>
      <c r="B746" s="3" t="str">
        <f>デイリーデータ!A746&amp;""</f>
        <v>114863</v>
      </c>
      <c r="C746" s="3" t="str">
        <f>デイリーデータ!B746</f>
        <v>加藤 靖博</v>
      </c>
      <c r="D746" s="4">
        <f>IF(デイリーデータ!I746="","",(デイリーデータ!I746))</f>
        <v>45772</v>
      </c>
      <c r="E746" s="3" t="str">
        <f>IF(デイリーデータ!D746="休日","●",IF(デイリーデータ!D746="指定","○",IF(LEFT(デイリーデータ!F746,1)="日","",IF(LEFT(デイリーデータ!F746,1)="半","／",LEFT(デイリーデータ!F746,1)))))</f>
        <v>明</v>
      </c>
      <c r="F746" s="10" t="str">
        <f>IF(デイリーデータ!E746="なし","",デイリーデータ!E746)&amp;IF(デイリーデータ!G746="なし","",デイリーデータ!G746)&amp;IF(デイリーデータ!H746="なし","",デイリーデータ!H746)</f>
        <v/>
      </c>
      <c r="G746" s="3" t="str">
        <f>IF(H746="","",COUNTA(H$2:H746)-COUNTBLANK(H$2:H746))</f>
        <v/>
      </c>
      <c r="H746" s="3" t="str">
        <f>IF(COUNTIF(B$2:B746,B746)=1,B746,"")</f>
        <v/>
      </c>
      <c r="I746" s="10" t="str">
        <f t="shared" si="11"/>
        <v/>
      </c>
      <c r="J746" s="3" t="str">
        <f>IF(デイリーデータ!D746="なし","",デイリーデータ!D746)</f>
        <v>勤務</v>
      </c>
      <c r="K746" s="3" t="str">
        <f>IF(デイリーデータ!E746="なし","",デイリーデータ!E746)</f>
        <v/>
      </c>
      <c r="L746" s="3" t="str">
        <f>IF(デイリーデータ!F746="なし","",デイリーデータ!F746)</f>
        <v>明け</v>
      </c>
      <c r="M746" s="3" t="str">
        <f>IF(デイリーデータ!G746="なし","",デイリーデータ!G746)</f>
        <v/>
      </c>
      <c r="N746" s="3" t="str">
        <f>IF(デイリーデータ!H746="なし","",デイリーデータ!H746)</f>
        <v/>
      </c>
    </row>
    <row r="747" spans="1:14" x14ac:dyDescent="0.2">
      <c r="A747" s="9" t="str">
        <f>デイリーデータ!A747&amp;デイリーデータ!I747</f>
        <v>11486345773</v>
      </c>
      <c r="B747" s="3" t="str">
        <f>デイリーデータ!A747&amp;""</f>
        <v>114863</v>
      </c>
      <c r="C747" s="3" t="str">
        <f>デイリーデータ!B747</f>
        <v>加藤 靖博</v>
      </c>
      <c r="D747" s="4">
        <f>IF(デイリーデータ!I747="","",(デイリーデータ!I747))</f>
        <v>45773</v>
      </c>
      <c r="E747" s="3" t="str">
        <f>IF(デイリーデータ!D747="休日","●",IF(デイリーデータ!D747="指定","○",IF(LEFT(デイリーデータ!F747,1)="日","",IF(LEFT(デイリーデータ!F747,1)="半","／",LEFT(デイリーデータ!F747,1)))))</f>
        <v>／</v>
      </c>
      <c r="F747" s="10" t="str">
        <f>IF(デイリーデータ!E747="なし","",デイリーデータ!E747)&amp;IF(デイリーデータ!G747="なし","",デイリーデータ!G747)&amp;IF(デイリーデータ!H747="なし","",デイリーデータ!H747)</f>
        <v/>
      </c>
      <c r="G747" s="3" t="str">
        <f>IF(H747="","",COUNTA(H$2:H747)-COUNTBLANK(H$2:H747))</f>
        <v/>
      </c>
      <c r="H747" s="3" t="str">
        <f>IF(COUNTIF(B$2:B747,B747)=1,B747,"")</f>
        <v/>
      </c>
      <c r="I747" s="10" t="str">
        <f t="shared" si="11"/>
        <v/>
      </c>
      <c r="J747" s="3" t="str">
        <f>IF(デイリーデータ!D747="なし","",デイリーデータ!D747)</f>
        <v>勤務</v>
      </c>
      <c r="K747" s="3" t="str">
        <f>IF(デイリーデータ!E747="なし","",デイリーデータ!E747)</f>
        <v/>
      </c>
      <c r="L747" s="3" t="str">
        <f>IF(デイリーデータ!F747="なし","",デイリーデータ!F747)</f>
        <v>半日</v>
      </c>
      <c r="M747" s="3" t="str">
        <f>IF(デイリーデータ!G747="なし","",デイリーデータ!G747)</f>
        <v/>
      </c>
      <c r="N747" s="3" t="str">
        <f>IF(デイリーデータ!H747="なし","",デイリーデータ!H747)</f>
        <v/>
      </c>
    </row>
    <row r="748" spans="1:14" x14ac:dyDescent="0.2">
      <c r="A748" s="9" t="str">
        <f>デイリーデータ!A748&amp;デイリーデータ!I748</f>
        <v>11486345774</v>
      </c>
      <c r="B748" s="3" t="str">
        <f>デイリーデータ!A748&amp;""</f>
        <v>114863</v>
      </c>
      <c r="C748" s="3" t="str">
        <f>デイリーデータ!B748</f>
        <v>加藤 靖博</v>
      </c>
      <c r="D748" s="4">
        <f>IF(デイリーデータ!I748="","",(デイリーデータ!I748))</f>
        <v>45774</v>
      </c>
      <c r="E748" s="3" t="str">
        <f>IF(デイリーデータ!D748="休日","●",IF(デイリーデータ!D748="指定","○",IF(LEFT(デイリーデータ!F748,1)="日","",IF(LEFT(デイリーデータ!F748,1)="半","／",LEFT(デイリーデータ!F748,1)))))</f>
        <v>●</v>
      </c>
      <c r="F748" s="10" t="str">
        <f>IF(デイリーデータ!E748="なし","",デイリーデータ!E748)&amp;IF(デイリーデータ!G748="なし","",デイリーデータ!G748)&amp;IF(デイリーデータ!H748="なし","",デイリーデータ!H748)</f>
        <v/>
      </c>
      <c r="G748" s="3" t="str">
        <f>IF(H748="","",COUNTA(H$2:H748)-COUNTBLANK(H$2:H748))</f>
        <v/>
      </c>
      <c r="H748" s="3" t="str">
        <f>IF(COUNTIF(B$2:B748,B748)=1,B748,"")</f>
        <v/>
      </c>
      <c r="I748" s="10" t="str">
        <f t="shared" si="11"/>
        <v/>
      </c>
      <c r="J748" s="3" t="str">
        <f>IF(デイリーデータ!D748="なし","",デイリーデータ!D748)</f>
        <v>休日</v>
      </c>
      <c r="K748" s="3" t="str">
        <f>IF(デイリーデータ!E748="なし","",デイリーデータ!E748)</f>
        <v/>
      </c>
      <c r="L748" s="3" t="str">
        <f>IF(デイリーデータ!F748="なし","",デイリーデータ!F748)</f>
        <v>日勤</v>
      </c>
      <c r="M748" s="3" t="str">
        <f>IF(デイリーデータ!G748="なし","",デイリーデータ!G748)</f>
        <v/>
      </c>
      <c r="N748" s="3" t="str">
        <f>IF(デイリーデータ!H748="なし","",デイリーデータ!H748)</f>
        <v/>
      </c>
    </row>
    <row r="749" spans="1:14" x14ac:dyDescent="0.2">
      <c r="A749" s="9" t="str">
        <f>デイリーデータ!A749&amp;デイリーデータ!I749</f>
        <v>11486345775</v>
      </c>
      <c r="B749" s="3" t="str">
        <f>デイリーデータ!A749&amp;""</f>
        <v>114863</v>
      </c>
      <c r="C749" s="3" t="str">
        <f>デイリーデータ!B749</f>
        <v>加藤 靖博</v>
      </c>
      <c r="D749" s="4">
        <f>IF(デイリーデータ!I749="","",(デイリーデータ!I749))</f>
        <v>45775</v>
      </c>
      <c r="E749" s="3" t="str">
        <f>IF(デイリーデータ!D749="休日","●",IF(デイリーデータ!D749="指定","○",IF(LEFT(デイリーデータ!F749,1)="日","",IF(LEFT(デイリーデータ!F749,1)="半","／",LEFT(デイリーデータ!F749,1)))))</f>
        <v/>
      </c>
      <c r="F749" s="10" t="str">
        <f>IF(デイリーデータ!E749="なし","",デイリーデータ!E749)&amp;IF(デイリーデータ!G749="なし","",デイリーデータ!G749)&amp;IF(デイリーデータ!H749="なし","",デイリーデータ!H749)</f>
        <v/>
      </c>
      <c r="G749" s="3" t="str">
        <f>IF(H749="","",COUNTA(H$2:H749)-COUNTBLANK(H$2:H749))</f>
        <v/>
      </c>
      <c r="H749" s="3" t="str">
        <f>IF(COUNTIF(B$2:B749,B749)=1,B749,"")</f>
        <v/>
      </c>
      <c r="I749" s="10" t="str">
        <f t="shared" si="11"/>
        <v/>
      </c>
      <c r="J749" s="3" t="str">
        <f>IF(デイリーデータ!D749="なし","",デイリーデータ!D749)</f>
        <v>勤務</v>
      </c>
      <c r="K749" s="3" t="str">
        <f>IF(デイリーデータ!E749="なし","",デイリーデータ!E749)</f>
        <v/>
      </c>
      <c r="L749" s="3" t="str">
        <f>IF(デイリーデータ!F749="なし","",デイリーデータ!F749)</f>
        <v>日勤</v>
      </c>
      <c r="M749" s="3" t="str">
        <f>IF(デイリーデータ!G749="なし","",デイリーデータ!G749)</f>
        <v/>
      </c>
      <c r="N749" s="3" t="str">
        <f>IF(デイリーデータ!H749="なし","",デイリーデータ!H749)</f>
        <v/>
      </c>
    </row>
    <row r="750" spans="1:14" x14ac:dyDescent="0.2">
      <c r="A750" s="9" t="str">
        <f>デイリーデータ!A750&amp;デイリーデータ!I750</f>
        <v>11486345776</v>
      </c>
      <c r="B750" s="3" t="str">
        <f>デイリーデータ!A750&amp;""</f>
        <v>114863</v>
      </c>
      <c r="C750" s="3" t="str">
        <f>デイリーデータ!B750</f>
        <v>加藤 靖博</v>
      </c>
      <c r="D750" s="4">
        <f>IF(デイリーデータ!I750="","",(デイリーデータ!I750))</f>
        <v>45776</v>
      </c>
      <c r="E750" s="3" t="str">
        <f>IF(デイリーデータ!D750="休日","●",IF(デイリーデータ!D750="指定","○",IF(LEFT(デイリーデータ!F750,1)="日","",IF(LEFT(デイリーデータ!F750,1)="半","／",LEFT(デイリーデータ!F750,1)))))</f>
        <v/>
      </c>
      <c r="F750" s="10" t="str">
        <f>IF(デイリーデータ!E750="なし","",デイリーデータ!E750)&amp;IF(デイリーデータ!G750="なし","",デイリーデータ!G750)&amp;IF(デイリーデータ!H750="なし","",デイリーデータ!H750)</f>
        <v/>
      </c>
      <c r="G750" s="3" t="str">
        <f>IF(H750="","",COUNTA(H$2:H750)-COUNTBLANK(H$2:H750))</f>
        <v/>
      </c>
      <c r="H750" s="3" t="str">
        <f>IF(COUNTIF(B$2:B750,B750)=1,B750,"")</f>
        <v/>
      </c>
      <c r="I750" s="10" t="str">
        <f t="shared" si="11"/>
        <v/>
      </c>
      <c r="J750" s="3" t="str">
        <f>IF(デイリーデータ!D750="なし","",デイリーデータ!D750)</f>
        <v>勤務</v>
      </c>
      <c r="K750" s="3" t="str">
        <f>IF(デイリーデータ!E750="なし","",デイリーデータ!E750)</f>
        <v/>
      </c>
      <c r="L750" s="3" t="str">
        <f>IF(デイリーデータ!F750="なし","",デイリーデータ!F750)</f>
        <v>日勤</v>
      </c>
      <c r="M750" s="3" t="str">
        <f>IF(デイリーデータ!G750="なし","",デイリーデータ!G750)</f>
        <v/>
      </c>
      <c r="N750" s="3" t="str">
        <f>IF(デイリーデータ!H750="なし","",デイリーデータ!H750)</f>
        <v/>
      </c>
    </row>
    <row r="751" spans="1:14" x14ac:dyDescent="0.2">
      <c r="A751" s="9" t="str">
        <f>デイリーデータ!A751&amp;デイリーデータ!I751</f>
        <v>11486345777</v>
      </c>
      <c r="B751" s="3" t="str">
        <f>デイリーデータ!A751&amp;""</f>
        <v>114863</v>
      </c>
      <c r="C751" s="3" t="str">
        <f>デイリーデータ!B751</f>
        <v>加藤 靖博</v>
      </c>
      <c r="D751" s="4">
        <f>IF(デイリーデータ!I751="","",(デイリーデータ!I751))</f>
        <v>45777</v>
      </c>
      <c r="E751" s="3" t="str">
        <f>IF(デイリーデータ!D751="休日","●",IF(デイリーデータ!D751="指定","○",IF(LEFT(デイリーデータ!F751,1)="日","",IF(LEFT(デイリーデータ!F751,1)="半","／",LEFT(デイリーデータ!F751,1)))))</f>
        <v/>
      </c>
      <c r="F751" s="10" t="str">
        <f>IF(デイリーデータ!E751="なし","",デイリーデータ!E751)&amp;IF(デイリーデータ!G751="なし","",デイリーデータ!G751)&amp;IF(デイリーデータ!H751="なし","",デイリーデータ!H751)</f>
        <v/>
      </c>
      <c r="G751" s="3" t="str">
        <f>IF(H751="","",COUNTA(H$2:H751)-COUNTBLANK(H$2:H751))</f>
        <v/>
      </c>
      <c r="H751" s="3" t="str">
        <f>IF(COUNTIF(B$2:B751,B751)=1,B751,"")</f>
        <v/>
      </c>
      <c r="I751" s="10" t="str">
        <f t="shared" si="11"/>
        <v/>
      </c>
      <c r="J751" s="3" t="str">
        <f>IF(デイリーデータ!D751="なし","",デイリーデータ!D751)</f>
        <v>勤務</v>
      </c>
      <c r="K751" s="3" t="str">
        <f>IF(デイリーデータ!E751="なし","",デイリーデータ!E751)</f>
        <v/>
      </c>
      <c r="L751" s="3" t="str">
        <f>IF(デイリーデータ!F751="なし","",デイリーデータ!F751)</f>
        <v>日勤</v>
      </c>
      <c r="M751" s="3" t="str">
        <f>IF(デイリーデータ!G751="なし","",デイリーデータ!G751)</f>
        <v/>
      </c>
      <c r="N751" s="3" t="str">
        <f>IF(デイリーデータ!H751="なし","",デイリーデータ!H751)</f>
        <v/>
      </c>
    </row>
    <row r="752" spans="1:14" x14ac:dyDescent="0.2">
      <c r="A752" s="9" t="str">
        <f>デイリーデータ!A752&amp;デイリーデータ!I752</f>
        <v>11885745748</v>
      </c>
      <c r="B752" s="3" t="str">
        <f>デイリーデータ!A752&amp;""</f>
        <v>118857</v>
      </c>
      <c r="C752" s="3" t="str">
        <f>デイリーデータ!B752</f>
        <v>小川 穂波</v>
      </c>
      <c r="D752" s="4">
        <f>IF(デイリーデータ!I752="","",(デイリーデータ!I752))</f>
        <v>45748</v>
      </c>
      <c r="E752" s="3" t="str">
        <f>IF(デイリーデータ!D752="休日","●",IF(デイリーデータ!D752="指定","○",IF(LEFT(デイリーデータ!F752,1)="日","",IF(LEFT(デイリーデータ!F752,1)="半","／",LEFT(デイリーデータ!F752,1)))))</f>
        <v/>
      </c>
      <c r="F752" s="10" t="str">
        <f>IF(デイリーデータ!E752="なし","",デイリーデータ!E752)&amp;IF(デイリーデータ!G752="なし","",デイリーデータ!G752)&amp;IF(デイリーデータ!H752="なし","",デイリーデータ!H752)</f>
        <v/>
      </c>
      <c r="G752" s="3">
        <f>IF(H752="","",COUNTA(H$2:H752)-COUNTBLANK(H$2:H752))</f>
        <v>26</v>
      </c>
      <c r="H752" s="3" t="str">
        <f>IF(COUNTIF(B$2:B752,B752)=1,B752,"")</f>
        <v>118857</v>
      </c>
      <c r="I752" s="10" t="str">
        <f t="shared" si="11"/>
        <v>小川 穂波</v>
      </c>
      <c r="J752" s="3" t="str">
        <f>IF(デイリーデータ!D752="なし","",デイリーデータ!D752)</f>
        <v>勤務</v>
      </c>
      <c r="K752" s="3" t="str">
        <f>IF(デイリーデータ!E752="なし","",デイリーデータ!E752)</f>
        <v/>
      </c>
      <c r="L752" s="3" t="str">
        <f>IF(デイリーデータ!F752="なし","",デイリーデータ!F752)</f>
        <v>日勤</v>
      </c>
      <c r="M752" s="3" t="str">
        <f>IF(デイリーデータ!G752="なし","",デイリーデータ!G752)</f>
        <v/>
      </c>
      <c r="N752" s="3" t="str">
        <f>IF(デイリーデータ!H752="なし","",デイリーデータ!H752)</f>
        <v/>
      </c>
    </row>
    <row r="753" spans="1:14" x14ac:dyDescent="0.2">
      <c r="A753" s="9" t="str">
        <f>デイリーデータ!A753&amp;デイリーデータ!I753</f>
        <v>11885745749</v>
      </c>
      <c r="B753" s="3" t="str">
        <f>デイリーデータ!A753&amp;""</f>
        <v>118857</v>
      </c>
      <c r="C753" s="3" t="str">
        <f>デイリーデータ!B753</f>
        <v>小川 穂波</v>
      </c>
      <c r="D753" s="4">
        <f>IF(デイリーデータ!I753="","",(デイリーデータ!I753))</f>
        <v>45749</v>
      </c>
      <c r="E753" s="3" t="str">
        <f>IF(デイリーデータ!D753="休日","●",IF(デイリーデータ!D753="指定","○",IF(LEFT(デイリーデータ!F753,1)="日","",IF(LEFT(デイリーデータ!F753,1)="半","／",LEFT(デイリーデータ!F753,1)))))</f>
        <v/>
      </c>
      <c r="F753" s="10" t="str">
        <f>IF(デイリーデータ!E753="なし","",デイリーデータ!E753)&amp;IF(デイリーデータ!G753="なし","",デイリーデータ!G753)&amp;IF(デイリーデータ!H753="なし","",デイリーデータ!H753)</f>
        <v/>
      </c>
      <c r="G753" s="3" t="str">
        <f>IF(H753="","",COUNTA(H$2:H753)-COUNTBLANK(H$2:H753))</f>
        <v/>
      </c>
      <c r="H753" s="3" t="str">
        <f>IF(COUNTIF(B$2:B753,B753)=1,B753,"")</f>
        <v/>
      </c>
      <c r="I753" s="10" t="str">
        <f t="shared" si="11"/>
        <v/>
      </c>
      <c r="J753" s="3" t="str">
        <f>IF(デイリーデータ!D753="なし","",デイリーデータ!D753)</f>
        <v>勤務</v>
      </c>
      <c r="K753" s="3" t="str">
        <f>IF(デイリーデータ!E753="なし","",デイリーデータ!E753)</f>
        <v/>
      </c>
      <c r="L753" s="3" t="str">
        <f>IF(デイリーデータ!F753="なし","",デイリーデータ!F753)</f>
        <v>日勤</v>
      </c>
      <c r="M753" s="3" t="str">
        <f>IF(デイリーデータ!G753="なし","",デイリーデータ!G753)</f>
        <v/>
      </c>
      <c r="N753" s="3" t="str">
        <f>IF(デイリーデータ!H753="なし","",デイリーデータ!H753)</f>
        <v/>
      </c>
    </row>
    <row r="754" spans="1:14" x14ac:dyDescent="0.2">
      <c r="A754" s="9" t="str">
        <f>デイリーデータ!A754&amp;デイリーデータ!I754</f>
        <v>11885745750</v>
      </c>
      <c r="B754" s="3" t="str">
        <f>デイリーデータ!A754&amp;""</f>
        <v>118857</v>
      </c>
      <c r="C754" s="3" t="str">
        <f>デイリーデータ!B754</f>
        <v>小川 穂波</v>
      </c>
      <c r="D754" s="4">
        <f>IF(デイリーデータ!I754="","",(デイリーデータ!I754))</f>
        <v>45750</v>
      </c>
      <c r="E754" s="3" t="str">
        <f>IF(デイリーデータ!D754="休日","●",IF(デイリーデータ!D754="指定","○",IF(LEFT(デイリーデータ!F754,1)="日","",IF(LEFT(デイリーデータ!F754,1)="半","／",LEFT(デイリーデータ!F754,1)))))</f>
        <v/>
      </c>
      <c r="F754" s="10" t="str">
        <f>IF(デイリーデータ!E754="なし","",デイリーデータ!E754)&amp;IF(デイリーデータ!G754="なし","",デイリーデータ!G754)&amp;IF(デイリーデータ!H754="なし","",デイリーデータ!H754)</f>
        <v/>
      </c>
      <c r="G754" s="3" t="str">
        <f>IF(H754="","",COUNTA(H$2:H754)-COUNTBLANK(H$2:H754))</f>
        <v/>
      </c>
      <c r="H754" s="3" t="str">
        <f>IF(COUNTIF(B$2:B754,B754)=1,B754,"")</f>
        <v/>
      </c>
      <c r="I754" s="10" t="str">
        <f t="shared" si="11"/>
        <v/>
      </c>
      <c r="J754" s="3" t="str">
        <f>IF(デイリーデータ!D754="なし","",デイリーデータ!D754)</f>
        <v>勤務</v>
      </c>
      <c r="K754" s="3" t="str">
        <f>IF(デイリーデータ!E754="なし","",デイリーデータ!E754)</f>
        <v/>
      </c>
      <c r="L754" s="3" t="str">
        <f>IF(デイリーデータ!F754="なし","",デイリーデータ!F754)</f>
        <v>日勤</v>
      </c>
      <c r="M754" s="3" t="str">
        <f>IF(デイリーデータ!G754="なし","",デイリーデータ!G754)</f>
        <v/>
      </c>
      <c r="N754" s="3" t="str">
        <f>IF(デイリーデータ!H754="なし","",デイリーデータ!H754)</f>
        <v/>
      </c>
    </row>
    <row r="755" spans="1:14" x14ac:dyDescent="0.2">
      <c r="A755" s="9" t="str">
        <f>デイリーデータ!A755&amp;デイリーデータ!I755</f>
        <v>11885745751</v>
      </c>
      <c r="B755" s="3" t="str">
        <f>デイリーデータ!A755&amp;""</f>
        <v>118857</v>
      </c>
      <c r="C755" s="3" t="str">
        <f>デイリーデータ!B755</f>
        <v>小川 穂波</v>
      </c>
      <c r="D755" s="4">
        <f>IF(デイリーデータ!I755="","",(デイリーデータ!I755))</f>
        <v>45751</v>
      </c>
      <c r="E755" s="3" t="str">
        <f>IF(デイリーデータ!D755="休日","●",IF(デイリーデータ!D755="指定","○",IF(LEFT(デイリーデータ!F755,1)="日","",IF(LEFT(デイリーデータ!F755,1)="半","／",LEFT(デイリーデータ!F755,1)))))</f>
        <v/>
      </c>
      <c r="F755" s="10" t="str">
        <f>IF(デイリーデータ!E755="なし","",デイリーデータ!E755)&amp;IF(デイリーデータ!G755="なし","",デイリーデータ!G755)&amp;IF(デイリーデータ!H755="なし","",デイリーデータ!H755)</f>
        <v/>
      </c>
      <c r="G755" s="3" t="str">
        <f>IF(H755="","",COUNTA(H$2:H755)-COUNTBLANK(H$2:H755))</f>
        <v/>
      </c>
      <c r="H755" s="3" t="str">
        <f>IF(COUNTIF(B$2:B755,B755)=1,B755,"")</f>
        <v/>
      </c>
      <c r="I755" s="10" t="str">
        <f t="shared" si="11"/>
        <v/>
      </c>
      <c r="J755" s="3" t="str">
        <f>IF(デイリーデータ!D755="なし","",デイリーデータ!D755)</f>
        <v>勤務</v>
      </c>
      <c r="K755" s="3" t="str">
        <f>IF(デイリーデータ!E755="なし","",デイリーデータ!E755)</f>
        <v/>
      </c>
      <c r="L755" s="3" t="str">
        <f>IF(デイリーデータ!F755="なし","",デイリーデータ!F755)</f>
        <v>日勤</v>
      </c>
      <c r="M755" s="3" t="str">
        <f>IF(デイリーデータ!G755="なし","",デイリーデータ!G755)</f>
        <v/>
      </c>
      <c r="N755" s="3" t="str">
        <f>IF(デイリーデータ!H755="なし","",デイリーデータ!H755)</f>
        <v/>
      </c>
    </row>
    <row r="756" spans="1:14" x14ac:dyDescent="0.2">
      <c r="A756" s="9" t="str">
        <f>デイリーデータ!A756&amp;デイリーデータ!I756</f>
        <v>11885745752</v>
      </c>
      <c r="B756" s="3" t="str">
        <f>デイリーデータ!A756&amp;""</f>
        <v>118857</v>
      </c>
      <c r="C756" s="3" t="str">
        <f>デイリーデータ!B756</f>
        <v>小川 穂波</v>
      </c>
      <c r="D756" s="4">
        <f>IF(デイリーデータ!I756="","",(デイリーデータ!I756))</f>
        <v>45752</v>
      </c>
      <c r="E756" s="3" t="str">
        <f>IF(デイリーデータ!D756="休日","●",IF(デイリーデータ!D756="指定","○",IF(LEFT(デイリーデータ!F756,1)="日","",IF(LEFT(デイリーデータ!F756,1)="半","／",LEFT(デイリーデータ!F756,1)))))</f>
        <v>／</v>
      </c>
      <c r="F756" s="10" t="str">
        <f>IF(デイリーデータ!E756="なし","",デイリーデータ!E756)&amp;IF(デイリーデータ!G756="なし","",デイリーデータ!G756)&amp;IF(デイリーデータ!H756="なし","",デイリーデータ!H756)</f>
        <v/>
      </c>
      <c r="G756" s="3" t="str">
        <f>IF(H756="","",COUNTA(H$2:H756)-COUNTBLANK(H$2:H756))</f>
        <v/>
      </c>
      <c r="H756" s="3" t="str">
        <f>IF(COUNTIF(B$2:B756,B756)=1,B756,"")</f>
        <v/>
      </c>
      <c r="I756" s="10" t="str">
        <f t="shared" si="11"/>
        <v/>
      </c>
      <c r="J756" s="3" t="str">
        <f>IF(デイリーデータ!D756="なし","",デイリーデータ!D756)</f>
        <v>勤務</v>
      </c>
      <c r="K756" s="3" t="str">
        <f>IF(デイリーデータ!E756="なし","",デイリーデータ!E756)</f>
        <v/>
      </c>
      <c r="L756" s="3" t="str">
        <f>IF(デイリーデータ!F756="なし","",デイリーデータ!F756)</f>
        <v>半日</v>
      </c>
      <c r="M756" s="3" t="str">
        <f>IF(デイリーデータ!G756="なし","",デイリーデータ!G756)</f>
        <v/>
      </c>
      <c r="N756" s="3" t="str">
        <f>IF(デイリーデータ!H756="なし","",デイリーデータ!H756)</f>
        <v/>
      </c>
    </row>
    <row r="757" spans="1:14" x14ac:dyDescent="0.2">
      <c r="A757" s="9" t="str">
        <f>デイリーデータ!A757&amp;デイリーデータ!I757</f>
        <v>11885745753</v>
      </c>
      <c r="B757" s="3" t="str">
        <f>デイリーデータ!A757&amp;""</f>
        <v>118857</v>
      </c>
      <c r="C757" s="3" t="str">
        <f>デイリーデータ!B757</f>
        <v>小川 穂波</v>
      </c>
      <c r="D757" s="4">
        <f>IF(デイリーデータ!I757="","",(デイリーデータ!I757))</f>
        <v>45753</v>
      </c>
      <c r="E757" s="3" t="str">
        <f>IF(デイリーデータ!D757="休日","●",IF(デイリーデータ!D757="指定","○",IF(LEFT(デイリーデータ!F757,1)="日","",IF(LEFT(デイリーデータ!F757,1)="半","／",LEFT(デイリーデータ!F757,1)))))</f>
        <v>●</v>
      </c>
      <c r="F757" s="10" t="str">
        <f>IF(デイリーデータ!E757="なし","",デイリーデータ!E757)&amp;IF(デイリーデータ!G757="なし","",デイリーデータ!G757)&amp;IF(デイリーデータ!H757="なし","",デイリーデータ!H757)</f>
        <v/>
      </c>
      <c r="G757" s="3" t="str">
        <f>IF(H757="","",COUNTA(H$2:H757)-COUNTBLANK(H$2:H757))</f>
        <v/>
      </c>
      <c r="H757" s="3" t="str">
        <f>IF(COUNTIF(B$2:B757,B757)=1,B757,"")</f>
        <v/>
      </c>
      <c r="I757" s="10" t="str">
        <f t="shared" si="11"/>
        <v/>
      </c>
      <c r="J757" s="3" t="str">
        <f>IF(デイリーデータ!D757="なし","",デイリーデータ!D757)</f>
        <v>休日</v>
      </c>
      <c r="K757" s="3" t="str">
        <f>IF(デイリーデータ!E757="なし","",デイリーデータ!E757)</f>
        <v/>
      </c>
      <c r="L757" s="3" t="str">
        <f>IF(デイリーデータ!F757="なし","",デイリーデータ!F757)</f>
        <v>日勤</v>
      </c>
      <c r="M757" s="3" t="str">
        <f>IF(デイリーデータ!G757="なし","",デイリーデータ!G757)</f>
        <v/>
      </c>
      <c r="N757" s="3" t="str">
        <f>IF(デイリーデータ!H757="なし","",デイリーデータ!H757)</f>
        <v/>
      </c>
    </row>
    <row r="758" spans="1:14" x14ac:dyDescent="0.2">
      <c r="A758" s="9" t="str">
        <f>デイリーデータ!A758&amp;デイリーデータ!I758</f>
        <v>11885745754</v>
      </c>
      <c r="B758" s="3" t="str">
        <f>デイリーデータ!A758&amp;""</f>
        <v>118857</v>
      </c>
      <c r="C758" s="3" t="str">
        <f>デイリーデータ!B758</f>
        <v>小川 穂波</v>
      </c>
      <c r="D758" s="4">
        <f>IF(デイリーデータ!I758="","",(デイリーデータ!I758))</f>
        <v>45754</v>
      </c>
      <c r="E758" s="3" t="str">
        <f>IF(デイリーデータ!D758="休日","●",IF(デイリーデータ!D758="指定","○",IF(LEFT(デイリーデータ!F758,1)="日","",IF(LEFT(デイリーデータ!F758,1)="半","／",LEFT(デイリーデータ!F758,1)))))</f>
        <v/>
      </c>
      <c r="F758" s="10" t="str">
        <f>IF(デイリーデータ!E758="なし","",デイリーデータ!E758)&amp;IF(デイリーデータ!G758="なし","",デイリーデータ!G758)&amp;IF(デイリーデータ!H758="なし","",デイリーデータ!H758)</f>
        <v/>
      </c>
      <c r="G758" s="3" t="str">
        <f>IF(H758="","",COUNTA(H$2:H758)-COUNTBLANK(H$2:H758))</f>
        <v/>
      </c>
      <c r="H758" s="3" t="str">
        <f>IF(COUNTIF(B$2:B758,B758)=1,B758,"")</f>
        <v/>
      </c>
      <c r="I758" s="10" t="str">
        <f t="shared" si="11"/>
        <v/>
      </c>
      <c r="J758" s="3" t="str">
        <f>IF(デイリーデータ!D758="なし","",デイリーデータ!D758)</f>
        <v>勤務</v>
      </c>
      <c r="K758" s="3" t="str">
        <f>IF(デイリーデータ!E758="なし","",デイリーデータ!E758)</f>
        <v/>
      </c>
      <c r="L758" s="3" t="str">
        <f>IF(デイリーデータ!F758="なし","",デイリーデータ!F758)</f>
        <v>日勤</v>
      </c>
      <c r="M758" s="3" t="str">
        <f>IF(デイリーデータ!G758="なし","",デイリーデータ!G758)</f>
        <v/>
      </c>
      <c r="N758" s="3" t="str">
        <f>IF(デイリーデータ!H758="なし","",デイリーデータ!H758)</f>
        <v/>
      </c>
    </row>
    <row r="759" spans="1:14" x14ac:dyDescent="0.2">
      <c r="A759" s="9" t="str">
        <f>デイリーデータ!A759&amp;デイリーデータ!I759</f>
        <v>11885745755</v>
      </c>
      <c r="B759" s="3" t="str">
        <f>デイリーデータ!A759&amp;""</f>
        <v>118857</v>
      </c>
      <c r="C759" s="3" t="str">
        <f>デイリーデータ!B759</f>
        <v>小川 穂波</v>
      </c>
      <c r="D759" s="4">
        <f>IF(デイリーデータ!I759="","",(デイリーデータ!I759))</f>
        <v>45755</v>
      </c>
      <c r="E759" s="3" t="str">
        <f>IF(デイリーデータ!D759="休日","●",IF(デイリーデータ!D759="指定","○",IF(LEFT(デイリーデータ!F759,1)="日","",IF(LEFT(デイリーデータ!F759,1)="半","／",LEFT(デイリーデータ!F759,1)))))</f>
        <v/>
      </c>
      <c r="F759" s="10" t="str">
        <f>IF(デイリーデータ!E759="なし","",デイリーデータ!E759)&amp;IF(デイリーデータ!G759="なし","",デイリーデータ!G759)&amp;IF(デイリーデータ!H759="なし","",デイリーデータ!H759)</f>
        <v/>
      </c>
      <c r="G759" s="3" t="str">
        <f>IF(H759="","",COUNTA(H$2:H759)-COUNTBLANK(H$2:H759))</f>
        <v/>
      </c>
      <c r="H759" s="3" t="str">
        <f>IF(COUNTIF(B$2:B759,B759)=1,B759,"")</f>
        <v/>
      </c>
      <c r="I759" s="10" t="str">
        <f t="shared" si="11"/>
        <v/>
      </c>
      <c r="J759" s="3" t="str">
        <f>IF(デイリーデータ!D759="なし","",デイリーデータ!D759)</f>
        <v>勤務</v>
      </c>
      <c r="K759" s="3" t="str">
        <f>IF(デイリーデータ!E759="なし","",デイリーデータ!E759)</f>
        <v/>
      </c>
      <c r="L759" s="3" t="str">
        <f>IF(デイリーデータ!F759="なし","",デイリーデータ!F759)</f>
        <v>日勤</v>
      </c>
      <c r="M759" s="3" t="str">
        <f>IF(デイリーデータ!G759="なし","",デイリーデータ!G759)</f>
        <v/>
      </c>
      <c r="N759" s="3" t="str">
        <f>IF(デイリーデータ!H759="なし","",デイリーデータ!H759)</f>
        <v/>
      </c>
    </row>
    <row r="760" spans="1:14" x14ac:dyDescent="0.2">
      <c r="A760" s="9" t="str">
        <f>デイリーデータ!A760&amp;デイリーデータ!I760</f>
        <v>11885745756</v>
      </c>
      <c r="B760" s="3" t="str">
        <f>デイリーデータ!A760&amp;""</f>
        <v>118857</v>
      </c>
      <c r="C760" s="3" t="str">
        <f>デイリーデータ!B760</f>
        <v>小川 穂波</v>
      </c>
      <c r="D760" s="4">
        <f>IF(デイリーデータ!I760="","",(デイリーデータ!I760))</f>
        <v>45756</v>
      </c>
      <c r="E760" s="3" t="str">
        <f>IF(デイリーデータ!D760="休日","●",IF(デイリーデータ!D760="指定","○",IF(LEFT(デイリーデータ!F760,1)="日","",IF(LEFT(デイリーデータ!F760,1)="半","／",LEFT(デイリーデータ!F760,1)))))</f>
        <v/>
      </c>
      <c r="F760" s="10" t="str">
        <f>IF(デイリーデータ!E760="なし","",デイリーデータ!E760)&amp;IF(デイリーデータ!G760="なし","",デイリーデータ!G760)&amp;IF(デイリーデータ!H760="なし","",デイリーデータ!H760)</f>
        <v/>
      </c>
      <c r="G760" s="3" t="str">
        <f>IF(H760="","",COUNTA(H$2:H760)-COUNTBLANK(H$2:H760))</f>
        <v/>
      </c>
      <c r="H760" s="3" t="str">
        <f>IF(COUNTIF(B$2:B760,B760)=1,B760,"")</f>
        <v/>
      </c>
      <c r="I760" s="10" t="str">
        <f t="shared" si="11"/>
        <v/>
      </c>
      <c r="J760" s="3" t="str">
        <f>IF(デイリーデータ!D760="なし","",デイリーデータ!D760)</f>
        <v>勤務</v>
      </c>
      <c r="K760" s="3" t="str">
        <f>IF(デイリーデータ!E760="なし","",デイリーデータ!E760)</f>
        <v/>
      </c>
      <c r="L760" s="3" t="str">
        <f>IF(デイリーデータ!F760="なし","",デイリーデータ!F760)</f>
        <v>日勤</v>
      </c>
      <c r="M760" s="3" t="str">
        <f>IF(デイリーデータ!G760="なし","",デイリーデータ!G760)</f>
        <v/>
      </c>
      <c r="N760" s="3" t="str">
        <f>IF(デイリーデータ!H760="なし","",デイリーデータ!H760)</f>
        <v/>
      </c>
    </row>
    <row r="761" spans="1:14" x14ac:dyDescent="0.2">
      <c r="A761" s="9" t="str">
        <f>デイリーデータ!A761&amp;デイリーデータ!I761</f>
        <v>11885745757</v>
      </c>
      <c r="B761" s="3" t="str">
        <f>デイリーデータ!A761&amp;""</f>
        <v>118857</v>
      </c>
      <c r="C761" s="3" t="str">
        <f>デイリーデータ!B761</f>
        <v>小川 穂波</v>
      </c>
      <c r="D761" s="4">
        <f>IF(デイリーデータ!I761="","",(デイリーデータ!I761))</f>
        <v>45757</v>
      </c>
      <c r="E761" s="3" t="str">
        <f>IF(デイリーデータ!D761="休日","●",IF(デイリーデータ!D761="指定","○",IF(LEFT(デイリーデータ!F761,1)="日","",IF(LEFT(デイリーデータ!F761,1)="半","／",LEFT(デイリーデータ!F761,1)))))</f>
        <v/>
      </c>
      <c r="F761" s="10" t="str">
        <f>IF(デイリーデータ!E761="なし","",デイリーデータ!E761)&amp;IF(デイリーデータ!G761="なし","",デイリーデータ!G761)&amp;IF(デイリーデータ!H761="なし","",デイリーデータ!H761)</f>
        <v/>
      </c>
      <c r="G761" s="3" t="str">
        <f>IF(H761="","",COUNTA(H$2:H761)-COUNTBLANK(H$2:H761))</f>
        <v/>
      </c>
      <c r="H761" s="3" t="str">
        <f>IF(COUNTIF(B$2:B761,B761)=1,B761,"")</f>
        <v/>
      </c>
      <c r="I761" s="10" t="str">
        <f t="shared" si="11"/>
        <v/>
      </c>
      <c r="J761" s="3" t="str">
        <f>IF(デイリーデータ!D761="なし","",デイリーデータ!D761)</f>
        <v>勤務</v>
      </c>
      <c r="K761" s="3" t="str">
        <f>IF(デイリーデータ!E761="なし","",デイリーデータ!E761)</f>
        <v/>
      </c>
      <c r="L761" s="3" t="str">
        <f>IF(デイリーデータ!F761="なし","",デイリーデータ!F761)</f>
        <v>日勤</v>
      </c>
      <c r="M761" s="3" t="str">
        <f>IF(デイリーデータ!G761="なし","",デイリーデータ!G761)</f>
        <v/>
      </c>
      <c r="N761" s="3" t="str">
        <f>IF(デイリーデータ!H761="なし","",デイリーデータ!H761)</f>
        <v/>
      </c>
    </row>
    <row r="762" spans="1:14" x14ac:dyDescent="0.2">
      <c r="A762" s="9" t="str">
        <f>デイリーデータ!A762&amp;デイリーデータ!I762</f>
        <v>11885745758</v>
      </c>
      <c r="B762" s="3" t="str">
        <f>デイリーデータ!A762&amp;""</f>
        <v>118857</v>
      </c>
      <c r="C762" s="3" t="str">
        <f>デイリーデータ!B762</f>
        <v>小川 穂波</v>
      </c>
      <c r="D762" s="4">
        <f>IF(デイリーデータ!I762="","",(デイリーデータ!I762))</f>
        <v>45758</v>
      </c>
      <c r="E762" s="3" t="str">
        <f>IF(デイリーデータ!D762="休日","●",IF(デイリーデータ!D762="指定","○",IF(LEFT(デイリーデータ!F762,1)="日","",IF(LEFT(デイリーデータ!F762,1)="半","／",LEFT(デイリーデータ!F762,1)))))</f>
        <v/>
      </c>
      <c r="F762" s="10" t="str">
        <f>IF(デイリーデータ!E762="なし","",デイリーデータ!E762)&amp;IF(デイリーデータ!G762="なし","",デイリーデータ!G762)&amp;IF(デイリーデータ!H762="なし","",デイリーデータ!H762)</f>
        <v/>
      </c>
      <c r="G762" s="3" t="str">
        <f>IF(H762="","",COUNTA(H$2:H762)-COUNTBLANK(H$2:H762))</f>
        <v/>
      </c>
      <c r="H762" s="3" t="str">
        <f>IF(COUNTIF(B$2:B762,B762)=1,B762,"")</f>
        <v/>
      </c>
      <c r="I762" s="10" t="str">
        <f t="shared" si="11"/>
        <v/>
      </c>
      <c r="J762" s="3" t="str">
        <f>IF(デイリーデータ!D762="なし","",デイリーデータ!D762)</f>
        <v>勤務</v>
      </c>
      <c r="K762" s="3" t="str">
        <f>IF(デイリーデータ!E762="なし","",デイリーデータ!E762)</f>
        <v/>
      </c>
      <c r="L762" s="3" t="str">
        <f>IF(デイリーデータ!F762="なし","",デイリーデータ!F762)</f>
        <v>日勤</v>
      </c>
      <c r="M762" s="3" t="str">
        <f>IF(デイリーデータ!G762="なし","",デイリーデータ!G762)</f>
        <v/>
      </c>
      <c r="N762" s="3" t="str">
        <f>IF(デイリーデータ!H762="なし","",デイリーデータ!H762)</f>
        <v/>
      </c>
    </row>
    <row r="763" spans="1:14" x14ac:dyDescent="0.2">
      <c r="A763" s="9" t="str">
        <f>デイリーデータ!A763&amp;デイリーデータ!I763</f>
        <v>11885745759</v>
      </c>
      <c r="B763" s="3" t="str">
        <f>デイリーデータ!A763&amp;""</f>
        <v>118857</v>
      </c>
      <c r="C763" s="3" t="str">
        <f>デイリーデータ!B763</f>
        <v>小川 穂波</v>
      </c>
      <c r="D763" s="4">
        <f>IF(デイリーデータ!I763="","",(デイリーデータ!I763))</f>
        <v>45759</v>
      </c>
      <c r="E763" s="3" t="str">
        <f>IF(デイリーデータ!D763="休日","●",IF(デイリーデータ!D763="指定","○",IF(LEFT(デイリーデータ!F763,1)="日","",IF(LEFT(デイリーデータ!F763,1)="半","／",LEFT(デイリーデータ!F763,1)))))</f>
        <v>○</v>
      </c>
      <c r="F763" s="10" t="str">
        <f>IF(デイリーデータ!E763="なし","",デイリーデータ!E763)&amp;IF(デイリーデータ!G763="なし","",デイリーデータ!G763)&amp;IF(デイリーデータ!H763="なし","",デイリーデータ!H763)</f>
        <v/>
      </c>
      <c r="G763" s="3" t="str">
        <f>IF(H763="","",COUNTA(H$2:H763)-COUNTBLANK(H$2:H763))</f>
        <v/>
      </c>
      <c r="H763" s="3" t="str">
        <f>IF(COUNTIF(B$2:B763,B763)=1,B763,"")</f>
        <v/>
      </c>
      <c r="I763" s="10" t="str">
        <f t="shared" si="11"/>
        <v/>
      </c>
      <c r="J763" s="3" t="str">
        <f>IF(デイリーデータ!D763="なし","",デイリーデータ!D763)</f>
        <v>指定</v>
      </c>
      <c r="K763" s="3" t="str">
        <f>IF(デイリーデータ!E763="なし","",デイリーデータ!E763)</f>
        <v/>
      </c>
      <c r="L763" s="3" t="str">
        <f>IF(デイリーデータ!F763="なし","",デイリーデータ!F763)</f>
        <v>日勤</v>
      </c>
      <c r="M763" s="3" t="str">
        <f>IF(デイリーデータ!G763="なし","",デイリーデータ!G763)</f>
        <v/>
      </c>
      <c r="N763" s="3" t="str">
        <f>IF(デイリーデータ!H763="なし","",デイリーデータ!H763)</f>
        <v/>
      </c>
    </row>
    <row r="764" spans="1:14" x14ac:dyDescent="0.2">
      <c r="A764" s="9" t="str">
        <f>デイリーデータ!A764&amp;デイリーデータ!I764</f>
        <v>11885745760</v>
      </c>
      <c r="B764" s="3" t="str">
        <f>デイリーデータ!A764&amp;""</f>
        <v>118857</v>
      </c>
      <c r="C764" s="3" t="str">
        <f>デイリーデータ!B764</f>
        <v>小川 穂波</v>
      </c>
      <c r="D764" s="4">
        <f>IF(デイリーデータ!I764="","",(デイリーデータ!I764))</f>
        <v>45760</v>
      </c>
      <c r="E764" s="3" t="str">
        <f>IF(デイリーデータ!D764="休日","●",IF(デイリーデータ!D764="指定","○",IF(LEFT(デイリーデータ!F764,1)="日","",IF(LEFT(デイリーデータ!F764,1)="半","／",LEFT(デイリーデータ!F764,1)))))</f>
        <v>●</v>
      </c>
      <c r="F764" s="10" t="str">
        <f>IF(デイリーデータ!E764="なし","",デイリーデータ!E764)&amp;IF(デイリーデータ!G764="なし","",デイリーデータ!G764)&amp;IF(デイリーデータ!H764="なし","",デイリーデータ!H764)</f>
        <v/>
      </c>
      <c r="G764" s="3" t="str">
        <f>IF(H764="","",COUNTA(H$2:H764)-COUNTBLANK(H$2:H764))</f>
        <v/>
      </c>
      <c r="H764" s="3" t="str">
        <f>IF(COUNTIF(B$2:B764,B764)=1,B764,"")</f>
        <v/>
      </c>
      <c r="I764" s="10" t="str">
        <f t="shared" si="11"/>
        <v/>
      </c>
      <c r="J764" s="3" t="str">
        <f>IF(デイリーデータ!D764="なし","",デイリーデータ!D764)</f>
        <v>休日</v>
      </c>
      <c r="K764" s="3" t="str">
        <f>IF(デイリーデータ!E764="なし","",デイリーデータ!E764)</f>
        <v/>
      </c>
      <c r="L764" s="3" t="str">
        <f>IF(デイリーデータ!F764="なし","",デイリーデータ!F764)</f>
        <v>日勤</v>
      </c>
      <c r="M764" s="3" t="str">
        <f>IF(デイリーデータ!G764="なし","",デイリーデータ!G764)</f>
        <v/>
      </c>
      <c r="N764" s="3" t="str">
        <f>IF(デイリーデータ!H764="なし","",デイリーデータ!H764)</f>
        <v/>
      </c>
    </row>
    <row r="765" spans="1:14" x14ac:dyDescent="0.2">
      <c r="A765" s="9" t="str">
        <f>デイリーデータ!A765&amp;デイリーデータ!I765</f>
        <v>11885745761</v>
      </c>
      <c r="B765" s="3" t="str">
        <f>デイリーデータ!A765&amp;""</f>
        <v>118857</v>
      </c>
      <c r="C765" s="3" t="str">
        <f>デイリーデータ!B765</f>
        <v>小川 穂波</v>
      </c>
      <c r="D765" s="4">
        <f>IF(デイリーデータ!I765="","",(デイリーデータ!I765))</f>
        <v>45761</v>
      </c>
      <c r="E765" s="3" t="str">
        <f>IF(デイリーデータ!D765="休日","●",IF(デイリーデータ!D765="指定","○",IF(LEFT(デイリーデータ!F765,1)="日","",IF(LEFT(デイリーデータ!F765,1)="半","／",LEFT(デイリーデータ!F765,1)))))</f>
        <v/>
      </c>
      <c r="F765" s="10" t="str">
        <f>IF(デイリーデータ!E765="なし","",デイリーデータ!E765)&amp;IF(デイリーデータ!G765="なし","",デイリーデータ!G765)&amp;IF(デイリーデータ!H765="なし","",デイリーデータ!H765)</f>
        <v/>
      </c>
      <c r="G765" s="3" t="str">
        <f>IF(H765="","",COUNTA(H$2:H765)-COUNTBLANK(H$2:H765))</f>
        <v/>
      </c>
      <c r="H765" s="3" t="str">
        <f>IF(COUNTIF(B$2:B765,B765)=1,B765,"")</f>
        <v/>
      </c>
      <c r="I765" s="10" t="str">
        <f t="shared" si="11"/>
        <v/>
      </c>
      <c r="J765" s="3" t="str">
        <f>IF(デイリーデータ!D765="なし","",デイリーデータ!D765)</f>
        <v>勤務</v>
      </c>
      <c r="K765" s="3" t="str">
        <f>IF(デイリーデータ!E765="なし","",デイリーデータ!E765)</f>
        <v/>
      </c>
      <c r="L765" s="3" t="str">
        <f>IF(デイリーデータ!F765="なし","",デイリーデータ!F765)</f>
        <v>日勤</v>
      </c>
      <c r="M765" s="3" t="str">
        <f>IF(デイリーデータ!G765="なし","",デイリーデータ!G765)</f>
        <v/>
      </c>
      <c r="N765" s="3" t="str">
        <f>IF(デイリーデータ!H765="なし","",デイリーデータ!H765)</f>
        <v/>
      </c>
    </row>
    <row r="766" spans="1:14" x14ac:dyDescent="0.2">
      <c r="A766" s="9" t="str">
        <f>デイリーデータ!A766&amp;デイリーデータ!I766</f>
        <v>11885745762</v>
      </c>
      <c r="B766" s="3" t="str">
        <f>デイリーデータ!A766&amp;""</f>
        <v>118857</v>
      </c>
      <c r="C766" s="3" t="str">
        <f>デイリーデータ!B766</f>
        <v>小川 穂波</v>
      </c>
      <c r="D766" s="4">
        <f>IF(デイリーデータ!I766="","",(デイリーデータ!I766))</f>
        <v>45762</v>
      </c>
      <c r="E766" s="3" t="str">
        <f>IF(デイリーデータ!D766="休日","●",IF(デイリーデータ!D766="指定","○",IF(LEFT(デイリーデータ!F766,1)="日","",IF(LEFT(デイリーデータ!F766,1)="半","／",LEFT(デイリーデータ!F766,1)))))</f>
        <v>当</v>
      </c>
      <c r="F766" s="10" t="str">
        <f>IF(デイリーデータ!E766="なし","",デイリーデータ!E766)&amp;IF(デイリーデータ!G766="なし","",デイリーデータ!G766)&amp;IF(デイリーデータ!H766="なし","",デイリーデータ!H766)</f>
        <v/>
      </c>
      <c r="G766" s="3" t="str">
        <f>IF(H766="","",COUNTA(H$2:H766)-COUNTBLANK(H$2:H766))</f>
        <v/>
      </c>
      <c r="H766" s="3" t="str">
        <f>IF(COUNTIF(B$2:B766,B766)=1,B766,"")</f>
        <v/>
      </c>
      <c r="I766" s="10" t="str">
        <f t="shared" si="11"/>
        <v/>
      </c>
      <c r="J766" s="3" t="str">
        <f>IF(デイリーデータ!D766="なし","",デイリーデータ!D766)</f>
        <v>勤務</v>
      </c>
      <c r="K766" s="3" t="str">
        <f>IF(デイリーデータ!E766="なし","",デイリーデータ!E766)</f>
        <v/>
      </c>
      <c r="L766" s="3" t="str">
        <f>IF(デイリーデータ!F766="なし","",デイリーデータ!F766)</f>
        <v>当直</v>
      </c>
      <c r="M766" s="3" t="str">
        <f>IF(デイリーデータ!G766="なし","",デイリーデータ!G766)</f>
        <v/>
      </c>
      <c r="N766" s="3" t="str">
        <f>IF(デイリーデータ!H766="なし","",デイリーデータ!H766)</f>
        <v/>
      </c>
    </row>
    <row r="767" spans="1:14" x14ac:dyDescent="0.2">
      <c r="A767" s="9" t="str">
        <f>デイリーデータ!A767&amp;デイリーデータ!I767</f>
        <v>11885745763</v>
      </c>
      <c r="B767" s="3" t="str">
        <f>デイリーデータ!A767&amp;""</f>
        <v>118857</v>
      </c>
      <c r="C767" s="3" t="str">
        <f>デイリーデータ!B767</f>
        <v>小川 穂波</v>
      </c>
      <c r="D767" s="4">
        <f>IF(デイリーデータ!I767="","",(デイリーデータ!I767))</f>
        <v>45763</v>
      </c>
      <c r="E767" s="3" t="str">
        <f>IF(デイリーデータ!D767="休日","●",IF(デイリーデータ!D767="指定","○",IF(LEFT(デイリーデータ!F767,1)="日","",IF(LEFT(デイリーデータ!F767,1)="半","／",LEFT(デイリーデータ!F767,1)))))</f>
        <v>明</v>
      </c>
      <c r="F767" s="10" t="str">
        <f>IF(デイリーデータ!E767="なし","",デイリーデータ!E767)&amp;IF(デイリーデータ!G767="なし","",デイリーデータ!G767)&amp;IF(デイリーデータ!H767="なし","",デイリーデータ!H767)</f>
        <v/>
      </c>
      <c r="G767" s="3" t="str">
        <f>IF(H767="","",COUNTA(H$2:H767)-COUNTBLANK(H$2:H767))</f>
        <v/>
      </c>
      <c r="H767" s="3" t="str">
        <f>IF(COUNTIF(B$2:B767,B767)=1,B767,"")</f>
        <v/>
      </c>
      <c r="I767" s="10" t="str">
        <f t="shared" si="11"/>
        <v/>
      </c>
      <c r="J767" s="3" t="str">
        <f>IF(デイリーデータ!D767="なし","",デイリーデータ!D767)</f>
        <v>勤務</v>
      </c>
      <c r="K767" s="3" t="str">
        <f>IF(デイリーデータ!E767="なし","",デイリーデータ!E767)</f>
        <v/>
      </c>
      <c r="L767" s="3" t="str">
        <f>IF(デイリーデータ!F767="なし","",デイリーデータ!F767)</f>
        <v>明け</v>
      </c>
      <c r="M767" s="3" t="str">
        <f>IF(デイリーデータ!G767="なし","",デイリーデータ!G767)</f>
        <v/>
      </c>
      <c r="N767" s="3" t="str">
        <f>IF(デイリーデータ!H767="なし","",デイリーデータ!H767)</f>
        <v/>
      </c>
    </row>
    <row r="768" spans="1:14" x14ac:dyDescent="0.2">
      <c r="A768" s="9" t="str">
        <f>デイリーデータ!A768&amp;デイリーデータ!I768</f>
        <v>11885745764</v>
      </c>
      <c r="B768" s="3" t="str">
        <f>デイリーデータ!A768&amp;""</f>
        <v>118857</v>
      </c>
      <c r="C768" s="3" t="str">
        <f>デイリーデータ!B768</f>
        <v>小川 穂波</v>
      </c>
      <c r="D768" s="4">
        <f>IF(デイリーデータ!I768="","",(デイリーデータ!I768))</f>
        <v>45764</v>
      </c>
      <c r="E768" s="3" t="str">
        <f>IF(デイリーデータ!D768="休日","●",IF(デイリーデータ!D768="指定","○",IF(LEFT(デイリーデータ!F768,1)="日","",IF(LEFT(デイリーデータ!F768,1)="半","／",LEFT(デイリーデータ!F768,1)))))</f>
        <v/>
      </c>
      <c r="F768" s="10" t="str">
        <f>IF(デイリーデータ!E768="なし","",デイリーデータ!E768)&amp;IF(デイリーデータ!G768="なし","",デイリーデータ!G768)&amp;IF(デイリーデータ!H768="なし","",デイリーデータ!H768)</f>
        <v/>
      </c>
      <c r="G768" s="3" t="str">
        <f>IF(H768="","",COUNTA(H$2:H768)-COUNTBLANK(H$2:H768))</f>
        <v/>
      </c>
      <c r="H768" s="3" t="str">
        <f>IF(COUNTIF(B$2:B768,B768)=1,B768,"")</f>
        <v/>
      </c>
      <c r="I768" s="10" t="str">
        <f t="shared" si="11"/>
        <v/>
      </c>
      <c r="J768" s="3" t="str">
        <f>IF(デイリーデータ!D768="なし","",デイリーデータ!D768)</f>
        <v>勤務</v>
      </c>
      <c r="K768" s="3" t="str">
        <f>IF(デイリーデータ!E768="なし","",デイリーデータ!E768)</f>
        <v/>
      </c>
      <c r="L768" s="3" t="str">
        <f>IF(デイリーデータ!F768="なし","",デイリーデータ!F768)</f>
        <v>日勤</v>
      </c>
      <c r="M768" s="3" t="str">
        <f>IF(デイリーデータ!G768="なし","",デイリーデータ!G768)</f>
        <v/>
      </c>
      <c r="N768" s="3" t="str">
        <f>IF(デイリーデータ!H768="なし","",デイリーデータ!H768)</f>
        <v/>
      </c>
    </row>
    <row r="769" spans="1:14" x14ac:dyDescent="0.2">
      <c r="A769" s="9" t="str">
        <f>デイリーデータ!A769&amp;デイリーデータ!I769</f>
        <v>11885745765</v>
      </c>
      <c r="B769" s="3" t="str">
        <f>デイリーデータ!A769&amp;""</f>
        <v>118857</v>
      </c>
      <c r="C769" s="3" t="str">
        <f>デイリーデータ!B769</f>
        <v>小川 穂波</v>
      </c>
      <c r="D769" s="4">
        <f>IF(デイリーデータ!I769="","",(デイリーデータ!I769))</f>
        <v>45765</v>
      </c>
      <c r="E769" s="3" t="str">
        <f>IF(デイリーデータ!D769="休日","●",IF(デイリーデータ!D769="指定","○",IF(LEFT(デイリーデータ!F769,1)="日","",IF(LEFT(デイリーデータ!F769,1)="半","／",LEFT(デイリーデータ!F769,1)))))</f>
        <v/>
      </c>
      <c r="F769" s="10" t="str">
        <f>IF(デイリーデータ!E769="なし","",デイリーデータ!E769)&amp;IF(デイリーデータ!G769="なし","",デイリーデータ!G769)&amp;IF(デイリーデータ!H769="なし","",デイリーデータ!H769)</f>
        <v/>
      </c>
      <c r="G769" s="3" t="str">
        <f>IF(H769="","",COUNTA(H$2:H769)-COUNTBLANK(H$2:H769))</f>
        <v/>
      </c>
      <c r="H769" s="3" t="str">
        <f>IF(COUNTIF(B$2:B769,B769)=1,B769,"")</f>
        <v/>
      </c>
      <c r="I769" s="10" t="str">
        <f t="shared" si="11"/>
        <v/>
      </c>
      <c r="J769" s="3" t="str">
        <f>IF(デイリーデータ!D769="なし","",デイリーデータ!D769)</f>
        <v>勤務</v>
      </c>
      <c r="K769" s="3" t="str">
        <f>IF(デイリーデータ!E769="なし","",デイリーデータ!E769)</f>
        <v/>
      </c>
      <c r="L769" s="3" t="str">
        <f>IF(デイリーデータ!F769="なし","",デイリーデータ!F769)</f>
        <v>日勤</v>
      </c>
      <c r="M769" s="3" t="str">
        <f>IF(デイリーデータ!G769="なし","",デイリーデータ!G769)</f>
        <v/>
      </c>
      <c r="N769" s="3" t="str">
        <f>IF(デイリーデータ!H769="なし","",デイリーデータ!H769)</f>
        <v/>
      </c>
    </row>
    <row r="770" spans="1:14" x14ac:dyDescent="0.2">
      <c r="A770" s="9" t="str">
        <f>デイリーデータ!A770&amp;デイリーデータ!I770</f>
        <v>11885745766</v>
      </c>
      <c r="B770" s="3" t="str">
        <f>デイリーデータ!A770&amp;""</f>
        <v>118857</v>
      </c>
      <c r="C770" s="3" t="str">
        <f>デイリーデータ!B770</f>
        <v>小川 穂波</v>
      </c>
      <c r="D770" s="4">
        <f>IF(デイリーデータ!I770="","",(デイリーデータ!I770))</f>
        <v>45766</v>
      </c>
      <c r="E770" s="3" t="str">
        <f>IF(デイリーデータ!D770="休日","●",IF(デイリーデータ!D770="指定","○",IF(LEFT(デイリーデータ!F770,1)="日","",IF(LEFT(デイリーデータ!F770,1)="半","／",LEFT(デイリーデータ!F770,1)))))</f>
        <v>／</v>
      </c>
      <c r="F770" s="10" t="str">
        <f>IF(デイリーデータ!E770="なし","",デイリーデータ!E770)&amp;IF(デイリーデータ!G770="なし","",デイリーデータ!G770)&amp;IF(デイリーデータ!H770="なし","",デイリーデータ!H770)</f>
        <v/>
      </c>
      <c r="G770" s="3" t="str">
        <f>IF(H770="","",COUNTA(H$2:H770)-COUNTBLANK(H$2:H770))</f>
        <v/>
      </c>
      <c r="H770" s="3" t="str">
        <f>IF(COUNTIF(B$2:B770,B770)=1,B770,"")</f>
        <v/>
      </c>
      <c r="I770" s="10" t="str">
        <f t="shared" ref="I770:I833" si="12">IF(H770&lt;&gt;"",C770,"")</f>
        <v/>
      </c>
      <c r="J770" s="3" t="str">
        <f>IF(デイリーデータ!D770="なし","",デイリーデータ!D770)</f>
        <v>勤務</v>
      </c>
      <c r="K770" s="3" t="str">
        <f>IF(デイリーデータ!E770="なし","",デイリーデータ!E770)</f>
        <v/>
      </c>
      <c r="L770" s="3" t="str">
        <f>IF(デイリーデータ!F770="なし","",デイリーデータ!F770)</f>
        <v>半日</v>
      </c>
      <c r="M770" s="3" t="str">
        <f>IF(デイリーデータ!G770="なし","",デイリーデータ!G770)</f>
        <v/>
      </c>
      <c r="N770" s="3" t="str">
        <f>IF(デイリーデータ!H770="なし","",デイリーデータ!H770)</f>
        <v/>
      </c>
    </row>
    <row r="771" spans="1:14" x14ac:dyDescent="0.2">
      <c r="A771" s="9" t="str">
        <f>デイリーデータ!A771&amp;デイリーデータ!I771</f>
        <v>11885745767</v>
      </c>
      <c r="B771" s="3" t="str">
        <f>デイリーデータ!A771&amp;""</f>
        <v>118857</v>
      </c>
      <c r="C771" s="3" t="str">
        <f>デイリーデータ!B771</f>
        <v>小川 穂波</v>
      </c>
      <c r="D771" s="4">
        <f>IF(デイリーデータ!I771="","",(デイリーデータ!I771))</f>
        <v>45767</v>
      </c>
      <c r="E771" s="3" t="str">
        <f>IF(デイリーデータ!D771="休日","●",IF(デイリーデータ!D771="指定","○",IF(LEFT(デイリーデータ!F771,1)="日","",IF(LEFT(デイリーデータ!F771,1)="半","／",LEFT(デイリーデータ!F771,1)))))</f>
        <v>●</v>
      </c>
      <c r="F771" s="10" t="str">
        <f>IF(デイリーデータ!E771="なし","",デイリーデータ!E771)&amp;IF(デイリーデータ!G771="なし","",デイリーデータ!G771)&amp;IF(デイリーデータ!H771="なし","",デイリーデータ!H771)</f>
        <v/>
      </c>
      <c r="G771" s="3" t="str">
        <f>IF(H771="","",COUNTA(H$2:H771)-COUNTBLANK(H$2:H771))</f>
        <v/>
      </c>
      <c r="H771" s="3" t="str">
        <f>IF(COUNTIF(B$2:B771,B771)=1,B771,"")</f>
        <v/>
      </c>
      <c r="I771" s="10" t="str">
        <f t="shared" si="12"/>
        <v/>
      </c>
      <c r="J771" s="3" t="str">
        <f>IF(デイリーデータ!D771="なし","",デイリーデータ!D771)</f>
        <v>休日</v>
      </c>
      <c r="K771" s="3" t="str">
        <f>IF(デイリーデータ!E771="なし","",デイリーデータ!E771)</f>
        <v/>
      </c>
      <c r="L771" s="3" t="str">
        <f>IF(デイリーデータ!F771="なし","",デイリーデータ!F771)</f>
        <v>日勤</v>
      </c>
      <c r="M771" s="3" t="str">
        <f>IF(デイリーデータ!G771="なし","",デイリーデータ!G771)</f>
        <v/>
      </c>
      <c r="N771" s="3" t="str">
        <f>IF(デイリーデータ!H771="なし","",デイリーデータ!H771)</f>
        <v/>
      </c>
    </row>
    <row r="772" spans="1:14" x14ac:dyDescent="0.2">
      <c r="A772" s="9" t="str">
        <f>デイリーデータ!A772&amp;デイリーデータ!I772</f>
        <v>11885745768</v>
      </c>
      <c r="B772" s="3" t="str">
        <f>デイリーデータ!A772&amp;""</f>
        <v>118857</v>
      </c>
      <c r="C772" s="3" t="str">
        <f>デイリーデータ!B772</f>
        <v>小川 穂波</v>
      </c>
      <c r="D772" s="4">
        <f>IF(デイリーデータ!I772="","",(デイリーデータ!I772))</f>
        <v>45768</v>
      </c>
      <c r="E772" s="3" t="str">
        <f>IF(デイリーデータ!D772="休日","●",IF(デイリーデータ!D772="指定","○",IF(LEFT(デイリーデータ!F772,1)="日","",IF(LEFT(デイリーデータ!F772,1)="半","／",LEFT(デイリーデータ!F772,1)))))</f>
        <v/>
      </c>
      <c r="F772" s="10" t="str">
        <f>IF(デイリーデータ!E772="なし","",デイリーデータ!E772)&amp;IF(デイリーデータ!G772="なし","",デイリーデータ!G772)&amp;IF(デイリーデータ!H772="なし","",デイリーデータ!H772)</f>
        <v/>
      </c>
      <c r="G772" s="3" t="str">
        <f>IF(H772="","",COUNTA(H$2:H772)-COUNTBLANK(H$2:H772))</f>
        <v/>
      </c>
      <c r="H772" s="3" t="str">
        <f>IF(COUNTIF(B$2:B772,B772)=1,B772,"")</f>
        <v/>
      </c>
      <c r="I772" s="10" t="str">
        <f t="shared" si="12"/>
        <v/>
      </c>
      <c r="J772" s="3" t="str">
        <f>IF(デイリーデータ!D772="なし","",デイリーデータ!D772)</f>
        <v>勤務</v>
      </c>
      <c r="K772" s="3" t="str">
        <f>IF(デイリーデータ!E772="なし","",デイリーデータ!E772)</f>
        <v/>
      </c>
      <c r="L772" s="3" t="str">
        <f>IF(デイリーデータ!F772="なし","",デイリーデータ!F772)</f>
        <v>日勤</v>
      </c>
      <c r="M772" s="3" t="str">
        <f>IF(デイリーデータ!G772="なし","",デイリーデータ!G772)</f>
        <v/>
      </c>
      <c r="N772" s="3" t="str">
        <f>IF(デイリーデータ!H772="なし","",デイリーデータ!H772)</f>
        <v/>
      </c>
    </row>
    <row r="773" spans="1:14" x14ac:dyDescent="0.2">
      <c r="A773" s="9" t="str">
        <f>デイリーデータ!A773&amp;デイリーデータ!I773</f>
        <v>11885745769</v>
      </c>
      <c r="B773" s="3" t="str">
        <f>デイリーデータ!A773&amp;""</f>
        <v>118857</v>
      </c>
      <c r="C773" s="3" t="str">
        <f>デイリーデータ!B773</f>
        <v>小川 穂波</v>
      </c>
      <c r="D773" s="4">
        <f>IF(デイリーデータ!I773="","",(デイリーデータ!I773))</f>
        <v>45769</v>
      </c>
      <c r="E773" s="3" t="str">
        <f>IF(デイリーデータ!D773="休日","●",IF(デイリーデータ!D773="指定","○",IF(LEFT(デイリーデータ!F773,1)="日","",IF(LEFT(デイリーデータ!F773,1)="半","／",LEFT(デイリーデータ!F773,1)))))</f>
        <v/>
      </c>
      <c r="F773" s="10" t="str">
        <f>IF(デイリーデータ!E773="なし","",デイリーデータ!E773)&amp;IF(デイリーデータ!G773="なし","",デイリーデータ!G773)&amp;IF(デイリーデータ!H773="なし","",デイリーデータ!H773)</f>
        <v/>
      </c>
      <c r="G773" s="3" t="str">
        <f>IF(H773="","",COUNTA(H$2:H773)-COUNTBLANK(H$2:H773))</f>
        <v/>
      </c>
      <c r="H773" s="3" t="str">
        <f>IF(COUNTIF(B$2:B773,B773)=1,B773,"")</f>
        <v/>
      </c>
      <c r="I773" s="10" t="str">
        <f t="shared" si="12"/>
        <v/>
      </c>
      <c r="J773" s="3" t="str">
        <f>IF(デイリーデータ!D773="なし","",デイリーデータ!D773)</f>
        <v>勤務</v>
      </c>
      <c r="K773" s="3" t="str">
        <f>IF(デイリーデータ!E773="なし","",デイリーデータ!E773)</f>
        <v/>
      </c>
      <c r="L773" s="3" t="str">
        <f>IF(デイリーデータ!F773="なし","",デイリーデータ!F773)</f>
        <v>日勤</v>
      </c>
      <c r="M773" s="3" t="str">
        <f>IF(デイリーデータ!G773="なし","",デイリーデータ!G773)</f>
        <v/>
      </c>
      <c r="N773" s="3" t="str">
        <f>IF(デイリーデータ!H773="なし","",デイリーデータ!H773)</f>
        <v/>
      </c>
    </row>
    <row r="774" spans="1:14" x14ac:dyDescent="0.2">
      <c r="A774" s="9" t="str">
        <f>デイリーデータ!A774&amp;デイリーデータ!I774</f>
        <v>11885745770</v>
      </c>
      <c r="B774" s="3" t="str">
        <f>デイリーデータ!A774&amp;""</f>
        <v>118857</v>
      </c>
      <c r="C774" s="3" t="str">
        <f>デイリーデータ!B774</f>
        <v>小川 穂波</v>
      </c>
      <c r="D774" s="4">
        <f>IF(デイリーデータ!I774="","",(デイリーデータ!I774))</f>
        <v>45770</v>
      </c>
      <c r="E774" s="3" t="str">
        <f>IF(デイリーデータ!D774="休日","●",IF(デイリーデータ!D774="指定","○",IF(LEFT(デイリーデータ!F774,1)="日","",IF(LEFT(デイリーデータ!F774,1)="半","／",LEFT(デイリーデータ!F774,1)))))</f>
        <v/>
      </c>
      <c r="F774" s="10" t="str">
        <f>IF(デイリーデータ!E774="なし","",デイリーデータ!E774)&amp;IF(デイリーデータ!G774="なし","",デイリーデータ!G774)&amp;IF(デイリーデータ!H774="なし","",デイリーデータ!H774)</f>
        <v/>
      </c>
      <c r="G774" s="3" t="str">
        <f>IF(H774="","",COUNTA(H$2:H774)-COUNTBLANK(H$2:H774))</f>
        <v/>
      </c>
      <c r="H774" s="3" t="str">
        <f>IF(COUNTIF(B$2:B774,B774)=1,B774,"")</f>
        <v/>
      </c>
      <c r="I774" s="10" t="str">
        <f t="shared" si="12"/>
        <v/>
      </c>
      <c r="J774" s="3" t="str">
        <f>IF(デイリーデータ!D774="なし","",デイリーデータ!D774)</f>
        <v>勤務</v>
      </c>
      <c r="K774" s="3" t="str">
        <f>IF(デイリーデータ!E774="なし","",デイリーデータ!E774)</f>
        <v/>
      </c>
      <c r="L774" s="3" t="str">
        <f>IF(デイリーデータ!F774="なし","",デイリーデータ!F774)</f>
        <v>日勤</v>
      </c>
      <c r="M774" s="3" t="str">
        <f>IF(デイリーデータ!G774="なし","",デイリーデータ!G774)</f>
        <v/>
      </c>
      <c r="N774" s="3" t="str">
        <f>IF(デイリーデータ!H774="なし","",デイリーデータ!H774)</f>
        <v/>
      </c>
    </row>
    <row r="775" spans="1:14" x14ac:dyDescent="0.2">
      <c r="A775" s="9" t="str">
        <f>デイリーデータ!A775&amp;デイリーデータ!I775</f>
        <v>11885745771</v>
      </c>
      <c r="B775" s="3" t="str">
        <f>デイリーデータ!A775&amp;""</f>
        <v>118857</v>
      </c>
      <c r="C775" s="3" t="str">
        <f>デイリーデータ!B775</f>
        <v>小川 穂波</v>
      </c>
      <c r="D775" s="4">
        <f>IF(デイリーデータ!I775="","",(デイリーデータ!I775))</f>
        <v>45771</v>
      </c>
      <c r="E775" s="3" t="str">
        <f>IF(デイリーデータ!D775="休日","●",IF(デイリーデータ!D775="指定","○",IF(LEFT(デイリーデータ!F775,1)="日","",IF(LEFT(デイリーデータ!F775,1)="半","／",LEFT(デイリーデータ!F775,1)))))</f>
        <v/>
      </c>
      <c r="F775" s="10" t="str">
        <f>IF(デイリーデータ!E775="なし","",デイリーデータ!E775)&amp;IF(デイリーデータ!G775="なし","",デイリーデータ!G775)&amp;IF(デイリーデータ!H775="なし","",デイリーデータ!H775)</f>
        <v/>
      </c>
      <c r="G775" s="3" t="str">
        <f>IF(H775="","",COUNTA(H$2:H775)-COUNTBLANK(H$2:H775))</f>
        <v/>
      </c>
      <c r="H775" s="3" t="str">
        <f>IF(COUNTIF(B$2:B775,B775)=1,B775,"")</f>
        <v/>
      </c>
      <c r="I775" s="10" t="str">
        <f t="shared" si="12"/>
        <v/>
      </c>
      <c r="J775" s="3" t="str">
        <f>IF(デイリーデータ!D775="なし","",デイリーデータ!D775)</f>
        <v>勤務</v>
      </c>
      <c r="K775" s="3" t="str">
        <f>IF(デイリーデータ!E775="なし","",デイリーデータ!E775)</f>
        <v/>
      </c>
      <c r="L775" s="3" t="str">
        <f>IF(デイリーデータ!F775="なし","",デイリーデータ!F775)</f>
        <v>日勤</v>
      </c>
      <c r="M775" s="3" t="str">
        <f>IF(デイリーデータ!G775="なし","",デイリーデータ!G775)</f>
        <v/>
      </c>
      <c r="N775" s="3" t="str">
        <f>IF(デイリーデータ!H775="なし","",デイリーデータ!H775)</f>
        <v/>
      </c>
    </row>
    <row r="776" spans="1:14" x14ac:dyDescent="0.2">
      <c r="A776" s="9" t="str">
        <f>デイリーデータ!A776&amp;デイリーデータ!I776</f>
        <v>11885745772</v>
      </c>
      <c r="B776" s="3" t="str">
        <f>デイリーデータ!A776&amp;""</f>
        <v>118857</v>
      </c>
      <c r="C776" s="3" t="str">
        <f>デイリーデータ!B776</f>
        <v>小川 穂波</v>
      </c>
      <c r="D776" s="4">
        <f>IF(デイリーデータ!I776="","",(デイリーデータ!I776))</f>
        <v>45772</v>
      </c>
      <c r="E776" s="3" t="str">
        <f>IF(デイリーデータ!D776="休日","●",IF(デイリーデータ!D776="指定","○",IF(LEFT(デイリーデータ!F776,1)="日","",IF(LEFT(デイリーデータ!F776,1)="半","／",LEFT(デイリーデータ!F776,1)))))</f>
        <v/>
      </c>
      <c r="F776" s="10" t="str">
        <f>IF(デイリーデータ!E776="なし","",デイリーデータ!E776)&amp;IF(デイリーデータ!G776="なし","",デイリーデータ!G776)&amp;IF(デイリーデータ!H776="なし","",デイリーデータ!H776)</f>
        <v/>
      </c>
      <c r="G776" s="3" t="str">
        <f>IF(H776="","",COUNTA(H$2:H776)-COUNTBLANK(H$2:H776))</f>
        <v/>
      </c>
      <c r="H776" s="3" t="str">
        <f>IF(COUNTIF(B$2:B776,B776)=1,B776,"")</f>
        <v/>
      </c>
      <c r="I776" s="10" t="str">
        <f t="shared" si="12"/>
        <v/>
      </c>
      <c r="J776" s="3" t="str">
        <f>IF(デイリーデータ!D776="なし","",デイリーデータ!D776)</f>
        <v>勤務</v>
      </c>
      <c r="K776" s="3" t="str">
        <f>IF(デイリーデータ!E776="なし","",デイリーデータ!E776)</f>
        <v/>
      </c>
      <c r="L776" s="3" t="str">
        <f>IF(デイリーデータ!F776="なし","",デイリーデータ!F776)</f>
        <v>日勤</v>
      </c>
      <c r="M776" s="3" t="str">
        <f>IF(デイリーデータ!G776="なし","",デイリーデータ!G776)</f>
        <v/>
      </c>
      <c r="N776" s="3" t="str">
        <f>IF(デイリーデータ!H776="なし","",デイリーデータ!H776)</f>
        <v/>
      </c>
    </row>
    <row r="777" spans="1:14" x14ac:dyDescent="0.2">
      <c r="A777" s="9" t="str">
        <f>デイリーデータ!A777&amp;デイリーデータ!I777</f>
        <v>11885745773</v>
      </c>
      <c r="B777" s="3" t="str">
        <f>デイリーデータ!A777&amp;""</f>
        <v>118857</v>
      </c>
      <c r="C777" s="3" t="str">
        <f>デイリーデータ!B777</f>
        <v>小川 穂波</v>
      </c>
      <c r="D777" s="4">
        <f>IF(デイリーデータ!I777="","",(デイリーデータ!I777))</f>
        <v>45773</v>
      </c>
      <c r="E777" s="3" t="str">
        <f>IF(デイリーデータ!D777="休日","●",IF(デイリーデータ!D777="指定","○",IF(LEFT(デイリーデータ!F777,1)="日","",IF(LEFT(デイリーデータ!F777,1)="半","／",LEFT(デイリーデータ!F777,1)))))</f>
        <v>○</v>
      </c>
      <c r="F777" s="10" t="str">
        <f>IF(デイリーデータ!E777="なし","",デイリーデータ!E777)&amp;IF(デイリーデータ!G777="なし","",デイリーデータ!G777)&amp;IF(デイリーデータ!H777="なし","",デイリーデータ!H777)</f>
        <v/>
      </c>
      <c r="G777" s="3" t="str">
        <f>IF(H777="","",COUNTA(H$2:H777)-COUNTBLANK(H$2:H777))</f>
        <v/>
      </c>
      <c r="H777" s="3" t="str">
        <f>IF(COUNTIF(B$2:B777,B777)=1,B777,"")</f>
        <v/>
      </c>
      <c r="I777" s="10" t="str">
        <f t="shared" si="12"/>
        <v/>
      </c>
      <c r="J777" s="3" t="str">
        <f>IF(デイリーデータ!D777="なし","",デイリーデータ!D777)</f>
        <v>指定</v>
      </c>
      <c r="K777" s="3" t="str">
        <f>IF(デイリーデータ!E777="なし","",デイリーデータ!E777)</f>
        <v/>
      </c>
      <c r="L777" s="3" t="str">
        <f>IF(デイリーデータ!F777="なし","",デイリーデータ!F777)</f>
        <v>日勤</v>
      </c>
      <c r="M777" s="3" t="str">
        <f>IF(デイリーデータ!G777="なし","",デイリーデータ!G777)</f>
        <v/>
      </c>
      <c r="N777" s="3" t="str">
        <f>IF(デイリーデータ!H777="なし","",デイリーデータ!H777)</f>
        <v/>
      </c>
    </row>
    <row r="778" spans="1:14" x14ac:dyDescent="0.2">
      <c r="A778" s="9" t="str">
        <f>デイリーデータ!A778&amp;デイリーデータ!I778</f>
        <v>11885745774</v>
      </c>
      <c r="B778" s="3" t="str">
        <f>デイリーデータ!A778&amp;""</f>
        <v>118857</v>
      </c>
      <c r="C778" s="3" t="str">
        <f>デイリーデータ!B778</f>
        <v>小川 穂波</v>
      </c>
      <c r="D778" s="4">
        <f>IF(デイリーデータ!I778="","",(デイリーデータ!I778))</f>
        <v>45774</v>
      </c>
      <c r="E778" s="3" t="str">
        <f>IF(デイリーデータ!D778="休日","●",IF(デイリーデータ!D778="指定","○",IF(LEFT(デイリーデータ!F778,1)="日","",IF(LEFT(デイリーデータ!F778,1)="半","／",LEFT(デイリーデータ!F778,1)))))</f>
        <v>●</v>
      </c>
      <c r="F778" s="10" t="str">
        <f>IF(デイリーデータ!E778="なし","",デイリーデータ!E778)&amp;IF(デイリーデータ!G778="なし","",デイリーデータ!G778)&amp;IF(デイリーデータ!H778="なし","",デイリーデータ!H778)</f>
        <v/>
      </c>
      <c r="G778" s="3" t="str">
        <f>IF(H778="","",COUNTA(H$2:H778)-COUNTBLANK(H$2:H778))</f>
        <v/>
      </c>
      <c r="H778" s="3" t="str">
        <f>IF(COUNTIF(B$2:B778,B778)=1,B778,"")</f>
        <v/>
      </c>
      <c r="I778" s="10" t="str">
        <f t="shared" si="12"/>
        <v/>
      </c>
      <c r="J778" s="3" t="str">
        <f>IF(デイリーデータ!D778="なし","",デイリーデータ!D778)</f>
        <v>休日</v>
      </c>
      <c r="K778" s="3" t="str">
        <f>IF(デイリーデータ!E778="なし","",デイリーデータ!E778)</f>
        <v/>
      </c>
      <c r="L778" s="3" t="str">
        <f>IF(デイリーデータ!F778="なし","",デイリーデータ!F778)</f>
        <v>日勤</v>
      </c>
      <c r="M778" s="3" t="str">
        <f>IF(デイリーデータ!G778="なし","",デイリーデータ!G778)</f>
        <v/>
      </c>
      <c r="N778" s="3" t="str">
        <f>IF(デイリーデータ!H778="なし","",デイリーデータ!H778)</f>
        <v/>
      </c>
    </row>
    <row r="779" spans="1:14" x14ac:dyDescent="0.2">
      <c r="A779" s="9" t="str">
        <f>デイリーデータ!A779&amp;デイリーデータ!I779</f>
        <v>11885745775</v>
      </c>
      <c r="B779" s="3" t="str">
        <f>デイリーデータ!A779&amp;""</f>
        <v>118857</v>
      </c>
      <c r="C779" s="3" t="str">
        <f>デイリーデータ!B779</f>
        <v>小川 穂波</v>
      </c>
      <c r="D779" s="4">
        <f>IF(デイリーデータ!I779="","",(デイリーデータ!I779))</f>
        <v>45775</v>
      </c>
      <c r="E779" s="3" t="str">
        <f>IF(デイリーデータ!D779="休日","●",IF(デイリーデータ!D779="指定","○",IF(LEFT(デイリーデータ!F779,1)="日","",IF(LEFT(デイリーデータ!F779,1)="半","／",LEFT(デイリーデータ!F779,1)))))</f>
        <v>当</v>
      </c>
      <c r="F779" s="10" t="str">
        <f>IF(デイリーデータ!E779="なし","",デイリーデータ!E779)&amp;IF(デイリーデータ!G779="なし","",デイリーデータ!G779)&amp;IF(デイリーデータ!H779="なし","",デイリーデータ!H779)</f>
        <v/>
      </c>
      <c r="G779" s="3" t="str">
        <f>IF(H779="","",COUNTA(H$2:H779)-COUNTBLANK(H$2:H779))</f>
        <v/>
      </c>
      <c r="H779" s="3" t="str">
        <f>IF(COUNTIF(B$2:B779,B779)=1,B779,"")</f>
        <v/>
      </c>
      <c r="I779" s="10" t="str">
        <f t="shared" si="12"/>
        <v/>
      </c>
      <c r="J779" s="3" t="str">
        <f>IF(デイリーデータ!D779="なし","",デイリーデータ!D779)</f>
        <v>勤務</v>
      </c>
      <c r="K779" s="3" t="str">
        <f>IF(デイリーデータ!E779="なし","",デイリーデータ!E779)</f>
        <v/>
      </c>
      <c r="L779" s="3" t="str">
        <f>IF(デイリーデータ!F779="なし","",デイリーデータ!F779)</f>
        <v>当直</v>
      </c>
      <c r="M779" s="3" t="str">
        <f>IF(デイリーデータ!G779="なし","",デイリーデータ!G779)</f>
        <v/>
      </c>
      <c r="N779" s="3" t="str">
        <f>IF(デイリーデータ!H779="なし","",デイリーデータ!H779)</f>
        <v/>
      </c>
    </row>
    <row r="780" spans="1:14" x14ac:dyDescent="0.2">
      <c r="A780" s="9" t="str">
        <f>デイリーデータ!A780&amp;デイリーデータ!I780</f>
        <v>11885745776</v>
      </c>
      <c r="B780" s="3" t="str">
        <f>デイリーデータ!A780&amp;""</f>
        <v>118857</v>
      </c>
      <c r="C780" s="3" t="str">
        <f>デイリーデータ!B780</f>
        <v>小川 穂波</v>
      </c>
      <c r="D780" s="4">
        <f>IF(デイリーデータ!I780="","",(デイリーデータ!I780))</f>
        <v>45776</v>
      </c>
      <c r="E780" s="3" t="str">
        <f>IF(デイリーデータ!D780="休日","●",IF(デイリーデータ!D780="指定","○",IF(LEFT(デイリーデータ!F780,1)="日","",IF(LEFT(デイリーデータ!F780,1)="半","／",LEFT(デイリーデータ!F780,1)))))</f>
        <v>明</v>
      </c>
      <c r="F780" s="10" t="str">
        <f>IF(デイリーデータ!E780="なし","",デイリーデータ!E780)&amp;IF(デイリーデータ!G780="なし","",デイリーデータ!G780)&amp;IF(デイリーデータ!H780="なし","",デイリーデータ!H780)</f>
        <v/>
      </c>
      <c r="G780" s="3" t="str">
        <f>IF(H780="","",COUNTA(H$2:H780)-COUNTBLANK(H$2:H780))</f>
        <v/>
      </c>
      <c r="H780" s="3" t="str">
        <f>IF(COUNTIF(B$2:B780,B780)=1,B780,"")</f>
        <v/>
      </c>
      <c r="I780" s="10" t="str">
        <f t="shared" si="12"/>
        <v/>
      </c>
      <c r="J780" s="3" t="str">
        <f>IF(デイリーデータ!D780="なし","",デイリーデータ!D780)</f>
        <v>勤務</v>
      </c>
      <c r="K780" s="3" t="str">
        <f>IF(デイリーデータ!E780="なし","",デイリーデータ!E780)</f>
        <v/>
      </c>
      <c r="L780" s="3" t="str">
        <f>IF(デイリーデータ!F780="なし","",デイリーデータ!F780)</f>
        <v>明け</v>
      </c>
      <c r="M780" s="3" t="str">
        <f>IF(デイリーデータ!G780="なし","",デイリーデータ!G780)</f>
        <v/>
      </c>
      <c r="N780" s="3" t="str">
        <f>IF(デイリーデータ!H780="なし","",デイリーデータ!H780)</f>
        <v/>
      </c>
    </row>
    <row r="781" spans="1:14" x14ac:dyDescent="0.2">
      <c r="A781" s="9" t="str">
        <f>デイリーデータ!A781&amp;デイリーデータ!I781</f>
        <v>11885745777</v>
      </c>
      <c r="B781" s="3" t="str">
        <f>デイリーデータ!A781&amp;""</f>
        <v>118857</v>
      </c>
      <c r="C781" s="3" t="str">
        <f>デイリーデータ!B781</f>
        <v>小川 穂波</v>
      </c>
      <c r="D781" s="4">
        <f>IF(デイリーデータ!I781="","",(デイリーデータ!I781))</f>
        <v>45777</v>
      </c>
      <c r="E781" s="3" t="str">
        <f>IF(デイリーデータ!D781="休日","●",IF(デイリーデータ!D781="指定","○",IF(LEFT(デイリーデータ!F781,1)="日","",IF(LEFT(デイリーデータ!F781,1)="半","／",LEFT(デイリーデータ!F781,1)))))</f>
        <v/>
      </c>
      <c r="F781" s="10" t="str">
        <f>IF(デイリーデータ!E781="なし","",デイリーデータ!E781)&amp;IF(デイリーデータ!G781="なし","",デイリーデータ!G781)&amp;IF(デイリーデータ!H781="なし","",デイリーデータ!H781)</f>
        <v/>
      </c>
      <c r="G781" s="3" t="str">
        <f>IF(H781="","",COUNTA(H$2:H781)-COUNTBLANK(H$2:H781))</f>
        <v/>
      </c>
      <c r="H781" s="3" t="str">
        <f>IF(COUNTIF(B$2:B781,B781)=1,B781,"")</f>
        <v/>
      </c>
      <c r="I781" s="10" t="str">
        <f t="shared" si="12"/>
        <v/>
      </c>
      <c r="J781" s="3" t="str">
        <f>IF(デイリーデータ!D781="なし","",デイリーデータ!D781)</f>
        <v>勤務</v>
      </c>
      <c r="K781" s="3" t="str">
        <f>IF(デイリーデータ!E781="なし","",デイリーデータ!E781)</f>
        <v/>
      </c>
      <c r="L781" s="3" t="str">
        <f>IF(デイリーデータ!F781="なし","",デイリーデータ!F781)</f>
        <v>日勤</v>
      </c>
      <c r="M781" s="3" t="str">
        <f>IF(デイリーデータ!G781="なし","",デイリーデータ!G781)</f>
        <v/>
      </c>
      <c r="N781" s="3" t="str">
        <f>IF(デイリーデータ!H781="なし","",デイリーデータ!H781)</f>
        <v/>
      </c>
    </row>
    <row r="782" spans="1:14" x14ac:dyDescent="0.2">
      <c r="A782" s="9" t="str">
        <f>デイリーデータ!A782&amp;デイリーデータ!I782</f>
        <v>11886945748</v>
      </c>
      <c r="B782" s="3" t="str">
        <f>デイリーデータ!A782&amp;""</f>
        <v>118869</v>
      </c>
      <c r="C782" s="3" t="str">
        <f>デイリーデータ!B782</f>
        <v>薬司 康平</v>
      </c>
      <c r="D782" s="4">
        <f>IF(デイリーデータ!I782="","",(デイリーデータ!I782))</f>
        <v>45748</v>
      </c>
      <c r="E782" s="3" t="str">
        <f>IF(デイリーデータ!D782="休日","●",IF(デイリーデータ!D782="指定","○",IF(LEFT(デイリーデータ!F782,1)="日","",IF(LEFT(デイリーデータ!F782,1)="半","／",LEFT(デイリーデータ!F782,1)))))</f>
        <v/>
      </c>
      <c r="F782" s="10" t="str">
        <f>IF(デイリーデータ!E782="なし","",デイリーデータ!E782)&amp;IF(デイリーデータ!G782="なし","",デイリーデータ!G782)&amp;IF(デイリーデータ!H782="なし","",デイリーデータ!H782)</f>
        <v/>
      </c>
      <c r="G782" s="3">
        <f>IF(H782="","",COUNTA(H$2:H782)-COUNTBLANK(H$2:H782))</f>
        <v>27</v>
      </c>
      <c r="H782" s="3" t="str">
        <f>IF(COUNTIF(B$2:B782,B782)=1,B782,"")</f>
        <v>118869</v>
      </c>
      <c r="I782" s="10" t="str">
        <f t="shared" si="12"/>
        <v>薬司 康平</v>
      </c>
      <c r="J782" s="3" t="str">
        <f>IF(デイリーデータ!D782="なし","",デイリーデータ!D782)</f>
        <v>勤務</v>
      </c>
      <c r="K782" s="3" t="str">
        <f>IF(デイリーデータ!E782="なし","",デイリーデータ!E782)</f>
        <v/>
      </c>
      <c r="L782" s="3" t="str">
        <f>IF(デイリーデータ!F782="なし","",デイリーデータ!F782)</f>
        <v>日勤</v>
      </c>
      <c r="M782" s="3" t="str">
        <f>IF(デイリーデータ!G782="なし","",デイリーデータ!G782)</f>
        <v/>
      </c>
      <c r="N782" s="3" t="str">
        <f>IF(デイリーデータ!H782="なし","",デイリーデータ!H782)</f>
        <v/>
      </c>
    </row>
    <row r="783" spans="1:14" x14ac:dyDescent="0.2">
      <c r="A783" s="9" t="str">
        <f>デイリーデータ!A783&amp;デイリーデータ!I783</f>
        <v>11886945749</v>
      </c>
      <c r="B783" s="3" t="str">
        <f>デイリーデータ!A783&amp;""</f>
        <v>118869</v>
      </c>
      <c r="C783" s="3" t="str">
        <f>デイリーデータ!B783</f>
        <v>薬司 康平</v>
      </c>
      <c r="D783" s="4">
        <f>IF(デイリーデータ!I783="","",(デイリーデータ!I783))</f>
        <v>45749</v>
      </c>
      <c r="E783" s="3" t="str">
        <f>IF(デイリーデータ!D783="休日","●",IF(デイリーデータ!D783="指定","○",IF(LEFT(デイリーデータ!F783,1)="日","",IF(LEFT(デイリーデータ!F783,1)="半","／",LEFT(デイリーデータ!F783,1)))))</f>
        <v>当</v>
      </c>
      <c r="F783" s="10" t="str">
        <f>IF(デイリーデータ!E783="なし","",デイリーデータ!E783)&amp;IF(デイリーデータ!G783="なし","",デイリーデータ!G783)&amp;IF(デイリーデータ!H783="なし","",デイリーデータ!H783)</f>
        <v/>
      </c>
      <c r="G783" s="3" t="str">
        <f>IF(H783="","",COUNTA(H$2:H783)-COUNTBLANK(H$2:H783))</f>
        <v/>
      </c>
      <c r="H783" s="3" t="str">
        <f>IF(COUNTIF(B$2:B783,B783)=1,B783,"")</f>
        <v/>
      </c>
      <c r="I783" s="10" t="str">
        <f t="shared" si="12"/>
        <v/>
      </c>
      <c r="J783" s="3" t="str">
        <f>IF(デイリーデータ!D783="なし","",デイリーデータ!D783)</f>
        <v>勤務</v>
      </c>
      <c r="K783" s="3" t="str">
        <f>IF(デイリーデータ!E783="なし","",デイリーデータ!E783)</f>
        <v/>
      </c>
      <c r="L783" s="3" t="str">
        <f>IF(デイリーデータ!F783="なし","",デイリーデータ!F783)</f>
        <v>当直</v>
      </c>
      <c r="M783" s="3" t="str">
        <f>IF(デイリーデータ!G783="なし","",デイリーデータ!G783)</f>
        <v/>
      </c>
      <c r="N783" s="3" t="str">
        <f>IF(デイリーデータ!H783="なし","",デイリーデータ!H783)</f>
        <v/>
      </c>
    </row>
    <row r="784" spans="1:14" x14ac:dyDescent="0.2">
      <c r="A784" s="9" t="str">
        <f>デイリーデータ!A784&amp;デイリーデータ!I784</f>
        <v>11886945750</v>
      </c>
      <c r="B784" s="3" t="str">
        <f>デイリーデータ!A784&amp;""</f>
        <v>118869</v>
      </c>
      <c r="C784" s="3" t="str">
        <f>デイリーデータ!B784</f>
        <v>薬司 康平</v>
      </c>
      <c r="D784" s="4">
        <f>IF(デイリーデータ!I784="","",(デイリーデータ!I784))</f>
        <v>45750</v>
      </c>
      <c r="E784" s="3" t="str">
        <f>IF(デイリーデータ!D784="休日","●",IF(デイリーデータ!D784="指定","○",IF(LEFT(デイリーデータ!F784,1)="日","",IF(LEFT(デイリーデータ!F784,1)="半","／",LEFT(デイリーデータ!F784,1)))))</f>
        <v>明</v>
      </c>
      <c r="F784" s="10" t="str">
        <f>IF(デイリーデータ!E784="なし","",デイリーデータ!E784)&amp;IF(デイリーデータ!G784="なし","",デイリーデータ!G784)&amp;IF(デイリーデータ!H784="なし","",デイリーデータ!H784)</f>
        <v/>
      </c>
      <c r="G784" s="3" t="str">
        <f>IF(H784="","",COUNTA(H$2:H784)-COUNTBLANK(H$2:H784))</f>
        <v/>
      </c>
      <c r="H784" s="3" t="str">
        <f>IF(COUNTIF(B$2:B784,B784)=1,B784,"")</f>
        <v/>
      </c>
      <c r="I784" s="10" t="str">
        <f t="shared" si="12"/>
        <v/>
      </c>
      <c r="J784" s="3" t="str">
        <f>IF(デイリーデータ!D784="なし","",デイリーデータ!D784)</f>
        <v>勤務</v>
      </c>
      <c r="K784" s="3" t="str">
        <f>IF(デイリーデータ!E784="なし","",デイリーデータ!E784)</f>
        <v/>
      </c>
      <c r="L784" s="3" t="str">
        <f>IF(デイリーデータ!F784="なし","",デイリーデータ!F784)</f>
        <v>明け</v>
      </c>
      <c r="M784" s="3" t="str">
        <f>IF(デイリーデータ!G784="なし","",デイリーデータ!G784)</f>
        <v/>
      </c>
      <c r="N784" s="3" t="str">
        <f>IF(デイリーデータ!H784="なし","",デイリーデータ!H784)</f>
        <v/>
      </c>
    </row>
    <row r="785" spans="1:14" x14ac:dyDescent="0.2">
      <c r="A785" s="9" t="str">
        <f>デイリーデータ!A785&amp;デイリーデータ!I785</f>
        <v>11886945751</v>
      </c>
      <c r="B785" s="3" t="str">
        <f>デイリーデータ!A785&amp;""</f>
        <v>118869</v>
      </c>
      <c r="C785" s="3" t="str">
        <f>デイリーデータ!B785</f>
        <v>薬司 康平</v>
      </c>
      <c r="D785" s="4">
        <f>IF(デイリーデータ!I785="","",(デイリーデータ!I785))</f>
        <v>45751</v>
      </c>
      <c r="E785" s="3" t="str">
        <f>IF(デイリーデータ!D785="休日","●",IF(デイリーデータ!D785="指定","○",IF(LEFT(デイリーデータ!F785,1)="日","",IF(LEFT(デイリーデータ!F785,1)="半","／",LEFT(デイリーデータ!F785,1)))))</f>
        <v/>
      </c>
      <c r="F785" s="10" t="str">
        <f>IF(デイリーデータ!E785="なし","",デイリーデータ!E785)&amp;IF(デイリーデータ!G785="なし","",デイリーデータ!G785)&amp;IF(デイリーデータ!H785="なし","",デイリーデータ!H785)</f>
        <v/>
      </c>
      <c r="G785" s="3" t="str">
        <f>IF(H785="","",COUNTA(H$2:H785)-COUNTBLANK(H$2:H785))</f>
        <v/>
      </c>
      <c r="H785" s="3" t="str">
        <f>IF(COUNTIF(B$2:B785,B785)=1,B785,"")</f>
        <v/>
      </c>
      <c r="I785" s="10" t="str">
        <f t="shared" si="12"/>
        <v/>
      </c>
      <c r="J785" s="3" t="str">
        <f>IF(デイリーデータ!D785="なし","",デイリーデータ!D785)</f>
        <v>勤務</v>
      </c>
      <c r="K785" s="3" t="str">
        <f>IF(デイリーデータ!E785="なし","",デイリーデータ!E785)</f>
        <v/>
      </c>
      <c r="L785" s="3" t="str">
        <f>IF(デイリーデータ!F785="なし","",デイリーデータ!F785)</f>
        <v>日勤</v>
      </c>
      <c r="M785" s="3" t="str">
        <f>IF(デイリーデータ!G785="なし","",デイリーデータ!G785)</f>
        <v/>
      </c>
      <c r="N785" s="3" t="str">
        <f>IF(デイリーデータ!H785="なし","",デイリーデータ!H785)</f>
        <v/>
      </c>
    </row>
    <row r="786" spans="1:14" x14ac:dyDescent="0.2">
      <c r="A786" s="9" t="str">
        <f>デイリーデータ!A786&amp;デイリーデータ!I786</f>
        <v>11886945752</v>
      </c>
      <c r="B786" s="3" t="str">
        <f>デイリーデータ!A786&amp;""</f>
        <v>118869</v>
      </c>
      <c r="C786" s="3" t="str">
        <f>デイリーデータ!B786</f>
        <v>薬司 康平</v>
      </c>
      <c r="D786" s="4">
        <f>IF(デイリーデータ!I786="","",(デイリーデータ!I786))</f>
        <v>45752</v>
      </c>
      <c r="E786" s="3" t="str">
        <f>IF(デイリーデータ!D786="休日","●",IF(デイリーデータ!D786="指定","○",IF(LEFT(デイリーデータ!F786,1)="日","",IF(LEFT(デイリーデータ!F786,1)="半","／",LEFT(デイリーデータ!F786,1)))))</f>
        <v>○</v>
      </c>
      <c r="F786" s="10" t="str">
        <f>IF(デイリーデータ!E786="なし","",デイリーデータ!E786)&amp;IF(デイリーデータ!G786="なし","",デイリーデータ!G786)&amp;IF(デイリーデータ!H786="なし","",デイリーデータ!H786)</f>
        <v/>
      </c>
      <c r="G786" s="3" t="str">
        <f>IF(H786="","",COUNTA(H$2:H786)-COUNTBLANK(H$2:H786))</f>
        <v/>
      </c>
      <c r="H786" s="3" t="str">
        <f>IF(COUNTIF(B$2:B786,B786)=1,B786,"")</f>
        <v/>
      </c>
      <c r="I786" s="10" t="str">
        <f t="shared" si="12"/>
        <v/>
      </c>
      <c r="J786" s="3" t="str">
        <f>IF(デイリーデータ!D786="なし","",デイリーデータ!D786)</f>
        <v>指定</v>
      </c>
      <c r="K786" s="3" t="str">
        <f>IF(デイリーデータ!E786="なし","",デイリーデータ!E786)</f>
        <v/>
      </c>
      <c r="L786" s="3" t="str">
        <f>IF(デイリーデータ!F786="なし","",デイリーデータ!F786)</f>
        <v>日勤</v>
      </c>
      <c r="M786" s="3" t="str">
        <f>IF(デイリーデータ!G786="なし","",デイリーデータ!G786)</f>
        <v/>
      </c>
      <c r="N786" s="3" t="str">
        <f>IF(デイリーデータ!H786="なし","",デイリーデータ!H786)</f>
        <v/>
      </c>
    </row>
    <row r="787" spans="1:14" x14ac:dyDescent="0.2">
      <c r="A787" s="9" t="str">
        <f>デイリーデータ!A787&amp;デイリーデータ!I787</f>
        <v>11886945753</v>
      </c>
      <c r="B787" s="3" t="str">
        <f>デイリーデータ!A787&amp;""</f>
        <v>118869</v>
      </c>
      <c r="C787" s="3" t="str">
        <f>デイリーデータ!B787</f>
        <v>薬司 康平</v>
      </c>
      <c r="D787" s="4">
        <f>IF(デイリーデータ!I787="","",(デイリーデータ!I787))</f>
        <v>45753</v>
      </c>
      <c r="E787" s="3" t="str">
        <f>IF(デイリーデータ!D787="休日","●",IF(デイリーデータ!D787="指定","○",IF(LEFT(デイリーデータ!F787,1)="日","",IF(LEFT(デイリーデータ!F787,1)="半","／",LEFT(デイリーデータ!F787,1)))))</f>
        <v>●</v>
      </c>
      <c r="F787" s="10" t="str">
        <f>IF(デイリーデータ!E787="なし","",デイリーデータ!E787)&amp;IF(デイリーデータ!G787="なし","",デイリーデータ!G787)&amp;IF(デイリーデータ!H787="なし","",デイリーデータ!H787)</f>
        <v/>
      </c>
      <c r="G787" s="3" t="str">
        <f>IF(H787="","",COUNTA(H$2:H787)-COUNTBLANK(H$2:H787))</f>
        <v/>
      </c>
      <c r="H787" s="3" t="str">
        <f>IF(COUNTIF(B$2:B787,B787)=1,B787,"")</f>
        <v/>
      </c>
      <c r="I787" s="10" t="str">
        <f t="shared" si="12"/>
        <v/>
      </c>
      <c r="J787" s="3" t="str">
        <f>IF(デイリーデータ!D787="なし","",デイリーデータ!D787)</f>
        <v>休日</v>
      </c>
      <c r="K787" s="3" t="str">
        <f>IF(デイリーデータ!E787="なし","",デイリーデータ!E787)</f>
        <v/>
      </c>
      <c r="L787" s="3" t="str">
        <f>IF(デイリーデータ!F787="なし","",デイリーデータ!F787)</f>
        <v>日勤</v>
      </c>
      <c r="M787" s="3" t="str">
        <f>IF(デイリーデータ!G787="なし","",デイリーデータ!G787)</f>
        <v/>
      </c>
      <c r="N787" s="3" t="str">
        <f>IF(デイリーデータ!H787="なし","",デイリーデータ!H787)</f>
        <v/>
      </c>
    </row>
    <row r="788" spans="1:14" x14ac:dyDescent="0.2">
      <c r="A788" s="9" t="str">
        <f>デイリーデータ!A788&amp;デイリーデータ!I788</f>
        <v>11886945754</v>
      </c>
      <c r="B788" s="3" t="str">
        <f>デイリーデータ!A788&amp;""</f>
        <v>118869</v>
      </c>
      <c r="C788" s="3" t="str">
        <f>デイリーデータ!B788</f>
        <v>薬司 康平</v>
      </c>
      <c r="D788" s="4">
        <f>IF(デイリーデータ!I788="","",(デイリーデータ!I788))</f>
        <v>45754</v>
      </c>
      <c r="E788" s="3" t="str">
        <f>IF(デイリーデータ!D788="休日","●",IF(デイリーデータ!D788="指定","○",IF(LEFT(デイリーデータ!F788,1)="日","",IF(LEFT(デイリーデータ!F788,1)="半","／",LEFT(デイリーデータ!F788,1)))))</f>
        <v/>
      </c>
      <c r="F788" s="10" t="str">
        <f>IF(デイリーデータ!E788="なし","",デイリーデータ!E788)&amp;IF(デイリーデータ!G788="なし","",デイリーデータ!G788)&amp;IF(デイリーデータ!H788="なし","",デイリーデータ!H788)</f>
        <v/>
      </c>
      <c r="G788" s="3" t="str">
        <f>IF(H788="","",COUNTA(H$2:H788)-COUNTBLANK(H$2:H788))</f>
        <v/>
      </c>
      <c r="H788" s="3" t="str">
        <f>IF(COUNTIF(B$2:B788,B788)=1,B788,"")</f>
        <v/>
      </c>
      <c r="I788" s="10" t="str">
        <f t="shared" si="12"/>
        <v/>
      </c>
      <c r="J788" s="3" t="str">
        <f>IF(デイリーデータ!D788="なし","",デイリーデータ!D788)</f>
        <v>勤務</v>
      </c>
      <c r="K788" s="3" t="str">
        <f>IF(デイリーデータ!E788="なし","",デイリーデータ!E788)</f>
        <v/>
      </c>
      <c r="L788" s="3" t="str">
        <f>IF(デイリーデータ!F788="なし","",デイリーデータ!F788)</f>
        <v>日勤</v>
      </c>
      <c r="M788" s="3" t="str">
        <f>IF(デイリーデータ!G788="なし","",デイリーデータ!G788)</f>
        <v/>
      </c>
      <c r="N788" s="3" t="str">
        <f>IF(デイリーデータ!H788="なし","",デイリーデータ!H788)</f>
        <v/>
      </c>
    </row>
    <row r="789" spans="1:14" x14ac:dyDescent="0.2">
      <c r="A789" s="9" t="str">
        <f>デイリーデータ!A789&amp;デイリーデータ!I789</f>
        <v>11886945755</v>
      </c>
      <c r="B789" s="3" t="str">
        <f>デイリーデータ!A789&amp;""</f>
        <v>118869</v>
      </c>
      <c r="C789" s="3" t="str">
        <f>デイリーデータ!B789</f>
        <v>薬司 康平</v>
      </c>
      <c r="D789" s="4">
        <f>IF(デイリーデータ!I789="","",(デイリーデータ!I789))</f>
        <v>45755</v>
      </c>
      <c r="E789" s="3" t="str">
        <f>IF(デイリーデータ!D789="休日","●",IF(デイリーデータ!D789="指定","○",IF(LEFT(デイリーデータ!F789,1)="日","",IF(LEFT(デイリーデータ!F789,1)="半","／",LEFT(デイリーデータ!F789,1)))))</f>
        <v/>
      </c>
      <c r="F789" s="10" t="str">
        <f>IF(デイリーデータ!E789="なし","",デイリーデータ!E789)&amp;IF(デイリーデータ!G789="なし","",デイリーデータ!G789)&amp;IF(デイリーデータ!H789="なし","",デイリーデータ!H789)</f>
        <v/>
      </c>
      <c r="G789" s="3" t="str">
        <f>IF(H789="","",COUNTA(H$2:H789)-COUNTBLANK(H$2:H789))</f>
        <v/>
      </c>
      <c r="H789" s="3" t="str">
        <f>IF(COUNTIF(B$2:B789,B789)=1,B789,"")</f>
        <v/>
      </c>
      <c r="I789" s="10" t="str">
        <f t="shared" si="12"/>
        <v/>
      </c>
      <c r="J789" s="3" t="str">
        <f>IF(デイリーデータ!D789="なし","",デイリーデータ!D789)</f>
        <v>勤務</v>
      </c>
      <c r="K789" s="3" t="str">
        <f>IF(デイリーデータ!E789="なし","",デイリーデータ!E789)</f>
        <v/>
      </c>
      <c r="L789" s="3" t="str">
        <f>IF(デイリーデータ!F789="なし","",デイリーデータ!F789)</f>
        <v>日勤</v>
      </c>
      <c r="M789" s="3" t="str">
        <f>IF(デイリーデータ!G789="なし","",デイリーデータ!G789)</f>
        <v/>
      </c>
      <c r="N789" s="3" t="str">
        <f>IF(デイリーデータ!H789="なし","",デイリーデータ!H789)</f>
        <v/>
      </c>
    </row>
    <row r="790" spans="1:14" x14ac:dyDescent="0.2">
      <c r="A790" s="9" t="str">
        <f>デイリーデータ!A790&amp;デイリーデータ!I790</f>
        <v>11886945756</v>
      </c>
      <c r="B790" s="3" t="str">
        <f>デイリーデータ!A790&amp;""</f>
        <v>118869</v>
      </c>
      <c r="C790" s="3" t="str">
        <f>デイリーデータ!B790</f>
        <v>薬司 康平</v>
      </c>
      <c r="D790" s="4">
        <f>IF(デイリーデータ!I790="","",(デイリーデータ!I790))</f>
        <v>45756</v>
      </c>
      <c r="E790" s="3" t="str">
        <f>IF(デイリーデータ!D790="休日","●",IF(デイリーデータ!D790="指定","○",IF(LEFT(デイリーデータ!F790,1)="日","",IF(LEFT(デイリーデータ!F790,1)="半","／",LEFT(デイリーデータ!F790,1)))))</f>
        <v/>
      </c>
      <c r="F790" s="10" t="str">
        <f>IF(デイリーデータ!E790="なし","",デイリーデータ!E790)&amp;IF(デイリーデータ!G790="なし","",デイリーデータ!G790)&amp;IF(デイリーデータ!H790="なし","",デイリーデータ!H790)</f>
        <v/>
      </c>
      <c r="G790" s="3" t="str">
        <f>IF(H790="","",COUNTA(H$2:H790)-COUNTBLANK(H$2:H790))</f>
        <v/>
      </c>
      <c r="H790" s="3" t="str">
        <f>IF(COUNTIF(B$2:B790,B790)=1,B790,"")</f>
        <v/>
      </c>
      <c r="I790" s="10" t="str">
        <f t="shared" si="12"/>
        <v/>
      </c>
      <c r="J790" s="3" t="str">
        <f>IF(デイリーデータ!D790="なし","",デイリーデータ!D790)</f>
        <v>勤務</v>
      </c>
      <c r="K790" s="3" t="str">
        <f>IF(デイリーデータ!E790="なし","",デイリーデータ!E790)</f>
        <v/>
      </c>
      <c r="L790" s="3" t="str">
        <f>IF(デイリーデータ!F790="なし","",デイリーデータ!F790)</f>
        <v>日勤</v>
      </c>
      <c r="M790" s="3" t="str">
        <f>IF(デイリーデータ!G790="なし","",デイリーデータ!G790)</f>
        <v/>
      </c>
      <c r="N790" s="3" t="str">
        <f>IF(デイリーデータ!H790="なし","",デイリーデータ!H790)</f>
        <v/>
      </c>
    </row>
    <row r="791" spans="1:14" x14ac:dyDescent="0.2">
      <c r="A791" s="9" t="str">
        <f>デイリーデータ!A791&amp;デイリーデータ!I791</f>
        <v>11886945757</v>
      </c>
      <c r="B791" s="3" t="str">
        <f>デイリーデータ!A791&amp;""</f>
        <v>118869</v>
      </c>
      <c r="C791" s="3" t="str">
        <f>デイリーデータ!B791</f>
        <v>薬司 康平</v>
      </c>
      <c r="D791" s="4">
        <f>IF(デイリーデータ!I791="","",(デイリーデータ!I791))</f>
        <v>45757</v>
      </c>
      <c r="E791" s="3" t="str">
        <f>IF(デイリーデータ!D791="休日","●",IF(デイリーデータ!D791="指定","○",IF(LEFT(デイリーデータ!F791,1)="日","",IF(LEFT(デイリーデータ!F791,1)="半","／",LEFT(デイリーデータ!F791,1)))))</f>
        <v/>
      </c>
      <c r="F791" s="10" t="str">
        <f>IF(デイリーデータ!E791="なし","",デイリーデータ!E791)&amp;IF(デイリーデータ!G791="なし","",デイリーデータ!G791)&amp;IF(デイリーデータ!H791="なし","",デイリーデータ!H791)</f>
        <v/>
      </c>
      <c r="G791" s="3" t="str">
        <f>IF(H791="","",COUNTA(H$2:H791)-COUNTBLANK(H$2:H791))</f>
        <v/>
      </c>
      <c r="H791" s="3" t="str">
        <f>IF(COUNTIF(B$2:B791,B791)=1,B791,"")</f>
        <v/>
      </c>
      <c r="I791" s="10" t="str">
        <f t="shared" si="12"/>
        <v/>
      </c>
      <c r="J791" s="3" t="str">
        <f>IF(デイリーデータ!D791="なし","",デイリーデータ!D791)</f>
        <v>勤務</v>
      </c>
      <c r="K791" s="3" t="str">
        <f>IF(デイリーデータ!E791="なし","",デイリーデータ!E791)</f>
        <v/>
      </c>
      <c r="L791" s="3" t="str">
        <f>IF(デイリーデータ!F791="なし","",デイリーデータ!F791)</f>
        <v>日勤</v>
      </c>
      <c r="M791" s="3" t="str">
        <f>IF(デイリーデータ!G791="なし","",デイリーデータ!G791)</f>
        <v/>
      </c>
      <c r="N791" s="3" t="str">
        <f>IF(デイリーデータ!H791="なし","",デイリーデータ!H791)</f>
        <v/>
      </c>
    </row>
    <row r="792" spans="1:14" x14ac:dyDescent="0.2">
      <c r="A792" s="9" t="str">
        <f>デイリーデータ!A792&amp;デイリーデータ!I792</f>
        <v>11886945758</v>
      </c>
      <c r="B792" s="3" t="str">
        <f>デイリーデータ!A792&amp;""</f>
        <v>118869</v>
      </c>
      <c r="C792" s="3" t="str">
        <f>デイリーデータ!B792</f>
        <v>薬司 康平</v>
      </c>
      <c r="D792" s="4">
        <f>IF(デイリーデータ!I792="","",(デイリーデータ!I792))</f>
        <v>45758</v>
      </c>
      <c r="E792" s="3" t="str">
        <f>IF(デイリーデータ!D792="休日","●",IF(デイリーデータ!D792="指定","○",IF(LEFT(デイリーデータ!F792,1)="日","",IF(LEFT(デイリーデータ!F792,1)="半","／",LEFT(デイリーデータ!F792,1)))))</f>
        <v/>
      </c>
      <c r="F792" s="10" t="str">
        <f>IF(デイリーデータ!E792="なし","",デイリーデータ!E792)&amp;IF(デイリーデータ!G792="なし","",デイリーデータ!G792)&amp;IF(デイリーデータ!H792="なし","",デイリーデータ!H792)</f>
        <v/>
      </c>
      <c r="G792" s="3" t="str">
        <f>IF(H792="","",COUNTA(H$2:H792)-COUNTBLANK(H$2:H792))</f>
        <v/>
      </c>
      <c r="H792" s="3" t="str">
        <f>IF(COUNTIF(B$2:B792,B792)=1,B792,"")</f>
        <v/>
      </c>
      <c r="I792" s="10" t="str">
        <f t="shared" si="12"/>
        <v/>
      </c>
      <c r="J792" s="3" t="str">
        <f>IF(デイリーデータ!D792="なし","",デイリーデータ!D792)</f>
        <v>勤務</v>
      </c>
      <c r="K792" s="3" t="str">
        <f>IF(デイリーデータ!E792="なし","",デイリーデータ!E792)</f>
        <v/>
      </c>
      <c r="L792" s="3" t="str">
        <f>IF(デイリーデータ!F792="なし","",デイリーデータ!F792)</f>
        <v>日勤</v>
      </c>
      <c r="M792" s="3" t="str">
        <f>IF(デイリーデータ!G792="なし","",デイリーデータ!G792)</f>
        <v/>
      </c>
      <c r="N792" s="3" t="str">
        <f>IF(デイリーデータ!H792="なし","",デイリーデータ!H792)</f>
        <v/>
      </c>
    </row>
    <row r="793" spans="1:14" x14ac:dyDescent="0.2">
      <c r="A793" s="9" t="str">
        <f>デイリーデータ!A793&amp;デイリーデータ!I793</f>
        <v>11886945759</v>
      </c>
      <c r="B793" s="3" t="str">
        <f>デイリーデータ!A793&amp;""</f>
        <v>118869</v>
      </c>
      <c r="C793" s="3" t="str">
        <f>デイリーデータ!B793</f>
        <v>薬司 康平</v>
      </c>
      <c r="D793" s="4">
        <f>IF(デイリーデータ!I793="","",(デイリーデータ!I793))</f>
        <v>45759</v>
      </c>
      <c r="E793" s="3" t="str">
        <f>IF(デイリーデータ!D793="休日","●",IF(デイリーデータ!D793="指定","○",IF(LEFT(デイリーデータ!F793,1)="日","",IF(LEFT(デイリーデータ!F793,1)="半","／",LEFT(デイリーデータ!F793,1)))))</f>
        <v>／</v>
      </c>
      <c r="F793" s="10" t="str">
        <f>IF(デイリーデータ!E793="なし","",デイリーデータ!E793)&amp;IF(デイリーデータ!G793="なし","",デイリーデータ!G793)&amp;IF(デイリーデータ!H793="なし","",デイリーデータ!H793)</f>
        <v/>
      </c>
      <c r="G793" s="3" t="str">
        <f>IF(H793="","",COUNTA(H$2:H793)-COUNTBLANK(H$2:H793))</f>
        <v/>
      </c>
      <c r="H793" s="3" t="str">
        <f>IF(COUNTIF(B$2:B793,B793)=1,B793,"")</f>
        <v/>
      </c>
      <c r="I793" s="10" t="str">
        <f t="shared" si="12"/>
        <v/>
      </c>
      <c r="J793" s="3" t="str">
        <f>IF(デイリーデータ!D793="なし","",デイリーデータ!D793)</f>
        <v>勤務</v>
      </c>
      <c r="K793" s="3" t="str">
        <f>IF(デイリーデータ!E793="なし","",デイリーデータ!E793)</f>
        <v/>
      </c>
      <c r="L793" s="3" t="str">
        <f>IF(デイリーデータ!F793="なし","",デイリーデータ!F793)</f>
        <v>半日</v>
      </c>
      <c r="M793" s="3" t="str">
        <f>IF(デイリーデータ!G793="なし","",デイリーデータ!G793)</f>
        <v/>
      </c>
      <c r="N793" s="3" t="str">
        <f>IF(デイリーデータ!H793="なし","",デイリーデータ!H793)</f>
        <v/>
      </c>
    </row>
    <row r="794" spans="1:14" x14ac:dyDescent="0.2">
      <c r="A794" s="9" t="str">
        <f>デイリーデータ!A794&amp;デイリーデータ!I794</f>
        <v>11886945760</v>
      </c>
      <c r="B794" s="3" t="str">
        <f>デイリーデータ!A794&amp;""</f>
        <v>118869</v>
      </c>
      <c r="C794" s="3" t="str">
        <f>デイリーデータ!B794</f>
        <v>薬司 康平</v>
      </c>
      <c r="D794" s="4">
        <f>IF(デイリーデータ!I794="","",(デイリーデータ!I794))</f>
        <v>45760</v>
      </c>
      <c r="E794" s="3" t="str">
        <f>IF(デイリーデータ!D794="休日","●",IF(デイリーデータ!D794="指定","○",IF(LEFT(デイリーデータ!F794,1)="日","",IF(LEFT(デイリーデータ!F794,1)="半","／",LEFT(デイリーデータ!F794,1)))))</f>
        <v>●</v>
      </c>
      <c r="F794" s="10" t="str">
        <f>IF(デイリーデータ!E794="なし","",デイリーデータ!E794)&amp;IF(デイリーデータ!G794="なし","",デイリーデータ!G794)&amp;IF(デイリーデータ!H794="なし","",デイリーデータ!H794)</f>
        <v/>
      </c>
      <c r="G794" s="3" t="str">
        <f>IF(H794="","",COUNTA(H$2:H794)-COUNTBLANK(H$2:H794))</f>
        <v/>
      </c>
      <c r="H794" s="3" t="str">
        <f>IF(COUNTIF(B$2:B794,B794)=1,B794,"")</f>
        <v/>
      </c>
      <c r="I794" s="10" t="str">
        <f t="shared" si="12"/>
        <v/>
      </c>
      <c r="J794" s="3" t="str">
        <f>IF(デイリーデータ!D794="なし","",デイリーデータ!D794)</f>
        <v>休日</v>
      </c>
      <c r="K794" s="3" t="str">
        <f>IF(デイリーデータ!E794="なし","",デイリーデータ!E794)</f>
        <v/>
      </c>
      <c r="L794" s="3" t="str">
        <f>IF(デイリーデータ!F794="なし","",デイリーデータ!F794)</f>
        <v>日勤</v>
      </c>
      <c r="M794" s="3" t="str">
        <f>IF(デイリーデータ!G794="なし","",デイリーデータ!G794)</f>
        <v/>
      </c>
      <c r="N794" s="3" t="str">
        <f>IF(デイリーデータ!H794="なし","",デイリーデータ!H794)</f>
        <v/>
      </c>
    </row>
    <row r="795" spans="1:14" x14ac:dyDescent="0.2">
      <c r="A795" s="9" t="str">
        <f>デイリーデータ!A795&amp;デイリーデータ!I795</f>
        <v>11886945761</v>
      </c>
      <c r="B795" s="3" t="str">
        <f>デイリーデータ!A795&amp;""</f>
        <v>118869</v>
      </c>
      <c r="C795" s="3" t="str">
        <f>デイリーデータ!B795</f>
        <v>薬司 康平</v>
      </c>
      <c r="D795" s="4">
        <f>IF(デイリーデータ!I795="","",(デイリーデータ!I795))</f>
        <v>45761</v>
      </c>
      <c r="E795" s="3" t="str">
        <f>IF(デイリーデータ!D795="休日","●",IF(デイリーデータ!D795="指定","○",IF(LEFT(デイリーデータ!F795,1)="日","",IF(LEFT(デイリーデータ!F795,1)="半","／",LEFT(デイリーデータ!F795,1)))))</f>
        <v/>
      </c>
      <c r="F795" s="10" t="str">
        <f>IF(デイリーデータ!E795="なし","",デイリーデータ!E795)&amp;IF(デイリーデータ!G795="なし","",デイリーデータ!G795)&amp;IF(デイリーデータ!H795="なし","",デイリーデータ!H795)</f>
        <v/>
      </c>
      <c r="G795" s="3" t="str">
        <f>IF(H795="","",COUNTA(H$2:H795)-COUNTBLANK(H$2:H795))</f>
        <v/>
      </c>
      <c r="H795" s="3" t="str">
        <f>IF(COUNTIF(B$2:B795,B795)=1,B795,"")</f>
        <v/>
      </c>
      <c r="I795" s="10" t="str">
        <f t="shared" si="12"/>
        <v/>
      </c>
      <c r="J795" s="3" t="str">
        <f>IF(デイリーデータ!D795="なし","",デイリーデータ!D795)</f>
        <v>勤務</v>
      </c>
      <c r="K795" s="3" t="str">
        <f>IF(デイリーデータ!E795="なし","",デイリーデータ!E795)</f>
        <v/>
      </c>
      <c r="L795" s="3" t="str">
        <f>IF(デイリーデータ!F795="なし","",デイリーデータ!F795)</f>
        <v>日勤</v>
      </c>
      <c r="M795" s="3" t="str">
        <f>IF(デイリーデータ!G795="なし","",デイリーデータ!G795)</f>
        <v/>
      </c>
      <c r="N795" s="3" t="str">
        <f>IF(デイリーデータ!H795="なし","",デイリーデータ!H795)</f>
        <v/>
      </c>
    </row>
    <row r="796" spans="1:14" x14ac:dyDescent="0.2">
      <c r="A796" s="9" t="str">
        <f>デイリーデータ!A796&amp;デイリーデータ!I796</f>
        <v>11886945762</v>
      </c>
      <c r="B796" s="3" t="str">
        <f>デイリーデータ!A796&amp;""</f>
        <v>118869</v>
      </c>
      <c r="C796" s="3" t="str">
        <f>デイリーデータ!B796</f>
        <v>薬司 康平</v>
      </c>
      <c r="D796" s="4">
        <f>IF(デイリーデータ!I796="","",(デイリーデータ!I796))</f>
        <v>45762</v>
      </c>
      <c r="E796" s="3" t="str">
        <f>IF(デイリーデータ!D796="休日","●",IF(デイリーデータ!D796="指定","○",IF(LEFT(デイリーデータ!F796,1)="日","",IF(LEFT(デイリーデータ!F796,1)="半","／",LEFT(デイリーデータ!F796,1)))))</f>
        <v/>
      </c>
      <c r="F796" s="10" t="str">
        <f>IF(デイリーデータ!E796="なし","",デイリーデータ!E796)&amp;IF(デイリーデータ!G796="なし","",デイリーデータ!G796)&amp;IF(デイリーデータ!H796="なし","",デイリーデータ!H796)</f>
        <v/>
      </c>
      <c r="G796" s="3" t="str">
        <f>IF(H796="","",COUNTA(H$2:H796)-COUNTBLANK(H$2:H796))</f>
        <v/>
      </c>
      <c r="H796" s="3" t="str">
        <f>IF(COUNTIF(B$2:B796,B796)=1,B796,"")</f>
        <v/>
      </c>
      <c r="I796" s="10" t="str">
        <f t="shared" si="12"/>
        <v/>
      </c>
      <c r="J796" s="3" t="str">
        <f>IF(デイリーデータ!D796="なし","",デイリーデータ!D796)</f>
        <v>勤務</v>
      </c>
      <c r="K796" s="3" t="str">
        <f>IF(デイリーデータ!E796="なし","",デイリーデータ!E796)</f>
        <v/>
      </c>
      <c r="L796" s="3" t="str">
        <f>IF(デイリーデータ!F796="なし","",デイリーデータ!F796)</f>
        <v>日勤</v>
      </c>
      <c r="M796" s="3" t="str">
        <f>IF(デイリーデータ!G796="なし","",デイリーデータ!G796)</f>
        <v/>
      </c>
      <c r="N796" s="3" t="str">
        <f>IF(デイリーデータ!H796="なし","",デイリーデータ!H796)</f>
        <v/>
      </c>
    </row>
    <row r="797" spans="1:14" x14ac:dyDescent="0.2">
      <c r="A797" s="9" t="str">
        <f>デイリーデータ!A797&amp;デイリーデータ!I797</f>
        <v>11886945763</v>
      </c>
      <c r="B797" s="3" t="str">
        <f>デイリーデータ!A797&amp;""</f>
        <v>118869</v>
      </c>
      <c r="C797" s="3" t="str">
        <f>デイリーデータ!B797</f>
        <v>薬司 康平</v>
      </c>
      <c r="D797" s="4">
        <f>IF(デイリーデータ!I797="","",(デイリーデータ!I797))</f>
        <v>45763</v>
      </c>
      <c r="E797" s="3" t="str">
        <f>IF(デイリーデータ!D797="休日","●",IF(デイリーデータ!D797="指定","○",IF(LEFT(デイリーデータ!F797,1)="日","",IF(LEFT(デイリーデータ!F797,1)="半","／",LEFT(デイリーデータ!F797,1)))))</f>
        <v>当</v>
      </c>
      <c r="F797" s="10" t="str">
        <f>IF(デイリーデータ!E797="なし","",デイリーデータ!E797)&amp;IF(デイリーデータ!G797="なし","",デイリーデータ!G797)&amp;IF(デイリーデータ!H797="なし","",デイリーデータ!H797)</f>
        <v/>
      </c>
      <c r="G797" s="3" t="str">
        <f>IF(H797="","",COUNTA(H$2:H797)-COUNTBLANK(H$2:H797))</f>
        <v/>
      </c>
      <c r="H797" s="3" t="str">
        <f>IF(COUNTIF(B$2:B797,B797)=1,B797,"")</f>
        <v/>
      </c>
      <c r="I797" s="10" t="str">
        <f t="shared" si="12"/>
        <v/>
      </c>
      <c r="J797" s="3" t="str">
        <f>IF(デイリーデータ!D797="なし","",デイリーデータ!D797)</f>
        <v>勤務</v>
      </c>
      <c r="K797" s="3" t="str">
        <f>IF(デイリーデータ!E797="なし","",デイリーデータ!E797)</f>
        <v/>
      </c>
      <c r="L797" s="3" t="str">
        <f>IF(デイリーデータ!F797="なし","",デイリーデータ!F797)</f>
        <v>当直</v>
      </c>
      <c r="M797" s="3" t="str">
        <f>IF(デイリーデータ!G797="なし","",デイリーデータ!G797)</f>
        <v/>
      </c>
      <c r="N797" s="3" t="str">
        <f>IF(デイリーデータ!H797="なし","",デイリーデータ!H797)</f>
        <v/>
      </c>
    </row>
    <row r="798" spans="1:14" x14ac:dyDescent="0.2">
      <c r="A798" s="9" t="str">
        <f>デイリーデータ!A798&amp;デイリーデータ!I798</f>
        <v>11886945764</v>
      </c>
      <c r="B798" s="3" t="str">
        <f>デイリーデータ!A798&amp;""</f>
        <v>118869</v>
      </c>
      <c r="C798" s="3" t="str">
        <f>デイリーデータ!B798</f>
        <v>薬司 康平</v>
      </c>
      <c r="D798" s="4">
        <f>IF(デイリーデータ!I798="","",(デイリーデータ!I798))</f>
        <v>45764</v>
      </c>
      <c r="E798" s="3" t="str">
        <f>IF(デイリーデータ!D798="休日","●",IF(デイリーデータ!D798="指定","○",IF(LEFT(デイリーデータ!F798,1)="日","",IF(LEFT(デイリーデータ!F798,1)="半","／",LEFT(デイリーデータ!F798,1)))))</f>
        <v>明</v>
      </c>
      <c r="F798" s="10" t="str">
        <f>IF(デイリーデータ!E798="なし","",デイリーデータ!E798)&amp;IF(デイリーデータ!G798="なし","",デイリーデータ!G798)&amp;IF(デイリーデータ!H798="なし","",デイリーデータ!H798)</f>
        <v/>
      </c>
      <c r="G798" s="3" t="str">
        <f>IF(H798="","",COUNTA(H$2:H798)-COUNTBLANK(H$2:H798))</f>
        <v/>
      </c>
      <c r="H798" s="3" t="str">
        <f>IF(COUNTIF(B$2:B798,B798)=1,B798,"")</f>
        <v/>
      </c>
      <c r="I798" s="10" t="str">
        <f t="shared" si="12"/>
        <v/>
      </c>
      <c r="J798" s="3" t="str">
        <f>IF(デイリーデータ!D798="なし","",デイリーデータ!D798)</f>
        <v>勤務</v>
      </c>
      <c r="K798" s="3" t="str">
        <f>IF(デイリーデータ!E798="なし","",デイリーデータ!E798)</f>
        <v/>
      </c>
      <c r="L798" s="3" t="str">
        <f>IF(デイリーデータ!F798="なし","",デイリーデータ!F798)</f>
        <v>明け</v>
      </c>
      <c r="M798" s="3" t="str">
        <f>IF(デイリーデータ!G798="なし","",デイリーデータ!G798)</f>
        <v/>
      </c>
      <c r="N798" s="3" t="str">
        <f>IF(デイリーデータ!H798="なし","",デイリーデータ!H798)</f>
        <v/>
      </c>
    </row>
    <row r="799" spans="1:14" x14ac:dyDescent="0.2">
      <c r="A799" s="9" t="str">
        <f>デイリーデータ!A799&amp;デイリーデータ!I799</f>
        <v>11886945765</v>
      </c>
      <c r="B799" s="3" t="str">
        <f>デイリーデータ!A799&amp;""</f>
        <v>118869</v>
      </c>
      <c r="C799" s="3" t="str">
        <f>デイリーデータ!B799</f>
        <v>薬司 康平</v>
      </c>
      <c r="D799" s="4">
        <f>IF(デイリーデータ!I799="","",(デイリーデータ!I799))</f>
        <v>45765</v>
      </c>
      <c r="E799" s="3" t="str">
        <f>IF(デイリーデータ!D799="休日","●",IF(デイリーデータ!D799="指定","○",IF(LEFT(デイリーデータ!F799,1)="日","",IF(LEFT(デイリーデータ!F799,1)="半","／",LEFT(デイリーデータ!F799,1)))))</f>
        <v/>
      </c>
      <c r="F799" s="10" t="str">
        <f>IF(デイリーデータ!E799="なし","",デイリーデータ!E799)&amp;IF(デイリーデータ!G799="なし","",デイリーデータ!G799)&amp;IF(デイリーデータ!H799="なし","",デイリーデータ!H799)</f>
        <v/>
      </c>
      <c r="G799" s="3" t="str">
        <f>IF(H799="","",COUNTA(H$2:H799)-COUNTBLANK(H$2:H799))</f>
        <v/>
      </c>
      <c r="H799" s="3" t="str">
        <f>IF(COUNTIF(B$2:B799,B799)=1,B799,"")</f>
        <v/>
      </c>
      <c r="I799" s="10" t="str">
        <f t="shared" si="12"/>
        <v/>
      </c>
      <c r="J799" s="3" t="str">
        <f>IF(デイリーデータ!D799="なし","",デイリーデータ!D799)</f>
        <v>勤務</v>
      </c>
      <c r="K799" s="3" t="str">
        <f>IF(デイリーデータ!E799="なし","",デイリーデータ!E799)</f>
        <v/>
      </c>
      <c r="L799" s="3" t="str">
        <f>IF(デイリーデータ!F799="なし","",デイリーデータ!F799)</f>
        <v>日勤</v>
      </c>
      <c r="M799" s="3" t="str">
        <f>IF(デイリーデータ!G799="なし","",デイリーデータ!G799)</f>
        <v/>
      </c>
      <c r="N799" s="3" t="str">
        <f>IF(デイリーデータ!H799="なし","",デイリーデータ!H799)</f>
        <v/>
      </c>
    </row>
    <row r="800" spans="1:14" x14ac:dyDescent="0.2">
      <c r="A800" s="9" t="str">
        <f>デイリーデータ!A800&amp;デイリーデータ!I800</f>
        <v>11886945766</v>
      </c>
      <c r="B800" s="3" t="str">
        <f>デイリーデータ!A800&amp;""</f>
        <v>118869</v>
      </c>
      <c r="C800" s="3" t="str">
        <f>デイリーデータ!B800</f>
        <v>薬司 康平</v>
      </c>
      <c r="D800" s="4">
        <f>IF(デイリーデータ!I800="","",(デイリーデータ!I800))</f>
        <v>45766</v>
      </c>
      <c r="E800" s="3" t="str">
        <f>IF(デイリーデータ!D800="休日","●",IF(デイリーデータ!D800="指定","○",IF(LEFT(デイリーデータ!F800,1)="日","",IF(LEFT(デイリーデータ!F800,1)="半","／",LEFT(デイリーデータ!F800,1)))))</f>
        <v>○</v>
      </c>
      <c r="F800" s="10" t="str">
        <f>IF(デイリーデータ!E800="なし","",デイリーデータ!E800)&amp;IF(デイリーデータ!G800="なし","",デイリーデータ!G800)&amp;IF(デイリーデータ!H800="なし","",デイリーデータ!H800)</f>
        <v/>
      </c>
      <c r="G800" s="3" t="str">
        <f>IF(H800="","",COUNTA(H$2:H800)-COUNTBLANK(H$2:H800))</f>
        <v/>
      </c>
      <c r="H800" s="3" t="str">
        <f>IF(COUNTIF(B$2:B800,B800)=1,B800,"")</f>
        <v/>
      </c>
      <c r="I800" s="10" t="str">
        <f t="shared" si="12"/>
        <v/>
      </c>
      <c r="J800" s="3" t="str">
        <f>IF(デイリーデータ!D800="なし","",デイリーデータ!D800)</f>
        <v>指定</v>
      </c>
      <c r="K800" s="3" t="str">
        <f>IF(デイリーデータ!E800="なし","",デイリーデータ!E800)</f>
        <v/>
      </c>
      <c r="L800" s="3" t="str">
        <f>IF(デイリーデータ!F800="なし","",デイリーデータ!F800)</f>
        <v>日勤</v>
      </c>
      <c r="M800" s="3" t="str">
        <f>IF(デイリーデータ!G800="なし","",デイリーデータ!G800)</f>
        <v/>
      </c>
      <c r="N800" s="3" t="str">
        <f>IF(デイリーデータ!H800="なし","",デイリーデータ!H800)</f>
        <v/>
      </c>
    </row>
    <row r="801" spans="1:14" x14ac:dyDescent="0.2">
      <c r="A801" s="9" t="str">
        <f>デイリーデータ!A801&amp;デイリーデータ!I801</f>
        <v>11886945767</v>
      </c>
      <c r="B801" s="3" t="str">
        <f>デイリーデータ!A801&amp;""</f>
        <v>118869</v>
      </c>
      <c r="C801" s="3" t="str">
        <f>デイリーデータ!B801</f>
        <v>薬司 康平</v>
      </c>
      <c r="D801" s="4">
        <f>IF(デイリーデータ!I801="","",(デイリーデータ!I801))</f>
        <v>45767</v>
      </c>
      <c r="E801" s="3" t="str">
        <f>IF(デイリーデータ!D801="休日","●",IF(デイリーデータ!D801="指定","○",IF(LEFT(デイリーデータ!F801,1)="日","",IF(LEFT(デイリーデータ!F801,1)="半","／",LEFT(デイリーデータ!F801,1)))))</f>
        <v>●</v>
      </c>
      <c r="F801" s="10" t="str">
        <f>IF(デイリーデータ!E801="なし","",デイリーデータ!E801)&amp;IF(デイリーデータ!G801="なし","",デイリーデータ!G801)&amp;IF(デイリーデータ!H801="なし","",デイリーデータ!H801)</f>
        <v/>
      </c>
      <c r="G801" s="3" t="str">
        <f>IF(H801="","",COUNTA(H$2:H801)-COUNTBLANK(H$2:H801))</f>
        <v/>
      </c>
      <c r="H801" s="3" t="str">
        <f>IF(COUNTIF(B$2:B801,B801)=1,B801,"")</f>
        <v/>
      </c>
      <c r="I801" s="10" t="str">
        <f t="shared" si="12"/>
        <v/>
      </c>
      <c r="J801" s="3" t="str">
        <f>IF(デイリーデータ!D801="なし","",デイリーデータ!D801)</f>
        <v>休日</v>
      </c>
      <c r="K801" s="3" t="str">
        <f>IF(デイリーデータ!E801="なし","",デイリーデータ!E801)</f>
        <v/>
      </c>
      <c r="L801" s="3" t="str">
        <f>IF(デイリーデータ!F801="なし","",デイリーデータ!F801)</f>
        <v>日勤</v>
      </c>
      <c r="M801" s="3" t="str">
        <f>IF(デイリーデータ!G801="なし","",デイリーデータ!G801)</f>
        <v/>
      </c>
      <c r="N801" s="3" t="str">
        <f>IF(デイリーデータ!H801="なし","",デイリーデータ!H801)</f>
        <v/>
      </c>
    </row>
    <row r="802" spans="1:14" x14ac:dyDescent="0.2">
      <c r="A802" s="9" t="str">
        <f>デイリーデータ!A802&amp;デイリーデータ!I802</f>
        <v>11886945768</v>
      </c>
      <c r="B802" s="3" t="str">
        <f>デイリーデータ!A802&amp;""</f>
        <v>118869</v>
      </c>
      <c r="C802" s="3" t="str">
        <f>デイリーデータ!B802</f>
        <v>薬司 康平</v>
      </c>
      <c r="D802" s="4">
        <f>IF(デイリーデータ!I802="","",(デイリーデータ!I802))</f>
        <v>45768</v>
      </c>
      <c r="E802" s="3" t="str">
        <f>IF(デイリーデータ!D802="休日","●",IF(デイリーデータ!D802="指定","○",IF(LEFT(デイリーデータ!F802,1)="日","",IF(LEFT(デイリーデータ!F802,1)="半","／",LEFT(デイリーデータ!F802,1)))))</f>
        <v/>
      </c>
      <c r="F802" s="10" t="str">
        <f>IF(デイリーデータ!E802="なし","",デイリーデータ!E802)&amp;IF(デイリーデータ!G802="なし","",デイリーデータ!G802)&amp;IF(デイリーデータ!H802="なし","",デイリーデータ!H802)</f>
        <v/>
      </c>
      <c r="G802" s="3" t="str">
        <f>IF(H802="","",COUNTA(H$2:H802)-COUNTBLANK(H$2:H802))</f>
        <v/>
      </c>
      <c r="H802" s="3" t="str">
        <f>IF(COUNTIF(B$2:B802,B802)=1,B802,"")</f>
        <v/>
      </c>
      <c r="I802" s="10" t="str">
        <f t="shared" si="12"/>
        <v/>
      </c>
      <c r="J802" s="3" t="str">
        <f>IF(デイリーデータ!D802="なし","",デイリーデータ!D802)</f>
        <v>勤務</v>
      </c>
      <c r="K802" s="3" t="str">
        <f>IF(デイリーデータ!E802="なし","",デイリーデータ!E802)</f>
        <v/>
      </c>
      <c r="L802" s="3" t="str">
        <f>IF(デイリーデータ!F802="なし","",デイリーデータ!F802)</f>
        <v>日勤</v>
      </c>
      <c r="M802" s="3" t="str">
        <f>IF(デイリーデータ!G802="なし","",デイリーデータ!G802)</f>
        <v/>
      </c>
      <c r="N802" s="3" t="str">
        <f>IF(デイリーデータ!H802="なし","",デイリーデータ!H802)</f>
        <v/>
      </c>
    </row>
    <row r="803" spans="1:14" x14ac:dyDescent="0.2">
      <c r="A803" s="9" t="str">
        <f>デイリーデータ!A803&amp;デイリーデータ!I803</f>
        <v>11886945769</v>
      </c>
      <c r="B803" s="3" t="str">
        <f>デイリーデータ!A803&amp;""</f>
        <v>118869</v>
      </c>
      <c r="C803" s="3" t="str">
        <f>デイリーデータ!B803</f>
        <v>薬司 康平</v>
      </c>
      <c r="D803" s="4">
        <f>IF(デイリーデータ!I803="","",(デイリーデータ!I803))</f>
        <v>45769</v>
      </c>
      <c r="E803" s="3" t="str">
        <f>IF(デイリーデータ!D803="休日","●",IF(デイリーデータ!D803="指定","○",IF(LEFT(デイリーデータ!F803,1)="日","",IF(LEFT(デイリーデータ!F803,1)="半","／",LEFT(デイリーデータ!F803,1)))))</f>
        <v/>
      </c>
      <c r="F803" s="10" t="str">
        <f>IF(デイリーデータ!E803="なし","",デイリーデータ!E803)&amp;IF(デイリーデータ!G803="なし","",デイリーデータ!G803)&amp;IF(デイリーデータ!H803="なし","",デイリーデータ!H803)</f>
        <v/>
      </c>
      <c r="G803" s="3" t="str">
        <f>IF(H803="","",COUNTA(H$2:H803)-COUNTBLANK(H$2:H803))</f>
        <v/>
      </c>
      <c r="H803" s="3" t="str">
        <f>IF(COUNTIF(B$2:B803,B803)=1,B803,"")</f>
        <v/>
      </c>
      <c r="I803" s="10" t="str">
        <f t="shared" si="12"/>
        <v/>
      </c>
      <c r="J803" s="3" t="str">
        <f>IF(デイリーデータ!D803="なし","",デイリーデータ!D803)</f>
        <v>勤務</v>
      </c>
      <c r="K803" s="3" t="str">
        <f>IF(デイリーデータ!E803="なし","",デイリーデータ!E803)</f>
        <v/>
      </c>
      <c r="L803" s="3" t="str">
        <f>IF(デイリーデータ!F803="なし","",デイリーデータ!F803)</f>
        <v>日勤</v>
      </c>
      <c r="M803" s="3" t="str">
        <f>IF(デイリーデータ!G803="なし","",デイリーデータ!G803)</f>
        <v/>
      </c>
      <c r="N803" s="3" t="str">
        <f>IF(デイリーデータ!H803="なし","",デイリーデータ!H803)</f>
        <v/>
      </c>
    </row>
    <row r="804" spans="1:14" x14ac:dyDescent="0.2">
      <c r="A804" s="9" t="str">
        <f>デイリーデータ!A804&amp;デイリーデータ!I804</f>
        <v>11886945770</v>
      </c>
      <c r="B804" s="3" t="str">
        <f>デイリーデータ!A804&amp;""</f>
        <v>118869</v>
      </c>
      <c r="C804" s="3" t="str">
        <f>デイリーデータ!B804</f>
        <v>薬司 康平</v>
      </c>
      <c r="D804" s="4">
        <f>IF(デイリーデータ!I804="","",(デイリーデータ!I804))</f>
        <v>45770</v>
      </c>
      <c r="E804" s="3" t="str">
        <f>IF(デイリーデータ!D804="休日","●",IF(デイリーデータ!D804="指定","○",IF(LEFT(デイリーデータ!F804,1)="日","",IF(LEFT(デイリーデータ!F804,1)="半","／",LEFT(デイリーデータ!F804,1)))))</f>
        <v/>
      </c>
      <c r="F804" s="10" t="str">
        <f>IF(デイリーデータ!E804="なし","",デイリーデータ!E804)&amp;IF(デイリーデータ!G804="なし","",デイリーデータ!G804)&amp;IF(デイリーデータ!H804="なし","",デイリーデータ!H804)</f>
        <v/>
      </c>
      <c r="G804" s="3" t="str">
        <f>IF(H804="","",COUNTA(H$2:H804)-COUNTBLANK(H$2:H804))</f>
        <v/>
      </c>
      <c r="H804" s="3" t="str">
        <f>IF(COUNTIF(B$2:B804,B804)=1,B804,"")</f>
        <v/>
      </c>
      <c r="I804" s="10" t="str">
        <f t="shared" si="12"/>
        <v/>
      </c>
      <c r="J804" s="3" t="str">
        <f>IF(デイリーデータ!D804="なし","",デイリーデータ!D804)</f>
        <v>勤務</v>
      </c>
      <c r="K804" s="3" t="str">
        <f>IF(デイリーデータ!E804="なし","",デイリーデータ!E804)</f>
        <v/>
      </c>
      <c r="L804" s="3" t="str">
        <f>IF(デイリーデータ!F804="なし","",デイリーデータ!F804)</f>
        <v>日勤</v>
      </c>
      <c r="M804" s="3" t="str">
        <f>IF(デイリーデータ!G804="なし","",デイリーデータ!G804)</f>
        <v/>
      </c>
      <c r="N804" s="3" t="str">
        <f>IF(デイリーデータ!H804="なし","",デイリーデータ!H804)</f>
        <v/>
      </c>
    </row>
    <row r="805" spans="1:14" x14ac:dyDescent="0.2">
      <c r="A805" s="9" t="str">
        <f>デイリーデータ!A805&amp;デイリーデータ!I805</f>
        <v>11886945771</v>
      </c>
      <c r="B805" s="3" t="str">
        <f>デイリーデータ!A805&amp;""</f>
        <v>118869</v>
      </c>
      <c r="C805" s="3" t="str">
        <f>デイリーデータ!B805</f>
        <v>薬司 康平</v>
      </c>
      <c r="D805" s="4">
        <f>IF(デイリーデータ!I805="","",(デイリーデータ!I805))</f>
        <v>45771</v>
      </c>
      <c r="E805" s="3" t="str">
        <f>IF(デイリーデータ!D805="休日","●",IF(デイリーデータ!D805="指定","○",IF(LEFT(デイリーデータ!F805,1)="日","",IF(LEFT(デイリーデータ!F805,1)="半","／",LEFT(デイリーデータ!F805,1)))))</f>
        <v/>
      </c>
      <c r="F805" s="10" t="str">
        <f>IF(デイリーデータ!E805="なし","",デイリーデータ!E805)&amp;IF(デイリーデータ!G805="なし","",デイリーデータ!G805)&amp;IF(デイリーデータ!H805="なし","",デイリーデータ!H805)</f>
        <v/>
      </c>
      <c r="G805" s="3" t="str">
        <f>IF(H805="","",COUNTA(H$2:H805)-COUNTBLANK(H$2:H805))</f>
        <v/>
      </c>
      <c r="H805" s="3" t="str">
        <f>IF(COUNTIF(B$2:B805,B805)=1,B805,"")</f>
        <v/>
      </c>
      <c r="I805" s="10" t="str">
        <f t="shared" si="12"/>
        <v/>
      </c>
      <c r="J805" s="3" t="str">
        <f>IF(デイリーデータ!D805="なし","",デイリーデータ!D805)</f>
        <v>勤務</v>
      </c>
      <c r="K805" s="3" t="str">
        <f>IF(デイリーデータ!E805="なし","",デイリーデータ!E805)</f>
        <v/>
      </c>
      <c r="L805" s="3" t="str">
        <f>IF(デイリーデータ!F805="なし","",デイリーデータ!F805)</f>
        <v>日勤</v>
      </c>
      <c r="M805" s="3" t="str">
        <f>IF(デイリーデータ!G805="なし","",デイリーデータ!G805)</f>
        <v/>
      </c>
      <c r="N805" s="3" t="str">
        <f>IF(デイリーデータ!H805="なし","",デイリーデータ!H805)</f>
        <v/>
      </c>
    </row>
    <row r="806" spans="1:14" x14ac:dyDescent="0.2">
      <c r="A806" s="9" t="str">
        <f>デイリーデータ!A806&amp;デイリーデータ!I806</f>
        <v>11886945772</v>
      </c>
      <c r="B806" s="3" t="str">
        <f>デイリーデータ!A806&amp;""</f>
        <v>118869</v>
      </c>
      <c r="C806" s="3" t="str">
        <f>デイリーデータ!B806</f>
        <v>薬司 康平</v>
      </c>
      <c r="D806" s="4">
        <f>IF(デイリーデータ!I806="","",(デイリーデータ!I806))</f>
        <v>45772</v>
      </c>
      <c r="E806" s="3" t="str">
        <f>IF(デイリーデータ!D806="休日","●",IF(デイリーデータ!D806="指定","○",IF(LEFT(デイリーデータ!F806,1)="日","",IF(LEFT(デイリーデータ!F806,1)="半","／",LEFT(デイリーデータ!F806,1)))))</f>
        <v/>
      </c>
      <c r="F806" s="10" t="str">
        <f>IF(デイリーデータ!E806="なし","",デイリーデータ!E806)&amp;IF(デイリーデータ!G806="なし","",デイリーデータ!G806)&amp;IF(デイリーデータ!H806="なし","",デイリーデータ!H806)</f>
        <v/>
      </c>
      <c r="G806" s="3" t="str">
        <f>IF(H806="","",COUNTA(H$2:H806)-COUNTBLANK(H$2:H806))</f>
        <v/>
      </c>
      <c r="H806" s="3" t="str">
        <f>IF(COUNTIF(B$2:B806,B806)=1,B806,"")</f>
        <v/>
      </c>
      <c r="I806" s="10" t="str">
        <f t="shared" si="12"/>
        <v/>
      </c>
      <c r="J806" s="3" t="str">
        <f>IF(デイリーデータ!D806="なし","",デイリーデータ!D806)</f>
        <v>勤務</v>
      </c>
      <c r="K806" s="3" t="str">
        <f>IF(デイリーデータ!E806="なし","",デイリーデータ!E806)</f>
        <v/>
      </c>
      <c r="L806" s="3" t="str">
        <f>IF(デイリーデータ!F806="なし","",デイリーデータ!F806)</f>
        <v>日勤</v>
      </c>
      <c r="M806" s="3" t="str">
        <f>IF(デイリーデータ!G806="なし","",デイリーデータ!G806)</f>
        <v/>
      </c>
      <c r="N806" s="3" t="str">
        <f>IF(デイリーデータ!H806="なし","",デイリーデータ!H806)</f>
        <v/>
      </c>
    </row>
    <row r="807" spans="1:14" x14ac:dyDescent="0.2">
      <c r="A807" s="9" t="str">
        <f>デイリーデータ!A807&amp;デイリーデータ!I807</f>
        <v>11886945773</v>
      </c>
      <c r="B807" s="3" t="str">
        <f>デイリーデータ!A807&amp;""</f>
        <v>118869</v>
      </c>
      <c r="C807" s="3" t="str">
        <f>デイリーデータ!B807</f>
        <v>薬司 康平</v>
      </c>
      <c r="D807" s="4">
        <f>IF(デイリーデータ!I807="","",(デイリーデータ!I807))</f>
        <v>45773</v>
      </c>
      <c r="E807" s="3" t="str">
        <f>IF(デイリーデータ!D807="休日","●",IF(デイリーデータ!D807="指定","○",IF(LEFT(デイリーデータ!F807,1)="日","",IF(LEFT(デイリーデータ!F807,1)="半","／",LEFT(デイリーデータ!F807,1)))))</f>
        <v>／</v>
      </c>
      <c r="F807" s="10" t="str">
        <f>IF(デイリーデータ!E807="なし","",デイリーデータ!E807)&amp;IF(デイリーデータ!G807="なし","",デイリーデータ!G807)&amp;IF(デイリーデータ!H807="なし","",デイリーデータ!H807)</f>
        <v/>
      </c>
      <c r="G807" s="3" t="str">
        <f>IF(H807="","",COUNTA(H$2:H807)-COUNTBLANK(H$2:H807))</f>
        <v/>
      </c>
      <c r="H807" s="3" t="str">
        <f>IF(COUNTIF(B$2:B807,B807)=1,B807,"")</f>
        <v/>
      </c>
      <c r="I807" s="10" t="str">
        <f t="shared" si="12"/>
        <v/>
      </c>
      <c r="J807" s="3" t="str">
        <f>IF(デイリーデータ!D807="なし","",デイリーデータ!D807)</f>
        <v>勤務</v>
      </c>
      <c r="K807" s="3" t="str">
        <f>IF(デイリーデータ!E807="なし","",デイリーデータ!E807)</f>
        <v/>
      </c>
      <c r="L807" s="3" t="str">
        <f>IF(デイリーデータ!F807="なし","",デイリーデータ!F807)</f>
        <v>半日</v>
      </c>
      <c r="M807" s="3" t="str">
        <f>IF(デイリーデータ!G807="なし","",デイリーデータ!G807)</f>
        <v/>
      </c>
      <c r="N807" s="3" t="str">
        <f>IF(デイリーデータ!H807="なし","",デイリーデータ!H807)</f>
        <v/>
      </c>
    </row>
    <row r="808" spans="1:14" x14ac:dyDescent="0.2">
      <c r="A808" s="9" t="str">
        <f>デイリーデータ!A808&amp;デイリーデータ!I808</f>
        <v>11886945774</v>
      </c>
      <c r="B808" s="3" t="str">
        <f>デイリーデータ!A808&amp;""</f>
        <v>118869</v>
      </c>
      <c r="C808" s="3" t="str">
        <f>デイリーデータ!B808</f>
        <v>薬司 康平</v>
      </c>
      <c r="D808" s="4">
        <f>IF(デイリーデータ!I808="","",(デイリーデータ!I808))</f>
        <v>45774</v>
      </c>
      <c r="E808" s="3" t="str">
        <f>IF(デイリーデータ!D808="休日","●",IF(デイリーデータ!D808="指定","○",IF(LEFT(デイリーデータ!F808,1)="日","",IF(LEFT(デイリーデータ!F808,1)="半","／",LEFT(デイリーデータ!F808,1)))))</f>
        <v>●</v>
      </c>
      <c r="F808" s="10" t="str">
        <f>IF(デイリーデータ!E808="なし","",デイリーデータ!E808)&amp;IF(デイリーデータ!G808="なし","",デイリーデータ!G808)&amp;IF(デイリーデータ!H808="なし","",デイリーデータ!H808)</f>
        <v/>
      </c>
      <c r="G808" s="3" t="str">
        <f>IF(H808="","",COUNTA(H$2:H808)-COUNTBLANK(H$2:H808))</f>
        <v/>
      </c>
      <c r="H808" s="3" t="str">
        <f>IF(COUNTIF(B$2:B808,B808)=1,B808,"")</f>
        <v/>
      </c>
      <c r="I808" s="10" t="str">
        <f t="shared" si="12"/>
        <v/>
      </c>
      <c r="J808" s="3" t="str">
        <f>IF(デイリーデータ!D808="なし","",デイリーデータ!D808)</f>
        <v>休日</v>
      </c>
      <c r="K808" s="3" t="str">
        <f>IF(デイリーデータ!E808="なし","",デイリーデータ!E808)</f>
        <v/>
      </c>
      <c r="L808" s="3" t="str">
        <f>IF(デイリーデータ!F808="なし","",デイリーデータ!F808)</f>
        <v>日勤</v>
      </c>
      <c r="M808" s="3" t="str">
        <f>IF(デイリーデータ!G808="なし","",デイリーデータ!G808)</f>
        <v/>
      </c>
      <c r="N808" s="3" t="str">
        <f>IF(デイリーデータ!H808="なし","",デイリーデータ!H808)</f>
        <v/>
      </c>
    </row>
    <row r="809" spans="1:14" x14ac:dyDescent="0.2">
      <c r="A809" s="9" t="str">
        <f>デイリーデータ!A809&amp;デイリーデータ!I809</f>
        <v>11886945775</v>
      </c>
      <c r="B809" s="3" t="str">
        <f>デイリーデータ!A809&amp;""</f>
        <v>118869</v>
      </c>
      <c r="C809" s="3" t="str">
        <f>デイリーデータ!B809</f>
        <v>薬司 康平</v>
      </c>
      <c r="D809" s="4">
        <f>IF(デイリーデータ!I809="","",(デイリーデータ!I809))</f>
        <v>45775</v>
      </c>
      <c r="E809" s="3" t="str">
        <f>IF(デイリーデータ!D809="休日","●",IF(デイリーデータ!D809="指定","○",IF(LEFT(デイリーデータ!F809,1)="日","",IF(LEFT(デイリーデータ!F809,1)="半","／",LEFT(デイリーデータ!F809,1)))))</f>
        <v/>
      </c>
      <c r="F809" s="10" t="str">
        <f>IF(デイリーデータ!E809="なし","",デイリーデータ!E809)&amp;IF(デイリーデータ!G809="なし","",デイリーデータ!G809)&amp;IF(デイリーデータ!H809="なし","",デイリーデータ!H809)</f>
        <v/>
      </c>
      <c r="G809" s="3" t="str">
        <f>IF(H809="","",COUNTA(H$2:H809)-COUNTBLANK(H$2:H809))</f>
        <v/>
      </c>
      <c r="H809" s="3" t="str">
        <f>IF(COUNTIF(B$2:B809,B809)=1,B809,"")</f>
        <v/>
      </c>
      <c r="I809" s="10" t="str">
        <f t="shared" si="12"/>
        <v/>
      </c>
      <c r="J809" s="3" t="str">
        <f>IF(デイリーデータ!D809="なし","",デイリーデータ!D809)</f>
        <v>勤務</v>
      </c>
      <c r="K809" s="3" t="str">
        <f>IF(デイリーデータ!E809="なし","",デイリーデータ!E809)</f>
        <v/>
      </c>
      <c r="L809" s="3" t="str">
        <f>IF(デイリーデータ!F809="なし","",デイリーデータ!F809)</f>
        <v>日勤</v>
      </c>
      <c r="M809" s="3" t="str">
        <f>IF(デイリーデータ!G809="なし","",デイリーデータ!G809)</f>
        <v/>
      </c>
      <c r="N809" s="3" t="str">
        <f>IF(デイリーデータ!H809="なし","",デイリーデータ!H809)</f>
        <v/>
      </c>
    </row>
    <row r="810" spans="1:14" x14ac:dyDescent="0.2">
      <c r="A810" s="9" t="str">
        <f>デイリーデータ!A810&amp;デイリーデータ!I810</f>
        <v>11886945776</v>
      </c>
      <c r="B810" s="3" t="str">
        <f>デイリーデータ!A810&amp;""</f>
        <v>118869</v>
      </c>
      <c r="C810" s="3" t="str">
        <f>デイリーデータ!B810</f>
        <v>薬司 康平</v>
      </c>
      <c r="D810" s="4">
        <f>IF(デイリーデータ!I810="","",(デイリーデータ!I810))</f>
        <v>45776</v>
      </c>
      <c r="E810" s="3" t="str">
        <f>IF(デイリーデータ!D810="休日","●",IF(デイリーデータ!D810="指定","○",IF(LEFT(デイリーデータ!F810,1)="日","",IF(LEFT(デイリーデータ!F810,1)="半","／",LEFT(デイリーデータ!F810,1)))))</f>
        <v/>
      </c>
      <c r="F810" s="10" t="str">
        <f>IF(デイリーデータ!E810="なし","",デイリーデータ!E810)&amp;IF(デイリーデータ!G810="なし","",デイリーデータ!G810)&amp;IF(デイリーデータ!H810="なし","",デイリーデータ!H810)</f>
        <v/>
      </c>
      <c r="G810" s="3" t="str">
        <f>IF(H810="","",COUNTA(H$2:H810)-COUNTBLANK(H$2:H810))</f>
        <v/>
      </c>
      <c r="H810" s="3" t="str">
        <f>IF(COUNTIF(B$2:B810,B810)=1,B810,"")</f>
        <v/>
      </c>
      <c r="I810" s="10" t="str">
        <f t="shared" si="12"/>
        <v/>
      </c>
      <c r="J810" s="3" t="str">
        <f>IF(デイリーデータ!D810="なし","",デイリーデータ!D810)</f>
        <v>勤務</v>
      </c>
      <c r="K810" s="3" t="str">
        <f>IF(デイリーデータ!E810="なし","",デイリーデータ!E810)</f>
        <v/>
      </c>
      <c r="L810" s="3" t="str">
        <f>IF(デイリーデータ!F810="なし","",デイリーデータ!F810)</f>
        <v>日勤</v>
      </c>
      <c r="M810" s="3" t="str">
        <f>IF(デイリーデータ!G810="なし","",デイリーデータ!G810)</f>
        <v/>
      </c>
      <c r="N810" s="3" t="str">
        <f>IF(デイリーデータ!H810="なし","",デイリーデータ!H810)</f>
        <v/>
      </c>
    </row>
    <row r="811" spans="1:14" x14ac:dyDescent="0.2">
      <c r="A811" s="9" t="str">
        <f>デイリーデータ!A811&amp;デイリーデータ!I811</f>
        <v>11886945777</v>
      </c>
      <c r="B811" s="3" t="str">
        <f>デイリーデータ!A811&amp;""</f>
        <v>118869</v>
      </c>
      <c r="C811" s="3" t="str">
        <f>デイリーデータ!B811</f>
        <v>薬司 康平</v>
      </c>
      <c r="D811" s="4">
        <f>IF(デイリーデータ!I811="","",(デイリーデータ!I811))</f>
        <v>45777</v>
      </c>
      <c r="E811" s="3" t="str">
        <f>IF(デイリーデータ!D811="休日","●",IF(デイリーデータ!D811="指定","○",IF(LEFT(デイリーデータ!F811,1)="日","",IF(LEFT(デイリーデータ!F811,1)="半","／",LEFT(デイリーデータ!F811,1)))))</f>
        <v/>
      </c>
      <c r="F811" s="10" t="str">
        <f>IF(デイリーデータ!E811="なし","",デイリーデータ!E811)&amp;IF(デイリーデータ!G811="なし","",デイリーデータ!G811)&amp;IF(デイリーデータ!H811="なし","",デイリーデータ!H811)</f>
        <v/>
      </c>
      <c r="G811" s="3" t="str">
        <f>IF(H811="","",COUNTA(H$2:H811)-COUNTBLANK(H$2:H811))</f>
        <v/>
      </c>
      <c r="H811" s="3" t="str">
        <f>IF(COUNTIF(B$2:B811,B811)=1,B811,"")</f>
        <v/>
      </c>
      <c r="I811" s="10" t="str">
        <f t="shared" si="12"/>
        <v/>
      </c>
      <c r="J811" s="3" t="str">
        <f>IF(デイリーデータ!D811="なし","",デイリーデータ!D811)</f>
        <v>勤務</v>
      </c>
      <c r="K811" s="3" t="str">
        <f>IF(デイリーデータ!E811="なし","",デイリーデータ!E811)</f>
        <v/>
      </c>
      <c r="L811" s="3" t="str">
        <f>IF(デイリーデータ!F811="なし","",デイリーデータ!F811)</f>
        <v>日勤</v>
      </c>
      <c r="M811" s="3" t="str">
        <f>IF(デイリーデータ!G811="なし","",デイリーデータ!G811)</f>
        <v/>
      </c>
      <c r="N811" s="3" t="str">
        <f>IF(デイリーデータ!H811="なし","",デイリーデータ!H811)</f>
        <v/>
      </c>
    </row>
    <row r="812" spans="1:14" x14ac:dyDescent="0.2">
      <c r="A812" s="9" t="str">
        <f>デイリーデータ!A812&amp;デイリーデータ!I812</f>
        <v>12233945748</v>
      </c>
      <c r="B812" s="3" t="str">
        <f>デイリーデータ!A812&amp;""</f>
        <v>122339</v>
      </c>
      <c r="C812" s="3" t="str">
        <f>デイリーデータ!B812</f>
        <v>西郡 健太</v>
      </c>
      <c r="D812" s="4">
        <f>IF(デイリーデータ!I812="","",(デイリーデータ!I812))</f>
        <v>45748</v>
      </c>
      <c r="E812" s="3" t="str">
        <f>IF(デイリーデータ!D812="休日","●",IF(デイリーデータ!D812="指定","○",IF(LEFT(デイリーデータ!F812,1)="日","",IF(LEFT(デイリーデータ!F812,1)="半","／",LEFT(デイリーデータ!F812,1)))))</f>
        <v>当</v>
      </c>
      <c r="F812" s="10" t="str">
        <f>IF(デイリーデータ!E812="なし","",デイリーデータ!E812)&amp;IF(デイリーデータ!G812="なし","",デイリーデータ!G812)&amp;IF(デイリーデータ!H812="なし","",デイリーデータ!H812)</f>
        <v/>
      </c>
      <c r="G812" s="3">
        <f>IF(H812="","",COUNTA(H$2:H812)-COUNTBLANK(H$2:H812))</f>
        <v>28</v>
      </c>
      <c r="H812" s="3" t="str">
        <f>IF(COUNTIF(B$2:B812,B812)=1,B812,"")</f>
        <v>122339</v>
      </c>
      <c r="I812" s="10" t="str">
        <f t="shared" si="12"/>
        <v>西郡 健太</v>
      </c>
      <c r="J812" s="3" t="str">
        <f>IF(デイリーデータ!D812="なし","",デイリーデータ!D812)</f>
        <v>勤務</v>
      </c>
      <c r="K812" s="3" t="str">
        <f>IF(デイリーデータ!E812="なし","",デイリーデータ!E812)</f>
        <v/>
      </c>
      <c r="L812" s="3" t="str">
        <f>IF(デイリーデータ!F812="なし","",デイリーデータ!F812)</f>
        <v>当直</v>
      </c>
      <c r="M812" s="3" t="str">
        <f>IF(デイリーデータ!G812="なし","",デイリーデータ!G812)</f>
        <v/>
      </c>
      <c r="N812" s="3" t="str">
        <f>IF(デイリーデータ!H812="なし","",デイリーデータ!H812)</f>
        <v/>
      </c>
    </row>
    <row r="813" spans="1:14" x14ac:dyDescent="0.2">
      <c r="A813" s="9" t="str">
        <f>デイリーデータ!A813&amp;デイリーデータ!I813</f>
        <v>12233945749</v>
      </c>
      <c r="B813" s="3" t="str">
        <f>デイリーデータ!A813&amp;""</f>
        <v>122339</v>
      </c>
      <c r="C813" s="3" t="str">
        <f>デイリーデータ!B813</f>
        <v>西郡 健太</v>
      </c>
      <c r="D813" s="4">
        <f>IF(デイリーデータ!I813="","",(デイリーデータ!I813))</f>
        <v>45749</v>
      </c>
      <c r="E813" s="3" t="str">
        <f>IF(デイリーデータ!D813="休日","●",IF(デイリーデータ!D813="指定","○",IF(LEFT(デイリーデータ!F813,1)="日","",IF(LEFT(デイリーデータ!F813,1)="半","／",LEFT(デイリーデータ!F813,1)))))</f>
        <v>明</v>
      </c>
      <c r="F813" s="10" t="str">
        <f>IF(デイリーデータ!E813="なし","",デイリーデータ!E813)&amp;IF(デイリーデータ!G813="なし","",デイリーデータ!G813)&amp;IF(デイリーデータ!H813="なし","",デイリーデータ!H813)</f>
        <v/>
      </c>
      <c r="G813" s="3" t="str">
        <f>IF(H813="","",COUNTA(H$2:H813)-COUNTBLANK(H$2:H813))</f>
        <v/>
      </c>
      <c r="H813" s="3" t="str">
        <f>IF(COUNTIF(B$2:B813,B813)=1,B813,"")</f>
        <v/>
      </c>
      <c r="I813" s="10" t="str">
        <f t="shared" si="12"/>
        <v/>
      </c>
      <c r="J813" s="3" t="str">
        <f>IF(デイリーデータ!D813="なし","",デイリーデータ!D813)</f>
        <v>勤務</v>
      </c>
      <c r="K813" s="3" t="str">
        <f>IF(デイリーデータ!E813="なし","",デイリーデータ!E813)</f>
        <v/>
      </c>
      <c r="L813" s="3" t="str">
        <f>IF(デイリーデータ!F813="なし","",デイリーデータ!F813)</f>
        <v>明け</v>
      </c>
      <c r="M813" s="3" t="str">
        <f>IF(デイリーデータ!G813="なし","",デイリーデータ!G813)</f>
        <v/>
      </c>
      <c r="N813" s="3" t="str">
        <f>IF(デイリーデータ!H813="なし","",デイリーデータ!H813)</f>
        <v/>
      </c>
    </row>
    <row r="814" spans="1:14" x14ac:dyDescent="0.2">
      <c r="A814" s="9" t="str">
        <f>デイリーデータ!A814&amp;デイリーデータ!I814</f>
        <v>12233945750</v>
      </c>
      <c r="B814" s="3" t="str">
        <f>デイリーデータ!A814&amp;""</f>
        <v>122339</v>
      </c>
      <c r="C814" s="3" t="str">
        <f>デイリーデータ!B814</f>
        <v>西郡 健太</v>
      </c>
      <c r="D814" s="4">
        <f>IF(デイリーデータ!I814="","",(デイリーデータ!I814))</f>
        <v>45750</v>
      </c>
      <c r="E814" s="3" t="str">
        <f>IF(デイリーデータ!D814="休日","●",IF(デイリーデータ!D814="指定","○",IF(LEFT(デイリーデータ!F814,1)="日","",IF(LEFT(デイリーデータ!F814,1)="半","／",LEFT(デイリーデータ!F814,1)))))</f>
        <v/>
      </c>
      <c r="F814" s="10" t="str">
        <f>IF(デイリーデータ!E814="なし","",デイリーデータ!E814)&amp;IF(デイリーデータ!G814="なし","",デイリーデータ!G814)&amp;IF(デイリーデータ!H814="なし","",デイリーデータ!H814)</f>
        <v/>
      </c>
      <c r="G814" s="3" t="str">
        <f>IF(H814="","",COUNTA(H$2:H814)-COUNTBLANK(H$2:H814))</f>
        <v/>
      </c>
      <c r="H814" s="3" t="str">
        <f>IF(COUNTIF(B$2:B814,B814)=1,B814,"")</f>
        <v/>
      </c>
      <c r="I814" s="10" t="str">
        <f t="shared" si="12"/>
        <v/>
      </c>
      <c r="J814" s="3" t="str">
        <f>IF(デイリーデータ!D814="なし","",デイリーデータ!D814)</f>
        <v>勤務</v>
      </c>
      <c r="K814" s="3" t="str">
        <f>IF(デイリーデータ!E814="なし","",デイリーデータ!E814)</f>
        <v/>
      </c>
      <c r="L814" s="3" t="str">
        <f>IF(デイリーデータ!F814="なし","",デイリーデータ!F814)</f>
        <v>日勤</v>
      </c>
      <c r="M814" s="3" t="str">
        <f>IF(デイリーデータ!G814="なし","",デイリーデータ!G814)</f>
        <v/>
      </c>
      <c r="N814" s="3" t="str">
        <f>IF(デイリーデータ!H814="なし","",デイリーデータ!H814)</f>
        <v/>
      </c>
    </row>
    <row r="815" spans="1:14" x14ac:dyDescent="0.2">
      <c r="A815" s="9" t="str">
        <f>デイリーデータ!A815&amp;デイリーデータ!I815</f>
        <v>12233945751</v>
      </c>
      <c r="B815" s="3" t="str">
        <f>デイリーデータ!A815&amp;""</f>
        <v>122339</v>
      </c>
      <c r="C815" s="3" t="str">
        <f>デイリーデータ!B815</f>
        <v>西郡 健太</v>
      </c>
      <c r="D815" s="4">
        <f>IF(デイリーデータ!I815="","",(デイリーデータ!I815))</f>
        <v>45751</v>
      </c>
      <c r="E815" s="3" t="str">
        <f>IF(デイリーデータ!D815="休日","●",IF(デイリーデータ!D815="指定","○",IF(LEFT(デイリーデータ!F815,1)="日","",IF(LEFT(デイリーデータ!F815,1)="半","／",LEFT(デイリーデータ!F815,1)))))</f>
        <v/>
      </c>
      <c r="F815" s="10" t="str">
        <f>IF(デイリーデータ!E815="なし","",デイリーデータ!E815)&amp;IF(デイリーデータ!G815="なし","",デイリーデータ!G815)&amp;IF(デイリーデータ!H815="なし","",デイリーデータ!H815)</f>
        <v/>
      </c>
      <c r="G815" s="3" t="str">
        <f>IF(H815="","",COUNTA(H$2:H815)-COUNTBLANK(H$2:H815))</f>
        <v/>
      </c>
      <c r="H815" s="3" t="str">
        <f>IF(COUNTIF(B$2:B815,B815)=1,B815,"")</f>
        <v/>
      </c>
      <c r="I815" s="10" t="str">
        <f t="shared" si="12"/>
        <v/>
      </c>
      <c r="J815" s="3" t="str">
        <f>IF(デイリーデータ!D815="なし","",デイリーデータ!D815)</f>
        <v>勤務</v>
      </c>
      <c r="K815" s="3" t="str">
        <f>IF(デイリーデータ!E815="なし","",デイリーデータ!E815)</f>
        <v/>
      </c>
      <c r="L815" s="3" t="str">
        <f>IF(デイリーデータ!F815="なし","",デイリーデータ!F815)</f>
        <v>日勤</v>
      </c>
      <c r="M815" s="3" t="str">
        <f>IF(デイリーデータ!G815="なし","",デイリーデータ!G815)</f>
        <v/>
      </c>
      <c r="N815" s="3" t="str">
        <f>IF(デイリーデータ!H815="なし","",デイリーデータ!H815)</f>
        <v/>
      </c>
    </row>
    <row r="816" spans="1:14" x14ac:dyDescent="0.2">
      <c r="A816" s="9" t="str">
        <f>デイリーデータ!A816&amp;デイリーデータ!I816</f>
        <v>12233945752</v>
      </c>
      <c r="B816" s="3" t="str">
        <f>デイリーデータ!A816&amp;""</f>
        <v>122339</v>
      </c>
      <c r="C816" s="3" t="str">
        <f>デイリーデータ!B816</f>
        <v>西郡 健太</v>
      </c>
      <c r="D816" s="4">
        <f>IF(デイリーデータ!I816="","",(デイリーデータ!I816))</f>
        <v>45752</v>
      </c>
      <c r="E816" s="3" t="str">
        <f>IF(デイリーデータ!D816="休日","●",IF(デイリーデータ!D816="指定","○",IF(LEFT(デイリーデータ!F816,1)="日","",IF(LEFT(デイリーデータ!F816,1)="半","／",LEFT(デイリーデータ!F816,1)))))</f>
        <v>／</v>
      </c>
      <c r="F816" s="10" t="str">
        <f>IF(デイリーデータ!E816="なし","",デイリーデータ!E816)&amp;IF(デイリーデータ!G816="なし","",デイリーデータ!G816)&amp;IF(デイリーデータ!H816="なし","",デイリーデータ!H816)</f>
        <v/>
      </c>
      <c r="G816" s="3" t="str">
        <f>IF(H816="","",COUNTA(H$2:H816)-COUNTBLANK(H$2:H816))</f>
        <v/>
      </c>
      <c r="H816" s="3" t="str">
        <f>IF(COUNTIF(B$2:B816,B816)=1,B816,"")</f>
        <v/>
      </c>
      <c r="I816" s="10" t="str">
        <f t="shared" si="12"/>
        <v/>
      </c>
      <c r="J816" s="3" t="str">
        <f>IF(デイリーデータ!D816="なし","",デイリーデータ!D816)</f>
        <v>勤務</v>
      </c>
      <c r="K816" s="3" t="str">
        <f>IF(デイリーデータ!E816="なし","",デイリーデータ!E816)</f>
        <v/>
      </c>
      <c r="L816" s="3" t="str">
        <f>IF(デイリーデータ!F816="なし","",デイリーデータ!F816)</f>
        <v>半日</v>
      </c>
      <c r="M816" s="3" t="str">
        <f>IF(デイリーデータ!G816="なし","",デイリーデータ!G816)</f>
        <v/>
      </c>
      <c r="N816" s="3" t="str">
        <f>IF(デイリーデータ!H816="なし","",デイリーデータ!H816)</f>
        <v/>
      </c>
    </row>
    <row r="817" spans="1:14" x14ac:dyDescent="0.2">
      <c r="A817" s="9" t="str">
        <f>デイリーデータ!A817&amp;デイリーデータ!I817</f>
        <v>12233945753</v>
      </c>
      <c r="B817" s="3" t="str">
        <f>デイリーデータ!A817&amp;""</f>
        <v>122339</v>
      </c>
      <c r="C817" s="3" t="str">
        <f>デイリーデータ!B817</f>
        <v>西郡 健太</v>
      </c>
      <c r="D817" s="4">
        <f>IF(デイリーデータ!I817="","",(デイリーデータ!I817))</f>
        <v>45753</v>
      </c>
      <c r="E817" s="3" t="str">
        <f>IF(デイリーデータ!D817="休日","●",IF(デイリーデータ!D817="指定","○",IF(LEFT(デイリーデータ!F817,1)="日","",IF(LEFT(デイリーデータ!F817,1)="半","／",LEFT(デイリーデータ!F817,1)))))</f>
        <v>●</v>
      </c>
      <c r="F817" s="10" t="str">
        <f>IF(デイリーデータ!E817="なし","",デイリーデータ!E817)&amp;IF(デイリーデータ!G817="なし","",デイリーデータ!G817)&amp;IF(デイリーデータ!H817="なし","",デイリーデータ!H817)</f>
        <v/>
      </c>
      <c r="G817" s="3" t="str">
        <f>IF(H817="","",COUNTA(H$2:H817)-COUNTBLANK(H$2:H817))</f>
        <v/>
      </c>
      <c r="H817" s="3" t="str">
        <f>IF(COUNTIF(B$2:B817,B817)=1,B817,"")</f>
        <v/>
      </c>
      <c r="I817" s="10" t="str">
        <f t="shared" si="12"/>
        <v/>
      </c>
      <c r="J817" s="3" t="str">
        <f>IF(デイリーデータ!D817="なし","",デイリーデータ!D817)</f>
        <v>休日</v>
      </c>
      <c r="K817" s="3" t="str">
        <f>IF(デイリーデータ!E817="なし","",デイリーデータ!E817)</f>
        <v/>
      </c>
      <c r="L817" s="3" t="str">
        <f>IF(デイリーデータ!F817="なし","",デイリーデータ!F817)</f>
        <v>日勤</v>
      </c>
      <c r="M817" s="3" t="str">
        <f>IF(デイリーデータ!G817="なし","",デイリーデータ!G817)</f>
        <v/>
      </c>
      <c r="N817" s="3" t="str">
        <f>IF(デイリーデータ!H817="なし","",デイリーデータ!H817)</f>
        <v/>
      </c>
    </row>
    <row r="818" spans="1:14" x14ac:dyDescent="0.2">
      <c r="A818" s="9" t="str">
        <f>デイリーデータ!A818&amp;デイリーデータ!I818</f>
        <v>12233945754</v>
      </c>
      <c r="B818" s="3" t="str">
        <f>デイリーデータ!A818&amp;""</f>
        <v>122339</v>
      </c>
      <c r="C818" s="3" t="str">
        <f>デイリーデータ!B818</f>
        <v>西郡 健太</v>
      </c>
      <c r="D818" s="4">
        <f>IF(デイリーデータ!I818="","",(デイリーデータ!I818))</f>
        <v>45754</v>
      </c>
      <c r="E818" s="3" t="str">
        <f>IF(デイリーデータ!D818="休日","●",IF(デイリーデータ!D818="指定","○",IF(LEFT(デイリーデータ!F818,1)="日","",IF(LEFT(デイリーデータ!F818,1)="半","／",LEFT(デイリーデータ!F818,1)))))</f>
        <v/>
      </c>
      <c r="F818" s="10" t="str">
        <f>IF(デイリーデータ!E818="なし","",デイリーデータ!E818)&amp;IF(デイリーデータ!G818="なし","",デイリーデータ!G818)&amp;IF(デイリーデータ!H818="なし","",デイリーデータ!H818)</f>
        <v/>
      </c>
      <c r="G818" s="3" t="str">
        <f>IF(H818="","",COUNTA(H$2:H818)-COUNTBLANK(H$2:H818))</f>
        <v/>
      </c>
      <c r="H818" s="3" t="str">
        <f>IF(COUNTIF(B$2:B818,B818)=1,B818,"")</f>
        <v/>
      </c>
      <c r="I818" s="10" t="str">
        <f t="shared" si="12"/>
        <v/>
      </c>
      <c r="J818" s="3" t="str">
        <f>IF(デイリーデータ!D818="なし","",デイリーデータ!D818)</f>
        <v>勤務</v>
      </c>
      <c r="K818" s="3" t="str">
        <f>IF(デイリーデータ!E818="なし","",デイリーデータ!E818)</f>
        <v/>
      </c>
      <c r="L818" s="3" t="str">
        <f>IF(デイリーデータ!F818="なし","",デイリーデータ!F818)</f>
        <v>日勤</v>
      </c>
      <c r="M818" s="3" t="str">
        <f>IF(デイリーデータ!G818="なし","",デイリーデータ!G818)</f>
        <v/>
      </c>
      <c r="N818" s="3" t="str">
        <f>IF(デイリーデータ!H818="なし","",デイリーデータ!H818)</f>
        <v/>
      </c>
    </row>
    <row r="819" spans="1:14" x14ac:dyDescent="0.2">
      <c r="A819" s="9" t="str">
        <f>デイリーデータ!A819&amp;デイリーデータ!I819</f>
        <v>12233945755</v>
      </c>
      <c r="B819" s="3" t="str">
        <f>デイリーデータ!A819&amp;""</f>
        <v>122339</v>
      </c>
      <c r="C819" s="3" t="str">
        <f>デイリーデータ!B819</f>
        <v>西郡 健太</v>
      </c>
      <c r="D819" s="4">
        <f>IF(デイリーデータ!I819="","",(デイリーデータ!I819))</f>
        <v>45755</v>
      </c>
      <c r="E819" s="3" t="str">
        <f>IF(デイリーデータ!D819="休日","●",IF(デイリーデータ!D819="指定","○",IF(LEFT(デイリーデータ!F819,1)="日","",IF(LEFT(デイリーデータ!F819,1)="半","／",LEFT(デイリーデータ!F819,1)))))</f>
        <v/>
      </c>
      <c r="F819" s="10" t="str">
        <f>IF(デイリーデータ!E819="なし","",デイリーデータ!E819)&amp;IF(デイリーデータ!G819="なし","",デイリーデータ!G819)&amp;IF(デイリーデータ!H819="なし","",デイリーデータ!H819)</f>
        <v/>
      </c>
      <c r="G819" s="3" t="str">
        <f>IF(H819="","",COUNTA(H$2:H819)-COUNTBLANK(H$2:H819))</f>
        <v/>
      </c>
      <c r="H819" s="3" t="str">
        <f>IF(COUNTIF(B$2:B819,B819)=1,B819,"")</f>
        <v/>
      </c>
      <c r="I819" s="10" t="str">
        <f t="shared" si="12"/>
        <v/>
      </c>
      <c r="J819" s="3" t="str">
        <f>IF(デイリーデータ!D819="なし","",デイリーデータ!D819)</f>
        <v>勤務</v>
      </c>
      <c r="K819" s="3" t="str">
        <f>IF(デイリーデータ!E819="なし","",デイリーデータ!E819)</f>
        <v/>
      </c>
      <c r="L819" s="3" t="str">
        <f>IF(デイリーデータ!F819="なし","",デイリーデータ!F819)</f>
        <v>日勤</v>
      </c>
      <c r="M819" s="3" t="str">
        <f>IF(デイリーデータ!G819="なし","",デイリーデータ!G819)</f>
        <v/>
      </c>
      <c r="N819" s="3" t="str">
        <f>IF(デイリーデータ!H819="なし","",デイリーデータ!H819)</f>
        <v/>
      </c>
    </row>
    <row r="820" spans="1:14" x14ac:dyDescent="0.2">
      <c r="A820" s="9" t="str">
        <f>デイリーデータ!A820&amp;デイリーデータ!I820</f>
        <v>12233945756</v>
      </c>
      <c r="B820" s="3" t="str">
        <f>デイリーデータ!A820&amp;""</f>
        <v>122339</v>
      </c>
      <c r="C820" s="3" t="str">
        <f>デイリーデータ!B820</f>
        <v>西郡 健太</v>
      </c>
      <c r="D820" s="4">
        <f>IF(デイリーデータ!I820="","",(デイリーデータ!I820))</f>
        <v>45756</v>
      </c>
      <c r="E820" s="3" t="str">
        <f>IF(デイリーデータ!D820="休日","●",IF(デイリーデータ!D820="指定","○",IF(LEFT(デイリーデータ!F820,1)="日","",IF(LEFT(デイリーデータ!F820,1)="半","／",LEFT(デイリーデータ!F820,1)))))</f>
        <v/>
      </c>
      <c r="F820" s="10" t="str">
        <f>IF(デイリーデータ!E820="なし","",デイリーデータ!E820)&amp;IF(デイリーデータ!G820="なし","",デイリーデータ!G820)&amp;IF(デイリーデータ!H820="なし","",デイリーデータ!H820)</f>
        <v/>
      </c>
      <c r="G820" s="3" t="str">
        <f>IF(H820="","",COUNTA(H$2:H820)-COUNTBLANK(H$2:H820))</f>
        <v/>
      </c>
      <c r="H820" s="3" t="str">
        <f>IF(COUNTIF(B$2:B820,B820)=1,B820,"")</f>
        <v/>
      </c>
      <c r="I820" s="10" t="str">
        <f t="shared" si="12"/>
        <v/>
      </c>
      <c r="J820" s="3" t="str">
        <f>IF(デイリーデータ!D820="なし","",デイリーデータ!D820)</f>
        <v>勤務</v>
      </c>
      <c r="K820" s="3" t="str">
        <f>IF(デイリーデータ!E820="なし","",デイリーデータ!E820)</f>
        <v/>
      </c>
      <c r="L820" s="3" t="str">
        <f>IF(デイリーデータ!F820="なし","",デイリーデータ!F820)</f>
        <v>日勤</v>
      </c>
      <c r="M820" s="3" t="str">
        <f>IF(デイリーデータ!G820="なし","",デイリーデータ!G820)</f>
        <v/>
      </c>
      <c r="N820" s="3" t="str">
        <f>IF(デイリーデータ!H820="なし","",デイリーデータ!H820)</f>
        <v/>
      </c>
    </row>
    <row r="821" spans="1:14" x14ac:dyDescent="0.2">
      <c r="A821" s="9" t="str">
        <f>デイリーデータ!A821&amp;デイリーデータ!I821</f>
        <v>12233945757</v>
      </c>
      <c r="B821" s="3" t="str">
        <f>デイリーデータ!A821&amp;""</f>
        <v>122339</v>
      </c>
      <c r="C821" s="3" t="str">
        <f>デイリーデータ!B821</f>
        <v>西郡 健太</v>
      </c>
      <c r="D821" s="4">
        <f>IF(デイリーデータ!I821="","",(デイリーデータ!I821))</f>
        <v>45757</v>
      </c>
      <c r="E821" s="3" t="str">
        <f>IF(デイリーデータ!D821="休日","●",IF(デイリーデータ!D821="指定","○",IF(LEFT(デイリーデータ!F821,1)="日","",IF(LEFT(デイリーデータ!F821,1)="半","／",LEFT(デイリーデータ!F821,1)))))</f>
        <v/>
      </c>
      <c r="F821" s="10" t="str">
        <f>IF(デイリーデータ!E821="なし","",デイリーデータ!E821)&amp;IF(デイリーデータ!G821="なし","",デイリーデータ!G821)&amp;IF(デイリーデータ!H821="なし","",デイリーデータ!H821)</f>
        <v/>
      </c>
      <c r="G821" s="3" t="str">
        <f>IF(H821="","",COUNTA(H$2:H821)-COUNTBLANK(H$2:H821))</f>
        <v/>
      </c>
      <c r="H821" s="3" t="str">
        <f>IF(COUNTIF(B$2:B821,B821)=1,B821,"")</f>
        <v/>
      </c>
      <c r="I821" s="10" t="str">
        <f t="shared" si="12"/>
        <v/>
      </c>
      <c r="J821" s="3" t="str">
        <f>IF(デイリーデータ!D821="なし","",デイリーデータ!D821)</f>
        <v>勤務</v>
      </c>
      <c r="K821" s="3" t="str">
        <f>IF(デイリーデータ!E821="なし","",デイリーデータ!E821)</f>
        <v/>
      </c>
      <c r="L821" s="3" t="str">
        <f>IF(デイリーデータ!F821="なし","",デイリーデータ!F821)</f>
        <v>日勤</v>
      </c>
      <c r="M821" s="3" t="str">
        <f>IF(デイリーデータ!G821="なし","",デイリーデータ!G821)</f>
        <v/>
      </c>
      <c r="N821" s="3" t="str">
        <f>IF(デイリーデータ!H821="なし","",デイリーデータ!H821)</f>
        <v/>
      </c>
    </row>
    <row r="822" spans="1:14" x14ac:dyDescent="0.2">
      <c r="A822" s="9" t="str">
        <f>デイリーデータ!A822&amp;デイリーデータ!I822</f>
        <v>12233945758</v>
      </c>
      <c r="B822" s="3" t="str">
        <f>デイリーデータ!A822&amp;""</f>
        <v>122339</v>
      </c>
      <c r="C822" s="3" t="str">
        <f>デイリーデータ!B822</f>
        <v>西郡 健太</v>
      </c>
      <c r="D822" s="4">
        <f>IF(デイリーデータ!I822="","",(デイリーデータ!I822))</f>
        <v>45758</v>
      </c>
      <c r="E822" s="3" t="str">
        <f>IF(デイリーデータ!D822="休日","●",IF(デイリーデータ!D822="指定","○",IF(LEFT(デイリーデータ!F822,1)="日","",IF(LEFT(デイリーデータ!F822,1)="半","／",LEFT(デイリーデータ!F822,1)))))</f>
        <v/>
      </c>
      <c r="F822" s="10" t="str">
        <f>IF(デイリーデータ!E822="なし","",デイリーデータ!E822)&amp;IF(デイリーデータ!G822="なし","",デイリーデータ!G822)&amp;IF(デイリーデータ!H822="なし","",デイリーデータ!H822)</f>
        <v/>
      </c>
      <c r="G822" s="3" t="str">
        <f>IF(H822="","",COUNTA(H$2:H822)-COUNTBLANK(H$2:H822))</f>
        <v/>
      </c>
      <c r="H822" s="3" t="str">
        <f>IF(COUNTIF(B$2:B822,B822)=1,B822,"")</f>
        <v/>
      </c>
      <c r="I822" s="10" t="str">
        <f t="shared" si="12"/>
        <v/>
      </c>
      <c r="J822" s="3" t="str">
        <f>IF(デイリーデータ!D822="なし","",デイリーデータ!D822)</f>
        <v>勤務</v>
      </c>
      <c r="K822" s="3" t="str">
        <f>IF(デイリーデータ!E822="なし","",デイリーデータ!E822)</f>
        <v/>
      </c>
      <c r="L822" s="3" t="str">
        <f>IF(デイリーデータ!F822="なし","",デイリーデータ!F822)</f>
        <v>日勤</v>
      </c>
      <c r="M822" s="3" t="str">
        <f>IF(デイリーデータ!G822="なし","",デイリーデータ!G822)</f>
        <v/>
      </c>
      <c r="N822" s="3" t="str">
        <f>IF(デイリーデータ!H822="なし","",デイリーデータ!H822)</f>
        <v/>
      </c>
    </row>
    <row r="823" spans="1:14" x14ac:dyDescent="0.2">
      <c r="A823" s="9" t="str">
        <f>デイリーデータ!A823&amp;デイリーデータ!I823</f>
        <v>12233945759</v>
      </c>
      <c r="B823" s="3" t="str">
        <f>デイリーデータ!A823&amp;""</f>
        <v>122339</v>
      </c>
      <c r="C823" s="3" t="str">
        <f>デイリーデータ!B823</f>
        <v>西郡 健太</v>
      </c>
      <c r="D823" s="4">
        <f>IF(デイリーデータ!I823="","",(デイリーデータ!I823))</f>
        <v>45759</v>
      </c>
      <c r="E823" s="3" t="str">
        <f>IF(デイリーデータ!D823="休日","●",IF(デイリーデータ!D823="指定","○",IF(LEFT(デイリーデータ!F823,1)="日","",IF(LEFT(デイリーデータ!F823,1)="半","／",LEFT(デイリーデータ!F823,1)))))</f>
        <v>○</v>
      </c>
      <c r="F823" s="10" t="str">
        <f>IF(デイリーデータ!E823="なし","",デイリーデータ!E823)&amp;IF(デイリーデータ!G823="なし","",デイリーデータ!G823)&amp;IF(デイリーデータ!H823="なし","",デイリーデータ!H823)</f>
        <v/>
      </c>
      <c r="G823" s="3" t="str">
        <f>IF(H823="","",COUNTA(H$2:H823)-COUNTBLANK(H$2:H823))</f>
        <v/>
      </c>
      <c r="H823" s="3" t="str">
        <f>IF(COUNTIF(B$2:B823,B823)=1,B823,"")</f>
        <v/>
      </c>
      <c r="I823" s="10" t="str">
        <f t="shared" si="12"/>
        <v/>
      </c>
      <c r="J823" s="3" t="str">
        <f>IF(デイリーデータ!D823="なし","",デイリーデータ!D823)</f>
        <v>指定</v>
      </c>
      <c r="K823" s="3" t="str">
        <f>IF(デイリーデータ!E823="なし","",デイリーデータ!E823)</f>
        <v/>
      </c>
      <c r="L823" s="3" t="str">
        <f>IF(デイリーデータ!F823="なし","",デイリーデータ!F823)</f>
        <v>日勤</v>
      </c>
      <c r="M823" s="3" t="str">
        <f>IF(デイリーデータ!G823="なし","",デイリーデータ!G823)</f>
        <v/>
      </c>
      <c r="N823" s="3" t="str">
        <f>IF(デイリーデータ!H823="なし","",デイリーデータ!H823)</f>
        <v/>
      </c>
    </row>
    <row r="824" spans="1:14" x14ac:dyDescent="0.2">
      <c r="A824" s="9" t="str">
        <f>デイリーデータ!A824&amp;デイリーデータ!I824</f>
        <v>12233945760</v>
      </c>
      <c r="B824" s="3" t="str">
        <f>デイリーデータ!A824&amp;""</f>
        <v>122339</v>
      </c>
      <c r="C824" s="3" t="str">
        <f>デイリーデータ!B824</f>
        <v>西郡 健太</v>
      </c>
      <c r="D824" s="4">
        <f>IF(デイリーデータ!I824="","",(デイリーデータ!I824))</f>
        <v>45760</v>
      </c>
      <c r="E824" s="3" t="str">
        <f>IF(デイリーデータ!D824="休日","●",IF(デイリーデータ!D824="指定","○",IF(LEFT(デイリーデータ!F824,1)="日","",IF(LEFT(デイリーデータ!F824,1)="半","／",LEFT(デイリーデータ!F824,1)))))</f>
        <v>●</v>
      </c>
      <c r="F824" s="10" t="str">
        <f>IF(デイリーデータ!E824="なし","",デイリーデータ!E824)&amp;IF(デイリーデータ!G824="なし","",デイリーデータ!G824)&amp;IF(デイリーデータ!H824="なし","",デイリーデータ!H824)</f>
        <v/>
      </c>
      <c r="G824" s="3" t="str">
        <f>IF(H824="","",COUNTA(H$2:H824)-COUNTBLANK(H$2:H824))</f>
        <v/>
      </c>
      <c r="H824" s="3" t="str">
        <f>IF(COUNTIF(B$2:B824,B824)=1,B824,"")</f>
        <v/>
      </c>
      <c r="I824" s="10" t="str">
        <f t="shared" si="12"/>
        <v/>
      </c>
      <c r="J824" s="3" t="str">
        <f>IF(デイリーデータ!D824="なし","",デイリーデータ!D824)</f>
        <v>休日</v>
      </c>
      <c r="K824" s="3" t="str">
        <f>IF(デイリーデータ!E824="なし","",デイリーデータ!E824)</f>
        <v/>
      </c>
      <c r="L824" s="3" t="str">
        <f>IF(デイリーデータ!F824="なし","",デイリーデータ!F824)</f>
        <v>日勤</v>
      </c>
      <c r="M824" s="3" t="str">
        <f>IF(デイリーデータ!G824="なし","",デイリーデータ!G824)</f>
        <v/>
      </c>
      <c r="N824" s="3" t="str">
        <f>IF(デイリーデータ!H824="なし","",デイリーデータ!H824)</f>
        <v/>
      </c>
    </row>
    <row r="825" spans="1:14" x14ac:dyDescent="0.2">
      <c r="A825" s="9" t="str">
        <f>デイリーデータ!A825&amp;デイリーデータ!I825</f>
        <v>12233945761</v>
      </c>
      <c r="B825" s="3" t="str">
        <f>デイリーデータ!A825&amp;""</f>
        <v>122339</v>
      </c>
      <c r="C825" s="3" t="str">
        <f>デイリーデータ!B825</f>
        <v>西郡 健太</v>
      </c>
      <c r="D825" s="4">
        <f>IF(デイリーデータ!I825="","",(デイリーデータ!I825))</f>
        <v>45761</v>
      </c>
      <c r="E825" s="3" t="str">
        <f>IF(デイリーデータ!D825="休日","●",IF(デイリーデータ!D825="指定","○",IF(LEFT(デイリーデータ!F825,1)="日","",IF(LEFT(デイリーデータ!F825,1)="半","／",LEFT(デイリーデータ!F825,1)))))</f>
        <v/>
      </c>
      <c r="F825" s="10" t="str">
        <f>IF(デイリーデータ!E825="なし","",デイリーデータ!E825)&amp;IF(デイリーデータ!G825="なし","",デイリーデータ!G825)&amp;IF(デイリーデータ!H825="なし","",デイリーデータ!H825)</f>
        <v/>
      </c>
      <c r="G825" s="3" t="str">
        <f>IF(H825="","",COUNTA(H$2:H825)-COUNTBLANK(H$2:H825))</f>
        <v/>
      </c>
      <c r="H825" s="3" t="str">
        <f>IF(COUNTIF(B$2:B825,B825)=1,B825,"")</f>
        <v/>
      </c>
      <c r="I825" s="10" t="str">
        <f t="shared" si="12"/>
        <v/>
      </c>
      <c r="J825" s="3" t="str">
        <f>IF(デイリーデータ!D825="なし","",デイリーデータ!D825)</f>
        <v>勤務</v>
      </c>
      <c r="K825" s="3" t="str">
        <f>IF(デイリーデータ!E825="なし","",デイリーデータ!E825)</f>
        <v/>
      </c>
      <c r="L825" s="3" t="str">
        <f>IF(デイリーデータ!F825="なし","",デイリーデータ!F825)</f>
        <v>日勤</v>
      </c>
      <c r="M825" s="3" t="str">
        <f>IF(デイリーデータ!G825="なし","",デイリーデータ!G825)</f>
        <v/>
      </c>
      <c r="N825" s="3" t="str">
        <f>IF(デイリーデータ!H825="なし","",デイリーデータ!H825)</f>
        <v/>
      </c>
    </row>
    <row r="826" spans="1:14" x14ac:dyDescent="0.2">
      <c r="A826" s="9" t="str">
        <f>デイリーデータ!A826&amp;デイリーデータ!I826</f>
        <v>12233945762</v>
      </c>
      <c r="B826" s="3" t="str">
        <f>デイリーデータ!A826&amp;""</f>
        <v>122339</v>
      </c>
      <c r="C826" s="3" t="str">
        <f>デイリーデータ!B826</f>
        <v>西郡 健太</v>
      </c>
      <c r="D826" s="4">
        <f>IF(デイリーデータ!I826="","",(デイリーデータ!I826))</f>
        <v>45762</v>
      </c>
      <c r="E826" s="3" t="str">
        <f>IF(デイリーデータ!D826="休日","●",IF(デイリーデータ!D826="指定","○",IF(LEFT(デイリーデータ!F826,1)="日","",IF(LEFT(デイリーデータ!F826,1)="半","／",LEFT(デイリーデータ!F826,1)))))</f>
        <v>当</v>
      </c>
      <c r="F826" s="10" t="str">
        <f>IF(デイリーデータ!E826="なし","",デイリーデータ!E826)&amp;IF(デイリーデータ!G826="なし","",デイリーデータ!G826)&amp;IF(デイリーデータ!H826="なし","",デイリーデータ!H826)</f>
        <v/>
      </c>
      <c r="G826" s="3" t="str">
        <f>IF(H826="","",COUNTA(H$2:H826)-COUNTBLANK(H$2:H826))</f>
        <v/>
      </c>
      <c r="H826" s="3" t="str">
        <f>IF(COUNTIF(B$2:B826,B826)=1,B826,"")</f>
        <v/>
      </c>
      <c r="I826" s="10" t="str">
        <f t="shared" si="12"/>
        <v/>
      </c>
      <c r="J826" s="3" t="str">
        <f>IF(デイリーデータ!D826="なし","",デイリーデータ!D826)</f>
        <v>勤務</v>
      </c>
      <c r="K826" s="3" t="str">
        <f>IF(デイリーデータ!E826="なし","",デイリーデータ!E826)</f>
        <v/>
      </c>
      <c r="L826" s="3" t="str">
        <f>IF(デイリーデータ!F826="なし","",デイリーデータ!F826)</f>
        <v>当直</v>
      </c>
      <c r="M826" s="3" t="str">
        <f>IF(デイリーデータ!G826="なし","",デイリーデータ!G826)</f>
        <v/>
      </c>
      <c r="N826" s="3" t="str">
        <f>IF(デイリーデータ!H826="なし","",デイリーデータ!H826)</f>
        <v/>
      </c>
    </row>
    <row r="827" spans="1:14" x14ac:dyDescent="0.2">
      <c r="A827" s="9" t="str">
        <f>デイリーデータ!A827&amp;デイリーデータ!I827</f>
        <v>12233945763</v>
      </c>
      <c r="B827" s="3" t="str">
        <f>デイリーデータ!A827&amp;""</f>
        <v>122339</v>
      </c>
      <c r="C827" s="3" t="str">
        <f>デイリーデータ!B827</f>
        <v>西郡 健太</v>
      </c>
      <c r="D827" s="4">
        <f>IF(デイリーデータ!I827="","",(デイリーデータ!I827))</f>
        <v>45763</v>
      </c>
      <c r="E827" s="3" t="str">
        <f>IF(デイリーデータ!D827="休日","●",IF(デイリーデータ!D827="指定","○",IF(LEFT(デイリーデータ!F827,1)="日","",IF(LEFT(デイリーデータ!F827,1)="半","／",LEFT(デイリーデータ!F827,1)))))</f>
        <v>明</v>
      </c>
      <c r="F827" s="10" t="str">
        <f>IF(デイリーデータ!E827="なし","",デイリーデータ!E827)&amp;IF(デイリーデータ!G827="なし","",デイリーデータ!G827)&amp;IF(デイリーデータ!H827="なし","",デイリーデータ!H827)</f>
        <v/>
      </c>
      <c r="G827" s="3" t="str">
        <f>IF(H827="","",COUNTA(H$2:H827)-COUNTBLANK(H$2:H827))</f>
        <v/>
      </c>
      <c r="H827" s="3" t="str">
        <f>IF(COUNTIF(B$2:B827,B827)=1,B827,"")</f>
        <v/>
      </c>
      <c r="I827" s="10" t="str">
        <f t="shared" si="12"/>
        <v/>
      </c>
      <c r="J827" s="3" t="str">
        <f>IF(デイリーデータ!D827="なし","",デイリーデータ!D827)</f>
        <v>勤務</v>
      </c>
      <c r="K827" s="3" t="str">
        <f>IF(デイリーデータ!E827="なし","",デイリーデータ!E827)</f>
        <v/>
      </c>
      <c r="L827" s="3" t="str">
        <f>IF(デイリーデータ!F827="なし","",デイリーデータ!F827)</f>
        <v>明け</v>
      </c>
      <c r="M827" s="3" t="str">
        <f>IF(デイリーデータ!G827="なし","",デイリーデータ!G827)</f>
        <v/>
      </c>
      <c r="N827" s="3" t="str">
        <f>IF(デイリーデータ!H827="なし","",デイリーデータ!H827)</f>
        <v/>
      </c>
    </row>
    <row r="828" spans="1:14" x14ac:dyDescent="0.2">
      <c r="A828" s="9" t="str">
        <f>デイリーデータ!A828&amp;デイリーデータ!I828</f>
        <v>12233945764</v>
      </c>
      <c r="B828" s="3" t="str">
        <f>デイリーデータ!A828&amp;""</f>
        <v>122339</v>
      </c>
      <c r="C828" s="3" t="str">
        <f>デイリーデータ!B828</f>
        <v>西郡 健太</v>
      </c>
      <c r="D828" s="4">
        <f>IF(デイリーデータ!I828="","",(デイリーデータ!I828))</f>
        <v>45764</v>
      </c>
      <c r="E828" s="3" t="str">
        <f>IF(デイリーデータ!D828="休日","●",IF(デイリーデータ!D828="指定","○",IF(LEFT(デイリーデータ!F828,1)="日","",IF(LEFT(デイリーデータ!F828,1)="半","／",LEFT(デイリーデータ!F828,1)))))</f>
        <v/>
      </c>
      <c r="F828" s="10" t="str">
        <f>IF(デイリーデータ!E828="なし","",デイリーデータ!E828)&amp;IF(デイリーデータ!G828="なし","",デイリーデータ!G828)&amp;IF(デイリーデータ!H828="なし","",デイリーデータ!H828)</f>
        <v/>
      </c>
      <c r="G828" s="3" t="str">
        <f>IF(H828="","",COUNTA(H$2:H828)-COUNTBLANK(H$2:H828))</f>
        <v/>
      </c>
      <c r="H828" s="3" t="str">
        <f>IF(COUNTIF(B$2:B828,B828)=1,B828,"")</f>
        <v/>
      </c>
      <c r="I828" s="10" t="str">
        <f t="shared" si="12"/>
        <v/>
      </c>
      <c r="J828" s="3" t="str">
        <f>IF(デイリーデータ!D828="なし","",デイリーデータ!D828)</f>
        <v>勤務</v>
      </c>
      <c r="K828" s="3" t="str">
        <f>IF(デイリーデータ!E828="なし","",デイリーデータ!E828)</f>
        <v/>
      </c>
      <c r="L828" s="3" t="str">
        <f>IF(デイリーデータ!F828="なし","",デイリーデータ!F828)</f>
        <v>日勤</v>
      </c>
      <c r="M828" s="3" t="str">
        <f>IF(デイリーデータ!G828="なし","",デイリーデータ!G828)</f>
        <v/>
      </c>
      <c r="N828" s="3" t="str">
        <f>IF(デイリーデータ!H828="なし","",デイリーデータ!H828)</f>
        <v/>
      </c>
    </row>
    <row r="829" spans="1:14" x14ac:dyDescent="0.2">
      <c r="A829" s="9" t="str">
        <f>デイリーデータ!A829&amp;デイリーデータ!I829</f>
        <v>12233945765</v>
      </c>
      <c r="B829" s="3" t="str">
        <f>デイリーデータ!A829&amp;""</f>
        <v>122339</v>
      </c>
      <c r="C829" s="3" t="str">
        <f>デイリーデータ!B829</f>
        <v>西郡 健太</v>
      </c>
      <c r="D829" s="4">
        <f>IF(デイリーデータ!I829="","",(デイリーデータ!I829))</f>
        <v>45765</v>
      </c>
      <c r="E829" s="3" t="str">
        <f>IF(デイリーデータ!D829="休日","●",IF(デイリーデータ!D829="指定","○",IF(LEFT(デイリーデータ!F829,1)="日","",IF(LEFT(デイリーデータ!F829,1)="半","／",LEFT(デイリーデータ!F829,1)))))</f>
        <v/>
      </c>
      <c r="F829" s="10" t="str">
        <f>IF(デイリーデータ!E829="なし","",デイリーデータ!E829)&amp;IF(デイリーデータ!G829="なし","",デイリーデータ!G829)&amp;IF(デイリーデータ!H829="なし","",デイリーデータ!H829)</f>
        <v/>
      </c>
      <c r="G829" s="3" t="str">
        <f>IF(H829="","",COUNTA(H$2:H829)-COUNTBLANK(H$2:H829))</f>
        <v/>
      </c>
      <c r="H829" s="3" t="str">
        <f>IF(COUNTIF(B$2:B829,B829)=1,B829,"")</f>
        <v/>
      </c>
      <c r="I829" s="10" t="str">
        <f t="shared" si="12"/>
        <v/>
      </c>
      <c r="J829" s="3" t="str">
        <f>IF(デイリーデータ!D829="なし","",デイリーデータ!D829)</f>
        <v>勤務</v>
      </c>
      <c r="K829" s="3" t="str">
        <f>IF(デイリーデータ!E829="なし","",デイリーデータ!E829)</f>
        <v/>
      </c>
      <c r="L829" s="3" t="str">
        <f>IF(デイリーデータ!F829="なし","",デイリーデータ!F829)</f>
        <v>日勤</v>
      </c>
      <c r="M829" s="3" t="str">
        <f>IF(デイリーデータ!G829="なし","",デイリーデータ!G829)</f>
        <v/>
      </c>
      <c r="N829" s="3" t="str">
        <f>IF(デイリーデータ!H829="なし","",デイリーデータ!H829)</f>
        <v/>
      </c>
    </row>
    <row r="830" spans="1:14" x14ac:dyDescent="0.2">
      <c r="A830" s="9" t="str">
        <f>デイリーデータ!A830&amp;デイリーデータ!I830</f>
        <v>12233945766</v>
      </c>
      <c r="B830" s="3" t="str">
        <f>デイリーデータ!A830&amp;""</f>
        <v>122339</v>
      </c>
      <c r="C830" s="3" t="str">
        <f>デイリーデータ!B830</f>
        <v>西郡 健太</v>
      </c>
      <c r="D830" s="4">
        <f>IF(デイリーデータ!I830="","",(デイリーデータ!I830))</f>
        <v>45766</v>
      </c>
      <c r="E830" s="3" t="str">
        <f>IF(デイリーデータ!D830="休日","●",IF(デイリーデータ!D830="指定","○",IF(LEFT(デイリーデータ!F830,1)="日","",IF(LEFT(デイリーデータ!F830,1)="半","／",LEFT(デイリーデータ!F830,1)))))</f>
        <v>／</v>
      </c>
      <c r="F830" s="10" t="str">
        <f>IF(デイリーデータ!E830="なし","",デイリーデータ!E830)&amp;IF(デイリーデータ!G830="なし","",デイリーデータ!G830)&amp;IF(デイリーデータ!H830="なし","",デイリーデータ!H830)</f>
        <v/>
      </c>
      <c r="G830" s="3" t="str">
        <f>IF(H830="","",COUNTA(H$2:H830)-COUNTBLANK(H$2:H830))</f>
        <v/>
      </c>
      <c r="H830" s="3" t="str">
        <f>IF(COUNTIF(B$2:B830,B830)=1,B830,"")</f>
        <v/>
      </c>
      <c r="I830" s="10" t="str">
        <f t="shared" si="12"/>
        <v/>
      </c>
      <c r="J830" s="3" t="str">
        <f>IF(デイリーデータ!D830="なし","",デイリーデータ!D830)</f>
        <v>勤務</v>
      </c>
      <c r="K830" s="3" t="str">
        <f>IF(デイリーデータ!E830="なし","",デイリーデータ!E830)</f>
        <v/>
      </c>
      <c r="L830" s="3" t="str">
        <f>IF(デイリーデータ!F830="なし","",デイリーデータ!F830)</f>
        <v>半日</v>
      </c>
      <c r="M830" s="3" t="str">
        <f>IF(デイリーデータ!G830="なし","",デイリーデータ!G830)</f>
        <v/>
      </c>
      <c r="N830" s="3" t="str">
        <f>IF(デイリーデータ!H830="なし","",デイリーデータ!H830)</f>
        <v/>
      </c>
    </row>
    <row r="831" spans="1:14" x14ac:dyDescent="0.2">
      <c r="A831" s="9" t="str">
        <f>デイリーデータ!A831&amp;デイリーデータ!I831</f>
        <v>12233945767</v>
      </c>
      <c r="B831" s="3" t="str">
        <f>デイリーデータ!A831&amp;""</f>
        <v>122339</v>
      </c>
      <c r="C831" s="3" t="str">
        <f>デイリーデータ!B831</f>
        <v>西郡 健太</v>
      </c>
      <c r="D831" s="4">
        <f>IF(デイリーデータ!I831="","",(デイリーデータ!I831))</f>
        <v>45767</v>
      </c>
      <c r="E831" s="3" t="str">
        <f>IF(デイリーデータ!D831="休日","●",IF(デイリーデータ!D831="指定","○",IF(LEFT(デイリーデータ!F831,1)="日","",IF(LEFT(デイリーデータ!F831,1)="半","／",LEFT(デイリーデータ!F831,1)))))</f>
        <v>●</v>
      </c>
      <c r="F831" s="10" t="str">
        <f>IF(デイリーデータ!E831="なし","",デイリーデータ!E831)&amp;IF(デイリーデータ!G831="なし","",デイリーデータ!G831)&amp;IF(デイリーデータ!H831="なし","",デイリーデータ!H831)</f>
        <v/>
      </c>
      <c r="G831" s="3" t="str">
        <f>IF(H831="","",COUNTA(H$2:H831)-COUNTBLANK(H$2:H831))</f>
        <v/>
      </c>
      <c r="H831" s="3" t="str">
        <f>IF(COUNTIF(B$2:B831,B831)=1,B831,"")</f>
        <v/>
      </c>
      <c r="I831" s="10" t="str">
        <f t="shared" si="12"/>
        <v/>
      </c>
      <c r="J831" s="3" t="str">
        <f>IF(デイリーデータ!D831="なし","",デイリーデータ!D831)</f>
        <v>休日</v>
      </c>
      <c r="K831" s="3" t="str">
        <f>IF(デイリーデータ!E831="なし","",デイリーデータ!E831)</f>
        <v/>
      </c>
      <c r="L831" s="3" t="str">
        <f>IF(デイリーデータ!F831="なし","",デイリーデータ!F831)</f>
        <v>日勤</v>
      </c>
      <c r="M831" s="3" t="str">
        <f>IF(デイリーデータ!G831="なし","",デイリーデータ!G831)</f>
        <v/>
      </c>
      <c r="N831" s="3" t="str">
        <f>IF(デイリーデータ!H831="なし","",デイリーデータ!H831)</f>
        <v/>
      </c>
    </row>
    <row r="832" spans="1:14" x14ac:dyDescent="0.2">
      <c r="A832" s="9" t="str">
        <f>デイリーデータ!A832&amp;デイリーデータ!I832</f>
        <v>12233945768</v>
      </c>
      <c r="B832" s="3" t="str">
        <f>デイリーデータ!A832&amp;""</f>
        <v>122339</v>
      </c>
      <c r="C832" s="3" t="str">
        <f>デイリーデータ!B832</f>
        <v>西郡 健太</v>
      </c>
      <c r="D832" s="4">
        <f>IF(デイリーデータ!I832="","",(デイリーデータ!I832))</f>
        <v>45768</v>
      </c>
      <c r="E832" s="3" t="str">
        <f>IF(デイリーデータ!D832="休日","●",IF(デイリーデータ!D832="指定","○",IF(LEFT(デイリーデータ!F832,1)="日","",IF(LEFT(デイリーデータ!F832,1)="半","／",LEFT(デイリーデータ!F832,1)))))</f>
        <v/>
      </c>
      <c r="F832" s="10" t="str">
        <f>IF(デイリーデータ!E832="なし","",デイリーデータ!E832)&amp;IF(デイリーデータ!G832="なし","",デイリーデータ!G832)&amp;IF(デイリーデータ!H832="なし","",デイリーデータ!H832)</f>
        <v/>
      </c>
      <c r="G832" s="3" t="str">
        <f>IF(H832="","",COUNTA(H$2:H832)-COUNTBLANK(H$2:H832))</f>
        <v/>
      </c>
      <c r="H832" s="3" t="str">
        <f>IF(COUNTIF(B$2:B832,B832)=1,B832,"")</f>
        <v/>
      </c>
      <c r="I832" s="10" t="str">
        <f t="shared" si="12"/>
        <v/>
      </c>
      <c r="J832" s="3" t="str">
        <f>IF(デイリーデータ!D832="なし","",デイリーデータ!D832)</f>
        <v>勤務</v>
      </c>
      <c r="K832" s="3" t="str">
        <f>IF(デイリーデータ!E832="なし","",デイリーデータ!E832)</f>
        <v/>
      </c>
      <c r="L832" s="3" t="str">
        <f>IF(デイリーデータ!F832="なし","",デイリーデータ!F832)</f>
        <v>日勤</v>
      </c>
      <c r="M832" s="3" t="str">
        <f>IF(デイリーデータ!G832="なし","",デイリーデータ!G832)</f>
        <v/>
      </c>
      <c r="N832" s="3" t="str">
        <f>IF(デイリーデータ!H832="なし","",デイリーデータ!H832)</f>
        <v/>
      </c>
    </row>
    <row r="833" spans="1:14" x14ac:dyDescent="0.2">
      <c r="A833" s="9" t="str">
        <f>デイリーデータ!A833&amp;デイリーデータ!I833</f>
        <v>12233945769</v>
      </c>
      <c r="B833" s="3" t="str">
        <f>デイリーデータ!A833&amp;""</f>
        <v>122339</v>
      </c>
      <c r="C833" s="3" t="str">
        <f>デイリーデータ!B833</f>
        <v>西郡 健太</v>
      </c>
      <c r="D833" s="4">
        <f>IF(デイリーデータ!I833="","",(デイリーデータ!I833))</f>
        <v>45769</v>
      </c>
      <c r="E833" s="3" t="str">
        <f>IF(デイリーデータ!D833="休日","●",IF(デイリーデータ!D833="指定","○",IF(LEFT(デイリーデータ!F833,1)="日","",IF(LEFT(デイリーデータ!F833,1)="半","／",LEFT(デイリーデータ!F833,1)))))</f>
        <v/>
      </c>
      <c r="F833" s="10" t="str">
        <f>IF(デイリーデータ!E833="なし","",デイリーデータ!E833)&amp;IF(デイリーデータ!G833="なし","",デイリーデータ!G833)&amp;IF(デイリーデータ!H833="なし","",デイリーデータ!H833)</f>
        <v/>
      </c>
      <c r="G833" s="3" t="str">
        <f>IF(H833="","",COUNTA(H$2:H833)-COUNTBLANK(H$2:H833))</f>
        <v/>
      </c>
      <c r="H833" s="3" t="str">
        <f>IF(COUNTIF(B$2:B833,B833)=1,B833,"")</f>
        <v/>
      </c>
      <c r="I833" s="10" t="str">
        <f t="shared" si="12"/>
        <v/>
      </c>
      <c r="J833" s="3" t="str">
        <f>IF(デイリーデータ!D833="なし","",デイリーデータ!D833)</f>
        <v>勤務</v>
      </c>
      <c r="K833" s="3" t="str">
        <f>IF(デイリーデータ!E833="なし","",デイリーデータ!E833)</f>
        <v/>
      </c>
      <c r="L833" s="3" t="str">
        <f>IF(デイリーデータ!F833="なし","",デイリーデータ!F833)</f>
        <v>日勤</v>
      </c>
      <c r="M833" s="3" t="str">
        <f>IF(デイリーデータ!G833="なし","",デイリーデータ!G833)</f>
        <v/>
      </c>
      <c r="N833" s="3" t="str">
        <f>IF(デイリーデータ!H833="なし","",デイリーデータ!H833)</f>
        <v/>
      </c>
    </row>
    <row r="834" spans="1:14" x14ac:dyDescent="0.2">
      <c r="A834" s="9" t="str">
        <f>デイリーデータ!A834&amp;デイリーデータ!I834</f>
        <v>12233945770</v>
      </c>
      <c r="B834" s="3" t="str">
        <f>デイリーデータ!A834&amp;""</f>
        <v>122339</v>
      </c>
      <c r="C834" s="3" t="str">
        <f>デイリーデータ!B834</f>
        <v>西郡 健太</v>
      </c>
      <c r="D834" s="4">
        <f>IF(デイリーデータ!I834="","",(デイリーデータ!I834))</f>
        <v>45770</v>
      </c>
      <c r="E834" s="3" t="str">
        <f>IF(デイリーデータ!D834="休日","●",IF(デイリーデータ!D834="指定","○",IF(LEFT(デイリーデータ!F834,1)="日","",IF(LEFT(デイリーデータ!F834,1)="半","／",LEFT(デイリーデータ!F834,1)))))</f>
        <v>当</v>
      </c>
      <c r="F834" s="10" t="str">
        <f>IF(デイリーデータ!E834="なし","",デイリーデータ!E834)&amp;IF(デイリーデータ!G834="なし","",デイリーデータ!G834)&amp;IF(デイリーデータ!H834="なし","",デイリーデータ!H834)</f>
        <v/>
      </c>
      <c r="G834" s="3" t="str">
        <f>IF(H834="","",COUNTA(H$2:H834)-COUNTBLANK(H$2:H834))</f>
        <v/>
      </c>
      <c r="H834" s="3" t="str">
        <f>IF(COUNTIF(B$2:B834,B834)=1,B834,"")</f>
        <v/>
      </c>
      <c r="I834" s="10" t="str">
        <f t="shared" ref="I834:I897" si="13">IF(H834&lt;&gt;"",C834,"")</f>
        <v/>
      </c>
      <c r="J834" s="3" t="str">
        <f>IF(デイリーデータ!D834="なし","",デイリーデータ!D834)</f>
        <v>勤務</v>
      </c>
      <c r="K834" s="3" t="str">
        <f>IF(デイリーデータ!E834="なし","",デイリーデータ!E834)</f>
        <v/>
      </c>
      <c r="L834" s="3" t="str">
        <f>IF(デイリーデータ!F834="なし","",デイリーデータ!F834)</f>
        <v>当直</v>
      </c>
      <c r="M834" s="3" t="str">
        <f>IF(デイリーデータ!G834="なし","",デイリーデータ!G834)</f>
        <v/>
      </c>
      <c r="N834" s="3" t="str">
        <f>IF(デイリーデータ!H834="なし","",デイリーデータ!H834)</f>
        <v/>
      </c>
    </row>
    <row r="835" spans="1:14" x14ac:dyDescent="0.2">
      <c r="A835" s="9" t="str">
        <f>デイリーデータ!A835&amp;デイリーデータ!I835</f>
        <v>12233945771</v>
      </c>
      <c r="B835" s="3" t="str">
        <f>デイリーデータ!A835&amp;""</f>
        <v>122339</v>
      </c>
      <c r="C835" s="3" t="str">
        <f>デイリーデータ!B835</f>
        <v>西郡 健太</v>
      </c>
      <c r="D835" s="4">
        <f>IF(デイリーデータ!I835="","",(デイリーデータ!I835))</f>
        <v>45771</v>
      </c>
      <c r="E835" s="3" t="str">
        <f>IF(デイリーデータ!D835="休日","●",IF(デイリーデータ!D835="指定","○",IF(LEFT(デイリーデータ!F835,1)="日","",IF(LEFT(デイリーデータ!F835,1)="半","／",LEFT(デイリーデータ!F835,1)))))</f>
        <v>明</v>
      </c>
      <c r="F835" s="10" t="str">
        <f>IF(デイリーデータ!E835="なし","",デイリーデータ!E835)&amp;IF(デイリーデータ!G835="なし","",デイリーデータ!G835)&amp;IF(デイリーデータ!H835="なし","",デイリーデータ!H835)</f>
        <v/>
      </c>
      <c r="G835" s="3" t="str">
        <f>IF(H835="","",COUNTA(H$2:H835)-COUNTBLANK(H$2:H835))</f>
        <v/>
      </c>
      <c r="H835" s="3" t="str">
        <f>IF(COUNTIF(B$2:B835,B835)=1,B835,"")</f>
        <v/>
      </c>
      <c r="I835" s="10" t="str">
        <f t="shared" si="13"/>
        <v/>
      </c>
      <c r="J835" s="3" t="str">
        <f>IF(デイリーデータ!D835="なし","",デイリーデータ!D835)</f>
        <v>勤務</v>
      </c>
      <c r="K835" s="3" t="str">
        <f>IF(デイリーデータ!E835="なし","",デイリーデータ!E835)</f>
        <v/>
      </c>
      <c r="L835" s="3" t="str">
        <f>IF(デイリーデータ!F835="なし","",デイリーデータ!F835)</f>
        <v>明け</v>
      </c>
      <c r="M835" s="3" t="str">
        <f>IF(デイリーデータ!G835="なし","",デイリーデータ!G835)</f>
        <v/>
      </c>
      <c r="N835" s="3" t="str">
        <f>IF(デイリーデータ!H835="なし","",デイリーデータ!H835)</f>
        <v/>
      </c>
    </row>
    <row r="836" spans="1:14" x14ac:dyDescent="0.2">
      <c r="A836" s="9" t="str">
        <f>デイリーデータ!A836&amp;デイリーデータ!I836</f>
        <v>12233945772</v>
      </c>
      <c r="B836" s="3" t="str">
        <f>デイリーデータ!A836&amp;""</f>
        <v>122339</v>
      </c>
      <c r="C836" s="3" t="str">
        <f>デイリーデータ!B836</f>
        <v>西郡 健太</v>
      </c>
      <c r="D836" s="4">
        <f>IF(デイリーデータ!I836="","",(デイリーデータ!I836))</f>
        <v>45772</v>
      </c>
      <c r="E836" s="3" t="str">
        <f>IF(デイリーデータ!D836="休日","●",IF(デイリーデータ!D836="指定","○",IF(LEFT(デイリーデータ!F836,1)="日","",IF(LEFT(デイリーデータ!F836,1)="半","／",LEFT(デイリーデータ!F836,1)))))</f>
        <v/>
      </c>
      <c r="F836" s="10" t="str">
        <f>IF(デイリーデータ!E836="なし","",デイリーデータ!E836)&amp;IF(デイリーデータ!G836="なし","",デイリーデータ!G836)&amp;IF(デイリーデータ!H836="なし","",デイリーデータ!H836)</f>
        <v/>
      </c>
      <c r="G836" s="3" t="str">
        <f>IF(H836="","",COUNTA(H$2:H836)-COUNTBLANK(H$2:H836))</f>
        <v/>
      </c>
      <c r="H836" s="3" t="str">
        <f>IF(COUNTIF(B$2:B836,B836)=1,B836,"")</f>
        <v/>
      </c>
      <c r="I836" s="10" t="str">
        <f t="shared" si="13"/>
        <v/>
      </c>
      <c r="J836" s="3" t="str">
        <f>IF(デイリーデータ!D836="なし","",デイリーデータ!D836)</f>
        <v>勤務</v>
      </c>
      <c r="K836" s="3" t="str">
        <f>IF(デイリーデータ!E836="なし","",デイリーデータ!E836)</f>
        <v/>
      </c>
      <c r="L836" s="3" t="str">
        <f>IF(デイリーデータ!F836="なし","",デイリーデータ!F836)</f>
        <v>日勤</v>
      </c>
      <c r="M836" s="3" t="str">
        <f>IF(デイリーデータ!G836="なし","",デイリーデータ!G836)</f>
        <v/>
      </c>
      <c r="N836" s="3" t="str">
        <f>IF(デイリーデータ!H836="なし","",デイリーデータ!H836)</f>
        <v/>
      </c>
    </row>
    <row r="837" spans="1:14" x14ac:dyDescent="0.2">
      <c r="A837" s="9" t="str">
        <f>デイリーデータ!A837&amp;デイリーデータ!I837</f>
        <v>12233945773</v>
      </c>
      <c r="B837" s="3" t="str">
        <f>デイリーデータ!A837&amp;""</f>
        <v>122339</v>
      </c>
      <c r="C837" s="3" t="str">
        <f>デイリーデータ!B837</f>
        <v>西郡 健太</v>
      </c>
      <c r="D837" s="4">
        <f>IF(デイリーデータ!I837="","",(デイリーデータ!I837))</f>
        <v>45773</v>
      </c>
      <c r="E837" s="3" t="str">
        <f>IF(デイリーデータ!D837="休日","●",IF(デイリーデータ!D837="指定","○",IF(LEFT(デイリーデータ!F837,1)="日","",IF(LEFT(デイリーデータ!F837,1)="半","／",LEFT(デイリーデータ!F837,1)))))</f>
        <v>○</v>
      </c>
      <c r="F837" s="10" t="str">
        <f>IF(デイリーデータ!E837="なし","",デイリーデータ!E837)&amp;IF(デイリーデータ!G837="なし","",デイリーデータ!G837)&amp;IF(デイリーデータ!H837="なし","",デイリーデータ!H837)</f>
        <v/>
      </c>
      <c r="G837" s="3" t="str">
        <f>IF(H837="","",COUNTA(H$2:H837)-COUNTBLANK(H$2:H837))</f>
        <v/>
      </c>
      <c r="H837" s="3" t="str">
        <f>IF(COUNTIF(B$2:B837,B837)=1,B837,"")</f>
        <v/>
      </c>
      <c r="I837" s="10" t="str">
        <f t="shared" si="13"/>
        <v/>
      </c>
      <c r="J837" s="3" t="str">
        <f>IF(デイリーデータ!D837="なし","",デイリーデータ!D837)</f>
        <v>指定</v>
      </c>
      <c r="K837" s="3" t="str">
        <f>IF(デイリーデータ!E837="なし","",デイリーデータ!E837)</f>
        <v/>
      </c>
      <c r="L837" s="3" t="str">
        <f>IF(デイリーデータ!F837="なし","",デイリーデータ!F837)</f>
        <v>日勤</v>
      </c>
      <c r="M837" s="3" t="str">
        <f>IF(デイリーデータ!G837="なし","",デイリーデータ!G837)</f>
        <v/>
      </c>
      <c r="N837" s="3" t="str">
        <f>IF(デイリーデータ!H837="なし","",デイリーデータ!H837)</f>
        <v/>
      </c>
    </row>
    <row r="838" spans="1:14" x14ac:dyDescent="0.2">
      <c r="A838" s="9" t="str">
        <f>デイリーデータ!A838&amp;デイリーデータ!I838</f>
        <v>12233945774</v>
      </c>
      <c r="B838" s="3" t="str">
        <f>デイリーデータ!A838&amp;""</f>
        <v>122339</v>
      </c>
      <c r="C838" s="3" t="str">
        <f>デイリーデータ!B838</f>
        <v>西郡 健太</v>
      </c>
      <c r="D838" s="4">
        <f>IF(デイリーデータ!I838="","",(デイリーデータ!I838))</f>
        <v>45774</v>
      </c>
      <c r="E838" s="3" t="str">
        <f>IF(デイリーデータ!D838="休日","●",IF(デイリーデータ!D838="指定","○",IF(LEFT(デイリーデータ!F838,1)="日","",IF(LEFT(デイリーデータ!F838,1)="半","／",LEFT(デイリーデータ!F838,1)))))</f>
        <v>●</v>
      </c>
      <c r="F838" s="10" t="str">
        <f>IF(デイリーデータ!E838="なし","",デイリーデータ!E838)&amp;IF(デイリーデータ!G838="なし","",デイリーデータ!G838)&amp;IF(デイリーデータ!H838="なし","",デイリーデータ!H838)</f>
        <v/>
      </c>
      <c r="G838" s="3" t="str">
        <f>IF(H838="","",COUNTA(H$2:H838)-COUNTBLANK(H$2:H838))</f>
        <v/>
      </c>
      <c r="H838" s="3" t="str">
        <f>IF(COUNTIF(B$2:B838,B838)=1,B838,"")</f>
        <v/>
      </c>
      <c r="I838" s="10" t="str">
        <f t="shared" si="13"/>
        <v/>
      </c>
      <c r="J838" s="3" t="str">
        <f>IF(デイリーデータ!D838="なし","",デイリーデータ!D838)</f>
        <v>休日</v>
      </c>
      <c r="K838" s="3" t="str">
        <f>IF(デイリーデータ!E838="なし","",デイリーデータ!E838)</f>
        <v/>
      </c>
      <c r="L838" s="3" t="str">
        <f>IF(デイリーデータ!F838="なし","",デイリーデータ!F838)</f>
        <v>日勤</v>
      </c>
      <c r="M838" s="3" t="str">
        <f>IF(デイリーデータ!G838="なし","",デイリーデータ!G838)</f>
        <v/>
      </c>
      <c r="N838" s="3" t="str">
        <f>IF(デイリーデータ!H838="なし","",デイリーデータ!H838)</f>
        <v/>
      </c>
    </row>
    <row r="839" spans="1:14" x14ac:dyDescent="0.2">
      <c r="A839" s="9" t="str">
        <f>デイリーデータ!A839&amp;デイリーデータ!I839</f>
        <v>12233945775</v>
      </c>
      <c r="B839" s="3" t="str">
        <f>デイリーデータ!A839&amp;""</f>
        <v>122339</v>
      </c>
      <c r="C839" s="3" t="str">
        <f>デイリーデータ!B839</f>
        <v>西郡 健太</v>
      </c>
      <c r="D839" s="4">
        <f>IF(デイリーデータ!I839="","",(デイリーデータ!I839))</f>
        <v>45775</v>
      </c>
      <c r="E839" s="3" t="str">
        <f>IF(デイリーデータ!D839="休日","●",IF(デイリーデータ!D839="指定","○",IF(LEFT(デイリーデータ!F839,1)="日","",IF(LEFT(デイリーデータ!F839,1)="半","／",LEFT(デイリーデータ!F839,1)))))</f>
        <v/>
      </c>
      <c r="F839" s="10" t="str">
        <f>IF(デイリーデータ!E839="なし","",デイリーデータ!E839)&amp;IF(デイリーデータ!G839="なし","",デイリーデータ!G839)&amp;IF(デイリーデータ!H839="なし","",デイリーデータ!H839)</f>
        <v/>
      </c>
      <c r="G839" s="3" t="str">
        <f>IF(H839="","",COUNTA(H$2:H839)-COUNTBLANK(H$2:H839))</f>
        <v/>
      </c>
      <c r="H839" s="3" t="str">
        <f>IF(COUNTIF(B$2:B839,B839)=1,B839,"")</f>
        <v/>
      </c>
      <c r="I839" s="10" t="str">
        <f t="shared" si="13"/>
        <v/>
      </c>
      <c r="J839" s="3" t="str">
        <f>IF(デイリーデータ!D839="なし","",デイリーデータ!D839)</f>
        <v>勤務</v>
      </c>
      <c r="K839" s="3" t="str">
        <f>IF(デイリーデータ!E839="なし","",デイリーデータ!E839)</f>
        <v/>
      </c>
      <c r="L839" s="3" t="str">
        <f>IF(デイリーデータ!F839="なし","",デイリーデータ!F839)</f>
        <v>日勤</v>
      </c>
      <c r="M839" s="3" t="str">
        <f>IF(デイリーデータ!G839="なし","",デイリーデータ!G839)</f>
        <v/>
      </c>
      <c r="N839" s="3" t="str">
        <f>IF(デイリーデータ!H839="なし","",デイリーデータ!H839)</f>
        <v/>
      </c>
    </row>
    <row r="840" spans="1:14" x14ac:dyDescent="0.2">
      <c r="A840" s="9" t="str">
        <f>デイリーデータ!A840&amp;デイリーデータ!I840</f>
        <v>12233945776</v>
      </c>
      <c r="B840" s="3" t="str">
        <f>デイリーデータ!A840&amp;""</f>
        <v>122339</v>
      </c>
      <c r="C840" s="3" t="str">
        <f>デイリーデータ!B840</f>
        <v>西郡 健太</v>
      </c>
      <c r="D840" s="4">
        <f>IF(デイリーデータ!I840="","",(デイリーデータ!I840))</f>
        <v>45776</v>
      </c>
      <c r="E840" s="3" t="str">
        <f>IF(デイリーデータ!D840="休日","●",IF(デイリーデータ!D840="指定","○",IF(LEFT(デイリーデータ!F840,1)="日","",IF(LEFT(デイリーデータ!F840,1)="半","／",LEFT(デイリーデータ!F840,1)))))</f>
        <v/>
      </c>
      <c r="F840" s="10" t="str">
        <f>IF(デイリーデータ!E840="なし","",デイリーデータ!E840)&amp;IF(デイリーデータ!G840="なし","",デイリーデータ!G840)&amp;IF(デイリーデータ!H840="なし","",デイリーデータ!H840)</f>
        <v/>
      </c>
      <c r="G840" s="3" t="str">
        <f>IF(H840="","",COUNTA(H$2:H840)-COUNTBLANK(H$2:H840))</f>
        <v/>
      </c>
      <c r="H840" s="3" t="str">
        <f>IF(COUNTIF(B$2:B840,B840)=1,B840,"")</f>
        <v/>
      </c>
      <c r="I840" s="10" t="str">
        <f t="shared" si="13"/>
        <v/>
      </c>
      <c r="J840" s="3" t="str">
        <f>IF(デイリーデータ!D840="なし","",デイリーデータ!D840)</f>
        <v>勤務</v>
      </c>
      <c r="K840" s="3" t="str">
        <f>IF(デイリーデータ!E840="なし","",デイリーデータ!E840)</f>
        <v/>
      </c>
      <c r="L840" s="3" t="str">
        <f>IF(デイリーデータ!F840="なし","",デイリーデータ!F840)</f>
        <v>日勤</v>
      </c>
      <c r="M840" s="3" t="str">
        <f>IF(デイリーデータ!G840="なし","",デイリーデータ!G840)</f>
        <v/>
      </c>
      <c r="N840" s="3" t="str">
        <f>IF(デイリーデータ!H840="なし","",デイリーデータ!H840)</f>
        <v/>
      </c>
    </row>
    <row r="841" spans="1:14" x14ac:dyDescent="0.2">
      <c r="A841" s="9" t="str">
        <f>デイリーデータ!A841&amp;デイリーデータ!I841</f>
        <v>12233945777</v>
      </c>
      <c r="B841" s="3" t="str">
        <f>デイリーデータ!A841&amp;""</f>
        <v>122339</v>
      </c>
      <c r="C841" s="3" t="str">
        <f>デイリーデータ!B841</f>
        <v>西郡 健太</v>
      </c>
      <c r="D841" s="4">
        <f>IF(デイリーデータ!I841="","",(デイリーデータ!I841))</f>
        <v>45777</v>
      </c>
      <c r="E841" s="3" t="str">
        <f>IF(デイリーデータ!D841="休日","●",IF(デイリーデータ!D841="指定","○",IF(LEFT(デイリーデータ!F841,1)="日","",IF(LEFT(デイリーデータ!F841,1)="半","／",LEFT(デイリーデータ!F841,1)))))</f>
        <v>当</v>
      </c>
      <c r="F841" s="10" t="str">
        <f>IF(デイリーデータ!E841="なし","",デイリーデータ!E841)&amp;IF(デイリーデータ!G841="なし","",デイリーデータ!G841)&amp;IF(デイリーデータ!H841="なし","",デイリーデータ!H841)</f>
        <v/>
      </c>
      <c r="G841" s="3" t="str">
        <f>IF(H841="","",COUNTA(H$2:H841)-COUNTBLANK(H$2:H841))</f>
        <v/>
      </c>
      <c r="H841" s="3" t="str">
        <f>IF(COUNTIF(B$2:B841,B841)=1,B841,"")</f>
        <v/>
      </c>
      <c r="I841" s="10" t="str">
        <f t="shared" si="13"/>
        <v/>
      </c>
      <c r="J841" s="3" t="str">
        <f>IF(デイリーデータ!D841="なし","",デイリーデータ!D841)</f>
        <v>勤務</v>
      </c>
      <c r="K841" s="3" t="str">
        <f>IF(デイリーデータ!E841="なし","",デイリーデータ!E841)</f>
        <v/>
      </c>
      <c r="L841" s="3" t="str">
        <f>IF(デイリーデータ!F841="なし","",デイリーデータ!F841)</f>
        <v>当直</v>
      </c>
      <c r="M841" s="3" t="str">
        <f>IF(デイリーデータ!G841="なし","",デイリーデータ!G841)</f>
        <v/>
      </c>
      <c r="N841" s="3" t="str">
        <f>IF(デイリーデータ!H841="なし","",デイリーデータ!H841)</f>
        <v/>
      </c>
    </row>
    <row r="842" spans="1:14" x14ac:dyDescent="0.2">
      <c r="A842" s="9" t="str">
        <f>デイリーデータ!A842&amp;デイリーデータ!I842</f>
        <v>12563045748</v>
      </c>
      <c r="B842" s="3" t="str">
        <f>デイリーデータ!A842&amp;""</f>
        <v>125630</v>
      </c>
      <c r="C842" s="3" t="str">
        <f>デイリーデータ!B842</f>
        <v>松木 こころ</v>
      </c>
      <c r="D842" s="4">
        <f>IF(デイリーデータ!I842="","",(デイリーデータ!I842))</f>
        <v>45748</v>
      </c>
      <c r="E842" s="3" t="str">
        <f>IF(デイリーデータ!D842="休日","●",IF(デイリーデータ!D842="指定","○",IF(LEFT(デイリーデータ!F842,1)="日","",IF(LEFT(デイリーデータ!F842,1)="半","／",LEFT(デイリーデータ!F842,1)))))</f>
        <v/>
      </c>
      <c r="F842" s="10" t="str">
        <f>IF(デイリーデータ!E842="なし","",デイリーデータ!E842)&amp;IF(デイリーデータ!G842="なし","",デイリーデータ!G842)&amp;IF(デイリーデータ!H842="なし","",デイリーデータ!H842)</f>
        <v/>
      </c>
      <c r="G842" s="3">
        <f>IF(H842="","",COUNTA(H$2:H842)-COUNTBLANK(H$2:H842))</f>
        <v>29</v>
      </c>
      <c r="H842" s="3" t="str">
        <f>IF(COUNTIF(B$2:B842,B842)=1,B842,"")</f>
        <v>125630</v>
      </c>
      <c r="I842" s="10" t="str">
        <f t="shared" si="13"/>
        <v>松木 こころ</v>
      </c>
      <c r="J842" s="3" t="str">
        <f>IF(デイリーデータ!D842="なし","",デイリーデータ!D842)</f>
        <v>勤務</v>
      </c>
      <c r="K842" s="3" t="str">
        <f>IF(デイリーデータ!E842="なし","",デイリーデータ!E842)</f>
        <v/>
      </c>
      <c r="L842" s="3" t="str">
        <f>IF(デイリーデータ!F842="なし","",デイリーデータ!F842)</f>
        <v>日勤</v>
      </c>
      <c r="M842" s="3" t="str">
        <f>IF(デイリーデータ!G842="なし","",デイリーデータ!G842)</f>
        <v/>
      </c>
      <c r="N842" s="3" t="str">
        <f>IF(デイリーデータ!H842="なし","",デイリーデータ!H842)</f>
        <v/>
      </c>
    </row>
    <row r="843" spans="1:14" x14ac:dyDescent="0.2">
      <c r="A843" s="9" t="str">
        <f>デイリーデータ!A843&amp;デイリーデータ!I843</f>
        <v>12563045749</v>
      </c>
      <c r="B843" s="3" t="str">
        <f>デイリーデータ!A843&amp;""</f>
        <v>125630</v>
      </c>
      <c r="C843" s="3" t="str">
        <f>デイリーデータ!B843</f>
        <v>松木 こころ</v>
      </c>
      <c r="D843" s="4">
        <f>IF(デイリーデータ!I843="","",(デイリーデータ!I843))</f>
        <v>45749</v>
      </c>
      <c r="E843" s="3" t="str">
        <f>IF(デイリーデータ!D843="休日","●",IF(デイリーデータ!D843="指定","○",IF(LEFT(デイリーデータ!F843,1)="日","",IF(LEFT(デイリーデータ!F843,1)="半","／",LEFT(デイリーデータ!F843,1)))))</f>
        <v/>
      </c>
      <c r="F843" s="10" t="str">
        <f>IF(デイリーデータ!E843="なし","",デイリーデータ!E843)&amp;IF(デイリーデータ!G843="なし","",デイリーデータ!G843)&amp;IF(デイリーデータ!H843="なし","",デイリーデータ!H843)</f>
        <v/>
      </c>
      <c r="G843" s="3" t="str">
        <f>IF(H843="","",COUNTA(H$2:H843)-COUNTBLANK(H$2:H843))</f>
        <v/>
      </c>
      <c r="H843" s="3" t="str">
        <f>IF(COUNTIF(B$2:B843,B843)=1,B843,"")</f>
        <v/>
      </c>
      <c r="I843" s="10" t="str">
        <f t="shared" si="13"/>
        <v/>
      </c>
      <c r="J843" s="3" t="str">
        <f>IF(デイリーデータ!D843="なし","",デイリーデータ!D843)</f>
        <v>勤務</v>
      </c>
      <c r="K843" s="3" t="str">
        <f>IF(デイリーデータ!E843="なし","",デイリーデータ!E843)</f>
        <v/>
      </c>
      <c r="L843" s="3" t="str">
        <f>IF(デイリーデータ!F843="なし","",デイリーデータ!F843)</f>
        <v>日勤</v>
      </c>
      <c r="M843" s="3" t="str">
        <f>IF(デイリーデータ!G843="なし","",デイリーデータ!G843)</f>
        <v/>
      </c>
      <c r="N843" s="3" t="str">
        <f>IF(デイリーデータ!H843="なし","",デイリーデータ!H843)</f>
        <v/>
      </c>
    </row>
    <row r="844" spans="1:14" x14ac:dyDescent="0.2">
      <c r="A844" s="9" t="str">
        <f>デイリーデータ!A844&amp;デイリーデータ!I844</f>
        <v>12563045750</v>
      </c>
      <c r="B844" s="3" t="str">
        <f>デイリーデータ!A844&amp;""</f>
        <v>125630</v>
      </c>
      <c r="C844" s="3" t="str">
        <f>デイリーデータ!B844</f>
        <v>松木 こころ</v>
      </c>
      <c r="D844" s="4">
        <f>IF(デイリーデータ!I844="","",(デイリーデータ!I844))</f>
        <v>45750</v>
      </c>
      <c r="E844" s="3" t="str">
        <f>IF(デイリーデータ!D844="休日","●",IF(デイリーデータ!D844="指定","○",IF(LEFT(デイリーデータ!F844,1)="日","",IF(LEFT(デイリーデータ!F844,1)="半","／",LEFT(デイリーデータ!F844,1)))))</f>
        <v/>
      </c>
      <c r="F844" s="10" t="str">
        <f>IF(デイリーデータ!E844="なし","",デイリーデータ!E844)&amp;IF(デイリーデータ!G844="なし","",デイリーデータ!G844)&amp;IF(デイリーデータ!H844="なし","",デイリーデータ!H844)</f>
        <v/>
      </c>
      <c r="G844" s="3" t="str">
        <f>IF(H844="","",COUNTA(H$2:H844)-COUNTBLANK(H$2:H844))</f>
        <v/>
      </c>
      <c r="H844" s="3" t="str">
        <f>IF(COUNTIF(B$2:B844,B844)=1,B844,"")</f>
        <v/>
      </c>
      <c r="I844" s="10" t="str">
        <f t="shared" si="13"/>
        <v/>
      </c>
      <c r="J844" s="3" t="str">
        <f>IF(デイリーデータ!D844="なし","",デイリーデータ!D844)</f>
        <v>勤務</v>
      </c>
      <c r="K844" s="3" t="str">
        <f>IF(デイリーデータ!E844="なし","",デイリーデータ!E844)</f>
        <v/>
      </c>
      <c r="L844" s="3" t="str">
        <f>IF(デイリーデータ!F844="なし","",デイリーデータ!F844)</f>
        <v>日勤</v>
      </c>
      <c r="M844" s="3" t="str">
        <f>IF(デイリーデータ!G844="なし","",デイリーデータ!G844)</f>
        <v/>
      </c>
      <c r="N844" s="3" t="str">
        <f>IF(デイリーデータ!H844="なし","",デイリーデータ!H844)</f>
        <v/>
      </c>
    </row>
    <row r="845" spans="1:14" x14ac:dyDescent="0.2">
      <c r="A845" s="9" t="str">
        <f>デイリーデータ!A845&amp;デイリーデータ!I845</f>
        <v>12563045751</v>
      </c>
      <c r="B845" s="3" t="str">
        <f>デイリーデータ!A845&amp;""</f>
        <v>125630</v>
      </c>
      <c r="C845" s="3" t="str">
        <f>デイリーデータ!B845</f>
        <v>松木 こころ</v>
      </c>
      <c r="D845" s="4">
        <f>IF(デイリーデータ!I845="","",(デイリーデータ!I845))</f>
        <v>45751</v>
      </c>
      <c r="E845" s="3" t="str">
        <f>IF(デイリーデータ!D845="休日","●",IF(デイリーデータ!D845="指定","○",IF(LEFT(デイリーデータ!F845,1)="日","",IF(LEFT(デイリーデータ!F845,1)="半","／",LEFT(デイリーデータ!F845,1)))))</f>
        <v/>
      </c>
      <c r="F845" s="10" t="str">
        <f>IF(デイリーデータ!E845="なし","",デイリーデータ!E845)&amp;IF(デイリーデータ!G845="なし","",デイリーデータ!G845)&amp;IF(デイリーデータ!H845="なし","",デイリーデータ!H845)</f>
        <v/>
      </c>
      <c r="G845" s="3" t="str">
        <f>IF(H845="","",COUNTA(H$2:H845)-COUNTBLANK(H$2:H845))</f>
        <v/>
      </c>
      <c r="H845" s="3" t="str">
        <f>IF(COUNTIF(B$2:B845,B845)=1,B845,"")</f>
        <v/>
      </c>
      <c r="I845" s="10" t="str">
        <f t="shared" si="13"/>
        <v/>
      </c>
      <c r="J845" s="3" t="str">
        <f>IF(デイリーデータ!D845="なし","",デイリーデータ!D845)</f>
        <v>勤務</v>
      </c>
      <c r="K845" s="3" t="str">
        <f>IF(デイリーデータ!E845="なし","",デイリーデータ!E845)</f>
        <v/>
      </c>
      <c r="L845" s="3" t="str">
        <f>IF(デイリーデータ!F845="なし","",デイリーデータ!F845)</f>
        <v>日勤</v>
      </c>
      <c r="M845" s="3" t="str">
        <f>IF(デイリーデータ!G845="なし","",デイリーデータ!G845)</f>
        <v/>
      </c>
      <c r="N845" s="3" t="str">
        <f>IF(デイリーデータ!H845="なし","",デイリーデータ!H845)</f>
        <v/>
      </c>
    </row>
    <row r="846" spans="1:14" x14ac:dyDescent="0.2">
      <c r="A846" s="9" t="str">
        <f>デイリーデータ!A846&amp;デイリーデータ!I846</f>
        <v>12563045752</v>
      </c>
      <c r="B846" s="3" t="str">
        <f>デイリーデータ!A846&amp;""</f>
        <v>125630</v>
      </c>
      <c r="C846" s="3" t="str">
        <f>デイリーデータ!B846</f>
        <v>松木 こころ</v>
      </c>
      <c r="D846" s="4">
        <f>IF(デイリーデータ!I846="","",(デイリーデータ!I846))</f>
        <v>45752</v>
      </c>
      <c r="E846" s="3" t="str">
        <f>IF(デイリーデータ!D846="休日","●",IF(デイリーデータ!D846="指定","○",IF(LEFT(デイリーデータ!F846,1)="日","",IF(LEFT(デイリーデータ!F846,1)="半","／",LEFT(デイリーデータ!F846,1)))))</f>
        <v>○</v>
      </c>
      <c r="F846" s="10" t="str">
        <f>IF(デイリーデータ!E846="なし","",デイリーデータ!E846)&amp;IF(デイリーデータ!G846="なし","",デイリーデータ!G846)&amp;IF(デイリーデータ!H846="なし","",デイリーデータ!H846)</f>
        <v/>
      </c>
      <c r="G846" s="3" t="str">
        <f>IF(H846="","",COUNTA(H$2:H846)-COUNTBLANK(H$2:H846))</f>
        <v/>
      </c>
      <c r="H846" s="3" t="str">
        <f>IF(COUNTIF(B$2:B846,B846)=1,B846,"")</f>
        <v/>
      </c>
      <c r="I846" s="10" t="str">
        <f t="shared" si="13"/>
        <v/>
      </c>
      <c r="J846" s="3" t="str">
        <f>IF(デイリーデータ!D846="なし","",デイリーデータ!D846)</f>
        <v>指定</v>
      </c>
      <c r="K846" s="3" t="str">
        <f>IF(デイリーデータ!E846="なし","",デイリーデータ!E846)</f>
        <v/>
      </c>
      <c r="L846" s="3" t="str">
        <f>IF(デイリーデータ!F846="なし","",デイリーデータ!F846)</f>
        <v>日勤</v>
      </c>
      <c r="M846" s="3" t="str">
        <f>IF(デイリーデータ!G846="なし","",デイリーデータ!G846)</f>
        <v/>
      </c>
      <c r="N846" s="3" t="str">
        <f>IF(デイリーデータ!H846="なし","",デイリーデータ!H846)</f>
        <v/>
      </c>
    </row>
    <row r="847" spans="1:14" x14ac:dyDescent="0.2">
      <c r="A847" s="9" t="str">
        <f>デイリーデータ!A847&amp;デイリーデータ!I847</f>
        <v>12563045753</v>
      </c>
      <c r="B847" s="3" t="str">
        <f>デイリーデータ!A847&amp;""</f>
        <v>125630</v>
      </c>
      <c r="C847" s="3" t="str">
        <f>デイリーデータ!B847</f>
        <v>松木 こころ</v>
      </c>
      <c r="D847" s="4">
        <f>IF(デイリーデータ!I847="","",(デイリーデータ!I847))</f>
        <v>45753</v>
      </c>
      <c r="E847" s="3" t="str">
        <f>IF(デイリーデータ!D847="休日","●",IF(デイリーデータ!D847="指定","○",IF(LEFT(デイリーデータ!F847,1)="日","",IF(LEFT(デイリーデータ!F847,1)="半","／",LEFT(デイリーデータ!F847,1)))))</f>
        <v>●</v>
      </c>
      <c r="F847" s="10" t="str">
        <f>IF(デイリーデータ!E847="なし","",デイリーデータ!E847)&amp;IF(デイリーデータ!G847="なし","",デイリーデータ!G847)&amp;IF(デイリーデータ!H847="なし","",デイリーデータ!H847)</f>
        <v/>
      </c>
      <c r="G847" s="3" t="str">
        <f>IF(H847="","",COUNTA(H$2:H847)-COUNTBLANK(H$2:H847))</f>
        <v/>
      </c>
      <c r="H847" s="3" t="str">
        <f>IF(COUNTIF(B$2:B847,B847)=1,B847,"")</f>
        <v/>
      </c>
      <c r="I847" s="10" t="str">
        <f t="shared" si="13"/>
        <v/>
      </c>
      <c r="J847" s="3" t="str">
        <f>IF(デイリーデータ!D847="なし","",デイリーデータ!D847)</f>
        <v>休日</v>
      </c>
      <c r="K847" s="3" t="str">
        <f>IF(デイリーデータ!E847="なし","",デイリーデータ!E847)</f>
        <v/>
      </c>
      <c r="L847" s="3" t="str">
        <f>IF(デイリーデータ!F847="なし","",デイリーデータ!F847)</f>
        <v>日勤</v>
      </c>
      <c r="M847" s="3" t="str">
        <f>IF(デイリーデータ!G847="なし","",デイリーデータ!G847)</f>
        <v/>
      </c>
      <c r="N847" s="3" t="str">
        <f>IF(デイリーデータ!H847="なし","",デイリーデータ!H847)</f>
        <v/>
      </c>
    </row>
    <row r="848" spans="1:14" x14ac:dyDescent="0.2">
      <c r="A848" s="9" t="str">
        <f>デイリーデータ!A848&amp;デイリーデータ!I848</f>
        <v>12563045754</v>
      </c>
      <c r="B848" s="3" t="str">
        <f>デイリーデータ!A848&amp;""</f>
        <v>125630</v>
      </c>
      <c r="C848" s="3" t="str">
        <f>デイリーデータ!B848</f>
        <v>松木 こころ</v>
      </c>
      <c r="D848" s="4">
        <f>IF(デイリーデータ!I848="","",(デイリーデータ!I848))</f>
        <v>45754</v>
      </c>
      <c r="E848" s="3" t="str">
        <f>IF(デイリーデータ!D848="休日","●",IF(デイリーデータ!D848="指定","○",IF(LEFT(デイリーデータ!F848,1)="日","",IF(LEFT(デイリーデータ!F848,1)="半","／",LEFT(デイリーデータ!F848,1)))))</f>
        <v/>
      </c>
      <c r="F848" s="10" t="str">
        <f>IF(デイリーデータ!E848="なし","",デイリーデータ!E848)&amp;IF(デイリーデータ!G848="なし","",デイリーデータ!G848)&amp;IF(デイリーデータ!H848="なし","",デイリーデータ!H848)</f>
        <v/>
      </c>
      <c r="G848" s="3" t="str">
        <f>IF(H848="","",COUNTA(H$2:H848)-COUNTBLANK(H$2:H848))</f>
        <v/>
      </c>
      <c r="H848" s="3" t="str">
        <f>IF(COUNTIF(B$2:B848,B848)=1,B848,"")</f>
        <v/>
      </c>
      <c r="I848" s="10" t="str">
        <f t="shared" si="13"/>
        <v/>
      </c>
      <c r="J848" s="3" t="str">
        <f>IF(デイリーデータ!D848="なし","",デイリーデータ!D848)</f>
        <v>勤務</v>
      </c>
      <c r="K848" s="3" t="str">
        <f>IF(デイリーデータ!E848="なし","",デイリーデータ!E848)</f>
        <v/>
      </c>
      <c r="L848" s="3" t="str">
        <f>IF(デイリーデータ!F848="なし","",デイリーデータ!F848)</f>
        <v>日勤</v>
      </c>
      <c r="M848" s="3" t="str">
        <f>IF(デイリーデータ!G848="なし","",デイリーデータ!G848)</f>
        <v/>
      </c>
      <c r="N848" s="3" t="str">
        <f>IF(デイリーデータ!H848="なし","",デイリーデータ!H848)</f>
        <v/>
      </c>
    </row>
    <row r="849" spans="1:14" x14ac:dyDescent="0.2">
      <c r="A849" s="9" t="str">
        <f>デイリーデータ!A849&amp;デイリーデータ!I849</f>
        <v>12563045755</v>
      </c>
      <c r="B849" s="3" t="str">
        <f>デイリーデータ!A849&amp;""</f>
        <v>125630</v>
      </c>
      <c r="C849" s="3" t="str">
        <f>デイリーデータ!B849</f>
        <v>松木 こころ</v>
      </c>
      <c r="D849" s="4">
        <f>IF(デイリーデータ!I849="","",(デイリーデータ!I849))</f>
        <v>45755</v>
      </c>
      <c r="E849" s="3" t="str">
        <f>IF(デイリーデータ!D849="休日","●",IF(デイリーデータ!D849="指定","○",IF(LEFT(デイリーデータ!F849,1)="日","",IF(LEFT(デイリーデータ!F849,1)="半","／",LEFT(デイリーデータ!F849,1)))))</f>
        <v/>
      </c>
      <c r="F849" s="10" t="str">
        <f>IF(デイリーデータ!E849="なし","",デイリーデータ!E849)&amp;IF(デイリーデータ!G849="なし","",デイリーデータ!G849)&amp;IF(デイリーデータ!H849="なし","",デイリーデータ!H849)</f>
        <v/>
      </c>
      <c r="G849" s="3" t="str">
        <f>IF(H849="","",COUNTA(H$2:H849)-COUNTBLANK(H$2:H849))</f>
        <v/>
      </c>
      <c r="H849" s="3" t="str">
        <f>IF(COUNTIF(B$2:B849,B849)=1,B849,"")</f>
        <v/>
      </c>
      <c r="I849" s="10" t="str">
        <f t="shared" si="13"/>
        <v/>
      </c>
      <c r="J849" s="3" t="str">
        <f>IF(デイリーデータ!D849="なし","",デイリーデータ!D849)</f>
        <v>勤務</v>
      </c>
      <c r="K849" s="3" t="str">
        <f>IF(デイリーデータ!E849="なし","",デイリーデータ!E849)</f>
        <v/>
      </c>
      <c r="L849" s="3" t="str">
        <f>IF(デイリーデータ!F849="なし","",デイリーデータ!F849)</f>
        <v>日勤</v>
      </c>
      <c r="M849" s="3" t="str">
        <f>IF(デイリーデータ!G849="なし","",デイリーデータ!G849)</f>
        <v/>
      </c>
      <c r="N849" s="3" t="str">
        <f>IF(デイリーデータ!H849="なし","",デイリーデータ!H849)</f>
        <v/>
      </c>
    </row>
    <row r="850" spans="1:14" x14ac:dyDescent="0.2">
      <c r="A850" s="9" t="str">
        <f>デイリーデータ!A850&amp;デイリーデータ!I850</f>
        <v>12563045756</v>
      </c>
      <c r="B850" s="3" t="str">
        <f>デイリーデータ!A850&amp;""</f>
        <v>125630</v>
      </c>
      <c r="C850" s="3" t="str">
        <f>デイリーデータ!B850</f>
        <v>松木 こころ</v>
      </c>
      <c r="D850" s="4">
        <f>IF(デイリーデータ!I850="","",(デイリーデータ!I850))</f>
        <v>45756</v>
      </c>
      <c r="E850" s="3" t="str">
        <f>IF(デイリーデータ!D850="休日","●",IF(デイリーデータ!D850="指定","○",IF(LEFT(デイリーデータ!F850,1)="日","",IF(LEFT(デイリーデータ!F850,1)="半","／",LEFT(デイリーデータ!F850,1)))))</f>
        <v/>
      </c>
      <c r="F850" s="10" t="str">
        <f>IF(デイリーデータ!E850="なし","",デイリーデータ!E850)&amp;IF(デイリーデータ!G850="なし","",デイリーデータ!G850)&amp;IF(デイリーデータ!H850="なし","",デイリーデータ!H850)</f>
        <v/>
      </c>
      <c r="G850" s="3" t="str">
        <f>IF(H850="","",COUNTA(H$2:H850)-COUNTBLANK(H$2:H850))</f>
        <v/>
      </c>
      <c r="H850" s="3" t="str">
        <f>IF(COUNTIF(B$2:B850,B850)=1,B850,"")</f>
        <v/>
      </c>
      <c r="I850" s="10" t="str">
        <f t="shared" si="13"/>
        <v/>
      </c>
      <c r="J850" s="3" t="str">
        <f>IF(デイリーデータ!D850="なし","",デイリーデータ!D850)</f>
        <v>勤務</v>
      </c>
      <c r="K850" s="3" t="str">
        <f>IF(デイリーデータ!E850="なし","",デイリーデータ!E850)</f>
        <v/>
      </c>
      <c r="L850" s="3" t="str">
        <f>IF(デイリーデータ!F850="なし","",デイリーデータ!F850)</f>
        <v>日勤</v>
      </c>
      <c r="M850" s="3" t="str">
        <f>IF(デイリーデータ!G850="なし","",デイリーデータ!G850)</f>
        <v/>
      </c>
      <c r="N850" s="3" t="str">
        <f>IF(デイリーデータ!H850="なし","",デイリーデータ!H850)</f>
        <v/>
      </c>
    </row>
    <row r="851" spans="1:14" x14ac:dyDescent="0.2">
      <c r="A851" s="9" t="str">
        <f>デイリーデータ!A851&amp;デイリーデータ!I851</f>
        <v>12563045757</v>
      </c>
      <c r="B851" s="3" t="str">
        <f>デイリーデータ!A851&amp;""</f>
        <v>125630</v>
      </c>
      <c r="C851" s="3" t="str">
        <f>デイリーデータ!B851</f>
        <v>松木 こころ</v>
      </c>
      <c r="D851" s="4">
        <f>IF(デイリーデータ!I851="","",(デイリーデータ!I851))</f>
        <v>45757</v>
      </c>
      <c r="E851" s="3" t="str">
        <f>IF(デイリーデータ!D851="休日","●",IF(デイリーデータ!D851="指定","○",IF(LEFT(デイリーデータ!F851,1)="日","",IF(LEFT(デイリーデータ!F851,1)="半","／",LEFT(デイリーデータ!F851,1)))))</f>
        <v/>
      </c>
      <c r="F851" s="10" t="str">
        <f>IF(デイリーデータ!E851="なし","",デイリーデータ!E851)&amp;IF(デイリーデータ!G851="なし","",デイリーデータ!G851)&amp;IF(デイリーデータ!H851="なし","",デイリーデータ!H851)</f>
        <v/>
      </c>
      <c r="G851" s="3" t="str">
        <f>IF(H851="","",COUNTA(H$2:H851)-COUNTBLANK(H$2:H851))</f>
        <v/>
      </c>
      <c r="H851" s="3" t="str">
        <f>IF(COUNTIF(B$2:B851,B851)=1,B851,"")</f>
        <v/>
      </c>
      <c r="I851" s="10" t="str">
        <f t="shared" si="13"/>
        <v/>
      </c>
      <c r="J851" s="3" t="str">
        <f>IF(デイリーデータ!D851="なし","",デイリーデータ!D851)</f>
        <v>勤務</v>
      </c>
      <c r="K851" s="3" t="str">
        <f>IF(デイリーデータ!E851="なし","",デイリーデータ!E851)</f>
        <v/>
      </c>
      <c r="L851" s="3" t="str">
        <f>IF(デイリーデータ!F851="なし","",デイリーデータ!F851)</f>
        <v>日勤</v>
      </c>
      <c r="M851" s="3" t="str">
        <f>IF(デイリーデータ!G851="なし","",デイリーデータ!G851)</f>
        <v/>
      </c>
      <c r="N851" s="3" t="str">
        <f>IF(デイリーデータ!H851="なし","",デイリーデータ!H851)</f>
        <v/>
      </c>
    </row>
    <row r="852" spans="1:14" x14ac:dyDescent="0.2">
      <c r="A852" s="9" t="str">
        <f>デイリーデータ!A852&amp;デイリーデータ!I852</f>
        <v>12563045758</v>
      </c>
      <c r="B852" s="3" t="str">
        <f>デイリーデータ!A852&amp;""</f>
        <v>125630</v>
      </c>
      <c r="C852" s="3" t="str">
        <f>デイリーデータ!B852</f>
        <v>松木 こころ</v>
      </c>
      <c r="D852" s="4">
        <f>IF(デイリーデータ!I852="","",(デイリーデータ!I852))</f>
        <v>45758</v>
      </c>
      <c r="E852" s="3" t="str">
        <f>IF(デイリーデータ!D852="休日","●",IF(デイリーデータ!D852="指定","○",IF(LEFT(デイリーデータ!F852,1)="日","",IF(LEFT(デイリーデータ!F852,1)="半","／",LEFT(デイリーデータ!F852,1)))))</f>
        <v/>
      </c>
      <c r="F852" s="10" t="str">
        <f>IF(デイリーデータ!E852="なし","",デイリーデータ!E852)&amp;IF(デイリーデータ!G852="なし","",デイリーデータ!G852)&amp;IF(デイリーデータ!H852="なし","",デイリーデータ!H852)</f>
        <v/>
      </c>
      <c r="G852" s="3" t="str">
        <f>IF(H852="","",COUNTA(H$2:H852)-COUNTBLANK(H$2:H852))</f>
        <v/>
      </c>
      <c r="H852" s="3" t="str">
        <f>IF(COUNTIF(B$2:B852,B852)=1,B852,"")</f>
        <v/>
      </c>
      <c r="I852" s="10" t="str">
        <f t="shared" si="13"/>
        <v/>
      </c>
      <c r="J852" s="3" t="str">
        <f>IF(デイリーデータ!D852="なし","",デイリーデータ!D852)</f>
        <v>勤務</v>
      </c>
      <c r="K852" s="3" t="str">
        <f>IF(デイリーデータ!E852="なし","",デイリーデータ!E852)</f>
        <v/>
      </c>
      <c r="L852" s="3" t="str">
        <f>IF(デイリーデータ!F852="なし","",デイリーデータ!F852)</f>
        <v>日勤</v>
      </c>
      <c r="M852" s="3" t="str">
        <f>IF(デイリーデータ!G852="なし","",デイリーデータ!G852)</f>
        <v/>
      </c>
      <c r="N852" s="3" t="str">
        <f>IF(デイリーデータ!H852="なし","",デイリーデータ!H852)</f>
        <v/>
      </c>
    </row>
    <row r="853" spans="1:14" x14ac:dyDescent="0.2">
      <c r="A853" s="9" t="str">
        <f>デイリーデータ!A853&amp;デイリーデータ!I853</f>
        <v>12563045759</v>
      </c>
      <c r="B853" s="3" t="str">
        <f>デイリーデータ!A853&amp;""</f>
        <v>125630</v>
      </c>
      <c r="C853" s="3" t="str">
        <f>デイリーデータ!B853</f>
        <v>松木 こころ</v>
      </c>
      <c r="D853" s="4">
        <f>IF(デイリーデータ!I853="","",(デイリーデータ!I853))</f>
        <v>45759</v>
      </c>
      <c r="E853" s="3" t="str">
        <f>IF(デイリーデータ!D853="休日","●",IF(デイリーデータ!D853="指定","○",IF(LEFT(デイリーデータ!F853,1)="日","",IF(LEFT(デイリーデータ!F853,1)="半","／",LEFT(デイリーデータ!F853,1)))))</f>
        <v>○</v>
      </c>
      <c r="F853" s="10" t="str">
        <f>IF(デイリーデータ!E853="なし","",デイリーデータ!E853)&amp;IF(デイリーデータ!G853="なし","",デイリーデータ!G853)&amp;IF(デイリーデータ!H853="なし","",デイリーデータ!H853)</f>
        <v/>
      </c>
      <c r="G853" s="3" t="str">
        <f>IF(H853="","",COUNTA(H$2:H853)-COUNTBLANK(H$2:H853))</f>
        <v/>
      </c>
      <c r="H853" s="3" t="str">
        <f>IF(COUNTIF(B$2:B853,B853)=1,B853,"")</f>
        <v/>
      </c>
      <c r="I853" s="10" t="str">
        <f t="shared" si="13"/>
        <v/>
      </c>
      <c r="J853" s="3" t="str">
        <f>IF(デイリーデータ!D853="なし","",デイリーデータ!D853)</f>
        <v>指定</v>
      </c>
      <c r="K853" s="3" t="str">
        <f>IF(デイリーデータ!E853="なし","",デイリーデータ!E853)</f>
        <v/>
      </c>
      <c r="L853" s="3" t="str">
        <f>IF(デイリーデータ!F853="なし","",デイリーデータ!F853)</f>
        <v>日勤</v>
      </c>
      <c r="M853" s="3" t="str">
        <f>IF(デイリーデータ!G853="なし","",デイリーデータ!G853)</f>
        <v/>
      </c>
      <c r="N853" s="3" t="str">
        <f>IF(デイリーデータ!H853="なし","",デイリーデータ!H853)</f>
        <v/>
      </c>
    </row>
    <row r="854" spans="1:14" x14ac:dyDescent="0.2">
      <c r="A854" s="9" t="str">
        <f>デイリーデータ!A854&amp;デイリーデータ!I854</f>
        <v>12563045760</v>
      </c>
      <c r="B854" s="3" t="str">
        <f>デイリーデータ!A854&amp;""</f>
        <v>125630</v>
      </c>
      <c r="C854" s="3" t="str">
        <f>デイリーデータ!B854</f>
        <v>松木 こころ</v>
      </c>
      <c r="D854" s="4">
        <f>IF(デイリーデータ!I854="","",(デイリーデータ!I854))</f>
        <v>45760</v>
      </c>
      <c r="E854" s="3" t="str">
        <f>IF(デイリーデータ!D854="休日","●",IF(デイリーデータ!D854="指定","○",IF(LEFT(デイリーデータ!F854,1)="日","",IF(LEFT(デイリーデータ!F854,1)="半","／",LEFT(デイリーデータ!F854,1)))))</f>
        <v>●</v>
      </c>
      <c r="F854" s="10" t="str">
        <f>IF(デイリーデータ!E854="なし","",デイリーデータ!E854)&amp;IF(デイリーデータ!G854="なし","",デイリーデータ!G854)&amp;IF(デイリーデータ!H854="なし","",デイリーデータ!H854)</f>
        <v/>
      </c>
      <c r="G854" s="3" t="str">
        <f>IF(H854="","",COUNTA(H$2:H854)-COUNTBLANK(H$2:H854))</f>
        <v/>
      </c>
      <c r="H854" s="3" t="str">
        <f>IF(COUNTIF(B$2:B854,B854)=1,B854,"")</f>
        <v/>
      </c>
      <c r="I854" s="10" t="str">
        <f t="shared" si="13"/>
        <v/>
      </c>
      <c r="J854" s="3" t="str">
        <f>IF(デイリーデータ!D854="なし","",デイリーデータ!D854)</f>
        <v>休日</v>
      </c>
      <c r="K854" s="3" t="str">
        <f>IF(デイリーデータ!E854="なし","",デイリーデータ!E854)</f>
        <v/>
      </c>
      <c r="L854" s="3" t="str">
        <f>IF(デイリーデータ!F854="なし","",デイリーデータ!F854)</f>
        <v>日勤</v>
      </c>
      <c r="M854" s="3" t="str">
        <f>IF(デイリーデータ!G854="なし","",デイリーデータ!G854)</f>
        <v/>
      </c>
      <c r="N854" s="3" t="str">
        <f>IF(デイリーデータ!H854="なし","",デイリーデータ!H854)</f>
        <v/>
      </c>
    </row>
    <row r="855" spans="1:14" x14ac:dyDescent="0.2">
      <c r="A855" s="9" t="str">
        <f>デイリーデータ!A855&amp;デイリーデータ!I855</f>
        <v>12563045761</v>
      </c>
      <c r="B855" s="3" t="str">
        <f>デイリーデータ!A855&amp;""</f>
        <v>125630</v>
      </c>
      <c r="C855" s="3" t="str">
        <f>デイリーデータ!B855</f>
        <v>松木 こころ</v>
      </c>
      <c r="D855" s="4">
        <f>IF(デイリーデータ!I855="","",(デイリーデータ!I855))</f>
        <v>45761</v>
      </c>
      <c r="E855" s="3" t="str">
        <f>IF(デイリーデータ!D855="休日","●",IF(デイリーデータ!D855="指定","○",IF(LEFT(デイリーデータ!F855,1)="日","",IF(LEFT(デイリーデータ!F855,1)="半","／",LEFT(デイリーデータ!F855,1)))))</f>
        <v/>
      </c>
      <c r="F855" s="10" t="str">
        <f>IF(デイリーデータ!E855="なし","",デイリーデータ!E855)&amp;IF(デイリーデータ!G855="なし","",デイリーデータ!G855)&amp;IF(デイリーデータ!H855="なし","",デイリーデータ!H855)</f>
        <v/>
      </c>
      <c r="G855" s="3" t="str">
        <f>IF(H855="","",COUNTA(H$2:H855)-COUNTBLANK(H$2:H855))</f>
        <v/>
      </c>
      <c r="H855" s="3" t="str">
        <f>IF(COUNTIF(B$2:B855,B855)=1,B855,"")</f>
        <v/>
      </c>
      <c r="I855" s="10" t="str">
        <f t="shared" si="13"/>
        <v/>
      </c>
      <c r="J855" s="3" t="str">
        <f>IF(デイリーデータ!D855="なし","",デイリーデータ!D855)</f>
        <v>勤務</v>
      </c>
      <c r="K855" s="3" t="str">
        <f>IF(デイリーデータ!E855="なし","",デイリーデータ!E855)</f>
        <v/>
      </c>
      <c r="L855" s="3" t="str">
        <f>IF(デイリーデータ!F855="なし","",デイリーデータ!F855)</f>
        <v>日勤</v>
      </c>
      <c r="M855" s="3" t="str">
        <f>IF(デイリーデータ!G855="なし","",デイリーデータ!G855)</f>
        <v/>
      </c>
      <c r="N855" s="3" t="str">
        <f>IF(デイリーデータ!H855="なし","",デイリーデータ!H855)</f>
        <v/>
      </c>
    </row>
    <row r="856" spans="1:14" x14ac:dyDescent="0.2">
      <c r="A856" s="9" t="str">
        <f>デイリーデータ!A856&amp;デイリーデータ!I856</f>
        <v>12563045762</v>
      </c>
      <c r="B856" s="3" t="str">
        <f>デイリーデータ!A856&amp;""</f>
        <v>125630</v>
      </c>
      <c r="C856" s="3" t="str">
        <f>デイリーデータ!B856</f>
        <v>松木 こころ</v>
      </c>
      <c r="D856" s="4">
        <f>IF(デイリーデータ!I856="","",(デイリーデータ!I856))</f>
        <v>45762</v>
      </c>
      <c r="E856" s="3" t="str">
        <f>IF(デイリーデータ!D856="休日","●",IF(デイリーデータ!D856="指定","○",IF(LEFT(デイリーデータ!F856,1)="日","",IF(LEFT(デイリーデータ!F856,1)="半","／",LEFT(デイリーデータ!F856,1)))))</f>
        <v/>
      </c>
      <c r="F856" s="10" t="str">
        <f>IF(デイリーデータ!E856="なし","",デイリーデータ!E856)&amp;IF(デイリーデータ!G856="なし","",デイリーデータ!G856)&amp;IF(デイリーデータ!H856="なし","",デイリーデータ!H856)</f>
        <v/>
      </c>
      <c r="G856" s="3" t="str">
        <f>IF(H856="","",COUNTA(H$2:H856)-COUNTBLANK(H$2:H856))</f>
        <v/>
      </c>
      <c r="H856" s="3" t="str">
        <f>IF(COUNTIF(B$2:B856,B856)=1,B856,"")</f>
        <v/>
      </c>
      <c r="I856" s="10" t="str">
        <f t="shared" si="13"/>
        <v/>
      </c>
      <c r="J856" s="3" t="str">
        <f>IF(デイリーデータ!D856="なし","",デイリーデータ!D856)</f>
        <v>勤務</v>
      </c>
      <c r="K856" s="3" t="str">
        <f>IF(デイリーデータ!E856="なし","",デイリーデータ!E856)</f>
        <v/>
      </c>
      <c r="L856" s="3" t="str">
        <f>IF(デイリーデータ!F856="なし","",デイリーデータ!F856)</f>
        <v>日勤</v>
      </c>
      <c r="M856" s="3" t="str">
        <f>IF(デイリーデータ!G856="なし","",デイリーデータ!G856)</f>
        <v/>
      </c>
      <c r="N856" s="3" t="str">
        <f>IF(デイリーデータ!H856="なし","",デイリーデータ!H856)</f>
        <v/>
      </c>
    </row>
    <row r="857" spans="1:14" x14ac:dyDescent="0.2">
      <c r="A857" s="9" t="str">
        <f>デイリーデータ!A857&amp;デイリーデータ!I857</f>
        <v>12563045763</v>
      </c>
      <c r="B857" s="3" t="str">
        <f>デイリーデータ!A857&amp;""</f>
        <v>125630</v>
      </c>
      <c r="C857" s="3" t="str">
        <f>デイリーデータ!B857</f>
        <v>松木 こころ</v>
      </c>
      <c r="D857" s="4">
        <f>IF(デイリーデータ!I857="","",(デイリーデータ!I857))</f>
        <v>45763</v>
      </c>
      <c r="E857" s="3" t="str">
        <f>IF(デイリーデータ!D857="休日","●",IF(デイリーデータ!D857="指定","○",IF(LEFT(デイリーデータ!F857,1)="日","",IF(LEFT(デイリーデータ!F857,1)="半","／",LEFT(デイリーデータ!F857,1)))))</f>
        <v/>
      </c>
      <c r="F857" s="10" t="str">
        <f>IF(デイリーデータ!E857="なし","",デイリーデータ!E857)&amp;IF(デイリーデータ!G857="なし","",デイリーデータ!G857)&amp;IF(デイリーデータ!H857="なし","",デイリーデータ!H857)</f>
        <v/>
      </c>
      <c r="G857" s="3" t="str">
        <f>IF(H857="","",COUNTA(H$2:H857)-COUNTBLANK(H$2:H857))</f>
        <v/>
      </c>
      <c r="H857" s="3" t="str">
        <f>IF(COUNTIF(B$2:B857,B857)=1,B857,"")</f>
        <v/>
      </c>
      <c r="I857" s="10" t="str">
        <f t="shared" si="13"/>
        <v/>
      </c>
      <c r="J857" s="3" t="str">
        <f>IF(デイリーデータ!D857="なし","",デイリーデータ!D857)</f>
        <v>勤務</v>
      </c>
      <c r="K857" s="3" t="str">
        <f>IF(デイリーデータ!E857="なし","",デイリーデータ!E857)</f>
        <v/>
      </c>
      <c r="L857" s="3" t="str">
        <f>IF(デイリーデータ!F857="なし","",デイリーデータ!F857)</f>
        <v>日勤</v>
      </c>
      <c r="M857" s="3" t="str">
        <f>IF(デイリーデータ!G857="なし","",デイリーデータ!G857)</f>
        <v/>
      </c>
      <c r="N857" s="3" t="str">
        <f>IF(デイリーデータ!H857="なし","",デイリーデータ!H857)</f>
        <v/>
      </c>
    </row>
    <row r="858" spans="1:14" x14ac:dyDescent="0.2">
      <c r="A858" s="9" t="str">
        <f>デイリーデータ!A858&amp;デイリーデータ!I858</f>
        <v>12563045764</v>
      </c>
      <c r="B858" s="3" t="str">
        <f>デイリーデータ!A858&amp;""</f>
        <v>125630</v>
      </c>
      <c r="C858" s="3" t="str">
        <f>デイリーデータ!B858</f>
        <v>松木 こころ</v>
      </c>
      <c r="D858" s="4">
        <f>IF(デイリーデータ!I858="","",(デイリーデータ!I858))</f>
        <v>45764</v>
      </c>
      <c r="E858" s="3" t="str">
        <f>IF(デイリーデータ!D858="休日","●",IF(デイリーデータ!D858="指定","○",IF(LEFT(デイリーデータ!F858,1)="日","",IF(LEFT(デイリーデータ!F858,1)="半","／",LEFT(デイリーデータ!F858,1)))))</f>
        <v/>
      </c>
      <c r="F858" s="10" t="str">
        <f>IF(デイリーデータ!E858="なし","",デイリーデータ!E858)&amp;IF(デイリーデータ!G858="なし","",デイリーデータ!G858)&amp;IF(デイリーデータ!H858="なし","",デイリーデータ!H858)</f>
        <v/>
      </c>
      <c r="G858" s="3" t="str">
        <f>IF(H858="","",COUNTA(H$2:H858)-COUNTBLANK(H$2:H858))</f>
        <v/>
      </c>
      <c r="H858" s="3" t="str">
        <f>IF(COUNTIF(B$2:B858,B858)=1,B858,"")</f>
        <v/>
      </c>
      <c r="I858" s="10" t="str">
        <f t="shared" si="13"/>
        <v/>
      </c>
      <c r="J858" s="3" t="str">
        <f>IF(デイリーデータ!D858="なし","",デイリーデータ!D858)</f>
        <v>勤務</v>
      </c>
      <c r="K858" s="3" t="str">
        <f>IF(デイリーデータ!E858="なし","",デイリーデータ!E858)</f>
        <v/>
      </c>
      <c r="L858" s="3" t="str">
        <f>IF(デイリーデータ!F858="なし","",デイリーデータ!F858)</f>
        <v>日勤</v>
      </c>
      <c r="M858" s="3" t="str">
        <f>IF(デイリーデータ!G858="なし","",デイリーデータ!G858)</f>
        <v/>
      </c>
      <c r="N858" s="3" t="str">
        <f>IF(デイリーデータ!H858="なし","",デイリーデータ!H858)</f>
        <v/>
      </c>
    </row>
    <row r="859" spans="1:14" x14ac:dyDescent="0.2">
      <c r="A859" s="9" t="str">
        <f>デイリーデータ!A859&amp;デイリーデータ!I859</f>
        <v>12563045765</v>
      </c>
      <c r="B859" s="3" t="str">
        <f>デイリーデータ!A859&amp;""</f>
        <v>125630</v>
      </c>
      <c r="C859" s="3" t="str">
        <f>デイリーデータ!B859</f>
        <v>松木 こころ</v>
      </c>
      <c r="D859" s="4">
        <f>IF(デイリーデータ!I859="","",(デイリーデータ!I859))</f>
        <v>45765</v>
      </c>
      <c r="E859" s="3" t="str">
        <f>IF(デイリーデータ!D859="休日","●",IF(デイリーデータ!D859="指定","○",IF(LEFT(デイリーデータ!F859,1)="日","",IF(LEFT(デイリーデータ!F859,1)="半","／",LEFT(デイリーデータ!F859,1)))))</f>
        <v/>
      </c>
      <c r="F859" s="10" t="str">
        <f>IF(デイリーデータ!E859="なし","",デイリーデータ!E859)&amp;IF(デイリーデータ!G859="なし","",デイリーデータ!G859)&amp;IF(デイリーデータ!H859="なし","",デイリーデータ!H859)</f>
        <v/>
      </c>
      <c r="G859" s="3" t="str">
        <f>IF(H859="","",COUNTA(H$2:H859)-COUNTBLANK(H$2:H859))</f>
        <v/>
      </c>
      <c r="H859" s="3" t="str">
        <f>IF(COUNTIF(B$2:B859,B859)=1,B859,"")</f>
        <v/>
      </c>
      <c r="I859" s="10" t="str">
        <f t="shared" si="13"/>
        <v/>
      </c>
      <c r="J859" s="3" t="str">
        <f>IF(デイリーデータ!D859="なし","",デイリーデータ!D859)</f>
        <v>勤務</v>
      </c>
      <c r="K859" s="3" t="str">
        <f>IF(デイリーデータ!E859="なし","",デイリーデータ!E859)</f>
        <v/>
      </c>
      <c r="L859" s="3" t="str">
        <f>IF(デイリーデータ!F859="なし","",デイリーデータ!F859)</f>
        <v>日勤</v>
      </c>
      <c r="M859" s="3" t="str">
        <f>IF(デイリーデータ!G859="なし","",デイリーデータ!G859)</f>
        <v/>
      </c>
      <c r="N859" s="3" t="str">
        <f>IF(デイリーデータ!H859="なし","",デイリーデータ!H859)</f>
        <v/>
      </c>
    </row>
    <row r="860" spans="1:14" x14ac:dyDescent="0.2">
      <c r="A860" s="9" t="str">
        <f>デイリーデータ!A860&amp;デイリーデータ!I860</f>
        <v>12563045766</v>
      </c>
      <c r="B860" s="3" t="str">
        <f>デイリーデータ!A860&amp;""</f>
        <v>125630</v>
      </c>
      <c r="C860" s="3" t="str">
        <f>デイリーデータ!B860</f>
        <v>松木 こころ</v>
      </c>
      <c r="D860" s="4">
        <f>IF(デイリーデータ!I860="","",(デイリーデータ!I860))</f>
        <v>45766</v>
      </c>
      <c r="E860" s="3" t="str">
        <f>IF(デイリーデータ!D860="休日","●",IF(デイリーデータ!D860="指定","○",IF(LEFT(デイリーデータ!F860,1)="日","",IF(LEFT(デイリーデータ!F860,1)="半","／",LEFT(デイリーデータ!F860,1)))))</f>
        <v>○</v>
      </c>
      <c r="F860" s="10" t="str">
        <f>IF(デイリーデータ!E860="なし","",デイリーデータ!E860)&amp;IF(デイリーデータ!G860="なし","",デイリーデータ!G860)&amp;IF(デイリーデータ!H860="なし","",デイリーデータ!H860)</f>
        <v/>
      </c>
      <c r="G860" s="3" t="str">
        <f>IF(H860="","",COUNTA(H$2:H860)-COUNTBLANK(H$2:H860))</f>
        <v/>
      </c>
      <c r="H860" s="3" t="str">
        <f>IF(COUNTIF(B$2:B860,B860)=1,B860,"")</f>
        <v/>
      </c>
      <c r="I860" s="10" t="str">
        <f t="shared" si="13"/>
        <v/>
      </c>
      <c r="J860" s="3" t="str">
        <f>IF(デイリーデータ!D860="なし","",デイリーデータ!D860)</f>
        <v>指定</v>
      </c>
      <c r="K860" s="3" t="str">
        <f>IF(デイリーデータ!E860="なし","",デイリーデータ!E860)</f>
        <v/>
      </c>
      <c r="L860" s="3" t="str">
        <f>IF(デイリーデータ!F860="なし","",デイリーデータ!F860)</f>
        <v>日勤</v>
      </c>
      <c r="M860" s="3" t="str">
        <f>IF(デイリーデータ!G860="なし","",デイリーデータ!G860)</f>
        <v/>
      </c>
      <c r="N860" s="3" t="str">
        <f>IF(デイリーデータ!H860="なし","",デイリーデータ!H860)</f>
        <v/>
      </c>
    </row>
    <row r="861" spans="1:14" x14ac:dyDescent="0.2">
      <c r="A861" s="9" t="str">
        <f>デイリーデータ!A861&amp;デイリーデータ!I861</f>
        <v>12563045767</v>
      </c>
      <c r="B861" s="3" t="str">
        <f>デイリーデータ!A861&amp;""</f>
        <v>125630</v>
      </c>
      <c r="C861" s="3" t="str">
        <f>デイリーデータ!B861</f>
        <v>松木 こころ</v>
      </c>
      <c r="D861" s="4">
        <f>IF(デイリーデータ!I861="","",(デイリーデータ!I861))</f>
        <v>45767</v>
      </c>
      <c r="E861" s="3" t="str">
        <f>IF(デイリーデータ!D861="休日","●",IF(デイリーデータ!D861="指定","○",IF(LEFT(デイリーデータ!F861,1)="日","",IF(LEFT(デイリーデータ!F861,1)="半","／",LEFT(デイリーデータ!F861,1)))))</f>
        <v>●</v>
      </c>
      <c r="F861" s="10" t="str">
        <f>IF(デイリーデータ!E861="なし","",デイリーデータ!E861)&amp;IF(デイリーデータ!G861="なし","",デイリーデータ!G861)&amp;IF(デイリーデータ!H861="なし","",デイリーデータ!H861)</f>
        <v/>
      </c>
      <c r="G861" s="3" t="str">
        <f>IF(H861="","",COUNTA(H$2:H861)-COUNTBLANK(H$2:H861))</f>
        <v/>
      </c>
      <c r="H861" s="3" t="str">
        <f>IF(COUNTIF(B$2:B861,B861)=1,B861,"")</f>
        <v/>
      </c>
      <c r="I861" s="10" t="str">
        <f t="shared" si="13"/>
        <v/>
      </c>
      <c r="J861" s="3" t="str">
        <f>IF(デイリーデータ!D861="なし","",デイリーデータ!D861)</f>
        <v>休日</v>
      </c>
      <c r="K861" s="3" t="str">
        <f>IF(デイリーデータ!E861="なし","",デイリーデータ!E861)</f>
        <v/>
      </c>
      <c r="L861" s="3" t="str">
        <f>IF(デイリーデータ!F861="なし","",デイリーデータ!F861)</f>
        <v>日勤</v>
      </c>
      <c r="M861" s="3" t="str">
        <f>IF(デイリーデータ!G861="なし","",デイリーデータ!G861)</f>
        <v/>
      </c>
      <c r="N861" s="3" t="str">
        <f>IF(デイリーデータ!H861="なし","",デイリーデータ!H861)</f>
        <v/>
      </c>
    </row>
    <row r="862" spans="1:14" x14ac:dyDescent="0.2">
      <c r="A862" s="9" t="str">
        <f>デイリーデータ!A862&amp;デイリーデータ!I862</f>
        <v>12563045768</v>
      </c>
      <c r="B862" s="3" t="str">
        <f>デイリーデータ!A862&amp;""</f>
        <v>125630</v>
      </c>
      <c r="C862" s="3" t="str">
        <f>デイリーデータ!B862</f>
        <v>松木 こころ</v>
      </c>
      <c r="D862" s="4">
        <f>IF(デイリーデータ!I862="","",(デイリーデータ!I862))</f>
        <v>45768</v>
      </c>
      <c r="E862" s="3" t="str">
        <f>IF(デイリーデータ!D862="休日","●",IF(デイリーデータ!D862="指定","○",IF(LEFT(デイリーデータ!F862,1)="日","",IF(LEFT(デイリーデータ!F862,1)="半","／",LEFT(デイリーデータ!F862,1)))))</f>
        <v/>
      </c>
      <c r="F862" s="10" t="str">
        <f>IF(デイリーデータ!E862="なし","",デイリーデータ!E862)&amp;IF(デイリーデータ!G862="なし","",デイリーデータ!G862)&amp;IF(デイリーデータ!H862="なし","",デイリーデータ!H862)</f>
        <v/>
      </c>
      <c r="G862" s="3" t="str">
        <f>IF(H862="","",COUNTA(H$2:H862)-COUNTBLANK(H$2:H862))</f>
        <v/>
      </c>
      <c r="H862" s="3" t="str">
        <f>IF(COUNTIF(B$2:B862,B862)=1,B862,"")</f>
        <v/>
      </c>
      <c r="I862" s="10" t="str">
        <f t="shared" si="13"/>
        <v/>
      </c>
      <c r="J862" s="3" t="str">
        <f>IF(デイリーデータ!D862="なし","",デイリーデータ!D862)</f>
        <v>勤務</v>
      </c>
      <c r="K862" s="3" t="str">
        <f>IF(デイリーデータ!E862="なし","",デイリーデータ!E862)</f>
        <v/>
      </c>
      <c r="L862" s="3" t="str">
        <f>IF(デイリーデータ!F862="なし","",デイリーデータ!F862)</f>
        <v>日勤</v>
      </c>
      <c r="M862" s="3" t="str">
        <f>IF(デイリーデータ!G862="なし","",デイリーデータ!G862)</f>
        <v/>
      </c>
      <c r="N862" s="3" t="str">
        <f>IF(デイリーデータ!H862="なし","",デイリーデータ!H862)</f>
        <v/>
      </c>
    </row>
    <row r="863" spans="1:14" x14ac:dyDescent="0.2">
      <c r="A863" s="9" t="str">
        <f>デイリーデータ!A863&amp;デイリーデータ!I863</f>
        <v>12563045769</v>
      </c>
      <c r="B863" s="3" t="str">
        <f>デイリーデータ!A863&amp;""</f>
        <v>125630</v>
      </c>
      <c r="C863" s="3" t="str">
        <f>デイリーデータ!B863</f>
        <v>松木 こころ</v>
      </c>
      <c r="D863" s="4">
        <f>IF(デイリーデータ!I863="","",(デイリーデータ!I863))</f>
        <v>45769</v>
      </c>
      <c r="E863" s="3" t="str">
        <f>IF(デイリーデータ!D863="休日","●",IF(デイリーデータ!D863="指定","○",IF(LEFT(デイリーデータ!F863,1)="日","",IF(LEFT(デイリーデータ!F863,1)="半","／",LEFT(デイリーデータ!F863,1)))))</f>
        <v/>
      </c>
      <c r="F863" s="10" t="str">
        <f>IF(デイリーデータ!E863="なし","",デイリーデータ!E863)&amp;IF(デイリーデータ!G863="なし","",デイリーデータ!G863)&amp;IF(デイリーデータ!H863="なし","",デイリーデータ!H863)</f>
        <v/>
      </c>
      <c r="G863" s="3" t="str">
        <f>IF(H863="","",COUNTA(H$2:H863)-COUNTBLANK(H$2:H863))</f>
        <v/>
      </c>
      <c r="H863" s="3" t="str">
        <f>IF(COUNTIF(B$2:B863,B863)=1,B863,"")</f>
        <v/>
      </c>
      <c r="I863" s="10" t="str">
        <f t="shared" si="13"/>
        <v/>
      </c>
      <c r="J863" s="3" t="str">
        <f>IF(デイリーデータ!D863="なし","",デイリーデータ!D863)</f>
        <v>勤務</v>
      </c>
      <c r="K863" s="3" t="str">
        <f>IF(デイリーデータ!E863="なし","",デイリーデータ!E863)</f>
        <v/>
      </c>
      <c r="L863" s="3" t="str">
        <f>IF(デイリーデータ!F863="なし","",デイリーデータ!F863)</f>
        <v>日勤</v>
      </c>
      <c r="M863" s="3" t="str">
        <f>IF(デイリーデータ!G863="なし","",デイリーデータ!G863)</f>
        <v/>
      </c>
      <c r="N863" s="3" t="str">
        <f>IF(デイリーデータ!H863="なし","",デイリーデータ!H863)</f>
        <v/>
      </c>
    </row>
    <row r="864" spans="1:14" x14ac:dyDescent="0.2">
      <c r="A864" s="9" t="str">
        <f>デイリーデータ!A864&amp;デイリーデータ!I864</f>
        <v>12563045770</v>
      </c>
      <c r="B864" s="3" t="str">
        <f>デイリーデータ!A864&amp;""</f>
        <v>125630</v>
      </c>
      <c r="C864" s="3" t="str">
        <f>デイリーデータ!B864</f>
        <v>松木 こころ</v>
      </c>
      <c r="D864" s="4">
        <f>IF(デイリーデータ!I864="","",(デイリーデータ!I864))</f>
        <v>45770</v>
      </c>
      <c r="E864" s="3" t="str">
        <f>IF(デイリーデータ!D864="休日","●",IF(デイリーデータ!D864="指定","○",IF(LEFT(デイリーデータ!F864,1)="日","",IF(LEFT(デイリーデータ!F864,1)="半","／",LEFT(デイリーデータ!F864,1)))))</f>
        <v/>
      </c>
      <c r="F864" s="10" t="str">
        <f>IF(デイリーデータ!E864="なし","",デイリーデータ!E864)&amp;IF(デイリーデータ!G864="なし","",デイリーデータ!G864)&amp;IF(デイリーデータ!H864="なし","",デイリーデータ!H864)</f>
        <v/>
      </c>
      <c r="G864" s="3" t="str">
        <f>IF(H864="","",COUNTA(H$2:H864)-COUNTBLANK(H$2:H864))</f>
        <v/>
      </c>
      <c r="H864" s="3" t="str">
        <f>IF(COUNTIF(B$2:B864,B864)=1,B864,"")</f>
        <v/>
      </c>
      <c r="I864" s="10" t="str">
        <f t="shared" si="13"/>
        <v/>
      </c>
      <c r="J864" s="3" t="str">
        <f>IF(デイリーデータ!D864="なし","",デイリーデータ!D864)</f>
        <v>勤務</v>
      </c>
      <c r="K864" s="3" t="str">
        <f>IF(デイリーデータ!E864="なし","",デイリーデータ!E864)</f>
        <v/>
      </c>
      <c r="L864" s="3" t="str">
        <f>IF(デイリーデータ!F864="なし","",デイリーデータ!F864)</f>
        <v>日勤</v>
      </c>
      <c r="M864" s="3" t="str">
        <f>IF(デイリーデータ!G864="なし","",デイリーデータ!G864)</f>
        <v/>
      </c>
      <c r="N864" s="3" t="str">
        <f>IF(デイリーデータ!H864="なし","",デイリーデータ!H864)</f>
        <v/>
      </c>
    </row>
    <row r="865" spans="1:14" x14ac:dyDescent="0.2">
      <c r="A865" s="9" t="str">
        <f>デイリーデータ!A865&amp;デイリーデータ!I865</f>
        <v>12563045771</v>
      </c>
      <c r="B865" s="3" t="str">
        <f>デイリーデータ!A865&amp;""</f>
        <v>125630</v>
      </c>
      <c r="C865" s="3" t="str">
        <f>デイリーデータ!B865</f>
        <v>松木 こころ</v>
      </c>
      <c r="D865" s="4">
        <f>IF(デイリーデータ!I865="","",(デイリーデータ!I865))</f>
        <v>45771</v>
      </c>
      <c r="E865" s="3" t="str">
        <f>IF(デイリーデータ!D865="休日","●",IF(デイリーデータ!D865="指定","○",IF(LEFT(デイリーデータ!F865,1)="日","",IF(LEFT(デイリーデータ!F865,1)="半","／",LEFT(デイリーデータ!F865,1)))))</f>
        <v/>
      </c>
      <c r="F865" s="10" t="str">
        <f>IF(デイリーデータ!E865="なし","",デイリーデータ!E865)&amp;IF(デイリーデータ!G865="なし","",デイリーデータ!G865)&amp;IF(デイリーデータ!H865="なし","",デイリーデータ!H865)</f>
        <v/>
      </c>
      <c r="G865" s="3" t="str">
        <f>IF(H865="","",COUNTA(H$2:H865)-COUNTBLANK(H$2:H865))</f>
        <v/>
      </c>
      <c r="H865" s="3" t="str">
        <f>IF(COUNTIF(B$2:B865,B865)=1,B865,"")</f>
        <v/>
      </c>
      <c r="I865" s="10" t="str">
        <f t="shared" si="13"/>
        <v/>
      </c>
      <c r="J865" s="3" t="str">
        <f>IF(デイリーデータ!D865="なし","",デイリーデータ!D865)</f>
        <v>勤務</v>
      </c>
      <c r="K865" s="3" t="str">
        <f>IF(デイリーデータ!E865="なし","",デイリーデータ!E865)</f>
        <v/>
      </c>
      <c r="L865" s="3" t="str">
        <f>IF(デイリーデータ!F865="なし","",デイリーデータ!F865)</f>
        <v>日勤</v>
      </c>
      <c r="M865" s="3" t="str">
        <f>IF(デイリーデータ!G865="なし","",デイリーデータ!G865)</f>
        <v/>
      </c>
      <c r="N865" s="3" t="str">
        <f>IF(デイリーデータ!H865="なし","",デイリーデータ!H865)</f>
        <v/>
      </c>
    </row>
    <row r="866" spans="1:14" x14ac:dyDescent="0.2">
      <c r="A866" s="9" t="str">
        <f>デイリーデータ!A866&amp;デイリーデータ!I866</f>
        <v>12563045772</v>
      </c>
      <c r="B866" s="3" t="str">
        <f>デイリーデータ!A866&amp;""</f>
        <v>125630</v>
      </c>
      <c r="C866" s="3" t="str">
        <f>デイリーデータ!B866</f>
        <v>松木 こころ</v>
      </c>
      <c r="D866" s="4">
        <f>IF(デイリーデータ!I866="","",(デイリーデータ!I866))</f>
        <v>45772</v>
      </c>
      <c r="E866" s="3" t="str">
        <f>IF(デイリーデータ!D866="休日","●",IF(デイリーデータ!D866="指定","○",IF(LEFT(デイリーデータ!F866,1)="日","",IF(LEFT(デイリーデータ!F866,1)="半","／",LEFT(デイリーデータ!F866,1)))))</f>
        <v/>
      </c>
      <c r="F866" s="10" t="str">
        <f>IF(デイリーデータ!E866="なし","",デイリーデータ!E866)&amp;IF(デイリーデータ!G866="なし","",デイリーデータ!G866)&amp;IF(デイリーデータ!H866="なし","",デイリーデータ!H866)</f>
        <v/>
      </c>
      <c r="G866" s="3" t="str">
        <f>IF(H866="","",COUNTA(H$2:H866)-COUNTBLANK(H$2:H866))</f>
        <v/>
      </c>
      <c r="H866" s="3" t="str">
        <f>IF(COUNTIF(B$2:B866,B866)=1,B866,"")</f>
        <v/>
      </c>
      <c r="I866" s="10" t="str">
        <f t="shared" si="13"/>
        <v/>
      </c>
      <c r="J866" s="3" t="str">
        <f>IF(デイリーデータ!D866="なし","",デイリーデータ!D866)</f>
        <v>勤務</v>
      </c>
      <c r="K866" s="3" t="str">
        <f>IF(デイリーデータ!E866="なし","",デイリーデータ!E866)</f>
        <v/>
      </c>
      <c r="L866" s="3" t="str">
        <f>IF(デイリーデータ!F866="なし","",デイリーデータ!F866)</f>
        <v>日勤</v>
      </c>
      <c r="M866" s="3" t="str">
        <f>IF(デイリーデータ!G866="なし","",デイリーデータ!G866)</f>
        <v/>
      </c>
      <c r="N866" s="3" t="str">
        <f>IF(デイリーデータ!H866="なし","",デイリーデータ!H866)</f>
        <v/>
      </c>
    </row>
    <row r="867" spans="1:14" x14ac:dyDescent="0.2">
      <c r="A867" s="9" t="str">
        <f>デイリーデータ!A867&amp;デイリーデータ!I867</f>
        <v>12563045773</v>
      </c>
      <c r="B867" s="3" t="str">
        <f>デイリーデータ!A867&amp;""</f>
        <v>125630</v>
      </c>
      <c r="C867" s="3" t="str">
        <f>デイリーデータ!B867</f>
        <v>松木 こころ</v>
      </c>
      <c r="D867" s="4">
        <f>IF(デイリーデータ!I867="","",(デイリーデータ!I867))</f>
        <v>45773</v>
      </c>
      <c r="E867" s="3" t="str">
        <f>IF(デイリーデータ!D867="休日","●",IF(デイリーデータ!D867="指定","○",IF(LEFT(デイリーデータ!F867,1)="日","",IF(LEFT(デイリーデータ!F867,1)="半","／",LEFT(デイリーデータ!F867,1)))))</f>
        <v>○</v>
      </c>
      <c r="F867" s="10" t="str">
        <f>IF(デイリーデータ!E867="なし","",デイリーデータ!E867)&amp;IF(デイリーデータ!G867="なし","",デイリーデータ!G867)&amp;IF(デイリーデータ!H867="なし","",デイリーデータ!H867)</f>
        <v/>
      </c>
      <c r="G867" s="3" t="str">
        <f>IF(H867="","",COUNTA(H$2:H867)-COUNTBLANK(H$2:H867))</f>
        <v/>
      </c>
      <c r="H867" s="3" t="str">
        <f>IF(COUNTIF(B$2:B867,B867)=1,B867,"")</f>
        <v/>
      </c>
      <c r="I867" s="10" t="str">
        <f t="shared" si="13"/>
        <v/>
      </c>
      <c r="J867" s="3" t="str">
        <f>IF(デイリーデータ!D867="なし","",デイリーデータ!D867)</f>
        <v>指定</v>
      </c>
      <c r="K867" s="3" t="str">
        <f>IF(デイリーデータ!E867="なし","",デイリーデータ!E867)</f>
        <v/>
      </c>
      <c r="L867" s="3" t="str">
        <f>IF(デイリーデータ!F867="なし","",デイリーデータ!F867)</f>
        <v>日勤</v>
      </c>
      <c r="M867" s="3" t="str">
        <f>IF(デイリーデータ!G867="なし","",デイリーデータ!G867)</f>
        <v/>
      </c>
      <c r="N867" s="3" t="str">
        <f>IF(デイリーデータ!H867="なし","",デイリーデータ!H867)</f>
        <v/>
      </c>
    </row>
    <row r="868" spans="1:14" x14ac:dyDescent="0.2">
      <c r="A868" s="9" t="str">
        <f>デイリーデータ!A868&amp;デイリーデータ!I868</f>
        <v>12563045774</v>
      </c>
      <c r="B868" s="3" t="str">
        <f>デイリーデータ!A868&amp;""</f>
        <v>125630</v>
      </c>
      <c r="C868" s="3" t="str">
        <f>デイリーデータ!B868</f>
        <v>松木 こころ</v>
      </c>
      <c r="D868" s="4">
        <f>IF(デイリーデータ!I868="","",(デイリーデータ!I868))</f>
        <v>45774</v>
      </c>
      <c r="E868" s="3" t="str">
        <f>IF(デイリーデータ!D868="休日","●",IF(デイリーデータ!D868="指定","○",IF(LEFT(デイリーデータ!F868,1)="日","",IF(LEFT(デイリーデータ!F868,1)="半","／",LEFT(デイリーデータ!F868,1)))))</f>
        <v>●</v>
      </c>
      <c r="F868" s="10" t="str">
        <f>IF(デイリーデータ!E868="なし","",デイリーデータ!E868)&amp;IF(デイリーデータ!G868="なし","",デイリーデータ!G868)&amp;IF(デイリーデータ!H868="なし","",デイリーデータ!H868)</f>
        <v/>
      </c>
      <c r="G868" s="3" t="str">
        <f>IF(H868="","",COUNTA(H$2:H868)-COUNTBLANK(H$2:H868))</f>
        <v/>
      </c>
      <c r="H868" s="3" t="str">
        <f>IF(COUNTIF(B$2:B868,B868)=1,B868,"")</f>
        <v/>
      </c>
      <c r="I868" s="10" t="str">
        <f t="shared" si="13"/>
        <v/>
      </c>
      <c r="J868" s="3" t="str">
        <f>IF(デイリーデータ!D868="なし","",デイリーデータ!D868)</f>
        <v>休日</v>
      </c>
      <c r="K868" s="3" t="str">
        <f>IF(デイリーデータ!E868="なし","",デイリーデータ!E868)</f>
        <v/>
      </c>
      <c r="L868" s="3" t="str">
        <f>IF(デイリーデータ!F868="なし","",デイリーデータ!F868)</f>
        <v>日勤</v>
      </c>
      <c r="M868" s="3" t="str">
        <f>IF(デイリーデータ!G868="なし","",デイリーデータ!G868)</f>
        <v/>
      </c>
      <c r="N868" s="3" t="str">
        <f>IF(デイリーデータ!H868="なし","",デイリーデータ!H868)</f>
        <v/>
      </c>
    </row>
    <row r="869" spans="1:14" x14ac:dyDescent="0.2">
      <c r="A869" s="9" t="str">
        <f>デイリーデータ!A869&amp;デイリーデータ!I869</f>
        <v>12563045775</v>
      </c>
      <c r="B869" s="3" t="str">
        <f>デイリーデータ!A869&amp;""</f>
        <v>125630</v>
      </c>
      <c r="C869" s="3" t="str">
        <f>デイリーデータ!B869</f>
        <v>松木 こころ</v>
      </c>
      <c r="D869" s="4">
        <f>IF(デイリーデータ!I869="","",(デイリーデータ!I869))</f>
        <v>45775</v>
      </c>
      <c r="E869" s="3" t="str">
        <f>IF(デイリーデータ!D869="休日","●",IF(デイリーデータ!D869="指定","○",IF(LEFT(デイリーデータ!F869,1)="日","",IF(LEFT(デイリーデータ!F869,1)="半","／",LEFT(デイリーデータ!F869,1)))))</f>
        <v/>
      </c>
      <c r="F869" s="10" t="str">
        <f>IF(デイリーデータ!E869="なし","",デイリーデータ!E869)&amp;IF(デイリーデータ!G869="なし","",デイリーデータ!G869)&amp;IF(デイリーデータ!H869="なし","",デイリーデータ!H869)</f>
        <v/>
      </c>
      <c r="G869" s="3" t="str">
        <f>IF(H869="","",COUNTA(H$2:H869)-COUNTBLANK(H$2:H869))</f>
        <v/>
      </c>
      <c r="H869" s="3" t="str">
        <f>IF(COUNTIF(B$2:B869,B869)=1,B869,"")</f>
        <v/>
      </c>
      <c r="I869" s="10" t="str">
        <f t="shared" si="13"/>
        <v/>
      </c>
      <c r="J869" s="3" t="str">
        <f>IF(デイリーデータ!D869="なし","",デイリーデータ!D869)</f>
        <v>勤務</v>
      </c>
      <c r="K869" s="3" t="str">
        <f>IF(デイリーデータ!E869="なし","",デイリーデータ!E869)</f>
        <v/>
      </c>
      <c r="L869" s="3" t="str">
        <f>IF(デイリーデータ!F869="なし","",デイリーデータ!F869)</f>
        <v>日勤</v>
      </c>
      <c r="M869" s="3" t="str">
        <f>IF(デイリーデータ!G869="なし","",デイリーデータ!G869)</f>
        <v/>
      </c>
      <c r="N869" s="3" t="str">
        <f>IF(デイリーデータ!H869="なし","",デイリーデータ!H869)</f>
        <v/>
      </c>
    </row>
    <row r="870" spans="1:14" x14ac:dyDescent="0.2">
      <c r="A870" s="9" t="str">
        <f>デイリーデータ!A870&amp;デイリーデータ!I870</f>
        <v>12563045776</v>
      </c>
      <c r="B870" s="3" t="str">
        <f>デイリーデータ!A870&amp;""</f>
        <v>125630</v>
      </c>
      <c r="C870" s="3" t="str">
        <f>デイリーデータ!B870</f>
        <v>松木 こころ</v>
      </c>
      <c r="D870" s="4">
        <f>IF(デイリーデータ!I870="","",(デイリーデータ!I870))</f>
        <v>45776</v>
      </c>
      <c r="E870" s="3" t="str">
        <f>IF(デイリーデータ!D870="休日","●",IF(デイリーデータ!D870="指定","○",IF(LEFT(デイリーデータ!F870,1)="日","",IF(LEFT(デイリーデータ!F870,1)="半","／",LEFT(デイリーデータ!F870,1)))))</f>
        <v/>
      </c>
      <c r="F870" s="10" t="str">
        <f>IF(デイリーデータ!E870="なし","",デイリーデータ!E870)&amp;IF(デイリーデータ!G870="なし","",デイリーデータ!G870)&amp;IF(デイリーデータ!H870="なし","",デイリーデータ!H870)</f>
        <v/>
      </c>
      <c r="G870" s="3" t="str">
        <f>IF(H870="","",COUNTA(H$2:H870)-COUNTBLANK(H$2:H870))</f>
        <v/>
      </c>
      <c r="H870" s="3" t="str">
        <f>IF(COUNTIF(B$2:B870,B870)=1,B870,"")</f>
        <v/>
      </c>
      <c r="I870" s="10" t="str">
        <f t="shared" si="13"/>
        <v/>
      </c>
      <c r="J870" s="3" t="str">
        <f>IF(デイリーデータ!D870="なし","",デイリーデータ!D870)</f>
        <v>勤務</v>
      </c>
      <c r="K870" s="3" t="str">
        <f>IF(デイリーデータ!E870="なし","",デイリーデータ!E870)</f>
        <v/>
      </c>
      <c r="L870" s="3" t="str">
        <f>IF(デイリーデータ!F870="なし","",デイリーデータ!F870)</f>
        <v>日勤</v>
      </c>
      <c r="M870" s="3" t="str">
        <f>IF(デイリーデータ!G870="なし","",デイリーデータ!G870)</f>
        <v/>
      </c>
      <c r="N870" s="3" t="str">
        <f>IF(デイリーデータ!H870="なし","",デイリーデータ!H870)</f>
        <v/>
      </c>
    </row>
    <row r="871" spans="1:14" x14ac:dyDescent="0.2">
      <c r="A871" s="9" t="str">
        <f>デイリーデータ!A871&amp;デイリーデータ!I871</f>
        <v>12563045777</v>
      </c>
      <c r="B871" s="3" t="str">
        <f>デイリーデータ!A871&amp;""</f>
        <v>125630</v>
      </c>
      <c r="C871" s="3" t="str">
        <f>デイリーデータ!B871</f>
        <v>松木 こころ</v>
      </c>
      <c r="D871" s="4">
        <f>IF(デイリーデータ!I871="","",(デイリーデータ!I871))</f>
        <v>45777</v>
      </c>
      <c r="E871" s="3" t="str">
        <f>IF(デイリーデータ!D871="休日","●",IF(デイリーデータ!D871="指定","○",IF(LEFT(デイリーデータ!F871,1)="日","",IF(LEFT(デイリーデータ!F871,1)="半","／",LEFT(デイリーデータ!F871,1)))))</f>
        <v/>
      </c>
      <c r="F871" s="10" t="str">
        <f>IF(デイリーデータ!E871="なし","",デイリーデータ!E871)&amp;IF(デイリーデータ!G871="なし","",デイリーデータ!G871)&amp;IF(デイリーデータ!H871="なし","",デイリーデータ!H871)</f>
        <v/>
      </c>
      <c r="G871" s="3" t="str">
        <f>IF(H871="","",COUNTA(H$2:H871)-COUNTBLANK(H$2:H871))</f>
        <v/>
      </c>
      <c r="H871" s="3" t="str">
        <f>IF(COUNTIF(B$2:B871,B871)=1,B871,"")</f>
        <v/>
      </c>
      <c r="I871" s="10" t="str">
        <f t="shared" si="13"/>
        <v/>
      </c>
      <c r="J871" s="3" t="str">
        <f>IF(デイリーデータ!D871="なし","",デイリーデータ!D871)</f>
        <v>勤務</v>
      </c>
      <c r="K871" s="3" t="str">
        <f>IF(デイリーデータ!E871="なし","",デイリーデータ!E871)</f>
        <v/>
      </c>
      <c r="L871" s="3" t="str">
        <f>IF(デイリーデータ!F871="なし","",デイリーデータ!F871)</f>
        <v>日勤</v>
      </c>
      <c r="M871" s="3" t="str">
        <f>IF(デイリーデータ!G871="なし","",デイリーデータ!G871)</f>
        <v/>
      </c>
      <c r="N871" s="3" t="str">
        <f>IF(デイリーデータ!H871="なし","",デイリーデータ!H871)</f>
        <v/>
      </c>
    </row>
    <row r="872" spans="1:14" x14ac:dyDescent="0.2">
      <c r="A872" s="9" t="str">
        <f>デイリーデータ!A872&amp;デイリーデータ!I872</f>
        <v>12564245748</v>
      </c>
      <c r="B872" s="3" t="str">
        <f>デイリーデータ!A872&amp;""</f>
        <v>125642</v>
      </c>
      <c r="C872" s="3" t="str">
        <f>デイリーデータ!B872</f>
        <v>諸田 悠也</v>
      </c>
      <c r="D872" s="4">
        <f>IF(デイリーデータ!I872="","",(デイリーデータ!I872))</f>
        <v>45748</v>
      </c>
      <c r="E872" s="3" t="str">
        <f>IF(デイリーデータ!D872="休日","●",IF(デイリーデータ!D872="指定","○",IF(LEFT(デイリーデータ!F872,1)="日","",IF(LEFT(デイリーデータ!F872,1)="半","／",LEFT(デイリーデータ!F872,1)))))</f>
        <v>当</v>
      </c>
      <c r="F872" s="10" t="str">
        <f>IF(デイリーデータ!E872="なし","",デイリーデータ!E872)&amp;IF(デイリーデータ!G872="なし","",デイリーデータ!G872)&amp;IF(デイリーデータ!H872="なし","",デイリーデータ!H872)</f>
        <v/>
      </c>
      <c r="G872" s="3">
        <f>IF(H872="","",COUNTA(H$2:H872)-COUNTBLANK(H$2:H872))</f>
        <v>30</v>
      </c>
      <c r="H872" s="3" t="str">
        <f>IF(COUNTIF(B$2:B872,B872)=1,B872,"")</f>
        <v>125642</v>
      </c>
      <c r="I872" s="10" t="str">
        <f t="shared" si="13"/>
        <v>諸田 悠也</v>
      </c>
      <c r="J872" s="3" t="str">
        <f>IF(デイリーデータ!D872="なし","",デイリーデータ!D872)</f>
        <v>勤務</v>
      </c>
      <c r="K872" s="3" t="str">
        <f>IF(デイリーデータ!E872="なし","",デイリーデータ!E872)</f>
        <v/>
      </c>
      <c r="L872" s="3" t="str">
        <f>IF(デイリーデータ!F872="なし","",デイリーデータ!F872)</f>
        <v>当直</v>
      </c>
      <c r="M872" s="3" t="str">
        <f>IF(デイリーデータ!G872="なし","",デイリーデータ!G872)</f>
        <v/>
      </c>
      <c r="N872" s="3" t="str">
        <f>IF(デイリーデータ!H872="なし","",デイリーデータ!H872)</f>
        <v/>
      </c>
    </row>
    <row r="873" spans="1:14" x14ac:dyDescent="0.2">
      <c r="A873" s="9" t="str">
        <f>デイリーデータ!A873&amp;デイリーデータ!I873</f>
        <v>12564245749</v>
      </c>
      <c r="B873" s="3" t="str">
        <f>デイリーデータ!A873&amp;""</f>
        <v>125642</v>
      </c>
      <c r="C873" s="3" t="str">
        <f>デイリーデータ!B873</f>
        <v>諸田 悠也</v>
      </c>
      <c r="D873" s="4">
        <f>IF(デイリーデータ!I873="","",(デイリーデータ!I873))</f>
        <v>45749</v>
      </c>
      <c r="E873" s="3" t="str">
        <f>IF(デイリーデータ!D873="休日","●",IF(デイリーデータ!D873="指定","○",IF(LEFT(デイリーデータ!F873,1)="日","",IF(LEFT(デイリーデータ!F873,1)="半","／",LEFT(デイリーデータ!F873,1)))))</f>
        <v>明</v>
      </c>
      <c r="F873" s="10" t="str">
        <f>IF(デイリーデータ!E873="なし","",デイリーデータ!E873)&amp;IF(デイリーデータ!G873="なし","",デイリーデータ!G873)&amp;IF(デイリーデータ!H873="なし","",デイリーデータ!H873)</f>
        <v/>
      </c>
      <c r="G873" s="3" t="str">
        <f>IF(H873="","",COUNTA(H$2:H873)-COUNTBLANK(H$2:H873))</f>
        <v/>
      </c>
      <c r="H873" s="3" t="str">
        <f>IF(COUNTIF(B$2:B873,B873)=1,B873,"")</f>
        <v/>
      </c>
      <c r="I873" s="10" t="str">
        <f t="shared" si="13"/>
        <v/>
      </c>
      <c r="J873" s="3" t="str">
        <f>IF(デイリーデータ!D873="なし","",デイリーデータ!D873)</f>
        <v>勤務</v>
      </c>
      <c r="K873" s="3" t="str">
        <f>IF(デイリーデータ!E873="なし","",デイリーデータ!E873)</f>
        <v/>
      </c>
      <c r="L873" s="3" t="str">
        <f>IF(デイリーデータ!F873="なし","",デイリーデータ!F873)</f>
        <v>明け</v>
      </c>
      <c r="M873" s="3" t="str">
        <f>IF(デイリーデータ!G873="なし","",デイリーデータ!G873)</f>
        <v/>
      </c>
      <c r="N873" s="3" t="str">
        <f>IF(デイリーデータ!H873="なし","",デイリーデータ!H873)</f>
        <v/>
      </c>
    </row>
    <row r="874" spans="1:14" x14ac:dyDescent="0.2">
      <c r="A874" s="9" t="str">
        <f>デイリーデータ!A874&amp;デイリーデータ!I874</f>
        <v>12564245750</v>
      </c>
      <c r="B874" s="3" t="str">
        <f>デイリーデータ!A874&amp;""</f>
        <v>125642</v>
      </c>
      <c r="C874" s="3" t="str">
        <f>デイリーデータ!B874</f>
        <v>諸田 悠也</v>
      </c>
      <c r="D874" s="4">
        <f>IF(デイリーデータ!I874="","",(デイリーデータ!I874))</f>
        <v>45750</v>
      </c>
      <c r="E874" s="3" t="str">
        <f>IF(デイリーデータ!D874="休日","●",IF(デイリーデータ!D874="指定","○",IF(LEFT(デイリーデータ!F874,1)="日","",IF(LEFT(デイリーデータ!F874,1)="半","／",LEFT(デイリーデータ!F874,1)))))</f>
        <v/>
      </c>
      <c r="F874" s="10" t="str">
        <f>IF(デイリーデータ!E874="なし","",デイリーデータ!E874)&amp;IF(デイリーデータ!G874="なし","",デイリーデータ!G874)&amp;IF(デイリーデータ!H874="なし","",デイリーデータ!H874)</f>
        <v/>
      </c>
      <c r="G874" s="3" t="str">
        <f>IF(H874="","",COUNTA(H$2:H874)-COUNTBLANK(H$2:H874))</f>
        <v/>
      </c>
      <c r="H874" s="3" t="str">
        <f>IF(COUNTIF(B$2:B874,B874)=1,B874,"")</f>
        <v/>
      </c>
      <c r="I874" s="10" t="str">
        <f t="shared" si="13"/>
        <v/>
      </c>
      <c r="J874" s="3" t="str">
        <f>IF(デイリーデータ!D874="なし","",デイリーデータ!D874)</f>
        <v>勤務</v>
      </c>
      <c r="K874" s="3" t="str">
        <f>IF(デイリーデータ!E874="なし","",デイリーデータ!E874)</f>
        <v/>
      </c>
      <c r="L874" s="3" t="str">
        <f>IF(デイリーデータ!F874="なし","",デイリーデータ!F874)</f>
        <v>日勤</v>
      </c>
      <c r="M874" s="3" t="str">
        <f>IF(デイリーデータ!G874="なし","",デイリーデータ!G874)</f>
        <v/>
      </c>
      <c r="N874" s="3" t="str">
        <f>IF(デイリーデータ!H874="なし","",デイリーデータ!H874)</f>
        <v/>
      </c>
    </row>
    <row r="875" spans="1:14" x14ac:dyDescent="0.2">
      <c r="A875" s="9" t="str">
        <f>デイリーデータ!A875&amp;デイリーデータ!I875</f>
        <v>12564245751</v>
      </c>
      <c r="B875" s="3" t="str">
        <f>デイリーデータ!A875&amp;""</f>
        <v>125642</v>
      </c>
      <c r="C875" s="3" t="str">
        <f>デイリーデータ!B875</f>
        <v>諸田 悠也</v>
      </c>
      <c r="D875" s="4">
        <f>IF(デイリーデータ!I875="","",(デイリーデータ!I875))</f>
        <v>45751</v>
      </c>
      <c r="E875" s="3" t="str">
        <f>IF(デイリーデータ!D875="休日","●",IF(デイリーデータ!D875="指定","○",IF(LEFT(デイリーデータ!F875,1)="日","",IF(LEFT(デイリーデータ!F875,1)="半","／",LEFT(デイリーデータ!F875,1)))))</f>
        <v/>
      </c>
      <c r="F875" s="10" t="str">
        <f>IF(デイリーデータ!E875="なし","",デイリーデータ!E875)&amp;IF(デイリーデータ!G875="なし","",デイリーデータ!G875)&amp;IF(デイリーデータ!H875="なし","",デイリーデータ!H875)</f>
        <v/>
      </c>
      <c r="G875" s="3" t="str">
        <f>IF(H875="","",COUNTA(H$2:H875)-COUNTBLANK(H$2:H875))</f>
        <v/>
      </c>
      <c r="H875" s="3" t="str">
        <f>IF(COUNTIF(B$2:B875,B875)=1,B875,"")</f>
        <v/>
      </c>
      <c r="I875" s="10" t="str">
        <f t="shared" si="13"/>
        <v/>
      </c>
      <c r="J875" s="3" t="str">
        <f>IF(デイリーデータ!D875="なし","",デイリーデータ!D875)</f>
        <v>勤務</v>
      </c>
      <c r="K875" s="3" t="str">
        <f>IF(デイリーデータ!E875="なし","",デイリーデータ!E875)</f>
        <v/>
      </c>
      <c r="L875" s="3" t="str">
        <f>IF(デイリーデータ!F875="なし","",デイリーデータ!F875)</f>
        <v>日勤</v>
      </c>
      <c r="M875" s="3" t="str">
        <f>IF(デイリーデータ!G875="なし","",デイリーデータ!G875)</f>
        <v/>
      </c>
      <c r="N875" s="3" t="str">
        <f>IF(デイリーデータ!H875="なし","",デイリーデータ!H875)</f>
        <v/>
      </c>
    </row>
    <row r="876" spans="1:14" x14ac:dyDescent="0.2">
      <c r="A876" s="9" t="str">
        <f>デイリーデータ!A876&amp;デイリーデータ!I876</f>
        <v>12564245752</v>
      </c>
      <c r="B876" s="3" t="str">
        <f>デイリーデータ!A876&amp;""</f>
        <v>125642</v>
      </c>
      <c r="C876" s="3" t="str">
        <f>デイリーデータ!B876</f>
        <v>諸田 悠也</v>
      </c>
      <c r="D876" s="4">
        <f>IF(デイリーデータ!I876="","",(デイリーデータ!I876))</f>
        <v>45752</v>
      </c>
      <c r="E876" s="3" t="str">
        <f>IF(デイリーデータ!D876="休日","●",IF(デイリーデータ!D876="指定","○",IF(LEFT(デイリーデータ!F876,1)="日","",IF(LEFT(デイリーデータ!F876,1)="半","／",LEFT(デイリーデータ!F876,1)))))</f>
        <v>○</v>
      </c>
      <c r="F876" s="10" t="str">
        <f>IF(デイリーデータ!E876="なし","",デイリーデータ!E876)&amp;IF(デイリーデータ!G876="なし","",デイリーデータ!G876)&amp;IF(デイリーデータ!H876="なし","",デイリーデータ!H876)</f>
        <v/>
      </c>
      <c r="G876" s="3" t="str">
        <f>IF(H876="","",COUNTA(H$2:H876)-COUNTBLANK(H$2:H876))</f>
        <v/>
      </c>
      <c r="H876" s="3" t="str">
        <f>IF(COUNTIF(B$2:B876,B876)=1,B876,"")</f>
        <v/>
      </c>
      <c r="I876" s="10" t="str">
        <f t="shared" si="13"/>
        <v/>
      </c>
      <c r="J876" s="3" t="str">
        <f>IF(デイリーデータ!D876="なし","",デイリーデータ!D876)</f>
        <v>指定</v>
      </c>
      <c r="K876" s="3" t="str">
        <f>IF(デイリーデータ!E876="なし","",デイリーデータ!E876)</f>
        <v/>
      </c>
      <c r="L876" s="3" t="str">
        <f>IF(デイリーデータ!F876="なし","",デイリーデータ!F876)</f>
        <v>日勤</v>
      </c>
      <c r="M876" s="3" t="str">
        <f>IF(デイリーデータ!G876="なし","",デイリーデータ!G876)</f>
        <v/>
      </c>
      <c r="N876" s="3" t="str">
        <f>IF(デイリーデータ!H876="なし","",デイリーデータ!H876)</f>
        <v/>
      </c>
    </row>
    <row r="877" spans="1:14" x14ac:dyDescent="0.2">
      <c r="A877" s="9" t="str">
        <f>デイリーデータ!A877&amp;デイリーデータ!I877</f>
        <v>12564245753</v>
      </c>
      <c r="B877" s="3" t="str">
        <f>デイリーデータ!A877&amp;""</f>
        <v>125642</v>
      </c>
      <c r="C877" s="3" t="str">
        <f>デイリーデータ!B877</f>
        <v>諸田 悠也</v>
      </c>
      <c r="D877" s="4">
        <f>IF(デイリーデータ!I877="","",(デイリーデータ!I877))</f>
        <v>45753</v>
      </c>
      <c r="E877" s="3" t="str">
        <f>IF(デイリーデータ!D877="休日","●",IF(デイリーデータ!D877="指定","○",IF(LEFT(デイリーデータ!F877,1)="日","",IF(LEFT(デイリーデータ!F877,1)="半","／",LEFT(デイリーデータ!F877,1)))))</f>
        <v>●</v>
      </c>
      <c r="F877" s="10" t="str">
        <f>IF(デイリーデータ!E877="なし","",デイリーデータ!E877)&amp;IF(デイリーデータ!G877="なし","",デイリーデータ!G877)&amp;IF(デイリーデータ!H877="なし","",デイリーデータ!H877)</f>
        <v/>
      </c>
      <c r="G877" s="3" t="str">
        <f>IF(H877="","",COUNTA(H$2:H877)-COUNTBLANK(H$2:H877))</f>
        <v/>
      </c>
      <c r="H877" s="3" t="str">
        <f>IF(COUNTIF(B$2:B877,B877)=1,B877,"")</f>
        <v/>
      </c>
      <c r="I877" s="10" t="str">
        <f t="shared" si="13"/>
        <v/>
      </c>
      <c r="J877" s="3" t="str">
        <f>IF(デイリーデータ!D877="なし","",デイリーデータ!D877)</f>
        <v>休日</v>
      </c>
      <c r="K877" s="3" t="str">
        <f>IF(デイリーデータ!E877="なし","",デイリーデータ!E877)</f>
        <v/>
      </c>
      <c r="L877" s="3" t="str">
        <f>IF(デイリーデータ!F877="なし","",デイリーデータ!F877)</f>
        <v>日勤</v>
      </c>
      <c r="M877" s="3" t="str">
        <f>IF(デイリーデータ!G877="なし","",デイリーデータ!G877)</f>
        <v/>
      </c>
      <c r="N877" s="3" t="str">
        <f>IF(デイリーデータ!H877="なし","",デイリーデータ!H877)</f>
        <v/>
      </c>
    </row>
    <row r="878" spans="1:14" x14ac:dyDescent="0.2">
      <c r="A878" s="9" t="str">
        <f>デイリーデータ!A878&amp;デイリーデータ!I878</f>
        <v>12564245754</v>
      </c>
      <c r="B878" s="3" t="str">
        <f>デイリーデータ!A878&amp;""</f>
        <v>125642</v>
      </c>
      <c r="C878" s="3" t="str">
        <f>デイリーデータ!B878</f>
        <v>諸田 悠也</v>
      </c>
      <c r="D878" s="4">
        <f>IF(デイリーデータ!I878="","",(デイリーデータ!I878))</f>
        <v>45754</v>
      </c>
      <c r="E878" s="3" t="str">
        <f>IF(デイリーデータ!D878="休日","●",IF(デイリーデータ!D878="指定","○",IF(LEFT(デイリーデータ!F878,1)="日","",IF(LEFT(デイリーデータ!F878,1)="半","／",LEFT(デイリーデータ!F878,1)))))</f>
        <v/>
      </c>
      <c r="F878" s="10" t="str">
        <f>IF(デイリーデータ!E878="なし","",デイリーデータ!E878)&amp;IF(デイリーデータ!G878="なし","",デイリーデータ!G878)&amp;IF(デイリーデータ!H878="なし","",デイリーデータ!H878)</f>
        <v/>
      </c>
      <c r="G878" s="3" t="str">
        <f>IF(H878="","",COUNTA(H$2:H878)-COUNTBLANK(H$2:H878))</f>
        <v/>
      </c>
      <c r="H878" s="3" t="str">
        <f>IF(COUNTIF(B$2:B878,B878)=1,B878,"")</f>
        <v/>
      </c>
      <c r="I878" s="10" t="str">
        <f t="shared" si="13"/>
        <v/>
      </c>
      <c r="J878" s="3" t="str">
        <f>IF(デイリーデータ!D878="なし","",デイリーデータ!D878)</f>
        <v>勤務</v>
      </c>
      <c r="K878" s="3" t="str">
        <f>IF(デイリーデータ!E878="なし","",デイリーデータ!E878)</f>
        <v/>
      </c>
      <c r="L878" s="3" t="str">
        <f>IF(デイリーデータ!F878="なし","",デイリーデータ!F878)</f>
        <v>日勤</v>
      </c>
      <c r="M878" s="3" t="str">
        <f>IF(デイリーデータ!G878="なし","",デイリーデータ!G878)</f>
        <v/>
      </c>
      <c r="N878" s="3" t="str">
        <f>IF(デイリーデータ!H878="なし","",デイリーデータ!H878)</f>
        <v/>
      </c>
    </row>
    <row r="879" spans="1:14" x14ac:dyDescent="0.2">
      <c r="A879" s="9" t="str">
        <f>デイリーデータ!A879&amp;デイリーデータ!I879</f>
        <v>12564245755</v>
      </c>
      <c r="B879" s="3" t="str">
        <f>デイリーデータ!A879&amp;""</f>
        <v>125642</v>
      </c>
      <c r="C879" s="3" t="str">
        <f>デイリーデータ!B879</f>
        <v>諸田 悠也</v>
      </c>
      <c r="D879" s="4">
        <f>IF(デイリーデータ!I879="","",(デイリーデータ!I879))</f>
        <v>45755</v>
      </c>
      <c r="E879" s="3" t="str">
        <f>IF(デイリーデータ!D879="休日","●",IF(デイリーデータ!D879="指定","○",IF(LEFT(デイリーデータ!F879,1)="日","",IF(LEFT(デイリーデータ!F879,1)="半","／",LEFT(デイリーデータ!F879,1)))))</f>
        <v/>
      </c>
      <c r="F879" s="10" t="str">
        <f>IF(デイリーデータ!E879="なし","",デイリーデータ!E879)&amp;IF(デイリーデータ!G879="なし","",デイリーデータ!G879)&amp;IF(デイリーデータ!H879="なし","",デイリーデータ!H879)</f>
        <v/>
      </c>
      <c r="G879" s="3" t="str">
        <f>IF(H879="","",COUNTA(H$2:H879)-COUNTBLANK(H$2:H879))</f>
        <v/>
      </c>
      <c r="H879" s="3" t="str">
        <f>IF(COUNTIF(B$2:B879,B879)=1,B879,"")</f>
        <v/>
      </c>
      <c r="I879" s="10" t="str">
        <f t="shared" si="13"/>
        <v/>
      </c>
      <c r="J879" s="3" t="str">
        <f>IF(デイリーデータ!D879="なし","",デイリーデータ!D879)</f>
        <v>勤務</v>
      </c>
      <c r="K879" s="3" t="str">
        <f>IF(デイリーデータ!E879="なし","",デイリーデータ!E879)</f>
        <v/>
      </c>
      <c r="L879" s="3" t="str">
        <f>IF(デイリーデータ!F879="なし","",デイリーデータ!F879)</f>
        <v>日勤</v>
      </c>
      <c r="M879" s="3" t="str">
        <f>IF(デイリーデータ!G879="なし","",デイリーデータ!G879)</f>
        <v/>
      </c>
      <c r="N879" s="3" t="str">
        <f>IF(デイリーデータ!H879="なし","",デイリーデータ!H879)</f>
        <v/>
      </c>
    </row>
    <row r="880" spans="1:14" x14ac:dyDescent="0.2">
      <c r="A880" s="9" t="str">
        <f>デイリーデータ!A880&amp;デイリーデータ!I880</f>
        <v>12564245756</v>
      </c>
      <c r="B880" s="3" t="str">
        <f>デイリーデータ!A880&amp;""</f>
        <v>125642</v>
      </c>
      <c r="C880" s="3" t="str">
        <f>デイリーデータ!B880</f>
        <v>諸田 悠也</v>
      </c>
      <c r="D880" s="4">
        <f>IF(デイリーデータ!I880="","",(デイリーデータ!I880))</f>
        <v>45756</v>
      </c>
      <c r="E880" s="3" t="str">
        <f>IF(デイリーデータ!D880="休日","●",IF(デイリーデータ!D880="指定","○",IF(LEFT(デイリーデータ!F880,1)="日","",IF(LEFT(デイリーデータ!F880,1)="半","／",LEFT(デイリーデータ!F880,1)))))</f>
        <v/>
      </c>
      <c r="F880" s="10" t="str">
        <f>IF(デイリーデータ!E880="なし","",デイリーデータ!E880)&amp;IF(デイリーデータ!G880="なし","",デイリーデータ!G880)&amp;IF(デイリーデータ!H880="なし","",デイリーデータ!H880)</f>
        <v/>
      </c>
      <c r="G880" s="3" t="str">
        <f>IF(H880="","",COUNTA(H$2:H880)-COUNTBLANK(H$2:H880))</f>
        <v/>
      </c>
      <c r="H880" s="3" t="str">
        <f>IF(COUNTIF(B$2:B880,B880)=1,B880,"")</f>
        <v/>
      </c>
      <c r="I880" s="10" t="str">
        <f t="shared" si="13"/>
        <v/>
      </c>
      <c r="J880" s="3" t="str">
        <f>IF(デイリーデータ!D880="なし","",デイリーデータ!D880)</f>
        <v>勤務</v>
      </c>
      <c r="K880" s="3" t="str">
        <f>IF(デイリーデータ!E880="なし","",デイリーデータ!E880)</f>
        <v/>
      </c>
      <c r="L880" s="3" t="str">
        <f>IF(デイリーデータ!F880="なし","",デイリーデータ!F880)</f>
        <v>日勤</v>
      </c>
      <c r="M880" s="3" t="str">
        <f>IF(デイリーデータ!G880="なし","",デイリーデータ!G880)</f>
        <v/>
      </c>
      <c r="N880" s="3" t="str">
        <f>IF(デイリーデータ!H880="なし","",デイリーデータ!H880)</f>
        <v/>
      </c>
    </row>
    <row r="881" spans="1:14" x14ac:dyDescent="0.2">
      <c r="A881" s="9" t="str">
        <f>デイリーデータ!A881&amp;デイリーデータ!I881</f>
        <v>12564245757</v>
      </c>
      <c r="B881" s="3" t="str">
        <f>デイリーデータ!A881&amp;""</f>
        <v>125642</v>
      </c>
      <c r="C881" s="3" t="str">
        <f>デイリーデータ!B881</f>
        <v>諸田 悠也</v>
      </c>
      <c r="D881" s="4">
        <f>IF(デイリーデータ!I881="","",(デイリーデータ!I881))</f>
        <v>45757</v>
      </c>
      <c r="E881" s="3" t="str">
        <f>IF(デイリーデータ!D881="休日","●",IF(デイリーデータ!D881="指定","○",IF(LEFT(デイリーデータ!F881,1)="日","",IF(LEFT(デイリーデータ!F881,1)="半","／",LEFT(デイリーデータ!F881,1)))))</f>
        <v/>
      </c>
      <c r="F881" s="10" t="str">
        <f>IF(デイリーデータ!E881="なし","",デイリーデータ!E881)&amp;IF(デイリーデータ!G881="なし","",デイリーデータ!G881)&amp;IF(デイリーデータ!H881="なし","",デイリーデータ!H881)</f>
        <v/>
      </c>
      <c r="G881" s="3" t="str">
        <f>IF(H881="","",COUNTA(H$2:H881)-COUNTBLANK(H$2:H881))</f>
        <v/>
      </c>
      <c r="H881" s="3" t="str">
        <f>IF(COUNTIF(B$2:B881,B881)=1,B881,"")</f>
        <v/>
      </c>
      <c r="I881" s="10" t="str">
        <f t="shared" si="13"/>
        <v/>
      </c>
      <c r="J881" s="3" t="str">
        <f>IF(デイリーデータ!D881="なし","",デイリーデータ!D881)</f>
        <v>勤務</v>
      </c>
      <c r="K881" s="3" t="str">
        <f>IF(デイリーデータ!E881="なし","",デイリーデータ!E881)</f>
        <v/>
      </c>
      <c r="L881" s="3" t="str">
        <f>IF(デイリーデータ!F881="なし","",デイリーデータ!F881)</f>
        <v>日勤</v>
      </c>
      <c r="M881" s="3" t="str">
        <f>IF(デイリーデータ!G881="なし","",デイリーデータ!G881)</f>
        <v/>
      </c>
      <c r="N881" s="3" t="str">
        <f>IF(デイリーデータ!H881="なし","",デイリーデータ!H881)</f>
        <v/>
      </c>
    </row>
    <row r="882" spans="1:14" x14ac:dyDescent="0.2">
      <c r="A882" s="9" t="str">
        <f>デイリーデータ!A882&amp;デイリーデータ!I882</f>
        <v>12564245758</v>
      </c>
      <c r="B882" s="3" t="str">
        <f>デイリーデータ!A882&amp;""</f>
        <v>125642</v>
      </c>
      <c r="C882" s="3" t="str">
        <f>デイリーデータ!B882</f>
        <v>諸田 悠也</v>
      </c>
      <c r="D882" s="4">
        <f>IF(デイリーデータ!I882="","",(デイリーデータ!I882))</f>
        <v>45758</v>
      </c>
      <c r="E882" s="3" t="str">
        <f>IF(デイリーデータ!D882="休日","●",IF(デイリーデータ!D882="指定","○",IF(LEFT(デイリーデータ!F882,1)="日","",IF(LEFT(デイリーデータ!F882,1)="半","／",LEFT(デイリーデータ!F882,1)))))</f>
        <v/>
      </c>
      <c r="F882" s="10" t="str">
        <f>IF(デイリーデータ!E882="なし","",デイリーデータ!E882)&amp;IF(デイリーデータ!G882="なし","",デイリーデータ!G882)&amp;IF(デイリーデータ!H882="なし","",デイリーデータ!H882)</f>
        <v/>
      </c>
      <c r="G882" s="3" t="str">
        <f>IF(H882="","",COUNTA(H$2:H882)-COUNTBLANK(H$2:H882))</f>
        <v/>
      </c>
      <c r="H882" s="3" t="str">
        <f>IF(COUNTIF(B$2:B882,B882)=1,B882,"")</f>
        <v/>
      </c>
      <c r="I882" s="10" t="str">
        <f t="shared" si="13"/>
        <v/>
      </c>
      <c r="J882" s="3" t="str">
        <f>IF(デイリーデータ!D882="なし","",デイリーデータ!D882)</f>
        <v>勤務</v>
      </c>
      <c r="K882" s="3" t="str">
        <f>IF(デイリーデータ!E882="なし","",デイリーデータ!E882)</f>
        <v/>
      </c>
      <c r="L882" s="3" t="str">
        <f>IF(デイリーデータ!F882="なし","",デイリーデータ!F882)</f>
        <v>日勤</v>
      </c>
      <c r="M882" s="3" t="str">
        <f>IF(デイリーデータ!G882="なし","",デイリーデータ!G882)</f>
        <v/>
      </c>
      <c r="N882" s="3" t="str">
        <f>IF(デイリーデータ!H882="なし","",デイリーデータ!H882)</f>
        <v/>
      </c>
    </row>
    <row r="883" spans="1:14" x14ac:dyDescent="0.2">
      <c r="A883" s="9" t="str">
        <f>デイリーデータ!A883&amp;デイリーデータ!I883</f>
        <v>12564245759</v>
      </c>
      <c r="B883" s="3" t="str">
        <f>デイリーデータ!A883&amp;""</f>
        <v>125642</v>
      </c>
      <c r="C883" s="3" t="str">
        <f>デイリーデータ!B883</f>
        <v>諸田 悠也</v>
      </c>
      <c r="D883" s="4">
        <f>IF(デイリーデータ!I883="","",(デイリーデータ!I883))</f>
        <v>45759</v>
      </c>
      <c r="E883" s="3" t="str">
        <f>IF(デイリーデータ!D883="休日","●",IF(デイリーデータ!D883="指定","○",IF(LEFT(デイリーデータ!F883,1)="日","",IF(LEFT(デイリーデータ!F883,1)="半","／",LEFT(デイリーデータ!F883,1)))))</f>
        <v>／</v>
      </c>
      <c r="F883" s="10" t="str">
        <f>IF(デイリーデータ!E883="なし","",デイリーデータ!E883)&amp;IF(デイリーデータ!G883="なし","",デイリーデータ!G883)&amp;IF(デイリーデータ!H883="なし","",デイリーデータ!H883)</f>
        <v/>
      </c>
      <c r="G883" s="3" t="str">
        <f>IF(H883="","",COUNTA(H$2:H883)-COUNTBLANK(H$2:H883))</f>
        <v/>
      </c>
      <c r="H883" s="3" t="str">
        <f>IF(COUNTIF(B$2:B883,B883)=1,B883,"")</f>
        <v/>
      </c>
      <c r="I883" s="10" t="str">
        <f t="shared" si="13"/>
        <v/>
      </c>
      <c r="J883" s="3" t="str">
        <f>IF(デイリーデータ!D883="なし","",デイリーデータ!D883)</f>
        <v>勤務</v>
      </c>
      <c r="K883" s="3" t="str">
        <f>IF(デイリーデータ!E883="なし","",デイリーデータ!E883)</f>
        <v/>
      </c>
      <c r="L883" s="3" t="str">
        <f>IF(デイリーデータ!F883="なし","",デイリーデータ!F883)</f>
        <v>半日</v>
      </c>
      <c r="M883" s="3" t="str">
        <f>IF(デイリーデータ!G883="なし","",デイリーデータ!G883)</f>
        <v/>
      </c>
      <c r="N883" s="3" t="str">
        <f>IF(デイリーデータ!H883="なし","",デイリーデータ!H883)</f>
        <v/>
      </c>
    </row>
    <row r="884" spans="1:14" x14ac:dyDescent="0.2">
      <c r="A884" s="9" t="str">
        <f>デイリーデータ!A884&amp;デイリーデータ!I884</f>
        <v>12564245760</v>
      </c>
      <c r="B884" s="3" t="str">
        <f>デイリーデータ!A884&amp;""</f>
        <v>125642</v>
      </c>
      <c r="C884" s="3" t="str">
        <f>デイリーデータ!B884</f>
        <v>諸田 悠也</v>
      </c>
      <c r="D884" s="4">
        <f>IF(デイリーデータ!I884="","",(デイリーデータ!I884))</f>
        <v>45760</v>
      </c>
      <c r="E884" s="3" t="str">
        <f>IF(デイリーデータ!D884="休日","●",IF(デイリーデータ!D884="指定","○",IF(LEFT(デイリーデータ!F884,1)="日","",IF(LEFT(デイリーデータ!F884,1)="半","／",LEFT(デイリーデータ!F884,1)))))</f>
        <v>●</v>
      </c>
      <c r="F884" s="10" t="str">
        <f>IF(デイリーデータ!E884="なし","",デイリーデータ!E884)&amp;IF(デイリーデータ!G884="なし","",デイリーデータ!G884)&amp;IF(デイリーデータ!H884="なし","",デイリーデータ!H884)</f>
        <v/>
      </c>
      <c r="G884" s="3" t="str">
        <f>IF(H884="","",COUNTA(H$2:H884)-COUNTBLANK(H$2:H884))</f>
        <v/>
      </c>
      <c r="H884" s="3" t="str">
        <f>IF(COUNTIF(B$2:B884,B884)=1,B884,"")</f>
        <v/>
      </c>
      <c r="I884" s="10" t="str">
        <f t="shared" si="13"/>
        <v/>
      </c>
      <c r="J884" s="3" t="str">
        <f>IF(デイリーデータ!D884="なし","",デイリーデータ!D884)</f>
        <v>休日</v>
      </c>
      <c r="K884" s="3" t="str">
        <f>IF(デイリーデータ!E884="なし","",デイリーデータ!E884)</f>
        <v/>
      </c>
      <c r="L884" s="3" t="str">
        <f>IF(デイリーデータ!F884="なし","",デイリーデータ!F884)</f>
        <v>日勤</v>
      </c>
      <c r="M884" s="3" t="str">
        <f>IF(デイリーデータ!G884="なし","",デイリーデータ!G884)</f>
        <v/>
      </c>
      <c r="N884" s="3" t="str">
        <f>IF(デイリーデータ!H884="なし","",デイリーデータ!H884)</f>
        <v/>
      </c>
    </row>
    <row r="885" spans="1:14" x14ac:dyDescent="0.2">
      <c r="A885" s="9" t="str">
        <f>デイリーデータ!A885&amp;デイリーデータ!I885</f>
        <v>12564245761</v>
      </c>
      <c r="B885" s="3" t="str">
        <f>デイリーデータ!A885&amp;""</f>
        <v>125642</v>
      </c>
      <c r="C885" s="3" t="str">
        <f>デイリーデータ!B885</f>
        <v>諸田 悠也</v>
      </c>
      <c r="D885" s="4">
        <f>IF(デイリーデータ!I885="","",(デイリーデータ!I885))</f>
        <v>45761</v>
      </c>
      <c r="E885" s="3" t="str">
        <f>IF(デイリーデータ!D885="休日","●",IF(デイリーデータ!D885="指定","○",IF(LEFT(デイリーデータ!F885,1)="日","",IF(LEFT(デイリーデータ!F885,1)="半","／",LEFT(デイリーデータ!F885,1)))))</f>
        <v/>
      </c>
      <c r="F885" s="10" t="str">
        <f>IF(デイリーデータ!E885="なし","",デイリーデータ!E885)&amp;IF(デイリーデータ!G885="なし","",デイリーデータ!G885)&amp;IF(デイリーデータ!H885="なし","",デイリーデータ!H885)</f>
        <v/>
      </c>
      <c r="G885" s="3" t="str">
        <f>IF(H885="","",COUNTA(H$2:H885)-COUNTBLANK(H$2:H885))</f>
        <v/>
      </c>
      <c r="H885" s="3" t="str">
        <f>IF(COUNTIF(B$2:B885,B885)=1,B885,"")</f>
        <v/>
      </c>
      <c r="I885" s="10" t="str">
        <f t="shared" si="13"/>
        <v/>
      </c>
      <c r="J885" s="3" t="str">
        <f>IF(デイリーデータ!D885="なし","",デイリーデータ!D885)</f>
        <v>勤務</v>
      </c>
      <c r="K885" s="3" t="str">
        <f>IF(デイリーデータ!E885="なし","",デイリーデータ!E885)</f>
        <v/>
      </c>
      <c r="L885" s="3" t="str">
        <f>IF(デイリーデータ!F885="なし","",デイリーデータ!F885)</f>
        <v>日勤</v>
      </c>
      <c r="M885" s="3" t="str">
        <f>IF(デイリーデータ!G885="なし","",デイリーデータ!G885)</f>
        <v/>
      </c>
      <c r="N885" s="3" t="str">
        <f>IF(デイリーデータ!H885="なし","",デイリーデータ!H885)</f>
        <v/>
      </c>
    </row>
    <row r="886" spans="1:14" x14ac:dyDescent="0.2">
      <c r="A886" s="9" t="str">
        <f>デイリーデータ!A886&amp;デイリーデータ!I886</f>
        <v>12564245762</v>
      </c>
      <c r="B886" s="3" t="str">
        <f>デイリーデータ!A886&amp;""</f>
        <v>125642</v>
      </c>
      <c r="C886" s="3" t="str">
        <f>デイリーデータ!B886</f>
        <v>諸田 悠也</v>
      </c>
      <c r="D886" s="4">
        <f>IF(デイリーデータ!I886="","",(デイリーデータ!I886))</f>
        <v>45762</v>
      </c>
      <c r="E886" s="3" t="str">
        <f>IF(デイリーデータ!D886="休日","●",IF(デイリーデータ!D886="指定","○",IF(LEFT(デイリーデータ!F886,1)="日","",IF(LEFT(デイリーデータ!F886,1)="半","／",LEFT(デイリーデータ!F886,1)))))</f>
        <v/>
      </c>
      <c r="F886" s="10" t="str">
        <f>IF(デイリーデータ!E886="なし","",デイリーデータ!E886)&amp;IF(デイリーデータ!G886="なし","",デイリーデータ!G886)&amp;IF(デイリーデータ!H886="なし","",デイリーデータ!H886)</f>
        <v/>
      </c>
      <c r="G886" s="3" t="str">
        <f>IF(H886="","",COUNTA(H$2:H886)-COUNTBLANK(H$2:H886))</f>
        <v/>
      </c>
      <c r="H886" s="3" t="str">
        <f>IF(COUNTIF(B$2:B886,B886)=1,B886,"")</f>
        <v/>
      </c>
      <c r="I886" s="10" t="str">
        <f t="shared" si="13"/>
        <v/>
      </c>
      <c r="J886" s="3" t="str">
        <f>IF(デイリーデータ!D886="なし","",デイリーデータ!D886)</f>
        <v>勤務</v>
      </c>
      <c r="K886" s="3" t="str">
        <f>IF(デイリーデータ!E886="なし","",デイリーデータ!E886)</f>
        <v/>
      </c>
      <c r="L886" s="3" t="str">
        <f>IF(デイリーデータ!F886="なし","",デイリーデータ!F886)</f>
        <v>日勤</v>
      </c>
      <c r="M886" s="3" t="str">
        <f>IF(デイリーデータ!G886="なし","",デイリーデータ!G886)</f>
        <v/>
      </c>
      <c r="N886" s="3" t="str">
        <f>IF(デイリーデータ!H886="なし","",デイリーデータ!H886)</f>
        <v/>
      </c>
    </row>
    <row r="887" spans="1:14" x14ac:dyDescent="0.2">
      <c r="A887" s="9" t="str">
        <f>デイリーデータ!A887&amp;デイリーデータ!I887</f>
        <v>12564245763</v>
      </c>
      <c r="B887" s="3" t="str">
        <f>デイリーデータ!A887&amp;""</f>
        <v>125642</v>
      </c>
      <c r="C887" s="3" t="str">
        <f>デイリーデータ!B887</f>
        <v>諸田 悠也</v>
      </c>
      <c r="D887" s="4">
        <f>IF(デイリーデータ!I887="","",(デイリーデータ!I887))</f>
        <v>45763</v>
      </c>
      <c r="E887" s="3" t="str">
        <f>IF(デイリーデータ!D887="休日","●",IF(デイリーデータ!D887="指定","○",IF(LEFT(デイリーデータ!F887,1)="日","",IF(LEFT(デイリーデータ!F887,1)="半","／",LEFT(デイリーデータ!F887,1)))))</f>
        <v/>
      </c>
      <c r="F887" s="10" t="str">
        <f>IF(デイリーデータ!E887="なし","",デイリーデータ!E887)&amp;IF(デイリーデータ!G887="なし","",デイリーデータ!G887)&amp;IF(デイリーデータ!H887="なし","",デイリーデータ!H887)</f>
        <v/>
      </c>
      <c r="G887" s="3" t="str">
        <f>IF(H887="","",COUNTA(H$2:H887)-COUNTBLANK(H$2:H887))</f>
        <v/>
      </c>
      <c r="H887" s="3" t="str">
        <f>IF(COUNTIF(B$2:B887,B887)=1,B887,"")</f>
        <v/>
      </c>
      <c r="I887" s="10" t="str">
        <f t="shared" si="13"/>
        <v/>
      </c>
      <c r="J887" s="3" t="str">
        <f>IF(デイリーデータ!D887="なし","",デイリーデータ!D887)</f>
        <v>勤務</v>
      </c>
      <c r="K887" s="3" t="str">
        <f>IF(デイリーデータ!E887="なし","",デイリーデータ!E887)</f>
        <v/>
      </c>
      <c r="L887" s="3" t="str">
        <f>IF(デイリーデータ!F887="なし","",デイリーデータ!F887)</f>
        <v>日勤</v>
      </c>
      <c r="M887" s="3" t="str">
        <f>IF(デイリーデータ!G887="なし","",デイリーデータ!G887)</f>
        <v/>
      </c>
      <c r="N887" s="3" t="str">
        <f>IF(デイリーデータ!H887="なし","",デイリーデータ!H887)</f>
        <v/>
      </c>
    </row>
    <row r="888" spans="1:14" x14ac:dyDescent="0.2">
      <c r="A888" s="9" t="str">
        <f>デイリーデータ!A888&amp;デイリーデータ!I888</f>
        <v>12564245764</v>
      </c>
      <c r="B888" s="3" t="str">
        <f>デイリーデータ!A888&amp;""</f>
        <v>125642</v>
      </c>
      <c r="C888" s="3" t="str">
        <f>デイリーデータ!B888</f>
        <v>諸田 悠也</v>
      </c>
      <c r="D888" s="4">
        <f>IF(デイリーデータ!I888="","",(デイリーデータ!I888))</f>
        <v>45764</v>
      </c>
      <c r="E888" s="3" t="str">
        <f>IF(デイリーデータ!D888="休日","●",IF(デイリーデータ!D888="指定","○",IF(LEFT(デイリーデータ!F888,1)="日","",IF(LEFT(デイリーデータ!F888,1)="半","／",LEFT(デイリーデータ!F888,1)))))</f>
        <v/>
      </c>
      <c r="F888" s="10" t="str">
        <f>IF(デイリーデータ!E888="なし","",デイリーデータ!E888)&amp;IF(デイリーデータ!G888="なし","",デイリーデータ!G888)&amp;IF(デイリーデータ!H888="なし","",デイリーデータ!H888)</f>
        <v/>
      </c>
      <c r="G888" s="3" t="str">
        <f>IF(H888="","",COUNTA(H$2:H888)-COUNTBLANK(H$2:H888))</f>
        <v/>
      </c>
      <c r="H888" s="3" t="str">
        <f>IF(COUNTIF(B$2:B888,B888)=1,B888,"")</f>
        <v/>
      </c>
      <c r="I888" s="10" t="str">
        <f t="shared" si="13"/>
        <v/>
      </c>
      <c r="J888" s="3" t="str">
        <f>IF(デイリーデータ!D888="なし","",デイリーデータ!D888)</f>
        <v>勤務</v>
      </c>
      <c r="K888" s="3" t="str">
        <f>IF(デイリーデータ!E888="なし","",デイリーデータ!E888)</f>
        <v/>
      </c>
      <c r="L888" s="3" t="str">
        <f>IF(デイリーデータ!F888="なし","",デイリーデータ!F888)</f>
        <v>日勤</v>
      </c>
      <c r="M888" s="3" t="str">
        <f>IF(デイリーデータ!G888="なし","",デイリーデータ!G888)</f>
        <v/>
      </c>
      <c r="N888" s="3" t="str">
        <f>IF(デイリーデータ!H888="なし","",デイリーデータ!H888)</f>
        <v/>
      </c>
    </row>
    <row r="889" spans="1:14" x14ac:dyDescent="0.2">
      <c r="A889" s="9" t="str">
        <f>デイリーデータ!A889&amp;デイリーデータ!I889</f>
        <v>12564245765</v>
      </c>
      <c r="B889" s="3" t="str">
        <f>デイリーデータ!A889&amp;""</f>
        <v>125642</v>
      </c>
      <c r="C889" s="3" t="str">
        <f>デイリーデータ!B889</f>
        <v>諸田 悠也</v>
      </c>
      <c r="D889" s="4">
        <f>IF(デイリーデータ!I889="","",(デイリーデータ!I889))</f>
        <v>45765</v>
      </c>
      <c r="E889" s="3" t="str">
        <f>IF(デイリーデータ!D889="休日","●",IF(デイリーデータ!D889="指定","○",IF(LEFT(デイリーデータ!F889,1)="日","",IF(LEFT(デイリーデータ!F889,1)="半","／",LEFT(デイリーデータ!F889,1)))))</f>
        <v/>
      </c>
      <c r="F889" s="10" t="str">
        <f>IF(デイリーデータ!E889="なし","",デイリーデータ!E889)&amp;IF(デイリーデータ!G889="なし","",デイリーデータ!G889)&amp;IF(デイリーデータ!H889="なし","",デイリーデータ!H889)</f>
        <v/>
      </c>
      <c r="G889" s="3" t="str">
        <f>IF(H889="","",COUNTA(H$2:H889)-COUNTBLANK(H$2:H889))</f>
        <v/>
      </c>
      <c r="H889" s="3" t="str">
        <f>IF(COUNTIF(B$2:B889,B889)=1,B889,"")</f>
        <v/>
      </c>
      <c r="I889" s="10" t="str">
        <f t="shared" si="13"/>
        <v/>
      </c>
      <c r="J889" s="3" t="str">
        <f>IF(デイリーデータ!D889="なし","",デイリーデータ!D889)</f>
        <v>勤務</v>
      </c>
      <c r="K889" s="3" t="str">
        <f>IF(デイリーデータ!E889="なし","",デイリーデータ!E889)</f>
        <v/>
      </c>
      <c r="L889" s="3" t="str">
        <f>IF(デイリーデータ!F889="なし","",デイリーデータ!F889)</f>
        <v>日勤</v>
      </c>
      <c r="M889" s="3" t="str">
        <f>IF(デイリーデータ!G889="なし","",デイリーデータ!G889)</f>
        <v/>
      </c>
      <c r="N889" s="3" t="str">
        <f>IF(デイリーデータ!H889="なし","",デイリーデータ!H889)</f>
        <v/>
      </c>
    </row>
    <row r="890" spans="1:14" x14ac:dyDescent="0.2">
      <c r="A890" s="9" t="str">
        <f>デイリーデータ!A890&amp;デイリーデータ!I890</f>
        <v>12564245766</v>
      </c>
      <c r="B890" s="3" t="str">
        <f>デイリーデータ!A890&amp;""</f>
        <v>125642</v>
      </c>
      <c r="C890" s="3" t="str">
        <f>デイリーデータ!B890</f>
        <v>諸田 悠也</v>
      </c>
      <c r="D890" s="4">
        <f>IF(デイリーデータ!I890="","",(デイリーデータ!I890))</f>
        <v>45766</v>
      </c>
      <c r="E890" s="3" t="str">
        <f>IF(デイリーデータ!D890="休日","●",IF(デイリーデータ!D890="指定","○",IF(LEFT(デイリーデータ!F890,1)="日","",IF(LEFT(デイリーデータ!F890,1)="半","／",LEFT(デイリーデータ!F890,1)))))</f>
        <v>○</v>
      </c>
      <c r="F890" s="10" t="str">
        <f>IF(デイリーデータ!E890="なし","",デイリーデータ!E890)&amp;IF(デイリーデータ!G890="なし","",デイリーデータ!G890)&amp;IF(デイリーデータ!H890="なし","",デイリーデータ!H890)</f>
        <v/>
      </c>
      <c r="G890" s="3" t="str">
        <f>IF(H890="","",COUNTA(H$2:H890)-COUNTBLANK(H$2:H890))</f>
        <v/>
      </c>
      <c r="H890" s="3" t="str">
        <f>IF(COUNTIF(B$2:B890,B890)=1,B890,"")</f>
        <v/>
      </c>
      <c r="I890" s="10" t="str">
        <f t="shared" si="13"/>
        <v/>
      </c>
      <c r="J890" s="3" t="str">
        <f>IF(デイリーデータ!D890="なし","",デイリーデータ!D890)</f>
        <v>指定</v>
      </c>
      <c r="K890" s="3" t="str">
        <f>IF(デイリーデータ!E890="なし","",デイリーデータ!E890)</f>
        <v/>
      </c>
      <c r="L890" s="3" t="str">
        <f>IF(デイリーデータ!F890="なし","",デイリーデータ!F890)</f>
        <v>日勤</v>
      </c>
      <c r="M890" s="3" t="str">
        <f>IF(デイリーデータ!G890="なし","",デイリーデータ!G890)</f>
        <v/>
      </c>
      <c r="N890" s="3" t="str">
        <f>IF(デイリーデータ!H890="なし","",デイリーデータ!H890)</f>
        <v/>
      </c>
    </row>
    <row r="891" spans="1:14" x14ac:dyDescent="0.2">
      <c r="A891" s="9" t="str">
        <f>デイリーデータ!A891&amp;デイリーデータ!I891</f>
        <v>12564245767</v>
      </c>
      <c r="B891" s="3" t="str">
        <f>デイリーデータ!A891&amp;""</f>
        <v>125642</v>
      </c>
      <c r="C891" s="3" t="str">
        <f>デイリーデータ!B891</f>
        <v>諸田 悠也</v>
      </c>
      <c r="D891" s="4">
        <f>IF(デイリーデータ!I891="","",(デイリーデータ!I891))</f>
        <v>45767</v>
      </c>
      <c r="E891" s="3" t="str">
        <f>IF(デイリーデータ!D891="休日","●",IF(デイリーデータ!D891="指定","○",IF(LEFT(デイリーデータ!F891,1)="日","",IF(LEFT(デイリーデータ!F891,1)="半","／",LEFT(デイリーデータ!F891,1)))))</f>
        <v>当</v>
      </c>
      <c r="F891" s="10" t="str">
        <f>IF(デイリーデータ!E891="なし","",デイリーデータ!E891)&amp;IF(デイリーデータ!G891="なし","",デイリーデータ!G891)&amp;IF(デイリーデータ!H891="なし","",デイリーデータ!H891)</f>
        <v/>
      </c>
      <c r="G891" s="3" t="str">
        <f>IF(H891="","",COUNTA(H$2:H891)-COUNTBLANK(H$2:H891))</f>
        <v/>
      </c>
      <c r="H891" s="3" t="str">
        <f>IF(COUNTIF(B$2:B891,B891)=1,B891,"")</f>
        <v/>
      </c>
      <c r="I891" s="10" t="str">
        <f t="shared" si="13"/>
        <v/>
      </c>
      <c r="J891" s="3" t="str">
        <f>IF(デイリーデータ!D891="なし","",デイリーデータ!D891)</f>
        <v>勤務</v>
      </c>
      <c r="K891" s="3" t="str">
        <f>IF(デイリーデータ!E891="なし","",デイリーデータ!E891)</f>
        <v/>
      </c>
      <c r="L891" s="3" t="str">
        <f>IF(デイリーデータ!F891="なし","",デイリーデータ!F891)</f>
        <v>当直</v>
      </c>
      <c r="M891" s="3" t="str">
        <f>IF(デイリーデータ!G891="なし","",デイリーデータ!G891)</f>
        <v/>
      </c>
      <c r="N891" s="3" t="str">
        <f>IF(デイリーデータ!H891="なし","",デイリーデータ!H891)</f>
        <v/>
      </c>
    </row>
    <row r="892" spans="1:14" x14ac:dyDescent="0.2">
      <c r="A892" s="9" t="str">
        <f>デイリーデータ!A892&amp;デイリーデータ!I892</f>
        <v>12564245768</v>
      </c>
      <c r="B892" s="3" t="str">
        <f>デイリーデータ!A892&amp;""</f>
        <v>125642</v>
      </c>
      <c r="C892" s="3" t="str">
        <f>デイリーデータ!B892</f>
        <v>諸田 悠也</v>
      </c>
      <c r="D892" s="4">
        <f>IF(デイリーデータ!I892="","",(デイリーデータ!I892))</f>
        <v>45768</v>
      </c>
      <c r="E892" s="3" t="str">
        <f>IF(デイリーデータ!D892="休日","●",IF(デイリーデータ!D892="指定","○",IF(LEFT(デイリーデータ!F892,1)="日","",IF(LEFT(デイリーデータ!F892,1)="半","／",LEFT(デイリーデータ!F892,1)))))</f>
        <v>明</v>
      </c>
      <c r="F892" s="10" t="str">
        <f>IF(デイリーデータ!E892="なし","",デイリーデータ!E892)&amp;IF(デイリーデータ!G892="なし","",デイリーデータ!G892)&amp;IF(デイリーデータ!H892="なし","",デイリーデータ!H892)</f>
        <v/>
      </c>
      <c r="G892" s="3" t="str">
        <f>IF(H892="","",COUNTA(H$2:H892)-COUNTBLANK(H$2:H892))</f>
        <v/>
      </c>
      <c r="H892" s="3" t="str">
        <f>IF(COUNTIF(B$2:B892,B892)=1,B892,"")</f>
        <v/>
      </c>
      <c r="I892" s="10" t="str">
        <f t="shared" si="13"/>
        <v/>
      </c>
      <c r="J892" s="3" t="str">
        <f>IF(デイリーデータ!D892="なし","",デイリーデータ!D892)</f>
        <v>勤務</v>
      </c>
      <c r="K892" s="3" t="str">
        <f>IF(デイリーデータ!E892="なし","",デイリーデータ!E892)</f>
        <v/>
      </c>
      <c r="L892" s="3" t="str">
        <f>IF(デイリーデータ!F892="なし","",デイリーデータ!F892)</f>
        <v>明け</v>
      </c>
      <c r="M892" s="3" t="str">
        <f>IF(デイリーデータ!G892="なし","",デイリーデータ!G892)</f>
        <v/>
      </c>
      <c r="N892" s="3" t="str">
        <f>IF(デイリーデータ!H892="なし","",デイリーデータ!H892)</f>
        <v/>
      </c>
    </row>
    <row r="893" spans="1:14" x14ac:dyDescent="0.2">
      <c r="A893" s="9" t="str">
        <f>デイリーデータ!A893&amp;デイリーデータ!I893</f>
        <v>12564245769</v>
      </c>
      <c r="B893" s="3" t="str">
        <f>デイリーデータ!A893&amp;""</f>
        <v>125642</v>
      </c>
      <c r="C893" s="3" t="str">
        <f>デイリーデータ!B893</f>
        <v>諸田 悠也</v>
      </c>
      <c r="D893" s="4">
        <f>IF(デイリーデータ!I893="","",(デイリーデータ!I893))</f>
        <v>45769</v>
      </c>
      <c r="E893" s="3" t="str">
        <f>IF(デイリーデータ!D893="休日","●",IF(デイリーデータ!D893="指定","○",IF(LEFT(デイリーデータ!F893,1)="日","",IF(LEFT(デイリーデータ!F893,1)="半","／",LEFT(デイリーデータ!F893,1)))))</f>
        <v>●</v>
      </c>
      <c r="F893" s="10" t="str">
        <f>IF(デイリーデータ!E893="なし","",デイリーデータ!E893)&amp;IF(デイリーデータ!G893="なし","",デイリーデータ!G893)&amp;IF(デイリーデータ!H893="なし","",デイリーデータ!H893)</f>
        <v/>
      </c>
      <c r="G893" s="3" t="str">
        <f>IF(H893="","",COUNTA(H$2:H893)-COUNTBLANK(H$2:H893))</f>
        <v/>
      </c>
      <c r="H893" s="3" t="str">
        <f>IF(COUNTIF(B$2:B893,B893)=1,B893,"")</f>
        <v/>
      </c>
      <c r="I893" s="10" t="str">
        <f t="shared" si="13"/>
        <v/>
      </c>
      <c r="J893" s="3" t="str">
        <f>IF(デイリーデータ!D893="なし","",デイリーデータ!D893)</f>
        <v>休日</v>
      </c>
      <c r="K893" s="3" t="str">
        <f>IF(デイリーデータ!E893="なし","",デイリーデータ!E893)</f>
        <v/>
      </c>
      <c r="L893" s="3" t="str">
        <f>IF(デイリーデータ!F893="なし","",デイリーデータ!F893)</f>
        <v>日勤</v>
      </c>
      <c r="M893" s="3" t="str">
        <f>IF(デイリーデータ!G893="なし","",デイリーデータ!G893)</f>
        <v/>
      </c>
      <c r="N893" s="3" t="str">
        <f>IF(デイリーデータ!H893="なし","",デイリーデータ!H893)</f>
        <v/>
      </c>
    </row>
    <row r="894" spans="1:14" x14ac:dyDescent="0.2">
      <c r="A894" s="9" t="str">
        <f>デイリーデータ!A894&amp;デイリーデータ!I894</f>
        <v>12564245770</v>
      </c>
      <c r="B894" s="3" t="str">
        <f>デイリーデータ!A894&amp;""</f>
        <v>125642</v>
      </c>
      <c r="C894" s="3" t="str">
        <f>デイリーデータ!B894</f>
        <v>諸田 悠也</v>
      </c>
      <c r="D894" s="4">
        <f>IF(デイリーデータ!I894="","",(デイリーデータ!I894))</f>
        <v>45770</v>
      </c>
      <c r="E894" s="3" t="str">
        <f>IF(デイリーデータ!D894="休日","●",IF(デイリーデータ!D894="指定","○",IF(LEFT(デイリーデータ!F894,1)="日","",IF(LEFT(デイリーデータ!F894,1)="半","／",LEFT(デイリーデータ!F894,1)))))</f>
        <v/>
      </c>
      <c r="F894" s="10" t="str">
        <f>IF(デイリーデータ!E894="なし","",デイリーデータ!E894)&amp;IF(デイリーデータ!G894="なし","",デイリーデータ!G894)&amp;IF(デイリーデータ!H894="なし","",デイリーデータ!H894)</f>
        <v/>
      </c>
      <c r="G894" s="3" t="str">
        <f>IF(H894="","",COUNTA(H$2:H894)-COUNTBLANK(H$2:H894))</f>
        <v/>
      </c>
      <c r="H894" s="3" t="str">
        <f>IF(COUNTIF(B$2:B894,B894)=1,B894,"")</f>
        <v/>
      </c>
      <c r="I894" s="10" t="str">
        <f t="shared" si="13"/>
        <v/>
      </c>
      <c r="J894" s="3" t="str">
        <f>IF(デイリーデータ!D894="なし","",デイリーデータ!D894)</f>
        <v>勤務</v>
      </c>
      <c r="K894" s="3" t="str">
        <f>IF(デイリーデータ!E894="なし","",デイリーデータ!E894)</f>
        <v/>
      </c>
      <c r="L894" s="3" t="str">
        <f>IF(デイリーデータ!F894="なし","",デイリーデータ!F894)</f>
        <v>日勤</v>
      </c>
      <c r="M894" s="3" t="str">
        <f>IF(デイリーデータ!G894="なし","",デイリーデータ!G894)</f>
        <v/>
      </c>
      <c r="N894" s="3" t="str">
        <f>IF(デイリーデータ!H894="なし","",デイリーデータ!H894)</f>
        <v/>
      </c>
    </row>
    <row r="895" spans="1:14" x14ac:dyDescent="0.2">
      <c r="A895" s="9" t="str">
        <f>デイリーデータ!A895&amp;デイリーデータ!I895</f>
        <v>12564245771</v>
      </c>
      <c r="B895" s="3" t="str">
        <f>デイリーデータ!A895&amp;""</f>
        <v>125642</v>
      </c>
      <c r="C895" s="3" t="str">
        <f>デイリーデータ!B895</f>
        <v>諸田 悠也</v>
      </c>
      <c r="D895" s="4">
        <f>IF(デイリーデータ!I895="","",(デイリーデータ!I895))</f>
        <v>45771</v>
      </c>
      <c r="E895" s="3" t="str">
        <f>IF(デイリーデータ!D895="休日","●",IF(デイリーデータ!D895="指定","○",IF(LEFT(デイリーデータ!F895,1)="日","",IF(LEFT(デイリーデータ!F895,1)="半","／",LEFT(デイリーデータ!F895,1)))))</f>
        <v/>
      </c>
      <c r="F895" s="10" t="str">
        <f>IF(デイリーデータ!E895="なし","",デイリーデータ!E895)&amp;IF(デイリーデータ!G895="なし","",デイリーデータ!G895)&amp;IF(デイリーデータ!H895="なし","",デイリーデータ!H895)</f>
        <v/>
      </c>
      <c r="G895" s="3" t="str">
        <f>IF(H895="","",COUNTA(H$2:H895)-COUNTBLANK(H$2:H895))</f>
        <v/>
      </c>
      <c r="H895" s="3" t="str">
        <f>IF(COUNTIF(B$2:B895,B895)=1,B895,"")</f>
        <v/>
      </c>
      <c r="I895" s="10" t="str">
        <f t="shared" si="13"/>
        <v/>
      </c>
      <c r="J895" s="3" t="str">
        <f>IF(デイリーデータ!D895="なし","",デイリーデータ!D895)</f>
        <v>勤務</v>
      </c>
      <c r="K895" s="3" t="str">
        <f>IF(デイリーデータ!E895="なし","",デイリーデータ!E895)</f>
        <v/>
      </c>
      <c r="L895" s="3" t="str">
        <f>IF(デイリーデータ!F895="なし","",デイリーデータ!F895)</f>
        <v>日勤</v>
      </c>
      <c r="M895" s="3" t="str">
        <f>IF(デイリーデータ!G895="なし","",デイリーデータ!G895)</f>
        <v/>
      </c>
      <c r="N895" s="3" t="str">
        <f>IF(デイリーデータ!H895="なし","",デイリーデータ!H895)</f>
        <v/>
      </c>
    </row>
    <row r="896" spans="1:14" x14ac:dyDescent="0.2">
      <c r="A896" s="9" t="str">
        <f>デイリーデータ!A896&amp;デイリーデータ!I896</f>
        <v>12564245772</v>
      </c>
      <c r="B896" s="3" t="str">
        <f>デイリーデータ!A896&amp;""</f>
        <v>125642</v>
      </c>
      <c r="C896" s="3" t="str">
        <f>デイリーデータ!B896</f>
        <v>諸田 悠也</v>
      </c>
      <c r="D896" s="4">
        <f>IF(デイリーデータ!I896="","",(デイリーデータ!I896))</f>
        <v>45772</v>
      </c>
      <c r="E896" s="3" t="str">
        <f>IF(デイリーデータ!D896="休日","●",IF(デイリーデータ!D896="指定","○",IF(LEFT(デイリーデータ!F896,1)="日","",IF(LEFT(デイリーデータ!F896,1)="半","／",LEFT(デイリーデータ!F896,1)))))</f>
        <v/>
      </c>
      <c r="F896" s="10" t="str">
        <f>IF(デイリーデータ!E896="なし","",デイリーデータ!E896)&amp;IF(デイリーデータ!G896="なし","",デイリーデータ!G896)&amp;IF(デイリーデータ!H896="なし","",デイリーデータ!H896)</f>
        <v/>
      </c>
      <c r="G896" s="3" t="str">
        <f>IF(H896="","",COUNTA(H$2:H896)-COUNTBLANK(H$2:H896))</f>
        <v/>
      </c>
      <c r="H896" s="3" t="str">
        <f>IF(COUNTIF(B$2:B896,B896)=1,B896,"")</f>
        <v/>
      </c>
      <c r="I896" s="10" t="str">
        <f t="shared" si="13"/>
        <v/>
      </c>
      <c r="J896" s="3" t="str">
        <f>IF(デイリーデータ!D896="なし","",デイリーデータ!D896)</f>
        <v>勤務</v>
      </c>
      <c r="K896" s="3" t="str">
        <f>IF(デイリーデータ!E896="なし","",デイリーデータ!E896)</f>
        <v/>
      </c>
      <c r="L896" s="3" t="str">
        <f>IF(デイリーデータ!F896="なし","",デイリーデータ!F896)</f>
        <v>日勤</v>
      </c>
      <c r="M896" s="3" t="str">
        <f>IF(デイリーデータ!G896="なし","",デイリーデータ!G896)</f>
        <v/>
      </c>
      <c r="N896" s="3" t="str">
        <f>IF(デイリーデータ!H896="なし","",デイリーデータ!H896)</f>
        <v/>
      </c>
    </row>
    <row r="897" spans="1:14" x14ac:dyDescent="0.2">
      <c r="A897" s="9" t="str">
        <f>デイリーデータ!A897&amp;デイリーデータ!I897</f>
        <v>12564245773</v>
      </c>
      <c r="B897" s="3" t="str">
        <f>デイリーデータ!A897&amp;""</f>
        <v>125642</v>
      </c>
      <c r="C897" s="3" t="str">
        <f>デイリーデータ!B897</f>
        <v>諸田 悠也</v>
      </c>
      <c r="D897" s="4">
        <f>IF(デイリーデータ!I897="","",(デイリーデータ!I897))</f>
        <v>45773</v>
      </c>
      <c r="E897" s="3" t="str">
        <f>IF(デイリーデータ!D897="休日","●",IF(デイリーデータ!D897="指定","○",IF(LEFT(デイリーデータ!F897,1)="日","",IF(LEFT(デイリーデータ!F897,1)="半","／",LEFT(デイリーデータ!F897,1)))))</f>
        <v>／</v>
      </c>
      <c r="F897" s="10" t="str">
        <f>IF(デイリーデータ!E897="なし","",デイリーデータ!E897)&amp;IF(デイリーデータ!G897="なし","",デイリーデータ!G897)&amp;IF(デイリーデータ!H897="なし","",デイリーデータ!H897)</f>
        <v/>
      </c>
      <c r="G897" s="3" t="str">
        <f>IF(H897="","",COUNTA(H$2:H897)-COUNTBLANK(H$2:H897))</f>
        <v/>
      </c>
      <c r="H897" s="3" t="str">
        <f>IF(COUNTIF(B$2:B897,B897)=1,B897,"")</f>
        <v/>
      </c>
      <c r="I897" s="10" t="str">
        <f t="shared" si="13"/>
        <v/>
      </c>
      <c r="J897" s="3" t="str">
        <f>IF(デイリーデータ!D897="なし","",デイリーデータ!D897)</f>
        <v>勤務</v>
      </c>
      <c r="K897" s="3" t="str">
        <f>IF(デイリーデータ!E897="なし","",デイリーデータ!E897)</f>
        <v/>
      </c>
      <c r="L897" s="3" t="str">
        <f>IF(デイリーデータ!F897="なし","",デイリーデータ!F897)</f>
        <v>半日</v>
      </c>
      <c r="M897" s="3" t="str">
        <f>IF(デイリーデータ!G897="なし","",デイリーデータ!G897)</f>
        <v/>
      </c>
      <c r="N897" s="3" t="str">
        <f>IF(デイリーデータ!H897="なし","",デイリーデータ!H897)</f>
        <v/>
      </c>
    </row>
    <row r="898" spans="1:14" x14ac:dyDescent="0.2">
      <c r="A898" s="9" t="str">
        <f>デイリーデータ!A898&amp;デイリーデータ!I898</f>
        <v>12564245774</v>
      </c>
      <c r="B898" s="3" t="str">
        <f>デイリーデータ!A898&amp;""</f>
        <v>125642</v>
      </c>
      <c r="C898" s="3" t="str">
        <f>デイリーデータ!B898</f>
        <v>諸田 悠也</v>
      </c>
      <c r="D898" s="4">
        <f>IF(デイリーデータ!I898="","",(デイリーデータ!I898))</f>
        <v>45774</v>
      </c>
      <c r="E898" s="3" t="str">
        <f>IF(デイリーデータ!D898="休日","●",IF(デイリーデータ!D898="指定","○",IF(LEFT(デイリーデータ!F898,1)="日","",IF(LEFT(デイリーデータ!F898,1)="半","／",LEFT(デイリーデータ!F898,1)))))</f>
        <v>●</v>
      </c>
      <c r="F898" s="10" t="str">
        <f>IF(デイリーデータ!E898="なし","",デイリーデータ!E898)&amp;IF(デイリーデータ!G898="なし","",デイリーデータ!G898)&amp;IF(デイリーデータ!H898="なし","",デイリーデータ!H898)</f>
        <v/>
      </c>
      <c r="G898" s="3" t="str">
        <f>IF(H898="","",COUNTA(H$2:H898)-COUNTBLANK(H$2:H898))</f>
        <v/>
      </c>
      <c r="H898" s="3" t="str">
        <f>IF(COUNTIF(B$2:B898,B898)=1,B898,"")</f>
        <v/>
      </c>
      <c r="I898" s="10" t="str">
        <f t="shared" ref="I898:I961" si="14">IF(H898&lt;&gt;"",C898,"")</f>
        <v/>
      </c>
      <c r="J898" s="3" t="str">
        <f>IF(デイリーデータ!D898="なし","",デイリーデータ!D898)</f>
        <v>休日</v>
      </c>
      <c r="K898" s="3" t="str">
        <f>IF(デイリーデータ!E898="なし","",デイリーデータ!E898)</f>
        <v/>
      </c>
      <c r="L898" s="3" t="str">
        <f>IF(デイリーデータ!F898="なし","",デイリーデータ!F898)</f>
        <v>日勤</v>
      </c>
      <c r="M898" s="3" t="str">
        <f>IF(デイリーデータ!G898="なし","",デイリーデータ!G898)</f>
        <v/>
      </c>
      <c r="N898" s="3" t="str">
        <f>IF(デイリーデータ!H898="なし","",デイリーデータ!H898)</f>
        <v/>
      </c>
    </row>
    <row r="899" spans="1:14" x14ac:dyDescent="0.2">
      <c r="A899" s="9" t="str">
        <f>デイリーデータ!A899&amp;デイリーデータ!I899</f>
        <v>12564245775</v>
      </c>
      <c r="B899" s="3" t="str">
        <f>デイリーデータ!A899&amp;""</f>
        <v>125642</v>
      </c>
      <c r="C899" s="3" t="str">
        <f>デイリーデータ!B899</f>
        <v>諸田 悠也</v>
      </c>
      <c r="D899" s="4">
        <f>IF(デイリーデータ!I899="","",(デイリーデータ!I899))</f>
        <v>45775</v>
      </c>
      <c r="E899" s="3" t="str">
        <f>IF(デイリーデータ!D899="休日","●",IF(デイリーデータ!D899="指定","○",IF(LEFT(デイリーデータ!F899,1)="日","",IF(LEFT(デイリーデータ!F899,1)="半","／",LEFT(デイリーデータ!F899,1)))))</f>
        <v/>
      </c>
      <c r="F899" s="10" t="str">
        <f>IF(デイリーデータ!E899="なし","",デイリーデータ!E899)&amp;IF(デイリーデータ!G899="なし","",デイリーデータ!G899)&amp;IF(デイリーデータ!H899="なし","",デイリーデータ!H899)</f>
        <v/>
      </c>
      <c r="G899" s="3" t="str">
        <f>IF(H899="","",COUNTA(H$2:H899)-COUNTBLANK(H$2:H899))</f>
        <v/>
      </c>
      <c r="H899" s="3" t="str">
        <f>IF(COUNTIF(B$2:B899,B899)=1,B899,"")</f>
        <v/>
      </c>
      <c r="I899" s="10" t="str">
        <f t="shared" si="14"/>
        <v/>
      </c>
      <c r="J899" s="3" t="str">
        <f>IF(デイリーデータ!D899="なし","",デイリーデータ!D899)</f>
        <v>勤務</v>
      </c>
      <c r="K899" s="3" t="str">
        <f>IF(デイリーデータ!E899="なし","",デイリーデータ!E899)</f>
        <v/>
      </c>
      <c r="L899" s="3" t="str">
        <f>IF(デイリーデータ!F899="なし","",デイリーデータ!F899)</f>
        <v>日勤</v>
      </c>
      <c r="M899" s="3" t="str">
        <f>IF(デイリーデータ!G899="なし","",デイリーデータ!G899)</f>
        <v/>
      </c>
      <c r="N899" s="3" t="str">
        <f>IF(デイリーデータ!H899="なし","",デイリーデータ!H899)</f>
        <v/>
      </c>
    </row>
    <row r="900" spans="1:14" x14ac:dyDescent="0.2">
      <c r="A900" s="9" t="str">
        <f>デイリーデータ!A900&amp;デイリーデータ!I900</f>
        <v>12564245776</v>
      </c>
      <c r="B900" s="3" t="str">
        <f>デイリーデータ!A900&amp;""</f>
        <v>125642</v>
      </c>
      <c r="C900" s="3" t="str">
        <f>デイリーデータ!B900</f>
        <v>諸田 悠也</v>
      </c>
      <c r="D900" s="4">
        <f>IF(デイリーデータ!I900="","",(デイリーデータ!I900))</f>
        <v>45776</v>
      </c>
      <c r="E900" s="3" t="str">
        <f>IF(デイリーデータ!D900="休日","●",IF(デイリーデータ!D900="指定","○",IF(LEFT(デイリーデータ!F900,1)="日","",IF(LEFT(デイリーデータ!F900,1)="半","／",LEFT(デイリーデータ!F900,1)))))</f>
        <v/>
      </c>
      <c r="F900" s="10" t="str">
        <f>IF(デイリーデータ!E900="なし","",デイリーデータ!E900)&amp;IF(デイリーデータ!G900="なし","",デイリーデータ!G900)&amp;IF(デイリーデータ!H900="なし","",デイリーデータ!H900)</f>
        <v/>
      </c>
      <c r="G900" s="3" t="str">
        <f>IF(H900="","",COUNTA(H$2:H900)-COUNTBLANK(H$2:H900))</f>
        <v/>
      </c>
      <c r="H900" s="3" t="str">
        <f>IF(COUNTIF(B$2:B900,B900)=1,B900,"")</f>
        <v/>
      </c>
      <c r="I900" s="10" t="str">
        <f t="shared" si="14"/>
        <v/>
      </c>
      <c r="J900" s="3" t="str">
        <f>IF(デイリーデータ!D900="なし","",デイリーデータ!D900)</f>
        <v>勤務</v>
      </c>
      <c r="K900" s="3" t="str">
        <f>IF(デイリーデータ!E900="なし","",デイリーデータ!E900)</f>
        <v/>
      </c>
      <c r="L900" s="3" t="str">
        <f>IF(デイリーデータ!F900="なし","",デイリーデータ!F900)</f>
        <v>日勤</v>
      </c>
      <c r="M900" s="3" t="str">
        <f>IF(デイリーデータ!G900="なし","",デイリーデータ!G900)</f>
        <v/>
      </c>
      <c r="N900" s="3" t="str">
        <f>IF(デイリーデータ!H900="なし","",デイリーデータ!H900)</f>
        <v/>
      </c>
    </row>
    <row r="901" spans="1:14" x14ac:dyDescent="0.2">
      <c r="A901" s="9" t="str">
        <f>デイリーデータ!A901&amp;デイリーデータ!I901</f>
        <v>12564245777</v>
      </c>
      <c r="B901" s="3" t="str">
        <f>デイリーデータ!A901&amp;""</f>
        <v>125642</v>
      </c>
      <c r="C901" s="3" t="str">
        <f>デイリーデータ!B901</f>
        <v>諸田 悠也</v>
      </c>
      <c r="D901" s="4">
        <f>IF(デイリーデータ!I901="","",(デイリーデータ!I901))</f>
        <v>45777</v>
      </c>
      <c r="E901" s="3" t="str">
        <f>IF(デイリーデータ!D901="休日","●",IF(デイリーデータ!D901="指定","○",IF(LEFT(デイリーデータ!F901,1)="日","",IF(LEFT(デイリーデータ!F901,1)="半","／",LEFT(デイリーデータ!F901,1)))))</f>
        <v/>
      </c>
      <c r="F901" s="10" t="str">
        <f>IF(デイリーデータ!E901="なし","",デイリーデータ!E901)&amp;IF(デイリーデータ!G901="なし","",デイリーデータ!G901)&amp;IF(デイリーデータ!H901="なし","",デイリーデータ!H901)</f>
        <v/>
      </c>
      <c r="G901" s="3" t="str">
        <f>IF(H901="","",COUNTA(H$2:H901)-COUNTBLANK(H$2:H901))</f>
        <v/>
      </c>
      <c r="H901" s="3" t="str">
        <f>IF(COUNTIF(B$2:B901,B901)=1,B901,"")</f>
        <v/>
      </c>
      <c r="I901" s="10" t="str">
        <f t="shared" si="14"/>
        <v/>
      </c>
      <c r="J901" s="3" t="str">
        <f>IF(デイリーデータ!D901="なし","",デイリーデータ!D901)</f>
        <v>勤務</v>
      </c>
      <c r="K901" s="3" t="str">
        <f>IF(デイリーデータ!E901="なし","",デイリーデータ!E901)</f>
        <v/>
      </c>
      <c r="L901" s="3" t="str">
        <f>IF(デイリーデータ!F901="なし","",デイリーデータ!F901)</f>
        <v>日勤</v>
      </c>
      <c r="M901" s="3" t="str">
        <f>IF(デイリーデータ!G901="なし","",デイリーデータ!G901)</f>
        <v/>
      </c>
      <c r="N901" s="3" t="str">
        <f>IF(デイリーデータ!H901="なし","",デイリーデータ!H901)</f>
        <v/>
      </c>
    </row>
    <row r="902" spans="1:14" x14ac:dyDescent="0.2">
      <c r="A902" s="9" t="str">
        <f>デイリーデータ!A902&amp;デイリーデータ!I902</f>
        <v>13041545748</v>
      </c>
      <c r="B902" s="3" t="str">
        <f>デイリーデータ!A902&amp;""</f>
        <v>130415</v>
      </c>
      <c r="C902" s="3" t="str">
        <f>デイリーデータ!B902</f>
        <v>樫田 尚</v>
      </c>
      <c r="D902" s="4">
        <f>IF(デイリーデータ!I902="","",(デイリーデータ!I902))</f>
        <v>45748</v>
      </c>
      <c r="E902" s="3" t="str">
        <f>IF(デイリーデータ!D902="休日","●",IF(デイリーデータ!D902="指定","○",IF(LEFT(デイリーデータ!F902,1)="日","",IF(LEFT(デイリーデータ!F902,1)="半","／",LEFT(デイリーデータ!F902,1)))))</f>
        <v/>
      </c>
      <c r="F902" s="10" t="str">
        <f>IF(デイリーデータ!E902="なし","",デイリーデータ!E902)&amp;IF(デイリーデータ!G902="なし","",デイリーデータ!G902)&amp;IF(デイリーデータ!H902="なし","",デイリーデータ!H902)</f>
        <v/>
      </c>
      <c r="G902" s="3">
        <f>IF(H902="","",COUNTA(H$2:H902)-COUNTBLANK(H$2:H902))</f>
        <v>31</v>
      </c>
      <c r="H902" s="3" t="str">
        <f>IF(COUNTIF(B$2:B902,B902)=1,B902,"")</f>
        <v>130415</v>
      </c>
      <c r="I902" s="10" t="str">
        <f t="shared" si="14"/>
        <v>樫田 尚</v>
      </c>
      <c r="J902" s="3" t="str">
        <f>IF(デイリーデータ!D902="なし","",デイリーデータ!D902)</f>
        <v>勤務</v>
      </c>
      <c r="K902" s="3" t="str">
        <f>IF(デイリーデータ!E902="なし","",デイリーデータ!E902)</f>
        <v/>
      </c>
      <c r="L902" s="3" t="str">
        <f>IF(デイリーデータ!F902="なし","",デイリーデータ!F902)</f>
        <v>日勤</v>
      </c>
      <c r="M902" s="3" t="str">
        <f>IF(デイリーデータ!G902="なし","",デイリーデータ!G902)</f>
        <v/>
      </c>
      <c r="N902" s="3" t="str">
        <f>IF(デイリーデータ!H902="なし","",デイリーデータ!H902)</f>
        <v/>
      </c>
    </row>
    <row r="903" spans="1:14" x14ac:dyDescent="0.2">
      <c r="A903" s="9" t="str">
        <f>デイリーデータ!A903&amp;デイリーデータ!I903</f>
        <v>13041545749</v>
      </c>
      <c r="B903" s="3" t="str">
        <f>デイリーデータ!A903&amp;""</f>
        <v>130415</v>
      </c>
      <c r="C903" s="3" t="str">
        <f>デイリーデータ!B903</f>
        <v>樫田 尚</v>
      </c>
      <c r="D903" s="4">
        <f>IF(デイリーデータ!I903="","",(デイリーデータ!I903))</f>
        <v>45749</v>
      </c>
      <c r="E903" s="3" t="str">
        <f>IF(デイリーデータ!D903="休日","●",IF(デイリーデータ!D903="指定","○",IF(LEFT(デイリーデータ!F903,1)="日","",IF(LEFT(デイリーデータ!F903,1)="半","／",LEFT(デイリーデータ!F903,1)))))</f>
        <v/>
      </c>
      <c r="F903" s="10" t="str">
        <f>IF(デイリーデータ!E903="なし","",デイリーデータ!E903)&amp;IF(デイリーデータ!G903="なし","",デイリーデータ!G903)&amp;IF(デイリーデータ!H903="なし","",デイリーデータ!H903)</f>
        <v/>
      </c>
      <c r="G903" s="3" t="str">
        <f>IF(H903="","",COUNTA(H$2:H903)-COUNTBLANK(H$2:H903))</f>
        <v/>
      </c>
      <c r="H903" s="3" t="str">
        <f>IF(COUNTIF(B$2:B903,B903)=1,B903,"")</f>
        <v/>
      </c>
      <c r="I903" s="10" t="str">
        <f t="shared" si="14"/>
        <v/>
      </c>
      <c r="J903" s="3" t="str">
        <f>IF(デイリーデータ!D903="なし","",デイリーデータ!D903)</f>
        <v>勤務</v>
      </c>
      <c r="K903" s="3" t="str">
        <f>IF(デイリーデータ!E903="なし","",デイリーデータ!E903)</f>
        <v/>
      </c>
      <c r="L903" s="3" t="str">
        <f>IF(デイリーデータ!F903="なし","",デイリーデータ!F903)</f>
        <v>日勤</v>
      </c>
      <c r="M903" s="3" t="str">
        <f>IF(デイリーデータ!G903="なし","",デイリーデータ!G903)</f>
        <v/>
      </c>
      <c r="N903" s="3" t="str">
        <f>IF(デイリーデータ!H903="なし","",デイリーデータ!H903)</f>
        <v/>
      </c>
    </row>
    <row r="904" spans="1:14" x14ac:dyDescent="0.2">
      <c r="A904" s="9" t="str">
        <f>デイリーデータ!A904&amp;デイリーデータ!I904</f>
        <v>13041545750</v>
      </c>
      <c r="B904" s="3" t="str">
        <f>デイリーデータ!A904&amp;""</f>
        <v>130415</v>
      </c>
      <c r="C904" s="3" t="str">
        <f>デイリーデータ!B904</f>
        <v>樫田 尚</v>
      </c>
      <c r="D904" s="4">
        <f>IF(デイリーデータ!I904="","",(デイリーデータ!I904))</f>
        <v>45750</v>
      </c>
      <c r="E904" s="3" t="str">
        <f>IF(デイリーデータ!D904="休日","●",IF(デイリーデータ!D904="指定","○",IF(LEFT(デイリーデータ!F904,1)="日","",IF(LEFT(デイリーデータ!F904,1)="半","／",LEFT(デイリーデータ!F904,1)))))</f>
        <v/>
      </c>
      <c r="F904" s="10" t="str">
        <f>IF(デイリーデータ!E904="なし","",デイリーデータ!E904)&amp;IF(デイリーデータ!G904="なし","",デイリーデータ!G904)&amp;IF(デイリーデータ!H904="なし","",デイリーデータ!H904)</f>
        <v/>
      </c>
      <c r="G904" s="3" t="str">
        <f>IF(H904="","",COUNTA(H$2:H904)-COUNTBLANK(H$2:H904))</f>
        <v/>
      </c>
      <c r="H904" s="3" t="str">
        <f>IF(COUNTIF(B$2:B904,B904)=1,B904,"")</f>
        <v/>
      </c>
      <c r="I904" s="10" t="str">
        <f t="shared" si="14"/>
        <v/>
      </c>
      <c r="J904" s="3" t="str">
        <f>IF(デイリーデータ!D904="なし","",デイリーデータ!D904)</f>
        <v>勤務</v>
      </c>
      <c r="K904" s="3" t="str">
        <f>IF(デイリーデータ!E904="なし","",デイリーデータ!E904)</f>
        <v/>
      </c>
      <c r="L904" s="3" t="str">
        <f>IF(デイリーデータ!F904="なし","",デイリーデータ!F904)</f>
        <v>日勤</v>
      </c>
      <c r="M904" s="3" t="str">
        <f>IF(デイリーデータ!G904="なし","",デイリーデータ!G904)</f>
        <v/>
      </c>
      <c r="N904" s="3" t="str">
        <f>IF(デイリーデータ!H904="なし","",デイリーデータ!H904)</f>
        <v/>
      </c>
    </row>
    <row r="905" spans="1:14" x14ac:dyDescent="0.2">
      <c r="A905" s="9" t="str">
        <f>デイリーデータ!A905&amp;デイリーデータ!I905</f>
        <v>13041545751</v>
      </c>
      <c r="B905" s="3" t="str">
        <f>デイリーデータ!A905&amp;""</f>
        <v>130415</v>
      </c>
      <c r="C905" s="3" t="str">
        <f>デイリーデータ!B905</f>
        <v>樫田 尚</v>
      </c>
      <c r="D905" s="4">
        <f>IF(デイリーデータ!I905="","",(デイリーデータ!I905))</f>
        <v>45751</v>
      </c>
      <c r="E905" s="3" t="str">
        <f>IF(デイリーデータ!D905="休日","●",IF(デイリーデータ!D905="指定","○",IF(LEFT(デイリーデータ!F905,1)="日","",IF(LEFT(デイリーデータ!F905,1)="半","／",LEFT(デイリーデータ!F905,1)))))</f>
        <v/>
      </c>
      <c r="F905" s="10" t="str">
        <f>IF(デイリーデータ!E905="なし","",デイリーデータ!E905)&amp;IF(デイリーデータ!G905="なし","",デイリーデータ!G905)&amp;IF(デイリーデータ!H905="なし","",デイリーデータ!H905)</f>
        <v/>
      </c>
      <c r="G905" s="3" t="str">
        <f>IF(H905="","",COUNTA(H$2:H905)-COUNTBLANK(H$2:H905))</f>
        <v/>
      </c>
      <c r="H905" s="3" t="str">
        <f>IF(COUNTIF(B$2:B905,B905)=1,B905,"")</f>
        <v/>
      </c>
      <c r="I905" s="10" t="str">
        <f t="shared" si="14"/>
        <v/>
      </c>
      <c r="J905" s="3" t="str">
        <f>IF(デイリーデータ!D905="なし","",デイリーデータ!D905)</f>
        <v>勤務</v>
      </c>
      <c r="K905" s="3" t="str">
        <f>IF(デイリーデータ!E905="なし","",デイリーデータ!E905)</f>
        <v/>
      </c>
      <c r="L905" s="3" t="str">
        <f>IF(デイリーデータ!F905="なし","",デイリーデータ!F905)</f>
        <v>日勤</v>
      </c>
      <c r="M905" s="3" t="str">
        <f>IF(デイリーデータ!G905="なし","",デイリーデータ!G905)</f>
        <v/>
      </c>
      <c r="N905" s="3" t="str">
        <f>IF(デイリーデータ!H905="なし","",デイリーデータ!H905)</f>
        <v/>
      </c>
    </row>
    <row r="906" spans="1:14" x14ac:dyDescent="0.2">
      <c r="A906" s="9" t="str">
        <f>デイリーデータ!A906&amp;デイリーデータ!I906</f>
        <v>13041545752</v>
      </c>
      <c r="B906" s="3" t="str">
        <f>デイリーデータ!A906&amp;""</f>
        <v>130415</v>
      </c>
      <c r="C906" s="3" t="str">
        <f>デイリーデータ!B906</f>
        <v>樫田 尚</v>
      </c>
      <c r="D906" s="4">
        <f>IF(デイリーデータ!I906="","",(デイリーデータ!I906))</f>
        <v>45752</v>
      </c>
      <c r="E906" s="3" t="str">
        <f>IF(デイリーデータ!D906="休日","●",IF(デイリーデータ!D906="指定","○",IF(LEFT(デイリーデータ!F906,1)="日","",IF(LEFT(デイリーデータ!F906,1)="半","／",LEFT(デイリーデータ!F906,1)))))</f>
        <v>○</v>
      </c>
      <c r="F906" s="10" t="str">
        <f>IF(デイリーデータ!E906="なし","",デイリーデータ!E906)&amp;IF(デイリーデータ!G906="なし","",デイリーデータ!G906)&amp;IF(デイリーデータ!H906="なし","",デイリーデータ!H906)</f>
        <v/>
      </c>
      <c r="G906" s="3" t="str">
        <f>IF(H906="","",COUNTA(H$2:H906)-COUNTBLANK(H$2:H906))</f>
        <v/>
      </c>
      <c r="H906" s="3" t="str">
        <f>IF(COUNTIF(B$2:B906,B906)=1,B906,"")</f>
        <v/>
      </c>
      <c r="I906" s="10" t="str">
        <f t="shared" si="14"/>
        <v/>
      </c>
      <c r="J906" s="3" t="str">
        <f>IF(デイリーデータ!D906="なし","",デイリーデータ!D906)</f>
        <v>指定</v>
      </c>
      <c r="K906" s="3" t="str">
        <f>IF(デイリーデータ!E906="なし","",デイリーデータ!E906)</f>
        <v/>
      </c>
      <c r="L906" s="3" t="str">
        <f>IF(デイリーデータ!F906="なし","",デイリーデータ!F906)</f>
        <v>日勤</v>
      </c>
      <c r="M906" s="3" t="str">
        <f>IF(デイリーデータ!G906="なし","",デイリーデータ!G906)</f>
        <v/>
      </c>
      <c r="N906" s="3" t="str">
        <f>IF(デイリーデータ!H906="なし","",デイリーデータ!H906)</f>
        <v/>
      </c>
    </row>
    <row r="907" spans="1:14" x14ac:dyDescent="0.2">
      <c r="A907" s="9" t="str">
        <f>デイリーデータ!A907&amp;デイリーデータ!I907</f>
        <v>13041545753</v>
      </c>
      <c r="B907" s="3" t="str">
        <f>デイリーデータ!A907&amp;""</f>
        <v>130415</v>
      </c>
      <c r="C907" s="3" t="str">
        <f>デイリーデータ!B907</f>
        <v>樫田 尚</v>
      </c>
      <c r="D907" s="4">
        <f>IF(デイリーデータ!I907="","",(デイリーデータ!I907))</f>
        <v>45753</v>
      </c>
      <c r="E907" s="3" t="str">
        <f>IF(デイリーデータ!D907="休日","●",IF(デイリーデータ!D907="指定","○",IF(LEFT(デイリーデータ!F907,1)="日","",IF(LEFT(デイリーデータ!F907,1)="半","／",LEFT(デイリーデータ!F907,1)))))</f>
        <v>●</v>
      </c>
      <c r="F907" s="10" t="str">
        <f>IF(デイリーデータ!E907="なし","",デイリーデータ!E907)&amp;IF(デイリーデータ!G907="なし","",デイリーデータ!G907)&amp;IF(デイリーデータ!H907="なし","",デイリーデータ!H907)</f>
        <v/>
      </c>
      <c r="G907" s="3" t="str">
        <f>IF(H907="","",COUNTA(H$2:H907)-COUNTBLANK(H$2:H907))</f>
        <v/>
      </c>
      <c r="H907" s="3" t="str">
        <f>IF(COUNTIF(B$2:B907,B907)=1,B907,"")</f>
        <v/>
      </c>
      <c r="I907" s="10" t="str">
        <f t="shared" si="14"/>
        <v/>
      </c>
      <c r="J907" s="3" t="str">
        <f>IF(デイリーデータ!D907="なし","",デイリーデータ!D907)</f>
        <v>休日</v>
      </c>
      <c r="K907" s="3" t="str">
        <f>IF(デイリーデータ!E907="なし","",デイリーデータ!E907)</f>
        <v/>
      </c>
      <c r="L907" s="3" t="str">
        <f>IF(デイリーデータ!F907="なし","",デイリーデータ!F907)</f>
        <v>日勤</v>
      </c>
      <c r="M907" s="3" t="str">
        <f>IF(デイリーデータ!G907="なし","",デイリーデータ!G907)</f>
        <v/>
      </c>
      <c r="N907" s="3" t="str">
        <f>IF(デイリーデータ!H907="なし","",デイリーデータ!H907)</f>
        <v/>
      </c>
    </row>
    <row r="908" spans="1:14" x14ac:dyDescent="0.2">
      <c r="A908" s="9" t="str">
        <f>デイリーデータ!A908&amp;デイリーデータ!I908</f>
        <v>13041545754</v>
      </c>
      <c r="B908" s="3" t="str">
        <f>デイリーデータ!A908&amp;""</f>
        <v>130415</v>
      </c>
      <c r="C908" s="3" t="str">
        <f>デイリーデータ!B908</f>
        <v>樫田 尚</v>
      </c>
      <c r="D908" s="4">
        <f>IF(デイリーデータ!I908="","",(デイリーデータ!I908))</f>
        <v>45754</v>
      </c>
      <c r="E908" s="3" t="str">
        <f>IF(デイリーデータ!D908="休日","●",IF(デイリーデータ!D908="指定","○",IF(LEFT(デイリーデータ!F908,1)="日","",IF(LEFT(デイリーデータ!F908,1)="半","／",LEFT(デイリーデータ!F908,1)))))</f>
        <v/>
      </c>
      <c r="F908" s="10" t="str">
        <f>IF(デイリーデータ!E908="なし","",デイリーデータ!E908)&amp;IF(デイリーデータ!G908="なし","",デイリーデータ!G908)&amp;IF(デイリーデータ!H908="なし","",デイリーデータ!H908)</f>
        <v/>
      </c>
      <c r="G908" s="3" t="str">
        <f>IF(H908="","",COUNTA(H$2:H908)-COUNTBLANK(H$2:H908))</f>
        <v/>
      </c>
      <c r="H908" s="3" t="str">
        <f>IF(COUNTIF(B$2:B908,B908)=1,B908,"")</f>
        <v/>
      </c>
      <c r="I908" s="10" t="str">
        <f t="shared" si="14"/>
        <v/>
      </c>
      <c r="J908" s="3" t="str">
        <f>IF(デイリーデータ!D908="なし","",デイリーデータ!D908)</f>
        <v>勤務</v>
      </c>
      <c r="K908" s="3" t="str">
        <f>IF(デイリーデータ!E908="なし","",デイリーデータ!E908)</f>
        <v/>
      </c>
      <c r="L908" s="3" t="str">
        <f>IF(デイリーデータ!F908="なし","",デイリーデータ!F908)</f>
        <v>日勤</v>
      </c>
      <c r="M908" s="3" t="str">
        <f>IF(デイリーデータ!G908="なし","",デイリーデータ!G908)</f>
        <v/>
      </c>
      <c r="N908" s="3" t="str">
        <f>IF(デイリーデータ!H908="なし","",デイリーデータ!H908)</f>
        <v/>
      </c>
    </row>
    <row r="909" spans="1:14" x14ac:dyDescent="0.2">
      <c r="A909" s="9" t="str">
        <f>デイリーデータ!A909&amp;デイリーデータ!I909</f>
        <v>13041545755</v>
      </c>
      <c r="B909" s="3" t="str">
        <f>デイリーデータ!A909&amp;""</f>
        <v>130415</v>
      </c>
      <c r="C909" s="3" t="str">
        <f>デイリーデータ!B909</f>
        <v>樫田 尚</v>
      </c>
      <c r="D909" s="4">
        <f>IF(デイリーデータ!I909="","",(デイリーデータ!I909))</f>
        <v>45755</v>
      </c>
      <c r="E909" s="3" t="str">
        <f>IF(デイリーデータ!D909="休日","●",IF(デイリーデータ!D909="指定","○",IF(LEFT(デイリーデータ!F909,1)="日","",IF(LEFT(デイリーデータ!F909,1)="半","／",LEFT(デイリーデータ!F909,1)))))</f>
        <v/>
      </c>
      <c r="F909" s="10" t="str">
        <f>IF(デイリーデータ!E909="なし","",デイリーデータ!E909)&amp;IF(デイリーデータ!G909="なし","",デイリーデータ!G909)&amp;IF(デイリーデータ!H909="なし","",デイリーデータ!H909)</f>
        <v/>
      </c>
      <c r="G909" s="3" t="str">
        <f>IF(H909="","",COUNTA(H$2:H909)-COUNTBLANK(H$2:H909))</f>
        <v/>
      </c>
      <c r="H909" s="3" t="str">
        <f>IF(COUNTIF(B$2:B909,B909)=1,B909,"")</f>
        <v/>
      </c>
      <c r="I909" s="10" t="str">
        <f t="shared" si="14"/>
        <v/>
      </c>
      <c r="J909" s="3" t="str">
        <f>IF(デイリーデータ!D909="なし","",デイリーデータ!D909)</f>
        <v>勤務</v>
      </c>
      <c r="K909" s="3" t="str">
        <f>IF(デイリーデータ!E909="なし","",デイリーデータ!E909)</f>
        <v/>
      </c>
      <c r="L909" s="3" t="str">
        <f>IF(デイリーデータ!F909="なし","",デイリーデータ!F909)</f>
        <v>日勤</v>
      </c>
      <c r="M909" s="3" t="str">
        <f>IF(デイリーデータ!G909="なし","",デイリーデータ!G909)</f>
        <v/>
      </c>
      <c r="N909" s="3" t="str">
        <f>IF(デイリーデータ!H909="なし","",デイリーデータ!H909)</f>
        <v/>
      </c>
    </row>
    <row r="910" spans="1:14" x14ac:dyDescent="0.2">
      <c r="A910" s="9" t="str">
        <f>デイリーデータ!A910&amp;デイリーデータ!I910</f>
        <v>13041545756</v>
      </c>
      <c r="B910" s="3" t="str">
        <f>デイリーデータ!A910&amp;""</f>
        <v>130415</v>
      </c>
      <c r="C910" s="3" t="str">
        <f>デイリーデータ!B910</f>
        <v>樫田 尚</v>
      </c>
      <c r="D910" s="4">
        <f>IF(デイリーデータ!I910="","",(デイリーデータ!I910))</f>
        <v>45756</v>
      </c>
      <c r="E910" s="3" t="str">
        <f>IF(デイリーデータ!D910="休日","●",IF(デイリーデータ!D910="指定","○",IF(LEFT(デイリーデータ!F910,1)="日","",IF(LEFT(デイリーデータ!F910,1)="半","／",LEFT(デイリーデータ!F910,1)))))</f>
        <v/>
      </c>
      <c r="F910" s="10" t="str">
        <f>IF(デイリーデータ!E910="なし","",デイリーデータ!E910)&amp;IF(デイリーデータ!G910="なし","",デイリーデータ!G910)&amp;IF(デイリーデータ!H910="なし","",デイリーデータ!H910)</f>
        <v/>
      </c>
      <c r="G910" s="3" t="str">
        <f>IF(H910="","",COUNTA(H$2:H910)-COUNTBLANK(H$2:H910))</f>
        <v/>
      </c>
      <c r="H910" s="3" t="str">
        <f>IF(COUNTIF(B$2:B910,B910)=1,B910,"")</f>
        <v/>
      </c>
      <c r="I910" s="10" t="str">
        <f t="shared" si="14"/>
        <v/>
      </c>
      <c r="J910" s="3" t="str">
        <f>IF(デイリーデータ!D910="なし","",デイリーデータ!D910)</f>
        <v>勤務</v>
      </c>
      <c r="K910" s="3" t="str">
        <f>IF(デイリーデータ!E910="なし","",デイリーデータ!E910)</f>
        <v/>
      </c>
      <c r="L910" s="3" t="str">
        <f>IF(デイリーデータ!F910="なし","",デイリーデータ!F910)</f>
        <v>日勤</v>
      </c>
      <c r="M910" s="3" t="str">
        <f>IF(デイリーデータ!G910="なし","",デイリーデータ!G910)</f>
        <v/>
      </c>
      <c r="N910" s="3" t="str">
        <f>IF(デイリーデータ!H910="なし","",デイリーデータ!H910)</f>
        <v/>
      </c>
    </row>
    <row r="911" spans="1:14" x14ac:dyDescent="0.2">
      <c r="A911" s="9" t="str">
        <f>デイリーデータ!A911&amp;デイリーデータ!I911</f>
        <v>13041545757</v>
      </c>
      <c r="B911" s="3" t="str">
        <f>デイリーデータ!A911&amp;""</f>
        <v>130415</v>
      </c>
      <c r="C911" s="3" t="str">
        <f>デイリーデータ!B911</f>
        <v>樫田 尚</v>
      </c>
      <c r="D911" s="4">
        <f>IF(デイリーデータ!I911="","",(デイリーデータ!I911))</f>
        <v>45757</v>
      </c>
      <c r="E911" s="3" t="str">
        <f>IF(デイリーデータ!D911="休日","●",IF(デイリーデータ!D911="指定","○",IF(LEFT(デイリーデータ!F911,1)="日","",IF(LEFT(デイリーデータ!F911,1)="半","／",LEFT(デイリーデータ!F911,1)))))</f>
        <v/>
      </c>
      <c r="F911" s="10" t="str">
        <f>IF(デイリーデータ!E911="なし","",デイリーデータ!E911)&amp;IF(デイリーデータ!G911="なし","",デイリーデータ!G911)&amp;IF(デイリーデータ!H911="なし","",デイリーデータ!H911)</f>
        <v/>
      </c>
      <c r="G911" s="3" t="str">
        <f>IF(H911="","",COUNTA(H$2:H911)-COUNTBLANK(H$2:H911))</f>
        <v/>
      </c>
      <c r="H911" s="3" t="str">
        <f>IF(COUNTIF(B$2:B911,B911)=1,B911,"")</f>
        <v/>
      </c>
      <c r="I911" s="10" t="str">
        <f t="shared" si="14"/>
        <v/>
      </c>
      <c r="J911" s="3" t="str">
        <f>IF(デイリーデータ!D911="なし","",デイリーデータ!D911)</f>
        <v>勤務</v>
      </c>
      <c r="K911" s="3" t="str">
        <f>IF(デイリーデータ!E911="なし","",デイリーデータ!E911)</f>
        <v/>
      </c>
      <c r="L911" s="3" t="str">
        <f>IF(デイリーデータ!F911="なし","",デイリーデータ!F911)</f>
        <v>日勤</v>
      </c>
      <c r="M911" s="3" t="str">
        <f>IF(デイリーデータ!G911="なし","",デイリーデータ!G911)</f>
        <v/>
      </c>
      <c r="N911" s="3" t="str">
        <f>IF(デイリーデータ!H911="なし","",デイリーデータ!H911)</f>
        <v/>
      </c>
    </row>
    <row r="912" spans="1:14" x14ac:dyDescent="0.2">
      <c r="A912" s="9" t="str">
        <f>デイリーデータ!A912&amp;デイリーデータ!I912</f>
        <v>13041545758</v>
      </c>
      <c r="B912" s="3" t="str">
        <f>デイリーデータ!A912&amp;""</f>
        <v>130415</v>
      </c>
      <c r="C912" s="3" t="str">
        <f>デイリーデータ!B912</f>
        <v>樫田 尚</v>
      </c>
      <c r="D912" s="4">
        <f>IF(デイリーデータ!I912="","",(デイリーデータ!I912))</f>
        <v>45758</v>
      </c>
      <c r="E912" s="3" t="str">
        <f>IF(デイリーデータ!D912="休日","●",IF(デイリーデータ!D912="指定","○",IF(LEFT(デイリーデータ!F912,1)="日","",IF(LEFT(デイリーデータ!F912,1)="半","／",LEFT(デイリーデータ!F912,1)))))</f>
        <v>当</v>
      </c>
      <c r="F912" s="10" t="str">
        <f>IF(デイリーデータ!E912="なし","",デイリーデータ!E912)&amp;IF(デイリーデータ!G912="なし","",デイリーデータ!G912)&amp;IF(デイリーデータ!H912="なし","",デイリーデータ!H912)</f>
        <v/>
      </c>
      <c r="G912" s="3" t="str">
        <f>IF(H912="","",COUNTA(H$2:H912)-COUNTBLANK(H$2:H912))</f>
        <v/>
      </c>
      <c r="H912" s="3" t="str">
        <f>IF(COUNTIF(B$2:B912,B912)=1,B912,"")</f>
        <v/>
      </c>
      <c r="I912" s="10" t="str">
        <f t="shared" si="14"/>
        <v/>
      </c>
      <c r="J912" s="3" t="str">
        <f>IF(デイリーデータ!D912="なし","",デイリーデータ!D912)</f>
        <v>勤務</v>
      </c>
      <c r="K912" s="3" t="str">
        <f>IF(デイリーデータ!E912="なし","",デイリーデータ!E912)</f>
        <v/>
      </c>
      <c r="L912" s="3" t="str">
        <f>IF(デイリーデータ!F912="なし","",デイリーデータ!F912)</f>
        <v>当直</v>
      </c>
      <c r="M912" s="3" t="str">
        <f>IF(デイリーデータ!G912="なし","",デイリーデータ!G912)</f>
        <v/>
      </c>
      <c r="N912" s="3" t="str">
        <f>IF(デイリーデータ!H912="なし","",デイリーデータ!H912)</f>
        <v/>
      </c>
    </row>
    <row r="913" spans="1:14" x14ac:dyDescent="0.2">
      <c r="A913" s="9" t="str">
        <f>デイリーデータ!A913&amp;デイリーデータ!I913</f>
        <v>13041545759</v>
      </c>
      <c r="B913" s="3" t="str">
        <f>デイリーデータ!A913&amp;""</f>
        <v>130415</v>
      </c>
      <c r="C913" s="3" t="str">
        <f>デイリーデータ!B913</f>
        <v>樫田 尚</v>
      </c>
      <c r="D913" s="4">
        <f>IF(デイリーデータ!I913="","",(デイリーデータ!I913))</f>
        <v>45759</v>
      </c>
      <c r="E913" s="3" t="str">
        <f>IF(デイリーデータ!D913="休日","●",IF(デイリーデータ!D913="指定","○",IF(LEFT(デイリーデータ!F913,1)="日","",IF(LEFT(デイリーデータ!F913,1)="半","／",LEFT(デイリーデータ!F913,1)))))</f>
        <v>明</v>
      </c>
      <c r="F913" s="10" t="str">
        <f>IF(デイリーデータ!E913="なし","",デイリーデータ!E913)&amp;IF(デイリーデータ!G913="なし","",デイリーデータ!G913)&amp;IF(デイリーデータ!H913="なし","",デイリーデータ!H913)</f>
        <v/>
      </c>
      <c r="G913" s="3" t="str">
        <f>IF(H913="","",COUNTA(H$2:H913)-COUNTBLANK(H$2:H913))</f>
        <v/>
      </c>
      <c r="H913" s="3" t="str">
        <f>IF(COUNTIF(B$2:B913,B913)=1,B913,"")</f>
        <v/>
      </c>
      <c r="I913" s="10" t="str">
        <f t="shared" si="14"/>
        <v/>
      </c>
      <c r="J913" s="3" t="str">
        <f>IF(デイリーデータ!D913="なし","",デイリーデータ!D913)</f>
        <v>勤務</v>
      </c>
      <c r="K913" s="3" t="str">
        <f>IF(デイリーデータ!E913="なし","",デイリーデータ!E913)</f>
        <v/>
      </c>
      <c r="L913" s="3" t="str">
        <f>IF(デイリーデータ!F913="なし","",デイリーデータ!F913)</f>
        <v>明け</v>
      </c>
      <c r="M913" s="3" t="str">
        <f>IF(デイリーデータ!G913="なし","",デイリーデータ!G913)</f>
        <v/>
      </c>
      <c r="N913" s="3" t="str">
        <f>IF(デイリーデータ!H913="なし","",デイリーデータ!H913)</f>
        <v/>
      </c>
    </row>
    <row r="914" spans="1:14" x14ac:dyDescent="0.2">
      <c r="A914" s="9" t="str">
        <f>デイリーデータ!A914&amp;デイリーデータ!I914</f>
        <v>13041545760</v>
      </c>
      <c r="B914" s="3" t="str">
        <f>デイリーデータ!A914&amp;""</f>
        <v>130415</v>
      </c>
      <c r="C914" s="3" t="str">
        <f>デイリーデータ!B914</f>
        <v>樫田 尚</v>
      </c>
      <c r="D914" s="4">
        <f>IF(デイリーデータ!I914="","",(デイリーデータ!I914))</f>
        <v>45760</v>
      </c>
      <c r="E914" s="3" t="str">
        <f>IF(デイリーデータ!D914="休日","●",IF(デイリーデータ!D914="指定","○",IF(LEFT(デイリーデータ!F914,1)="日","",IF(LEFT(デイリーデータ!F914,1)="半","／",LEFT(デイリーデータ!F914,1)))))</f>
        <v>●</v>
      </c>
      <c r="F914" s="10" t="str">
        <f>IF(デイリーデータ!E914="なし","",デイリーデータ!E914)&amp;IF(デイリーデータ!G914="なし","",デイリーデータ!G914)&amp;IF(デイリーデータ!H914="なし","",デイリーデータ!H914)</f>
        <v/>
      </c>
      <c r="G914" s="3" t="str">
        <f>IF(H914="","",COUNTA(H$2:H914)-COUNTBLANK(H$2:H914))</f>
        <v/>
      </c>
      <c r="H914" s="3" t="str">
        <f>IF(COUNTIF(B$2:B914,B914)=1,B914,"")</f>
        <v/>
      </c>
      <c r="I914" s="10" t="str">
        <f t="shared" si="14"/>
        <v/>
      </c>
      <c r="J914" s="3" t="str">
        <f>IF(デイリーデータ!D914="なし","",デイリーデータ!D914)</f>
        <v>休日</v>
      </c>
      <c r="K914" s="3" t="str">
        <f>IF(デイリーデータ!E914="なし","",デイリーデータ!E914)</f>
        <v/>
      </c>
      <c r="L914" s="3" t="str">
        <f>IF(デイリーデータ!F914="なし","",デイリーデータ!F914)</f>
        <v>日勤</v>
      </c>
      <c r="M914" s="3" t="str">
        <f>IF(デイリーデータ!G914="なし","",デイリーデータ!G914)</f>
        <v/>
      </c>
      <c r="N914" s="3" t="str">
        <f>IF(デイリーデータ!H914="なし","",デイリーデータ!H914)</f>
        <v/>
      </c>
    </row>
    <row r="915" spans="1:14" x14ac:dyDescent="0.2">
      <c r="A915" s="9" t="str">
        <f>デイリーデータ!A915&amp;デイリーデータ!I915</f>
        <v>13041545761</v>
      </c>
      <c r="B915" s="3" t="str">
        <f>デイリーデータ!A915&amp;""</f>
        <v>130415</v>
      </c>
      <c r="C915" s="3" t="str">
        <f>デイリーデータ!B915</f>
        <v>樫田 尚</v>
      </c>
      <c r="D915" s="4">
        <f>IF(デイリーデータ!I915="","",(デイリーデータ!I915))</f>
        <v>45761</v>
      </c>
      <c r="E915" s="3" t="str">
        <f>IF(デイリーデータ!D915="休日","●",IF(デイリーデータ!D915="指定","○",IF(LEFT(デイリーデータ!F915,1)="日","",IF(LEFT(デイリーデータ!F915,1)="半","／",LEFT(デイリーデータ!F915,1)))))</f>
        <v/>
      </c>
      <c r="F915" s="10" t="str">
        <f>IF(デイリーデータ!E915="なし","",デイリーデータ!E915)&amp;IF(デイリーデータ!G915="なし","",デイリーデータ!G915)&amp;IF(デイリーデータ!H915="なし","",デイリーデータ!H915)</f>
        <v/>
      </c>
      <c r="G915" s="3" t="str">
        <f>IF(H915="","",COUNTA(H$2:H915)-COUNTBLANK(H$2:H915))</f>
        <v/>
      </c>
      <c r="H915" s="3" t="str">
        <f>IF(COUNTIF(B$2:B915,B915)=1,B915,"")</f>
        <v/>
      </c>
      <c r="I915" s="10" t="str">
        <f t="shared" si="14"/>
        <v/>
      </c>
      <c r="J915" s="3" t="str">
        <f>IF(デイリーデータ!D915="なし","",デイリーデータ!D915)</f>
        <v>勤務</v>
      </c>
      <c r="K915" s="3" t="str">
        <f>IF(デイリーデータ!E915="なし","",デイリーデータ!E915)</f>
        <v/>
      </c>
      <c r="L915" s="3" t="str">
        <f>IF(デイリーデータ!F915="なし","",デイリーデータ!F915)</f>
        <v>日勤</v>
      </c>
      <c r="M915" s="3" t="str">
        <f>IF(デイリーデータ!G915="なし","",デイリーデータ!G915)</f>
        <v/>
      </c>
      <c r="N915" s="3" t="str">
        <f>IF(デイリーデータ!H915="なし","",デイリーデータ!H915)</f>
        <v/>
      </c>
    </row>
    <row r="916" spans="1:14" x14ac:dyDescent="0.2">
      <c r="A916" s="9" t="str">
        <f>デイリーデータ!A916&amp;デイリーデータ!I916</f>
        <v>13041545762</v>
      </c>
      <c r="B916" s="3" t="str">
        <f>デイリーデータ!A916&amp;""</f>
        <v>130415</v>
      </c>
      <c r="C916" s="3" t="str">
        <f>デイリーデータ!B916</f>
        <v>樫田 尚</v>
      </c>
      <c r="D916" s="4">
        <f>IF(デイリーデータ!I916="","",(デイリーデータ!I916))</f>
        <v>45762</v>
      </c>
      <c r="E916" s="3" t="str">
        <f>IF(デイリーデータ!D916="休日","●",IF(デイリーデータ!D916="指定","○",IF(LEFT(デイリーデータ!F916,1)="日","",IF(LEFT(デイリーデータ!F916,1)="半","／",LEFT(デイリーデータ!F916,1)))))</f>
        <v/>
      </c>
      <c r="F916" s="10" t="str">
        <f>IF(デイリーデータ!E916="なし","",デイリーデータ!E916)&amp;IF(デイリーデータ!G916="なし","",デイリーデータ!G916)&amp;IF(デイリーデータ!H916="なし","",デイリーデータ!H916)</f>
        <v/>
      </c>
      <c r="G916" s="3" t="str">
        <f>IF(H916="","",COUNTA(H$2:H916)-COUNTBLANK(H$2:H916))</f>
        <v/>
      </c>
      <c r="H916" s="3" t="str">
        <f>IF(COUNTIF(B$2:B916,B916)=1,B916,"")</f>
        <v/>
      </c>
      <c r="I916" s="10" t="str">
        <f t="shared" si="14"/>
        <v/>
      </c>
      <c r="J916" s="3" t="str">
        <f>IF(デイリーデータ!D916="なし","",デイリーデータ!D916)</f>
        <v>勤務</v>
      </c>
      <c r="K916" s="3" t="str">
        <f>IF(デイリーデータ!E916="なし","",デイリーデータ!E916)</f>
        <v/>
      </c>
      <c r="L916" s="3" t="str">
        <f>IF(デイリーデータ!F916="なし","",デイリーデータ!F916)</f>
        <v>日勤</v>
      </c>
      <c r="M916" s="3" t="str">
        <f>IF(デイリーデータ!G916="なし","",デイリーデータ!G916)</f>
        <v/>
      </c>
      <c r="N916" s="3" t="str">
        <f>IF(デイリーデータ!H916="なし","",デイリーデータ!H916)</f>
        <v/>
      </c>
    </row>
    <row r="917" spans="1:14" x14ac:dyDescent="0.2">
      <c r="A917" s="9" t="str">
        <f>デイリーデータ!A917&amp;デイリーデータ!I917</f>
        <v>13041545763</v>
      </c>
      <c r="B917" s="3" t="str">
        <f>デイリーデータ!A917&amp;""</f>
        <v>130415</v>
      </c>
      <c r="C917" s="3" t="str">
        <f>デイリーデータ!B917</f>
        <v>樫田 尚</v>
      </c>
      <c r="D917" s="4">
        <f>IF(デイリーデータ!I917="","",(デイリーデータ!I917))</f>
        <v>45763</v>
      </c>
      <c r="E917" s="3" t="str">
        <f>IF(デイリーデータ!D917="休日","●",IF(デイリーデータ!D917="指定","○",IF(LEFT(デイリーデータ!F917,1)="日","",IF(LEFT(デイリーデータ!F917,1)="半","／",LEFT(デイリーデータ!F917,1)))))</f>
        <v/>
      </c>
      <c r="F917" s="10" t="str">
        <f>IF(デイリーデータ!E917="なし","",デイリーデータ!E917)&amp;IF(デイリーデータ!G917="なし","",デイリーデータ!G917)&amp;IF(デイリーデータ!H917="なし","",デイリーデータ!H917)</f>
        <v/>
      </c>
      <c r="G917" s="3" t="str">
        <f>IF(H917="","",COUNTA(H$2:H917)-COUNTBLANK(H$2:H917))</f>
        <v/>
      </c>
      <c r="H917" s="3" t="str">
        <f>IF(COUNTIF(B$2:B917,B917)=1,B917,"")</f>
        <v/>
      </c>
      <c r="I917" s="10" t="str">
        <f t="shared" si="14"/>
        <v/>
      </c>
      <c r="J917" s="3" t="str">
        <f>IF(デイリーデータ!D917="なし","",デイリーデータ!D917)</f>
        <v>勤務</v>
      </c>
      <c r="K917" s="3" t="str">
        <f>IF(デイリーデータ!E917="なし","",デイリーデータ!E917)</f>
        <v/>
      </c>
      <c r="L917" s="3" t="str">
        <f>IF(デイリーデータ!F917="なし","",デイリーデータ!F917)</f>
        <v>日勤</v>
      </c>
      <c r="M917" s="3" t="str">
        <f>IF(デイリーデータ!G917="なし","",デイリーデータ!G917)</f>
        <v/>
      </c>
      <c r="N917" s="3" t="str">
        <f>IF(デイリーデータ!H917="なし","",デイリーデータ!H917)</f>
        <v/>
      </c>
    </row>
    <row r="918" spans="1:14" x14ac:dyDescent="0.2">
      <c r="A918" s="9" t="str">
        <f>デイリーデータ!A918&amp;デイリーデータ!I918</f>
        <v>13041545764</v>
      </c>
      <c r="B918" s="3" t="str">
        <f>デイリーデータ!A918&amp;""</f>
        <v>130415</v>
      </c>
      <c r="C918" s="3" t="str">
        <f>デイリーデータ!B918</f>
        <v>樫田 尚</v>
      </c>
      <c r="D918" s="4">
        <f>IF(デイリーデータ!I918="","",(デイリーデータ!I918))</f>
        <v>45764</v>
      </c>
      <c r="E918" s="3" t="str">
        <f>IF(デイリーデータ!D918="休日","●",IF(デイリーデータ!D918="指定","○",IF(LEFT(デイリーデータ!F918,1)="日","",IF(LEFT(デイリーデータ!F918,1)="半","／",LEFT(デイリーデータ!F918,1)))))</f>
        <v/>
      </c>
      <c r="F918" s="10" t="str">
        <f>IF(デイリーデータ!E918="なし","",デイリーデータ!E918)&amp;IF(デイリーデータ!G918="なし","",デイリーデータ!G918)&amp;IF(デイリーデータ!H918="なし","",デイリーデータ!H918)</f>
        <v/>
      </c>
      <c r="G918" s="3" t="str">
        <f>IF(H918="","",COUNTA(H$2:H918)-COUNTBLANK(H$2:H918))</f>
        <v/>
      </c>
      <c r="H918" s="3" t="str">
        <f>IF(COUNTIF(B$2:B918,B918)=1,B918,"")</f>
        <v/>
      </c>
      <c r="I918" s="10" t="str">
        <f t="shared" si="14"/>
        <v/>
      </c>
      <c r="J918" s="3" t="str">
        <f>IF(デイリーデータ!D918="なし","",デイリーデータ!D918)</f>
        <v>勤務</v>
      </c>
      <c r="K918" s="3" t="str">
        <f>IF(デイリーデータ!E918="なし","",デイリーデータ!E918)</f>
        <v/>
      </c>
      <c r="L918" s="3" t="str">
        <f>IF(デイリーデータ!F918="なし","",デイリーデータ!F918)</f>
        <v>日勤</v>
      </c>
      <c r="M918" s="3" t="str">
        <f>IF(デイリーデータ!G918="なし","",デイリーデータ!G918)</f>
        <v/>
      </c>
      <c r="N918" s="3" t="str">
        <f>IF(デイリーデータ!H918="なし","",デイリーデータ!H918)</f>
        <v/>
      </c>
    </row>
    <row r="919" spans="1:14" x14ac:dyDescent="0.2">
      <c r="A919" s="9" t="str">
        <f>デイリーデータ!A919&amp;デイリーデータ!I919</f>
        <v>13041545765</v>
      </c>
      <c r="B919" s="3" t="str">
        <f>デイリーデータ!A919&amp;""</f>
        <v>130415</v>
      </c>
      <c r="C919" s="3" t="str">
        <f>デイリーデータ!B919</f>
        <v>樫田 尚</v>
      </c>
      <c r="D919" s="4">
        <f>IF(デイリーデータ!I919="","",(デイリーデータ!I919))</f>
        <v>45765</v>
      </c>
      <c r="E919" s="3" t="str">
        <f>IF(デイリーデータ!D919="休日","●",IF(デイリーデータ!D919="指定","○",IF(LEFT(デイリーデータ!F919,1)="日","",IF(LEFT(デイリーデータ!F919,1)="半","／",LEFT(デイリーデータ!F919,1)))))</f>
        <v/>
      </c>
      <c r="F919" s="10" t="str">
        <f>IF(デイリーデータ!E919="なし","",デイリーデータ!E919)&amp;IF(デイリーデータ!G919="なし","",デイリーデータ!G919)&amp;IF(デイリーデータ!H919="なし","",デイリーデータ!H919)</f>
        <v/>
      </c>
      <c r="G919" s="3" t="str">
        <f>IF(H919="","",COUNTA(H$2:H919)-COUNTBLANK(H$2:H919))</f>
        <v/>
      </c>
      <c r="H919" s="3" t="str">
        <f>IF(COUNTIF(B$2:B919,B919)=1,B919,"")</f>
        <v/>
      </c>
      <c r="I919" s="10" t="str">
        <f t="shared" si="14"/>
        <v/>
      </c>
      <c r="J919" s="3" t="str">
        <f>IF(デイリーデータ!D919="なし","",デイリーデータ!D919)</f>
        <v>勤務</v>
      </c>
      <c r="K919" s="3" t="str">
        <f>IF(デイリーデータ!E919="なし","",デイリーデータ!E919)</f>
        <v/>
      </c>
      <c r="L919" s="3" t="str">
        <f>IF(デイリーデータ!F919="なし","",デイリーデータ!F919)</f>
        <v>日勤</v>
      </c>
      <c r="M919" s="3" t="str">
        <f>IF(デイリーデータ!G919="なし","",デイリーデータ!G919)</f>
        <v/>
      </c>
      <c r="N919" s="3" t="str">
        <f>IF(デイリーデータ!H919="なし","",デイリーデータ!H919)</f>
        <v/>
      </c>
    </row>
    <row r="920" spans="1:14" x14ac:dyDescent="0.2">
      <c r="A920" s="9" t="str">
        <f>デイリーデータ!A920&amp;デイリーデータ!I920</f>
        <v>13041545766</v>
      </c>
      <c r="B920" s="3" t="str">
        <f>デイリーデータ!A920&amp;""</f>
        <v>130415</v>
      </c>
      <c r="C920" s="3" t="str">
        <f>デイリーデータ!B920</f>
        <v>樫田 尚</v>
      </c>
      <c r="D920" s="4">
        <f>IF(デイリーデータ!I920="","",(デイリーデータ!I920))</f>
        <v>45766</v>
      </c>
      <c r="E920" s="3" t="str">
        <f>IF(デイリーデータ!D920="休日","●",IF(デイリーデータ!D920="指定","○",IF(LEFT(デイリーデータ!F920,1)="日","",IF(LEFT(デイリーデータ!F920,1)="半","／",LEFT(デイリーデータ!F920,1)))))</f>
        <v>○</v>
      </c>
      <c r="F920" s="10" t="str">
        <f>IF(デイリーデータ!E920="なし","",デイリーデータ!E920)&amp;IF(デイリーデータ!G920="なし","",デイリーデータ!G920)&amp;IF(デイリーデータ!H920="なし","",デイリーデータ!H920)</f>
        <v/>
      </c>
      <c r="G920" s="3" t="str">
        <f>IF(H920="","",COUNTA(H$2:H920)-COUNTBLANK(H$2:H920))</f>
        <v/>
      </c>
      <c r="H920" s="3" t="str">
        <f>IF(COUNTIF(B$2:B920,B920)=1,B920,"")</f>
        <v/>
      </c>
      <c r="I920" s="10" t="str">
        <f t="shared" si="14"/>
        <v/>
      </c>
      <c r="J920" s="3" t="str">
        <f>IF(デイリーデータ!D920="なし","",デイリーデータ!D920)</f>
        <v>指定</v>
      </c>
      <c r="K920" s="3" t="str">
        <f>IF(デイリーデータ!E920="なし","",デイリーデータ!E920)</f>
        <v/>
      </c>
      <c r="L920" s="3" t="str">
        <f>IF(デイリーデータ!F920="なし","",デイリーデータ!F920)</f>
        <v>日勤</v>
      </c>
      <c r="M920" s="3" t="str">
        <f>IF(デイリーデータ!G920="なし","",デイリーデータ!G920)</f>
        <v/>
      </c>
      <c r="N920" s="3" t="str">
        <f>IF(デイリーデータ!H920="なし","",デイリーデータ!H920)</f>
        <v/>
      </c>
    </row>
    <row r="921" spans="1:14" x14ac:dyDescent="0.2">
      <c r="A921" s="9" t="str">
        <f>デイリーデータ!A921&amp;デイリーデータ!I921</f>
        <v>13041545767</v>
      </c>
      <c r="B921" s="3" t="str">
        <f>デイリーデータ!A921&amp;""</f>
        <v>130415</v>
      </c>
      <c r="C921" s="3" t="str">
        <f>デイリーデータ!B921</f>
        <v>樫田 尚</v>
      </c>
      <c r="D921" s="4">
        <f>IF(デイリーデータ!I921="","",(デイリーデータ!I921))</f>
        <v>45767</v>
      </c>
      <c r="E921" s="3" t="str">
        <f>IF(デイリーデータ!D921="休日","●",IF(デイリーデータ!D921="指定","○",IF(LEFT(デイリーデータ!F921,1)="日","",IF(LEFT(デイリーデータ!F921,1)="半","／",LEFT(デイリーデータ!F921,1)))))</f>
        <v/>
      </c>
      <c r="F921" s="10" t="str">
        <f>IF(デイリーデータ!E921="なし","",デイリーデータ!E921)&amp;IF(デイリーデータ!G921="なし","",デイリーデータ!G921)&amp;IF(デイリーデータ!H921="なし","",デイリーデータ!H921)</f>
        <v/>
      </c>
      <c r="G921" s="3" t="str">
        <f>IF(H921="","",COUNTA(H$2:H921)-COUNTBLANK(H$2:H921))</f>
        <v/>
      </c>
      <c r="H921" s="3" t="str">
        <f>IF(COUNTIF(B$2:B921,B921)=1,B921,"")</f>
        <v/>
      </c>
      <c r="I921" s="10" t="str">
        <f t="shared" si="14"/>
        <v/>
      </c>
      <c r="J921" s="3" t="str">
        <f>IF(デイリーデータ!D921="なし","",デイリーデータ!D921)</f>
        <v>勤務</v>
      </c>
      <c r="K921" s="3" t="str">
        <f>IF(デイリーデータ!E921="なし","",デイリーデータ!E921)</f>
        <v/>
      </c>
      <c r="L921" s="3" t="str">
        <f>IF(デイリーデータ!F921="なし","",デイリーデータ!F921)</f>
        <v>日勤</v>
      </c>
      <c r="M921" s="3" t="str">
        <f>IF(デイリーデータ!G921="なし","",デイリーデータ!G921)</f>
        <v/>
      </c>
      <c r="N921" s="3" t="str">
        <f>IF(デイリーデータ!H921="なし","",デイリーデータ!H921)</f>
        <v/>
      </c>
    </row>
    <row r="922" spans="1:14" x14ac:dyDescent="0.2">
      <c r="A922" s="9" t="str">
        <f>デイリーデータ!A922&amp;デイリーデータ!I922</f>
        <v>13041545768</v>
      </c>
      <c r="B922" s="3" t="str">
        <f>デイリーデータ!A922&amp;""</f>
        <v>130415</v>
      </c>
      <c r="C922" s="3" t="str">
        <f>デイリーデータ!B922</f>
        <v>樫田 尚</v>
      </c>
      <c r="D922" s="4">
        <f>IF(デイリーデータ!I922="","",(デイリーデータ!I922))</f>
        <v>45768</v>
      </c>
      <c r="E922" s="3" t="str">
        <f>IF(デイリーデータ!D922="休日","●",IF(デイリーデータ!D922="指定","○",IF(LEFT(デイリーデータ!F922,1)="日","",IF(LEFT(デイリーデータ!F922,1)="半","／",LEFT(デイリーデータ!F922,1)))))</f>
        <v/>
      </c>
      <c r="F922" s="10" t="str">
        <f>IF(デイリーデータ!E922="なし","",デイリーデータ!E922)&amp;IF(デイリーデータ!G922="なし","",デイリーデータ!G922)&amp;IF(デイリーデータ!H922="なし","",デイリーデータ!H922)</f>
        <v/>
      </c>
      <c r="G922" s="3" t="str">
        <f>IF(H922="","",COUNTA(H$2:H922)-COUNTBLANK(H$2:H922))</f>
        <v/>
      </c>
      <c r="H922" s="3" t="str">
        <f>IF(COUNTIF(B$2:B922,B922)=1,B922,"")</f>
        <v/>
      </c>
      <c r="I922" s="10" t="str">
        <f t="shared" si="14"/>
        <v/>
      </c>
      <c r="J922" s="3" t="str">
        <f>IF(デイリーデータ!D922="なし","",デイリーデータ!D922)</f>
        <v>勤務</v>
      </c>
      <c r="K922" s="3" t="str">
        <f>IF(デイリーデータ!E922="なし","",デイリーデータ!E922)</f>
        <v/>
      </c>
      <c r="L922" s="3" t="str">
        <f>IF(デイリーデータ!F922="なし","",デイリーデータ!F922)</f>
        <v>日勤</v>
      </c>
      <c r="M922" s="3" t="str">
        <f>IF(デイリーデータ!G922="なし","",デイリーデータ!G922)</f>
        <v/>
      </c>
      <c r="N922" s="3" t="str">
        <f>IF(デイリーデータ!H922="なし","",デイリーデータ!H922)</f>
        <v/>
      </c>
    </row>
    <row r="923" spans="1:14" x14ac:dyDescent="0.2">
      <c r="A923" s="9" t="str">
        <f>デイリーデータ!A923&amp;デイリーデータ!I923</f>
        <v>13041545769</v>
      </c>
      <c r="B923" s="3" t="str">
        <f>デイリーデータ!A923&amp;""</f>
        <v>130415</v>
      </c>
      <c r="C923" s="3" t="str">
        <f>デイリーデータ!B923</f>
        <v>樫田 尚</v>
      </c>
      <c r="D923" s="4">
        <f>IF(デイリーデータ!I923="","",(デイリーデータ!I923))</f>
        <v>45769</v>
      </c>
      <c r="E923" s="3" t="str">
        <f>IF(デイリーデータ!D923="休日","●",IF(デイリーデータ!D923="指定","○",IF(LEFT(デイリーデータ!F923,1)="日","",IF(LEFT(デイリーデータ!F923,1)="半","／",LEFT(デイリーデータ!F923,1)))))</f>
        <v/>
      </c>
      <c r="F923" s="10" t="str">
        <f>IF(デイリーデータ!E923="なし","",デイリーデータ!E923)&amp;IF(デイリーデータ!G923="なし","",デイリーデータ!G923)&amp;IF(デイリーデータ!H923="なし","",デイリーデータ!H923)</f>
        <v/>
      </c>
      <c r="G923" s="3" t="str">
        <f>IF(H923="","",COUNTA(H$2:H923)-COUNTBLANK(H$2:H923))</f>
        <v/>
      </c>
      <c r="H923" s="3" t="str">
        <f>IF(COUNTIF(B$2:B923,B923)=1,B923,"")</f>
        <v/>
      </c>
      <c r="I923" s="10" t="str">
        <f t="shared" si="14"/>
        <v/>
      </c>
      <c r="J923" s="3" t="str">
        <f>IF(デイリーデータ!D923="なし","",デイリーデータ!D923)</f>
        <v>勤務</v>
      </c>
      <c r="K923" s="3" t="str">
        <f>IF(デイリーデータ!E923="なし","",デイリーデータ!E923)</f>
        <v/>
      </c>
      <c r="L923" s="3" t="str">
        <f>IF(デイリーデータ!F923="なし","",デイリーデータ!F923)</f>
        <v>日勤</v>
      </c>
      <c r="M923" s="3" t="str">
        <f>IF(デイリーデータ!G923="なし","",デイリーデータ!G923)</f>
        <v/>
      </c>
      <c r="N923" s="3" t="str">
        <f>IF(デイリーデータ!H923="なし","",デイリーデータ!H923)</f>
        <v/>
      </c>
    </row>
    <row r="924" spans="1:14" x14ac:dyDescent="0.2">
      <c r="A924" s="9" t="str">
        <f>デイリーデータ!A924&amp;デイリーデータ!I924</f>
        <v>13041545770</v>
      </c>
      <c r="B924" s="3" t="str">
        <f>デイリーデータ!A924&amp;""</f>
        <v>130415</v>
      </c>
      <c r="C924" s="3" t="str">
        <f>デイリーデータ!B924</f>
        <v>樫田 尚</v>
      </c>
      <c r="D924" s="4">
        <f>IF(デイリーデータ!I924="","",(デイリーデータ!I924))</f>
        <v>45770</v>
      </c>
      <c r="E924" s="3" t="str">
        <f>IF(デイリーデータ!D924="休日","●",IF(デイリーデータ!D924="指定","○",IF(LEFT(デイリーデータ!F924,1)="日","",IF(LEFT(デイリーデータ!F924,1)="半","／",LEFT(デイリーデータ!F924,1)))))</f>
        <v/>
      </c>
      <c r="F924" s="10" t="str">
        <f>IF(デイリーデータ!E924="なし","",デイリーデータ!E924)&amp;IF(デイリーデータ!G924="なし","",デイリーデータ!G924)&amp;IF(デイリーデータ!H924="なし","",デイリーデータ!H924)</f>
        <v/>
      </c>
      <c r="G924" s="3" t="str">
        <f>IF(H924="","",COUNTA(H$2:H924)-COUNTBLANK(H$2:H924))</f>
        <v/>
      </c>
      <c r="H924" s="3" t="str">
        <f>IF(COUNTIF(B$2:B924,B924)=1,B924,"")</f>
        <v/>
      </c>
      <c r="I924" s="10" t="str">
        <f t="shared" si="14"/>
        <v/>
      </c>
      <c r="J924" s="3" t="str">
        <f>IF(デイリーデータ!D924="なし","",デイリーデータ!D924)</f>
        <v>勤務</v>
      </c>
      <c r="K924" s="3" t="str">
        <f>IF(デイリーデータ!E924="なし","",デイリーデータ!E924)</f>
        <v/>
      </c>
      <c r="L924" s="3" t="str">
        <f>IF(デイリーデータ!F924="なし","",デイリーデータ!F924)</f>
        <v>日勤</v>
      </c>
      <c r="M924" s="3" t="str">
        <f>IF(デイリーデータ!G924="なし","",デイリーデータ!G924)</f>
        <v/>
      </c>
      <c r="N924" s="3" t="str">
        <f>IF(デイリーデータ!H924="なし","",デイリーデータ!H924)</f>
        <v/>
      </c>
    </row>
    <row r="925" spans="1:14" x14ac:dyDescent="0.2">
      <c r="A925" s="9" t="str">
        <f>デイリーデータ!A925&amp;デイリーデータ!I925</f>
        <v>13041545771</v>
      </c>
      <c r="B925" s="3" t="str">
        <f>デイリーデータ!A925&amp;""</f>
        <v>130415</v>
      </c>
      <c r="C925" s="3" t="str">
        <f>デイリーデータ!B925</f>
        <v>樫田 尚</v>
      </c>
      <c r="D925" s="4">
        <f>IF(デイリーデータ!I925="","",(デイリーデータ!I925))</f>
        <v>45771</v>
      </c>
      <c r="E925" s="3" t="str">
        <f>IF(デイリーデータ!D925="休日","●",IF(デイリーデータ!D925="指定","○",IF(LEFT(デイリーデータ!F925,1)="日","",IF(LEFT(デイリーデータ!F925,1)="半","／",LEFT(デイリーデータ!F925,1)))))</f>
        <v/>
      </c>
      <c r="F925" s="10" t="str">
        <f>IF(デイリーデータ!E925="なし","",デイリーデータ!E925)&amp;IF(デイリーデータ!G925="なし","",デイリーデータ!G925)&amp;IF(デイリーデータ!H925="なし","",デイリーデータ!H925)</f>
        <v/>
      </c>
      <c r="G925" s="3" t="str">
        <f>IF(H925="","",COUNTA(H$2:H925)-COUNTBLANK(H$2:H925))</f>
        <v/>
      </c>
      <c r="H925" s="3" t="str">
        <f>IF(COUNTIF(B$2:B925,B925)=1,B925,"")</f>
        <v/>
      </c>
      <c r="I925" s="10" t="str">
        <f t="shared" si="14"/>
        <v/>
      </c>
      <c r="J925" s="3" t="str">
        <f>IF(デイリーデータ!D925="なし","",デイリーデータ!D925)</f>
        <v>勤務</v>
      </c>
      <c r="K925" s="3" t="str">
        <f>IF(デイリーデータ!E925="なし","",デイリーデータ!E925)</f>
        <v/>
      </c>
      <c r="L925" s="3" t="str">
        <f>IF(デイリーデータ!F925="なし","",デイリーデータ!F925)</f>
        <v>日勤</v>
      </c>
      <c r="M925" s="3" t="str">
        <f>IF(デイリーデータ!G925="なし","",デイリーデータ!G925)</f>
        <v/>
      </c>
      <c r="N925" s="3" t="str">
        <f>IF(デイリーデータ!H925="なし","",デイリーデータ!H925)</f>
        <v/>
      </c>
    </row>
    <row r="926" spans="1:14" x14ac:dyDescent="0.2">
      <c r="A926" s="9" t="str">
        <f>デイリーデータ!A926&amp;デイリーデータ!I926</f>
        <v>13041545772</v>
      </c>
      <c r="B926" s="3" t="str">
        <f>デイリーデータ!A926&amp;""</f>
        <v>130415</v>
      </c>
      <c r="C926" s="3" t="str">
        <f>デイリーデータ!B926</f>
        <v>樫田 尚</v>
      </c>
      <c r="D926" s="4">
        <f>IF(デイリーデータ!I926="","",(デイリーデータ!I926))</f>
        <v>45772</v>
      </c>
      <c r="E926" s="3" t="str">
        <f>IF(デイリーデータ!D926="休日","●",IF(デイリーデータ!D926="指定","○",IF(LEFT(デイリーデータ!F926,1)="日","",IF(LEFT(デイリーデータ!F926,1)="半","／",LEFT(デイリーデータ!F926,1)))))</f>
        <v/>
      </c>
      <c r="F926" s="10" t="str">
        <f>IF(デイリーデータ!E926="なし","",デイリーデータ!E926)&amp;IF(デイリーデータ!G926="なし","",デイリーデータ!G926)&amp;IF(デイリーデータ!H926="なし","",デイリーデータ!H926)</f>
        <v/>
      </c>
      <c r="G926" s="3" t="str">
        <f>IF(H926="","",COUNTA(H$2:H926)-COUNTBLANK(H$2:H926))</f>
        <v/>
      </c>
      <c r="H926" s="3" t="str">
        <f>IF(COUNTIF(B$2:B926,B926)=1,B926,"")</f>
        <v/>
      </c>
      <c r="I926" s="10" t="str">
        <f t="shared" si="14"/>
        <v/>
      </c>
      <c r="J926" s="3" t="str">
        <f>IF(デイリーデータ!D926="なし","",デイリーデータ!D926)</f>
        <v>勤務</v>
      </c>
      <c r="K926" s="3" t="str">
        <f>IF(デイリーデータ!E926="なし","",デイリーデータ!E926)</f>
        <v/>
      </c>
      <c r="L926" s="3" t="str">
        <f>IF(デイリーデータ!F926="なし","",デイリーデータ!F926)</f>
        <v>日勤</v>
      </c>
      <c r="M926" s="3" t="str">
        <f>IF(デイリーデータ!G926="なし","",デイリーデータ!G926)</f>
        <v/>
      </c>
      <c r="N926" s="3" t="str">
        <f>IF(デイリーデータ!H926="なし","",デイリーデータ!H926)</f>
        <v/>
      </c>
    </row>
    <row r="927" spans="1:14" x14ac:dyDescent="0.2">
      <c r="A927" s="9" t="str">
        <f>デイリーデータ!A927&amp;デイリーデータ!I927</f>
        <v>13041545773</v>
      </c>
      <c r="B927" s="3" t="str">
        <f>デイリーデータ!A927&amp;""</f>
        <v>130415</v>
      </c>
      <c r="C927" s="3" t="str">
        <f>デイリーデータ!B927</f>
        <v>樫田 尚</v>
      </c>
      <c r="D927" s="4">
        <f>IF(デイリーデータ!I927="","",(デイリーデータ!I927))</f>
        <v>45773</v>
      </c>
      <c r="E927" s="3" t="str">
        <f>IF(デイリーデータ!D927="休日","●",IF(デイリーデータ!D927="指定","○",IF(LEFT(デイリーデータ!F927,1)="日","",IF(LEFT(デイリーデータ!F927,1)="半","／",LEFT(デイリーデータ!F927,1)))))</f>
        <v>当</v>
      </c>
      <c r="F927" s="10" t="str">
        <f>IF(デイリーデータ!E927="なし","",デイリーデータ!E927)&amp;IF(デイリーデータ!G927="なし","",デイリーデータ!G927)&amp;IF(デイリーデータ!H927="なし","",デイリーデータ!H927)</f>
        <v/>
      </c>
      <c r="G927" s="3" t="str">
        <f>IF(H927="","",COUNTA(H$2:H927)-COUNTBLANK(H$2:H927))</f>
        <v/>
      </c>
      <c r="H927" s="3" t="str">
        <f>IF(COUNTIF(B$2:B927,B927)=1,B927,"")</f>
        <v/>
      </c>
      <c r="I927" s="10" t="str">
        <f t="shared" si="14"/>
        <v/>
      </c>
      <c r="J927" s="3" t="str">
        <f>IF(デイリーデータ!D927="なし","",デイリーデータ!D927)</f>
        <v>勤務</v>
      </c>
      <c r="K927" s="3" t="str">
        <f>IF(デイリーデータ!E927="なし","",デイリーデータ!E927)</f>
        <v/>
      </c>
      <c r="L927" s="3" t="str">
        <f>IF(デイリーデータ!F927="なし","",デイリーデータ!F927)</f>
        <v>当直</v>
      </c>
      <c r="M927" s="3" t="str">
        <f>IF(デイリーデータ!G927="なし","",デイリーデータ!G927)</f>
        <v/>
      </c>
      <c r="N927" s="3" t="str">
        <f>IF(デイリーデータ!H927="なし","",デイリーデータ!H927)</f>
        <v/>
      </c>
    </row>
    <row r="928" spans="1:14" x14ac:dyDescent="0.2">
      <c r="A928" s="9" t="str">
        <f>デイリーデータ!A928&amp;デイリーデータ!I928</f>
        <v>13041545774</v>
      </c>
      <c r="B928" s="3" t="str">
        <f>デイリーデータ!A928&amp;""</f>
        <v>130415</v>
      </c>
      <c r="C928" s="3" t="str">
        <f>デイリーデータ!B928</f>
        <v>樫田 尚</v>
      </c>
      <c r="D928" s="4">
        <f>IF(デイリーデータ!I928="","",(デイリーデータ!I928))</f>
        <v>45774</v>
      </c>
      <c r="E928" s="3" t="str">
        <f>IF(デイリーデータ!D928="休日","●",IF(デイリーデータ!D928="指定","○",IF(LEFT(デイリーデータ!F928,1)="日","",IF(LEFT(デイリーデータ!F928,1)="半","／",LEFT(デイリーデータ!F928,1)))))</f>
        <v>明</v>
      </c>
      <c r="F928" s="10" t="str">
        <f>IF(デイリーデータ!E928="なし","",デイリーデータ!E928)&amp;IF(デイリーデータ!G928="なし","",デイリーデータ!G928)&amp;IF(デイリーデータ!H928="なし","",デイリーデータ!H928)</f>
        <v/>
      </c>
      <c r="G928" s="3" t="str">
        <f>IF(H928="","",COUNTA(H$2:H928)-COUNTBLANK(H$2:H928))</f>
        <v/>
      </c>
      <c r="H928" s="3" t="str">
        <f>IF(COUNTIF(B$2:B928,B928)=1,B928,"")</f>
        <v/>
      </c>
      <c r="I928" s="10" t="str">
        <f t="shared" si="14"/>
        <v/>
      </c>
      <c r="J928" s="3" t="str">
        <f>IF(デイリーデータ!D928="なし","",デイリーデータ!D928)</f>
        <v>勤務</v>
      </c>
      <c r="K928" s="3" t="str">
        <f>IF(デイリーデータ!E928="なし","",デイリーデータ!E928)</f>
        <v/>
      </c>
      <c r="L928" s="3" t="str">
        <f>IF(デイリーデータ!F928="なし","",デイリーデータ!F928)</f>
        <v>明け</v>
      </c>
      <c r="M928" s="3" t="str">
        <f>IF(デイリーデータ!G928="なし","",デイリーデータ!G928)</f>
        <v/>
      </c>
      <c r="N928" s="3" t="str">
        <f>IF(デイリーデータ!H928="なし","",デイリーデータ!H928)</f>
        <v/>
      </c>
    </row>
    <row r="929" spans="1:14" x14ac:dyDescent="0.2">
      <c r="A929" s="9" t="str">
        <f>デイリーデータ!A929&amp;デイリーデータ!I929</f>
        <v>13041545775</v>
      </c>
      <c r="B929" s="3" t="str">
        <f>デイリーデータ!A929&amp;""</f>
        <v>130415</v>
      </c>
      <c r="C929" s="3" t="str">
        <f>デイリーデータ!B929</f>
        <v>樫田 尚</v>
      </c>
      <c r="D929" s="4">
        <f>IF(デイリーデータ!I929="","",(デイリーデータ!I929))</f>
        <v>45775</v>
      </c>
      <c r="E929" s="3" t="str">
        <f>IF(デイリーデータ!D929="休日","●",IF(デイリーデータ!D929="指定","○",IF(LEFT(デイリーデータ!F929,1)="日","",IF(LEFT(デイリーデータ!F929,1)="半","／",LEFT(デイリーデータ!F929,1)))))</f>
        <v>●</v>
      </c>
      <c r="F929" s="10" t="str">
        <f>IF(デイリーデータ!E929="なし","",デイリーデータ!E929)&amp;IF(デイリーデータ!G929="なし","",デイリーデータ!G929)&amp;IF(デイリーデータ!H929="なし","",デイリーデータ!H929)</f>
        <v/>
      </c>
      <c r="G929" s="3" t="str">
        <f>IF(H929="","",COUNTA(H$2:H929)-COUNTBLANK(H$2:H929))</f>
        <v/>
      </c>
      <c r="H929" s="3" t="str">
        <f>IF(COUNTIF(B$2:B929,B929)=1,B929,"")</f>
        <v/>
      </c>
      <c r="I929" s="10" t="str">
        <f t="shared" si="14"/>
        <v/>
      </c>
      <c r="J929" s="3" t="str">
        <f>IF(デイリーデータ!D929="なし","",デイリーデータ!D929)</f>
        <v>休日</v>
      </c>
      <c r="K929" s="3" t="str">
        <f>IF(デイリーデータ!E929="なし","",デイリーデータ!E929)</f>
        <v/>
      </c>
      <c r="L929" s="3" t="str">
        <f>IF(デイリーデータ!F929="なし","",デイリーデータ!F929)</f>
        <v>日勤</v>
      </c>
      <c r="M929" s="3" t="str">
        <f>IF(デイリーデータ!G929="なし","",デイリーデータ!G929)</f>
        <v/>
      </c>
      <c r="N929" s="3" t="str">
        <f>IF(デイリーデータ!H929="なし","",デイリーデータ!H929)</f>
        <v/>
      </c>
    </row>
    <row r="930" spans="1:14" x14ac:dyDescent="0.2">
      <c r="A930" s="9" t="str">
        <f>デイリーデータ!A930&amp;デイリーデータ!I930</f>
        <v>13041545776</v>
      </c>
      <c r="B930" s="3" t="str">
        <f>デイリーデータ!A930&amp;""</f>
        <v>130415</v>
      </c>
      <c r="C930" s="3" t="str">
        <f>デイリーデータ!B930</f>
        <v>樫田 尚</v>
      </c>
      <c r="D930" s="4">
        <f>IF(デイリーデータ!I930="","",(デイリーデータ!I930))</f>
        <v>45776</v>
      </c>
      <c r="E930" s="3" t="str">
        <f>IF(デイリーデータ!D930="休日","●",IF(デイリーデータ!D930="指定","○",IF(LEFT(デイリーデータ!F930,1)="日","",IF(LEFT(デイリーデータ!F930,1)="半","／",LEFT(デイリーデータ!F930,1)))))</f>
        <v/>
      </c>
      <c r="F930" s="10" t="str">
        <f>IF(デイリーデータ!E930="なし","",デイリーデータ!E930)&amp;IF(デイリーデータ!G930="なし","",デイリーデータ!G930)&amp;IF(デイリーデータ!H930="なし","",デイリーデータ!H930)</f>
        <v/>
      </c>
      <c r="G930" s="3" t="str">
        <f>IF(H930="","",COUNTA(H$2:H930)-COUNTBLANK(H$2:H930))</f>
        <v/>
      </c>
      <c r="H930" s="3" t="str">
        <f>IF(COUNTIF(B$2:B930,B930)=1,B930,"")</f>
        <v/>
      </c>
      <c r="I930" s="10" t="str">
        <f t="shared" si="14"/>
        <v/>
      </c>
      <c r="J930" s="3" t="str">
        <f>IF(デイリーデータ!D930="なし","",デイリーデータ!D930)</f>
        <v>勤務</v>
      </c>
      <c r="K930" s="3" t="str">
        <f>IF(デイリーデータ!E930="なし","",デイリーデータ!E930)</f>
        <v/>
      </c>
      <c r="L930" s="3" t="str">
        <f>IF(デイリーデータ!F930="なし","",デイリーデータ!F930)</f>
        <v>日勤</v>
      </c>
      <c r="M930" s="3" t="str">
        <f>IF(デイリーデータ!G930="なし","",デイリーデータ!G930)</f>
        <v/>
      </c>
      <c r="N930" s="3" t="str">
        <f>IF(デイリーデータ!H930="なし","",デイリーデータ!H930)</f>
        <v/>
      </c>
    </row>
    <row r="931" spans="1:14" x14ac:dyDescent="0.2">
      <c r="A931" s="9" t="str">
        <f>デイリーデータ!A931&amp;デイリーデータ!I931</f>
        <v>13041545777</v>
      </c>
      <c r="B931" s="3" t="str">
        <f>デイリーデータ!A931&amp;""</f>
        <v>130415</v>
      </c>
      <c r="C931" s="3" t="str">
        <f>デイリーデータ!B931</f>
        <v>樫田 尚</v>
      </c>
      <c r="D931" s="4">
        <f>IF(デイリーデータ!I931="","",(デイリーデータ!I931))</f>
        <v>45777</v>
      </c>
      <c r="E931" s="3" t="str">
        <f>IF(デイリーデータ!D931="休日","●",IF(デイリーデータ!D931="指定","○",IF(LEFT(デイリーデータ!F931,1)="日","",IF(LEFT(デイリーデータ!F931,1)="半","／",LEFT(デイリーデータ!F931,1)))))</f>
        <v/>
      </c>
      <c r="F931" s="10" t="str">
        <f>IF(デイリーデータ!E931="なし","",デイリーデータ!E931)&amp;IF(デイリーデータ!G931="なし","",デイリーデータ!G931)&amp;IF(デイリーデータ!H931="なし","",デイリーデータ!H931)</f>
        <v/>
      </c>
      <c r="G931" s="3" t="str">
        <f>IF(H931="","",COUNTA(H$2:H931)-COUNTBLANK(H$2:H931))</f>
        <v/>
      </c>
      <c r="H931" s="3" t="str">
        <f>IF(COUNTIF(B$2:B931,B931)=1,B931,"")</f>
        <v/>
      </c>
      <c r="I931" s="10" t="str">
        <f t="shared" si="14"/>
        <v/>
      </c>
      <c r="J931" s="3" t="str">
        <f>IF(デイリーデータ!D931="なし","",デイリーデータ!D931)</f>
        <v>勤務</v>
      </c>
      <c r="K931" s="3" t="str">
        <f>IF(デイリーデータ!E931="なし","",デイリーデータ!E931)</f>
        <v/>
      </c>
      <c r="L931" s="3" t="str">
        <f>IF(デイリーデータ!F931="なし","",デイリーデータ!F931)</f>
        <v>日勤</v>
      </c>
      <c r="M931" s="3" t="str">
        <f>IF(デイリーデータ!G931="なし","",デイリーデータ!G931)</f>
        <v/>
      </c>
      <c r="N931" s="3" t="str">
        <f>IF(デイリーデータ!H931="なし","",デイリーデータ!H931)</f>
        <v/>
      </c>
    </row>
    <row r="932" spans="1:14" x14ac:dyDescent="0.2">
      <c r="A932" s="9" t="str">
        <f>デイリーデータ!A932&amp;デイリーデータ!I932</f>
        <v>13042745748</v>
      </c>
      <c r="B932" s="3" t="str">
        <f>デイリーデータ!A932&amp;""</f>
        <v>130427</v>
      </c>
      <c r="C932" s="3" t="str">
        <f>デイリーデータ!B932</f>
        <v>中村 公亮</v>
      </c>
      <c r="D932" s="4">
        <f>IF(デイリーデータ!I932="","",(デイリーデータ!I932))</f>
        <v>45748</v>
      </c>
      <c r="E932" s="3" t="str">
        <f>IF(デイリーデータ!D932="休日","●",IF(デイリーデータ!D932="指定","○",IF(LEFT(デイリーデータ!F932,1)="日","",IF(LEFT(デイリーデータ!F932,1)="半","／",LEFT(デイリーデータ!F932,1)))))</f>
        <v/>
      </c>
      <c r="F932" s="10" t="str">
        <f>IF(デイリーデータ!E932="なし","",デイリーデータ!E932)&amp;IF(デイリーデータ!G932="なし","",デイリーデータ!G932)&amp;IF(デイリーデータ!H932="なし","",デイリーデータ!H932)</f>
        <v/>
      </c>
      <c r="G932" s="3">
        <f>IF(H932="","",COUNTA(H$2:H932)-COUNTBLANK(H$2:H932))</f>
        <v>32</v>
      </c>
      <c r="H932" s="3" t="str">
        <f>IF(COUNTIF(B$2:B932,B932)=1,B932,"")</f>
        <v>130427</v>
      </c>
      <c r="I932" s="10" t="str">
        <f t="shared" si="14"/>
        <v>中村 公亮</v>
      </c>
      <c r="J932" s="3" t="str">
        <f>IF(デイリーデータ!D932="なし","",デイリーデータ!D932)</f>
        <v>勤務</v>
      </c>
      <c r="K932" s="3" t="str">
        <f>IF(デイリーデータ!E932="なし","",デイリーデータ!E932)</f>
        <v/>
      </c>
      <c r="L932" s="3" t="str">
        <f>IF(デイリーデータ!F932="なし","",デイリーデータ!F932)</f>
        <v>日勤</v>
      </c>
      <c r="M932" s="3" t="str">
        <f>IF(デイリーデータ!G932="なし","",デイリーデータ!G932)</f>
        <v/>
      </c>
      <c r="N932" s="3" t="str">
        <f>IF(デイリーデータ!H932="なし","",デイリーデータ!H932)</f>
        <v/>
      </c>
    </row>
    <row r="933" spans="1:14" x14ac:dyDescent="0.2">
      <c r="A933" s="9" t="str">
        <f>デイリーデータ!A933&amp;デイリーデータ!I933</f>
        <v>13042745749</v>
      </c>
      <c r="B933" s="3" t="str">
        <f>デイリーデータ!A933&amp;""</f>
        <v>130427</v>
      </c>
      <c r="C933" s="3" t="str">
        <f>デイリーデータ!B933</f>
        <v>中村 公亮</v>
      </c>
      <c r="D933" s="4">
        <f>IF(デイリーデータ!I933="","",(デイリーデータ!I933))</f>
        <v>45749</v>
      </c>
      <c r="E933" s="3" t="str">
        <f>IF(デイリーデータ!D933="休日","●",IF(デイリーデータ!D933="指定","○",IF(LEFT(デイリーデータ!F933,1)="日","",IF(LEFT(デイリーデータ!F933,1)="半","／",LEFT(デイリーデータ!F933,1)))))</f>
        <v/>
      </c>
      <c r="F933" s="10" t="str">
        <f>IF(デイリーデータ!E933="なし","",デイリーデータ!E933)&amp;IF(デイリーデータ!G933="なし","",デイリーデータ!G933)&amp;IF(デイリーデータ!H933="なし","",デイリーデータ!H933)</f>
        <v/>
      </c>
      <c r="G933" s="3" t="str">
        <f>IF(H933="","",COUNTA(H$2:H933)-COUNTBLANK(H$2:H933))</f>
        <v/>
      </c>
      <c r="H933" s="3" t="str">
        <f>IF(COUNTIF(B$2:B933,B933)=1,B933,"")</f>
        <v/>
      </c>
      <c r="I933" s="10" t="str">
        <f t="shared" si="14"/>
        <v/>
      </c>
      <c r="J933" s="3" t="str">
        <f>IF(デイリーデータ!D933="なし","",デイリーデータ!D933)</f>
        <v>勤務</v>
      </c>
      <c r="K933" s="3" t="str">
        <f>IF(デイリーデータ!E933="なし","",デイリーデータ!E933)</f>
        <v/>
      </c>
      <c r="L933" s="3" t="str">
        <f>IF(デイリーデータ!F933="なし","",デイリーデータ!F933)</f>
        <v>日勤</v>
      </c>
      <c r="M933" s="3" t="str">
        <f>IF(デイリーデータ!G933="なし","",デイリーデータ!G933)</f>
        <v/>
      </c>
      <c r="N933" s="3" t="str">
        <f>IF(デイリーデータ!H933="なし","",デイリーデータ!H933)</f>
        <v/>
      </c>
    </row>
    <row r="934" spans="1:14" x14ac:dyDescent="0.2">
      <c r="A934" s="9" t="str">
        <f>デイリーデータ!A934&amp;デイリーデータ!I934</f>
        <v>13042745750</v>
      </c>
      <c r="B934" s="3" t="str">
        <f>デイリーデータ!A934&amp;""</f>
        <v>130427</v>
      </c>
      <c r="C934" s="3" t="str">
        <f>デイリーデータ!B934</f>
        <v>中村 公亮</v>
      </c>
      <c r="D934" s="4">
        <f>IF(デイリーデータ!I934="","",(デイリーデータ!I934))</f>
        <v>45750</v>
      </c>
      <c r="E934" s="3" t="str">
        <f>IF(デイリーデータ!D934="休日","●",IF(デイリーデータ!D934="指定","○",IF(LEFT(デイリーデータ!F934,1)="日","",IF(LEFT(デイリーデータ!F934,1)="半","／",LEFT(デイリーデータ!F934,1)))))</f>
        <v/>
      </c>
      <c r="F934" s="10" t="str">
        <f>IF(デイリーデータ!E934="なし","",デイリーデータ!E934)&amp;IF(デイリーデータ!G934="なし","",デイリーデータ!G934)&amp;IF(デイリーデータ!H934="なし","",デイリーデータ!H934)</f>
        <v/>
      </c>
      <c r="G934" s="3" t="str">
        <f>IF(H934="","",COUNTA(H$2:H934)-COUNTBLANK(H$2:H934))</f>
        <v/>
      </c>
      <c r="H934" s="3" t="str">
        <f>IF(COUNTIF(B$2:B934,B934)=1,B934,"")</f>
        <v/>
      </c>
      <c r="I934" s="10" t="str">
        <f t="shared" si="14"/>
        <v/>
      </c>
      <c r="J934" s="3" t="str">
        <f>IF(デイリーデータ!D934="なし","",デイリーデータ!D934)</f>
        <v>勤務</v>
      </c>
      <c r="K934" s="3" t="str">
        <f>IF(デイリーデータ!E934="なし","",デイリーデータ!E934)</f>
        <v/>
      </c>
      <c r="L934" s="3" t="str">
        <f>IF(デイリーデータ!F934="なし","",デイリーデータ!F934)</f>
        <v>日勤</v>
      </c>
      <c r="M934" s="3" t="str">
        <f>IF(デイリーデータ!G934="なし","",デイリーデータ!G934)</f>
        <v/>
      </c>
      <c r="N934" s="3" t="str">
        <f>IF(デイリーデータ!H934="なし","",デイリーデータ!H934)</f>
        <v/>
      </c>
    </row>
    <row r="935" spans="1:14" x14ac:dyDescent="0.2">
      <c r="A935" s="9" t="str">
        <f>デイリーデータ!A935&amp;デイリーデータ!I935</f>
        <v>13042745751</v>
      </c>
      <c r="B935" s="3" t="str">
        <f>デイリーデータ!A935&amp;""</f>
        <v>130427</v>
      </c>
      <c r="C935" s="3" t="str">
        <f>デイリーデータ!B935</f>
        <v>中村 公亮</v>
      </c>
      <c r="D935" s="4">
        <f>IF(デイリーデータ!I935="","",(デイリーデータ!I935))</f>
        <v>45751</v>
      </c>
      <c r="E935" s="3" t="str">
        <f>IF(デイリーデータ!D935="休日","●",IF(デイリーデータ!D935="指定","○",IF(LEFT(デイリーデータ!F935,1)="日","",IF(LEFT(デイリーデータ!F935,1)="半","／",LEFT(デイリーデータ!F935,1)))))</f>
        <v/>
      </c>
      <c r="F935" s="10" t="str">
        <f>IF(デイリーデータ!E935="なし","",デイリーデータ!E935)&amp;IF(デイリーデータ!G935="なし","",デイリーデータ!G935)&amp;IF(デイリーデータ!H935="なし","",デイリーデータ!H935)</f>
        <v/>
      </c>
      <c r="G935" s="3" t="str">
        <f>IF(H935="","",COUNTA(H$2:H935)-COUNTBLANK(H$2:H935))</f>
        <v/>
      </c>
      <c r="H935" s="3" t="str">
        <f>IF(COUNTIF(B$2:B935,B935)=1,B935,"")</f>
        <v/>
      </c>
      <c r="I935" s="10" t="str">
        <f t="shared" si="14"/>
        <v/>
      </c>
      <c r="J935" s="3" t="str">
        <f>IF(デイリーデータ!D935="なし","",デイリーデータ!D935)</f>
        <v>勤務</v>
      </c>
      <c r="K935" s="3" t="str">
        <f>IF(デイリーデータ!E935="なし","",デイリーデータ!E935)</f>
        <v/>
      </c>
      <c r="L935" s="3" t="str">
        <f>IF(デイリーデータ!F935="なし","",デイリーデータ!F935)</f>
        <v>日勤</v>
      </c>
      <c r="M935" s="3" t="str">
        <f>IF(デイリーデータ!G935="なし","",デイリーデータ!G935)</f>
        <v/>
      </c>
      <c r="N935" s="3" t="str">
        <f>IF(デイリーデータ!H935="なし","",デイリーデータ!H935)</f>
        <v/>
      </c>
    </row>
    <row r="936" spans="1:14" x14ac:dyDescent="0.2">
      <c r="A936" s="9" t="str">
        <f>デイリーデータ!A936&amp;デイリーデータ!I936</f>
        <v>13042745752</v>
      </c>
      <c r="B936" s="3" t="str">
        <f>デイリーデータ!A936&amp;""</f>
        <v>130427</v>
      </c>
      <c r="C936" s="3" t="str">
        <f>デイリーデータ!B936</f>
        <v>中村 公亮</v>
      </c>
      <c r="D936" s="4">
        <f>IF(デイリーデータ!I936="","",(デイリーデータ!I936))</f>
        <v>45752</v>
      </c>
      <c r="E936" s="3" t="str">
        <f>IF(デイリーデータ!D936="休日","●",IF(デイリーデータ!D936="指定","○",IF(LEFT(デイリーデータ!F936,1)="日","",IF(LEFT(デイリーデータ!F936,1)="半","／",LEFT(デイリーデータ!F936,1)))))</f>
        <v>○</v>
      </c>
      <c r="F936" s="10" t="str">
        <f>IF(デイリーデータ!E936="なし","",デイリーデータ!E936)&amp;IF(デイリーデータ!G936="なし","",デイリーデータ!G936)&amp;IF(デイリーデータ!H936="なし","",デイリーデータ!H936)</f>
        <v/>
      </c>
      <c r="G936" s="3" t="str">
        <f>IF(H936="","",COUNTA(H$2:H936)-COUNTBLANK(H$2:H936))</f>
        <v/>
      </c>
      <c r="H936" s="3" t="str">
        <f>IF(COUNTIF(B$2:B936,B936)=1,B936,"")</f>
        <v/>
      </c>
      <c r="I936" s="10" t="str">
        <f t="shared" si="14"/>
        <v/>
      </c>
      <c r="J936" s="3" t="str">
        <f>IF(デイリーデータ!D936="なし","",デイリーデータ!D936)</f>
        <v>指定</v>
      </c>
      <c r="K936" s="3" t="str">
        <f>IF(デイリーデータ!E936="なし","",デイリーデータ!E936)</f>
        <v/>
      </c>
      <c r="L936" s="3" t="str">
        <f>IF(デイリーデータ!F936="なし","",デイリーデータ!F936)</f>
        <v>日勤</v>
      </c>
      <c r="M936" s="3" t="str">
        <f>IF(デイリーデータ!G936="なし","",デイリーデータ!G936)</f>
        <v/>
      </c>
      <c r="N936" s="3" t="str">
        <f>IF(デイリーデータ!H936="なし","",デイリーデータ!H936)</f>
        <v/>
      </c>
    </row>
    <row r="937" spans="1:14" x14ac:dyDescent="0.2">
      <c r="A937" s="9" t="str">
        <f>デイリーデータ!A937&amp;デイリーデータ!I937</f>
        <v>13042745753</v>
      </c>
      <c r="B937" s="3" t="str">
        <f>デイリーデータ!A937&amp;""</f>
        <v>130427</v>
      </c>
      <c r="C937" s="3" t="str">
        <f>デイリーデータ!B937</f>
        <v>中村 公亮</v>
      </c>
      <c r="D937" s="4">
        <f>IF(デイリーデータ!I937="","",(デイリーデータ!I937))</f>
        <v>45753</v>
      </c>
      <c r="E937" s="3" t="str">
        <f>IF(デイリーデータ!D937="休日","●",IF(デイリーデータ!D937="指定","○",IF(LEFT(デイリーデータ!F937,1)="日","",IF(LEFT(デイリーデータ!F937,1)="半","／",LEFT(デイリーデータ!F937,1)))))</f>
        <v>●</v>
      </c>
      <c r="F937" s="10" t="str">
        <f>IF(デイリーデータ!E937="なし","",デイリーデータ!E937)&amp;IF(デイリーデータ!G937="なし","",デイリーデータ!G937)&amp;IF(デイリーデータ!H937="なし","",デイリーデータ!H937)</f>
        <v/>
      </c>
      <c r="G937" s="3" t="str">
        <f>IF(H937="","",COUNTA(H$2:H937)-COUNTBLANK(H$2:H937))</f>
        <v/>
      </c>
      <c r="H937" s="3" t="str">
        <f>IF(COUNTIF(B$2:B937,B937)=1,B937,"")</f>
        <v/>
      </c>
      <c r="I937" s="10" t="str">
        <f t="shared" si="14"/>
        <v/>
      </c>
      <c r="J937" s="3" t="str">
        <f>IF(デイリーデータ!D937="なし","",デイリーデータ!D937)</f>
        <v>休日</v>
      </c>
      <c r="K937" s="3" t="str">
        <f>IF(デイリーデータ!E937="なし","",デイリーデータ!E937)</f>
        <v/>
      </c>
      <c r="L937" s="3" t="str">
        <f>IF(デイリーデータ!F937="なし","",デイリーデータ!F937)</f>
        <v>日勤</v>
      </c>
      <c r="M937" s="3" t="str">
        <f>IF(デイリーデータ!G937="なし","",デイリーデータ!G937)</f>
        <v/>
      </c>
      <c r="N937" s="3" t="str">
        <f>IF(デイリーデータ!H937="なし","",デイリーデータ!H937)</f>
        <v/>
      </c>
    </row>
    <row r="938" spans="1:14" x14ac:dyDescent="0.2">
      <c r="A938" s="9" t="str">
        <f>デイリーデータ!A938&amp;デイリーデータ!I938</f>
        <v>13042745754</v>
      </c>
      <c r="B938" s="3" t="str">
        <f>デイリーデータ!A938&amp;""</f>
        <v>130427</v>
      </c>
      <c r="C938" s="3" t="str">
        <f>デイリーデータ!B938</f>
        <v>中村 公亮</v>
      </c>
      <c r="D938" s="4">
        <f>IF(デイリーデータ!I938="","",(デイリーデータ!I938))</f>
        <v>45754</v>
      </c>
      <c r="E938" s="3" t="str">
        <f>IF(デイリーデータ!D938="休日","●",IF(デイリーデータ!D938="指定","○",IF(LEFT(デイリーデータ!F938,1)="日","",IF(LEFT(デイリーデータ!F938,1)="半","／",LEFT(デイリーデータ!F938,1)))))</f>
        <v/>
      </c>
      <c r="F938" s="10" t="str">
        <f>IF(デイリーデータ!E938="なし","",デイリーデータ!E938)&amp;IF(デイリーデータ!G938="なし","",デイリーデータ!G938)&amp;IF(デイリーデータ!H938="なし","",デイリーデータ!H938)</f>
        <v/>
      </c>
      <c r="G938" s="3" t="str">
        <f>IF(H938="","",COUNTA(H$2:H938)-COUNTBLANK(H$2:H938))</f>
        <v/>
      </c>
      <c r="H938" s="3" t="str">
        <f>IF(COUNTIF(B$2:B938,B938)=1,B938,"")</f>
        <v/>
      </c>
      <c r="I938" s="10" t="str">
        <f t="shared" si="14"/>
        <v/>
      </c>
      <c r="J938" s="3" t="str">
        <f>IF(デイリーデータ!D938="なし","",デイリーデータ!D938)</f>
        <v>勤務</v>
      </c>
      <c r="K938" s="3" t="str">
        <f>IF(デイリーデータ!E938="なし","",デイリーデータ!E938)</f>
        <v/>
      </c>
      <c r="L938" s="3" t="str">
        <f>IF(デイリーデータ!F938="なし","",デイリーデータ!F938)</f>
        <v>日勤</v>
      </c>
      <c r="M938" s="3" t="str">
        <f>IF(デイリーデータ!G938="なし","",デイリーデータ!G938)</f>
        <v/>
      </c>
      <c r="N938" s="3" t="str">
        <f>IF(デイリーデータ!H938="なし","",デイリーデータ!H938)</f>
        <v/>
      </c>
    </row>
    <row r="939" spans="1:14" x14ac:dyDescent="0.2">
      <c r="A939" s="9" t="str">
        <f>デイリーデータ!A939&amp;デイリーデータ!I939</f>
        <v>13042745755</v>
      </c>
      <c r="B939" s="3" t="str">
        <f>デイリーデータ!A939&amp;""</f>
        <v>130427</v>
      </c>
      <c r="C939" s="3" t="str">
        <f>デイリーデータ!B939</f>
        <v>中村 公亮</v>
      </c>
      <c r="D939" s="4">
        <f>IF(デイリーデータ!I939="","",(デイリーデータ!I939))</f>
        <v>45755</v>
      </c>
      <c r="E939" s="3" t="str">
        <f>IF(デイリーデータ!D939="休日","●",IF(デイリーデータ!D939="指定","○",IF(LEFT(デイリーデータ!F939,1)="日","",IF(LEFT(デイリーデータ!F939,1)="半","／",LEFT(デイリーデータ!F939,1)))))</f>
        <v/>
      </c>
      <c r="F939" s="10" t="str">
        <f>IF(デイリーデータ!E939="なし","",デイリーデータ!E939)&amp;IF(デイリーデータ!G939="なし","",デイリーデータ!G939)&amp;IF(デイリーデータ!H939="なし","",デイリーデータ!H939)</f>
        <v/>
      </c>
      <c r="G939" s="3" t="str">
        <f>IF(H939="","",COUNTA(H$2:H939)-COUNTBLANK(H$2:H939))</f>
        <v/>
      </c>
      <c r="H939" s="3" t="str">
        <f>IF(COUNTIF(B$2:B939,B939)=1,B939,"")</f>
        <v/>
      </c>
      <c r="I939" s="10" t="str">
        <f t="shared" si="14"/>
        <v/>
      </c>
      <c r="J939" s="3" t="str">
        <f>IF(デイリーデータ!D939="なし","",デイリーデータ!D939)</f>
        <v>勤務</v>
      </c>
      <c r="K939" s="3" t="str">
        <f>IF(デイリーデータ!E939="なし","",デイリーデータ!E939)</f>
        <v/>
      </c>
      <c r="L939" s="3" t="str">
        <f>IF(デイリーデータ!F939="なし","",デイリーデータ!F939)</f>
        <v>日勤</v>
      </c>
      <c r="M939" s="3" t="str">
        <f>IF(デイリーデータ!G939="なし","",デイリーデータ!G939)</f>
        <v/>
      </c>
      <c r="N939" s="3" t="str">
        <f>IF(デイリーデータ!H939="なし","",デイリーデータ!H939)</f>
        <v/>
      </c>
    </row>
    <row r="940" spans="1:14" x14ac:dyDescent="0.2">
      <c r="A940" s="9" t="str">
        <f>デイリーデータ!A940&amp;デイリーデータ!I940</f>
        <v>13042745756</v>
      </c>
      <c r="B940" s="3" t="str">
        <f>デイリーデータ!A940&amp;""</f>
        <v>130427</v>
      </c>
      <c r="C940" s="3" t="str">
        <f>デイリーデータ!B940</f>
        <v>中村 公亮</v>
      </c>
      <c r="D940" s="4">
        <f>IF(デイリーデータ!I940="","",(デイリーデータ!I940))</f>
        <v>45756</v>
      </c>
      <c r="E940" s="3" t="str">
        <f>IF(デイリーデータ!D940="休日","●",IF(デイリーデータ!D940="指定","○",IF(LEFT(デイリーデータ!F940,1)="日","",IF(LEFT(デイリーデータ!F940,1)="半","／",LEFT(デイリーデータ!F940,1)))))</f>
        <v/>
      </c>
      <c r="F940" s="10" t="str">
        <f>IF(デイリーデータ!E940="なし","",デイリーデータ!E940)&amp;IF(デイリーデータ!G940="なし","",デイリーデータ!G940)&amp;IF(デイリーデータ!H940="なし","",デイリーデータ!H940)</f>
        <v/>
      </c>
      <c r="G940" s="3" t="str">
        <f>IF(H940="","",COUNTA(H$2:H940)-COUNTBLANK(H$2:H940))</f>
        <v/>
      </c>
      <c r="H940" s="3" t="str">
        <f>IF(COUNTIF(B$2:B940,B940)=1,B940,"")</f>
        <v/>
      </c>
      <c r="I940" s="10" t="str">
        <f t="shared" si="14"/>
        <v/>
      </c>
      <c r="J940" s="3" t="str">
        <f>IF(デイリーデータ!D940="なし","",デイリーデータ!D940)</f>
        <v>勤務</v>
      </c>
      <c r="K940" s="3" t="str">
        <f>IF(デイリーデータ!E940="なし","",デイリーデータ!E940)</f>
        <v/>
      </c>
      <c r="L940" s="3" t="str">
        <f>IF(デイリーデータ!F940="なし","",デイリーデータ!F940)</f>
        <v>日勤</v>
      </c>
      <c r="M940" s="3" t="str">
        <f>IF(デイリーデータ!G940="なし","",デイリーデータ!G940)</f>
        <v/>
      </c>
      <c r="N940" s="3" t="str">
        <f>IF(デイリーデータ!H940="なし","",デイリーデータ!H940)</f>
        <v/>
      </c>
    </row>
    <row r="941" spans="1:14" x14ac:dyDescent="0.2">
      <c r="A941" s="9" t="str">
        <f>デイリーデータ!A941&amp;デイリーデータ!I941</f>
        <v>13042745757</v>
      </c>
      <c r="B941" s="3" t="str">
        <f>デイリーデータ!A941&amp;""</f>
        <v>130427</v>
      </c>
      <c r="C941" s="3" t="str">
        <f>デイリーデータ!B941</f>
        <v>中村 公亮</v>
      </c>
      <c r="D941" s="4">
        <f>IF(デイリーデータ!I941="","",(デイリーデータ!I941))</f>
        <v>45757</v>
      </c>
      <c r="E941" s="3" t="str">
        <f>IF(デイリーデータ!D941="休日","●",IF(デイリーデータ!D941="指定","○",IF(LEFT(デイリーデータ!F941,1)="日","",IF(LEFT(デイリーデータ!F941,1)="半","／",LEFT(デイリーデータ!F941,1)))))</f>
        <v/>
      </c>
      <c r="F941" s="10" t="str">
        <f>IF(デイリーデータ!E941="なし","",デイリーデータ!E941)&amp;IF(デイリーデータ!G941="なし","",デイリーデータ!G941)&amp;IF(デイリーデータ!H941="なし","",デイリーデータ!H941)</f>
        <v/>
      </c>
      <c r="G941" s="3" t="str">
        <f>IF(H941="","",COUNTA(H$2:H941)-COUNTBLANK(H$2:H941))</f>
        <v/>
      </c>
      <c r="H941" s="3" t="str">
        <f>IF(COUNTIF(B$2:B941,B941)=1,B941,"")</f>
        <v/>
      </c>
      <c r="I941" s="10" t="str">
        <f t="shared" si="14"/>
        <v/>
      </c>
      <c r="J941" s="3" t="str">
        <f>IF(デイリーデータ!D941="なし","",デイリーデータ!D941)</f>
        <v>勤務</v>
      </c>
      <c r="K941" s="3" t="str">
        <f>IF(デイリーデータ!E941="なし","",デイリーデータ!E941)</f>
        <v/>
      </c>
      <c r="L941" s="3" t="str">
        <f>IF(デイリーデータ!F941="なし","",デイリーデータ!F941)</f>
        <v>日勤</v>
      </c>
      <c r="M941" s="3" t="str">
        <f>IF(デイリーデータ!G941="なし","",デイリーデータ!G941)</f>
        <v/>
      </c>
      <c r="N941" s="3" t="str">
        <f>IF(デイリーデータ!H941="なし","",デイリーデータ!H941)</f>
        <v/>
      </c>
    </row>
    <row r="942" spans="1:14" x14ac:dyDescent="0.2">
      <c r="A942" s="9" t="str">
        <f>デイリーデータ!A942&amp;デイリーデータ!I942</f>
        <v>13042745758</v>
      </c>
      <c r="B942" s="3" t="str">
        <f>デイリーデータ!A942&amp;""</f>
        <v>130427</v>
      </c>
      <c r="C942" s="3" t="str">
        <f>デイリーデータ!B942</f>
        <v>中村 公亮</v>
      </c>
      <c r="D942" s="4">
        <f>IF(デイリーデータ!I942="","",(デイリーデータ!I942))</f>
        <v>45758</v>
      </c>
      <c r="E942" s="3" t="str">
        <f>IF(デイリーデータ!D942="休日","●",IF(デイリーデータ!D942="指定","○",IF(LEFT(デイリーデータ!F942,1)="日","",IF(LEFT(デイリーデータ!F942,1)="半","／",LEFT(デイリーデータ!F942,1)))))</f>
        <v/>
      </c>
      <c r="F942" s="10" t="str">
        <f>IF(デイリーデータ!E942="なし","",デイリーデータ!E942)&amp;IF(デイリーデータ!G942="なし","",デイリーデータ!G942)&amp;IF(デイリーデータ!H942="なし","",デイリーデータ!H942)</f>
        <v/>
      </c>
      <c r="G942" s="3" t="str">
        <f>IF(H942="","",COUNTA(H$2:H942)-COUNTBLANK(H$2:H942))</f>
        <v/>
      </c>
      <c r="H942" s="3" t="str">
        <f>IF(COUNTIF(B$2:B942,B942)=1,B942,"")</f>
        <v/>
      </c>
      <c r="I942" s="10" t="str">
        <f t="shared" si="14"/>
        <v/>
      </c>
      <c r="J942" s="3" t="str">
        <f>IF(デイリーデータ!D942="なし","",デイリーデータ!D942)</f>
        <v>勤務</v>
      </c>
      <c r="K942" s="3" t="str">
        <f>IF(デイリーデータ!E942="なし","",デイリーデータ!E942)</f>
        <v/>
      </c>
      <c r="L942" s="3" t="str">
        <f>IF(デイリーデータ!F942="なし","",デイリーデータ!F942)</f>
        <v>日勤</v>
      </c>
      <c r="M942" s="3" t="str">
        <f>IF(デイリーデータ!G942="なし","",デイリーデータ!G942)</f>
        <v/>
      </c>
      <c r="N942" s="3" t="str">
        <f>IF(デイリーデータ!H942="なし","",デイリーデータ!H942)</f>
        <v/>
      </c>
    </row>
    <row r="943" spans="1:14" x14ac:dyDescent="0.2">
      <c r="A943" s="9" t="str">
        <f>デイリーデータ!A943&amp;デイリーデータ!I943</f>
        <v>13042745759</v>
      </c>
      <c r="B943" s="3" t="str">
        <f>デイリーデータ!A943&amp;""</f>
        <v>130427</v>
      </c>
      <c r="C943" s="3" t="str">
        <f>デイリーデータ!B943</f>
        <v>中村 公亮</v>
      </c>
      <c r="D943" s="4">
        <f>IF(デイリーデータ!I943="","",(デイリーデータ!I943))</f>
        <v>45759</v>
      </c>
      <c r="E943" s="3" t="str">
        <f>IF(デイリーデータ!D943="休日","●",IF(デイリーデータ!D943="指定","○",IF(LEFT(デイリーデータ!F943,1)="日","",IF(LEFT(デイリーデータ!F943,1)="半","／",LEFT(デイリーデータ!F943,1)))))</f>
        <v>○</v>
      </c>
      <c r="F943" s="10" t="str">
        <f>IF(デイリーデータ!E943="なし","",デイリーデータ!E943)&amp;IF(デイリーデータ!G943="なし","",デイリーデータ!G943)&amp;IF(デイリーデータ!H943="なし","",デイリーデータ!H943)</f>
        <v/>
      </c>
      <c r="G943" s="3" t="str">
        <f>IF(H943="","",COUNTA(H$2:H943)-COUNTBLANK(H$2:H943))</f>
        <v/>
      </c>
      <c r="H943" s="3" t="str">
        <f>IF(COUNTIF(B$2:B943,B943)=1,B943,"")</f>
        <v/>
      </c>
      <c r="I943" s="10" t="str">
        <f t="shared" si="14"/>
        <v/>
      </c>
      <c r="J943" s="3" t="str">
        <f>IF(デイリーデータ!D943="なし","",デイリーデータ!D943)</f>
        <v>指定</v>
      </c>
      <c r="K943" s="3" t="str">
        <f>IF(デイリーデータ!E943="なし","",デイリーデータ!E943)</f>
        <v/>
      </c>
      <c r="L943" s="3" t="str">
        <f>IF(デイリーデータ!F943="なし","",デイリーデータ!F943)</f>
        <v>日勤</v>
      </c>
      <c r="M943" s="3" t="str">
        <f>IF(デイリーデータ!G943="なし","",デイリーデータ!G943)</f>
        <v/>
      </c>
      <c r="N943" s="3" t="str">
        <f>IF(デイリーデータ!H943="なし","",デイリーデータ!H943)</f>
        <v/>
      </c>
    </row>
    <row r="944" spans="1:14" x14ac:dyDescent="0.2">
      <c r="A944" s="9" t="str">
        <f>デイリーデータ!A944&amp;デイリーデータ!I944</f>
        <v>13042745760</v>
      </c>
      <c r="B944" s="3" t="str">
        <f>デイリーデータ!A944&amp;""</f>
        <v>130427</v>
      </c>
      <c r="C944" s="3" t="str">
        <f>デイリーデータ!B944</f>
        <v>中村 公亮</v>
      </c>
      <c r="D944" s="4">
        <f>IF(デイリーデータ!I944="","",(デイリーデータ!I944))</f>
        <v>45760</v>
      </c>
      <c r="E944" s="3" t="str">
        <f>IF(デイリーデータ!D944="休日","●",IF(デイリーデータ!D944="指定","○",IF(LEFT(デイリーデータ!F944,1)="日","",IF(LEFT(デイリーデータ!F944,1)="半","／",LEFT(デイリーデータ!F944,1)))))</f>
        <v>●</v>
      </c>
      <c r="F944" s="10" t="str">
        <f>IF(デイリーデータ!E944="なし","",デイリーデータ!E944)&amp;IF(デイリーデータ!G944="なし","",デイリーデータ!G944)&amp;IF(デイリーデータ!H944="なし","",デイリーデータ!H944)</f>
        <v/>
      </c>
      <c r="G944" s="3" t="str">
        <f>IF(H944="","",COUNTA(H$2:H944)-COUNTBLANK(H$2:H944))</f>
        <v/>
      </c>
      <c r="H944" s="3" t="str">
        <f>IF(COUNTIF(B$2:B944,B944)=1,B944,"")</f>
        <v/>
      </c>
      <c r="I944" s="10" t="str">
        <f t="shared" si="14"/>
        <v/>
      </c>
      <c r="J944" s="3" t="str">
        <f>IF(デイリーデータ!D944="なし","",デイリーデータ!D944)</f>
        <v>休日</v>
      </c>
      <c r="K944" s="3" t="str">
        <f>IF(デイリーデータ!E944="なし","",デイリーデータ!E944)</f>
        <v/>
      </c>
      <c r="L944" s="3" t="str">
        <f>IF(デイリーデータ!F944="なし","",デイリーデータ!F944)</f>
        <v>日勤</v>
      </c>
      <c r="M944" s="3" t="str">
        <f>IF(デイリーデータ!G944="なし","",デイリーデータ!G944)</f>
        <v/>
      </c>
      <c r="N944" s="3" t="str">
        <f>IF(デイリーデータ!H944="なし","",デイリーデータ!H944)</f>
        <v/>
      </c>
    </row>
    <row r="945" spans="1:14" x14ac:dyDescent="0.2">
      <c r="A945" s="9" t="str">
        <f>デイリーデータ!A945&amp;デイリーデータ!I945</f>
        <v>13042745761</v>
      </c>
      <c r="B945" s="3" t="str">
        <f>デイリーデータ!A945&amp;""</f>
        <v>130427</v>
      </c>
      <c r="C945" s="3" t="str">
        <f>デイリーデータ!B945</f>
        <v>中村 公亮</v>
      </c>
      <c r="D945" s="4">
        <f>IF(デイリーデータ!I945="","",(デイリーデータ!I945))</f>
        <v>45761</v>
      </c>
      <c r="E945" s="3" t="str">
        <f>IF(デイリーデータ!D945="休日","●",IF(デイリーデータ!D945="指定","○",IF(LEFT(デイリーデータ!F945,1)="日","",IF(LEFT(デイリーデータ!F945,1)="半","／",LEFT(デイリーデータ!F945,1)))))</f>
        <v/>
      </c>
      <c r="F945" s="10" t="str">
        <f>IF(デイリーデータ!E945="なし","",デイリーデータ!E945)&amp;IF(デイリーデータ!G945="なし","",デイリーデータ!G945)&amp;IF(デイリーデータ!H945="なし","",デイリーデータ!H945)</f>
        <v/>
      </c>
      <c r="G945" s="3" t="str">
        <f>IF(H945="","",COUNTA(H$2:H945)-COUNTBLANK(H$2:H945))</f>
        <v/>
      </c>
      <c r="H945" s="3" t="str">
        <f>IF(COUNTIF(B$2:B945,B945)=1,B945,"")</f>
        <v/>
      </c>
      <c r="I945" s="10" t="str">
        <f t="shared" si="14"/>
        <v/>
      </c>
      <c r="J945" s="3" t="str">
        <f>IF(デイリーデータ!D945="なし","",デイリーデータ!D945)</f>
        <v>勤務</v>
      </c>
      <c r="K945" s="3" t="str">
        <f>IF(デイリーデータ!E945="なし","",デイリーデータ!E945)</f>
        <v/>
      </c>
      <c r="L945" s="3" t="str">
        <f>IF(デイリーデータ!F945="なし","",デイリーデータ!F945)</f>
        <v>日勤</v>
      </c>
      <c r="M945" s="3" t="str">
        <f>IF(デイリーデータ!G945="なし","",デイリーデータ!G945)</f>
        <v/>
      </c>
      <c r="N945" s="3" t="str">
        <f>IF(デイリーデータ!H945="なし","",デイリーデータ!H945)</f>
        <v/>
      </c>
    </row>
    <row r="946" spans="1:14" x14ac:dyDescent="0.2">
      <c r="A946" s="9" t="str">
        <f>デイリーデータ!A946&amp;デイリーデータ!I946</f>
        <v>13042745762</v>
      </c>
      <c r="B946" s="3" t="str">
        <f>デイリーデータ!A946&amp;""</f>
        <v>130427</v>
      </c>
      <c r="C946" s="3" t="str">
        <f>デイリーデータ!B946</f>
        <v>中村 公亮</v>
      </c>
      <c r="D946" s="4">
        <f>IF(デイリーデータ!I946="","",(デイリーデータ!I946))</f>
        <v>45762</v>
      </c>
      <c r="E946" s="3" t="str">
        <f>IF(デイリーデータ!D946="休日","●",IF(デイリーデータ!D946="指定","○",IF(LEFT(デイリーデータ!F946,1)="日","",IF(LEFT(デイリーデータ!F946,1)="半","／",LEFT(デイリーデータ!F946,1)))))</f>
        <v/>
      </c>
      <c r="F946" s="10" t="str">
        <f>IF(デイリーデータ!E946="なし","",デイリーデータ!E946)&amp;IF(デイリーデータ!G946="なし","",デイリーデータ!G946)&amp;IF(デイリーデータ!H946="なし","",デイリーデータ!H946)</f>
        <v/>
      </c>
      <c r="G946" s="3" t="str">
        <f>IF(H946="","",COUNTA(H$2:H946)-COUNTBLANK(H$2:H946))</f>
        <v/>
      </c>
      <c r="H946" s="3" t="str">
        <f>IF(COUNTIF(B$2:B946,B946)=1,B946,"")</f>
        <v/>
      </c>
      <c r="I946" s="10" t="str">
        <f t="shared" si="14"/>
        <v/>
      </c>
      <c r="J946" s="3" t="str">
        <f>IF(デイリーデータ!D946="なし","",デイリーデータ!D946)</f>
        <v>勤務</v>
      </c>
      <c r="K946" s="3" t="str">
        <f>IF(デイリーデータ!E946="なし","",デイリーデータ!E946)</f>
        <v/>
      </c>
      <c r="L946" s="3" t="str">
        <f>IF(デイリーデータ!F946="なし","",デイリーデータ!F946)</f>
        <v>日勤</v>
      </c>
      <c r="M946" s="3" t="str">
        <f>IF(デイリーデータ!G946="なし","",デイリーデータ!G946)</f>
        <v/>
      </c>
      <c r="N946" s="3" t="str">
        <f>IF(デイリーデータ!H946="なし","",デイリーデータ!H946)</f>
        <v/>
      </c>
    </row>
    <row r="947" spans="1:14" x14ac:dyDescent="0.2">
      <c r="A947" s="9" t="str">
        <f>デイリーデータ!A947&amp;デイリーデータ!I947</f>
        <v>13042745763</v>
      </c>
      <c r="B947" s="3" t="str">
        <f>デイリーデータ!A947&amp;""</f>
        <v>130427</v>
      </c>
      <c r="C947" s="3" t="str">
        <f>デイリーデータ!B947</f>
        <v>中村 公亮</v>
      </c>
      <c r="D947" s="4">
        <f>IF(デイリーデータ!I947="","",(デイリーデータ!I947))</f>
        <v>45763</v>
      </c>
      <c r="E947" s="3" t="str">
        <f>IF(デイリーデータ!D947="休日","●",IF(デイリーデータ!D947="指定","○",IF(LEFT(デイリーデータ!F947,1)="日","",IF(LEFT(デイリーデータ!F947,1)="半","／",LEFT(デイリーデータ!F947,1)))))</f>
        <v/>
      </c>
      <c r="F947" s="10" t="str">
        <f>IF(デイリーデータ!E947="なし","",デイリーデータ!E947)&amp;IF(デイリーデータ!G947="なし","",デイリーデータ!G947)&amp;IF(デイリーデータ!H947="なし","",デイリーデータ!H947)</f>
        <v/>
      </c>
      <c r="G947" s="3" t="str">
        <f>IF(H947="","",COUNTA(H$2:H947)-COUNTBLANK(H$2:H947))</f>
        <v/>
      </c>
      <c r="H947" s="3" t="str">
        <f>IF(COUNTIF(B$2:B947,B947)=1,B947,"")</f>
        <v/>
      </c>
      <c r="I947" s="10" t="str">
        <f t="shared" si="14"/>
        <v/>
      </c>
      <c r="J947" s="3" t="str">
        <f>IF(デイリーデータ!D947="なし","",デイリーデータ!D947)</f>
        <v>勤務</v>
      </c>
      <c r="K947" s="3" t="str">
        <f>IF(デイリーデータ!E947="なし","",デイリーデータ!E947)</f>
        <v/>
      </c>
      <c r="L947" s="3" t="str">
        <f>IF(デイリーデータ!F947="なし","",デイリーデータ!F947)</f>
        <v>日勤</v>
      </c>
      <c r="M947" s="3" t="str">
        <f>IF(デイリーデータ!G947="なし","",デイリーデータ!G947)</f>
        <v/>
      </c>
      <c r="N947" s="3" t="str">
        <f>IF(デイリーデータ!H947="なし","",デイリーデータ!H947)</f>
        <v/>
      </c>
    </row>
    <row r="948" spans="1:14" x14ac:dyDescent="0.2">
      <c r="A948" s="9" t="str">
        <f>デイリーデータ!A948&amp;デイリーデータ!I948</f>
        <v>13042745764</v>
      </c>
      <c r="B948" s="3" t="str">
        <f>デイリーデータ!A948&amp;""</f>
        <v>130427</v>
      </c>
      <c r="C948" s="3" t="str">
        <f>デイリーデータ!B948</f>
        <v>中村 公亮</v>
      </c>
      <c r="D948" s="4">
        <f>IF(デイリーデータ!I948="","",(デイリーデータ!I948))</f>
        <v>45764</v>
      </c>
      <c r="E948" s="3" t="str">
        <f>IF(デイリーデータ!D948="休日","●",IF(デイリーデータ!D948="指定","○",IF(LEFT(デイリーデータ!F948,1)="日","",IF(LEFT(デイリーデータ!F948,1)="半","／",LEFT(デイリーデータ!F948,1)))))</f>
        <v/>
      </c>
      <c r="F948" s="10" t="str">
        <f>IF(デイリーデータ!E948="なし","",デイリーデータ!E948)&amp;IF(デイリーデータ!G948="なし","",デイリーデータ!G948)&amp;IF(デイリーデータ!H948="なし","",デイリーデータ!H948)</f>
        <v/>
      </c>
      <c r="G948" s="3" t="str">
        <f>IF(H948="","",COUNTA(H$2:H948)-COUNTBLANK(H$2:H948))</f>
        <v/>
      </c>
      <c r="H948" s="3" t="str">
        <f>IF(COUNTIF(B$2:B948,B948)=1,B948,"")</f>
        <v/>
      </c>
      <c r="I948" s="10" t="str">
        <f t="shared" si="14"/>
        <v/>
      </c>
      <c r="J948" s="3" t="str">
        <f>IF(デイリーデータ!D948="なし","",デイリーデータ!D948)</f>
        <v>勤務</v>
      </c>
      <c r="K948" s="3" t="str">
        <f>IF(デイリーデータ!E948="なし","",デイリーデータ!E948)</f>
        <v/>
      </c>
      <c r="L948" s="3" t="str">
        <f>IF(デイリーデータ!F948="なし","",デイリーデータ!F948)</f>
        <v>日勤</v>
      </c>
      <c r="M948" s="3" t="str">
        <f>IF(デイリーデータ!G948="なし","",デイリーデータ!G948)</f>
        <v/>
      </c>
      <c r="N948" s="3" t="str">
        <f>IF(デイリーデータ!H948="なし","",デイリーデータ!H948)</f>
        <v/>
      </c>
    </row>
    <row r="949" spans="1:14" x14ac:dyDescent="0.2">
      <c r="A949" s="9" t="str">
        <f>デイリーデータ!A949&amp;デイリーデータ!I949</f>
        <v>13042745765</v>
      </c>
      <c r="B949" s="3" t="str">
        <f>デイリーデータ!A949&amp;""</f>
        <v>130427</v>
      </c>
      <c r="C949" s="3" t="str">
        <f>デイリーデータ!B949</f>
        <v>中村 公亮</v>
      </c>
      <c r="D949" s="4">
        <f>IF(デイリーデータ!I949="","",(デイリーデータ!I949))</f>
        <v>45765</v>
      </c>
      <c r="E949" s="3" t="str">
        <f>IF(デイリーデータ!D949="休日","●",IF(デイリーデータ!D949="指定","○",IF(LEFT(デイリーデータ!F949,1)="日","",IF(LEFT(デイリーデータ!F949,1)="半","／",LEFT(デイリーデータ!F949,1)))))</f>
        <v/>
      </c>
      <c r="F949" s="10" t="str">
        <f>IF(デイリーデータ!E949="なし","",デイリーデータ!E949)&amp;IF(デイリーデータ!G949="なし","",デイリーデータ!G949)&amp;IF(デイリーデータ!H949="なし","",デイリーデータ!H949)</f>
        <v/>
      </c>
      <c r="G949" s="3" t="str">
        <f>IF(H949="","",COUNTA(H$2:H949)-COUNTBLANK(H$2:H949))</f>
        <v/>
      </c>
      <c r="H949" s="3" t="str">
        <f>IF(COUNTIF(B$2:B949,B949)=1,B949,"")</f>
        <v/>
      </c>
      <c r="I949" s="10" t="str">
        <f t="shared" si="14"/>
        <v/>
      </c>
      <c r="J949" s="3" t="str">
        <f>IF(デイリーデータ!D949="なし","",デイリーデータ!D949)</f>
        <v>勤務</v>
      </c>
      <c r="K949" s="3" t="str">
        <f>IF(デイリーデータ!E949="なし","",デイリーデータ!E949)</f>
        <v/>
      </c>
      <c r="L949" s="3" t="str">
        <f>IF(デイリーデータ!F949="なし","",デイリーデータ!F949)</f>
        <v>日勤</v>
      </c>
      <c r="M949" s="3" t="str">
        <f>IF(デイリーデータ!G949="なし","",デイリーデータ!G949)</f>
        <v/>
      </c>
      <c r="N949" s="3" t="str">
        <f>IF(デイリーデータ!H949="なし","",デイリーデータ!H949)</f>
        <v/>
      </c>
    </row>
    <row r="950" spans="1:14" x14ac:dyDescent="0.2">
      <c r="A950" s="9" t="str">
        <f>デイリーデータ!A950&amp;デイリーデータ!I950</f>
        <v>13042745766</v>
      </c>
      <c r="B950" s="3" t="str">
        <f>デイリーデータ!A950&amp;""</f>
        <v>130427</v>
      </c>
      <c r="C950" s="3" t="str">
        <f>デイリーデータ!B950</f>
        <v>中村 公亮</v>
      </c>
      <c r="D950" s="4">
        <f>IF(デイリーデータ!I950="","",(デイリーデータ!I950))</f>
        <v>45766</v>
      </c>
      <c r="E950" s="3" t="str">
        <f>IF(デイリーデータ!D950="休日","●",IF(デイリーデータ!D950="指定","○",IF(LEFT(デイリーデータ!F950,1)="日","",IF(LEFT(デイリーデータ!F950,1)="半","／",LEFT(デイリーデータ!F950,1)))))</f>
        <v>○</v>
      </c>
      <c r="F950" s="10" t="str">
        <f>IF(デイリーデータ!E950="なし","",デイリーデータ!E950)&amp;IF(デイリーデータ!G950="なし","",デイリーデータ!G950)&amp;IF(デイリーデータ!H950="なし","",デイリーデータ!H950)</f>
        <v/>
      </c>
      <c r="G950" s="3" t="str">
        <f>IF(H950="","",COUNTA(H$2:H950)-COUNTBLANK(H$2:H950))</f>
        <v/>
      </c>
      <c r="H950" s="3" t="str">
        <f>IF(COUNTIF(B$2:B950,B950)=1,B950,"")</f>
        <v/>
      </c>
      <c r="I950" s="10" t="str">
        <f t="shared" si="14"/>
        <v/>
      </c>
      <c r="J950" s="3" t="str">
        <f>IF(デイリーデータ!D950="なし","",デイリーデータ!D950)</f>
        <v>指定</v>
      </c>
      <c r="K950" s="3" t="str">
        <f>IF(デイリーデータ!E950="なし","",デイリーデータ!E950)</f>
        <v/>
      </c>
      <c r="L950" s="3" t="str">
        <f>IF(デイリーデータ!F950="なし","",デイリーデータ!F950)</f>
        <v>日勤</v>
      </c>
      <c r="M950" s="3" t="str">
        <f>IF(デイリーデータ!G950="なし","",デイリーデータ!G950)</f>
        <v/>
      </c>
      <c r="N950" s="3" t="str">
        <f>IF(デイリーデータ!H950="なし","",デイリーデータ!H950)</f>
        <v/>
      </c>
    </row>
    <row r="951" spans="1:14" x14ac:dyDescent="0.2">
      <c r="A951" s="9" t="str">
        <f>デイリーデータ!A951&amp;デイリーデータ!I951</f>
        <v>13042745767</v>
      </c>
      <c r="B951" s="3" t="str">
        <f>デイリーデータ!A951&amp;""</f>
        <v>130427</v>
      </c>
      <c r="C951" s="3" t="str">
        <f>デイリーデータ!B951</f>
        <v>中村 公亮</v>
      </c>
      <c r="D951" s="4">
        <f>IF(デイリーデータ!I951="","",(デイリーデータ!I951))</f>
        <v>45767</v>
      </c>
      <c r="E951" s="3" t="str">
        <f>IF(デイリーデータ!D951="休日","●",IF(デイリーデータ!D951="指定","○",IF(LEFT(デイリーデータ!F951,1)="日","",IF(LEFT(デイリーデータ!F951,1)="半","／",LEFT(デイリーデータ!F951,1)))))</f>
        <v>●</v>
      </c>
      <c r="F951" s="10" t="str">
        <f>IF(デイリーデータ!E951="なし","",デイリーデータ!E951)&amp;IF(デイリーデータ!G951="なし","",デイリーデータ!G951)&amp;IF(デイリーデータ!H951="なし","",デイリーデータ!H951)</f>
        <v/>
      </c>
      <c r="G951" s="3" t="str">
        <f>IF(H951="","",COUNTA(H$2:H951)-COUNTBLANK(H$2:H951))</f>
        <v/>
      </c>
      <c r="H951" s="3" t="str">
        <f>IF(COUNTIF(B$2:B951,B951)=1,B951,"")</f>
        <v/>
      </c>
      <c r="I951" s="10" t="str">
        <f t="shared" si="14"/>
        <v/>
      </c>
      <c r="J951" s="3" t="str">
        <f>IF(デイリーデータ!D951="なし","",デイリーデータ!D951)</f>
        <v>休日</v>
      </c>
      <c r="K951" s="3" t="str">
        <f>IF(デイリーデータ!E951="なし","",デイリーデータ!E951)</f>
        <v/>
      </c>
      <c r="L951" s="3" t="str">
        <f>IF(デイリーデータ!F951="なし","",デイリーデータ!F951)</f>
        <v>日勤</v>
      </c>
      <c r="M951" s="3" t="str">
        <f>IF(デイリーデータ!G951="なし","",デイリーデータ!G951)</f>
        <v/>
      </c>
      <c r="N951" s="3" t="str">
        <f>IF(デイリーデータ!H951="なし","",デイリーデータ!H951)</f>
        <v/>
      </c>
    </row>
    <row r="952" spans="1:14" x14ac:dyDescent="0.2">
      <c r="A952" s="9" t="str">
        <f>デイリーデータ!A952&amp;デイリーデータ!I952</f>
        <v>13042745768</v>
      </c>
      <c r="B952" s="3" t="str">
        <f>デイリーデータ!A952&amp;""</f>
        <v>130427</v>
      </c>
      <c r="C952" s="3" t="str">
        <f>デイリーデータ!B952</f>
        <v>中村 公亮</v>
      </c>
      <c r="D952" s="4">
        <f>IF(デイリーデータ!I952="","",(デイリーデータ!I952))</f>
        <v>45768</v>
      </c>
      <c r="E952" s="3" t="str">
        <f>IF(デイリーデータ!D952="休日","●",IF(デイリーデータ!D952="指定","○",IF(LEFT(デイリーデータ!F952,1)="日","",IF(LEFT(デイリーデータ!F952,1)="半","／",LEFT(デイリーデータ!F952,1)))))</f>
        <v/>
      </c>
      <c r="F952" s="10" t="str">
        <f>IF(デイリーデータ!E952="なし","",デイリーデータ!E952)&amp;IF(デイリーデータ!G952="なし","",デイリーデータ!G952)&amp;IF(デイリーデータ!H952="なし","",デイリーデータ!H952)</f>
        <v/>
      </c>
      <c r="G952" s="3" t="str">
        <f>IF(H952="","",COUNTA(H$2:H952)-COUNTBLANK(H$2:H952))</f>
        <v/>
      </c>
      <c r="H952" s="3" t="str">
        <f>IF(COUNTIF(B$2:B952,B952)=1,B952,"")</f>
        <v/>
      </c>
      <c r="I952" s="10" t="str">
        <f t="shared" si="14"/>
        <v/>
      </c>
      <c r="J952" s="3" t="str">
        <f>IF(デイリーデータ!D952="なし","",デイリーデータ!D952)</f>
        <v>勤務</v>
      </c>
      <c r="K952" s="3" t="str">
        <f>IF(デイリーデータ!E952="なし","",デイリーデータ!E952)</f>
        <v/>
      </c>
      <c r="L952" s="3" t="str">
        <f>IF(デイリーデータ!F952="なし","",デイリーデータ!F952)</f>
        <v>日勤</v>
      </c>
      <c r="M952" s="3" t="str">
        <f>IF(デイリーデータ!G952="なし","",デイリーデータ!G952)</f>
        <v/>
      </c>
      <c r="N952" s="3" t="str">
        <f>IF(デイリーデータ!H952="なし","",デイリーデータ!H952)</f>
        <v/>
      </c>
    </row>
    <row r="953" spans="1:14" x14ac:dyDescent="0.2">
      <c r="A953" s="9" t="str">
        <f>デイリーデータ!A953&amp;デイリーデータ!I953</f>
        <v>13042745769</v>
      </c>
      <c r="B953" s="3" t="str">
        <f>デイリーデータ!A953&amp;""</f>
        <v>130427</v>
      </c>
      <c r="C953" s="3" t="str">
        <f>デイリーデータ!B953</f>
        <v>中村 公亮</v>
      </c>
      <c r="D953" s="4">
        <f>IF(デイリーデータ!I953="","",(デイリーデータ!I953))</f>
        <v>45769</v>
      </c>
      <c r="E953" s="3" t="str">
        <f>IF(デイリーデータ!D953="休日","●",IF(デイリーデータ!D953="指定","○",IF(LEFT(デイリーデータ!F953,1)="日","",IF(LEFT(デイリーデータ!F953,1)="半","／",LEFT(デイリーデータ!F953,1)))))</f>
        <v/>
      </c>
      <c r="F953" s="10" t="str">
        <f>IF(デイリーデータ!E953="なし","",デイリーデータ!E953)&amp;IF(デイリーデータ!G953="なし","",デイリーデータ!G953)&amp;IF(デイリーデータ!H953="なし","",デイリーデータ!H953)</f>
        <v/>
      </c>
      <c r="G953" s="3" t="str">
        <f>IF(H953="","",COUNTA(H$2:H953)-COUNTBLANK(H$2:H953))</f>
        <v/>
      </c>
      <c r="H953" s="3" t="str">
        <f>IF(COUNTIF(B$2:B953,B953)=1,B953,"")</f>
        <v/>
      </c>
      <c r="I953" s="10" t="str">
        <f t="shared" si="14"/>
        <v/>
      </c>
      <c r="J953" s="3" t="str">
        <f>IF(デイリーデータ!D953="なし","",デイリーデータ!D953)</f>
        <v>勤務</v>
      </c>
      <c r="K953" s="3" t="str">
        <f>IF(デイリーデータ!E953="なし","",デイリーデータ!E953)</f>
        <v/>
      </c>
      <c r="L953" s="3" t="str">
        <f>IF(デイリーデータ!F953="なし","",デイリーデータ!F953)</f>
        <v>日勤</v>
      </c>
      <c r="M953" s="3" t="str">
        <f>IF(デイリーデータ!G953="なし","",デイリーデータ!G953)</f>
        <v/>
      </c>
      <c r="N953" s="3" t="str">
        <f>IF(デイリーデータ!H953="なし","",デイリーデータ!H953)</f>
        <v/>
      </c>
    </row>
    <row r="954" spans="1:14" x14ac:dyDescent="0.2">
      <c r="A954" s="9" t="str">
        <f>デイリーデータ!A954&amp;デイリーデータ!I954</f>
        <v>13042745770</v>
      </c>
      <c r="B954" s="3" t="str">
        <f>デイリーデータ!A954&amp;""</f>
        <v>130427</v>
      </c>
      <c r="C954" s="3" t="str">
        <f>デイリーデータ!B954</f>
        <v>中村 公亮</v>
      </c>
      <c r="D954" s="4">
        <f>IF(デイリーデータ!I954="","",(デイリーデータ!I954))</f>
        <v>45770</v>
      </c>
      <c r="E954" s="3" t="str">
        <f>IF(デイリーデータ!D954="休日","●",IF(デイリーデータ!D954="指定","○",IF(LEFT(デイリーデータ!F954,1)="日","",IF(LEFT(デイリーデータ!F954,1)="半","／",LEFT(デイリーデータ!F954,1)))))</f>
        <v/>
      </c>
      <c r="F954" s="10" t="str">
        <f>IF(デイリーデータ!E954="なし","",デイリーデータ!E954)&amp;IF(デイリーデータ!G954="なし","",デイリーデータ!G954)&amp;IF(デイリーデータ!H954="なし","",デイリーデータ!H954)</f>
        <v/>
      </c>
      <c r="G954" s="3" t="str">
        <f>IF(H954="","",COUNTA(H$2:H954)-COUNTBLANK(H$2:H954))</f>
        <v/>
      </c>
      <c r="H954" s="3" t="str">
        <f>IF(COUNTIF(B$2:B954,B954)=1,B954,"")</f>
        <v/>
      </c>
      <c r="I954" s="10" t="str">
        <f t="shared" si="14"/>
        <v/>
      </c>
      <c r="J954" s="3" t="str">
        <f>IF(デイリーデータ!D954="なし","",デイリーデータ!D954)</f>
        <v>勤務</v>
      </c>
      <c r="K954" s="3" t="str">
        <f>IF(デイリーデータ!E954="なし","",デイリーデータ!E954)</f>
        <v/>
      </c>
      <c r="L954" s="3" t="str">
        <f>IF(デイリーデータ!F954="なし","",デイリーデータ!F954)</f>
        <v>日勤</v>
      </c>
      <c r="M954" s="3" t="str">
        <f>IF(デイリーデータ!G954="なし","",デイリーデータ!G954)</f>
        <v/>
      </c>
      <c r="N954" s="3" t="str">
        <f>IF(デイリーデータ!H954="なし","",デイリーデータ!H954)</f>
        <v/>
      </c>
    </row>
    <row r="955" spans="1:14" x14ac:dyDescent="0.2">
      <c r="A955" s="9" t="str">
        <f>デイリーデータ!A955&amp;デイリーデータ!I955</f>
        <v>13042745771</v>
      </c>
      <c r="B955" s="3" t="str">
        <f>デイリーデータ!A955&amp;""</f>
        <v>130427</v>
      </c>
      <c r="C955" s="3" t="str">
        <f>デイリーデータ!B955</f>
        <v>中村 公亮</v>
      </c>
      <c r="D955" s="4">
        <f>IF(デイリーデータ!I955="","",(デイリーデータ!I955))</f>
        <v>45771</v>
      </c>
      <c r="E955" s="3" t="str">
        <f>IF(デイリーデータ!D955="休日","●",IF(デイリーデータ!D955="指定","○",IF(LEFT(デイリーデータ!F955,1)="日","",IF(LEFT(デイリーデータ!F955,1)="半","／",LEFT(デイリーデータ!F955,1)))))</f>
        <v/>
      </c>
      <c r="F955" s="10" t="str">
        <f>IF(デイリーデータ!E955="なし","",デイリーデータ!E955)&amp;IF(デイリーデータ!G955="なし","",デイリーデータ!G955)&amp;IF(デイリーデータ!H955="なし","",デイリーデータ!H955)</f>
        <v/>
      </c>
      <c r="G955" s="3" t="str">
        <f>IF(H955="","",COUNTA(H$2:H955)-COUNTBLANK(H$2:H955))</f>
        <v/>
      </c>
      <c r="H955" s="3" t="str">
        <f>IF(COUNTIF(B$2:B955,B955)=1,B955,"")</f>
        <v/>
      </c>
      <c r="I955" s="10" t="str">
        <f t="shared" si="14"/>
        <v/>
      </c>
      <c r="J955" s="3" t="str">
        <f>IF(デイリーデータ!D955="なし","",デイリーデータ!D955)</f>
        <v>勤務</v>
      </c>
      <c r="K955" s="3" t="str">
        <f>IF(デイリーデータ!E955="なし","",デイリーデータ!E955)</f>
        <v/>
      </c>
      <c r="L955" s="3" t="str">
        <f>IF(デイリーデータ!F955="なし","",デイリーデータ!F955)</f>
        <v>日勤</v>
      </c>
      <c r="M955" s="3" t="str">
        <f>IF(デイリーデータ!G955="なし","",デイリーデータ!G955)</f>
        <v/>
      </c>
      <c r="N955" s="3" t="str">
        <f>IF(デイリーデータ!H955="なし","",デイリーデータ!H955)</f>
        <v/>
      </c>
    </row>
    <row r="956" spans="1:14" x14ac:dyDescent="0.2">
      <c r="A956" s="9" t="str">
        <f>デイリーデータ!A956&amp;デイリーデータ!I956</f>
        <v>13042745772</v>
      </c>
      <c r="B956" s="3" t="str">
        <f>デイリーデータ!A956&amp;""</f>
        <v>130427</v>
      </c>
      <c r="C956" s="3" t="str">
        <f>デイリーデータ!B956</f>
        <v>中村 公亮</v>
      </c>
      <c r="D956" s="4">
        <f>IF(デイリーデータ!I956="","",(デイリーデータ!I956))</f>
        <v>45772</v>
      </c>
      <c r="E956" s="3" t="str">
        <f>IF(デイリーデータ!D956="休日","●",IF(デイリーデータ!D956="指定","○",IF(LEFT(デイリーデータ!F956,1)="日","",IF(LEFT(デイリーデータ!F956,1)="半","／",LEFT(デイリーデータ!F956,1)))))</f>
        <v/>
      </c>
      <c r="F956" s="10" t="str">
        <f>IF(デイリーデータ!E956="なし","",デイリーデータ!E956)&amp;IF(デイリーデータ!G956="なし","",デイリーデータ!G956)&amp;IF(デイリーデータ!H956="なし","",デイリーデータ!H956)</f>
        <v/>
      </c>
      <c r="G956" s="3" t="str">
        <f>IF(H956="","",COUNTA(H$2:H956)-COUNTBLANK(H$2:H956))</f>
        <v/>
      </c>
      <c r="H956" s="3" t="str">
        <f>IF(COUNTIF(B$2:B956,B956)=1,B956,"")</f>
        <v/>
      </c>
      <c r="I956" s="10" t="str">
        <f t="shared" si="14"/>
        <v/>
      </c>
      <c r="J956" s="3" t="str">
        <f>IF(デイリーデータ!D956="なし","",デイリーデータ!D956)</f>
        <v>勤務</v>
      </c>
      <c r="K956" s="3" t="str">
        <f>IF(デイリーデータ!E956="なし","",デイリーデータ!E956)</f>
        <v/>
      </c>
      <c r="L956" s="3" t="str">
        <f>IF(デイリーデータ!F956="なし","",デイリーデータ!F956)</f>
        <v>日勤</v>
      </c>
      <c r="M956" s="3" t="str">
        <f>IF(デイリーデータ!G956="なし","",デイリーデータ!G956)</f>
        <v/>
      </c>
      <c r="N956" s="3" t="str">
        <f>IF(デイリーデータ!H956="なし","",デイリーデータ!H956)</f>
        <v/>
      </c>
    </row>
    <row r="957" spans="1:14" x14ac:dyDescent="0.2">
      <c r="A957" s="9" t="str">
        <f>デイリーデータ!A957&amp;デイリーデータ!I957</f>
        <v>13042745773</v>
      </c>
      <c r="B957" s="3" t="str">
        <f>デイリーデータ!A957&amp;""</f>
        <v>130427</v>
      </c>
      <c r="C957" s="3" t="str">
        <f>デイリーデータ!B957</f>
        <v>中村 公亮</v>
      </c>
      <c r="D957" s="4">
        <f>IF(デイリーデータ!I957="","",(デイリーデータ!I957))</f>
        <v>45773</v>
      </c>
      <c r="E957" s="3" t="str">
        <f>IF(デイリーデータ!D957="休日","●",IF(デイリーデータ!D957="指定","○",IF(LEFT(デイリーデータ!F957,1)="日","",IF(LEFT(デイリーデータ!F957,1)="半","／",LEFT(デイリーデータ!F957,1)))))</f>
        <v>○</v>
      </c>
      <c r="F957" s="10" t="str">
        <f>IF(デイリーデータ!E957="なし","",デイリーデータ!E957)&amp;IF(デイリーデータ!G957="なし","",デイリーデータ!G957)&amp;IF(デイリーデータ!H957="なし","",デイリーデータ!H957)</f>
        <v/>
      </c>
      <c r="G957" s="3" t="str">
        <f>IF(H957="","",COUNTA(H$2:H957)-COUNTBLANK(H$2:H957))</f>
        <v/>
      </c>
      <c r="H957" s="3" t="str">
        <f>IF(COUNTIF(B$2:B957,B957)=1,B957,"")</f>
        <v/>
      </c>
      <c r="I957" s="10" t="str">
        <f t="shared" si="14"/>
        <v/>
      </c>
      <c r="J957" s="3" t="str">
        <f>IF(デイリーデータ!D957="なし","",デイリーデータ!D957)</f>
        <v>指定</v>
      </c>
      <c r="K957" s="3" t="str">
        <f>IF(デイリーデータ!E957="なし","",デイリーデータ!E957)</f>
        <v/>
      </c>
      <c r="L957" s="3" t="str">
        <f>IF(デイリーデータ!F957="なし","",デイリーデータ!F957)</f>
        <v>日勤</v>
      </c>
      <c r="M957" s="3" t="str">
        <f>IF(デイリーデータ!G957="なし","",デイリーデータ!G957)</f>
        <v/>
      </c>
      <c r="N957" s="3" t="str">
        <f>IF(デイリーデータ!H957="なし","",デイリーデータ!H957)</f>
        <v/>
      </c>
    </row>
    <row r="958" spans="1:14" x14ac:dyDescent="0.2">
      <c r="A958" s="9" t="str">
        <f>デイリーデータ!A958&amp;デイリーデータ!I958</f>
        <v>13042745774</v>
      </c>
      <c r="B958" s="3" t="str">
        <f>デイリーデータ!A958&amp;""</f>
        <v>130427</v>
      </c>
      <c r="C958" s="3" t="str">
        <f>デイリーデータ!B958</f>
        <v>中村 公亮</v>
      </c>
      <c r="D958" s="4">
        <f>IF(デイリーデータ!I958="","",(デイリーデータ!I958))</f>
        <v>45774</v>
      </c>
      <c r="E958" s="3" t="str">
        <f>IF(デイリーデータ!D958="休日","●",IF(デイリーデータ!D958="指定","○",IF(LEFT(デイリーデータ!F958,1)="日","",IF(LEFT(デイリーデータ!F958,1)="半","／",LEFT(デイリーデータ!F958,1)))))</f>
        <v>●</v>
      </c>
      <c r="F958" s="10" t="str">
        <f>IF(デイリーデータ!E958="なし","",デイリーデータ!E958)&amp;IF(デイリーデータ!G958="なし","",デイリーデータ!G958)&amp;IF(デイリーデータ!H958="なし","",デイリーデータ!H958)</f>
        <v/>
      </c>
      <c r="G958" s="3" t="str">
        <f>IF(H958="","",COUNTA(H$2:H958)-COUNTBLANK(H$2:H958))</f>
        <v/>
      </c>
      <c r="H958" s="3" t="str">
        <f>IF(COUNTIF(B$2:B958,B958)=1,B958,"")</f>
        <v/>
      </c>
      <c r="I958" s="10" t="str">
        <f t="shared" si="14"/>
        <v/>
      </c>
      <c r="J958" s="3" t="str">
        <f>IF(デイリーデータ!D958="なし","",デイリーデータ!D958)</f>
        <v>休日</v>
      </c>
      <c r="K958" s="3" t="str">
        <f>IF(デイリーデータ!E958="なし","",デイリーデータ!E958)</f>
        <v/>
      </c>
      <c r="L958" s="3" t="str">
        <f>IF(デイリーデータ!F958="なし","",デイリーデータ!F958)</f>
        <v>日勤</v>
      </c>
      <c r="M958" s="3" t="str">
        <f>IF(デイリーデータ!G958="なし","",デイリーデータ!G958)</f>
        <v/>
      </c>
      <c r="N958" s="3" t="str">
        <f>IF(デイリーデータ!H958="なし","",デイリーデータ!H958)</f>
        <v/>
      </c>
    </row>
    <row r="959" spans="1:14" x14ac:dyDescent="0.2">
      <c r="A959" s="9" t="str">
        <f>デイリーデータ!A959&amp;デイリーデータ!I959</f>
        <v>13042745775</v>
      </c>
      <c r="B959" s="3" t="str">
        <f>デイリーデータ!A959&amp;""</f>
        <v>130427</v>
      </c>
      <c r="C959" s="3" t="str">
        <f>デイリーデータ!B959</f>
        <v>中村 公亮</v>
      </c>
      <c r="D959" s="4">
        <f>IF(デイリーデータ!I959="","",(デイリーデータ!I959))</f>
        <v>45775</v>
      </c>
      <c r="E959" s="3" t="str">
        <f>IF(デイリーデータ!D959="休日","●",IF(デイリーデータ!D959="指定","○",IF(LEFT(デイリーデータ!F959,1)="日","",IF(LEFT(デイリーデータ!F959,1)="半","／",LEFT(デイリーデータ!F959,1)))))</f>
        <v/>
      </c>
      <c r="F959" s="10" t="str">
        <f>IF(デイリーデータ!E959="なし","",デイリーデータ!E959)&amp;IF(デイリーデータ!G959="なし","",デイリーデータ!G959)&amp;IF(デイリーデータ!H959="なし","",デイリーデータ!H959)</f>
        <v/>
      </c>
      <c r="G959" s="3" t="str">
        <f>IF(H959="","",COUNTA(H$2:H959)-COUNTBLANK(H$2:H959))</f>
        <v/>
      </c>
      <c r="H959" s="3" t="str">
        <f>IF(COUNTIF(B$2:B959,B959)=1,B959,"")</f>
        <v/>
      </c>
      <c r="I959" s="10" t="str">
        <f t="shared" si="14"/>
        <v/>
      </c>
      <c r="J959" s="3" t="str">
        <f>IF(デイリーデータ!D959="なし","",デイリーデータ!D959)</f>
        <v>勤務</v>
      </c>
      <c r="K959" s="3" t="str">
        <f>IF(デイリーデータ!E959="なし","",デイリーデータ!E959)</f>
        <v/>
      </c>
      <c r="L959" s="3" t="str">
        <f>IF(デイリーデータ!F959="なし","",デイリーデータ!F959)</f>
        <v>日勤</v>
      </c>
      <c r="M959" s="3" t="str">
        <f>IF(デイリーデータ!G959="なし","",デイリーデータ!G959)</f>
        <v/>
      </c>
      <c r="N959" s="3" t="str">
        <f>IF(デイリーデータ!H959="なし","",デイリーデータ!H959)</f>
        <v/>
      </c>
    </row>
    <row r="960" spans="1:14" x14ac:dyDescent="0.2">
      <c r="A960" s="9" t="str">
        <f>デイリーデータ!A960&amp;デイリーデータ!I960</f>
        <v>13042745776</v>
      </c>
      <c r="B960" s="3" t="str">
        <f>デイリーデータ!A960&amp;""</f>
        <v>130427</v>
      </c>
      <c r="C960" s="3" t="str">
        <f>デイリーデータ!B960</f>
        <v>中村 公亮</v>
      </c>
      <c r="D960" s="4">
        <f>IF(デイリーデータ!I960="","",(デイリーデータ!I960))</f>
        <v>45776</v>
      </c>
      <c r="E960" s="3" t="str">
        <f>IF(デイリーデータ!D960="休日","●",IF(デイリーデータ!D960="指定","○",IF(LEFT(デイリーデータ!F960,1)="日","",IF(LEFT(デイリーデータ!F960,1)="半","／",LEFT(デイリーデータ!F960,1)))))</f>
        <v/>
      </c>
      <c r="F960" s="10" t="str">
        <f>IF(デイリーデータ!E960="なし","",デイリーデータ!E960)&amp;IF(デイリーデータ!G960="なし","",デイリーデータ!G960)&amp;IF(デイリーデータ!H960="なし","",デイリーデータ!H960)</f>
        <v/>
      </c>
      <c r="G960" s="3" t="str">
        <f>IF(H960="","",COUNTA(H$2:H960)-COUNTBLANK(H$2:H960))</f>
        <v/>
      </c>
      <c r="H960" s="3" t="str">
        <f>IF(COUNTIF(B$2:B960,B960)=1,B960,"")</f>
        <v/>
      </c>
      <c r="I960" s="10" t="str">
        <f t="shared" si="14"/>
        <v/>
      </c>
      <c r="J960" s="3" t="str">
        <f>IF(デイリーデータ!D960="なし","",デイリーデータ!D960)</f>
        <v>勤務</v>
      </c>
      <c r="K960" s="3" t="str">
        <f>IF(デイリーデータ!E960="なし","",デイリーデータ!E960)</f>
        <v/>
      </c>
      <c r="L960" s="3" t="str">
        <f>IF(デイリーデータ!F960="なし","",デイリーデータ!F960)</f>
        <v>日勤</v>
      </c>
      <c r="M960" s="3" t="str">
        <f>IF(デイリーデータ!G960="なし","",デイリーデータ!G960)</f>
        <v/>
      </c>
      <c r="N960" s="3" t="str">
        <f>IF(デイリーデータ!H960="なし","",デイリーデータ!H960)</f>
        <v/>
      </c>
    </row>
    <row r="961" spans="1:14" x14ac:dyDescent="0.2">
      <c r="A961" s="9" t="str">
        <f>デイリーデータ!A961&amp;デイリーデータ!I961</f>
        <v>13042745777</v>
      </c>
      <c r="B961" s="3" t="str">
        <f>デイリーデータ!A961&amp;""</f>
        <v>130427</v>
      </c>
      <c r="C961" s="3" t="str">
        <f>デイリーデータ!B961</f>
        <v>中村 公亮</v>
      </c>
      <c r="D961" s="4">
        <f>IF(デイリーデータ!I961="","",(デイリーデータ!I961))</f>
        <v>45777</v>
      </c>
      <c r="E961" s="3" t="str">
        <f>IF(デイリーデータ!D961="休日","●",IF(デイリーデータ!D961="指定","○",IF(LEFT(デイリーデータ!F961,1)="日","",IF(LEFT(デイリーデータ!F961,1)="半","／",LEFT(デイリーデータ!F961,1)))))</f>
        <v/>
      </c>
      <c r="F961" s="10" t="str">
        <f>IF(デイリーデータ!E961="なし","",デイリーデータ!E961)&amp;IF(デイリーデータ!G961="なし","",デイリーデータ!G961)&amp;IF(デイリーデータ!H961="なし","",デイリーデータ!H961)</f>
        <v/>
      </c>
      <c r="G961" s="3" t="str">
        <f>IF(H961="","",COUNTA(H$2:H961)-COUNTBLANK(H$2:H961))</f>
        <v/>
      </c>
      <c r="H961" s="3" t="str">
        <f>IF(COUNTIF(B$2:B961,B961)=1,B961,"")</f>
        <v/>
      </c>
      <c r="I961" s="10" t="str">
        <f t="shared" si="14"/>
        <v/>
      </c>
      <c r="J961" s="3" t="str">
        <f>IF(デイリーデータ!D961="なし","",デイリーデータ!D961)</f>
        <v>勤務</v>
      </c>
      <c r="K961" s="3" t="str">
        <f>IF(デイリーデータ!E961="なし","",デイリーデータ!E961)</f>
        <v/>
      </c>
      <c r="L961" s="3" t="str">
        <f>IF(デイリーデータ!F961="なし","",デイリーデータ!F961)</f>
        <v>日勤</v>
      </c>
      <c r="M961" s="3" t="str">
        <f>IF(デイリーデータ!G961="なし","",デイリーデータ!G961)</f>
        <v/>
      </c>
      <c r="N961" s="3" t="str">
        <f>IF(デイリーデータ!H961="なし","",デイリーデータ!H961)</f>
        <v/>
      </c>
    </row>
    <row r="962" spans="1:14" x14ac:dyDescent="0.2">
      <c r="A962" s="9" t="str">
        <f>デイリーデータ!A962&amp;デイリーデータ!I962</f>
        <v>13043945748</v>
      </c>
      <c r="B962" s="3" t="str">
        <f>デイリーデータ!A962&amp;""</f>
        <v>130439</v>
      </c>
      <c r="C962" s="3" t="str">
        <f>デイリーデータ!B962</f>
        <v>福知 千佳</v>
      </c>
      <c r="D962" s="4">
        <f>IF(デイリーデータ!I962="","",(デイリーデータ!I962))</f>
        <v>45748</v>
      </c>
      <c r="E962" s="3" t="str">
        <f>IF(デイリーデータ!D962="休日","●",IF(デイリーデータ!D962="指定","○",IF(LEFT(デイリーデータ!F962,1)="日","",IF(LEFT(デイリーデータ!F962,1)="半","／",LEFT(デイリーデータ!F962,1)))))</f>
        <v/>
      </c>
      <c r="F962" s="10" t="str">
        <f>IF(デイリーデータ!E962="なし","",デイリーデータ!E962)&amp;IF(デイリーデータ!G962="なし","",デイリーデータ!G962)&amp;IF(デイリーデータ!H962="なし","",デイリーデータ!H962)</f>
        <v/>
      </c>
      <c r="G962" s="3">
        <f>IF(H962="","",COUNTA(H$2:H962)-COUNTBLANK(H$2:H962))</f>
        <v>33</v>
      </c>
      <c r="H962" s="3" t="str">
        <f>IF(COUNTIF(B$2:B962,B962)=1,B962,"")</f>
        <v>130439</v>
      </c>
      <c r="I962" s="10" t="str">
        <f t="shared" ref="I962:I1025" si="15">IF(H962&lt;&gt;"",C962,"")</f>
        <v>福知 千佳</v>
      </c>
      <c r="J962" s="3" t="str">
        <f>IF(デイリーデータ!D962="なし","",デイリーデータ!D962)</f>
        <v>勤務</v>
      </c>
      <c r="K962" s="3" t="str">
        <f>IF(デイリーデータ!E962="なし","",デイリーデータ!E962)</f>
        <v/>
      </c>
      <c r="L962" s="3" t="str">
        <f>IF(デイリーデータ!F962="なし","",デイリーデータ!F962)</f>
        <v>日勤</v>
      </c>
      <c r="M962" s="3" t="str">
        <f>IF(デイリーデータ!G962="なし","",デイリーデータ!G962)</f>
        <v/>
      </c>
      <c r="N962" s="3" t="str">
        <f>IF(デイリーデータ!H962="なし","",デイリーデータ!H962)</f>
        <v/>
      </c>
    </row>
    <row r="963" spans="1:14" x14ac:dyDescent="0.2">
      <c r="A963" s="9" t="str">
        <f>デイリーデータ!A963&amp;デイリーデータ!I963</f>
        <v>13043945749</v>
      </c>
      <c r="B963" s="3" t="str">
        <f>デイリーデータ!A963&amp;""</f>
        <v>130439</v>
      </c>
      <c r="C963" s="3" t="str">
        <f>デイリーデータ!B963</f>
        <v>福知 千佳</v>
      </c>
      <c r="D963" s="4">
        <f>IF(デイリーデータ!I963="","",(デイリーデータ!I963))</f>
        <v>45749</v>
      </c>
      <c r="E963" s="3" t="str">
        <f>IF(デイリーデータ!D963="休日","●",IF(デイリーデータ!D963="指定","○",IF(LEFT(デイリーデータ!F963,1)="日","",IF(LEFT(デイリーデータ!F963,1)="半","／",LEFT(デイリーデータ!F963,1)))))</f>
        <v/>
      </c>
      <c r="F963" s="10" t="str">
        <f>IF(デイリーデータ!E963="なし","",デイリーデータ!E963)&amp;IF(デイリーデータ!G963="なし","",デイリーデータ!G963)&amp;IF(デイリーデータ!H963="なし","",デイリーデータ!H963)</f>
        <v/>
      </c>
      <c r="G963" s="3" t="str">
        <f>IF(H963="","",COUNTA(H$2:H963)-COUNTBLANK(H$2:H963))</f>
        <v/>
      </c>
      <c r="H963" s="3" t="str">
        <f>IF(COUNTIF(B$2:B963,B963)=1,B963,"")</f>
        <v/>
      </c>
      <c r="I963" s="10" t="str">
        <f t="shared" si="15"/>
        <v/>
      </c>
      <c r="J963" s="3" t="str">
        <f>IF(デイリーデータ!D963="なし","",デイリーデータ!D963)</f>
        <v>勤務</v>
      </c>
      <c r="K963" s="3" t="str">
        <f>IF(デイリーデータ!E963="なし","",デイリーデータ!E963)</f>
        <v/>
      </c>
      <c r="L963" s="3" t="str">
        <f>IF(デイリーデータ!F963="なし","",デイリーデータ!F963)</f>
        <v>日勤</v>
      </c>
      <c r="M963" s="3" t="str">
        <f>IF(デイリーデータ!G963="なし","",デイリーデータ!G963)</f>
        <v/>
      </c>
      <c r="N963" s="3" t="str">
        <f>IF(デイリーデータ!H963="なし","",デイリーデータ!H963)</f>
        <v/>
      </c>
    </row>
    <row r="964" spans="1:14" x14ac:dyDescent="0.2">
      <c r="A964" s="9" t="str">
        <f>デイリーデータ!A964&amp;デイリーデータ!I964</f>
        <v>13043945750</v>
      </c>
      <c r="B964" s="3" t="str">
        <f>デイリーデータ!A964&amp;""</f>
        <v>130439</v>
      </c>
      <c r="C964" s="3" t="str">
        <f>デイリーデータ!B964</f>
        <v>福知 千佳</v>
      </c>
      <c r="D964" s="4">
        <f>IF(デイリーデータ!I964="","",(デイリーデータ!I964))</f>
        <v>45750</v>
      </c>
      <c r="E964" s="3" t="str">
        <f>IF(デイリーデータ!D964="休日","●",IF(デイリーデータ!D964="指定","○",IF(LEFT(デイリーデータ!F964,1)="日","",IF(LEFT(デイリーデータ!F964,1)="半","／",LEFT(デイリーデータ!F964,1)))))</f>
        <v/>
      </c>
      <c r="F964" s="10" t="str">
        <f>IF(デイリーデータ!E964="なし","",デイリーデータ!E964)&amp;IF(デイリーデータ!G964="なし","",デイリーデータ!G964)&amp;IF(デイリーデータ!H964="なし","",デイリーデータ!H964)</f>
        <v/>
      </c>
      <c r="G964" s="3" t="str">
        <f>IF(H964="","",COUNTA(H$2:H964)-COUNTBLANK(H$2:H964))</f>
        <v/>
      </c>
      <c r="H964" s="3" t="str">
        <f>IF(COUNTIF(B$2:B964,B964)=1,B964,"")</f>
        <v/>
      </c>
      <c r="I964" s="10" t="str">
        <f t="shared" si="15"/>
        <v/>
      </c>
      <c r="J964" s="3" t="str">
        <f>IF(デイリーデータ!D964="なし","",デイリーデータ!D964)</f>
        <v>勤務</v>
      </c>
      <c r="K964" s="3" t="str">
        <f>IF(デイリーデータ!E964="なし","",デイリーデータ!E964)</f>
        <v/>
      </c>
      <c r="L964" s="3" t="str">
        <f>IF(デイリーデータ!F964="なし","",デイリーデータ!F964)</f>
        <v>日勤</v>
      </c>
      <c r="M964" s="3" t="str">
        <f>IF(デイリーデータ!G964="なし","",デイリーデータ!G964)</f>
        <v/>
      </c>
      <c r="N964" s="3" t="str">
        <f>IF(デイリーデータ!H964="なし","",デイリーデータ!H964)</f>
        <v/>
      </c>
    </row>
    <row r="965" spans="1:14" x14ac:dyDescent="0.2">
      <c r="A965" s="9" t="str">
        <f>デイリーデータ!A965&amp;デイリーデータ!I965</f>
        <v>13043945751</v>
      </c>
      <c r="B965" s="3" t="str">
        <f>デイリーデータ!A965&amp;""</f>
        <v>130439</v>
      </c>
      <c r="C965" s="3" t="str">
        <f>デイリーデータ!B965</f>
        <v>福知 千佳</v>
      </c>
      <c r="D965" s="4">
        <f>IF(デイリーデータ!I965="","",(デイリーデータ!I965))</f>
        <v>45751</v>
      </c>
      <c r="E965" s="3" t="str">
        <f>IF(デイリーデータ!D965="休日","●",IF(デイリーデータ!D965="指定","○",IF(LEFT(デイリーデータ!F965,1)="日","",IF(LEFT(デイリーデータ!F965,1)="半","／",LEFT(デイリーデータ!F965,1)))))</f>
        <v/>
      </c>
      <c r="F965" s="10" t="str">
        <f>IF(デイリーデータ!E965="なし","",デイリーデータ!E965)&amp;IF(デイリーデータ!G965="なし","",デイリーデータ!G965)&amp;IF(デイリーデータ!H965="なし","",デイリーデータ!H965)</f>
        <v/>
      </c>
      <c r="G965" s="3" t="str">
        <f>IF(H965="","",COUNTA(H$2:H965)-COUNTBLANK(H$2:H965))</f>
        <v/>
      </c>
      <c r="H965" s="3" t="str">
        <f>IF(COUNTIF(B$2:B965,B965)=1,B965,"")</f>
        <v/>
      </c>
      <c r="I965" s="10" t="str">
        <f t="shared" si="15"/>
        <v/>
      </c>
      <c r="J965" s="3" t="str">
        <f>IF(デイリーデータ!D965="なし","",デイリーデータ!D965)</f>
        <v>勤務</v>
      </c>
      <c r="K965" s="3" t="str">
        <f>IF(デイリーデータ!E965="なし","",デイリーデータ!E965)</f>
        <v/>
      </c>
      <c r="L965" s="3" t="str">
        <f>IF(デイリーデータ!F965="なし","",デイリーデータ!F965)</f>
        <v>日勤</v>
      </c>
      <c r="M965" s="3" t="str">
        <f>IF(デイリーデータ!G965="なし","",デイリーデータ!G965)</f>
        <v/>
      </c>
      <c r="N965" s="3" t="str">
        <f>IF(デイリーデータ!H965="なし","",デイリーデータ!H965)</f>
        <v/>
      </c>
    </row>
    <row r="966" spans="1:14" x14ac:dyDescent="0.2">
      <c r="A966" s="9" t="str">
        <f>デイリーデータ!A966&amp;デイリーデータ!I966</f>
        <v>13043945752</v>
      </c>
      <c r="B966" s="3" t="str">
        <f>デイリーデータ!A966&amp;""</f>
        <v>130439</v>
      </c>
      <c r="C966" s="3" t="str">
        <f>デイリーデータ!B966</f>
        <v>福知 千佳</v>
      </c>
      <c r="D966" s="4">
        <f>IF(デイリーデータ!I966="","",(デイリーデータ!I966))</f>
        <v>45752</v>
      </c>
      <c r="E966" s="3" t="str">
        <f>IF(デイリーデータ!D966="休日","●",IF(デイリーデータ!D966="指定","○",IF(LEFT(デイリーデータ!F966,1)="日","",IF(LEFT(デイリーデータ!F966,1)="半","／",LEFT(デイリーデータ!F966,1)))))</f>
        <v>○</v>
      </c>
      <c r="F966" s="10" t="str">
        <f>IF(デイリーデータ!E966="なし","",デイリーデータ!E966)&amp;IF(デイリーデータ!G966="なし","",デイリーデータ!G966)&amp;IF(デイリーデータ!H966="なし","",デイリーデータ!H966)</f>
        <v/>
      </c>
      <c r="G966" s="3" t="str">
        <f>IF(H966="","",COUNTA(H$2:H966)-COUNTBLANK(H$2:H966))</f>
        <v/>
      </c>
      <c r="H966" s="3" t="str">
        <f>IF(COUNTIF(B$2:B966,B966)=1,B966,"")</f>
        <v/>
      </c>
      <c r="I966" s="10" t="str">
        <f t="shared" si="15"/>
        <v/>
      </c>
      <c r="J966" s="3" t="str">
        <f>IF(デイリーデータ!D966="なし","",デイリーデータ!D966)</f>
        <v>指定</v>
      </c>
      <c r="K966" s="3" t="str">
        <f>IF(デイリーデータ!E966="なし","",デイリーデータ!E966)</f>
        <v/>
      </c>
      <c r="L966" s="3" t="str">
        <f>IF(デイリーデータ!F966="なし","",デイリーデータ!F966)</f>
        <v>日勤</v>
      </c>
      <c r="M966" s="3" t="str">
        <f>IF(デイリーデータ!G966="なし","",デイリーデータ!G966)</f>
        <v/>
      </c>
      <c r="N966" s="3" t="str">
        <f>IF(デイリーデータ!H966="なし","",デイリーデータ!H966)</f>
        <v/>
      </c>
    </row>
    <row r="967" spans="1:14" x14ac:dyDescent="0.2">
      <c r="A967" s="9" t="str">
        <f>デイリーデータ!A967&amp;デイリーデータ!I967</f>
        <v>13043945753</v>
      </c>
      <c r="B967" s="3" t="str">
        <f>デイリーデータ!A967&amp;""</f>
        <v>130439</v>
      </c>
      <c r="C967" s="3" t="str">
        <f>デイリーデータ!B967</f>
        <v>福知 千佳</v>
      </c>
      <c r="D967" s="4">
        <f>IF(デイリーデータ!I967="","",(デイリーデータ!I967))</f>
        <v>45753</v>
      </c>
      <c r="E967" s="3" t="str">
        <f>IF(デイリーデータ!D967="休日","●",IF(デイリーデータ!D967="指定","○",IF(LEFT(デイリーデータ!F967,1)="日","",IF(LEFT(デイリーデータ!F967,1)="半","／",LEFT(デイリーデータ!F967,1)))))</f>
        <v>当</v>
      </c>
      <c r="F967" s="10" t="str">
        <f>IF(デイリーデータ!E967="なし","",デイリーデータ!E967)&amp;IF(デイリーデータ!G967="なし","",デイリーデータ!G967)&amp;IF(デイリーデータ!H967="なし","",デイリーデータ!H967)</f>
        <v/>
      </c>
      <c r="G967" s="3" t="str">
        <f>IF(H967="","",COUNTA(H$2:H967)-COUNTBLANK(H$2:H967))</f>
        <v/>
      </c>
      <c r="H967" s="3" t="str">
        <f>IF(COUNTIF(B$2:B967,B967)=1,B967,"")</f>
        <v/>
      </c>
      <c r="I967" s="10" t="str">
        <f t="shared" si="15"/>
        <v/>
      </c>
      <c r="J967" s="3" t="str">
        <f>IF(デイリーデータ!D967="なし","",デイリーデータ!D967)</f>
        <v>勤務</v>
      </c>
      <c r="K967" s="3" t="str">
        <f>IF(デイリーデータ!E967="なし","",デイリーデータ!E967)</f>
        <v/>
      </c>
      <c r="L967" s="3" t="str">
        <f>IF(デイリーデータ!F967="なし","",デイリーデータ!F967)</f>
        <v>当直</v>
      </c>
      <c r="M967" s="3" t="str">
        <f>IF(デイリーデータ!G967="なし","",デイリーデータ!G967)</f>
        <v/>
      </c>
      <c r="N967" s="3" t="str">
        <f>IF(デイリーデータ!H967="なし","",デイリーデータ!H967)</f>
        <v/>
      </c>
    </row>
    <row r="968" spans="1:14" x14ac:dyDescent="0.2">
      <c r="A968" s="9" t="str">
        <f>デイリーデータ!A968&amp;デイリーデータ!I968</f>
        <v>13043945754</v>
      </c>
      <c r="B968" s="3" t="str">
        <f>デイリーデータ!A968&amp;""</f>
        <v>130439</v>
      </c>
      <c r="C968" s="3" t="str">
        <f>デイリーデータ!B968</f>
        <v>福知 千佳</v>
      </c>
      <c r="D968" s="4">
        <f>IF(デイリーデータ!I968="","",(デイリーデータ!I968))</f>
        <v>45754</v>
      </c>
      <c r="E968" s="3" t="str">
        <f>IF(デイリーデータ!D968="休日","●",IF(デイリーデータ!D968="指定","○",IF(LEFT(デイリーデータ!F968,1)="日","",IF(LEFT(デイリーデータ!F968,1)="半","／",LEFT(デイリーデータ!F968,1)))))</f>
        <v>明</v>
      </c>
      <c r="F968" s="10" t="str">
        <f>IF(デイリーデータ!E968="なし","",デイリーデータ!E968)&amp;IF(デイリーデータ!G968="なし","",デイリーデータ!G968)&amp;IF(デイリーデータ!H968="なし","",デイリーデータ!H968)</f>
        <v/>
      </c>
      <c r="G968" s="3" t="str">
        <f>IF(H968="","",COUNTA(H$2:H968)-COUNTBLANK(H$2:H968))</f>
        <v/>
      </c>
      <c r="H968" s="3" t="str">
        <f>IF(COUNTIF(B$2:B968,B968)=1,B968,"")</f>
        <v/>
      </c>
      <c r="I968" s="10" t="str">
        <f t="shared" si="15"/>
        <v/>
      </c>
      <c r="J968" s="3" t="str">
        <f>IF(デイリーデータ!D968="なし","",デイリーデータ!D968)</f>
        <v>勤務</v>
      </c>
      <c r="K968" s="3" t="str">
        <f>IF(デイリーデータ!E968="なし","",デイリーデータ!E968)</f>
        <v/>
      </c>
      <c r="L968" s="3" t="str">
        <f>IF(デイリーデータ!F968="なし","",デイリーデータ!F968)</f>
        <v>明け</v>
      </c>
      <c r="M968" s="3" t="str">
        <f>IF(デイリーデータ!G968="なし","",デイリーデータ!G968)</f>
        <v/>
      </c>
      <c r="N968" s="3" t="str">
        <f>IF(デイリーデータ!H968="なし","",デイリーデータ!H968)</f>
        <v/>
      </c>
    </row>
    <row r="969" spans="1:14" x14ac:dyDescent="0.2">
      <c r="A969" s="9" t="str">
        <f>デイリーデータ!A969&amp;デイリーデータ!I969</f>
        <v>13043945755</v>
      </c>
      <c r="B969" s="3" t="str">
        <f>デイリーデータ!A969&amp;""</f>
        <v>130439</v>
      </c>
      <c r="C969" s="3" t="str">
        <f>デイリーデータ!B969</f>
        <v>福知 千佳</v>
      </c>
      <c r="D969" s="4">
        <f>IF(デイリーデータ!I969="","",(デイリーデータ!I969))</f>
        <v>45755</v>
      </c>
      <c r="E969" s="3" t="str">
        <f>IF(デイリーデータ!D969="休日","●",IF(デイリーデータ!D969="指定","○",IF(LEFT(デイリーデータ!F969,1)="日","",IF(LEFT(デイリーデータ!F969,1)="半","／",LEFT(デイリーデータ!F969,1)))))</f>
        <v>●</v>
      </c>
      <c r="F969" s="10" t="str">
        <f>IF(デイリーデータ!E969="なし","",デイリーデータ!E969)&amp;IF(デイリーデータ!G969="なし","",デイリーデータ!G969)&amp;IF(デイリーデータ!H969="なし","",デイリーデータ!H969)</f>
        <v/>
      </c>
      <c r="G969" s="3" t="str">
        <f>IF(H969="","",COUNTA(H$2:H969)-COUNTBLANK(H$2:H969))</f>
        <v/>
      </c>
      <c r="H969" s="3" t="str">
        <f>IF(COUNTIF(B$2:B969,B969)=1,B969,"")</f>
        <v/>
      </c>
      <c r="I969" s="10" t="str">
        <f t="shared" si="15"/>
        <v/>
      </c>
      <c r="J969" s="3" t="str">
        <f>IF(デイリーデータ!D969="なし","",デイリーデータ!D969)</f>
        <v>休日</v>
      </c>
      <c r="K969" s="3" t="str">
        <f>IF(デイリーデータ!E969="なし","",デイリーデータ!E969)</f>
        <v/>
      </c>
      <c r="L969" s="3" t="str">
        <f>IF(デイリーデータ!F969="なし","",デイリーデータ!F969)</f>
        <v>日勤</v>
      </c>
      <c r="M969" s="3" t="str">
        <f>IF(デイリーデータ!G969="なし","",デイリーデータ!G969)</f>
        <v/>
      </c>
      <c r="N969" s="3" t="str">
        <f>IF(デイリーデータ!H969="なし","",デイリーデータ!H969)</f>
        <v/>
      </c>
    </row>
    <row r="970" spans="1:14" x14ac:dyDescent="0.2">
      <c r="A970" s="9" t="str">
        <f>デイリーデータ!A970&amp;デイリーデータ!I970</f>
        <v>13043945756</v>
      </c>
      <c r="B970" s="3" t="str">
        <f>デイリーデータ!A970&amp;""</f>
        <v>130439</v>
      </c>
      <c r="C970" s="3" t="str">
        <f>デイリーデータ!B970</f>
        <v>福知 千佳</v>
      </c>
      <c r="D970" s="4">
        <f>IF(デイリーデータ!I970="","",(デイリーデータ!I970))</f>
        <v>45756</v>
      </c>
      <c r="E970" s="3" t="str">
        <f>IF(デイリーデータ!D970="休日","●",IF(デイリーデータ!D970="指定","○",IF(LEFT(デイリーデータ!F970,1)="日","",IF(LEFT(デイリーデータ!F970,1)="半","／",LEFT(デイリーデータ!F970,1)))))</f>
        <v/>
      </c>
      <c r="F970" s="10" t="str">
        <f>IF(デイリーデータ!E970="なし","",デイリーデータ!E970)&amp;IF(デイリーデータ!G970="なし","",デイリーデータ!G970)&amp;IF(デイリーデータ!H970="なし","",デイリーデータ!H970)</f>
        <v/>
      </c>
      <c r="G970" s="3" t="str">
        <f>IF(H970="","",COUNTA(H$2:H970)-COUNTBLANK(H$2:H970))</f>
        <v/>
      </c>
      <c r="H970" s="3" t="str">
        <f>IF(COUNTIF(B$2:B970,B970)=1,B970,"")</f>
        <v/>
      </c>
      <c r="I970" s="10" t="str">
        <f t="shared" si="15"/>
        <v/>
      </c>
      <c r="J970" s="3" t="str">
        <f>IF(デイリーデータ!D970="なし","",デイリーデータ!D970)</f>
        <v>勤務</v>
      </c>
      <c r="K970" s="3" t="str">
        <f>IF(デイリーデータ!E970="なし","",デイリーデータ!E970)</f>
        <v/>
      </c>
      <c r="L970" s="3" t="str">
        <f>IF(デイリーデータ!F970="なし","",デイリーデータ!F970)</f>
        <v>日勤</v>
      </c>
      <c r="M970" s="3" t="str">
        <f>IF(デイリーデータ!G970="なし","",デイリーデータ!G970)</f>
        <v/>
      </c>
      <c r="N970" s="3" t="str">
        <f>IF(デイリーデータ!H970="なし","",デイリーデータ!H970)</f>
        <v/>
      </c>
    </row>
    <row r="971" spans="1:14" x14ac:dyDescent="0.2">
      <c r="A971" s="9" t="str">
        <f>デイリーデータ!A971&amp;デイリーデータ!I971</f>
        <v>13043945757</v>
      </c>
      <c r="B971" s="3" t="str">
        <f>デイリーデータ!A971&amp;""</f>
        <v>130439</v>
      </c>
      <c r="C971" s="3" t="str">
        <f>デイリーデータ!B971</f>
        <v>福知 千佳</v>
      </c>
      <c r="D971" s="4">
        <f>IF(デイリーデータ!I971="","",(デイリーデータ!I971))</f>
        <v>45757</v>
      </c>
      <c r="E971" s="3" t="str">
        <f>IF(デイリーデータ!D971="休日","●",IF(デイリーデータ!D971="指定","○",IF(LEFT(デイリーデータ!F971,1)="日","",IF(LEFT(デイリーデータ!F971,1)="半","／",LEFT(デイリーデータ!F971,1)))))</f>
        <v/>
      </c>
      <c r="F971" s="10" t="str">
        <f>IF(デイリーデータ!E971="なし","",デイリーデータ!E971)&amp;IF(デイリーデータ!G971="なし","",デイリーデータ!G971)&amp;IF(デイリーデータ!H971="なし","",デイリーデータ!H971)</f>
        <v/>
      </c>
      <c r="G971" s="3" t="str">
        <f>IF(H971="","",COUNTA(H$2:H971)-COUNTBLANK(H$2:H971))</f>
        <v/>
      </c>
      <c r="H971" s="3" t="str">
        <f>IF(COUNTIF(B$2:B971,B971)=1,B971,"")</f>
        <v/>
      </c>
      <c r="I971" s="10" t="str">
        <f t="shared" si="15"/>
        <v/>
      </c>
      <c r="J971" s="3" t="str">
        <f>IF(デイリーデータ!D971="なし","",デイリーデータ!D971)</f>
        <v>勤務</v>
      </c>
      <c r="K971" s="3" t="str">
        <f>IF(デイリーデータ!E971="なし","",デイリーデータ!E971)</f>
        <v/>
      </c>
      <c r="L971" s="3" t="str">
        <f>IF(デイリーデータ!F971="なし","",デイリーデータ!F971)</f>
        <v>日勤</v>
      </c>
      <c r="M971" s="3" t="str">
        <f>IF(デイリーデータ!G971="なし","",デイリーデータ!G971)</f>
        <v/>
      </c>
      <c r="N971" s="3" t="str">
        <f>IF(デイリーデータ!H971="なし","",デイリーデータ!H971)</f>
        <v/>
      </c>
    </row>
    <row r="972" spans="1:14" x14ac:dyDescent="0.2">
      <c r="A972" s="9" t="str">
        <f>デイリーデータ!A972&amp;デイリーデータ!I972</f>
        <v>13043945758</v>
      </c>
      <c r="B972" s="3" t="str">
        <f>デイリーデータ!A972&amp;""</f>
        <v>130439</v>
      </c>
      <c r="C972" s="3" t="str">
        <f>デイリーデータ!B972</f>
        <v>福知 千佳</v>
      </c>
      <c r="D972" s="4">
        <f>IF(デイリーデータ!I972="","",(デイリーデータ!I972))</f>
        <v>45758</v>
      </c>
      <c r="E972" s="3" t="str">
        <f>IF(デイリーデータ!D972="休日","●",IF(デイリーデータ!D972="指定","○",IF(LEFT(デイリーデータ!F972,1)="日","",IF(LEFT(デイリーデータ!F972,1)="半","／",LEFT(デイリーデータ!F972,1)))))</f>
        <v/>
      </c>
      <c r="F972" s="10" t="str">
        <f>IF(デイリーデータ!E972="なし","",デイリーデータ!E972)&amp;IF(デイリーデータ!G972="なし","",デイリーデータ!G972)&amp;IF(デイリーデータ!H972="なし","",デイリーデータ!H972)</f>
        <v/>
      </c>
      <c r="G972" s="3" t="str">
        <f>IF(H972="","",COUNTA(H$2:H972)-COUNTBLANK(H$2:H972))</f>
        <v/>
      </c>
      <c r="H972" s="3" t="str">
        <f>IF(COUNTIF(B$2:B972,B972)=1,B972,"")</f>
        <v/>
      </c>
      <c r="I972" s="10" t="str">
        <f t="shared" si="15"/>
        <v/>
      </c>
      <c r="J972" s="3" t="str">
        <f>IF(デイリーデータ!D972="なし","",デイリーデータ!D972)</f>
        <v>勤務</v>
      </c>
      <c r="K972" s="3" t="str">
        <f>IF(デイリーデータ!E972="なし","",デイリーデータ!E972)</f>
        <v/>
      </c>
      <c r="L972" s="3" t="str">
        <f>IF(デイリーデータ!F972="なし","",デイリーデータ!F972)</f>
        <v>日勤</v>
      </c>
      <c r="M972" s="3" t="str">
        <f>IF(デイリーデータ!G972="なし","",デイリーデータ!G972)</f>
        <v/>
      </c>
      <c r="N972" s="3" t="str">
        <f>IF(デイリーデータ!H972="なし","",デイリーデータ!H972)</f>
        <v/>
      </c>
    </row>
    <row r="973" spans="1:14" x14ac:dyDescent="0.2">
      <c r="A973" s="9" t="str">
        <f>デイリーデータ!A973&amp;デイリーデータ!I973</f>
        <v>13043945759</v>
      </c>
      <c r="B973" s="3" t="str">
        <f>デイリーデータ!A973&amp;""</f>
        <v>130439</v>
      </c>
      <c r="C973" s="3" t="str">
        <f>デイリーデータ!B973</f>
        <v>福知 千佳</v>
      </c>
      <c r="D973" s="4">
        <f>IF(デイリーデータ!I973="","",(デイリーデータ!I973))</f>
        <v>45759</v>
      </c>
      <c r="E973" s="3" t="str">
        <f>IF(デイリーデータ!D973="休日","●",IF(デイリーデータ!D973="指定","○",IF(LEFT(デイリーデータ!F973,1)="日","",IF(LEFT(デイリーデータ!F973,1)="半","／",LEFT(デイリーデータ!F973,1)))))</f>
        <v>／</v>
      </c>
      <c r="F973" s="10" t="str">
        <f>IF(デイリーデータ!E973="なし","",デイリーデータ!E973)&amp;IF(デイリーデータ!G973="なし","",デイリーデータ!G973)&amp;IF(デイリーデータ!H973="なし","",デイリーデータ!H973)</f>
        <v/>
      </c>
      <c r="G973" s="3" t="str">
        <f>IF(H973="","",COUNTA(H$2:H973)-COUNTBLANK(H$2:H973))</f>
        <v/>
      </c>
      <c r="H973" s="3" t="str">
        <f>IF(COUNTIF(B$2:B973,B973)=1,B973,"")</f>
        <v/>
      </c>
      <c r="I973" s="10" t="str">
        <f t="shared" si="15"/>
        <v/>
      </c>
      <c r="J973" s="3" t="str">
        <f>IF(デイリーデータ!D973="なし","",デイリーデータ!D973)</f>
        <v>勤務</v>
      </c>
      <c r="K973" s="3" t="str">
        <f>IF(デイリーデータ!E973="なし","",デイリーデータ!E973)</f>
        <v/>
      </c>
      <c r="L973" s="3" t="str">
        <f>IF(デイリーデータ!F973="なし","",デイリーデータ!F973)</f>
        <v>半日</v>
      </c>
      <c r="M973" s="3" t="str">
        <f>IF(デイリーデータ!G973="なし","",デイリーデータ!G973)</f>
        <v/>
      </c>
      <c r="N973" s="3" t="str">
        <f>IF(デイリーデータ!H973="なし","",デイリーデータ!H973)</f>
        <v/>
      </c>
    </row>
    <row r="974" spans="1:14" x14ac:dyDescent="0.2">
      <c r="A974" s="9" t="str">
        <f>デイリーデータ!A974&amp;デイリーデータ!I974</f>
        <v>13043945760</v>
      </c>
      <c r="B974" s="3" t="str">
        <f>デイリーデータ!A974&amp;""</f>
        <v>130439</v>
      </c>
      <c r="C974" s="3" t="str">
        <f>デイリーデータ!B974</f>
        <v>福知 千佳</v>
      </c>
      <c r="D974" s="4">
        <f>IF(デイリーデータ!I974="","",(デイリーデータ!I974))</f>
        <v>45760</v>
      </c>
      <c r="E974" s="3" t="str">
        <f>IF(デイリーデータ!D974="休日","●",IF(デイリーデータ!D974="指定","○",IF(LEFT(デイリーデータ!F974,1)="日","",IF(LEFT(デイリーデータ!F974,1)="半","／",LEFT(デイリーデータ!F974,1)))))</f>
        <v>●</v>
      </c>
      <c r="F974" s="10" t="str">
        <f>IF(デイリーデータ!E974="なし","",デイリーデータ!E974)&amp;IF(デイリーデータ!G974="なし","",デイリーデータ!G974)&amp;IF(デイリーデータ!H974="なし","",デイリーデータ!H974)</f>
        <v/>
      </c>
      <c r="G974" s="3" t="str">
        <f>IF(H974="","",COUNTA(H$2:H974)-COUNTBLANK(H$2:H974))</f>
        <v/>
      </c>
      <c r="H974" s="3" t="str">
        <f>IF(COUNTIF(B$2:B974,B974)=1,B974,"")</f>
        <v/>
      </c>
      <c r="I974" s="10" t="str">
        <f t="shared" si="15"/>
        <v/>
      </c>
      <c r="J974" s="3" t="str">
        <f>IF(デイリーデータ!D974="なし","",デイリーデータ!D974)</f>
        <v>休日</v>
      </c>
      <c r="K974" s="3" t="str">
        <f>IF(デイリーデータ!E974="なし","",デイリーデータ!E974)</f>
        <v/>
      </c>
      <c r="L974" s="3" t="str">
        <f>IF(デイリーデータ!F974="なし","",デイリーデータ!F974)</f>
        <v>日勤</v>
      </c>
      <c r="M974" s="3" t="str">
        <f>IF(デイリーデータ!G974="なし","",デイリーデータ!G974)</f>
        <v/>
      </c>
      <c r="N974" s="3" t="str">
        <f>IF(デイリーデータ!H974="なし","",デイリーデータ!H974)</f>
        <v/>
      </c>
    </row>
    <row r="975" spans="1:14" x14ac:dyDescent="0.2">
      <c r="A975" s="9" t="str">
        <f>デイリーデータ!A975&amp;デイリーデータ!I975</f>
        <v>13043945761</v>
      </c>
      <c r="B975" s="3" t="str">
        <f>デイリーデータ!A975&amp;""</f>
        <v>130439</v>
      </c>
      <c r="C975" s="3" t="str">
        <f>デイリーデータ!B975</f>
        <v>福知 千佳</v>
      </c>
      <c r="D975" s="4">
        <f>IF(デイリーデータ!I975="","",(デイリーデータ!I975))</f>
        <v>45761</v>
      </c>
      <c r="E975" s="3" t="str">
        <f>IF(デイリーデータ!D975="休日","●",IF(デイリーデータ!D975="指定","○",IF(LEFT(デイリーデータ!F975,1)="日","",IF(LEFT(デイリーデータ!F975,1)="半","／",LEFT(デイリーデータ!F975,1)))))</f>
        <v/>
      </c>
      <c r="F975" s="10" t="str">
        <f>IF(デイリーデータ!E975="なし","",デイリーデータ!E975)&amp;IF(デイリーデータ!G975="なし","",デイリーデータ!G975)&amp;IF(デイリーデータ!H975="なし","",デイリーデータ!H975)</f>
        <v/>
      </c>
      <c r="G975" s="3" t="str">
        <f>IF(H975="","",COUNTA(H$2:H975)-COUNTBLANK(H$2:H975))</f>
        <v/>
      </c>
      <c r="H975" s="3" t="str">
        <f>IF(COUNTIF(B$2:B975,B975)=1,B975,"")</f>
        <v/>
      </c>
      <c r="I975" s="10" t="str">
        <f t="shared" si="15"/>
        <v/>
      </c>
      <c r="J975" s="3" t="str">
        <f>IF(デイリーデータ!D975="なし","",デイリーデータ!D975)</f>
        <v>勤務</v>
      </c>
      <c r="K975" s="3" t="str">
        <f>IF(デイリーデータ!E975="なし","",デイリーデータ!E975)</f>
        <v/>
      </c>
      <c r="L975" s="3" t="str">
        <f>IF(デイリーデータ!F975="なし","",デイリーデータ!F975)</f>
        <v>日勤</v>
      </c>
      <c r="M975" s="3" t="str">
        <f>IF(デイリーデータ!G975="なし","",デイリーデータ!G975)</f>
        <v/>
      </c>
      <c r="N975" s="3" t="str">
        <f>IF(デイリーデータ!H975="なし","",デイリーデータ!H975)</f>
        <v/>
      </c>
    </row>
    <row r="976" spans="1:14" x14ac:dyDescent="0.2">
      <c r="A976" s="9" t="str">
        <f>デイリーデータ!A976&amp;デイリーデータ!I976</f>
        <v>13043945762</v>
      </c>
      <c r="B976" s="3" t="str">
        <f>デイリーデータ!A976&amp;""</f>
        <v>130439</v>
      </c>
      <c r="C976" s="3" t="str">
        <f>デイリーデータ!B976</f>
        <v>福知 千佳</v>
      </c>
      <c r="D976" s="4">
        <f>IF(デイリーデータ!I976="","",(デイリーデータ!I976))</f>
        <v>45762</v>
      </c>
      <c r="E976" s="3" t="str">
        <f>IF(デイリーデータ!D976="休日","●",IF(デイリーデータ!D976="指定","○",IF(LEFT(デイリーデータ!F976,1)="日","",IF(LEFT(デイリーデータ!F976,1)="半","／",LEFT(デイリーデータ!F976,1)))))</f>
        <v/>
      </c>
      <c r="F976" s="10" t="str">
        <f>IF(デイリーデータ!E976="なし","",デイリーデータ!E976)&amp;IF(デイリーデータ!G976="なし","",デイリーデータ!G976)&amp;IF(デイリーデータ!H976="なし","",デイリーデータ!H976)</f>
        <v/>
      </c>
      <c r="G976" s="3" t="str">
        <f>IF(H976="","",COUNTA(H$2:H976)-COUNTBLANK(H$2:H976))</f>
        <v/>
      </c>
      <c r="H976" s="3" t="str">
        <f>IF(COUNTIF(B$2:B976,B976)=1,B976,"")</f>
        <v/>
      </c>
      <c r="I976" s="10" t="str">
        <f t="shared" si="15"/>
        <v/>
      </c>
      <c r="J976" s="3" t="str">
        <f>IF(デイリーデータ!D976="なし","",デイリーデータ!D976)</f>
        <v>勤務</v>
      </c>
      <c r="K976" s="3" t="str">
        <f>IF(デイリーデータ!E976="なし","",デイリーデータ!E976)</f>
        <v/>
      </c>
      <c r="L976" s="3" t="str">
        <f>IF(デイリーデータ!F976="なし","",デイリーデータ!F976)</f>
        <v>日勤</v>
      </c>
      <c r="M976" s="3" t="str">
        <f>IF(デイリーデータ!G976="なし","",デイリーデータ!G976)</f>
        <v/>
      </c>
      <c r="N976" s="3" t="str">
        <f>IF(デイリーデータ!H976="なし","",デイリーデータ!H976)</f>
        <v/>
      </c>
    </row>
    <row r="977" spans="1:14" x14ac:dyDescent="0.2">
      <c r="A977" s="9" t="str">
        <f>デイリーデータ!A977&amp;デイリーデータ!I977</f>
        <v>13043945763</v>
      </c>
      <c r="B977" s="3" t="str">
        <f>デイリーデータ!A977&amp;""</f>
        <v>130439</v>
      </c>
      <c r="C977" s="3" t="str">
        <f>デイリーデータ!B977</f>
        <v>福知 千佳</v>
      </c>
      <c r="D977" s="4">
        <f>IF(デイリーデータ!I977="","",(デイリーデータ!I977))</f>
        <v>45763</v>
      </c>
      <c r="E977" s="3" t="str">
        <f>IF(デイリーデータ!D977="休日","●",IF(デイリーデータ!D977="指定","○",IF(LEFT(デイリーデータ!F977,1)="日","",IF(LEFT(デイリーデータ!F977,1)="半","／",LEFT(デイリーデータ!F977,1)))))</f>
        <v/>
      </c>
      <c r="F977" s="10" t="str">
        <f>IF(デイリーデータ!E977="なし","",デイリーデータ!E977)&amp;IF(デイリーデータ!G977="なし","",デイリーデータ!G977)&amp;IF(デイリーデータ!H977="なし","",デイリーデータ!H977)</f>
        <v/>
      </c>
      <c r="G977" s="3" t="str">
        <f>IF(H977="","",COUNTA(H$2:H977)-COUNTBLANK(H$2:H977))</f>
        <v/>
      </c>
      <c r="H977" s="3" t="str">
        <f>IF(COUNTIF(B$2:B977,B977)=1,B977,"")</f>
        <v/>
      </c>
      <c r="I977" s="10" t="str">
        <f t="shared" si="15"/>
        <v/>
      </c>
      <c r="J977" s="3" t="str">
        <f>IF(デイリーデータ!D977="なし","",デイリーデータ!D977)</f>
        <v>勤務</v>
      </c>
      <c r="K977" s="3" t="str">
        <f>IF(デイリーデータ!E977="なし","",デイリーデータ!E977)</f>
        <v/>
      </c>
      <c r="L977" s="3" t="str">
        <f>IF(デイリーデータ!F977="なし","",デイリーデータ!F977)</f>
        <v>日勤</v>
      </c>
      <c r="M977" s="3" t="str">
        <f>IF(デイリーデータ!G977="なし","",デイリーデータ!G977)</f>
        <v/>
      </c>
      <c r="N977" s="3" t="str">
        <f>IF(デイリーデータ!H977="なし","",デイリーデータ!H977)</f>
        <v/>
      </c>
    </row>
    <row r="978" spans="1:14" x14ac:dyDescent="0.2">
      <c r="A978" s="9" t="str">
        <f>デイリーデータ!A978&amp;デイリーデータ!I978</f>
        <v>13043945764</v>
      </c>
      <c r="B978" s="3" t="str">
        <f>デイリーデータ!A978&amp;""</f>
        <v>130439</v>
      </c>
      <c r="C978" s="3" t="str">
        <f>デイリーデータ!B978</f>
        <v>福知 千佳</v>
      </c>
      <c r="D978" s="4">
        <f>IF(デイリーデータ!I978="","",(デイリーデータ!I978))</f>
        <v>45764</v>
      </c>
      <c r="E978" s="3" t="str">
        <f>IF(デイリーデータ!D978="休日","●",IF(デイリーデータ!D978="指定","○",IF(LEFT(デイリーデータ!F978,1)="日","",IF(LEFT(デイリーデータ!F978,1)="半","／",LEFT(デイリーデータ!F978,1)))))</f>
        <v/>
      </c>
      <c r="F978" s="10" t="str">
        <f>IF(デイリーデータ!E978="なし","",デイリーデータ!E978)&amp;IF(デイリーデータ!G978="なし","",デイリーデータ!G978)&amp;IF(デイリーデータ!H978="なし","",デイリーデータ!H978)</f>
        <v/>
      </c>
      <c r="G978" s="3" t="str">
        <f>IF(H978="","",COUNTA(H$2:H978)-COUNTBLANK(H$2:H978))</f>
        <v/>
      </c>
      <c r="H978" s="3" t="str">
        <f>IF(COUNTIF(B$2:B978,B978)=1,B978,"")</f>
        <v/>
      </c>
      <c r="I978" s="10" t="str">
        <f t="shared" si="15"/>
        <v/>
      </c>
      <c r="J978" s="3" t="str">
        <f>IF(デイリーデータ!D978="なし","",デイリーデータ!D978)</f>
        <v>勤務</v>
      </c>
      <c r="K978" s="3" t="str">
        <f>IF(デイリーデータ!E978="なし","",デイリーデータ!E978)</f>
        <v/>
      </c>
      <c r="L978" s="3" t="str">
        <f>IF(デイリーデータ!F978="なし","",デイリーデータ!F978)</f>
        <v>日勤</v>
      </c>
      <c r="M978" s="3" t="str">
        <f>IF(デイリーデータ!G978="なし","",デイリーデータ!G978)</f>
        <v/>
      </c>
      <c r="N978" s="3" t="str">
        <f>IF(デイリーデータ!H978="なし","",デイリーデータ!H978)</f>
        <v/>
      </c>
    </row>
    <row r="979" spans="1:14" x14ac:dyDescent="0.2">
      <c r="A979" s="9" t="str">
        <f>デイリーデータ!A979&amp;デイリーデータ!I979</f>
        <v>13043945765</v>
      </c>
      <c r="B979" s="3" t="str">
        <f>デイリーデータ!A979&amp;""</f>
        <v>130439</v>
      </c>
      <c r="C979" s="3" t="str">
        <f>デイリーデータ!B979</f>
        <v>福知 千佳</v>
      </c>
      <c r="D979" s="4">
        <f>IF(デイリーデータ!I979="","",(デイリーデータ!I979))</f>
        <v>45765</v>
      </c>
      <c r="E979" s="3" t="str">
        <f>IF(デイリーデータ!D979="休日","●",IF(デイリーデータ!D979="指定","○",IF(LEFT(デイリーデータ!F979,1)="日","",IF(LEFT(デイリーデータ!F979,1)="半","／",LEFT(デイリーデータ!F979,1)))))</f>
        <v/>
      </c>
      <c r="F979" s="10" t="str">
        <f>IF(デイリーデータ!E979="なし","",デイリーデータ!E979)&amp;IF(デイリーデータ!G979="なし","",デイリーデータ!G979)&amp;IF(デイリーデータ!H979="なし","",デイリーデータ!H979)</f>
        <v/>
      </c>
      <c r="G979" s="3" t="str">
        <f>IF(H979="","",COUNTA(H$2:H979)-COUNTBLANK(H$2:H979))</f>
        <v/>
      </c>
      <c r="H979" s="3" t="str">
        <f>IF(COUNTIF(B$2:B979,B979)=1,B979,"")</f>
        <v/>
      </c>
      <c r="I979" s="10" t="str">
        <f t="shared" si="15"/>
        <v/>
      </c>
      <c r="J979" s="3" t="str">
        <f>IF(デイリーデータ!D979="なし","",デイリーデータ!D979)</f>
        <v>勤務</v>
      </c>
      <c r="K979" s="3" t="str">
        <f>IF(デイリーデータ!E979="なし","",デイリーデータ!E979)</f>
        <v/>
      </c>
      <c r="L979" s="3" t="str">
        <f>IF(デイリーデータ!F979="なし","",デイリーデータ!F979)</f>
        <v>日勤</v>
      </c>
      <c r="M979" s="3" t="str">
        <f>IF(デイリーデータ!G979="なし","",デイリーデータ!G979)</f>
        <v/>
      </c>
      <c r="N979" s="3" t="str">
        <f>IF(デイリーデータ!H979="なし","",デイリーデータ!H979)</f>
        <v/>
      </c>
    </row>
    <row r="980" spans="1:14" x14ac:dyDescent="0.2">
      <c r="A980" s="9" t="str">
        <f>デイリーデータ!A980&amp;デイリーデータ!I980</f>
        <v>13043945766</v>
      </c>
      <c r="B980" s="3" t="str">
        <f>デイリーデータ!A980&amp;""</f>
        <v>130439</v>
      </c>
      <c r="C980" s="3" t="str">
        <f>デイリーデータ!B980</f>
        <v>福知 千佳</v>
      </c>
      <c r="D980" s="4">
        <f>IF(デイリーデータ!I980="","",(デイリーデータ!I980))</f>
        <v>45766</v>
      </c>
      <c r="E980" s="3" t="str">
        <f>IF(デイリーデータ!D980="休日","●",IF(デイリーデータ!D980="指定","○",IF(LEFT(デイリーデータ!F980,1)="日","",IF(LEFT(デイリーデータ!F980,1)="半","／",LEFT(デイリーデータ!F980,1)))))</f>
        <v>○</v>
      </c>
      <c r="F980" s="10" t="str">
        <f>IF(デイリーデータ!E980="なし","",デイリーデータ!E980)&amp;IF(デイリーデータ!G980="なし","",デイリーデータ!G980)&amp;IF(デイリーデータ!H980="なし","",デイリーデータ!H980)</f>
        <v/>
      </c>
      <c r="G980" s="3" t="str">
        <f>IF(H980="","",COUNTA(H$2:H980)-COUNTBLANK(H$2:H980))</f>
        <v/>
      </c>
      <c r="H980" s="3" t="str">
        <f>IF(COUNTIF(B$2:B980,B980)=1,B980,"")</f>
        <v/>
      </c>
      <c r="I980" s="10" t="str">
        <f t="shared" si="15"/>
        <v/>
      </c>
      <c r="J980" s="3" t="str">
        <f>IF(デイリーデータ!D980="なし","",デイリーデータ!D980)</f>
        <v>指定</v>
      </c>
      <c r="K980" s="3" t="str">
        <f>IF(デイリーデータ!E980="なし","",デイリーデータ!E980)</f>
        <v/>
      </c>
      <c r="L980" s="3" t="str">
        <f>IF(デイリーデータ!F980="なし","",デイリーデータ!F980)</f>
        <v>日勤</v>
      </c>
      <c r="M980" s="3" t="str">
        <f>IF(デイリーデータ!G980="なし","",デイリーデータ!G980)</f>
        <v/>
      </c>
      <c r="N980" s="3" t="str">
        <f>IF(デイリーデータ!H980="なし","",デイリーデータ!H980)</f>
        <v/>
      </c>
    </row>
    <row r="981" spans="1:14" x14ac:dyDescent="0.2">
      <c r="A981" s="9" t="str">
        <f>デイリーデータ!A981&amp;デイリーデータ!I981</f>
        <v>13043945767</v>
      </c>
      <c r="B981" s="3" t="str">
        <f>デイリーデータ!A981&amp;""</f>
        <v>130439</v>
      </c>
      <c r="C981" s="3" t="str">
        <f>デイリーデータ!B981</f>
        <v>福知 千佳</v>
      </c>
      <c r="D981" s="4">
        <f>IF(デイリーデータ!I981="","",(デイリーデータ!I981))</f>
        <v>45767</v>
      </c>
      <c r="E981" s="3" t="str">
        <f>IF(デイリーデータ!D981="休日","●",IF(デイリーデータ!D981="指定","○",IF(LEFT(デイリーデータ!F981,1)="日","",IF(LEFT(デイリーデータ!F981,1)="半","／",LEFT(デイリーデータ!F981,1)))))</f>
        <v>●</v>
      </c>
      <c r="F981" s="10" t="str">
        <f>IF(デイリーデータ!E981="なし","",デイリーデータ!E981)&amp;IF(デイリーデータ!G981="なし","",デイリーデータ!G981)&amp;IF(デイリーデータ!H981="なし","",デイリーデータ!H981)</f>
        <v/>
      </c>
      <c r="G981" s="3" t="str">
        <f>IF(H981="","",COUNTA(H$2:H981)-COUNTBLANK(H$2:H981))</f>
        <v/>
      </c>
      <c r="H981" s="3" t="str">
        <f>IF(COUNTIF(B$2:B981,B981)=1,B981,"")</f>
        <v/>
      </c>
      <c r="I981" s="10" t="str">
        <f t="shared" si="15"/>
        <v/>
      </c>
      <c r="J981" s="3" t="str">
        <f>IF(デイリーデータ!D981="なし","",デイリーデータ!D981)</f>
        <v>休日</v>
      </c>
      <c r="K981" s="3" t="str">
        <f>IF(デイリーデータ!E981="なし","",デイリーデータ!E981)</f>
        <v/>
      </c>
      <c r="L981" s="3" t="str">
        <f>IF(デイリーデータ!F981="なし","",デイリーデータ!F981)</f>
        <v>日勤</v>
      </c>
      <c r="M981" s="3" t="str">
        <f>IF(デイリーデータ!G981="なし","",デイリーデータ!G981)</f>
        <v/>
      </c>
      <c r="N981" s="3" t="str">
        <f>IF(デイリーデータ!H981="なし","",デイリーデータ!H981)</f>
        <v/>
      </c>
    </row>
    <row r="982" spans="1:14" x14ac:dyDescent="0.2">
      <c r="A982" s="9" t="str">
        <f>デイリーデータ!A982&amp;デイリーデータ!I982</f>
        <v>13043945768</v>
      </c>
      <c r="B982" s="3" t="str">
        <f>デイリーデータ!A982&amp;""</f>
        <v>130439</v>
      </c>
      <c r="C982" s="3" t="str">
        <f>デイリーデータ!B982</f>
        <v>福知 千佳</v>
      </c>
      <c r="D982" s="4">
        <f>IF(デイリーデータ!I982="","",(デイリーデータ!I982))</f>
        <v>45768</v>
      </c>
      <c r="E982" s="3" t="str">
        <f>IF(デイリーデータ!D982="休日","●",IF(デイリーデータ!D982="指定","○",IF(LEFT(デイリーデータ!F982,1)="日","",IF(LEFT(デイリーデータ!F982,1)="半","／",LEFT(デイリーデータ!F982,1)))))</f>
        <v/>
      </c>
      <c r="F982" s="10" t="str">
        <f>IF(デイリーデータ!E982="なし","",デイリーデータ!E982)&amp;IF(デイリーデータ!G982="なし","",デイリーデータ!G982)&amp;IF(デイリーデータ!H982="なし","",デイリーデータ!H982)</f>
        <v/>
      </c>
      <c r="G982" s="3" t="str">
        <f>IF(H982="","",COUNTA(H$2:H982)-COUNTBLANK(H$2:H982))</f>
        <v/>
      </c>
      <c r="H982" s="3" t="str">
        <f>IF(COUNTIF(B$2:B982,B982)=1,B982,"")</f>
        <v/>
      </c>
      <c r="I982" s="10" t="str">
        <f t="shared" si="15"/>
        <v/>
      </c>
      <c r="J982" s="3" t="str">
        <f>IF(デイリーデータ!D982="なし","",デイリーデータ!D982)</f>
        <v>勤務</v>
      </c>
      <c r="K982" s="3" t="str">
        <f>IF(デイリーデータ!E982="なし","",デイリーデータ!E982)</f>
        <v/>
      </c>
      <c r="L982" s="3" t="str">
        <f>IF(デイリーデータ!F982="なし","",デイリーデータ!F982)</f>
        <v>日勤</v>
      </c>
      <c r="M982" s="3" t="str">
        <f>IF(デイリーデータ!G982="なし","",デイリーデータ!G982)</f>
        <v/>
      </c>
      <c r="N982" s="3" t="str">
        <f>IF(デイリーデータ!H982="なし","",デイリーデータ!H982)</f>
        <v/>
      </c>
    </row>
    <row r="983" spans="1:14" x14ac:dyDescent="0.2">
      <c r="A983" s="9" t="str">
        <f>デイリーデータ!A983&amp;デイリーデータ!I983</f>
        <v>13043945769</v>
      </c>
      <c r="B983" s="3" t="str">
        <f>デイリーデータ!A983&amp;""</f>
        <v>130439</v>
      </c>
      <c r="C983" s="3" t="str">
        <f>デイリーデータ!B983</f>
        <v>福知 千佳</v>
      </c>
      <c r="D983" s="4">
        <f>IF(デイリーデータ!I983="","",(デイリーデータ!I983))</f>
        <v>45769</v>
      </c>
      <c r="E983" s="3" t="str">
        <f>IF(デイリーデータ!D983="休日","●",IF(デイリーデータ!D983="指定","○",IF(LEFT(デイリーデータ!F983,1)="日","",IF(LEFT(デイリーデータ!F983,1)="半","／",LEFT(デイリーデータ!F983,1)))))</f>
        <v/>
      </c>
      <c r="F983" s="10" t="str">
        <f>IF(デイリーデータ!E983="なし","",デイリーデータ!E983)&amp;IF(デイリーデータ!G983="なし","",デイリーデータ!G983)&amp;IF(デイリーデータ!H983="なし","",デイリーデータ!H983)</f>
        <v/>
      </c>
      <c r="G983" s="3" t="str">
        <f>IF(H983="","",COUNTA(H$2:H983)-COUNTBLANK(H$2:H983))</f>
        <v/>
      </c>
      <c r="H983" s="3" t="str">
        <f>IF(COUNTIF(B$2:B983,B983)=1,B983,"")</f>
        <v/>
      </c>
      <c r="I983" s="10" t="str">
        <f t="shared" si="15"/>
        <v/>
      </c>
      <c r="J983" s="3" t="str">
        <f>IF(デイリーデータ!D983="なし","",デイリーデータ!D983)</f>
        <v>勤務</v>
      </c>
      <c r="K983" s="3" t="str">
        <f>IF(デイリーデータ!E983="なし","",デイリーデータ!E983)</f>
        <v/>
      </c>
      <c r="L983" s="3" t="str">
        <f>IF(デイリーデータ!F983="なし","",デイリーデータ!F983)</f>
        <v>日勤</v>
      </c>
      <c r="M983" s="3" t="str">
        <f>IF(デイリーデータ!G983="なし","",デイリーデータ!G983)</f>
        <v/>
      </c>
      <c r="N983" s="3" t="str">
        <f>IF(デイリーデータ!H983="なし","",デイリーデータ!H983)</f>
        <v/>
      </c>
    </row>
    <row r="984" spans="1:14" x14ac:dyDescent="0.2">
      <c r="A984" s="9" t="str">
        <f>デイリーデータ!A984&amp;デイリーデータ!I984</f>
        <v>13043945770</v>
      </c>
      <c r="B984" s="3" t="str">
        <f>デイリーデータ!A984&amp;""</f>
        <v>130439</v>
      </c>
      <c r="C984" s="3" t="str">
        <f>デイリーデータ!B984</f>
        <v>福知 千佳</v>
      </c>
      <c r="D984" s="4">
        <f>IF(デイリーデータ!I984="","",(デイリーデータ!I984))</f>
        <v>45770</v>
      </c>
      <c r="E984" s="3" t="str">
        <f>IF(デイリーデータ!D984="休日","●",IF(デイリーデータ!D984="指定","○",IF(LEFT(デイリーデータ!F984,1)="日","",IF(LEFT(デイリーデータ!F984,1)="半","／",LEFT(デイリーデータ!F984,1)))))</f>
        <v/>
      </c>
      <c r="F984" s="10" t="str">
        <f>IF(デイリーデータ!E984="なし","",デイリーデータ!E984)&amp;IF(デイリーデータ!G984="なし","",デイリーデータ!G984)&amp;IF(デイリーデータ!H984="なし","",デイリーデータ!H984)</f>
        <v/>
      </c>
      <c r="G984" s="3" t="str">
        <f>IF(H984="","",COUNTA(H$2:H984)-COUNTBLANK(H$2:H984))</f>
        <v/>
      </c>
      <c r="H984" s="3" t="str">
        <f>IF(COUNTIF(B$2:B984,B984)=1,B984,"")</f>
        <v/>
      </c>
      <c r="I984" s="10" t="str">
        <f t="shared" si="15"/>
        <v/>
      </c>
      <c r="J984" s="3" t="str">
        <f>IF(デイリーデータ!D984="なし","",デイリーデータ!D984)</f>
        <v>勤務</v>
      </c>
      <c r="K984" s="3" t="str">
        <f>IF(デイリーデータ!E984="なし","",デイリーデータ!E984)</f>
        <v/>
      </c>
      <c r="L984" s="3" t="str">
        <f>IF(デイリーデータ!F984="なし","",デイリーデータ!F984)</f>
        <v>日勤</v>
      </c>
      <c r="M984" s="3" t="str">
        <f>IF(デイリーデータ!G984="なし","",デイリーデータ!G984)</f>
        <v/>
      </c>
      <c r="N984" s="3" t="str">
        <f>IF(デイリーデータ!H984="なし","",デイリーデータ!H984)</f>
        <v/>
      </c>
    </row>
    <row r="985" spans="1:14" x14ac:dyDescent="0.2">
      <c r="A985" s="9" t="str">
        <f>デイリーデータ!A985&amp;デイリーデータ!I985</f>
        <v>13043945771</v>
      </c>
      <c r="B985" s="3" t="str">
        <f>デイリーデータ!A985&amp;""</f>
        <v>130439</v>
      </c>
      <c r="C985" s="3" t="str">
        <f>デイリーデータ!B985</f>
        <v>福知 千佳</v>
      </c>
      <c r="D985" s="4">
        <f>IF(デイリーデータ!I985="","",(デイリーデータ!I985))</f>
        <v>45771</v>
      </c>
      <c r="E985" s="3" t="str">
        <f>IF(デイリーデータ!D985="休日","●",IF(デイリーデータ!D985="指定","○",IF(LEFT(デイリーデータ!F985,1)="日","",IF(LEFT(デイリーデータ!F985,1)="半","／",LEFT(デイリーデータ!F985,1)))))</f>
        <v/>
      </c>
      <c r="F985" s="10" t="str">
        <f>IF(デイリーデータ!E985="なし","",デイリーデータ!E985)&amp;IF(デイリーデータ!G985="なし","",デイリーデータ!G985)&amp;IF(デイリーデータ!H985="なし","",デイリーデータ!H985)</f>
        <v/>
      </c>
      <c r="G985" s="3" t="str">
        <f>IF(H985="","",COUNTA(H$2:H985)-COUNTBLANK(H$2:H985))</f>
        <v/>
      </c>
      <c r="H985" s="3" t="str">
        <f>IF(COUNTIF(B$2:B985,B985)=1,B985,"")</f>
        <v/>
      </c>
      <c r="I985" s="10" t="str">
        <f t="shared" si="15"/>
        <v/>
      </c>
      <c r="J985" s="3" t="str">
        <f>IF(デイリーデータ!D985="なし","",デイリーデータ!D985)</f>
        <v>勤務</v>
      </c>
      <c r="K985" s="3" t="str">
        <f>IF(デイリーデータ!E985="なし","",デイリーデータ!E985)</f>
        <v/>
      </c>
      <c r="L985" s="3" t="str">
        <f>IF(デイリーデータ!F985="なし","",デイリーデータ!F985)</f>
        <v>日勤</v>
      </c>
      <c r="M985" s="3" t="str">
        <f>IF(デイリーデータ!G985="なし","",デイリーデータ!G985)</f>
        <v/>
      </c>
      <c r="N985" s="3" t="str">
        <f>IF(デイリーデータ!H985="なし","",デイリーデータ!H985)</f>
        <v/>
      </c>
    </row>
    <row r="986" spans="1:14" x14ac:dyDescent="0.2">
      <c r="A986" s="9" t="str">
        <f>デイリーデータ!A986&amp;デイリーデータ!I986</f>
        <v>13043945772</v>
      </c>
      <c r="B986" s="3" t="str">
        <f>デイリーデータ!A986&amp;""</f>
        <v>130439</v>
      </c>
      <c r="C986" s="3" t="str">
        <f>デイリーデータ!B986</f>
        <v>福知 千佳</v>
      </c>
      <c r="D986" s="4">
        <f>IF(デイリーデータ!I986="","",(デイリーデータ!I986))</f>
        <v>45772</v>
      </c>
      <c r="E986" s="3" t="str">
        <f>IF(デイリーデータ!D986="休日","●",IF(デイリーデータ!D986="指定","○",IF(LEFT(デイリーデータ!F986,1)="日","",IF(LEFT(デイリーデータ!F986,1)="半","／",LEFT(デイリーデータ!F986,1)))))</f>
        <v>当</v>
      </c>
      <c r="F986" s="10" t="str">
        <f>IF(デイリーデータ!E986="なし","",デイリーデータ!E986)&amp;IF(デイリーデータ!G986="なし","",デイリーデータ!G986)&amp;IF(デイリーデータ!H986="なし","",デイリーデータ!H986)</f>
        <v/>
      </c>
      <c r="G986" s="3" t="str">
        <f>IF(H986="","",COUNTA(H$2:H986)-COUNTBLANK(H$2:H986))</f>
        <v/>
      </c>
      <c r="H986" s="3" t="str">
        <f>IF(COUNTIF(B$2:B986,B986)=1,B986,"")</f>
        <v/>
      </c>
      <c r="I986" s="10" t="str">
        <f t="shared" si="15"/>
        <v/>
      </c>
      <c r="J986" s="3" t="str">
        <f>IF(デイリーデータ!D986="なし","",デイリーデータ!D986)</f>
        <v>勤務</v>
      </c>
      <c r="K986" s="3" t="str">
        <f>IF(デイリーデータ!E986="なし","",デイリーデータ!E986)</f>
        <v/>
      </c>
      <c r="L986" s="3" t="str">
        <f>IF(デイリーデータ!F986="なし","",デイリーデータ!F986)</f>
        <v>当直</v>
      </c>
      <c r="M986" s="3" t="str">
        <f>IF(デイリーデータ!G986="なし","",デイリーデータ!G986)</f>
        <v/>
      </c>
      <c r="N986" s="3" t="str">
        <f>IF(デイリーデータ!H986="なし","",デイリーデータ!H986)</f>
        <v/>
      </c>
    </row>
    <row r="987" spans="1:14" x14ac:dyDescent="0.2">
      <c r="A987" s="9" t="str">
        <f>デイリーデータ!A987&amp;デイリーデータ!I987</f>
        <v>13043945773</v>
      </c>
      <c r="B987" s="3" t="str">
        <f>デイリーデータ!A987&amp;""</f>
        <v>130439</v>
      </c>
      <c r="C987" s="3" t="str">
        <f>デイリーデータ!B987</f>
        <v>福知 千佳</v>
      </c>
      <c r="D987" s="4">
        <f>IF(デイリーデータ!I987="","",(デイリーデータ!I987))</f>
        <v>45773</v>
      </c>
      <c r="E987" s="3" t="str">
        <f>IF(デイリーデータ!D987="休日","●",IF(デイリーデータ!D987="指定","○",IF(LEFT(デイリーデータ!F987,1)="日","",IF(LEFT(デイリーデータ!F987,1)="半","／",LEFT(デイリーデータ!F987,1)))))</f>
        <v>明</v>
      </c>
      <c r="F987" s="10" t="str">
        <f>IF(デイリーデータ!E987="なし","",デイリーデータ!E987)&amp;IF(デイリーデータ!G987="なし","",デイリーデータ!G987)&amp;IF(デイリーデータ!H987="なし","",デイリーデータ!H987)</f>
        <v/>
      </c>
      <c r="G987" s="3" t="str">
        <f>IF(H987="","",COUNTA(H$2:H987)-COUNTBLANK(H$2:H987))</f>
        <v/>
      </c>
      <c r="H987" s="3" t="str">
        <f>IF(COUNTIF(B$2:B987,B987)=1,B987,"")</f>
        <v/>
      </c>
      <c r="I987" s="10" t="str">
        <f t="shared" si="15"/>
        <v/>
      </c>
      <c r="J987" s="3" t="str">
        <f>IF(デイリーデータ!D987="なし","",デイリーデータ!D987)</f>
        <v>勤務</v>
      </c>
      <c r="K987" s="3" t="str">
        <f>IF(デイリーデータ!E987="なし","",デイリーデータ!E987)</f>
        <v/>
      </c>
      <c r="L987" s="3" t="str">
        <f>IF(デイリーデータ!F987="なし","",デイリーデータ!F987)</f>
        <v>明け</v>
      </c>
      <c r="M987" s="3" t="str">
        <f>IF(デイリーデータ!G987="なし","",デイリーデータ!G987)</f>
        <v/>
      </c>
      <c r="N987" s="3" t="str">
        <f>IF(デイリーデータ!H987="なし","",デイリーデータ!H987)</f>
        <v/>
      </c>
    </row>
    <row r="988" spans="1:14" x14ac:dyDescent="0.2">
      <c r="A988" s="9" t="str">
        <f>デイリーデータ!A988&amp;デイリーデータ!I988</f>
        <v>13043945774</v>
      </c>
      <c r="B988" s="3" t="str">
        <f>デイリーデータ!A988&amp;""</f>
        <v>130439</v>
      </c>
      <c r="C988" s="3" t="str">
        <f>デイリーデータ!B988</f>
        <v>福知 千佳</v>
      </c>
      <c r="D988" s="4">
        <f>IF(デイリーデータ!I988="","",(デイリーデータ!I988))</f>
        <v>45774</v>
      </c>
      <c r="E988" s="3" t="str">
        <f>IF(デイリーデータ!D988="休日","●",IF(デイリーデータ!D988="指定","○",IF(LEFT(デイリーデータ!F988,1)="日","",IF(LEFT(デイリーデータ!F988,1)="半","／",LEFT(デイリーデータ!F988,1)))))</f>
        <v>●</v>
      </c>
      <c r="F988" s="10" t="str">
        <f>IF(デイリーデータ!E988="なし","",デイリーデータ!E988)&amp;IF(デイリーデータ!G988="なし","",デイリーデータ!G988)&amp;IF(デイリーデータ!H988="なし","",デイリーデータ!H988)</f>
        <v/>
      </c>
      <c r="G988" s="3" t="str">
        <f>IF(H988="","",COUNTA(H$2:H988)-COUNTBLANK(H$2:H988))</f>
        <v/>
      </c>
      <c r="H988" s="3" t="str">
        <f>IF(COUNTIF(B$2:B988,B988)=1,B988,"")</f>
        <v/>
      </c>
      <c r="I988" s="10" t="str">
        <f t="shared" si="15"/>
        <v/>
      </c>
      <c r="J988" s="3" t="str">
        <f>IF(デイリーデータ!D988="なし","",デイリーデータ!D988)</f>
        <v>休日</v>
      </c>
      <c r="K988" s="3" t="str">
        <f>IF(デイリーデータ!E988="なし","",デイリーデータ!E988)</f>
        <v/>
      </c>
      <c r="L988" s="3" t="str">
        <f>IF(デイリーデータ!F988="なし","",デイリーデータ!F988)</f>
        <v>日勤</v>
      </c>
      <c r="M988" s="3" t="str">
        <f>IF(デイリーデータ!G988="なし","",デイリーデータ!G988)</f>
        <v/>
      </c>
      <c r="N988" s="3" t="str">
        <f>IF(デイリーデータ!H988="なし","",デイリーデータ!H988)</f>
        <v/>
      </c>
    </row>
    <row r="989" spans="1:14" x14ac:dyDescent="0.2">
      <c r="A989" s="9" t="str">
        <f>デイリーデータ!A989&amp;デイリーデータ!I989</f>
        <v>13043945775</v>
      </c>
      <c r="B989" s="3" t="str">
        <f>デイリーデータ!A989&amp;""</f>
        <v>130439</v>
      </c>
      <c r="C989" s="3" t="str">
        <f>デイリーデータ!B989</f>
        <v>福知 千佳</v>
      </c>
      <c r="D989" s="4">
        <f>IF(デイリーデータ!I989="","",(デイリーデータ!I989))</f>
        <v>45775</v>
      </c>
      <c r="E989" s="3" t="str">
        <f>IF(デイリーデータ!D989="休日","●",IF(デイリーデータ!D989="指定","○",IF(LEFT(デイリーデータ!F989,1)="日","",IF(LEFT(デイリーデータ!F989,1)="半","／",LEFT(デイリーデータ!F989,1)))))</f>
        <v/>
      </c>
      <c r="F989" s="10" t="str">
        <f>IF(デイリーデータ!E989="なし","",デイリーデータ!E989)&amp;IF(デイリーデータ!G989="なし","",デイリーデータ!G989)&amp;IF(デイリーデータ!H989="なし","",デイリーデータ!H989)</f>
        <v/>
      </c>
      <c r="G989" s="3" t="str">
        <f>IF(H989="","",COUNTA(H$2:H989)-COUNTBLANK(H$2:H989))</f>
        <v/>
      </c>
      <c r="H989" s="3" t="str">
        <f>IF(COUNTIF(B$2:B989,B989)=1,B989,"")</f>
        <v/>
      </c>
      <c r="I989" s="10" t="str">
        <f t="shared" si="15"/>
        <v/>
      </c>
      <c r="J989" s="3" t="str">
        <f>IF(デイリーデータ!D989="なし","",デイリーデータ!D989)</f>
        <v>勤務</v>
      </c>
      <c r="K989" s="3" t="str">
        <f>IF(デイリーデータ!E989="なし","",デイリーデータ!E989)</f>
        <v/>
      </c>
      <c r="L989" s="3" t="str">
        <f>IF(デイリーデータ!F989="なし","",デイリーデータ!F989)</f>
        <v>日勤</v>
      </c>
      <c r="M989" s="3" t="str">
        <f>IF(デイリーデータ!G989="なし","",デイリーデータ!G989)</f>
        <v/>
      </c>
      <c r="N989" s="3" t="str">
        <f>IF(デイリーデータ!H989="なし","",デイリーデータ!H989)</f>
        <v/>
      </c>
    </row>
    <row r="990" spans="1:14" x14ac:dyDescent="0.2">
      <c r="A990" s="9" t="str">
        <f>デイリーデータ!A990&amp;デイリーデータ!I990</f>
        <v>13043945776</v>
      </c>
      <c r="B990" s="3" t="str">
        <f>デイリーデータ!A990&amp;""</f>
        <v>130439</v>
      </c>
      <c r="C990" s="3" t="str">
        <f>デイリーデータ!B990</f>
        <v>福知 千佳</v>
      </c>
      <c r="D990" s="4">
        <f>IF(デイリーデータ!I990="","",(デイリーデータ!I990))</f>
        <v>45776</v>
      </c>
      <c r="E990" s="3" t="str">
        <f>IF(デイリーデータ!D990="休日","●",IF(デイリーデータ!D990="指定","○",IF(LEFT(デイリーデータ!F990,1)="日","",IF(LEFT(デイリーデータ!F990,1)="半","／",LEFT(デイリーデータ!F990,1)))))</f>
        <v/>
      </c>
      <c r="F990" s="10" t="str">
        <f>IF(デイリーデータ!E990="なし","",デイリーデータ!E990)&amp;IF(デイリーデータ!G990="なし","",デイリーデータ!G990)&amp;IF(デイリーデータ!H990="なし","",デイリーデータ!H990)</f>
        <v/>
      </c>
      <c r="G990" s="3" t="str">
        <f>IF(H990="","",COUNTA(H$2:H990)-COUNTBLANK(H$2:H990))</f>
        <v/>
      </c>
      <c r="H990" s="3" t="str">
        <f>IF(COUNTIF(B$2:B990,B990)=1,B990,"")</f>
        <v/>
      </c>
      <c r="I990" s="10" t="str">
        <f t="shared" si="15"/>
        <v/>
      </c>
      <c r="J990" s="3" t="str">
        <f>IF(デイリーデータ!D990="なし","",デイリーデータ!D990)</f>
        <v>勤務</v>
      </c>
      <c r="K990" s="3" t="str">
        <f>IF(デイリーデータ!E990="なし","",デイリーデータ!E990)</f>
        <v/>
      </c>
      <c r="L990" s="3" t="str">
        <f>IF(デイリーデータ!F990="なし","",デイリーデータ!F990)</f>
        <v>日勤</v>
      </c>
      <c r="M990" s="3" t="str">
        <f>IF(デイリーデータ!G990="なし","",デイリーデータ!G990)</f>
        <v/>
      </c>
      <c r="N990" s="3" t="str">
        <f>IF(デイリーデータ!H990="なし","",デイリーデータ!H990)</f>
        <v/>
      </c>
    </row>
    <row r="991" spans="1:14" x14ac:dyDescent="0.2">
      <c r="A991" s="9" t="str">
        <f>デイリーデータ!A991&amp;デイリーデータ!I991</f>
        <v>13043945777</v>
      </c>
      <c r="B991" s="3" t="str">
        <f>デイリーデータ!A991&amp;""</f>
        <v>130439</v>
      </c>
      <c r="C991" s="3" t="str">
        <f>デイリーデータ!B991</f>
        <v>福知 千佳</v>
      </c>
      <c r="D991" s="4">
        <f>IF(デイリーデータ!I991="","",(デイリーデータ!I991))</f>
        <v>45777</v>
      </c>
      <c r="E991" s="3" t="str">
        <f>IF(デイリーデータ!D991="休日","●",IF(デイリーデータ!D991="指定","○",IF(LEFT(デイリーデータ!F991,1)="日","",IF(LEFT(デイリーデータ!F991,1)="半","／",LEFT(デイリーデータ!F991,1)))))</f>
        <v/>
      </c>
      <c r="F991" s="10" t="str">
        <f>IF(デイリーデータ!E991="なし","",デイリーデータ!E991)&amp;IF(デイリーデータ!G991="なし","",デイリーデータ!G991)&amp;IF(デイリーデータ!H991="なし","",デイリーデータ!H991)</f>
        <v/>
      </c>
      <c r="G991" s="3" t="str">
        <f>IF(H991="","",COUNTA(H$2:H991)-COUNTBLANK(H$2:H991))</f>
        <v/>
      </c>
      <c r="H991" s="3" t="str">
        <f>IF(COUNTIF(B$2:B991,B991)=1,B991,"")</f>
        <v/>
      </c>
      <c r="I991" s="10" t="str">
        <f t="shared" si="15"/>
        <v/>
      </c>
      <c r="J991" s="3" t="str">
        <f>IF(デイリーデータ!D991="なし","",デイリーデータ!D991)</f>
        <v>勤務</v>
      </c>
      <c r="K991" s="3" t="str">
        <f>IF(デイリーデータ!E991="なし","",デイリーデータ!E991)</f>
        <v/>
      </c>
      <c r="L991" s="3" t="str">
        <f>IF(デイリーデータ!F991="なし","",デイリーデータ!F991)</f>
        <v>日勤</v>
      </c>
      <c r="M991" s="3" t="str">
        <f>IF(デイリーデータ!G991="なし","",デイリーデータ!G991)</f>
        <v/>
      </c>
      <c r="N991" s="3" t="str">
        <f>IF(デイリーデータ!H991="なし","",デイリーデータ!H991)</f>
        <v/>
      </c>
    </row>
    <row r="992" spans="1:14" x14ac:dyDescent="0.2">
      <c r="A992" s="9" t="str">
        <f>デイリーデータ!A992&amp;デイリーデータ!I992</f>
        <v>13044145748</v>
      </c>
      <c r="B992" s="3" t="str">
        <f>デイリーデータ!A992&amp;""</f>
        <v>130441</v>
      </c>
      <c r="C992" s="3" t="str">
        <f>デイリーデータ!B992</f>
        <v>袋 隼哉</v>
      </c>
      <c r="D992" s="4">
        <f>IF(デイリーデータ!I992="","",(デイリーデータ!I992))</f>
        <v>45748</v>
      </c>
      <c r="E992" s="3" t="str">
        <f>IF(デイリーデータ!D992="休日","●",IF(デイリーデータ!D992="指定","○",IF(LEFT(デイリーデータ!F992,1)="日","",IF(LEFT(デイリーデータ!F992,1)="半","／",LEFT(デイリーデータ!F992,1)))))</f>
        <v/>
      </c>
      <c r="F992" s="10" t="str">
        <f>IF(デイリーデータ!E992="なし","",デイリーデータ!E992)&amp;IF(デイリーデータ!G992="なし","",デイリーデータ!G992)&amp;IF(デイリーデータ!H992="なし","",デイリーデータ!H992)</f>
        <v/>
      </c>
      <c r="G992" s="3">
        <f>IF(H992="","",COUNTA(H$2:H992)-COUNTBLANK(H$2:H992))</f>
        <v>34</v>
      </c>
      <c r="H992" s="3" t="str">
        <f>IF(COUNTIF(B$2:B992,B992)=1,B992,"")</f>
        <v>130441</v>
      </c>
      <c r="I992" s="10" t="str">
        <f t="shared" si="15"/>
        <v>袋 隼哉</v>
      </c>
      <c r="J992" s="3" t="str">
        <f>IF(デイリーデータ!D992="なし","",デイリーデータ!D992)</f>
        <v>勤務</v>
      </c>
      <c r="K992" s="3" t="str">
        <f>IF(デイリーデータ!E992="なし","",デイリーデータ!E992)</f>
        <v/>
      </c>
      <c r="L992" s="3" t="str">
        <f>IF(デイリーデータ!F992="なし","",デイリーデータ!F992)</f>
        <v>日勤</v>
      </c>
      <c r="M992" s="3" t="str">
        <f>IF(デイリーデータ!G992="なし","",デイリーデータ!G992)</f>
        <v/>
      </c>
      <c r="N992" s="3" t="str">
        <f>IF(デイリーデータ!H992="なし","",デイリーデータ!H992)</f>
        <v/>
      </c>
    </row>
    <row r="993" spans="1:14" x14ac:dyDescent="0.2">
      <c r="A993" s="9" t="str">
        <f>デイリーデータ!A993&amp;デイリーデータ!I993</f>
        <v>13044145749</v>
      </c>
      <c r="B993" s="3" t="str">
        <f>デイリーデータ!A993&amp;""</f>
        <v>130441</v>
      </c>
      <c r="C993" s="3" t="str">
        <f>デイリーデータ!B993</f>
        <v>袋 隼哉</v>
      </c>
      <c r="D993" s="4">
        <f>IF(デイリーデータ!I993="","",(デイリーデータ!I993))</f>
        <v>45749</v>
      </c>
      <c r="E993" s="3" t="str">
        <f>IF(デイリーデータ!D993="休日","●",IF(デイリーデータ!D993="指定","○",IF(LEFT(デイリーデータ!F993,1)="日","",IF(LEFT(デイリーデータ!F993,1)="半","／",LEFT(デイリーデータ!F993,1)))))</f>
        <v/>
      </c>
      <c r="F993" s="10" t="str">
        <f>IF(デイリーデータ!E993="なし","",デイリーデータ!E993)&amp;IF(デイリーデータ!G993="なし","",デイリーデータ!G993)&amp;IF(デイリーデータ!H993="なし","",デイリーデータ!H993)</f>
        <v/>
      </c>
      <c r="G993" s="3" t="str">
        <f>IF(H993="","",COUNTA(H$2:H993)-COUNTBLANK(H$2:H993))</f>
        <v/>
      </c>
      <c r="H993" s="3" t="str">
        <f>IF(COUNTIF(B$2:B993,B993)=1,B993,"")</f>
        <v/>
      </c>
      <c r="I993" s="10" t="str">
        <f t="shared" si="15"/>
        <v/>
      </c>
      <c r="J993" s="3" t="str">
        <f>IF(デイリーデータ!D993="なし","",デイリーデータ!D993)</f>
        <v>勤務</v>
      </c>
      <c r="K993" s="3" t="str">
        <f>IF(デイリーデータ!E993="なし","",デイリーデータ!E993)</f>
        <v/>
      </c>
      <c r="L993" s="3" t="str">
        <f>IF(デイリーデータ!F993="なし","",デイリーデータ!F993)</f>
        <v>日勤</v>
      </c>
      <c r="M993" s="3" t="str">
        <f>IF(デイリーデータ!G993="なし","",デイリーデータ!G993)</f>
        <v/>
      </c>
      <c r="N993" s="3" t="str">
        <f>IF(デイリーデータ!H993="なし","",デイリーデータ!H993)</f>
        <v/>
      </c>
    </row>
    <row r="994" spans="1:14" x14ac:dyDescent="0.2">
      <c r="A994" s="9" t="str">
        <f>デイリーデータ!A994&amp;デイリーデータ!I994</f>
        <v>13044145750</v>
      </c>
      <c r="B994" s="3" t="str">
        <f>デイリーデータ!A994&amp;""</f>
        <v>130441</v>
      </c>
      <c r="C994" s="3" t="str">
        <f>デイリーデータ!B994</f>
        <v>袋 隼哉</v>
      </c>
      <c r="D994" s="4">
        <f>IF(デイリーデータ!I994="","",(デイリーデータ!I994))</f>
        <v>45750</v>
      </c>
      <c r="E994" s="3" t="str">
        <f>IF(デイリーデータ!D994="休日","●",IF(デイリーデータ!D994="指定","○",IF(LEFT(デイリーデータ!F994,1)="日","",IF(LEFT(デイリーデータ!F994,1)="半","／",LEFT(デイリーデータ!F994,1)))))</f>
        <v/>
      </c>
      <c r="F994" s="10" t="str">
        <f>IF(デイリーデータ!E994="なし","",デイリーデータ!E994)&amp;IF(デイリーデータ!G994="なし","",デイリーデータ!G994)&amp;IF(デイリーデータ!H994="なし","",デイリーデータ!H994)</f>
        <v/>
      </c>
      <c r="G994" s="3" t="str">
        <f>IF(H994="","",COUNTA(H$2:H994)-COUNTBLANK(H$2:H994))</f>
        <v/>
      </c>
      <c r="H994" s="3" t="str">
        <f>IF(COUNTIF(B$2:B994,B994)=1,B994,"")</f>
        <v/>
      </c>
      <c r="I994" s="10" t="str">
        <f t="shared" si="15"/>
        <v/>
      </c>
      <c r="J994" s="3" t="str">
        <f>IF(デイリーデータ!D994="なし","",デイリーデータ!D994)</f>
        <v>勤務</v>
      </c>
      <c r="K994" s="3" t="str">
        <f>IF(デイリーデータ!E994="なし","",デイリーデータ!E994)</f>
        <v/>
      </c>
      <c r="L994" s="3" t="str">
        <f>IF(デイリーデータ!F994="なし","",デイリーデータ!F994)</f>
        <v>日勤</v>
      </c>
      <c r="M994" s="3" t="str">
        <f>IF(デイリーデータ!G994="なし","",デイリーデータ!G994)</f>
        <v/>
      </c>
      <c r="N994" s="3" t="str">
        <f>IF(デイリーデータ!H994="なし","",デイリーデータ!H994)</f>
        <v/>
      </c>
    </row>
    <row r="995" spans="1:14" x14ac:dyDescent="0.2">
      <c r="A995" s="9" t="str">
        <f>デイリーデータ!A995&amp;デイリーデータ!I995</f>
        <v>13044145751</v>
      </c>
      <c r="B995" s="3" t="str">
        <f>デイリーデータ!A995&amp;""</f>
        <v>130441</v>
      </c>
      <c r="C995" s="3" t="str">
        <f>デイリーデータ!B995</f>
        <v>袋 隼哉</v>
      </c>
      <c r="D995" s="4">
        <f>IF(デイリーデータ!I995="","",(デイリーデータ!I995))</f>
        <v>45751</v>
      </c>
      <c r="E995" s="3" t="str">
        <f>IF(デイリーデータ!D995="休日","●",IF(デイリーデータ!D995="指定","○",IF(LEFT(デイリーデータ!F995,1)="日","",IF(LEFT(デイリーデータ!F995,1)="半","／",LEFT(デイリーデータ!F995,1)))))</f>
        <v>当</v>
      </c>
      <c r="F995" s="10" t="str">
        <f>IF(デイリーデータ!E995="なし","",デイリーデータ!E995)&amp;IF(デイリーデータ!G995="なし","",デイリーデータ!G995)&amp;IF(デイリーデータ!H995="なし","",デイリーデータ!H995)</f>
        <v/>
      </c>
      <c r="G995" s="3" t="str">
        <f>IF(H995="","",COUNTA(H$2:H995)-COUNTBLANK(H$2:H995))</f>
        <v/>
      </c>
      <c r="H995" s="3" t="str">
        <f>IF(COUNTIF(B$2:B995,B995)=1,B995,"")</f>
        <v/>
      </c>
      <c r="I995" s="10" t="str">
        <f t="shared" si="15"/>
        <v/>
      </c>
      <c r="J995" s="3" t="str">
        <f>IF(デイリーデータ!D995="なし","",デイリーデータ!D995)</f>
        <v>勤務</v>
      </c>
      <c r="K995" s="3" t="str">
        <f>IF(デイリーデータ!E995="なし","",デイリーデータ!E995)</f>
        <v/>
      </c>
      <c r="L995" s="3" t="str">
        <f>IF(デイリーデータ!F995="なし","",デイリーデータ!F995)</f>
        <v>当直</v>
      </c>
      <c r="M995" s="3" t="str">
        <f>IF(デイリーデータ!G995="なし","",デイリーデータ!G995)</f>
        <v/>
      </c>
      <c r="N995" s="3" t="str">
        <f>IF(デイリーデータ!H995="なし","",デイリーデータ!H995)</f>
        <v/>
      </c>
    </row>
    <row r="996" spans="1:14" x14ac:dyDescent="0.2">
      <c r="A996" s="9" t="str">
        <f>デイリーデータ!A996&amp;デイリーデータ!I996</f>
        <v>13044145752</v>
      </c>
      <c r="B996" s="3" t="str">
        <f>デイリーデータ!A996&amp;""</f>
        <v>130441</v>
      </c>
      <c r="C996" s="3" t="str">
        <f>デイリーデータ!B996</f>
        <v>袋 隼哉</v>
      </c>
      <c r="D996" s="4">
        <f>IF(デイリーデータ!I996="","",(デイリーデータ!I996))</f>
        <v>45752</v>
      </c>
      <c r="E996" s="3" t="str">
        <f>IF(デイリーデータ!D996="休日","●",IF(デイリーデータ!D996="指定","○",IF(LEFT(デイリーデータ!F996,1)="日","",IF(LEFT(デイリーデータ!F996,1)="半","／",LEFT(デイリーデータ!F996,1)))))</f>
        <v>明</v>
      </c>
      <c r="F996" s="10" t="str">
        <f>IF(デイリーデータ!E996="なし","",デイリーデータ!E996)&amp;IF(デイリーデータ!G996="なし","",デイリーデータ!G996)&amp;IF(デイリーデータ!H996="なし","",デイリーデータ!H996)</f>
        <v/>
      </c>
      <c r="G996" s="3" t="str">
        <f>IF(H996="","",COUNTA(H$2:H996)-COUNTBLANK(H$2:H996))</f>
        <v/>
      </c>
      <c r="H996" s="3" t="str">
        <f>IF(COUNTIF(B$2:B996,B996)=1,B996,"")</f>
        <v/>
      </c>
      <c r="I996" s="10" t="str">
        <f t="shared" si="15"/>
        <v/>
      </c>
      <c r="J996" s="3" t="str">
        <f>IF(デイリーデータ!D996="なし","",デイリーデータ!D996)</f>
        <v>勤務</v>
      </c>
      <c r="K996" s="3" t="str">
        <f>IF(デイリーデータ!E996="なし","",デイリーデータ!E996)</f>
        <v/>
      </c>
      <c r="L996" s="3" t="str">
        <f>IF(デイリーデータ!F996="なし","",デイリーデータ!F996)</f>
        <v>明け</v>
      </c>
      <c r="M996" s="3" t="str">
        <f>IF(デイリーデータ!G996="なし","",デイリーデータ!G996)</f>
        <v/>
      </c>
      <c r="N996" s="3" t="str">
        <f>IF(デイリーデータ!H996="なし","",デイリーデータ!H996)</f>
        <v/>
      </c>
    </row>
    <row r="997" spans="1:14" x14ac:dyDescent="0.2">
      <c r="A997" s="9" t="str">
        <f>デイリーデータ!A997&amp;デイリーデータ!I997</f>
        <v>13044145753</v>
      </c>
      <c r="B997" s="3" t="str">
        <f>デイリーデータ!A997&amp;""</f>
        <v>130441</v>
      </c>
      <c r="C997" s="3" t="str">
        <f>デイリーデータ!B997</f>
        <v>袋 隼哉</v>
      </c>
      <c r="D997" s="4">
        <f>IF(デイリーデータ!I997="","",(デイリーデータ!I997))</f>
        <v>45753</v>
      </c>
      <c r="E997" s="3" t="str">
        <f>IF(デイリーデータ!D997="休日","●",IF(デイリーデータ!D997="指定","○",IF(LEFT(デイリーデータ!F997,1)="日","",IF(LEFT(デイリーデータ!F997,1)="半","／",LEFT(デイリーデータ!F997,1)))))</f>
        <v>●</v>
      </c>
      <c r="F997" s="10" t="str">
        <f>IF(デイリーデータ!E997="なし","",デイリーデータ!E997)&amp;IF(デイリーデータ!G997="なし","",デイリーデータ!G997)&amp;IF(デイリーデータ!H997="なし","",デイリーデータ!H997)</f>
        <v/>
      </c>
      <c r="G997" s="3" t="str">
        <f>IF(H997="","",COUNTA(H$2:H997)-COUNTBLANK(H$2:H997))</f>
        <v/>
      </c>
      <c r="H997" s="3" t="str">
        <f>IF(COUNTIF(B$2:B997,B997)=1,B997,"")</f>
        <v/>
      </c>
      <c r="I997" s="10" t="str">
        <f t="shared" si="15"/>
        <v/>
      </c>
      <c r="J997" s="3" t="str">
        <f>IF(デイリーデータ!D997="なし","",デイリーデータ!D997)</f>
        <v>休日</v>
      </c>
      <c r="K997" s="3" t="str">
        <f>IF(デイリーデータ!E997="なし","",デイリーデータ!E997)</f>
        <v/>
      </c>
      <c r="L997" s="3" t="str">
        <f>IF(デイリーデータ!F997="なし","",デイリーデータ!F997)</f>
        <v>日勤</v>
      </c>
      <c r="M997" s="3" t="str">
        <f>IF(デイリーデータ!G997="なし","",デイリーデータ!G997)</f>
        <v/>
      </c>
      <c r="N997" s="3" t="str">
        <f>IF(デイリーデータ!H997="なし","",デイリーデータ!H997)</f>
        <v/>
      </c>
    </row>
    <row r="998" spans="1:14" x14ac:dyDescent="0.2">
      <c r="A998" s="9" t="str">
        <f>デイリーデータ!A998&amp;デイリーデータ!I998</f>
        <v>13044145754</v>
      </c>
      <c r="B998" s="3" t="str">
        <f>デイリーデータ!A998&amp;""</f>
        <v>130441</v>
      </c>
      <c r="C998" s="3" t="str">
        <f>デイリーデータ!B998</f>
        <v>袋 隼哉</v>
      </c>
      <c r="D998" s="4">
        <f>IF(デイリーデータ!I998="","",(デイリーデータ!I998))</f>
        <v>45754</v>
      </c>
      <c r="E998" s="3" t="str">
        <f>IF(デイリーデータ!D998="休日","●",IF(デイリーデータ!D998="指定","○",IF(LEFT(デイリーデータ!F998,1)="日","",IF(LEFT(デイリーデータ!F998,1)="半","／",LEFT(デイリーデータ!F998,1)))))</f>
        <v/>
      </c>
      <c r="F998" s="10" t="str">
        <f>IF(デイリーデータ!E998="なし","",デイリーデータ!E998)&amp;IF(デイリーデータ!G998="なし","",デイリーデータ!G998)&amp;IF(デイリーデータ!H998="なし","",デイリーデータ!H998)</f>
        <v/>
      </c>
      <c r="G998" s="3" t="str">
        <f>IF(H998="","",COUNTA(H$2:H998)-COUNTBLANK(H$2:H998))</f>
        <v/>
      </c>
      <c r="H998" s="3" t="str">
        <f>IF(COUNTIF(B$2:B998,B998)=1,B998,"")</f>
        <v/>
      </c>
      <c r="I998" s="10" t="str">
        <f t="shared" si="15"/>
        <v/>
      </c>
      <c r="J998" s="3" t="str">
        <f>IF(デイリーデータ!D998="なし","",デイリーデータ!D998)</f>
        <v>勤務</v>
      </c>
      <c r="K998" s="3" t="str">
        <f>IF(デイリーデータ!E998="なし","",デイリーデータ!E998)</f>
        <v/>
      </c>
      <c r="L998" s="3" t="str">
        <f>IF(デイリーデータ!F998="なし","",デイリーデータ!F998)</f>
        <v>日勤</v>
      </c>
      <c r="M998" s="3" t="str">
        <f>IF(デイリーデータ!G998="なし","",デイリーデータ!G998)</f>
        <v/>
      </c>
      <c r="N998" s="3" t="str">
        <f>IF(デイリーデータ!H998="なし","",デイリーデータ!H998)</f>
        <v/>
      </c>
    </row>
    <row r="999" spans="1:14" x14ac:dyDescent="0.2">
      <c r="A999" s="9" t="str">
        <f>デイリーデータ!A999&amp;デイリーデータ!I999</f>
        <v>13044145755</v>
      </c>
      <c r="B999" s="3" t="str">
        <f>デイリーデータ!A999&amp;""</f>
        <v>130441</v>
      </c>
      <c r="C999" s="3" t="str">
        <f>デイリーデータ!B999</f>
        <v>袋 隼哉</v>
      </c>
      <c r="D999" s="4">
        <f>IF(デイリーデータ!I999="","",(デイリーデータ!I999))</f>
        <v>45755</v>
      </c>
      <c r="E999" s="3" t="str">
        <f>IF(デイリーデータ!D999="休日","●",IF(デイリーデータ!D999="指定","○",IF(LEFT(デイリーデータ!F999,1)="日","",IF(LEFT(デイリーデータ!F999,1)="半","／",LEFT(デイリーデータ!F999,1)))))</f>
        <v/>
      </c>
      <c r="F999" s="10" t="str">
        <f>IF(デイリーデータ!E999="なし","",デイリーデータ!E999)&amp;IF(デイリーデータ!G999="なし","",デイリーデータ!G999)&amp;IF(デイリーデータ!H999="なし","",デイリーデータ!H999)</f>
        <v/>
      </c>
      <c r="G999" s="3" t="str">
        <f>IF(H999="","",COUNTA(H$2:H999)-COUNTBLANK(H$2:H999))</f>
        <v/>
      </c>
      <c r="H999" s="3" t="str">
        <f>IF(COUNTIF(B$2:B999,B999)=1,B999,"")</f>
        <v/>
      </c>
      <c r="I999" s="10" t="str">
        <f t="shared" si="15"/>
        <v/>
      </c>
      <c r="J999" s="3" t="str">
        <f>IF(デイリーデータ!D999="なし","",デイリーデータ!D999)</f>
        <v>勤務</v>
      </c>
      <c r="K999" s="3" t="str">
        <f>IF(デイリーデータ!E999="なし","",デイリーデータ!E999)</f>
        <v/>
      </c>
      <c r="L999" s="3" t="str">
        <f>IF(デイリーデータ!F999="なし","",デイリーデータ!F999)</f>
        <v>日勤</v>
      </c>
      <c r="M999" s="3" t="str">
        <f>IF(デイリーデータ!G999="なし","",デイリーデータ!G999)</f>
        <v/>
      </c>
      <c r="N999" s="3" t="str">
        <f>IF(デイリーデータ!H999="なし","",デイリーデータ!H999)</f>
        <v/>
      </c>
    </row>
    <row r="1000" spans="1:14" x14ac:dyDescent="0.2">
      <c r="A1000" s="9" t="str">
        <f>デイリーデータ!A1000&amp;デイリーデータ!I1000</f>
        <v>13044145756</v>
      </c>
      <c r="B1000" s="3" t="str">
        <f>デイリーデータ!A1000&amp;""</f>
        <v>130441</v>
      </c>
      <c r="C1000" s="3" t="str">
        <f>デイリーデータ!B1000</f>
        <v>袋 隼哉</v>
      </c>
      <c r="D1000" s="4">
        <f>IF(デイリーデータ!I1000="","",(デイリーデータ!I1000))</f>
        <v>45756</v>
      </c>
      <c r="E1000" s="3" t="str">
        <f>IF(デイリーデータ!D1000="休日","●",IF(デイリーデータ!D1000="指定","○",IF(LEFT(デイリーデータ!F1000,1)="日","",IF(LEFT(デイリーデータ!F1000,1)="半","／",LEFT(デイリーデータ!F1000,1)))))</f>
        <v/>
      </c>
      <c r="F1000" s="10" t="str">
        <f>IF(デイリーデータ!E1000="なし","",デイリーデータ!E1000)&amp;IF(デイリーデータ!G1000="なし","",デイリーデータ!G1000)&amp;IF(デイリーデータ!H1000="なし","",デイリーデータ!H1000)</f>
        <v/>
      </c>
      <c r="G1000" s="3" t="str">
        <f>IF(H1000="","",COUNTA(H$2:H1000)-COUNTBLANK(H$2:H1000))</f>
        <v/>
      </c>
      <c r="H1000" s="3" t="str">
        <f>IF(COUNTIF(B$2:B1000,B1000)=1,B1000,"")</f>
        <v/>
      </c>
      <c r="I1000" s="10" t="str">
        <f t="shared" si="15"/>
        <v/>
      </c>
      <c r="J1000" s="3" t="str">
        <f>IF(デイリーデータ!D1000="なし","",デイリーデータ!D1000)</f>
        <v>勤務</v>
      </c>
      <c r="K1000" s="3" t="str">
        <f>IF(デイリーデータ!E1000="なし","",デイリーデータ!E1000)</f>
        <v/>
      </c>
      <c r="L1000" s="3" t="str">
        <f>IF(デイリーデータ!F1000="なし","",デイリーデータ!F1000)</f>
        <v>日勤</v>
      </c>
      <c r="M1000" s="3" t="str">
        <f>IF(デイリーデータ!G1000="なし","",デイリーデータ!G1000)</f>
        <v/>
      </c>
      <c r="N1000" s="3" t="str">
        <f>IF(デイリーデータ!H1000="なし","",デイリーデータ!H1000)</f>
        <v/>
      </c>
    </row>
    <row r="1001" spans="1:14" x14ac:dyDescent="0.2">
      <c r="A1001" s="9" t="str">
        <f>デイリーデータ!A1001&amp;デイリーデータ!I1001</f>
        <v>13044145757</v>
      </c>
      <c r="B1001" s="3" t="str">
        <f>デイリーデータ!A1001&amp;""</f>
        <v>130441</v>
      </c>
      <c r="C1001" s="3" t="str">
        <f>デイリーデータ!B1001</f>
        <v>袋 隼哉</v>
      </c>
      <c r="D1001" s="4">
        <f>IF(デイリーデータ!I1001="","",(デイリーデータ!I1001))</f>
        <v>45757</v>
      </c>
      <c r="E1001" s="3" t="str">
        <f>IF(デイリーデータ!D1001="休日","●",IF(デイリーデータ!D1001="指定","○",IF(LEFT(デイリーデータ!F1001,1)="日","",IF(LEFT(デイリーデータ!F1001,1)="半","／",LEFT(デイリーデータ!F1001,1)))))</f>
        <v/>
      </c>
      <c r="F1001" s="10" t="str">
        <f>IF(デイリーデータ!E1001="なし","",デイリーデータ!E1001)&amp;IF(デイリーデータ!G1001="なし","",デイリーデータ!G1001)&amp;IF(デイリーデータ!H1001="なし","",デイリーデータ!H1001)</f>
        <v/>
      </c>
      <c r="G1001" s="3" t="str">
        <f>IF(H1001="","",COUNTA(H$2:H1001)-COUNTBLANK(H$2:H1001))</f>
        <v/>
      </c>
      <c r="H1001" s="3" t="str">
        <f>IF(COUNTIF(B$2:B1001,B1001)=1,B1001,"")</f>
        <v/>
      </c>
      <c r="I1001" s="10" t="str">
        <f t="shared" si="15"/>
        <v/>
      </c>
      <c r="J1001" s="3" t="str">
        <f>IF(デイリーデータ!D1001="なし","",デイリーデータ!D1001)</f>
        <v>勤務</v>
      </c>
      <c r="K1001" s="3" t="str">
        <f>IF(デイリーデータ!E1001="なし","",デイリーデータ!E1001)</f>
        <v/>
      </c>
      <c r="L1001" s="3" t="str">
        <f>IF(デイリーデータ!F1001="なし","",デイリーデータ!F1001)</f>
        <v>日勤</v>
      </c>
      <c r="M1001" s="3" t="str">
        <f>IF(デイリーデータ!G1001="なし","",デイリーデータ!G1001)</f>
        <v/>
      </c>
      <c r="N1001" s="3" t="str">
        <f>IF(デイリーデータ!H1001="なし","",デイリーデータ!H1001)</f>
        <v/>
      </c>
    </row>
    <row r="1002" spans="1:14" x14ac:dyDescent="0.2">
      <c r="A1002" s="9" t="str">
        <f>デイリーデータ!A1002&amp;デイリーデータ!I1002</f>
        <v>13044145758</v>
      </c>
      <c r="B1002" s="3" t="str">
        <f>デイリーデータ!A1002&amp;""</f>
        <v>130441</v>
      </c>
      <c r="C1002" s="3" t="str">
        <f>デイリーデータ!B1002</f>
        <v>袋 隼哉</v>
      </c>
      <c r="D1002" s="4">
        <f>IF(デイリーデータ!I1002="","",(デイリーデータ!I1002))</f>
        <v>45758</v>
      </c>
      <c r="E1002" s="3" t="str">
        <f>IF(デイリーデータ!D1002="休日","●",IF(デイリーデータ!D1002="指定","○",IF(LEFT(デイリーデータ!F1002,1)="日","",IF(LEFT(デイリーデータ!F1002,1)="半","／",LEFT(デイリーデータ!F1002,1)))))</f>
        <v/>
      </c>
      <c r="F1002" s="10" t="str">
        <f>IF(デイリーデータ!E1002="なし","",デイリーデータ!E1002)&amp;IF(デイリーデータ!G1002="なし","",デイリーデータ!G1002)&amp;IF(デイリーデータ!H1002="なし","",デイリーデータ!H1002)</f>
        <v/>
      </c>
      <c r="G1002" s="3" t="str">
        <f>IF(H1002="","",COUNTA(H$2:H1002)-COUNTBLANK(H$2:H1002))</f>
        <v/>
      </c>
      <c r="H1002" s="3" t="str">
        <f>IF(COUNTIF(B$2:B1002,B1002)=1,B1002,"")</f>
        <v/>
      </c>
      <c r="I1002" s="10" t="str">
        <f t="shared" si="15"/>
        <v/>
      </c>
      <c r="J1002" s="3" t="str">
        <f>IF(デイリーデータ!D1002="なし","",デイリーデータ!D1002)</f>
        <v>勤務</v>
      </c>
      <c r="K1002" s="3" t="str">
        <f>IF(デイリーデータ!E1002="なし","",デイリーデータ!E1002)</f>
        <v/>
      </c>
      <c r="L1002" s="3" t="str">
        <f>IF(デイリーデータ!F1002="なし","",デイリーデータ!F1002)</f>
        <v>日勤</v>
      </c>
      <c r="M1002" s="3" t="str">
        <f>IF(デイリーデータ!G1002="なし","",デイリーデータ!G1002)</f>
        <v/>
      </c>
      <c r="N1002" s="3" t="str">
        <f>IF(デイリーデータ!H1002="なし","",デイリーデータ!H1002)</f>
        <v/>
      </c>
    </row>
    <row r="1003" spans="1:14" x14ac:dyDescent="0.2">
      <c r="A1003" s="9" t="str">
        <f>デイリーデータ!A1003&amp;デイリーデータ!I1003</f>
        <v>13044145759</v>
      </c>
      <c r="B1003" s="3" t="str">
        <f>デイリーデータ!A1003&amp;""</f>
        <v>130441</v>
      </c>
      <c r="C1003" s="3" t="str">
        <f>デイリーデータ!B1003</f>
        <v>袋 隼哉</v>
      </c>
      <c r="D1003" s="4">
        <f>IF(デイリーデータ!I1003="","",(デイリーデータ!I1003))</f>
        <v>45759</v>
      </c>
      <c r="E1003" s="3" t="str">
        <f>IF(デイリーデータ!D1003="休日","●",IF(デイリーデータ!D1003="指定","○",IF(LEFT(デイリーデータ!F1003,1)="日","",IF(LEFT(デイリーデータ!F1003,1)="半","／",LEFT(デイリーデータ!F1003,1)))))</f>
        <v>○</v>
      </c>
      <c r="F1003" s="10" t="str">
        <f>IF(デイリーデータ!E1003="なし","",デイリーデータ!E1003)&amp;IF(デイリーデータ!G1003="なし","",デイリーデータ!G1003)&amp;IF(デイリーデータ!H1003="なし","",デイリーデータ!H1003)</f>
        <v/>
      </c>
      <c r="G1003" s="3" t="str">
        <f>IF(H1003="","",COUNTA(H$2:H1003)-COUNTBLANK(H$2:H1003))</f>
        <v/>
      </c>
      <c r="H1003" s="3" t="str">
        <f>IF(COUNTIF(B$2:B1003,B1003)=1,B1003,"")</f>
        <v/>
      </c>
      <c r="I1003" s="10" t="str">
        <f t="shared" si="15"/>
        <v/>
      </c>
      <c r="J1003" s="3" t="str">
        <f>IF(デイリーデータ!D1003="なし","",デイリーデータ!D1003)</f>
        <v>指定</v>
      </c>
      <c r="K1003" s="3" t="str">
        <f>IF(デイリーデータ!E1003="なし","",デイリーデータ!E1003)</f>
        <v/>
      </c>
      <c r="L1003" s="3" t="str">
        <f>IF(デイリーデータ!F1003="なし","",デイリーデータ!F1003)</f>
        <v>日勤</v>
      </c>
      <c r="M1003" s="3" t="str">
        <f>IF(デイリーデータ!G1003="なし","",デイリーデータ!G1003)</f>
        <v/>
      </c>
      <c r="N1003" s="3" t="str">
        <f>IF(デイリーデータ!H1003="なし","",デイリーデータ!H1003)</f>
        <v/>
      </c>
    </row>
    <row r="1004" spans="1:14" x14ac:dyDescent="0.2">
      <c r="A1004" s="9" t="str">
        <f>デイリーデータ!A1004&amp;デイリーデータ!I1004</f>
        <v>13044145760</v>
      </c>
      <c r="B1004" s="3" t="str">
        <f>デイリーデータ!A1004&amp;""</f>
        <v>130441</v>
      </c>
      <c r="C1004" s="3" t="str">
        <f>デイリーデータ!B1004</f>
        <v>袋 隼哉</v>
      </c>
      <c r="D1004" s="4">
        <f>IF(デイリーデータ!I1004="","",(デイリーデータ!I1004))</f>
        <v>45760</v>
      </c>
      <c r="E1004" s="3" t="str">
        <f>IF(デイリーデータ!D1004="休日","●",IF(デイリーデータ!D1004="指定","○",IF(LEFT(デイリーデータ!F1004,1)="日","",IF(LEFT(デイリーデータ!F1004,1)="半","／",LEFT(デイリーデータ!F1004,1)))))</f>
        <v>●</v>
      </c>
      <c r="F1004" s="10" t="str">
        <f>IF(デイリーデータ!E1004="なし","",デイリーデータ!E1004)&amp;IF(デイリーデータ!G1004="なし","",デイリーデータ!G1004)&amp;IF(デイリーデータ!H1004="なし","",デイリーデータ!H1004)</f>
        <v/>
      </c>
      <c r="G1004" s="3" t="str">
        <f>IF(H1004="","",COUNTA(H$2:H1004)-COUNTBLANK(H$2:H1004))</f>
        <v/>
      </c>
      <c r="H1004" s="3" t="str">
        <f>IF(COUNTIF(B$2:B1004,B1004)=1,B1004,"")</f>
        <v/>
      </c>
      <c r="I1004" s="10" t="str">
        <f t="shared" si="15"/>
        <v/>
      </c>
      <c r="J1004" s="3" t="str">
        <f>IF(デイリーデータ!D1004="なし","",デイリーデータ!D1004)</f>
        <v>休日</v>
      </c>
      <c r="K1004" s="3" t="str">
        <f>IF(デイリーデータ!E1004="なし","",デイリーデータ!E1004)</f>
        <v/>
      </c>
      <c r="L1004" s="3" t="str">
        <f>IF(デイリーデータ!F1004="なし","",デイリーデータ!F1004)</f>
        <v>日勤</v>
      </c>
      <c r="M1004" s="3" t="str">
        <f>IF(デイリーデータ!G1004="なし","",デイリーデータ!G1004)</f>
        <v/>
      </c>
      <c r="N1004" s="3" t="str">
        <f>IF(デイリーデータ!H1004="なし","",デイリーデータ!H1004)</f>
        <v/>
      </c>
    </row>
    <row r="1005" spans="1:14" x14ac:dyDescent="0.2">
      <c r="A1005" s="9" t="str">
        <f>デイリーデータ!A1005&amp;デイリーデータ!I1005</f>
        <v>13044145761</v>
      </c>
      <c r="B1005" s="3" t="str">
        <f>デイリーデータ!A1005&amp;""</f>
        <v>130441</v>
      </c>
      <c r="C1005" s="3" t="str">
        <f>デイリーデータ!B1005</f>
        <v>袋 隼哉</v>
      </c>
      <c r="D1005" s="4">
        <f>IF(デイリーデータ!I1005="","",(デイリーデータ!I1005))</f>
        <v>45761</v>
      </c>
      <c r="E1005" s="3" t="str">
        <f>IF(デイリーデータ!D1005="休日","●",IF(デイリーデータ!D1005="指定","○",IF(LEFT(デイリーデータ!F1005,1)="日","",IF(LEFT(デイリーデータ!F1005,1)="半","／",LEFT(デイリーデータ!F1005,1)))))</f>
        <v/>
      </c>
      <c r="F1005" s="10" t="str">
        <f>IF(デイリーデータ!E1005="なし","",デイリーデータ!E1005)&amp;IF(デイリーデータ!G1005="なし","",デイリーデータ!G1005)&amp;IF(デイリーデータ!H1005="なし","",デイリーデータ!H1005)</f>
        <v/>
      </c>
      <c r="G1005" s="3" t="str">
        <f>IF(H1005="","",COUNTA(H$2:H1005)-COUNTBLANK(H$2:H1005))</f>
        <v/>
      </c>
      <c r="H1005" s="3" t="str">
        <f>IF(COUNTIF(B$2:B1005,B1005)=1,B1005,"")</f>
        <v/>
      </c>
      <c r="I1005" s="10" t="str">
        <f t="shared" si="15"/>
        <v/>
      </c>
      <c r="J1005" s="3" t="str">
        <f>IF(デイリーデータ!D1005="なし","",デイリーデータ!D1005)</f>
        <v>勤務</v>
      </c>
      <c r="K1005" s="3" t="str">
        <f>IF(デイリーデータ!E1005="なし","",デイリーデータ!E1005)</f>
        <v/>
      </c>
      <c r="L1005" s="3" t="str">
        <f>IF(デイリーデータ!F1005="なし","",デイリーデータ!F1005)</f>
        <v>日勤</v>
      </c>
      <c r="M1005" s="3" t="str">
        <f>IF(デイリーデータ!G1005="なし","",デイリーデータ!G1005)</f>
        <v/>
      </c>
      <c r="N1005" s="3" t="str">
        <f>IF(デイリーデータ!H1005="なし","",デイリーデータ!H1005)</f>
        <v/>
      </c>
    </row>
    <row r="1006" spans="1:14" x14ac:dyDescent="0.2">
      <c r="A1006" s="9" t="str">
        <f>デイリーデータ!A1006&amp;デイリーデータ!I1006</f>
        <v>13044145762</v>
      </c>
      <c r="B1006" s="3" t="str">
        <f>デイリーデータ!A1006&amp;""</f>
        <v>130441</v>
      </c>
      <c r="C1006" s="3" t="str">
        <f>デイリーデータ!B1006</f>
        <v>袋 隼哉</v>
      </c>
      <c r="D1006" s="4">
        <f>IF(デイリーデータ!I1006="","",(デイリーデータ!I1006))</f>
        <v>45762</v>
      </c>
      <c r="E1006" s="3" t="str">
        <f>IF(デイリーデータ!D1006="休日","●",IF(デイリーデータ!D1006="指定","○",IF(LEFT(デイリーデータ!F1006,1)="日","",IF(LEFT(デイリーデータ!F1006,1)="半","／",LEFT(デイリーデータ!F1006,1)))))</f>
        <v/>
      </c>
      <c r="F1006" s="10" t="str">
        <f>IF(デイリーデータ!E1006="なし","",デイリーデータ!E1006)&amp;IF(デイリーデータ!G1006="なし","",デイリーデータ!G1006)&amp;IF(デイリーデータ!H1006="なし","",デイリーデータ!H1006)</f>
        <v/>
      </c>
      <c r="G1006" s="3" t="str">
        <f>IF(H1006="","",COUNTA(H$2:H1006)-COUNTBLANK(H$2:H1006))</f>
        <v/>
      </c>
      <c r="H1006" s="3" t="str">
        <f>IF(COUNTIF(B$2:B1006,B1006)=1,B1006,"")</f>
        <v/>
      </c>
      <c r="I1006" s="10" t="str">
        <f t="shared" si="15"/>
        <v/>
      </c>
      <c r="J1006" s="3" t="str">
        <f>IF(デイリーデータ!D1006="なし","",デイリーデータ!D1006)</f>
        <v>勤務</v>
      </c>
      <c r="K1006" s="3" t="str">
        <f>IF(デイリーデータ!E1006="なし","",デイリーデータ!E1006)</f>
        <v/>
      </c>
      <c r="L1006" s="3" t="str">
        <f>IF(デイリーデータ!F1006="なし","",デイリーデータ!F1006)</f>
        <v>日勤</v>
      </c>
      <c r="M1006" s="3" t="str">
        <f>IF(デイリーデータ!G1006="なし","",デイリーデータ!G1006)</f>
        <v/>
      </c>
      <c r="N1006" s="3" t="str">
        <f>IF(デイリーデータ!H1006="なし","",デイリーデータ!H1006)</f>
        <v/>
      </c>
    </row>
    <row r="1007" spans="1:14" x14ac:dyDescent="0.2">
      <c r="A1007" s="9" t="str">
        <f>デイリーデータ!A1007&amp;デイリーデータ!I1007</f>
        <v>13044145763</v>
      </c>
      <c r="B1007" s="3" t="str">
        <f>デイリーデータ!A1007&amp;""</f>
        <v>130441</v>
      </c>
      <c r="C1007" s="3" t="str">
        <f>デイリーデータ!B1007</f>
        <v>袋 隼哉</v>
      </c>
      <c r="D1007" s="4">
        <f>IF(デイリーデータ!I1007="","",(デイリーデータ!I1007))</f>
        <v>45763</v>
      </c>
      <c r="E1007" s="3" t="str">
        <f>IF(デイリーデータ!D1007="休日","●",IF(デイリーデータ!D1007="指定","○",IF(LEFT(デイリーデータ!F1007,1)="日","",IF(LEFT(デイリーデータ!F1007,1)="半","／",LEFT(デイリーデータ!F1007,1)))))</f>
        <v/>
      </c>
      <c r="F1007" s="10" t="str">
        <f>IF(デイリーデータ!E1007="なし","",デイリーデータ!E1007)&amp;IF(デイリーデータ!G1007="なし","",デイリーデータ!G1007)&amp;IF(デイリーデータ!H1007="なし","",デイリーデータ!H1007)</f>
        <v/>
      </c>
      <c r="G1007" s="3" t="str">
        <f>IF(H1007="","",COUNTA(H$2:H1007)-COUNTBLANK(H$2:H1007))</f>
        <v/>
      </c>
      <c r="H1007" s="3" t="str">
        <f>IF(COUNTIF(B$2:B1007,B1007)=1,B1007,"")</f>
        <v/>
      </c>
      <c r="I1007" s="10" t="str">
        <f t="shared" si="15"/>
        <v/>
      </c>
      <c r="J1007" s="3" t="str">
        <f>IF(デイリーデータ!D1007="なし","",デイリーデータ!D1007)</f>
        <v>勤務</v>
      </c>
      <c r="K1007" s="3" t="str">
        <f>IF(デイリーデータ!E1007="なし","",デイリーデータ!E1007)</f>
        <v/>
      </c>
      <c r="L1007" s="3" t="str">
        <f>IF(デイリーデータ!F1007="なし","",デイリーデータ!F1007)</f>
        <v>日勤</v>
      </c>
      <c r="M1007" s="3" t="str">
        <f>IF(デイリーデータ!G1007="なし","",デイリーデータ!G1007)</f>
        <v/>
      </c>
      <c r="N1007" s="3" t="str">
        <f>IF(デイリーデータ!H1007="なし","",デイリーデータ!H1007)</f>
        <v/>
      </c>
    </row>
    <row r="1008" spans="1:14" x14ac:dyDescent="0.2">
      <c r="A1008" s="9" t="str">
        <f>デイリーデータ!A1008&amp;デイリーデータ!I1008</f>
        <v>13044145764</v>
      </c>
      <c r="B1008" s="3" t="str">
        <f>デイリーデータ!A1008&amp;""</f>
        <v>130441</v>
      </c>
      <c r="C1008" s="3" t="str">
        <f>デイリーデータ!B1008</f>
        <v>袋 隼哉</v>
      </c>
      <c r="D1008" s="4">
        <f>IF(デイリーデータ!I1008="","",(デイリーデータ!I1008))</f>
        <v>45764</v>
      </c>
      <c r="E1008" s="3" t="str">
        <f>IF(デイリーデータ!D1008="休日","●",IF(デイリーデータ!D1008="指定","○",IF(LEFT(デイリーデータ!F1008,1)="日","",IF(LEFT(デイリーデータ!F1008,1)="半","／",LEFT(デイリーデータ!F1008,1)))))</f>
        <v>当</v>
      </c>
      <c r="F1008" s="10" t="str">
        <f>IF(デイリーデータ!E1008="なし","",デイリーデータ!E1008)&amp;IF(デイリーデータ!G1008="なし","",デイリーデータ!G1008)&amp;IF(デイリーデータ!H1008="なし","",デイリーデータ!H1008)</f>
        <v/>
      </c>
      <c r="G1008" s="3" t="str">
        <f>IF(H1008="","",COUNTA(H$2:H1008)-COUNTBLANK(H$2:H1008))</f>
        <v/>
      </c>
      <c r="H1008" s="3" t="str">
        <f>IF(COUNTIF(B$2:B1008,B1008)=1,B1008,"")</f>
        <v/>
      </c>
      <c r="I1008" s="10" t="str">
        <f t="shared" si="15"/>
        <v/>
      </c>
      <c r="J1008" s="3" t="str">
        <f>IF(デイリーデータ!D1008="なし","",デイリーデータ!D1008)</f>
        <v>勤務</v>
      </c>
      <c r="K1008" s="3" t="str">
        <f>IF(デイリーデータ!E1008="なし","",デイリーデータ!E1008)</f>
        <v/>
      </c>
      <c r="L1008" s="3" t="str">
        <f>IF(デイリーデータ!F1008="なし","",デイリーデータ!F1008)</f>
        <v>当直</v>
      </c>
      <c r="M1008" s="3" t="str">
        <f>IF(デイリーデータ!G1008="なし","",デイリーデータ!G1008)</f>
        <v/>
      </c>
      <c r="N1008" s="3" t="str">
        <f>IF(デイリーデータ!H1008="なし","",デイリーデータ!H1008)</f>
        <v/>
      </c>
    </row>
    <row r="1009" spans="1:14" x14ac:dyDescent="0.2">
      <c r="A1009" s="9" t="str">
        <f>デイリーデータ!A1009&amp;デイリーデータ!I1009</f>
        <v>13044145765</v>
      </c>
      <c r="B1009" s="3" t="str">
        <f>デイリーデータ!A1009&amp;""</f>
        <v>130441</v>
      </c>
      <c r="C1009" s="3" t="str">
        <f>デイリーデータ!B1009</f>
        <v>袋 隼哉</v>
      </c>
      <c r="D1009" s="4">
        <f>IF(デイリーデータ!I1009="","",(デイリーデータ!I1009))</f>
        <v>45765</v>
      </c>
      <c r="E1009" s="3" t="str">
        <f>IF(デイリーデータ!D1009="休日","●",IF(デイリーデータ!D1009="指定","○",IF(LEFT(デイリーデータ!F1009,1)="日","",IF(LEFT(デイリーデータ!F1009,1)="半","／",LEFT(デイリーデータ!F1009,1)))))</f>
        <v>明</v>
      </c>
      <c r="F1009" s="10" t="str">
        <f>IF(デイリーデータ!E1009="なし","",デイリーデータ!E1009)&amp;IF(デイリーデータ!G1009="なし","",デイリーデータ!G1009)&amp;IF(デイリーデータ!H1009="なし","",デイリーデータ!H1009)</f>
        <v/>
      </c>
      <c r="G1009" s="3" t="str">
        <f>IF(H1009="","",COUNTA(H$2:H1009)-COUNTBLANK(H$2:H1009))</f>
        <v/>
      </c>
      <c r="H1009" s="3" t="str">
        <f>IF(COUNTIF(B$2:B1009,B1009)=1,B1009,"")</f>
        <v/>
      </c>
      <c r="I1009" s="10" t="str">
        <f t="shared" si="15"/>
        <v/>
      </c>
      <c r="J1009" s="3" t="str">
        <f>IF(デイリーデータ!D1009="なし","",デイリーデータ!D1009)</f>
        <v>勤務</v>
      </c>
      <c r="K1009" s="3" t="str">
        <f>IF(デイリーデータ!E1009="なし","",デイリーデータ!E1009)</f>
        <v/>
      </c>
      <c r="L1009" s="3" t="str">
        <f>IF(デイリーデータ!F1009="なし","",デイリーデータ!F1009)</f>
        <v>明け</v>
      </c>
      <c r="M1009" s="3" t="str">
        <f>IF(デイリーデータ!G1009="なし","",デイリーデータ!G1009)</f>
        <v/>
      </c>
      <c r="N1009" s="3" t="str">
        <f>IF(デイリーデータ!H1009="なし","",デイリーデータ!H1009)</f>
        <v/>
      </c>
    </row>
    <row r="1010" spans="1:14" x14ac:dyDescent="0.2">
      <c r="A1010" s="9" t="str">
        <f>デイリーデータ!A1010&amp;デイリーデータ!I1010</f>
        <v>13044145766</v>
      </c>
      <c r="B1010" s="3" t="str">
        <f>デイリーデータ!A1010&amp;""</f>
        <v>130441</v>
      </c>
      <c r="C1010" s="3" t="str">
        <f>デイリーデータ!B1010</f>
        <v>袋 隼哉</v>
      </c>
      <c r="D1010" s="4">
        <f>IF(デイリーデータ!I1010="","",(デイリーデータ!I1010))</f>
        <v>45766</v>
      </c>
      <c r="E1010" s="3" t="str">
        <f>IF(デイリーデータ!D1010="休日","●",IF(デイリーデータ!D1010="指定","○",IF(LEFT(デイリーデータ!F1010,1)="日","",IF(LEFT(デイリーデータ!F1010,1)="半","／",LEFT(デイリーデータ!F1010,1)))))</f>
        <v>／</v>
      </c>
      <c r="F1010" s="10" t="str">
        <f>IF(デイリーデータ!E1010="なし","",デイリーデータ!E1010)&amp;IF(デイリーデータ!G1010="なし","",デイリーデータ!G1010)&amp;IF(デイリーデータ!H1010="なし","",デイリーデータ!H1010)</f>
        <v/>
      </c>
      <c r="G1010" s="3" t="str">
        <f>IF(H1010="","",COUNTA(H$2:H1010)-COUNTBLANK(H$2:H1010))</f>
        <v/>
      </c>
      <c r="H1010" s="3" t="str">
        <f>IF(COUNTIF(B$2:B1010,B1010)=1,B1010,"")</f>
        <v/>
      </c>
      <c r="I1010" s="10" t="str">
        <f t="shared" si="15"/>
        <v/>
      </c>
      <c r="J1010" s="3" t="str">
        <f>IF(デイリーデータ!D1010="なし","",デイリーデータ!D1010)</f>
        <v>勤務</v>
      </c>
      <c r="K1010" s="3" t="str">
        <f>IF(デイリーデータ!E1010="なし","",デイリーデータ!E1010)</f>
        <v/>
      </c>
      <c r="L1010" s="3" t="str">
        <f>IF(デイリーデータ!F1010="なし","",デイリーデータ!F1010)</f>
        <v>半日</v>
      </c>
      <c r="M1010" s="3" t="str">
        <f>IF(デイリーデータ!G1010="なし","",デイリーデータ!G1010)</f>
        <v/>
      </c>
      <c r="N1010" s="3" t="str">
        <f>IF(デイリーデータ!H1010="なし","",デイリーデータ!H1010)</f>
        <v/>
      </c>
    </row>
    <row r="1011" spans="1:14" x14ac:dyDescent="0.2">
      <c r="A1011" s="9" t="str">
        <f>デイリーデータ!A1011&amp;デイリーデータ!I1011</f>
        <v>13044145767</v>
      </c>
      <c r="B1011" s="3" t="str">
        <f>デイリーデータ!A1011&amp;""</f>
        <v>130441</v>
      </c>
      <c r="C1011" s="3" t="str">
        <f>デイリーデータ!B1011</f>
        <v>袋 隼哉</v>
      </c>
      <c r="D1011" s="4">
        <f>IF(デイリーデータ!I1011="","",(デイリーデータ!I1011))</f>
        <v>45767</v>
      </c>
      <c r="E1011" s="3" t="str">
        <f>IF(デイリーデータ!D1011="休日","●",IF(デイリーデータ!D1011="指定","○",IF(LEFT(デイリーデータ!F1011,1)="日","",IF(LEFT(デイリーデータ!F1011,1)="半","／",LEFT(デイリーデータ!F1011,1)))))</f>
        <v>●</v>
      </c>
      <c r="F1011" s="10" t="str">
        <f>IF(デイリーデータ!E1011="なし","",デイリーデータ!E1011)&amp;IF(デイリーデータ!G1011="なし","",デイリーデータ!G1011)&amp;IF(デイリーデータ!H1011="なし","",デイリーデータ!H1011)</f>
        <v/>
      </c>
      <c r="G1011" s="3" t="str">
        <f>IF(H1011="","",COUNTA(H$2:H1011)-COUNTBLANK(H$2:H1011))</f>
        <v/>
      </c>
      <c r="H1011" s="3" t="str">
        <f>IF(COUNTIF(B$2:B1011,B1011)=1,B1011,"")</f>
        <v/>
      </c>
      <c r="I1011" s="10" t="str">
        <f t="shared" si="15"/>
        <v/>
      </c>
      <c r="J1011" s="3" t="str">
        <f>IF(デイリーデータ!D1011="なし","",デイリーデータ!D1011)</f>
        <v>休日</v>
      </c>
      <c r="K1011" s="3" t="str">
        <f>IF(デイリーデータ!E1011="なし","",デイリーデータ!E1011)</f>
        <v/>
      </c>
      <c r="L1011" s="3" t="str">
        <f>IF(デイリーデータ!F1011="なし","",デイリーデータ!F1011)</f>
        <v>日勤</v>
      </c>
      <c r="M1011" s="3" t="str">
        <f>IF(デイリーデータ!G1011="なし","",デイリーデータ!G1011)</f>
        <v/>
      </c>
      <c r="N1011" s="3" t="str">
        <f>IF(デイリーデータ!H1011="なし","",デイリーデータ!H1011)</f>
        <v/>
      </c>
    </row>
    <row r="1012" spans="1:14" x14ac:dyDescent="0.2">
      <c r="A1012" s="9" t="str">
        <f>デイリーデータ!A1012&amp;デイリーデータ!I1012</f>
        <v>13044145768</v>
      </c>
      <c r="B1012" s="3" t="str">
        <f>デイリーデータ!A1012&amp;""</f>
        <v>130441</v>
      </c>
      <c r="C1012" s="3" t="str">
        <f>デイリーデータ!B1012</f>
        <v>袋 隼哉</v>
      </c>
      <c r="D1012" s="4">
        <f>IF(デイリーデータ!I1012="","",(デイリーデータ!I1012))</f>
        <v>45768</v>
      </c>
      <c r="E1012" s="3" t="str">
        <f>IF(デイリーデータ!D1012="休日","●",IF(デイリーデータ!D1012="指定","○",IF(LEFT(デイリーデータ!F1012,1)="日","",IF(LEFT(デイリーデータ!F1012,1)="半","／",LEFT(デイリーデータ!F1012,1)))))</f>
        <v/>
      </c>
      <c r="F1012" s="10" t="str">
        <f>IF(デイリーデータ!E1012="なし","",デイリーデータ!E1012)&amp;IF(デイリーデータ!G1012="なし","",デイリーデータ!G1012)&amp;IF(デイリーデータ!H1012="なし","",デイリーデータ!H1012)</f>
        <v/>
      </c>
      <c r="G1012" s="3" t="str">
        <f>IF(H1012="","",COUNTA(H$2:H1012)-COUNTBLANK(H$2:H1012))</f>
        <v/>
      </c>
      <c r="H1012" s="3" t="str">
        <f>IF(COUNTIF(B$2:B1012,B1012)=1,B1012,"")</f>
        <v/>
      </c>
      <c r="I1012" s="10" t="str">
        <f t="shared" si="15"/>
        <v/>
      </c>
      <c r="J1012" s="3" t="str">
        <f>IF(デイリーデータ!D1012="なし","",デイリーデータ!D1012)</f>
        <v>勤務</v>
      </c>
      <c r="K1012" s="3" t="str">
        <f>IF(デイリーデータ!E1012="なし","",デイリーデータ!E1012)</f>
        <v/>
      </c>
      <c r="L1012" s="3" t="str">
        <f>IF(デイリーデータ!F1012="なし","",デイリーデータ!F1012)</f>
        <v>日勤</v>
      </c>
      <c r="M1012" s="3" t="str">
        <f>IF(デイリーデータ!G1012="なし","",デイリーデータ!G1012)</f>
        <v/>
      </c>
      <c r="N1012" s="3" t="str">
        <f>IF(デイリーデータ!H1012="なし","",デイリーデータ!H1012)</f>
        <v/>
      </c>
    </row>
    <row r="1013" spans="1:14" x14ac:dyDescent="0.2">
      <c r="A1013" s="9" t="str">
        <f>デイリーデータ!A1013&amp;デイリーデータ!I1013</f>
        <v>13044145769</v>
      </c>
      <c r="B1013" s="3" t="str">
        <f>デイリーデータ!A1013&amp;""</f>
        <v>130441</v>
      </c>
      <c r="C1013" s="3" t="str">
        <f>デイリーデータ!B1013</f>
        <v>袋 隼哉</v>
      </c>
      <c r="D1013" s="4">
        <f>IF(デイリーデータ!I1013="","",(デイリーデータ!I1013))</f>
        <v>45769</v>
      </c>
      <c r="E1013" s="3" t="str">
        <f>IF(デイリーデータ!D1013="休日","●",IF(デイリーデータ!D1013="指定","○",IF(LEFT(デイリーデータ!F1013,1)="日","",IF(LEFT(デイリーデータ!F1013,1)="半","／",LEFT(デイリーデータ!F1013,1)))))</f>
        <v>当</v>
      </c>
      <c r="F1013" s="10" t="str">
        <f>IF(デイリーデータ!E1013="なし","",デイリーデータ!E1013)&amp;IF(デイリーデータ!G1013="なし","",デイリーデータ!G1013)&amp;IF(デイリーデータ!H1013="なし","",デイリーデータ!H1013)</f>
        <v/>
      </c>
      <c r="G1013" s="3" t="str">
        <f>IF(H1013="","",COUNTA(H$2:H1013)-COUNTBLANK(H$2:H1013))</f>
        <v/>
      </c>
      <c r="H1013" s="3" t="str">
        <f>IF(COUNTIF(B$2:B1013,B1013)=1,B1013,"")</f>
        <v/>
      </c>
      <c r="I1013" s="10" t="str">
        <f t="shared" si="15"/>
        <v/>
      </c>
      <c r="J1013" s="3" t="str">
        <f>IF(デイリーデータ!D1013="なし","",デイリーデータ!D1013)</f>
        <v>勤務</v>
      </c>
      <c r="K1013" s="3" t="str">
        <f>IF(デイリーデータ!E1013="なし","",デイリーデータ!E1013)</f>
        <v/>
      </c>
      <c r="L1013" s="3" t="str">
        <f>IF(デイリーデータ!F1013="なし","",デイリーデータ!F1013)</f>
        <v>当直</v>
      </c>
      <c r="M1013" s="3" t="str">
        <f>IF(デイリーデータ!G1013="なし","",デイリーデータ!G1013)</f>
        <v/>
      </c>
      <c r="N1013" s="3" t="str">
        <f>IF(デイリーデータ!H1013="なし","",デイリーデータ!H1013)</f>
        <v/>
      </c>
    </row>
    <row r="1014" spans="1:14" x14ac:dyDescent="0.2">
      <c r="A1014" s="9" t="str">
        <f>デイリーデータ!A1014&amp;デイリーデータ!I1014</f>
        <v>13044145770</v>
      </c>
      <c r="B1014" s="3" t="str">
        <f>デイリーデータ!A1014&amp;""</f>
        <v>130441</v>
      </c>
      <c r="C1014" s="3" t="str">
        <f>デイリーデータ!B1014</f>
        <v>袋 隼哉</v>
      </c>
      <c r="D1014" s="4">
        <f>IF(デイリーデータ!I1014="","",(デイリーデータ!I1014))</f>
        <v>45770</v>
      </c>
      <c r="E1014" s="3" t="str">
        <f>IF(デイリーデータ!D1014="休日","●",IF(デイリーデータ!D1014="指定","○",IF(LEFT(デイリーデータ!F1014,1)="日","",IF(LEFT(デイリーデータ!F1014,1)="半","／",LEFT(デイリーデータ!F1014,1)))))</f>
        <v>明</v>
      </c>
      <c r="F1014" s="10" t="str">
        <f>IF(デイリーデータ!E1014="なし","",デイリーデータ!E1014)&amp;IF(デイリーデータ!G1014="なし","",デイリーデータ!G1014)&amp;IF(デイリーデータ!H1014="なし","",デイリーデータ!H1014)</f>
        <v/>
      </c>
      <c r="G1014" s="3" t="str">
        <f>IF(H1014="","",COUNTA(H$2:H1014)-COUNTBLANK(H$2:H1014))</f>
        <v/>
      </c>
      <c r="H1014" s="3" t="str">
        <f>IF(COUNTIF(B$2:B1014,B1014)=1,B1014,"")</f>
        <v/>
      </c>
      <c r="I1014" s="10" t="str">
        <f t="shared" si="15"/>
        <v/>
      </c>
      <c r="J1014" s="3" t="str">
        <f>IF(デイリーデータ!D1014="なし","",デイリーデータ!D1014)</f>
        <v>勤務</v>
      </c>
      <c r="K1014" s="3" t="str">
        <f>IF(デイリーデータ!E1014="なし","",デイリーデータ!E1014)</f>
        <v/>
      </c>
      <c r="L1014" s="3" t="str">
        <f>IF(デイリーデータ!F1014="なし","",デイリーデータ!F1014)</f>
        <v>明け</v>
      </c>
      <c r="M1014" s="3" t="str">
        <f>IF(デイリーデータ!G1014="なし","",デイリーデータ!G1014)</f>
        <v/>
      </c>
      <c r="N1014" s="3" t="str">
        <f>IF(デイリーデータ!H1014="なし","",デイリーデータ!H1014)</f>
        <v/>
      </c>
    </row>
    <row r="1015" spans="1:14" x14ac:dyDescent="0.2">
      <c r="A1015" s="9" t="str">
        <f>デイリーデータ!A1015&amp;デイリーデータ!I1015</f>
        <v>13044145771</v>
      </c>
      <c r="B1015" s="3" t="str">
        <f>デイリーデータ!A1015&amp;""</f>
        <v>130441</v>
      </c>
      <c r="C1015" s="3" t="str">
        <f>デイリーデータ!B1015</f>
        <v>袋 隼哉</v>
      </c>
      <c r="D1015" s="4">
        <f>IF(デイリーデータ!I1015="","",(デイリーデータ!I1015))</f>
        <v>45771</v>
      </c>
      <c r="E1015" s="3" t="str">
        <f>IF(デイリーデータ!D1015="休日","●",IF(デイリーデータ!D1015="指定","○",IF(LEFT(デイリーデータ!F1015,1)="日","",IF(LEFT(デイリーデータ!F1015,1)="半","／",LEFT(デイリーデータ!F1015,1)))))</f>
        <v/>
      </c>
      <c r="F1015" s="10" t="str">
        <f>IF(デイリーデータ!E1015="なし","",デイリーデータ!E1015)&amp;IF(デイリーデータ!G1015="なし","",デイリーデータ!G1015)&amp;IF(デイリーデータ!H1015="なし","",デイリーデータ!H1015)</f>
        <v/>
      </c>
      <c r="G1015" s="3" t="str">
        <f>IF(H1015="","",COUNTA(H$2:H1015)-COUNTBLANK(H$2:H1015))</f>
        <v/>
      </c>
      <c r="H1015" s="3" t="str">
        <f>IF(COUNTIF(B$2:B1015,B1015)=1,B1015,"")</f>
        <v/>
      </c>
      <c r="I1015" s="10" t="str">
        <f t="shared" si="15"/>
        <v/>
      </c>
      <c r="J1015" s="3" t="str">
        <f>IF(デイリーデータ!D1015="なし","",デイリーデータ!D1015)</f>
        <v>勤務</v>
      </c>
      <c r="K1015" s="3" t="str">
        <f>IF(デイリーデータ!E1015="なし","",デイリーデータ!E1015)</f>
        <v/>
      </c>
      <c r="L1015" s="3" t="str">
        <f>IF(デイリーデータ!F1015="なし","",デイリーデータ!F1015)</f>
        <v>日勤</v>
      </c>
      <c r="M1015" s="3" t="str">
        <f>IF(デイリーデータ!G1015="なし","",デイリーデータ!G1015)</f>
        <v/>
      </c>
      <c r="N1015" s="3" t="str">
        <f>IF(デイリーデータ!H1015="なし","",デイリーデータ!H1015)</f>
        <v/>
      </c>
    </row>
    <row r="1016" spans="1:14" x14ac:dyDescent="0.2">
      <c r="A1016" s="9" t="str">
        <f>デイリーデータ!A1016&amp;デイリーデータ!I1016</f>
        <v>13044145772</v>
      </c>
      <c r="B1016" s="3" t="str">
        <f>デイリーデータ!A1016&amp;""</f>
        <v>130441</v>
      </c>
      <c r="C1016" s="3" t="str">
        <f>デイリーデータ!B1016</f>
        <v>袋 隼哉</v>
      </c>
      <c r="D1016" s="4">
        <f>IF(デイリーデータ!I1016="","",(デイリーデータ!I1016))</f>
        <v>45772</v>
      </c>
      <c r="E1016" s="3" t="str">
        <f>IF(デイリーデータ!D1016="休日","●",IF(デイリーデータ!D1016="指定","○",IF(LEFT(デイリーデータ!F1016,1)="日","",IF(LEFT(デイリーデータ!F1016,1)="半","／",LEFT(デイリーデータ!F1016,1)))))</f>
        <v/>
      </c>
      <c r="F1016" s="10" t="str">
        <f>IF(デイリーデータ!E1016="なし","",デイリーデータ!E1016)&amp;IF(デイリーデータ!G1016="なし","",デイリーデータ!G1016)&amp;IF(デイリーデータ!H1016="なし","",デイリーデータ!H1016)</f>
        <v/>
      </c>
      <c r="G1016" s="3" t="str">
        <f>IF(H1016="","",COUNTA(H$2:H1016)-COUNTBLANK(H$2:H1016))</f>
        <v/>
      </c>
      <c r="H1016" s="3" t="str">
        <f>IF(COUNTIF(B$2:B1016,B1016)=1,B1016,"")</f>
        <v/>
      </c>
      <c r="I1016" s="10" t="str">
        <f t="shared" si="15"/>
        <v/>
      </c>
      <c r="J1016" s="3" t="str">
        <f>IF(デイリーデータ!D1016="なし","",デイリーデータ!D1016)</f>
        <v>勤務</v>
      </c>
      <c r="K1016" s="3" t="str">
        <f>IF(デイリーデータ!E1016="なし","",デイリーデータ!E1016)</f>
        <v/>
      </c>
      <c r="L1016" s="3" t="str">
        <f>IF(デイリーデータ!F1016="なし","",デイリーデータ!F1016)</f>
        <v>日勤</v>
      </c>
      <c r="M1016" s="3" t="str">
        <f>IF(デイリーデータ!G1016="なし","",デイリーデータ!G1016)</f>
        <v/>
      </c>
      <c r="N1016" s="3" t="str">
        <f>IF(デイリーデータ!H1016="なし","",デイリーデータ!H1016)</f>
        <v/>
      </c>
    </row>
    <row r="1017" spans="1:14" x14ac:dyDescent="0.2">
      <c r="A1017" s="9" t="str">
        <f>デイリーデータ!A1017&amp;デイリーデータ!I1017</f>
        <v>13044145773</v>
      </c>
      <c r="B1017" s="3" t="str">
        <f>デイリーデータ!A1017&amp;""</f>
        <v>130441</v>
      </c>
      <c r="C1017" s="3" t="str">
        <f>デイリーデータ!B1017</f>
        <v>袋 隼哉</v>
      </c>
      <c r="D1017" s="4">
        <f>IF(デイリーデータ!I1017="","",(デイリーデータ!I1017))</f>
        <v>45773</v>
      </c>
      <c r="E1017" s="3" t="str">
        <f>IF(デイリーデータ!D1017="休日","●",IF(デイリーデータ!D1017="指定","○",IF(LEFT(デイリーデータ!F1017,1)="日","",IF(LEFT(デイリーデータ!F1017,1)="半","／",LEFT(デイリーデータ!F1017,1)))))</f>
        <v>○</v>
      </c>
      <c r="F1017" s="10" t="str">
        <f>IF(デイリーデータ!E1017="なし","",デイリーデータ!E1017)&amp;IF(デイリーデータ!G1017="なし","",デイリーデータ!G1017)&amp;IF(デイリーデータ!H1017="なし","",デイリーデータ!H1017)</f>
        <v/>
      </c>
      <c r="G1017" s="3" t="str">
        <f>IF(H1017="","",COUNTA(H$2:H1017)-COUNTBLANK(H$2:H1017))</f>
        <v/>
      </c>
      <c r="H1017" s="3" t="str">
        <f>IF(COUNTIF(B$2:B1017,B1017)=1,B1017,"")</f>
        <v/>
      </c>
      <c r="I1017" s="10" t="str">
        <f t="shared" si="15"/>
        <v/>
      </c>
      <c r="J1017" s="3" t="str">
        <f>IF(デイリーデータ!D1017="なし","",デイリーデータ!D1017)</f>
        <v>指定</v>
      </c>
      <c r="K1017" s="3" t="str">
        <f>IF(デイリーデータ!E1017="なし","",デイリーデータ!E1017)</f>
        <v/>
      </c>
      <c r="L1017" s="3" t="str">
        <f>IF(デイリーデータ!F1017="なし","",デイリーデータ!F1017)</f>
        <v>日勤</v>
      </c>
      <c r="M1017" s="3" t="str">
        <f>IF(デイリーデータ!G1017="なし","",デイリーデータ!G1017)</f>
        <v/>
      </c>
      <c r="N1017" s="3" t="str">
        <f>IF(デイリーデータ!H1017="なし","",デイリーデータ!H1017)</f>
        <v/>
      </c>
    </row>
    <row r="1018" spans="1:14" x14ac:dyDescent="0.2">
      <c r="A1018" s="9" t="str">
        <f>デイリーデータ!A1018&amp;デイリーデータ!I1018</f>
        <v>13044145774</v>
      </c>
      <c r="B1018" s="3" t="str">
        <f>デイリーデータ!A1018&amp;""</f>
        <v>130441</v>
      </c>
      <c r="C1018" s="3" t="str">
        <f>デイリーデータ!B1018</f>
        <v>袋 隼哉</v>
      </c>
      <c r="D1018" s="4">
        <f>IF(デイリーデータ!I1018="","",(デイリーデータ!I1018))</f>
        <v>45774</v>
      </c>
      <c r="E1018" s="3" t="str">
        <f>IF(デイリーデータ!D1018="休日","●",IF(デイリーデータ!D1018="指定","○",IF(LEFT(デイリーデータ!F1018,1)="日","",IF(LEFT(デイリーデータ!F1018,1)="半","／",LEFT(デイリーデータ!F1018,1)))))</f>
        <v>●</v>
      </c>
      <c r="F1018" s="10" t="str">
        <f>IF(デイリーデータ!E1018="なし","",デイリーデータ!E1018)&amp;IF(デイリーデータ!G1018="なし","",デイリーデータ!G1018)&amp;IF(デイリーデータ!H1018="なし","",デイリーデータ!H1018)</f>
        <v/>
      </c>
      <c r="G1018" s="3" t="str">
        <f>IF(H1018="","",COUNTA(H$2:H1018)-COUNTBLANK(H$2:H1018))</f>
        <v/>
      </c>
      <c r="H1018" s="3" t="str">
        <f>IF(COUNTIF(B$2:B1018,B1018)=1,B1018,"")</f>
        <v/>
      </c>
      <c r="I1018" s="10" t="str">
        <f t="shared" si="15"/>
        <v/>
      </c>
      <c r="J1018" s="3" t="str">
        <f>IF(デイリーデータ!D1018="なし","",デイリーデータ!D1018)</f>
        <v>休日</v>
      </c>
      <c r="K1018" s="3" t="str">
        <f>IF(デイリーデータ!E1018="なし","",デイリーデータ!E1018)</f>
        <v/>
      </c>
      <c r="L1018" s="3" t="str">
        <f>IF(デイリーデータ!F1018="なし","",デイリーデータ!F1018)</f>
        <v>日勤</v>
      </c>
      <c r="M1018" s="3" t="str">
        <f>IF(デイリーデータ!G1018="なし","",デイリーデータ!G1018)</f>
        <v/>
      </c>
      <c r="N1018" s="3" t="str">
        <f>IF(デイリーデータ!H1018="なし","",デイリーデータ!H1018)</f>
        <v/>
      </c>
    </row>
    <row r="1019" spans="1:14" x14ac:dyDescent="0.2">
      <c r="A1019" s="9" t="str">
        <f>デイリーデータ!A1019&amp;デイリーデータ!I1019</f>
        <v>13044145775</v>
      </c>
      <c r="B1019" s="3" t="str">
        <f>デイリーデータ!A1019&amp;""</f>
        <v>130441</v>
      </c>
      <c r="C1019" s="3" t="str">
        <f>デイリーデータ!B1019</f>
        <v>袋 隼哉</v>
      </c>
      <c r="D1019" s="4">
        <f>IF(デイリーデータ!I1019="","",(デイリーデータ!I1019))</f>
        <v>45775</v>
      </c>
      <c r="E1019" s="3" t="str">
        <f>IF(デイリーデータ!D1019="休日","●",IF(デイリーデータ!D1019="指定","○",IF(LEFT(デイリーデータ!F1019,1)="日","",IF(LEFT(デイリーデータ!F1019,1)="半","／",LEFT(デイリーデータ!F1019,1)))))</f>
        <v/>
      </c>
      <c r="F1019" s="10" t="str">
        <f>IF(デイリーデータ!E1019="なし","",デイリーデータ!E1019)&amp;IF(デイリーデータ!G1019="なし","",デイリーデータ!G1019)&amp;IF(デイリーデータ!H1019="なし","",デイリーデータ!H1019)</f>
        <v/>
      </c>
      <c r="G1019" s="3" t="str">
        <f>IF(H1019="","",COUNTA(H$2:H1019)-COUNTBLANK(H$2:H1019))</f>
        <v/>
      </c>
      <c r="H1019" s="3" t="str">
        <f>IF(COUNTIF(B$2:B1019,B1019)=1,B1019,"")</f>
        <v/>
      </c>
      <c r="I1019" s="10" t="str">
        <f t="shared" si="15"/>
        <v/>
      </c>
      <c r="J1019" s="3" t="str">
        <f>IF(デイリーデータ!D1019="なし","",デイリーデータ!D1019)</f>
        <v>勤務</v>
      </c>
      <c r="K1019" s="3" t="str">
        <f>IF(デイリーデータ!E1019="なし","",デイリーデータ!E1019)</f>
        <v/>
      </c>
      <c r="L1019" s="3" t="str">
        <f>IF(デイリーデータ!F1019="なし","",デイリーデータ!F1019)</f>
        <v>日勤</v>
      </c>
      <c r="M1019" s="3" t="str">
        <f>IF(デイリーデータ!G1019="なし","",デイリーデータ!G1019)</f>
        <v/>
      </c>
      <c r="N1019" s="3" t="str">
        <f>IF(デイリーデータ!H1019="なし","",デイリーデータ!H1019)</f>
        <v/>
      </c>
    </row>
    <row r="1020" spans="1:14" x14ac:dyDescent="0.2">
      <c r="A1020" s="9" t="str">
        <f>デイリーデータ!A1020&amp;デイリーデータ!I1020</f>
        <v>13044145776</v>
      </c>
      <c r="B1020" s="3" t="str">
        <f>デイリーデータ!A1020&amp;""</f>
        <v>130441</v>
      </c>
      <c r="C1020" s="3" t="str">
        <f>デイリーデータ!B1020</f>
        <v>袋 隼哉</v>
      </c>
      <c r="D1020" s="4">
        <f>IF(デイリーデータ!I1020="","",(デイリーデータ!I1020))</f>
        <v>45776</v>
      </c>
      <c r="E1020" s="3" t="str">
        <f>IF(デイリーデータ!D1020="休日","●",IF(デイリーデータ!D1020="指定","○",IF(LEFT(デイリーデータ!F1020,1)="日","",IF(LEFT(デイリーデータ!F1020,1)="半","／",LEFT(デイリーデータ!F1020,1)))))</f>
        <v/>
      </c>
      <c r="F1020" s="10" t="str">
        <f>IF(デイリーデータ!E1020="なし","",デイリーデータ!E1020)&amp;IF(デイリーデータ!G1020="なし","",デイリーデータ!G1020)&amp;IF(デイリーデータ!H1020="なし","",デイリーデータ!H1020)</f>
        <v/>
      </c>
      <c r="G1020" s="3" t="str">
        <f>IF(H1020="","",COUNTA(H$2:H1020)-COUNTBLANK(H$2:H1020))</f>
        <v/>
      </c>
      <c r="H1020" s="3" t="str">
        <f>IF(COUNTIF(B$2:B1020,B1020)=1,B1020,"")</f>
        <v/>
      </c>
      <c r="I1020" s="10" t="str">
        <f t="shared" si="15"/>
        <v/>
      </c>
      <c r="J1020" s="3" t="str">
        <f>IF(デイリーデータ!D1020="なし","",デイリーデータ!D1020)</f>
        <v>勤務</v>
      </c>
      <c r="K1020" s="3" t="str">
        <f>IF(デイリーデータ!E1020="なし","",デイリーデータ!E1020)</f>
        <v/>
      </c>
      <c r="L1020" s="3" t="str">
        <f>IF(デイリーデータ!F1020="なし","",デイリーデータ!F1020)</f>
        <v>日勤</v>
      </c>
      <c r="M1020" s="3" t="str">
        <f>IF(デイリーデータ!G1020="なし","",デイリーデータ!G1020)</f>
        <v/>
      </c>
      <c r="N1020" s="3" t="str">
        <f>IF(デイリーデータ!H1020="なし","",デイリーデータ!H1020)</f>
        <v/>
      </c>
    </row>
    <row r="1021" spans="1:14" x14ac:dyDescent="0.2">
      <c r="A1021" s="9" t="str">
        <f>デイリーデータ!A1021&amp;デイリーデータ!I1021</f>
        <v>13044145777</v>
      </c>
      <c r="B1021" s="3" t="str">
        <f>デイリーデータ!A1021&amp;""</f>
        <v>130441</v>
      </c>
      <c r="C1021" s="3" t="str">
        <f>デイリーデータ!B1021</f>
        <v>袋 隼哉</v>
      </c>
      <c r="D1021" s="4">
        <f>IF(デイリーデータ!I1021="","",(デイリーデータ!I1021))</f>
        <v>45777</v>
      </c>
      <c r="E1021" s="3" t="str">
        <f>IF(デイリーデータ!D1021="休日","●",IF(デイリーデータ!D1021="指定","○",IF(LEFT(デイリーデータ!F1021,1)="日","",IF(LEFT(デイリーデータ!F1021,1)="半","／",LEFT(デイリーデータ!F1021,1)))))</f>
        <v/>
      </c>
      <c r="F1021" s="10" t="str">
        <f>IF(デイリーデータ!E1021="なし","",デイリーデータ!E1021)&amp;IF(デイリーデータ!G1021="なし","",デイリーデータ!G1021)&amp;IF(デイリーデータ!H1021="なし","",デイリーデータ!H1021)</f>
        <v/>
      </c>
      <c r="G1021" s="3" t="str">
        <f>IF(H1021="","",COUNTA(H$2:H1021)-COUNTBLANK(H$2:H1021))</f>
        <v/>
      </c>
      <c r="H1021" s="3" t="str">
        <f>IF(COUNTIF(B$2:B1021,B1021)=1,B1021,"")</f>
        <v/>
      </c>
      <c r="I1021" s="10" t="str">
        <f t="shared" si="15"/>
        <v/>
      </c>
      <c r="J1021" s="3" t="str">
        <f>IF(デイリーデータ!D1021="なし","",デイリーデータ!D1021)</f>
        <v>勤務</v>
      </c>
      <c r="K1021" s="3" t="str">
        <f>IF(デイリーデータ!E1021="なし","",デイリーデータ!E1021)</f>
        <v/>
      </c>
      <c r="L1021" s="3" t="str">
        <f>IF(デイリーデータ!F1021="なし","",デイリーデータ!F1021)</f>
        <v>日勤</v>
      </c>
      <c r="M1021" s="3" t="str">
        <f>IF(デイリーデータ!G1021="なし","",デイリーデータ!G1021)</f>
        <v/>
      </c>
      <c r="N1021" s="3" t="str">
        <f>IF(デイリーデータ!H1021="なし","",デイリーデータ!H1021)</f>
        <v/>
      </c>
    </row>
    <row r="1022" spans="1:14" x14ac:dyDescent="0.2">
      <c r="A1022" s="9" t="str">
        <f>デイリーデータ!A1022&amp;デイリーデータ!I1022</f>
        <v>13083145748</v>
      </c>
      <c r="B1022" s="3" t="str">
        <f>デイリーデータ!A1022&amp;""</f>
        <v>130831</v>
      </c>
      <c r="C1022" s="3" t="str">
        <f>デイリーデータ!B1022</f>
        <v>雨池 凌也</v>
      </c>
      <c r="D1022" s="4">
        <f>IF(デイリーデータ!I1022="","",(デイリーデータ!I1022))</f>
        <v>45748</v>
      </c>
      <c r="E1022" s="3" t="str">
        <f>IF(デイリーデータ!D1022="休日","●",IF(デイリーデータ!D1022="指定","○",IF(LEFT(デイリーデータ!F1022,1)="日","",IF(LEFT(デイリーデータ!F1022,1)="半","／",LEFT(デイリーデータ!F1022,1)))))</f>
        <v/>
      </c>
      <c r="F1022" s="10" t="str">
        <f>IF(デイリーデータ!E1022="なし","",デイリーデータ!E1022)&amp;IF(デイリーデータ!G1022="なし","",デイリーデータ!G1022)&amp;IF(デイリーデータ!H1022="なし","",デイリーデータ!H1022)</f>
        <v/>
      </c>
      <c r="G1022" s="3">
        <f>IF(H1022="","",COUNTA(H$2:H1022)-COUNTBLANK(H$2:H1022))</f>
        <v>35</v>
      </c>
      <c r="H1022" s="3" t="str">
        <f>IF(COUNTIF(B$2:B1022,B1022)=1,B1022,"")</f>
        <v>130831</v>
      </c>
      <c r="I1022" s="10" t="str">
        <f t="shared" si="15"/>
        <v>雨池 凌也</v>
      </c>
      <c r="J1022" s="3" t="str">
        <f>IF(デイリーデータ!D1022="なし","",デイリーデータ!D1022)</f>
        <v>勤務</v>
      </c>
      <c r="K1022" s="3" t="str">
        <f>IF(デイリーデータ!E1022="なし","",デイリーデータ!E1022)</f>
        <v/>
      </c>
      <c r="L1022" s="3" t="str">
        <f>IF(デイリーデータ!F1022="なし","",デイリーデータ!F1022)</f>
        <v>日勤</v>
      </c>
      <c r="M1022" s="3" t="str">
        <f>IF(デイリーデータ!G1022="なし","",デイリーデータ!G1022)</f>
        <v/>
      </c>
      <c r="N1022" s="3" t="str">
        <f>IF(デイリーデータ!H1022="なし","",デイリーデータ!H1022)</f>
        <v/>
      </c>
    </row>
    <row r="1023" spans="1:14" x14ac:dyDescent="0.2">
      <c r="A1023" s="9" t="str">
        <f>デイリーデータ!A1023&amp;デイリーデータ!I1023</f>
        <v>13083145749</v>
      </c>
      <c r="B1023" s="3" t="str">
        <f>デイリーデータ!A1023&amp;""</f>
        <v>130831</v>
      </c>
      <c r="C1023" s="3" t="str">
        <f>デイリーデータ!B1023</f>
        <v>雨池 凌也</v>
      </c>
      <c r="D1023" s="4">
        <f>IF(デイリーデータ!I1023="","",(デイリーデータ!I1023))</f>
        <v>45749</v>
      </c>
      <c r="E1023" s="3" t="str">
        <f>IF(デイリーデータ!D1023="休日","●",IF(デイリーデータ!D1023="指定","○",IF(LEFT(デイリーデータ!F1023,1)="日","",IF(LEFT(デイリーデータ!F1023,1)="半","／",LEFT(デイリーデータ!F1023,1)))))</f>
        <v/>
      </c>
      <c r="F1023" s="10" t="str">
        <f>IF(デイリーデータ!E1023="なし","",デイリーデータ!E1023)&amp;IF(デイリーデータ!G1023="なし","",デイリーデータ!G1023)&amp;IF(デイリーデータ!H1023="なし","",デイリーデータ!H1023)</f>
        <v/>
      </c>
      <c r="G1023" s="3" t="str">
        <f>IF(H1023="","",COUNTA(H$2:H1023)-COUNTBLANK(H$2:H1023))</f>
        <v/>
      </c>
      <c r="H1023" s="3" t="str">
        <f>IF(COUNTIF(B$2:B1023,B1023)=1,B1023,"")</f>
        <v/>
      </c>
      <c r="I1023" s="10" t="str">
        <f t="shared" si="15"/>
        <v/>
      </c>
      <c r="J1023" s="3" t="str">
        <f>IF(デイリーデータ!D1023="なし","",デイリーデータ!D1023)</f>
        <v>勤務</v>
      </c>
      <c r="K1023" s="3" t="str">
        <f>IF(デイリーデータ!E1023="なし","",デイリーデータ!E1023)</f>
        <v/>
      </c>
      <c r="L1023" s="3" t="str">
        <f>IF(デイリーデータ!F1023="なし","",デイリーデータ!F1023)</f>
        <v>日勤</v>
      </c>
      <c r="M1023" s="3" t="str">
        <f>IF(デイリーデータ!G1023="なし","",デイリーデータ!G1023)</f>
        <v/>
      </c>
      <c r="N1023" s="3" t="str">
        <f>IF(デイリーデータ!H1023="なし","",デイリーデータ!H1023)</f>
        <v/>
      </c>
    </row>
    <row r="1024" spans="1:14" x14ac:dyDescent="0.2">
      <c r="A1024" s="9" t="str">
        <f>デイリーデータ!A1024&amp;デイリーデータ!I1024</f>
        <v>13083145750</v>
      </c>
      <c r="B1024" s="3" t="str">
        <f>デイリーデータ!A1024&amp;""</f>
        <v>130831</v>
      </c>
      <c r="C1024" s="3" t="str">
        <f>デイリーデータ!B1024</f>
        <v>雨池 凌也</v>
      </c>
      <c r="D1024" s="4">
        <f>IF(デイリーデータ!I1024="","",(デイリーデータ!I1024))</f>
        <v>45750</v>
      </c>
      <c r="E1024" s="3" t="str">
        <f>IF(デイリーデータ!D1024="休日","●",IF(デイリーデータ!D1024="指定","○",IF(LEFT(デイリーデータ!F1024,1)="日","",IF(LEFT(デイリーデータ!F1024,1)="半","／",LEFT(デイリーデータ!F1024,1)))))</f>
        <v/>
      </c>
      <c r="F1024" s="10" t="str">
        <f>IF(デイリーデータ!E1024="なし","",デイリーデータ!E1024)&amp;IF(デイリーデータ!G1024="なし","",デイリーデータ!G1024)&amp;IF(デイリーデータ!H1024="なし","",デイリーデータ!H1024)</f>
        <v/>
      </c>
      <c r="G1024" s="3" t="str">
        <f>IF(H1024="","",COUNTA(H$2:H1024)-COUNTBLANK(H$2:H1024))</f>
        <v/>
      </c>
      <c r="H1024" s="3" t="str">
        <f>IF(COUNTIF(B$2:B1024,B1024)=1,B1024,"")</f>
        <v/>
      </c>
      <c r="I1024" s="10" t="str">
        <f t="shared" si="15"/>
        <v/>
      </c>
      <c r="J1024" s="3" t="str">
        <f>IF(デイリーデータ!D1024="なし","",デイリーデータ!D1024)</f>
        <v>勤務</v>
      </c>
      <c r="K1024" s="3" t="str">
        <f>IF(デイリーデータ!E1024="なし","",デイリーデータ!E1024)</f>
        <v/>
      </c>
      <c r="L1024" s="3" t="str">
        <f>IF(デイリーデータ!F1024="なし","",デイリーデータ!F1024)</f>
        <v>日勤</v>
      </c>
      <c r="M1024" s="3" t="str">
        <f>IF(デイリーデータ!G1024="なし","",デイリーデータ!G1024)</f>
        <v/>
      </c>
      <c r="N1024" s="3" t="str">
        <f>IF(デイリーデータ!H1024="なし","",デイリーデータ!H1024)</f>
        <v/>
      </c>
    </row>
    <row r="1025" spans="1:14" x14ac:dyDescent="0.2">
      <c r="A1025" s="9" t="str">
        <f>デイリーデータ!A1025&amp;デイリーデータ!I1025</f>
        <v>13083145751</v>
      </c>
      <c r="B1025" s="3" t="str">
        <f>デイリーデータ!A1025&amp;""</f>
        <v>130831</v>
      </c>
      <c r="C1025" s="3" t="str">
        <f>デイリーデータ!B1025</f>
        <v>雨池 凌也</v>
      </c>
      <c r="D1025" s="4">
        <f>IF(デイリーデータ!I1025="","",(デイリーデータ!I1025))</f>
        <v>45751</v>
      </c>
      <c r="E1025" s="3" t="str">
        <f>IF(デイリーデータ!D1025="休日","●",IF(デイリーデータ!D1025="指定","○",IF(LEFT(デイリーデータ!F1025,1)="日","",IF(LEFT(デイリーデータ!F1025,1)="半","／",LEFT(デイリーデータ!F1025,1)))))</f>
        <v/>
      </c>
      <c r="F1025" s="10" t="str">
        <f>IF(デイリーデータ!E1025="なし","",デイリーデータ!E1025)&amp;IF(デイリーデータ!G1025="なし","",デイリーデータ!G1025)&amp;IF(デイリーデータ!H1025="なし","",デイリーデータ!H1025)</f>
        <v/>
      </c>
      <c r="G1025" s="3" t="str">
        <f>IF(H1025="","",COUNTA(H$2:H1025)-COUNTBLANK(H$2:H1025))</f>
        <v/>
      </c>
      <c r="H1025" s="3" t="str">
        <f>IF(COUNTIF(B$2:B1025,B1025)=1,B1025,"")</f>
        <v/>
      </c>
      <c r="I1025" s="10" t="str">
        <f t="shared" si="15"/>
        <v/>
      </c>
      <c r="J1025" s="3" t="str">
        <f>IF(デイリーデータ!D1025="なし","",デイリーデータ!D1025)</f>
        <v>勤務</v>
      </c>
      <c r="K1025" s="3" t="str">
        <f>IF(デイリーデータ!E1025="なし","",デイリーデータ!E1025)</f>
        <v/>
      </c>
      <c r="L1025" s="3" t="str">
        <f>IF(デイリーデータ!F1025="なし","",デイリーデータ!F1025)</f>
        <v>日勤</v>
      </c>
      <c r="M1025" s="3" t="str">
        <f>IF(デイリーデータ!G1025="なし","",デイリーデータ!G1025)</f>
        <v/>
      </c>
      <c r="N1025" s="3" t="str">
        <f>IF(デイリーデータ!H1025="なし","",デイリーデータ!H1025)</f>
        <v/>
      </c>
    </row>
    <row r="1026" spans="1:14" x14ac:dyDescent="0.2">
      <c r="A1026" s="9" t="str">
        <f>デイリーデータ!A1026&amp;デイリーデータ!I1026</f>
        <v>13083145752</v>
      </c>
      <c r="B1026" s="3" t="str">
        <f>デイリーデータ!A1026&amp;""</f>
        <v>130831</v>
      </c>
      <c r="C1026" s="3" t="str">
        <f>デイリーデータ!B1026</f>
        <v>雨池 凌也</v>
      </c>
      <c r="D1026" s="4">
        <f>IF(デイリーデータ!I1026="","",(デイリーデータ!I1026))</f>
        <v>45752</v>
      </c>
      <c r="E1026" s="3" t="str">
        <f>IF(デイリーデータ!D1026="休日","●",IF(デイリーデータ!D1026="指定","○",IF(LEFT(デイリーデータ!F1026,1)="日","",IF(LEFT(デイリーデータ!F1026,1)="半","／",LEFT(デイリーデータ!F1026,1)))))</f>
        <v>○</v>
      </c>
      <c r="F1026" s="10" t="str">
        <f>IF(デイリーデータ!E1026="なし","",デイリーデータ!E1026)&amp;IF(デイリーデータ!G1026="なし","",デイリーデータ!G1026)&amp;IF(デイリーデータ!H1026="なし","",デイリーデータ!H1026)</f>
        <v/>
      </c>
      <c r="G1026" s="3" t="str">
        <f>IF(H1026="","",COUNTA(H$2:H1026)-COUNTBLANK(H$2:H1026))</f>
        <v/>
      </c>
      <c r="H1026" s="3" t="str">
        <f>IF(COUNTIF(B$2:B1026,B1026)=1,B1026,"")</f>
        <v/>
      </c>
      <c r="I1026" s="10" t="str">
        <f t="shared" ref="I1026:I1089" si="16">IF(H1026&lt;&gt;"",C1026,"")</f>
        <v/>
      </c>
      <c r="J1026" s="3" t="str">
        <f>IF(デイリーデータ!D1026="なし","",デイリーデータ!D1026)</f>
        <v>指定</v>
      </c>
      <c r="K1026" s="3" t="str">
        <f>IF(デイリーデータ!E1026="なし","",デイリーデータ!E1026)</f>
        <v/>
      </c>
      <c r="L1026" s="3" t="str">
        <f>IF(デイリーデータ!F1026="なし","",デイリーデータ!F1026)</f>
        <v>日勤</v>
      </c>
      <c r="M1026" s="3" t="str">
        <f>IF(デイリーデータ!G1026="なし","",デイリーデータ!G1026)</f>
        <v/>
      </c>
      <c r="N1026" s="3" t="str">
        <f>IF(デイリーデータ!H1026="なし","",デイリーデータ!H1026)</f>
        <v/>
      </c>
    </row>
    <row r="1027" spans="1:14" x14ac:dyDescent="0.2">
      <c r="A1027" s="9" t="str">
        <f>デイリーデータ!A1027&amp;デイリーデータ!I1027</f>
        <v>13083145753</v>
      </c>
      <c r="B1027" s="3" t="str">
        <f>デイリーデータ!A1027&amp;""</f>
        <v>130831</v>
      </c>
      <c r="C1027" s="3" t="str">
        <f>デイリーデータ!B1027</f>
        <v>雨池 凌也</v>
      </c>
      <c r="D1027" s="4">
        <f>IF(デイリーデータ!I1027="","",(デイリーデータ!I1027))</f>
        <v>45753</v>
      </c>
      <c r="E1027" s="3" t="str">
        <f>IF(デイリーデータ!D1027="休日","●",IF(デイリーデータ!D1027="指定","○",IF(LEFT(デイリーデータ!F1027,1)="日","",IF(LEFT(デイリーデータ!F1027,1)="半","／",LEFT(デイリーデータ!F1027,1)))))</f>
        <v>●</v>
      </c>
      <c r="F1027" s="10" t="str">
        <f>IF(デイリーデータ!E1027="なし","",デイリーデータ!E1027)&amp;IF(デイリーデータ!G1027="なし","",デイリーデータ!G1027)&amp;IF(デイリーデータ!H1027="なし","",デイリーデータ!H1027)</f>
        <v/>
      </c>
      <c r="G1027" s="3" t="str">
        <f>IF(H1027="","",COUNTA(H$2:H1027)-COUNTBLANK(H$2:H1027))</f>
        <v/>
      </c>
      <c r="H1027" s="3" t="str">
        <f>IF(COUNTIF(B$2:B1027,B1027)=1,B1027,"")</f>
        <v/>
      </c>
      <c r="I1027" s="10" t="str">
        <f t="shared" si="16"/>
        <v/>
      </c>
      <c r="J1027" s="3" t="str">
        <f>IF(デイリーデータ!D1027="なし","",デイリーデータ!D1027)</f>
        <v>休日</v>
      </c>
      <c r="K1027" s="3" t="str">
        <f>IF(デイリーデータ!E1027="なし","",デイリーデータ!E1027)</f>
        <v/>
      </c>
      <c r="L1027" s="3" t="str">
        <f>IF(デイリーデータ!F1027="なし","",デイリーデータ!F1027)</f>
        <v>日勤</v>
      </c>
      <c r="M1027" s="3" t="str">
        <f>IF(デイリーデータ!G1027="なし","",デイリーデータ!G1027)</f>
        <v/>
      </c>
      <c r="N1027" s="3" t="str">
        <f>IF(デイリーデータ!H1027="なし","",デイリーデータ!H1027)</f>
        <v/>
      </c>
    </row>
    <row r="1028" spans="1:14" x14ac:dyDescent="0.2">
      <c r="A1028" s="9" t="str">
        <f>デイリーデータ!A1028&amp;デイリーデータ!I1028</f>
        <v>13083145754</v>
      </c>
      <c r="B1028" s="3" t="str">
        <f>デイリーデータ!A1028&amp;""</f>
        <v>130831</v>
      </c>
      <c r="C1028" s="3" t="str">
        <f>デイリーデータ!B1028</f>
        <v>雨池 凌也</v>
      </c>
      <c r="D1028" s="4">
        <f>IF(デイリーデータ!I1028="","",(デイリーデータ!I1028))</f>
        <v>45754</v>
      </c>
      <c r="E1028" s="3" t="str">
        <f>IF(デイリーデータ!D1028="休日","●",IF(デイリーデータ!D1028="指定","○",IF(LEFT(デイリーデータ!F1028,1)="日","",IF(LEFT(デイリーデータ!F1028,1)="半","／",LEFT(デイリーデータ!F1028,1)))))</f>
        <v/>
      </c>
      <c r="F1028" s="10" t="str">
        <f>IF(デイリーデータ!E1028="なし","",デイリーデータ!E1028)&amp;IF(デイリーデータ!G1028="なし","",デイリーデータ!G1028)&amp;IF(デイリーデータ!H1028="なし","",デイリーデータ!H1028)</f>
        <v/>
      </c>
      <c r="G1028" s="3" t="str">
        <f>IF(H1028="","",COUNTA(H$2:H1028)-COUNTBLANK(H$2:H1028))</f>
        <v/>
      </c>
      <c r="H1028" s="3" t="str">
        <f>IF(COUNTIF(B$2:B1028,B1028)=1,B1028,"")</f>
        <v/>
      </c>
      <c r="I1028" s="10" t="str">
        <f t="shared" si="16"/>
        <v/>
      </c>
      <c r="J1028" s="3" t="str">
        <f>IF(デイリーデータ!D1028="なし","",デイリーデータ!D1028)</f>
        <v>勤務</v>
      </c>
      <c r="K1028" s="3" t="str">
        <f>IF(デイリーデータ!E1028="なし","",デイリーデータ!E1028)</f>
        <v/>
      </c>
      <c r="L1028" s="3" t="str">
        <f>IF(デイリーデータ!F1028="なし","",デイリーデータ!F1028)</f>
        <v>日勤</v>
      </c>
      <c r="M1028" s="3" t="str">
        <f>IF(デイリーデータ!G1028="なし","",デイリーデータ!G1028)</f>
        <v/>
      </c>
      <c r="N1028" s="3" t="str">
        <f>IF(デイリーデータ!H1028="なし","",デイリーデータ!H1028)</f>
        <v/>
      </c>
    </row>
    <row r="1029" spans="1:14" x14ac:dyDescent="0.2">
      <c r="A1029" s="9" t="str">
        <f>デイリーデータ!A1029&amp;デイリーデータ!I1029</f>
        <v>13083145755</v>
      </c>
      <c r="B1029" s="3" t="str">
        <f>デイリーデータ!A1029&amp;""</f>
        <v>130831</v>
      </c>
      <c r="C1029" s="3" t="str">
        <f>デイリーデータ!B1029</f>
        <v>雨池 凌也</v>
      </c>
      <c r="D1029" s="4">
        <f>IF(デイリーデータ!I1029="","",(デイリーデータ!I1029))</f>
        <v>45755</v>
      </c>
      <c r="E1029" s="3" t="str">
        <f>IF(デイリーデータ!D1029="休日","●",IF(デイリーデータ!D1029="指定","○",IF(LEFT(デイリーデータ!F1029,1)="日","",IF(LEFT(デイリーデータ!F1029,1)="半","／",LEFT(デイリーデータ!F1029,1)))))</f>
        <v>当</v>
      </c>
      <c r="F1029" s="10" t="str">
        <f>IF(デイリーデータ!E1029="なし","",デイリーデータ!E1029)&amp;IF(デイリーデータ!G1029="なし","",デイリーデータ!G1029)&amp;IF(デイリーデータ!H1029="なし","",デイリーデータ!H1029)</f>
        <v/>
      </c>
      <c r="G1029" s="3" t="str">
        <f>IF(H1029="","",COUNTA(H$2:H1029)-COUNTBLANK(H$2:H1029))</f>
        <v/>
      </c>
      <c r="H1029" s="3" t="str">
        <f>IF(COUNTIF(B$2:B1029,B1029)=1,B1029,"")</f>
        <v/>
      </c>
      <c r="I1029" s="10" t="str">
        <f t="shared" si="16"/>
        <v/>
      </c>
      <c r="J1029" s="3" t="str">
        <f>IF(デイリーデータ!D1029="なし","",デイリーデータ!D1029)</f>
        <v>勤務</v>
      </c>
      <c r="K1029" s="3" t="str">
        <f>IF(デイリーデータ!E1029="なし","",デイリーデータ!E1029)</f>
        <v/>
      </c>
      <c r="L1029" s="3" t="str">
        <f>IF(デイリーデータ!F1029="なし","",デイリーデータ!F1029)</f>
        <v>当直</v>
      </c>
      <c r="M1029" s="3" t="str">
        <f>IF(デイリーデータ!G1029="なし","",デイリーデータ!G1029)</f>
        <v/>
      </c>
      <c r="N1029" s="3" t="str">
        <f>IF(デイリーデータ!H1029="なし","",デイリーデータ!H1029)</f>
        <v/>
      </c>
    </row>
    <row r="1030" spans="1:14" x14ac:dyDescent="0.2">
      <c r="A1030" s="9" t="str">
        <f>デイリーデータ!A1030&amp;デイリーデータ!I1030</f>
        <v>13083145756</v>
      </c>
      <c r="B1030" s="3" t="str">
        <f>デイリーデータ!A1030&amp;""</f>
        <v>130831</v>
      </c>
      <c r="C1030" s="3" t="str">
        <f>デイリーデータ!B1030</f>
        <v>雨池 凌也</v>
      </c>
      <c r="D1030" s="4">
        <f>IF(デイリーデータ!I1030="","",(デイリーデータ!I1030))</f>
        <v>45756</v>
      </c>
      <c r="E1030" s="3" t="str">
        <f>IF(デイリーデータ!D1030="休日","●",IF(デイリーデータ!D1030="指定","○",IF(LEFT(デイリーデータ!F1030,1)="日","",IF(LEFT(デイリーデータ!F1030,1)="半","／",LEFT(デイリーデータ!F1030,1)))))</f>
        <v>明</v>
      </c>
      <c r="F1030" s="10" t="str">
        <f>IF(デイリーデータ!E1030="なし","",デイリーデータ!E1030)&amp;IF(デイリーデータ!G1030="なし","",デイリーデータ!G1030)&amp;IF(デイリーデータ!H1030="なし","",デイリーデータ!H1030)</f>
        <v/>
      </c>
      <c r="G1030" s="3" t="str">
        <f>IF(H1030="","",COUNTA(H$2:H1030)-COUNTBLANK(H$2:H1030))</f>
        <v/>
      </c>
      <c r="H1030" s="3" t="str">
        <f>IF(COUNTIF(B$2:B1030,B1030)=1,B1030,"")</f>
        <v/>
      </c>
      <c r="I1030" s="10" t="str">
        <f t="shared" si="16"/>
        <v/>
      </c>
      <c r="J1030" s="3" t="str">
        <f>IF(デイリーデータ!D1030="なし","",デイリーデータ!D1030)</f>
        <v>勤務</v>
      </c>
      <c r="K1030" s="3" t="str">
        <f>IF(デイリーデータ!E1030="なし","",デイリーデータ!E1030)</f>
        <v/>
      </c>
      <c r="L1030" s="3" t="str">
        <f>IF(デイリーデータ!F1030="なし","",デイリーデータ!F1030)</f>
        <v>明け</v>
      </c>
      <c r="M1030" s="3" t="str">
        <f>IF(デイリーデータ!G1030="なし","",デイリーデータ!G1030)</f>
        <v/>
      </c>
      <c r="N1030" s="3" t="str">
        <f>IF(デイリーデータ!H1030="なし","",デイリーデータ!H1030)</f>
        <v/>
      </c>
    </row>
    <row r="1031" spans="1:14" x14ac:dyDescent="0.2">
      <c r="A1031" s="9" t="str">
        <f>デイリーデータ!A1031&amp;デイリーデータ!I1031</f>
        <v>13083145757</v>
      </c>
      <c r="B1031" s="3" t="str">
        <f>デイリーデータ!A1031&amp;""</f>
        <v>130831</v>
      </c>
      <c r="C1031" s="3" t="str">
        <f>デイリーデータ!B1031</f>
        <v>雨池 凌也</v>
      </c>
      <c r="D1031" s="4">
        <f>IF(デイリーデータ!I1031="","",(デイリーデータ!I1031))</f>
        <v>45757</v>
      </c>
      <c r="E1031" s="3" t="str">
        <f>IF(デイリーデータ!D1031="休日","●",IF(デイリーデータ!D1031="指定","○",IF(LEFT(デイリーデータ!F1031,1)="日","",IF(LEFT(デイリーデータ!F1031,1)="半","／",LEFT(デイリーデータ!F1031,1)))))</f>
        <v/>
      </c>
      <c r="F1031" s="10" t="str">
        <f>IF(デイリーデータ!E1031="なし","",デイリーデータ!E1031)&amp;IF(デイリーデータ!G1031="なし","",デイリーデータ!G1031)&amp;IF(デイリーデータ!H1031="なし","",デイリーデータ!H1031)</f>
        <v/>
      </c>
      <c r="G1031" s="3" t="str">
        <f>IF(H1031="","",COUNTA(H$2:H1031)-COUNTBLANK(H$2:H1031))</f>
        <v/>
      </c>
      <c r="H1031" s="3" t="str">
        <f>IF(COUNTIF(B$2:B1031,B1031)=1,B1031,"")</f>
        <v/>
      </c>
      <c r="I1031" s="10" t="str">
        <f t="shared" si="16"/>
        <v/>
      </c>
      <c r="J1031" s="3" t="str">
        <f>IF(デイリーデータ!D1031="なし","",デイリーデータ!D1031)</f>
        <v>勤務</v>
      </c>
      <c r="K1031" s="3" t="str">
        <f>IF(デイリーデータ!E1031="なし","",デイリーデータ!E1031)</f>
        <v/>
      </c>
      <c r="L1031" s="3" t="str">
        <f>IF(デイリーデータ!F1031="なし","",デイリーデータ!F1031)</f>
        <v>日勤</v>
      </c>
      <c r="M1031" s="3" t="str">
        <f>IF(デイリーデータ!G1031="なし","",デイリーデータ!G1031)</f>
        <v/>
      </c>
      <c r="N1031" s="3" t="str">
        <f>IF(デイリーデータ!H1031="なし","",デイリーデータ!H1031)</f>
        <v/>
      </c>
    </row>
    <row r="1032" spans="1:14" x14ac:dyDescent="0.2">
      <c r="A1032" s="9" t="str">
        <f>デイリーデータ!A1032&amp;デイリーデータ!I1032</f>
        <v>13083145758</v>
      </c>
      <c r="B1032" s="3" t="str">
        <f>デイリーデータ!A1032&amp;""</f>
        <v>130831</v>
      </c>
      <c r="C1032" s="3" t="str">
        <f>デイリーデータ!B1032</f>
        <v>雨池 凌也</v>
      </c>
      <c r="D1032" s="4">
        <f>IF(デイリーデータ!I1032="","",(デイリーデータ!I1032))</f>
        <v>45758</v>
      </c>
      <c r="E1032" s="3" t="str">
        <f>IF(デイリーデータ!D1032="休日","●",IF(デイリーデータ!D1032="指定","○",IF(LEFT(デイリーデータ!F1032,1)="日","",IF(LEFT(デイリーデータ!F1032,1)="半","／",LEFT(デイリーデータ!F1032,1)))))</f>
        <v/>
      </c>
      <c r="F1032" s="10" t="str">
        <f>IF(デイリーデータ!E1032="なし","",デイリーデータ!E1032)&amp;IF(デイリーデータ!G1032="なし","",デイリーデータ!G1032)&amp;IF(デイリーデータ!H1032="なし","",デイリーデータ!H1032)</f>
        <v/>
      </c>
      <c r="G1032" s="3" t="str">
        <f>IF(H1032="","",COUNTA(H$2:H1032)-COUNTBLANK(H$2:H1032))</f>
        <v/>
      </c>
      <c r="H1032" s="3" t="str">
        <f>IF(COUNTIF(B$2:B1032,B1032)=1,B1032,"")</f>
        <v/>
      </c>
      <c r="I1032" s="10" t="str">
        <f t="shared" si="16"/>
        <v/>
      </c>
      <c r="J1032" s="3" t="str">
        <f>IF(デイリーデータ!D1032="なし","",デイリーデータ!D1032)</f>
        <v>勤務</v>
      </c>
      <c r="K1032" s="3" t="str">
        <f>IF(デイリーデータ!E1032="なし","",デイリーデータ!E1032)</f>
        <v/>
      </c>
      <c r="L1032" s="3" t="str">
        <f>IF(デイリーデータ!F1032="なし","",デイリーデータ!F1032)</f>
        <v>日勤</v>
      </c>
      <c r="M1032" s="3" t="str">
        <f>IF(デイリーデータ!G1032="なし","",デイリーデータ!G1032)</f>
        <v/>
      </c>
      <c r="N1032" s="3" t="str">
        <f>IF(デイリーデータ!H1032="なし","",デイリーデータ!H1032)</f>
        <v/>
      </c>
    </row>
    <row r="1033" spans="1:14" x14ac:dyDescent="0.2">
      <c r="A1033" s="9" t="str">
        <f>デイリーデータ!A1033&amp;デイリーデータ!I1033</f>
        <v>13083145759</v>
      </c>
      <c r="B1033" s="3" t="str">
        <f>デイリーデータ!A1033&amp;""</f>
        <v>130831</v>
      </c>
      <c r="C1033" s="3" t="str">
        <f>デイリーデータ!B1033</f>
        <v>雨池 凌也</v>
      </c>
      <c r="D1033" s="4">
        <f>IF(デイリーデータ!I1033="","",(デイリーデータ!I1033))</f>
        <v>45759</v>
      </c>
      <c r="E1033" s="3" t="str">
        <f>IF(デイリーデータ!D1033="休日","●",IF(デイリーデータ!D1033="指定","○",IF(LEFT(デイリーデータ!F1033,1)="日","",IF(LEFT(デイリーデータ!F1033,1)="半","／",LEFT(デイリーデータ!F1033,1)))))</f>
        <v>／</v>
      </c>
      <c r="F1033" s="10" t="str">
        <f>IF(デイリーデータ!E1033="なし","",デイリーデータ!E1033)&amp;IF(デイリーデータ!G1033="なし","",デイリーデータ!G1033)&amp;IF(デイリーデータ!H1033="なし","",デイリーデータ!H1033)</f>
        <v/>
      </c>
      <c r="G1033" s="3" t="str">
        <f>IF(H1033="","",COUNTA(H$2:H1033)-COUNTBLANK(H$2:H1033))</f>
        <v/>
      </c>
      <c r="H1033" s="3" t="str">
        <f>IF(COUNTIF(B$2:B1033,B1033)=1,B1033,"")</f>
        <v/>
      </c>
      <c r="I1033" s="10" t="str">
        <f t="shared" si="16"/>
        <v/>
      </c>
      <c r="J1033" s="3" t="str">
        <f>IF(デイリーデータ!D1033="なし","",デイリーデータ!D1033)</f>
        <v>勤務</v>
      </c>
      <c r="K1033" s="3" t="str">
        <f>IF(デイリーデータ!E1033="なし","",デイリーデータ!E1033)</f>
        <v/>
      </c>
      <c r="L1033" s="3" t="str">
        <f>IF(デイリーデータ!F1033="なし","",デイリーデータ!F1033)</f>
        <v>半日</v>
      </c>
      <c r="M1033" s="3" t="str">
        <f>IF(デイリーデータ!G1033="なし","",デイリーデータ!G1033)</f>
        <v/>
      </c>
      <c r="N1033" s="3" t="str">
        <f>IF(デイリーデータ!H1033="なし","",デイリーデータ!H1033)</f>
        <v/>
      </c>
    </row>
    <row r="1034" spans="1:14" x14ac:dyDescent="0.2">
      <c r="A1034" s="9" t="str">
        <f>デイリーデータ!A1034&amp;デイリーデータ!I1034</f>
        <v>13083145760</v>
      </c>
      <c r="B1034" s="3" t="str">
        <f>デイリーデータ!A1034&amp;""</f>
        <v>130831</v>
      </c>
      <c r="C1034" s="3" t="str">
        <f>デイリーデータ!B1034</f>
        <v>雨池 凌也</v>
      </c>
      <c r="D1034" s="4">
        <f>IF(デイリーデータ!I1034="","",(デイリーデータ!I1034))</f>
        <v>45760</v>
      </c>
      <c r="E1034" s="3" t="str">
        <f>IF(デイリーデータ!D1034="休日","●",IF(デイリーデータ!D1034="指定","○",IF(LEFT(デイリーデータ!F1034,1)="日","",IF(LEFT(デイリーデータ!F1034,1)="半","／",LEFT(デイリーデータ!F1034,1)))))</f>
        <v>●</v>
      </c>
      <c r="F1034" s="10" t="str">
        <f>IF(デイリーデータ!E1034="なし","",デイリーデータ!E1034)&amp;IF(デイリーデータ!G1034="なし","",デイリーデータ!G1034)&amp;IF(デイリーデータ!H1034="なし","",デイリーデータ!H1034)</f>
        <v/>
      </c>
      <c r="G1034" s="3" t="str">
        <f>IF(H1034="","",COUNTA(H$2:H1034)-COUNTBLANK(H$2:H1034))</f>
        <v/>
      </c>
      <c r="H1034" s="3" t="str">
        <f>IF(COUNTIF(B$2:B1034,B1034)=1,B1034,"")</f>
        <v/>
      </c>
      <c r="I1034" s="10" t="str">
        <f t="shared" si="16"/>
        <v/>
      </c>
      <c r="J1034" s="3" t="str">
        <f>IF(デイリーデータ!D1034="なし","",デイリーデータ!D1034)</f>
        <v>休日</v>
      </c>
      <c r="K1034" s="3" t="str">
        <f>IF(デイリーデータ!E1034="なし","",デイリーデータ!E1034)</f>
        <v/>
      </c>
      <c r="L1034" s="3" t="str">
        <f>IF(デイリーデータ!F1034="なし","",デイリーデータ!F1034)</f>
        <v>日勤</v>
      </c>
      <c r="M1034" s="3" t="str">
        <f>IF(デイリーデータ!G1034="なし","",デイリーデータ!G1034)</f>
        <v/>
      </c>
      <c r="N1034" s="3" t="str">
        <f>IF(デイリーデータ!H1034="なし","",デイリーデータ!H1034)</f>
        <v/>
      </c>
    </row>
    <row r="1035" spans="1:14" x14ac:dyDescent="0.2">
      <c r="A1035" s="9" t="str">
        <f>デイリーデータ!A1035&amp;デイリーデータ!I1035</f>
        <v>13083145761</v>
      </c>
      <c r="B1035" s="3" t="str">
        <f>デイリーデータ!A1035&amp;""</f>
        <v>130831</v>
      </c>
      <c r="C1035" s="3" t="str">
        <f>デイリーデータ!B1035</f>
        <v>雨池 凌也</v>
      </c>
      <c r="D1035" s="4">
        <f>IF(デイリーデータ!I1035="","",(デイリーデータ!I1035))</f>
        <v>45761</v>
      </c>
      <c r="E1035" s="3" t="str">
        <f>IF(デイリーデータ!D1035="休日","●",IF(デイリーデータ!D1035="指定","○",IF(LEFT(デイリーデータ!F1035,1)="日","",IF(LEFT(デイリーデータ!F1035,1)="半","／",LEFT(デイリーデータ!F1035,1)))))</f>
        <v/>
      </c>
      <c r="F1035" s="10" t="str">
        <f>IF(デイリーデータ!E1035="なし","",デイリーデータ!E1035)&amp;IF(デイリーデータ!G1035="なし","",デイリーデータ!G1035)&amp;IF(デイリーデータ!H1035="なし","",デイリーデータ!H1035)</f>
        <v/>
      </c>
      <c r="G1035" s="3" t="str">
        <f>IF(H1035="","",COUNTA(H$2:H1035)-COUNTBLANK(H$2:H1035))</f>
        <v/>
      </c>
      <c r="H1035" s="3" t="str">
        <f>IF(COUNTIF(B$2:B1035,B1035)=1,B1035,"")</f>
        <v/>
      </c>
      <c r="I1035" s="10" t="str">
        <f t="shared" si="16"/>
        <v/>
      </c>
      <c r="J1035" s="3" t="str">
        <f>IF(デイリーデータ!D1035="なし","",デイリーデータ!D1035)</f>
        <v>勤務</v>
      </c>
      <c r="K1035" s="3" t="str">
        <f>IF(デイリーデータ!E1035="なし","",デイリーデータ!E1035)</f>
        <v/>
      </c>
      <c r="L1035" s="3" t="str">
        <f>IF(デイリーデータ!F1035="なし","",デイリーデータ!F1035)</f>
        <v>日勤</v>
      </c>
      <c r="M1035" s="3" t="str">
        <f>IF(デイリーデータ!G1035="なし","",デイリーデータ!G1035)</f>
        <v/>
      </c>
      <c r="N1035" s="3" t="str">
        <f>IF(デイリーデータ!H1035="なし","",デイリーデータ!H1035)</f>
        <v/>
      </c>
    </row>
    <row r="1036" spans="1:14" x14ac:dyDescent="0.2">
      <c r="A1036" s="9" t="str">
        <f>デイリーデータ!A1036&amp;デイリーデータ!I1036</f>
        <v>13083145762</v>
      </c>
      <c r="B1036" s="3" t="str">
        <f>デイリーデータ!A1036&amp;""</f>
        <v>130831</v>
      </c>
      <c r="C1036" s="3" t="str">
        <f>デイリーデータ!B1036</f>
        <v>雨池 凌也</v>
      </c>
      <c r="D1036" s="4">
        <f>IF(デイリーデータ!I1036="","",(デイリーデータ!I1036))</f>
        <v>45762</v>
      </c>
      <c r="E1036" s="3" t="str">
        <f>IF(デイリーデータ!D1036="休日","●",IF(デイリーデータ!D1036="指定","○",IF(LEFT(デイリーデータ!F1036,1)="日","",IF(LEFT(デイリーデータ!F1036,1)="半","／",LEFT(デイリーデータ!F1036,1)))))</f>
        <v/>
      </c>
      <c r="F1036" s="10" t="str">
        <f>IF(デイリーデータ!E1036="なし","",デイリーデータ!E1036)&amp;IF(デイリーデータ!G1036="なし","",デイリーデータ!G1036)&amp;IF(デイリーデータ!H1036="なし","",デイリーデータ!H1036)</f>
        <v/>
      </c>
      <c r="G1036" s="3" t="str">
        <f>IF(H1036="","",COUNTA(H$2:H1036)-COUNTBLANK(H$2:H1036))</f>
        <v/>
      </c>
      <c r="H1036" s="3" t="str">
        <f>IF(COUNTIF(B$2:B1036,B1036)=1,B1036,"")</f>
        <v/>
      </c>
      <c r="I1036" s="10" t="str">
        <f t="shared" si="16"/>
        <v/>
      </c>
      <c r="J1036" s="3" t="str">
        <f>IF(デイリーデータ!D1036="なし","",デイリーデータ!D1036)</f>
        <v>勤務</v>
      </c>
      <c r="K1036" s="3" t="str">
        <f>IF(デイリーデータ!E1036="なし","",デイリーデータ!E1036)</f>
        <v/>
      </c>
      <c r="L1036" s="3" t="str">
        <f>IF(デイリーデータ!F1036="なし","",デイリーデータ!F1036)</f>
        <v>日勤</v>
      </c>
      <c r="M1036" s="3" t="str">
        <f>IF(デイリーデータ!G1036="なし","",デイリーデータ!G1036)</f>
        <v/>
      </c>
      <c r="N1036" s="3" t="str">
        <f>IF(デイリーデータ!H1036="なし","",デイリーデータ!H1036)</f>
        <v/>
      </c>
    </row>
    <row r="1037" spans="1:14" x14ac:dyDescent="0.2">
      <c r="A1037" s="9" t="str">
        <f>デイリーデータ!A1037&amp;デイリーデータ!I1037</f>
        <v>13083145763</v>
      </c>
      <c r="B1037" s="3" t="str">
        <f>デイリーデータ!A1037&amp;""</f>
        <v>130831</v>
      </c>
      <c r="C1037" s="3" t="str">
        <f>デイリーデータ!B1037</f>
        <v>雨池 凌也</v>
      </c>
      <c r="D1037" s="4">
        <f>IF(デイリーデータ!I1037="","",(デイリーデータ!I1037))</f>
        <v>45763</v>
      </c>
      <c r="E1037" s="3" t="str">
        <f>IF(デイリーデータ!D1037="休日","●",IF(デイリーデータ!D1037="指定","○",IF(LEFT(デイリーデータ!F1037,1)="日","",IF(LEFT(デイリーデータ!F1037,1)="半","／",LEFT(デイリーデータ!F1037,1)))))</f>
        <v/>
      </c>
      <c r="F1037" s="10" t="str">
        <f>IF(デイリーデータ!E1037="なし","",デイリーデータ!E1037)&amp;IF(デイリーデータ!G1037="なし","",デイリーデータ!G1037)&amp;IF(デイリーデータ!H1037="なし","",デイリーデータ!H1037)</f>
        <v/>
      </c>
      <c r="G1037" s="3" t="str">
        <f>IF(H1037="","",COUNTA(H$2:H1037)-COUNTBLANK(H$2:H1037))</f>
        <v/>
      </c>
      <c r="H1037" s="3" t="str">
        <f>IF(COUNTIF(B$2:B1037,B1037)=1,B1037,"")</f>
        <v/>
      </c>
      <c r="I1037" s="10" t="str">
        <f t="shared" si="16"/>
        <v/>
      </c>
      <c r="J1037" s="3" t="str">
        <f>IF(デイリーデータ!D1037="なし","",デイリーデータ!D1037)</f>
        <v>勤務</v>
      </c>
      <c r="K1037" s="3" t="str">
        <f>IF(デイリーデータ!E1037="なし","",デイリーデータ!E1037)</f>
        <v/>
      </c>
      <c r="L1037" s="3" t="str">
        <f>IF(デイリーデータ!F1037="なし","",デイリーデータ!F1037)</f>
        <v>日勤</v>
      </c>
      <c r="M1037" s="3" t="str">
        <f>IF(デイリーデータ!G1037="なし","",デイリーデータ!G1037)</f>
        <v/>
      </c>
      <c r="N1037" s="3" t="str">
        <f>IF(デイリーデータ!H1037="なし","",デイリーデータ!H1037)</f>
        <v/>
      </c>
    </row>
    <row r="1038" spans="1:14" x14ac:dyDescent="0.2">
      <c r="A1038" s="9" t="str">
        <f>デイリーデータ!A1038&amp;デイリーデータ!I1038</f>
        <v>13083145764</v>
      </c>
      <c r="B1038" s="3" t="str">
        <f>デイリーデータ!A1038&amp;""</f>
        <v>130831</v>
      </c>
      <c r="C1038" s="3" t="str">
        <f>デイリーデータ!B1038</f>
        <v>雨池 凌也</v>
      </c>
      <c r="D1038" s="4">
        <f>IF(デイリーデータ!I1038="","",(デイリーデータ!I1038))</f>
        <v>45764</v>
      </c>
      <c r="E1038" s="3" t="str">
        <f>IF(デイリーデータ!D1038="休日","●",IF(デイリーデータ!D1038="指定","○",IF(LEFT(デイリーデータ!F1038,1)="日","",IF(LEFT(デイリーデータ!F1038,1)="半","／",LEFT(デイリーデータ!F1038,1)))))</f>
        <v/>
      </c>
      <c r="F1038" s="10" t="str">
        <f>IF(デイリーデータ!E1038="なし","",デイリーデータ!E1038)&amp;IF(デイリーデータ!G1038="なし","",デイリーデータ!G1038)&amp;IF(デイリーデータ!H1038="なし","",デイリーデータ!H1038)</f>
        <v/>
      </c>
      <c r="G1038" s="3" t="str">
        <f>IF(H1038="","",COUNTA(H$2:H1038)-COUNTBLANK(H$2:H1038))</f>
        <v/>
      </c>
      <c r="H1038" s="3" t="str">
        <f>IF(COUNTIF(B$2:B1038,B1038)=1,B1038,"")</f>
        <v/>
      </c>
      <c r="I1038" s="10" t="str">
        <f t="shared" si="16"/>
        <v/>
      </c>
      <c r="J1038" s="3" t="str">
        <f>IF(デイリーデータ!D1038="なし","",デイリーデータ!D1038)</f>
        <v>勤務</v>
      </c>
      <c r="K1038" s="3" t="str">
        <f>IF(デイリーデータ!E1038="なし","",デイリーデータ!E1038)</f>
        <v/>
      </c>
      <c r="L1038" s="3" t="str">
        <f>IF(デイリーデータ!F1038="なし","",デイリーデータ!F1038)</f>
        <v>日勤</v>
      </c>
      <c r="M1038" s="3" t="str">
        <f>IF(デイリーデータ!G1038="なし","",デイリーデータ!G1038)</f>
        <v/>
      </c>
      <c r="N1038" s="3" t="str">
        <f>IF(デイリーデータ!H1038="なし","",デイリーデータ!H1038)</f>
        <v/>
      </c>
    </row>
    <row r="1039" spans="1:14" x14ac:dyDescent="0.2">
      <c r="A1039" s="9" t="str">
        <f>デイリーデータ!A1039&amp;デイリーデータ!I1039</f>
        <v>13083145765</v>
      </c>
      <c r="B1039" s="3" t="str">
        <f>デイリーデータ!A1039&amp;""</f>
        <v>130831</v>
      </c>
      <c r="C1039" s="3" t="str">
        <f>デイリーデータ!B1039</f>
        <v>雨池 凌也</v>
      </c>
      <c r="D1039" s="4">
        <f>IF(デイリーデータ!I1039="","",(デイリーデータ!I1039))</f>
        <v>45765</v>
      </c>
      <c r="E1039" s="3" t="str">
        <f>IF(デイリーデータ!D1039="休日","●",IF(デイリーデータ!D1039="指定","○",IF(LEFT(デイリーデータ!F1039,1)="日","",IF(LEFT(デイリーデータ!F1039,1)="半","／",LEFT(デイリーデータ!F1039,1)))))</f>
        <v/>
      </c>
      <c r="F1039" s="10" t="str">
        <f>IF(デイリーデータ!E1039="なし","",デイリーデータ!E1039)&amp;IF(デイリーデータ!G1039="なし","",デイリーデータ!G1039)&amp;IF(デイリーデータ!H1039="なし","",デイリーデータ!H1039)</f>
        <v/>
      </c>
      <c r="G1039" s="3" t="str">
        <f>IF(H1039="","",COUNTA(H$2:H1039)-COUNTBLANK(H$2:H1039))</f>
        <v/>
      </c>
      <c r="H1039" s="3" t="str">
        <f>IF(COUNTIF(B$2:B1039,B1039)=1,B1039,"")</f>
        <v/>
      </c>
      <c r="I1039" s="10" t="str">
        <f t="shared" si="16"/>
        <v/>
      </c>
      <c r="J1039" s="3" t="str">
        <f>IF(デイリーデータ!D1039="なし","",デイリーデータ!D1039)</f>
        <v>勤務</v>
      </c>
      <c r="K1039" s="3" t="str">
        <f>IF(デイリーデータ!E1039="なし","",デイリーデータ!E1039)</f>
        <v/>
      </c>
      <c r="L1039" s="3" t="str">
        <f>IF(デイリーデータ!F1039="なし","",デイリーデータ!F1039)</f>
        <v>日勤</v>
      </c>
      <c r="M1039" s="3" t="str">
        <f>IF(デイリーデータ!G1039="なし","",デイリーデータ!G1039)</f>
        <v/>
      </c>
      <c r="N1039" s="3" t="str">
        <f>IF(デイリーデータ!H1039="なし","",デイリーデータ!H1039)</f>
        <v/>
      </c>
    </row>
    <row r="1040" spans="1:14" x14ac:dyDescent="0.2">
      <c r="A1040" s="9" t="str">
        <f>デイリーデータ!A1040&amp;デイリーデータ!I1040</f>
        <v>13083145766</v>
      </c>
      <c r="B1040" s="3" t="str">
        <f>デイリーデータ!A1040&amp;""</f>
        <v>130831</v>
      </c>
      <c r="C1040" s="3" t="str">
        <f>デイリーデータ!B1040</f>
        <v>雨池 凌也</v>
      </c>
      <c r="D1040" s="4">
        <f>IF(デイリーデータ!I1040="","",(デイリーデータ!I1040))</f>
        <v>45766</v>
      </c>
      <c r="E1040" s="3" t="str">
        <f>IF(デイリーデータ!D1040="休日","●",IF(デイリーデータ!D1040="指定","○",IF(LEFT(デイリーデータ!F1040,1)="日","",IF(LEFT(デイリーデータ!F1040,1)="半","／",LEFT(デイリーデータ!F1040,1)))))</f>
        <v>○</v>
      </c>
      <c r="F1040" s="10" t="str">
        <f>IF(デイリーデータ!E1040="なし","",デイリーデータ!E1040)&amp;IF(デイリーデータ!G1040="なし","",デイリーデータ!G1040)&amp;IF(デイリーデータ!H1040="なし","",デイリーデータ!H1040)</f>
        <v/>
      </c>
      <c r="G1040" s="3" t="str">
        <f>IF(H1040="","",COUNTA(H$2:H1040)-COUNTBLANK(H$2:H1040))</f>
        <v/>
      </c>
      <c r="H1040" s="3" t="str">
        <f>IF(COUNTIF(B$2:B1040,B1040)=1,B1040,"")</f>
        <v/>
      </c>
      <c r="I1040" s="10" t="str">
        <f t="shared" si="16"/>
        <v/>
      </c>
      <c r="J1040" s="3" t="str">
        <f>IF(デイリーデータ!D1040="なし","",デイリーデータ!D1040)</f>
        <v>指定</v>
      </c>
      <c r="K1040" s="3" t="str">
        <f>IF(デイリーデータ!E1040="なし","",デイリーデータ!E1040)</f>
        <v/>
      </c>
      <c r="L1040" s="3" t="str">
        <f>IF(デイリーデータ!F1040="なし","",デイリーデータ!F1040)</f>
        <v>日勤</v>
      </c>
      <c r="M1040" s="3" t="str">
        <f>IF(デイリーデータ!G1040="なし","",デイリーデータ!G1040)</f>
        <v/>
      </c>
      <c r="N1040" s="3" t="str">
        <f>IF(デイリーデータ!H1040="なし","",デイリーデータ!H1040)</f>
        <v/>
      </c>
    </row>
    <row r="1041" spans="1:14" x14ac:dyDescent="0.2">
      <c r="A1041" s="9" t="str">
        <f>デイリーデータ!A1041&amp;デイリーデータ!I1041</f>
        <v>13083145767</v>
      </c>
      <c r="B1041" s="3" t="str">
        <f>デイリーデータ!A1041&amp;""</f>
        <v>130831</v>
      </c>
      <c r="C1041" s="3" t="str">
        <f>デイリーデータ!B1041</f>
        <v>雨池 凌也</v>
      </c>
      <c r="D1041" s="4">
        <f>IF(デイリーデータ!I1041="","",(デイリーデータ!I1041))</f>
        <v>45767</v>
      </c>
      <c r="E1041" s="3" t="str">
        <f>IF(デイリーデータ!D1041="休日","●",IF(デイリーデータ!D1041="指定","○",IF(LEFT(デイリーデータ!F1041,1)="日","",IF(LEFT(デイリーデータ!F1041,1)="半","／",LEFT(デイリーデータ!F1041,1)))))</f>
        <v>当</v>
      </c>
      <c r="F1041" s="10" t="str">
        <f>IF(デイリーデータ!E1041="なし","",デイリーデータ!E1041)&amp;IF(デイリーデータ!G1041="なし","",デイリーデータ!G1041)&amp;IF(デイリーデータ!H1041="なし","",デイリーデータ!H1041)</f>
        <v/>
      </c>
      <c r="G1041" s="3" t="str">
        <f>IF(H1041="","",COUNTA(H$2:H1041)-COUNTBLANK(H$2:H1041))</f>
        <v/>
      </c>
      <c r="H1041" s="3" t="str">
        <f>IF(COUNTIF(B$2:B1041,B1041)=1,B1041,"")</f>
        <v/>
      </c>
      <c r="I1041" s="10" t="str">
        <f t="shared" si="16"/>
        <v/>
      </c>
      <c r="J1041" s="3" t="str">
        <f>IF(デイリーデータ!D1041="なし","",デイリーデータ!D1041)</f>
        <v>勤務</v>
      </c>
      <c r="K1041" s="3" t="str">
        <f>IF(デイリーデータ!E1041="なし","",デイリーデータ!E1041)</f>
        <v/>
      </c>
      <c r="L1041" s="3" t="str">
        <f>IF(デイリーデータ!F1041="なし","",デイリーデータ!F1041)</f>
        <v>当直</v>
      </c>
      <c r="M1041" s="3" t="str">
        <f>IF(デイリーデータ!G1041="なし","",デイリーデータ!G1041)</f>
        <v/>
      </c>
      <c r="N1041" s="3" t="str">
        <f>IF(デイリーデータ!H1041="なし","",デイリーデータ!H1041)</f>
        <v/>
      </c>
    </row>
    <row r="1042" spans="1:14" x14ac:dyDescent="0.2">
      <c r="A1042" s="9" t="str">
        <f>デイリーデータ!A1042&amp;デイリーデータ!I1042</f>
        <v>13083145768</v>
      </c>
      <c r="B1042" s="3" t="str">
        <f>デイリーデータ!A1042&amp;""</f>
        <v>130831</v>
      </c>
      <c r="C1042" s="3" t="str">
        <f>デイリーデータ!B1042</f>
        <v>雨池 凌也</v>
      </c>
      <c r="D1042" s="4">
        <f>IF(デイリーデータ!I1042="","",(デイリーデータ!I1042))</f>
        <v>45768</v>
      </c>
      <c r="E1042" s="3" t="str">
        <f>IF(デイリーデータ!D1042="休日","●",IF(デイリーデータ!D1042="指定","○",IF(LEFT(デイリーデータ!F1042,1)="日","",IF(LEFT(デイリーデータ!F1042,1)="半","／",LEFT(デイリーデータ!F1042,1)))))</f>
        <v>明</v>
      </c>
      <c r="F1042" s="10" t="str">
        <f>IF(デイリーデータ!E1042="なし","",デイリーデータ!E1042)&amp;IF(デイリーデータ!G1042="なし","",デイリーデータ!G1042)&amp;IF(デイリーデータ!H1042="なし","",デイリーデータ!H1042)</f>
        <v/>
      </c>
      <c r="G1042" s="3" t="str">
        <f>IF(H1042="","",COUNTA(H$2:H1042)-COUNTBLANK(H$2:H1042))</f>
        <v/>
      </c>
      <c r="H1042" s="3" t="str">
        <f>IF(COUNTIF(B$2:B1042,B1042)=1,B1042,"")</f>
        <v/>
      </c>
      <c r="I1042" s="10" t="str">
        <f t="shared" si="16"/>
        <v/>
      </c>
      <c r="J1042" s="3" t="str">
        <f>IF(デイリーデータ!D1042="なし","",デイリーデータ!D1042)</f>
        <v>勤務</v>
      </c>
      <c r="K1042" s="3" t="str">
        <f>IF(デイリーデータ!E1042="なし","",デイリーデータ!E1042)</f>
        <v/>
      </c>
      <c r="L1042" s="3" t="str">
        <f>IF(デイリーデータ!F1042="なし","",デイリーデータ!F1042)</f>
        <v>明け</v>
      </c>
      <c r="M1042" s="3" t="str">
        <f>IF(デイリーデータ!G1042="なし","",デイリーデータ!G1042)</f>
        <v/>
      </c>
      <c r="N1042" s="3" t="str">
        <f>IF(デイリーデータ!H1042="なし","",デイリーデータ!H1042)</f>
        <v/>
      </c>
    </row>
    <row r="1043" spans="1:14" x14ac:dyDescent="0.2">
      <c r="A1043" s="9" t="str">
        <f>デイリーデータ!A1043&amp;デイリーデータ!I1043</f>
        <v>13083145769</v>
      </c>
      <c r="B1043" s="3" t="str">
        <f>デイリーデータ!A1043&amp;""</f>
        <v>130831</v>
      </c>
      <c r="C1043" s="3" t="str">
        <f>デイリーデータ!B1043</f>
        <v>雨池 凌也</v>
      </c>
      <c r="D1043" s="4">
        <f>IF(デイリーデータ!I1043="","",(デイリーデータ!I1043))</f>
        <v>45769</v>
      </c>
      <c r="E1043" s="3" t="str">
        <f>IF(デイリーデータ!D1043="休日","●",IF(デイリーデータ!D1043="指定","○",IF(LEFT(デイリーデータ!F1043,1)="日","",IF(LEFT(デイリーデータ!F1043,1)="半","／",LEFT(デイリーデータ!F1043,1)))))</f>
        <v>●</v>
      </c>
      <c r="F1043" s="10" t="str">
        <f>IF(デイリーデータ!E1043="なし","",デイリーデータ!E1043)&amp;IF(デイリーデータ!G1043="なし","",デイリーデータ!G1043)&amp;IF(デイリーデータ!H1043="なし","",デイリーデータ!H1043)</f>
        <v/>
      </c>
      <c r="G1043" s="3" t="str">
        <f>IF(H1043="","",COUNTA(H$2:H1043)-COUNTBLANK(H$2:H1043))</f>
        <v/>
      </c>
      <c r="H1043" s="3" t="str">
        <f>IF(COUNTIF(B$2:B1043,B1043)=1,B1043,"")</f>
        <v/>
      </c>
      <c r="I1043" s="10" t="str">
        <f t="shared" si="16"/>
        <v/>
      </c>
      <c r="J1043" s="3" t="str">
        <f>IF(デイリーデータ!D1043="なし","",デイリーデータ!D1043)</f>
        <v>休日</v>
      </c>
      <c r="K1043" s="3" t="str">
        <f>IF(デイリーデータ!E1043="なし","",デイリーデータ!E1043)</f>
        <v/>
      </c>
      <c r="L1043" s="3" t="str">
        <f>IF(デイリーデータ!F1043="なし","",デイリーデータ!F1043)</f>
        <v>日勤</v>
      </c>
      <c r="M1043" s="3" t="str">
        <f>IF(デイリーデータ!G1043="なし","",デイリーデータ!G1043)</f>
        <v/>
      </c>
      <c r="N1043" s="3" t="str">
        <f>IF(デイリーデータ!H1043="なし","",デイリーデータ!H1043)</f>
        <v/>
      </c>
    </row>
    <row r="1044" spans="1:14" x14ac:dyDescent="0.2">
      <c r="A1044" s="9" t="str">
        <f>デイリーデータ!A1044&amp;デイリーデータ!I1044</f>
        <v>13083145770</v>
      </c>
      <c r="B1044" s="3" t="str">
        <f>デイリーデータ!A1044&amp;""</f>
        <v>130831</v>
      </c>
      <c r="C1044" s="3" t="str">
        <f>デイリーデータ!B1044</f>
        <v>雨池 凌也</v>
      </c>
      <c r="D1044" s="4">
        <f>IF(デイリーデータ!I1044="","",(デイリーデータ!I1044))</f>
        <v>45770</v>
      </c>
      <c r="E1044" s="3" t="str">
        <f>IF(デイリーデータ!D1044="休日","●",IF(デイリーデータ!D1044="指定","○",IF(LEFT(デイリーデータ!F1044,1)="日","",IF(LEFT(デイリーデータ!F1044,1)="半","／",LEFT(デイリーデータ!F1044,1)))))</f>
        <v/>
      </c>
      <c r="F1044" s="10" t="str">
        <f>IF(デイリーデータ!E1044="なし","",デイリーデータ!E1044)&amp;IF(デイリーデータ!G1044="なし","",デイリーデータ!G1044)&amp;IF(デイリーデータ!H1044="なし","",デイリーデータ!H1044)</f>
        <v/>
      </c>
      <c r="G1044" s="3" t="str">
        <f>IF(H1044="","",COUNTA(H$2:H1044)-COUNTBLANK(H$2:H1044))</f>
        <v/>
      </c>
      <c r="H1044" s="3" t="str">
        <f>IF(COUNTIF(B$2:B1044,B1044)=1,B1044,"")</f>
        <v/>
      </c>
      <c r="I1044" s="10" t="str">
        <f t="shared" si="16"/>
        <v/>
      </c>
      <c r="J1044" s="3" t="str">
        <f>IF(デイリーデータ!D1044="なし","",デイリーデータ!D1044)</f>
        <v>勤務</v>
      </c>
      <c r="K1044" s="3" t="str">
        <f>IF(デイリーデータ!E1044="なし","",デイリーデータ!E1044)</f>
        <v/>
      </c>
      <c r="L1044" s="3" t="str">
        <f>IF(デイリーデータ!F1044="なし","",デイリーデータ!F1044)</f>
        <v>日勤</v>
      </c>
      <c r="M1044" s="3" t="str">
        <f>IF(デイリーデータ!G1044="なし","",デイリーデータ!G1044)</f>
        <v/>
      </c>
      <c r="N1044" s="3" t="str">
        <f>IF(デイリーデータ!H1044="なし","",デイリーデータ!H1044)</f>
        <v/>
      </c>
    </row>
    <row r="1045" spans="1:14" x14ac:dyDescent="0.2">
      <c r="A1045" s="9" t="str">
        <f>デイリーデータ!A1045&amp;デイリーデータ!I1045</f>
        <v>13083145771</v>
      </c>
      <c r="B1045" s="3" t="str">
        <f>デイリーデータ!A1045&amp;""</f>
        <v>130831</v>
      </c>
      <c r="C1045" s="3" t="str">
        <f>デイリーデータ!B1045</f>
        <v>雨池 凌也</v>
      </c>
      <c r="D1045" s="4">
        <f>IF(デイリーデータ!I1045="","",(デイリーデータ!I1045))</f>
        <v>45771</v>
      </c>
      <c r="E1045" s="3" t="str">
        <f>IF(デイリーデータ!D1045="休日","●",IF(デイリーデータ!D1045="指定","○",IF(LEFT(デイリーデータ!F1045,1)="日","",IF(LEFT(デイリーデータ!F1045,1)="半","／",LEFT(デイリーデータ!F1045,1)))))</f>
        <v/>
      </c>
      <c r="F1045" s="10" t="str">
        <f>IF(デイリーデータ!E1045="なし","",デイリーデータ!E1045)&amp;IF(デイリーデータ!G1045="なし","",デイリーデータ!G1045)&amp;IF(デイリーデータ!H1045="なし","",デイリーデータ!H1045)</f>
        <v/>
      </c>
      <c r="G1045" s="3" t="str">
        <f>IF(H1045="","",COUNTA(H$2:H1045)-COUNTBLANK(H$2:H1045))</f>
        <v/>
      </c>
      <c r="H1045" s="3" t="str">
        <f>IF(COUNTIF(B$2:B1045,B1045)=1,B1045,"")</f>
        <v/>
      </c>
      <c r="I1045" s="10" t="str">
        <f t="shared" si="16"/>
        <v/>
      </c>
      <c r="J1045" s="3" t="str">
        <f>IF(デイリーデータ!D1045="なし","",デイリーデータ!D1045)</f>
        <v>勤務</v>
      </c>
      <c r="K1045" s="3" t="str">
        <f>IF(デイリーデータ!E1045="なし","",デイリーデータ!E1045)</f>
        <v/>
      </c>
      <c r="L1045" s="3" t="str">
        <f>IF(デイリーデータ!F1045="なし","",デイリーデータ!F1045)</f>
        <v>日勤</v>
      </c>
      <c r="M1045" s="3" t="str">
        <f>IF(デイリーデータ!G1045="なし","",デイリーデータ!G1045)</f>
        <v/>
      </c>
      <c r="N1045" s="3" t="str">
        <f>IF(デイリーデータ!H1045="なし","",デイリーデータ!H1045)</f>
        <v/>
      </c>
    </row>
    <row r="1046" spans="1:14" x14ac:dyDescent="0.2">
      <c r="A1046" s="9" t="str">
        <f>デイリーデータ!A1046&amp;デイリーデータ!I1046</f>
        <v>13083145772</v>
      </c>
      <c r="B1046" s="3" t="str">
        <f>デイリーデータ!A1046&amp;""</f>
        <v>130831</v>
      </c>
      <c r="C1046" s="3" t="str">
        <f>デイリーデータ!B1046</f>
        <v>雨池 凌也</v>
      </c>
      <c r="D1046" s="4">
        <f>IF(デイリーデータ!I1046="","",(デイリーデータ!I1046))</f>
        <v>45772</v>
      </c>
      <c r="E1046" s="3" t="str">
        <f>IF(デイリーデータ!D1046="休日","●",IF(デイリーデータ!D1046="指定","○",IF(LEFT(デイリーデータ!F1046,1)="日","",IF(LEFT(デイリーデータ!F1046,1)="半","／",LEFT(デイリーデータ!F1046,1)))))</f>
        <v/>
      </c>
      <c r="F1046" s="10" t="str">
        <f>IF(デイリーデータ!E1046="なし","",デイリーデータ!E1046)&amp;IF(デイリーデータ!G1046="なし","",デイリーデータ!G1046)&amp;IF(デイリーデータ!H1046="なし","",デイリーデータ!H1046)</f>
        <v/>
      </c>
      <c r="G1046" s="3" t="str">
        <f>IF(H1046="","",COUNTA(H$2:H1046)-COUNTBLANK(H$2:H1046))</f>
        <v/>
      </c>
      <c r="H1046" s="3" t="str">
        <f>IF(COUNTIF(B$2:B1046,B1046)=1,B1046,"")</f>
        <v/>
      </c>
      <c r="I1046" s="10" t="str">
        <f t="shared" si="16"/>
        <v/>
      </c>
      <c r="J1046" s="3" t="str">
        <f>IF(デイリーデータ!D1046="なし","",デイリーデータ!D1046)</f>
        <v>勤務</v>
      </c>
      <c r="K1046" s="3" t="str">
        <f>IF(デイリーデータ!E1046="なし","",デイリーデータ!E1046)</f>
        <v/>
      </c>
      <c r="L1046" s="3" t="str">
        <f>IF(デイリーデータ!F1046="なし","",デイリーデータ!F1046)</f>
        <v>日勤</v>
      </c>
      <c r="M1046" s="3" t="str">
        <f>IF(デイリーデータ!G1046="なし","",デイリーデータ!G1046)</f>
        <v/>
      </c>
      <c r="N1046" s="3" t="str">
        <f>IF(デイリーデータ!H1046="なし","",デイリーデータ!H1046)</f>
        <v/>
      </c>
    </row>
    <row r="1047" spans="1:14" x14ac:dyDescent="0.2">
      <c r="A1047" s="9" t="str">
        <f>デイリーデータ!A1047&amp;デイリーデータ!I1047</f>
        <v>13083145773</v>
      </c>
      <c r="B1047" s="3" t="str">
        <f>デイリーデータ!A1047&amp;""</f>
        <v>130831</v>
      </c>
      <c r="C1047" s="3" t="str">
        <f>デイリーデータ!B1047</f>
        <v>雨池 凌也</v>
      </c>
      <c r="D1047" s="4">
        <f>IF(デイリーデータ!I1047="","",(デイリーデータ!I1047))</f>
        <v>45773</v>
      </c>
      <c r="E1047" s="3" t="str">
        <f>IF(デイリーデータ!D1047="休日","●",IF(デイリーデータ!D1047="指定","○",IF(LEFT(デイリーデータ!F1047,1)="日","",IF(LEFT(デイリーデータ!F1047,1)="半","／",LEFT(デイリーデータ!F1047,1)))))</f>
        <v>当</v>
      </c>
      <c r="F1047" s="10" t="str">
        <f>IF(デイリーデータ!E1047="なし","",デイリーデータ!E1047)&amp;IF(デイリーデータ!G1047="なし","",デイリーデータ!G1047)&amp;IF(デイリーデータ!H1047="なし","",デイリーデータ!H1047)</f>
        <v/>
      </c>
      <c r="G1047" s="3" t="str">
        <f>IF(H1047="","",COUNTA(H$2:H1047)-COUNTBLANK(H$2:H1047))</f>
        <v/>
      </c>
      <c r="H1047" s="3" t="str">
        <f>IF(COUNTIF(B$2:B1047,B1047)=1,B1047,"")</f>
        <v/>
      </c>
      <c r="I1047" s="10" t="str">
        <f t="shared" si="16"/>
        <v/>
      </c>
      <c r="J1047" s="3" t="str">
        <f>IF(デイリーデータ!D1047="なし","",デイリーデータ!D1047)</f>
        <v>勤務</v>
      </c>
      <c r="K1047" s="3" t="str">
        <f>IF(デイリーデータ!E1047="なし","",デイリーデータ!E1047)</f>
        <v/>
      </c>
      <c r="L1047" s="3" t="str">
        <f>IF(デイリーデータ!F1047="なし","",デイリーデータ!F1047)</f>
        <v>当直</v>
      </c>
      <c r="M1047" s="3" t="str">
        <f>IF(デイリーデータ!G1047="なし","",デイリーデータ!G1047)</f>
        <v/>
      </c>
      <c r="N1047" s="3" t="str">
        <f>IF(デイリーデータ!H1047="なし","",デイリーデータ!H1047)</f>
        <v/>
      </c>
    </row>
    <row r="1048" spans="1:14" x14ac:dyDescent="0.2">
      <c r="A1048" s="9" t="str">
        <f>デイリーデータ!A1048&amp;デイリーデータ!I1048</f>
        <v>13083145774</v>
      </c>
      <c r="B1048" s="3" t="str">
        <f>デイリーデータ!A1048&amp;""</f>
        <v>130831</v>
      </c>
      <c r="C1048" s="3" t="str">
        <f>デイリーデータ!B1048</f>
        <v>雨池 凌也</v>
      </c>
      <c r="D1048" s="4">
        <f>IF(デイリーデータ!I1048="","",(デイリーデータ!I1048))</f>
        <v>45774</v>
      </c>
      <c r="E1048" s="3" t="str">
        <f>IF(デイリーデータ!D1048="休日","●",IF(デイリーデータ!D1048="指定","○",IF(LEFT(デイリーデータ!F1048,1)="日","",IF(LEFT(デイリーデータ!F1048,1)="半","／",LEFT(デイリーデータ!F1048,1)))))</f>
        <v>明</v>
      </c>
      <c r="F1048" s="10" t="str">
        <f>IF(デイリーデータ!E1048="なし","",デイリーデータ!E1048)&amp;IF(デイリーデータ!G1048="なし","",デイリーデータ!G1048)&amp;IF(デイリーデータ!H1048="なし","",デイリーデータ!H1048)</f>
        <v/>
      </c>
      <c r="G1048" s="3" t="str">
        <f>IF(H1048="","",COUNTA(H$2:H1048)-COUNTBLANK(H$2:H1048))</f>
        <v/>
      </c>
      <c r="H1048" s="3" t="str">
        <f>IF(COUNTIF(B$2:B1048,B1048)=1,B1048,"")</f>
        <v/>
      </c>
      <c r="I1048" s="10" t="str">
        <f t="shared" si="16"/>
        <v/>
      </c>
      <c r="J1048" s="3" t="str">
        <f>IF(デイリーデータ!D1048="なし","",デイリーデータ!D1048)</f>
        <v>勤務</v>
      </c>
      <c r="K1048" s="3" t="str">
        <f>IF(デイリーデータ!E1048="なし","",デイリーデータ!E1048)</f>
        <v/>
      </c>
      <c r="L1048" s="3" t="str">
        <f>IF(デイリーデータ!F1048="なし","",デイリーデータ!F1048)</f>
        <v>明け</v>
      </c>
      <c r="M1048" s="3" t="str">
        <f>IF(デイリーデータ!G1048="なし","",デイリーデータ!G1048)</f>
        <v/>
      </c>
      <c r="N1048" s="3" t="str">
        <f>IF(デイリーデータ!H1048="なし","",デイリーデータ!H1048)</f>
        <v/>
      </c>
    </row>
    <row r="1049" spans="1:14" x14ac:dyDescent="0.2">
      <c r="A1049" s="9" t="str">
        <f>デイリーデータ!A1049&amp;デイリーデータ!I1049</f>
        <v>13083145775</v>
      </c>
      <c r="B1049" s="3" t="str">
        <f>デイリーデータ!A1049&amp;""</f>
        <v>130831</v>
      </c>
      <c r="C1049" s="3" t="str">
        <f>デイリーデータ!B1049</f>
        <v>雨池 凌也</v>
      </c>
      <c r="D1049" s="4">
        <f>IF(デイリーデータ!I1049="","",(デイリーデータ!I1049))</f>
        <v>45775</v>
      </c>
      <c r="E1049" s="3" t="str">
        <f>IF(デイリーデータ!D1049="休日","●",IF(デイリーデータ!D1049="指定","○",IF(LEFT(デイリーデータ!F1049,1)="日","",IF(LEFT(デイリーデータ!F1049,1)="半","／",LEFT(デイリーデータ!F1049,1)))))</f>
        <v>●</v>
      </c>
      <c r="F1049" s="10" t="str">
        <f>IF(デイリーデータ!E1049="なし","",デイリーデータ!E1049)&amp;IF(デイリーデータ!G1049="なし","",デイリーデータ!G1049)&amp;IF(デイリーデータ!H1049="なし","",デイリーデータ!H1049)</f>
        <v/>
      </c>
      <c r="G1049" s="3" t="str">
        <f>IF(H1049="","",COUNTA(H$2:H1049)-COUNTBLANK(H$2:H1049))</f>
        <v/>
      </c>
      <c r="H1049" s="3" t="str">
        <f>IF(COUNTIF(B$2:B1049,B1049)=1,B1049,"")</f>
        <v/>
      </c>
      <c r="I1049" s="10" t="str">
        <f t="shared" si="16"/>
        <v/>
      </c>
      <c r="J1049" s="3" t="str">
        <f>IF(デイリーデータ!D1049="なし","",デイリーデータ!D1049)</f>
        <v>休日</v>
      </c>
      <c r="K1049" s="3" t="str">
        <f>IF(デイリーデータ!E1049="なし","",デイリーデータ!E1049)</f>
        <v/>
      </c>
      <c r="L1049" s="3" t="str">
        <f>IF(デイリーデータ!F1049="なし","",デイリーデータ!F1049)</f>
        <v>日勤</v>
      </c>
      <c r="M1049" s="3" t="str">
        <f>IF(デイリーデータ!G1049="なし","",デイリーデータ!G1049)</f>
        <v/>
      </c>
      <c r="N1049" s="3" t="str">
        <f>IF(デイリーデータ!H1049="なし","",デイリーデータ!H1049)</f>
        <v/>
      </c>
    </row>
    <row r="1050" spans="1:14" x14ac:dyDescent="0.2">
      <c r="A1050" s="9" t="str">
        <f>デイリーデータ!A1050&amp;デイリーデータ!I1050</f>
        <v>13083145776</v>
      </c>
      <c r="B1050" s="3" t="str">
        <f>デイリーデータ!A1050&amp;""</f>
        <v>130831</v>
      </c>
      <c r="C1050" s="3" t="str">
        <f>デイリーデータ!B1050</f>
        <v>雨池 凌也</v>
      </c>
      <c r="D1050" s="4">
        <f>IF(デイリーデータ!I1050="","",(デイリーデータ!I1050))</f>
        <v>45776</v>
      </c>
      <c r="E1050" s="3" t="str">
        <f>IF(デイリーデータ!D1050="休日","●",IF(デイリーデータ!D1050="指定","○",IF(LEFT(デイリーデータ!F1050,1)="日","",IF(LEFT(デイリーデータ!F1050,1)="半","／",LEFT(デイリーデータ!F1050,1)))))</f>
        <v/>
      </c>
      <c r="F1050" s="10" t="str">
        <f>IF(デイリーデータ!E1050="なし","",デイリーデータ!E1050)&amp;IF(デイリーデータ!G1050="なし","",デイリーデータ!G1050)&amp;IF(デイリーデータ!H1050="なし","",デイリーデータ!H1050)</f>
        <v/>
      </c>
      <c r="G1050" s="3" t="str">
        <f>IF(H1050="","",COUNTA(H$2:H1050)-COUNTBLANK(H$2:H1050))</f>
        <v/>
      </c>
      <c r="H1050" s="3" t="str">
        <f>IF(COUNTIF(B$2:B1050,B1050)=1,B1050,"")</f>
        <v/>
      </c>
      <c r="I1050" s="10" t="str">
        <f t="shared" si="16"/>
        <v/>
      </c>
      <c r="J1050" s="3" t="str">
        <f>IF(デイリーデータ!D1050="なし","",デイリーデータ!D1050)</f>
        <v>勤務</v>
      </c>
      <c r="K1050" s="3" t="str">
        <f>IF(デイリーデータ!E1050="なし","",デイリーデータ!E1050)</f>
        <v/>
      </c>
      <c r="L1050" s="3" t="str">
        <f>IF(デイリーデータ!F1050="なし","",デイリーデータ!F1050)</f>
        <v>日勤</v>
      </c>
      <c r="M1050" s="3" t="str">
        <f>IF(デイリーデータ!G1050="なし","",デイリーデータ!G1050)</f>
        <v/>
      </c>
      <c r="N1050" s="3" t="str">
        <f>IF(デイリーデータ!H1050="なし","",デイリーデータ!H1050)</f>
        <v/>
      </c>
    </row>
    <row r="1051" spans="1:14" x14ac:dyDescent="0.2">
      <c r="A1051" s="9" t="str">
        <f>デイリーデータ!A1051&amp;デイリーデータ!I1051</f>
        <v>13083145777</v>
      </c>
      <c r="B1051" s="3" t="str">
        <f>デイリーデータ!A1051&amp;""</f>
        <v>130831</v>
      </c>
      <c r="C1051" s="3" t="str">
        <f>デイリーデータ!B1051</f>
        <v>雨池 凌也</v>
      </c>
      <c r="D1051" s="4">
        <f>IF(デイリーデータ!I1051="","",(デイリーデータ!I1051))</f>
        <v>45777</v>
      </c>
      <c r="E1051" s="3" t="str">
        <f>IF(デイリーデータ!D1051="休日","●",IF(デイリーデータ!D1051="指定","○",IF(LEFT(デイリーデータ!F1051,1)="日","",IF(LEFT(デイリーデータ!F1051,1)="半","／",LEFT(デイリーデータ!F1051,1)))))</f>
        <v/>
      </c>
      <c r="F1051" s="10" t="str">
        <f>IF(デイリーデータ!E1051="なし","",デイリーデータ!E1051)&amp;IF(デイリーデータ!G1051="なし","",デイリーデータ!G1051)&amp;IF(デイリーデータ!H1051="なし","",デイリーデータ!H1051)</f>
        <v/>
      </c>
      <c r="G1051" s="3" t="str">
        <f>IF(H1051="","",COUNTA(H$2:H1051)-COUNTBLANK(H$2:H1051))</f>
        <v/>
      </c>
      <c r="H1051" s="3" t="str">
        <f>IF(COUNTIF(B$2:B1051,B1051)=1,B1051,"")</f>
        <v/>
      </c>
      <c r="I1051" s="10" t="str">
        <f t="shared" si="16"/>
        <v/>
      </c>
      <c r="J1051" s="3" t="str">
        <f>IF(デイリーデータ!D1051="なし","",デイリーデータ!D1051)</f>
        <v>勤務</v>
      </c>
      <c r="K1051" s="3" t="str">
        <f>IF(デイリーデータ!E1051="なし","",デイリーデータ!E1051)</f>
        <v/>
      </c>
      <c r="L1051" s="3" t="str">
        <f>IF(デイリーデータ!F1051="なし","",デイリーデータ!F1051)</f>
        <v>日勤</v>
      </c>
      <c r="M1051" s="3" t="str">
        <f>IF(デイリーデータ!G1051="なし","",デイリーデータ!G1051)</f>
        <v/>
      </c>
      <c r="N1051" s="3" t="str">
        <f>IF(デイリーデータ!H1051="なし","",デイリーデータ!H1051)</f>
        <v/>
      </c>
    </row>
    <row r="1052" spans="1:14" x14ac:dyDescent="0.2">
      <c r="A1052" s="9" t="str">
        <f>デイリーデータ!A1052&amp;デイリーデータ!I1052</f>
        <v>13160345748</v>
      </c>
      <c r="B1052" s="3" t="str">
        <f>デイリーデータ!A1052&amp;""</f>
        <v>131603</v>
      </c>
      <c r="C1052" s="3" t="str">
        <f>デイリーデータ!B1052</f>
        <v>中川 大誠</v>
      </c>
      <c r="D1052" s="4">
        <f>IF(デイリーデータ!I1052="","",(デイリーデータ!I1052))</f>
        <v>45748</v>
      </c>
      <c r="E1052" s="3" t="str">
        <f>IF(デイリーデータ!D1052="休日","●",IF(デイリーデータ!D1052="指定","○",IF(LEFT(デイリーデータ!F1052,1)="日","",IF(LEFT(デイリーデータ!F1052,1)="半","／",LEFT(デイリーデータ!F1052,1)))))</f>
        <v/>
      </c>
      <c r="F1052" s="10" t="str">
        <f>IF(デイリーデータ!E1052="なし","",デイリーデータ!E1052)&amp;IF(デイリーデータ!G1052="なし","",デイリーデータ!G1052)&amp;IF(デイリーデータ!H1052="なし","",デイリーデータ!H1052)</f>
        <v/>
      </c>
      <c r="G1052" s="3">
        <f>IF(H1052="","",COUNTA(H$2:H1052)-COUNTBLANK(H$2:H1052))</f>
        <v>36</v>
      </c>
      <c r="H1052" s="3" t="str">
        <f>IF(COUNTIF(B$2:B1052,B1052)=1,B1052,"")</f>
        <v>131603</v>
      </c>
      <c r="I1052" s="10" t="str">
        <f t="shared" si="16"/>
        <v>中川 大誠</v>
      </c>
      <c r="J1052" s="3" t="str">
        <f>IF(デイリーデータ!D1052="なし","",デイリーデータ!D1052)</f>
        <v>勤務</v>
      </c>
      <c r="K1052" s="3" t="str">
        <f>IF(デイリーデータ!E1052="なし","",デイリーデータ!E1052)</f>
        <v/>
      </c>
      <c r="L1052" s="3" t="str">
        <f>IF(デイリーデータ!F1052="なし","",デイリーデータ!F1052)</f>
        <v>日勤</v>
      </c>
      <c r="M1052" s="3" t="str">
        <f>IF(デイリーデータ!G1052="なし","",デイリーデータ!G1052)</f>
        <v/>
      </c>
      <c r="N1052" s="3" t="str">
        <f>IF(デイリーデータ!H1052="なし","",デイリーデータ!H1052)</f>
        <v/>
      </c>
    </row>
    <row r="1053" spans="1:14" x14ac:dyDescent="0.2">
      <c r="A1053" s="9" t="str">
        <f>デイリーデータ!A1053&amp;デイリーデータ!I1053</f>
        <v>13160345749</v>
      </c>
      <c r="B1053" s="3" t="str">
        <f>デイリーデータ!A1053&amp;""</f>
        <v>131603</v>
      </c>
      <c r="C1053" s="3" t="str">
        <f>デイリーデータ!B1053</f>
        <v>中川 大誠</v>
      </c>
      <c r="D1053" s="4">
        <f>IF(デイリーデータ!I1053="","",(デイリーデータ!I1053))</f>
        <v>45749</v>
      </c>
      <c r="E1053" s="3" t="str">
        <f>IF(デイリーデータ!D1053="休日","●",IF(デイリーデータ!D1053="指定","○",IF(LEFT(デイリーデータ!F1053,1)="日","",IF(LEFT(デイリーデータ!F1053,1)="半","／",LEFT(デイリーデータ!F1053,1)))))</f>
        <v/>
      </c>
      <c r="F1053" s="10" t="str">
        <f>IF(デイリーデータ!E1053="なし","",デイリーデータ!E1053)&amp;IF(デイリーデータ!G1053="なし","",デイリーデータ!G1053)&amp;IF(デイリーデータ!H1053="なし","",デイリーデータ!H1053)</f>
        <v/>
      </c>
      <c r="G1053" s="3" t="str">
        <f>IF(H1053="","",COUNTA(H$2:H1053)-COUNTBLANK(H$2:H1053))</f>
        <v/>
      </c>
      <c r="H1053" s="3" t="str">
        <f>IF(COUNTIF(B$2:B1053,B1053)=1,B1053,"")</f>
        <v/>
      </c>
      <c r="I1053" s="10" t="str">
        <f t="shared" si="16"/>
        <v/>
      </c>
      <c r="J1053" s="3" t="str">
        <f>IF(デイリーデータ!D1053="なし","",デイリーデータ!D1053)</f>
        <v>勤務</v>
      </c>
      <c r="K1053" s="3" t="str">
        <f>IF(デイリーデータ!E1053="なし","",デイリーデータ!E1053)</f>
        <v/>
      </c>
      <c r="L1053" s="3" t="str">
        <f>IF(デイリーデータ!F1053="なし","",デイリーデータ!F1053)</f>
        <v>日勤</v>
      </c>
      <c r="M1053" s="3" t="str">
        <f>IF(デイリーデータ!G1053="なし","",デイリーデータ!G1053)</f>
        <v/>
      </c>
      <c r="N1053" s="3" t="str">
        <f>IF(デイリーデータ!H1053="なし","",デイリーデータ!H1053)</f>
        <v/>
      </c>
    </row>
    <row r="1054" spans="1:14" x14ac:dyDescent="0.2">
      <c r="A1054" s="9" t="str">
        <f>デイリーデータ!A1054&amp;デイリーデータ!I1054</f>
        <v>13160345750</v>
      </c>
      <c r="B1054" s="3" t="str">
        <f>デイリーデータ!A1054&amp;""</f>
        <v>131603</v>
      </c>
      <c r="C1054" s="3" t="str">
        <f>デイリーデータ!B1054</f>
        <v>中川 大誠</v>
      </c>
      <c r="D1054" s="4">
        <f>IF(デイリーデータ!I1054="","",(デイリーデータ!I1054))</f>
        <v>45750</v>
      </c>
      <c r="E1054" s="3" t="str">
        <f>IF(デイリーデータ!D1054="休日","●",IF(デイリーデータ!D1054="指定","○",IF(LEFT(デイリーデータ!F1054,1)="日","",IF(LEFT(デイリーデータ!F1054,1)="半","／",LEFT(デイリーデータ!F1054,1)))))</f>
        <v/>
      </c>
      <c r="F1054" s="10" t="str">
        <f>IF(デイリーデータ!E1054="なし","",デイリーデータ!E1054)&amp;IF(デイリーデータ!G1054="なし","",デイリーデータ!G1054)&amp;IF(デイリーデータ!H1054="なし","",デイリーデータ!H1054)</f>
        <v/>
      </c>
      <c r="G1054" s="3" t="str">
        <f>IF(H1054="","",COUNTA(H$2:H1054)-COUNTBLANK(H$2:H1054))</f>
        <v/>
      </c>
      <c r="H1054" s="3" t="str">
        <f>IF(COUNTIF(B$2:B1054,B1054)=1,B1054,"")</f>
        <v/>
      </c>
      <c r="I1054" s="10" t="str">
        <f t="shared" si="16"/>
        <v/>
      </c>
      <c r="J1054" s="3" t="str">
        <f>IF(デイリーデータ!D1054="なし","",デイリーデータ!D1054)</f>
        <v>勤務</v>
      </c>
      <c r="K1054" s="3" t="str">
        <f>IF(デイリーデータ!E1054="なし","",デイリーデータ!E1054)</f>
        <v/>
      </c>
      <c r="L1054" s="3" t="str">
        <f>IF(デイリーデータ!F1054="なし","",デイリーデータ!F1054)</f>
        <v>日勤</v>
      </c>
      <c r="M1054" s="3" t="str">
        <f>IF(デイリーデータ!G1054="なし","",デイリーデータ!G1054)</f>
        <v/>
      </c>
      <c r="N1054" s="3" t="str">
        <f>IF(デイリーデータ!H1054="なし","",デイリーデータ!H1054)</f>
        <v/>
      </c>
    </row>
    <row r="1055" spans="1:14" x14ac:dyDescent="0.2">
      <c r="A1055" s="9" t="str">
        <f>デイリーデータ!A1055&amp;デイリーデータ!I1055</f>
        <v>13160345751</v>
      </c>
      <c r="B1055" s="3" t="str">
        <f>デイリーデータ!A1055&amp;""</f>
        <v>131603</v>
      </c>
      <c r="C1055" s="3" t="str">
        <f>デイリーデータ!B1055</f>
        <v>中川 大誠</v>
      </c>
      <c r="D1055" s="4">
        <f>IF(デイリーデータ!I1055="","",(デイリーデータ!I1055))</f>
        <v>45751</v>
      </c>
      <c r="E1055" s="3" t="str">
        <f>IF(デイリーデータ!D1055="休日","●",IF(デイリーデータ!D1055="指定","○",IF(LEFT(デイリーデータ!F1055,1)="日","",IF(LEFT(デイリーデータ!F1055,1)="半","／",LEFT(デイリーデータ!F1055,1)))))</f>
        <v/>
      </c>
      <c r="F1055" s="10" t="str">
        <f>IF(デイリーデータ!E1055="なし","",デイリーデータ!E1055)&amp;IF(デイリーデータ!G1055="なし","",デイリーデータ!G1055)&amp;IF(デイリーデータ!H1055="なし","",デイリーデータ!H1055)</f>
        <v/>
      </c>
      <c r="G1055" s="3" t="str">
        <f>IF(H1055="","",COUNTA(H$2:H1055)-COUNTBLANK(H$2:H1055))</f>
        <v/>
      </c>
      <c r="H1055" s="3" t="str">
        <f>IF(COUNTIF(B$2:B1055,B1055)=1,B1055,"")</f>
        <v/>
      </c>
      <c r="I1055" s="10" t="str">
        <f t="shared" si="16"/>
        <v/>
      </c>
      <c r="J1055" s="3" t="str">
        <f>IF(デイリーデータ!D1055="なし","",デイリーデータ!D1055)</f>
        <v>勤務</v>
      </c>
      <c r="K1055" s="3" t="str">
        <f>IF(デイリーデータ!E1055="なし","",デイリーデータ!E1055)</f>
        <v/>
      </c>
      <c r="L1055" s="3" t="str">
        <f>IF(デイリーデータ!F1055="なし","",デイリーデータ!F1055)</f>
        <v>日勤</v>
      </c>
      <c r="M1055" s="3" t="str">
        <f>IF(デイリーデータ!G1055="なし","",デイリーデータ!G1055)</f>
        <v/>
      </c>
      <c r="N1055" s="3" t="str">
        <f>IF(デイリーデータ!H1055="なし","",デイリーデータ!H1055)</f>
        <v/>
      </c>
    </row>
    <row r="1056" spans="1:14" x14ac:dyDescent="0.2">
      <c r="A1056" s="9" t="str">
        <f>デイリーデータ!A1056&amp;デイリーデータ!I1056</f>
        <v>13160345752</v>
      </c>
      <c r="B1056" s="3" t="str">
        <f>デイリーデータ!A1056&amp;""</f>
        <v>131603</v>
      </c>
      <c r="C1056" s="3" t="str">
        <f>デイリーデータ!B1056</f>
        <v>中川 大誠</v>
      </c>
      <c r="D1056" s="4">
        <f>IF(デイリーデータ!I1056="","",(デイリーデータ!I1056))</f>
        <v>45752</v>
      </c>
      <c r="E1056" s="3" t="str">
        <f>IF(デイリーデータ!D1056="休日","●",IF(デイリーデータ!D1056="指定","○",IF(LEFT(デイリーデータ!F1056,1)="日","",IF(LEFT(デイリーデータ!F1056,1)="半","／",LEFT(デイリーデータ!F1056,1)))))</f>
        <v>○</v>
      </c>
      <c r="F1056" s="10" t="str">
        <f>IF(デイリーデータ!E1056="なし","",デイリーデータ!E1056)&amp;IF(デイリーデータ!G1056="なし","",デイリーデータ!G1056)&amp;IF(デイリーデータ!H1056="なし","",デイリーデータ!H1056)</f>
        <v/>
      </c>
      <c r="G1056" s="3" t="str">
        <f>IF(H1056="","",COUNTA(H$2:H1056)-COUNTBLANK(H$2:H1056))</f>
        <v/>
      </c>
      <c r="H1056" s="3" t="str">
        <f>IF(COUNTIF(B$2:B1056,B1056)=1,B1056,"")</f>
        <v/>
      </c>
      <c r="I1056" s="10" t="str">
        <f t="shared" si="16"/>
        <v/>
      </c>
      <c r="J1056" s="3" t="str">
        <f>IF(デイリーデータ!D1056="なし","",デイリーデータ!D1056)</f>
        <v>指定</v>
      </c>
      <c r="K1056" s="3" t="str">
        <f>IF(デイリーデータ!E1056="なし","",デイリーデータ!E1056)</f>
        <v/>
      </c>
      <c r="L1056" s="3" t="str">
        <f>IF(デイリーデータ!F1056="なし","",デイリーデータ!F1056)</f>
        <v>日勤</v>
      </c>
      <c r="M1056" s="3" t="str">
        <f>IF(デイリーデータ!G1056="なし","",デイリーデータ!G1056)</f>
        <v/>
      </c>
      <c r="N1056" s="3" t="str">
        <f>IF(デイリーデータ!H1056="なし","",デイリーデータ!H1056)</f>
        <v/>
      </c>
    </row>
    <row r="1057" spans="1:14" x14ac:dyDescent="0.2">
      <c r="A1057" s="9" t="str">
        <f>デイリーデータ!A1057&amp;デイリーデータ!I1057</f>
        <v>13160345753</v>
      </c>
      <c r="B1057" s="3" t="str">
        <f>デイリーデータ!A1057&amp;""</f>
        <v>131603</v>
      </c>
      <c r="C1057" s="3" t="str">
        <f>デイリーデータ!B1057</f>
        <v>中川 大誠</v>
      </c>
      <c r="D1057" s="4">
        <f>IF(デイリーデータ!I1057="","",(デイリーデータ!I1057))</f>
        <v>45753</v>
      </c>
      <c r="E1057" s="3" t="str">
        <f>IF(デイリーデータ!D1057="休日","●",IF(デイリーデータ!D1057="指定","○",IF(LEFT(デイリーデータ!F1057,1)="日","",IF(LEFT(デイリーデータ!F1057,1)="半","／",LEFT(デイリーデータ!F1057,1)))))</f>
        <v>●</v>
      </c>
      <c r="F1057" s="10" t="str">
        <f>IF(デイリーデータ!E1057="なし","",デイリーデータ!E1057)&amp;IF(デイリーデータ!G1057="なし","",デイリーデータ!G1057)&amp;IF(デイリーデータ!H1057="なし","",デイリーデータ!H1057)</f>
        <v/>
      </c>
      <c r="G1057" s="3" t="str">
        <f>IF(H1057="","",COUNTA(H$2:H1057)-COUNTBLANK(H$2:H1057))</f>
        <v/>
      </c>
      <c r="H1057" s="3" t="str">
        <f>IF(COUNTIF(B$2:B1057,B1057)=1,B1057,"")</f>
        <v/>
      </c>
      <c r="I1057" s="10" t="str">
        <f t="shared" si="16"/>
        <v/>
      </c>
      <c r="J1057" s="3" t="str">
        <f>IF(デイリーデータ!D1057="なし","",デイリーデータ!D1057)</f>
        <v>休日</v>
      </c>
      <c r="K1057" s="3" t="str">
        <f>IF(デイリーデータ!E1057="なし","",デイリーデータ!E1057)</f>
        <v/>
      </c>
      <c r="L1057" s="3" t="str">
        <f>IF(デイリーデータ!F1057="なし","",デイリーデータ!F1057)</f>
        <v>日勤</v>
      </c>
      <c r="M1057" s="3" t="str">
        <f>IF(デイリーデータ!G1057="なし","",デイリーデータ!G1057)</f>
        <v/>
      </c>
      <c r="N1057" s="3" t="str">
        <f>IF(デイリーデータ!H1057="なし","",デイリーデータ!H1057)</f>
        <v/>
      </c>
    </row>
    <row r="1058" spans="1:14" x14ac:dyDescent="0.2">
      <c r="A1058" s="9" t="str">
        <f>デイリーデータ!A1058&amp;デイリーデータ!I1058</f>
        <v>13160345754</v>
      </c>
      <c r="B1058" s="3" t="str">
        <f>デイリーデータ!A1058&amp;""</f>
        <v>131603</v>
      </c>
      <c r="C1058" s="3" t="str">
        <f>デイリーデータ!B1058</f>
        <v>中川 大誠</v>
      </c>
      <c r="D1058" s="4">
        <f>IF(デイリーデータ!I1058="","",(デイリーデータ!I1058))</f>
        <v>45754</v>
      </c>
      <c r="E1058" s="3" t="str">
        <f>IF(デイリーデータ!D1058="休日","●",IF(デイリーデータ!D1058="指定","○",IF(LEFT(デイリーデータ!F1058,1)="日","",IF(LEFT(デイリーデータ!F1058,1)="半","／",LEFT(デイリーデータ!F1058,1)))))</f>
        <v/>
      </c>
      <c r="F1058" s="10" t="str">
        <f>IF(デイリーデータ!E1058="なし","",デイリーデータ!E1058)&amp;IF(デイリーデータ!G1058="なし","",デイリーデータ!G1058)&amp;IF(デイリーデータ!H1058="なし","",デイリーデータ!H1058)</f>
        <v/>
      </c>
      <c r="G1058" s="3" t="str">
        <f>IF(H1058="","",COUNTA(H$2:H1058)-COUNTBLANK(H$2:H1058))</f>
        <v/>
      </c>
      <c r="H1058" s="3" t="str">
        <f>IF(COUNTIF(B$2:B1058,B1058)=1,B1058,"")</f>
        <v/>
      </c>
      <c r="I1058" s="10" t="str">
        <f t="shared" si="16"/>
        <v/>
      </c>
      <c r="J1058" s="3" t="str">
        <f>IF(デイリーデータ!D1058="なし","",デイリーデータ!D1058)</f>
        <v>勤務</v>
      </c>
      <c r="K1058" s="3" t="str">
        <f>IF(デイリーデータ!E1058="なし","",デイリーデータ!E1058)</f>
        <v/>
      </c>
      <c r="L1058" s="3" t="str">
        <f>IF(デイリーデータ!F1058="なし","",デイリーデータ!F1058)</f>
        <v>日勤</v>
      </c>
      <c r="M1058" s="3" t="str">
        <f>IF(デイリーデータ!G1058="なし","",デイリーデータ!G1058)</f>
        <v/>
      </c>
      <c r="N1058" s="3" t="str">
        <f>IF(デイリーデータ!H1058="なし","",デイリーデータ!H1058)</f>
        <v/>
      </c>
    </row>
    <row r="1059" spans="1:14" x14ac:dyDescent="0.2">
      <c r="A1059" s="9" t="str">
        <f>デイリーデータ!A1059&amp;デイリーデータ!I1059</f>
        <v>13160345755</v>
      </c>
      <c r="B1059" s="3" t="str">
        <f>デイリーデータ!A1059&amp;""</f>
        <v>131603</v>
      </c>
      <c r="C1059" s="3" t="str">
        <f>デイリーデータ!B1059</f>
        <v>中川 大誠</v>
      </c>
      <c r="D1059" s="4">
        <f>IF(デイリーデータ!I1059="","",(デイリーデータ!I1059))</f>
        <v>45755</v>
      </c>
      <c r="E1059" s="3" t="str">
        <f>IF(デイリーデータ!D1059="休日","●",IF(デイリーデータ!D1059="指定","○",IF(LEFT(デイリーデータ!F1059,1)="日","",IF(LEFT(デイリーデータ!F1059,1)="半","／",LEFT(デイリーデータ!F1059,1)))))</f>
        <v/>
      </c>
      <c r="F1059" s="10" t="str">
        <f>IF(デイリーデータ!E1059="なし","",デイリーデータ!E1059)&amp;IF(デイリーデータ!G1059="なし","",デイリーデータ!G1059)&amp;IF(デイリーデータ!H1059="なし","",デイリーデータ!H1059)</f>
        <v/>
      </c>
      <c r="G1059" s="3" t="str">
        <f>IF(H1059="","",COUNTA(H$2:H1059)-COUNTBLANK(H$2:H1059))</f>
        <v/>
      </c>
      <c r="H1059" s="3" t="str">
        <f>IF(COUNTIF(B$2:B1059,B1059)=1,B1059,"")</f>
        <v/>
      </c>
      <c r="I1059" s="10" t="str">
        <f t="shared" si="16"/>
        <v/>
      </c>
      <c r="J1059" s="3" t="str">
        <f>IF(デイリーデータ!D1059="なし","",デイリーデータ!D1059)</f>
        <v>勤務</v>
      </c>
      <c r="K1059" s="3" t="str">
        <f>IF(デイリーデータ!E1059="なし","",デイリーデータ!E1059)</f>
        <v/>
      </c>
      <c r="L1059" s="3" t="str">
        <f>IF(デイリーデータ!F1059="なし","",デイリーデータ!F1059)</f>
        <v>日勤</v>
      </c>
      <c r="M1059" s="3" t="str">
        <f>IF(デイリーデータ!G1059="なし","",デイリーデータ!G1059)</f>
        <v/>
      </c>
      <c r="N1059" s="3" t="str">
        <f>IF(デイリーデータ!H1059="なし","",デイリーデータ!H1059)</f>
        <v/>
      </c>
    </row>
    <row r="1060" spans="1:14" x14ac:dyDescent="0.2">
      <c r="A1060" s="9" t="str">
        <f>デイリーデータ!A1060&amp;デイリーデータ!I1060</f>
        <v>13160345756</v>
      </c>
      <c r="B1060" s="3" t="str">
        <f>デイリーデータ!A1060&amp;""</f>
        <v>131603</v>
      </c>
      <c r="C1060" s="3" t="str">
        <f>デイリーデータ!B1060</f>
        <v>中川 大誠</v>
      </c>
      <c r="D1060" s="4">
        <f>IF(デイリーデータ!I1060="","",(デイリーデータ!I1060))</f>
        <v>45756</v>
      </c>
      <c r="E1060" s="3" t="str">
        <f>IF(デイリーデータ!D1060="休日","●",IF(デイリーデータ!D1060="指定","○",IF(LEFT(デイリーデータ!F1060,1)="日","",IF(LEFT(デイリーデータ!F1060,1)="半","／",LEFT(デイリーデータ!F1060,1)))))</f>
        <v/>
      </c>
      <c r="F1060" s="10" t="str">
        <f>IF(デイリーデータ!E1060="なし","",デイリーデータ!E1060)&amp;IF(デイリーデータ!G1060="なし","",デイリーデータ!G1060)&amp;IF(デイリーデータ!H1060="なし","",デイリーデータ!H1060)</f>
        <v/>
      </c>
      <c r="G1060" s="3" t="str">
        <f>IF(H1060="","",COUNTA(H$2:H1060)-COUNTBLANK(H$2:H1060))</f>
        <v/>
      </c>
      <c r="H1060" s="3" t="str">
        <f>IF(COUNTIF(B$2:B1060,B1060)=1,B1060,"")</f>
        <v/>
      </c>
      <c r="I1060" s="10" t="str">
        <f t="shared" si="16"/>
        <v/>
      </c>
      <c r="J1060" s="3" t="str">
        <f>IF(デイリーデータ!D1060="なし","",デイリーデータ!D1060)</f>
        <v>勤務</v>
      </c>
      <c r="K1060" s="3" t="str">
        <f>IF(デイリーデータ!E1060="なし","",デイリーデータ!E1060)</f>
        <v/>
      </c>
      <c r="L1060" s="3" t="str">
        <f>IF(デイリーデータ!F1060="なし","",デイリーデータ!F1060)</f>
        <v>日勤</v>
      </c>
      <c r="M1060" s="3" t="str">
        <f>IF(デイリーデータ!G1060="なし","",デイリーデータ!G1060)</f>
        <v/>
      </c>
      <c r="N1060" s="3" t="str">
        <f>IF(デイリーデータ!H1060="なし","",デイリーデータ!H1060)</f>
        <v/>
      </c>
    </row>
    <row r="1061" spans="1:14" x14ac:dyDescent="0.2">
      <c r="A1061" s="9" t="str">
        <f>デイリーデータ!A1061&amp;デイリーデータ!I1061</f>
        <v>13160345757</v>
      </c>
      <c r="B1061" s="3" t="str">
        <f>デイリーデータ!A1061&amp;""</f>
        <v>131603</v>
      </c>
      <c r="C1061" s="3" t="str">
        <f>デイリーデータ!B1061</f>
        <v>中川 大誠</v>
      </c>
      <c r="D1061" s="4">
        <f>IF(デイリーデータ!I1061="","",(デイリーデータ!I1061))</f>
        <v>45757</v>
      </c>
      <c r="E1061" s="3" t="str">
        <f>IF(デイリーデータ!D1061="休日","●",IF(デイリーデータ!D1061="指定","○",IF(LEFT(デイリーデータ!F1061,1)="日","",IF(LEFT(デイリーデータ!F1061,1)="半","／",LEFT(デイリーデータ!F1061,1)))))</f>
        <v/>
      </c>
      <c r="F1061" s="10" t="str">
        <f>IF(デイリーデータ!E1061="なし","",デイリーデータ!E1061)&amp;IF(デイリーデータ!G1061="なし","",デイリーデータ!G1061)&amp;IF(デイリーデータ!H1061="なし","",デイリーデータ!H1061)</f>
        <v/>
      </c>
      <c r="G1061" s="3" t="str">
        <f>IF(H1061="","",COUNTA(H$2:H1061)-COUNTBLANK(H$2:H1061))</f>
        <v/>
      </c>
      <c r="H1061" s="3" t="str">
        <f>IF(COUNTIF(B$2:B1061,B1061)=1,B1061,"")</f>
        <v/>
      </c>
      <c r="I1061" s="10" t="str">
        <f t="shared" si="16"/>
        <v/>
      </c>
      <c r="J1061" s="3" t="str">
        <f>IF(デイリーデータ!D1061="なし","",デイリーデータ!D1061)</f>
        <v>勤務</v>
      </c>
      <c r="K1061" s="3" t="str">
        <f>IF(デイリーデータ!E1061="なし","",デイリーデータ!E1061)</f>
        <v/>
      </c>
      <c r="L1061" s="3" t="str">
        <f>IF(デイリーデータ!F1061="なし","",デイリーデータ!F1061)</f>
        <v>日勤</v>
      </c>
      <c r="M1061" s="3" t="str">
        <f>IF(デイリーデータ!G1061="なし","",デイリーデータ!G1061)</f>
        <v/>
      </c>
      <c r="N1061" s="3" t="str">
        <f>IF(デイリーデータ!H1061="なし","",デイリーデータ!H1061)</f>
        <v/>
      </c>
    </row>
    <row r="1062" spans="1:14" x14ac:dyDescent="0.2">
      <c r="A1062" s="9" t="str">
        <f>デイリーデータ!A1062&amp;デイリーデータ!I1062</f>
        <v>13160345758</v>
      </c>
      <c r="B1062" s="3" t="str">
        <f>デイリーデータ!A1062&amp;""</f>
        <v>131603</v>
      </c>
      <c r="C1062" s="3" t="str">
        <f>デイリーデータ!B1062</f>
        <v>中川 大誠</v>
      </c>
      <c r="D1062" s="4">
        <f>IF(デイリーデータ!I1062="","",(デイリーデータ!I1062))</f>
        <v>45758</v>
      </c>
      <c r="E1062" s="3" t="str">
        <f>IF(デイリーデータ!D1062="休日","●",IF(デイリーデータ!D1062="指定","○",IF(LEFT(デイリーデータ!F1062,1)="日","",IF(LEFT(デイリーデータ!F1062,1)="半","／",LEFT(デイリーデータ!F1062,1)))))</f>
        <v/>
      </c>
      <c r="F1062" s="10" t="str">
        <f>IF(デイリーデータ!E1062="なし","",デイリーデータ!E1062)&amp;IF(デイリーデータ!G1062="なし","",デイリーデータ!G1062)&amp;IF(デイリーデータ!H1062="なし","",デイリーデータ!H1062)</f>
        <v/>
      </c>
      <c r="G1062" s="3" t="str">
        <f>IF(H1062="","",COUNTA(H$2:H1062)-COUNTBLANK(H$2:H1062))</f>
        <v/>
      </c>
      <c r="H1062" s="3" t="str">
        <f>IF(COUNTIF(B$2:B1062,B1062)=1,B1062,"")</f>
        <v/>
      </c>
      <c r="I1062" s="10" t="str">
        <f t="shared" si="16"/>
        <v/>
      </c>
      <c r="J1062" s="3" t="str">
        <f>IF(デイリーデータ!D1062="なし","",デイリーデータ!D1062)</f>
        <v>勤務</v>
      </c>
      <c r="K1062" s="3" t="str">
        <f>IF(デイリーデータ!E1062="なし","",デイリーデータ!E1062)</f>
        <v/>
      </c>
      <c r="L1062" s="3" t="str">
        <f>IF(デイリーデータ!F1062="なし","",デイリーデータ!F1062)</f>
        <v>日勤</v>
      </c>
      <c r="M1062" s="3" t="str">
        <f>IF(デイリーデータ!G1062="なし","",デイリーデータ!G1062)</f>
        <v/>
      </c>
      <c r="N1062" s="3" t="str">
        <f>IF(デイリーデータ!H1062="なし","",デイリーデータ!H1062)</f>
        <v/>
      </c>
    </row>
    <row r="1063" spans="1:14" x14ac:dyDescent="0.2">
      <c r="A1063" s="9" t="str">
        <f>デイリーデータ!A1063&amp;デイリーデータ!I1063</f>
        <v>13160345759</v>
      </c>
      <c r="B1063" s="3" t="str">
        <f>デイリーデータ!A1063&amp;""</f>
        <v>131603</v>
      </c>
      <c r="C1063" s="3" t="str">
        <f>デイリーデータ!B1063</f>
        <v>中川 大誠</v>
      </c>
      <c r="D1063" s="4">
        <f>IF(デイリーデータ!I1063="","",(デイリーデータ!I1063))</f>
        <v>45759</v>
      </c>
      <c r="E1063" s="3" t="str">
        <f>IF(デイリーデータ!D1063="休日","●",IF(デイリーデータ!D1063="指定","○",IF(LEFT(デイリーデータ!F1063,1)="日","",IF(LEFT(デイリーデータ!F1063,1)="半","／",LEFT(デイリーデータ!F1063,1)))))</f>
        <v>○</v>
      </c>
      <c r="F1063" s="10" t="str">
        <f>IF(デイリーデータ!E1063="なし","",デイリーデータ!E1063)&amp;IF(デイリーデータ!G1063="なし","",デイリーデータ!G1063)&amp;IF(デイリーデータ!H1063="なし","",デイリーデータ!H1063)</f>
        <v/>
      </c>
      <c r="G1063" s="3" t="str">
        <f>IF(H1063="","",COUNTA(H$2:H1063)-COUNTBLANK(H$2:H1063))</f>
        <v/>
      </c>
      <c r="H1063" s="3" t="str">
        <f>IF(COUNTIF(B$2:B1063,B1063)=1,B1063,"")</f>
        <v/>
      </c>
      <c r="I1063" s="10" t="str">
        <f t="shared" si="16"/>
        <v/>
      </c>
      <c r="J1063" s="3" t="str">
        <f>IF(デイリーデータ!D1063="なし","",デイリーデータ!D1063)</f>
        <v>指定</v>
      </c>
      <c r="K1063" s="3" t="str">
        <f>IF(デイリーデータ!E1063="なし","",デイリーデータ!E1063)</f>
        <v/>
      </c>
      <c r="L1063" s="3" t="str">
        <f>IF(デイリーデータ!F1063="なし","",デイリーデータ!F1063)</f>
        <v>日勤</v>
      </c>
      <c r="M1063" s="3" t="str">
        <f>IF(デイリーデータ!G1063="なし","",デイリーデータ!G1063)</f>
        <v/>
      </c>
      <c r="N1063" s="3" t="str">
        <f>IF(デイリーデータ!H1063="なし","",デイリーデータ!H1063)</f>
        <v/>
      </c>
    </row>
    <row r="1064" spans="1:14" x14ac:dyDescent="0.2">
      <c r="A1064" s="9" t="str">
        <f>デイリーデータ!A1064&amp;デイリーデータ!I1064</f>
        <v>13160345760</v>
      </c>
      <c r="B1064" s="3" t="str">
        <f>デイリーデータ!A1064&amp;""</f>
        <v>131603</v>
      </c>
      <c r="C1064" s="3" t="str">
        <f>デイリーデータ!B1064</f>
        <v>中川 大誠</v>
      </c>
      <c r="D1064" s="4">
        <f>IF(デイリーデータ!I1064="","",(デイリーデータ!I1064))</f>
        <v>45760</v>
      </c>
      <c r="E1064" s="3" t="str">
        <f>IF(デイリーデータ!D1064="休日","●",IF(デイリーデータ!D1064="指定","○",IF(LEFT(デイリーデータ!F1064,1)="日","",IF(LEFT(デイリーデータ!F1064,1)="半","／",LEFT(デイリーデータ!F1064,1)))))</f>
        <v>●</v>
      </c>
      <c r="F1064" s="10" t="str">
        <f>IF(デイリーデータ!E1064="なし","",デイリーデータ!E1064)&amp;IF(デイリーデータ!G1064="なし","",デイリーデータ!G1064)&amp;IF(デイリーデータ!H1064="なし","",デイリーデータ!H1064)</f>
        <v/>
      </c>
      <c r="G1064" s="3" t="str">
        <f>IF(H1064="","",COUNTA(H$2:H1064)-COUNTBLANK(H$2:H1064))</f>
        <v/>
      </c>
      <c r="H1064" s="3" t="str">
        <f>IF(COUNTIF(B$2:B1064,B1064)=1,B1064,"")</f>
        <v/>
      </c>
      <c r="I1064" s="10" t="str">
        <f t="shared" si="16"/>
        <v/>
      </c>
      <c r="J1064" s="3" t="str">
        <f>IF(デイリーデータ!D1064="なし","",デイリーデータ!D1064)</f>
        <v>休日</v>
      </c>
      <c r="K1064" s="3" t="str">
        <f>IF(デイリーデータ!E1064="なし","",デイリーデータ!E1064)</f>
        <v/>
      </c>
      <c r="L1064" s="3" t="str">
        <f>IF(デイリーデータ!F1064="なし","",デイリーデータ!F1064)</f>
        <v>日勤</v>
      </c>
      <c r="M1064" s="3" t="str">
        <f>IF(デイリーデータ!G1064="なし","",デイリーデータ!G1064)</f>
        <v/>
      </c>
      <c r="N1064" s="3" t="str">
        <f>IF(デイリーデータ!H1064="なし","",デイリーデータ!H1064)</f>
        <v/>
      </c>
    </row>
    <row r="1065" spans="1:14" x14ac:dyDescent="0.2">
      <c r="A1065" s="9" t="str">
        <f>デイリーデータ!A1065&amp;デイリーデータ!I1065</f>
        <v>13160345761</v>
      </c>
      <c r="B1065" s="3" t="str">
        <f>デイリーデータ!A1065&amp;""</f>
        <v>131603</v>
      </c>
      <c r="C1065" s="3" t="str">
        <f>デイリーデータ!B1065</f>
        <v>中川 大誠</v>
      </c>
      <c r="D1065" s="4">
        <f>IF(デイリーデータ!I1065="","",(デイリーデータ!I1065))</f>
        <v>45761</v>
      </c>
      <c r="E1065" s="3" t="str">
        <f>IF(デイリーデータ!D1065="休日","●",IF(デイリーデータ!D1065="指定","○",IF(LEFT(デイリーデータ!F1065,1)="日","",IF(LEFT(デイリーデータ!F1065,1)="半","／",LEFT(デイリーデータ!F1065,1)))))</f>
        <v/>
      </c>
      <c r="F1065" s="10" t="str">
        <f>IF(デイリーデータ!E1065="なし","",デイリーデータ!E1065)&amp;IF(デイリーデータ!G1065="なし","",デイリーデータ!G1065)&amp;IF(デイリーデータ!H1065="なし","",デイリーデータ!H1065)</f>
        <v/>
      </c>
      <c r="G1065" s="3" t="str">
        <f>IF(H1065="","",COUNTA(H$2:H1065)-COUNTBLANK(H$2:H1065))</f>
        <v/>
      </c>
      <c r="H1065" s="3" t="str">
        <f>IF(COUNTIF(B$2:B1065,B1065)=1,B1065,"")</f>
        <v/>
      </c>
      <c r="I1065" s="10" t="str">
        <f t="shared" si="16"/>
        <v/>
      </c>
      <c r="J1065" s="3" t="str">
        <f>IF(デイリーデータ!D1065="なし","",デイリーデータ!D1065)</f>
        <v>勤務</v>
      </c>
      <c r="K1065" s="3" t="str">
        <f>IF(デイリーデータ!E1065="なし","",デイリーデータ!E1065)</f>
        <v/>
      </c>
      <c r="L1065" s="3" t="str">
        <f>IF(デイリーデータ!F1065="なし","",デイリーデータ!F1065)</f>
        <v>日勤</v>
      </c>
      <c r="M1065" s="3" t="str">
        <f>IF(デイリーデータ!G1065="なし","",デイリーデータ!G1065)</f>
        <v/>
      </c>
      <c r="N1065" s="3" t="str">
        <f>IF(デイリーデータ!H1065="なし","",デイリーデータ!H1065)</f>
        <v/>
      </c>
    </row>
    <row r="1066" spans="1:14" x14ac:dyDescent="0.2">
      <c r="A1066" s="9" t="str">
        <f>デイリーデータ!A1066&amp;デイリーデータ!I1066</f>
        <v>13160345762</v>
      </c>
      <c r="B1066" s="3" t="str">
        <f>デイリーデータ!A1066&amp;""</f>
        <v>131603</v>
      </c>
      <c r="C1066" s="3" t="str">
        <f>デイリーデータ!B1066</f>
        <v>中川 大誠</v>
      </c>
      <c r="D1066" s="4">
        <f>IF(デイリーデータ!I1066="","",(デイリーデータ!I1066))</f>
        <v>45762</v>
      </c>
      <c r="E1066" s="3" t="str">
        <f>IF(デイリーデータ!D1066="休日","●",IF(デイリーデータ!D1066="指定","○",IF(LEFT(デイリーデータ!F1066,1)="日","",IF(LEFT(デイリーデータ!F1066,1)="半","／",LEFT(デイリーデータ!F1066,1)))))</f>
        <v/>
      </c>
      <c r="F1066" s="10" t="str">
        <f>IF(デイリーデータ!E1066="なし","",デイリーデータ!E1066)&amp;IF(デイリーデータ!G1066="なし","",デイリーデータ!G1066)&amp;IF(デイリーデータ!H1066="なし","",デイリーデータ!H1066)</f>
        <v/>
      </c>
      <c r="G1066" s="3" t="str">
        <f>IF(H1066="","",COUNTA(H$2:H1066)-COUNTBLANK(H$2:H1066))</f>
        <v/>
      </c>
      <c r="H1066" s="3" t="str">
        <f>IF(COUNTIF(B$2:B1066,B1066)=1,B1066,"")</f>
        <v/>
      </c>
      <c r="I1066" s="10" t="str">
        <f t="shared" si="16"/>
        <v/>
      </c>
      <c r="J1066" s="3" t="str">
        <f>IF(デイリーデータ!D1066="なし","",デイリーデータ!D1066)</f>
        <v>勤務</v>
      </c>
      <c r="K1066" s="3" t="str">
        <f>IF(デイリーデータ!E1066="なし","",デイリーデータ!E1066)</f>
        <v/>
      </c>
      <c r="L1066" s="3" t="str">
        <f>IF(デイリーデータ!F1066="なし","",デイリーデータ!F1066)</f>
        <v>日勤</v>
      </c>
      <c r="M1066" s="3" t="str">
        <f>IF(デイリーデータ!G1066="なし","",デイリーデータ!G1066)</f>
        <v/>
      </c>
      <c r="N1066" s="3" t="str">
        <f>IF(デイリーデータ!H1066="なし","",デイリーデータ!H1066)</f>
        <v/>
      </c>
    </row>
    <row r="1067" spans="1:14" x14ac:dyDescent="0.2">
      <c r="A1067" s="9" t="str">
        <f>デイリーデータ!A1067&amp;デイリーデータ!I1067</f>
        <v>13160345763</v>
      </c>
      <c r="B1067" s="3" t="str">
        <f>デイリーデータ!A1067&amp;""</f>
        <v>131603</v>
      </c>
      <c r="C1067" s="3" t="str">
        <f>デイリーデータ!B1067</f>
        <v>中川 大誠</v>
      </c>
      <c r="D1067" s="4">
        <f>IF(デイリーデータ!I1067="","",(デイリーデータ!I1067))</f>
        <v>45763</v>
      </c>
      <c r="E1067" s="3" t="str">
        <f>IF(デイリーデータ!D1067="休日","●",IF(デイリーデータ!D1067="指定","○",IF(LEFT(デイリーデータ!F1067,1)="日","",IF(LEFT(デイリーデータ!F1067,1)="半","／",LEFT(デイリーデータ!F1067,1)))))</f>
        <v/>
      </c>
      <c r="F1067" s="10" t="str">
        <f>IF(デイリーデータ!E1067="なし","",デイリーデータ!E1067)&amp;IF(デイリーデータ!G1067="なし","",デイリーデータ!G1067)&amp;IF(デイリーデータ!H1067="なし","",デイリーデータ!H1067)</f>
        <v/>
      </c>
      <c r="G1067" s="3" t="str">
        <f>IF(H1067="","",COUNTA(H$2:H1067)-COUNTBLANK(H$2:H1067))</f>
        <v/>
      </c>
      <c r="H1067" s="3" t="str">
        <f>IF(COUNTIF(B$2:B1067,B1067)=1,B1067,"")</f>
        <v/>
      </c>
      <c r="I1067" s="10" t="str">
        <f t="shared" si="16"/>
        <v/>
      </c>
      <c r="J1067" s="3" t="str">
        <f>IF(デイリーデータ!D1067="なし","",デイリーデータ!D1067)</f>
        <v>勤務</v>
      </c>
      <c r="K1067" s="3" t="str">
        <f>IF(デイリーデータ!E1067="なし","",デイリーデータ!E1067)</f>
        <v/>
      </c>
      <c r="L1067" s="3" t="str">
        <f>IF(デイリーデータ!F1067="なし","",デイリーデータ!F1067)</f>
        <v>日勤</v>
      </c>
      <c r="M1067" s="3" t="str">
        <f>IF(デイリーデータ!G1067="なし","",デイリーデータ!G1067)</f>
        <v/>
      </c>
      <c r="N1067" s="3" t="str">
        <f>IF(デイリーデータ!H1067="なし","",デイリーデータ!H1067)</f>
        <v/>
      </c>
    </row>
    <row r="1068" spans="1:14" x14ac:dyDescent="0.2">
      <c r="A1068" s="9" t="str">
        <f>デイリーデータ!A1068&amp;デイリーデータ!I1068</f>
        <v>13160345764</v>
      </c>
      <c r="B1068" s="3" t="str">
        <f>デイリーデータ!A1068&amp;""</f>
        <v>131603</v>
      </c>
      <c r="C1068" s="3" t="str">
        <f>デイリーデータ!B1068</f>
        <v>中川 大誠</v>
      </c>
      <c r="D1068" s="4">
        <f>IF(デイリーデータ!I1068="","",(デイリーデータ!I1068))</f>
        <v>45764</v>
      </c>
      <c r="E1068" s="3" t="str">
        <f>IF(デイリーデータ!D1068="休日","●",IF(デイリーデータ!D1068="指定","○",IF(LEFT(デイリーデータ!F1068,1)="日","",IF(LEFT(デイリーデータ!F1068,1)="半","／",LEFT(デイリーデータ!F1068,1)))))</f>
        <v/>
      </c>
      <c r="F1068" s="10" t="str">
        <f>IF(デイリーデータ!E1068="なし","",デイリーデータ!E1068)&amp;IF(デイリーデータ!G1068="なし","",デイリーデータ!G1068)&amp;IF(デイリーデータ!H1068="なし","",デイリーデータ!H1068)</f>
        <v/>
      </c>
      <c r="G1068" s="3" t="str">
        <f>IF(H1068="","",COUNTA(H$2:H1068)-COUNTBLANK(H$2:H1068))</f>
        <v/>
      </c>
      <c r="H1068" s="3" t="str">
        <f>IF(COUNTIF(B$2:B1068,B1068)=1,B1068,"")</f>
        <v/>
      </c>
      <c r="I1068" s="10" t="str">
        <f t="shared" si="16"/>
        <v/>
      </c>
      <c r="J1068" s="3" t="str">
        <f>IF(デイリーデータ!D1068="なし","",デイリーデータ!D1068)</f>
        <v>勤務</v>
      </c>
      <c r="K1068" s="3" t="str">
        <f>IF(デイリーデータ!E1068="なし","",デイリーデータ!E1068)</f>
        <v/>
      </c>
      <c r="L1068" s="3" t="str">
        <f>IF(デイリーデータ!F1068="なし","",デイリーデータ!F1068)</f>
        <v>日勤</v>
      </c>
      <c r="M1068" s="3" t="str">
        <f>IF(デイリーデータ!G1068="なし","",デイリーデータ!G1068)</f>
        <v/>
      </c>
      <c r="N1068" s="3" t="str">
        <f>IF(デイリーデータ!H1068="なし","",デイリーデータ!H1068)</f>
        <v/>
      </c>
    </row>
    <row r="1069" spans="1:14" x14ac:dyDescent="0.2">
      <c r="A1069" s="9" t="str">
        <f>デイリーデータ!A1069&amp;デイリーデータ!I1069</f>
        <v>13160345765</v>
      </c>
      <c r="B1069" s="3" t="str">
        <f>デイリーデータ!A1069&amp;""</f>
        <v>131603</v>
      </c>
      <c r="C1069" s="3" t="str">
        <f>デイリーデータ!B1069</f>
        <v>中川 大誠</v>
      </c>
      <c r="D1069" s="4">
        <f>IF(デイリーデータ!I1069="","",(デイリーデータ!I1069))</f>
        <v>45765</v>
      </c>
      <c r="E1069" s="3" t="str">
        <f>IF(デイリーデータ!D1069="休日","●",IF(デイリーデータ!D1069="指定","○",IF(LEFT(デイリーデータ!F1069,1)="日","",IF(LEFT(デイリーデータ!F1069,1)="半","／",LEFT(デイリーデータ!F1069,1)))))</f>
        <v/>
      </c>
      <c r="F1069" s="10" t="str">
        <f>IF(デイリーデータ!E1069="なし","",デイリーデータ!E1069)&amp;IF(デイリーデータ!G1069="なし","",デイリーデータ!G1069)&amp;IF(デイリーデータ!H1069="なし","",デイリーデータ!H1069)</f>
        <v/>
      </c>
      <c r="G1069" s="3" t="str">
        <f>IF(H1069="","",COUNTA(H$2:H1069)-COUNTBLANK(H$2:H1069))</f>
        <v/>
      </c>
      <c r="H1069" s="3" t="str">
        <f>IF(COUNTIF(B$2:B1069,B1069)=1,B1069,"")</f>
        <v/>
      </c>
      <c r="I1069" s="10" t="str">
        <f t="shared" si="16"/>
        <v/>
      </c>
      <c r="J1069" s="3" t="str">
        <f>IF(デイリーデータ!D1069="なし","",デイリーデータ!D1069)</f>
        <v>勤務</v>
      </c>
      <c r="K1069" s="3" t="str">
        <f>IF(デイリーデータ!E1069="なし","",デイリーデータ!E1069)</f>
        <v/>
      </c>
      <c r="L1069" s="3" t="str">
        <f>IF(デイリーデータ!F1069="なし","",デイリーデータ!F1069)</f>
        <v>日勤</v>
      </c>
      <c r="M1069" s="3" t="str">
        <f>IF(デイリーデータ!G1069="なし","",デイリーデータ!G1069)</f>
        <v/>
      </c>
      <c r="N1069" s="3" t="str">
        <f>IF(デイリーデータ!H1069="なし","",デイリーデータ!H1069)</f>
        <v/>
      </c>
    </row>
    <row r="1070" spans="1:14" x14ac:dyDescent="0.2">
      <c r="A1070" s="9" t="str">
        <f>デイリーデータ!A1070&amp;デイリーデータ!I1070</f>
        <v>13160345766</v>
      </c>
      <c r="B1070" s="3" t="str">
        <f>デイリーデータ!A1070&amp;""</f>
        <v>131603</v>
      </c>
      <c r="C1070" s="3" t="str">
        <f>デイリーデータ!B1070</f>
        <v>中川 大誠</v>
      </c>
      <c r="D1070" s="4">
        <f>IF(デイリーデータ!I1070="","",(デイリーデータ!I1070))</f>
        <v>45766</v>
      </c>
      <c r="E1070" s="3" t="str">
        <f>IF(デイリーデータ!D1070="休日","●",IF(デイリーデータ!D1070="指定","○",IF(LEFT(デイリーデータ!F1070,1)="日","",IF(LEFT(デイリーデータ!F1070,1)="半","／",LEFT(デイリーデータ!F1070,1)))))</f>
        <v>○</v>
      </c>
      <c r="F1070" s="10" t="str">
        <f>IF(デイリーデータ!E1070="なし","",デイリーデータ!E1070)&amp;IF(デイリーデータ!G1070="なし","",デイリーデータ!G1070)&amp;IF(デイリーデータ!H1070="なし","",デイリーデータ!H1070)</f>
        <v/>
      </c>
      <c r="G1070" s="3" t="str">
        <f>IF(H1070="","",COUNTA(H$2:H1070)-COUNTBLANK(H$2:H1070))</f>
        <v/>
      </c>
      <c r="H1070" s="3" t="str">
        <f>IF(COUNTIF(B$2:B1070,B1070)=1,B1070,"")</f>
        <v/>
      </c>
      <c r="I1070" s="10" t="str">
        <f t="shared" si="16"/>
        <v/>
      </c>
      <c r="J1070" s="3" t="str">
        <f>IF(デイリーデータ!D1070="なし","",デイリーデータ!D1070)</f>
        <v>指定</v>
      </c>
      <c r="K1070" s="3" t="str">
        <f>IF(デイリーデータ!E1070="なし","",デイリーデータ!E1070)</f>
        <v/>
      </c>
      <c r="L1070" s="3" t="str">
        <f>IF(デイリーデータ!F1070="なし","",デイリーデータ!F1070)</f>
        <v>日勤</v>
      </c>
      <c r="M1070" s="3" t="str">
        <f>IF(デイリーデータ!G1070="なし","",デイリーデータ!G1070)</f>
        <v/>
      </c>
      <c r="N1070" s="3" t="str">
        <f>IF(デイリーデータ!H1070="なし","",デイリーデータ!H1070)</f>
        <v/>
      </c>
    </row>
    <row r="1071" spans="1:14" x14ac:dyDescent="0.2">
      <c r="A1071" s="9" t="str">
        <f>デイリーデータ!A1071&amp;デイリーデータ!I1071</f>
        <v>13160345767</v>
      </c>
      <c r="B1071" s="3" t="str">
        <f>デイリーデータ!A1071&amp;""</f>
        <v>131603</v>
      </c>
      <c r="C1071" s="3" t="str">
        <f>デイリーデータ!B1071</f>
        <v>中川 大誠</v>
      </c>
      <c r="D1071" s="4">
        <f>IF(デイリーデータ!I1071="","",(デイリーデータ!I1071))</f>
        <v>45767</v>
      </c>
      <c r="E1071" s="3" t="str">
        <f>IF(デイリーデータ!D1071="休日","●",IF(デイリーデータ!D1071="指定","○",IF(LEFT(デイリーデータ!F1071,1)="日","",IF(LEFT(デイリーデータ!F1071,1)="半","／",LEFT(デイリーデータ!F1071,1)))))</f>
        <v>●</v>
      </c>
      <c r="F1071" s="10" t="str">
        <f>IF(デイリーデータ!E1071="なし","",デイリーデータ!E1071)&amp;IF(デイリーデータ!G1071="なし","",デイリーデータ!G1071)&amp;IF(デイリーデータ!H1071="なし","",デイリーデータ!H1071)</f>
        <v/>
      </c>
      <c r="G1071" s="3" t="str">
        <f>IF(H1071="","",COUNTA(H$2:H1071)-COUNTBLANK(H$2:H1071))</f>
        <v/>
      </c>
      <c r="H1071" s="3" t="str">
        <f>IF(COUNTIF(B$2:B1071,B1071)=1,B1071,"")</f>
        <v/>
      </c>
      <c r="I1071" s="10" t="str">
        <f t="shared" si="16"/>
        <v/>
      </c>
      <c r="J1071" s="3" t="str">
        <f>IF(デイリーデータ!D1071="なし","",デイリーデータ!D1071)</f>
        <v>休日</v>
      </c>
      <c r="K1071" s="3" t="str">
        <f>IF(デイリーデータ!E1071="なし","",デイリーデータ!E1071)</f>
        <v/>
      </c>
      <c r="L1071" s="3" t="str">
        <f>IF(デイリーデータ!F1071="なし","",デイリーデータ!F1071)</f>
        <v>日勤</v>
      </c>
      <c r="M1071" s="3" t="str">
        <f>IF(デイリーデータ!G1071="なし","",デイリーデータ!G1071)</f>
        <v/>
      </c>
      <c r="N1071" s="3" t="str">
        <f>IF(デイリーデータ!H1071="なし","",デイリーデータ!H1071)</f>
        <v/>
      </c>
    </row>
    <row r="1072" spans="1:14" x14ac:dyDescent="0.2">
      <c r="A1072" s="9" t="str">
        <f>デイリーデータ!A1072&amp;デイリーデータ!I1072</f>
        <v>13160345768</v>
      </c>
      <c r="B1072" s="3" t="str">
        <f>デイリーデータ!A1072&amp;""</f>
        <v>131603</v>
      </c>
      <c r="C1072" s="3" t="str">
        <f>デイリーデータ!B1072</f>
        <v>中川 大誠</v>
      </c>
      <c r="D1072" s="4">
        <f>IF(デイリーデータ!I1072="","",(デイリーデータ!I1072))</f>
        <v>45768</v>
      </c>
      <c r="E1072" s="3" t="str">
        <f>IF(デイリーデータ!D1072="休日","●",IF(デイリーデータ!D1072="指定","○",IF(LEFT(デイリーデータ!F1072,1)="日","",IF(LEFT(デイリーデータ!F1072,1)="半","／",LEFT(デイリーデータ!F1072,1)))))</f>
        <v/>
      </c>
      <c r="F1072" s="10" t="str">
        <f>IF(デイリーデータ!E1072="なし","",デイリーデータ!E1072)&amp;IF(デイリーデータ!G1072="なし","",デイリーデータ!G1072)&amp;IF(デイリーデータ!H1072="なし","",デイリーデータ!H1072)</f>
        <v/>
      </c>
      <c r="G1072" s="3" t="str">
        <f>IF(H1072="","",COUNTA(H$2:H1072)-COUNTBLANK(H$2:H1072))</f>
        <v/>
      </c>
      <c r="H1072" s="3" t="str">
        <f>IF(COUNTIF(B$2:B1072,B1072)=1,B1072,"")</f>
        <v/>
      </c>
      <c r="I1072" s="10" t="str">
        <f t="shared" si="16"/>
        <v/>
      </c>
      <c r="J1072" s="3" t="str">
        <f>IF(デイリーデータ!D1072="なし","",デイリーデータ!D1072)</f>
        <v>勤務</v>
      </c>
      <c r="K1072" s="3" t="str">
        <f>IF(デイリーデータ!E1072="なし","",デイリーデータ!E1072)</f>
        <v/>
      </c>
      <c r="L1072" s="3" t="str">
        <f>IF(デイリーデータ!F1072="なし","",デイリーデータ!F1072)</f>
        <v>日勤</v>
      </c>
      <c r="M1072" s="3" t="str">
        <f>IF(デイリーデータ!G1072="なし","",デイリーデータ!G1072)</f>
        <v/>
      </c>
      <c r="N1072" s="3" t="str">
        <f>IF(デイリーデータ!H1072="なし","",デイリーデータ!H1072)</f>
        <v/>
      </c>
    </row>
    <row r="1073" spans="1:14" x14ac:dyDescent="0.2">
      <c r="A1073" s="9" t="str">
        <f>デイリーデータ!A1073&amp;デイリーデータ!I1073</f>
        <v>13160345769</v>
      </c>
      <c r="B1073" s="3" t="str">
        <f>デイリーデータ!A1073&amp;""</f>
        <v>131603</v>
      </c>
      <c r="C1073" s="3" t="str">
        <f>デイリーデータ!B1073</f>
        <v>中川 大誠</v>
      </c>
      <c r="D1073" s="4">
        <f>IF(デイリーデータ!I1073="","",(デイリーデータ!I1073))</f>
        <v>45769</v>
      </c>
      <c r="E1073" s="3" t="str">
        <f>IF(デイリーデータ!D1073="休日","●",IF(デイリーデータ!D1073="指定","○",IF(LEFT(デイリーデータ!F1073,1)="日","",IF(LEFT(デイリーデータ!F1073,1)="半","／",LEFT(デイリーデータ!F1073,1)))))</f>
        <v/>
      </c>
      <c r="F1073" s="10" t="str">
        <f>IF(デイリーデータ!E1073="なし","",デイリーデータ!E1073)&amp;IF(デイリーデータ!G1073="なし","",デイリーデータ!G1073)&amp;IF(デイリーデータ!H1073="なし","",デイリーデータ!H1073)</f>
        <v/>
      </c>
      <c r="G1073" s="3" t="str">
        <f>IF(H1073="","",COUNTA(H$2:H1073)-COUNTBLANK(H$2:H1073))</f>
        <v/>
      </c>
      <c r="H1073" s="3" t="str">
        <f>IF(COUNTIF(B$2:B1073,B1073)=1,B1073,"")</f>
        <v/>
      </c>
      <c r="I1073" s="10" t="str">
        <f t="shared" si="16"/>
        <v/>
      </c>
      <c r="J1073" s="3" t="str">
        <f>IF(デイリーデータ!D1073="なし","",デイリーデータ!D1073)</f>
        <v>勤務</v>
      </c>
      <c r="K1073" s="3" t="str">
        <f>IF(デイリーデータ!E1073="なし","",デイリーデータ!E1073)</f>
        <v/>
      </c>
      <c r="L1073" s="3" t="str">
        <f>IF(デイリーデータ!F1073="なし","",デイリーデータ!F1073)</f>
        <v>日勤</v>
      </c>
      <c r="M1073" s="3" t="str">
        <f>IF(デイリーデータ!G1073="なし","",デイリーデータ!G1073)</f>
        <v/>
      </c>
      <c r="N1073" s="3" t="str">
        <f>IF(デイリーデータ!H1073="なし","",デイリーデータ!H1073)</f>
        <v/>
      </c>
    </row>
    <row r="1074" spans="1:14" x14ac:dyDescent="0.2">
      <c r="A1074" s="9" t="str">
        <f>デイリーデータ!A1074&amp;デイリーデータ!I1074</f>
        <v>13160345770</v>
      </c>
      <c r="B1074" s="3" t="str">
        <f>デイリーデータ!A1074&amp;""</f>
        <v>131603</v>
      </c>
      <c r="C1074" s="3" t="str">
        <f>デイリーデータ!B1074</f>
        <v>中川 大誠</v>
      </c>
      <c r="D1074" s="4">
        <f>IF(デイリーデータ!I1074="","",(デイリーデータ!I1074))</f>
        <v>45770</v>
      </c>
      <c r="E1074" s="3" t="str">
        <f>IF(デイリーデータ!D1074="休日","●",IF(デイリーデータ!D1074="指定","○",IF(LEFT(デイリーデータ!F1074,1)="日","",IF(LEFT(デイリーデータ!F1074,1)="半","／",LEFT(デイリーデータ!F1074,1)))))</f>
        <v/>
      </c>
      <c r="F1074" s="10" t="str">
        <f>IF(デイリーデータ!E1074="なし","",デイリーデータ!E1074)&amp;IF(デイリーデータ!G1074="なし","",デイリーデータ!G1074)&amp;IF(デイリーデータ!H1074="なし","",デイリーデータ!H1074)</f>
        <v/>
      </c>
      <c r="G1074" s="3" t="str">
        <f>IF(H1074="","",COUNTA(H$2:H1074)-COUNTBLANK(H$2:H1074))</f>
        <v/>
      </c>
      <c r="H1074" s="3" t="str">
        <f>IF(COUNTIF(B$2:B1074,B1074)=1,B1074,"")</f>
        <v/>
      </c>
      <c r="I1074" s="10" t="str">
        <f t="shared" si="16"/>
        <v/>
      </c>
      <c r="J1074" s="3" t="str">
        <f>IF(デイリーデータ!D1074="なし","",デイリーデータ!D1074)</f>
        <v>勤務</v>
      </c>
      <c r="K1074" s="3" t="str">
        <f>IF(デイリーデータ!E1074="なし","",デイリーデータ!E1074)</f>
        <v/>
      </c>
      <c r="L1074" s="3" t="str">
        <f>IF(デイリーデータ!F1074="なし","",デイリーデータ!F1074)</f>
        <v>日勤</v>
      </c>
      <c r="M1074" s="3" t="str">
        <f>IF(デイリーデータ!G1074="なし","",デイリーデータ!G1074)</f>
        <v/>
      </c>
      <c r="N1074" s="3" t="str">
        <f>IF(デイリーデータ!H1074="なし","",デイリーデータ!H1074)</f>
        <v/>
      </c>
    </row>
    <row r="1075" spans="1:14" x14ac:dyDescent="0.2">
      <c r="A1075" s="9" t="str">
        <f>デイリーデータ!A1075&amp;デイリーデータ!I1075</f>
        <v>13160345771</v>
      </c>
      <c r="B1075" s="3" t="str">
        <f>デイリーデータ!A1075&amp;""</f>
        <v>131603</v>
      </c>
      <c r="C1075" s="3" t="str">
        <f>デイリーデータ!B1075</f>
        <v>中川 大誠</v>
      </c>
      <c r="D1075" s="4">
        <f>IF(デイリーデータ!I1075="","",(デイリーデータ!I1075))</f>
        <v>45771</v>
      </c>
      <c r="E1075" s="3" t="str">
        <f>IF(デイリーデータ!D1075="休日","●",IF(デイリーデータ!D1075="指定","○",IF(LEFT(デイリーデータ!F1075,1)="日","",IF(LEFT(デイリーデータ!F1075,1)="半","／",LEFT(デイリーデータ!F1075,1)))))</f>
        <v/>
      </c>
      <c r="F1075" s="10" t="str">
        <f>IF(デイリーデータ!E1075="なし","",デイリーデータ!E1075)&amp;IF(デイリーデータ!G1075="なし","",デイリーデータ!G1075)&amp;IF(デイリーデータ!H1075="なし","",デイリーデータ!H1075)</f>
        <v/>
      </c>
      <c r="G1075" s="3" t="str">
        <f>IF(H1075="","",COUNTA(H$2:H1075)-COUNTBLANK(H$2:H1075))</f>
        <v/>
      </c>
      <c r="H1075" s="3" t="str">
        <f>IF(COUNTIF(B$2:B1075,B1075)=1,B1075,"")</f>
        <v/>
      </c>
      <c r="I1075" s="10" t="str">
        <f t="shared" si="16"/>
        <v/>
      </c>
      <c r="J1075" s="3" t="str">
        <f>IF(デイリーデータ!D1075="なし","",デイリーデータ!D1075)</f>
        <v>勤務</v>
      </c>
      <c r="K1075" s="3" t="str">
        <f>IF(デイリーデータ!E1075="なし","",デイリーデータ!E1075)</f>
        <v/>
      </c>
      <c r="L1075" s="3" t="str">
        <f>IF(デイリーデータ!F1075="なし","",デイリーデータ!F1075)</f>
        <v>日勤</v>
      </c>
      <c r="M1075" s="3" t="str">
        <f>IF(デイリーデータ!G1075="なし","",デイリーデータ!G1075)</f>
        <v/>
      </c>
      <c r="N1075" s="3" t="str">
        <f>IF(デイリーデータ!H1075="なし","",デイリーデータ!H1075)</f>
        <v/>
      </c>
    </row>
    <row r="1076" spans="1:14" x14ac:dyDescent="0.2">
      <c r="A1076" s="9" t="str">
        <f>デイリーデータ!A1076&amp;デイリーデータ!I1076</f>
        <v>13160345772</v>
      </c>
      <c r="B1076" s="3" t="str">
        <f>デイリーデータ!A1076&amp;""</f>
        <v>131603</v>
      </c>
      <c r="C1076" s="3" t="str">
        <f>デイリーデータ!B1076</f>
        <v>中川 大誠</v>
      </c>
      <c r="D1076" s="4">
        <f>IF(デイリーデータ!I1076="","",(デイリーデータ!I1076))</f>
        <v>45772</v>
      </c>
      <c r="E1076" s="3" t="str">
        <f>IF(デイリーデータ!D1076="休日","●",IF(デイリーデータ!D1076="指定","○",IF(LEFT(デイリーデータ!F1076,1)="日","",IF(LEFT(デイリーデータ!F1076,1)="半","／",LEFT(デイリーデータ!F1076,1)))))</f>
        <v/>
      </c>
      <c r="F1076" s="10" t="str">
        <f>IF(デイリーデータ!E1076="なし","",デイリーデータ!E1076)&amp;IF(デイリーデータ!G1076="なし","",デイリーデータ!G1076)&amp;IF(デイリーデータ!H1076="なし","",デイリーデータ!H1076)</f>
        <v/>
      </c>
      <c r="G1076" s="3" t="str">
        <f>IF(H1076="","",COUNTA(H$2:H1076)-COUNTBLANK(H$2:H1076))</f>
        <v/>
      </c>
      <c r="H1076" s="3" t="str">
        <f>IF(COUNTIF(B$2:B1076,B1076)=1,B1076,"")</f>
        <v/>
      </c>
      <c r="I1076" s="10" t="str">
        <f t="shared" si="16"/>
        <v/>
      </c>
      <c r="J1076" s="3" t="str">
        <f>IF(デイリーデータ!D1076="なし","",デイリーデータ!D1076)</f>
        <v>勤務</v>
      </c>
      <c r="K1076" s="3" t="str">
        <f>IF(デイリーデータ!E1076="なし","",デイリーデータ!E1076)</f>
        <v/>
      </c>
      <c r="L1076" s="3" t="str">
        <f>IF(デイリーデータ!F1076="なし","",デイリーデータ!F1076)</f>
        <v>日勤</v>
      </c>
      <c r="M1076" s="3" t="str">
        <f>IF(デイリーデータ!G1076="なし","",デイリーデータ!G1076)</f>
        <v/>
      </c>
      <c r="N1076" s="3" t="str">
        <f>IF(デイリーデータ!H1076="なし","",デイリーデータ!H1076)</f>
        <v/>
      </c>
    </row>
    <row r="1077" spans="1:14" x14ac:dyDescent="0.2">
      <c r="A1077" s="9" t="str">
        <f>デイリーデータ!A1077&amp;デイリーデータ!I1077</f>
        <v>13160345773</v>
      </c>
      <c r="B1077" s="3" t="str">
        <f>デイリーデータ!A1077&amp;""</f>
        <v>131603</v>
      </c>
      <c r="C1077" s="3" t="str">
        <f>デイリーデータ!B1077</f>
        <v>中川 大誠</v>
      </c>
      <c r="D1077" s="4">
        <f>IF(デイリーデータ!I1077="","",(デイリーデータ!I1077))</f>
        <v>45773</v>
      </c>
      <c r="E1077" s="3" t="str">
        <f>IF(デイリーデータ!D1077="休日","●",IF(デイリーデータ!D1077="指定","○",IF(LEFT(デイリーデータ!F1077,1)="日","",IF(LEFT(デイリーデータ!F1077,1)="半","／",LEFT(デイリーデータ!F1077,1)))))</f>
        <v>○</v>
      </c>
      <c r="F1077" s="10" t="str">
        <f>IF(デイリーデータ!E1077="なし","",デイリーデータ!E1077)&amp;IF(デイリーデータ!G1077="なし","",デイリーデータ!G1077)&amp;IF(デイリーデータ!H1077="なし","",デイリーデータ!H1077)</f>
        <v/>
      </c>
      <c r="G1077" s="3" t="str">
        <f>IF(H1077="","",COUNTA(H$2:H1077)-COUNTBLANK(H$2:H1077))</f>
        <v/>
      </c>
      <c r="H1077" s="3" t="str">
        <f>IF(COUNTIF(B$2:B1077,B1077)=1,B1077,"")</f>
        <v/>
      </c>
      <c r="I1077" s="10" t="str">
        <f t="shared" si="16"/>
        <v/>
      </c>
      <c r="J1077" s="3" t="str">
        <f>IF(デイリーデータ!D1077="なし","",デイリーデータ!D1077)</f>
        <v>指定</v>
      </c>
      <c r="K1077" s="3" t="str">
        <f>IF(デイリーデータ!E1077="なし","",デイリーデータ!E1077)</f>
        <v/>
      </c>
      <c r="L1077" s="3" t="str">
        <f>IF(デイリーデータ!F1077="なし","",デイリーデータ!F1077)</f>
        <v>日勤</v>
      </c>
      <c r="M1077" s="3" t="str">
        <f>IF(デイリーデータ!G1077="なし","",デイリーデータ!G1077)</f>
        <v/>
      </c>
      <c r="N1077" s="3" t="str">
        <f>IF(デイリーデータ!H1077="なし","",デイリーデータ!H1077)</f>
        <v/>
      </c>
    </row>
    <row r="1078" spans="1:14" x14ac:dyDescent="0.2">
      <c r="A1078" s="9" t="str">
        <f>デイリーデータ!A1078&amp;デイリーデータ!I1078</f>
        <v>13160345774</v>
      </c>
      <c r="B1078" s="3" t="str">
        <f>デイリーデータ!A1078&amp;""</f>
        <v>131603</v>
      </c>
      <c r="C1078" s="3" t="str">
        <f>デイリーデータ!B1078</f>
        <v>中川 大誠</v>
      </c>
      <c r="D1078" s="4">
        <f>IF(デイリーデータ!I1078="","",(デイリーデータ!I1078))</f>
        <v>45774</v>
      </c>
      <c r="E1078" s="3" t="str">
        <f>IF(デイリーデータ!D1078="休日","●",IF(デイリーデータ!D1078="指定","○",IF(LEFT(デイリーデータ!F1078,1)="日","",IF(LEFT(デイリーデータ!F1078,1)="半","／",LEFT(デイリーデータ!F1078,1)))))</f>
        <v>●</v>
      </c>
      <c r="F1078" s="10" t="str">
        <f>IF(デイリーデータ!E1078="なし","",デイリーデータ!E1078)&amp;IF(デイリーデータ!G1078="なし","",デイリーデータ!G1078)&amp;IF(デイリーデータ!H1078="なし","",デイリーデータ!H1078)</f>
        <v/>
      </c>
      <c r="G1078" s="3" t="str">
        <f>IF(H1078="","",COUNTA(H$2:H1078)-COUNTBLANK(H$2:H1078))</f>
        <v/>
      </c>
      <c r="H1078" s="3" t="str">
        <f>IF(COUNTIF(B$2:B1078,B1078)=1,B1078,"")</f>
        <v/>
      </c>
      <c r="I1078" s="10" t="str">
        <f t="shared" si="16"/>
        <v/>
      </c>
      <c r="J1078" s="3" t="str">
        <f>IF(デイリーデータ!D1078="なし","",デイリーデータ!D1078)</f>
        <v>休日</v>
      </c>
      <c r="K1078" s="3" t="str">
        <f>IF(デイリーデータ!E1078="なし","",デイリーデータ!E1078)</f>
        <v/>
      </c>
      <c r="L1078" s="3" t="str">
        <f>IF(デイリーデータ!F1078="なし","",デイリーデータ!F1078)</f>
        <v>日勤</v>
      </c>
      <c r="M1078" s="3" t="str">
        <f>IF(デイリーデータ!G1078="なし","",デイリーデータ!G1078)</f>
        <v/>
      </c>
      <c r="N1078" s="3" t="str">
        <f>IF(デイリーデータ!H1078="なし","",デイリーデータ!H1078)</f>
        <v/>
      </c>
    </row>
    <row r="1079" spans="1:14" x14ac:dyDescent="0.2">
      <c r="A1079" s="9" t="str">
        <f>デイリーデータ!A1079&amp;デイリーデータ!I1079</f>
        <v>13160345775</v>
      </c>
      <c r="B1079" s="3" t="str">
        <f>デイリーデータ!A1079&amp;""</f>
        <v>131603</v>
      </c>
      <c r="C1079" s="3" t="str">
        <f>デイリーデータ!B1079</f>
        <v>中川 大誠</v>
      </c>
      <c r="D1079" s="4">
        <f>IF(デイリーデータ!I1079="","",(デイリーデータ!I1079))</f>
        <v>45775</v>
      </c>
      <c r="E1079" s="3" t="str">
        <f>IF(デイリーデータ!D1079="休日","●",IF(デイリーデータ!D1079="指定","○",IF(LEFT(デイリーデータ!F1079,1)="日","",IF(LEFT(デイリーデータ!F1079,1)="半","／",LEFT(デイリーデータ!F1079,1)))))</f>
        <v/>
      </c>
      <c r="F1079" s="10" t="str">
        <f>IF(デイリーデータ!E1079="なし","",デイリーデータ!E1079)&amp;IF(デイリーデータ!G1079="なし","",デイリーデータ!G1079)&amp;IF(デイリーデータ!H1079="なし","",デイリーデータ!H1079)</f>
        <v/>
      </c>
      <c r="G1079" s="3" t="str">
        <f>IF(H1079="","",COUNTA(H$2:H1079)-COUNTBLANK(H$2:H1079))</f>
        <v/>
      </c>
      <c r="H1079" s="3" t="str">
        <f>IF(COUNTIF(B$2:B1079,B1079)=1,B1079,"")</f>
        <v/>
      </c>
      <c r="I1079" s="10" t="str">
        <f t="shared" si="16"/>
        <v/>
      </c>
      <c r="J1079" s="3" t="str">
        <f>IF(デイリーデータ!D1079="なし","",デイリーデータ!D1079)</f>
        <v>勤務</v>
      </c>
      <c r="K1079" s="3" t="str">
        <f>IF(デイリーデータ!E1079="なし","",デイリーデータ!E1079)</f>
        <v/>
      </c>
      <c r="L1079" s="3" t="str">
        <f>IF(デイリーデータ!F1079="なし","",デイリーデータ!F1079)</f>
        <v>日勤</v>
      </c>
      <c r="M1079" s="3" t="str">
        <f>IF(デイリーデータ!G1079="なし","",デイリーデータ!G1079)</f>
        <v/>
      </c>
      <c r="N1079" s="3" t="str">
        <f>IF(デイリーデータ!H1079="なし","",デイリーデータ!H1079)</f>
        <v/>
      </c>
    </row>
    <row r="1080" spans="1:14" x14ac:dyDescent="0.2">
      <c r="A1080" s="9" t="str">
        <f>デイリーデータ!A1080&amp;デイリーデータ!I1080</f>
        <v>13160345776</v>
      </c>
      <c r="B1080" s="3" t="str">
        <f>デイリーデータ!A1080&amp;""</f>
        <v>131603</v>
      </c>
      <c r="C1080" s="3" t="str">
        <f>デイリーデータ!B1080</f>
        <v>中川 大誠</v>
      </c>
      <c r="D1080" s="4">
        <f>IF(デイリーデータ!I1080="","",(デイリーデータ!I1080))</f>
        <v>45776</v>
      </c>
      <c r="E1080" s="3" t="str">
        <f>IF(デイリーデータ!D1080="休日","●",IF(デイリーデータ!D1080="指定","○",IF(LEFT(デイリーデータ!F1080,1)="日","",IF(LEFT(デイリーデータ!F1080,1)="半","／",LEFT(デイリーデータ!F1080,1)))))</f>
        <v/>
      </c>
      <c r="F1080" s="10" t="str">
        <f>IF(デイリーデータ!E1080="なし","",デイリーデータ!E1080)&amp;IF(デイリーデータ!G1080="なし","",デイリーデータ!G1080)&amp;IF(デイリーデータ!H1080="なし","",デイリーデータ!H1080)</f>
        <v/>
      </c>
      <c r="G1080" s="3" t="str">
        <f>IF(H1080="","",COUNTA(H$2:H1080)-COUNTBLANK(H$2:H1080))</f>
        <v/>
      </c>
      <c r="H1080" s="3" t="str">
        <f>IF(COUNTIF(B$2:B1080,B1080)=1,B1080,"")</f>
        <v/>
      </c>
      <c r="I1080" s="10" t="str">
        <f t="shared" si="16"/>
        <v/>
      </c>
      <c r="J1080" s="3" t="str">
        <f>IF(デイリーデータ!D1080="なし","",デイリーデータ!D1080)</f>
        <v>勤務</v>
      </c>
      <c r="K1080" s="3" t="str">
        <f>IF(デイリーデータ!E1080="なし","",デイリーデータ!E1080)</f>
        <v/>
      </c>
      <c r="L1080" s="3" t="str">
        <f>IF(デイリーデータ!F1080="なし","",デイリーデータ!F1080)</f>
        <v>日勤</v>
      </c>
      <c r="M1080" s="3" t="str">
        <f>IF(デイリーデータ!G1080="なし","",デイリーデータ!G1080)</f>
        <v/>
      </c>
      <c r="N1080" s="3" t="str">
        <f>IF(デイリーデータ!H1080="なし","",デイリーデータ!H1080)</f>
        <v/>
      </c>
    </row>
    <row r="1081" spans="1:14" x14ac:dyDescent="0.2">
      <c r="A1081" s="9" t="str">
        <f>デイリーデータ!A1081&amp;デイリーデータ!I1081</f>
        <v>13160345777</v>
      </c>
      <c r="B1081" s="3" t="str">
        <f>デイリーデータ!A1081&amp;""</f>
        <v>131603</v>
      </c>
      <c r="C1081" s="3" t="str">
        <f>デイリーデータ!B1081</f>
        <v>中川 大誠</v>
      </c>
      <c r="D1081" s="4">
        <f>IF(デイリーデータ!I1081="","",(デイリーデータ!I1081))</f>
        <v>45777</v>
      </c>
      <c r="E1081" s="3" t="str">
        <f>IF(デイリーデータ!D1081="休日","●",IF(デイリーデータ!D1081="指定","○",IF(LEFT(デイリーデータ!F1081,1)="日","",IF(LEFT(デイリーデータ!F1081,1)="半","／",LEFT(デイリーデータ!F1081,1)))))</f>
        <v/>
      </c>
      <c r="F1081" s="10" t="str">
        <f>IF(デイリーデータ!E1081="なし","",デイリーデータ!E1081)&amp;IF(デイリーデータ!G1081="なし","",デイリーデータ!G1081)&amp;IF(デイリーデータ!H1081="なし","",デイリーデータ!H1081)</f>
        <v/>
      </c>
      <c r="G1081" s="3" t="str">
        <f>IF(H1081="","",COUNTA(H$2:H1081)-COUNTBLANK(H$2:H1081))</f>
        <v/>
      </c>
      <c r="H1081" s="3" t="str">
        <f>IF(COUNTIF(B$2:B1081,B1081)=1,B1081,"")</f>
        <v/>
      </c>
      <c r="I1081" s="10" t="str">
        <f t="shared" si="16"/>
        <v/>
      </c>
      <c r="J1081" s="3" t="str">
        <f>IF(デイリーデータ!D1081="なし","",デイリーデータ!D1081)</f>
        <v>勤務</v>
      </c>
      <c r="K1081" s="3" t="str">
        <f>IF(デイリーデータ!E1081="なし","",デイリーデータ!E1081)</f>
        <v/>
      </c>
      <c r="L1081" s="3" t="str">
        <f>IF(デイリーデータ!F1081="なし","",デイリーデータ!F1081)</f>
        <v>日勤</v>
      </c>
      <c r="M1081" s="3" t="str">
        <f>IF(デイリーデータ!G1081="なし","",デイリーデータ!G1081)</f>
        <v/>
      </c>
      <c r="N1081" s="3" t="str">
        <f>IF(デイリーデータ!H1081="なし","",デイリーデータ!H1081)</f>
        <v/>
      </c>
    </row>
    <row r="1082" spans="1:14" x14ac:dyDescent="0.2">
      <c r="A1082" s="9" t="str">
        <f>デイリーデータ!A1082&amp;デイリーデータ!I1082</f>
        <v>13804145748</v>
      </c>
      <c r="B1082" s="3" t="str">
        <f>デイリーデータ!A1082&amp;""</f>
        <v>138041</v>
      </c>
      <c r="C1082" s="3" t="str">
        <f>デイリーデータ!B1082</f>
        <v>清水 正生</v>
      </c>
      <c r="D1082" s="4">
        <f>IF(デイリーデータ!I1082="","",(デイリーデータ!I1082))</f>
        <v>45748</v>
      </c>
      <c r="E1082" s="3" t="str">
        <f>IF(デイリーデータ!D1082="休日","●",IF(デイリーデータ!D1082="指定","○",IF(LEFT(デイリーデータ!F1082,1)="日","",IF(LEFT(デイリーデータ!F1082,1)="半","／",LEFT(デイリーデータ!F1082,1)))))</f>
        <v/>
      </c>
      <c r="F1082" s="10" t="str">
        <f>IF(デイリーデータ!E1082="なし","",デイリーデータ!E1082)&amp;IF(デイリーデータ!G1082="なし","",デイリーデータ!G1082)&amp;IF(デイリーデータ!H1082="なし","",デイリーデータ!H1082)</f>
        <v/>
      </c>
      <c r="G1082" s="3">
        <f>IF(H1082="","",COUNTA(H$2:H1082)-COUNTBLANK(H$2:H1082))</f>
        <v>37</v>
      </c>
      <c r="H1082" s="3" t="str">
        <f>IF(COUNTIF(B$2:B1082,B1082)=1,B1082,"")</f>
        <v>138041</v>
      </c>
      <c r="I1082" s="10" t="str">
        <f t="shared" si="16"/>
        <v>清水 正生</v>
      </c>
      <c r="J1082" s="3" t="str">
        <f>IF(デイリーデータ!D1082="なし","",デイリーデータ!D1082)</f>
        <v>勤務</v>
      </c>
      <c r="K1082" s="3" t="str">
        <f>IF(デイリーデータ!E1082="なし","",デイリーデータ!E1082)</f>
        <v/>
      </c>
      <c r="L1082" s="3" t="str">
        <f>IF(デイリーデータ!F1082="なし","",デイリーデータ!F1082)</f>
        <v>日勤</v>
      </c>
      <c r="M1082" s="3" t="str">
        <f>IF(デイリーデータ!G1082="なし","",デイリーデータ!G1082)</f>
        <v/>
      </c>
      <c r="N1082" s="3" t="str">
        <f>IF(デイリーデータ!H1082="なし","",デイリーデータ!H1082)</f>
        <v/>
      </c>
    </row>
    <row r="1083" spans="1:14" x14ac:dyDescent="0.2">
      <c r="A1083" s="9" t="str">
        <f>デイリーデータ!A1083&amp;デイリーデータ!I1083</f>
        <v>13804145749</v>
      </c>
      <c r="B1083" s="3" t="str">
        <f>デイリーデータ!A1083&amp;""</f>
        <v>138041</v>
      </c>
      <c r="C1083" s="3" t="str">
        <f>デイリーデータ!B1083</f>
        <v>清水 正生</v>
      </c>
      <c r="D1083" s="4">
        <f>IF(デイリーデータ!I1083="","",(デイリーデータ!I1083))</f>
        <v>45749</v>
      </c>
      <c r="E1083" s="3" t="str">
        <f>IF(デイリーデータ!D1083="休日","●",IF(デイリーデータ!D1083="指定","○",IF(LEFT(デイリーデータ!F1083,1)="日","",IF(LEFT(デイリーデータ!F1083,1)="半","／",LEFT(デイリーデータ!F1083,1)))))</f>
        <v/>
      </c>
      <c r="F1083" s="10" t="str">
        <f>IF(デイリーデータ!E1083="なし","",デイリーデータ!E1083)&amp;IF(デイリーデータ!G1083="なし","",デイリーデータ!G1083)&amp;IF(デイリーデータ!H1083="なし","",デイリーデータ!H1083)</f>
        <v/>
      </c>
      <c r="G1083" s="3" t="str">
        <f>IF(H1083="","",COUNTA(H$2:H1083)-COUNTBLANK(H$2:H1083))</f>
        <v/>
      </c>
      <c r="H1083" s="3" t="str">
        <f>IF(COUNTIF(B$2:B1083,B1083)=1,B1083,"")</f>
        <v/>
      </c>
      <c r="I1083" s="10" t="str">
        <f t="shared" si="16"/>
        <v/>
      </c>
      <c r="J1083" s="3" t="str">
        <f>IF(デイリーデータ!D1083="なし","",デイリーデータ!D1083)</f>
        <v>勤務</v>
      </c>
      <c r="K1083" s="3" t="str">
        <f>IF(デイリーデータ!E1083="なし","",デイリーデータ!E1083)</f>
        <v/>
      </c>
      <c r="L1083" s="3" t="str">
        <f>IF(デイリーデータ!F1083="なし","",デイリーデータ!F1083)</f>
        <v>日勤</v>
      </c>
      <c r="M1083" s="3" t="str">
        <f>IF(デイリーデータ!G1083="なし","",デイリーデータ!G1083)</f>
        <v/>
      </c>
      <c r="N1083" s="3" t="str">
        <f>IF(デイリーデータ!H1083="なし","",デイリーデータ!H1083)</f>
        <v/>
      </c>
    </row>
    <row r="1084" spans="1:14" x14ac:dyDescent="0.2">
      <c r="A1084" s="9" t="str">
        <f>デイリーデータ!A1084&amp;デイリーデータ!I1084</f>
        <v>13804145750</v>
      </c>
      <c r="B1084" s="3" t="str">
        <f>デイリーデータ!A1084&amp;""</f>
        <v>138041</v>
      </c>
      <c r="C1084" s="3" t="str">
        <f>デイリーデータ!B1084</f>
        <v>清水 正生</v>
      </c>
      <c r="D1084" s="4">
        <f>IF(デイリーデータ!I1084="","",(デイリーデータ!I1084))</f>
        <v>45750</v>
      </c>
      <c r="E1084" s="3" t="str">
        <f>IF(デイリーデータ!D1084="休日","●",IF(デイリーデータ!D1084="指定","○",IF(LEFT(デイリーデータ!F1084,1)="日","",IF(LEFT(デイリーデータ!F1084,1)="半","／",LEFT(デイリーデータ!F1084,1)))))</f>
        <v/>
      </c>
      <c r="F1084" s="10" t="str">
        <f>IF(デイリーデータ!E1084="なし","",デイリーデータ!E1084)&amp;IF(デイリーデータ!G1084="なし","",デイリーデータ!G1084)&amp;IF(デイリーデータ!H1084="なし","",デイリーデータ!H1084)</f>
        <v/>
      </c>
      <c r="G1084" s="3" t="str">
        <f>IF(H1084="","",COUNTA(H$2:H1084)-COUNTBLANK(H$2:H1084))</f>
        <v/>
      </c>
      <c r="H1084" s="3" t="str">
        <f>IF(COUNTIF(B$2:B1084,B1084)=1,B1084,"")</f>
        <v/>
      </c>
      <c r="I1084" s="10" t="str">
        <f t="shared" si="16"/>
        <v/>
      </c>
      <c r="J1084" s="3" t="str">
        <f>IF(デイリーデータ!D1084="なし","",デイリーデータ!D1084)</f>
        <v>勤務</v>
      </c>
      <c r="K1084" s="3" t="str">
        <f>IF(デイリーデータ!E1084="なし","",デイリーデータ!E1084)</f>
        <v/>
      </c>
      <c r="L1084" s="3" t="str">
        <f>IF(デイリーデータ!F1084="なし","",デイリーデータ!F1084)</f>
        <v>日勤</v>
      </c>
      <c r="M1084" s="3" t="str">
        <f>IF(デイリーデータ!G1084="なし","",デイリーデータ!G1084)</f>
        <v/>
      </c>
      <c r="N1084" s="3" t="str">
        <f>IF(デイリーデータ!H1084="なし","",デイリーデータ!H1084)</f>
        <v/>
      </c>
    </row>
    <row r="1085" spans="1:14" x14ac:dyDescent="0.2">
      <c r="A1085" s="9" t="str">
        <f>デイリーデータ!A1085&amp;デイリーデータ!I1085</f>
        <v>13804145751</v>
      </c>
      <c r="B1085" s="3" t="str">
        <f>デイリーデータ!A1085&amp;""</f>
        <v>138041</v>
      </c>
      <c r="C1085" s="3" t="str">
        <f>デイリーデータ!B1085</f>
        <v>清水 正生</v>
      </c>
      <c r="D1085" s="4">
        <f>IF(デイリーデータ!I1085="","",(デイリーデータ!I1085))</f>
        <v>45751</v>
      </c>
      <c r="E1085" s="3" t="str">
        <f>IF(デイリーデータ!D1085="休日","●",IF(デイリーデータ!D1085="指定","○",IF(LEFT(デイリーデータ!F1085,1)="日","",IF(LEFT(デイリーデータ!F1085,1)="半","／",LEFT(デイリーデータ!F1085,1)))))</f>
        <v>当</v>
      </c>
      <c r="F1085" s="10" t="str">
        <f>IF(デイリーデータ!E1085="なし","",デイリーデータ!E1085)&amp;IF(デイリーデータ!G1085="なし","",デイリーデータ!G1085)&amp;IF(デイリーデータ!H1085="なし","",デイリーデータ!H1085)</f>
        <v/>
      </c>
      <c r="G1085" s="3" t="str">
        <f>IF(H1085="","",COUNTA(H$2:H1085)-COUNTBLANK(H$2:H1085))</f>
        <v/>
      </c>
      <c r="H1085" s="3" t="str">
        <f>IF(COUNTIF(B$2:B1085,B1085)=1,B1085,"")</f>
        <v/>
      </c>
      <c r="I1085" s="10" t="str">
        <f t="shared" si="16"/>
        <v/>
      </c>
      <c r="J1085" s="3" t="str">
        <f>IF(デイリーデータ!D1085="なし","",デイリーデータ!D1085)</f>
        <v>勤務</v>
      </c>
      <c r="K1085" s="3" t="str">
        <f>IF(デイリーデータ!E1085="なし","",デイリーデータ!E1085)</f>
        <v/>
      </c>
      <c r="L1085" s="3" t="str">
        <f>IF(デイリーデータ!F1085="なし","",デイリーデータ!F1085)</f>
        <v>当直</v>
      </c>
      <c r="M1085" s="3" t="str">
        <f>IF(デイリーデータ!G1085="なし","",デイリーデータ!G1085)</f>
        <v/>
      </c>
      <c r="N1085" s="3" t="str">
        <f>IF(デイリーデータ!H1085="なし","",デイリーデータ!H1085)</f>
        <v/>
      </c>
    </row>
    <row r="1086" spans="1:14" x14ac:dyDescent="0.2">
      <c r="A1086" s="9" t="str">
        <f>デイリーデータ!A1086&amp;デイリーデータ!I1086</f>
        <v>13804145752</v>
      </c>
      <c r="B1086" s="3" t="str">
        <f>デイリーデータ!A1086&amp;""</f>
        <v>138041</v>
      </c>
      <c r="C1086" s="3" t="str">
        <f>デイリーデータ!B1086</f>
        <v>清水 正生</v>
      </c>
      <c r="D1086" s="4">
        <f>IF(デイリーデータ!I1086="","",(デイリーデータ!I1086))</f>
        <v>45752</v>
      </c>
      <c r="E1086" s="3" t="str">
        <f>IF(デイリーデータ!D1086="休日","●",IF(デイリーデータ!D1086="指定","○",IF(LEFT(デイリーデータ!F1086,1)="日","",IF(LEFT(デイリーデータ!F1086,1)="半","／",LEFT(デイリーデータ!F1086,1)))))</f>
        <v>明</v>
      </c>
      <c r="F1086" s="10" t="str">
        <f>IF(デイリーデータ!E1086="なし","",デイリーデータ!E1086)&amp;IF(デイリーデータ!G1086="なし","",デイリーデータ!G1086)&amp;IF(デイリーデータ!H1086="なし","",デイリーデータ!H1086)</f>
        <v/>
      </c>
      <c r="G1086" s="3" t="str">
        <f>IF(H1086="","",COUNTA(H$2:H1086)-COUNTBLANK(H$2:H1086))</f>
        <v/>
      </c>
      <c r="H1086" s="3" t="str">
        <f>IF(COUNTIF(B$2:B1086,B1086)=1,B1086,"")</f>
        <v/>
      </c>
      <c r="I1086" s="10" t="str">
        <f t="shared" si="16"/>
        <v/>
      </c>
      <c r="J1086" s="3" t="str">
        <f>IF(デイリーデータ!D1086="なし","",デイリーデータ!D1086)</f>
        <v>勤務</v>
      </c>
      <c r="K1086" s="3" t="str">
        <f>IF(デイリーデータ!E1086="なし","",デイリーデータ!E1086)</f>
        <v/>
      </c>
      <c r="L1086" s="3" t="str">
        <f>IF(デイリーデータ!F1086="なし","",デイリーデータ!F1086)</f>
        <v>明け</v>
      </c>
      <c r="M1086" s="3" t="str">
        <f>IF(デイリーデータ!G1086="なし","",デイリーデータ!G1086)</f>
        <v/>
      </c>
      <c r="N1086" s="3" t="str">
        <f>IF(デイリーデータ!H1086="なし","",デイリーデータ!H1086)</f>
        <v/>
      </c>
    </row>
    <row r="1087" spans="1:14" x14ac:dyDescent="0.2">
      <c r="A1087" s="9" t="str">
        <f>デイリーデータ!A1087&amp;デイリーデータ!I1087</f>
        <v>13804145753</v>
      </c>
      <c r="B1087" s="3" t="str">
        <f>デイリーデータ!A1087&amp;""</f>
        <v>138041</v>
      </c>
      <c r="C1087" s="3" t="str">
        <f>デイリーデータ!B1087</f>
        <v>清水 正生</v>
      </c>
      <c r="D1087" s="4">
        <f>IF(デイリーデータ!I1087="","",(デイリーデータ!I1087))</f>
        <v>45753</v>
      </c>
      <c r="E1087" s="3" t="str">
        <f>IF(デイリーデータ!D1087="休日","●",IF(デイリーデータ!D1087="指定","○",IF(LEFT(デイリーデータ!F1087,1)="日","",IF(LEFT(デイリーデータ!F1087,1)="半","／",LEFT(デイリーデータ!F1087,1)))))</f>
        <v>●</v>
      </c>
      <c r="F1087" s="10" t="str">
        <f>IF(デイリーデータ!E1087="なし","",デイリーデータ!E1087)&amp;IF(デイリーデータ!G1087="なし","",デイリーデータ!G1087)&amp;IF(デイリーデータ!H1087="なし","",デイリーデータ!H1087)</f>
        <v/>
      </c>
      <c r="G1087" s="3" t="str">
        <f>IF(H1087="","",COUNTA(H$2:H1087)-COUNTBLANK(H$2:H1087))</f>
        <v/>
      </c>
      <c r="H1087" s="3" t="str">
        <f>IF(COUNTIF(B$2:B1087,B1087)=1,B1087,"")</f>
        <v/>
      </c>
      <c r="I1087" s="10" t="str">
        <f t="shared" si="16"/>
        <v/>
      </c>
      <c r="J1087" s="3" t="str">
        <f>IF(デイリーデータ!D1087="なし","",デイリーデータ!D1087)</f>
        <v>休日</v>
      </c>
      <c r="K1087" s="3" t="str">
        <f>IF(デイリーデータ!E1087="なし","",デイリーデータ!E1087)</f>
        <v/>
      </c>
      <c r="L1087" s="3" t="str">
        <f>IF(デイリーデータ!F1087="なし","",デイリーデータ!F1087)</f>
        <v>日勤</v>
      </c>
      <c r="M1087" s="3" t="str">
        <f>IF(デイリーデータ!G1087="なし","",デイリーデータ!G1087)</f>
        <v/>
      </c>
      <c r="N1087" s="3" t="str">
        <f>IF(デイリーデータ!H1087="なし","",デイリーデータ!H1087)</f>
        <v/>
      </c>
    </row>
    <row r="1088" spans="1:14" x14ac:dyDescent="0.2">
      <c r="A1088" s="9" t="str">
        <f>デイリーデータ!A1088&amp;デイリーデータ!I1088</f>
        <v>13804145754</v>
      </c>
      <c r="B1088" s="3" t="str">
        <f>デイリーデータ!A1088&amp;""</f>
        <v>138041</v>
      </c>
      <c r="C1088" s="3" t="str">
        <f>デイリーデータ!B1088</f>
        <v>清水 正生</v>
      </c>
      <c r="D1088" s="4">
        <f>IF(デイリーデータ!I1088="","",(デイリーデータ!I1088))</f>
        <v>45754</v>
      </c>
      <c r="E1088" s="3" t="str">
        <f>IF(デイリーデータ!D1088="休日","●",IF(デイリーデータ!D1088="指定","○",IF(LEFT(デイリーデータ!F1088,1)="日","",IF(LEFT(デイリーデータ!F1088,1)="半","／",LEFT(デイリーデータ!F1088,1)))))</f>
        <v/>
      </c>
      <c r="F1088" s="10" t="str">
        <f>IF(デイリーデータ!E1088="なし","",デイリーデータ!E1088)&amp;IF(デイリーデータ!G1088="なし","",デイリーデータ!G1088)&amp;IF(デイリーデータ!H1088="なし","",デイリーデータ!H1088)</f>
        <v/>
      </c>
      <c r="G1088" s="3" t="str">
        <f>IF(H1088="","",COUNTA(H$2:H1088)-COUNTBLANK(H$2:H1088))</f>
        <v/>
      </c>
      <c r="H1088" s="3" t="str">
        <f>IF(COUNTIF(B$2:B1088,B1088)=1,B1088,"")</f>
        <v/>
      </c>
      <c r="I1088" s="10" t="str">
        <f t="shared" si="16"/>
        <v/>
      </c>
      <c r="J1088" s="3" t="str">
        <f>IF(デイリーデータ!D1088="なし","",デイリーデータ!D1088)</f>
        <v>勤務</v>
      </c>
      <c r="K1088" s="3" t="str">
        <f>IF(デイリーデータ!E1088="なし","",デイリーデータ!E1088)</f>
        <v/>
      </c>
      <c r="L1088" s="3" t="str">
        <f>IF(デイリーデータ!F1088="なし","",デイリーデータ!F1088)</f>
        <v>日勤</v>
      </c>
      <c r="M1088" s="3" t="str">
        <f>IF(デイリーデータ!G1088="なし","",デイリーデータ!G1088)</f>
        <v/>
      </c>
      <c r="N1088" s="3" t="str">
        <f>IF(デイリーデータ!H1088="なし","",デイリーデータ!H1088)</f>
        <v/>
      </c>
    </row>
    <row r="1089" spans="1:14" x14ac:dyDescent="0.2">
      <c r="A1089" s="9" t="str">
        <f>デイリーデータ!A1089&amp;デイリーデータ!I1089</f>
        <v>13804145755</v>
      </c>
      <c r="B1089" s="3" t="str">
        <f>デイリーデータ!A1089&amp;""</f>
        <v>138041</v>
      </c>
      <c r="C1089" s="3" t="str">
        <f>デイリーデータ!B1089</f>
        <v>清水 正生</v>
      </c>
      <c r="D1089" s="4">
        <f>IF(デイリーデータ!I1089="","",(デイリーデータ!I1089))</f>
        <v>45755</v>
      </c>
      <c r="E1089" s="3" t="str">
        <f>IF(デイリーデータ!D1089="休日","●",IF(デイリーデータ!D1089="指定","○",IF(LEFT(デイリーデータ!F1089,1)="日","",IF(LEFT(デイリーデータ!F1089,1)="半","／",LEFT(デイリーデータ!F1089,1)))))</f>
        <v/>
      </c>
      <c r="F1089" s="10" t="str">
        <f>IF(デイリーデータ!E1089="なし","",デイリーデータ!E1089)&amp;IF(デイリーデータ!G1089="なし","",デイリーデータ!G1089)&amp;IF(デイリーデータ!H1089="なし","",デイリーデータ!H1089)</f>
        <v/>
      </c>
      <c r="G1089" s="3" t="str">
        <f>IF(H1089="","",COUNTA(H$2:H1089)-COUNTBLANK(H$2:H1089))</f>
        <v/>
      </c>
      <c r="H1089" s="3" t="str">
        <f>IF(COUNTIF(B$2:B1089,B1089)=1,B1089,"")</f>
        <v/>
      </c>
      <c r="I1089" s="10" t="str">
        <f t="shared" si="16"/>
        <v/>
      </c>
      <c r="J1089" s="3" t="str">
        <f>IF(デイリーデータ!D1089="なし","",デイリーデータ!D1089)</f>
        <v>勤務</v>
      </c>
      <c r="K1089" s="3" t="str">
        <f>IF(デイリーデータ!E1089="なし","",デイリーデータ!E1089)</f>
        <v/>
      </c>
      <c r="L1089" s="3" t="str">
        <f>IF(デイリーデータ!F1089="なし","",デイリーデータ!F1089)</f>
        <v>日勤</v>
      </c>
      <c r="M1089" s="3" t="str">
        <f>IF(デイリーデータ!G1089="なし","",デイリーデータ!G1089)</f>
        <v/>
      </c>
      <c r="N1089" s="3" t="str">
        <f>IF(デイリーデータ!H1089="なし","",デイリーデータ!H1089)</f>
        <v/>
      </c>
    </row>
    <row r="1090" spans="1:14" x14ac:dyDescent="0.2">
      <c r="A1090" s="9" t="str">
        <f>デイリーデータ!A1090&amp;デイリーデータ!I1090</f>
        <v>13804145756</v>
      </c>
      <c r="B1090" s="3" t="str">
        <f>デイリーデータ!A1090&amp;""</f>
        <v>138041</v>
      </c>
      <c r="C1090" s="3" t="str">
        <f>デイリーデータ!B1090</f>
        <v>清水 正生</v>
      </c>
      <c r="D1090" s="4">
        <f>IF(デイリーデータ!I1090="","",(デイリーデータ!I1090))</f>
        <v>45756</v>
      </c>
      <c r="E1090" s="3" t="str">
        <f>IF(デイリーデータ!D1090="休日","●",IF(デイリーデータ!D1090="指定","○",IF(LEFT(デイリーデータ!F1090,1)="日","",IF(LEFT(デイリーデータ!F1090,1)="半","／",LEFT(デイリーデータ!F1090,1)))))</f>
        <v/>
      </c>
      <c r="F1090" s="10" t="str">
        <f>IF(デイリーデータ!E1090="なし","",デイリーデータ!E1090)&amp;IF(デイリーデータ!G1090="なし","",デイリーデータ!G1090)&amp;IF(デイリーデータ!H1090="なし","",デイリーデータ!H1090)</f>
        <v/>
      </c>
      <c r="G1090" s="3" t="str">
        <f>IF(H1090="","",COUNTA(H$2:H1090)-COUNTBLANK(H$2:H1090))</f>
        <v/>
      </c>
      <c r="H1090" s="3" t="str">
        <f>IF(COUNTIF(B$2:B1090,B1090)=1,B1090,"")</f>
        <v/>
      </c>
      <c r="I1090" s="10" t="str">
        <f t="shared" ref="I1090:I1153" si="17">IF(H1090&lt;&gt;"",C1090,"")</f>
        <v/>
      </c>
      <c r="J1090" s="3" t="str">
        <f>IF(デイリーデータ!D1090="なし","",デイリーデータ!D1090)</f>
        <v>勤務</v>
      </c>
      <c r="K1090" s="3" t="str">
        <f>IF(デイリーデータ!E1090="なし","",デイリーデータ!E1090)</f>
        <v/>
      </c>
      <c r="L1090" s="3" t="str">
        <f>IF(デイリーデータ!F1090="なし","",デイリーデータ!F1090)</f>
        <v>日勤</v>
      </c>
      <c r="M1090" s="3" t="str">
        <f>IF(デイリーデータ!G1090="なし","",デイリーデータ!G1090)</f>
        <v/>
      </c>
      <c r="N1090" s="3" t="str">
        <f>IF(デイリーデータ!H1090="なし","",デイリーデータ!H1090)</f>
        <v/>
      </c>
    </row>
    <row r="1091" spans="1:14" x14ac:dyDescent="0.2">
      <c r="A1091" s="9" t="str">
        <f>デイリーデータ!A1091&amp;デイリーデータ!I1091</f>
        <v>13804145757</v>
      </c>
      <c r="B1091" s="3" t="str">
        <f>デイリーデータ!A1091&amp;""</f>
        <v>138041</v>
      </c>
      <c r="C1091" s="3" t="str">
        <f>デイリーデータ!B1091</f>
        <v>清水 正生</v>
      </c>
      <c r="D1091" s="4">
        <f>IF(デイリーデータ!I1091="","",(デイリーデータ!I1091))</f>
        <v>45757</v>
      </c>
      <c r="E1091" s="3" t="str">
        <f>IF(デイリーデータ!D1091="休日","●",IF(デイリーデータ!D1091="指定","○",IF(LEFT(デイリーデータ!F1091,1)="日","",IF(LEFT(デイリーデータ!F1091,1)="半","／",LEFT(デイリーデータ!F1091,1)))))</f>
        <v/>
      </c>
      <c r="F1091" s="10" t="str">
        <f>IF(デイリーデータ!E1091="なし","",デイリーデータ!E1091)&amp;IF(デイリーデータ!G1091="なし","",デイリーデータ!G1091)&amp;IF(デイリーデータ!H1091="なし","",デイリーデータ!H1091)</f>
        <v/>
      </c>
      <c r="G1091" s="3" t="str">
        <f>IF(H1091="","",COUNTA(H$2:H1091)-COUNTBLANK(H$2:H1091))</f>
        <v/>
      </c>
      <c r="H1091" s="3" t="str">
        <f>IF(COUNTIF(B$2:B1091,B1091)=1,B1091,"")</f>
        <v/>
      </c>
      <c r="I1091" s="10" t="str">
        <f t="shared" si="17"/>
        <v/>
      </c>
      <c r="J1091" s="3" t="str">
        <f>IF(デイリーデータ!D1091="なし","",デイリーデータ!D1091)</f>
        <v>勤務</v>
      </c>
      <c r="K1091" s="3" t="str">
        <f>IF(デイリーデータ!E1091="なし","",デイリーデータ!E1091)</f>
        <v/>
      </c>
      <c r="L1091" s="3" t="str">
        <f>IF(デイリーデータ!F1091="なし","",デイリーデータ!F1091)</f>
        <v>日勤</v>
      </c>
      <c r="M1091" s="3" t="str">
        <f>IF(デイリーデータ!G1091="なし","",デイリーデータ!G1091)</f>
        <v/>
      </c>
      <c r="N1091" s="3" t="str">
        <f>IF(デイリーデータ!H1091="なし","",デイリーデータ!H1091)</f>
        <v/>
      </c>
    </row>
    <row r="1092" spans="1:14" x14ac:dyDescent="0.2">
      <c r="A1092" s="9" t="str">
        <f>デイリーデータ!A1092&amp;デイリーデータ!I1092</f>
        <v>13804145758</v>
      </c>
      <c r="B1092" s="3" t="str">
        <f>デイリーデータ!A1092&amp;""</f>
        <v>138041</v>
      </c>
      <c r="C1092" s="3" t="str">
        <f>デイリーデータ!B1092</f>
        <v>清水 正生</v>
      </c>
      <c r="D1092" s="4">
        <f>IF(デイリーデータ!I1092="","",(デイリーデータ!I1092))</f>
        <v>45758</v>
      </c>
      <c r="E1092" s="3" t="str">
        <f>IF(デイリーデータ!D1092="休日","●",IF(デイリーデータ!D1092="指定","○",IF(LEFT(デイリーデータ!F1092,1)="日","",IF(LEFT(デイリーデータ!F1092,1)="半","／",LEFT(デイリーデータ!F1092,1)))))</f>
        <v/>
      </c>
      <c r="F1092" s="10" t="str">
        <f>IF(デイリーデータ!E1092="なし","",デイリーデータ!E1092)&amp;IF(デイリーデータ!G1092="なし","",デイリーデータ!G1092)&amp;IF(デイリーデータ!H1092="なし","",デイリーデータ!H1092)</f>
        <v/>
      </c>
      <c r="G1092" s="3" t="str">
        <f>IF(H1092="","",COUNTA(H$2:H1092)-COUNTBLANK(H$2:H1092))</f>
        <v/>
      </c>
      <c r="H1092" s="3" t="str">
        <f>IF(COUNTIF(B$2:B1092,B1092)=1,B1092,"")</f>
        <v/>
      </c>
      <c r="I1092" s="10" t="str">
        <f t="shared" si="17"/>
        <v/>
      </c>
      <c r="J1092" s="3" t="str">
        <f>IF(デイリーデータ!D1092="なし","",デイリーデータ!D1092)</f>
        <v>勤務</v>
      </c>
      <c r="K1092" s="3" t="str">
        <f>IF(デイリーデータ!E1092="なし","",デイリーデータ!E1092)</f>
        <v/>
      </c>
      <c r="L1092" s="3" t="str">
        <f>IF(デイリーデータ!F1092="なし","",デイリーデータ!F1092)</f>
        <v>日勤</v>
      </c>
      <c r="M1092" s="3" t="str">
        <f>IF(デイリーデータ!G1092="なし","",デイリーデータ!G1092)</f>
        <v/>
      </c>
      <c r="N1092" s="3" t="str">
        <f>IF(デイリーデータ!H1092="なし","",デイリーデータ!H1092)</f>
        <v/>
      </c>
    </row>
    <row r="1093" spans="1:14" x14ac:dyDescent="0.2">
      <c r="A1093" s="9" t="str">
        <f>デイリーデータ!A1093&amp;デイリーデータ!I1093</f>
        <v>13804145759</v>
      </c>
      <c r="B1093" s="3" t="str">
        <f>デイリーデータ!A1093&amp;""</f>
        <v>138041</v>
      </c>
      <c r="C1093" s="3" t="str">
        <f>デイリーデータ!B1093</f>
        <v>清水 正生</v>
      </c>
      <c r="D1093" s="4">
        <f>IF(デイリーデータ!I1093="","",(デイリーデータ!I1093))</f>
        <v>45759</v>
      </c>
      <c r="E1093" s="3" t="str">
        <f>IF(デイリーデータ!D1093="休日","●",IF(デイリーデータ!D1093="指定","○",IF(LEFT(デイリーデータ!F1093,1)="日","",IF(LEFT(デイリーデータ!F1093,1)="半","／",LEFT(デイリーデータ!F1093,1)))))</f>
        <v>○</v>
      </c>
      <c r="F1093" s="10" t="str">
        <f>IF(デイリーデータ!E1093="なし","",デイリーデータ!E1093)&amp;IF(デイリーデータ!G1093="なし","",デイリーデータ!G1093)&amp;IF(デイリーデータ!H1093="なし","",デイリーデータ!H1093)</f>
        <v/>
      </c>
      <c r="G1093" s="3" t="str">
        <f>IF(H1093="","",COUNTA(H$2:H1093)-COUNTBLANK(H$2:H1093))</f>
        <v/>
      </c>
      <c r="H1093" s="3" t="str">
        <f>IF(COUNTIF(B$2:B1093,B1093)=1,B1093,"")</f>
        <v/>
      </c>
      <c r="I1093" s="10" t="str">
        <f t="shared" si="17"/>
        <v/>
      </c>
      <c r="J1093" s="3" t="str">
        <f>IF(デイリーデータ!D1093="なし","",デイリーデータ!D1093)</f>
        <v>指定</v>
      </c>
      <c r="K1093" s="3" t="str">
        <f>IF(デイリーデータ!E1093="なし","",デイリーデータ!E1093)</f>
        <v/>
      </c>
      <c r="L1093" s="3" t="str">
        <f>IF(デイリーデータ!F1093="なし","",デイリーデータ!F1093)</f>
        <v>日勤</v>
      </c>
      <c r="M1093" s="3" t="str">
        <f>IF(デイリーデータ!G1093="なし","",デイリーデータ!G1093)</f>
        <v/>
      </c>
      <c r="N1093" s="3" t="str">
        <f>IF(デイリーデータ!H1093="なし","",デイリーデータ!H1093)</f>
        <v/>
      </c>
    </row>
    <row r="1094" spans="1:14" x14ac:dyDescent="0.2">
      <c r="A1094" s="9" t="str">
        <f>デイリーデータ!A1094&amp;デイリーデータ!I1094</f>
        <v>13804145760</v>
      </c>
      <c r="B1094" s="3" t="str">
        <f>デイリーデータ!A1094&amp;""</f>
        <v>138041</v>
      </c>
      <c r="C1094" s="3" t="str">
        <f>デイリーデータ!B1094</f>
        <v>清水 正生</v>
      </c>
      <c r="D1094" s="4">
        <f>IF(デイリーデータ!I1094="","",(デイリーデータ!I1094))</f>
        <v>45760</v>
      </c>
      <c r="E1094" s="3" t="str">
        <f>IF(デイリーデータ!D1094="休日","●",IF(デイリーデータ!D1094="指定","○",IF(LEFT(デイリーデータ!F1094,1)="日","",IF(LEFT(デイリーデータ!F1094,1)="半","／",LEFT(デイリーデータ!F1094,1)))))</f>
        <v>●</v>
      </c>
      <c r="F1094" s="10" t="str">
        <f>IF(デイリーデータ!E1094="なし","",デイリーデータ!E1094)&amp;IF(デイリーデータ!G1094="なし","",デイリーデータ!G1094)&amp;IF(デイリーデータ!H1094="なし","",デイリーデータ!H1094)</f>
        <v/>
      </c>
      <c r="G1094" s="3" t="str">
        <f>IF(H1094="","",COUNTA(H$2:H1094)-COUNTBLANK(H$2:H1094))</f>
        <v/>
      </c>
      <c r="H1094" s="3" t="str">
        <f>IF(COUNTIF(B$2:B1094,B1094)=1,B1094,"")</f>
        <v/>
      </c>
      <c r="I1094" s="10" t="str">
        <f t="shared" si="17"/>
        <v/>
      </c>
      <c r="J1094" s="3" t="str">
        <f>IF(デイリーデータ!D1094="なし","",デイリーデータ!D1094)</f>
        <v>休日</v>
      </c>
      <c r="K1094" s="3" t="str">
        <f>IF(デイリーデータ!E1094="なし","",デイリーデータ!E1094)</f>
        <v/>
      </c>
      <c r="L1094" s="3" t="str">
        <f>IF(デイリーデータ!F1094="なし","",デイリーデータ!F1094)</f>
        <v>日勤</v>
      </c>
      <c r="M1094" s="3" t="str">
        <f>IF(デイリーデータ!G1094="なし","",デイリーデータ!G1094)</f>
        <v/>
      </c>
      <c r="N1094" s="3" t="str">
        <f>IF(デイリーデータ!H1094="なし","",デイリーデータ!H1094)</f>
        <v/>
      </c>
    </row>
    <row r="1095" spans="1:14" x14ac:dyDescent="0.2">
      <c r="A1095" s="9" t="str">
        <f>デイリーデータ!A1095&amp;デイリーデータ!I1095</f>
        <v>13804145761</v>
      </c>
      <c r="B1095" s="3" t="str">
        <f>デイリーデータ!A1095&amp;""</f>
        <v>138041</v>
      </c>
      <c r="C1095" s="3" t="str">
        <f>デイリーデータ!B1095</f>
        <v>清水 正生</v>
      </c>
      <c r="D1095" s="4">
        <f>IF(デイリーデータ!I1095="","",(デイリーデータ!I1095))</f>
        <v>45761</v>
      </c>
      <c r="E1095" s="3" t="str">
        <f>IF(デイリーデータ!D1095="休日","●",IF(デイリーデータ!D1095="指定","○",IF(LEFT(デイリーデータ!F1095,1)="日","",IF(LEFT(デイリーデータ!F1095,1)="半","／",LEFT(デイリーデータ!F1095,1)))))</f>
        <v/>
      </c>
      <c r="F1095" s="10" t="str">
        <f>IF(デイリーデータ!E1095="なし","",デイリーデータ!E1095)&amp;IF(デイリーデータ!G1095="なし","",デイリーデータ!G1095)&amp;IF(デイリーデータ!H1095="なし","",デイリーデータ!H1095)</f>
        <v/>
      </c>
      <c r="G1095" s="3" t="str">
        <f>IF(H1095="","",COUNTA(H$2:H1095)-COUNTBLANK(H$2:H1095))</f>
        <v/>
      </c>
      <c r="H1095" s="3" t="str">
        <f>IF(COUNTIF(B$2:B1095,B1095)=1,B1095,"")</f>
        <v/>
      </c>
      <c r="I1095" s="10" t="str">
        <f t="shared" si="17"/>
        <v/>
      </c>
      <c r="J1095" s="3" t="str">
        <f>IF(デイリーデータ!D1095="なし","",デイリーデータ!D1095)</f>
        <v>勤務</v>
      </c>
      <c r="K1095" s="3" t="str">
        <f>IF(デイリーデータ!E1095="なし","",デイリーデータ!E1095)</f>
        <v/>
      </c>
      <c r="L1095" s="3" t="str">
        <f>IF(デイリーデータ!F1095="なし","",デイリーデータ!F1095)</f>
        <v>日勤</v>
      </c>
      <c r="M1095" s="3" t="str">
        <f>IF(デイリーデータ!G1095="なし","",デイリーデータ!G1095)</f>
        <v/>
      </c>
      <c r="N1095" s="3" t="str">
        <f>IF(デイリーデータ!H1095="なし","",デイリーデータ!H1095)</f>
        <v/>
      </c>
    </row>
    <row r="1096" spans="1:14" x14ac:dyDescent="0.2">
      <c r="A1096" s="9" t="str">
        <f>デイリーデータ!A1096&amp;デイリーデータ!I1096</f>
        <v>13804145762</v>
      </c>
      <c r="B1096" s="3" t="str">
        <f>デイリーデータ!A1096&amp;""</f>
        <v>138041</v>
      </c>
      <c r="C1096" s="3" t="str">
        <f>デイリーデータ!B1096</f>
        <v>清水 正生</v>
      </c>
      <c r="D1096" s="4">
        <f>IF(デイリーデータ!I1096="","",(デイリーデータ!I1096))</f>
        <v>45762</v>
      </c>
      <c r="E1096" s="3" t="str">
        <f>IF(デイリーデータ!D1096="休日","●",IF(デイリーデータ!D1096="指定","○",IF(LEFT(デイリーデータ!F1096,1)="日","",IF(LEFT(デイリーデータ!F1096,1)="半","／",LEFT(デイリーデータ!F1096,1)))))</f>
        <v/>
      </c>
      <c r="F1096" s="10" t="str">
        <f>IF(デイリーデータ!E1096="なし","",デイリーデータ!E1096)&amp;IF(デイリーデータ!G1096="なし","",デイリーデータ!G1096)&amp;IF(デイリーデータ!H1096="なし","",デイリーデータ!H1096)</f>
        <v/>
      </c>
      <c r="G1096" s="3" t="str">
        <f>IF(H1096="","",COUNTA(H$2:H1096)-COUNTBLANK(H$2:H1096))</f>
        <v/>
      </c>
      <c r="H1096" s="3" t="str">
        <f>IF(COUNTIF(B$2:B1096,B1096)=1,B1096,"")</f>
        <v/>
      </c>
      <c r="I1096" s="10" t="str">
        <f t="shared" si="17"/>
        <v/>
      </c>
      <c r="J1096" s="3" t="str">
        <f>IF(デイリーデータ!D1096="なし","",デイリーデータ!D1096)</f>
        <v>勤務</v>
      </c>
      <c r="K1096" s="3" t="str">
        <f>IF(デイリーデータ!E1096="なし","",デイリーデータ!E1096)</f>
        <v/>
      </c>
      <c r="L1096" s="3" t="str">
        <f>IF(デイリーデータ!F1096="なし","",デイリーデータ!F1096)</f>
        <v>日勤</v>
      </c>
      <c r="M1096" s="3" t="str">
        <f>IF(デイリーデータ!G1096="なし","",デイリーデータ!G1096)</f>
        <v/>
      </c>
      <c r="N1096" s="3" t="str">
        <f>IF(デイリーデータ!H1096="なし","",デイリーデータ!H1096)</f>
        <v/>
      </c>
    </row>
    <row r="1097" spans="1:14" x14ac:dyDescent="0.2">
      <c r="A1097" s="9" t="str">
        <f>デイリーデータ!A1097&amp;デイリーデータ!I1097</f>
        <v>13804145763</v>
      </c>
      <c r="B1097" s="3" t="str">
        <f>デイリーデータ!A1097&amp;""</f>
        <v>138041</v>
      </c>
      <c r="C1097" s="3" t="str">
        <f>デイリーデータ!B1097</f>
        <v>清水 正生</v>
      </c>
      <c r="D1097" s="4">
        <f>IF(デイリーデータ!I1097="","",(デイリーデータ!I1097))</f>
        <v>45763</v>
      </c>
      <c r="E1097" s="3" t="str">
        <f>IF(デイリーデータ!D1097="休日","●",IF(デイリーデータ!D1097="指定","○",IF(LEFT(デイリーデータ!F1097,1)="日","",IF(LEFT(デイリーデータ!F1097,1)="半","／",LEFT(デイリーデータ!F1097,1)))))</f>
        <v/>
      </c>
      <c r="F1097" s="10" t="str">
        <f>IF(デイリーデータ!E1097="なし","",デイリーデータ!E1097)&amp;IF(デイリーデータ!G1097="なし","",デイリーデータ!G1097)&amp;IF(デイリーデータ!H1097="なし","",デイリーデータ!H1097)</f>
        <v/>
      </c>
      <c r="G1097" s="3" t="str">
        <f>IF(H1097="","",COUNTA(H$2:H1097)-COUNTBLANK(H$2:H1097))</f>
        <v/>
      </c>
      <c r="H1097" s="3" t="str">
        <f>IF(COUNTIF(B$2:B1097,B1097)=1,B1097,"")</f>
        <v/>
      </c>
      <c r="I1097" s="10" t="str">
        <f t="shared" si="17"/>
        <v/>
      </c>
      <c r="J1097" s="3" t="str">
        <f>IF(デイリーデータ!D1097="なし","",デイリーデータ!D1097)</f>
        <v>勤務</v>
      </c>
      <c r="K1097" s="3" t="str">
        <f>IF(デイリーデータ!E1097="なし","",デイリーデータ!E1097)</f>
        <v/>
      </c>
      <c r="L1097" s="3" t="str">
        <f>IF(デイリーデータ!F1097="なし","",デイリーデータ!F1097)</f>
        <v>日勤</v>
      </c>
      <c r="M1097" s="3" t="str">
        <f>IF(デイリーデータ!G1097="なし","",デイリーデータ!G1097)</f>
        <v/>
      </c>
      <c r="N1097" s="3" t="str">
        <f>IF(デイリーデータ!H1097="なし","",デイリーデータ!H1097)</f>
        <v/>
      </c>
    </row>
    <row r="1098" spans="1:14" x14ac:dyDescent="0.2">
      <c r="A1098" s="9" t="str">
        <f>デイリーデータ!A1098&amp;デイリーデータ!I1098</f>
        <v>13804145764</v>
      </c>
      <c r="B1098" s="3" t="str">
        <f>デイリーデータ!A1098&amp;""</f>
        <v>138041</v>
      </c>
      <c r="C1098" s="3" t="str">
        <f>デイリーデータ!B1098</f>
        <v>清水 正生</v>
      </c>
      <c r="D1098" s="4">
        <f>IF(デイリーデータ!I1098="","",(デイリーデータ!I1098))</f>
        <v>45764</v>
      </c>
      <c r="E1098" s="3" t="str">
        <f>IF(デイリーデータ!D1098="休日","●",IF(デイリーデータ!D1098="指定","○",IF(LEFT(デイリーデータ!F1098,1)="日","",IF(LEFT(デイリーデータ!F1098,1)="半","／",LEFT(デイリーデータ!F1098,1)))))</f>
        <v/>
      </c>
      <c r="F1098" s="10" t="str">
        <f>IF(デイリーデータ!E1098="なし","",デイリーデータ!E1098)&amp;IF(デイリーデータ!G1098="なし","",デイリーデータ!G1098)&amp;IF(デイリーデータ!H1098="なし","",デイリーデータ!H1098)</f>
        <v/>
      </c>
      <c r="G1098" s="3" t="str">
        <f>IF(H1098="","",COUNTA(H$2:H1098)-COUNTBLANK(H$2:H1098))</f>
        <v/>
      </c>
      <c r="H1098" s="3" t="str">
        <f>IF(COUNTIF(B$2:B1098,B1098)=1,B1098,"")</f>
        <v/>
      </c>
      <c r="I1098" s="10" t="str">
        <f t="shared" si="17"/>
        <v/>
      </c>
      <c r="J1098" s="3" t="str">
        <f>IF(デイリーデータ!D1098="なし","",デイリーデータ!D1098)</f>
        <v>勤務</v>
      </c>
      <c r="K1098" s="3" t="str">
        <f>IF(デイリーデータ!E1098="なし","",デイリーデータ!E1098)</f>
        <v/>
      </c>
      <c r="L1098" s="3" t="str">
        <f>IF(デイリーデータ!F1098="なし","",デイリーデータ!F1098)</f>
        <v>日勤</v>
      </c>
      <c r="M1098" s="3" t="str">
        <f>IF(デイリーデータ!G1098="なし","",デイリーデータ!G1098)</f>
        <v/>
      </c>
      <c r="N1098" s="3" t="str">
        <f>IF(デイリーデータ!H1098="なし","",デイリーデータ!H1098)</f>
        <v/>
      </c>
    </row>
    <row r="1099" spans="1:14" x14ac:dyDescent="0.2">
      <c r="A1099" s="9" t="str">
        <f>デイリーデータ!A1099&amp;デイリーデータ!I1099</f>
        <v>13804145765</v>
      </c>
      <c r="B1099" s="3" t="str">
        <f>デイリーデータ!A1099&amp;""</f>
        <v>138041</v>
      </c>
      <c r="C1099" s="3" t="str">
        <f>デイリーデータ!B1099</f>
        <v>清水 正生</v>
      </c>
      <c r="D1099" s="4">
        <f>IF(デイリーデータ!I1099="","",(デイリーデータ!I1099))</f>
        <v>45765</v>
      </c>
      <c r="E1099" s="3" t="str">
        <f>IF(デイリーデータ!D1099="休日","●",IF(デイリーデータ!D1099="指定","○",IF(LEFT(デイリーデータ!F1099,1)="日","",IF(LEFT(デイリーデータ!F1099,1)="半","／",LEFT(デイリーデータ!F1099,1)))))</f>
        <v/>
      </c>
      <c r="F1099" s="10" t="str">
        <f>IF(デイリーデータ!E1099="なし","",デイリーデータ!E1099)&amp;IF(デイリーデータ!G1099="なし","",デイリーデータ!G1099)&amp;IF(デイリーデータ!H1099="なし","",デイリーデータ!H1099)</f>
        <v/>
      </c>
      <c r="G1099" s="3" t="str">
        <f>IF(H1099="","",COUNTA(H$2:H1099)-COUNTBLANK(H$2:H1099))</f>
        <v/>
      </c>
      <c r="H1099" s="3" t="str">
        <f>IF(COUNTIF(B$2:B1099,B1099)=1,B1099,"")</f>
        <v/>
      </c>
      <c r="I1099" s="10" t="str">
        <f t="shared" si="17"/>
        <v/>
      </c>
      <c r="J1099" s="3" t="str">
        <f>IF(デイリーデータ!D1099="なし","",デイリーデータ!D1099)</f>
        <v>勤務</v>
      </c>
      <c r="K1099" s="3" t="str">
        <f>IF(デイリーデータ!E1099="なし","",デイリーデータ!E1099)</f>
        <v/>
      </c>
      <c r="L1099" s="3" t="str">
        <f>IF(デイリーデータ!F1099="なし","",デイリーデータ!F1099)</f>
        <v>日勤</v>
      </c>
      <c r="M1099" s="3" t="str">
        <f>IF(デイリーデータ!G1099="なし","",デイリーデータ!G1099)</f>
        <v/>
      </c>
      <c r="N1099" s="3" t="str">
        <f>IF(デイリーデータ!H1099="なし","",デイリーデータ!H1099)</f>
        <v/>
      </c>
    </row>
    <row r="1100" spans="1:14" x14ac:dyDescent="0.2">
      <c r="A1100" s="9" t="str">
        <f>デイリーデータ!A1100&amp;デイリーデータ!I1100</f>
        <v>13804145766</v>
      </c>
      <c r="B1100" s="3" t="str">
        <f>デイリーデータ!A1100&amp;""</f>
        <v>138041</v>
      </c>
      <c r="C1100" s="3" t="str">
        <f>デイリーデータ!B1100</f>
        <v>清水 正生</v>
      </c>
      <c r="D1100" s="4">
        <f>IF(デイリーデータ!I1100="","",(デイリーデータ!I1100))</f>
        <v>45766</v>
      </c>
      <c r="E1100" s="3" t="str">
        <f>IF(デイリーデータ!D1100="休日","●",IF(デイリーデータ!D1100="指定","○",IF(LEFT(デイリーデータ!F1100,1)="日","",IF(LEFT(デイリーデータ!F1100,1)="半","／",LEFT(デイリーデータ!F1100,1)))))</f>
        <v>／</v>
      </c>
      <c r="F1100" s="10" t="str">
        <f>IF(デイリーデータ!E1100="なし","",デイリーデータ!E1100)&amp;IF(デイリーデータ!G1100="なし","",デイリーデータ!G1100)&amp;IF(デイリーデータ!H1100="なし","",デイリーデータ!H1100)</f>
        <v/>
      </c>
      <c r="G1100" s="3" t="str">
        <f>IF(H1100="","",COUNTA(H$2:H1100)-COUNTBLANK(H$2:H1100))</f>
        <v/>
      </c>
      <c r="H1100" s="3" t="str">
        <f>IF(COUNTIF(B$2:B1100,B1100)=1,B1100,"")</f>
        <v/>
      </c>
      <c r="I1100" s="10" t="str">
        <f t="shared" si="17"/>
        <v/>
      </c>
      <c r="J1100" s="3" t="str">
        <f>IF(デイリーデータ!D1100="なし","",デイリーデータ!D1100)</f>
        <v>勤務</v>
      </c>
      <c r="K1100" s="3" t="str">
        <f>IF(デイリーデータ!E1100="なし","",デイリーデータ!E1100)</f>
        <v/>
      </c>
      <c r="L1100" s="3" t="str">
        <f>IF(デイリーデータ!F1100="なし","",デイリーデータ!F1100)</f>
        <v>半日</v>
      </c>
      <c r="M1100" s="3" t="str">
        <f>IF(デイリーデータ!G1100="なし","",デイリーデータ!G1100)</f>
        <v/>
      </c>
      <c r="N1100" s="3" t="str">
        <f>IF(デイリーデータ!H1100="なし","",デイリーデータ!H1100)</f>
        <v/>
      </c>
    </row>
    <row r="1101" spans="1:14" x14ac:dyDescent="0.2">
      <c r="A1101" s="9" t="str">
        <f>デイリーデータ!A1101&amp;デイリーデータ!I1101</f>
        <v>13804145767</v>
      </c>
      <c r="B1101" s="3" t="str">
        <f>デイリーデータ!A1101&amp;""</f>
        <v>138041</v>
      </c>
      <c r="C1101" s="3" t="str">
        <f>デイリーデータ!B1101</f>
        <v>清水 正生</v>
      </c>
      <c r="D1101" s="4">
        <f>IF(デイリーデータ!I1101="","",(デイリーデータ!I1101))</f>
        <v>45767</v>
      </c>
      <c r="E1101" s="3" t="str">
        <f>IF(デイリーデータ!D1101="休日","●",IF(デイリーデータ!D1101="指定","○",IF(LEFT(デイリーデータ!F1101,1)="日","",IF(LEFT(デイリーデータ!F1101,1)="半","／",LEFT(デイリーデータ!F1101,1)))))</f>
        <v>●</v>
      </c>
      <c r="F1101" s="10" t="str">
        <f>IF(デイリーデータ!E1101="なし","",デイリーデータ!E1101)&amp;IF(デイリーデータ!G1101="なし","",デイリーデータ!G1101)&amp;IF(デイリーデータ!H1101="なし","",デイリーデータ!H1101)</f>
        <v/>
      </c>
      <c r="G1101" s="3" t="str">
        <f>IF(H1101="","",COUNTA(H$2:H1101)-COUNTBLANK(H$2:H1101))</f>
        <v/>
      </c>
      <c r="H1101" s="3" t="str">
        <f>IF(COUNTIF(B$2:B1101,B1101)=1,B1101,"")</f>
        <v/>
      </c>
      <c r="I1101" s="10" t="str">
        <f t="shared" si="17"/>
        <v/>
      </c>
      <c r="J1101" s="3" t="str">
        <f>IF(デイリーデータ!D1101="なし","",デイリーデータ!D1101)</f>
        <v>休日</v>
      </c>
      <c r="K1101" s="3" t="str">
        <f>IF(デイリーデータ!E1101="なし","",デイリーデータ!E1101)</f>
        <v/>
      </c>
      <c r="L1101" s="3" t="str">
        <f>IF(デイリーデータ!F1101="なし","",デイリーデータ!F1101)</f>
        <v>日勤</v>
      </c>
      <c r="M1101" s="3" t="str">
        <f>IF(デイリーデータ!G1101="なし","",デイリーデータ!G1101)</f>
        <v/>
      </c>
      <c r="N1101" s="3" t="str">
        <f>IF(デイリーデータ!H1101="なし","",デイリーデータ!H1101)</f>
        <v/>
      </c>
    </row>
    <row r="1102" spans="1:14" x14ac:dyDescent="0.2">
      <c r="A1102" s="9" t="str">
        <f>デイリーデータ!A1102&amp;デイリーデータ!I1102</f>
        <v>13804145768</v>
      </c>
      <c r="B1102" s="3" t="str">
        <f>デイリーデータ!A1102&amp;""</f>
        <v>138041</v>
      </c>
      <c r="C1102" s="3" t="str">
        <f>デイリーデータ!B1102</f>
        <v>清水 正生</v>
      </c>
      <c r="D1102" s="4">
        <f>IF(デイリーデータ!I1102="","",(デイリーデータ!I1102))</f>
        <v>45768</v>
      </c>
      <c r="E1102" s="3" t="str">
        <f>IF(デイリーデータ!D1102="休日","●",IF(デイリーデータ!D1102="指定","○",IF(LEFT(デイリーデータ!F1102,1)="日","",IF(LEFT(デイリーデータ!F1102,1)="半","／",LEFT(デイリーデータ!F1102,1)))))</f>
        <v/>
      </c>
      <c r="F1102" s="10" t="str">
        <f>IF(デイリーデータ!E1102="なし","",デイリーデータ!E1102)&amp;IF(デイリーデータ!G1102="なし","",デイリーデータ!G1102)&amp;IF(デイリーデータ!H1102="なし","",デイリーデータ!H1102)</f>
        <v/>
      </c>
      <c r="G1102" s="3" t="str">
        <f>IF(H1102="","",COUNTA(H$2:H1102)-COUNTBLANK(H$2:H1102))</f>
        <v/>
      </c>
      <c r="H1102" s="3" t="str">
        <f>IF(COUNTIF(B$2:B1102,B1102)=1,B1102,"")</f>
        <v/>
      </c>
      <c r="I1102" s="10" t="str">
        <f t="shared" si="17"/>
        <v/>
      </c>
      <c r="J1102" s="3" t="str">
        <f>IF(デイリーデータ!D1102="なし","",デイリーデータ!D1102)</f>
        <v>勤務</v>
      </c>
      <c r="K1102" s="3" t="str">
        <f>IF(デイリーデータ!E1102="なし","",デイリーデータ!E1102)</f>
        <v/>
      </c>
      <c r="L1102" s="3" t="str">
        <f>IF(デイリーデータ!F1102="なし","",デイリーデータ!F1102)</f>
        <v>日勤</v>
      </c>
      <c r="M1102" s="3" t="str">
        <f>IF(デイリーデータ!G1102="なし","",デイリーデータ!G1102)</f>
        <v/>
      </c>
      <c r="N1102" s="3" t="str">
        <f>IF(デイリーデータ!H1102="なし","",デイリーデータ!H1102)</f>
        <v/>
      </c>
    </row>
    <row r="1103" spans="1:14" x14ac:dyDescent="0.2">
      <c r="A1103" s="9" t="str">
        <f>デイリーデータ!A1103&amp;デイリーデータ!I1103</f>
        <v>13804145769</v>
      </c>
      <c r="B1103" s="3" t="str">
        <f>デイリーデータ!A1103&amp;""</f>
        <v>138041</v>
      </c>
      <c r="C1103" s="3" t="str">
        <f>デイリーデータ!B1103</f>
        <v>清水 正生</v>
      </c>
      <c r="D1103" s="4">
        <f>IF(デイリーデータ!I1103="","",(デイリーデータ!I1103))</f>
        <v>45769</v>
      </c>
      <c r="E1103" s="3" t="str">
        <f>IF(デイリーデータ!D1103="休日","●",IF(デイリーデータ!D1103="指定","○",IF(LEFT(デイリーデータ!F1103,1)="日","",IF(LEFT(デイリーデータ!F1103,1)="半","／",LEFT(デイリーデータ!F1103,1)))))</f>
        <v/>
      </c>
      <c r="F1103" s="10" t="str">
        <f>IF(デイリーデータ!E1103="なし","",デイリーデータ!E1103)&amp;IF(デイリーデータ!G1103="なし","",デイリーデータ!G1103)&amp;IF(デイリーデータ!H1103="なし","",デイリーデータ!H1103)</f>
        <v/>
      </c>
      <c r="G1103" s="3" t="str">
        <f>IF(H1103="","",COUNTA(H$2:H1103)-COUNTBLANK(H$2:H1103))</f>
        <v/>
      </c>
      <c r="H1103" s="3" t="str">
        <f>IF(COUNTIF(B$2:B1103,B1103)=1,B1103,"")</f>
        <v/>
      </c>
      <c r="I1103" s="10" t="str">
        <f t="shared" si="17"/>
        <v/>
      </c>
      <c r="J1103" s="3" t="str">
        <f>IF(デイリーデータ!D1103="なし","",デイリーデータ!D1103)</f>
        <v>勤務</v>
      </c>
      <c r="K1103" s="3" t="str">
        <f>IF(デイリーデータ!E1103="なし","",デイリーデータ!E1103)</f>
        <v/>
      </c>
      <c r="L1103" s="3" t="str">
        <f>IF(デイリーデータ!F1103="なし","",デイリーデータ!F1103)</f>
        <v>日勤</v>
      </c>
      <c r="M1103" s="3" t="str">
        <f>IF(デイリーデータ!G1103="なし","",デイリーデータ!G1103)</f>
        <v/>
      </c>
      <c r="N1103" s="3" t="str">
        <f>IF(デイリーデータ!H1103="なし","",デイリーデータ!H1103)</f>
        <v/>
      </c>
    </row>
    <row r="1104" spans="1:14" x14ac:dyDescent="0.2">
      <c r="A1104" s="9" t="str">
        <f>デイリーデータ!A1104&amp;デイリーデータ!I1104</f>
        <v>13804145770</v>
      </c>
      <c r="B1104" s="3" t="str">
        <f>デイリーデータ!A1104&amp;""</f>
        <v>138041</v>
      </c>
      <c r="C1104" s="3" t="str">
        <f>デイリーデータ!B1104</f>
        <v>清水 正生</v>
      </c>
      <c r="D1104" s="4">
        <f>IF(デイリーデータ!I1104="","",(デイリーデータ!I1104))</f>
        <v>45770</v>
      </c>
      <c r="E1104" s="3" t="str">
        <f>IF(デイリーデータ!D1104="休日","●",IF(デイリーデータ!D1104="指定","○",IF(LEFT(デイリーデータ!F1104,1)="日","",IF(LEFT(デイリーデータ!F1104,1)="半","／",LEFT(デイリーデータ!F1104,1)))))</f>
        <v/>
      </c>
      <c r="F1104" s="10" t="str">
        <f>IF(デイリーデータ!E1104="なし","",デイリーデータ!E1104)&amp;IF(デイリーデータ!G1104="なし","",デイリーデータ!G1104)&amp;IF(デイリーデータ!H1104="なし","",デイリーデータ!H1104)</f>
        <v/>
      </c>
      <c r="G1104" s="3" t="str">
        <f>IF(H1104="","",COUNTA(H$2:H1104)-COUNTBLANK(H$2:H1104))</f>
        <v/>
      </c>
      <c r="H1104" s="3" t="str">
        <f>IF(COUNTIF(B$2:B1104,B1104)=1,B1104,"")</f>
        <v/>
      </c>
      <c r="I1104" s="10" t="str">
        <f t="shared" si="17"/>
        <v/>
      </c>
      <c r="J1104" s="3" t="str">
        <f>IF(デイリーデータ!D1104="なし","",デイリーデータ!D1104)</f>
        <v>勤務</v>
      </c>
      <c r="K1104" s="3" t="str">
        <f>IF(デイリーデータ!E1104="なし","",デイリーデータ!E1104)</f>
        <v/>
      </c>
      <c r="L1104" s="3" t="str">
        <f>IF(デイリーデータ!F1104="なし","",デイリーデータ!F1104)</f>
        <v>日勤</v>
      </c>
      <c r="M1104" s="3" t="str">
        <f>IF(デイリーデータ!G1104="なし","",デイリーデータ!G1104)</f>
        <v/>
      </c>
      <c r="N1104" s="3" t="str">
        <f>IF(デイリーデータ!H1104="なし","",デイリーデータ!H1104)</f>
        <v/>
      </c>
    </row>
    <row r="1105" spans="1:14" x14ac:dyDescent="0.2">
      <c r="A1105" s="9" t="str">
        <f>デイリーデータ!A1105&amp;デイリーデータ!I1105</f>
        <v>13804145771</v>
      </c>
      <c r="B1105" s="3" t="str">
        <f>デイリーデータ!A1105&amp;""</f>
        <v>138041</v>
      </c>
      <c r="C1105" s="3" t="str">
        <f>デイリーデータ!B1105</f>
        <v>清水 正生</v>
      </c>
      <c r="D1105" s="4">
        <f>IF(デイリーデータ!I1105="","",(デイリーデータ!I1105))</f>
        <v>45771</v>
      </c>
      <c r="E1105" s="3" t="str">
        <f>IF(デイリーデータ!D1105="休日","●",IF(デイリーデータ!D1105="指定","○",IF(LEFT(デイリーデータ!F1105,1)="日","",IF(LEFT(デイリーデータ!F1105,1)="半","／",LEFT(デイリーデータ!F1105,1)))))</f>
        <v>当</v>
      </c>
      <c r="F1105" s="10" t="str">
        <f>IF(デイリーデータ!E1105="なし","",デイリーデータ!E1105)&amp;IF(デイリーデータ!G1105="なし","",デイリーデータ!G1105)&amp;IF(デイリーデータ!H1105="なし","",デイリーデータ!H1105)</f>
        <v/>
      </c>
      <c r="G1105" s="3" t="str">
        <f>IF(H1105="","",COUNTA(H$2:H1105)-COUNTBLANK(H$2:H1105))</f>
        <v/>
      </c>
      <c r="H1105" s="3" t="str">
        <f>IF(COUNTIF(B$2:B1105,B1105)=1,B1105,"")</f>
        <v/>
      </c>
      <c r="I1105" s="10" t="str">
        <f t="shared" si="17"/>
        <v/>
      </c>
      <c r="J1105" s="3" t="str">
        <f>IF(デイリーデータ!D1105="なし","",デイリーデータ!D1105)</f>
        <v>勤務</v>
      </c>
      <c r="K1105" s="3" t="str">
        <f>IF(デイリーデータ!E1105="なし","",デイリーデータ!E1105)</f>
        <v/>
      </c>
      <c r="L1105" s="3" t="str">
        <f>IF(デイリーデータ!F1105="なし","",デイリーデータ!F1105)</f>
        <v>当直</v>
      </c>
      <c r="M1105" s="3" t="str">
        <f>IF(デイリーデータ!G1105="なし","",デイリーデータ!G1105)</f>
        <v/>
      </c>
      <c r="N1105" s="3" t="str">
        <f>IF(デイリーデータ!H1105="なし","",デイリーデータ!H1105)</f>
        <v/>
      </c>
    </row>
    <row r="1106" spans="1:14" x14ac:dyDescent="0.2">
      <c r="A1106" s="9" t="str">
        <f>デイリーデータ!A1106&amp;デイリーデータ!I1106</f>
        <v>13804145772</v>
      </c>
      <c r="B1106" s="3" t="str">
        <f>デイリーデータ!A1106&amp;""</f>
        <v>138041</v>
      </c>
      <c r="C1106" s="3" t="str">
        <f>デイリーデータ!B1106</f>
        <v>清水 正生</v>
      </c>
      <c r="D1106" s="4">
        <f>IF(デイリーデータ!I1106="","",(デイリーデータ!I1106))</f>
        <v>45772</v>
      </c>
      <c r="E1106" s="3" t="str">
        <f>IF(デイリーデータ!D1106="休日","●",IF(デイリーデータ!D1106="指定","○",IF(LEFT(デイリーデータ!F1106,1)="日","",IF(LEFT(デイリーデータ!F1106,1)="半","／",LEFT(デイリーデータ!F1106,1)))))</f>
        <v>明</v>
      </c>
      <c r="F1106" s="10" t="str">
        <f>IF(デイリーデータ!E1106="なし","",デイリーデータ!E1106)&amp;IF(デイリーデータ!G1106="なし","",デイリーデータ!G1106)&amp;IF(デイリーデータ!H1106="なし","",デイリーデータ!H1106)</f>
        <v/>
      </c>
      <c r="G1106" s="3" t="str">
        <f>IF(H1106="","",COUNTA(H$2:H1106)-COUNTBLANK(H$2:H1106))</f>
        <v/>
      </c>
      <c r="H1106" s="3" t="str">
        <f>IF(COUNTIF(B$2:B1106,B1106)=1,B1106,"")</f>
        <v/>
      </c>
      <c r="I1106" s="10" t="str">
        <f t="shared" si="17"/>
        <v/>
      </c>
      <c r="J1106" s="3" t="str">
        <f>IF(デイリーデータ!D1106="なし","",デイリーデータ!D1106)</f>
        <v>勤務</v>
      </c>
      <c r="K1106" s="3" t="str">
        <f>IF(デイリーデータ!E1106="なし","",デイリーデータ!E1106)</f>
        <v/>
      </c>
      <c r="L1106" s="3" t="str">
        <f>IF(デイリーデータ!F1106="なし","",デイリーデータ!F1106)</f>
        <v>明け</v>
      </c>
      <c r="M1106" s="3" t="str">
        <f>IF(デイリーデータ!G1106="なし","",デイリーデータ!G1106)</f>
        <v/>
      </c>
      <c r="N1106" s="3" t="str">
        <f>IF(デイリーデータ!H1106="なし","",デイリーデータ!H1106)</f>
        <v/>
      </c>
    </row>
    <row r="1107" spans="1:14" x14ac:dyDescent="0.2">
      <c r="A1107" s="9" t="str">
        <f>デイリーデータ!A1107&amp;デイリーデータ!I1107</f>
        <v>13804145773</v>
      </c>
      <c r="B1107" s="3" t="str">
        <f>デイリーデータ!A1107&amp;""</f>
        <v>138041</v>
      </c>
      <c r="C1107" s="3" t="str">
        <f>デイリーデータ!B1107</f>
        <v>清水 正生</v>
      </c>
      <c r="D1107" s="4">
        <f>IF(デイリーデータ!I1107="","",(デイリーデータ!I1107))</f>
        <v>45773</v>
      </c>
      <c r="E1107" s="3" t="str">
        <f>IF(デイリーデータ!D1107="休日","●",IF(デイリーデータ!D1107="指定","○",IF(LEFT(デイリーデータ!F1107,1)="日","",IF(LEFT(デイリーデータ!F1107,1)="半","／",LEFT(デイリーデータ!F1107,1)))))</f>
        <v>○</v>
      </c>
      <c r="F1107" s="10" t="str">
        <f>IF(デイリーデータ!E1107="なし","",デイリーデータ!E1107)&amp;IF(デイリーデータ!G1107="なし","",デイリーデータ!G1107)&amp;IF(デイリーデータ!H1107="なし","",デイリーデータ!H1107)</f>
        <v/>
      </c>
      <c r="G1107" s="3" t="str">
        <f>IF(H1107="","",COUNTA(H$2:H1107)-COUNTBLANK(H$2:H1107))</f>
        <v/>
      </c>
      <c r="H1107" s="3" t="str">
        <f>IF(COUNTIF(B$2:B1107,B1107)=1,B1107,"")</f>
        <v/>
      </c>
      <c r="I1107" s="10" t="str">
        <f t="shared" si="17"/>
        <v/>
      </c>
      <c r="J1107" s="3" t="str">
        <f>IF(デイリーデータ!D1107="なし","",デイリーデータ!D1107)</f>
        <v>指定</v>
      </c>
      <c r="K1107" s="3" t="str">
        <f>IF(デイリーデータ!E1107="なし","",デイリーデータ!E1107)</f>
        <v/>
      </c>
      <c r="L1107" s="3" t="str">
        <f>IF(デイリーデータ!F1107="なし","",デイリーデータ!F1107)</f>
        <v>日勤</v>
      </c>
      <c r="M1107" s="3" t="str">
        <f>IF(デイリーデータ!G1107="なし","",デイリーデータ!G1107)</f>
        <v/>
      </c>
      <c r="N1107" s="3" t="str">
        <f>IF(デイリーデータ!H1107="なし","",デイリーデータ!H1107)</f>
        <v/>
      </c>
    </row>
    <row r="1108" spans="1:14" x14ac:dyDescent="0.2">
      <c r="A1108" s="9" t="str">
        <f>デイリーデータ!A1108&amp;デイリーデータ!I1108</f>
        <v>13804145774</v>
      </c>
      <c r="B1108" s="3" t="str">
        <f>デイリーデータ!A1108&amp;""</f>
        <v>138041</v>
      </c>
      <c r="C1108" s="3" t="str">
        <f>デイリーデータ!B1108</f>
        <v>清水 正生</v>
      </c>
      <c r="D1108" s="4">
        <f>IF(デイリーデータ!I1108="","",(デイリーデータ!I1108))</f>
        <v>45774</v>
      </c>
      <c r="E1108" s="3" t="str">
        <f>IF(デイリーデータ!D1108="休日","●",IF(デイリーデータ!D1108="指定","○",IF(LEFT(デイリーデータ!F1108,1)="日","",IF(LEFT(デイリーデータ!F1108,1)="半","／",LEFT(デイリーデータ!F1108,1)))))</f>
        <v>●</v>
      </c>
      <c r="F1108" s="10" t="str">
        <f>IF(デイリーデータ!E1108="なし","",デイリーデータ!E1108)&amp;IF(デイリーデータ!G1108="なし","",デイリーデータ!G1108)&amp;IF(デイリーデータ!H1108="なし","",デイリーデータ!H1108)</f>
        <v/>
      </c>
      <c r="G1108" s="3" t="str">
        <f>IF(H1108="","",COUNTA(H$2:H1108)-COUNTBLANK(H$2:H1108))</f>
        <v/>
      </c>
      <c r="H1108" s="3" t="str">
        <f>IF(COUNTIF(B$2:B1108,B1108)=1,B1108,"")</f>
        <v/>
      </c>
      <c r="I1108" s="10" t="str">
        <f t="shared" si="17"/>
        <v/>
      </c>
      <c r="J1108" s="3" t="str">
        <f>IF(デイリーデータ!D1108="なし","",デイリーデータ!D1108)</f>
        <v>休日</v>
      </c>
      <c r="K1108" s="3" t="str">
        <f>IF(デイリーデータ!E1108="なし","",デイリーデータ!E1108)</f>
        <v/>
      </c>
      <c r="L1108" s="3" t="str">
        <f>IF(デイリーデータ!F1108="なし","",デイリーデータ!F1108)</f>
        <v>日勤</v>
      </c>
      <c r="M1108" s="3" t="str">
        <f>IF(デイリーデータ!G1108="なし","",デイリーデータ!G1108)</f>
        <v/>
      </c>
      <c r="N1108" s="3" t="str">
        <f>IF(デイリーデータ!H1108="なし","",デイリーデータ!H1108)</f>
        <v/>
      </c>
    </row>
    <row r="1109" spans="1:14" x14ac:dyDescent="0.2">
      <c r="A1109" s="9" t="str">
        <f>デイリーデータ!A1109&amp;デイリーデータ!I1109</f>
        <v>13804145775</v>
      </c>
      <c r="B1109" s="3" t="str">
        <f>デイリーデータ!A1109&amp;""</f>
        <v>138041</v>
      </c>
      <c r="C1109" s="3" t="str">
        <f>デイリーデータ!B1109</f>
        <v>清水 正生</v>
      </c>
      <c r="D1109" s="4">
        <f>IF(デイリーデータ!I1109="","",(デイリーデータ!I1109))</f>
        <v>45775</v>
      </c>
      <c r="E1109" s="3" t="str">
        <f>IF(デイリーデータ!D1109="休日","●",IF(デイリーデータ!D1109="指定","○",IF(LEFT(デイリーデータ!F1109,1)="日","",IF(LEFT(デイリーデータ!F1109,1)="半","／",LEFT(デイリーデータ!F1109,1)))))</f>
        <v/>
      </c>
      <c r="F1109" s="10" t="str">
        <f>IF(デイリーデータ!E1109="なし","",デイリーデータ!E1109)&amp;IF(デイリーデータ!G1109="なし","",デイリーデータ!G1109)&amp;IF(デイリーデータ!H1109="なし","",デイリーデータ!H1109)</f>
        <v/>
      </c>
      <c r="G1109" s="3" t="str">
        <f>IF(H1109="","",COUNTA(H$2:H1109)-COUNTBLANK(H$2:H1109))</f>
        <v/>
      </c>
      <c r="H1109" s="3" t="str">
        <f>IF(COUNTIF(B$2:B1109,B1109)=1,B1109,"")</f>
        <v/>
      </c>
      <c r="I1109" s="10" t="str">
        <f t="shared" si="17"/>
        <v/>
      </c>
      <c r="J1109" s="3" t="str">
        <f>IF(デイリーデータ!D1109="なし","",デイリーデータ!D1109)</f>
        <v>勤務</v>
      </c>
      <c r="K1109" s="3" t="str">
        <f>IF(デイリーデータ!E1109="なし","",デイリーデータ!E1109)</f>
        <v/>
      </c>
      <c r="L1109" s="3" t="str">
        <f>IF(デイリーデータ!F1109="なし","",デイリーデータ!F1109)</f>
        <v>日勤</v>
      </c>
      <c r="M1109" s="3" t="str">
        <f>IF(デイリーデータ!G1109="なし","",デイリーデータ!G1109)</f>
        <v/>
      </c>
      <c r="N1109" s="3" t="str">
        <f>IF(デイリーデータ!H1109="なし","",デイリーデータ!H1109)</f>
        <v/>
      </c>
    </row>
    <row r="1110" spans="1:14" x14ac:dyDescent="0.2">
      <c r="A1110" s="9" t="str">
        <f>デイリーデータ!A1110&amp;デイリーデータ!I1110</f>
        <v>13804145776</v>
      </c>
      <c r="B1110" s="3" t="str">
        <f>デイリーデータ!A1110&amp;""</f>
        <v>138041</v>
      </c>
      <c r="C1110" s="3" t="str">
        <f>デイリーデータ!B1110</f>
        <v>清水 正生</v>
      </c>
      <c r="D1110" s="4">
        <f>IF(デイリーデータ!I1110="","",(デイリーデータ!I1110))</f>
        <v>45776</v>
      </c>
      <c r="E1110" s="3" t="str">
        <f>IF(デイリーデータ!D1110="休日","●",IF(デイリーデータ!D1110="指定","○",IF(LEFT(デイリーデータ!F1110,1)="日","",IF(LEFT(デイリーデータ!F1110,1)="半","／",LEFT(デイリーデータ!F1110,1)))))</f>
        <v/>
      </c>
      <c r="F1110" s="10" t="str">
        <f>IF(デイリーデータ!E1110="なし","",デイリーデータ!E1110)&amp;IF(デイリーデータ!G1110="なし","",デイリーデータ!G1110)&amp;IF(デイリーデータ!H1110="なし","",デイリーデータ!H1110)</f>
        <v/>
      </c>
      <c r="G1110" s="3" t="str">
        <f>IF(H1110="","",COUNTA(H$2:H1110)-COUNTBLANK(H$2:H1110))</f>
        <v/>
      </c>
      <c r="H1110" s="3" t="str">
        <f>IF(COUNTIF(B$2:B1110,B1110)=1,B1110,"")</f>
        <v/>
      </c>
      <c r="I1110" s="10" t="str">
        <f t="shared" si="17"/>
        <v/>
      </c>
      <c r="J1110" s="3" t="str">
        <f>IF(デイリーデータ!D1110="なし","",デイリーデータ!D1110)</f>
        <v>勤務</v>
      </c>
      <c r="K1110" s="3" t="str">
        <f>IF(デイリーデータ!E1110="なし","",デイリーデータ!E1110)</f>
        <v/>
      </c>
      <c r="L1110" s="3" t="str">
        <f>IF(デイリーデータ!F1110="なし","",デイリーデータ!F1110)</f>
        <v>日勤</v>
      </c>
      <c r="M1110" s="3" t="str">
        <f>IF(デイリーデータ!G1110="なし","",デイリーデータ!G1110)</f>
        <v/>
      </c>
      <c r="N1110" s="3" t="str">
        <f>IF(デイリーデータ!H1110="なし","",デイリーデータ!H1110)</f>
        <v/>
      </c>
    </row>
    <row r="1111" spans="1:14" x14ac:dyDescent="0.2">
      <c r="A1111" s="9" t="str">
        <f>デイリーデータ!A1111&amp;デイリーデータ!I1111</f>
        <v>13804145777</v>
      </c>
      <c r="B1111" s="3" t="str">
        <f>デイリーデータ!A1111&amp;""</f>
        <v>138041</v>
      </c>
      <c r="C1111" s="3" t="str">
        <f>デイリーデータ!B1111</f>
        <v>清水 正生</v>
      </c>
      <c r="D1111" s="4">
        <f>IF(デイリーデータ!I1111="","",(デイリーデータ!I1111))</f>
        <v>45777</v>
      </c>
      <c r="E1111" s="3" t="str">
        <f>IF(デイリーデータ!D1111="休日","●",IF(デイリーデータ!D1111="指定","○",IF(LEFT(デイリーデータ!F1111,1)="日","",IF(LEFT(デイリーデータ!F1111,1)="半","／",LEFT(デイリーデータ!F1111,1)))))</f>
        <v/>
      </c>
      <c r="F1111" s="10" t="str">
        <f>IF(デイリーデータ!E1111="なし","",デイリーデータ!E1111)&amp;IF(デイリーデータ!G1111="なし","",デイリーデータ!G1111)&amp;IF(デイリーデータ!H1111="なし","",デイリーデータ!H1111)</f>
        <v/>
      </c>
      <c r="G1111" s="3" t="str">
        <f>IF(H1111="","",COUNTA(H$2:H1111)-COUNTBLANK(H$2:H1111))</f>
        <v/>
      </c>
      <c r="H1111" s="3" t="str">
        <f>IF(COUNTIF(B$2:B1111,B1111)=1,B1111,"")</f>
        <v/>
      </c>
      <c r="I1111" s="10" t="str">
        <f t="shared" si="17"/>
        <v/>
      </c>
      <c r="J1111" s="3" t="str">
        <f>IF(デイリーデータ!D1111="なし","",デイリーデータ!D1111)</f>
        <v>勤務</v>
      </c>
      <c r="K1111" s="3" t="str">
        <f>IF(デイリーデータ!E1111="なし","",デイリーデータ!E1111)</f>
        <v/>
      </c>
      <c r="L1111" s="3" t="str">
        <f>IF(デイリーデータ!F1111="なし","",デイリーデータ!F1111)</f>
        <v>日勤</v>
      </c>
      <c r="M1111" s="3" t="str">
        <f>IF(デイリーデータ!G1111="なし","",デイリーデータ!G1111)</f>
        <v/>
      </c>
      <c r="N1111" s="3" t="str">
        <f>IF(デイリーデータ!H1111="なし","",デイリーデータ!H1111)</f>
        <v/>
      </c>
    </row>
    <row r="1112" spans="1:14" x14ac:dyDescent="0.2">
      <c r="A1112" s="9" t="str">
        <f>デイリーデータ!A1112&amp;デイリーデータ!I1112</f>
        <v>13805345748</v>
      </c>
      <c r="B1112" s="3" t="str">
        <f>デイリーデータ!A1112&amp;""</f>
        <v>138053</v>
      </c>
      <c r="C1112" s="3" t="str">
        <f>デイリーデータ!B1112</f>
        <v>菅野 祐萌</v>
      </c>
      <c r="D1112" s="4">
        <f>IF(デイリーデータ!I1112="","",(デイリーデータ!I1112))</f>
        <v>45748</v>
      </c>
      <c r="E1112" s="3" t="str">
        <f>IF(デイリーデータ!D1112="休日","●",IF(デイリーデータ!D1112="指定","○",IF(LEFT(デイリーデータ!F1112,1)="日","",IF(LEFT(デイリーデータ!F1112,1)="半","／",LEFT(デイリーデータ!F1112,1)))))</f>
        <v/>
      </c>
      <c r="F1112" s="10" t="str">
        <f>IF(デイリーデータ!E1112="なし","",デイリーデータ!E1112)&amp;IF(デイリーデータ!G1112="なし","",デイリーデータ!G1112)&amp;IF(デイリーデータ!H1112="なし","",デイリーデータ!H1112)</f>
        <v/>
      </c>
      <c r="G1112" s="3">
        <f>IF(H1112="","",COUNTA(H$2:H1112)-COUNTBLANK(H$2:H1112))</f>
        <v>38</v>
      </c>
      <c r="H1112" s="3" t="str">
        <f>IF(COUNTIF(B$2:B1112,B1112)=1,B1112,"")</f>
        <v>138053</v>
      </c>
      <c r="I1112" s="10" t="str">
        <f t="shared" si="17"/>
        <v>菅野 祐萌</v>
      </c>
      <c r="J1112" s="3" t="str">
        <f>IF(デイリーデータ!D1112="なし","",デイリーデータ!D1112)</f>
        <v>勤務</v>
      </c>
      <c r="K1112" s="3" t="str">
        <f>IF(デイリーデータ!E1112="なし","",デイリーデータ!E1112)</f>
        <v/>
      </c>
      <c r="L1112" s="3" t="str">
        <f>IF(デイリーデータ!F1112="なし","",デイリーデータ!F1112)</f>
        <v>日勤</v>
      </c>
      <c r="M1112" s="3" t="str">
        <f>IF(デイリーデータ!G1112="なし","",デイリーデータ!G1112)</f>
        <v/>
      </c>
      <c r="N1112" s="3" t="str">
        <f>IF(デイリーデータ!H1112="なし","",デイリーデータ!H1112)</f>
        <v/>
      </c>
    </row>
    <row r="1113" spans="1:14" x14ac:dyDescent="0.2">
      <c r="A1113" s="9" t="str">
        <f>デイリーデータ!A1113&amp;デイリーデータ!I1113</f>
        <v>13805345749</v>
      </c>
      <c r="B1113" s="3" t="str">
        <f>デイリーデータ!A1113&amp;""</f>
        <v>138053</v>
      </c>
      <c r="C1113" s="3" t="str">
        <f>デイリーデータ!B1113</f>
        <v>菅野 祐萌</v>
      </c>
      <c r="D1113" s="4">
        <f>IF(デイリーデータ!I1113="","",(デイリーデータ!I1113))</f>
        <v>45749</v>
      </c>
      <c r="E1113" s="3" t="str">
        <f>IF(デイリーデータ!D1113="休日","●",IF(デイリーデータ!D1113="指定","○",IF(LEFT(デイリーデータ!F1113,1)="日","",IF(LEFT(デイリーデータ!F1113,1)="半","／",LEFT(デイリーデータ!F1113,1)))))</f>
        <v/>
      </c>
      <c r="F1113" s="10" t="str">
        <f>IF(デイリーデータ!E1113="なし","",デイリーデータ!E1113)&amp;IF(デイリーデータ!G1113="なし","",デイリーデータ!G1113)&amp;IF(デイリーデータ!H1113="なし","",デイリーデータ!H1113)</f>
        <v/>
      </c>
      <c r="G1113" s="3" t="str">
        <f>IF(H1113="","",COUNTA(H$2:H1113)-COUNTBLANK(H$2:H1113))</f>
        <v/>
      </c>
      <c r="H1113" s="3" t="str">
        <f>IF(COUNTIF(B$2:B1113,B1113)=1,B1113,"")</f>
        <v/>
      </c>
      <c r="I1113" s="10" t="str">
        <f t="shared" si="17"/>
        <v/>
      </c>
      <c r="J1113" s="3" t="str">
        <f>IF(デイリーデータ!D1113="なし","",デイリーデータ!D1113)</f>
        <v>勤務</v>
      </c>
      <c r="K1113" s="3" t="str">
        <f>IF(デイリーデータ!E1113="なし","",デイリーデータ!E1113)</f>
        <v/>
      </c>
      <c r="L1113" s="3" t="str">
        <f>IF(デイリーデータ!F1113="なし","",デイリーデータ!F1113)</f>
        <v>日勤</v>
      </c>
      <c r="M1113" s="3" t="str">
        <f>IF(デイリーデータ!G1113="なし","",デイリーデータ!G1113)</f>
        <v/>
      </c>
      <c r="N1113" s="3" t="str">
        <f>IF(デイリーデータ!H1113="なし","",デイリーデータ!H1113)</f>
        <v/>
      </c>
    </row>
    <row r="1114" spans="1:14" x14ac:dyDescent="0.2">
      <c r="A1114" s="9" t="str">
        <f>デイリーデータ!A1114&amp;デイリーデータ!I1114</f>
        <v>13805345750</v>
      </c>
      <c r="B1114" s="3" t="str">
        <f>デイリーデータ!A1114&amp;""</f>
        <v>138053</v>
      </c>
      <c r="C1114" s="3" t="str">
        <f>デイリーデータ!B1114</f>
        <v>菅野 祐萌</v>
      </c>
      <c r="D1114" s="4">
        <f>IF(デイリーデータ!I1114="","",(デイリーデータ!I1114))</f>
        <v>45750</v>
      </c>
      <c r="E1114" s="3" t="str">
        <f>IF(デイリーデータ!D1114="休日","●",IF(デイリーデータ!D1114="指定","○",IF(LEFT(デイリーデータ!F1114,1)="日","",IF(LEFT(デイリーデータ!F1114,1)="半","／",LEFT(デイリーデータ!F1114,1)))))</f>
        <v/>
      </c>
      <c r="F1114" s="10" t="str">
        <f>IF(デイリーデータ!E1114="なし","",デイリーデータ!E1114)&amp;IF(デイリーデータ!G1114="なし","",デイリーデータ!G1114)&amp;IF(デイリーデータ!H1114="なし","",デイリーデータ!H1114)</f>
        <v/>
      </c>
      <c r="G1114" s="3" t="str">
        <f>IF(H1114="","",COUNTA(H$2:H1114)-COUNTBLANK(H$2:H1114))</f>
        <v/>
      </c>
      <c r="H1114" s="3" t="str">
        <f>IF(COUNTIF(B$2:B1114,B1114)=1,B1114,"")</f>
        <v/>
      </c>
      <c r="I1114" s="10" t="str">
        <f t="shared" si="17"/>
        <v/>
      </c>
      <c r="J1114" s="3" t="str">
        <f>IF(デイリーデータ!D1114="なし","",デイリーデータ!D1114)</f>
        <v>勤務</v>
      </c>
      <c r="K1114" s="3" t="str">
        <f>IF(デイリーデータ!E1114="なし","",デイリーデータ!E1114)</f>
        <v/>
      </c>
      <c r="L1114" s="3" t="str">
        <f>IF(デイリーデータ!F1114="なし","",デイリーデータ!F1114)</f>
        <v>日勤</v>
      </c>
      <c r="M1114" s="3" t="str">
        <f>IF(デイリーデータ!G1114="なし","",デイリーデータ!G1114)</f>
        <v/>
      </c>
      <c r="N1114" s="3" t="str">
        <f>IF(デイリーデータ!H1114="なし","",デイリーデータ!H1114)</f>
        <v/>
      </c>
    </row>
    <row r="1115" spans="1:14" x14ac:dyDescent="0.2">
      <c r="A1115" s="9" t="str">
        <f>デイリーデータ!A1115&amp;デイリーデータ!I1115</f>
        <v>13805345751</v>
      </c>
      <c r="B1115" s="3" t="str">
        <f>デイリーデータ!A1115&amp;""</f>
        <v>138053</v>
      </c>
      <c r="C1115" s="3" t="str">
        <f>デイリーデータ!B1115</f>
        <v>菅野 祐萌</v>
      </c>
      <c r="D1115" s="4">
        <f>IF(デイリーデータ!I1115="","",(デイリーデータ!I1115))</f>
        <v>45751</v>
      </c>
      <c r="E1115" s="3" t="str">
        <f>IF(デイリーデータ!D1115="休日","●",IF(デイリーデータ!D1115="指定","○",IF(LEFT(デイリーデータ!F1115,1)="日","",IF(LEFT(デイリーデータ!F1115,1)="半","／",LEFT(デイリーデータ!F1115,1)))))</f>
        <v/>
      </c>
      <c r="F1115" s="10" t="str">
        <f>IF(デイリーデータ!E1115="なし","",デイリーデータ!E1115)&amp;IF(デイリーデータ!G1115="なし","",デイリーデータ!G1115)&amp;IF(デイリーデータ!H1115="なし","",デイリーデータ!H1115)</f>
        <v/>
      </c>
      <c r="G1115" s="3" t="str">
        <f>IF(H1115="","",COUNTA(H$2:H1115)-COUNTBLANK(H$2:H1115))</f>
        <v/>
      </c>
      <c r="H1115" s="3" t="str">
        <f>IF(COUNTIF(B$2:B1115,B1115)=1,B1115,"")</f>
        <v/>
      </c>
      <c r="I1115" s="10" t="str">
        <f t="shared" si="17"/>
        <v/>
      </c>
      <c r="J1115" s="3" t="str">
        <f>IF(デイリーデータ!D1115="なし","",デイリーデータ!D1115)</f>
        <v>勤務</v>
      </c>
      <c r="K1115" s="3" t="str">
        <f>IF(デイリーデータ!E1115="なし","",デイリーデータ!E1115)</f>
        <v/>
      </c>
      <c r="L1115" s="3" t="str">
        <f>IF(デイリーデータ!F1115="なし","",デイリーデータ!F1115)</f>
        <v>日勤</v>
      </c>
      <c r="M1115" s="3" t="str">
        <f>IF(デイリーデータ!G1115="なし","",デイリーデータ!G1115)</f>
        <v/>
      </c>
      <c r="N1115" s="3" t="str">
        <f>IF(デイリーデータ!H1115="なし","",デイリーデータ!H1115)</f>
        <v/>
      </c>
    </row>
    <row r="1116" spans="1:14" x14ac:dyDescent="0.2">
      <c r="A1116" s="9" t="str">
        <f>デイリーデータ!A1116&amp;デイリーデータ!I1116</f>
        <v>13805345752</v>
      </c>
      <c r="B1116" s="3" t="str">
        <f>デイリーデータ!A1116&amp;""</f>
        <v>138053</v>
      </c>
      <c r="C1116" s="3" t="str">
        <f>デイリーデータ!B1116</f>
        <v>菅野 祐萌</v>
      </c>
      <c r="D1116" s="4">
        <f>IF(デイリーデータ!I1116="","",(デイリーデータ!I1116))</f>
        <v>45752</v>
      </c>
      <c r="E1116" s="3" t="str">
        <f>IF(デイリーデータ!D1116="休日","●",IF(デイリーデータ!D1116="指定","○",IF(LEFT(デイリーデータ!F1116,1)="日","",IF(LEFT(デイリーデータ!F1116,1)="半","／",LEFT(デイリーデータ!F1116,1)))))</f>
        <v>○</v>
      </c>
      <c r="F1116" s="10" t="str">
        <f>IF(デイリーデータ!E1116="なし","",デイリーデータ!E1116)&amp;IF(デイリーデータ!G1116="なし","",デイリーデータ!G1116)&amp;IF(デイリーデータ!H1116="なし","",デイリーデータ!H1116)</f>
        <v/>
      </c>
      <c r="G1116" s="3" t="str">
        <f>IF(H1116="","",COUNTA(H$2:H1116)-COUNTBLANK(H$2:H1116))</f>
        <v/>
      </c>
      <c r="H1116" s="3" t="str">
        <f>IF(COUNTIF(B$2:B1116,B1116)=1,B1116,"")</f>
        <v/>
      </c>
      <c r="I1116" s="10" t="str">
        <f t="shared" si="17"/>
        <v/>
      </c>
      <c r="J1116" s="3" t="str">
        <f>IF(デイリーデータ!D1116="なし","",デイリーデータ!D1116)</f>
        <v>指定</v>
      </c>
      <c r="K1116" s="3" t="str">
        <f>IF(デイリーデータ!E1116="なし","",デイリーデータ!E1116)</f>
        <v/>
      </c>
      <c r="L1116" s="3" t="str">
        <f>IF(デイリーデータ!F1116="なし","",デイリーデータ!F1116)</f>
        <v>日勤</v>
      </c>
      <c r="M1116" s="3" t="str">
        <f>IF(デイリーデータ!G1116="なし","",デイリーデータ!G1116)</f>
        <v/>
      </c>
      <c r="N1116" s="3" t="str">
        <f>IF(デイリーデータ!H1116="なし","",デイリーデータ!H1116)</f>
        <v/>
      </c>
    </row>
    <row r="1117" spans="1:14" x14ac:dyDescent="0.2">
      <c r="A1117" s="9" t="str">
        <f>デイリーデータ!A1117&amp;デイリーデータ!I1117</f>
        <v>13805345753</v>
      </c>
      <c r="B1117" s="3" t="str">
        <f>デイリーデータ!A1117&amp;""</f>
        <v>138053</v>
      </c>
      <c r="C1117" s="3" t="str">
        <f>デイリーデータ!B1117</f>
        <v>菅野 祐萌</v>
      </c>
      <c r="D1117" s="4">
        <f>IF(デイリーデータ!I1117="","",(デイリーデータ!I1117))</f>
        <v>45753</v>
      </c>
      <c r="E1117" s="3" t="str">
        <f>IF(デイリーデータ!D1117="休日","●",IF(デイリーデータ!D1117="指定","○",IF(LEFT(デイリーデータ!F1117,1)="日","",IF(LEFT(デイリーデータ!F1117,1)="半","／",LEFT(デイリーデータ!F1117,1)))))</f>
        <v/>
      </c>
      <c r="F1117" s="10" t="str">
        <f>IF(デイリーデータ!E1117="なし","",デイリーデータ!E1117)&amp;IF(デイリーデータ!G1117="なし","",デイリーデータ!G1117)&amp;IF(デイリーデータ!H1117="なし","",デイリーデータ!H1117)</f>
        <v/>
      </c>
      <c r="G1117" s="3" t="str">
        <f>IF(H1117="","",COUNTA(H$2:H1117)-COUNTBLANK(H$2:H1117))</f>
        <v/>
      </c>
      <c r="H1117" s="3" t="str">
        <f>IF(COUNTIF(B$2:B1117,B1117)=1,B1117,"")</f>
        <v/>
      </c>
      <c r="I1117" s="10" t="str">
        <f t="shared" si="17"/>
        <v/>
      </c>
      <c r="J1117" s="3" t="str">
        <f>IF(デイリーデータ!D1117="なし","",デイリーデータ!D1117)</f>
        <v>勤務</v>
      </c>
      <c r="K1117" s="3" t="str">
        <f>IF(デイリーデータ!E1117="なし","",デイリーデータ!E1117)</f>
        <v/>
      </c>
      <c r="L1117" s="3" t="str">
        <f>IF(デイリーデータ!F1117="なし","",デイリーデータ!F1117)</f>
        <v>日勤</v>
      </c>
      <c r="M1117" s="3" t="str">
        <f>IF(デイリーデータ!G1117="なし","",デイリーデータ!G1117)</f>
        <v/>
      </c>
      <c r="N1117" s="3" t="str">
        <f>IF(デイリーデータ!H1117="なし","",デイリーデータ!H1117)</f>
        <v/>
      </c>
    </row>
    <row r="1118" spans="1:14" x14ac:dyDescent="0.2">
      <c r="A1118" s="9" t="str">
        <f>デイリーデータ!A1118&amp;デイリーデータ!I1118</f>
        <v>13805345754</v>
      </c>
      <c r="B1118" s="3" t="str">
        <f>デイリーデータ!A1118&amp;""</f>
        <v>138053</v>
      </c>
      <c r="C1118" s="3" t="str">
        <f>デイリーデータ!B1118</f>
        <v>菅野 祐萌</v>
      </c>
      <c r="D1118" s="4">
        <f>IF(デイリーデータ!I1118="","",(デイリーデータ!I1118))</f>
        <v>45754</v>
      </c>
      <c r="E1118" s="3" t="str">
        <f>IF(デイリーデータ!D1118="休日","●",IF(デイリーデータ!D1118="指定","○",IF(LEFT(デイリーデータ!F1118,1)="日","",IF(LEFT(デイリーデータ!F1118,1)="半","／",LEFT(デイリーデータ!F1118,1)))))</f>
        <v/>
      </c>
      <c r="F1118" s="10" t="str">
        <f>IF(デイリーデータ!E1118="なし","",デイリーデータ!E1118)&amp;IF(デイリーデータ!G1118="なし","",デイリーデータ!G1118)&amp;IF(デイリーデータ!H1118="なし","",デイリーデータ!H1118)</f>
        <v/>
      </c>
      <c r="G1118" s="3" t="str">
        <f>IF(H1118="","",COUNTA(H$2:H1118)-COUNTBLANK(H$2:H1118))</f>
        <v/>
      </c>
      <c r="H1118" s="3" t="str">
        <f>IF(COUNTIF(B$2:B1118,B1118)=1,B1118,"")</f>
        <v/>
      </c>
      <c r="I1118" s="10" t="str">
        <f t="shared" si="17"/>
        <v/>
      </c>
      <c r="J1118" s="3" t="str">
        <f>IF(デイリーデータ!D1118="なし","",デイリーデータ!D1118)</f>
        <v>勤務</v>
      </c>
      <c r="K1118" s="3" t="str">
        <f>IF(デイリーデータ!E1118="なし","",デイリーデータ!E1118)</f>
        <v/>
      </c>
      <c r="L1118" s="3" t="str">
        <f>IF(デイリーデータ!F1118="なし","",デイリーデータ!F1118)</f>
        <v>日勤</v>
      </c>
      <c r="M1118" s="3" t="str">
        <f>IF(デイリーデータ!G1118="なし","",デイリーデータ!G1118)</f>
        <v/>
      </c>
      <c r="N1118" s="3" t="str">
        <f>IF(デイリーデータ!H1118="なし","",デイリーデータ!H1118)</f>
        <v/>
      </c>
    </row>
    <row r="1119" spans="1:14" x14ac:dyDescent="0.2">
      <c r="A1119" s="9" t="str">
        <f>デイリーデータ!A1119&amp;デイリーデータ!I1119</f>
        <v>13805345755</v>
      </c>
      <c r="B1119" s="3" t="str">
        <f>デイリーデータ!A1119&amp;""</f>
        <v>138053</v>
      </c>
      <c r="C1119" s="3" t="str">
        <f>デイリーデータ!B1119</f>
        <v>菅野 祐萌</v>
      </c>
      <c r="D1119" s="4">
        <f>IF(デイリーデータ!I1119="","",(デイリーデータ!I1119))</f>
        <v>45755</v>
      </c>
      <c r="E1119" s="3" t="str">
        <f>IF(デイリーデータ!D1119="休日","●",IF(デイリーデータ!D1119="指定","○",IF(LEFT(デイリーデータ!F1119,1)="日","",IF(LEFT(デイリーデータ!F1119,1)="半","／",LEFT(デイリーデータ!F1119,1)))))</f>
        <v/>
      </c>
      <c r="F1119" s="10" t="str">
        <f>IF(デイリーデータ!E1119="なし","",デイリーデータ!E1119)&amp;IF(デイリーデータ!G1119="なし","",デイリーデータ!G1119)&amp;IF(デイリーデータ!H1119="なし","",デイリーデータ!H1119)</f>
        <v/>
      </c>
      <c r="G1119" s="3" t="str">
        <f>IF(H1119="","",COUNTA(H$2:H1119)-COUNTBLANK(H$2:H1119))</f>
        <v/>
      </c>
      <c r="H1119" s="3" t="str">
        <f>IF(COUNTIF(B$2:B1119,B1119)=1,B1119,"")</f>
        <v/>
      </c>
      <c r="I1119" s="10" t="str">
        <f t="shared" si="17"/>
        <v/>
      </c>
      <c r="J1119" s="3" t="str">
        <f>IF(デイリーデータ!D1119="なし","",デイリーデータ!D1119)</f>
        <v>勤務</v>
      </c>
      <c r="K1119" s="3" t="str">
        <f>IF(デイリーデータ!E1119="なし","",デイリーデータ!E1119)</f>
        <v/>
      </c>
      <c r="L1119" s="3" t="str">
        <f>IF(デイリーデータ!F1119="なし","",デイリーデータ!F1119)</f>
        <v>日勤</v>
      </c>
      <c r="M1119" s="3" t="str">
        <f>IF(デイリーデータ!G1119="なし","",デイリーデータ!G1119)</f>
        <v/>
      </c>
      <c r="N1119" s="3" t="str">
        <f>IF(デイリーデータ!H1119="なし","",デイリーデータ!H1119)</f>
        <v/>
      </c>
    </row>
    <row r="1120" spans="1:14" x14ac:dyDescent="0.2">
      <c r="A1120" s="9" t="str">
        <f>デイリーデータ!A1120&amp;デイリーデータ!I1120</f>
        <v>13805345756</v>
      </c>
      <c r="B1120" s="3" t="str">
        <f>デイリーデータ!A1120&amp;""</f>
        <v>138053</v>
      </c>
      <c r="C1120" s="3" t="str">
        <f>デイリーデータ!B1120</f>
        <v>菅野 祐萌</v>
      </c>
      <c r="D1120" s="4">
        <f>IF(デイリーデータ!I1120="","",(デイリーデータ!I1120))</f>
        <v>45756</v>
      </c>
      <c r="E1120" s="3" t="str">
        <f>IF(デイリーデータ!D1120="休日","●",IF(デイリーデータ!D1120="指定","○",IF(LEFT(デイリーデータ!F1120,1)="日","",IF(LEFT(デイリーデータ!F1120,1)="半","／",LEFT(デイリーデータ!F1120,1)))))</f>
        <v/>
      </c>
      <c r="F1120" s="10" t="str">
        <f>IF(デイリーデータ!E1120="なし","",デイリーデータ!E1120)&amp;IF(デイリーデータ!G1120="なし","",デイリーデータ!G1120)&amp;IF(デイリーデータ!H1120="なし","",デイリーデータ!H1120)</f>
        <v/>
      </c>
      <c r="G1120" s="3" t="str">
        <f>IF(H1120="","",COUNTA(H$2:H1120)-COUNTBLANK(H$2:H1120))</f>
        <v/>
      </c>
      <c r="H1120" s="3" t="str">
        <f>IF(COUNTIF(B$2:B1120,B1120)=1,B1120,"")</f>
        <v/>
      </c>
      <c r="I1120" s="10" t="str">
        <f t="shared" si="17"/>
        <v/>
      </c>
      <c r="J1120" s="3" t="str">
        <f>IF(デイリーデータ!D1120="なし","",デイリーデータ!D1120)</f>
        <v>勤務</v>
      </c>
      <c r="K1120" s="3" t="str">
        <f>IF(デイリーデータ!E1120="なし","",デイリーデータ!E1120)</f>
        <v/>
      </c>
      <c r="L1120" s="3" t="str">
        <f>IF(デイリーデータ!F1120="なし","",デイリーデータ!F1120)</f>
        <v>日勤</v>
      </c>
      <c r="M1120" s="3" t="str">
        <f>IF(デイリーデータ!G1120="なし","",デイリーデータ!G1120)</f>
        <v/>
      </c>
      <c r="N1120" s="3" t="str">
        <f>IF(デイリーデータ!H1120="なし","",デイリーデータ!H1120)</f>
        <v/>
      </c>
    </row>
    <row r="1121" spans="1:14" x14ac:dyDescent="0.2">
      <c r="A1121" s="9" t="str">
        <f>デイリーデータ!A1121&amp;デイリーデータ!I1121</f>
        <v>13805345757</v>
      </c>
      <c r="B1121" s="3" t="str">
        <f>デイリーデータ!A1121&amp;""</f>
        <v>138053</v>
      </c>
      <c r="C1121" s="3" t="str">
        <f>デイリーデータ!B1121</f>
        <v>菅野 祐萌</v>
      </c>
      <c r="D1121" s="4">
        <f>IF(デイリーデータ!I1121="","",(デイリーデータ!I1121))</f>
        <v>45757</v>
      </c>
      <c r="E1121" s="3" t="str">
        <f>IF(デイリーデータ!D1121="休日","●",IF(デイリーデータ!D1121="指定","○",IF(LEFT(デイリーデータ!F1121,1)="日","",IF(LEFT(デイリーデータ!F1121,1)="半","／",LEFT(デイリーデータ!F1121,1)))))</f>
        <v/>
      </c>
      <c r="F1121" s="10" t="str">
        <f>IF(デイリーデータ!E1121="なし","",デイリーデータ!E1121)&amp;IF(デイリーデータ!G1121="なし","",デイリーデータ!G1121)&amp;IF(デイリーデータ!H1121="なし","",デイリーデータ!H1121)</f>
        <v/>
      </c>
      <c r="G1121" s="3" t="str">
        <f>IF(H1121="","",COUNTA(H$2:H1121)-COUNTBLANK(H$2:H1121))</f>
        <v/>
      </c>
      <c r="H1121" s="3" t="str">
        <f>IF(COUNTIF(B$2:B1121,B1121)=1,B1121,"")</f>
        <v/>
      </c>
      <c r="I1121" s="10" t="str">
        <f t="shared" si="17"/>
        <v/>
      </c>
      <c r="J1121" s="3" t="str">
        <f>IF(デイリーデータ!D1121="なし","",デイリーデータ!D1121)</f>
        <v>勤務</v>
      </c>
      <c r="K1121" s="3" t="str">
        <f>IF(デイリーデータ!E1121="なし","",デイリーデータ!E1121)</f>
        <v/>
      </c>
      <c r="L1121" s="3" t="str">
        <f>IF(デイリーデータ!F1121="なし","",デイリーデータ!F1121)</f>
        <v>日勤</v>
      </c>
      <c r="M1121" s="3" t="str">
        <f>IF(デイリーデータ!G1121="なし","",デイリーデータ!G1121)</f>
        <v/>
      </c>
      <c r="N1121" s="3" t="str">
        <f>IF(デイリーデータ!H1121="なし","",デイリーデータ!H1121)</f>
        <v/>
      </c>
    </row>
    <row r="1122" spans="1:14" x14ac:dyDescent="0.2">
      <c r="A1122" s="9" t="str">
        <f>デイリーデータ!A1122&amp;デイリーデータ!I1122</f>
        <v>13805345758</v>
      </c>
      <c r="B1122" s="3" t="str">
        <f>デイリーデータ!A1122&amp;""</f>
        <v>138053</v>
      </c>
      <c r="C1122" s="3" t="str">
        <f>デイリーデータ!B1122</f>
        <v>菅野 祐萌</v>
      </c>
      <c r="D1122" s="4">
        <f>IF(デイリーデータ!I1122="","",(デイリーデータ!I1122))</f>
        <v>45758</v>
      </c>
      <c r="E1122" s="3" t="str">
        <f>IF(デイリーデータ!D1122="休日","●",IF(デイリーデータ!D1122="指定","○",IF(LEFT(デイリーデータ!F1122,1)="日","",IF(LEFT(デイリーデータ!F1122,1)="半","／",LEFT(デイリーデータ!F1122,1)))))</f>
        <v/>
      </c>
      <c r="F1122" s="10" t="str">
        <f>IF(デイリーデータ!E1122="なし","",デイリーデータ!E1122)&amp;IF(デイリーデータ!G1122="なし","",デイリーデータ!G1122)&amp;IF(デイリーデータ!H1122="なし","",デイリーデータ!H1122)</f>
        <v/>
      </c>
      <c r="G1122" s="3" t="str">
        <f>IF(H1122="","",COUNTA(H$2:H1122)-COUNTBLANK(H$2:H1122))</f>
        <v/>
      </c>
      <c r="H1122" s="3" t="str">
        <f>IF(COUNTIF(B$2:B1122,B1122)=1,B1122,"")</f>
        <v/>
      </c>
      <c r="I1122" s="10" t="str">
        <f t="shared" si="17"/>
        <v/>
      </c>
      <c r="J1122" s="3" t="str">
        <f>IF(デイリーデータ!D1122="なし","",デイリーデータ!D1122)</f>
        <v>勤務</v>
      </c>
      <c r="K1122" s="3" t="str">
        <f>IF(デイリーデータ!E1122="なし","",デイリーデータ!E1122)</f>
        <v/>
      </c>
      <c r="L1122" s="3" t="str">
        <f>IF(デイリーデータ!F1122="なし","",デイリーデータ!F1122)</f>
        <v>日勤</v>
      </c>
      <c r="M1122" s="3" t="str">
        <f>IF(デイリーデータ!G1122="なし","",デイリーデータ!G1122)</f>
        <v/>
      </c>
      <c r="N1122" s="3" t="str">
        <f>IF(デイリーデータ!H1122="なし","",デイリーデータ!H1122)</f>
        <v/>
      </c>
    </row>
    <row r="1123" spans="1:14" x14ac:dyDescent="0.2">
      <c r="A1123" s="9" t="str">
        <f>デイリーデータ!A1123&amp;デイリーデータ!I1123</f>
        <v>13805345759</v>
      </c>
      <c r="B1123" s="3" t="str">
        <f>デイリーデータ!A1123&amp;""</f>
        <v>138053</v>
      </c>
      <c r="C1123" s="3" t="str">
        <f>デイリーデータ!B1123</f>
        <v>菅野 祐萌</v>
      </c>
      <c r="D1123" s="4">
        <f>IF(デイリーデータ!I1123="","",(デイリーデータ!I1123))</f>
        <v>45759</v>
      </c>
      <c r="E1123" s="3" t="str">
        <f>IF(デイリーデータ!D1123="休日","●",IF(デイリーデータ!D1123="指定","○",IF(LEFT(デイリーデータ!F1123,1)="日","",IF(LEFT(デイリーデータ!F1123,1)="半","／",LEFT(デイリーデータ!F1123,1)))))</f>
        <v>当</v>
      </c>
      <c r="F1123" s="10" t="str">
        <f>IF(デイリーデータ!E1123="なし","",デイリーデータ!E1123)&amp;IF(デイリーデータ!G1123="なし","",デイリーデータ!G1123)&amp;IF(デイリーデータ!H1123="なし","",デイリーデータ!H1123)</f>
        <v/>
      </c>
      <c r="G1123" s="3" t="str">
        <f>IF(H1123="","",COUNTA(H$2:H1123)-COUNTBLANK(H$2:H1123))</f>
        <v/>
      </c>
      <c r="H1123" s="3" t="str">
        <f>IF(COUNTIF(B$2:B1123,B1123)=1,B1123,"")</f>
        <v/>
      </c>
      <c r="I1123" s="10" t="str">
        <f t="shared" si="17"/>
        <v/>
      </c>
      <c r="J1123" s="3" t="str">
        <f>IF(デイリーデータ!D1123="なし","",デイリーデータ!D1123)</f>
        <v>勤務</v>
      </c>
      <c r="K1123" s="3" t="str">
        <f>IF(デイリーデータ!E1123="なし","",デイリーデータ!E1123)</f>
        <v/>
      </c>
      <c r="L1123" s="3" t="str">
        <f>IF(デイリーデータ!F1123="なし","",デイリーデータ!F1123)</f>
        <v>当直</v>
      </c>
      <c r="M1123" s="3" t="str">
        <f>IF(デイリーデータ!G1123="なし","",デイリーデータ!G1123)</f>
        <v/>
      </c>
      <c r="N1123" s="3" t="str">
        <f>IF(デイリーデータ!H1123="なし","",デイリーデータ!H1123)</f>
        <v/>
      </c>
    </row>
    <row r="1124" spans="1:14" x14ac:dyDescent="0.2">
      <c r="A1124" s="9" t="str">
        <f>デイリーデータ!A1124&amp;デイリーデータ!I1124</f>
        <v>13805345760</v>
      </c>
      <c r="B1124" s="3" t="str">
        <f>デイリーデータ!A1124&amp;""</f>
        <v>138053</v>
      </c>
      <c r="C1124" s="3" t="str">
        <f>デイリーデータ!B1124</f>
        <v>菅野 祐萌</v>
      </c>
      <c r="D1124" s="4">
        <f>IF(デイリーデータ!I1124="","",(デイリーデータ!I1124))</f>
        <v>45760</v>
      </c>
      <c r="E1124" s="3" t="str">
        <f>IF(デイリーデータ!D1124="休日","●",IF(デイリーデータ!D1124="指定","○",IF(LEFT(デイリーデータ!F1124,1)="日","",IF(LEFT(デイリーデータ!F1124,1)="半","／",LEFT(デイリーデータ!F1124,1)))))</f>
        <v>明</v>
      </c>
      <c r="F1124" s="10" t="str">
        <f>IF(デイリーデータ!E1124="なし","",デイリーデータ!E1124)&amp;IF(デイリーデータ!G1124="なし","",デイリーデータ!G1124)&amp;IF(デイリーデータ!H1124="なし","",デイリーデータ!H1124)</f>
        <v/>
      </c>
      <c r="G1124" s="3" t="str">
        <f>IF(H1124="","",COUNTA(H$2:H1124)-COUNTBLANK(H$2:H1124))</f>
        <v/>
      </c>
      <c r="H1124" s="3" t="str">
        <f>IF(COUNTIF(B$2:B1124,B1124)=1,B1124,"")</f>
        <v/>
      </c>
      <c r="I1124" s="10" t="str">
        <f t="shared" si="17"/>
        <v/>
      </c>
      <c r="J1124" s="3" t="str">
        <f>IF(デイリーデータ!D1124="なし","",デイリーデータ!D1124)</f>
        <v>勤務</v>
      </c>
      <c r="K1124" s="3" t="str">
        <f>IF(デイリーデータ!E1124="なし","",デイリーデータ!E1124)</f>
        <v/>
      </c>
      <c r="L1124" s="3" t="str">
        <f>IF(デイリーデータ!F1124="なし","",デイリーデータ!F1124)</f>
        <v>明け</v>
      </c>
      <c r="M1124" s="3" t="str">
        <f>IF(デイリーデータ!G1124="なし","",デイリーデータ!G1124)</f>
        <v/>
      </c>
      <c r="N1124" s="3" t="str">
        <f>IF(デイリーデータ!H1124="なし","",デイリーデータ!H1124)</f>
        <v/>
      </c>
    </row>
    <row r="1125" spans="1:14" x14ac:dyDescent="0.2">
      <c r="A1125" s="9" t="str">
        <f>デイリーデータ!A1125&amp;デイリーデータ!I1125</f>
        <v>13805345761</v>
      </c>
      <c r="B1125" s="3" t="str">
        <f>デイリーデータ!A1125&amp;""</f>
        <v>138053</v>
      </c>
      <c r="C1125" s="3" t="str">
        <f>デイリーデータ!B1125</f>
        <v>菅野 祐萌</v>
      </c>
      <c r="D1125" s="4">
        <f>IF(デイリーデータ!I1125="","",(デイリーデータ!I1125))</f>
        <v>45761</v>
      </c>
      <c r="E1125" s="3" t="str">
        <f>IF(デイリーデータ!D1125="休日","●",IF(デイリーデータ!D1125="指定","○",IF(LEFT(デイリーデータ!F1125,1)="日","",IF(LEFT(デイリーデータ!F1125,1)="半","／",LEFT(デイリーデータ!F1125,1)))))</f>
        <v>●</v>
      </c>
      <c r="F1125" s="10" t="str">
        <f>IF(デイリーデータ!E1125="なし","",デイリーデータ!E1125)&amp;IF(デイリーデータ!G1125="なし","",デイリーデータ!G1125)&amp;IF(デイリーデータ!H1125="なし","",デイリーデータ!H1125)</f>
        <v/>
      </c>
      <c r="G1125" s="3" t="str">
        <f>IF(H1125="","",COUNTA(H$2:H1125)-COUNTBLANK(H$2:H1125))</f>
        <v/>
      </c>
      <c r="H1125" s="3" t="str">
        <f>IF(COUNTIF(B$2:B1125,B1125)=1,B1125,"")</f>
        <v/>
      </c>
      <c r="I1125" s="10" t="str">
        <f t="shared" si="17"/>
        <v/>
      </c>
      <c r="J1125" s="3" t="str">
        <f>IF(デイリーデータ!D1125="なし","",デイリーデータ!D1125)</f>
        <v>休日</v>
      </c>
      <c r="K1125" s="3" t="str">
        <f>IF(デイリーデータ!E1125="なし","",デイリーデータ!E1125)</f>
        <v/>
      </c>
      <c r="L1125" s="3" t="str">
        <f>IF(デイリーデータ!F1125="なし","",デイリーデータ!F1125)</f>
        <v>日勤</v>
      </c>
      <c r="M1125" s="3" t="str">
        <f>IF(デイリーデータ!G1125="なし","",デイリーデータ!G1125)</f>
        <v/>
      </c>
      <c r="N1125" s="3" t="str">
        <f>IF(デイリーデータ!H1125="なし","",デイリーデータ!H1125)</f>
        <v/>
      </c>
    </row>
    <row r="1126" spans="1:14" x14ac:dyDescent="0.2">
      <c r="A1126" s="9" t="str">
        <f>デイリーデータ!A1126&amp;デイリーデータ!I1126</f>
        <v>13805345762</v>
      </c>
      <c r="B1126" s="3" t="str">
        <f>デイリーデータ!A1126&amp;""</f>
        <v>138053</v>
      </c>
      <c r="C1126" s="3" t="str">
        <f>デイリーデータ!B1126</f>
        <v>菅野 祐萌</v>
      </c>
      <c r="D1126" s="4">
        <f>IF(デイリーデータ!I1126="","",(デイリーデータ!I1126))</f>
        <v>45762</v>
      </c>
      <c r="E1126" s="3" t="str">
        <f>IF(デイリーデータ!D1126="休日","●",IF(デイリーデータ!D1126="指定","○",IF(LEFT(デイリーデータ!F1126,1)="日","",IF(LEFT(デイリーデータ!F1126,1)="半","／",LEFT(デイリーデータ!F1126,1)))))</f>
        <v/>
      </c>
      <c r="F1126" s="10" t="str">
        <f>IF(デイリーデータ!E1126="なし","",デイリーデータ!E1126)&amp;IF(デイリーデータ!G1126="なし","",デイリーデータ!G1126)&amp;IF(デイリーデータ!H1126="なし","",デイリーデータ!H1126)</f>
        <v/>
      </c>
      <c r="G1126" s="3" t="str">
        <f>IF(H1126="","",COUNTA(H$2:H1126)-COUNTBLANK(H$2:H1126))</f>
        <v/>
      </c>
      <c r="H1126" s="3" t="str">
        <f>IF(COUNTIF(B$2:B1126,B1126)=1,B1126,"")</f>
        <v/>
      </c>
      <c r="I1126" s="10" t="str">
        <f t="shared" si="17"/>
        <v/>
      </c>
      <c r="J1126" s="3" t="str">
        <f>IF(デイリーデータ!D1126="なし","",デイリーデータ!D1126)</f>
        <v>勤務</v>
      </c>
      <c r="K1126" s="3" t="str">
        <f>IF(デイリーデータ!E1126="なし","",デイリーデータ!E1126)</f>
        <v/>
      </c>
      <c r="L1126" s="3" t="str">
        <f>IF(デイリーデータ!F1126="なし","",デイリーデータ!F1126)</f>
        <v>日勤</v>
      </c>
      <c r="M1126" s="3" t="str">
        <f>IF(デイリーデータ!G1126="なし","",デイリーデータ!G1126)</f>
        <v/>
      </c>
      <c r="N1126" s="3" t="str">
        <f>IF(デイリーデータ!H1126="なし","",デイリーデータ!H1126)</f>
        <v/>
      </c>
    </row>
    <row r="1127" spans="1:14" x14ac:dyDescent="0.2">
      <c r="A1127" s="9" t="str">
        <f>デイリーデータ!A1127&amp;デイリーデータ!I1127</f>
        <v>13805345763</v>
      </c>
      <c r="B1127" s="3" t="str">
        <f>デイリーデータ!A1127&amp;""</f>
        <v>138053</v>
      </c>
      <c r="C1127" s="3" t="str">
        <f>デイリーデータ!B1127</f>
        <v>菅野 祐萌</v>
      </c>
      <c r="D1127" s="4">
        <f>IF(デイリーデータ!I1127="","",(デイリーデータ!I1127))</f>
        <v>45763</v>
      </c>
      <c r="E1127" s="3" t="str">
        <f>IF(デイリーデータ!D1127="休日","●",IF(デイリーデータ!D1127="指定","○",IF(LEFT(デイリーデータ!F1127,1)="日","",IF(LEFT(デイリーデータ!F1127,1)="半","／",LEFT(デイリーデータ!F1127,1)))))</f>
        <v/>
      </c>
      <c r="F1127" s="10" t="str">
        <f>IF(デイリーデータ!E1127="なし","",デイリーデータ!E1127)&amp;IF(デイリーデータ!G1127="なし","",デイリーデータ!G1127)&amp;IF(デイリーデータ!H1127="なし","",デイリーデータ!H1127)</f>
        <v/>
      </c>
      <c r="G1127" s="3" t="str">
        <f>IF(H1127="","",COUNTA(H$2:H1127)-COUNTBLANK(H$2:H1127))</f>
        <v/>
      </c>
      <c r="H1127" s="3" t="str">
        <f>IF(COUNTIF(B$2:B1127,B1127)=1,B1127,"")</f>
        <v/>
      </c>
      <c r="I1127" s="10" t="str">
        <f t="shared" si="17"/>
        <v/>
      </c>
      <c r="J1127" s="3" t="str">
        <f>IF(デイリーデータ!D1127="なし","",デイリーデータ!D1127)</f>
        <v>勤務</v>
      </c>
      <c r="K1127" s="3" t="str">
        <f>IF(デイリーデータ!E1127="なし","",デイリーデータ!E1127)</f>
        <v/>
      </c>
      <c r="L1127" s="3" t="str">
        <f>IF(デイリーデータ!F1127="なし","",デイリーデータ!F1127)</f>
        <v>日勤</v>
      </c>
      <c r="M1127" s="3" t="str">
        <f>IF(デイリーデータ!G1127="なし","",デイリーデータ!G1127)</f>
        <v/>
      </c>
      <c r="N1127" s="3" t="str">
        <f>IF(デイリーデータ!H1127="なし","",デイリーデータ!H1127)</f>
        <v/>
      </c>
    </row>
    <row r="1128" spans="1:14" x14ac:dyDescent="0.2">
      <c r="A1128" s="9" t="str">
        <f>デイリーデータ!A1128&amp;デイリーデータ!I1128</f>
        <v>13805345764</v>
      </c>
      <c r="B1128" s="3" t="str">
        <f>デイリーデータ!A1128&amp;""</f>
        <v>138053</v>
      </c>
      <c r="C1128" s="3" t="str">
        <f>デイリーデータ!B1128</f>
        <v>菅野 祐萌</v>
      </c>
      <c r="D1128" s="4">
        <f>IF(デイリーデータ!I1128="","",(デイリーデータ!I1128))</f>
        <v>45764</v>
      </c>
      <c r="E1128" s="3" t="str">
        <f>IF(デイリーデータ!D1128="休日","●",IF(デイリーデータ!D1128="指定","○",IF(LEFT(デイリーデータ!F1128,1)="日","",IF(LEFT(デイリーデータ!F1128,1)="半","／",LEFT(デイリーデータ!F1128,1)))))</f>
        <v>当</v>
      </c>
      <c r="F1128" s="10" t="str">
        <f>IF(デイリーデータ!E1128="なし","",デイリーデータ!E1128)&amp;IF(デイリーデータ!G1128="なし","",デイリーデータ!G1128)&amp;IF(デイリーデータ!H1128="なし","",デイリーデータ!H1128)</f>
        <v/>
      </c>
      <c r="G1128" s="3" t="str">
        <f>IF(H1128="","",COUNTA(H$2:H1128)-COUNTBLANK(H$2:H1128))</f>
        <v/>
      </c>
      <c r="H1128" s="3" t="str">
        <f>IF(COUNTIF(B$2:B1128,B1128)=1,B1128,"")</f>
        <v/>
      </c>
      <c r="I1128" s="10" t="str">
        <f t="shared" si="17"/>
        <v/>
      </c>
      <c r="J1128" s="3" t="str">
        <f>IF(デイリーデータ!D1128="なし","",デイリーデータ!D1128)</f>
        <v>勤務</v>
      </c>
      <c r="K1128" s="3" t="str">
        <f>IF(デイリーデータ!E1128="なし","",デイリーデータ!E1128)</f>
        <v/>
      </c>
      <c r="L1128" s="3" t="str">
        <f>IF(デイリーデータ!F1128="なし","",デイリーデータ!F1128)</f>
        <v>当直</v>
      </c>
      <c r="M1128" s="3" t="str">
        <f>IF(デイリーデータ!G1128="なし","",デイリーデータ!G1128)</f>
        <v/>
      </c>
      <c r="N1128" s="3" t="str">
        <f>IF(デイリーデータ!H1128="なし","",デイリーデータ!H1128)</f>
        <v/>
      </c>
    </row>
    <row r="1129" spans="1:14" x14ac:dyDescent="0.2">
      <c r="A1129" s="9" t="str">
        <f>デイリーデータ!A1129&amp;デイリーデータ!I1129</f>
        <v>13805345765</v>
      </c>
      <c r="B1129" s="3" t="str">
        <f>デイリーデータ!A1129&amp;""</f>
        <v>138053</v>
      </c>
      <c r="C1129" s="3" t="str">
        <f>デイリーデータ!B1129</f>
        <v>菅野 祐萌</v>
      </c>
      <c r="D1129" s="4">
        <f>IF(デイリーデータ!I1129="","",(デイリーデータ!I1129))</f>
        <v>45765</v>
      </c>
      <c r="E1129" s="3" t="str">
        <f>IF(デイリーデータ!D1129="休日","●",IF(デイリーデータ!D1129="指定","○",IF(LEFT(デイリーデータ!F1129,1)="日","",IF(LEFT(デイリーデータ!F1129,1)="半","／",LEFT(デイリーデータ!F1129,1)))))</f>
        <v>明</v>
      </c>
      <c r="F1129" s="10" t="str">
        <f>IF(デイリーデータ!E1129="なし","",デイリーデータ!E1129)&amp;IF(デイリーデータ!G1129="なし","",デイリーデータ!G1129)&amp;IF(デイリーデータ!H1129="なし","",デイリーデータ!H1129)</f>
        <v/>
      </c>
      <c r="G1129" s="3" t="str">
        <f>IF(H1129="","",COUNTA(H$2:H1129)-COUNTBLANK(H$2:H1129))</f>
        <v/>
      </c>
      <c r="H1129" s="3" t="str">
        <f>IF(COUNTIF(B$2:B1129,B1129)=1,B1129,"")</f>
        <v/>
      </c>
      <c r="I1129" s="10" t="str">
        <f t="shared" si="17"/>
        <v/>
      </c>
      <c r="J1129" s="3" t="str">
        <f>IF(デイリーデータ!D1129="なし","",デイリーデータ!D1129)</f>
        <v>勤務</v>
      </c>
      <c r="K1129" s="3" t="str">
        <f>IF(デイリーデータ!E1129="なし","",デイリーデータ!E1129)</f>
        <v/>
      </c>
      <c r="L1129" s="3" t="str">
        <f>IF(デイリーデータ!F1129="なし","",デイリーデータ!F1129)</f>
        <v>明け</v>
      </c>
      <c r="M1129" s="3" t="str">
        <f>IF(デイリーデータ!G1129="なし","",デイリーデータ!G1129)</f>
        <v/>
      </c>
      <c r="N1129" s="3" t="str">
        <f>IF(デイリーデータ!H1129="なし","",デイリーデータ!H1129)</f>
        <v/>
      </c>
    </row>
    <row r="1130" spans="1:14" x14ac:dyDescent="0.2">
      <c r="A1130" s="9" t="str">
        <f>デイリーデータ!A1130&amp;デイリーデータ!I1130</f>
        <v>13805345766</v>
      </c>
      <c r="B1130" s="3" t="str">
        <f>デイリーデータ!A1130&amp;""</f>
        <v>138053</v>
      </c>
      <c r="C1130" s="3" t="str">
        <f>デイリーデータ!B1130</f>
        <v>菅野 祐萌</v>
      </c>
      <c r="D1130" s="4">
        <f>IF(デイリーデータ!I1130="","",(デイリーデータ!I1130))</f>
        <v>45766</v>
      </c>
      <c r="E1130" s="3" t="str">
        <f>IF(デイリーデータ!D1130="休日","●",IF(デイリーデータ!D1130="指定","○",IF(LEFT(デイリーデータ!F1130,1)="日","",IF(LEFT(デイリーデータ!F1130,1)="半","／",LEFT(デイリーデータ!F1130,1)))))</f>
        <v>○</v>
      </c>
      <c r="F1130" s="10" t="str">
        <f>IF(デイリーデータ!E1130="なし","",デイリーデータ!E1130)&amp;IF(デイリーデータ!G1130="なし","",デイリーデータ!G1130)&amp;IF(デイリーデータ!H1130="なし","",デイリーデータ!H1130)</f>
        <v/>
      </c>
      <c r="G1130" s="3" t="str">
        <f>IF(H1130="","",COUNTA(H$2:H1130)-COUNTBLANK(H$2:H1130))</f>
        <v/>
      </c>
      <c r="H1130" s="3" t="str">
        <f>IF(COUNTIF(B$2:B1130,B1130)=1,B1130,"")</f>
        <v/>
      </c>
      <c r="I1130" s="10" t="str">
        <f t="shared" si="17"/>
        <v/>
      </c>
      <c r="J1130" s="3" t="str">
        <f>IF(デイリーデータ!D1130="なし","",デイリーデータ!D1130)</f>
        <v>指定</v>
      </c>
      <c r="K1130" s="3" t="str">
        <f>IF(デイリーデータ!E1130="なし","",デイリーデータ!E1130)</f>
        <v/>
      </c>
      <c r="L1130" s="3" t="str">
        <f>IF(デイリーデータ!F1130="なし","",デイリーデータ!F1130)</f>
        <v>日勤</v>
      </c>
      <c r="M1130" s="3" t="str">
        <f>IF(デイリーデータ!G1130="なし","",デイリーデータ!G1130)</f>
        <v/>
      </c>
      <c r="N1130" s="3" t="str">
        <f>IF(デイリーデータ!H1130="なし","",デイリーデータ!H1130)</f>
        <v/>
      </c>
    </row>
    <row r="1131" spans="1:14" x14ac:dyDescent="0.2">
      <c r="A1131" s="9" t="str">
        <f>デイリーデータ!A1131&amp;デイリーデータ!I1131</f>
        <v>13805345767</v>
      </c>
      <c r="B1131" s="3" t="str">
        <f>デイリーデータ!A1131&amp;""</f>
        <v>138053</v>
      </c>
      <c r="C1131" s="3" t="str">
        <f>デイリーデータ!B1131</f>
        <v>菅野 祐萌</v>
      </c>
      <c r="D1131" s="4">
        <f>IF(デイリーデータ!I1131="","",(デイリーデータ!I1131))</f>
        <v>45767</v>
      </c>
      <c r="E1131" s="3" t="str">
        <f>IF(デイリーデータ!D1131="休日","●",IF(デイリーデータ!D1131="指定","○",IF(LEFT(デイリーデータ!F1131,1)="日","",IF(LEFT(デイリーデータ!F1131,1)="半","／",LEFT(デイリーデータ!F1131,1)))))</f>
        <v>●</v>
      </c>
      <c r="F1131" s="10" t="str">
        <f>IF(デイリーデータ!E1131="なし","",デイリーデータ!E1131)&amp;IF(デイリーデータ!G1131="なし","",デイリーデータ!G1131)&amp;IF(デイリーデータ!H1131="なし","",デイリーデータ!H1131)</f>
        <v/>
      </c>
      <c r="G1131" s="3" t="str">
        <f>IF(H1131="","",COUNTA(H$2:H1131)-COUNTBLANK(H$2:H1131))</f>
        <v/>
      </c>
      <c r="H1131" s="3" t="str">
        <f>IF(COUNTIF(B$2:B1131,B1131)=1,B1131,"")</f>
        <v/>
      </c>
      <c r="I1131" s="10" t="str">
        <f t="shared" si="17"/>
        <v/>
      </c>
      <c r="J1131" s="3" t="str">
        <f>IF(デイリーデータ!D1131="なし","",デイリーデータ!D1131)</f>
        <v>休日</v>
      </c>
      <c r="K1131" s="3" t="str">
        <f>IF(デイリーデータ!E1131="なし","",デイリーデータ!E1131)</f>
        <v/>
      </c>
      <c r="L1131" s="3" t="str">
        <f>IF(デイリーデータ!F1131="なし","",デイリーデータ!F1131)</f>
        <v>日勤</v>
      </c>
      <c r="M1131" s="3" t="str">
        <f>IF(デイリーデータ!G1131="なし","",デイリーデータ!G1131)</f>
        <v/>
      </c>
      <c r="N1131" s="3" t="str">
        <f>IF(デイリーデータ!H1131="なし","",デイリーデータ!H1131)</f>
        <v/>
      </c>
    </row>
    <row r="1132" spans="1:14" x14ac:dyDescent="0.2">
      <c r="A1132" s="9" t="str">
        <f>デイリーデータ!A1132&amp;デイリーデータ!I1132</f>
        <v>13805345768</v>
      </c>
      <c r="B1132" s="3" t="str">
        <f>デイリーデータ!A1132&amp;""</f>
        <v>138053</v>
      </c>
      <c r="C1132" s="3" t="str">
        <f>デイリーデータ!B1132</f>
        <v>菅野 祐萌</v>
      </c>
      <c r="D1132" s="4">
        <f>IF(デイリーデータ!I1132="","",(デイリーデータ!I1132))</f>
        <v>45768</v>
      </c>
      <c r="E1132" s="3" t="str">
        <f>IF(デイリーデータ!D1132="休日","●",IF(デイリーデータ!D1132="指定","○",IF(LEFT(デイリーデータ!F1132,1)="日","",IF(LEFT(デイリーデータ!F1132,1)="半","／",LEFT(デイリーデータ!F1132,1)))))</f>
        <v/>
      </c>
      <c r="F1132" s="10" t="str">
        <f>IF(デイリーデータ!E1132="なし","",デイリーデータ!E1132)&amp;IF(デイリーデータ!G1132="なし","",デイリーデータ!G1132)&amp;IF(デイリーデータ!H1132="なし","",デイリーデータ!H1132)</f>
        <v/>
      </c>
      <c r="G1132" s="3" t="str">
        <f>IF(H1132="","",COUNTA(H$2:H1132)-COUNTBLANK(H$2:H1132))</f>
        <v/>
      </c>
      <c r="H1132" s="3" t="str">
        <f>IF(COUNTIF(B$2:B1132,B1132)=1,B1132,"")</f>
        <v/>
      </c>
      <c r="I1132" s="10" t="str">
        <f t="shared" si="17"/>
        <v/>
      </c>
      <c r="J1132" s="3" t="str">
        <f>IF(デイリーデータ!D1132="なし","",デイリーデータ!D1132)</f>
        <v>勤務</v>
      </c>
      <c r="K1132" s="3" t="str">
        <f>IF(デイリーデータ!E1132="なし","",デイリーデータ!E1132)</f>
        <v/>
      </c>
      <c r="L1132" s="3" t="str">
        <f>IF(デイリーデータ!F1132="なし","",デイリーデータ!F1132)</f>
        <v>日勤</v>
      </c>
      <c r="M1132" s="3" t="str">
        <f>IF(デイリーデータ!G1132="なし","",デイリーデータ!G1132)</f>
        <v/>
      </c>
      <c r="N1132" s="3" t="str">
        <f>IF(デイリーデータ!H1132="なし","",デイリーデータ!H1132)</f>
        <v/>
      </c>
    </row>
    <row r="1133" spans="1:14" x14ac:dyDescent="0.2">
      <c r="A1133" s="9" t="str">
        <f>デイリーデータ!A1133&amp;デイリーデータ!I1133</f>
        <v>13805345769</v>
      </c>
      <c r="B1133" s="3" t="str">
        <f>デイリーデータ!A1133&amp;""</f>
        <v>138053</v>
      </c>
      <c r="C1133" s="3" t="str">
        <f>デイリーデータ!B1133</f>
        <v>菅野 祐萌</v>
      </c>
      <c r="D1133" s="4">
        <f>IF(デイリーデータ!I1133="","",(デイリーデータ!I1133))</f>
        <v>45769</v>
      </c>
      <c r="E1133" s="3" t="str">
        <f>IF(デイリーデータ!D1133="休日","●",IF(デイリーデータ!D1133="指定","○",IF(LEFT(デイリーデータ!F1133,1)="日","",IF(LEFT(デイリーデータ!F1133,1)="半","／",LEFT(デイリーデータ!F1133,1)))))</f>
        <v/>
      </c>
      <c r="F1133" s="10" t="str">
        <f>IF(デイリーデータ!E1133="なし","",デイリーデータ!E1133)&amp;IF(デイリーデータ!G1133="なし","",デイリーデータ!G1133)&amp;IF(デイリーデータ!H1133="なし","",デイリーデータ!H1133)</f>
        <v/>
      </c>
      <c r="G1133" s="3" t="str">
        <f>IF(H1133="","",COUNTA(H$2:H1133)-COUNTBLANK(H$2:H1133))</f>
        <v/>
      </c>
      <c r="H1133" s="3" t="str">
        <f>IF(COUNTIF(B$2:B1133,B1133)=1,B1133,"")</f>
        <v/>
      </c>
      <c r="I1133" s="10" t="str">
        <f t="shared" si="17"/>
        <v/>
      </c>
      <c r="J1133" s="3" t="str">
        <f>IF(デイリーデータ!D1133="なし","",デイリーデータ!D1133)</f>
        <v>勤務</v>
      </c>
      <c r="K1133" s="3" t="str">
        <f>IF(デイリーデータ!E1133="なし","",デイリーデータ!E1133)</f>
        <v/>
      </c>
      <c r="L1133" s="3" t="str">
        <f>IF(デイリーデータ!F1133="なし","",デイリーデータ!F1133)</f>
        <v>日勤</v>
      </c>
      <c r="M1133" s="3" t="str">
        <f>IF(デイリーデータ!G1133="なし","",デイリーデータ!G1133)</f>
        <v/>
      </c>
      <c r="N1133" s="3" t="str">
        <f>IF(デイリーデータ!H1133="なし","",デイリーデータ!H1133)</f>
        <v/>
      </c>
    </row>
    <row r="1134" spans="1:14" x14ac:dyDescent="0.2">
      <c r="A1134" s="9" t="str">
        <f>デイリーデータ!A1134&amp;デイリーデータ!I1134</f>
        <v>13805345770</v>
      </c>
      <c r="B1134" s="3" t="str">
        <f>デイリーデータ!A1134&amp;""</f>
        <v>138053</v>
      </c>
      <c r="C1134" s="3" t="str">
        <f>デイリーデータ!B1134</f>
        <v>菅野 祐萌</v>
      </c>
      <c r="D1134" s="4">
        <f>IF(デイリーデータ!I1134="","",(デイリーデータ!I1134))</f>
        <v>45770</v>
      </c>
      <c r="E1134" s="3" t="str">
        <f>IF(デイリーデータ!D1134="休日","●",IF(デイリーデータ!D1134="指定","○",IF(LEFT(デイリーデータ!F1134,1)="日","",IF(LEFT(デイリーデータ!F1134,1)="半","／",LEFT(デイリーデータ!F1134,1)))))</f>
        <v/>
      </c>
      <c r="F1134" s="10" t="str">
        <f>IF(デイリーデータ!E1134="なし","",デイリーデータ!E1134)&amp;IF(デイリーデータ!G1134="なし","",デイリーデータ!G1134)&amp;IF(デイリーデータ!H1134="なし","",デイリーデータ!H1134)</f>
        <v/>
      </c>
      <c r="G1134" s="3" t="str">
        <f>IF(H1134="","",COUNTA(H$2:H1134)-COUNTBLANK(H$2:H1134))</f>
        <v/>
      </c>
      <c r="H1134" s="3" t="str">
        <f>IF(COUNTIF(B$2:B1134,B1134)=1,B1134,"")</f>
        <v/>
      </c>
      <c r="I1134" s="10" t="str">
        <f t="shared" si="17"/>
        <v/>
      </c>
      <c r="J1134" s="3" t="str">
        <f>IF(デイリーデータ!D1134="なし","",デイリーデータ!D1134)</f>
        <v>勤務</v>
      </c>
      <c r="K1134" s="3" t="str">
        <f>IF(デイリーデータ!E1134="なし","",デイリーデータ!E1134)</f>
        <v/>
      </c>
      <c r="L1134" s="3" t="str">
        <f>IF(デイリーデータ!F1134="なし","",デイリーデータ!F1134)</f>
        <v>日勤</v>
      </c>
      <c r="M1134" s="3" t="str">
        <f>IF(デイリーデータ!G1134="なし","",デイリーデータ!G1134)</f>
        <v/>
      </c>
      <c r="N1134" s="3" t="str">
        <f>IF(デイリーデータ!H1134="なし","",デイリーデータ!H1134)</f>
        <v/>
      </c>
    </row>
    <row r="1135" spans="1:14" x14ac:dyDescent="0.2">
      <c r="A1135" s="9" t="str">
        <f>デイリーデータ!A1135&amp;デイリーデータ!I1135</f>
        <v>13805345771</v>
      </c>
      <c r="B1135" s="3" t="str">
        <f>デイリーデータ!A1135&amp;""</f>
        <v>138053</v>
      </c>
      <c r="C1135" s="3" t="str">
        <f>デイリーデータ!B1135</f>
        <v>菅野 祐萌</v>
      </c>
      <c r="D1135" s="4">
        <f>IF(デイリーデータ!I1135="","",(デイリーデータ!I1135))</f>
        <v>45771</v>
      </c>
      <c r="E1135" s="3" t="str">
        <f>IF(デイリーデータ!D1135="休日","●",IF(デイリーデータ!D1135="指定","○",IF(LEFT(デイリーデータ!F1135,1)="日","",IF(LEFT(デイリーデータ!F1135,1)="半","／",LEFT(デイリーデータ!F1135,1)))))</f>
        <v/>
      </c>
      <c r="F1135" s="10" t="str">
        <f>IF(デイリーデータ!E1135="なし","",デイリーデータ!E1135)&amp;IF(デイリーデータ!G1135="なし","",デイリーデータ!G1135)&amp;IF(デイリーデータ!H1135="なし","",デイリーデータ!H1135)</f>
        <v/>
      </c>
      <c r="G1135" s="3" t="str">
        <f>IF(H1135="","",COUNTA(H$2:H1135)-COUNTBLANK(H$2:H1135))</f>
        <v/>
      </c>
      <c r="H1135" s="3" t="str">
        <f>IF(COUNTIF(B$2:B1135,B1135)=1,B1135,"")</f>
        <v/>
      </c>
      <c r="I1135" s="10" t="str">
        <f t="shared" si="17"/>
        <v/>
      </c>
      <c r="J1135" s="3" t="str">
        <f>IF(デイリーデータ!D1135="なし","",デイリーデータ!D1135)</f>
        <v>勤務</v>
      </c>
      <c r="K1135" s="3" t="str">
        <f>IF(デイリーデータ!E1135="なし","",デイリーデータ!E1135)</f>
        <v/>
      </c>
      <c r="L1135" s="3" t="str">
        <f>IF(デイリーデータ!F1135="なし","",デイリーデータ!F1135)</f>
        <v>日勤</v>
      </c>
      <c r="M1135" s="3" t="str">
        <f>IF(デイリーデータ!G1135="なし","",デイリーデータ!G1135)</f>
        <v/>
      </c>
      <c r="N1135" s="3" t="str">
        <f>IF(デイリーデータ!H1135="なし","",デイリーデータ!H1135)</f>
        <v/>
      </c>
    </row>
    <row r="1136" spans="1:14" x14ac:dyDescent="0.2">
      <c r="A1136" s="9" t="str">
        <f>デイリーデータ!A1136&amp;デイリーデータ!I1136</f>
        <v>13805345772</v>
      </c>
      <c r="B1136" s="3" t="str">
        <f>デイリーデータ!A1136&amp;""</f>
        <v>138053</v>
      </c>
      <c r="C1136" s="3" t="str">
        <f>デイリーデータ!B1136</f>
        <v>菅野 祐萌</v>
      </c>
      <c r="D1136" s="4">
        <f>IF(デイリーデータ!I1136="","",(デイリーデータ!I1136))</f>
        <v>45772</v>
      </c>
      <c r="E1136" s="3" t="str">
        <f>IF(デイリーデータ!D1136="休日","●",IF(デイリーデータ!D1136="指定","○",IF(LEFT(デイリーデータ!F1136,1)="日","",IF(LEFT(デイリーデータ!F1136,1)="半","／",LEFT(デイリーデータ!F1136,1)))))</f>
        <v/>
      </c>
      <c r="F1136" s="10" t="str">
        <f>IF(デイリーデータ!E1136="なし","",デイリーデータ!E1136)&amp;IF(デイリーデータ!G1136="なし","",デイリーデータ!G1136)&amp;IF(デイリーデータ!H1136="なし","",デイリーデータ!H1136)</f>
        <v/>
      </c>
      <c r="G1136" s="3" t="str">
        <f>IF(H1136="","",COUNTA(H$2:H1136)-COUNTBLANK(H$2:H1136))</f>
        <v/>
      </c>
      <c r="H1136" s="3" t="str">
        <f>IF(COUNTIF(B$2:B1136,B1136)=1,B1136,"")</f>
        <v/>
      </c>
      <c r="I1136" s="10" t="str">
        <f t="shared" si="17"/>
        <v/>
      </c>
      <c r="J1136" s="3" t="str">
        <f>IF(デイリーデータ!D1136="なし","",デイリーデータ!D1136)</f>
        <v>勤務</v>
      </c>
      <c r="K1136" s="3" t="str">
        <f>IF(デイリーデータ!E1136="なし","",デイリーデータ!E1136)</f>
        <v/>
      </c>
      <c r="L1136" s="3" t="str">
        <f>IF(デイリーデータ!F1136="なし","",デイリーデータ!F1136)</f>
        <v>日勤</v>
      </c>
      <c r="M1136" s="3" t="str">
        <f>IF(デイリーデータ!G1136="なし","",デイリーデータ!G1136)</f>
        <v/>
      </c>
      <c r="N1136" s="3" t="str">
        <f>IF(デイリーデータ!H1136="なし","",デイリーデータ!H1136)</f>
        <v/>
      </c>
    </row>
    <row r="1137" spans="1:14" x14ac:dyDescent="0.2">
      <c r="A1137" s="9" t="str">
        <f>デイリーデータ!A1137&amp;デイリーデータ!I1137</f>
        <v>13805345773</v>
      </c>
      <c r="B1137" s="3" t="str">
        <f>デイリーデータ!A1137&amp;""</f>
        <v>138053</v>
      </c>
      <c r="C1137" s="3" t="str">
        <f>デイリーデータ!B1137</f>
        <v>菅野 祐萌</v>
      </c>
      <c r="D1137" s="4">
        <f>IF(デイリーデータ!I1137="","",(デイリーデータ!I1137))</f>
        <v>45773</v>
      </c>
      <c r="E1137" s="3" t="str">
        <f>IF(デイリーデータ!D1137="休日","●",IF(デイリーデータ!D1137="指定","○",IF(LEFT(デイリーデータ!F1137,1)="日","",IF(LEFT(デイリーデータ!F1137,1)="半","／",LEFT(デイリーデータ!F1137,1)))))</f>
        <v>／</v>
      </c>
      <c r="F1137" s="10" t="str">
        <f>IF(デイリーデータ!E1137="なし","",デイリーデータ!E1137)&amp;IF(デイリーデータ!G1137="なし","",デイリーデータ!G1137)&amp;IF(デイリーデータ!H1137="なし","",デイリーデータ!H1137)</f>
        <v/>
      </c>
      <c r="G1137" s="3" t="str">
        <f>IF(H1137="","",COUNTA(H$2:H1137)-COUNTBLANK(H$2:H1137))</f>
        <v/>
      </c>
      <c r="H1137" s="3" t="str">
        <f>IF(COUNTIF(B$2:B1137,B1137)=1,B1137,"")</f>
        <v/>
      </c>
      <c r="I1137" s="10" t="str">
        <f t="shared" si="17"/>
        <v/>
      </c>
      <c r="J1137" s="3" t="str">
        <f>IF(デイリーデータ!D1137="なし","",デイリーデータ!D1137)</f>
        <v>勤務</v>
      </c>
      <c r="K1137" s="3" t="str">
        <f>IF(デイリーデータ!E1137="なし","",デイリーデータ!E1137)</f>
        <v/>
      </c>
      <c r="L1137" s="3" t="str">
        <f>IF(デイリーデータ!F1137="なし","",デイリーデータ!F1137)</f>
        <v>半日</v>
      </c>
      <c r="M1137" s="3" t="str">
        <f>IF(デイリーデータ!G1137="なし","",デイリーデータ!G1137)</f>
        <v/>
      </c>
      <c r="N1137" s="3" t="str">
        <f>IF(デイリーデータ!H1137="なし","",デイリーデータ!H1137)</f>
        <v/>
      </c>
    </row>
    <row r="1138" spans="1:14" x14ac:dyDescent="0.2">
      <c r="A1138" s="9" t="str">
        <f>デイリーデータ!A1138&amp;デイリーデータ!I1138</f>
        <v>13805345774</v>
      </c>
      <c r="B1138" s="3" t="str">
        <f>デイリーデータ!A1138&amp;""</f>
        <v>138053</v>
      </c>
      <c r="C1138" s="3" t="str">
        <f>デイリーデータ!B1138</f>
        <v>菅野 祐萌</v>
      </c>
      <c r="D1138" s="4">
        <f>IF(デイリーデータ!I1138="","",(デイリーデータ!I1138))</f>
        <v>45774</v>
      </c>
      <c r="E1138" s="3" t="str">
        <f>IF(デイリーデータ!D1138="休日","●",IF(デイリーデータ!D1138="指定","○",IF(LEFT(デイリーデータ!F1138,1)="日","",IF(LEFT(デイリーデータ!F1138,1)="半","／",LEFT(デイリーデータ!F1138,1)))))</f>
        <v>●</v>
      </c>
      <c r="F1138" s="10" t="str">
        <f>IF(デイリーデータ!E1138="なし","",デイリーデータ!E1138)&amp;IF(デイリーデータ!G1138="なし","",デイリーデータ!G1138)&amp;IF(デイリーデータ!H1138="なし","",デイリーデータ!H1138)</f>
        <v/>
      </c>
      <c r="G1138" s="3" t="str">
        <f>IF(H1138="","",COUNTA(H$2:H1138)-COUNTBLANK(H$2:H1138))</f>
        <v/>
      </c>
      <c r="H1138" s="3" t="str">
        <f>IF(COUNTIF(B$2:B1138,B1138)=1,B1138,"")</f>
        <v/>
      </c>
      <c r="I1138" s="10" t="str">
        <f t="shared" si="17"/>
        <v/>
      </c>
      <c r="J1138" s="3" t="str">
        <f>IF(デイリーデータ!D1138="なし","",デイリーデータ!D1138)</f>
        <v>休日</v>
      </c>
      <c r="K1138" s="3" t="str">
        <f>IF(デイリーデータ!E1138="なし","",デイリーデータ!E1138)</f>
        <v/>
      </c>
      <c r="L1138" s="3" t="str">
        <f>IF(デイリーデータ!F1138="なし","",デイリーデータ!F1138)</f>
        <v>日勤</v>
      </c>
      <c r="M1138" s="3" t="str">
        <f>IF(デイリーデータ!G1138="なし","",デイリーデータ!G1138)</f>
        <v/>
      </c>
      <c r="N1138" s="3" t="str">
        <f>IF(デイリーデータ!H1138="なし","",デイリーデータ!H1138)</f>
        <v/>
      </c>
    </row>
    <row r="1139" spans="1:14" x14ac:dyDescent="0.2">
      <c r="A1139" s="9" t="str">
        <f>デイリーデータ!A1139&amp;デイリーデータ!I1139</f>
        <v>13805345775</v>
      </c>
      <c r="B1139" s="3" t="str">
        <f>デイリーデータ!A1139&amp;""</f>
        <v>138053</v>
      </c>
      <c r="C1139" s="3" t="str">
        <f>デイリーデータ!B1139</f>
        <v>菅野 祐萌</v>
      </c>
      <c r="D1139" s="4">
        <f>IF(デイリーデータ!I1139="","",(デイリーデータ!I1139))</f>
        <v>45775</v>
      </c>
      <c r="E1139" s="3" t="str">
        <f>IF(デイリーデータ!D1139="休日","●",IF(デイリーデータ!D1139="指定","○",IF(LEFT(デイリーデータ!F1139,1)="日","",IF(LEFT(デイリーデータ!F1139,1)="半","／",LEFT(デイリーデータ!F1139,1)))))</f>
        <v/>
      </c>
      <c r="F1139" s="10" t="str">
        <f>IF(デイリーデータ!E1139="なし","",デイリーデータ!E1139)&amp;IF(デイリーデータ!G1139="なし","",デイリーデータ!G1139)&amp;IF(デイリーデータ!H1139="なし","",デイリーデータ!H1139)</f>
        <v/>
      </c>
      <c r="G1139" s="3" t="str">
        <f>IF(H1139="","",COUNTA(H$2:H1139)-COUNTBLANK(H$2:H1139))</f>
        <v/>
      </c>
      <c r="H1139" s="3" t="str">
        <f>IF(COUNTIF(B$2:B1139,B1139)=1,B1139,"")</f>
        <v/>
      </c>
      <c r="I1139" s="10" t="str">
        <f t="shared" si="17"/>
        <v/>
      </c>
      <c r="J1139" s="3" t="str">
        <f>IF(デイリーデータ!D1139="なし","",デイリーデータ!D1139)</f>
        <v>勤務</v>
      </c>
      <c r="K1139" s="3" t="str">
        <f>IF(デイリーデータ!E1139="なし","",デイリーデータ!E1139)</f>
        <v/>
      </c>
      <c r="L1139" s="3" t="str">
        <f>IF(デイリーデータ!F1139="なし","",デイリーデータ!F1139)</f>
        <v>日勤</v>
      </c>
      <c r="M1139" s="3" t="str">
        <f>IF(デイリーデータ!G1139="なし","",デイリーデータ!G1139)</f>
        <v/>
      </c>
      <c r="N1139" s="3" t="str">
        <f>IF(デイリーデータ!H1139="なし","",デイリーデータ!H1139)</f>
        <v/>
      </c>
    </row>
    <row r="1140" spans="1:14" x14ac:dyDescent="0.2">
      <c r="A1140" s="9" t="str">
        <f>デイリーデータ!A1140&amp;デイリーデータ!I1140</f>
        <v>13805345776</v>
      </c>
      <c r="B1140" s="3" t="str">
        <f>デイリーデータ!A1140&amp;""</f>
        <v>138053</v>
      </c>
      <c r="C1140" s="3" t="str">
        <f>デイリーデータ!B1140</f>
        <v>菅野 祐萌</v>
      </c>
      <c r="D1140" s="4">
        <f>IF(デイリーデータ!I1140="","",(デイリーデータ!I1140))</f>
        <v>45776</v>
      </c>
      <c r="E1140" s="3" t="str">
        <f>IF(デイリーデータ!D1140="休日","●",IF(デイリーデータ!D1140="指定","○",IF(LEFT(デイリーデータ!F1140,1)="日","",IF(LEFT(デイリーデータ!F1140,1)="半","／",LEFT(デイリーデータ!F1140,1)))))</f>
        <v/>
      </c>
      <c r="F1140" s="10" t="str">
        <f>IF(デイリーデータ!E1140="なし","",デイリーデータ!E1140)&amp;IF(デイリーデータ!G1140="なし","",デイリーデータ!G1140)&amp;IF(デイリーデータ!H1140="なし","",デイリーデータ!H1140)</f>
        <v/>
      </c>
      <c r="G1140" s="3" t="str">
        <f>IF(H1140="","",COUNTA(H$2:H1140)-COUNTBLANK(H$2:H1140))</f>
        <v/>
      </c>
      <c r="H1140" s="3" t="str">
        <f>IF(COUNTIF(B$2:B1140,B1140)=1,B1140,"")</f>
        <v/>
      </c>
      <c r="I1140" s="10" t="str">
        <f t="shared" si="17"/>
        <v/>
      </c>
      <c r="J1140" s="3" t="str">
        <f>IF(デイリーデータ!D1140="なし","",デイリーデータ!D1140)</f>
        <v>勤務</v>
      </c>
      <c r="K1140" s="3" t="str">
        <f>IF(デイリーデータ!E1140="なし","",デイリーデータ!E1140)</f>
        <v/>
      </c>
      <c r="L1140" s="3" t="str">
        <f>IF(デイリーデータ!F1140="なし","",デイリーデータ!F1140)</f>
        <v>日勤</v>
      </c>
      <c r="M1140" s="3" t="str">
        <f>IF(デイリーデータ!G1140="なし","",デイリーデータ!G1140)</f>
        <v/>
      </c>
      <c r="N1140" s="3" t="str">
        <f>IF(デイリーデータ!H1140="なし","",デイリーデータ!H1140)</f>
        <v/>
      </c>
    </row>
    <row r="1141" spans="1:14" x14ac:dyDescent="0.2">
      <c r="A1141" s="9" t="str">
        <f>デイリーデータ!A1141&amp;デイリーデータ!I1141</f>
        <v>13805345777</v>
      </c>
      <c r="B1141" s="3" t="str">
        <f>デイリーデータ!A1141&amp;""</f>
        <v>138053</v>
      </c>
      <c r="C1141" s="3" t="str">
        <f>デイリーデータ!B1141</f>
        <v>菅野 祐萌</v>
      </c>
      <c r="D1141" s="4">
        <f>IF(デイリーデータ!I1141="","",(デイリーデータ!I1141))</f>
        <v>45777</v>
      </c>
      <c r="E1141" s="3" t="str">
        <f>IF(デイリーデータ!D1141="休日","●",IF(デイリーデータ!D1141="指定","○",IF(LEFT(デイリーデータ!F1141,1)="日","",IF(LEFT(デイリーデータ!F1141,1)="半","／",LEFT(デイリーデータ!F1141,1)))))</f>
        <v/>
      </c>
      <c r="F1141" s="10" t="str">
        <f>IF(デイリーデータ!E1141="なし","",デイリーデータ!E1141)&amp;IF(デイリーデータ!G1141="なし","",デイリーデータ!G1141)&amp;IF(デイリーデータ!H1141="なし","",デイリーデータ!H1141)</f>
        <v/>
      </c>
      <c r="G1141" s="3" t="str">
        <f>IF(H1141="","",COUNTA(H$2:H1141)-COUNTBLANK(H$2:H1141))</f>
        <v/>
      </c>
      <c r="H1141" s="3" t="str">
        <f>IF(COUNTIF(B$2:B1141,B1141)=1,B1141,"")</f>
        <v/>
      </c>
      <c r="I1141" s="10" t="str">
        <f t="shared" si="17"/>
        <v/>
      </c>
      <c r="J1141" s="3" t="str">
        <f>IF(デイリーデータ!D1141="なし","",デイリーデータ!D1141)</f>
        <v>勤務</v>
      </c>
      <c r="K1141" s="3" t="str">
        <f>IF(デイリーデータ!E1141="なし","",デイリーデータ!E1141)</f>
        <v/>
      </c>
      <c r="L1141" s="3" t="str">
        <f>IF(デイリーデータ!F1141="なし","",デイリーデータ!F1141)</f>
        <v>日勤</v>
      </c>
      <c r="M1141" s="3" t="str">
        <f>IF(デイリーデータ!G1141="なし","",デイリーデータ!G1141)</f>
        <v/>
      </c>
      <c r="N1141" s="3" t="str">
        <f>IF(デイリーデータ!H1141="なし","",デイリーデータ!H1141)</f>
        <v/>
      </c>
    </row>
    <row r="1142" spans="1:14" x14ac:dyDescent="0.2">
      <c r="A1142" s="9" t="str">
        <f>デイリーデータ!A1142&amp;デイリーデータ!I1142</f>
        <v>14204245748</v>
      </c>
      <c r="B1142" s="3" t="str">
        <f>デイリーデータ!A1142&amp;""</f>
        <v>142042</v>
      </c>
      <c r="C1142" s="3" t="str">
        <f>デイリーデータ!B1142</f>
        <v>別所 貴仁</v>
      </c>
      <c r="D1142" s="4">
        <f>IF(デイリーデータ!I1142="","",(デイリーデータ!I1142))</f>
        <v>45748</v>
      </c>
      <c r="E1142" s="3" t="str">
        <f>IF(デイリーデータ!D1142="休日","●",IF(デイリーデータ!D1142="指定","○",IF(LEFT(デイリーデータ!F1142,1)="日","",IF(LEFT(デイリーデータ!F1142,1)="半","／",LEFT(デイリーデータ!F1142,1)))))</f>
        <v/>
      </c>
      <c r="F1142" s="10" t="str">
        <f>IF(デイリーデータ!E1142="なし","",デイリーデータ!E1142)&amp;IF(デイリーデータ!G1142="なし","",デイリーデータ!G1142)&amp;IF(デイリーデータ!H1142="なし","",デイリーデータ!H1142)</f>
        <v/>
      </c>
      <c r="G1142" s="3">
        <f>IF(H1142="","",COUNTA(H$2:H1142)-COUNTBLANK(H$2:H1142))</f>
        <v>39</v>
      </c>
      <c r="H1142" s="3" t="str">
        <f>IF(COUNTIF(B$2:B1142,B1142)=1,B1142,"")</f>
        <v>142042</v>
      </c>
      <c r="I1142" s="10" t="str">
        <f t="shared" si="17"/>
        <v>別所 貴仁</v>
      </c>
      <c r="J1142" s="3" t="str">
        <f>IF(デイリーデータ!D1142="なし","",デイリーデータ!D1142)</f>
        <v>勤務</v>
      </c>
      <c r="K1142" s="3" t="str">
        <f>IF(デイリーデータ!E1142="なし","",デイリーデータ!E1142)</f>
        <v/>
      </c>
      <c r="L1142" s="3" t="str">
        <f>IF(デイリーデータ!F1142="なし","",デイリーデータ!F1142)</f>
        <v>日勤</v>
      </c>
      <c r="M1142" s="3" t="str">
        <f>IF(デイリーデータ!G1142="なし","",デイリーデータ!G1142)</f>
        <v/>
      </c>
      <c r="N1142" s="3" t="str">
        <f>IF(デイリーデータ!H1142="なし","",デイリーデータ!H1142)</f>
        <v/>
      </c>
    </row>
    <row r="1143" spans="1:14" x14ac:dyDescent="0.2">
      <c r="A1143" s="9" t="str">
        <f>デイリーデータ!A1143&amp;デイリーデータ!I1143</f>
        <v>14204245749</v>
      </c>
      <c r="B1143" s="3" t="str">
        <f>デイリーデータ!A1143&amp;""</f>
        <v>142042</v>
      </c>
      <c r="C1143" s="3" t="str">
        <f>デイリーデータ!B1143</f>
        <v>別所 貴仁</v>
      </c>
      <c r="D1143" s="4">
        <f>IF(デイリーデータ!I1143="","",(デイリーデータ!I1143))</f>
        <v>45749</v>
      </c>
      <c r="E1143" s="3" t="str">
        <f>IF(デイリーデータ!D1143="休日","●",IF(デイリーデータ!D1143="指定","○",IF(LEFT(デイリーデータ!F1143,1)="日","",IF(LEFT(デイリーデータ!F1143,1)="半","／",LEFT(デイリーデータ!F1143,1)))))</f>
        <v/>
      </c>
      <c r="F1143" s="10" t="str">
        <f>IF(デイリーデータ!E1143="なし","",デイリーデータ!E1143)&amp;IF(デイリーデータ!G1143="なし","",デイリーデータ!G1143)&amp;IF(デイリーデータ!H1143="なし","",デイリーデータ!H1143)</f>
        <v/>
      </c>
      <c r="G1143" s="3" t="str">
        <f>IF(H1143="","",COUNTA(H$2:H1143)-COUNTBLANK(H$2:H1143))</f>
        <v/>
      </c>
      <c r="H1143" s="3" t="str">
        <f>IF(COUNTIF(B$2:B1143,B1143)=1,B1143,"")</f>
        <v/>
      </c>
      <c r="I1143" s="10" t="str">
        <f t="shared" si="17"/>
        <v/>
      </c>
      <c r="J1143" s="3" t="str">
        <f>IF(デイリーデータ!D1143="なし","",デイリーデータ!D1143)</f>
        <v>勤務</v>
      </c>
      <c r="K1143" s="3" t="str">
        <f>IF(デイリーデータ!E1143="なし","",デイリーデータ!E1143)</f>
        <v/>
      </c>
      <c r="L1143" s="3" t="str">
        <f>IF(デイリーデータ!F1143="なし","",デイリーデータ!F1143)</f>
        <v>日勤</v>
      </c>
      <c r="M1143" s="3" t="str">
        <f>IF(デイリーデータ!G1143="なし","",デイリーデータ!G1143)</f>
        <v/>
      </c>
      <c r="N1143" s="3" t="str">
        <f>IF(デイリーデータ!H1143="なし","",デイリーデータ!H1143)</f>
        <v/>
      </c>
    </row>
    <row r="1144" spans="1:14" x14ac:dyDescent="0.2">
      <c r="A1144" s="9" t="str">
        <f>デイリーデータ!A1144&amp;デイリーデータ!I1144</f>
        <v>14204245750</v>
      </c>
      <c r="B1144" s="3" t="str">
        <f>デイリーデータ!A1144&amp;""</f>
        <v>142042</v>
      </c>
      <c r="C1144" s="3" t="str">
        <f>デイリーデータ!B1144</f>
        <v>別所 貴仁</v>
      </c>
      <c r="D1144" s="4">
        <f>IF(デイリーデータ!I1144="","",(デイリーデータ!I1144))</f>
        <v>45750</v>
      </c>
      <c r="E1144" s="3" t="str">
        <f>IF(デイリーデータ!D1144="休日","●",IF(デイリーデータ!D1144="指定","○",IF(LEFT(デイリーデータ!F1144,1)="日","",IF(LEFT(デイリーデータ!F1144,1)="半","／",LEFT(デイリーデータ!F1144,1)))))</f>
        <v>当</v>
      </c>
      <c r="F1144" s="10" t="str">
        <f>IF(デイリーデータ!E1144="なし","",デイリーデータ!E1144)&amp;IF(デイリーデータ!G1144="なし","",デイリーデータ!G1144)&amp;IF(デイリーデータ!H1144="なし","",デイリーデータ!H1144)</f>
        <v/>
      </c>
      <c r="G1144" s="3" t="str">
        <f>IF(H1144="","",COUNTA(H$2:H1144)-COUNTBLANK(H$2:H1144))</f>
        <v/>
      </c>
      <c r="H1144" s="3" t="str">
        <f>IF(COUNTIF(B$2:B1144,B1144)=1,B1144,"")</f>
        <v/>
      </c>
      <c r="I1144" s="10" t="str">
        <f t="shared" si="17"/>
        <v/>
      </c>
      <c r="J1144" s="3" t="str">
        <f>IF(デイリーデータ!D1144="なし","",デイリーデータ!D1144)</f>
        <v>勤務</v>
      </c>
      <c r="K1144" s="3" t="str">
        <f>IF(デイリーデータ!E1144="なし","",デイリーデータ!E1144)</f>
        <v/>
      </c>
      <c r="L1144" s="3" t="str">
        <f>IF(デイリーデータ!F1144="なし","",デイリーデータ!F1144)</f>
        <v>当直</v>
      </c>
      <c r="M1144" s="3" t="str">
        <f>IF(デイリーデータ!G1144="なし","",デイリーデータ!G1144)</f>
        <v/>
      </c>
      <c r="N1144" s="3" t="str">
        <f>IF(デイリーデータ!H1144="なし","",デイリーデータ!H1144)</f>
        <v/>
      </c>
    </row>
    <row r="1145" spans="1:14" x14ac:dyDescent="0.2">
      <c r="A1145" s="9" t="str">
        <f>デイリーデータ!A1145&amp;デイリーデータ!I1145</f>
        <v>14204245751</v>
      </c>
      <c r="B1145" s="3" t="str">
        <f>デイリーデータ!A1145&amp;""</f>
        <v>142042</v>
      </c>
      <c r="C1145" s="3" t="str">
        <f>デイリーデータ!B1145</f>
        <v>別所 貴仁</v>
      </c>
      <c r="D1145" s="4">
        <f>IF(デイリーデータ!I1145="","",(デイリーデータ!I1145))</f>
        <v>45751</v>
      </c>
      <c r="E1145" s="3" t="str">
        <f>IF(デイリーデータ!D1145="休日","●",IF(デイリーデータ!D1145="指定","○",IF(LEFT(デイリーデータ!F1145,1)="日","",IF(LEFT(デイリーデータ!F1145,1)="半","／",LEFT(デイリーデータ!F1145,1)))))</f>
        <v>明</v>
      </c>
      <c r="F1145" s="10" t="str">
        <f>IF(デイリーデータ!E1145="なし","",デイリーデータ!E1145)&amp;IF(デイリーデータ!G1145="なし","",デイリーデータ!G1145)&amp;IF(デイリーデータ!H1145="なし","",デイリーデータ!H1145)</f>
        <v/>
      </c>
      <c r="G1145" s="3" t="str">
        <f>IF(H1145="","",COUNTA(H$2:H1145)-COUNTBLANK(H$2:H1145))</f>
        <v/>
      </c>
      <c r="H1145" s="3" t="str">
        <f>IF(COUNTIF(B$2:B1145,B1145)=1,B1145,"")</f>
        <v/>
      </c>
      <c r="I1145" s="10" t="str">
        <f t="shared" si="17"/>
        <v/>
      </c>
      <c r="J1145" s="3" t="str">
        <f>IF(デイリーデータ!D1145="なし","",デイリーデータ!D1145)</f>
        <v>勤務</v>
      </c>
      <c r="K1145" s="3" t="str">
        <f>IF(デイリーデータ!E1145="なし","",デイリーデータ!E1145)</f>
        <v/>
      </c>
      <c r="L1145" s="3" t="str">
        <f>IF(デイリーデータ!F1145="なし","",デイリーデータ!F1145)</f>
        <v>明け</v>
      </c>
      <c r="M1145" s="3" t="str">
        <f>IF(デイリーデータ!G1145="なし","",デイリーデータ!G1145)</f>
        <v/>
      </c>
      <c r="N1145" s="3" t="str">
        <f>IF(デイリーデータ!H1145="なし","",デイリーデータ!H1145)</f>
        <v/>
      </c>
    </row>
    <row r="1146" spans="1:14" x14ac:dyDescent="0.2">
      <c r="A1146" s="9" t="str">
        <f>デイリーデータ!A1146&amp;デイリーデータ!I1146</f>
        <v>14204245752</v>
      </c>
      <c r="B1146" s="3" t="str">
        <f>デイリーデータ!A1146&amp;""</f>
        <v>142042</v>
      </c>
      <c r="C1146" s="3" t="str">
        <f>デイリーデータ!B1146</f>
        <v>別所 貴仁</v>
      </c>
      <c r="D1146" s="4">
        <f>IF(デイリーデータ!I1146="","",(デイリーデータ!I1146))</f>
        <v>45752</v>
      </c>
      <c r="E1146" s="3" t="str">
        <f>IF(デイリーデータ!D1146="休日","●",IF(デイリーデータ!D1146="指定","○",IF(LEFT(デイリーデータ!F1146,1)="日","",IF(LEFT(デイリーデータ!F1146,1)="半","／",LEFT(デイリーデータ!F1146,1)))))</f>
        <v>／</v>
      </c>
      <c r="F1146" s="10" t="str">
        <f>IF(デイリーデータ!E1146="なし","",デイリーデータ!E1146)&amp;IF(デイリーデータ!G1146="なし","",デイリーデータ!G1146)&amp;IF(デイリーデータ!H1146="なし","",デイリーデータ!H1146)</f>
        <v/>
      </c>
      <c r="G1146" s="3" t="str">
        <f>IF(H1146="","",COUNTA(H$2:H1146)-COUNTBLANK(H$2:H1146))</f>
        <v/>
      </c>
      <c r="H1146" s="3" t="str">
        <f>IF(COUNTIF(B$2:B1146,B1146)=1,B1146,"")</f>
        <v/>
      </c>
      <c r="I1146" s="10" t="str">
        <f t="shared" si="17"/>
        <v/>
      </c>
      <c r="J1146" s="3" t="str">
        <f>IF(デイリーデータ!D1146="なし","",デイリーデータ!D1146)</f>
        <v>勤務</v>
      </c>
      <c r="K1146" s="3" t="str">
        <f>IF(デイリーデータ!E1146="なし","",デイリーデータ!E1146)</f>
        <v/>
      </c>
      <c r="L1146" s="3" t="str">
        <f>IF(デイリーデータ!F1146="なし","",デイリーデータ!F1146)</f>
        <v>半日</v>
      </c>
      <c r="M1146" s="3" t="str">
        <f>IF(デイリーデータ!G1146="なし","",デイリーデータ!G1146)</f>
        <v/>
      </c>
      <c r="N1146" s="3" t="str">
        <f>IF(デイリーデータ!H1146="なし","",デイリーデータ!H1146)</f>
        <v/>
      </c>
    </row>
    <row r="1147" spans="1:14" x14ac:dyDescent="0.2">
      <c r="A1147" s="9" t="str">
        <f>デイリーデータ!A1147&amp;デイリーデータ!I1147</f>
        <v>14204245753</v>
      </c>
      <c r="B1147" s="3" t="str">
        <f>デイリーデータ!A1147&amp;""</f>
        <v>142042</v>
      </c>
      <c r="C1147" s="3" t="str">
        <f>デイリーデータ!B1147</f>
        <v>別所 貴仁</v>
      </c>
      <c r="D1147" s="4">
        <f>IF(デイリーデータ!I1147="","",(デイリーデータ!I1147))</f>
        <v>45753</v>
      </c>
      <c r="E1147" s="3" t="str">
        <f>IF(デイリーデータ!D1147="休日","●",IF(デイリーデータ!D1147="指定","○",IF(LEFT(デイリーデータ!F1147,1)="日","",IF(LEFT(デイリーデータ!F1147,1)="半","／",LEFT(デイリーデータ!F1147,1)))))</f>
        <v>●</v>
      </c>
      <c r="F1147" s="10" t="str">
        <f>IF(デイリーデータ!E1147="なし","",デイリーデータ!E1147)&amp;IF(デイリーデータ!G1147="なし","",デイリーデータ!G1147)&amp;IF(デイリーデータ!H1147="なし","",デイリーデータ!H1147)</f>
        <v/>
      </c>
      <c r="G1147" s="3" t="str">
        <f>IF(H1147="","",COUNTA(H$2:H1147)-COUNTBLANK(H$2:H1147))</f>
        <v/>
      </c>
      <c r="H1147" s="3" t="str">
        <f>IF(COUNTIF(B$2:B1147,B1147)=1,B1147,"")</f>
        <v/>
      </c>
      <c r="I1147" s="10" t="str">
        <f t="shared" si="17"/>
        <v/>
      </c>
      <c r="J1147" s="3" t="str">
        <f>IF(デイリーデータ!D1147="なし","",デイリーデータ!D1147)</f>
        <v>休日</v>
      </c>
      <c r="K1147" s="3" t="str">
        <f>IF(デイリーデータ!E1147="なし","",デイリーデータ!E1147)</f>
        <v/>
      </c>
      <c r="L1147" s="3" t="str">
        <f>IF(デイリーデータ!F1147="なし","",デイリーデータ!F1147)</f>
        <v>日勤</v>
      </c>
      <c r="M1147" s="3" t="str">
        <f>IF(デイリーデータ!G1147="なし","",デイリーデータ!G1147)</f>
        <v/>
      </c>
      <c r="N1147" s="3" t="str">
        <f>IF(デイリーデータ!H1147="なし","",デイリーデータ!H1147)</f>
        <v/>
      </c>
    </row>
    <row r="1148" spans="1:14" x14ac:dyDescent="0.2">
      <c r="A1148" s="9" t="str">
        <f>デイリーデータ!A1148&amp;デイリーデータ!I1148</f>
        <v>14204245754</v>
      </c>
      <c r="B1148" s="3" t="str">
        <f>デイリーデータ!A1148&amp;""</f>
        <v>142042</v>
      </c>
      <c r="C1148" s="3" t="str">
        <f>デイリーデータ!B1148</f>
        <v>別所 貴仁</v>
      </c>
      <c r="D1148" s="4">
        <f>IF(デイリーデータ!I1148="","",(デイリーデータ!I1148))</f>
        <v>45754</v>
      </c>
      <c r="E1148" s="3" t="str">
        <f>IF(デイリーデータ!D1148="休日","●",IF(デイリーデータ!D1148="指定","○",IF(LEFT(デイリーデータ!F1148,1)="日","",IF(LEFT(デイリーデータ!F1148,1)="半","／",LEFT(デイリーデータ!F1148,1)))))</f>
        <v/>
      </c>
      <c r="F1148" s="10" t="str">
        <f>IF(デイリーデータ!E1148="なし","",デイリーデータ!E1148)&amp;IF(デイリーデータ!G1148="なし","",デイリーデータ!G1148)&amp;IF(デイリーデータ!H1148="なし","",デイリーデータ!H1148)</f>
        <v/>
      </c>
      <c r="G1148" s="3" t="str">
        <f>IF(H1148="","",COUNTA(H$2:H1148)-COUNTBLANK(H$2:H1148))</f>
        <v/>
      </c>
      <c r="H1148" s="3" t="str">
        <f>IF(COUNTIF(B$2:B1148,B1148)=1,B1148,"")</f>
        <v/>
      </c>
      <c r="I1148" s="10" t="str">
        <f t="shared" si="17"/>
        <v/>
      </c>
      <c r="J1148" s="3" t="str">
        <f>IF(デイリーデータ!D1148="なし","",デイリーデータ!D1148)</f>
        <v>勤務</v>
      </c>
      <c r="K1148" s="3" t="str">
        <f>IF(デイリーデータ!E1148="なし","",デイリーデータ!E1148)</f>
        <v/>
      </c>
      <c r="L1148" s="3" t="str">
        <f>IF(デイリーデータ!F1148="なし","",デイリーデータ!F1148)</f>
        <v>日勤</v>
      </c>
      <c r="M1148" s="3" t="str">
        <f>IF(デイリーデータ!G1148="なし","",デイリーデータ!G1148)</f>
        <v/>
      </c>
      <c r="N1148" s="3" t="str">
        <f>IF(デイリーデータ!H1148="なし","",デイリーデータ!H1148)</f>
        <v/>
      </c>
    </row>
    <row r="1149" spans="1:14" x14ac:dyDescent="0.2">
      <c r="A1149" s="9" t="str">
        <f>デイリーデータ!A1149&amp;デイリーデータ!I1149</f>
        <v>14204245755</v>
      </c>
      <c r="B1149" s="3" t="str">
        <f>デイリーデータ!A1149&amp;""</f>
        <v>142042</v>
      </c>
      <c r="C1149" s="3" t="str">
        <f>デイリーデータ!B1149</f>
        <v>別所 貴仁</v>
      </c>
      <c r="D1149" s="4">
        <f>IF(デイリーデータ!I1149="","",(デイリーデータ!I1149))</f>
        <v>45755</v>
      </c>
      <c r="E1149" s="3" t="str">
        <f>IF(デイリーデータ!D1149="休日","●",IF(デイリーデータ!D1149="指定","○",IF(LEFT(デイリーデータ!F1149,1)="日","",IF(LEFT(デイリーデータ!F1149,1)="半","／",LEFT(デイリーデータ!F1149,1)))))</f>
        <v/>
      </c>
      <c r="F1149" s="10" t="str">
        <f>IF(デイリーデータ!E1149="なし","",デイリーデータ!E1149)&amp;IF(デイリーデータ!G1149="なし","",デイリーデータ!G1149)&amp;IF(デイリーデータ!H1149="なし","",デイリーデータ!H1149)</f>
        <v/>
      </c>
      <c r="G1149" s="3" t="str">
        <f>IF(H1149="","",COUNTA(H$2:H1149)-COUNTBLANK(H$2:H1149))</f>
        <v/>
      </c>
      <c r="H1149" s="3" t="str">
        <f>IF(COUNTIF(B$2:B1149,B1149)=1,B1149,"")</f>
        <v/>
      </c>
      <c r="I1149" s="10" t="str">
        <f t="shared" si="17"/>
        <v/>
      </c>
      <c r="J1149" s="3" t="str">
        <f>IF(デイリーデータ!D1149="なし","",デイリーデータ!D1149)</f>
        <v>勤務</v>
      </c>
      <c r="K1149" s="3" t="str">
        <f>IF(デイリーデータ!E1149="なし","",デイリーデータ!E1149)</f>
        <v/>
      </c>
      <c r="L1149" s="3" t="str">
        <f>IF(デイリーデータ!F1149="なし","",デイリーデータ!F1149)</f>
        <v>日勤</v>
      </c>
      <c r="M1149" s="3" t="str">
        <f>IF(デイリーデータ!G1149="なし","",デイリーデータ!G1149)</f>
        <v/>
      </c>
      <c r="N1149" s="3" t="str">
        <f>IF(デイリーデータ!H1149="なし","",デイリーデータ!H1149)</f>
        <v/>
      </c>
    </row>
    <row r="1150" spans="1:14" x14ac:dyDescent="0.2">
      <c r="A1150" s="9" t="str">
        <f>デイリーデータ!A1150&amp;デイリーデータ!I1150</f>
        <v>14204245756</v>
      </c>
      <c r="B1150" s="3" t="str">
        <f>デイリーデータ!A1150&amp;""</f>
        <v>142042</v>
      </c>
      <c r="C1150" s="3" t="str">
        <f>デイリーデータ!B1150</f>
        <v>別所 貴仁</v>
      </c>
      <c r="D1150" s="4">
        <f>IF(デイリーデータ!I1150="","",(デイリーデータ!I1150))</f>
        <v>45756</v>
      </c>
      <c r="E1150" s="3" t="str">
        <f>IF(デイリーデータ!D1150="休日","●",IF(デイリーデータ!D1150="指定","○",IF(LEFT(デイリーデータ!F1150,1)="日","",IF(LEFT(デイリーデータ!F1150,1)="半","／",LEFT(デイリーデータ!F1150,1)))))</f>
        <v/>
      </c>
      <c r="F1150" s="10" t="str">
        <f>IF(デイリーデータ!E1150="なし","",デイリーデータ!E1150)&amp;IF(デイリーデータ!G1150="なし","",デイリーデータ!G1150)&amp;IF(デイリーデータ!H1150="なし","",デイリーデータ!H1150)</f>
        <v/>
      </c>
      <c r="G1150" s="3" t="str">
        <f>IF(H1150="","",COUNTA(H$2:H1150)-COUNTBLANK(H$2:H1150))</f>
        <v/>
      </c>
      <c r="H1150" s="3" t="str">
        <f>IF(COUNTIF(B$2:B1150,B1150)=1,B1150,"")</f>
        <v/>
      </c>
      <c r="I1150" s="10" t="str">
        <f t="shared" si="17"/>
        <v/>
      </c>
      <c r="J1150" s="3" t="str">
        <f>IF(デイリーデータ!D1150="なし","",デイリーデータ!D1150)</f>
        <v>勤務</v>
      </c>
      <c r="K1150" s="3" t="str">
        <f>IF(デイリーデータ!E1150="なし","",デイリーデータ!E1150)</f>
        <v/>
      </c>
      <c r="L1150" s="3" t="str">
        <f>IF(デイリーデータ!F1150="なし","",デイリーデータ!F1150)</f>
        <v>日勤</v>
      </c>
      <c r="M1150" s="3" t="str">
        <f>IF(デイリーデータ!G1150="なし","",デイリーデータ!G1150)</f>
        <v/>
      </c>
      <c r="N1150" s="3" t="str">
        <f>IF(デイリーデータ!H1150="なし","",デイリーデータ!H1150)</f>
        <v/>
      </c>
    </row>
    <row r="1151" spans="1:14" x14ac:dyDescent="0.2">
      <c r="A1151" s="9" t="str">
        <f>デイリーデータ!A1151&amp;デイリーデータ!I1151</f>
        <v>14204245757</v>
      </c>
      <c r="B1151" s="3" t="str">
        <f>デイリーデータ!A1151&amp;""</f>
        <v>142042</v>
      </c>
      <c r="C1151" s="3" t="str">
        <f>デイリーデータ!B1151</f>
        <v>別所 貴仁</v>
      </c>
      <c r="D1151" s="4">
        <f>IF(デイリーデータ!I1151="","",(デイリーデータ!I1151))</f>
        <v>45757</v>
      </c>
      <c r="E1151" s="3" t="str">
        <f>IF(デイリーデータ!D1151="休日","●",IF(デイリーデータ!D1151="指定","○",IF(LEFT(デイリーデータ!F1151,1)="日","",IF(LEFT(デイリーデータ!F1151,1)="半","／",LEFT(デイリーデータ!F1151,1)))))</f>
        <v/>
      </c>
      <c r="F1151" s="10" t="str">
        <f>IF(デイリーデータ!E1151="なし","",デイリーデータ!E1151)&amp;IF(デイリーデータ!G1151="なし","",デイリーデータ!G1151)&amp;IF(デイリーデータ!H1151="なし","",デイリーデータ!H1151)</f>
        <v/>
      </c>
      <c r="G1151" s="3" t="str">
        <f>IF(H1151="","",COUNTA(H$2:H1151)-COUNTBLANK(H$2:H1151))</f>
        <v/>
      </c>
      <c r="H1151" s="3" t="str">
        <f>IF(COUNTIF(B$2:B1151,B1151)=1,B1151,"")</f>
        <v/>
      </c>
      <c r="I1151" s="10" t="str">
        <f t="shared" si="17"/>
        <v/>
      </c>
      <c r="J1151" s="3" t="str">
        <f>IF(デイリーデータ!D1151="なし","",デイリーデータ!D1151)</f>
        <v>勤務</v>
      </c>
      <c r="K1151" s="3" t="str">
        <f>IF(デイリーデータ!E1151="なし","",デイリーデータ!E1151)</f>
        <v/>
      </c>
      <c r="L1151" s="3" t="str">
        <f>IF(デイリーデータ!F1151="なし","",デイリーデータ!F1151)</f>
        <v>日勤</v>
      </c>
      <c r="M1151" s="3" t="str">
        <f>IF(デイリーデータ!G1151="なし","",デイリーデータ!G1151)</f>
        <v/>
      </c>
      <c r="N1151" s="3" t="str">
        <f>IF(デイリーデータ!H1151="なし","",デイリーデータ!H1151)</f>
        <v/>
      </c>
    </row>
    <row r="1152" spans="1:14" x14ac:dyDescent="0.2">
      <c r="A1152" s="9" t="str">
        <f>デイリーデータ!A1152&amp;デイリーデータ!I1152</f>
        <v>14204245758</v>
      </c>
      <c r="B1152" s="3" t="str">
        <f>デイリーデータ!A1152&amp;""</f>
        <v>142042</v>
      </c>
      <c r="C1152" s="3" t="str">
        <f>デイリーデータ!B1152</f>
        <v>別所 貴仁</v>
      </c>
      <c r="D1152" s="4">
        <f>IF(デイリーデータ!I1152="","",(デイリーデータ!I1152))</f>
        <v>45758</v>
      </c>
      <c r="E1152" s="3" t="str">
        <f>IF(デイリーデータ!D1152="休日","●",IF(デイリーデータ!D1152="指定","○",IF(LEFT(デイリーデータ!F1152,1)="日","",IF(LEFT(デイリーデータ!F1152,1)="半","／",LEFT(デイリーデータ!F1152,1)))))</f>
        <v/>
      </c>
      <c r="F1152" s="10" t="str">
        <f>IF(デイリーデータ!E1152="なし","",デイリーデータ!E1152)&amp;IF(デイリーデータ!G1152="なし","",デイリーデータ!G1152)&amp;IF(デイリーデータ!H1152="なし","",デイリーデータ!H1152)</f>
        <v/>
      </c>
      <c r="G1152" s="3" t="str">
        <f>IF(H1152="","",COUNTA(H$2:H1152)-COUNTBLANK(H$2:H1152))</f>
        <v/>
      </c>
      <c r="H1152" s="3" t="str">
        <f>IF(COUNTIF(B$2:B1152,B1152)=1,B1152,"")</f>
        <v/>
      </c>
      <c r="I1152" s="10" t="str">
        <f t="shared" si="17"/>
        <v/>
      </c>
      <c r="J1152" s="3" t="str">
        <f>IF(デイリーデータ!D1152="なし","",デイリーデータ!D1152)</f>
        <v>勤務</v>
      </c>
      <c r="K1152" s="3" t="str">
        <f>IF(デイリーデータ!E1152="なし","",デイリーデータ!E1152)</f>
        <v/>
      </c>
      <c r="L1152" s="3" t="str">
        <f>IF(デイリーデータ!F1152="なし","",デイリーデータ!F1152)</f>
        <v>日勤</v>
      </c>
      <c r="M1152" s="3" t="str">
        <f>IF(デイリーデータ!G1152="なし","",デイリーデータ!G1152)</f>
        <v/>
      </c>
      <c r="N1152" s="3" t="str">
        <f>IF(デイリーデータ!H1152="なし","",デイリーデータ!H1152)</f>
        <v/>
      </c>
    </row>
    <row r="1153" spans="1:14" x14ac:dyDescent="0.2">
      <c r="A1153" s="9" t="str">
        <f>デイリーデータ!A1153&amp;デイリーデータ!I1153</f>
        <v>14204245759</v>
      </c>
      <c r="B1153" s="3" t="str">
        <f>デイリーデータ!A1153&amp;""</f>
        <v>142042</v>
      </c>
      <c r="C1153" s="3" t="str">
        <f>デイリーデータ!B1153</f>
        <v>別所 貴仁</v>
      </c>
      <c r="D1153" s="4">
        <f>IF(デイリーデータ!I1153="","",(デイリーデータ!I1153))</f>
        <v>45759</v>
      </c>
      <c r="E1153" s="3" t="str">
        <f>IF(デイリーデータ!D1153="休日","●",IF(デイリーデータ!D1153="指定","○",IF(LEFT(デイリーデータ!F1153,1)="日","",IF(LEFT(デイリーデータ!F1153,1)="半","／",LEFT(デイリーデータ!F1153,1)))))</f>
        <v>○</v>
      </c>
      <c r="F1153" s="10" t="str">
        <f>IF(デイリーデータ!E1153="なし","",デイリーデータ!E1153)&amp;IF(デイリーデータ!G1153="なし","",デイリーデータ!G1153)&amp;IF(デイリーデータ!H1153="なし","",デイリーデータ!H1153)</f>
        <v/>
      </c>
      <c r="G1153" s="3" t="str">
        <f>IF(H1153="","",COUNTA(H$2:H1153)-COUNTBLANK(H$2:H1153))</f>
        <v/>
      </c>
      <c r="H1153" s="3" t="str">
        <f>IF(COUNTIF(B$2:B1153,B1153)=1,B1153,"")</f>
        <v/>
      </c>
      <c r="I1153" s="10" t="str">
        <f t="shared" si="17"/>
        <v/>
      </c>
      <c r="J1153" s="3" t="str">
        <f>IF(デイリーデータ!D1153="なし","",デイリーデータ!D1153)</f>
        <v>指定</v>
      </c>
      <c r="K1153" s="3" t="str">
        <f>IF(デイリーデータ!E1153="なし","",デイリーデータ!E1153)</f>
        <v/>
      </c>
      <c r="L1153" s="3" t="str">
        <f>IF(デイリーデータ!F1153="なし","",デイリーデータ!F1153)</f>
        <v>日勤</v>
      </c>
      <c r="M1153" s="3" t="str">
        <f>IF(デイリーデータ!G1153="なし","",デイリーデータ!G1153)</f>
        <v/>
      </c>
      <c r="N1153" s="3" t="str">
        <f>IF(デイリーデータ!H1153="なし","",デイリーデータ!H1153)</f>
        <v/>
      </c>
    </row>
    <row r="1154" spans="1:14" x14ac:dyDescent="0.2">
      <c r="A1154" s="9" t="str">
        <f>デイリーデータ!A1154&amp;デイリーデータ!I1154</f>
        <v>14204245760</v>
      </c>
      <c r="B1154" s="3" t="str">
        <f>デイリーデータ!A1154&amp;""</f>
        <v>142042</v>
      </c>
      <c r="C1154" s="3" t="str">
        <f>デイリーデータ!B1154</f>
        <v>別所 貴仁</v>
      </c>
      <c r="D1154" s="4">
        <f>IF(デイリーデータ!I1154="","",(デイリーデータ!I1154))</f>
        <v>45760</v>
      </c>
      <c r="E1154" s="3" t="str">
        <f>IF(デイリーデータ!D1154="休日","●",IF(デイリーデータ!D1154="指定","○",IF(LEFT(デイリーデータ!F1154,1)="日","",IF(LEFT(デイリーデータ!F1154,1)="半","／",LEFT(デイリーデータ!F1154,1)))))</f>
        <v>当</v>
      </c>
      <c r="F1154" s="10" t="str">
        <f>IF(デイリーデータ!E1154="なし","",デイリーデータ!E1154)&amp;IF(デイリーデータ!G1154="なし","",デイリーデータ!G1154)&amp;IF(デイリーデータ!H1154="なし","",デイリーデータ!H1154)</f>
        <v/>
      </c>
      <c r="G1154" s="3" t="str">
        <f>IF(H1154="","",COUNTA(H$2:H1154)-COUNTBLANK(H$2:H1154))</f>
        <v/>
      </c>
      <c r="H1154" s="3" t="str">
        <f>IF(COUNTIF(B$2:B1154,B1154)=1,B1154,"")</f>
        <v/>
      </c>
      <c r="I1154" s="10" t="str">
        <f t="shared" ref="I1154:I1217" si="18">IF(H1154&lt;&gt;"",C1154,"")</f>
        <v/>
      </c>
      <c r="J1154" s="3" t="str">
        <f>IF(デイリーデータ!D1154="なし","",デイリーデータ!D1154)</f>
        <v>勤務</v>
      </c>
      <c r="K1154" s="3" t="str">
        <f>IF(デイリーデータ!E1154="なし","",デイリーデータ!E1154)</f>
        <v/>
      </c>
      <c r="L1154" s="3" t="str">
        <f>IF(デイリーデータ!F1154="なし","",デイリーデータ!F1154)</f>
        <v>当直</v>
      </c>
      <c r="M1154" s="3" t="str">
        <f>IF(デイリーデータ!G1154="なし","",デイリーデータ!G1154)</f>
        <v/>
      </c>
      <c r="N1154" s="3" t="str">
        <f>IF(デイリーデータ!H1154="なし","",デイリーデータ!H1154)</f>
        <v/>
      </c>
    </row>
    <row r="1155" spans="1:14" x14ac:dyDescent="0.2">
      <c r="A1155" s="9" t="str">
        <f>デイリーデータ!A1155&amp;デイリーデータ!I1155</f>
        <v>14204245761</v>
      </c>
      <c r="B1155" s="3" t="str">
        <f>デイリーデータ!A1155&amp;""</f>
        <v>142042</v>
      </c>
      <c r="C1155" s="3" t="str">
        <f>デイリーデータ!B1155</f>
        <v>別所 貴仁</v>
      </c>
      <c r="D1155" s="4">
        <f>IF(デイリーデータ!I1155="","",(デイリーデータ!I1155))</f>
        <v>45761</v>
      </c>
      <c r="E1155" s="3" t="str">
        <f>IF(デイリーデータ!D1155="休日","●",IF(デイリーデータ!D1155="指定","○",IF(LEFT(デイリーデータ!F1155,1)="日","",IF(LEFT(デイリーデータ!F1155,1)="半","／",LEFT(デイリーデータ!F1155,1)))))</f>
        <v>明</v>
      </c>
      <c r="F1155" s="10" t="str">
        <f>IF(デイリーデータ!E1155="なし","",デイリーデータ!E1155)&amp;IF(デイリーデータ!G1155="なし","",デイリーデータ!G1155)&amp;IF(デイリーデータ!H1155="なし","",デイリーデータ!H1155)</f>
        <v/>
      </c>
      <c r="G1155" s="3" t="str">
        <f>IF(H1155="","",COUNTA(H$2:H1155)-COUNTBLANK(H$2:H1155))</f>
        <v/>
      </c>
      <c r="H1155" s="3" t="str">
        <f>IF(COUNTIF(B$2:B1155,B1155)=1,B1155,"")</f>
        <v/>
      </c>
      <c r="I1155" s="10" t="str">
        <f t="shared" si="18"/>
        <v/>
      </c>
      <c r="J1155" s="3" t="str">
        <f>IF(デイリーデータ!D1155="なし","",デイリーデータ!D1155)</f>
        <v>勤務</v>
      </c>
      <c r="K1155" s="3" t="str">
        <f>IF(デイリーデータ!E1155="なし","",デイリーデータ!E1155)</f>
        <v/>
      </c>
      <c r="L1155" s="3" t="str">
        <f>IF(デイリーデータ!F1155="なし","",デイリーデータ!F1155)</f>
        <v>明け</v>
      </c>
      <c r="M1155" s="3" t="str">
        <f>IF(デイリーデータ!G1155="なし","",デイリーデータ!G1155)</f>
        <v/>
      </c>
      <c r="N1155" s="3" t="str">
        <f>IF(デイリーデータ!H1155="なし","",デイリーデータ!H1155)</f>
        <v/>
      </c>
    </row>
    <row r="1156" spans="1:14" x14ac:dyDescent="0.2">
      <c r="A1156" s="9" t="str">
        <f>デイリーデータ!A1156&amp;デイリーデータ!I1156</f>
        <v>14204245762</v>
      </c>
      <c r="B1156" s="3" t="str">
        <f>デイリーデータ!A1156&amp;""</f>
        <v>142042</v>
      </c>
      <c r="C1156" s="3" t="str">
        <f>デイリーデータ!B1156</f>
        <v>別所 貴仁</v>
      </c>
      <c r="D1156" s="4">
        <f>IF(デイリーデータ!I1156="","",(デイリーデータ!I1156))</f>
        <v>45762</v>
      </c>
      <c r="E1156" s="3" t="str">
        <f>IF(デイリーデータ!D1156="休日","●",IF(デイリーデータ!D1156="指定","○",IF(LEFT(デイリーデータ!F1156,1)="日","",IF(LEFT(デイリーデータ!F1156,1)="半","／",LEFT(デイリーデータ!F1156,1)))))</f>
        <v>●</v>
      </c>
      <c r="F1156" s="10" t="str">
        <f>IF(デイリーデータ!E1156="なし","",デイリーデータ!E1156)&amp;IF(デイリーデータ!G1156="なし","",デイリーデータ!G1156)&amp;IF(デイリーデータ!H1156="なし","",デイリーデータ!H1156)</f>
        <v/>
      </c>
      <c r="G1156" s="3" t="str">
        <f>IF(H1156="","",COUNTA(H$2:H1156)-COUNTBLANK(H$2:H1156))</f>
        <v/>
      </c>
      <c r="H1156" s="3" t="str">
        <f>IF(COUNTIF(B$2:B1156,B1156)=1,B1156,"")</f>
        <v/>
      </c>
      <c r="I1156" s="10" t="str">
        <f t="shared" si="18"/>
        <v/>
      </c>
      <c r="J1156" s="3" t="str">
        <f>IF(デイリーデータ!D1156="なし","",デイリーデータ!D1156)</f>
        <v>休日</v>
      </c>
      <c r="K1156" s="3" t="str">
        <f>IF(デイリーデータ!E1156="なし","",デイリーデータ!E1156)</f>
        <v/>
      </c>
      <c r="L1156" s="3" t="str">
        <f>IF(デイリーデータ!F1156="なし","",デイリーデータ!F1156)</f>
        <v>日勤</v>
      </c>
      <c r="M1156" s="3" t="str">
        <f>IF(デイリーデータ!G1156="なし","",デイリーデータ!G1156)</f>
        <v/>
      </c>
      <c r="N1156" s="3" t="str">
        <f>IF(デイリーデータ!H1156="なし","",デイリーデータ!H1156)</f>
        <v/>
      </c>
    </row>
    <row r="1157" spans="1:14" x14ac:dyDescent="0.2">
      <c r="A1157" s="9" t="str">
        <f>デイリーデータ!A1157&amp;デイリーデータ!I1157</f>
        <v>14204245763</v>
      </c>
      <c r="B1157" s="3" t="str">
        <f>デイリーデータ!A1157&amp;""</f>
        <v>142042</v>
      </c>
      <c r="C1157" s="3" t="str">
        <f>デイリーデータ!B1157</f>
        <v>別所 貴仁</v>
      </c>
      <c r="D1157" s="4">
        <f>IF(デイリーデータ!I1157="","",(デイリーデータ!I1157))</f>
        <v>45763</v>
      </c>
      <c r="E1157" s="3" t="str">
        <f>IF(デイリーデータ!D1157="休日","●",IF(デイリーデータ!D1157="指定","○",IF(LEFT(デイリーデータ!F1157,1)="日","",IF(LEFT(デイリーデータ!F1157,1)="半","／",LEFT(デイリーデータ!F1157,1)))))</f>
        <v/>
      </c>
      <c r="F1157" s="10" t="str">
        <f>IF(デイリーデータ!E1157="なし","",デイリーデータ!E1157)&amp;IF(デイリーデータ!G1157="なし","",デイリーデータ!G1157)&amp;IF(デイリーデータ!H1157="なし","",デイリーデータ!H1157)</f>
        <v/>
      </c>
      <c r="G1157" s="3" t="str">
        <f>IF(H1157="","",COUNTA(H$2:H1157)-COUNTBLANK(H$2:H1157))</f>
        <v/>
      </c>
      <c r="H1157" s="3" t="str">
        <f>IF(COUNTIF(B$2:B1157,B1157)=1,B1157,"")</f>
        <v/>
      </c>
      <c r="I1157" s="10" t="str">
        <f t="shared" si="18"/>
        <v/>
      </c>
      <c r="J1157" s="3" t="str">
        <f>IF(デイリーデータ!D1157="なし","",デイリーデータ!D1157)</f>
        <v>勤務</v>
      </c>
      <c r="K1157" s="3" t="str">
        <f>IF(デイリーデータ!E1157="なし","",デイリーデータ!E1157)</f>
        <v/>
      </c>
      <c r="L1157" s="3" t="str">
        <f>IF(デイリーデータ!F1157="なし","",デイリーデータ!F1157)</f>
        <v>日勤</v>
      </c>
      <c r="M1157" s="3" t="str">
        <f>IF(デイリーデータ!G1157="なし","",デイリーデータ!G1157)</f>
        <v/>
      </c>
      <c r="N1157" s="3" t="str">
        <f>IF(デイリーデータ!H1157="なし","",デイリーデータ!H1157)</f>
        <v/>
      </c>
    </row>
    <row r="1158" spans="1:14" x14ac:dyDescent="0.2">
      <c r="A1158" s="9" t="str">
        <f>デイリーデータ!A1158&amp;デイリーデータ!I1158</f>
        <v>14204245764</v>
      </c>
      <c r="B1158" s="3" t="str">
        <f>デイリーデータ!A1158&amp;""</f>
        <v>142042</v>
      </c>
      <c r="C1158" s="3" t="str">
        <f>デイリーデータ!B1158</f>
        <v>別所 貴仁</v>
      </c>
      <c r="D1158" s="4">
        <f>IF(デイリーデータ!I1158="","",(デイリーデータ!I1158))</f>
        <v>45764</v>
      </c>
      <c r="E1158" s="3" t="str">
        <f>IF(デイリーデータ!D1158="休日","●",IF(デイリーデータ!D1158="指定","○",IF(LEFT(デイリーデータ!F1158,1)="日","",IF(LEFT(デイリーデータ!F1158,1)="半","／",LEFT(デイリーデータ!F1158,1)))))</f>
        <v/>
      </c>
      <c r="F1158" s="10" t="str">
        <f>IF(デイリーデータ!E1158="なし","",デイリーデータ!E1158)&amp;IF(デイリーデータ!G1158="なし","",デイリーデータ!G1158)&amp;IF(デイリーデータ!H1158="なし","",デイリーデータ!H1158)</f>
        <v/>
      </c>
      <c r="G1158" s="3" t="str">
        <f>IF(H1158="","",COUNTA(H$2:H1158)-COUNTBLANK(H$2:H1158))</f>
        <v/>
      </c>
      <c r="H1158" s="3" t="str">
        <f>IF(COUNTIF(B$2:B1158,B1158)=1,B1158,"")</f>
        <v/>
      </c>
      <c r="I1158" s="10" t="str">
        <f t="shared" si="18"/>
        <v/>
      </c>
      <c r="J1158" s="3" t="str">
        <f>IF(デイリーデータ!D1158="なし","",デイリーデータ!D1158)</f>
        <v>勤務</v>
      </c>
      <c r="K1158" s="3" t="str">
        <f>IF(デイリーデータ!E1158="なし","",デイリーデータ!E1158)</f>
        <v/>
      </c>
      <c r="L1158" s="3" t="str">
        <f>IF(デイリーデータ!F1158="なし","",デイリーデータ!F1158)</f>
        <v>日勤</v>
      </c>
      <c r="M1158" s="3" t="str">
        <f>IF(デイリーデータ!G1158="なし","",デイリーデータ!G1158)</f>
        <v/>
      </c>
      <c r="N1158" s="3" t="str">
        <f>IF(デイリーデータ!H1158="なし","",デイリーデータ!H1158)</f>
        <v/>
      </c>
    </row>
    <row r="1159" spans="1:14" x14ac:dyDescent="0.2">
      <c r="A1159" s="9" t="str">
        <f>デイリーデータ!A1159&amp;デイリーデータ!I1159</f>
        <v>14204245765</v>
      </c>
      <c r="B1159" s="3" t="str">
        <f>デイリーデータ!A1159&amp;""</f>
        <v>142042</v>
      </c>
      <c r="C1159" s="3" t="str">
        <f>デイリーデータ!B1159</f>
        <v>別所 貴仁</v>
      </c>
      <c r="D1159" s="4">
        <f>IF(デイリーデータ!I1159="","",(デイリーデータ!I1159))</f>
        <v>45765</v>
      </c>
      <c r="E1159" s="3" t="str">
        <f>IF(デイリーデータ!D1159="休日","●",IF(デイリーデータ!D1159="指定","○",IF(LEFT(デイリーデータ!F1159,1)="日","",IF(LEFT(デイリーデータ!F1159,1)="半","／",LEFT(デイリーデータ!F1159,1)))))</f>
        <v/>
      </c>
      <c r="F1159" s="10" t="str">
        <f>IF(デイリーデータ!E1159="なし","",デイリーデータ!E1159)&amp;IF(デイリーデータ!G1159="なし","",デイリーデータ!G1159)&amp;IF(デイリーデータ!H1159="なし","",デイリーデータ!H1159)</f>
        <v/>
      </c>
      <c r="G1159" s="3" t="str">
        <f>IF(H1159="","",COUNTA(H$2:H1159)-COUNTBLANK(H$2:H1159))</f>
        <v/>
      </c>
      <c r="H1159" s="3" t="str">
        <f>IF(COUNTIF(B$2:B1159,B1159)=1,B1159,"")</f>
        <v/>
      </c>
      <c r="I1159" s="10" t="str">
        <f t="shared" si="18"/>
        <v/>
      </c>
      <c r="J1159" s="3" t="str">
        <f>IF(デイリーデータ!D1159="なし","",デイリーデータ!D1159)</f>
        <v>勤務</v>
      </c>
      <c r="K1159" s="3" t="str">
        <f>IF(デイリーデータ!E1159="なし","",デイリーデータ!E1159)</f>
        <v/>
      </c>
      <c r="L1159" s="3" t="str">
        <f>IF(デイリーデータ!F1159="なし","",デイリーデータ!F1159)</f>
        <v>日勤</v>
      </c>
      <c r="M1159" s="3" t="str">
        <f>IF(デイリーデータ!G1159="なし","",デイリーデータ!G1159)</f>
        <v/>
      </c>
      <c r="N1159" s="3" t="str">
        <f>IF(デイリーデータ!H1159="なし","",デイリーデータ!H1159)</f>
        <v/>
      </c>
    </row>
    <row r="1160" spans="1:14" x14ac:dyDescent="0.2">
      <c r="A1160" s="9" t="str">
        <f>デイリーデータ!A1160&amp;デイリーデータ!I1160</f>
        <v>14204245766</v>
      </c>
      <c r="B1160" s="3" t="str">
        <f>デイリーデータ!A1160&amp;""</f>
        <v>142042</v>
      </c>
      <c r="C1160" s="3" t="str">
        <f>デイリーデータ!B1160</f>
        <v>別所 貴仁</v>
      </c>
      <c r="D1160" s="4">
        <f>IF(デイリーデータ!I1160="","",(デイリーデータ!I1160))</f>
        <v>45766</v>
      </c>
      <c r="E1160" s="3" t="str">
        <f>IF(デイリーデータ!D1160="休日","●",IF(デイリーデータ!D1160="指定","○",IF(LEFT(デイリーデータ!F1160,1)="日","",IF(LEFT(デイリーデータ!F1160,1)="半","／",LEFT(デイリーデータ!F1160,1)))))</f>
        <v>当</v>
      </c>
      <c r="F1160" s="10" t="str">
        <f>IF(デイリーデータ!E1160="なし","",デイリーデータ!E1160)&amp;IF(デイリーデータ!G1160="なし","",デイリーデータ!G1160)&amp;IF(デイリーデータ!H1160="なし","",デイリーデータ!H1160)</f>
        <v/>
      </c>
      <c r="G1160" s="3" t="str">
        <f>IF(H1160="","",COUNTA(H$2:H1160)-COUNTBLANK(H$2:H1160))</f>
        <v/>
      </c>
      <c r="H1160" s="3" t="str">
        <f>IF(COUNTIF(B$2:B1160,B1160)=1,B1160,"")</f>
        <v/>
      </c>
      <c r="I1160" s="10" t="str">
        <f t="shared" si="18"/>
        <v/>
      </c>
      <c r="J1160" s="3" t="str">
        <f>IF(デイリーデータ!D1160="なし","",デイリーデータ!D1160)</f>
        <v>勤務</v>
      </c>
      <c r="K1160" s="3" t="str">
        <f>IF(デイリーデータ!E1160="なし","",デイリーデータ!E1160)</f>
        <v/>
      </c>
      <c r="L1160" s="3" t="str">
        <f>IF(デイリーデータ!F1160="なし","",デイリーデータ!F1160)</f>
        <v>当直</v>
      </c>
      <c r="M1160" s="3" t="str">
        <f>IF(デイリーデータ!G1160="なし","",デイリーデータ!G1160)</f>
        <v/>
      </c>
      <c r="N1160" s="3" t="str">
        <f>IF(デイリーデータ!H1160="なし","",デイリーデータ!H1160)</f>
        <v/>
      </c>
    </row>
    <row r="1161" spans="1:14" x14ac:dyDescent="0.2">
      <c r="A1161" s="9" t="str">
        <f>デイリーデータ!A1161&amp;デイリーデータ!I1161</f>
        <v>14204245767</v>
      </c>
      <c r="B1161" s="3" t="str">
        <f>デイリーデータ!A1161&amp;""</f>
        <v>142042</v>
      </c>
      <c r="C1161" s="3" t="str">
        <f>デイリーデータ!B1161</f>
        <v>別所 貴仁</v>
      </c>
      <c r="D1161" s="4">
        <f>IF(デイリーデータ!I1161="","",(デイリーデータ!I1161))</f>
        <v>45767</v>
      </c>
      <c r="E1161" s="3" t="str">
        <f>IF(デイリーデータ!D1161="休日","●",IF(デイリーデータ!D1161="指定","○",IF(LEFT(デイリーデータ!F1161,1)="日","",IF(LEFT(デイリーデータ!F1161,1)="半","／",LEFT(デイリーデータ!F1161,1)))))</f>
        <v>明</v>
      </c>
      <c r="F1161" s="10" t="str">
        <f>IF(デイリーデータ!E1161="なし","",デイリーデータ!E1161)&amp;IF(デイリーデータ!G1161="なし","",デイリーデータ!G1161)&amp;IF(デイリーデータ!H1161="なし","",デイリーデータ!H1161)</f>
        <v/>
      </c>
      <c r="G1161" s="3" t="str">
        <f>IF(H1161="","",COUNTA(H$2:H1161)-COUNTBLANK(H$2:H1161))</f>
        <v/>
      </c>
      <c r="H1161" s="3" t="str">
        <f>IF(COUNTIF(B$2:B1161,B1161)=1,B1161,"")</f>
        <v/>
      </c>
      <c r="I1161" s="10" t="str">
        <f t="shared" si="18"/>
        <v/>
      </c>
      <c r="J1161" s="3" t="str">
        <f>IF(デイリーデータ!D1161="なし","",デイリーデータ!D1161)</f>
        <v>勤務</v>
      </c>
      <c r="K1161" s="3" t="str">
        <f>IF(デイリーデータ!E1161="なし","",デイリーデータ!E1161)</f>
        <v/>
      </c>
      <c r="L1161" s="3" t="str">
        <f>IF(デイリーデータ!F1161="なし","",デイリーデータ!F1161)</f>
        <v>明け</v>
      </c>
      <c r="M1161" s="3" t="str">
        <f>IF(デイリーデータ!G1161="なし","",デイリーデータ!G1161)</f>
        <v/>
      </c>
      <c r="N1161" s="3" t="str">
        <f>IF(デイリーデータ!H1161="なし","",デイリーデータ!H1161)</f>
        <v/>
      </c>
    </row>
    <row r="1162" spans="1:14" x14ac:dyDescent="0.2">
      <c r="A1162" s="9" t="str">
        <f>デイリーデータ!A1162&amp;デイリーデータ!I1162</f>
        <v>14204245768</v>
      </c>
      <c r="B1162" s="3" t="str">
        <f>デイリーデータ!A1162&amp;""</f>
        <v>142042</v>
      </c>
      <c r="C1162" s="3" t="str">
        <f>デイリーデータ!B1162</f>
        <v>別所 貴仁</v>
      </c>
      <c r="D1162" s="4">
        <f>IF(デイリーデータ!I1162="","",(デイリーデータ!I1162))</f>
        <v>45768</v>
      </c>
      <c r="E1162" s="3" t="str">
        <f>IF(デイリーデータ!D1162="休日","●",IF(デイリーデータ!D1162="指定","○",IF(LEFT(デイリーデータ!F1162,1)="日","",IF(LEFT(デイリーデータ!F1162,1)="半","／",LEFT(デイリーデータ!F1162,1)))))</f>
        <v>●</v>
      </c>
      <c r="F1162" s="10" t="str">
        <f>IF(デイリーデータ!E1162="なし","",デイリーデータ!E1162)&amp;IF(デイリーデータ!G1162="なし","",デイリーデータ!G1162)&amp;IF(デイリーデータ!H1162="なし","",デイリーデータ!H1162)</f>
        <v/>
      </c>
      <c r="G1162" s="3" t="str">
        <f>IF(H1162="","",COUNTA(H$2:H1162)-COUNTBLANK(H$2:H1162))</f>
        <v/>
      </c>
      <c r="H1162" s="3" t="str">
        <f>IF(COUNTIF(B$2:B1162,B1162)=1,B1162,"")</f>
        <v/>
      </c>
      <c r="I1162" s="10" t="str">
        <f t="shared" si="18"/>
        <v/>
      </c>
      <c r="J1162" s="3" t="str">
        <f>IF(デイリーデータ!D1162="なし","",デイリーデータ!D1162)</f>
        <v>休日</v>
      </c>
      <c r="K1162" s="3" t="str">
        <f>IF(デイリーデータ!E1162="なし","",デイリーデータ!E1162)</f>
        <v/>
      </c>
      <c r="L1162" s="3" t="str">
        <f>IF(デイリーデータ!F1162="なし","",デイリーデータ!F1162)</f>
        <v>日勤</v>
      </c>
      <c r="M1162" s="3" t="str">
        <f>IF(デイリーデータ!G1162="なし","",デイリーデータ!G1162)</f>
        <v/>
      </c>
      <c r="N1162" s="3" t="str">
        <f>IF(デイリーデータ!H1162="なし","",デイリーデータ!H1162)</f>
        <v/>
      </c>
    </row>
    <row r="1163" spans="1:14" x14ac:dyDescent="0.2">
      <c r="A1163" s="9" t="str">
        <f>デイリーデータ!A1163&amp;デイリーデータ!I1163</f>
        <v>14204245769</v>
      </c>
      <c r="B1163" s="3" t="str">
        <f>デイリーデータ!A1163&amp;""</f>
        <v>142042</v>
      </c>
      <c r="C1163" s="3" t="str">
        <f>デイリーデータ!B1163</f>
        <v>別所 貴仁</v>
      </c>
      <c r="D1163" s="4">
        <f>IF(デイリーデータ!I1163="","",(デイリーデータ!I1163))</f>
        <v>45769</v>
      </c>
      <c r="E1163" s="3" t="str">
        <f>IF(デイリーデータ!D1163="休日","●",IF(デイリーデータ!D1163="指定","○",IF(LEFT(デイリーデータ!F1163,1)="日","",IF(LEFT(デイリーデータ!F1163,1)="半","／",LEFT(デイリーデータ!F1163,1)))))</f>
        <v/>
      </c>
      <c r="F1163" s="10" t="str">
        <f>IF(デイリーデータ!E1163="なし","",デイリーデータ!E1163)&amp;IF(デイリーデータ!G1163="なし","",デイリーデータ!G1163)&amp;IF(デイリーデータ!H1163="なし","",デイリーデータ!H1163)</f>
        <v/>
      </c>
      <c r="G1163" s="3" t="str">
        <f>IF(H1163="","",COUNTA(H$2:H1163)-COUNTBLANK(H$2:H1163))</f>
        <v/>
      </c>
      <c r="H1163" s="3" t="str">
        <f>IF(COUNTIF(B$2:B1163,B1163)=1,B1163,"")</f>
        <v/>
      </c>
      <c r="I1163" s="10" t="str">
        <f t="shared" si="18"/>
        <v/>
      </c>
      <c r="J1163" s="3" t="str">
        <f>IF(デイリーデータ!D1163="なし","",デイリーデータ!D1163)</f>
        <v>勤務</v>
      </c>
      <c r="K1163" s="3" t="str">
        <f>IF(デイリーデータ!E1163="なし","",デイリーデータ!E1163)</f>
        <v/>
      </c>
      <c r="L1163" s="3" t="str">
        <f>IF(デイリーデータ!F1163="なし","",デイリーデータ!F1163)</f>
        <v>日勤</v>
      </c>
      <c r="M1163" s="3" t="str">
        <f>IF(デイリーデータ!G1163="なし","",デイリーデータ!G1163)</f>
        <v/>
      </c>
      <c r="N1163" s="3" t="str">
        <f>IF(デイリーデータ!H1163="なし","",デイリーデータ!H1163)</f>
        <v/>
      </c>
    </row>
    <row r="1164" spans="1:14" x14ac:dyDescent="0.2">
      <c r="A1164" s="9" t="str">
        <f>デイリーデータ!A1164&amp;デイリーデータ!I1164</f>
        <v>14204245770</v>
      </c>
      <c r="B1164" s="3" t="str">
        <f>デイリーデータ!A1164&amp;""</f>
        <v>142042</v>
      </c>
      <c r="C1164" s="3" t="str">
        <f>デイリーデータ!B1164</f>
        <v>別所 貴仁</v>
      </c>
      <c r="D1164" s="4">
        <f>IF(デイリーデータ!I1164="","",(デイリーデータ!I1164))</f>
        <v>45770</v>
      </c>
      <c r="E1164" s="3" t="str">
        <f>IF(デイリーデータ!D1164="休日","●",IF(デイリーデータ!D1164="指定","○",IF(LEFT(デイリーデータ!F1164,1)="日","",IF(LEFT(デイリーデータ!F1164,1)="半","／",LEFT(デイリーデータ!F1164,1)))))</f>
        <v/>
      </c>
      <c r="F1164" s="10" t="str">
        <f>IF(デイリーデータ!E1164="なし","",デイリーデータ!E1164)&amp;IF(デイリーデータ!G1164="なし","",デイリーデータ!G1164)&amp;IF(デイリーデータ!H1164="なし","",デイリーデータ!H1164)</f>
        <v/>
      </c>
      <c r="G1164" s="3" t="str">
        <f>IF(H1164="","",COUNTA(H$2:H1164)-COUNTBLANK(H$2:H1164))</f>
        <v/>
      </c>
      <c r="H1164" s="3" t="str">
        <f>IF(COUNTIF(B$2:B1164,B1164)=1,B1164,"")</f>
        <v/>
      </c>
      <c r="I1164" s="10" t="str">
        <f t="shared" si="18"/>
        <v/>
      </c>
      <c r="J1164" s="3" t="str">
        <f>IF(デイリーデータ!D1164="なし","",デイリーデータ!D1164)</f>
        <v>勤務</v>
      </c>
      <c r="K1164" s="3" t="str">
        <f>IF(デイリーデータ!E1164="なし","",デイリーデータ!E1164)</f>
        <v/>
      </c>
      <c r="L1164" s="3" t="str">
        <f>IF(デイリーデータ!F1164="なし","",デイリーデータ!F1164)</f>
        <v>日勤</v>
      </c>
      <c r="M1164" s="3" t="str">
        <f>IF(デイリーデータ!G1164="なし","",デイリーデータ!G1164)</f>
        <v/>
      </c>
      <c r="N1164" s="3" t="str">
        <f>IF(デイリーデータ!H1164="なし","",デイリーデータ!H1164)</f>
        <v/>
      </c>
    </row>
    <row r="1165" spans="1:14" x14ac:dyDescent="0.2">
      <c r="A1165" s="9" t="str">
        <f>デイリーデータ!A1165&amp;デイリーデータ!I1165</f>
        <v>14204245771</v>
      </c>
      <c r="B1165" s="3" t="str">
        <f>デイリーデータ!A1165&amp;""</f>
        <v>142042</v>
      </c>
      <c r="C1165" s="3" t="str">
        <f>デイリーデータ!B1165</f>
        <v>別所 貴仁</v>
      </c>
      <c r="D1165" s="4">
        <f>IF(デイリーデータ!I1165="","",(デイリーデータ!I1165))</f>
        <v>45771</v>
      </c>
      <c r="E1165" s="3" t="str">
        <f>IF(デイリーデータ!D1165="休日","●",IF(デイリーデータ!D1165="指定","○",IF(LEFT(デイリーデータ!F1165,1)="日","",IF(LEFT(デイリーデータ!F1165,1)="半","／",LEFT(デイリーデータ!F1165,1)))))</f>
        <v/>
      </c>
      <c r="F1165" s="10" t="str">
        <f>IF(デイリーデータ!E1165="なし","",デイリーデータ!E1165)&amp;IF(デイリーデータ!G1165="なし","",デイリーデータ!G1165)&amp;IF(デイリーデータ!H1165="なし","",デイリーデータ!H1165)</f>
        <v/>
      </c>
      <c r="G1165" s="3" t="str">
        <f>IF(H1165="","",COUNTA(H$2:H1165)-COUNTBLANK(H$2:H1165))</f>
        <v/>
      </c>
      <c r="H1165" s="3" t="str">
        <f>IF(COUNTIF(B$2:B1165,B1165)=1,B1165,"")</f>
        <v/>
      </c>
      <c r="I1165" s="10" t="str">
        <f t="shared" si="18"/>
        <v/>
      </c>
      <c r="J1165" s="3" t="str">
        <f>IF(デイリーデータ!D1165="なし","",デイリーデータ!D1165)</f>
        <v>勤務</v>
      </c>
      <c r="K1165" s="3" t="str">
        <f>IF(デイリーデータ!E1165="なし","",デイリーデータ!E1165)</f>
        <v/>
      </c>
      <c r="L1165" s="3" t="str">
        <f>IF(デイリーデータ!F1165="なし","",デイリーデータ!F1165)</f>
        <v>日勤</v>
      </c>
      <c r="M1165" s="3" t="str">
        <f>IF(デイリーデータ!G1165="なし","",デイリーデータ!G1165)</f>
        <v/>
      </c>
      <c r="N1165" s="3" t="str">
        <f>IF(デイリーデータ!H1165="なし","",デイリーデータ!H1165)</f>
        <v/>
      </c>
    </row>
    <row r="1166" spans="1:14" x14ac:dyDescent="0.2">
      <c r="A1166" s="9" t="str">
        <f>デイリーデータ!A1166&amp;デイリーデータ!I1166</f>
        <v>14204245772</v>
      </c>
      <c r="B1166" s="3" t="str">
        <f>デイリーデータ!A1166&amp;""</f>
        <v>142042</v>
      </c>
      <c r="C1166" s="3" t="str">
        <f>デイリーデータ!B1166</f>
        <v>別所 貴仁</v>
      </c>
      <c r="D1166" s="4">
        <f>IF(デイリーデータ!I1166="","",(デイリーデータ!I1166))</f>
        <v>45772</v>
      </c>
      <c r="E1166" s="3" t="str">
        <f>IF(デイリーデータ!D1166="休日","●",IF(デイリーデータ!D1166="指定","○",IF(LEFT(デイリーデータ!F1166,1)="日","",IF(LEFT(デイリーデータ!F1166,1)="半","／",LEFT(デイリーデータ!F1166,1)))))</f>
        <v/>
      </c>
      <c r="F1166" s="10" t="str">
        <f>IF(デイリーデータ!E1166="なし","",デイリーデータ!E1166)&amp;IF(デイリーデータ!G1166="なし","",デイリーデータ!G1166)&amp;IF(デイリーデータ!H1166="なし","",デイリーデータ!H1166)</f>
        <v/>
      </c>
      <c r="G1166" s="3" t="str">
        <f>IF(H1166="","",COUNTA(H$2:H1166)-COUNTBLANK(H$2:H1166))</f>
        <v/>
      </c>
      <c r="H1166" s="3" t="str">
        <f>IF(COUNTIF(B$2:B1166,B1166)=1,B1166,"")</f>
        <v/>
      </c>
      <c r="I1166" s="10" t="str">
        <f t="shared" si="18"/>
        <v/>
      </c>
      <c r="J1166" s="3" t="str">
        <f>IF(デイリーデータ!D1166="なし","",デイリーデータ!D1166)</f>
        <v>勤務</v>
      </c>
      <c r="K1166" s="3" t="str">
        <f>IF(デイリーデータ!E1166="なし","",デイリーデータ!E1166)</f>
        <v/>
      </c>
      <c r="L1166" s="3" t="str">
        <f>IF(デイリーデータ!F1166="なし","",デイリーデータ!F1166)</f>
        <v>日勤</v>
      </c>
      <c r="M1166" s="3" t="str">
        <f>IF(デイリーデータ!G1166="なし","",デイリーデータ!G1166)</f>
        <v/>
      </c>
      <c r="N1166" s="3" t="str">
        <f>IF(デイリーデータ!H1166="なし","",デイリーデータ!H1166)</f>
        <v/>
      </c>
    </row>
    <row r="1167" spans="1:14" x14ac:dyDescent="0.2">
      <c r="A1167" s="9" t="str">
        <f>デイリーデータ!A1167&amp;デイリーデータ!I1167</f>
        <v>14204245773</v>
      </c>
      <c r="B1167" s="3" t="str">
        <f>デイリーデータ!A1167&amp;""</f>
        <v>142042</v>
      </c>
      <c r="C1167" s="3" t="str">
        <f>デイリーデータ!B1167</f>
        <v>別所 貴仁</v>
      </c>
      <c r="D1167" s="4">
        <f>IF(デイリーデータ!I1167="","",(デイリーデータ!I1167))</f>
        <v>45773</v>
      </c>
      <c r="E1167" s="3" t="str">
        <f>IF(デイリーデータ!D1167="休日","●",IF(デイリーデータ!D1167="指定","○",IF(LEFT(デイリーデータ!F1167,1)="日","",IF(LEFT(デイリーデータ!F1167,1)="半","／",LEFT(デイリーデータ!F1167,1)))))</f>
        <v>○</v>
      </c>
      <c r="F1167" s="10" t="str">
        <f>IF(デイリーデータ!E1167="なし","",デイリーデータ!E1167)&amp;IF(デイリーデータ!G1167="なし","",デイリーデータ!G1167)&amp;IF(デイリーデータ!H1167="なし","",デイリーデータ!H1167)</f>
        <v/>
      </c>
      <c r="G1167" s="3" t="str">
        <f>IF(H1167="","",COUNTA(H$2:H1167)-COUNTBLANK(H$2:H1167))</f>
        <v/>
      </c>
      <c r="H1167" s="3" t="str">
        <f>IF(COUNTIF(B$2:B1167,B1167)=1,B1167,"")</f>
        <v/>
      </c>
      <c r="I1167" s="10" t="str">
        <f t="shared" si="18"/>
        <v/>
      </c>
      <c r="J1167" s="3" t="str">
        <f>IF(デイリーデータ!D1167="なし","",デイリーデータ!D1167)</f>
        <v>指定</v>
      </c>
      <c r="K1167" s="3" t="str">
        <f>IF(デイリーデータ!E1167="なし","",デイリーデータ!E1167)</f>
        <v/>
      </c>
      <c r="L1167" s="3" t="str">
        <f>IF(デイリーデータ!F1167="なし","",デイリーデータ!F1167)</f>
        <v>日勤</v>
      </c>
      <c r="M1167" s="3" t="str">
        <f>IF(デイリーデータ!G1167="なし","",デイリーデータ!G1167)</f>
        <v/>
      </c>
      <c r="N1167" s="3" t="str">
        <f>IF(デイリーデータ!H1167="なし","",デイリーデータ!H1167)</f>
        <v/>
      </c>
    </row>
    <row r="1168" spans="1:14" x14ac:dyDescent="0.2">
      <c r="A1168" s="9" t="str">
        <f>デイリーデータ!A1168&amp;デイリーデータ!I1168</f>
        <v>14204245774</v>
      </c>
      <c r="B1168" s="3" t="str">
        <f>デイリーデータ!A1168&amp;""</f>
        <v>142042</v>
      </c>
      <c r="C1168" s="3" t="str">
        <f>デイリーデータ!B1168</f>
        <v>別所 貴仁</v>
      </c>
      <c r="D1168" s="4">
        <f>IF(デイリーデータ!I1168="","",(デイリーデータ!I1168))</f>
        <v>45774</v>
      </c>
      <c r="E1168" s="3" t="str">
        <f>IF(デイリーデータ!D1168="休日","●",IF(デイリーデータ!D1168="指定","○",IF(LEFT(デイリーデータ!F1168,1)="日","",IF(LEFT(デイリーデータ!F1168,1)="半","／",LEFT(デイリーデータ!F1168,1)))))</f>
        <v>●</v>
      </c>
      <c r="F1168" s="10" t="str">
        <f>IF(デイリーデータ!E1168="なし","",デイリーデータ!E1168)&amp;IF(デイリーデータ!G1168="なし","",デイリーデータ!G1168)&amp;IF(デイリーデータ!H1168="なし","",デイリーデータ!H1168)</f>
        <v/>
      </c>
      <c r="G1168" s="3" t="str">
        <f>IF(H1168="","",COUNTA(H$2:H1168)-COUNTBLANK(H$2:H1168))</f>
        <v/>
      </c>
      <c r="H1168" s="3" t="str">
        <f>IF(COUNTIF(B$2:B1168,B1168)=1,B1168,"")</f>
        <v/>
      </c>
      <c r="I1168" s="10" t="str">
        <f t="shared" si="18"/>
        <v/>
      </c>
      <c r="J1168" s="3" t="str">
        <f>IF(デイリーデータ!D1168="なし","",デイリーデータ!D1168)</f>
        <v>休日</v>
      </c>
      <c r="K1168" s="3" t="str">
        <f>IF(デイリーデータ!E1168="なし","",デイリーデータ!E1168)</f>
        <v/>
      </c>
      <c r="L1168" s="3" t="str">
        <f>IF(デイリーデータ!F1168="なし","",デイリーデータ!F1168)</f>
        <v>日勤</v>
      </c>
      <c r="M1168" s="3" t="str">
        <f>IF(デイリーデータ!G1168="なし","",デイリーデータ!G1168)</f>
        <v/>
      </c>
      <c r="N1168" s="3" t="str">
        <f>IF(デイリーデータ!H1168="なし","",デイリーデータ!H1168)</f>
        <v/>
      </c>
    </row>
    <row r="1169" spans="1:14" x14ac:dyDescent="0.2">
      <c r="A1169" s="9" t="str">
        <f>デイリーデータ!A1169&amp;デイリーデータ!I1169</f>
        <v>14204245775</v>
      </c>
      <c r="B1169" s="3" t="str">
        <f>デイリーデータ!A1169&amp;""</f>
        <v>142042</v>
      </c>
      <c r="C1169" s="3" t="str">
        <f>デイリーデータ!B1169</f>
        <v>別所 貴仁</v>
      </c>
      <c r="D1169" s="4">
        <f>IF(デイリーデータ!I1169="","",(デイリーデータ!I1169))</f>
        <v>45775</v>
      </c>
      <c r="E1169" s="3" t="str">
        <f>IF(デイリーデータ!D1169="休日","●",IF(デイリーデータ!D1169="指定","○",IF(LEFT(デイリーデータ!F1169,1)="日","",IF(LEFT(デイリーデータ!F1169,1)="半","／",LEFT(デイリーデータ!F1169,1)))))</f>
        <v>当</v>
      </c>
      <c r="F1169" s="10" t="str">
        <f>IF(デイリーデータ!E1169="なし","",デイリーデータ!E1169)&amp;IF(デイリーデータ!G1169="なし","",デイリーデータ!G1169)&amp;IF(デイリーデータ!H1169="なし","",デイリーデータ!H1169)</f>
        <v/>
      </c>
      <c r="G1169" s="3" t="str">
        <f>IF(H1169="","",COUNTA(H$2:H1169)-COUNTBLANK(H$2:H1169))</f>
        <v/>
      </c>
      <c r="H1169" s="3" t="str">
        <f>IF(COUNTIF(B$2:B1169,B1169)=1,B1169,"")</f>
        <v/>
      </c>
      <c r="I1169" s="10" t="str">
        <f t="shared" si="18"/>
        <v/>
      </c>
      <c r="J1169" s="3" t="str">
        <f>IF(デイリーデータ!D1169="なし","",デイリーデータ!D1169)</f>
        <v>勤務</v>
      </c>
      <c r="K1169" s="3" t="str">
        <f>IF(デイリーデータ!E1169="なし","",デイリーデータ!E1169)</f>
        <v/>
      </c>
      <c r="L1169" s="3" t="str">
        <f>IF(デイリーデータ!F1169="なし","",デイリーデータ!F1169)</f>
        <v>当直</v>
      </c>
      <c r="M1169" s="3" t="str">
        <f>IF(デイリーデータ!G1169="なし","",デイリーデータ!G1169)</f>
        <v/>
      </c>
      <c r="N1169" s="3" t="str">
        <f>IF(デイリーデータ!H1169="なし","",デイリーデータ!H1169)</f>
        <v/>
      </c>
    </row>
    <row r="1170" spans="1:14" x14ac:dyDescent="0.2">
      <c r="A1170" s="9" t="str">
        <f>デイリーデータ!A1170&amp;デイリーデータ!I1170</f>
        <v>14204245776</v>
      </c>
      <c r="B1170" s="3" t="str">
        <f>デイリーデータ!A1170&amp;""</f>
        <v>142042</v>
      </c>
      <c r="C1170" s="3" t="str">
        <f>デイリーデータ!B1170</f>
        <v>別所 貴仁</v>
      </c>
      <c r="D1170" s="4">
        <f>IF(デイリーデータ!I1170="","",(デイリーデータ!I1170))</f>
        <v>45776</v>
      </c>
      <c r="E1170" s="3" t="str">
        <f>IF(デイリーデータ!D1170="休日","●",IF(デイリーデータ!D1170="指定","○",IF(LEFT(デイリーデータ!F1170,1)="日","",IF(LEFT(デイリーデータ!F1170,1)="半","／",LEFT(デイリーデータ!F1170,1)))))</f>
        <v>明</v>
      </c>
      <c r="F1170" s="10" t="str">
        <f>IF(デイリーデータ!E1170="なし","",デイリーデータ!E1170)&amp;IF(デイリーデータ!G1170="なし","",デイリーデータ!G1170)&amp;IF(デイリーデータ!H1170="なし","",デイリーデータ!H1170)</f>
        <v/>
      </c>
      <c r="G1170" s="3" t="str">
        <f>IF(H1170="","",COUNTA(H$2:H1170)-COUNTBLANK(H$2:H1170))</f>
        <v/>
      </c>
      <c r="H1170" s="3" t="str">
        <f>IF(COUNTIF(B$2:B1170,B1170)=1,B1170,"")</f>
        <v/>
      </c>
      <c r="I1170" s="10" t="str">
        <f t="shared" si="18"/>
        <v/>
      </c>
      <c r="J1170" s="3" t="str">
        <f>IF(デイリーデータ!D1170="なし","",デイリーデータ!D1170)</f>
        <v>勤務</v>
      </c>
      <c r="K1170" s="3" t="str">
        <f>IF(デイリーデータ!E1170="なし","",デイリーデータ!E1170)</f>
        <v/>
      </c>
      <c r="L1170" s="3" t="str">
        <f>IF(デイリーデータ!F1170="なし","",デイリーデータ!F1170)</f>
        <v>明け</v>
      </c>
      <c r="M1170" s="3" t="str">
        <f>IF(デイリーデータ!G1170="なし","",デイリーデータ!G1170)</f>
        <v/>
      </c>
      <c r="N1170" s="3" t="str">
        <f>IF(デイリーデータ!H1170="なし","",デイリーデータ!H1170)</f>
        <v/>
      </c>
    </row>
    <row r="1171" spans="1:14" x14ac:dyDescent="0.2">
      <c r="A1171" s="9" t="str">
        <f>デイリーデータ!A1171&amp;デイリーデータ!I1171</f>
        <v>14204245777</v>
      </c>
      <c r="B1171" s="3" t="str">
        <f>デイリーデータ!A1171&amp;""</f>
        <v>142042</v>
      </c>
      <c r="C1171" s="3" t="str">
        <f>デイリーデータ!B1171</f>
        <v>別所 貴仁</v>
      </c>
      <c r="D1171" s="4">
        <f>IF(デイリーデータ!I1171="","",(デイリーデータ!I1171))</f>
        <v>45777</v>
      </c>
      <c r="E1171" s="3" t="str">
        <f>IF(デイリーデータ!D1171="休日","●",IF(デイリーデータ!D1171="指定","○",IF(LEFT(デイリーデータ!F1171,1)="日","",IF(LEFT(デイリーデータ!F1171,1)="半","／",LEFT(デイリーデータ!F1171,1)))))</f>
        <v/>
      </c>
      <c r="F1171" s="10" t="str">
        <f>IF(デイリーデータ!E1171="なし","",デイリーデータ!E1171)&amp;IF(デイリーデータ!G1171="なし","",デイリーデータ!G1171)&amp;IF(デイリーデータ!H1171="なし","",デイリーデータ!H1171)</f>
        <v/>
      </c>
      <c r="G1171" s="3" t="str">
        <f>IF(H1171="","",COUNTA(H$2:H1171)-COUNTBLANK(H$2:H1171))</f>
        <v/>
      </c>
      <c r="H1171" s="3" t="str">
        <f>IF(COUNTIF(B$2:B1171,B1171)=1,B1171,"")</f>
        <v/>
      </c>
      <c r="I1171" s="10" t="str">
        <f t="shared" si="18"/>
        <v/>
      </c>
      <c r="J1171" s="3" t="str">
        <f>IF(デイリーデータ!D1171="なし","",デイリーデータ!D1171)</f>
        <v>勤務</v>
      </c>
      <c r="K1171" s="3" t="str">
        <f>IF(デイリーデータ!E1171="なし","",デイリーデータ!E1171)</f>
        <v/>
      </c>
      <c r="L1171" s="3" t="str">
        <f>IF(デイリーデータ!F1171="なし","",デイリーデータ!F1171)</f>
        <v>日勤</v>
      </c>
      <c r="M1171" s="3" t="str">
        <f>IF(デイリーデータ!G1171="なし","",デイリーデータ!G1171)</f>
        <v/>
      </c>
      <c r="N1171" s="3" t="str">
        <f>IF(デイリーデータ!H1171="なし","",デイリーデータ!H1171)</f>
        <v/>
      </c>
    </row>
    <row r="1172" spans="1:14" x14ac:dyDescent="0.2">
      <c r="A1172" s="9" t="str">
        <f>デイリーデータ!A1172&amp;デイリーデータ!I1172</f>
        <v>14541045748</v>
      </c>
      <c r="B1172" s="3" t="str">
        <f>デイリーデータ!A1172&amp;""</f>
        <v>145410</v>
      </c>
      <c r="C1172" s="3" t="str">
        <f>デイリーデータ!B1172</f>
        <v>坂下 大知</v>
      </c>
      <c r="D1172" s="4">
        <f>IF(デイリーデータ!I1172="","",(デイリーデータ!I1172))</f>
        <v>45748</v>
      </c>
      <c r="E1172" s="3" t="str">
        <f>IF(デイリーデータ!D1172="休日","●",IF(デイリーデータ!D1172="指定","○",IF(LEFT(デイリーデータ!F1172,1)="日","",IF(LEFT(デイリーデータ!F1172,1)="半","／",LEFT(デイリーデータ!F1172,1)))))</f>
        <v/>
      </c>
      <c r="F1172" s="10" t="str">
        <f>IF(デイリーデータ!E1172="なし","",デイリーデータ!E1172)&amp;IF(デイリーデータ!G1172="なし","",デイリーデータ!G1172)&amp;IF(デイリーデータ!H1172="なし","",デイリーデータ!H1172)</f>
        <v/>
      </c>
      <c r="G1172" s="3">
        <f>IF(H1172="","",COUNTA(H$2:H1172)-COUNTBLANK(H$2:H1172))</f>
        <v>40</v>
      </c>
      <c r="H1172" s="3" t="str">
        <f>IF(COUNTIF(B$2:B1172,B1172)=1,B1172,"")</f>
        <v>145410</v>
      </c>
      <c r="I1172" s="10" t="str">
        <f t="shared" si="18"/>
        <v>坂下 大知</v>
      </c>
      <c r="J1172" s="3" t="str">
        <f>IF(デイリーデータ!D1172="なし","",デイリーデータ!D1172)</f>
        <v>勤務</v>
      </c>
      <c r="K1172" s="3" t="str">
        <f>IF(デイリーデータ!E1172="なし","",デイリーデータ!E1172)</f>
        <v/>
      </c>
      <c r="L1172" s="3" t="str">
        <f>IF(デイリーデータ!F1172="なし","",デイリーデータ!F1172)</f>
        <v>日勤</v>
      </c>
      <c r="M1172" s="3" t="str">
        <f>IF(デイリーデータ!G1172="なし","",デイリーデータ!G1172)</f>
        <v/>
      </c>
      <c r="N1172" s="3" t="str">
        <f>IF(デイリーデータ!H1172="なし","",デイリーデータ!H1172)</f>
        <v/>
      </c>
    </row>
    <row r="1173" spans="1:14" x14ac:dyDescent="0.2">
      <c r="A1173" s="9" t="str">
        <f>デイリーデータ!A1173&amp;デイリーデータ!I1173</f>
        <v>14541045749</v>
      </c>
      <c r="B1173" s="3" t="str">
        <f>デイリーデータ!A1173&amp;""</f>
        <v>145410</v>
      </c>
      <c r="C1173" s="3" t="str">
        <f>デイリーデータ!B1173</f>
        <v>坂下 大知</v>
      </c>
      <c r="D1173" s="4">
        <f>IF(デイリーデータ!I1173="","",(デイリーデータ!I1173))</f>
        <v>45749</v>
      </c>
      <c r="E1173" s="3" t="str">
        <f>IF(デイリーデータ!D1173="休日","●",IF(デイリーデータ!D1173="指定","○",IF(LEFT(デイリーデータ!F1173,1)="日","",IF(LEFT(デイリーデータ!F1173,1)="半","／",LEFT(デイリーデータ!F1173,1)))))</f>
        <v/>
      </c>
      <c r="F1173" s="10" t="str">
        <f>IF(デイリーデータ!E1173="なし","",デイリーデータ!E1173)&amp;IF(デイリーデータ!G1173="なし","",デイリーデータ!G1173)&amp;IF(デイリーデータ!H1173="なし","",デイリーデータ!H1173)</f>
        <v/>
      </c>
      <c r="G1173" s="3" t="str">
        <f>IF(H1173="","",COUNTA(H$2:H1173)-COUNTBLANK(H$2:H1173))</f>
        <v/>
      </c>
      <c r="H1173" s="3" t="str">
        <f>IF(COUNTIF(B$2:B1173,B1173)=1,B1173,"")</f>
        <v/>
      </c>
      <c r="I1173" s="10" t="str">
        <f t="shared" si="18"/>
        <v/>
      </c>
      <c r="J1173" s="3" t="str">
        <f>IF(デイリーデータ!D1173="なし","",デイリーデータ!D1173)</f>
        <v>勤務</v>
      </c>
      <c r="K1173" s="3" t="str">
        <f>IF(デイリーデータ!E1173="なし","",デイリーデータ!E1173)</f>
        <v/>
      </c>
      <c r="L1173" s="3" t="str">
        <f>IF(デイリーデータ!F1173="なし","",デイリーデータ!F1173)</f>
        <v>日勤</v>
      </c>
      <c r="M1173" s="3" t="str">
        <f>IF(デイリーデータ!G1173="なし","",デイリーデータ!G1173)</f>
        <v/>
      </c>
      <c r="N1173" s="3" t="str">
        <f>IF(デイリーデータ!H1173="なし","",デイリーデータ!H1173)</f>
        <v/>
      </c>
    </row>
    <row r="1174" spans="1:14" x14ac:dyDescent="0.2">
      <c r="A1174" s="9" t="str">
        <f>デイリーデータ!A1174&amp;デイリーデータ!I1174</f>
        <v>14541045750</v>
      </c>
      <c r="B1174" s="3" t="str">
        <f>デイリーデータ!A1174&amp;""</f>
        <v>145410</v>
      </c>
      <c r="C1174" s="3" t="str">
        <f>デイリーデータ!B1174</f>
        <v>坂下 大知</v>
      </c>
      <c r="D1174" s="4">
        <f>IF(デイリーデータ!I1174="","",(デイリーデータ!I1174))</f>
        <v>45750</v>
      </c>
      <c r="E1174" s="3" t="str">
        <f>IF(デイリーデータ!D1174="休日","●",IF(デイリーデータ!D1174="指定","○",IF(LEFT(デイリーデータ!F1174,1)="日","",IF(LEFT(デイリーデータ!F1174,1)="半","／",LEFT(デイリーデータ!F1174,1)))))</f>
        <v/>
      </c>
      <c r="F1174" s="10" t="str">
        <f>IF(デイリーデータ!E1174="なし","",デイリーデータ!E1174)&amp;IF(デイリーデータ!G1174="なし","",デイリーデータ!G1174)&amp;IF(デイリーデータ!H1174="なし","",デイリーデータ!H1174)</f>
        <v/>
      </c>
      <c r="G1174" s="3" t="str">
        <f>IF(H1174="","",COUNTA(H$2:H1174)-COUNTBLANK(H$2:H1174))</f>
        <v/>
      </c>
      <c r="H1174" s="3" t="str">
        <f>IF(COUNTIF(B$2:B1174,B1174)=1,B1174,"")</f>
        <v/>
      </c>
      <c r="I1174" s="10" t="str">
        <f t="shared" si="18"/>
        <v/>
      </c>
      <c r="J1174" s="3" t="str">
        <f>IF(デイリーデータ!D1174="なし","",デイリーデータ!D1174)</f>
        <v>勤務</v>
      </c>
      <c r="K1174" s="3" t="str">
        <f>IF(デイリーデータ!E1174="なし","",デイリーデータ!E1174)</f>
        <v/>
      </c>
      <c r="L1174" s="3" t="str">
        <f>IF(デイリーデータ!F1174="なし","",デイリーデータ!F1174)</f>
        <v>日勤</v>
      </c>
      <c r="M1174" s="3" t="str">
        <f>IF(デイリーデータ!G1174="なし","",デイリーデータ!G1174)</f>
        <v/>
      </c>
      <c r="N1174" s="3" t="str">
        <f>IF(デイリーデータ!H1174="なし","",デイリーデータ!H1174)</f>
        <v/>
      </c>
    </row>
    <row r="1175" spans="1:14" x14ac:dyDescent="0.2">
      <c r="A1175" s="9" t="str">
        <f>デイリーデータ!A1175&amp;デイリーデータ!I1175</f>
        <v>14541045751</v>
      </c>
      <c r="B1175" s="3" t="str">
        <f>デイリーデータ!A1175&amp;""</f>
        <v>145410</v>
      </c>
      <c r="C1175" s="3" t="str">
        <f>デイリーデータ!B1175</f>
        <v>坂下 大知</v>
      </c>
      <c r="D1175" s="4">
        <f>IF(デイリーデータ!I1175="","",(デイリーデータ!I1175))</f>
        <v>45751</v>
      </c>
      <c r="E1175" s="3" t="str">
        <f>IF(デイリーデータ!D1175="休日","●",IF(デイリーデータ!D1175="指定","○",IF(LEFT(デイリーデータ!F1175,1)="日","",IF(LEFT(デイリーデータ!F1175,1)="半","／",LEFT(デイリーデータ!F1175,1)))))</f>
        <v/>
      </c>
      <c r="F1175" s="10" t="str">
        <f>IF(デイリーデータ!E1175="なし","",デイリーデータ!E1175)&amp;IF(デイリーデータ!G1175="なし","",デイリーデータ!G1175)&amp;IF(デイリーデータ!H1175="なし","",デイリーデータ!H1175)</f>
        <v/>
      </c>
      <c r="G1175" s="3" t="str">
        <f>IF(H1175="","",COUNTA(H$2:H1175)-COUNTBLANK(H$2:H1175))</f>
        <v/>
      </c>
      <c r="H1175" s="3" t="str">
        <f>IF(COUNTIF(B$2:B1175,B1175)=1,B1175,"")</f>
        <v/>
      </c>
      <c r="I1175" s="10" t="str">
        <f t="shared" si="18"/>
        <v/>
      </c>
      <c r="J1175" s="3" t="str">
        <f>IF(デイリーデータ!D1175="なし","",デイリーデータ!D1175)</f>
        <v>勤務</v>
      </c>
      <c r="K1175" s="3" t="str">
        <f>IF(デイリーデータ!E1175="なし","",デイリーデータ!E1175)</f>
        <v/>
      </c>
      <c r="L1175" s="3" t="str">
        <f>IF(デイリーデータ!F1175="なし","",デイリーデータ!F1175)</f>
        <v>日勤</v>
      </c>
      <c r="M1175" s="3" t="str">
        <f>IF(デイリーデータ!G1175="なし","",デイリーデータ!G1175)</f>
        <v/>
      </c>
      <c r="N1175" s="3" t="str">
        <f>IF(デイリーデータ!H1175="なし","",デイリーデータ!H1175)</f>
        <v/>
      </c>
    </row>
    <row r="1176" spans="1:14" x14ac:dyDescent="0.2">
      <c r="A1176" s="9" t="str">
        <f>デイリーデータ!A1176&amp;デイリーデータ!I1176</f>
        <v>14541045752</v>
      </c>
      <c r="B1176" s="3" t="str">
        <f>デイリーデータ!A1176&amp;""</f>
        <v>145410</v>
      </c>
      <c r="C1176" s="3" t="str">
        <f>デイリーデータ!B1176</f>
        <v>坂下 大知</v>
      </c>
      <c r="D1176" s="4">
        <f>IF(デイリーデータ!I1176="","",(デイリーデータ!I1176))</f>
        <v>45752</v>
      </c>
      <c r="E1176" s="3" t="str">
        <f>IF(デイリーデータ!D1176="休日","●",IF(デイリーデータ!D1176="指定","○",IF(LEFT(デイリーデータ!F1176,1)="日","",IF(LEFT(デイリーデータ!F1176,1)="半","／",LEFT(デイリーデータ!F1176,1)))))</f>
        <v>／</v>
      </c>
      <c r="F1176" s="10" t="str">
        <f>IF(デイリーデータ!E1176="なし","",デイリーデータ!E1176)&amp;IF(デイリーデータ!G1176="なし","",デイリーデータ!G1176)&amp;IF(デイリーデータ!H1176="なし","",デイリーデータ!H1176)</f>
        <v/>
      </c>
      <c r="G1176" s="3" t="str">
        <f>IF(H1176="","",COUNTA(H$2:H1176)-COUNTBLANK(H$2:H1176))</f>
        <v/>
      </c>
      <c r="H1176" s="3" t="str">
        <f>IF(COUNTIF(B$2:B1176,B1176)=1,B1176,"")</f>
        <v/>
      </c>
      <c r="I1176" s="10" t="str">
        <f t="shared" si="18"/>
        <v/>
      </c>
      <c r="J1176" s="3" t="str">
        <f>IF(デイリーデータ!D1176="なし","",デイリーデータ!D1176)</f>
        <v>勤務</v>
      </c>
      <c r="K1176" s="3" t="str">
        <f>IF(デイリーデータ!E1176="なし","",デイリーデータ!E1176)</f>
        <v/>
      </c>
      <c r="L1176" s="3" t="str">
        <f>IF(デイリーデータ!F1176="なし","",デイリーデータ!F1176)</f>
        <v>半日</v>
      </c>
      <c r="M1176" s="3" t="str">
        <f>IF(デイリーデータ!G1176="なし","",デイリーデータ!G1176)</f>
        <v/>
      </c>
      <c r="N1176" s="3" t="str">
        <f>IF(デイリーデータ!H1176="なし","",デイリーデータ!H1176)</f>
        <v/>
      </c>
    </row>
    <row r="1177" spans="1:14" x14ac:dyDescent="0.2">
      <c r="A1177" s="9" t="str">
        <f>デイリーデータ!A1177&amp;デイリーデータ!I1177</f>
        <v>14541045753</v>
      </c>
      <c r="B1177" s="3" t="str">
        <f>デイリーデータ!A1177&amp;""</f>
        <v>145410</v>
      </c>
      <c r="C1177" s="3" t="str">
        <f>デイリーデータ!B1177</f>
        <v>坂下 大知</v>
      </c>
      <c r="D1177" s="4">
        <f>IF(デイリーデータ!I1177="","",(デイリーデータ!I1177))</f>
        <v>45753</v>
      </c>
      <c r="E1177" s="3" t="str">
        <f>IF(デイリーデータ!D1177="休日","●",IF(デイリーデータ!D1177="指定","○",IF(LEFT(デイリーデータ!F1177,1)="日","",IF(LEFT(デイリーデータ!F1177,1)="半","／",LEFT(デイリーデータ!F1177,1)))))</f>
        <v>●</v>
      </c>
      <c r="F1177" s="10" t="str">
        <f>IF(デイリーデータ!E1177="なし","",デイリーデータ!E1177)&amp;IF(デイリーデータ!G1177="なし","",デイリーデータ!G1177)&amp;IF(デイリーデータ!H1177="なし","",デイリーデータ!H1177)</f>
        <v/>
      </c>
      <c r="G1177" s="3" t="str">
        <f>IF(H1177="","",COUNTA(H$2:H1177)-COUNTBLANK(H$2:H1177))</f>
        <v/>
      </c>
      <c r="H1177" s="3" t="str">
        <f>IF(COUNTIF(B$2:B1177,B1177)=1,B1177,"")</f>
        <v/>
      </c>
      <c r="I1177" s="10" t="str">
        <f t="shared" si="18"/>
        <v/>
      </c>
      <c r="J1177" s="3" t="str">
        <f>IF(デイリーデータ!D1177="なし","",デイリーデータ!D1177)</f>
        <v>休日</v>
      </c>
      <c r="K1177" s="3" t="str">
        <f>IF(デイリーデータ!E1177="なし","",デイリーデータ!E1177)</f>
        <v/>
      </c>
      <c r="L1177" s="3" t="str">
        <f>IF(デイリーデータ!F1177="なし","",デイリーデータ!F1177)</f>
        <v>日勤</v>
      </c>
      <c r="M1177" s="3" t="str">
        <f>IF(デイリーデータ!G1177="なし","",デイリーデータ!G1177)</f>
        <v/>
      </c>
      <c r="N1177" s="3" t="str">
        <f>IF(デイリーデータ!H1177="なし","",デイリーデータ!H1177)</f>
        <v/>
      </c>
    </row>
    <row r="1178" spans="1:14" x14ac:dyDescent="0.2">
      <c r="A1178" s="9" t="str">
        <f>デイリーデータ!A1178&amp;デイリーデータ!I1178</f>
        <v>14541045754</v>
      </c>
      <c r="B1178" s="3" t="str">
        <f>デイリーデータ!A1178&amp;""</f>
        <v>145410</v>
      </c>
      <c r="C1178" s="3" t="str">
        <f>デイリーデータ!B1178</f>
        <v>坂下 大知</v>
      </c>
      <c r="D1178" s="4">
        <f>IF(デイリーデータ!I1178="","",(デイリーデータ!I1178))</f>
        <v>45754</v>
      </c>
      <c r="E1178" s="3" t="str">
        <f>IF(デイリーデータ!D1178="休日","●",IF(デイリーデータ!D1178="指定","○",IF(LEFT(デイリーデータ!F1178,1)="日","",IF(LEFT(デイリーデータ!F1178,1)="半","／",LEFT(デイリーデータ!F1178,1)))))</f>
        <v>当</v>
      </c>
      <c r="F1178" s="10" t="str">
        <f>IF(デイリーデータ!E1178="なし","",デイリーデータ!E1178)&amp;IF(デイリーデータ!G1178="なし","",デイリーデータ!G1178)&amp;IF(デイリーデータ!H1178="なし","",デイリーデータ!H1178)</f>
        <v/>
      </c>
      <c r="G1178" s="3" t="str">
        <f>IF(H1178="","",COUNTA(H$2:H1178)-COUNTBLANK(H$2:H1178))</f>
        <v/>
      </c>
      <c r="H1178" s="3" t="str">
        <f>IF(COUNTIF(B$2:B1178,B1178)=1,B1178,"")</f>
        <v/>
      </c>
      <c r="I1178" s="10" t="str">
        <f t="shared" si="18"/>
        <v/>
      </c>
      <c r="J1178" s="3" t="str">
        <f>IF(デイリーデータ!D1178="なし","",デイリーデータ!D1178)</f>
        <v>勤務</v>
      </c>
      <c r="K1178" s="3" t="str">
        <f>IF(デイリーデータ!E1178="なし","",デイリーデータ!E1178)</f>
        <v/>
      </c>
      <c r="L1178" s="3" t="str">
        <f>IF(デイリーデータ!F1178="なし","",デイリーデータ!F1178)</f>
        <v>当直</v>
      </c>
      <c r="M1178" s="3" t="str">
        <f>IF(デイリーデータ!G1178="なし","",デイリーデータ!G1178)</f>
        <v/>
      </c>
      <c r="N1178" s="3" t="str">
        <f>IF(デイリーデータ!H1178="なし","",デイリーデータ!H1178)</f>
        <v/>
      </c>
    </row>
    <row r="1179" spans="1:14" x14ac:dyDescent="0.2">
      <c r="A1179" s="9" t="str">
        <f>デイリーデータ!A1179&amp;デイリーデータ!I1179</f>
        <v>14541045755</v>
      </c>
      <c r="B1179" s="3" t="str">
        <f>デイリーデータ!A1179&amp;""</f>
        <v>145410</v>
      </c>
      <c r="C1179" s="3" t="str">
        <f>デイリーデータ!B1179</f>
        <v>坂下 大知</v>
      </c>
      <c r="D1179" s="4">
        <f>IF(デイリーデータ!I1179="","",(デイリーデータ!I1179))</f>
        <v>45755</v>
      </c>
      <c r="E1179" s="3" t="str">
        <f>IF(デイリーデータ!D1179="休日","●",IF(デイリーデータ!D1179="指定","○",IF(LEFT(デイリーデータ!F1179,1)="日","",IF(LEFT(デイリーデータ!F1179,1)="半","／",LEFT(デイリーデータ!F1179,1)))))</f>
        <v>明</v>
      </c>
      <c r="F1179" s="10" t="str">
        <f>IF(デイリーデータ!E1179="なし","",デイリーデータ!E1179)&amp;IF(デイリーデータ!G1179="なし","",デイリーデータ!G1179)&amp;IF(デイリーデータ!H1179="なし","",デイリーデータ!H1179)</f>
        <v/>
      </c>
      <c r="G1179" s="3" t="str">
        <f>IF(H1179="","",COUNTA(H$2:H1179)-COUNTBLANK(H$2:H1179))</f>
        <v/>
      </c>
      <c r="H1179" s="3" t="str">
        <f>IF(COUNTIF(B$2:B1179,B1179)=1,B1179,"")</f>
        <v/>
      </c>
      <c r="I1179" s="10" t="str">
        <f t="shared" si="18"/>
        <v/>
      </c>
      <c r="J1179" s="3" t="str">
        <f>IF(デイリーデータ!D1179="なし","",デイリーデータ!D1179)</f>
        <v>勤務</v>
      </c>
      <c r="K1179" s="3" t="str">
        <f>IF(デイリーデータ!E1179="なし","",デイリーデータ!E1179)</f>
        <v/>
      </c>
      <c r="L1179" s="3" t="str">
        <f>IF(デイリーデータ!F1179="なし","",デイリーデータ!F1179)</f>
        <v>明け</v>
      </c>
      <c r="M1179" s="3" t="str">
        <f>IF(デイリーデータ!G1179="なし","",デイリーデータ!G1179)</f>
        <v/>
      </c>
      <c r="N1179" s="3" t="str">
        <f>IF(デイリーデータ!H1179="なし","",デイリーデータ!H1179)</f>
        <v/>
      </c>
    </row>
    <row r="1180" spans="1:14" x14ac:dyDescent="0.2">
      <c r="A1180" s="9" t="str">
        <f>デイリーデータ!A1180&amp;デイリーデータ!I1180</f>
        <v>14541045756</v>
      </c>
      <c r="B1180" s="3" t="str">
        <f>デイリーデータ!A1180&amp;""</f>
        <v>145410</v>
      </c>
      <c r="C1180" s="3" t="str">
        <f>デイリーデータ!B1180</f>
        <v>坂下 大知</v>
      </c>
      <c r="D1180" s="4">
        <f>IF(デイリーデータ!I1180="","",(デイリーデータ!I1180))</f>
        <v>45756</v>
      </c>
      <c r="E1180" s="3" t="str">
        <f>IF(デイリーデータ!D1180="休日","●",IF(デイリーデータ!D1180="指定","○",IF(LEFT(デイリーデータ!F1180,1)="日","",IF(LEFT(デイリーデータ!F1180,1)="半","／",LEFT(デイリーデータ!F1180,1)))))</f>
        <v/>
      </c>
      <c r="F1180" s="10" t="str">
        <f>IF(デイリーデータ!E1180="なし","",デイリーデータ!E1180)&amp;IF(デイリーデータ!G1180="なし","",デイリーデータ!G1180)&amp;IF(デイリーデータ!H1180="なし","",デイリーデータ!H1180)</f>
        <v/>
      </c>
      <c r="G1180" s="3" t="str">
        <f>IF(H1180="","",COUNTA(H$2:H1180)-COUNTBLANK(H$2:H1180))</f>
        <v/>
      </c>
      <c r="H1180" s="3" t="str">
        <f>IF(COUNTIF(B$2:B1180,B1180)=1,B1180,"")</f>
        <v/>
      </c>
      <c r="I1180" s="10" t="str">
        <f t="shared" si="18"/>
        <v/>
      </c>
      <c r="J1180" s="3" t="str">
        <f>IF(デイリーデータ!D1180="なし","",デイリーデータ!D1180)</f>
        <v>勤務</v>
      </c>
      <c r="K1180" s="3" t="str">
        <f>IF(デイリーデータ!E1180="なし","",デイリーデータ!E1180)</f>
        <v/>
      </c>
      <c r="L1180" s="3" t="str">
        <f>IF(デイリーデータ!F1180="なし","",デイリーデータ!F1180)</f>
        <v>日勤</v>
      </c>
      <c r="M1180" s="3" t="str">
        <f>IF(デイリーデータ!G1180="なし","",デイリーデータ!G1180)</f>
        <v/>
      </c>
      <c r="N1180" s="3" t="str">
        <f>IF(デイリーデータ!H1180="なし","",デイリーデータ!H1180)</f>
        <v/>
      </c>
    </row>
    <row r="1181" spans="1:14" x14ac:dyDescent="0.2">
      <c r="A1181" s="9" t="str">
        <f>デイリーデータ!A1181&amp;デイリーデータ!I1181</f>
        <v>14541045757</v>
      </c>
      <c r="B1181" s="3" t="str">
        <f>デイリーデータ!A1181&amp;""</f>
        <v>145410</v>
      </c>
      <c r="C1181" s="3" t="str">
        <f>デイリーデータ!B1181</f>
        <v>坂下 大知</v>
      </c>
      <c r="D1181" s="4">
        <f>IF(デイリーデータ!I1181="","",(デイリーデータ!I1181))</f>
        <v>45757</v>
      </c>
      <c r="E1181" s="3" t="str">
        <f>IF(デイリーデータ!D1181="休日","●",IF(デイリーデータ!D1181="指定","○",IF(LEFT(デイリーデータ!F1181,1)="日","",IF(LEFT(デイリーデータ!F1181,1)="半","／",LEFT(デイリーデータ!F1181,1)))))</f>
        <v/>
      </c>
      <c r="F1181" s="10" t="str">
        <f>IF(デイリーデータ!E1181="なし","",デイリーデータ!E1181)&amp;IF(デイリーデータ!G1181="なし","",デイリーデータ!G1181)&amp;IF(デイリーデータ!H1181="なし","",デイリーデータ!H1181)</f>
        <v/>
      </c>
      <c r="G1181" s="3" t="str">
        <f>IF(H1181="","",COUNTA(H$2:H1181)-COUNTBLANK(H$2:H1181))</f>
        <v/>
      </c>
      <c r="H1181" s="3" t="str">
        <f>IF(COUNTIF(B$2:B1181,B1181)=1,B1181,"")</f>
        <v/>
      </c>
      <c r="I1181" s="10" t="str">
        <f t="shared" si="18"/>
        <v/>
      </c>
      <c r="J1181" s="3" t="str">
        <f>IF(デイリーデータ!D1181="なし","",デイリーデータ!D1181)</f>
        <v>勤務</v>
      </c>
      <c r="K1181" s="3" t="str">
        <f>IF(デイリーデータ!E1181="なし","",デイリーデータ!E1181)</f>
        <v/>
      </c>
      <c r="L1181" s="3" t="str">
        <f>IF(デイリーデータ!F1181="なし","",デイリーデータ!F1181)</f>
        <v>日勤</v>
      </c>
      <c r="M1181" s="3" t="str">
        <f>IF(デイリーデータ!G1181="なし","",デイリーデータ!G1181)</f>
        <v/>
      </c>
      <c r="N1181" s="3" t="str">
        <f>IF(デイリーデータ!H1181="なし","",デイリーデータ!H1181)</f>
        <v/>
      </c>
    </row>
    <row r="1182" spans="1:14" x14ac:dyDescent="0.2">
      <c r="A1182" s="9" t="str">
        <f>デイリーデータ!A1182&amp;デイリーデータ!I1182</f>
        <v>14541045758</v>
      </c>
      <c r="B1182" s="3" t="str">
        <f>デイリーデータ!A1182&amp;""</f>
        <v>145410</v>
      </c>
      <c r="C1182" s="3" t="str">
        <f>デイリーデータ!B1182</f>
        <v>坂下 大知</v>
      </c>
      <c r="D1182" s="4">
        <f>IF(デイリーデータ!I1182="","",(デイリーデータ!I1182))</f>
        <v>45758</v>
      </c>
      <c r="E1182" s="3" t="str">
        <f>IF(デイリーデータ!D1182="休日","●",IF(デイリーデータ!D1182="指定","○",IF(LEFT(デイリーデータ!F1182,1)="日","",IF(LEFT(デイリーデータ!F1182,1)="半","／",LEFT(デイリーデータ!F1182,1)))))</f>
        <v/>
      </c>
      <c r="F1182" s="10" t="str">
        <f>IF(デイリーデータ!E1182="なし","",デイリーデータ!E1182)&amp;IF(デイリーデータ!G1182="なし","",デイリーデータ!G1182)&amp;IF(デイリーデータ!H1182="なし","",デイリーデータ!H1182)</f>
        <v/>
      </c>
      <c r="G1182" s="3" t="str">
        <f>IF(H1182="","",COUNTA(H$2:H1182)-COUNTBLANK(H$2:H1182))</f>
        <v/>
      </c>
      <c r="H1182" s="3" t="str">
        <f>IF(COUNTIF(B$2:B1182,B1182)=1,B1182,"")</f>
        <v/>
      </c>
      <c r="I1182" s="10" t="str">
        <f t="shared" si="18"/>
        <v/>
      </c>
      <c r="J1182" s="3" t="str">
        <f>IF(デイリーデータ!D1182="なし","",デイリーデータ!D1182)</f>
        <v>勤務</v>
      </c>
      <c r="K1182" s="3" t="str">
        <f>IF(デイリーデータ!E1182="なし","",デイリーデータ!E1182)</f>
        <v/>
      </c>
      <c r="L1182" s="3" t="str">
        <f>IF(デイリーデータ!F1182="なし","",デイリーデータ!F1182)</f>
        <v>日勤</v>
      </c>
      <c r="M1182" s="3" t="str">
        <f>IF(デイリーデータ!G1182="なし","",デイリーデータ!G1182)</f>
        <v/>
      </c>
      <c r="N1182" s="3" t="str">
        <f>IF(デイリーデータ!H1182="なし","",デイリーデータ!H1182)</f>
        <v/>
      </c>
    </row>
    <row r="1183" spans="1:14" x14ac:dyDescent="0.2">
      <c r="A1183" s="9" t="str">
        <f>デイリーデータ!A1183&amp;デイリーデータ!I1183</f>
        <v>14541045759</v>
      </c>
      <c r="B1183" s="3" t="str">
        <f>デイリーデータ!A1183&amp;""</f>
        <v>145410</v>
      </c>
      <c r="C1183" s="3" t="str">
        <f>デイリーデータ!B1183</f>
        <v>坂下 大知</v>
      </c>
      <c r="D1183" s="4">
        <f>IF(デイリーデータ!I1183="","",(デイリーデータ!I1183))</f>
        <v>45759</v>
      </c>
      <c r="E1183" s="3" t="str">
        <f>IF(デイリーデータ!D1183="休日","●",IF(デイリーデータ!D1183="指定","○",IF(LEFT(デイリーデータ!F1183,1)="日","",IF(LEFT(デイリーデータ!F1183,1)="半","／",LEFT(デイリーデータ!F1183,1)))))</f>
        <v>○</v>
      </c>
      <c r="F1183" s="10" t="str">
        <f>IF(デイリーデータ!E1183="なし","",デイリーデータ!E1183)&amp;IF(デイリーデータ!G1183="なし","",デイリーデータ!G1183)&amp;IF(デイリーデータ!H1183="なし","",デイリーデータ!H1183)</f>
        <v/>
      </c>
      <c r="G1183" s="3" t="str">
        <f>IF(H1183="","",COUNTA(H$2:H1183)-COUNTBLANK(H$2:H1183))</f>
        <v/>
      </c>
      <c r="H1183" s="3" t="str">
        <f>IF(COUNTIF(B$2:B1183,B1183)=1,B1183,"")</f>
        <v/>
      </c>
      <c r="I1183" s="10" t="str">
        <f t="shared" si="18"/>
        <v/>
      </c>
      <c r="J1183" s="3" t="str">
        <f>IF(デイリーデータ!D1183="なし","",デイリーデータ!D1183)</f>
        <v>指定</v>
      </c>
      <c r="K1183" s="3" t="str">
        <f>IF(デイリーデータ!E1183="なし","",デイリーデータ!E1183)</f>
        <v/>
      </c>
      <c r="L1183" s="3" t="str">
        <f>IF(デイリーデータ!F1183="なし","",デイリーデータ!F1183)</f>
        <v>日勤</v>
      </c>
      <c r="M1183" s="3" t="str">
        <f>IF(デイリーデータ!G1183="なし","",デイリーデータ!G1183)</f>
        <v/>
      </c>
      <c r="N1183" s="3" t="str">
        <f>IF(デイリーデータ!H1183="なし","",デイリーデータ!H1183)</f>
        <v/>
      </c>
    </row>
    <row r="1184" spans="1:14" x14ac:dyDescent="0.2">
      <c r="A1184" s="9" t="str">
        <f>デイリーデータ!A1184&amp;デイリーデータ!I1184</f>
        <v>14541045760</v>
      </c>
      <c r="B1184" s="3" t="str">
        <f>デイリーデータ!A1184&amp;""</f>
        <v>145410</v>
      </c>
      <c r="C1184" s="3" t="str">
        <f>デイリーデータ!B1184</f>
        <v>坂下 大知</v>
      </c>
      <c r="D1184" s="4">
        <f>IF(デイリーデータ!I1184="","",(デイリーデータ!I1184))</f>
        <v>45760</v>
      </c>
      <c r="E1184" s="3" t="str">
        <f>IF(デイリーデータ!D1184="休日","●",IF(デイリーデータ!D1184="指定","○",IF(LEFT(デイリーデータ!F1184,1)="日","",IF(LEFT(デイリーデータ!F1184,1)="半","／",LEFT(デイリーデータ!F1184,1)))))</f>
        <v>●</v>
      </c>
      <c r="F1184" s="10" t="str">
        <f>IF(デイリーデータ!E1184="なし","",デイリーデータ!E1184)&amp;IF(デイリーデータ!G1184="なし","",デイリーデータ!G1184)&amp;IF(デイリーデータ!H1184="なし","",デイリーデータ!H1184)</f>
        <v/>
      </c>
      <c r="G1184" s="3" t="str">
        <f>IF(H1184="","",COUNTA(H$2:H1184)-COUNTBLANK(H$2:H1184))</f>
        <v/>
      </c>
      <c r="H1184" s="3" t="str">
        <f>IF(COUNTIF(B$2:B1184,B1184)=1,B1184,"")</f>
        <v/>
      </c>
      <c r="I1184" s="10" t="str">
        <f t="shared" si="18"/>
        <v/>
      </c>
      <c r="J1184" s="3" t="str">
        <f>IF(デイリーデータ!D1184="なし","",デイリーデータ!D1184)</f>
        <v>休日</v>
      </c>
      <c r="K1184" s="3" t="str">
        <f>IF(デイリーデータ!E1184="なし","",デイリーデータ!E1184)</f>
        <v/>
      </c>
      <c r="L1184" s="3" t="str">
        <f>IF(デイリーデータ!F1184="なし","",デイリーデータ!F1184)</f>
        <v>日勤</v>
      </c>
      <c r="M1184" s="3" t="str">
        <f>IF(デイリーデータ!G1184="なし","",デイリーデータ!G1184)</f>
        <v/>
      </c>
      <c r="N1184" s="3" t="str">
        <f>IF(デイリーデータ!H1184="なし","",デイリーデータ!H1184)</f>
        <v/>
      </c>
    </row>
    <row r="1185" spans="1:14" x14ac:dyDescent="0.2">
      <c r="A1185" s="9" t="str">
        <f>デイリーデータ!A1185&amp;デイリーデータ!I1185</f>
        <v>14541045761</v>
      </c>
      <c r="B1185" s="3" t="str">
        <f>デイリーデータ!A1185&amp;""</f>
        <v>145410</v>
      </c>
      <c r="C1185" s="3" t="str">
        <f>デイリーデータ!B1185</f>
        <v>坂下 大知</v>
      </c>
      <c r="D1185" s="4">
        <f>IF(デイリーデータ!I1185="","",(デイリーデータ!I1185))</f>
        <v>45761</v>
      </c>
      <c r="E1185" s="3" t="str">
        <f>IF(デイリーデータ!D1185="休日","●",IF(デイリーデータ!D1185="指定","○",IF(LEFT(デイリーデータ!F1185,1)="日","",IF(LEFT(デイリーデータ!F1185,1)="半","／",LEFT(デイリーデータ!F1185,1)))))</f>
        <v/>
      </c>
      <c r="F1185" s="10" t="str">
        <f>IF(デイリーデータ!E1185="なし","",デイリーデータ!E1185)&amp;IF(デイリーデータ!G1185="なし","",デイリーデータ!G1185)&amp;IF(デイリーデータ!H1185="なし","",デイリーデータ!H1185)</f>
        <v/>
      </c>
      <c r="G1185" s="3" t="str">
        <f>IF(H1185="","",COUNTA(H$2:H1185)-COUNTBLANK(H$2:H1185))</f>
        <v/>
      </c>
      <c r="H1185" s="3" t="str">
        <f>IF(COUNTIF(B$2:B1185,B1185)=1,B1185,"")</f>
        <v/>
      </c>
      <c r="I1185" s="10" t="str">
        <f t="shared" si="18"/>
        <v/>
      </c>
      <c r="J1185" s="3" t="str">
        <f>IF(デイリーデータ!D1185="なし","",デイリーデータ!D1185)</f>
        <v>勤務</v>
      </c>
      <c r="K1185" s="3" t="str">
        <f>IF(デイリーデータ!E1185="なし","",デイリーデータ!E1185)</f>
        <v/>
      </c>
      <c r="L1185" s="3" t="str">
        <f>IF(デイリーデータ!F1185="なし","",デイリーデータ!F1185)</f>
        <v>日勤</v>
      </c>
      <c r="M1185" s="3" t="str">
        <f>IF(デイリーデータ!G1185="なし","",デイリーデータ!G1185)</f>
        <v/>
      </c>
      <c r="N1185" s="3" t="str">
        <f>IF(デイリーデータ!H1185="なし","",デイリーデータ!H1185)</f>
        <v/>
      </c>
    </row>
    <row r="1186" spans="1:14" x14ac:dyDescent="0.2">
      <c r="A1186" s="9" t="str">
        <f>デイリーデータ!A1186&amp;デイリーデータ!I1186</f>
        <v>14541045762</v>
      </c>
      <c r="B1186" s="3" t="str">
        <f>デイリーデータ!A1186&amp;""</f>
        <v>145410</v>
      </c>
      <c r="C1186" s="3" t="str">
        <f>デイリーデータ!B1186</f>
        <v>坂下 大知</v>
      </c>
      <c r="D1186" s="4">
        <f>IF(デイリーデータ!I1186="","",(デイリーデータ!I1186))</f>
        <v>45762</v>
      </c>
      <c r="E1186" s="3" t="str">
        <f>IF(デイリーデータ!D1186="休日","●",IF(デイリーデータ!D1186="指定","○",IF(LEFT(デイリーデータ!F1186,1)="日","",IF(LEFT(デイリーデータ!F1186,1)="半","／",LEFT(デイリーデータ!F1186,1)))))</f>
        <v/>
      </c>
      <c r="F1186" s="10" t="str">
        <f>IF(デイリーデータ!E1186="なし","",デイリーデータ!E1186)&amp;IF(デイリーデータ!G1186="なし","",デイリーデータ!G1186)&amp;IF(デイリーデータ!H1186="なし","",デイリーデータ!H1186)</f>
        <v/>
      </c>
      <c r="G1186" s="3" t="str">
        <f>IF(H1186="","",COUNTA(H$2:H1186)-COUNTBLANK(H$2:H1186))</f>
        <v/>
      </c>
      <c r="H1186" s="3" t="str">
        <f>IF(COUNTIF(B$2:B1186,B1186)=1,B1186,"")</f>
        <v/>
      </c>
      <c r="I1186" s="10" t="str">
        <f t="shared" si="18"/>
        <v/>
      </c>
      <c r="J1186" s="3" t="str">
        <f>IF(デイリーデータ!D1186="なし","",デイリーデータ!D1186)</f>
        <v>勤務</v>
      </c>
      <c r="K1186" s="3" t="str">
        <f>IF(デイリーデータ!E1186="なし","",デイリーデータ!E1186)</f>
        <v/>
      </c>
      <c r="L1186" s="3" t="str">
        <f>IF(デイリーデータ!F1186="なし","",デイリーデータ!F1186)</f>
        <v>日勤</v>
      </c>
      <c r="M1186" s="3" t="str">
        <f>IF(デイリーデータ!G1186="なし","",デイリーデータ!G1186)</f>
        <v/>
      </c>
      <c r="N1186" s="3" t="str">
        <f>IF(デイリーデータ!H1186="なし","",デイリーデータ!H1186)</f>
        <v/>
      </c>
    </row>
    <row r="1187" spans="1:14" x14ac:dyDescent="0.2">
      <c r="A1187" s="9" t="str">
        <f>デイリーデータ!A1187&amp;デイリーデータ!I1187</f>
        <v>14541045763</v>
      </c>
      <c r="B1187" s="3" t="str">
        <f>デイリーデータ!A1187&amp;""</f>
        <v>145410</v>
      </c>
      <c r="C1187" s="3" t="str">
        <f>デイリーデータ!B1187</f>
        <v>坂下 大知</v>
      </c>
      <c r="D1187" s="4">
        <f>IF(デイリーデータ!I1187="","",(デイリーデータ!I1187))</f>
        <v>45763</v>
      </c>
      <c r="E1187" s="3" t="str">
        <f>IF(デイリーデータ!D1187="休日","●",IF(デイリーデータ!D1187="指定","○",IF(LEFT(デイリーデータ!F1187,1)="日","",IF(LEFT(デイリーデータ!F1187,1)="半","／",LEFT(デイリーデータ!F1187,1)))))</f>
        <v/>
      </c>
      <c r="F1187" s="10" t="str">
        <f>IF(デイリーデータ!E1187="なし","",デイリーデータ!E1187)&amp;IF(デイリーデータ!G1187="なし","",デイリーデータ!G1187)&amp;IF(デイリーデータ!H1187="なし","",デイリーデータ!H1187)</f>
        <v/>
      </c>
      <c r="G1187" s="3" t="str">
        <f>IF(H1187="","",COUNTA(H$2:H1187)-COUNTBLANK(H$2:H1187))</f>
        <v/>
      </c>
      <c r="H1187" s="3" t="str">
        <f>IF(COUNTIF(B$2:B1187,B1187)=1,B1187,"")</f>
        <v/>
      </c>
      <c r="I1187" s="10" t="str">
        <f t="shared" si="18"/>
        <v/>
      </c>
      <c r="J1187" s="3" t="str">
        <f>IF(デイリーデータ!D1187="なし","",デイリーデータ!D1187)</f>
        <v>勤務</v>
      </c>
      <c r="K1187" s="3" t="str">
        <f>IF(デイリーデータ!E1187="なし","",デイリーデータ!E1187)</f>
        <v/>
      </c>
      <c r="L1187" s="3" t="str">
        <f>IF(デイリーデータ!F1187="なし","",デイリーデータ!F1187)</f>
        <v>日勤</v>
      </c>
      <c r="M1187" s="3" t="str">
        <f>IF(デイリーデータ!G1187="なし","",デイリーデータ!G1187)</f>
        <v/>
      </c>
      <c r="N1187" s="3" t="str">
        <f>IF(デイリーデータ!H1187="なし","",デイリーデータ!H1187)</f>
        <v/>
      </c>
    </row>
    <row r="1188" spans="1:14" x14ac:dyDescent="0.2">
      <c r="A1188" s="9" t="str">
        <f>デイリーデータ!A1188&amp;デイリーデータ!I1188</f>
        <v>14541045764</v>
      </c>
      <c r="B1188" s="3" t="str">
        <f>デイリーデータ!A1188&amp;""</f>
        <v>145410</v>
      </c>
      <c r="C1188" s="3" t="str">
        <f>デイリーデータ!B1188</f>
        <v>坂下 大知</v>
      </c>
      <c r="D1188" s="4">
        <f>IF(デイリーデータ!I1188="","",(デイリーデータ!I1188))</f>
        <v>45764</v>
      </c>
      <c r="E1188" s="3" t="str">
        <f>IF(デイリーデータ!D1188="休日","●",IF(デイリーデータ!D1188="指定","○",IF(LEFT(デイリーデータ!F1188,1)="日","",IF(LEFT(デイリーデータ!F1188,1)="半","／",LEFT(デイリーデータ!F1188,1)))))</f>
        <v/>
      </c>
      <c r="F1188" s="10" t="str">
        <f>IF(デイリーデータ!E1188="なし","",デイリーデータ!E1188)&amp;IF(デイリーデータ!G1188="なし","",デイリーデータ!G1188)&amp;IF(デイリーデータ!H1188="なし","",デイリーデータ!H1188)</f>
        <v/>
      </c>
      <c r="G1188" s="3" t="str">
        <f>IF(H1188="","",COUNTA(H$2:H1188)-COUNTBLANK(H$2:H1188))</f>
        <v/>
      </c>
      <c r="H1188" s="3" t="str">
        <f>IF(COUNTIF(B$2:B1188,B1188)=1,B1188,"")</f>
        <v/>
      </c>
      <c r="I1188" s="10" t="str">
        <f t="shared" si="18"/>
        <v/>
      </c>
      <c r="J1188" s="3" t="str">
        <f>IF(デイリーデータ!D1188="なし","",デイリーデータ!D1188)</f>
        <v>勤務</v>
      </c>
      <c r="K1188" s="3" t="str">
        <f>IF(デイリーデータ!E1188="なし","",デイリーデータ!E1188)</f>
        <v/>
      </c>
      <c r="L1188" s="3" t="str">
        <f>IF(デイリーデータ!F1188="なし","",デイリーデータ!F1188)</f>
        <v>日勤</v>
      </c>
      <c r="M1188" s="3" t="str">
        <f>IF(デイリーデータ!G1188="なし","",デイリーデータ!G1188)</f>
        <v/>
      </c>
      <c r="N1188" s="3" t="str">
        <f>IF(デイリーデータ!H1188="なし","",デイリーデータ!H1188)</f>
        <v/>
      </c>
    </row>
    <row r="1189" spans="1:14" x14ac:dyDescent="0.2">
      <c r="A1189" s="9" t="str">
        <f>デイリーデータ!A1189&amp;デイリーデータ!I1189</f>
        <v>14541045765</v>
      </c>
      <c r="B1189" s="3" t="str">
        <f>デイリーデータ!A1189&amp;""</f>
        <v>145410</v>
      </c>
      <c r="C1189" s="3" t="str">
        <f>デイリーデータ!B1189</f>
        <v>坂下 大知</v>
      </c>
      <c r="D1189" s="4">
        <f>IF(デイリーデータ!I1189="","",(デイリーデータ!I1189))</f>
        <v>45765</v>
      </c>
      <c r="E1189" s="3" t="str">
        <f>IF(デイリーデータ!D1189="休日","●",IF(デイリーデータ!D1189="指定","○",IF(LEFT(デイリーデータ!F1189,1)="日","",IF(LEFT(デイリーデータ!F1189,1)="半","／",LEFT(デイリーデータ!F1189,1)))))</f>
        <v>当</v>
      </c>
      <c r="F1189" s="10" t="str">
        <f>IF(デイリーデータ!E1189="なし","",デイリーデータ!E1189)&amp;IF(デイリーデータ!G1189="なし","",デイリーデータ!G1189)&amp;IF(デイリーデータ!H1189="なし","",デイリーデータ!H1189)</f>
        <v/>
      </c>
      <c r="G1189" s="3" t="str">
        <f>IF(H1189="","",COUNTA(H$2:H1189)-COUNTBLANK(H$2:H1189))</f>
        <v/>
      </c>
      <c r="H1189" s="3" t="str">
        <f>IF(COUNTIF(B$2:B1189,B1189)=1,B1189,"")</f>
        <v/>
      </c>
      <c r="I1189" s="10" t="str">
        <f t="shared" si="18"/>
        <v/>
      </c>
      <c r="J1189" s="3" t="str">
        <f>IF(デイリーデータ!D1189="なし","",デイリーデータ!D1189)</f>
        <v>勤務</v>
      </c>
      <c r="K1189" s="3" t="str">
        <f>IF(デイリーデータ!E1189="なし","",デイリーデータ!E1189)</f>
        <v/>
      </c>
      <c r="L1189" s="3" t="str">
        <f>IF(デイリーデータ!F1189="なし","",デイリーデータ!F1189)</f>
        <v>当直</v>
      </c>
      <c r="M1189" s="3" t="str">
        <f>IF(デイリーデータ!G1189="なし","",デイリーデータ!G1189)</f>
        <v/>
      </c>
      <c r="N1189" s="3" t="str">
        <f>IF(デイリーデータ!H1189="なし","",デイリーデータ!H1189)</f>
        <v/>
      </c>
    </row>
    <row r="1190" spans="1:14" x14ac:dyDescent="0.2">
      <c r="A1190" s="9" t="str">
        <f>デイリーデータ!A1190&amp;デイリーデータ!I1190</f>
        <v>14541045766</v>
      </c>
      <c r="B1190" s="3" t="str">
        <f>デイリーデータ!A1190&amp;""</f>
        <v>145410</v>
      </c>
      <c r="C1190" s="3" t="str">
        <f>デイリーデータ!B1190</f>
        <v>坂下 大知</v>
      </c>
      <c r="D1190" s="4">
        <f>IF(デイリーデータ!I1190="","",(デイリーデータ!I1190))</f>
        <v>45766</v>
      </c>
      <c r="E1190" s="3" t="str">
        <f>IF(デイリーデータ!D1190="休日","●",IF(デイリーデータ!D1190="指定","○",IF(LEFT(デイリーデータ!F1190,1)="日","",IF(LEFT(デイリーデータ!F1190,1)="半","／",LEFT(デイリーデータ!F1190,1)))))</f>
        <v>明</v>
      </c>
      <c r="F1190" s="10" t="str">
        <f>IF(デイリーデータ!E1190="なし","",デイリーデータ!E1190)&amp;IF(デイリーデータ!G1190="なし","",デイリーデータ!G1190)&amp;IF(デイリーデータ!H1190="なし","",デイリーデータ!H1190)</f>
        <v/>
      </c>
      <c r="G1190" s="3" t="str">
        <f>IF(H1190="","",COUNTA(H$2:H1190)-COUNTBLANK(H$2:H1190))</f>
        <v/>
      </c>
      <c r="H1190" s="3" t="str">
        <f>IF(COUNTIF(B$2:B1190,B1190)=1,B1190,"")</f>
        <v/>
      </c>
      <c r="I1190" s="10" t="str">
        <f t="shared" si="18"/>
        <v/>
      </c>
      <c r="J1190" s="3" t="str">
        <f>IF(デイリーデータ!D1190="なし","",デイリーデータ!D1190)</f>
        <v>勤務</v>
      </c>
      <c r="K1190" s="3" t="str">
        <f>IF(デイリーデータ!E1190="なし","",デイリーデータ!E1190)</f>
        <v/>
      </c>
      <c r="L1190" s="3" t="str">
        <f>IF(デイリーデータ!F1190="なし","",デイリーデータ!F1190)</f>
        <v>明け</v>
      </c>
      <c r="M1190" s="3" t="str">
        <f>IF(デイリーデータ!G1190="なし","",デイリーデータ!G1190)</f>
        <v/>
      </c>
      <c r="N1190" s="3" t="str">
        <f>IF(デイリーデータ!H1190="なし","",デイリーデータ!H1190)</f>
        <v/>
      </c>
    </row>
    <row r="1191" spans="1:14" x14ac:dyDescent="0.2">
      <c r="A1191" s="9" t="str">
        <f>デイリーデータ!A1191&amp;デイリーデータ!I1191</f>
        <v>14541045767</v>
      </c>
      <c r="B1191" s="3" t="str">
        <f>デイリーデータ!A1191&amp;""</f>
        <v>145410</v>
      </c>
      <c r="C1191" s="3" t="str">
        <f>デイリーデータ!B1191</f>
        <v>坂下 大知</v>
      </c>
      <c r="D1191" s="4">
        <f>IF(デイリーデータ!I1191="","",(デイリーデータ!I1191))</f>
        <v>45767</v>
      </c>
      <c r="E1191" s="3" t="str">
        <f>IF(デイリーデータ!D1191="休日","●",IF(デイリーデータ!D1191="指定","○",IF(LEFT(デイリーデータ!F1191,1)="日","",IF(LEFT(デイリーデータ!F1191,1)="半","／",LEFT(デイリーデータ!F1191,1)))))</f>
        <v>●</v>
      </c>
      <c r="F1191" s="10" t="str">
        <f>IF(デイリーデータ!E1191="なし","",デイリーデータ!E1191)&amp;IF(デイリーデータ!G1191="なし","",デイリーデータ!G1191)&amp;IF(デイリーデータ!H1191="なし","",デイリーデータ!H1191)</f>
        <v/>
      </c>
      <c r="G1191" s="3" t="str">
        <f>IF(H1191="","",COUNTA(H$2:H1191)-COUNTBLANK(H$2:H1191))</f>
        <v/>
      </c>
      <c r="H1191" s="3" t="str">
        <f>IF(COUNTIF(B$2:B1191,B1191)=1,B1191,"")</f>
        <v/>
      </c>
      <c r="I1191" s="10" t="str">
        <f t="shared" si="18"/>
        <v/>
      </c>
      <c r="J1191" s="3" t="str">
        <f>IF(デイリーデータ!D1191="なし","",デイリーデータ!D1191)</f>
        <v>休日</v>
      </c>
      <c r="K1191" s="3" t="str">
        <f>IF(デイリーデータ!E1191="なし","",デイリーデータ!E1191)</f>
        <v/>
      </c>
      <c r="L1191" s="3" t="str">
        <f>IF(デイリーデータ!F1191="なし","",デイリーデータ!F1191)</f>
        <v>日勤</v>
      </c>
      <c r="M1191" s="3" t="str">
        <f>IF(デイリーデータ!G1191="なし","",デイリーデータ!G1191)</f>
        <v/>
      </c>
      <c r="N1191" s="3" t="str">
        <f>IF(デイリーデータ!H1191="なし","",デイリーデータ!H1191)</f>
        <v/>
      </c>
    </row>
    <row r="1192" spans="1:14" x14ac:dyDescent="0.2">
      <c r="A1192" s="9" t="str">
        <f>デイリーデータ!A1192&amp;デイリーデータ!I1192</f>
        <v>14541045768</v>
      </c>
      <c r="B1192" s="3" t="str">
        <f>デイリーデータ!A1192&amp;""</f>
        <v>145410</v>
      </c>
      <c r="C1192" s="3" t="str">
        <f>デイリーデータ!B1192</f>
        <v>坂下 大知</v>
      </c>
      <c r="D1192" s="4">
        <f>IF(デイリーデータ!I1192="","",(デイリーデータ!I1192))</f>
        <v>45768</v>
      </c>
      <c r="E1192" s="3" t="str">
        <f>IF(デイリーデータ!D1192="休日","●",IF(デイリーデータ!D1192="指定","○",IF(LEFT(デイリーデータ!F1192,1)="日","",IF(LEFT(デイリーデータ!F1192,1)="半","／",LEFT(デイリーデータ!F1192,1)))))</f>
        <v/>
      </c>
      <c r="F1192" s="10" t="str">
        <f>IF(デイリーデータ!E1192="なし","",デイリーデータ!E1192)&amp;IF(デイリーデータ!G1192="なし","",デイリーデータ!G1192)&amp;IF(デイリーデータ!H1192="なし","",デイリーデータ!H1192)</f>
        <v/>
      </c>
      <c r="G1192" s="3" t="str">
        <f>IF(H1192="","",COUNTA(H$2:H1192)-COUNTBLANK(H$2:H1192))</f>
        <v/>
      </c>
      <c r="H1192" s="3" t="str">
        <f>IF(COUNTIF(B$2:B1192,B1192)=1,B1192,"")</f>
        <v/>
      </c>
      <c r="I1192" s="10" t="str">
        <f t="shared" si="18"/>
        <v/>
      </c>
      <c r="J1192" s="3" t="str">
        <f>IF(デイリーデータ!D1192="なし","",デイリーデータ!D1192)</f>
        <v>勤務</v>
      </c>
      <c r="K1192" s="3" t="str">
        <f>IF(デイリーデータ!E1192="なし","",デイリーデータ!E1192)</f>
        <v/>
      </c>
      <c r="L1192" s="3" t="str">
        <f>IF(デイリーデータ!F1192="なし","",デイリーデータ!F1192)</f>
        <v>日勤</v>
      </c>
      <c r="M1192" s="3" t="str">
        <f>IF(デイリーデータ!G1192="なし","",デイリーデータ!G1192)</f>
        <v/>
      </c>
      <c r="N1192" s="3" t="str">
        <f>IF(デイリーデータ!H1192="なし","",デイリーデータ!H1192)</f>
        <v/>
      </c>
    </row>
    <row r="1193" spans="1:14" x14ac:dyDescent="0.2">
      <c r="A1193" s="9" t="str">
        <f>デイリーデータ!A1193&amp;デイリーデータ!I1193</f>
        <v>14541045769</v>
      </c>
      <c r="B1193" s="3" t="str">
        <f>デイリーデータ!A1193&amp;""</f>
        <v>145410</v>
      </c>
      <c r="C1193" s="3" t="str">
        <f>デイリーデータ!B1193</f>
        <v>坂下 大知</v>
      </c>
      <c r="D1193" s="4">
        <f>IF(デイリーデータ!I1193="","",(デイリーデータ!I1193))</f>
        <v>45769</v>
      </c>
      <c r="E1193" s="3" t="str">
        <f>IF(デイリーデータ!D1193="休日","●",IF(デイリーデータ!D1193="指定","○",IF(LEFT(デイリーデータ!F1193,1)="日","",IF(LEFT(デイリーデータ!F1193,1)="半","／",LEFT(デイリーデータ!F1193,1)))))</f>
        <v/>
      </c>
      <c r="F1193" s="10" t="str">
        <f>IF(デイリーデータ!E1193="なし","",デイリーデータ!E1193)&amp;IF(デイリーデータ!G1193="なし","",デイリーデータ!G1193)&amp;IF(デイリーデータ!H1193="なし","",デイリーデータ!H1193)</f>
        <v/>
      </c>
      <c r="G1193" s="3" t="str">
        <f>IF(H1193="","",COUNTA(H$2:H1193)-COUNTBLANK(H$2:H1193))</f>
        <v/>
      </c>
      <c r="H1193" s="3" t="str">
        <f>IF(COUNTIF(B$2:B1193,B1193)=1,B1193,"")</f>
        <v/>
      </c>
      <c r="I1193" s="10" t="str">
        <f t="shared" si="18"/>
        <v/>
      </c>
      <c r="J1193" s="3" t="str">
        <f>IF(デイリーデータ!D1193="なし","",デイリーデータ!D1193)</f>
        <v>勤務</v>
      </c>
      <c r="K1193" s="3" t="str">
        <f>IF(デイリーデータ!E1193="なし","",デイリーデータ!E1193)</f>
        <v/>
      </c>
      <c r="L1193" s="3" t="str">
        <f>IF(デイリーデータ!F1193="なし","",デイリーデータ!F1193)</f>
        <v>日勤</v>
      </c>
      <c r="M1193" s="3" t="str">
        <f>IF(デイリーデータ!G1193="なし","",デイリーデータ!G1193)</f>
        <v/>
      </c>
      <c r="N1193" s="3" t="str">
        <f>IF(デイリーデータ!H1193="なし","",デイリーデータ!H1193)</f>
        <v/>
      </c>
    </row>
    <row r="1194" spans="1:14" x14ac:dyDescent="0.2">
      <c r="A1194" s="9" t="str">
        <f>デイリーデータ!A1194&amp;デイリーデータ!I1194</f>
        <v>14541045770</v>
      </c>
      <c r="B1194" s="3" t="str">
        <f>デイリーデータ!A1194&amp;""</f>
        <v>145410</v>
      </c>
      <c r="C1194" s="3" t="str">
        <f>デイリーデータ!B1194</f>
        <v>坂下 大知</v>
      </c>
      <c r="D1194" s="4">
        <f>IF(デイリーデータ!I1194="","",(デイリーデータ!I1194))</f>
        <v>45770</v>
      </c>
      <c r="E1194" s="3" t="str">
        <f>IF(デイリーデータ!D1194="休日","●",IF(デイリーデータ!D1194="指定","○",IF(LEFT(デイリーデータ!F1194,1)="日","",IF(LEFT(デイリーデータ!F1194,1)="半","／",LEFT(デイリーデータ!F1194,1)))))</f>
        <v/>
      </c>
      <c r="F1194" s="10" t="str">
        <f>IF(デイリーデータ!E1194="なし","",デイリーデータ!E1194)&amp;IF(デイリーデータ!G1194="なし","",デイリーデータ!G1194)&amp;IF(デイリーデータ!H1194="なし","",デイリーデータ!H1194)</f>
        <v/>
      </c>
      <c r="G1194" s="3" t="str">
        <f>IF(H1194="","",COUNTA(H$2:H1194)-COUNTBLANK(H$2:H1194))</f>
        <v/>
      </c>
      <c r="H1194" s="3" t="str">
        <f>IF(COUNTIF(B$2:B1194,B1194)=1,B1194,"")</f>
        <v/>
      </c>
      <c r="I1194" s="10" t="str">
        <f t="shared" si="18"/>
        <v/>
      </c>
      <c r="J1194" s="3" t="str">
        <f>IF(デイリーデータ!D1194="なし","",デイリーデータ!D1194)</f>
        <v>勤務</v>
      </c>
      <c r="K1194" s="3" t="str">
        <f>IF(デイリーデータ!E1194="なし","",デイリーデータ!E1194)</f>
        <v/>
      </c>
      <c r="L1194" s="3" t="str">
        <f>IF(デイリーデータ!F1194="なし","",デイリーデータ!F1194)</f>
        <v>日勤</v>
      </c>
      <c r="M1194" s="3" t="str">
        <f>IF(デイリーデータ!G1194="なし","",デイリーデータ!G1194)</f>
        <v/>
      </c>
      <c r="N1194" s="3" t="str">
        <f>IF(デイリーデータ!H1194="なし","",デイリーデータ!H1194)</f>
        <v/>
      </c>
    </row>
    <row r="1195" spans="1:14" x14ac:dyDescent="0.2">
      <c r="A1195" s="9" t="str">
        <f>デイリーデータ!A1195&amp;デイリーデータ!I1195</f>
        <v>14541045771</v>
      </c>
      <c r="B1195" s="3" t="str">
        <f>デイリーデータ!A1195&amp;""</f>
        <v>145410</v>
      </c>
      <c r="C1195" s="3" t="str">
        <f>デイリーデータ!B1195</f>
        <v>坂下 大知</v>
      </c>
      <c r="D1195" s="4">
        <f>IF(デイリーデータ!I1195="","",(デイリーデータ!I1195))</f>
        <v>45771</v>
      </c>
      <c r="E1195" s="3" t="str">
        <f>IF(デイリーデータ!D1195="休日","●",IF(デイリーデータ!D1195="指定","○",IF(LEFT(デイリーデータ!F1195,1)="日","",IF(LEFT(デイリーデータ!F1195,1)="半","／",LEFT(デイリーデータ!F1195,1)))))</f>
        <v/>
      </c>
      <c r="F1195" s="10" t="str">
        <f>IF(デイリーデータ!E1195="なし","",デイリーデータ!E1195)&amp;IF(デイリーデータ!G1195="なし","",デイリーデータ!G1195)&amp;IF(デイリーデータ!H1195="なし","",デイリーデータ!H1195)</f>
        <v/>
      </c>
      <c r="G1195" s="3" t="str">
        <f>IF(H1195="","",COUNTA(H$2:H1195)-COUNTBLANK(H$2:H1195))</f>
        <v/>
      </c>
      <c r="H1195" s="3" t="str">
        <f>IF(COUNTIF(B$2:B1195,B1195)=1,B1195,"")</f>
        <v/>
      </c>
      <c r="I1195" s="10" t="str">
        <f t="shared" si="18"/>
        <v/>
      </c>
      <c r="J1195" s="3" t="str">
        <f>IF(デイリーデータ!D1195="なし","",デイリーデータ!D1195)</f>
        <v>勤務</v>
      </c>
      <c r="K1195" s="3" t="str">
        <f>IF(デイリーデータ!E1195="なし","",デイリーデータ!E1195)</f>
        <v/>
      </c>
      <c r="L1195" s="3" t="str">
        <f>IF(デイリーデータ!F1195="なし","",デイリーデータ!F1195)</f>
        <v>日勤</v>
      </c>
      <c r="M1195" s="3" t="str">
        <f>IF(デイリーデータ!G1195="なし","",デイリーデータ!G1195)</f>
        <v/>
      </c>
      <c r="N1195" s="3" t="str">
        <f>IF(デイリーデータ!H1195="なし","",デイリーデータ!H1195)</f>
        <v/>
      </c>
    </row>
    <row r="1196" spans="1:14" x14ac:dyDescent="0.2">
      <c r="A1196" s="9" t="str">
        <f>デイリーデータ!A1196&amp;デイリーデータ!I1196</f>
        <v>14541045772</v>
      </c>
      <c r="B1196" s="3" t="str">
        <f>デイリーデータ!A1196&amp;""</f>
        <v>145410</v>
      </c>
      <c r="C1196" s="3" t="str">
        <f>デイリーデータ!B1196</f>
        <v>坂下 大知</v>
      </c>
      <c r="D1196" s="4">
        <f>IF(デイリーデータ!I1196="","",(デイリーデータ!I1196))</f>
        <v>45772</v>
      </c>
      <c r="E1196" s="3" t="str">
        <f>IF(デイリーデータ!D1196="休日","●",IF(デイリーデータ!D1196="指定","○",IF(LEFT(デイリーデータ!F1196,1)="日","",IF(LEFT(デイリーデータ!F1196,1)="半","／",LEFT(デイリーデータ!F1196,1)))))</f>
        <v/>
      </c>
      <c r="F1196" s="10" t="str">
        <f>IF(デイリーデータ!E1196="なし","",デイリーデータ!E1196)&amp;IF(デイリーデータ!G1196="なし","",デイリーデータ!G1196)&amp;IF(デイリーデータ!H1196="なし","",デイリーデータ!H1196)</f>
        <v/>
      </c>
      <c r="G1196" s="3" t="str">
        <f>IF(H1196="","",COUNTA(H$2:H1196)-COUNTBLANK(H$2:H1196))</f>
        <v/>
      </c>
      <c r="H1196" s="3" t="str">
        <f>IF(COUNTIF(B$2:B1196,B1196)=1,B1196,"")</f>
        <v/>
      </c>
      <c r="I1196" s="10" t="str">
        <f t="shared" si="18"/>
        <v/>
      </c>
      <c r="J1196" s="3" t="str">
        <f>IF(デイリーデータ!D1196="なし","",デイリーデータ!D1196)</f>
        <v>勤務</v>
      </c>
      <c r="K1196" s="3" t="str">
        <f>IF(デイリーデータ!E1196="なし","",デイリーデータ!E1196)</f>
        <v/>
      </c>
      <c r="L1196" s="3" t="str">
        <f>IF(デイリーデータ!F1196="なし","",デイリーデータ!F1196)</f>
        <v>日勤</v>
      </c>
      <c r="M1196" s="3" t="str">
        <f>IF(デイリーデータ!G1196="なし","",デイリーデータ!G1196)</f>
        <v/>
      </c>
      <c r="N1196" s="3" t="str">
        <f>IF(デイリーデータ!H1196="なし","",デイリーデータ!H1196)</f>
        <v/>
      </c>
    </row>
    <row r="1197" spans="1:14" x14ac:dyDescent="0.2">
      <c r="A1197" s="9" t="str">
        <f>デイリーデータ!A1197&amp;デイリーデータ!I1197</f>
        <v>14541045773</v>
      </c>
      <c r="B1197" s="3" t="str">
        <f>デイリーデータ!A1197&amp;""</f>
        <v>145410</v>
      </c>
      <c r="C1197" s="3" t="str">
        <f>デイリーデータ!B1197</f>
        <v>坂下 大知</v>
      </c>
      <c r="D1197" s="4">
        <f>IF(デイリーデータ!I1197="","",(デイリーデータ!I1197))</f>
        <v>45773</v>
      </c>
      <c r="E1197" s="3" t="str">
        <f>IF(デイリーデータ!D1197="休日","●",IF(デイリーデータ!D1197="指定","○",IF(LEFT(デイリーデータ!F1197,1)="日","",IF(LEFT(デイリーデータ!F1197,1)="半","／",LEFT(デイリーデータ!F1197,1)))))</f>
        <v>○</v>
      </c>
      <c r="F1197" s="10" t="str">
        <f>IF(デイリーデータ!E1197="なし","",デイリーデータ!E1197)&amp;IF(デイリーデータ!G1197="なし","",デイリーデータ!G1197)&amp;IF(デイリーデータ!H1197="なし","",デイリーデータ!H1197)</f>
        <v/>
      </c>
      <c r="G1197" s="3" t="str">
        <f>IF(H1197="","",COUNTA(H$2:H1197)-COUNTBLANK(H$2:H1197))</f>
        <v/>
      </c>
      <c r="H1197" s="3" t="str">
        <f>IF(COUNTIF(B$2:B1197,B1197)=1,B1197,"")</f>
        <v/>
      </c>
      <c r="I1197" s="10" t="str">
        <f t="shared" si="18"/>
        <v/>
      </c>
      <c r="J1197" s="3" t="str">
        <f>IF(デイリーデータ!D1197="なし","",デイリーデータ!D1197)</f>
        <v>指定</v>
      </c>
      <c r="K1197" s="3" t="str">
        <f>IF(デイリーデータ!E1197="なし","",デイリーデータ!E1197)</f>
        <v/>
      </c>
      <c r="L1197" s="3" t="str">
        <f>IF(デイリーデータ!F1197="なし","",デイリーデータ!F1197)</f>
        <v>日勤</v>
      </c>
      <c r="M1197" s="3" t="str">
        <f>IF(デイリーデータ!G1197="なし","",デイリーデータ!G1197)</f>
        <v/>
      </c>
      <c r="N1197" s="3" t="str">
        <f>IF(デイリーデータ!H1197="なし","",デイリーデータ!H1197)</f>
        <v/>
      </c>
    </row>
    <row r="1198" spans="1:14" x14ac:dyDescent="0.2">
      <c r="A1198" s="9" t="str">
        <f>デイリーデータ!A1198&amp;デイリーデータ!I1198</f>
        <v>14541045774</v>
      </c>
      <c r="B1198" s="3" t="str">
        <f>デイリーデータ!A1198&amp;""</f>
        <v>145410</v>
      </c>
      <c r="C1198" s="3" t="str">
        <f>デイリーデータ!B1198</f>
        <v>坂下 大知</v>
      </c>
      <c r="D1198" s="4">
        <f>IF(デイリーデータ!I1198="","",(デイリーデータ!I1198))</f>
        <v>45774</v>
      </c>
      <c r="E1198" s="3" t="str">
        <f>IF(デイリーデータ!D1198="休日","●",IF(デイリーデータ!D1198="指定","○",IF(LEFT(デイリーデータ!F1198,1)="日","",IF(LEFT(デイリーデータ!F1198,1)="半","／",LEFT(デイリーデータ!F1198,1)))))</f>
        <v>●</v>
      </c>
      <c r="F1198" s="10" t="str">
        <f>IF(デイリーデータ!E1198="なし","",デイリーデータ!E1198)&amp;IF(デイリーデータ!G1198="なし","",デイリーデータ!G1198)&amp;IF(デイリーデータ!H1198="なし","",デイリーデータ!H1198)</f>
        <v/>
      </c>
      <c r="G1198" s="3" t="str">
        <f>IF(H1198="","",COUNTA(H$2:H1198)-COUNTBLANK(H$2:H1198))</f>
        <v/>
      </c>
      <c r="H1198" s="3" t="str">
        <f>IF(COUNTIF(B$2:B1198,B1198)=1,B1198,"")</f>
        <v/>
      </c>
      <c r="I1198" s="10" t="str">
        <f t="shared" si="18"/>
        <v/>
      </c>
      <c r="J1198" s="3" t="str">
        <f>IF(デイリーデータ!D1198="なし","",デイリーデータ!D1198)</f>
        <v>休日</v>
      </c>
      <c r="K1198" s="3" t="str">
        <f>IF(デイリーデータ!E1198="なし","",デイリーデータ!E1198)</f>
        <v/>
      </c>
      <c r="L1198" s="3" t="str">
        <f>IF(デイリーデータ!F1198="なし","",デイリーデータ!F1198)</f>
        <v>日勤</v>
      </c>
      <c r="M1198" s="3" t="str">
        <f>IF(デイリーデータ!G1198="なし","",デイリーデータ!G1198)</f>
        <v/>
      </c>
      <c r="N1198" s="3" t="str">
        <f>IF(デイリーデータ!H1198="なし","",デイリーデータ!H1198)</f>
        <v/>
      </c>
    </row>
    <row r="1199" spans="1:14" x14ac:dyDescent="0.2">
      <c r="A1199" s="9" t="str">
        <f>デイリーデータ!A1199&amp;デイリーデータ!I1199</f>
        <v>14541045775</v>
      </c>
      <c r="B1199" s="3" t="str">
        <f>デイリーデータ!A1199&amp;""</f>
        <v>145410</v>
      </c>
      <c r="C1199" s="3" t="str">
        <f>デイリーデータ!B1199</f>
        <v>坂下 大知</v>
      </c>
      <c r="D1199" s="4">
        <f>IF(デイリーデータ!I1199="","",(デイリーデータ!I1199))</f>
        <v>45775</v>
      </c>
      <c r="E1199" s="3" t="str">
        <f>IF(デイリーデータ!D1199="休日","●",IF(デイリーデータ!D1199="指定","○",IF(LEFT(デイリーデータ!F1199,1)="日","",IF(LEFT(デイリーデータ!F1199,1)="半","／",LEFT(デイリーデータ!F1199,1)))))</f>
        <v/>
      </c>
      <c r="F1199" s="10" t="str">
        <f>IF(デイリーデータ!E1199="なし","",デイリーデータ!E1199)&amp;IF(デイリーデータ!G1199="なし","",デイリーデータ!G1199)&amp;IF(デイリーデータ!H1199="なし","",デイリーデータ!H1199)</f>
        <v/>
      </c>
      <c r="G1199" s="3" t="str">
        <f>IF(H1199="","",COUNTA(H$2:H1199)-COUNTBLANK(H$2:H1199))</f>
        <v/>
      </c>
      <c r="H1199" s="3" t="str">
        <f>IF(COUNTIF(B$2:B1199,B1199)=1,B1199,"")</f>
        <v/>
      </c>
      <c r="I1199" s="10" t="str">
        <f t="shared" si="18"/>
        <v/>
      </c>
      <c r="J1199" s="3" t="str">
        <f>IF(デイリーデータ!D1199="なし","",デイリーデータ!D1199)</f>
        <v>勤務</v>
      </c>
      <c r="K1199" s="3" t="str">
        <f>IF(デイリーデータ!E1199="なし","",デイリーデータ!E1199)</f>
        <v/>
      </c>
      <c r="L1199" s="3" t="str">
        <f>IF(デイリーデータ!F1199="なし","",デイリーデータ!F1199)</f>
        <v>日勤</v>
      </c>
      <c r="M1199" s="3" t="str">
        <f>IF(デイリーデータ!G1199="なし","",デイリーデータ!G1199)</f>
        <v/>
      </c>
      <c r="N1199" s="3" t="str">
        <f>IF(デイリーデータ!H1199="なし","",デイリーデータ!H1199)</f>
        <v/>
      </c>
    </row>
    <row r="1200" spans="1:14" x14ac:dyDescent="0.2">
      <c r="A1200" s="9" t="str">
        <f>デイリーデータ!A1200&amp;デイリーデータ!I1200</f>
        <v>14541045776</v>
      </c>
      <c r="B1200" s="3" t="str">
        <f>デイリーデータ!A1200&amp;""</f>
        <v>145410</v>
      </c>
      <c r="C1200" s="3" t="str">
        <f>デイリーデータ!B1200</f>
        <v>坂下 大知</v>
      </c>
      <c r="D1200" s="4">
        <f>IF(デイリーデータ!I1200="","",(デイリーデータ!I1200))</f>
        <v>45776</v>
      </c>
      <c r="E1200" s="3" t="str">
        <f>IF(デイリーデータ!D1200="休日","●",IF(デイリーデータ!D1200="指定","○",IF(LEFT(デイリーデータ!F1200,1)="日","",IF(LEFT(デイリーデータ!F1200,1)="半","／",LEFT(デイリーデータ!F1200,1)))))</f>
        <v/>
      </c>
      <c r="F1200" s="10" t="str">
        <f>IF(デイリーデータ!E1200="なし","",デイリーデータ!E1200)&amp;IF(デイリーデータ!G1200="なし","",デイリーデータ!G1200)&amp;IF(デイリーデータ!H1200="なし","",デイリーデータ!H1200)</f>
        <v/>
      </c>
      <c r="G1200" s="3" t="str">
        <f>IF(H1200="","",COUNTA(H$2:H1200)-COUNTBLANK(H$2:H1200))</f>
        <v/>
      </c>
      <c r="H1200" s="3" t="str">
        <f>IF(COUNTIF(B$2:B1200,B1200)=1,B1200,"")</f>
        <v/>
      </c>
      <c r="I1200" s="10" t="str">
        <f t="shared" si="18"/>
        <v/>
      </c>
      <c r="J1200" s="3" t="str">
        <f>IF(デイリーデータ!D1200="なし","",デイリーデータ!D1200)</f>
        <v>勤務</v>
      </c>
      <c r="K1200" s="3" t="str">
        <f>IF(デイリーデータ!E1200="なし","",デイリーデータ!E1200)</f>
        <v/>
      </c>
      <c r="L1200" s="3" t="str">
        <f>IF(デイリーデータ!F1200="なし","",デイリーデータ!F1200)</f>
        <v>日勤</v>
      </c>
      <c r="M1200" s="3" t="str">
        <f>IF(デイリーデータ!G1200="なし","",デイリーデータ!G1200)</f>
        <v/>
      </c>
      <c r="N1200" s="3" t="str">
        <f>IF(デイリーデータ!H1200="なし","",デイリーデータ!H1200)</f>
        <v/>
      </c>
    </row>
    <row r="1201" spans="1:14" x14ac:dyDescent="0.2">
      <c r="A1201" s="9" t="str">
        <f>デイリーデータ!A1201&amp;デイリーデータ!I1201</f>
        <v>14541045777</v>
      </c>
      <c r="B1201" s="3" t="str">
        <f>デイリーデータ!A1201&amp;""</f>
        <v>145410</v>
      </c>
      <c r="C1201" s="3" t="str">
        <f>デイリーデータ!B1201</f>
        <v>坂下 大知</v>
      </c>
      <c r="D1201" s="4">
        <f>IF(デイリーデータ!I1201="","",(デイリーデータ!I1201))</f>
        <v>45777</v>
      </c>
      <c r="E1201" s="3" t="str">
        <f>IF(デイリーデータ!D1201="休日","●",IF(デイリーデータ!D1201="指定","○",IF(LEFT(デイリーデータ!F1201,1)="日","",IF(LEFT(デイリーデータ!F1201,1)="半","／",LEFT(デイリーデータ!F1201,1)))))</f>
        <v/>
      </c>
      <c r="F1201" s="10" t="str">
        <f>IF(デイリーデータ!E1201="なし","",デイリーデータ!E1201)&amp;IF(デイリーデータ!G1201="なし","",デイリーデータ!G1201)&amp;IF(デイリーデータ!H1201="なし","",デイリーデータ!H1201)</f>
        <v/>
      </c>
      <c r="G1201" s="3" t="str">
        <f>IF(H1201="","",COUNTA(H$2:H1201)-COUNTBLANK(H$2:H1201))</f>
        <v/>
      </c>
      <c r="H1201" s="3" t="str">
        <f>IF(COUNTIF(B$2:B1201,B1201)=1,B1201,"")</f>
        <v/>
      </c>
      <c r="I1201" s="10" t="str">
        <f t="shared" si="18"/>
        <v/>
      </c>
      <c r="J1201" s="3" t="str">
        <f>IF(デイリーデータ!D1201="なし","",デイリーデータ!D1201)</f>
        <v>勤務</v>
      </c>
      <c r="K1201" s="3" t="str">
        <f>IF(デイリーデータ!E1201="なし","",デイリーデータ!E1201)</f>
        <v/>
      </c>
      <c r="L1201" s="3" t="str">
        <f>IF(デイリーデータ!F1201="なし","",デイリーデータ!F1201)</f>
        <v>日勤</v>
      </c>
      <c r="M1201" s="3" t="str">
        <f>IF(デイリーデータ!G1201="なし","",デイリーデータ!G1201)</f>
        <v/>
      </c>
      <c r="N1201" s="3" t="str">
        <f>IF(デイリーデータ!H1201="なし","",デイリーデータ!H1201)</f>
        <v/>
      </c>
    </row>
    <row r="1202" spans="1:14" x14ac:dyDescent="0.2">
      <c r="A1202" s="9" t="str">
        <f>デイリーデータ!A1202&amp;デイリーデータ!I1202</f>
        <v>14204245739</v>
      </c>
      <c r="B1202" s="3" t="str">
        <f>デイリーデータ!A1202&amp;""</f>
        <v>142042</v>
      </c>
      <c r="C1202" s="3" t="str">
        <f>デイリーデータ!B1202</f>
        <v>別所 貴仁</v>
      </c>
      <c r="D1202" s="4">
        <f>IF(デイリーデータ!I1202="","",(デイリーデータ!I1202))</f>
        <v>45739</v>
      </c>
      <c r="E1202" s="3" t="str">
        <f>IF(デイリーデータ!D1202="休日","●",IF(デイリーデータ!D1202="指定","○",IF(LEFT(デイリーデータ!F1202,1)="日","",IF(LEFT(デイリーデータ!F1202,1)="半","／",LEFT(デイリーデータ!F1202,1)))))</f>
        <v>●</v>
      </c>
      <c r="F1202" s="10" t="str">
        <f>IF(デイリーデータ!E1202="なし","",デイリーデータ!E1202)&amp;IF(デイリーデータ!G1202="なし","",デイリーデータ!G1202)&amp;IF(デイリーデータ!H1202="なし","",デイリーデータ!H1202)</f>
        <v/>
      </c>
      <c r="G1202" s="3" t="str">
        <f>IF(H1202="","",COUNTA(H$2:H1202)-COUNTBLANK(H$2:H1202))</f>
        <v/>
      </c>
      <c r="H1202" s="3" t="str">
        <f>IF(COUNTIF(B$2:B1202,B1202)=1,B1202,"")</f>
        <v/>
      </c>
      <c r="I1202" s="10" t="str">
        <f t="shared" si="18"/>
        <v/>
      </c>
      <c r="J1202" s="3" t="str">
        <f>IF(デイリーデータ!D1202="なし","",デイリーデータ!D1202)</f>
        <v>休日</v>
      </c>
      <c r="K1202" s="3" t="str">
        <f>IF(デイリーデータ!E1202="なし","",デイリーデータ!E1202)</f>
        <v/>
      </c>
      <c r="L1202" s="3" t="str">
        <f>IF(デイリーデータ!F1202="なし","",デイリーデータ!F1202)</f>
        <v>日勤</v>
      </c>
      <c r="M1202" s="3" t="str">
        <f>IF(デイリーデータ!G1202="なし","",デイリーデータ!G1202)</f>
        <v/>
      </c>
      <c r="N1202" s="3" t="str">
        <f>IF(デイリーデータ!H1202="なし","",デイリーデータ!H1202)</f>
        <v/>
      </c>
    </row>
    <row r="1203" spans="1:14" x14ac:dyDescent="0.2">
      <c r="A1203" s="9" t="str">
        <f>デイリーデータ!A1203&amp;デイリーデータ!I1203</f>
        <v>14204245740</v>
      </c>
      <c r="B1203" s="3" t="str">
        <f>デイリーデータ!A1203&amp;""</f>
        <v>142042</v>
      </c>
      <c r="C1203" s="3" t="str">
        <f>デイリーデータ!B1203</f>
        <v>別所 貴仁</v>
      </c>
      <c r="D1203" s="4">
        <f>IF(デイリーデータ!I1203="","",(デイリーデータ!I1203))</f>
        <v>45740</v>
      </c>
      <c r="E1203" s="3" t="str">
        <f>IF(デイリーデータ!D1203="休日","●",IF(デイリーデータ!D1203="指定","○",IF(LEFT(デイリーデータ!F1203,1)="日","",IF(LEFT(デイリーデータ!F1203,1)="半","／",LEFT(デイリーデータ!F1203,1)))))</f>
        <v/>
      </c>
      <c r="F1203" s="10" t="str">
        <f>IF(デイリーデータ!E1203="なし","",デイリーデータ!E1203)&amp;IF(デイリーデータ!G1203="なし","",デイリーデータ!G1203)&amp;IF(デイリーデータ!H1203="なし","",デイリーデータ!H1203)</f>
        <v/>
      </c>
      <c r="G1203" s="3" t="str">
        <f>IF(H1203="","",COUNTA(H$2:H1203)-COUNTBLANK(H$2:H1203))</f>
        <v/>
      </c>
      <c r="H1203" s="3" t="str">
        <f>IF(COUNTIF(B$2:B1203,B1203)=1,B1203,"")</f>
        <v/>
      </c>
      <c r="I1203" s="10" t="str">
        <f t="shared" si="18"/>
        <v/>
      </c>
      <c r="J1203" s="3" t="str">
        <f>IF(デイリーデータ!D1203="なし","",デイリーデータ!D1203)</f>
        <v>勤務</v>
      </c>
      <c r="K1203" s="3" t="str">
        <f>IF(デイリーデータ!E1203="なし","",デイリーデータ!E1203)</f>
        <v/>
      </c>
      <c r="L1203" s="3" t="str">
        <f>IF(デイリーデータ!F1203="なし","",デイリーデータ!F1203)</f>
        <v>日勤</v>
      </c>
      <c r="M1203" s="3" t="str">
        <f>IF(デイリーデータ!G1203="なし","",デイリーデータ!G1203)</f>
        <v/>
      </c>
      <c r="N1203" s="3" t="str">
        <f>IF(デイリーデータ!H1203="なし","",デイリーデータ!H1203)</f>
        <v/>
      </c>
    </row>
    <row r="1204" spans="1:14" x14ac:dyDescent="0.2">
      <c r="A1204" s="9" t="str">
        <f>デイリーデータ!A1204&amp;デイリーデータ!I1204</f>
        <v>14204245741</v>
      </c>
      <c r="B1204" s="3" t="str">
        <f>デイリーデータ!A1204&amp;""</f>
        <v>142042</v>
      </c>
      <c r="C1204" s="3" t="str">
        <f>デイリーデータ!B1204</f>
        <v>別所 貴仁</v>
      </c>
      <c r="D1204" s="4">
        <f>IF(デイリーデータ!I1204="","",(デイリーデータ!I1204))</f>
        <v>45741</v>
      </c>
      <c r="E1204" s="3" t="str">
        <f>IF(デイリーデータ!D1204="休日","●",IF(デイリーデータ!D1204="指定","○",IF(LEFT(デイリーデータ!F1204,1)="日","",IF(LEFT(デイリーデータ!F1204,1)="半","／",LEFT(デイリーデータ!F1204,1)))))</f>
        <v/>
      </c>
      <c r="F1204" s="10" t="str">
        <f>IF(デイリーデータ!E1204="なし","",デイリーデータ!E1204)&amp;IF(デイリーデータ!G1204="なし","",デイリーデータ!G1204)&amp;IF(デイリーデータ!H1204="なし","",デイリーデータ!H1204)</f>
        <v/>
      </c>
      <c r="G1204" s="3" t="str">
        <f>IF(H1204="","",COUNTA(H$2:H1204)-COUNTBLANK(H$2:H1204))</f>
        <v/>
      </c>
      <c r="H1204" s="3" t="str">
        <f>IF(COUNTIF(B$2:B1204,B1204)=1,B1204,"")</f>
        <v/>
      </c>
      <c r="I1204" s="10" t="str">
        <f t="shared" si="18"/>
        <v/>
      </c>
      <c r="J1204" s="3" t="str">
        <f>IF(デイリーデータ!D1204="なし","",デイリーデータ!D1204)</f>
        <v>勤務</v>
      </c>
      <c r="K1204" s="3" t="str">
        <f>IF(デイリーデータ!E1204="なし","",デイリーデータ!E1204)</f>
        <v/>
      </c>
      <c r="L1204" s="3" t="str">
        <f>IF(デイリーデータ!F1204="なし","",デイリーデータ!F1204)</f>
        <v>日勤</v>
      </c>
      <c r="M1204" s="3" t="str">
        <f>IF(デイリーデータ!G1204="なし","",デイリーデータ!G1204)</f>
        <v/>
      </c>
      <c r="N1204" s="3" t="str">
        <f>IF(デイリーデータ!H1204="なし","",デイリーデータ!H1204)</f>
        <v/>
      </c>
    </row>
    <row r="1205" spans="1:14" x14ac:dyDescent="0.2">
      <c r="A1205" s="9" t="str">
        <f>デイリーデータ!A1205&amp;デイリーデータ!I1205</f>
        <v>14204245742</v>
      </c>
      <c r="B1205" s="3" t="str">
        <f>デイリーデータ!A1205&amp;""</f>
        <v>142042</v>
      </c>
      <c r="C1205" s="3" t="str">
        <f>デイリーデータ!B1205</f>
        <v>別所 貴仁</v>
      </c>
      <c r="D1205" s="4">
        <f>IF(デイリーデータ!I1205="","",(デイリーデータ!I1205))</f>
        <v>45742</v>
      </c>
      <c r="E1205" s="3" t="str">
        <f>IF(デイリーデータ!D1205="休日","●",IF(デイリーデータ!D1205="指定","○",IF(LEFT(デイリーデータ!F1205,1)="日","",IF(LEFT(デイリーデータ!F1205,1)="半","／",LEFT(デイリーデータ!F1205,1)))))</f>
        <v/>
      </c>
      <c r="F1205" s="10" t="str">
        <f>IF(デイリーデータ!E1205="なし","",デイリーデータ!E1205)&amp;IF(デイリーデータ!G1205="なし","",デイリーデータ!G1205)&amp;IF(デイリーデータ!H1205="なし","",デイリーデータ!H1205)</f>
        <v/>
      </c>
      <c r="G1205" s="3" t="str">
        <f>IF(H1205="","",COUNTA(H$2:H1205)-COUNTBLANK(H$2:H1205))</f>
        <v/>
      </c>
      <c r="H1205" s="3" t="str">
        <f>IF(COUNTIF(B$2:B1205,B1205)=1,B1205,"")</f>
        <v/>
      </c>
      <c r="I1205" s="10" t="str">
        <f t="shared" si="18"/>
        <v/>
      </c>
      <c r="J1205" s="3" t="str">
        <f>IF(デイリーデータ!D1205="なし","",デイリーデータ!D1205)</f>
        <v>勤務</v>
      </c>
      <c r="K1205" s="3" t="str">
        <f>IF(デイリーデータ!E1205="なし","",デイリーデータ!E1205)</f>
        <v/>
      </c>
      <c r="L1205" s="3" t="str">
        <f>IF(デイリーデータ!F1205="なし","",デイリーデータ!F1205)</f>
        <v>日勤</v>
      </c>
      <c r="M1205" s="3" t="str">
        <f>IF(デイリーデータ!G1205="なし","",デイリーデータ!G1205)</f>
        <v/>
      </c>
      <c r="N1205" s="3" t="str">
        <f>IF(デイリーデータ!H1205="なし","",デイリーデータ!H1205)</f>
        <v/>
      </c>
    </row>
    <row r="1206" spans="1:14" x14ac:dyDescent="0.2">
      <c r="A1206" s="9" t="str">
        <f>デイリーデータ!A1206&amp;デイリーデータ!I1206</f>
        <v>14204245743</v>
      </c>
      <c r="B1206" s="3" t="str">
        <f>デイリーデータ!A1206&amp;""</f>
        <v>142042</v>
      </c>
      <c r="C1206" s="3" t="str">
        <f>デイリーデータ!B1206</f>
        <v>別所 貴仁</v>
      </c>
      <c r="D1206" s="4">
        <f>IF(デイリーデータ!I1206="","",(デイリーデータ!I1206))</f>
        <v>45743</v>
      </c>
      <c r="E1206" s="3" t="str">
        <f>IF(デイリーデータ!D1206="休日","●",IF(デイリーデータ!D1206="指定","○",IF(LEFT(デイリーデータ!F1206,1)="日","",IF(LEFT(デイリーデータ!F1206,1)="半","／",LEFT(デイリーデータ!F1206,1)))))</f>
        <v/>
      </c>
      <c r="F1206" s="10" t="str">
        <f>IF(デイリーデータ!E1206="なし","",デイリーデータ!E1206)&amp;IF(デイリーデータ!G1206="なし","",デイリーデータ!G1206)&amp;IF(デイリーデータ!H1206="なし","",デイリーデータ!H1206)</f>
        <v/>
      </c>
      <c r="G1206" s="3" t="str">
        <f>IF(H1206="","",COUNTA(H$2:H1206)-COUNTBLANK(H$2:H1206))</f>
        <v/>
      </c>
      <c r="H1206" s="3" t="str">
        <f>IF(COUNTIF(B$2:B1206,B1206)=1,B1206,"")</f>
        <v/>
      </c>
      <c r="I1206" s="10" t="str">
        <f t="shared" si="18"/>
        <v/>
      </c>
      <c r="J1206" s="3" t="str">
        <f>IF(デイリーデータ!D1206="なし","",デイリーデータ!D1206)</f>
        <v>勤務</v>
      </c>
      <c r="K1206" s="3" t="str">
        <f>IF(デイリーデータ!E1206="なし","",デイリーデータ!E1206)</f>
        <v/>
      </c>
      <c r="L1206" s="3" t="str">
        <f>IF(デイリーデータ!F1206="なし","",デイリーデータ!F1206)</f>
        <v>日勤</v>
      </c>
      <c r="M1206" s="3" t="str">
        <f>IF(デイリーデータ!G1206="なし","",デイリーデータ!G1206)</f>
        <v/>
      </c>
      <c r="N1206" s="3" t="str">
        <f>IF(デイリーデータ!H1206="なし","",デイリーデータ!H1206)</f>
        <v/>
      </c>
    </row>
    <row r="1207" spans="1:14" x14ac:dyDescent="0.2">
      <c r="A1207" s="9" t="str">
        <f>デイリーデータ!A1207&amp;デイリーデータ!I1207</f>
        <v>14204245744</v>
      </c>
      <c r="B1207" s="3" t="str">
        <f>デイリーデータ!A1207&amp;""</f>
        <v>142042</v>
      </c>
      <c r="C1207" s="3" t="str">
        <f>デイリーデータ!B1207</f>
        <v>別所 貴仁</v>
      </c>
      <c r="D1207" s="4">
        <f>IF(デイリーデータ!I1207="","",(デイリーデータ!I1207))</f>
        <v>45744</v>
      </c>
      <c r="E1207" s="3" t="str">
        <f>IF(デイリーデータ!D1207="休日","●",IF(デイリーデータ!D1207="指定","○",IF(LEFT(デイリーデータ!F1207,1)="日","",IF(LEFT(デイリーデータ!F1207,1)="半","／",LEFT(デイリーデータ!F1207,1)))))</f>
        <v/>
      </c>
      <c r="F1207" s="10" t="str">
        <f>IF(デイリーデータ!E1207="なし","",デイリーデータ!E1207)&amp;IF(デイリーデータ!G1207="なし","",デイリーデータ!G1207)&amp;IF(デイリーデータ!H1207="なし","",デイリーデータ!H1207)</f>
        <v/>
      </c>
      <c r="G1207" s="3" t="str">
        <f>IF(H1207="","",COUNTA(H$2:H1207)-COUNTBLANK(H$2:H1207))</f>
        <v/>
      </c>
      <c r="H1207" s="3" t="str">
        <f>IF(COUNTIF(B$2:B1207,B1207)=1,B1207,"")</f>
        <v/>
      </c>
      <c r="I1207" s="10" t="str">
        <f t="shared" si="18"/>
        <v/>
      </c>
      <c r="J1207" s="3" t="str">
        <f>IF(デイリーデータ!D1207="なし","",デイリーデータ!D1207)</f>
        <v>勤務</v>
      </c>
      <c r="K1207" s="3" t="str">
        <f>IF(デイリーデータ!E1207="なし","",デイリーデータ!E1207)</f>
        <v/>
      </c>
      <c r="L1207" s="3" t="str">
        <f>IF(デイリーデータ!F1207="なし","",デイリーデータ!F1207)</f>
        <v>日勤</v>
      </c>
      <c r="M1207" s="3" t="str">
        <f>IF(デイリーデータ!G1207="なし","",デイリーデータ!G1207)</f>
        <v/>
      </c>
      <c r="N1207" s="3" t="str">
        <f>IF(デイリーデータ!H1207="なし","",デイリーデータ!H1207)</f>
        <v/>
      </c>
    </row>
    <row r="1208" spans="1:14" x14ac:dyDescent="0.2">
      <c r="A1208" s="9" t="str">
        <f>デイリーデータ!A1208&amp;デイリーデータ!I1208</f>
        <v>14204245745</v>
      </c>
      <c r="B1208" s="3" t="str">
        <f>デイリーデータ!A1208&amp;""</f>
        <v>142042</v>
      </c>
      <c r="C1208" s="3" t="str">
        <f>デイリーデータ!B1208</f>
        <v>別所 貴仁</v>
      </c>
      <c r="D1208" s="4">
        <f>IF(デイリーデータ!I1208="","",(デイリーデータ!I1208))</f>
        <v>45745</v>
      </c>
      <c r="E1208" s="3" t="str">
        <f>IF(デイリーデータ!D1208="休日","●",IF(デイリーデータ!D1208="指定","○",IF(LEFT(デイリーデータ!F1208,1)="日","",IF(LEFT(デイリーデータ!F1208,1)="半","／",LEFT(デイリーデータ!F1208,1)))))</f>
        <v>○</v>
      </c>
      <c r="F1208" s="10" t="str">
        <f>IF(デイリーデータ!E1208="なし","",デイリーデータ!E1208)&amp;IF(デイリーデータ!G1208="なし","",デイリーデータ!G1208)&amp;IF(デイリーデータ!H1208="なし","",デイリーデータ!H1208)</f>
        <v/>
      </c>
      <c r="G1208" s="3" t="str">
        <f>IF(H1208="","",COUNTA(H$2:H1208)-COUNTBLANK(H$2:H1208))</f>
        <v/>
      </c>
      <c r="H1208" s="3" t="str">
        <f>IF(COUNTIF(B$2:B1208,B1208)=1,B1208,"")</f>
        <v/>
      </c>
      <c r="I1208" s="10" t="str">
        <f t="shared" si="18"/>
        <v/>
      </c>
      <c r="J1208" s="3" t="str">
        <f>IF(デイリーデータ!D1208="なし","",デイリーデータ!D1208)</f>
        <v>指定</v>
      </c>
      <c r="K1208" s="3" t="str">
        <f>IF(デイリーデータ!E1208="なし","",デイリーデータ!E1208)</f>
        <v/>
      </c>
      <c r="L1208" s="3" t="str">
        <f>IF(デイリーデータ!F1208="なし","",デイリーデータ!F1208)</f>
        <v>日勤</v>
      </c>
      <c r="M1208" s="3" t="str">
        <f>IF(デイリーデータ!G1208="なし","",デイリーデータ!G1208)</f>
        <v/>
      </c>
      <c r="N1208" s="3" t="str">
        <f>IF(デイリーデータ!H1208="なし","",デイリーデータ!H1208)</f>
        <v/>
      </c>
    </row>
    <row r="1209" spans="1:14" x14ac:dyDescent="0.2">
      <c r="A1209" s="9" t="str">
        <f>デイリーデータ!A1209&amp;デイリーデータ!I1209</f>
        <v>14204245746</v>
      </c>
      <c r="B1209" s="3" t="str">
        <f>デイリーデータ!A1209&amp;""</f>
        <v>142042</v>
      </c>
      <c r="C1209" s="3" t="str">
        <f>デイリーデータ!B1209</f>
        <v>別所 貴仁</v>
      </c>
      <c r="D1209" s="4">
        <f>IF(デイリーデータ!I1209="","",(デイリーデータ!I1209))</f>
        <v>45746</v>
      </c>
      <c r="E1209" s="3" t="str">
        <f>IF(デイリーデータ!D1209="休日","●",IF(デイリーデータ!D1209="指定","○",IF(LEFT(デイリーデータ!F1209,1)="日","",IF(LEFT(デイリーデータ!F1209,1)="半","／",LEFT(デイリーデータ!F1209,1)))))</f>
        <v>●</v>
      </c>
      <c r="F1209" s="10" t="str">
        <f>IF(デイリーデータ!E1209="なし","",デイリーデータ!E1209)&amp;IF(デイリーデータ!G1209="なし","",デイリーデータ!G1209)&amp;IF(デイリーデータ!H1209="なし","",デイリーデータ!H1209)</f>
        <v/>
      </c>
      <c r="G1209" s="3" t="str">
        <f>IF(H1209="","",COUNTA(H$2:H1209)-COUNTBLANK(H$2:H1209))</f>
        <v/>
      </c>
      <c r="H1209" s="3" t="str">
        <f>IF(COUNTIF(B$2:B1209,B1209)=1,B1209,"")</f>
        <v/>
      </c>
      <c r="I1209" s="10" t="str">
        <f t="shared" si="18"/>
        <v/>
      </c>
      <c r="J1209" s="3" t="str">
        <f>IF(デイリーデータ!D1209="なし","",デイリーデータ!D1209)</f>
        <v>休日</v>
      </c>
      <c r="K1209" s="3" t="str">
        <f>IF(デイリーデータ!E1209="なし","",デイリーデータ!E1209)</f>
        <v/>
      </c>
      <c r="L1209" s="3" t="str">
        <f>IF(デイリーデータ!F1209="なし","",デイリーデータ!F1209)</f>
        <v>日勤</v>
      </c>
      <c r="M1209" s="3" t="str">
        <f>IF(デイリーデータ!G1209="なし","",デイリーデータ!G1209)</f>
        <v/>
      </c>
      <c r="N1209" s="3" t="str">
        <f>IF(デイリーデータ!H1209="なし","",デイリーデータ!H1209)</f>
        <v/>
      </c>
    </row>
    <row r="1210" spans="1:14" x14ac:dyDescent="0.2">
      <c r="A1210" s="9" t="str">
        <f>デイリーデータ!A1210&amp;デイリーデータ!I1210</f>
        <v>14204245747</v>
      </c>
      <c r="B1210" s="3" t="str">
        <f>デイリーデータ!A1210&amp;""</f>
        <v>142042</v>
      </c>
      <c r="C1210" s="3" t="str">
        <f>デイリーデータ!B1210</f>
        <v>別所 貴仁</v>
      </c>
      <c r="D1210" s="4">
        <f>IF(デイリーデータ!I1210="","",(デイリーデータ!I1210))</f>
        <v>45747</v>
      </c>
      <c r="E1210" s="3" t="str">
        <f>IF(デイリーデータ!D1210="休日","●",IF(デイリーデータ!D1210="指定","○",IF(LEFT(デイリーデータ!F1210,1)="日","",IF(LEFT(デイリーデータ!F1210,1)="半","／",LEFT(デイリーデータ!F1210,1)))))</f>
        <v/>
      </c>
      <c r="F1210" s="10" t="str">
        <f>IF(デイリーデータ!E1210="なし","",デイリーデータ!E1210)&amp;IF(デイリーデータ!G1210="なし","",デイリーデータ!G1210)&amp;IF(デイリーデータ!H1210="なし","",デイリーデータ!H1210)</f>
        <v/>
      </c>
      <c r="G1210" s="3" t="str">
        <f>IF(H1210="","",COUNTA(H$2:H1210)-COUNTBLANK(H$2:H1210))</f>
        <v/>
      </c>
      <c r="H1210" s="3" t="str">
        <f>IF(COUNTIF(B$2:B1210,B1210)=1,B1210,"")</f>
        <v/>
      </c>
      <c r="I1210" s="10" t="str">
        <f t="shared" si="18"/>
        <v/>
      </c>
      <c r="J1210" s="3" t="str">
        <f>IF(デイリーデータ!D1210="なし","",デイリーデータ!D1210)</f>
        <v>勤務</v>
      </c>
      <c r="K1210" s="3" t="str">
        <f>IF(デイリーデータ!E1210="なし","",デイリーデータ!E1210)</f>
        <v/>
      </c>
      <c r="L1210" s="3" t="str">
        <f>IF(デイリーデータ!F1210="なし","",デイリーデータ!F1210)</f>
        <v>日勤</v>
      </c>
      <c r="M1210" s="3" t="str">
        <f>IF(デイリーデータ!G1210="なし","",デイリーデータ!G1210)</f>
        <v/>
      </c>
      <c r="N1210" s="3" t="str">
        <f>IF(デイリーデータ!H1210="なし","",デイリーデータ!H1210)</f>
        <v/>
      </c>
    </row>
    <row r="1211" spans="1:14" x14ac:dyDescent="0.2">
      <c r="A1211" s="9" t="str">
        <f>デイリーデータ!A1211&amp;デイリーデータ!I1211</f>
        <v>14541045717</v>
      </c>
      <c r="B1211" s="3" t="str">
        <f>デイリーデータ!A1211&amp;""</f>
        <v>145410</v>
      </c>
      <c r="C1211" s="3" t="str">
        <f>デイリーデータ!B1211</f>
        <v>坂下 大知</v>
      </c>
      <c r="D1211" s="4">
        <f>IF(デイリーデータ!I1211="","",(デイリーデータ!I1211))</f>
        <v>45717</v>
      </c>
      <c r="E1211" s="3" t="str">
        <f>IF(デイリーデータ!D1211="休日","●",IF(デイリーデータ!D1211="指定","○",IF(LEFT(デイリーデータ!F1211,1)="日","",IF(LEFT(デイリーデータ!F1211,1)="半","／",LEFT(デイリーデータ!F1211,1)))))</f>
        <v>○</v>
      </c>
      <c r="F1211" s="10" t="str">
        <f>IF(デイリーデータ!E1211="なし","",デイリーデータ!E1211)&amp;IF(デイリーデータ!G1211="なし","",デイリーデータ!G1211)&amp;IF(デイリーデータ!H1211="なし","",デイリーデータ!H1211)</f>
        <v/>
      </c>
      <c r="G1211" s="3" t="str">
        <f>IF(H1211="","",COUNTA(H$2:H1211)-COUNTBLANK(H$2:H1211))</f>
        <v/>
      </c>
      <c r="H1211" s="3" t="str">
        <f>IF(COUNTIF(B$2:B1211,B1211)=1,B1211,"")</f>
        <v/>
      </c>
      <c r="I1211" s="10" t="str">
        <f t="shared" si="18"/>
        <v/>
      </c>
      <c r="J1211" s="3" t="str">
        <f>IF(デイリーデータ!D1211="なし","",デイリーデータ!D1211)</f>
        <v>指定</v>
      </c>
      <c r="K1211" s="3" t="str">
        <f>IF(デイリーデータ!E1211="なし","",デイリーデータ!E1211)</f>
        <v/>
      </c>
      <c r="L1211" s="3" t="str">
        <f>IF(デイリーデータ!F1211="なし","",デイリーデータ!F1211)</f>
        <v>日勤</v>
      </c>
      <c r="M1211" s="3" t="str">
        <f>IF(デイリーデータ!G1211="なし","",デイリーデータ!G1211)</f>
        <v/>
      </c>
      <c r="N1211" s="3" t="str">
        <f>IF(デイリーデータ!H1211="なし","",デイリーデータ!H1211)</f>
        <v/>
      </c>
    </row>
    <row r="1212" spans="1:14" x14ac:dyDescent="0.2">
      <c r="A1212" s="9" t="str">
        <f>デイリーデータ!A1212&amp;デイリーデータ!I1212</f>
        <v>14541045718</v>
      </c>
      <c r="B1212" s="3" t="str">
        <f>デイリーデータ!A1212&amp;""</f>
        <v>145410</v>
      </c>
      <c r="C1212" s="3" t="str">
        <f>デイリーデータ!B1212</f>
        <v>坂下 大知</v>
      </c>
      <c r="D1212" s="4">
        <f>IF(デイリーデータ!I1212="","",(デイリーデータ!I1212))</f>
        <v>45718</v>
      </c>
      <c r="E1212" s="3" t="str">
        <f>IF(デイリーデータ!D1212="休日","●",IF(デイリーデータ!D1212="指定","○",IF(LEFT(デイリーデータ!F1212,1)="日","",IF(LEFT(デイリーデータ!F1212,1)="半","／",LEFT(デイリーデータ!F1212,1)))))</f>
        <v>当</v>
      </c>
      <c r="F1212" s="10" t="str">
        <f>IF(デイリーデータ!E1212="なし","",デイリーデータ!E1212)&amp;IF(デイリーデータ!G1212="なし","",デイリーデータ!G1212)&amp;IF(デイリーデータ!H1212="なし","",デイリーデータ!H1212)</f>
        <v/>
      </c>
      <c r="G1212" s="3" t="str">
        <f>IF(H1212="","",COUNTA(H$2:H1212)-COUNTBLANK(H$2:H1212))</f>
        <v/>
      </c>
      <c r="H1212" s="3" t="str">
        <f>IF(COUNTIF(B$2:B1212,B1212)=1,B1212,"")</f>
        <v/>
      </c>
      <c r="I1212" s="10" t="str">
        <f t="shared" si="18"/>
        <v/>
      </c>
      <c r="J1212" s="3" t="str">
        <f>IF(デイリーデータ!D1212="なし","",デイリーデータ!D1212)</f>
        <v>勤務</v>
      </c>
      <c r="K1212" s="3" t="str">
        <f>IF(デイリーデータ!E1212="なし","",デイリーデータ!E1212)</f>
        <v/>
      </c>
      <c r="L1212" s="3" t="str">
        <f>IF(デイリーデータ!F1212="なし","",デイリーデータ!F1212)</f>
        <v>当直</v>
      </c>
      <c r="M1212" s="3" t="str">
        <f>IF(デイリーデータ!G1212="なし","",デイリーデータ!G1212)</f>
        <v/>
      </c>
      <c r="N1212" s="3" t="str">
        <f>IF(デイリーデータ!H1212="なし","",デイリーデータ!H1212)</f>
        <v/>
      </c>
    </row>
    <row r="1213" spans="1:14" x14ac:dyDescent="0.2">
      <c r="A1213" s="9" t="str">
        <f>デイリーデータ!A1213&amp;デイリーデータ!I1213</f>
        <v>14541045719</v>
      </c>
      <c r="B1213" s="3" t="str">
        <f>デイリーデータ!A1213&amp;""</f>
        <v>145410</v>
      </c>
      <c r="C1213" s="3" t="str">
        <f>デイリーデータ!B1213</f>
        <v>坂下 大知</v>
      </c>
      <c r="D1213" s="4">
        <f>IF(デイリーデータ!I1213="","",(デイリーデータ!I1213))</f>
        <v>45719</v>
      </c>
      <c r="E1213" s="3" t="str">
        <f>IF(デイリーデータ!D1213="休日","●",IF(デイリーデータ!D1213="指定","○",IF(LEFT(デイリーデータ!F1213,1)="日","",IF(LEFT(デイリーデータ!F1213,1)="半","／",LEFT(デイリーデータ!F1213,1)))))</f>
        <v>明</v>
      </c>
      <c r="F1213" s="10" t="str">
        <f>IF(デイリーデータ!E1213="なし","",デイリーデータ!E1213)&amp;IF(デイリーデータ!G1213="なし","",デイリーデータ!G1213)&amp;IF(デイリーデータ!H1213="なし","",デイリーデータ!H1213)</f>
        <v/>
      </c>
      <c r="G1213" s="3" t="str">
        <f>IF(H1213="","",COUNTA(H$2:H1213)-COUNTBLANK(H$2:H1213))</f>
        <v/>
      </c>
      <c r="H1213" s="3" t="str">
        <f>IF(COUNTIF(B$2:B1213,B1213)=1,B1213,"")</f>
        <v/>
      </c>
      <c r="I1213" s="10" t="str">
        <f t="shared" si="18"/>
        <v/>
      </c>
      <c r="J1213" s="3" t="str">
        <f>IF(デイリーデータ!D1213="なし","",デイリーデータ!D1213)</f>
        <v>勤務</v>
      </c>
      <c r="K1213" s="3" t="str">
        <f>IF(デイリーデータ!E1213="なし","",デイリーデータ!E1213)</f>
        <v/>
      </c>
      <c r="L1213" s="3" t="str">
        <f>IF(デイリーデータ!F1213="なし","",デイリーデータ!F1213)</f>
        <v>明け</v>
      </c>
      <c r="M1213" s="3" t="str">
        <f>IF(デイリーデータ!G1213="なし","",デイリーデータ!G1213)</f>
        <v/>
      </c>
      <c r="N1213" s="3" t="str">
        <f>IF(デイリーデータ!H1213="なし","",デイリーデータ!H1213)</f>
        <v/>
      </c>
    </row>
    <row r="1214" spans="1:14" x14ac:dyDescent="0.2">
      <c r="A1214" s="9" t="str">
        <f>デイリーデータ!A1214&amp;デイリーデータ!I1214</f>
        <v>14541045720</v>
      </c>
      <c r="B1214" s="3" t="str">
        <f>デイリーデータ!A1214&amp;""</f>
        <v>145410</v>
      </c>
      <c r="C1214" s="3" t="str">
        <f>デイリーデータ!B1214</f>
        <v>坂下 大知</v>
      </c>
      <c r="D1214" s="4">
        <f>IF(デイリーデータ!I1214="","",(デイリーデータ!I1214))</f>
        <v>45720</v>
      </c>
      <c r="E1214" s="3" t="str">
        <f>IF(デイリーデータ!D1214="休日","●",IF(デイリーデータ!D1214="指定","○",IF(LEFT(デイリーデータ!F1214,1)="日","",IF(LEFT(デイリーデータ!F1214,1)="半","／",LEFT(デイリーデータ!F1214,1)))))</f>
        <v>●</v>
      </c>
      <c r="F1214" s="10" t="str">
        <f>IF(デイリーデータ!E1214="なし","",デイリーデータ!E1214)&amp;IF(デイリーデータ!G1214="なし","",デイリーデータ!G1214)&amp;IF(デイリーデータ!H1214="なし","",デイリーデータ!H1214)</f>
        <v/>
      </c>
      <c r="G1214" s="3" t="str">
        <f>IF(H1214="","",COUNTA(H$2:H1214)-COUNTBLANK(H$2:H1214))</f>
        <v/>
      </c>
      <c r="H1214" s="3" t="str">
        <f>IF(COUNTIF(B$2:B1214,B1214)=1,B1214,"")</f>
        <v/>
      </c>
      <c r="I1214" s="10" t="str">
        <f t="shared" si="18"/>
        <v/>
      </c>
      <c r="J1214" s="3" t="str">
        <f>IF(デイリーデータ!D1214="なし","",デイリーデータ!D1214)</f>
        <v>休日</v>
      </c>
      <c r="K1214" s="3" t="str">
        <f>IF(デイリーデータ!E1214="なし","",デイリーデータ!E1214)</f>
        <v/>
      </c>
      <c r="L1214" s="3" t="str">
        <f>IF(デイリーデータ!F1214="なし","",デイリーデータ!F1214)</f>
        <v>日勤</v>
      </c>
      <c r="M1214" s="3" t="str">
        <f>IF(デイリーデータ!G1214="なし","",デイリーデータ!G1214)</f>
        <v/>
      </c>
      <c r="N1214" s="3" t="str">
        <f>IF(デイリーデータ!H1214="なし","",デイリーデータ!H1214)</f>
        <v/>
      </c>
    </row>
    <row r="1215" spans="1:14" x14ac:dyDescent="0.2">
      <c r="A1215" s="9" t="str">
        <f>デイリーデータ!A1215&amp;デイリーデータ!I1215</f>
        <v>14541045721</v>
      </c>
      <c r="B1215" s="3" t="str">
        <f>デイリーデータ!A1215&amp;""</f>
        <v>145410</v>
      </c>
      <c r="C1215" s="3" t="str">
        <f>デイリーデータ!B1215</f>
        <v>坂下 大知</v>
      </c>
      <c r="D1215" s="4">
        <f>IF(デイリーデータ!I1215="","",(デイリーデータ!I1215))</f>
        <v>45721</v>
      </c>
      <c r="E1215" s="3" t="str">
        <f>IF(デイリーデータ!D1215="休日","●",IF(デイリーデータ!D1215="指定","○",IF(LEFT(デイリーデータ!F1215,1)="日","",IF(LEFT(デイリーデータ!F1215,1)="半","／",LEFT(デイリーデータ!F1215,1)))))</f>
        <v/>
      </c>
      <c r="F1215" s="10" t="str">
        <f>IF(デイリーデータ!E1215="なし","",デイリーデータ!E1215)&amp;IF(デイリーデータ!G1215="なし","",デイリーデータ!G1215)&amp;IF(デイリーデータ!H1215="なし","",デイリーデータ!H1215)</f>
        <v/>
      </c>
      <c r="G1215" s="3" t="str">
        <f>IF(H1215="","",COUNTA(H$2:H1215)-COUNTBLANK(H$2:H1215))</f>
        <v/>
      </c>
      <c r="H1215" s="3" t="str">
        <f>IF(COUNTIF(B$2:B1215,B1215)=1,B1215,"")</f>
        <v/>
      </c>
      <c r="I1215" s="10" t="str">
        <f t="shared" si="18"/>
        <v/>
      </c>
      <c r="J1215" s="3" t="str">
        <f>IF(デイリーデータ!D1215="なし","",デイリーデータ!D1215)</f>
        <v>勤務</v>
      </c>
      <c r="K1215" s="3" t="str">
        <f>IF(デイリーデータ!E1215="なし","",デイリーデータ!E1215)</f>
        <v/>
      </c>
      <c r="L1215" s="3" t="str">
        <f>IF(デイリーデータ!F1215="なし","",デイリーデータ!F1215)</f>
        <v>日勤</v>
      </c>
      <c r="M1215" s="3" t="str">
        <f>IF(デイリーデータ!G1215="なし","",デイリーデータ!G1215)</f>
        <v/>
      </c>
      <c r="N1215" s="3" t="str">
        <f>IF(デイリーデータ!H1215="なし","",デイリーデータ!H1215)</f>
        <v/>
      </c>
    </row>
    <row r="1216" spans="1:14" x14ac:dyDescent="0.2">
      <c r="A1216" s="9" t="str">
        <f>デイリーデータ!A1216&amp;デイリーデータ!I1216</f>
        <v>14541045722</v>
      </c>
      <c r="B1216" s="3" t="str">
        <f>デイリーデータ!A1216&amp;""</f>
        <v>145410</v>
      </c>
      <c r="C1216" s="3" t="str">
        <f>デイリーデータ!B1216</f>
        <v>坂下 大知</v>
      </c>
      <c r="D1216" s="4">
        <f>IF(デイリーデータ!I1216="","",(デイリーデータ!I1216))</f>
        <v>45722</v>
      </c>
      <c r="E1216" s="3" t="str">
        <f>IF(デイリーデータ!D1216="休日","●",IF(デイリーデータ!D1216="指定","○",IF(LEFT(デイリーデータ!F1216,1)="日","",IF(LEFT(デイリーデータ!F1216,1)="半","／",LEFT(デイリーデータ!F1216,1)))))</f>
        <v/>
      </c>
      <c r="F1216" s="10" t="str">
        <f>IF(デイリーデータ!E1216="なし","",デイリーデータ!E1216)&amp;IF(デイリーデータ!G1216="なし","",デイリーデータ!G1216)&amp;IF(デイリーデータ!H1216="なし","",デイリーデータ!H1216)</f>
        <v/>
      </c>
      <c r="G1216" s="3" t="str">
        <f>IF(H1216="","",COUNTA(H$2:H1216)-COUNTBLANK(H$2:H1216))</f>
        <v/>
      </c>
      <c r="H1216" s="3" t="str">
        <f>IF(COUNTIF(B$2:B1216,B1216)=1,B1216,"")</f>
        <v/>
      </c>
      <c r="I1216" s="10" t="str">
        <f t="shared" si="18"/>
        <v/>
      </c>
      <c r="J1216" s="3" t="str">
        <f>IF(デイリーデータ!D1216="なし","",デイリーデータ!D1216)</f>
        <v>勤務</v>
      </c>
      <c r="K1216" s="3" t="str">
        <f>IF(デイリーデータ!E1216="なし","",デイリーデータ!E1216)</f>
        <v/>
      </c>
      <c r="L1216" s="3" t="str">
        <f>IF(デイリーデータ!F1216="なし","",デイリーデータ!F1216)</f>
        <v>日勤</v>
      </c>
      <c r="M1216" s="3" t="str">
        <f>IF(デイリーデータ!G1216="なし","",デイリーデータ!G1216)</f>
        <v/>
      </c>
      <c r="N1216" s="3" t="str">
        <f>IF(デイリーデータ!H1216="なし","",デイリーデータ!H1216)</f>
        <v/>
      </c>
    </row>
    <row r="1217" spans="1:14" x14ac:dyDescent="0.2">
      <c r="A1217" s="9" t="str">
        <f>デイリーデータ!A1217&amp;デイリーデータ!I1217</f>
        <v>14541045723</v>
      </c>
      <c r="B1217" s="3" t="str">
        <f>デイリーデータ!A1217&amp;""</f>
        <v>145410</v>
      </c>
      <c r="C1217" s="3" t="str">
        <f>デイリーデータ!B1217</f>
        <v>坂下 大知</v>
      </c>
      <c r="D1217" s="4">
        <f>IF(デイリーデータ!I1217="","",(デイリーデータ!I1217))</f>
        <v>45723</v>
      </c>
      <c r="E1217" s="3" t="str">
        <f>IF(デイリーデータ!D1217="休日","●",IF(デイリーデータ!D1217="指定","○",IF(LEFT(デイリーデータ!F1217,1)="日","",IF(LEFT(デイリーデータ!F1217,1)="半","／",LEFT(デイリーデータ!F1217,1)))))</f>
        <v/>
      </c>
      <c r="F1217" s="10" t="str">
        <f>IF(デイリーデータ!E1217="なし","",デイリーデータ!E1217)&amp;IF(デイリーデータ!G1217="なし","",デイリーデータ!G1217)&amp;IF(デイリーデータ!H1217="なし","",デイリーデータ!H1217)</f>
        <v/>
      </c>
      <c r="G1217" s="3" t="str">
        <f>IF(H1217="","",COUNTA(H$2:H1217)-COUNTBLANK(H$2:H1217))</f>
        <v/>
      </c>
      <c r="H1217" s="3" t="str">
        <f>IF(COUNTIF(B$2:B1217,B1217)=1,B1217,"")</f>
        <v/>
      </c>
      <c r="I1217" s="10" t="str">
        <f t="shared" si="18"/>
        <v/>
      </c>
      <c r="J1217" s="3" t="str">
        <f>IF(デイリーデータ!D1217="なし","",デイリーデータ!D1217)</f>
        <v>勤務</v>
      </c>
      <c r="K1217" s="3" t="str">
        <f>IF(デイリーデータ!E1217="なし","",デイリーデータ!E1217)</f>
        <v/>
      </c>
      <c r="L1217" s="3" t="str">
        <f>IF(デイリーデータ!F1217="なし","",デイリーデータ!F1217)</f>
        <v>日勤</v>
      </c>
      <c r="M1217" s="3" t="str">
        <f>IF(デイリーデータ!G1217="なし","",デイリーデータ!G1217)</f>
        <v/>
      </c>
      <c r="N1217" s="3" t="str">
        <f>IF(デイリーデータ!H1217="なし","",デイリーデータ!H1217)</f>
        <v/>
      </c>
    </row>
    <row r="1218" spans="1:14" x14ac:dyDescent="0.2">
      <c r="A1218" s="9" t="str">
        <f>デイリーデータ!A1218&amp;デイリーデータ!I1218</f>
        <v>14541045724</v>
      </c>
      <c r="B1218" s="3" t="str">
        <f>デイリーデータ!A1218&amp;""</f>
        <v>145410</v>
      </c>
      <c r="C1218" s="3" t="str">
        <f>デイリーデータ!B1218</f>
        <v>坂下 大知</v>
      </c>
      <c r="D1218" s="4">
        <f>IF(デイリーデータ!I1218="","",(デイリーデータ!I1218))</f>
        <v>45724</v>
      </c>
      <c r="E1218" s="3" t="str">
        <f>IF(デイリーデータ!D1218="休日","●",IF(デイリーデータ!D1218="指定","○",IF(LEFT(デイリーデータ!F1218,1)="日","",IF(LEFT(デイリーデータ!F1218,1)="半","／",LEFT(デイリーデータ!F1218,1)))))</f>
        <v>／</v>
      </c>
      <c r="F1218" s="10" t="str">
        <f>IF(デイリーデータ!E1218="なし","",デイリーデータ!E1218)&amp;IF(デイリーデータ!G1218="なし","",デイリーデータ!G1218)&amp;IF(デイリーデータ!H1218="なし","",デイリーデータ!H1218)</f>
        <v/>
      </c>
      <c r="G1218" s="3" t="str">
        <f>IF(H1218="","",COUNTA(H$2:H1218)-COUNTBLANK(H$2:H1218))</f>
        <v/>
      </c>
      <c r="H1218" s="3" t="str">
        <f>IF(COUNTIF(B$2:B1218,B1218)=1,B1218,"")</f>
        <v/>
      </c>
      <c r="I1218" s="10" t="str">
        <f t="shared" ref="I1218:I1281" si="19">IF(H1218&lt;&gt;"",C1218,"")</f>
        <v/>
      </c>
      <c r="J1218" s="3" t="str">
        <f>IF(デイリーデータ!D1218="なし","",デイリーデータ!D1218)</f>
        <v>勤務</v>
      </c>
      <c r="K1218" s="3" t="str">
        <f>IF(デイリーデータ!E1218="なし","",デイリーデータ!E1218)</f>
        <v/>
      </c>
      <c r="L1218" s="3" t="str">
        <f>IF(デイリーデータ!F1218="なし","",デイリーデータ!F1218)</f>
        <v>半日</v>
      </c>
      <c r="M1218" s="3" t="str">
        <f>IF(デイリーデータ!G1218="なし","",デイリーデータ!G1218)</f>
        <v/>
      </c>
      <c r="N1218" s="3" t="str">
        <f>IF(デイリーデータ!H1218="なし","",デイリーデータ!H1218)</f>
        <v/>
      </c>
    </row>
    <row r="1219" spans="1:14" x14ac:dyDescent="0.2">
      <c r="A1219" s="9" t="str">
        <f>デイリーデータ!A1219&amp;デイリーデータ!I1219</f>
        <v>14541045725</v>
      </c>
      <c r="B1219" s="3" t="str">
        <f>デイリーデータ!A1219&amp;""</f>
        <v>145410</v>
      </c>
      <c r="C1219" s="3" t="str">
        <f>デイリーデータ!B1219</f>
        <v>坂下 大知</v>
      </c>
      <c r="D1219" s="4">
        <f>IF(デイリーデータ!I1219="","",(デイリーデータ!I1219))</f>
        <v>45725</v>
      </c>
      <c r="E1219" s="3" t="str">
        <f>IF(デイリーデータ!D1219="休日","●",IF(デイリーデータ!D1219="指定","○",IF(LEFT(デイリーデータ!F1219,1)="日","",IF(LEFT(デイリーデータ!F1219,1)="半","／",LEFT(デイリーデータ!F1219,1)))))</f>
        <v>●</v>
      </c>
      <c r="F1219" s="10" t="str">
        <f>IF(デイリーデータ!E1219="なし","",デイリーデータ!E1219)&amp;IF(デイリーデータ!G1219="なし","",デイリーデータ!G1219)&amp;IF(デイリーデータ!H1219="なし","",デイリーデータ!H1219)</f>
        <v/>
      </c>
      <c r="G1219" s="3" t="str">
        <f>IF(H1219="","",COUNTA(H$2:H1219)-COUNTBLANK(H$2:H1219))</f>
        <v/>
      </c>
      <c r="H1219" s="3" t="str">
        <f>IF(COUNTIF(B$2:B1219,B1219)=1,B1219,"")</f>
        <v/>
      </c>
      <c r="I1219" s="10" t="str">
        <f t="shared" si="19"/>
        <v/>
      </c>
      <c r="J1219" s="3" t="str">
        <f>IF(デイリーデータ!D1219="なし","",デイリーデータ!D1219)</f>
        <v>休日</v>
      </c>
      <c r="K1219" s="3" t="str">
        <f>IF(デイリーデータ!E1219="なし","",デイリーデータ!E1219)</f>
        <v/>
      </c>
      <c r="L1219" s="3" t="str">
        <f>IF(デイリーデータ!F1219="なし","",デイリーデータ!F1219)</f>
        <v>日勤</v>
      </c>
      <c r="M1219" s="3" t="str">
        <f>IF(デイリーデータ!G1219="なし","",デイリーデータ!G1219)</f>
        <v/>
      </c>
      <c r="N1219" s="3" t="str">
        <f>IF(デイリーデータ!H1219="なし","",デイリーデータ!H1219)</f>
        <v/>
      </c>
    </row>
    <row r="1220" spans="1:14" x14ac:dyDescent="0.2">
      <c r="A1220" s="9" t="str">
        <f>デイリーデータ!A1220&amp;デイリーデータ!I1220</f>
        <v>14541045726</v>
      </c>
      <c r="B1220" s="3" t="str">
        <f>デイリーデータ!A1220&amp;""</f>
        <v>145410</v>
      </c>
      <c r="C1220" s="3" t="str">
        <f>デイリーデータ!B1220</f>
        <v>坂下 大知</v>
      </c>
      <c r="D1220" s="4">
        <f>IF(デイリーデータ!I1220="","",(デイリーデータ!I1220))</f>
        <v>45726</v>
      </c>
      <c r="E1220" s="3" t="str">
        <f>IF(デイリーデータ!D1220="休日","●",IF(デイリーデータ!D1220="指定","○",IF(LEFT(デイリーデータ!F1220,1)="日","",IF(LEFT(デイリーデータ!F1220,1)="半","／",LEFT(デイリーデータ!F1220,1)))))</f>
        <v/>
      </c>
      <c r="F1220" s="10" t="str">
        <f>IF(デイリーデータ!E1220="なし","",デイリーデータ!E1220)&amp;IF(デイリーデータ!G1220="なし","",デイリーデータ!G1220)&amp;IF(デイリーデータ!H1220="なし","",デイリーデータ!H1220)</f>
        <v/>
      </c>
      <c r="G1220" s="3" t="str">
        <f>IF(H1220="","",COUNTA(H$2:H1220)-COUNTBLANK(H$2:H1220))</f>
        <v/>
      </c>
      <c r="H1220" s="3" t="str">
        <f>IF(COUNTIF(B$2:B1220,B1220)=1,B1220,"")</f>
        <v/>
      </c>
      <c r="I1220" s="10" t="str">
        <f t="shared" si="19"/>
        <v/>
      </c>
      <c r="J1220" s="3" t="str">
        <f>IF(デイリーデータ!D1220="なし","",デイリーデータ!D1220)</f>
        <v>勤務</v>
      </c>
      <c r="K1220" s="3" t="str">
        <f>IF(デイリーデータ!E1220="なし","",デイリーデータ!E1220)</f>
        <v/>
      </c>
      <c r="L1220" s="3" t="str">
        <f>IF(デイリーデータ!F1220="なし","",デイリーデータ!F1220)</f>
        <v>日勤</v>
      </c>
      <c r="M1220" s="3" t="str">
        <f>IF(デイリーデータ!G1220="なし","",デイリーデータ!G1220)</f>
        <v/>
      </c>
      <c r="N1220" s="3" t="str">
        <f>IF(デイリーデータ!H1220="なし","",デイリーデータ!H1220)</f>
        <v/>
      </c>
    </row>
    <row r="1221" spans="1:14" x14ac:dyDescent="0.2">
      <c r="A1221" s="9" t="str">
        <f>デイリーデータ!A1221&amp;デイリーデータ!I1221</f>
        <v>14541045727</v>
      </c>
      <c r="B1221" s="3" t="str">
        <f>デイリーデータ!A1221&amp;""</f>
        <v>145410</v>
      </c>
      <c r="C1221" s="3" t="str">
        <f>デイリーデータ!B1221</f>
        <v>坂下 大知</v>
      </c>
      <c r="D1221" s="4">
        <f>IF(デイリーデータ!I1221="","",(デイリーデータ!I1221))</f>
        <v>45727</v>
      </c>
      <c r="E1221" s="3" t="str">
        <f>IF(デイリーデータ!D1221="休日","●",IF(デイリーデータ!D1221="指定","○",IF(LEFT(デイリーデータ!F1221,1)="日","",IF(LEFT(デイリーデータ!F1221,1)="半","／",LEFT(デイリーデータ!F1221,1)))))</f>
        <v/>
      </c>
      <c r="F1221" s="10" t="str">
        <f>IF(デイリーデータ!E1221="なし","",デイリーデータ!E1221)&amp;IF(デイリーデータ!G1221="なし","",デイリーデータ!G1221)&amp;IF(デイリーデータ!H1221="なし","",デイリーデータ!H1221)</f>
        <v/>
      </c>
      <c r="G1221" s="3" t="str">
        <f>IF(H1221="","",COUNTA(H$2:H1221)-COUNTBLANK(H$2:H1221))</f>
        <v/>
      </c>
      <c r="H1221" s="3" t="str">
        <f>IF(COUNTIF(B$2:B1221,B1221)=1,B1221,"")</f>
        <v/>
      </c>
      <c r="I1221" s="10" t="str">
        <f t="shared" si="19"/>
        <v/>
      </c>
      <c r="J1221" s="3" t="str">
        <f>IF(デイリーデータ!D1221="なし","",デイリーデータ!D1221)</f>
        <v>勤務</v>
      </c>
      <c r="K1221" s="3" t="str">
        <f>IF(デイリーデータ!E1221="なし","",デイリーデータ!E1221)</f>
        <v/>
      </c>
      <c r="L1221" s="3" t="str">
        <f>IF(デイリーデータ!F1221="なし","",デイリーデータ!F1221)</f>
        <v>日勤</v>
      </c>
      <c r="M1221" s="3" t="str">
        <f>IF(デイリーデータ!G1221="なし","",デイリーデータ!G1221)</f>
        <v/>
      </c>
      <c r="N1221" s="3" t="str">
        <f>IF(デイリーデータ!H1221="なし","",デイリーデータ!H1221)</f>
        <v/>
      </c>
    </row>
    <row r="1222" spans="1:14" x14ac:dyDescent="0.2">
      <c r="A1222" s="9" t="str">
        <f>デイリーデータ!A1222&amp;デイリーデータ!I1222</f>
        <v>14541045728</v>
      </c>
      <c r="B1222" s="3" t="str">
        <f>デイリーデータ!A1222&amp;""</f>
        <v>145410</v>
      </c>
      <c r="C1222" s="3" t="str">
        <f>デイリーデータ!B1222</f>
        <v>坂下 大知</v>
      </c>
      <c r="D1222" s="4">
        <f>IF(デイリーデータ!I1222="","",(デイリーデータ!I1222))</f>
        <v>45728</v>
      </c>
      <c r="E1222" s="3" t="str">
        <f>IF(デイリーデータ!D1222="休日","●",IF(デイリーデータ!D1222="指定","○",IF(LEFT(デイリーデータ!F1222,1)="日","",IF(LEFT(デイリーデータ!F1222,1)="半","／",LEFT(デイリーデータ!F1222,1)))))</f>
        <v/>
      </c>
      <c r="F1222" s="10" t="str">
        <f>IF(デイリーデータ!E1222="なし","",デイリーデータ!E1222)&amp;IF(デイリーデータ!G1222="なし","",デイリーデータ!G1222)&amp;IF(デイリーデータ!H1222="なし","",デイリーデータ!H1222)</f>
        <v/>
      </c>
      <c r="G1222" s="3" t="str">
        <f>IF(H1222="","",COUNTA(H$2:H1222)-COUNTBLANK(H$2:H1222))</f>
        <v/>
      </c>
      <c r="H1222" s="3" t="str">
        <f>IF(COUNTIF(B$2:B1222,B1222)=1,B1222,"")</f>
        <v/>
      </c>
      <c r="I1222" s="10" t="str">
        <f t="shared" si="19"/>
        <v/>
      </c>
      <c r="J1222" s="3" t="str">
        <f>IF(デイリーデータ!D1222="なし","",デイリーデータ!D1222)</f>
        <v>勤務</v>
      </c>
      <c r="K1222" s="3" t="str">
        <f>IF(デイリーデータ!E1222="なし","",デイリーデータ!E1222)</f>
        <v/>
      </c>
      <c r="L1222" s="3" t="str">
        <f>IF(デイリーデータ!F1222="なし","",デイリーデータ!F1222)</f>
        <v>日勤</v>
      </c>
      <c r="M1222" s="3" t="str">
        <f>IF(デイリーデータ!G1222="なし","",デイリーデータ!G1222)</f>
        <v/>
      </c>
      <c r="N1222" s="3" t="str">
        <f>IF(デイリーデータ!H1222="なし","",デイリーデータ!H1222)</f>
        <v/>
      </c>
    </row>
    <row r="1223" spans="1:14" x14ac:dyDescent="0.2">
      <c r="A1223" s="9" t="str">
        <f>デイリーデータ!A1223&amp;デイリーデータ!I1223</f>
        <v>14541045729</v>
      </c>
      <c r="B1223" s="3" t="str">
        <f>デイリーデータ!A1223&amp;""</f>
        <v>145410</v>
      </c>
      <c r="C1223" s="3" t="str">
        <f>デイリーデータ!B1223</f>
        <v>坂下 大知</v>
      </c>
      <c r="D1223" s="4">
        <f>IF(デイリーデータ!I1223="","",(デイリーデータ!I1223))</f>
        <v>45729</v>
      </c>
      <c r="E1223" s="3" t="str">
        <f>IF(デイリーデータ!D1223="休日","●",IF(デイリーデータ!D1223="指定","○",IF(LEFT(デイリーデータ!F1223,1)="日","",IF(LEFT(デイリーデータ!F1223,1)="半","／",LEFT(デイリーデータ!F1223,1)))))</f>
        <v/>
      </c>
      <c r="F1223" s="10" t="str">
        <f>IF(デイリーデータ!E1223="なし","",デイリーデータ!E1223)&amp;IF(デイリーデータ!G1223="なし","",デイリーデータ!G1223)&amp;IF(デイリーデータ!H1223="なし","",デイリーデータ!H1223)</f>
        <v/>
      </c>
      <c r="G1223" s="3" t="str">
        <f>IF(H1223="","",COUNTA(H$2:H1223)-COUNTBLANK(H$2:H1223))</f>
        <v/>
      </c>
      <c r="H1223" s="3" t="str">
        <f>IF(COUNTIF(B$2:B1223,B1223)=1,B1223,"")</f>
        <v/>
      </c>
      <c r="I1223" s="10" t="str">
        <f t="shared" si="19"/>
        <v/>
      </c>
      <c r="J1223" s="3" t="str">
        <f>IF(デイリーデータ!D1223="なし","",デイリーデータ!D1223)</f>
        <v>勤務</v>
      </c>
      <c r="K1223" s="3" t="str">
        <f>IF(デイリーデータ!E1223="なし","",デイリーデータ!E1223)</f>
        <v/>
      </c>
      <c r="L1223" s="3" t="str">
        <f>IF(デイリーデータ!F1223="なし","",デイリーデータ!F1223)</f>
        <v>日勤</v>
      </c>
      <c r="M1223" s="3" t="str">
        <f>IF(デイリーデータ!G1223="なし","",デイリーデータ!G1223)</f>
        <v/>
      </c>
      <c r="N1223" s="3" t="str">
        <f>IF(デイリーデータ!H1223="なし","",デイリーデータ!H1223)</f>
        <v/>
      </c>
    </row>
    <row r="1224" spans="1:14" x14ac:dyDescent="0.2">
      <c r="A1224" s="9" t="str">
        <f>デイリーデータ!A1224&amp;デイリーデータ!I1224</f>
        <v>14541045730</v>
      </c>
      <c r="B1224" s="3" t="str">
        <f>デイリーデータ!A1224&amp;""</f>
        <v>145410</v>
      </c>
      <c r="C1224" s="3" t="str">
        <f>デイリーデータ!B1224</f>
        <v>坂下 大知</v>
      </c>
      <c r="D1224" s="4">
        <f>IF(デイリーデータ!I1224="","",(デイリーデータ!I1224))</f>
        <v>45730</v>
      </c>
      <c r="E1224" s="3" t="str">
        <f>IF(デイリーデータ!D1224="休日","●",IF(デイリーデータ!D1224="指定","○",IF(LEFT(デイリーデータ!F1224,1)="日","",IF(LEFT(デイリーデータ!F1224,1)="半","／",LEFT(デイリーデータ!F1224,1)))))</f>
        <v/>
      </c>
      <c r="F1224" s="10" t="str">
        <f>IF(デイリーデータ!E1224="なし","",デイリーデータ!E1224)&amp;IF(デイリーデータ!G1224="なし","",デイリーデータ!G1224)&amp;IF(デイリーデータ!H1224="なし","",デイリーデータ!H1224)</f>
        <v/>
      </c>
      <c r="G1224" s="3" t="str">
        <f>IF(H1224="","",COUNTA(H$2:H1224)-COUNTBLANK(H$2:H1224))</f>
        <v/>
      </c>
      <c r="H1224" s="3" t="str">
        <f>IF(COUNTIF(B$2:B1224,B1224)=1,B1224,"")</f>
        <v/>
      </c>
      <c r="I1224" s="10" t="str">
        <f t="shared" si="19"/>
        <v/>
      </c>
      <c r="J1224" s="3" t="str">
        <f>IF(デイリーデータ!D1224="なし","",デイリーデータ!D1224)</f>
        <v>勤務</v>
      </c>
      <c r="K1224" s="3" t="str">
        <f>IF(デイリーデータ!E1224="なし","",デイリーデータ!E1224)</f>
        <v/>
      </c>
      <c r="L1224" s="3" t="str">
        <f>IF(デイリーデータ!F1224="なし","",デイリーデータ!F1224)</f>
        <v>日勤</v>
      </c>
      <c r="M1224" s="3" t="str">
        <f>IF(デイリーデータ!G1224="なし","",デイリーデータ!G1224)</f>
        <v/>
      </c>
      <c r="N1224" s="3" t="str">
        <f>IF(デイリーデータ!H1224="なし","",デイリーデータ!H1224)</f>
        <v/>
      </c>
    </row>
    <row r="1225" spans="1:14" x14ac:dyDescent="0.2">
      <c r="A1225" s="9" t="str">
        <f>デイリーデータ!A1225&amp;デイリーデータ!I1225</f>
        <v>14541045731</v>
      </c>
      <c r="B1225" s="3" t="str">
        <f>デイリーデータ!A1225&amp;""</f>
        <v>145410</v>
      </c>
      <c r="C1225" s="3" t="str">
        <f>デイリーデータ!B1225</f>
        <v>坂下 大知</v>
      </c>
      <c r="D1225" s="4">
        <f>IF(デイリーデータ!I1225="","",(デイリーデータ!I1225))</f>
        <v>45731</v>
      </c>
      <c r="E1225" s="3" t="str">
        <f>IF(デイリーデータ!D1225="休日","●",IF(デイリーデータ!D1225="指定","○",IF(LEFT(デイリーデータ!F1225,1)="日","",IF(LEFT(デイリーデータ!F1225,1)="半","／",LEFT(デイリーデータ!F1225,1)))))</f>
        <v>○</v>
      </c>
      <c r="F1225" s="10" t="str">
        <f>IF(デイリーデータ!E1225="なし","",デイリーデータ!E1225)&amp;IF(デイリーデータ!G1225="なし","",デイリーデータ!G1225)&amp;IF(デイリーデータ!H1225="なし","",デイリーデータ!H1225)</f>
        <v/>
      </c>
      <c r="G1225" s="3" t="str">
        <f>IF(H1225="","",COUNTA(H$2:H1225)-COUNTBLANK(H$2:H1225))</f>
        <v/>
      </c>
      <c r="H1225" s="3" t="str">
        <f>IF(COUNTIF(B$2:B1225,B1225)=1,B1225,"")</f>
        <v/>
      </c>
      <c r="I1225" s="10" t="str">
        <f t="shared" si="19"/>
        <v/>
      </c>
      <c r="J1225" s="3" t="str">
        <f>IF(デイリーデータ!D1225="なし","",デイリーデータ!D1225)</f>
        <v>指定</v>
      </c>
      <c r="K1225" s="3" t="str">
        <f>IF(デイリーデータ!E1225="なし","",デイリーデータ!E1225)</f>
        <v/>
      </c>
      <c r="L1225" s="3" t="str">
        <f>IF(デイリーデータ!F1225="なし","",デイリーデータ!F1225)</f>
        <v>日勤</v>
      </c>
      <c r="M1225" s="3" t="str">
        <f>IF(デイリーデータ!G1225="なし","",デイリーデータ!G1225)</f>
        <v/>
      </c>
      <c r="N1225" s="3" t="str">
        <f>IF(デイリーデータ!H1225="なし","",デイリーデータ!H1225)</f>
        <v/>
      </c>
    </row>
    <row r="1226" spans="1:14" x14ac:dyDescent="0.2">
      <c r="A1226" s="9" t="str">
        <f>デイリーデータ!A1226&amp;デイリーデータ!I1226</f>
        <v>14541045732</v>
      </c>
      <c r="B1226" s="3" t="str">
        <f>デイリーデータ!A1226&amp;""</f>
        <v>145410</v>
      </c>
      <c r="C1226" s="3" t="str">
        <f>デイリーデータ!B1226</f>
        <v>坂下 大知</v>
      </c>
      <c r="D1226" s="4">
        <f>IF(デイリーデータ!I1226="","",(デイリーデータ!I1226))</f>
        <v>45732</v>
      </c>
      <c r="E1226" s="3" t="str">
        <f>IF(デイリーデータ!D1226="休日","●",IF(デイリーデータ!D1226="指定","○",IF(LEFT(デイリーデータ!F1226,1)="日","",IF(LEFT(デイリーデータ!F1226,1)="半","／",LEFT(デイリーデータ!F1226,1)))))</f>
        <v>●</v>
      </c>
      <c r="F1226" s="10" t="str">
        <f>IF(デイリーデータ!E1226="なし","",デイリーデータ!E1226)&amp;IF(デイリーデータ!G1226="なし","",デイリーデータ!G1226)&amp;IF(デイリーデータ!H1226="なし","",デイリーデータ!H1226)</f>
        <v/>
      </c>
      <c r="G1226" s="3" t="str">
        <f>IF(H1226="","",COUNTA(H$2:H1226)-COUNTBLANK(H$2:H1226))</f>
        <v/>
      </c>
      <c r="H1226" s="3" t="str">
        <f>IF(COUNTIF(B$2:B1226,B1226)=1,B1226,"")</f>
        <v/>
      </c>
      <c r="I1226" s="10" t="str">
        <f t="shared" si="19"/>
        <v/>
      </c>
      <c r="J1226" s="3" t="str">
        <f>IF(デイリーデータ!D1226="なし","",デイリーデータ!D1226)</f>
        <v>休日</v>
      </c>
      <c r="K1226" s="3" t="str">
        <f>IF(デイリーデータ!E1226="なし","",デイリーデータ!E1226)</f>
        <v/>
      </c>
      <c r="L1226" s="3" t="str">
        <f>IF(デイリーデータ!F1226="なし","",デイリーデータ!F1226)</f>
        <v>日勤</v>
      </c>
      <c r="M1226" s="3" t="str">
        <f>IF(デイリーデータ!G1226="なし","",デイリーデータ!G1226)</f>
        <v/>
      </c>
      <c r="N1226" s="3" t="str">
        <f>IF(デイリーデータ!H1226="なし","",デイリーデータ!H1226)</f>
        <v/>
      </c>
    </row>
    <row r="1227" spans="1:14" x14ac:dyDescent="0.2">
      <c r="A1227" s="9" t="str">
        <f>デイリーデータ!A1227&amp;デイリーデータ!I1227</f>
        <v>14541045733</v>
      </c>
      <c r="B1227" s="3" t="str">
        <f>デイリーデータ!A1227&amp;""</f>
        <v>145410</v>
      </c>
      <c r="C1227" s="3" t="str">
        <f>デイリーデータ!B1227</f>
        <v>坂下 大知</v>
      </c>
      <c r="D1227" s="4">
        <f>IF(デイリーデータ!I1227="","",(デイリーデータ!I1227))</f>
        <v>45733</v>
      </c>
      <c r="E1227" s="3" t="str">
        <f>IF(デイリーデータ!D1227="休日","●",IF(デイリーデータ!D1227="指定","○",IF(LEFT(デイリーデータ!F1227,1)="日","",IF(LEFT(デイリーデータ!F1227,1)="半","／",LEFT(デイリーデータ!F1227,1)))))</f>
        <v/>
      </c>
      <c r="F1227" s="10" t="str">
        <f>IF(デイリーデータ!E1227="なし","",デイリーデータ!E1227)&amp;IF(デイリーデータ!G1227="なし","",デイリーデータ!G1227)&amp;IF(デイリーデータ!H1227="なし","",デイリーデータ!H1227)</f>
        <v/>
      </c>
      <c r="G1227" s="3" t="str">
        <f>IF(H1227="","",COUNTA(H$2:H1227)-COUNTBLANK(H$2:H1227))</f>
        <v/>
      </c>
      <c r="H1227" s="3" t="str">
        <f>IF(COUNTIF(B$2:B1227,B1227)=1,B1227,"")</f>
        <v/>
      </c>
      <c r="I1227" s="10" t="str">
        <f t="shared" si="19"/>
        <v/>
      </c>
      <c r="J1227" s="3" t="str">
        <f>IF(デイリーデータ!D1227="なし","",デイリーデータ!D1227)</f>
        <v>勤務</v>
      </c>
      <c r="K1227" s="3" t="str">
        <f>IF(デイリーデータ!E1227="なし","",デイリーデータ!E1227)</f>
        <v/>
      </c>
      <c r="L1227" s="3" t="str">
        <f>IF(デイリーデータ!F1227="なし","",デイリーデータ!F1227)</f>
        <v>日勤</v>
      </c>
      <c r="M1227" s="3" t="str">
        <f>IF(デイリーデータ!G1227="なし","",デイリーデータ!G1227)</f>
        <v/>
      </c>
      <c r="N1227" s="3" t="str">
        <f>IF(デイリーデータ!H1227="なし","",デイリーデータ!H1227)</f>
        <v/>
      </c>
    </row>
    <row r="1228" spans="1:14" x14ac:dyDescent="0.2">
      <c r="A1228" s="9" t="str">
        <f>デイリーデータ!A1228&amp;デイリーデータ!I1228</f>
        <v>14541045734</v>
      </c>
      <c r="B1228" s="3" t="str">
        <f>デイリーデータ!A1228&amp;""</f>
        <v>145410</v>
      </c>
      <c r="C1228" s="3" t="str">
        <f>デイリーデータ!B1228</f>
        <v>坂下 大知</v>
      </c>
      <c r="D1228" s="4">
        <f>IF(デイリーデータ!I1228="","",(デイリーデータ!I1228))</f>
        <v>45734</v>
      </c>
      <c r="E1228" s="3" t="str">
        <f>IF(デイリーデータ!D1228="休日","●",IF(デイリーデータ!D1228="指定","○",IF(LEFT(デイリーデータ!F1228,1)="日","",IF(LEFT(デイリーデータ!F1228,1)="半","／",LEFT(デイリーデータ!F1228,1)))))</f>
        <v/>
      </c>
      <c r="F1228" s="10" t="str">
        <f>IF(デイリーデータ!E1228="なし","",デイリーデータ!E1228)&amp;IF(デイリーデータ!G1228="なし","",デイリーデータ!G1228)&amp;IF(デイリーデータ!H1228="なし","",デイリーデータ!H1228)</f>
        <v/>
      </c>
      <c r="G1228" s="3" t="str">
        <f>IF(H1228="","",COUNTA(H$2:H1228)-COUNTBLANK(H$2:H1228))</f>
        <v/>
      </c>
      <c r="H1228" s="3" t="str">
        <f>IF(COUNTIF(B$2:B1228,B1228)=1,B1228,"")</f>
        <v/>
      </c>
      <c r="I1228" s="10" t="str">
        <f t="shared" si="19"/>
        <v/>
      </c>
      <c r="J1228" s="3" t="str">
        <f>IF(デイリーデータ!D1228="なし","",デイリーデータ!D1228)</f>
        <v>勤務</v>
      </c>
      <c r="K1228" s="3" t="str">
        <f>IF(デイリーデータ!E1228="なし","",デイリーデータ!E1228)</f>
        <v/>
      </c>
      <c r="L1228" s="3" t="str">
        <f>IF(デイリーデータ!F1228="なし","",デイリーデータ!F1228)</f>
        <v>日勤</v>
      </c>
      <c r="M1228" s="3" t="str">
        <f>IF(デイリーデータ!G1228="なし","",デイリーデータ!G1228)</f>
        <v/>
      </c>
      <c r="N1228" s="3" t="str">
        <f>IF(デイリーデータ!H1228="なし","",デイリーデータ!H1228)</f>
        <v/>
      </c>
    </row>
    <row r="1229" spans="1:14" x14ac:dyDescent="0.2">
      <c r="A1229" s="9" t="str">
        <f>デイリーデータ!A1229&amp;デイリーデータ!I1229</f>
        <v>14541045735</v>
      </c>
      <c r="B1229" s="3" t="str">
        <f>デイリーデータ!A1229&amp;""</f>
        <v>145410</v>
      </c>
      <c r="C1229" s="3" t="str">
        <f>デイリーデータ!B1229</f>
        <v>坂下 大知</v>
      </c>
      <c r="D1229" s="4">
        <f>IF(デイリーデータ!I1229="","",(デイリーデータ!I1229))</f>
        <v>45735</v>
      </c>
      <c r="E1229" s="3" t="str">
        <f>IF(デイリーデータ!D1229="休日","●",IF(デイリーデータ!D1229="指定","○",IF(LEFT(デイリーデータ!F1229,1)="日","",IF(LEFT(デイリーデータ!F1229,1)="半","／",LEFT(デイリーデータ!F1229,1)))))</f>
        <v/>
      </c>
      <c r="F1229" s="10" t="str">
        <f>IF(デイリーデータ!E1229="なし","",デイリーデータ!E1229)&amp;IF(デイリーデータ!G1229="なし","",デイリーデータ!G1229)&amp;IF(デイリーデータ!H1229="なし","",デイリーデータ!H1229)</f>
        <v/>
      </c>
      <c r="G1229" s="3" t="str">
        <f>IF(H1229="","",COUNTA(H$2:H1229)-COUNTBLANK(H$2:H1229))</f>
        <v/>
      </c>
      <c r="H1229" s="3" t="str">
        <f>IF(COUNTIF(B$2:B1229,B1229)=1,B1229,"")</f>
        <v/>
      </c>
      <c r="I1229" s="10" t="str">
        <f t="shared" si="19"/>
        <v/>
      </c>
      <c r="J1229" s="3" t="str">
        <f>IF(デイリーデータ!D1229="なし","",デイリーデータ!D1229)</f>
        <v>勤務</v>
      </c>
      <c r="K1229" s="3" t="str">
        <f>IF(デイリーデータ!E1229="なし","",デイリーデータ!E1229)</f>
        <v/>
      </c>
      <c r="L1229" s="3" t="str">
        <f>IF(デイリーデータ!F1229="なし","",デイリーデータ!F1229)</f>
        <v>日勤</v>
      </c>
      <c r="M1229" s="3" t="str">
        <f>IF(デイリーデータ!G1229="なし","",デイリーデータ!G1229)</f>
        <v/>
      </c>
      <c r="N1229" s="3" t="str">
        <f>IF(デイリーデータ!H1229="なし","",デイリーデータ!H1229)</f>
        <v/>
      </c>
    </row>
    <row r="1230" spans="1:14" x14ac:dyDescent="0.2">
      <c r="A1230" s="9" t="str">
        <f>デイリーデータ!A1230&amp;デイリーデータ!I1230</f>
        <v>14541045736</v>
      </c>
      <c r="B1230" s="3" t="str">
        <f>デイリーデータ!A1230&amp;""</f>
        <v>145410</v>
      </c>
      <c r="C1230" s="3" t="str">
        <f>デイリーデータ!B1230</f>
        <v>坂下 大知</v>
      </c>
      <c r="D1230" s="4">
        <f>IF(デイリーデータ!I1230="","",(デイリーデータ!I1230))</f>
        <v>45736</v>
      </c>
      <c r="E1230" s="3" t="str">
        <f>IF(デイリーデータ!D1230="休日","●",IF(デイリーデータ!D1230="指定","○",IF(LEFT(デイリーデータ!F1230,1)="日","",IF(LEFT(デイリーデータ!F1230,1)="半","／",LEFT(デイリーデータ!F1230,1)))))</f>
        <v/>
      </c>
      <c r="F1230" s="10" t="str">
        <f>IF(デイリーデータ!E1230="なし","",デイリーデータ!E1230)&amp;IF(デイリーデータ!G1230="なし","",デイリーデータ!G1230)&amp;IF(デイリーデータ!H1230="なし","",デイリーデータ!H1230)</f>
        <v/>
      </c>
      <c r="G1230" s="3" t="str">
        <f>IF(H1230="","",COUNTA(H$2:H1230)-COUNTBLANK(H$2:H1230))</f>
        <v/>
      </c>
      <c r="H1230" s="3" t="str">
        <f>IF(COUNTIF(B$2:B1230,B1230)=1,B1230,"")</f>
        <v/>
      </c>
      <c r="I1230" s="10" t="str">
        <f t="shared" si="19"/>
        <v/>
      </c>
      <c r="J1230" s="3" t="str">
        <f>IF(デイリーデータ!D1230="なし","",デイリーデータ!D1230)</f>
        <v>勤務</v>
      </c>
      <c r="K1230" s="3" t="str">
        <f>IF(デイリーデータ!E1230="なし","",デイリーデータ!E1230)</f>
        <v/>
      </c>
      <c r="L1230" s="3" t="str">
        <f>IF(デイリーデータ!F1230="なし","",デイリーデータ!F1230)</f>
        <v>日勤</v>
      </c>
      <c r="M1230" s="3" t="str">
        <f>IF(デイリーデータ!G1230="なし","",デイリーデータ!G1230)</f>
        <v/>
      </c>
      <c r="N1230" s="3" t="str">
        <f>IF(デイリーデータ!H1230="なし","",デイリーデータ!H1230)</f>
        <v/>
      </c>
    </row>
    <row r="1231" spans="1:14" x14ac:dyDescent="0.2">
      <c r="A1231" s="9" t="str">
        <f>デイリーデータ!A1231&amp;デイリーデータ!I1231</f>
        <v>14541045737</v>
      </c>
      <c r="B1231" s="3" t="str">
        <f>デイリーデータ!A1231&amp;""</f>
        <v>145410</v>
      </c>
      <c r="C1231" s="3" t="str">
        <f>デイリーデータ!B1231</f>
        <v>坂下 大知</v>
      </c>
      <c r="D1231" s="4">
        <f>IF(デイリーデータ!I1231="","",(デイリーデータ!I1231))</f>
        <v>45737</v>
      </c>
      <c r="E1231" s="3" t="str">
        <f>IF(デイリーデータ!D1231="休日","●",IF(デイリーデータ!D1231="指定","○",IF(LEFT(デイリーデータ!F1231,1)="日","",IF(LEFT(デイリーデータ!F1231,1)="半","／",LEFT(デイリーデータ!F1231,1)))))</f>
        <v/>
      </c>
      <c r="F1231" s="10" t="str">
        <f>IF(デイリーデータ!E1231="なし","",デイリーデータ!E1231)&amp;IF(デイリーデータ!G1231="なし","",デイリーデータ!G1231)&amp;IF(デイリーデータ!H1231="なし","",デイリーデータ!H1231)</f>
        <v/>
      </c>
      <c r="G1231" s="3" t="str">
        <f>IF(H1231="","",COUNTA(H$2:H1231)-COUNTBLANK(H$2:H1231))</f>
        <v/>
      </c>
      <c r="H1231" s="3" t="str">
        <f>IF(COUNTIF(B$2:B1231,B1231)=1,B1231,"")</f>
        <v/>
      </c>
      <c r="I1231" s="10" t="str">
        <f t="shared" si="19"/>
        <v/>
      </c>
      <c r="J1231" s="3" t="str">
        <f>IF(デイリーデータ!D1231="なし","",デイリーデータ!D1231)</f>
        <v>勤務</v>
      </c>
      <c r="K1231" s="3" t="str">
        <f>IF(デイリーデータ!E1231="なし","",デイリーデータ!E1231)</f>
        <v/>
      </c>
      <c r="L1231" s="3" t="str">
        <f>IF(デイリーデータ!F1231="なし","",デイリーデータ!F1231)</f>
        <v>日勤</v>
      </c>
      <c r="M1231" s="3" t="str">
        <f>IF(デイリーデータ!G1231="なし","",デイリーデータ!G1231)</f>
        <v/>
      </c>
      <c r="N1231" s="3" t="str">
        <f>IF(デイリーデータ!H1231="なし","",デイリーデータ!H1231)</f>
        <v/>
      </c>
    </row>
    <row r="1232" spans="1:14" x14ac:dyDescent="0.2">
      <c r="A1232" s="9" t="str">
        <f>デイリーデータ!A1232&amp;デイリーデータ!I1232</f>
        <v>14541045738</v>
      </c>
      <c r="B1232" s="3" t="str">
        <f>デイリーデータ!A1232&amp;""</f>
        <v>145410</v>
      </c>
      <c r="C1232" s="3" t="str">
        <f>デイリーデータ!B1232</f>
        <v>坂下 大知</v>
      </c>
      <c r="D1232" s="4">
        <f>IF(デイリーデータ!I1232="","",(デイリーデータ!I1232))</f>
        <v>45738</v>
      </c>
      <c r="E1232" s="3" t="str">
        <f>IF(デイリーデータ!D1232="休日","●",IF(デイリーデータ!D1232="指定","○",IF(LEFT(デイリーデータ!F1232,1)="日","",IF(LEFT(デイリーデータ!F1232,1)="半","／",LEFT(デイリーデータ!F1232,1)))))</f>
        <v>／</v>
      </c>
      <c r="F1232" s="10" t="str">
        <f>IF(デイリーデータ!E1232="なし","",デイリーデータ!E1232)&amp;IF(デイリーデータ!G1232="なし","",デイリーデータ!G1232)&amp;IF(デイリーデータ!H1232="なし","",デイリーデータ!H1232)</f>
        <v/>
      </c>
      <c r="G1232" s="3" t="str">
        <f>IF(H1232="","",COUNTA(H$2:H1232)-COUNTBLANK(H$2:H1232))</f>
        <v/>
      </c>
      <c r="H1232" s="3" t="str">
        <f>IF(COUNTIF(B$2:B1232,B1232)=1,B1232,"")</f>
        <v/>
      </c>
      <c r="I1232" s="10" t="str">
        <f t="shared" si="19"/>
        <v/>
      </c>
      <c r="J1232" s="3" t="str">
        <f>IF(デイリーデータ!D1232="なし","",デイリーデータ!D1232)</f>
        <v>勤務</v>
      </c>
      <c r="K1232" s="3" t="str">
        <f>IF(デイリーデータ!E1232="なし","",デイリーデータ!E1232)</f>
        <v/>
      </c>
      <c r="L1232" s="3" t="str">
        <f>IF(デイリーデータ!F1232="なし","",デイリーデータ!F1232)</f>
        <v>半日</v>
      </c>
      <c r="M1232" s="3" t="str">
        <f>IF(デイリーデータ!G1232="なし","",デイリーデータ!G1232)</f>
        <v/>
      </c>
      <c r="N1232" s="3" t="str">
        <f>IF(デイリーデータ!H1232="なし","",デイリーデータ!H1232)</f>
        <v/>
      </c>
    </row>
    <row r="1233" spans="1:14" x14ac:dyDescent="0.2">
      <c r="A1233" s="9" t="str">
        <f>デイリーデータ!A1233&amp;デイリーデータ!I1233</f>
        <v>14541045739</v>
      </c>
      <c r="B1233" s="3" t="str">
        <f>デイリーデータ!A1233&amp;""</f>
        <v>145410</v>
      </c>
      <c r="C1233" s="3" t="str">
        <f>デイリーデータ!B1233</f>
        <v>坂下 大知</v>
      </c>
      <c r="D1233" s="4">
        <f>IF(デイリーデータ!I1233="","",(デイリーデータ!I1233))</f>
        <v>45739</v>
      </c>
      <c r="E1233" s="3" t="str">
        <f>IF(デイリーデータ!D1233="休日","●",IF(デイリーデータ!D1233="指定","○",IF(LEFT(デイリーデータ!F1233,1)="日","",IF(LEFT(デイリーデータ!F1233,1)="半","／",LEFT(デイリーデータ!F1233,1)))))</f>
        <v>●</v>
      </c>
      <c r="F1233" s="10" t="str">
        <f>IF(デイリーデータ!E1233="なし","",デイリーデータ!E1233)&amp;IF(デイリーデータ!G1233="なし","",デイリーデータ!G1233)&amp;IF(デイリーデータ!H1233="なし","",デイリーデータ!H1233)</f>
        <v/>
      </c>
      <c r="G1233" s="3" t="str">
        <f>IF(H1233="","",COUNTA(H$2:H1233)-COUNTBLANK(H$2:H1233))</f>
        <v/>
      </c>
      <c r="H1233" s="3" t="str">
        <f>IF(COUNTIF(B$2:B1233,B1233)=1,B1233,"")</f>
        <v/>
      </c>
      <c r="I1233" s="10" t="str">
        <f t="shared" si="19"/>
        <v/>
      </c>
      <c r="J1233" s="3" t="str">
        <f>IF(デイリーデータ!D1233="なし","",デイリーデータ!D1233)</f>
        <v>休日</v>
      </c>
      <c r="K1233" s="3" t="str">
        <f>IF(デイリーデータ!E1233="なし","",デイリーデータ!E1233)</f>
        <v/>
      </c>
      <c r="L1233" s="3" t="str">
        <f>IF(デイリーデータ!F1233="なし","",デイリーデータ!F1233)</f>
        <v>日勤</v>
      </c>
      <c r="M1233" s="3" t="str">
        <f>IF(デイリーデータ!G1233="なし","",デイリーデータ!G1233)</f>
        <v/>
      </c>
      <c r="N1233" s="3" t="str">
        <f>IF(デイリーデータ!H1233="なし","",デイリーデータ!H1233)</f>
        <v/>
      </c>
    </row>
    <row r="1234" spans="1:14" x14ac:dyDescent="0.2">
      <c r="A1234" s="9" t="str">
        <f>デイリーデータ!A1234&amp;デイリーデータ!I1234</f>
        <v>14541045740</v>
      </c>
      <c r="B1234" s="3" t="str">
        <f>デイリーデータ!A1234&amp;""</f>
        <v>145410</v>
      </c>
      <c r="C1234" s="3" t="str">
        <f>デイリーデータ!B1234</f>
        <v>坂下 大知</v>
      </c>
      <c r="D1234" s="4">
        <f>IF(デイリーデータ!I1234="","",(デイリーデータ!I1234))</f>
        <v>45740</v>
      </c>
      <c r="E1234" s="3" t="str">
        <f>IF(デイリーデータ!D1234="休日","●",IF(デイリーデータ!D1234="指定","○",IF(LEFT(デイリーデータ!F1234,1)="日","",IF(LEFT(デイリーデータ!F1234,1)="半","／",LEFT(デイリーデータ!F1234,1)))))</f>
        <v>当</v>
      </c>
      <c r="F1234" s="10" t="str">
        <f>IF(デイリーデータ!E1234="なし","",デイリーデータ!E1234)&amp;IF(デイリーデータ!G1234="なし","",デイリーデータ!G1234)&amp;IF(デイリーデータ!H1234="なし","",デイリーデータ!H1234)</f>
        <v/>
      </c>
      <c r="G1234" s="3" t="str">
        <f>IF(H1234="","",COUNTA(H$2:H1234)-COUNTBLANK(H$2:H1234))</f>
        <v/>
      </c>
      <c r="H1234" s="3" t="str">
        <f>IF(COUNTIF(B$2:B1234,B1234)=1,B1234,"")</f>
        <v/>
      </c>
      <c r="I1234" s="10" t="str">
        <f t="shared" si="19"/>
        <v/>
      </c>
      <c r="J1234" s="3" t="str">
        <f>IF(デイリーデータ!D1234="なし","",デイリーデータ!D1234)</f>
        <v>勤務</v>
      </c>
      <c r="K1234" s="3" t="str">
        <f>IF(デイリーデータ!E1234="なし","",デイリーデータ!E1234)</f>
        <v/>
      </c>
      <c r="L1234" s="3" t="str">
        <f>IF(デイリーデータ!F1234="なし","",デイリーデータ!F1234)</f>
        <v>当直</v>
      </c>
      <c r="M1234" s="3" t="str">
        <f>IF(デイリーデータ!G1234="なし","",デイリーデータ!G1234)</f>
        <v/>
      </c>
      <c r="N1234" s="3" t="str">
        <f>IF(デイリーデータ!H1234="なし","",デイリーデータ!H1234)</f>
        <v/>
      </c>
    </row>
    <row r="1235" spans="1:14" x14ac:dyDescent="0.2">
      <c r="A1235" s="9" t="str">
        <f>デイリーデータ!A1235&amp;デイリーデータ!I1235</f>
        <v>14541045741</v>
      </c>
      <c r="B1235" s="3" t="str">
        <f>デイリーデータ!A1235&amp;""</f>
        <v>145410</v>
      </c>
      <c r="C1235" s="3" t="str">
        <f>デイリーデータ!B1235</f>
        <v>坂下 大知</v>
      </c>
      <c r="D1235" s="4">
        <f>IF(デイリーデータ!I1235="","",(デイリーデータ!I1235))</f>
        <v>45741</v>
      </c>
      <c r="E1235" s="3" t="str">
        <f>IF(デイリーデータ!D1235="休日","●",IF(デイリーデータ!D1235="指定","○",IF(LEFT(デイリーデータ!F1235,1)="日","",IF(LEFT(デイリーデータ!F1235,1)="半","／",LEFT(デイリーデータ!F1235,1)))))</f>
        <v>明</v>
      </c>
      <c r="F1235" s="10" t="str">
        <f>IF(デイリーデータ!E1235="なし","",デイリーデータ!E1235)&amp;IF(デイリーデータ!G1235="なし","",デイリーデータ!G1235)&amp;IF(デイリーデータ!H1235="なし","",デイリーデータ!H1235)</f>
        <v/>
      </c>
      <c r="G1235" s="3" t="str">
        <f>IF(H1235="","",COUNTA(H$2:H1235)-COUNTBLANK(H$2:H1235))</f>
        <v/>
      </c>
      <c r="H1235" s="3" t="str">
        <f>IF(COUNTIF(B$2:B1235,B1235)=1,B1235,"")</f>
        <v/>
      </c>
      <c r="I1235" s="10" t="str">
        <f t="shared" si="19"/>
        <v/>
      </c>
      <c r="J1235" s="3" t="str">
        <f>IF(デイリーデータ!D1235="なし","",デイリーデータ!D1235)</f>
        <v>勤務</v>
      </c>
      <c r="K1235" s="3" t="str">
        <f>IF(デイリーデータ!E1235="なし","",デイリーデータ!E1235)</f>
        <v/>
      </c>
      <c r="L1235" s="3" t="str">
        <f>IF(デイリーデータ!F1235="なし","",デイリーデータ!F1235)</f>
        <v>明け</v>
      </c>
      <c r="M1235" s="3" t="str">
        <f>IF(デイリーデータ!G1235="なし","",デイリーデータ!G1235)</f>
        <v/>
      </c>
      <c r="N1235" s="3" t="str">
        <f>IF(デイリーデータ!H1235="なし","",デイリーデータ!H1235)</f>
        <v/>
      </c>
    </row>
    <row r="1236" spans="1:14" x14ac:dyDescent="0.2">
      <c r="A1236" s="9" t="str">
        <f>デイリーデータ!A1236&amp;デイリーデータ!I1236</f>
        <v>14541045742</v>
      </c>
      <c r="B1236" s="3" t="str">
        <f>デイリーデータ!A1236&amp;""</f>
        <v>145410</v>
      </c>
      <c r="C1236" s="3" t="str">
        <f>デイリーデータ!B1236</f>
        <v>坂下 大知</v>
      </c>
      <c r="D1236" s="4">
        <f>IF(デイリーデータ!I1236="","",(デイリーデータ!I1236))</f>
        <v>45742</v>
      </c>
      <c r="E1236" s="3" t="str">
        <f>IF(デイリーデータ!D1236="休日","●",IF(デイリーデータ!D1236="指定","○",IF(LEFT(デイリーデータ!F1236,1)="日","",IF(LEFT(デイリーデータ!F1236,1)="半","／",LEFT(デイリーデータ!F1236,1)))))</f>
        <v/>
      </c>
      <c r="F1236" s="10" t="str">
        <f>IF(デイリーデータ!E1236="なし","",デイリーデータ!E1236)&amp;IF(デイリーデータ!G1236="なし","",デイリーデータ!G1236)&amp;IF(デイリーデータ!H1236="なし","",デイリーデータ!H1236)</f>
        <v/>
      </c>
      <c r="G1236" s="3" t="str">
        <f>IF(H1236="","",COUNTA(H$2:H1236)-COUNTBLANK(H$2:H1236))</f>
        <v/>
      </c>
      <c r="H1236" s="3" t="str">
        <f>IF(COUNTIF(B$2:B1236,B1236)=1,B1236,"")</f>
        <v/>
      </c>
      <c r="I1236" s="10" t="str">
        <f t="shared" si="19"/>
        <v/>
      </c>
      <c r="J1236" s="3" t="str">
        <f>IF(デイリーデータ!D1236="なし","",デイリーデータ!D1236)</f>
        <v>勤務</v>
      </c>
      <c r="K1236" s="3" t="str">
        <f>IF(デイリーデータ!E1236="なし","",デイリーデータ!E1236)</f>
        <v/>
      </c>
      <c r="L1236" s="3" t="str">
        <f>IF(デイリーデータ!F1236="なし","",デイリーデータ!F1236)</f>
        <v>日勤</v>
      </c>
      <c r="M1236" s="3" t="str">
        <f>IF(デイリーデータ!G1236="なし","",デイリーデータ!G1236)</f>
        <v/>
      </c>
      <c r="N1236" s="3" t="str">
        <f>IF(デイリーデータ!H1236="なし","",デイリーデータ!H1236)</f>
        <v/>
      </c>
    </row>
    <row r="1237" spans="1:14" x14ac:dyDescent="0.2">
      <c r="A1237" s="9" t="str">
        <f>デイリーデータ!A1237&amp;デイリーデータ!I1237</f>
        <v>14541045743</v>
      </c>
      <c r="B1237" s="3" t="str">
        <f>デイリーデータ!A1237&amp;""</f>
        <v>145410</v>
      </c>
      <c r="C1237" s="3" t="str">
        <f>デイリーデータ!B1237</f>
        <v>坂下 大知</v>
      </c>
      <c r="D1237" s="4">
        <f>IF(デイリーデータ!I1237="","",(デイリーデータ!I1237))</f>
        <v>45743</v>
      </c>
      <c r="E1237" s="3" t="str">
        <f>IF(デイリーデータ!D1237="休日","●",IF(デイリーデータ!D1237="指定","○",IF(LEFT(デイリーデータ!F1237,1)="日","",IF(LEFT(デイリーデータ!F1237,1)="半","／",LEFT(デイリーデータ!F1237,1)))))</f>
        <v/>
      </c>
      <c r="F1237" s="10" t="str">
        <f>IF(デイリーデータ!E1237="なし","",デイリーデータ!E1237)&amp;IF(デイリーデータ!G1237="なし","",デイリーデータ!G1237)&amp;IF(デイリーデータ!H1237="なし","",デイリーデータ!H1237)</f>
        <v/>
      </c>
      <c r="G1237" s="3" t="str">
        <f>IF(H1237="","",COUNTA(H$2:H1237)-COUNTBLANK(H$2:H1237))</f>
        <v/>
      </c>
      <c r="H1237" s="3" t="str">
        <f>IF(COUNTIF(B$2:B1237,B1237)=1,B1237,"")</f>
        <v/>
      </c>
      <c r="I1237" s="10" t="str">
        <f t="shared" si="19"/>
        <v/>
      </c>
      <c r="J1237" s="3" t="str">
        <f>IF(デイリーデータ!D1237="なし","",デイリーデータ!D1237)</f>
        <v>勤務</v>
      </c>
      <c r="K1237" s="3" t="str">
        <f>IF(デイリーデータ!E1237="なし","",デイリーデータ!E1237)</f>
        <v/>
      </c>
      <c r="L1237" s="3" t="str">
        <f>IF(デイリーデータ!F1237="なし","",デイリーデータ!F1237)</f>
        <v>日勤</v>
      </c>
      <c r="M1237" s="3" t="str">
        <f>IF(デイリーデータ!G1237="なし","",デイリーデータ!G1237)</f>
        <v/>
      </c>
      <c r="N1237" s="3" t="str">
        <f>IF(デイリーデータ!H1237="なし","",デイリーデータ!H1237)</f>
        <v/>
      </c>
    </row>
    <row r="1238" spans="1:14" x14ac:dyDescent="0.2">
      <c r="A1238" s="9" t="str">
        <f>デイリーデータ!A1238&amp;デイリーデータ!I1238</f>
        <v>14541045744</v>
      </c>
      <c r="B1238" s="3" t="str">
        <f>デイリーデータ!A1238&amp;""</f>
        <v>145410</v>
      </c>
      <c r="C1238" s="3" t="str">
        <f>デイリーデータ!B1238</f>
        <v>坂下 大知</v>
      </c>
      <c r="D1238" s="4">
        <f>IF(デイリーデータ!I1238="","",(デイリーデータ!I1238))</f>
        <v>45744</v>
      </c>
      <c r="E1238" s="3" t="str">
        <f>IF(デイリーデータ!D1238="休日","●",IF(デイリーデータ!D1238="指定","○",IF(LEFT(デイリーデータ!F1238,1)="日","",IF(LEFT(デイリーデータ!F1238,1)="半","／",LEFT(デイリーデータ!F1238,1)))))</f>
        <v/>
      </c>
      <c r="F1238" s="10" t="str">
        <f>IF(デイリーデータ!E1238="なし","",デイリーデータ!E1238)&amp;IF(デイリーデータ!G1238="なし","",デイリーデータ!G1238)&amp;IF(デイリーデータ!H1238="なし","",デイリーデータ!H1238)</f>
        <v/>
      </c>
      <c r="G1238" s="3" t="str">
        <f>IF(H1238="","",COUNTA(H$2:H1238)-COUNTBLANK(H$2:H1238))</f>
        <v/>
      </c>
      <c r="H1238" s="3" t="str">
        <f>IF(COUNTIF(B$2:B1238,B1238)=1,B1238,"")</f>
        <v/>
      </c>
      <c r="I1238" s="10" t="str">
        <f t="shared" si="19"/>
        <v/>
      </c>
      <c r="J1238" s="3" t="str">
        <f>IF(デイリーデータ!D1238="なし","",デイリーデータ!D1238)</f>
        <v>勤務</v>
      </c>
      <c r="K1238" s="3" t="str">
        <f>IF(デイリーデータ!E1238="なし","",デイリーデータ!E1238)</f>
        <v/>
      </c>
      <c r="L1238" s="3" t="str">
        <f>IF(デイリーデータ!F1238="なし","",デイリーデータ!F1238)</f>
        <v>日勤</v>
      </c>
      <c r="M1238" s="3" t="str">
        <f>IF(デイリーデータ!G1238="なし","",デイリーデータ!G1238)</f>
        <v/>
      </c>
      <c r="N1238" s="3" t="str">
        <f>IF(デイリーデータ!H1238="なし","",デイリーデータ!H1238)</f>
        <v/>
      </c>
    </row>
    <row r="1239" spans="1:14" x14ac:dyDescent="0.2">
      <c r="A1239" s="9" t="str">
        <f>デイリーデータ!A1239&amp;デイリーデータ!I1239</f>
        <v>14541045745</v>
      </c>
      <c r="B1239" s="3" t="str">
        <f>デイリーデータ!A1239&amp;""</f>
        <v>145410</v>
      </c>
      <c r="C1239" s="3" t="str">
        <f>デイリーデータ!B1239</f>
        <v>坂下 大知</v>
      </c>
      <c r="D1239" s="4">
        <f>IF(デイリーデータ!I1239="","",(デイリーデータ!I1239))</f>
        <v>45745</v>
      </c>
      <c r="E1239" s="3" t="str">
        <f>IF(デイリーデータ!D1239="休日","●",IF(デイリーデータ!D1239="指定","○",IF(LEFT(デイリーデータ!F1239,1)="日","",IF(LEFT(デイリーデータ!F1239,1)="半","／",LEFT(デイリーデータ!F1239,1)))))</f>
        <v>○</v>
      </c>
      <c r="F1239" s="10" t="str">
        <f>IF(デイリーデータ!E1239="なし","",デイリーデータ!E1239)&amp;IF(デイリーデータ!G1239="なし","",デイリーデータ!G1239)&amp;IF(デイリーデータ!H1239="なし","",デイリーデータ!H1239)</f>
        <v/>
      </c>
      <c r="G1239" s="3" t="str">
        <f>IF(H1239="","",COUNTA(H$2:H1239)-COUNTBLANK(H$2:H1239))</f>
        <v/>
      </c>
      <c r="H1239" s="3" t="str">
        <f>IF(COUNTIF(B$2:B1239,B1239)=1,B1239,"")</f>
        <v/>
      </c>
      <c r="I1239" s="10" t="str">
        <f t="shared" si="19"/>
        <v/>
      </c>
      <c r="J1239" s="3" t="str">
        <f>IF(デイリーデータ!D1239="なし","",デイリーデータ!D1239)</f>
        <v>指定</v>
      </c>
      <c r="K1239" s="3" t="str">
        <f>IF(デイリーデータ!E1239="なし","",デイリーデータ!E1239)</f>
        <v/>
      </c>
      <c r="L1239" s="3" t="str">
        <f>IF(デイリーデータ!F1239="なし","",デイリーデータ!F1239)</f>
        <v>日勤</v>
      </c>
      <c r="M1239" s="3" t="str">
        <f>IF(デイリーデータ!G1239="なし","",デイリーデータ!G1239)</f>
        <v/>
      </c>
      <c r="N1239" s="3" t="str">
        <f>IF(デイリーデータ!H1239="なし","",デイリーデータ!H1239)</f>
        <v/>
      </c>
    </row>
    <row r="1240" spans="1:14" x14ac:dyDescent="0.2">
      <c r="A1240" s="9" t="str">
        <f>デイリーデータ!A1240&amp;デイリーデータ!I1240</f>
        <v>14541045746</v>
      </c>
      <c r="B1240" s="3" t="str">
        <f>デイリーデータ!A1240&amp;""</f>
        <v>145410</v>
      </c>
      <c r="C1240" s="3" t="str">
        <f>デイリーデータ!B1240</f>
        <v>坂下 大知</v>
      </c>
      <c r="D1240" s="4">
        <f>IF(デイリーデータ!I1240="","",(デイリーデータ!I1240))</f>
        <v>45746</v>
      </c>
      <c r="E1240" s="3" t="str">
        <f>IF(デイリーデータ!D1240="休日","●",IF(デイリーデータ!D1240="指定","○",IF(LEFT(デイリーデータ!F1240,1)="日","",IF(LEFT(デイリーデータ!F1240,1)="半","／",LEFT(デイリーデータ!F1240,1)))))</f>
        <v>●</v>
      </c>
      <c r="F1240" s="10" t="str">
        <f>IF(デイリーデータ!E1240="なし","",デイリーデータ!E1240)&amp;IF(デイリーデータ!G1240="なし","",デイリーデータ!G1240)&amp;IF(デイリーデータ!H1240="なし","",デイリーデータ!H1240)</f>
        <v/>
      </c>
      <c r="G1240" s="3" t="str">
        <f>IF(H1240="","",COUNTA(H$2:H1240)-COUNTBLANK(H$2:H1240))</f>
        <v/>
      </c>
      <c r="H1240" s="3" t="str">
        <f>IF(COUNTIF(B$2:B1240,B1240)=1,B1240,"")</f>
        <v/>
      </c>
      <c r="I1240" s="10" t="str">
        <f t="shared" si="19"/>
        <v/>
      </c>
      <c r="J1240" s="3" t="str">
        <f>IF(デイリーデータ!D1240="なし","",デイリーデータ!D1240)</f>
        <v>休日</v>
      </c>
      <c r="K1240" s="3" t="str">
        <f>IF(デイリーデータ!E1240="なし","",デイリーデータ!E1240)</f>
        <v/>
      </c>
      <c r="L1240" s="3" t="str">
        <f>IF(デイリーデータ!F1240="なし","",デイリーデータ!F1240)</f>
        <v>日勤</v>
      </c>
      <c r="M1240" s="3" t="str">
        <f>IF(デイリーデータ!G1240="なし","",デイリーデータ!G1240)</f>
        <v/>
      </c>
      <c r="N1240" s="3" t="str">
        <f>IF(デイリーデータ!H1240="なし","",デイリーデータ!H1240)</f>
        <v/>
      </c>
    </row>
    <row r="1241" spans="1:14" x14ac:dyDescent="0.2">
      <c r="A1241" s="9" t="str">
        <f>デイリーデータ!A1241&amp;デイリーデータ!I1241</f>
        <v>14541045747</v>
      </c>
      <c r="B1241" s="3" t="str">
        <f>デイリーデータ!A1241&amp;""</f>
        <v>145410</v>
      </c>
      <c r="C1241" s="3" t="str">
        <f>デイリーデータ!B1241</f>
        <v>坂下 大知</v>
      </c>
      <c r="D1241" s="4">
        <f>IF(デイリーデータ!I1241="","",(デイリーデータ!I1241))</f>
        <v>45747</v>
      </c>
      <c r="E1241" s="3" t="str">
        <f>IF(デイリーデータ!D1241="休日","●",IF(デイリーデータ!D1241="指定","○",IF(LEFT(デイリーデータ!F1241,1)="日","",IF(LEFT(デイリーデータ!F1241,1)="半","／",LEFT(デイリーデータ!F1241,1)))))</f>
        <v/>
      </c>
      <c r="F1241" s="10" t="str">
        <f>IF(デイリーデータ!E1241="なし","",デイリーデータ!E1241)&amp;IF(デイリーデータ!G1241="なし","",デイリーデータ!G1241)&amp;IF(デイリーデータ!H1241="なし","",デイリーデータ!H1241)</f>
        <v/>
      </c>
      <c r="G1241" s="3" t="str">
        <f>IF(H1241="","",COUNTA(H$2:H1241)-COUNTBLANK(H$2:H1241))</f>
        <v/>
      </c>
      <c r="H1241" s="3" t="str">
        <f>IF(COUNTIF(B$2:B1241,B1241)=1,B1241,"")</f>
        <v/>
      </c>
      <c r="I1241" s="10" t="str">
        <f t="shared" si="19"/>
        <v/>
      </c>
      <c r="J1241" s="3" t="str">
        <f>IF(デイリーデータ!D1241="なし","",デイリーデータ!D1241)</f>
        <v>勤務</v>
      </c>
      <c r="K1241" s="3" t="str">
        <f>IF(デイリーデータ!E1241="なし","",デイリーデータ!E1241)</f>
        <v/>
      </c>
      <c r="L1241" s="3" t="str">
        <f>IF(デイリーデータ!F1241="なし","",デイリーデータ!F1241)</f>
        <v>日勤</v>
      </c>
      <c r="M1241" s="3" t="str">
        <f>IF(デイリーデータ!G1241="なし","",デイリーデータ!G1241)</f>
        <v/>
      </c>
      <c r="N1241" s="3" t="str">
        <f>IF(デイリーデータ!H1241="なし","",デイリーデータ!H1241)</f>
        <v/>
      </c>
    </row>
    <row r="1242" spans="1:14" x14ac:dyDescent="0.2">
      <c r="A1242" s="9" t="str">
        <f>デイリーデータ!A1242&amp;デイリーデータ!I1242</f>
        <v/>
      </c>
      <c r="B1242" s="3" t="str">
        <f>デイリーデータ!A1242&amp;""</f>
        <v/>
      </c>
      <c r="C1242" s="3">
        <f>デイリーデータ!B1242</f>
        <v>0</v>
      </c>
      <c r="D1242" s="4" t="str">
        <f>IF(デイリーデータ!I1242="","",(デイリーデータ!I1242))</f>
        <v/>
      </c>
      <c r="E1242" s="3" t="str">
        <f>IF(デイリーデータ!D1242="休日","●",IF(デイリーデータ!D1242="指定","○",IF(LEFT(デイリーデータ!F1242,1)="日","",IF(LEFT(デイリーデータ!F1242,1)="半","／",LEFT(デイリーデータ!F1242,1)))))</f>
        <v/>
      </c>
      <c r="F1242" s="10" t="str">
        <f>IF(デイリーデータ!E1242="なし","",デイリーデータ!E1242)&amp;IF(デイリーデータ!G1242="なし","",デイリーデータ!G1242)&amp;IF(デイリーデータ!H1242="なし","",デイリーデータ!H1242)</f>
        <v/>
      </c>
      <c r="G1242" s="3" t="str">
        <f>IF(H1242="","",COUNTA(H$2:H1242)-COUNTBLANK(H$2:H1242))</f>
        <v/>
      </c>
      <c r="H1242" s="3" t="str">
        <f>IF(COUNTIF(B$2:B1242,B1242)=1,B1242,"")</f>
        <v/>
      </c>
      <c r="I1242" s="10" t="str">
        <f t="shared" si="19"/>
        <v/>
      </c>
      <c r="J1242" s="3">
        <f>IF(デイリーデータ!D1242="なし","",デイリーデータ!D1242)</f>
        <v>0</v>
      </c>
      <c r="K1242" s="3">
        <f>IF(デイリーデータ!E1242="なし","",デイリーデータ!E1242)</f>
        <v>0</v>
      </c>
      <c r="L1242" s="3">
        <f>IF(デイリーデータ!F1242="なし","",デイリーデータ!F1242)</f>
        <v>0</v>
      </c>
      <c r="M1242" s="3">
        <f>IF(デイリーデータ!G1242="なし","",デイリーデータ!G1242)</f>
        <v>0</v>
      </c>
      <c r="N1242" s="3">
        <f>IF(デイリーデータ!H1242="なし","",デイリーデータ!H1242)</f>
        <v>0</v>
      </c>
    </row>
    <row r="1243" spans="1:14" x14ac:dyDescent="0.2">
      <c r="A1243" s="9" t="str">
        <f>デイリーデータ!A1243&amp;デイリーデータ!I1243</f>
        <v/>
      </c>
      <c r="B1243" s="3" t="str">
        <f>デイリーデータ!A1243&amp;""</f>
        <v/>
      </c>
      <c r="C1243" s="3">
        <f>デイリーデータ!B1243</f>
        <v>0</v>
      </c>
      <c r="D1243" s="4" t="str">
        <f>IF(デイリーデータ!I1243="","",(デイリーデータ!I1243))</f>
        <v/>
      </c>
      <c r="E1243" s="3" t="str">
        <f>IF(デイリーデータ!D1243="休日","●",IF(デイリーデータ!D1243="指定","○",IF(LEFT(デイリーデータ!F1243,1)="日","",IF(LEFT(デイリーデータ!F1243,1)="半","／",LEFT(デイリーデータ!F1243,1)))))</f>
        <v/>
      </c>
      <c r="F1243" s="10" t="str">
        <f>IF(デイリーデータ!E1243="なし","",デイリーデータ!E1243)&amp;IF(デイリーデータ!G1243="なし","",デイリーデータ!G1243)&amp;IF(デイリーデータ!H1243="なし","",デイリーデータ!H1243)</f>
        <v/>
      </c>
      <c r="G1243" s="3" t="str">
        <f>IF(H1243="","",COUNTA(H$2:H1243)-COUNTBLANK(H$2:H1243))</f>
        <v/>
      </c>
      <c r="H1243" s="3" t="str">
        <f>IF(COUNTIF(B$2:B1243,B1243)=1,B1243,"")</f>
        <v/>
      </c>
      <c r="I1243" s="10" t="str">
        <f t="shared" si="19"/>
        <v/>
      </c>
      <c r="J1243" s="3">
        <f>IF(デイリーデータ!D1243="なし","",デイリーデータ!D1243)</f>
        <v>0</v>
      </c>
      <c r="K1243" s="3">
        <f>IF(デイリーデータ!E1243="なし","",デイリーデータ!E1243)</f>
        <v>0</v>
      </c>
      <c r="L1243" s="3">
        <f>IF(デイリーデータ!F1243="なし","",デイリーデータ!F1243)</f>
        <v>0</v>
      </c>
      <c r="M1243" s="3">
        <f>IF(デイリーデータ!G1243="なし","",デイリーデータ!G1243)</f>
        <v>0</v>
      </c>
      <c r="N1243" s="3">
        <f>IF(デイリーデータ!H1243="なし","",デイリーデータ!H1243)</f>
        <v>0</v>
      </c>
    </row>
    <row r="1244" spans="1:14" x14ac:dyDescent="0.2">
      <c r="A1244" s="9" t="str">
        <f>デイリーデータ!A1244&amp;デイリーデータ!I1244</f>
        <v/>
      </c>
      <c r="B1244" s="3" t="str">
        <f>デイリーデータ!A1244&amp;""</f>
        <v/>
      </c>
      <c r="C1244" s="3">
        <f>デイリーデータ!B1244</f>
        <v>0</v>
      </c>
      <c r="D1244" s="4" t="str">
        <f>IF(デイリーデータ!I1244="","",(デイリーデータ!I1244))</f>
        <v/>
      </c>
      <c r="E1244" s="3" t="str">
        <f>IF(デイリーデータ!D1244="休日","●",IF(デイリーデータ!D1244="指定","○",IF(LEFT(デイリーデータ!F1244,1)="日","",IF(LEFT(デイリーデータ!F1244,1)="半","／",LEFT(デイリーデータ!F1244,1)))))</f>
        <v/>
      </c>
      <c r="F1244" s="10" t="str">
        <f>IF(デイリーデータ!E1244="なし","",デイリーデータ!E1244)&amp;IF(デイリーデータ!G1244="なし","",デイリーデータ!G1244)&amp;IF(デイリーデータ!H1244="なし","",デイリーデータ!H1244)</f>
        <v/>
      </c>
      <c r="G1244" s="3" t="str">
        <f>IF(H1244="","",COUNTA(H$2:H1244)-COUNTBLANK(H$2:H1244))</f>
        <v/>
      </c>
      <c r="H1244" s="3" t="str">
        <f>IF(COUNTIF(B$2:B1244,B1244)=1,B1244,"")</f>
        <v/>
      </c>
      <c r="I1244" s="10" t="str">
        <f t="shared" si="19"/>
        <v/>
      </c>
      <c r="J1244" s="3">
        <f>IF(デイリーデータ!D1244="なし","",デイリーデータ!D1244)</f>
        <v>0</v>
      </c>
      <c r="K1244" s="3">
        <f>IF(デイリーデータ!E1244="なし","",デイリーデータ!E1244)</f>
        <v>0</v>
      </c>
      <c r="L1244" s="3">
        <f>IF(デイリーデータ!F1244="なし","",デイリーデータ!F1244)</f>
        <v>0</v>
      </c>
      <c r="M1244" s="3">
        <f>IF(デイリーデータ!G1244="なし","",デイリーデータ!G1244)</f>
        <v>0</v>
      </c>
      <c r="N1244" s="3">
        <f>IF(デイリーデータ!H1244="なし","",デイリーデータ!H1244)</f>
        <v>0</v>
      </c>
    </row>
    <row r="1245" spans="1:14" x14ac:dyDescent="0.2">
      <c r="A1245" s="9" t="str">
        <f>デイリーデータ!A1245&amp;デイリーデータ!I1245</f>
        <v/>
      </c>
      <c r="B1245" s="3" t="str">
        <f>デイリーデータ!A1245&amp;""</f>
        <v/>
      </c>
      <c r="C1245" s="3">
        <f>デイリーデータ!B1245</f>
        <v>0</v>
      </c>
      <c r="D1245" s="4" t="str">
        <f>IF(デイリーデータ!I1245="","",(デイリーデータ!I1245))</f>
        <v/>
      </c>
      <c r="E1245" s="3" t="str">
        <f>IF(デイリーデータ!D1245="休日","●",IF(デイリーデータ!D1245="指定","○",IF(LEFT(デイリーデータ!F1245,1)="日","",IF(LEFT(デイリーデータ!F1245,1)="半","／",LEFT(デイリーデータ!F1245,1)))))</f>
        <v/>
      </c>
      <c r="F1245" s="10" t="str">
        <f>IF(デイリーデータ!E1245="なし","",デイリーデータ!E1245)&amp;IF(デイリーデータ!G1245="なし","",デイリーデータ!G1245)&amp;IF(デイリーデータ!H1245="なし","",デイリーデータ!H1245)</f>
        <v/>
      </c>
      <c r="G1245" s="3" t="str">
        <f>IF(H1245="","",COUNTA(H$2:H1245)-COUNTBLANK(H$2:H1245))</f>
        <v/>
      </c>
      <c r="H1245" s="3" t="str">
        <f>IF(COUNTIF(B$2:B1245,B1245)=1,B1245,"")</f>
        <v/>
      </c>
      <c r="I1245" s="10" t="str">
        <f t="shared" si="19"/>
        <v/>
      </c>
      <c r="J1245" s="3">
        <f>IF(デイリーデータ!D1245="なし","",デイリーデータ!D1245)</f>
        <v>0</v>
      </c>
      <c r="K1245" s="3">
        <f>IF(デイリーデータ!E1245="なし","",デイリーデータ!E1245)</f>
        <v>0</v>
      </c>
      <c r="L1245" s="3">
        <f>IF(デイリーデータ!F1245="なし","",デイリーデータ!F1245)</f>
        <v>0</v>
      </c>
      <c r="M1245" s="3">
        <f>IF(デイリーデータ!G1245="なし","",デイリーデータ!G1245)</f>
        <v>0</v>
      </c>
      <c r="N1245" s="3">
        <f>IF(デイリーデータ!H1245="なし","",デイリーデータ!H1245)</f>
        <v>0</v>
      </c>
    </row>
    <row r="1246" spans="1:14" x14ac:dyDescent="0.2">
      <c r="A1246" s="9" t="str">
        <f>デイリーデータ!A1246&amp;デイリーデータ!I1246</f>
        <v/>
      </c>
      <c r="B1246" s="3" t="str">
        <f>デイリーデータ!A1246&amp;""</f>
        <v/>
      </c>
      <c r="C1246" s="3">
        <f>デイリーデータ!B1246</f>
        <v>0</v>
      </c>
      <c r="D1246" s="4" t="str">
        <f>IF(デイリーデータ!I1246="","",(デイリーデータ!I1246))</f>
        <v/>
      </c>
      <c r="E1246" s="3" t="str">
        <f>IF(デイリーデータ!D1246="休日","●",IF(デイリーデータ!D1246="指定","○",IF(LEFT(デイリーデータ!F1246,1)="日","",IF(LEFT(デイリーデータ!F1246,1)="半","／",LEFT(デイリーデータ!F1246,1)))))</f>
        <v/>
      </c>
      <c r="F1246" s="10" t="str">
        <f>IF(デイリーデータ!E1246="なし","",デイリーデータ!E1246)&amp;IF(デイリーデータ!G1246="なし","",デイリーデータ!G1246)&amp;IF(デイリーデータ!H1246="なし","",デイリーデータ!H1246)</f>
        <v/>
      </c>
      <c r="G1246" s="3" t="str">
        <f>IF(H1246="","",COUNTA(H$2:H1246)-COUNTBLANK(H$2:H1246))</f>
        <v/>
      </c>
      <c r="H1246" s="3" t="str">
        <f>IF(COUNTIF(B$2:B1246,B1246)=1,B1246,"")</f>
        <v/>
      </c>
      <c r="I1246" s="10" t="str">
        <f t="shared" si="19"/>
        <v/>
      </c>
      <c r="J1246" s="3">
        <f>IF(デイリーデータ!D1246="なし","",デイリーデータ!D1246)</f>
        <v>0</v>
      </c>
      <c r="K1246" s="3">
        <f>IF(デイリーデータ!E1246="なし","",デイリーデータ!E1246)</f>
        <v>0</v>
      </c>
      <c r="L1246" s="3">
        <f>IF(デイリーデータ!F1246="なし","",デイリーデータ!F1246)</f>
        <v>0</v>
      </c>
      <c r="M1246" s="3">
        <f>IF(デイリーデータ!G1246="なし","",デイリーデータ!G1246)</f>
        <v>0</v>
      </c>
      <c r="N1246" s="3">
        <f>IF(デイリーデータ!H1246="なし","",デイリーデータ!H1246)</f>
        <v>0</v>
      </c>
    </row>
    <row r="1247" spans="1:14" x14ac:dyDescent="0.2">
      <c r="A1247" s="9" t="str">
        <f>デイリーデータ!A1247&amp;デイリーデータ!I1247</f>
        <v/>
      </c>
      <c r="B1247" s="3" t="str">
        <f>デイリーデータ!A1247&amp;""</f>
        <v/>
      </c>
      <c r="C1247" s="3">
        <f>デイリーデータ!B1247</f>
        <v>0</v>
      </c>
      <c r="D1247" s="4" t="str">
        <f>IF(デイリーデータ!I1247="","",(デイリーデータ!I1247))</f>
        <v/>
      </c>
      <c r="E1247" s="3" t="str">
        <f>IF(デイリーデータ!D1247="休日","●",IF(デイリーデータ!D1247="指定","○",IF(LEFT(デイリーデータ!F1247,1)="日","",IF(LEFT(デイリーデータ!F1247,1)="半","／",LEFT(デイリーデータ!F1247,1)))))</f>
        <v/>
      </c>
      <c r="F1247" s="10" t="str">
        <f>IF(デイリーデータ!E1247="なし","",デイリーデータ!E1247)&amp;IF(デイリーデータ!G1247="なし","",デイリーデータ!G1247)&amp;IF(デイリーデータ!H1247="なし","",デイリーデータ!H1247)</f>
        <v/>
      </c>
      <c r="G1247" s="3" t="str">
        <f>IF(H1247="","",COUNTA(H$2:H1247)-COUNTBLANK(H$2:H1247))</f>
        <v/>
      </c>
      <c r="H1247" s="3" t="str">
        <f>IF(COUNTIF(B$2:B1247,B1247)=1,B1247,"")</f>
        <v/>
      </c>
      <c r="I1247" s="10" t="str">
        <f t="shared" si="19"/>
        <v/>
      </c>
      <c r="J1247" s="3">
        <f>IF(デイリーデータ!D1247="なし","",デイリーデータ!D1247)</f>
        <v>0</v>
      </c>
      <c r="K1247" s="3">
        <f>IF(デイリーデータ!E1247="なし","",デイリーデータ!E1247)</f>
        <v>0</v>
      </c>
      <c r="L1247" s="3">
        <f>IF(デイリーデータ!F1247="なし","",デイリーデータ!F1247)</f>
        <v>0</v>
      </c>
      <c r="M1247" s="3">
        <f>IF(デイリーデータ!G1247="なし","",デイリーデータ!G1247)</f>
        <v>0</v>
      </c>
      <c r="N1247" s="3">
        <f>IF(デイリーデータ!H1247="なし","",デイリーデータ!H1247)</f>
        <v>0</v>
      </c>
    </row>
    <row r="1248" spans="1:14" x14ac:dyDescent="0.2">
      <c r="A1248" s="9" t="str">
        <f>デイリーデータ!A1248&amp;デイリーデータ!I1248</f>
        <v/>
      </c>
      <c r="B1248" s="3" t="str">
        <f>デイリーデータ!A1248&amp;""</f>
        <v/>
      </c>
      <c r="C1248" s="3">
        <f>デイリーデータ!B1248</f>
        <v>0</v>
      </c>
      <c r="D1248" s="4" t="str">
        <f>IF(デイリーデータ!I1248="","",(デイリーデータ!I1248))</f>
        <v/>
      </c>
      <c r="E1248" s="3" t="str">
        <f>IF(デイリーデータ!D1248="休日","●",IF(デイリーデータ!D1248="指定","○",IF(LEFT(デイリーデータ!F1248,1)="日","",IF(LEFT(デイリーデータ!F1248,1)="半","／",LEFT(デイリーデータ!F1248,1)))))</f>
        <v/>
      </c>
      <c r="F1248" s="10" t="str">
        <f>IF(デイリーデータ!E1248="なし","",デイリーデータ!E1248)&amp;IF(デイリーデータ!G1248="なし","",デイリーデータ!G1248)&amp;IF(デイリーデータ!H1248="なし","",デイリーデータ!H1248)</f>
        <v/>
      </c>
      <c r="G1248" s="3" t="str">
        <f>IF(H1248="","",COUNTA(H$2:H1248)-COUNTBLANK(H$2:H1248))</f>
        <v/>
      </c>
      <c r="H1248" s="3" t="str">
        <f>IF(COUNTIF(B$2:B1248,B1248)=1,B1248,"")</f>
        <v/>
      </c>
      <c r="I1248" s="10" t="str">
        <f t="shared" si="19"/>
        <v/>
      </c>
      <c r="J1248" s="3">
        <f>IF(デイリーデータ!D1248="なし","",デイリーデータ!D1248)</f>
        <v>0</v>
      </c>
      <c r="K1248" s="3">
        <f>IF(デイリーデータ!E1248="なし","",デイリーデータ!E1248)</f>
        <v>0</v>
      </c>
      <c r="L1248" s="3">
        <f>IF(デイリーデータ!F1248="なし","",デイリーデータ!F1248)</f>
        <v>0</v>
      </c>
      <c r="M1248" s="3">
        <f>IF(デイリーデータ!G1248="なし","",デイリーデータ!G1248)</f>
        <v>0</v>
      </c>
      <c r="N1248" s="3">
        <f>IF(デイリーデータ!H1248="なし","",デイリーデータ!H1248)</f>
        <v>0</v>
      </c>
    </row>
    <row r="1249" spans="1:14" x14ac:dyDescent="0.2">
      <c r="A1249" s="9" t="str">
        <f>デイリーデータ!A1249&amp;デイリーデータ!I1249</f>
        <v/>
      </c>
      <c r="B1249" s="3" t="str">
        <f>デイリーデータ!A1249&amp;""</f>
        <v/>
      </c>
      <c r="C1249" s="3">
        <f>デイリーデータ!B1249</f>
        <v>0</v>
      </c>
      <c r="D1249" s="4" t="str">
        <f>IF(デイリーデータ!I1249="","",(デイリーデータ!I1249))</f>
        <v/>
      </c>
      <c r="E1249" s="3" t="str">
        <f>IF(デイリーデータ!D1249="休日","●",IF(デイリーデータ!D1249="指定","○",IF(LEFT(デイリーデータ!F1249,1)="日","",IF(LEFT(デイリーデータ!F1249,1)="半","／",LEFT(デイリーデータ!F1249,1)))))</f>
        <v/>
      </c>
      <c r="F1249" s="10" t="str">
        <f>IF(デイリーデータ!E1249="なし","",デイリーデータ!E1249)&amp;IF(デイリーデータ!G1249="なし","",デイリーデータ!G1249)&amp;IF(デイリーデータ!H1249="なし","",デイリーデータ!H1249)</f>
        <v/>
      </c>
      <c r="G1249" s="3" t="str">
        <f>IF(H1249="","",COUNTA(H$2:H1249)-COUNTBLANK(H$2:H1249))</f>
        <v/>
      </c>
      <c r="H1249" s="3" t="str">
        <f>IF(COUNTIF(B$2:B1249,B1249)=1,B1249,"")</f>
        <v/>
      </c>
      <c r="I1249" s="10" t="str">
        <f t="shared" si="19"/>
        <v/>
      </c>
      <c r="J1249" s="3">
        <f>IF(デイリーデータ!D1249="なし","",デイリーデータ!D1249)</f>
        <v>0</v>
      </c>
      <c r="K1249" s="3">
        <f>IF(デイリーデータ!E1249="なし","",デイリーデータ!E1249)</f>
        <v>0</v>
      </c>
      <c r="L1249" s="3">
        <f>IF(デイリーデータ!F1249="なし","",デイリーデータ!F1249)</f>
        <v>0</v>
      </c>
      <c r="M1249" s="3">
        <f>IF(デイリーデータ!G1249="なし","",デイリーデータ!G1249)</f>
        <v>0</v>
      </c>
      <c r="N1249" s="3">
        <f>IF(デイリーデータ!H1249="なし","",デイリーデータ!H1249)</f>
        <v>0</v>
      </c>
    </row>
    <row r="1250" spans="1:14" x14ac:dyDescent="0.2">
      <c r="A1250" s="9" t="str">
        <f>デイリーデータ!A1250&amp;デイリーデータ!I1250</f>
        <v/>
      </c>
      <c r="B1250" s="3" t="str">
        <f>デイリーデータ!A1250&amp;""</f>
        <v/>
      </c>
      <c r="C1250" s="3">
        <f>デイリーデータ!B1250</f>
        <v>0</v>
      </c>
      <c r="D1250" s="4" t="str">
        <f>IF(デイリーデータ!I1250="","",(デイリーデータ!I1250))</f>
        <v/>
      </c>
      <c r="E1250" s="3" t="str">
        <f>IF(デイリーデータ!D1250="休日","●",IF(デイリーデータ!D1250="指定","○",IF(LEFT(デイリーデータ!F1250,1)="日","",IF(LEFT(デイリーデータ!F1250,1)="半","／",LEFT(デイリーデータ!F1250,1)))))</f>
        <v/>
      </c>
      <c r="F1250" s="10" t="str">
        <f>IF(デイリーデータ!E1250="なし","",デイリーデータ!E1250)&amp;IF(デイリーデータ!G1250="なし","",デイリーデータ!G1250)&amp;IF(デイリーデータ!H1250="なし","",デイリーデータ!H1250)</f>
        <v/>
      </c>
      <c r="G1250" s="3" t="str">
        <f>IF(H1250="","",COUNTA(H$2:H1250)-COUNTBLANK(H$2:H1250))</f>
        <v/>
      </c>
      <c r="H1250" s="3" t="str">
        <f>IF(COUNTIF(B$2:B1250,B1250)=1,B1250,"")</f>
        <v/>
      </c>
      <c r="I1250" s="10" t="str">
        <f t="shared" si="19"/>
        <v/>
      </c>
      <c r="J1250" s="3">
        <f>IF(デイリーデータ!D1250="なし","",デイリーデータ!D1250)</f>
        <v>0</v>
      </c>
      <c r="K1250" s="3">
        <f>IF(デイリーデータ!E1250="なし","",デイリーデータ!E1250)</f>
        <v>0</v>
      </c>
      <c r="L1250" s="3">
        <f>IF(デイリーデータ!F1250="なし","",デイリーデータ!F1250)</f>
        <v>0</v>
      </c>
      <c r="M1250" s="3">
        <f>IF(デイリーデータ!G1250="なし","",デイリーデータ!G1250)</f>
        <v>0</v>
      </c>
      <c r="N1250" s="3">
        <f>IF(デイリーデータ!H1250="なし","",デイリーデータ!H1250)</f>
        <v>0</v>
      </c>
    </row>
    <row r="1251" spans="1:14" x14ac:dyDescent="0.2">
      <c r="A1251" s="9" t="str">
        <f>デイリーデータ!A1251&amp;デイリーデータ!I1251</f>
        <v/>
      </c>
      <c r="B1251" s="3" t="str">
        <f>デイリーデータ!A1251&amp;""</f>
        <v/>
      </c>
      <c r="C1251" s="3">
        <f>デイリーデータ!B1251</f>
        <v>0</v>
      </c>
      <c r="D1251" s="4" t="str">
        <f>IF(デイリーデータ!I1251="","",(デイリーデータ!I1251))</f>
        <v/>
      </c>
      <c r="E1251" s="3" t="str">
        <f>IF(デイリーデータ!D1251="休日","●",IF(デイリーデータ!D1251="指定","○",IF(LEFT(デイリーデータ!F1251,1)="日","",IF(LEFT(デイリーデータ!F1251,1)="半","／",LEFT(デイリーデータ!F1251,1)))))</f>
        <v/>
      </c>
      <c r="F1251" s="10" t="str">
        <f>IF(デイリーデータ!E1251="なし","",デイリーデータ!E1251)&amp;IF(デイリーデータ!G1251="なし","",デイリーデータ!G1251)&amp;IF(デイリーデータ!H1251="なし","",デイリーデータ!H1251)</f>
        <v/>
      </c>
      <c r="G1251" s="3" t="str">
        <f>IF(H1251="","",COUNTA(H$2:H1251)-COUNTBLANK(H$2:H1251))</f>
        <v/>
      </c>
      <c r="H1251" s="3" t="str">
        <f>IF(COUNTIF(B$2:B1251,B1251)=1,B1251,"")</f>
        <v/>
      </c>
      <c r="I1251" s="10" t="str">
        <f t="shared" si="19"/>
        <v/>
      </c>
      <c r="J1251" s="3">
        <f>IF(デイリーデータ!D1251="なし","",デイリーデータ!D1251)</f>
        <v>0</v>
      </c>
      <c r="K1251" s="3">
        <f>IF(デイリーデータ!E1251="なし","",デイリーデータ!E1251)</f>
        <v>0</v>
      </c>
      <c r="L1251" s="3">
        <f>IF(デイリーデータ!F1251="なし","",デイリーデータ!F1251)</f>
        <v>0</v>
      </c>
      <c r="M1251" s="3">
        <f>IF(デイリーデータ!G1251="なし","",デイリーデータ!G1251)</f>
        <v>0</v>
      </c>
      <c r="N1251" s="3">
        <f>IF(デイリーデータ!H1251="なし","",デイリーデータ!H1251)</f>
        <v>0</v>
      </c>
    </row>
    <row r="1252" spans="1:14" x14ac:dyDescent="0.2">
      <c r="A1252" s="9" t="str">
        <f>デイリーデータ!A1252&amp;デイリーデータ!I1252</f>
        <v/>
      </c>
      <c r="B1252" s="3" t="str">
        <f>デイリーデータ!A1252&amp;""</f>
        <v/>
      </c>
      <c r="C1252" s="3">
        <f>デイリーデータ!B1252</f>
        <v>0</v>
      </c>
      <c r="D1252" s="4" t="str">
        <f>IF(デイリーデータ!I1252="","",(デイリーデータ!I1252))</f>
        <v/>
      </c>
      <c r="E1252" s="3" t="str">
        <f>IF(デイリーデータ!D1252="休日","●",IF(デイリーデータ!D1252="指定","○",IF(LEFT(デイリーデータ!F1252,1)="日","",IF(LEFT(デイリーデータ!F1252,1)="半","／",LEFT(デイリーデータ!F1252,1)))))</f>
        <v/>
      </c>
      <c r="F1252" s="10" t="str">
        <f>IF(デイリーデータ!E1252="なし","",デイリーデータ!E1252)&amp;IF(デイリーデータ!G1252="なし","",デイリーデータ!G1252)&amp;IF(デイリーデータ!H1252="なし","",デイリーデータ!H1252)</f>
        <v/>
      </c>
      <c r="G1252" s="3" t="str">
        <f>IF(H1252="","",COUNTA(H$2:H1252)-COUNTBLANK(H$2:H1252))</f>
        <v/>
      </c>
      <c r="H1252" s="3" t="str">
        <f>IF(COUNTIF(B$2:B1252,B1252)=1,B1252,"")</f>
        <v/>
      </c>
      <c r="I1252" s="10" t="str">
        <f t="shared" si="19"/>
        <v/>
      </c>
      <c r="J1252" s="3">
        <f>IF(デイリーデータ!D1252="なし","",デイリーデータ!D1252)</f>
        <v>0</v>
      </c>
      <c r="K1252" s="3">
        <f>IF(デイリーデータ!E1252="なし","",デイリーデータ!E1252)</f>
        <v>0</v>
      </c>
      <c r="L1252" s="3">
        <f>IF(デイリーデータ!F1252="なし","",デイリーデータ!F1252)</f>
        <v>0</v>
      </c>
      <c r="M1252" s="3">
        <f>IF(デイリーデータ!G1252="なし","",デイリーデータ!G1252)</f>
        <v>0</v>
      </c>
      <c r="N1252" s="3">
        <f>IF(デイリーデータ!H1252="なし","",デイリーデータ!H1252)</f>
        <v>0</v>
      </c>
    </row>
    <row r="1253" spans="1:14" x14ac:dyDescent="0.2">
      <c r="A1253" s="9" t="str">
        <f>デイリーデータ!A1253&amp;デイリーデータ!I1253</f>
        <v/>
      </c>
      <c r="B1253" s="3" t="str">
        <f>デイリーデータ!A1253&amp;""</f>
        <v/>
      </c>
      <c r="C1253" s="3">
        <f>デイリーデータ!B1253</f>
        <v>0</v>
      </c>
      <c r="D1253" s="4" t="str">
        <f>IF(デイリーデータ!I1253="","",(デイリーデータ!I1253))</f>
        <v/>
      </c>
      <c r="E1253" s="3" t="str">
        <f>IF(デイリーデータ!D1253="休日","●",IF(デイリーデータ!D1253="指定","○",IF(LEFT(デイリーデータ!F1253,1)="日","",IF(LEFT(デイリーデータ!F1253,1)="半","／",LEFT(デイリーデータ!F1253,1)))))</f>
        <v/>
      </c>
      <c r="F1253" s="10" t="str">
        <f>IF(デイリーデータ!E1253="なし","",デイリーデータ!E1253)&amp;IF(デイリーデータ!G1253="なし","",デイリーデータ!G1253)&amp;IF(デイリーデータ!H1253="なし","",デイリーデータ!H1253)</f>
        <v/>
      </c>
      <c r="G1253" s="3" t="str">
        <f>IF(H1253="","",COUNTA(H$2:H1253)-COUNTBLANK(H$2:H1253))</f>
        <v/>
      </c>
      <c r="H1253" s="3" t="str">
        <f>IF(COUNTIF(B$2:B1253,B1253)=1,B1253,"")</f>
        <v/>
      </c>
      <c r="I1253" s="10" t="str">
        <f t="shared" si="19"/>
        <v/>
      </c>
      <c r="J1253" s="3">
        <f>IF(デイリーデータ!D1253="なし","",デイリーデータ!D1253)</f>
        <v>0</v>
      </c>
      <c r="K1253" s="3">
        <f>IF(デイリーデータ!E1253="なし","",デイリーデータ!E1253)</f>
        <v>0</v>
      </c>
      <c r="L1253" s="3">
        <f>IF(デイリーデータ!F1253="なし","",デイリーデータ!F1253)</f>
        <v>0</v>
      </c>
      <c r="M1253" s="3">
        <f>IF(デイリーデータ!G1253="なし","",デイリーデータ!G1253)</f>
        <v>0</v>
      </c>
      <c r="N1253" s="3">
        <f>IF(デイリーデータ!H1253="なし","",デイリーデータ!H1253)</f>
        <v>0</v>
      </c>
    </row>
    <row r="1254" spans="1:14" x14ac:dyDescent="0.2">
      <c r="A1254" s="9" t="str">
        <f>デイリーデータ!A1254&amp;デイリーデータ!I1254</f>
        <v/>
      </c>
      <c r="B1254" s="3" t="str">
        <f>デイリーデータ!A1254&amp;""</f>
        <v/>
      </c>
      <c r="C1254" s="3">
        <f>デイリーデータ!B1254</f>
        <v>0</v>
      </c>
      <c r="D1254" s="4" t="str">
        <f>IF(デイリーデータ!I1254="","",(デイリーデータ!I1254))</f>
        <v/>
      </c>
      <c r="E1254" s="3" t="str">
        <f>IF(デイリーデータ!D1254="休日","●",IF(デイリーデータ!D1254="指定","○",IF(LEFT(デイリーデータ!F1254,1)="日","",IF(LEFT(デイリーデータ!F1254,1)="半","／",LEFT(デイリーデータ!F1254,1)))))</f>
        <v/>
      </c>
      <c r="F1254" s="10" t="str">
        <f>IF(デイリーデータ!E1254="なし","",デイリーデータ!E1254)&amp;IF(デイリーデータ!G1254="なし","",デイリーデータ!G1254)&amp;IF(デイリーデータ!H1254="なし","",デイリーデータ!H1254)</f>
        <v/>
      </c>
      <c r="G1254" s="3" t="str">
        <f>IF(H1254="","",COUNTA(H$2:H1254)-COUNTBLANK(H$2:H1254))</f>
        <v/>
      </c>
      <c r="H1254" s="3" t="str">
        <f>IF(COUNTIF(B$2:B1254,B1254)=1,B1254,"")</f>
        <v/>
      </c>
      <c r="I1254" s="10" t="str">
        <f t="shared" si="19"/>
        <v/>
      </c>
      <c r="J1254" s="3">
        <f>IF(デイリーデータ!D1254="なし","",デイリーデータ!D1254)</f>
        <v>0</v>
      </c>
      <c r="K1254" s="3">
        <f>IF(デイリーデータ!E1254="なし","",デイリーデータ!E1254)</f>
        <v>0</v>
      </c>
      <c r="L1254" s="3">
        <f>IF(デイリーデータ!F1254="なし","",デイリーデータ!F1254)</f>
        <v>0</v>
      </c>
      <c r="M1254" s="3">
        <f>IF(デイリーデータ!G1254="なし","",デイリーデータ!G1254)</f>
        <v>0</v>
      </c>
      <c r="N1254" s="3">
        <f>IF(デイリーデータ!H1254="なし","",デイリーデータ!H1254)</f>
        <v>0</v>
      </c>
    </row>
    <row r="1255" spans="1:14" x14ac:dyDescent="0.2">
      <c r="A1255" s="9" t="str">
        <f>デイリーデータ!A1255&amp;デイリーデータ!I1255</f>
        <v/>
      </c>
      <c r="B1255" s="3" t="str">
        <f>デイリーデータ!A1255&amp;""</f>
        <v/>
      </c>
      <c r="C1255" s="3">
        <f>デイリーデータ!B1255</f>
        <v>0</v>
      </c>
      <c r="D1255" s="4" t="str">
        <f>IF(デイリーデータ!I1255="","",(デイリーデータ!I1255))</f>
        <v/>
      </c>
      <c r="E1255" s="3" t="str">
        <f>IF(デイリーデータ!D1255="休日","●",IF(デイリーデータ!D1255="指定","○",IF(LEFT(デイリーデータ!F1255,1)="日","",IF(LEFT(デイリーデータ!F1255,1)="半","／",LEFT(デイリーデータ!F1255,1)))))</f>
        <v/>
      </c>
      <c r="F1255" s="10" t="str">
        <f>IF(デイリーデータ!E1255="なし","",デイリーデータ!E1255)&amp;IF(デイリーデータ!G1255="なし","",デイリーデータ!G1255)&amp;IF(デイリーデータ!H1255="なし","",デイリーデータ!H1255)</f>
        <v/>
      </c>
      <c r="G1255" s="3" t="str">
        <f>IF(H1255="","",COUNTA(H$2:H1255)-COUNTBLANK(H$2:H1255))</f>
        <v/>
      </c>
      <c r="H1255" s="3" t="str">
        <f>IF(COUNTIF(B$2:B1255,B1255)=1,B1255,"")</f>
        <v/>
      </c>
      <c r="I1255" s="10" t="str">
        <f t="shared" si="19"/>
        <v/>
      </c>
      <c r="J1255" s="3">
        <f>IF(デイリーデータ!D1255="なし","",デイリーデータ!D1255)</f>
        <v>0</v>
      </c>
      <c r="K1255" s="3">
        <f>IF(デイリーデータ!E1255="なし","",デイリーデータ!E1255)</f>
        <v>0</v>
      </c>
      <c r="L1255" s="3">
        <f>IF(デイリーデータ!F1255="なし","",デイリーデータ!F1255)</f>
        <v>0</v>
      </c>
      <c r="M1255" s="3">
        <f>IF(デイリーデータ!G1255="なし","",デイリーデータ!G1255)</f>
        <v>0</v>
      </c>
      <c r="N1255" s="3">
        <f>IF(デイリーデータ!H1255="なし","",デイリーデータ!H1255)</f>
        <v>0</v>
      </c>
    </row>
    <row r="1256" spans="1:14" x14ac:dyDescent="0.2">
      <c r="A1256" s="9" t="str">
        <f>デイリーデータ!A1256&amp;デイリーデータ!I1256</f>
        <v/>
      </c>
      <c r="B1256" s="3" t="str">
        <f>デイリーデータ!A1256&amp;""</f>
        <v/>
      </c>
      <c r="C1256" s="3">
        <f>デイリーデータ!B1256</f>
        <v>0</v>
      </c>
      <c r="D1256" s="4" t="str">
        <f>IF(デイリーデータ!I1256="","",(デイリーデータ!I1256))</f>
        <v/>
      </c>
      <c r="E1256" s="3" t="str">
        <f>IF(デイリーデータ!D1256="休日","●",IF(デイリーデータ!D1256="指定","○",IF(LEFT(デイリーデータ!F1256,1)="日","",IF(LEFT(デイリーデータ!F1256,1)="半","／",LEFT(デイリーデータ!F1256,1)))))</f>
        <v/>
      </c>
      <c r="F1256" s="10" t="str">
        <f>IF(デイリーデータ!E1256="なし","",デイリーデータ!E1256)&amp;IF(デイリーデータ!G1256="なし","",デイリーデータ!G1256)&amp;IF(デイリーデータ!H1256="なし","",デイリーデータ!H1256)</f>
        <v/>
      </c>
      <c r="G1256" s="3" t="str">
        <f>IF(H1256="","",COUNTA(H$2:H1256)-COUNTBLANK(H$2:H1256))</f>
        <v/>
      </c>
      <c r="H1256" s="3" t="str">
        <f>IF(COUNTIF(B$2:B1256,B1256)=1,B1256,"")</f>
        <v/>
      </c>
      <c r="I1256" s="10" t="str">
        <f t="shared" si="19"/>
        <v/>
      </c>
      <c r="J1256" s="3">
        <f>IF(デイリーデータ!D1256="なし","",デイリーデータ!D1256)</f>
        <v>0</v>
      </c>
      <c r="K1256" s="3">
        <f>IF(デイリーデータ!E1256="なし","",デイリーデータ!E1256)</f>
        <v>0</v>
      </c>
      <c r="L1256" s="3">
        <f>IF(デイリーデータ!F1256="なし","",デイリーデータ!F1256)</f>
        <v>0</v>
      </c>
      <c r="M1256" s="3">
        <f>IF(デイリーデータ!G1256="なし","",デイリーデータ!G1256)</f>
        <v>0</v>
      </c>
      <c r="N1256" s="3">
        <f>IF(デイリーデータ!H1256="なし","",デイリーデータ!H1256)</f>
        <v>0</v>
      </c>
    </row>
    <row r="1257" spans="1:14" x14ac:dyDescent="0.2">
      <c r="A1257" s="9" t="str">
        <f>デイリーデータ!A1257&amp;デイリーデータ!I1257</f>
        <v/>
      </c>
      <c r="B1257" s="3" t="str">
        <f>デイリーデータ!A1257&amp;""</f>
        <v/>
      </c>
      <c r="C1257" s="3">
        <f>デイリーデータ!B1257</f>
        <v>0</v>
      </c>
      <c r="D1257" s="4" t="str">
        <f>IF(デイリーデータ!I1257="","",(デイリーデータ!I1257))</f>
        <v/>
      </c>
      <c r="E1257" s="3" t="str">
        <f>IF(デイリーデータ!D1257="休日","●",IF(デイリーデータ!D1257="指定","○",IF(LEFT(デイリーデータ!F1257,1)="日","",IF(LEFT(デイリーデータ!F1257,1)="半","／",LEFT(デイリーデータ!F1257,1)))))</f>
        <v/>
      </c>
      <c r="F1257" s="10" t="str">
        <f>IF(デイリーデータ!E1257="なし","",デイリーデータ!E1257)&amp;IF(デイリーデータ!G1257="なし","",デイリーデータ!G1257)&amp;IF(デイリーデータ!H1257="なし","",デイリーデータ!H1257)</f>
        <v/>
      </c>
      <c r="G1257" s="3" t="str">
        <f>IF(H1257="","",COUNTA(H$2:H1257)-COUNTBLANK(H$2:H1257))</f>
        <v/>
      </c>
      <c r="H1257" s="3" t="str">
        <f>IF(COUNTIF(B$2:B1257,B1257)=1,B1257,"")</f>
        <v/>
      </c>
      <c r="I1257" s="10" t="str">
        <f t="shared" si="19"/>
        <v/>
      </c>
      <c r="J1257" s="3">
        <f>IF(デイリーデータ!D1257="なし","",デイリーデータ!D1257)</f>
        <v>0</v>
      </c>
      <c r="K1257" s="3">
        <f>IF(デイリーデータ!E1257="なし","",デイリーデータ!E1257)</f>
        <v>0</v>
      </c>
      <c r="L1257" s="3">
        <f>IF(デイリーデータ!F1257="なし","",デイリーデータ!F1257)</f>
        <v>0</v>
      </c>
      <c r="M1257" s="3">
        <f>IF(デイリーデータ!G1257="なし","",デイリーデータ!G1257)</f>
        <v>0</v>
      </c>
      <c r="N1257" s="3">
        <f>IF(デイリーデータ!H1257="なし","",デイリーデータ!H1257)</f>
        <v>0</v>
      </c>
    </row>
    <row r="1258" spans="1:14" x14ac:dyDescent="0.2">
      <c r="A1258" s="9" t="str">
        <f>デイリーデータ!A1258&amp;デイリーデータ!I1258</f>
        <v/>
      </c>
      <c r="B1258" s="3" t="str">
        <f>デイリーデータ!A1258&amp;""</f>
        <v/>
      </c>
      <c r="C1258" s="3">
        <f>デイリーデータ!B1258</f>
        <v>0</v>
      </c>
      <c r="D1258" s="4" t="str">
        <f>IF(デイリーデータ!I1258="","",(デイリーデータ!I1258))</f>
        <v/>
      </c>
      <c r="E1258" s="3" t="str">
        <f>IF(デイリーデータ!D1258="休日","●",IF(デイリーデータ!D1258="指定","○",IF(LEFT(デイリーデータ!F1258,1)="日","",IF(LEFT(デイリーデータ!F1258,1)="半","／",LEFT(デイリーデータ!F1258,1)))))</f>
        <v/>
      </c>
      <c r="F1258" s="10" t="str">
        <f>IF(デイリーデータ!E1258="なし","",デイリーデータ!E1258)&amp;IF(デイリーデータ!G1258="なし","",デイリーデータ!G1258)&amp;IF(デイリーデータ!H1258="なし","",デイリーデータ!H1258)</f>
        <v/>
      </c>
      <c r="G1258" s="3" t="str">
        <f>IF(H1258="","",COUNTA(H$2:H1258)-COUNTBLANK(H$2:H1258))</f>
        <v/>
      </c>
      <c r="H1258" s="3" t="str">
        <f>IF(COUNTIF(B$2:B1258,B1258)=1,B1258,"")</f>
        <v/>
      </c>
      <c r="I1258" s="10" t="str">
        <f t="shared" si="19"/>
        <v/>
      </c>
      <c r="J1258" s="3">
        <f>IF(デイリーデータ!D1258="なし","",デイリーデータ!D1258)</f>
        <v>0</v>
      </c>
      <c r="K1258" s="3">
        <f>IF(デイリーデータ!E1258="なし","",デイリーデータ!E1258)</f>
        <v>0</v>
      </c>
      <c r="L1258" s="3">
        <f>IF(デイリーデータ!F1258="なし","",デイリーデータ!F1258)</f>
        <v>0</v>
      </c>
      <c r="M1258" s="3">
        <f>IF(デイリーデータ!G1258="なし","",デイリーデータ!G1258)</f>
        <v>0</v>
      </c>
      <c r="N1258" s="3">
        <f>IF(デイリーデータ!H1258="なし","",デイリーデータ!H1258)</f>
        <v>0</v>
      </c>
    </row>
    <row r="1259" spans="1:14" x14ac:dyDescent="0.2">
      <c r="A1259" s="9" t="str">
        <f>デイリーデータ!A1259&amp;デイリーデータ!I1259</f>
        <v/>
      </c>
      <c r="B1259" s="3" t="str">
        <f>デイリーデータ!A1259&amp;""</f>
        <v/>
      </c>
      <c r="C1259" s="3">
        <f>デイリーデータ!B1259</f>
        <v>0</v>
      </c>
      <c r="D1259" s="4" t="str">
        <f>IF(デイリーデータ!I1259="","",(デイリーデータ!I1259))</f>
        <v/>
      </c>
      <c r="E1259" s="3" t="str">
        <f>IF(デイリーデータ!D1259="休日","●",IF(デイリーデータ!D1259="指定","○",IF(LEFT(デイリーデータ!F1259,1)="日","",IF(LEFT(デイリーデータ!F1259,1)="半","／",LEFT(デイリーデータ!F1259,1)))))</f>
        <v/>
      </c>
      <c r="F1259" s="10" t="str">
        <f>IF(デイリーデータ!E1259="なし","",デイリーデータ!E1259)&amp;IF(デイリーデータ!G1259="なし","",デイリーデータ!G1259)&amp;IF(デイリーデータ!H1259="なし","",デイリーデータ!H1259)</f>
        <v/>
      </c>
      <c r="G1259" s="3" t="str">
        <f>IF(H1259="","",COUNTA(H$2:H1259)-COUNTBLANK(H$2:H1259))</f>
        <v/>
      </c>
      <c r="H1259" s="3" t="str">
        <f>IF(COUNTIF(B$2:B1259,B1259)=1,B1259,"")</f>
        <v/>
      </c>
      <c r="I1259" s="10" t="str">
        <f t="shared" si="19"/>
        <v/>
      </c>
      <c r="J1259" s="3">
        <f>IF(デイリーデータ!D1259="なし","",デイリーデータ!D1259)</f>
        <v>0</v>
      </c>
      <c r="K1259" s="3">
        <f>IF(デイリーデータ!E1259="なし","",デイリーデータ!E1259)</f>
        <v>0</v>
      </c>
      <c r="L1259" s="3">
        <f>IF(デイリーデータ!F1259="なし","",デイリーデータ!F1259)</f>
        <v>0</v>
      </c>
      <c r="M1259" s="3">
        <f>IF(デイリーデータ!G1259="なし","",デイリーデータ!G1259)</f>
        <v>0</v>
      </c>
      <c r="N1259" s="3">
        <f>IF(デイリーデータ!H1259="なし","",デイリーデータ!H1259)</f>
        <v>0</v>
      </c>
    </row>
    <row r="1260" spans="1:14" x14ac:dyDescent="0.2">
      <c r="A1260" s="9" t="str">
        <f>デイリーデータ!A1260&amp;デイリーデータ!I1260</f>
        <v/>
      </c>
      <c r="B1260" s="3" t="str">
        <f>デイリーデータ!A1260&amp;""</f>
        <v/>
      </c>
      <c r="C1260" s="3">
        <f>デイリーデータ!B1260</f>
        <v>0</v>
      </c>
      <c r="D1260" s="4" t="str">
        <f>IF(デイリーデータ!I1260="","",(デイリーデータ!I1260))</f>
        <v/>
      </c>
      <c r="E1260" s="3" t="str">
        <f>IF(デイリーデータ!D1260="休日","●",IF(デイリーデータ!D1260="指定","○",IF(LEFT(デイリーデータ!F1260,1)="日","",IF(LEFT(デイリーデータ!F1260,1)="半","／",LEFT(デイリーデータ!F1260,1)))))</f>
        <v/>
      </c>
      <c r="F1260" s="10" t="str">
        <f>IF(デイリーデータ!E1260="なし","",デイリーデータ!E1260)&amp;IF(デイリーデータ!G1260="なし","",デイリーデータ!G1260)&amp;IF(デイリーデータ!H1260="なし","",デイリーデータ!H1260)</f>
        <v/>
      </c>
      <c r="G1260" s="3" t="str">
        <f>IF(H1260="","",COUNTA(H$2:H1260)-COUNTBLANK(H$2:H1260))</f>
        <v/>
      </c>
      <c r="H1260" s="3" t="str">
        <f>IF(COUNTIF(B$2:B1260,B1260)=1,B1260,"")</f>
        <v/>
      </c>
      <c r="I1260" s="10" t="str">
        <f t="shared" si="19"/>
        <v/>
      </c>
      <c r="J1260" s="3">
        <f>IF(デイリーデータ!D1260="なし","",デイリーデータ!D1260)</f>
        <v>0</v>
      </c>
      <c r="K1260" s="3">
        <f>IF(デイリーデータ!E1260="なし","",デイリーデータ!E1260)</f>
        <v>0</v>
      </c>
      <c r="L1260" s="3">
        <f>IF(デイリーデータ!F1260="なし","",デイリーデータ!F1260)</f>
        <v>0</v>
      </c>
      <c r="M1260" s="3">
        <f>IF(デイリーデータ!G1260="なし","",デイリーデータ!G1260)</f>
        <v>0</v>
      </c>
      <c r="N1260" s="3">
        <f>IF(デイリーデータ!H1260="なし","",デイリーデータ!H1260)</f>
        <v>0</v>
      </c>
    </row>
    <row r="1261" spans="1:14" x14ac:dyDescent="0.2">
      <c r="A1261" s="9" t="str">
        <f>デイリーデータ!A1261&amp;デイリーデータ!I1261</f>
        <v/>
      </c>
      <c r="B1261" s="3" t="str">
        <f>デイリーデータ!A1261&amp;""</f>
        <v/>
      </c>
      <c r="C1261" s="3">
        <f>デイリーデータ!B1261</f>
        <v>0</v>
      </c>
      <c r="D1261" s="4" t="str">
        <f>IF(デイリーデータ!I1261="","",(デイリーデータ!I1261))</f>
        <v/>
      </c>
      <c r="E1261" s="3" t="str">
        <f>IF(デイリーデータ!D1261="休日","●",IF(デイリーデータ!D1261="指定","○",IF(LEFT(デイリーデータ!F1261,1)="日","",IF(LEFT(デイリーデータ!F1261,1)="半","／",LEFT(デイリーデータ!F1261,1)))))</f>
        <v/>
      </c>
      <c r="F1261" s="10" t="str">
        <f>IF(デイリーデータ!E1261="なし","",デイリーデータ!E1261)&amp;IF(デイリーデータ!G1261="なし","",デイリーデータ!G1261)&amp;IF(デイリーデータ!H1261="なし","",デイリーデータ!H1261)</f>
        <v/>
      </c>
      <c r="G1261" s="3" t="str">
        <f>IF(H1261="","",COUNTA(H$2:H1261)-COUNTBLANK(H$2:H1261))</f>
        <v/>
      </c>
      <c r="H1261" s="3" t="str">
        <f>IF(COUNTIF(B$2:B1261,B1261)=1,B1261,"")</f>
        <v/>
      </c>
      <c r="I1261" s="10" t="str">
        <f t="shared" si="19"/>
        <v/>
      </c>
      <c r="J1261" s="3">
        <f>IF(デイリーデータ!D1261="なし","",デイリーデータ!D1261)</f>
        <v>0</v>
      </c>
      <c r="K1261" s="3">
        <f>IF(デイリーデータ!E1261="なし","",デイリーデータ!E1261)</f>
        <v>0</v>
      </c>
      <c r="L1261" s="3">
        <f>IF(デイリーデータ!F1261="なし","",デイリーデータ!F1261)</f>
        <v>0</v>
      </c>
      <c r="M1261" s="3">
        <f>IF(デイリーデータ!G1261="なし","",デイリーデータ!G1261)</f>
        <v>0</v>
      </c>
      <c r="N1261" s="3">
        <f>IF(デイリーデータ!H1261="なし","",デイリーデータ!H1261)</f>
        <v>0</v>
      </c>
    </row>
    <row r="1262" spans="1:14" x14ac:dyDescent="0.2">
      <c r="A1262" s="9" t="str">
        <f>デイリーデータ!A1262&amp;デイリーデータ!I1262</f>
        <v/>
      </c>
      <c r="B1262" s="3" t="str">
        <f>デイリーデータ!A1262&amp;""</f>
        <v/>
      </c>
      <c r="C1262" s="3">
        <f>デイリーデータ!B1262</f>
        <v>0</v>
      </c>
      <c r="D1262" s="4" t="str">
        <f>IF(デイリーデータ!I1262="","",(デイリーデータ!I1262))</f>
        <v/>
      </c>
      <c r="E1262" s="3" t="str">
        <f>IF(デイリーデータ!D1262="休日","●",IF(デイリーデータ!D1262="指定","○",IF(LEFT(デイリーデータ!F1262,1)="日","",IF(LEFT(デイリーデータ!F1262,1)="半","／",LEFT(デイリーデータ!F1262,1)))))</f>
        <v/>
      </c>
      <c r="F1262" s="10" t="str">
        <f>IF(デイリーデータ!E1262="なし","",デイリーデータ!E1262)&amp;IF(デイリーデータ!G1262="なし","",デイリーデータ!G1262)&amp;IF(デイリーデータ!H1262="なし","",デイリーデータ!H1262)</f>
        <v/>
      </c>
      <c r="G1262" s="3" t="str">
        <f>IF(H1262="","",COUNTA(H$2:H1262)-COUNTBLANK(H$2:H1262))</f>
        <v/>
      </c>
      <c r="H1262" s="3" t="str">
        <f>IF(COUNTIF(B$2:B1262,B1262)=1,B1262,"")</f>
        <v/>
      </c>
      <c r="I1262" s="10" t="str">
        <f t="shared" si="19"/>
        <v/>
      </c>
      <c r="J1262" s="3">
        <f>IF(デイリーデータ!D1262="なし","",デイリーデータ!D1262)</f>
        <v>0</v>
      </c>
      <c r="K1262" s="3">
        <f>IF(デイリーデータ!E1262="なし","",デイリーデータ!E1262)</f>
        <v>0</v>
      </c>
      <c r="L1262" s="3">
        <f>IF(デイリーデータ!F1262="なし","",デイリーデータ!F1262)</f>
        <v>0</v>
      </c>
      <c r="M1262" s="3">
        <f>IF(デイリーデータ!G1262="なし","",デイリーデータ!G1262)</f>
        <v>0</v>
      </c>
      <c r="N1262" s="3">
        <f>IF(デイリーデータ!H1262="なし","",デイリーデータ!H1262)</f>
        <v>0</v>
      </c>
    </row>
    <row r="1263" spans="1:14" x14ac:dyDescent="0.2">
      <c r="A1263" s="9" t="str">
        <f>デイリーデータ!A1263&amp;デイリーデータ!I1263</f>
        <v/>
      </c>
      <c r="B1263" s="3" t="str">
        <f>デイリーデータ!A1263&amp;""</f>
        <v/>
      </c>
      <c r="C1263" s="3">
        <f>デイリーデータ!B1263</f>
        <v>0</v>
      </c>
      <c r="D1263" s="4" t="str">
        <f>IF(デイリーデータ!I1263="","",(デイリーデータ!I1263))</f>
        <v/>
      </c>
      <c r="E1263" s="3" t="str">
        <f>IF(デイリーデータ!D1263="休日","●",IF(デイリーデータ!D1263="指定","○",IF(LEFT(デイリーデータ!F1263,1)="日","",IF(LEFT(デイリーデータ!F1263,1)="半","／",LEFT(デイリーデータ!F1263,1)))))</f>
        <v/>
      </c>
      <c r="F1263" s="10" t="str">
        <f>IF(デイリーデータ!E1263="なし","",デイリーデータ!E1263)&amp;IF(デイリーデータ!G1263="なし","",デイリーデータ!G1263)&amp;IF(デイリーデータ!H1263="なし","",デイリーデータ!H1263)</f>
        <v/>
      </c>
      <c r="G1263" s="3" t="str">
        <f>IF(H1263="","",COUNTA(H$2:H1263)-COUNTBLANK(H$2:H1263))</f>
        <v/>
      </c>
      <c r="H1263" s="3" t="str">
        <f>IF(COUNTIF(B$2:B1263,B1263)=1,B1263,"")</f>
        <v/>
      </c>
      <c r="I1263" s="10" t="str">
        <f t="shared" si="19"/>
        <v/>
      </c>
      <c r="J1263" s="3">
        <f>IF(デイリーデータ!D1263="なし","",デイリーデータ!D1263)</f>
        <v>0</v>
      </c>
      <c r="K1263" s="3">
        <f>IF(デイリーデータ!E1263="なし","",デイリーデータ!E1263)</f>
        <v>0</v>
      </c>
      <c r="L1263" s="3">
        <f>IF(デイリーデータ!F1263="なし","",デイリーデータ!F1263)</f>
        <v>0</v>
      </c>
      <c r="M1263" s="3">
        <f>IF(デイリーデータ!G1263="なし","",デイリーデータ!G1263)</f>
        <v>0</v>
      </c>
      <c r="N1263" s="3">
        <f>IF(デイリーデータ!H1263="なし","",デイリーデータ!H1263)</f>
        <v>0</v>
      </c>
    </row>
    <row r="1264" spans="1:14" x14ac:dyDescent="0.2">
      <c r="A1264" s="9" t="str">
        <f>デイリーデータ!A1264&amp;デイリーデータ!I1264</f>
        <v/>
      </c>
      <c r="B1264" s="3" t="str">
        <f>デイリーデータ!A1264&amp;""</f>
        <v/>
      </c>
      <c r="C1264" s="3">
        <f>デイリーデータ!B1264</f>
        <v>0</v>
      </c>
      <c r="D1264" s="4" t="str">
        <f>IF(デイリーデータ!I1264="","",(デイリーデータ!I1264))</f>
        <v/>
      </c>
      <c r="E1264" s="3" t="str">
        <f>IF(デイリーデータ!D1264="休日","●",IF(デイリーデータ!D1264="指定","○",IF(LEFT(デイリーデータ!F1264,1)="日","",IF(LEFT(デイリーデータ!F1264,1)="半","／",LEFT(デイリーデータ!F1264,1)))))</f>
        <v/>
      </c>
      <c r="F1264" s="10" t="str">
        <f>IF(デイリーデータ!E1264="なし","",デイリーデータ!E1264)&amp;IF(デイリーデータ!G1264="なし","",デイリーデータ!G1264)&amp;IF(デイリーデータ!H1264="なし","",デイリーデータ!H1264)</f>
        <v/>
      </c>
      <c r="G1264" s="3" t="str">
        <f>IF(H1264="","",COUNTA(H$2:H1264)-COUNTBLANK(H$2:H1264))</f>
        <v/>
      </c>
      <c r="H1264" s="3" t="str">
        <f>IF(COUNTIF(B$2:B1264,B1264)=1,B1264,"")</f>
        <v/>
      </c>
      <c r="I1264" s="10" t="str">
        <f t="shared" si="19"/>
        <v/>
      </c>
      <c r="J1264" s="3">
        <f>IF(デイリーデータ!D1264="なし","",デイリーデータ!D1264)</f>
        <v>0</v>
      </c>
      <c r="K1264" s="3">
        <f>IF(デイリーデータ!E1264="なし","",デイリーデータ!E1264)</f>
        <v>0</v>
      </c>
      <c r="L1264" s="3">
        <f>IF(デイリーデータ!F1264="なし","",デイリーデータ!F1264)</f>
        <v>0</v>
      </c>
      <c r="M1264" s="3">
        <f>IF(デイリーデータ!G1264="なし","",デイリーデータ!G1264)</f>
        <v>0</v>
      </c>
      <c r="N1264" s="3">
        <f>IF(デイリーデータ!H1264="なし","",デイリーデータ!H1264)</f>
        <v>0</v>
      </c>
    </row>
    <row r="1265" spans="1:14" x14ac:dyDescent="0.2">
      <c r="A1265" s="9" t="str">
        <f>デイリーデータ!A1265&amp;デイリーデータ!I1265</f>
        <v/>
      </c>
      <c r="B1265" s="3" t="str">
        <f>デイリーデータ!A1265&amp;""</f>
        <v/>
      </c>
      <c r="C1265" s="3">
        <f>デイリーデータ!B1265</f>
        <v>0</v>
      </c>
      <c r="D1265" s="4" t="str">
        <f>IF(デイリーデータ!I1265="","",(デイリーデータ!I1265))</f>
        <v/>
      </c>
      <c r="E1265" s="3" t="str">
        <f>IF(デイリーデータ!D1265="休日","●",IF(デイリーデータ!D1265="指定","○",IF(LEFT(デイリーデータ!F1265,1)="日","",IF(LEFT(デイリーデータ!F1265,1)="半","／",LEFT(デイリーデータ!F1265,1)))))</f>
        <v/>
      </c>
      <c r="F1265" s="10" t="str">
        <f>IF(デイリーデータ!E1265="なし","",デイリーデータ!E1265)&amp;IF(デイリーデータ!G1265="なし","",デイリーデータ!G1265)&amp;IF(デイリーデータ!H1265="なし","",デイリーデータ!H1265)</f>
        <v/>
      </c>
      <c r="G1265" s="3" t="str">
        <f>IF(H1265="","",COUNTA(H$2:H1265)-COUNTBLANK(H$2:H1265))</f>
        <v/>
      </c>
      <c r="H1265" s="3" t="str">
        <f>IF(COUNTIF(B$2:B1265,B1265)=1,B1265,"")</f>
        <v/>
      </c>
      <c r="I1265" s="10" t="str">
        <f t="shared" si="19"/>
        <v/>
      </c>
      <c r="J1265" s="3">
        <f>IF(デイリーデータ!D1265="なし","",デイリーデータ!D1265)</f>
        <v>0</v>
      </c>
      <c r="K1265" s="3">
        <f>IF(デイリーデータ!E1265="なし","",デイリーデータ!E1265)</f>
        <v>0</v>
      </c>
      <c r="L1265" s="3">
        <f>IF(デイリーデータ!F1265="なし","",デイリーデータ!F1265)</f>
        <v>0</v>
      </c>
      <c r="M1265" s="3">
        <f>IF(デイリーデータ!G1265="なし","",デイリーデータ!G1265)</f>
        <v>0</v>
      </c>
      <c r="N1265" s="3">
        <f>IF(デイリーデータ!H1265="なし","",デイリーデータ!H1265)</f>
        <v>0</v>
      </c>
    </row>
    <row r="1266" spans="1:14" x14ac:dyDescent="0.2">
      <c r="A1266" s="9" t="str">
        <f>デイリーデータ!A1266&amp;デイリーデータ!I1266</f>
        <v/>
      </c>
      <c r="B1266" s="3" t="str">
        <f>デイリーデータ!A1266&amp;""</f>
        <v/>
      </c>
      <c r="C1266" s="3">
        <f>デイリーデータ!B1266</f>
        <v>0</v>
      </c>
      <c r="D1266" s="4" t="str">
        <f>IF(デイリーデータ!I1266="","",(デイリーデータ!I1266))</f>
        <v/>
      </c>
      <c r="E1266" s="3" t="str">
        <f>IF(デイリーデータ!D1266="休日","●",IF(デイリーデータ!D1266="指定","○",IF(LEFT(デイリーデータ!F1266,1)="日","",IF(LEFT(デイリーデータ!F1266,1)="半","／",LEFT(デイリーデータ!F1266,1)))))</f>
        <v/>
      </c>
      <c r="F1266" s="10" t="str">
        <f>IF(デイリーデータ!E1266="なし","",デイリーデータ!E1266)&amp;IF(デイリーデータ!G1266="なし","",デイリーデータ!G1266)&amp;IF(デイリーデータ!H1266="なし","",デイリーデータ!H1266)</f>
        <v/>
      </c>
      <c r="G1266" s="3" t="str">
        <f>IF(H1266="","",COUNTA(H$2:H1266)-COUNTBLANK(H$2:H1266))</f>
        <v/>
      </c>
      <c r="H1266" s="3" t="str">
        <f>IF(COUNTIF(B$2:B1266,B1266)=1,B1266,"")</f>
        <v/>
      </c>
      <c r="I1266" s="10" t="str">
        <f t="shared" si="19"/>
        <v/>
      </c>
      <c r="J1266" s="3">
        <f>IF(デイリーデータ!D1266="なし","",デイリーデータ!D1266)</f>
        <v>0</v>
      </c>
      <c r="K1266" s="3">
        <f>IF(デイリーデータ!E1266="なし","",デイリーデータ!E1266)</f>
        <v>0</v>
      </c>
      <c r="L1266" s="3">
        <f>IF(デイリーデータ!F1266="なし","",デイリーデータ!F1266)</f>
        <v>0</v>
      </c>
      <c r="M1266" s="3">
        <f>IF(デイリーデータ!G1266="なし","",デイリーデータ!G1266)</f>
        <v>0</v>
      </c>
      <c r="N1266" s="3">
        <f>IF(デイリーデータ!H1266="なし","",デイリーデータ!H1266)</f>
        <v>0</v>
      </c>
    </row>
    <row r="1267" spans="1:14" x14ac:dyDescent="0.2">
      <c r="A1267" s="9" t="str">
        <f>デイリーデータ!A1267&amp;デイリーデータ!I1267</f>
        <v/>
      </c>
      <c r="B1267" s="3" t="str">
        <f>デイリーデータ!A1267&amp;""</f>
        <v/>
      </c>
      <c r="C1267" s="3">
        <f>デイリーデータ!B1267</f>
        <v>0</v>
      </c>
      <c r="D1267" s="4" t="str">
        <f>IF(デイリーデータ!I1267="","",(デイリーデータ!I1267))</f>
        <v/>
      </c>
      <c r="E1267" s="3" t="str">
        <f>IF(デイリーデータ!D1267="休日","●",IF(デイリーデータ!D1267="指定","○",IF(LEFT(デイリーデータ!F1267,1)="日","",IF(LEFT(デイリーデータ!F1267,1)="半","／",LEFT(デイリーデータ!F1267,1)))))</f>
        <v/>
      </c>
      <c r="F1267" s="10" t="str">
        <f>IF(デイリーデータ!E1267="なし","",デイリーデータ!E1267)&amp;IF(デイリーデータ!G1267="なし","",デイリーデータ!G1267)&amp;IF(デイリーデータ!H1267="なし","",デイリーデータ!H1267)</f>
        <v/>
      </c>
      <c r="G1267" s="3" t="str">
        <f>IF(H1267="","",COUNTA(H$2:H1267)-COUNTBLANK(H$2:H1267))</f>
        <v/>
      </c>
      <c r="H1267" s="3" t="str">
        <f>IF(COUNTIF(B$2:B1267,B1267)=1,B1267,"")</f>
        <v/>
      </c>
      <c r="I1267" s="10" t="str">
        <f t="shared" si="19"/>
        <v/>
      </c>
      <c r="J1267" s="3">
        <f>IF(デイリーデータ!D1267="なし","",デイリーデータ!D1267)</f>
        <v>0</v>
      </c>
      <c r="K1267" s="3">
        <f>IF(デイリーデータ!E1267="なし","",デイリーデータ!E1267)</f>
        <v>0</v>
      </c>
      <c r="L1267" s="3">
        <f>IF(デイリーデータ!F1267="なし","",デイリーデータ!F1267)</f>
        <v>0</v>
      </c>
      <c r="M1267" s="3">
        <f>IF(デイリーデータ!G1267="なし","",デイリーデータ!G1267)</f>
        <v>0</v>
      </c>
      <c r="N1267" s="3">
        <f>IF(デイリーデータ!H1267="なし","",デイリーデータ!H1267)</f>
        <v>0</v>
      </c>
    </row>
    <row r="1268" spans="1:14" x14ac:dyDescent="0.2">
      <c r="A1268" s="9" t="str">
        <f>デイリーデータ!A1268&amp;デイリーデータ!I1268</f>
        <v/>
      </c>
      <c r="B1268" s="3" t="str">
        <f>デイリーデータ!A1268&amp;""</f>
        <v/>
      </c>
      <c r="C1268" s="3">
        <f>デイリーデータ!B1268</f>
        <v>0</v>
      </c>
      <c r="D1268" s="4" t="str">
        <f>IF(デイリーデータ!I1268="","",(デイリーデータ!I1268))</f>
        <v/>
      </c>
      <c r="E1268" s="3" t="str">
        <f>IF(デイリーデータ!D1268="休日","●",IF(デイリーデータ!D1268="指定","○",IF(LEFT(デイリーデータ!F1268,1)="日","",IF(LEFT(デイリーデータ!F1268,1)="半","／",LEFT(デイリーデータ!F1268,1)))))</f>
        <v/>
      </c>
      <c r="F1268" s="10" t="str">
        <f>IF(デイリーデータ!E1268="なし","",デイリーデータ!E1268)&amp;IF(デイリーデータ!G1268="なし","",デイリーデータ!G1268)&amp;IF(デイリーデータ!H1268="なし","",デイリーデータ!H1268)</f>
        <v/>
      </c>
      <c r="G1268" s="3" t="str">
        <f>IF(H1268="","",COUNTA(H$2:H1268)-COUNTBLANK(H$2:H1268))</f>
        <v/>
      </c>
      <c r="H1268" s="3" t="str">
        <f>IF(COUNTIF(B$2:B1268,B1268)=1,B1268,"")</f>
        <v/>
      </c>
      <c r="I1268" s="10" t="str">
        <f t="shared" si="19"/>
        <v/>
      </c>
      <c r="J1268" s="3">
        <f>IF(デイリーデータ!D1268="なし","",デイリーデータ!D1268)</f>
        <v>0</v>
      </c>
      <c r="K1268" s="3">
        <f>IF(デイリーデータ!E1268="なし","",デイリーデータ!E1268)</f>
        <v>0</v>
      </c>
      <c r="L1268" s="3">
        <f>IF(デイリーデータ!F1268="なし","",デイリーデータ!F1268)</f>
        <v>0</v>
      </c>
      <c r="M1268" s="3">
        <f>IF(デイリーデータ!G1268="なし","",デイリーデータ!G1268)</f>
        <v>0</v>
      </c>
      <c r="N1268" s="3">
        <f>IF(デイリーデータ!H1268="なし","",デイリーデータ!H1268)</f>
        <v>0</v>
      </c>
    </row>
    <row r="1269" spans="1:14" x14ac:dyDescent="0.2">
      <c r="A1269" s="9" t="str">
        <f>デイリーデータ!A1269&amp;デイリーデータ!I1269</f>
        <v/>
      </c>
      <c r="B1269" s="3" t="str">
        <f>デイリーデータ!A1269&amp;""</f>
        <v/>
      </c>
      <c r="C1269" s="3">
        <f>デイリーデータ!B1269</f>
        <v>0</v>
      </c>
      <c r="D1269" s="4" t="str">
        <f>IF(デイリーデータ!I1269="","",(デイリーデータ!I1269))</f>
        <v/>
      </c>
      <c r="E1269" s="3" t="str">
        <f>IF(デイリーデータ!D1269="休日","●",IF(デイリーデータ!D1269="指定","○",IF(LEFT(デイリーデータ!F1269,1)="日","",IF(LEFT(デイリーデータ!F1269,1)="半","／",LEFT(デイリーデータ!F1269,1)))))</f>
        <v/>
      </c>
      <c r="F1269" s="10" t="str">
        <f>IF(デイリーデータ!E1269="なし","",デイリーデータ!E1269)&amp;IF(デイリーデータ!G1269="なし","",デイリーデータ!G1269)&amp;IF(デイリーデータ!H1269="なし","",デイリーデータ!H1269)</f>
        <v/>
      </c>
      <c r="G1269" s="3" t="str">
        <f>IF(H1269="","",COUNTA(H$2:H1269)-COUNTBLANK(H$2:H1269))</f>
        <v/>
      </c>
      <c r="H1269" s="3" t="str">
        <f>IF(COUNTIF(B$2:B1269,B1269)=1,B1269,"")</f>
        <v/>
      </c>
      <c r="I1269" s="10" t="str">
        <f t="shared" si="19"/>
        <v/>
      </c>
      <c r="J1269" s="3">
        <f>IF(デイリーデータ!D1269="なし","",デイリーデータ!D1269)</f>
        <v>0</v>
      </c>
      <c r="K1269" s="3">
        <f>IF(デイリーデータ!E1269="なし","",デイリーデータ!E1269)</f>
        <v>0</v>
      </c>
      <c r="L1269" s="3">
        <f>IF(デイリーデータ!F1269="なし","",デイリーデータ!F1269)</f>
        <v>0</v>
      </c>
      <c r="M1269" s="3">
        <f>IF(デイリーデータ!G1269="なし","",デイリーデータ!G1269)</f>
        <v>0</v>
      </c>
      <c r="N1269" s="3">
        <f>IF(デイリーデータ!H1269="なし","",デイリーデータ!H1269)</f>
        <v>0</v>
      </c>
    </row>
    <row r="1270" spans="1:14" x14ac:dyDescent="0.2">
      <c r="A1270" s="9" t="str">
        <f>デイリーデータ!A1270&amp;デイリーデータ!I1270</f>
        <v/>
      </c>
      <c r="B1270" s="3" t="str">
        <f>デイリーデータ!A1270&amp;""</f>
        <v/>
      </c>
      <c r="C1270" s="3">
        <f>デイリーデータ!B1270</f>
        <v>0</v>
      </c>
      <c r="D1270" s="4" t="str">
        <f>IF(デイリーデータ!I1270="","",(デイリーデータ!I1270))</f>
        <v/>
      </c>
      <c r="E1270" s="3" t="str">
        <f>IF(デイリーデータ!D1270="休日","●",IF(デイリーデータ!D1270="指定","○",IF(LEFT(デイリーデータ!F1270,1)="日","",IF(LEFT(デイリーデータ!F1270,1)="半","／",LEFT(デイリーデータ!F1270,1)))))</f>
        <v/>
      </c>
      <c r="F1270" s="10" t="str">
        <f>IF(デイリーデータ!E1270="なし","",デイリーデータ!E1270)&amp;IF(デイリーデータ!G1270="なし","",デイリーデータ!G1270)&amp;IF(デイリーデータ!H1270="なし","",デイリーデータ!H1270)</f>
        <v/>
      </c>
      <c r="G1270" s="3" t="str">
        <f>IF(H1270="","",COUNTA(H$2:H1270)-COUNTBLANK(H$2:H1270))</f>
        <v/>
      </c>
      <c r="H1270" s="3" t="str">
        <f>IF(COUNTIF(B$2:B1270,B1270)=1,B1270,"")</f>
        <v/>
      </c>
      <c r="I1270" s="10" t="str">
        <f t="shared" si="19"/>
        <v/>
      </c>
      <c r="J1270" s="3">
        <f>IF(デイリーデータ!D1270="なし","",デイリーデータ!D1270)</f>
        <v>0</v>
      </c>
      <c r="K1270" s="3">
        <f>IF(デイリーデータ!E1270="なし","",デイリーデータ!E1270)</f>
        <v>0</v>
      </c>
      <c r="L1270" s="3">
        <f>IF(デイリーデータ!F1270="なし","",デイリーデータ!F1270)</f>
        <v>0</v>
      </c>
      <c r="M1270" s="3">
        <f>IF(デイリーデータ!G1270="なし","",デイリーデータ!G1270)</f>
        <v>0</v>
      </c>
      <c r="N1270" s="3">
        <f>IF(デイリーデータ!H1270="なし","",デイリーデータ!H1270)</f>
        <v>0</v>
      </c>
    </row>
    <row r="1271" spans="1:14" x14ac:dyDescent="0.2">
      <c r="A1271" s="9" t="str">
        <f>デイリーデータ!A1271&amp;デイリーデータ!I1271</f>
        <v/>
      </c>
      <c r="B1271" s="3" t="str">
        <f>デイリーデータ!A1271&amp;""</f>
        <v/>
      </c>
      <c r="C1271" s="3">
        <f>デイリーデータ!B1271</f>
        <v>0</v>
      </c>
      <c r="D1271" s="4" t="str">
        <f>IF(デイリーデータ!I1271="","",(デイリーデータ!I1271))</f>
        <v/>
      </c>
      <c r="E1271" s="3" t="str">
        <f>IF(デイリーデータ!D1271="休日","●",IF(デイリーデータ!D1271="指定","○",IF(LEFT(デイリーデータ!F1271,1)="日","",IF(LEFT(デイリーデータ!F1271,1)="半","／",LEFT(デイリーデータ!F1271,1)))))</f>
        <v/>
      </c>
      <c r="F1271" s="10" t="str">
        <f>IF(デイリーデータ!E1271="なし","",デイリーデータ!E1271)&amp;IF(デイリーデータ!G1271="なし","",デイリーデータ!G1271)&amp;IF(デイリーデータ!H1271="なし","",デイリーデータ!H1271)</f>
        <v/>
      </c>
      <c r="G1271" s="3" t="str">
        <f>IF(H1271="","",COUNTA(H$2:H1271)-COUNTBLANK(H$2:H1271))</f>
        <v/>
      </c>
      <c r="H1271" s="3" t="str">
        <f>IF(COUNTIF(B$2:B1271,B1271)=1,B1271,"")</f>
        <v/>
      </c>
      <c r="I1271" s="10" t="str">
        <f t="shared" si="19"/>
        <v/>
      </c>
      <c r="J1271" s="3">
        <f>IF(デイリーデータ!D1271="なし","",デイリーデータ!D1271)</f>
        <v>0</v>
      </c>
      <c r="K1271" s="3">
        <f>IF(デイリーデータ!E1271="なし","",デイリーデータ!E1271)</f>
        <v>0</v>
      </c>
      <c r="L1271" s="3">
        <f>IF(デイリーデータ!F1271="なし","",デイリーデータ!F1271)</f>
        <v>0</v>
      </c>
      <c r="M1271" s="3">
        <f>IF(デイリーデータ!G1271="なし","",デイリーデータ!G1271)</f>
        <v>0</v>
      </c>
      <c r="N1271" s="3">
        <f>IF(デイリーデータ!H1271="なし","",デイリーデータ!H1271)</f>
        <v>0</v>
      </c>
    </row>
    <row r="1272" spans="1:14" x14ac:dyDescent="0.2">
      <c r="A1272" s="9" t="str">
        <f>デイリーデータ!A1272&amp;デイリーデータ!I1272</f>
        <v/>
      </c>
      <c r="B1272" s="3" t="str">
        <f>デイリーデータ!A1272&amp;""</f>
        <v/>
      </c>
      <c r="C1272" s="3">
        <f>デイリーデータ!B1272</f>
        <v>0</v>
      </c>
      <c r="D1272" s="4" t="str">
        <f>IF(デイリーデータ!I1272="","",(デイリーデータ!I1272))</f>
        <v/>
      </c>
      <c r="E1272" s="3" t="str">
        <f>IF(デイリーデータ!D1272="休日","●",IF(デイリーデータ!D1272="指定","○",IF(LEFT(デイリーデータ!F1272,1)="日","",IF(LEFT(デイリーデータ!F1272,1)="半","／",LEFT(デイリーデータ!F1272,1)))))</f>
        <v/>
      </c>
      <c r="F1272" s="10" t="str">
        <f>IF(デイリーデータ!E1272="なし","",デイリーデータ!E1272)&amp;IF(デイリーデータ!G1272="なし","",デイリーデータ!G1272)&amp;IF(デイリーデータ!H1272="なし","",デイリーデータ!H1272)</f>
        <v/>
      </c>
      <c r="G1272" s="3" t="str">
        <f>IF(H1272="","",COUNTA(H$2:H1272)-COUNTBLANK(H$2:H1272))</f>
        <v/>
      </c>
      <c r="H1272" s="3" t="str">
        <f>IF(COUNTIF(B$2:B1272,B1272)=1,B1272,"")</f>
        <v/>
      </c>
      <c r="I1272" s="10" t="str">
        <f t="shared" si="19"/>
        <v/>
      </c>
      <c r="J1272" s="3">
        <f>IF(デイリーデータ!D1272="なし","",デイリーデータ!D1272)</f>
        <v>0</v>
      </c>
      <c r="K1272" s="3">
        <f>IF(デイリーデータ!E1272="なし","",デイリーデータ!E1272)</f>
        <v>0</v>
      </c>
      <c r="L1272" s="3">
        <f>IF(デイリーデータ!F1272="なし","",デイリーデータ!F1272)</f>
        <v>0</v>
      </c>
      <c r="M1272" s="3">
        <f>IF(デイリーデータ!G1272="なし","",デイリーデータ!G1272)</f>
        <v>0</v>
      </c>
      <c r="N1272" s="3">
        <f>IF(デイリーデータ!H1272="なし","",デイリーデータ!H1272)</f>
        <v>0</v>
      </c>
    </row>
    <row r="1273" spans="1:14" x14ac:dyDescent="0.2">
      <c r="A1273" s="9" t="str">
        <f>デイリーデータ!A1273&amp;デイリーデータ!I1273</f>
        <v/>
      </c>
      <c r="B1273" s="3" t="str">
        <f>デイリーデータ!A1273&amp;""</f>
        <v/>
      </c>
      <c r="C1273" s="3">
        <f>デイリーデータ!B1273</f>
        <v>0</v>
      </c>
      <c r="D1273" s="4" t="str">
        <f>IF(デイリーデータ!I1273="","",(デイリーデータ!I1273))</f>
        <v/>
      </c>
      <c r="E1273" s="3" t="str">
        <f>IF(デイリーデータ!D1273="休日","●",IF(デイリーデータ!D1273="指定","○",IF(LEFT(デイリーデータ!F1273,1)="日","",IF(LEFT(デイリーデータ!F1273,1)="半","／",LEFT(デイリーデータ!F1273,1)))))</f>
        <v/>
      </c>
      <c r="F1273" s="10" t="str">
        <f>IF(デイリーデータ!E1273="なし","",デイリーデータ!E1273)&amp;IF(デイリーデータ!G1273="なし","",デイリーデータ!G1273)&amp;IF(デイリーデータ!H1273="なし","",デイリーデータ!H1273)</f>
        <v/>
      </c>
      <c r="G1273" s="3" t="str">
        <f>IF(H1273="","",COUNTA(H$2:H1273)-COUNTBLANK(H$2:H1273))</f>
        <v/>
      </c>
      <c r="H1273" s="3" t="str">
        <f>IF(COUNTIF(B$2:B1273,B1273)=1,B1273,"")</f>
        <v/>
      </c>
      <c r="I1273" s="10" t="str">
        <f t="shared" si="19"/>
        <v/>
      </c>
      <c r="J1273" s="3">
        <f>IF(デイリーデータ!D1273="なし","",デイリーデータ!D1273)</f>
        <v>0</v>
      </c>
      <c r="K1273" s="3">
        <f>IF(デイリーデータ!E1273="なし","",デイリーデータ!E1273)</f>
        <v>0</v>
      </c>
      <c r="L1273" s="3">
        <f>IF(デイリーデータ!F1273="なし","",デイリーデータ!F1273)</f>
        <v>0</v>
      </c>
      <c r="M1273" s="3">
        <f>IF(デイリーデータ!G1273="なし","",デイリーデータ!G1273)</f>
        <v>0</v>
      </c>
      <c r="N1273" s="3">
        <f>IF(デイリーデータ!H1273="なし","",デイリーデータ!H1273)</f>
        <v>0</v>
      </c>
    </row>
    <row r="1274" spans="1:14" x14ac:dyDescent="0.2">
      <c r="A1274" s="9" t="str">
        <f>デイリーデータ!A1274&amp;デイリーデータ!I1274</f>
        <v/>
      </c>
      <c r="B1274" s="3" t="str">
        <f>デイリーデータ!A1274&amp;""</f>
        <v/>
      </c>
      <c r="C1274" s="3">
        <f>デイリーデータ!B1274</f>
        <v>0</v>
      </c>
      <c r="D1274" s="4" t="str">
        <f>IF(デイリーデータ!I1274="","",(デイリーデータ!I1274))</f>
        <v/>
      </c>
      <c r="E1274" s="3" t="str">
        <f>IF(デイリーデータ!D1274="休日","●",IF(デイリーデータ!D1274="指定","○",IF(LEFT(デイリーデータ!F1274,1)="日","",IF(LEFT(デイリーデータ!F1274,1)="半","／",LEFT(デイリーデータ!F1274,1)))))</f>
        <v/>
      </c>
      <c r="F1274" s="10" t="str">
        <f>IF(デイリーデータ!E1274="なし","",デイリーデータ!E1274)&amp;IF(デイリーデータ!G1274="なし","",デイリーデータ!G1274)&amp;IF(デイリーデータ!H1274="なし","",デイリーデータ!H1274)</f>
        <v/>
      </c>
      <c r="G1274" s="3" t="str">
        <f>IF(H1274="","",COUNTA(H$2:H1274)-COUNTBLANK(H$2:H1274))</f>
        <v/>
      </c>
      <c r="H1274" s="3" t="str">
        <f>IF(COUNTIF(B$2:B1274,B1274)=1,B1274,"")</f>
        <v/>
      </c>
      <c r="I1274" s="10" t="str">
        <f t="shared" si="19"/>
        <v/>
      </c>
      <c r="J1274" s="3">
        <f>IF(デイリーデータ!D1274="なし","",デイリーデータ!D1274)</f>
        <v>0</v>
      </c>
      <c r="K1274" s="3">
        <f>IF(デイリーデータ!E1274="なし","",デイリーデータ!E1274)</f>
        <v>0</v>
      </c>
      <c r="L1274" s="3">
        <f>IF(デイリーデータ!F1274="なし","",デイリーデータ!F1274)</f>
        <v>0</v>
      </c>
      <c r="M1274" s="3">
        <f>IF(デイリーデータ!G1274="なし","",デイリーデータ!G1274)</f>
        <v>0</v>
      </c>
      <c r="N1274" s="3">
        <f>IF(デイリーデータ!H1274="なし","",デイリーデータ!H1274)</f>
        <v>0</v>
      </c>
    </row>
    <row r="1275" spans="1:14" x14ac:dyDescent="0.2">
      <c r="A1275" s="9" t="str">
        <f>デイリーデータ!A1275&amp;デイリーデータ!I1275</f>
        <v/>
      </c>
      <c r="B1275" s="3" t="str">
        <f>デイリーデータ!A1275&amp;""</f>
        <v/>
      </c>
      <c r="C1275" s="3">
        <f>デイリーデータ!B1275</f>
        <v>0</v>
      </c>
      <c r="D1275" s="4" t="str">
        <f>IF(デイリーデータ!I1275="","",(デイリーデータ!I1275))</f>
        <v/>
      </c>
      <c r="E1275" s="3" t="str">
        <f>IF(デイリーデータ!D1275="休日","●",IF(デイリーデータ!D1275="指定","○",IF(LEFT(デイリーデータ!F1275,1)="日","",IF(LEFT(デイリーデータ!F1275,1)="半","／",LEFT(デイリーデータ!F1275,1)))))</f>
        <v/>
      </c>
      <c r="F1275" s="10" t="str">
        <f>IF(デイリーデータ!E1275="なし","",デイリーデータ!E1275)&amp;IF(デイリーデータ!G1275="なし","",デイリーデータ!G1275)&amp;IF(デイリーデータ!H1275="なし","",デイリーデータ!H1275)</f>
        <v/>
      </c>
      <c r="G1275" s="3" t="str">
        <f>IF(H1275="","",COUNTA(H$2:H1275)-COUNTBLANK(H$2:H1275))</f>
        <v/>
      </c>
      <c r="H1275" s="3" t="str">
        <f>IF(COUNTIF(B$2:B1275,B1275)=1,B1275,"")</f>
        <v/>
      </c>
      <c r="I1275" s="10" t="str">
        <f t="shared" si="19"/>
        <v/>
      </c>
      <c r="J1275" s="3">
        <f>IF(デイリーデータ!D1275="なし","",デイリーデータ!D1275)</f>
        <v>0</v>
      </c>
      <c r="K1275" s="3">
        <f>IF(デイリーデータ!E1275="なし","",デイリーデータ!E1275)</f>
        <v>0</v>
      </c>
      <c r="L1275" s="3">
        <f>IF(デイリーデータ!F1275="なし","",デイリーデータ!F1275)</f>
        <v>0</v>
      </c>
      <c r="M1275" s="3">
        <f>IF(デイリーデータ!G1275="なし","",デイリーデータ!G1275)</f>
        <v>0</v>
      </c>
      <c r="N1275" s="3">
        <f>IF(デイリーデータ!H1275="なし","",デイリーデータ!H1275)</f>
        <v>0</v>
      </c>
    </row>
    <row r="1276" spans="1:14" x14ac:dyDescent="0.2">
      <c r="A1276" s="9" t="str">
        <f>デイリーデータ!A1276&amp;デイリーデータ!I1276</f>
        <v/>
      </c>
      <c r="B1276" s="3" t="str">
        <f>デイリーデータ!A1276&amp;""</f>
        <v/>
      </c>
      <c r="C1276" s="3">
        <f>デイリーデータ!B1276</f>
        <v>0</v>
      </c>
      <c r="D1276" s="4" t="str">
        <f>IF(デイリーデータ!I1276="","",(デイリーデータ!I1276))</f>
        <v/>
      </c>
      <c r="E1276" s="3" t="str">
        <f>IF(デイリーデータ!D1276="休日","●",IF(デイリーデータ!D1276="指定","○",IF(LEFT(デイリーデータ!F1276,1)="日","",IF(LEFT(デイリーデータ!F1276,1)="半","／",LEFT(デイリーデータ!F1276,1)))))</f>
        <v/>
      </c>
      <c r="F1276" s="10" t="str">
        <f>IF(デイリーデータ!E1276="なし","",デイリーデータ!E1276)&amp;IF(デイリーデータ!G1276="なし","",デイリーデータ!G1276)&amp;IF(デイリーデータ!H1276="なし","",デイリーデータ!H1276)</f>
        <v/>
      </c>
      <c r="G1276" s="3" t="str">
        <f>IF(H1276="","",COUNTA(H$2:H1276)-COUNTBLANK(H$2:H1276))</f>
        <v/>
      </c>
      <c r="H1276" s="3" t="str">
        <f>IF(COUNTIF(B$2:B1276,B1276)=1,B1276,"")</f>
        <v/>
      </c>
      <c r="I1276" s="10" t="str">
        <f t="shared" si="19"/>
        <v/>
      </c>
      <c r="J1276" s="3">
        <f>IF(デイリーデータ!D1276="なし","",デイリーデータ!D1276)</f>
        <v>0</v>
      </c>
      <c r="K1276" s="3">
        <f>IF(デイリーデータ!E1276="なし","",デイリーデータ!E1276)</f>
        <v>0</v>
      </c>
      <c r="L1276" s="3">
        <f>IF(デイリーデータ!F1276="なし","",デイリーデータ!F1276)</f>
        <v>0</v>
      </c>
      <c r="M1276" s="3">
        <f>IF(デイリーデータ!G1276="なし","",デイリーデータ!G1276)</f>
        <v>0</v>
      </c>
      <c r="N1276" s="3">
        <f>IF(デイリーデータ!H1276="なし","",デイリーデータ!H1276)</f>
        <v>0</v>
      </c>
    </row>
    <row r="1277" spans="1:14" x14ac:dyDescent="0.2">
      <c r="A1277" s="9" t="str">
        <f>デイリーデータ!A1277&amp;デイリーデータ!I1277</f>
        <v/>
      </c>
      <c r="B1277" s="3" t="str">
        <f>デイリーデータ!A1277&amp;""</f>
        <v/>
      </c>
      <c r="C1277" s="3">
        <f>デイリーデータ!B1277</f>
        <v>0</v>
      </c>
      <c r="D1277" s="4" t="str">
        <f>IF(デイリーデータ!I1277="","",(デイリーデータ!I1277))</f>
        <v/>
      </c>
      <c r="E1277" s="3" t="str">
        <f>IF(デイリーデータ!D1277="休日","●",IF(デイリーデータ!D1277="指定","○",IF(LEFT(デイリーデータ!F1277,1)="日","",IF(LEFT(デイリーデータ!F1277,1)="半","／",LEFT(デイリーデータ!F1277,1)))))</f>
        <v/>
      </c>
      <c r="F1277" s="10" t="str">
        <f>IF(デイリーデータ!E1277="なし","",デイリーデータ!E1277)&amp;IF(デイリーデータ!G1277="なし","",デイリーデータ!G1277)&amp;IF(デイリーデータ!H1277="なし","",デイリーデータ!H1277)</f>
        <v/>
      </c>
      <c r="G1277" s="3" t="str">
        <f>IF(H1277="","",COUNTA(H$2:H1277)-COUNTBLANK(H$2:H1277))</f>
        <v/>
      </c>
      <c r="H1277" s="3" t="str">
        <f>IF(COUNTIF(B$2:B1277,B1277)=1,B1277,"")</f>
        <v/>
      </c>
      <c r="I1277" s="10" t="str">
        <f t="shared" si="19"/>
        <v/>
      </c>
      <c r="J1277" s="3">
        <f>IF(デイリーデータ!D1277="なし","",デイリーデータ!D1277)</f>
        <v>0</v>
      </c>
      <c r="K1277" s="3">
        <f>IF(デイリーデータ!E1277="なし","",デイリーデータ!E1277)</f>
        <v>0</v>
      </c>
      <c r="L1277" s="3">
        <f>IF(デイリーデータ!F1277="なし","",デイリーデータ!F1277)</f>
        <v>0</v>
      </c>
      <c r="M1277" s="3">
        <f>IF(デイリーデータ!G1277="なし","",デイリーデータ!G1277)</f>
        <v>0</v>
      </c>
      <c r="N1277" s="3">
        <f>IF(デイリーデータ!H1277="なし","",デイリーデータ!H1277)</f>
        <v>0</v>
      </c>
    </row>
    <row r="1278" spans="1:14" x14ac:dyDescent="0.2">
      <c r="A1278" s="9" t="str">
        <f>デイリーデータ!A1278&amp;デイリーデータ!I1278</f>
        <v/>
      </c>
      <c r="B1278" s="3" t="str">
        <f>デイリーデータ!A1278&amp;""</f>
        <v/>
      </c>
      <c r="C1278" s="3">
        <f>デイリーデータ!B1278</f>
        <v>0</v>
      </c>
      <c r="D1278" s="4" t="str">
        <f>IF(デイリーデータ!I1278="","",(デイリーデータ!I1278))</f>
        <v/>
      </c>
      <c r="E1278" s="3" t="str">
        <f>IF(デイリーデータ!D1278="休日","●",IF(デイリーデータ!D1278="指定","○",IF(LEFT(デイリーデータ!F1278,1)="日","",IF(LEFT(デイリーデータ!F1278,1)="半","／",LEFT(デイリーデータ!F1278,1)))))</f>
        <v/>
      </c>
      <c r="F1278" s="10" t="str">
        <f>IF(デイリーデータ!E1278="なし","",デイリーデータ!E1278)&amp;IF(デイリーデータ!G1278="なし","",デイリーデータ!G1278)&amp;IF(デイリーデータ!H1278="なし","",デイリーデータ!H1278)</f>
        <v/>
      </c>
      <c r="G1278" s="3" t="str">
        <f>IF(H1278="","",COUNTA(H$2:H1278)-COUNTBLANK(H$2:H1278))</f>
        <v/>
      </c>
      <c r="H1278" s="3" t="str">
        <f>IF(COUNTIF(B$2:B1278,B1278)=1,B1278,"")</f>
        <v/>
      </c>
      <c r="I1278" s="10" t="str">
        <f t="shared" si="19"/>
        <v/>
      </c>
      <c r="J1278" s="3">
        <f>IF(デイリーデータ!D1278="なし","",デイリーデータ!D1278)</f>
        <v>0</v>
      </c>
      <c r="K1278" s="3">
        <f>IF(デイリーデータ!E1278="なし","",デイリーデータ!E1278)</f>
        <v>0</v>
      </c>
      <c r="L1278" s="3">
        <f>IF(デイリーデータ!F1278="なし","",デイリーデータ!F1278)</f>
        <v>0</v>
      </c>
      <c r="M1278" s="3">
        <f>IF(デイリーデータ!G1278="なし","",デイリーデータ!G1278)</f>
        <v>0</v>
      </c>
      <c r="N1278" s="3">
        <f>IF(デイリーデータ!H1278="なし","",デイリーデータ!H1278)</f>
        <v>0</v>
      </c>
    </row>
    <row r="1279" spans="1:14" x14ac:dyDescent="0.2">
      <c r="A1279" s="9" t="str">
        <f>デイリーデータ!A1279&amp;デイリーデータ!I1279</f>
        <v/>
      </c>
      <c r="B1279" s="3" t="str">
        <f>デイリーデータ!A1279&amp;""</f>
        <v/>
      </c>
      <c r="C1279" s="3">
        <f>デイリーデータ!B1279</f>
        <v>0</v>
      </c>
      <c r="D1279" s="4" t="str">
        <f>IF(デイリーデータ!I1279="","",(デイリーデータ!I1279))</f>
        <v/>
      </c>
      <c r="E1279" s="3" t="str">
        <f>IF(デイリーデータ!D1279="休日","●",IF(デイリーデータ!D1279="指定","○",IF(LEFT(デイリーデータ!F1279,1)="日","",IF(LEFT(デイリーデータ!F1279,1)="半","／",LEFT(デイリーデータ!F1279,1)))))</f>
        <v/>
      </c>
      <c r="F1279" s="10" t="str">
        <f>IF(デイリーデータ!E1279="なし","",デイリーデータ!E1279)&amp;IF(デイリーデータ!G1279="なし","",デイリーデータ!G1279)&amp;IF(デイリーデータ!H1279="なし","",デイリーデータ!H1279)</f>
        <v/>
      </c>
      <c r="G1279" s="3" t="str">
        <f>IF(H1279="","",COUNTA(H$2:H1279)-COUNTBLANK(H$2:H1279))</f>
        <v/>
      </c>
      <c r="H1279" s="3" t="str">
        <f>IF(COUNTIF(B$2:B1279,B1279)=1,B1279,"")</f>
        <v/>
      </c>
      <c r="I1279" s="10" t="str">
        <f t="shared" si="19"/>
        <v/>
      </c>
      <c r="J1279" s="3">
        <f>IF(デイリーデータ!D1279="なし","",デイリーデータ!D1279)</f>
        <v>0</v>
      </c>
      <c r="K1279" s="3">
        <f>IF(デイリーデータ!E1279="なし","",デイリーデータ!E1279)</f>
        <v>0</v>
      </c>
      <c r="L1279" s="3">
        <f>IF(デイリーデータ!F1279="なし","",デイリーデータ!F1279)</f>
        <v>0</v>
      </c>
      <c r="M1279" s="3">
        <f>IF(デイリーデータ!G1279="なし","",デイリーデータ!G1279)</f>
        <v>0</v>
      </c>
      <c r="N1279" s="3">
        <f>IF(デイリーデータ!H1279="なし","",デイリーデータ!H1279)</f>
        <v>0</v>
      </c>
    </row>
    <row r="1280" spans="1:14" x14ac:dyDescent="0.2">
      <c r="A1280" s="9" t="str">
        <f>デイリーデータ!A1280&amp;デイリーデータ!I1280</f>
        <v/>
      </c>
      <c r="B1280" s="3" t="str">
        <f>デイリーデータ!A1280&amp;""</f>
        <v/>
      </c>
      <c r="C1280" s="3">
        <f>デイリーデータ!B1280</f>
        <v>0</v>
      </c>
      <c r="D1280" s="4" t="str">
        <f>IF(デイリーデータ!I1280="","",(デイリーデータ!I1280))</f>
        <v/>
      </c>
      <c r="E1280" s="3" t="str">
        <f>IF(デイリーデータ!D1280="休日","●",IF(デイリーデータ!D1280="指定","○",IF(LEFT(デイリーデータ!F1280,1)="日","",IF(LEFT(デイリーデータ!F1280,1)="半","／",LEFT(デイリーデータ!F1280,1)))))</f>
        <v/>
      </c>
      <c r="F1280" s="10" t="str">
        <f>IF(デイリーデータ!E1280="なし","",デイリーデータ!E1280)&amp;IF(デイリーデータ!G1280="なし","",デイリーデータ!G1280)&amp;IF(デイリーデータ!H1280="なし","",デイリーデータ!H1280)</f>
        <v/>
      </c>
      <c r="G1280" s="3" t="str">
        <f>IF(H1280="","",COUNTA(H$2:H1280)-COUNTBLANK(H$2:H1280))</f>
        <v/>
      </c>
      <c r="H1280" s="3" t="str">
        <f>IF(COUNTIF(B$2:B1280,B1280)=1,B1280,"")</f>
        <v/>
      </c>
      <c r="I1280" s="10" t="str">
        <f t="shared" si="19"/>
        <v/>
      </c>
      <c r="J1280" s="3">
        <f>IF(デイリーデータ!D1280="なし","",デイリーデータ!D1280)</f>
        <v>0</v>
      </c>
      <c r="K1280" s="3">
        <f>IF(デイリーデータ!E1280="なし","",デイリーデータ!E1280)</f>
        <v>0</v>
      </c>
      <c r="L1280" s="3">
        <f>IF(デイリーデータ!F1280="なし","",デイリーデータ!F1280)</f>
        <v>0</v>
      </c>
      <c r="M1280" s="3">
        <f>IF(デイリーデータ!G1280="なし","",デイリーデータ!G1280)</f>
        <v>0</v>
      </c>
      <c r="N1280" s="3">
        <f>IF(デイリーデータ!H1280="なし","",デイリーデータ!H1280)</f>
        <v>0</v>
      </c>
    </row>
    <row r="1281" spans="1:14" x14ac:dyDescent="0.2">
      <c r="A1281" s="9" t="str">
        <f>デイリーデータ!A1281&amp;デイリーデータ!I1281</f>
        <v/>
      </c>
      <c r="B1281" s="3" t="str">
        <f>デイリーデータ!A1281&amp;""</f>
        <v/>
      </c>
      <c r="C1281" s="3">
        <f>デイリーデータ!B1281</f>
        <v>0</v>
      </c>
      <c r="D1281" s="4" t="str">
        <f>IF(デイリーデータ!I1281="","",(デイリーデータ!I1281))</f>
        <v/>
      </c>
      <c r="E1281" s="3" t="str">
        <f>IF(デイリーデータ!D1281="休日","●",IF(デイリーデータ!D1281="指定","○",IF(LEFT(デイリーデータ!F1281,1)="日","",IF(LEFT(デイリーデータ!F1281,1)="半","／",LEFT(デイリーデータ!F1281,1)))))</f>
        <v/>
      </c>
      <c r="F1281" s="10" t="str">
        <f>IF(デイリーデータ!E1281="なし","",デイリーデータ!E1281)&amp;IF(デイリーデータ!G1281="なし","",デイリーデータ!G1281)&amp;IF(デイリーデータ!H1281="なし","",デイリーデータ!H1281)</f>
        <v/>
      </c>
      <c r="G1281" s="3" t="str">
        <f>IF(H1281="","",COUNTA(H$2:H1281)-COUNTBLANK(H$2:H1281))</f>
        <v/>
      </c>
      <c r="H1281" s="3" t="str">
        <f>IF(COUNTIF(B$2:B1281,B1281)=1,B1281,"")</f>
        <v/>
      </c>
      <c r="I1281" s="10" t="str">
        <f t="shared" si="19"/>
        <v/>
      </c>
      <c r="J1281" s="3">
        <f>IF(デイリーデータ!D1281="なし","",デイリーデータ!D1281)</f>
        <v>0</v>
      </c>
      <c r="K1281" s="3">
        <f>IF(デイリーデータ!E1281="なし","",デイリーデータ!E1281)</f>
        <v>0</v>
      </c>
      <c r="L1281" s="3">
        <f>IF(デイリーデータ!F1281="なし","",デイリーデータ!F1281)</f>
        <v>0</v>
      </c>
      <c r="M1281" s="3">
        <f>IF(デイリーデータ!G1281="なし","",デイリーデータ!G1281)</f>
        <v>0</v>
      </c>
      <c r="N1281" s="3">
        <f>IF(デイリーデータ!H1281="なし","",デイリーデータ!H1281)</f>
        <v>0</v>
      </c>
    </row>
    <row r="1282" spans="1:14" x14ac:dyDescent="0.2">
      <c r="A1282" s="9" t="str">
        <f>デイリーデータ!A1282&amp;デイリーデータ!I1282</f>
        <v/>
      </c>
      <c r="B1282" s="3" t="str">
        <f>デイリーデータ!A1282&amp;""</f>
        <v/>
      </c>
      <c r="C1282" s="3">
        <f>デイリーデータ!B1282</f>
        <v>0</v>
      </c>
      <c r="D1282" s="4" t="str">
        <f>IF(デイリーデータ!I1282="","",(デイリーデータ!I1282))</f>
        <v/>
      </c>
      <c r="E1282" s="3" t="str">
        <f>IF(デイリーデータ!D1282="休日","●",IF(デイリーデータ!D1282="指定","○",IF(LEFT(デイリーデータ!F1282,1)="日","",IF(LEFT(デイリーデータ!F1282,1)="半","／",LEFT(デイリーデータ!F1282,1)))))</f>
        <v/>
      </c>
      <c r="F1282" s="10" t="str">
        <f>IF(デイリーデータ!E1282="なし","",デイリーデータ!E1282)&amp;IF(デイリーデータ!G1282="なし","",デイリーデータ!G1282)&amp;IF(デイリーデータ!H1282="なし","",デイリーデータ!H1282)</f>
        <v/>
      </c>
      <c r="G1282" s="3" t="str">
        <f>IF(H1282="","",COUNTA(H$2:H1282)-COUNTBLANK(H$2:H1282))</f>
        <v/>
      </c>
      <c r="H1282" s="3" t="str">
        <f>IF(COUNTIF(B$2:B1282,B1282)=1,B1282,"")</f>
        <v/>
      </c>
      <c r="I1282" s="10" t="str">
        <f t="shared" ref="I1282:I1345" si="20">IF(H1282&lt;&gt;"",C1282,"")</f>
        <v/>
      </c>
      <c r="J1282" s="3">
        <f>IF(デイリーデータ!D1282="なし","",デイリーデータ!D1282)</f>
        <v>0</v>
      </c>
      <c r="K1282" s="3">
        <f>IF(デイリーデータ!E1282="なし","",デイリーデータ!E1282)</f>
        <v>0</v>
      </c>
      <c r="L1282" s="3">
        <f>IF(デイリーデータ!F1282="なし","",デイリーデータ!F1282)</f>
        <v>0</v>
      </c>
      <c r="M1282" s="3">
        <f>IF(デイリーデータ!G1282="なし","",デイリーデータ!G1282)</f>
        <v>0</v>
      </c>
      <c r="N1282" s="3">
        <f>IF(デイリーデータ!H1282="なし","",デイリーデータ!H1282)</f>
        <v>0</v>
      </c>
    </row>
    <row r="1283" spans="1:14" x14ac:dyDescent="0.2">
      <c r="A1283" s="9" t="str">
        <f>デイリーデータ!A1283&amp;デイリーデータ!I1283</f>
        <v/>
      </c>
      <c r="B1283" s="3" t="str">
        <f>デイリーデータ!A1283&amp;""</f>
        <v/>
      </c>
      <c r="C1283" s="3">
        <f>デイリーデータ!B1283</f>
        <v>0</v>
      </c>
      <c r="D1283" s="4" t="str">
        <f>IF(デイリーデータ!I1283="","",(デイリーデータ!I1283))</f>
        <v/>
      </c>
      <c r="E1283" s="3" t="str">
        <f>IF(デイリーデータ!D1283="休日","●",IF(デイリーデータ!D1283="指定","○",IF(LEFT(デイリーデータ!F1283,1)="日","",IF(LEFT(デイリーデータ!F1283,1)="半","／",LEFT(デイリーデータ!F1283,1)))))</f>
        <v/>
      </c>
      <c r="F1283" s="10" t="str">
        <f>IF(デイリーデータ!E1283="なし","",デイリーデータ!E1283)&amp;IF(デイリーデータ!G1283="なし","",デイリーデータ!G1283)&amp;IF(デイリーデータ!H1283="なし","",デイリーデータ!H1283)</f>
        <v/>
      </c>
      <c r="G1283" s="3" t="str">
        <f>IF(H1283="","",COUNTA(H$2:H1283)-COUNTBLANK(H$2:H1283))</f>
        <v/>
      </c>
      <c r="H1283" s="3" t="str">
        <f>IF(COUNTIF(B$2:B1283,B1283)=1,B1283,"")</f>
        <v/>
      </c>
      <c r="I1283" s="10" t="str">
        <f t="shared" si="20"/>
        <v/>
      </c>
      <c r="J1283" s="3">
        <f>IF(デイリーデータ!D1283="なし","",デイリーデータ!D1283)</f>
        <v>0</v>
      </c>
      <c r="K1283" s="3">
        <f>IF(デイリーデータ!E1283="なし","",デイリーデータ!E1283)</f>
        <v>0</v>
      </c>
      <c r="L1283" s="3">
        <f>IF(デイリーデータ!F1283="なし","",デイリーデータ!F1283)</f>
        <v>0</v>
      </c>
      <c r="M1283" s="3">
        <f>IF(デイリーデータ!G1283="なし","",デイリーデータ!G1283)</f>
        <v>0</v>
      </c>
      <c r="N1283" s="3">
        <f>IF(デイリーデータ!H1283="なし","",デイリーデータ!H1283)</f>
        <v>0</v>
      </c>
    </row>
    <row r="1284" spans="1:14" x14ac:dyDescent="0.2">
      <c r="A1284" s="9" t="str">
        <f>デイリーデータ!A1284&amp;デイリーデータ!I1284</f>
        <v/>
      </c>
      <c r="B1284" s="3" t="str">
        <f>デイリーデータ!A1284&amp;""</f>
        <v/>
      </c>
      <c r="C1284" s="3">
        <f>デイリーデータ!B1284</f>
        <v>0</v>
      </c>
      <c r="D1284" s="4" t="str">
        <f>IF(デイリーデータ!I1284="","",(デイリーデータ!I1284))</f>
        <v/>
      </c>
      <c r="E1284" s="3" t="str">
        <f>IF(デイリーデータ!D1284="休日","●",IF(デイリーデータ!D1284="指定","○",IF(LEFT(デイリーデータ!F1284,1)="日","",IF(LEFT(デイリーデータ!F1284,1)="半","／",LEFT(デイリーデータ!F1284,1)))))</f>
        <v/>
      </c>
      <c r="F1284" s="10" t="str">
        <f>IF(デイリーデータ!E1284="なし","",デイリーデータ!E1284)&amp;IF(デイリーデータ!G1284="なし","",デイリーデータ!G1284)&amp;IF(デイリーデータ!H1284="なし","",デイリーデータ!H1284)</f>
        <v/>
      </c>
      <c r="G1284" s="3" t="str">
        <f>IF(H1284="","",COUNTA(H$2:H1284)-COUNTBLANK(H$2:H1284))</f>
        <v/>
      </c>
      <c r="H1284" s="3" t="str">
        <f>IF(COUNTIF(B$2:B1284,B1284)=1,B1284,"")</f>
        <v/>
      </c>
      <c r="I1284" s="10" t="str">
        <f t="shared" si="20"/>
        <v/>
      </c>
      <c r="J1284" s="3">
        <f>IF(デイリーデータ!D1284="なし","",デイリーデータ!D1284)</f>
        <v>0</v>
      </c>
      <c r="K1284" s="3">
        <f>IF(デイリーデータ!E1284="なし","",デイリーデータ!E1284)</f>
        <v>0</v>
      </c>
      <c r="L1284" s="3">
        <f>IF(デイリーデータ!F1284="なし","",デイリーデータ!F1284)</f>
        <v>0</v>
      </c>
      <c r="M1284" s="3">
        <f>IF(デイリーデータ!G1284="なし","",デイリーデータ!G1284)</f>
        <v>0</v>
      </c>
      <c r="N1284" s="3">
        <f>IF(デイリーデータ!H1284="なし","",デイリーデータ!H1284)</f>
        <v>0</v>
      </c>
    </row>
    <row r="1285" spans="1:14" x14ac:dyDescent="0.2">
      <c r="A1285" s="9" t="str">
        <f>デイリーデータ!A1285&amp;デイリーデータ!I1285</f>
        <v/>
      </c>
      <c r="B1285" s="3" t="str">
        <f>デイリーデータ!A1285&amp;""</f>
        <v/>
      </c>
      <c r="C1285" s="3">
        <f>デイリーデータ!B1285</f>
        <v>0</v>
      </c>
      <c r="D1285" s="4" t="str">
        <f>IF(デイリーデータ!I1285="","",(デイリーデータ!I1285))</f>
        <v/>
      </c>
      <c r="E1285" s="3" t="str">
        <f>IF(デイリーデータ!D1285="休日","●",IF(デイリーデータ!D1285="指定","○",IF(LEFT(デイリーデータ!F1285,1)="日","",IF(LEFT(デイリーデータ!F1285,1)="半","／",LEFT(デイリーデータ!F1285,1)))))</f>
        <v/>
      </c>
      <c r="F1285" s="10" t="str">
        <f>IF(デイリーデータ!E1285="なし","",デイリーデータ!E1285)&amp;IF(デイリーデータ!G1285="なし","",デイリーデータ!G1285)&amp;IF(デイリーデータ!H1285="なし","",デイリーデータ!H1285)</f>
        <v/>
      </c>
      <c r="G1285" s="3" t="str">
        <f>IF(H1285="","",COUNTA(H$2:H1285)-COUNTBLANK(H$2:H1285))</f>
        <v/>
      </c>
      <c r="H1285" s="3" t="str">
        <f>IF(COUNTIF(B$2:B1285,B1285)=1,B1285,"")</f>
        <v/>
      </c>
      <c r="I1285" s="10" t="str">
        <f t="shared" si="20"/>
        <v/>
      </c>
      <c r="J1285" s="3">
        <f>IF(デイリーデータ!D1285="なし","",デイリーデータ!D1285)</f>
        <v>0</v>
      </c>
      <c r="K1285" s="3">
        <f>IF(デイリーデータ!E1285="なし","",デイリーデータ!E1285)</f>
        <v>0</v>
      </c>
      <c r="L1285" s="3">
        <f>IF(デイリーデータ!F1285="なし","",デイリーデータ!F1285)</f>
        <v>0</v>
      </c>
      <c r="M1285" s="3">
        <f>IF(デイリーデータ!G1285="なし","",デイリーデータ!G1285)</f>
        <v>0</v>
      </c>
      <c r="N1285" s="3">
        <f>IF(デイリーデータ!H1285="なし","",デイリーデータ!H1285)</f>
        <v>0</v>
      </c>
    </row>
    <row r="1286" spans="1:14" x14ac:dyDescent="0.2">
      <c r="A1286" s="9" t="str">
        <f>デイリーデータ!A1286&amp;デイリーデータ!I1286</f>
        <v/>
      </c>
      <c r="B1286" s="3" t="str">
        <f>デイリーデータ!A1286&amp;""</f>
        <v/>
      </c>
      <c r="C1286" s="3">
        <f>デイリーデータ!B1286</f>
        <v>0</v>
      </c>
      <c r="D1286" s="4" t="str">
        <f>IF(デイリーデータ!I1286="","",(デイリーデータ!I1286))</f>
        <v/>
      </c>
      <c r="E1286" s="3" t="str">
        <f>IF(デイリーデータ!D1286="休日","●",IF(デイリーデータ!D1286="指定","○",IF(LEFT(デイリーデータ!F1286,1)="日","",IF(LEFT(デイリーデータ!F1286,1)="半","／",LEFT(デイリーデータ!F1286,1)))))</f>
        <v/>
      </c>
      <c r="F1286" s="10" t="str">
        <f>IF(デイリーデータ!E1286="なし","",デイリーデータ!E1286)&amp;IF(デイリーデータ!G1286="なし","",デイリーデータ!G1286)&amp;IF(デイリーデータ!H1286="なし","",デイリーデータ!H1286)</f>
        <v/>
      </c>
      <c r="G1286" s="3" t="str">
        <f>IF(H1286="","",COUNTA(H$2:H1286)-COUNTBLANK(H$2:H1286))</f>
        <v/>
      </c>
      <c r="H1286" s="3" t="str">
        <f>IF(COUNTIF(B$2:B1286,B1286)=1,B1286,"")</f>
        <v/>
      </c>
      <c r="I1286" s="10" t="str">
        <f t="shared" si="20"/>
        <v/>
      </c>
      <c r="J1286" s="3">
        <f>IF(デイリーデータ!D1286="なし","",デイリーデータ!D1286)</f>
        <v>0</v>
      </c>
      <c r="K1286" s="3">
        <f>IF(デイリーデータ!E1286="なし","",デイリーデータ!E1286)</f>
        <v>0</v>
      </c>
      <c r="L1286" s="3">
        <f>IF(デイリーデータ!F1286="なし","",デイリーデータ!F1286)</f>
        <v>0</v>
      </c>
      <c r="M1286" s="3">
        <f>IF(デイリーデータ!G1286="なし","",デイリーデータ!G1286)</f>
        <v>0</v>
      </c>
      <c r="N1286" s="3">
        <f>IF(デイリーデータ!H1286="なし","",デイリーデータ!H1286)</f>
        <v>0</v>
      </c>
    </row>
    <row r="1287" spans="1:14" x14ac:dyDescent="0.2">
      <c r="A1287" s="9" t="str">
        <f>デイリーデータ!A1287&amp;デイリーデータ!I1287</f>
        <v/>
      </c>
      <c r="B1287" s="3" t="str">
        <f>デイリーデータ!A1287&amp;""</f>
        <v/>
      </c>
      <c r="C1287" s="3">
        <f>デイリーデータ!B1287</f>
        <v>0</v>
      </c>
      <c r="D1287" s="4" t="str">
        <f>IF(デイリーデータ!I1287="","",(デイリーデータ!I1287))</f>
        <v/>
      </c>
      <c r="E1287" s="3" t="str">
        <f>IF(デイリーデータ!D1287="休日","●",IF(デイリーデータ!D1287="指定","○",IF(LEFT(デイリーデータ!F1287,1)="日","",IF(LEFT(デイリーデータ!F1287,1)="半","／",LEFT(デイリーデータ!F1287,1)))))</f>
        <v/>
      </c>
      <c r="F1287" s="10" t="str">
        <f>IF(デイリーデータ!E1287="なし","",デイリーデータ!E1287)&amp;IF(デイリーデータ!G1287="なし","",デイリーデータ!G1287)&amp;IF(デイリーデータ!H1287="なし","",デイリーデータ!H1287)</f>
        <v/>
      </c>
      <c r="G1287" s="3" t="str">
        <f>IF(H1287="","",COUNTA(H$2:H1287)-COUNTBLANK(H$2:H1287))</f>
        <v/>
      </c>
      <c r="H1287" s="3" t="str">
        <f>IF(COUNTIF(B$2:B1287,B1287)=1,B1287,"")</f>
        <v/>
      </c>
      <c r="I1287" s="10" t="str">
        <f t="shared" si="20"/>
        <v/>
      </c>
      <c r="J1287" s="3">
        <f>IF(デイリーデータ!D1287="なし","",デイリーデータ!D1287)</f>
        <v>0</v>
      </c>
      <c r="K1287" s="3">
        <f>IF(デイリーデータ!E1287="なし","",デイリーデータ!E1287)</f>
        <v>0</v>
      </c>
      <c r="L1287" s="3">
        <f>IF(デイリーデータ!F1287="なし","",デイリーデータ!F1287)</f>
        <v>0</v>
      </c>
      <c r="M1287" s="3">
        <f>IF(デイリーデータ!G1287="なし","",デイリーデータ!G1287)</f>
        <v>0</v>
      </c>
      <c r="N1287" s="3">
        <f>IF(デイリーデータ!H1287="なし","",デイリーデータ!H1287)</f>
        <v>0</v>
      </c>
    </row>
    <row r="1288" spans="1:14" x14ac:dyDescent="0.2">
      <c r="A1288" s="9" t="str">
        <f>デイリーデータ!A1288&amp;デイリーデータ!I1288</f>
        <v/>
      </c>
      <c r="B1288" s="3" t="str">
        <f>デイリーデータ!A1288&amp;""</f>
        <v/>
      </c>
      <c r="C1288" s="3">
        <f>デイリーデータ!B1288</f>
        <v>0</v>
      </c>
      <c r="D1288" s="4" t="str">
        <f>IF(デイリーデータ!I1288="","",(デイリーデータ!I1288))</f>
        <v/>
      </c>
      <c r="E1288" s="3" t="str">
        <f>IF(デイリーデータ!D1288="休日","●",IF(デイリーデータ!D1288="指定","○",IF(LEFT(デイリーデータ!F1288,1)="日","",IF(LEFT(デイリーデータ!F1288,1)="半","／",LEFT(デイリーデータ!F1288,1)))))</f>
        <v/>
      </c>
      <c r="F1288" s="10" t="str">
        <f>IF(デイリーデータ!E1288="なし","",デイリーデータ!E1288)&amp;IF(デイリーデータ!G1288="なし","",デイリーデータ!G1288)&amp;IF(デイリーデータ!H1288="なし","",デイリーデータ!H1288)</f>
        <v/>
      </c>
      <c r="G1288" s="3" t="str">
        <f>IF(H1288="","",COUNTA(H$2:H1288)-COUNTBLANK(H$2:H1288))</f>
        <v/>
      </c>
      <c r="H1288" s="3" t="str">
        <f>IF(COUNTIF(B$2:B1288,B1288)=1,B1288,"")</f>
        <v/>
      </c>
      <c r="I1288" s="10" t="str">
        <f t="shared" si="20"/>
        <v/>
      </c>
      <c r="J1288" s="3">
        <f>IF(デイリーデータ!D1288="なし","",デイリーデータ!D1288)</f>
        <v>0</v>
      </c>
      <c r="K1288" s="3">
        <f>IF(デイリーデータ!E1288="なし","",デイリーデータ!E1288)</f>
        <v>0</v>
      </c>
      <c r="L1288" s="3">
        <f>IF(デイリーデータ!F1288="なし","",デイリーデータ!F1288)</f>
        <v>0</v>
      </c>
      <c r="M1288" s="3">
        <f>IF(デイリーデータ!G1288="なし","",デイリーデータ!G1288)</f>
        <v>0</v>
      </c>
      <c r="N1288" s="3">
        <f>IF(デイリーデータ!H1288="なし","",デイリーデータ!H1288)</f>
        <v>0</v>
      </c>
    </row>
    <row r="1289" spans="1:14" x14ac:dyDescent="0.2">
      <c r="A1289" s="9" t="str">
        <f>デイリーデータ!A1289&amp;デイリーデータ!I1289</f>
        <v/>
      </c>
      <c r="B1289" s="3" t="str">
        <f>デイリーデータ!A1289&amp;""</f>
        <v/>
      </c>
      <c r="C1289" s="3">
        <f>デイリーデータ!B1289</f>
        <v>0</v>
      </c>
      <c r="D1289" s="4" t="str">
        <f>IF(デイリーデータ!I1289="","",(デイリーデータ!I1289))</f>
        <v/>
      </c>
      <c r="E1289" s="3" t="str">
        <f>IF(デイリーデータ!D1289="休日","●",IF(デイリーデータ!D1289="指定","○",IF(LEFT(デイリーデータ!F1289,1)="日","",IF(LEFT(デイリーデータ!F1289,1)="半","／",LEFT(デイリーデータ!F1289,1)))))</f>
        <v/>
      </c>
      <c r="F1289" s="10" t="str">
        <f>IF(デイリーデータ!E1289="なし","",デイリーデータ!E1289)&amp;IF(デイリーデータ!G1289="なし","",デイリーデータ!G1289)&amp;IF(デイリーデータ!H1289="なし","",デイリーデータ!H1289)</f>
        <v/>
      </c>
      <c r="G1289" s="3" t="str">
        <f>IF(H1289="","",COUNTA(H$2:H1289)-COUNTBLANK(H$2:H1289))</f>
        <v/>
      </c>
      <c r="H1289" s="3" t="str">
        <f>IF(COUNTIF(B$2:B1289,B1289)=1,B1289,"")</f>
        <v/>
      </c>
      <c r="I1289" s="10" t="str">
        <f t="shared" si="20"/>
        <v/>
      </c>
      <c r="J1289" s="3">
        <f>IF(デイリーデータ!D1289="なし","",デイリーデータ!D1289)</f>
        <v>0</v>
      </c>
      <c r="K1289" s="3">
        <f>IF(デイリーデータ!E1289="なし","",デイリーデータ!E1289)</f>
        <v>0</v>
      </c>
      <c r="L1289" s="3">
        <f>IF(デイリーデータ!F1289="なし","",デイリーデータ!F1289)</f>
        <v>0</v>
      </c>
      <c r="M1289" s="3">
        <f>IF(デイリーデータ!G1289="なし","",デイリーデータ!G1289)</f>
        <v>0</v>
      </c>
      <c r="N1289" s="3">
        <f>IF(デイリーデータ!H1289="なし","",デイリーデータ!H1289)</f>
        <v>0</v>
      </c>
    </row>
    <row r="1290" spans="1:14" x14ac:dyDescent="0.2">
      <c r="A1290" s="9" t="str">
        <f>デイリーデータ!A1290&amp;デイリーデータ!I1290</f>
        <v/>
      </c>
      <c r="B1290" s="3" t="str">
        <f>デイリーデータ!A1290&amp;""</f>
        <v/>
      </c>
      <c r="C1290" s="3">
        <f>デイリーデータ!B1290</f>
        <v>0</v>
      </c>
      <c r="D1290" s="4" t="str">
        <f>IF(デイリーデータ!I1290="","",(デイリーデータ!I1290))</f>
        <v/>
      </c>
      <c r="E1290" s="3" t="str">
        <f>IF(デイリーデータ!D1290="休日","●",IF(デイリーデータ!D1290="指定","○",IF(LEFT(デイリーデータ!F1290,1)="日","",IF(LEFT(デイリーデータ!F1290,1)="半","／",LEFT(デイリーデータ!F1290,1)))))</f>
        <v/>
      </c>
      <c r="F1290" s="10" t="str">
        <f>IF(デイリーデータ!E1290="なし","",デイリーデータ!E1290)&amp;IF(デイリーデータ!G1290="なし","",デイリーデータ!G1290)&amp;IF(デイリーデータ!H1290="なし","",デイリーデータ!H1290)</f>
        <v/>
      </c>
      <c r="G1290" s="3" t="str">
        <f>IF(H1290="","",COUNTA(H$2:H1290)-COUNTBLANK(H$2:H1290))</f>
        <v/>
      </c>
      <c r="H1290" s="3" t="str">
        <f>IF(COUNTIF(B$2:B1290,B1290)=1,B1290,"")</f>
        <v/>
      </c>
      <c r="I1290" s="10" t="str">
        <f t="shared" si="20"/>
        <v/>
      </c>
      <c r="J1290" s="3">
        <f>IF(デイリーデータ!D1290="なし","",デイリーデータ!D1290)</f>
        <v>0</v>
      </c>
      <c r="K1290" s="3">
        <f>IF(デイリーデータ!E1290="なし","",デイリーデータ!E1290)</f>
        <v>0</v>
      </c>
      <c r="L1290" s="3">
        <f>IF(デイリーデータ!F1290="なし","",デイリーデータ!F1290)</f>
        <v>0</v>
      </c>
      <c r="M1290" s="3">
        <f>IF(デイリーデータ!G1290="なし","",デイリーデータ!G1290)</f>
        <v>0</v>
      </c>
      <c r="N1290" s="3">
        <f>IF(デイリーデータ!H1290="なし","",デイリーデータ!H1290)</f>
        <v>0</v>
      </c>
    </row>
    <row r="1291" spans="1:14" x14ac:dyDescent="0.2">
      <c r="A1291" s="9" t="str">
        <f>デイリーデータ!A1291&amp;デイリーデータ!I1291</f>
        <v/>
      </c>
      <c r="B1291" s="3" t="str">
        <f>デイリーデータ!A1291&amp;""</f>
        <v/>
      </c>
      <c r="C1291" s="3">
        <f>デイリーデータ!B1291</f>
        <v>0</v>
      </c>
      <c r="D1291" s="4" t="str">
        <f>IF(デイリーデータ!I1291="","",(デイリーデータ!I1291))</f>
        <v/>
      </c>
      <c r="E1291" s="3" t="str">
        <f>IF(デイリーデータ!D1291="休日","●",IF(デイリーデータ!D1291="指定","○",IF(LEFT(デイリーデータ!F1291,1)="日","",IF(LEFT(デイリーデータ!F1291,1)="半","／",LEFT(デイリーデータ!F1291,1)))))</f>
        <v/>
      </c>
      <c r="F1291" s="10" t="str">
        <f>IF(デイリーデータ!E1291="なし","",デイリーデータ!E1291)&amp;IF(デイリーデータ!G1291="なし","",デイリーデータ!G1291)&amp;IF(デイリーデータ!H1291="なし","",デイリーデータ!H1291)</f>
        <v/>
      </c>
      <c r="G1291" s="3" t="str">
        <f>IF(H1291="","",COUNTA(H$2:H1291)-COUNTBLANK(H$2:H1291))</f>
        <v/>
      </c>
      <c r="H1291" s="3" t="str">
        <f>IF(COUNTIF(B$2:B1291,B1291)=1,B1291,"")</f>
        <v/>
      </c>
      <c r="I1291" s="10" t="str">
        <f t="shared" si="20"/>
        <v/>
      </c>
      <c r="J1291" s="3">
        <f>IF(デイリーデータ!D1291="なし","",デイリーデータ!D1291)</f>
        <v>0</v>
      </c>
      <c r="K1291" s="3">
        <f>IF(デイリーデータ!E1291="なし","",デイリーデータ!E1291)</f>
        <v>0</v>
      </c>
      <c r="L1291" s="3">
        <f>IF(デイリーデータ!F1291="なし","",デイリーデータ!F1291)</f>
        <v>0</v>
      </c>
      <c r="M1291" s="3">
        <f>IF(デイリーデータ!G1291="なし","",デイリーデータ!G1291)</f>
        <v>0</v>
      </c>
      <c r="N1291" s="3">
        <f>IF(デイリーデータ!H1291="なし","",デイリーデータ!H1291)</f>
        <v>0</v>
      </c>
    </row>
    <row r="1292" spans="1:14" x14ac:dyDescent="0.2">
      <c r="A1292" s="9" t="str">
        <f>デイリーデータ!A1292&amp;デイリーデータ!I1292</f>
        <v/>
      </c>
      <c r="B1292" s="3" t="str">
        <f>デイリーデータ!A1292&amp;""</f>
        <v/>
      </c>
      <c r="C1292" s="3" t="str">
        <f>デイリーデータ!B1292&amp;""</f>
        <v/>
      </c>
      <c r="D1292" s="4" t="str">
        <f>IF(デイリーデータ!I1292="","",(デイリーデータ!I1292))</f>
        <v/>
      </c>
      <c r="E1292" s="3" t="str">
        <f>IF(デイリーデータ!D1292="休日","●",IF(デイリーデータ!D1292="指定","○",IF(LEFT(デイリーデータ!F1292,1)="日","",IF(LEFT(デイリーデータ!F1292,1)="半","／",LEFT(デイリーデータ!F1292,1)))))</f>
        <v/>
      </c>
      <c r="F1292" s="10" t="str">
        <f>IF(デイリーデータ!E1292="なし","",デイリーデータ!E1292)&amp;IF(デイリーデータ!G1292="なし","",デイリーデータ!G1292)&amp;IF(デイリーデータ!H1292="なし","",デイリーデータ!H1292)</f>
        <v/>
      </c>
      <c r="G1292" s="3" t="str">
        <f>IF(H1292="","",COUNTA(H$2:H1292)-COUNTBLANK(H$2:H1292))</f>
        <v/>
      </c>
      <c r="H1292" s="3" t="str">
        <f>IF(COUNTIF(B$2:B1292,B1292)=1,B1292,"")</f>
        <v/>
      </c>
      <c r="I1292" s="10" t="str">
        <f t="shared" si="20"/>
        <v/>
      </c>
      <c r="J1292" s="3">
        <f>IF(デイリーデータ!D1292="なし","",デイリーデータ!D1292)</f>
        <v>0</v>
      </c>
      <c r="K1292" s="3">
        <f>IF(デイリーデータ!E1292="なし","",デイリーデータ!E1292)</f>
        <v>0</v>
      </c>
      <c r="L1292" s="3">
        <f>IF(デイリーデータ!F1292="なし","",デイリーデータ!F1292)</f>
        <v>0</v>
      </c>
      <c r="M1292" s="3">
        <f>IF(デイリーデータ!G1292="なし","",デイリーデータ!G1292)</f>
        <v>0</v>
      </c>
      <c r="N1292" s="3">
        <f>IF(デイリーデータ!H1292="なし","",デイリーデータ!H1292)</f>
        <v>0</v>
      </c>
    </row>
    <row r="1293" spans="1:14" x14ac:dyDescent="0.2">
      <c r="A1293" s="9" t="str">
        <f>デイリーデータ!A1293&amp;デイリーデータ!I1293</f>
        <v/>
      </c>
      <c r="B1293" s="3" t="str">
        <f>デイリーデータ!A1293&amp;""</f>
        <v/>
      </c>
      <c r="C1293" s="3" t="str">
        <f>デイリーデータ!B1293&amp;""</f>
        <v/>
      </c>
      <c r="D1293" s="4" t="str">
        <f>IF(デイリーデータ!I1293="","",(デイリーデータ!I1293))</f>
        <v/>
      </c>
      <c r="E1293" s="3" t="str">
        <f>IF(デイリーデータ!D1293="休日","●",IF(デイリーデータ!D1293="指定","○",IF(LEFT(デイリーデータ!F1293,1)="日","",IF(LEFT(デイリーデータ!F1293,1)="半","／",LEFT(デイリーデータ!F1293,1)))))</f>
        <v/>
      </c>
      <c r="F1293" s="10" t="str">
        <f>IF(デイリーデータ!E1293="なし","",デイリーデータ!E1293)&amp;IF(デイリーデータ!G1293="なし","",デイリーデータ!G1293)&amp;IF(デイリーデータ!H1293="なし","",デイリーデータ!H1293)</f>
        <v/>
      </c>
      <c r="G1293" s="3" t="str">
        <f>IF(H1293="","",COUNTA(H$2:H1293)-COUNTBLANK(H$2:H1293))</f>
        <v/>
      </c>
      <c r="H1293" s="3" t="str">
        <f>IF(COUNTIF(B$2:B1293,B1293)=1,B1293,"")</f>
        <v/>
      </c>
      <c r="I1293" s="10" t="str">
        <f t="shared" si="20"/>
        <v/>
      </c>
      <c r="J1293" s="3">
        <f>IF(デイリーデータ!D1293="なし","",デイリーデータ!D1293)</f>
        <v>0</v>
      </c>
      <c r="K1293" s="3">
        <f>IF(デイリーデータ!E1293="なし","",デイリーデータ!E1293)</f>
        <v>0</v>
      </c>
      <c r="L1293" s="3">
        <f>IF(デイリーデータ!F1293="なし","",デイリーデータ!F1293)</f>
        <v>0</v>
      </c>
      <c r="M1293" s="3">
        <f>IF(デイリーデータ!G1293="なし","",デイリーデータ!G1293)</f>
        <v>0</v>
      </c>
      <c r="N1293" s="3">
        <f>IF(デイリーデータ!H1293="なし","",デイリーデータ!H1293)</f>
        <v>0</v>
      </c>
    </row>
    <row r="1294" spans="1:14" x14ac:dyDescent="0.2">
      <c r="A1294" s="9" t="str">
        <f>デイリーデータ!A1294&amp;デイリーデータ!I1294</f>
        <v/>
      </c>
      <c r="B1294" s="3" t="str">
        <f>デイリーデータ!A1294&amp;""</f>
        <v/>
      </c>
      <c r="C1294" s="3" t="str">
        <f>デイリーデータ!B1294&amp;""</f>
        <v/>
      </c>
      <c r="D1294" s="4" t="str">
        <f>IF(デイリーデータ!I1294="","",(デイリーデータ!I1294))</f>
        <v/>
      </c>
      <c r="E1294" s="3" t="str">
        <f>IF(デイリーデータ!D1294="休日","●",IF(デイリーデータ!D1294="指定","○",IF(LEFT(デイリーデータ!F1294,1)="日","",IF(LEFT(デイリーデータ!F1294,1)="半","／",LEFT(デイリーデータ!F1294,1)))))</f>
        <v/>
      </c>
      <c r="F1294" s="10" t="str">
        <f>IF(デイリーデータ!E1294="なし","",デイリーデータ!E1294)&amp;IF(デイリーデータ!G1294="なし","",デイリーデータ!G1294)&amp;IF(デイリーデータ!H1294="なし","",デイリーデータ!H1294)</f>
        <v/>
      </c>
      <c r="G1294" s="3" t="str">
        <f>IF(H1294="","",COUNTA(H$2:H1294)-COUNTBLANK(H$2:H1294))</f>
        <v/>
      </c>
      <c r="H1294" s="3" t="str">
        <f>IF(COUNTIF(B$2:B1294,B1294)=1,B1294,"")</f>
        <v/>
      </c>
      <c r="I1294" s="10" t="str">
        <f t="shared" si="20"/>
        <v/>
      </c>
      <c r="J1294" s="3">
        <f>IF(デイリーデータ!D1294="なし","",デイリーデータ!D1294)</f>
        <v>0</v>
      </c>
      <c r="K1294" s="3">
        <f>IF(デイリーデータ!E1294="なし","",デイリーデータ!E1294)</f>
        <v>0</v>
      </c>
      <c r="L1294" s="3">
        <f>IF(デイリーデータ!F1294="なし","",デイリーデータ!F1294)</f>
        <v>0</v>
      </c>
      <c r="M1294" s="3">
        <f>IF(デイリーデータ!G1294="なし","",デイリーデータ!G1294)</f>
        <v>0</v>
      </c>
      <c r="N1294" s="3">
        <f>IF(デイリーデータ!H1294="なし","",デイリーデータ!H1294)</f>
        <v>0</v>
      </c>
    </row>
    <row r="1295" spans="1:14" x14ac:dyDescent="0.2">
      <c r="A1295" s="9" t="str">
        <f>デイリーデータ!A1295&amp;デイリーデータ!I1295</f>
        <v/>
      </c>
      <c r="B1295" s="3" t="str">
        <f>デイリーデータ!A1295&amp;""</f>
        <v/>
      </c>
      <c r="C1295" s="3" t="str">
        <f>デイリーデータ!B1295&amp;""</f>
        <v/>
      </c>
      <c r="D1295" s="4" t="str">
        <f>IF(デイリーデータ!I1295="","",(デイリーデータ!I1295))</f>
        <v/>
      </c>
      <c r="E1295" s="3" t="str">
        <f>IF(デイリーデータ!D1295="休日","●",IF(デイリーデータ!D1295="指定","○",IF(LEFT(デイリーデータ!F1295,1)="日","",IF(LEFT(デイリーデータ!F1295,1)="半","／",LEFT(デイリーデータ!F1295,1)))))</f>
        <v/>
      </c>
      <c r="F1295" s="10" t="str">
        <f>IF(デイリーデータ!E1295="なし","",デイリーデータ!E1295)&amp;IF(デイリーデータ!G1295="なし","",デイリーデータ!G1295)&amp;IF(デイリーデータ!H1295="なし","",デイリーデータ!H1295)</f>
        <v/>
      </c>
      <c r="G1295" s="3" t="str">
        <f>IF(H1295="","",COUNTA(H$2:H1295)-COUNTBLANK(H$2:H1295))</f>
        <v/>
      </c>
      <c r="H1295" s="3" t="str">
        <f>IF(COUNTIF(B$2:B1295,B1295)=1,B1295,"")</f>
        <v/>
      </c>
      <c r="I1295" s="10" t="str">
        <f t="shared" si="20"/>
        <v/>
      </c>
      <c r="J1295" s="3">
        <f>IF(デイリーデータ!D1295="なし","",デイリーデータ!D1295)</f>
        <v>0</v>
      </c>
      <c r="K1295" s="3">
        <f>IF(デイリーデータ!E1295="なし","",デイリーデータ!E1295)</f>
        <v>0</v>
      </c>
      <c r="L1295" s="3">
        <f>IF(デイリーデータ!F1295="なし","",デイリーデータ!F1295)</f>
        <v>0</v>
      </c>
      <c r="M1295" s="3">
        <f>IF(デイリーデータ!G1295="なし","",デイリーデータ!G1295)</f>
        <v>0</v>
      </c>
      <c r="N1295" s="3">
        <f>IF(デイリーデータ!H1295="なし","",デイリーデータ!H1295)</f>
        <v>0</v>
      </c>
    </row>
    <row r="1296" spans="1:14" x14ac:dyDescent="0.2">
      <c r="A1296" s="9" t="str">
        <f>デイリーデータ!A1296&amp;デイリーデータ!I1296</f>
        <v/>
      </c>
      <c r="B1296" s="3" t="str">
        <f>デイリーデータ!A1296&amp;""</f>
        <v/>
      </c>
      <c r="C1296" s="3" t="str">
        <f>デイリーデータ!B1296&amp;""</f>
        <v/>
      </c>
      <c r="D1296" s="4" t="str">
        <f>IF(デイリーデータ!I1296="","",(デイリーデータ!I1296))</f>
        <v/>
      </c>
      <c r="E1296" s="3" t="str">
        <f>IF(デイリーデータ!D1296="休日","●",IF(デイリーデータ!D1296="指定","○",IF(LEFT(デイリーデータ!F1296,1)="日","",IF(LEFT(デイリーデータ!F1296,1)="半","／",LEFT(デイリーデータ!F1296,1)))))</f>
        <v/>
      </c>
      <c r="F1296" s="10" t="str">
        <f>IF(デイリーデータ!E1296="なし","",デイリーデータ!E1296)&amp;IF(デイリーデータ!G1296="なし","",デイリーデータ!G1296)&amp;IF(デイリーデータ!H1296="なし","",デイリーデータ!H1296)</f>
        <v/>
      </c>
      <c r="G1296" s="3" t="str">
        <f>IF(H1296="","",COUNTA(H$2:H1296)-COUNTBLANK(H$2:H1296))</f>
        <v/>
      </c>
      <c r="H1296" s="3" t="str">
        <f>IF(COUNTIF(B$2:B1296,B1296)=1,B1296,"")</f>
        <v/>
      </c>
      <c r="I1296" s="10" t="str">
        <f t="shared" si="20"/>
        <v/>
      </c>
      <c r="J1296" s="3">
        <f>IF(デイリーデータ!D1296="なし","",デイリーデータ!D1296)</f>
        <v>0</v>
      </c>
      <c r="K1296" s="3">
        <f>IF(デイリーデータ!E1296="なし","",デイリーデータ!E1296)</f>
        <v>0</v>
      </c>
      <c r="L1296" s="3">
        <f>IF(デイリーデータ!F1296="なし","",デイリーデータ!F1296)</f>
        <v>0</v>
      </c>
      <c r="M1296" s="3">
        <f>IF(デイリーデータ!G1296="なし","",デイリーデータ!G1296)</f>
        <v>0</v>
      </c>
      <c r="N1296" s="3">
        <f>IF(デイリーデータ!H1296="なし","",デイリーデータ!H1296)</f>
        <v>0</v>
      </c>
    </row>
    <row r="1297" spans="1:14" x14ac:dyDescent="0.2">
      <c r="A1297" s="9" t="str">
        <f>デイリーデータ!A1297&amp;デイリーデータ!I1297</f>
        <v/>
      </c>
      <c r="B1297" s="3" t="str">
        <f>デイリーデータ!A1297&amp;""</f>
        <v/>
      </c>
      <c r="C1297" s="3" t="str">
        <f>デイリーデータ!B1297&amp;""</f>
        <v/>
      </c>
      <c r="D1297" s="4" t="str">
        <f>IF(デイリーデータ!I1297="","",(デイリーデータ!I1297))</f>
        <v/>
      </c>
      <c r="E1297" s="3" t="str">
        <f>IF(デイリーデータ!D1297="休日","●",IF(デイリーデータ!D1297="指定","○",IF(LEFT(デイリーデータ!F1297,1)="日","",IF(LEFT(デイリーデータ!F1297,1)="半","／",LEFT(デイリーデータ!F1297,1)))))</f>
        <v/>
      </c>
      <c r="F1297" s="10" t="str">
        <f>IF(デイリーデータ!E1297="なし","",デイリーデータ!E1297)&amp;IF(デイリーデータ!G1297="なし","",デイリーデータ!G1297)&amp;IF(デイリーデータ!H1297="なし","",デイリーデータ!H1297)</f>
        <v/>
      </c>
      <c r="G1297" s="3" t="str">
        <f>IF(H1297="","",COUNTA(H$2:H1297)-COUNTBLANK(H$2:H1297))</f>
        <v/>
      </c>
      <c r="H1297" s="3" t="str">
        <f>IF(COUNTIF(B$2:B1297,B1297)=1,B1297,"")</f>
        <v/>
      </c>
      <c r="I1297" s="10" t="str">
        <f t="shared" si="20"/>
        <v/>
      </c>
      <c r="J1297" s="3">
        <f>IF(デイリーデータ!D1297="なし","",デイリーデータ!D1297)</f>
        <v>0</v>
      </c>
      <c r="K1297" s="3">
        <f>IF(デイリーデータ!E1297="なし","",デイリーデータ!E1297)</f>
        <v>0</v>
      </c>
      <c r="L1297" s="3">
        <f>IF(デイリーデータ!F1297="なし","",デイリーデータ!F1297)</f>
        <v>0</v>
      </c>
      <c r="M1297" s="3">
        <f>IF(デイリーデータ!G1297="なし","",デイリーデータ!G1297)</f>
        <v>0</v>
      </c>
      <c r="N1297" s="3">
        <f>IF(デイリーデータ!H1297="なし","",デイリーデータ!H1297)</f>
        <v>0</v>
      </c>
    </row>
    <row r="1298" spans="1:14" x14ac:dyDescent="0.2">
      <c r="A1298" s="9" t="str">
        <f>デイリーデータ!A1298&amp;デイリーデータ!I1298</f>
        <v/>
      </c>
      <c r="B1298" s="3" t="str">
        <f>デイリーデータ!A1298&amp;""</f>
        <v/>
      </c>
      <c r="C1298" s="3" t="str">
        <f>デイリーデータ!B1298&amp;""</f>
        <v/>
      </c>
      <c r="D1298" s="4" t="str">
        <f>IF(デイリーデータ!I1298="","",(デイリーデータ!I1298))</f>
        <v/>
      </c>
      <c r="E1298" s="3" t="str">
        <f>IF(デイリーデータ!D1298="休日","●",IF(デイリーデータ!D1298="指定","○",IF(LEFT(デイリーデータ!F1298,1)="日","",IF(LEFT(デイリーデータ!F1298,1)="半","／",LEFT(デイリーデータ!F1298,1)))))</f>
        <v/>
      </c>
      <c r="F1298" s="10" t="str">
        <f>IF(デイリーデータ!E1298="なし","",デイリーデータ!E1298)&amp;IF(デイリーデータ!G1298="なし","",デイリーデータ!G1298)&amp;IF(デイリーデータ!H1298="なし","",デイリーデータ!H1298)</f>
        <v/>
      </c>
      <c r="G1298" s="3" t="str">
        <f>IF(H1298="","",COUNTA(H$2:H1298)-COUNTBLANK(H$2:H1298))</f>
        <v/>
      </c>
      <c r="H1298" s="3" t="str">
        <f>IF(COUNTIF(B$2:B1298,B1298)=1,B1298,"")</f>
        <v/>
      </c>
      <c r="I1298" s="10" t="str">
        <f t="shared" si="20"/>
        <v/>
      </c>
      <c r="J1298" s="3">
        <f>IF(デイリーデータ!D1298="なし","",デイリーデータ!D1298)</f>
        <v>0</v>
      </c>
      <c r="K1298" s="3">
        <f>IF(デイリーデータ!E1298="なし","",デイリーデータ!E1298)</f>
        <v>0</v>
      </c>
      <c r="L1298" s="3">
        <f>IF(デイリーデータ!F1298="なし","",デイリーデータ!F1298)</f>
        <v>0</v>
      </c>
      <c r="M1298" s="3">
        <f>IF(デイリーデータ!G1298="なし","",デイリーデータ!G1298)</f>
        <v>0</v>
      </c>
      <c r="N1298" s="3">
        <f>IF(デイリーデータ!H1298="なし","",デイリーデータ!H1298)</f>
        <v>0</v>
      </c>
    </row>
    <row r="1299" spans="1:14" x14ac:dyDescent="0.2">
      <c r="A1299" s="9" t="str">
        <f>デイリーデータ!A1299&amp;デイリーデータ!I1299</f>
        <v/>
      </c>
      <c r="B1299" s="3" t="str">
        <f>デイリーデータ!A1299&amp;""</f>
        <v/>
      </c>
      <c r="C1299" s="3" t="str">
        <f>デイリーデータ!B1299&amp;""</f>
        <v/>
      </c>
      <c r="D1299" s="4" t="str">
        <f>IF(デイリーデータ!I1299="","",(デイリーデータ!I1299))</f>
        <v/>
      </c>
      <c r="E1299" s="3" t="str">
        <f>IF(デイリーデータ!D1299="休日","●",IF(デイリーデータ!D1299="指定","○",IF(LEFT(デイリーデータ!F1299,1)="日","",IF(LEFT(デイリーデータ!F1299,1)="半","／",LEFT(デイリーデータ!F1299,1)))))</f>
        <v/>
      </c>
      <c r="F1299" s="10" t="str">
        <f>IF(デイリーデータ!E1299="なし","",デイリーデータ!E1299)&amp;IF(デイリーデータ!G1299="なし","",デイリーデータ!G1299)&amp;IF(デイリーデータ!H1299="なし","",デイリーデータ!H1299)</f>
        <v/>
      </c>
      <c r="G1299" s="3" t="str">
        <f>IF(H1299="","",COUNTA(H$2:H1299)-COUNTBLANK(H$2:H1299))</f>
        <v/>
      </c>
      <c r="H1299" s="3" t="str">
        <f>IF(COUNTIF(B$2:B1299,B1299)=1,B1299,"")</f>
        <v/>
      </c>
      <c r="I1299" s="10" t="str">
        <f t="shared" si="20"/>
        <v/>
      </c>
      <c r="J1299" s="3">
        <f>IF(デイリーデータ!D1299="なし","",デイリーデータ!D1299)</f>
        <v>0</v>
      </c>
      <c r="K1299" s="3">
        <f>IF(デイリーデータ!E1299="なし","",デイリーデータ!E1299)</f>
        <v>0</v>
      </c>
      <c r="L1299" s="3">
        <f>IF(デイリーデータ!F1299="なし","",デイリーデータ!F1299)</f>
        <v>0</v>
      </c>
      <c r="M1299" s="3">
        <f>IF(デイリーデータ!G1299="なし","",デイリーデータ!G1299)</f>
        <v>0</v>
      </c>
      <c r="N1299" s="3">
        <f>IF(デイリーデータ!H1299="なし","",デイリーデータ!H1299)</f>
        <v>0</v>
      </c>
    </row>
    <row r="1300" spans="1:14" x14ac:dyDescent="0.2">
      <c r="A1300" s="9" t="str">
        <f>デイリーデータ!A1300&amp;デイリーデータ!I1300</f>
        <v/>
      </c>
      <c r="B1300" s="3" t="str">
        <f>デイリーデータ!A1300&amp;""</f>
        <v/>
      </c>
      <c r="C1300" s="3" t="str">
        <f>デイリーデータ!B1300&amp;""</f>
        <v/>
      </c>
      <c r="D1300" s="4" t="str">
        <f>IF(デイリーデータ!I1300="","",(デイリーデータ!I1300))</f>
        <v/>
      </c>
      <c r="E1300" s="3" t="str">
        <f>IF(デイリーデータ!D1300="休日","●",IF(デイリーデータ!D1300="指定","○",IF(LEFT(デイリーデータ!F1300,1)="日","",IF(LEFT(デイリーデータ!F1300,1)="半","／",LEFT(デイリーデータ!F1300,1)))))</f>
        <v/>
      </c>
      <c r="F1300" s="10" t="str">
        <f>IF(デイリーデータ!E1300="なし","",デイリーデータ!E1300)&amp;IF(デイリーデータ!G1300="なし","",デイリーデータ!G1300)&amp;IF(デイリーデータ!H1300="なし","",デイリーデータ!H1300)</f>
        <v/>
      </c>
      <c r="G1300" s="3" t="str">
        <f>IF(H1300="","",COUNTA(H$2:H1300)-COUNTBLANK(H$2:H1300))</f>
        <v/>
      </c>
      <c r="H1300" s="3" t="str">
        <f>IF(COUNTIF(B$2:B1300,B1300)=1,B1300,"")</f>
        <v/>
      </c>
      <c r="I1300" s="10" t="str">
        <f t="shared" si="20"/>
        <v/>
      </c>
      <c r="J1300" s="3">
        <f>IF(デイリーデータ!D1300="なし","",デイリーデータ!D1300)</f>
        <v>0</v>
      </c>
      <c r="K1300" s="3">
        <f>IF(デイリーデータ!E1300="なし","",デイリーデータ!E1300)</f>
        <v>0</v>
      </c>
      <c r="L1300" s="3">
        <f>IF(デイリーデータ!F1300="なし","",デイリーデータ!F1300)</f>
        <v>0</v>
      </c>
      <c r="M1300" s="3">
        <f>IF(デイリーデータ!G1300="なし","",デイリーデータ!G1300)</f>
        <v>0</v>
      </c>
      <c r="N1300" s="3">
        <f>IF(デイリーデータ!H1300="なし","",デイリーデータ!H1300)</f>
        <v>0</v>
      </c>
    </row>
    <row r="1301" spans="1:14" x14ac:dyDescent="0.2">
      <c r="A1301" s="9" t="str">
        <f>デイリーデータ!A1301&amp;デイリーデータ!I1301</f>
        <v/>
      </c>
      <c r="B1301" s="3" t="str">
        <f>デイリーデータ!A1301&amp;""</f>
        <v/>
      </c>
      <c r="C1301" s="3" t="str">
        <f>デイリーデータ!B1301&amp;""</f>
        <v/>
      </c>
      <c r="D1301" s="4" t="str">
        <f>IF(デイリーデータ!I1301="","",(デイリーデータ!I1301))</f>
        <v/>
      </c>
      <c r="E1301" s="3" t="str">
        <f>IF(デイリーデータ!D1301="休日","●",IF(デイリーデータ!D1301="指定","○",IF(LEFT(デイリーデータ!F1301,1)="日","",IF(LEFT(デイリーデータ!F1301,1)="半","／",LEFT(デイリーデータ!F1301,1)))))</f>
        <v/>
      </c>
      <c r="F1301" s="10" t="str">
        <f>IF(デイリーデータ!E1301="なし","",デイリーデータ!E1301)&amp;IF(デイリーデータ!G1301="なし","",デイリーデータ!G1301)&amp;IF(デイリーデータ!H1301="なし","",デイリーデータ!H1301)</f>
        <v/>
      </c>
      <c r="G1301" s="3" t="str">
        <f>IF(H1301="","",COUNTA(H$2:H1301)-COUNTBLANK(H$2:H1301))</f>
        <v/>
      </c>
      <c r="H1301" s="3" t="str">
        <f>IF(COUNTIF(B$2:B1301,B1301)=1,B1301,"")</f>
        <v/>
      </c>
      <c r="I1301" s="10" t="str">
        <f t="shared" si="20"/>
        <v/>
      </c>
      <c r="J1301" s="3">
        <f>IF(デイリーデータ!D1301="なし","",デイリーデータ!D1301)</f>
        <v>0</v>
      </c>
      <c r="K1301" s="3">
        <f>IF(デイリーデータ!E1301="なし","",デイリーデータ!E1301)</f>
        <v>0</v>
      </c>
      <c r="L1301" s="3">
        <f>IF(デイリーデータ!F1301="なし","",デイリーデータ!F1301)</f>
        <v>0</v>
      </c>
      <c r="M1301" s="3">
        <f>IF(デイリーデータ!G1301="なし","",デイリーデータ!G1301)</f>
        <v>0</v>
      </c>
      <c r="N1301" s="3">
        <f>IF(デイリーデータ!H1301="なし","",デイリーデータ!H1301)</f>
        <v>0</v>
      </c>
    </row>
    <row r="1302" spans="1:14" x14ac:dyDescent="0.2">
      <c r="A1302" s="9" t="str">
        <f>デイリーデータ!A1302&amp;デイリーデータ!I1302</f>
        <v/>
      </c>
      <c r="B1302" s="3" t="str">
        <f>デイリーデータ!A1302&amp;""</f>
        <v/>
      </c>
      <c r="C1302" s="3" t="str">
        <f>デイリーデータ!B1302&amp;""</f>
        <v/>
      </c>
      <c r="D1302" s="4" t="str">
        <f>IF(デイリーデータ!I1302="","",(デイリーデータ!I1302))</f>
        <v/>
      </c>
      <c r="E1302" s="3" t="str">
        <f>IF(デイリーデータ!D1302="休日","●",IF(デイリーデータ!D1302="指定","○",IF(LEFT(デイリーデータ!F1302,1)="日","",IF(LEFT(デイリーデータ!F1302,1)="半","／",LEFT(デイリーデータ!F1302,1)))))</f>
        <v/>
      </c>
      <c r="F1302" s="10" t="str">
        <f>IF(デイリーデータ!E1302="なし","",デイリーデータ!E1302)&amp;IF(デイリーデータ!G1302="なし","",デイリーデータ!G1302)&amp;IF(デイリーデータ!H1302="なし","",デイリーデータ!H1302)</f>
        <v/>
      </c>
      <c r="G1302" s="3" t="str">
        <f>IF(H1302="","",COUNTA(H$2:H1302)-COUNTBLANK(H$2:H1302))</f>
        <v/>
      </c>
      <c r="H1302" s="3" t="str">
        <f>IF(COUNTIF(B$2:B1302,B1302)=1,B1302,"")</f>
        <v/>
      </c>
      <c r="I1302" s="10" t="str">
        <f t="shared" si="20"/>
        <v/>
      </c>
      <c r="J1302" s="3">
        <f>IF(デイリーデータ!D1302="なし","",デイリーデータ!D1302)</f>
        <v>0</v>
      </c>
      <c r="K1302" s="3">
        <f>IF(デイリーデータ!E1302="なし","",デイリーデータ!E1302)</f>
        <v>0</v>
      </c>
      <c r="L1302" s="3">
        <f>IF(デイリーデータ!F1302="なし","",デイリーデータ!F1302)</f>
        <v>0</v>
      </c>
      <c r="M1302" s="3">
        <f>IF(デイリーデータ!G1302="なし","",デイリーデータ!G1302)</f>
        <v>0</v>
      </c>
      <c r="N1302" s="3">
        <f>IF(デイリーデータ!H1302="なし","",デイリーデータ!H1302)</f>
        <v>0</v>
      </c>
    </row>
    <row r="1303" spans="1:14" x14ac:dyDescent="0.2">
      <c r="A1303" s="9" t="str">
        <f>デイリーデータ!A1303&amp;デイリーデータ!I1303</f>
        <v/>
      </c>
      <c r="B1303" s="3" t="str">
        <f>デイリーデータ!A1303&amp;""</f>
        <v/>
      </c>
      <c r="C1303" s="3" t="str">
        <f>デイリーデータ!B1303&amp;""</f>
        <v/>
      </c>
      <c r="D1303" s="4" t="str">
        <f>IF(デイリーデータ!I1303="","",(デイリーデータ!I1303))</f>
        <v/>
      </c>
      <c r="E1303" s="3" t="str">
        <f>IF(デイリーデータ!D1303="休日","●",IF(デイリーデータ!D1303="指定","○",IF(LEFT(デイリーデータ!F1303,1)="日","",IF(LEFT(デイリーデータ!F1303,1)="半","／",LEFT(デイリーデータ!F1303,1)))))</f>
        <v/>
      </c>
      <c r="F1303" s="10" t="str">
        <f>IF(デイリーデータ!E1303="なし","",デイリーデータ!E1303)&amp;IF(デイリーデータ!G1303="なし","",デイリーデータ!G1303)&amp;IF(デイリーデータ!H1303="なし","",デイリーデータ!H1303)</f>
        <v/>
      </c>
      <c r="G1303" s="3" t="str">
        <f>IF(H1303="","",COUNTA(H$2:H1303)-COUNTBLANK(H$2:H1303))</f>
        <v/>
      </c>
      <c r="H1303" s="3" t="str">
        <f>IF(COUNTIF(B$2:B1303,B1303)=1,B1303,"")</f>
        <v/>
      </c>
      <c r="I1303" s="10" t="str">
        <f t="shared" si="20"/>
        <v/>
      </c>
      <c r="J1303" s="3">
        <f>IF(デイリーデータ!D1303="なし","",デイリーデータ!D1303)</f>
        <v>0</v>
      </c>
      <c r="K1303" s="3">
        <f>IF(デイリーデータ!E1303="なし","",デイリーデータ!E1303)</f>
        <v>0</v>
      </c>
      <c r="L1303" s="3">
        <f>IF(デイリーデータ!F1303="なし","",デイリーデータ!F1303)</f>
        <v>0</v>
      </c>
      <c r="M1303" s="3">
        <f>IF(デイリーデータ!G1303="なし","",デイリーデータ!G1303)</f>
        <v>0</v>
      </c>
      <c r="N1303" s="3">
        <f>IF(デイリーデータ!H1303="なし","",デイリーデータ!H1303)</f>
        <v>0</v>
      </c>
    </row>
    <row r="1304" spans="1:14" x14ac:dyDescent="0.2">
      <c r="A1304" s="9" t="str">
        <f>デイリーデータ!A1304&amp;デイリーデータ!I1304</f>
        <v/>
      </c>
      <c r="B1304" s="3" t="str">
        <f>デイリーデータ!A1304&amp;""</f>
        <v/>
      </c>
      <c r="C1304" s="3" t="str">
        <f>デイリーデータ!B1304&amp;""</f>
        <v/>
      </c>
      <c r="D1304" s="4" t="str">
        <f>IF(デイリーデータ!I1304="","",(デイリーデータ!I1304))</f>
        <v/>
      </c>
      <c r="E1304" s="3" t="str">
        <f>IF(デイリーデータ!D1304="休日","●",IF(デイリーデータ!D1304="指定","○",IF(LEFT(デイリーデータ!F1304,1)="日","",IF(LEFT(デイリーデータ!F1304,1)="半","／",LEFT(デイリーデータ!F1304,1)))))</f>
        <v/>
      </c>
      <c r="F1304" s="10" t="str">
        <f>IF(デイリーデータ!E1304="なし","",デイリーデータ!E1304)&amp;IF(デイリーデータ!G1304="なし","",デイリーデータ!G1304)&amp;IF(デイリーデータ!H1304="なし","",デイリーデータ!H1304)</f>
        <v/>
      </c>
      <c r="G1304" s="3" t="str">
        <f>IF(H1304="","",COUNTA(H$2:H1304)-COUNTBLANK(H$2:H1304))</f>
        <v/>
      </c>
      <c r="H1304" s="3" t="str">
        <f>IF(COUNTIF(B$2:B1304,B1304)=1,B1304,"")</f>
        <v/>
      </c>
      <c r="I1304" s="10" t="str">
        <f t="shared" si="20"/>
        <v/>
      </c>
      <c r="J1304" s="3">
        <f>IF(デイリーデータ!D1304="なし","",デイリーデータ!D1304)</f>
        <v>0</v>
      </c>
      <c r="K1304" s="3">
        <f>IF(デイリーデータ!E1304="なし","",デイリーデータ!E1304)</f>
        <v>0</v>
      </c>
      <c r="L1304" s="3">
        <f>IF(デイリーデータ!F1304="なし","",デイリーデータ!F1304)</f>
        <v>0</v>
      </c>
      <c r="M1304" s="3">
        <f>IF(デイリーデータ!G1304="なし","",デイリーデータ!G1304)</f>
        <v>0</v>
      </c>
      <c r="N1304" s="3">
        <f>IF(デイリーデータ!H1304="なし","",デイリーデータ!H1304)</f>
        <v>0</v>
      </c>
    </row>
    <row r="1305" spans="1:14" x14ac:dyDescent="0.2">
      <c r="A1305" s="9" t="str">
        <f>デイリーデータ!A1305&amp;デイリーデータ!I1305</f>
        <v/>
      </c>
      <c r="B1305" s="3" t="str">
        <f>デイリーデータ!A1305&amp;""</f>
        <v/>
      </c>
      <c r="C1305" s="3" t="str">
        <f>デイリーデータ!B1305&amp;""</f>
        <v/>
      </c>
      <c r="D1305" s="4" t="str">
        <f>IF(デイリーデータ!I1305="","",(デイリーデータ!I1305))</f>
        <v/>
      </c>
      <c r="E1305" s="3" t="str">
        <f>IF(デイリーデータ!D1305="休日","●",IF(デイリーデータ!D1305="指定","○",IF(LEFT(デイリーデータ!F1305,1)="日","",IF(LEFT(デイリーデータ!F1305,1)="半","／",LEFT(デイリーデータ!F1305,1)))))</f>
        <v/>
      </c>
      <c r="F1305" s="10" t="str">
        <f>IF(デイリーデータ!E1305="なし","",デイリーデータ!E1305)&amp;IF(デイリーデータ!G1305="なし","",デイリーデータ!G1305)&amp;IF(デイリーデータ!H1305="なし","",デイリーデータ!H1305)</f>
        <v/>
      </c>
      <c r="G1305" s="3" t="str">
        <f>IF(H1305="","",COUNTA(H$2:H1305)-COUNTBLANK(H$2:H1305))</f>
        <v/>
      </c>
      <c r="H1305" s="3" t="str">
        <f>IF(COUNTIF(B$2:B1305,B1305)=1,B1305,"")</f>
        <v/>
      </c>
      <c r="I1305" s="10" t="str">
        <f t="shared" si="20"/>
        <v/>
      </c>
      <c r="J1305" s="3">
        <f>IF(デイリーデータ!D1305="なし","",デイリーデータ!D1305)</f>
        <v>0</v>
      </c>
      <c r="K1305" s="3">
        <f>IF(デイリーデータ!E1305="なし","",デイリーデータ!E1305)</f>
        <v>0</v>
      </c>
      <c r="L1305" s="3">
        <f>IF(デイリーデータ!F1305="なし","",デイリーデータ!F1305)</f>
        <v>0</v>
      </c>
      <c r="M1305" s="3">
        <f>IF(デイリーデータ!G1305="なし","",デイリーデータ!G1305)</f>
        <v>0</v>
      </c>
      <c r="N1305" s="3">
        <f>IF(デイリーデータ!H1305="なし","",デイリーデータ!H1305)</f>
        <v>0</v>
      </c>
    </row>
    <row r="1306" spans="1:14" x14ac:dyDescent="0.2">
      <c r="A1306" s="9" t="str">
        <f>デイリーデータ!A1306&amp;デイリーデータ!I1306</f>
        <v/>
      </c>
      <c r="B1306" s="3" t="str">
        <f>デイリーデータ!A1306&amp;""</f>
        <v/>
      </c>
      <c r="C1306" s="3" t="str">
        <f>デイリーデータ!B1306&amp;""</f>
        <v/>
      </c>
      <c r="D1306" s="4" t="str">
        <f>IF(デイリーデータ!I1306="","",(デイリーデータ!I1306))</f>
        <v/>
      </c>
      <c r="E1306" s="3" t="str">
        <f>IF(デイリーデータ!D1306="休日","●",IF(デイリーデータ!D1306="指定","○",IF(LEFT(デイリーデータ!F1306,1)="日","",IF(LEFT(デイリーデータ!F1306,1)="半","／",LEFT(デイリーデータ!F1306,1)))))</f>
        <v/>
      </c>
      <c r="F1306" s="10" t="str">
        <f>IF(デイリーデータ!E1306="なし","",デイリーデータ!E1306)&amp;IF(デイリーデータ!G1306="なし","",デイリーデータ!G1306)&amp;IF(デイリーデータ!H1306="なし","",デイリーデータ!H1306)</f>
        <v/>
      </c>
      <c r="G1306" s="3" t="str">
        <f>IF(H1306="","",COUNTA(H$2:H1306)-COUNTBLANK(H$2:H1306))</f>
        <v/>
      </c>
      <c r="H1306" s="3" t="str">
        <f>IF(COUNTIF(B$2:B1306,B1306)=1,B1306,"")</f>
        <v/>
      </c>
      <c r="I1306" s="10" t="str">
        <f t="shared" si="20"/>
        <v/>
      </c>
      <c r="J1306" s="3">
        <f>IF(デイリーデータ!D1306="なし","",デイリーデータ!D1306)</f>
        <v>0</v>
      </c>
      <c r="K1306" s="3">
        <f>IF(デイリーデータ!E1306="なし","",デイリーデータ!E1306)</f>
        <v>0</v>
      </c>
      <c r="L1306" s="3">
        <f>IF(デイリーデータ!F1306="なし","",デイリーデータ!F1306)</f>
        <v>0</v>
      </c>
      <c r="M1306" s="3">
        <f>IF(デイリーデータ!G1306="なし","",デイリーデータ!G1306)</f>
        <v>0</v>
      </c>
      <c r="N1306" s="3">
        <f>IF(デイリーデータ!H1306="なし","",デイリーデータ!H1306)</f>
        <v>0</v>
      </c>
    </row>
    <row r="1307" spans="1:14" x14ac:dyDescent="0.2">
      <c r="A1307" s="9" t="str">
        <f>デイリーデータ!A1307&amp;デイリーデータ!I1307</f>
        <v/>
      </c>
      <c r="B1307" s="3" t="str">
        <f>デイリーデータ!A1307&amp;""</f>
        <v/>
      </c>
      <c r="C1307" s="3" t="str">
        <f>デイリーデータ!B1307&amp;""</f>
        <v/>
      </c>
      <c r="D1307" s="4" t="str">
        <f>IF(デイリーデータ!I1307="","",(デイリーデータ!I1307))</f>
        <v/>
      </c>
      <c r="E1307" s="3" t="str">
        <f>IF(デイリーデータ!D1307="休日","●",IF(デイリーデータ!D1307="指定","○",IF(LEFT(デイリーデータ!F1307,1)="日","",IF(LEFT(デイリーデータ!F1307,1)="半","／",LEFT(デイリーデータ!F1307,1)))))</f>
        <v/>
      </c>
      <c r="F1307" s="10" t="str">
        <f>IF(デイリーデータ!E1307="なし","",デイリーデータ!E1307)&amp;IF(デイリーデータ!G1307="なし","",デイリーデータ!G1307)&amp;IF(デイリーデータ!H1307="なし","",デイリーデータ!H1307)</f>
        <v/>
      </c>
      <c r="G1307" s="3" t="str">
        <f>IF(H1307="","",COUNTA(H$2:H1307)-COUNTBLANK(H$2:H1307))</f>
        <v/>
      </c>
      <c r="H1307" s="3" t="str">
        <f>IF(COUNTIF(B$2:B1307,B1307)=1,B1307,"")</f>
        <v/>
      </c>
      <c r="I1307" s="10" t="str">
        <f t="shared" si="20"/>
        <v/>
      </c>
      <c r="J1307" s="3">
        <f>IF(デイリーデータ!D1307="なし","",デイリーデータ!D1307)</f>
        <v>0</v>
      </c>
      <c r="K1307" s="3">
        <f>IF(デイリーデータ!E1307="なし","",デイリーデータ!E1307)</f>
        <v>0</v>
      </c>
      <c r="L1307" s="3">
        <f>IF(デイリーデータ!F1307="なし","",デイリーデータ!F1307)</f>
        <v>0</v>
      </c>
      <c r="M1307" s="3">
        <f>IF(デイリーデータ!G1307="なし","",デイリーデータ!G1307)</f>
        <v>0</v>
      </c>
      <c r="N1307" s="3">
        <f>IF(デイリーデータ!H1307="なし","",デイリーデータ!H1307)</f>
        <v>0</v>
      </c>
    </row>
    <row r="1308" spans="1:14" x14ac:dyDescent="0.2">
      <c r="A1308" s="9" t="str">
        <f>デイリーデータ!A1308&amp;デイリーデータ!I1308</f>
        <v/>
      </c>
      <c r="B1308" s="3" t="str">
        <f>デイリーデータ!A1308&amp;""</f>
        <v/>
      </c>
      <c r="C1308" s="3" t="str">
        <f>デイリーデータ!B1308&amp;""</f>
        <v/>
      </c>
      <c r="D1308" s="4" t="str">
        <f>IF(デイリーデータ!I1308="","",(デイリーデータ!I1308))</f>
        <v/>
      </c>
      <c r="E1308" s="3" t="str">
        <f>IF(デイリーデータ!D1308="休日","●",IF(デイリーデータ!D1308="指定","○",IF(LEFT(デイリーデータ!F1308,1)="日","",IF(LEFT(デイリーデータ!F1308,1)="半","／",LEFT(デイリーデータ!F1308,1)))))</f>
        <v/>
      </c>
      <c r="F1308" s="10" t="str">
        <f>IF(デイリーデータ!E1308="なし","",デイリーデータ!E1308)&amp;IF(デイリーデータ!G1308="なし","",デイリーデータ!G1308)&amp;IF(デイリーデータ!H1308="なし","",デイリーデータ!H1308)</f>
        <v/>
      </c>
      <c r="G1308" s="3" t="str">
        <f>IF(H1308="","",COUNTA(H$2:H1308)-COUNTBLANK(H$2:H1308))</f>
        <v/>
      </c>
      <c r="H1308" s="3" t="str">
        <f>IF(COUNTIF(B$2:B1308,B1308)=1,B1308,"")</f>
        <v/>
      </c>
      <c r="I1308" s="10" t="str">
        <f t="shared" si="20"/>
        <v/>
      </c>
      <c r="J1308" s="3">
        <f>IF(デイリーデータ!D1308="なし","",デイリーデータ!D1308)</f>
        <v>0</v>
      </c>
      <c r="K1308" s="3">
        <f>IF(デイリーデータ!E1308="なし","",デイリーデータ!E1308)</f>
        <v>0</v>
      </c>
      <c r="L1308" s="3">
        <f>IF(デイリーデータ!F1308="なし","",デイリーデータ!F1308)</f>
        <v>0</v>
      </c>
      <c r="M1308" s="3">
        <f>IF(デイリーデータ!G1308="なし","",デイリーデータ!G1308)</f>
        <v>0</v>
      </c>
      <c r="N1308" s="3">
        <f>IF(デイリーデータ!H1308="なし","",デイリーデータ!H1308)</f>
        <v>0</v>
      </c>
    </row>
    <row r="1309" spans="1:14" x14ac:dyDescent="0.2">
      <c r="A1309" s="9" t="str">
        <f>デイリーデータ!A1309&amp;デイリーデータ!I1309</f>
        <v/>
      </c>
      <c r="B1309" s="3" t="str">
        <f>デイリーデータ!A1309&amp;""</f>
        <v/>
      </c>
      <c r="C1309" s="3" t="str">
        <f>デイリーデータ!B1309&amp;""</f>
        <v/>
      </c>
      <c r="D1309" s="4" t="str">
        <f>IF(デイリーデータ!I1309="","",(デイリーデータ!I1309))</f>
        <v/>
      </c>
      <c r="E1309" s="3" t="str">
        <f>IF(デイリーデータ!D1309="休日","●",IF(デイリーデータ!D1309="指定","○",IF(LEFT(デイリーデータ!F1309,1)="日","",IF(LEFT(デイリーデータ!F1309,1)="半","／",LEFT(デイリーデータ!F1309,1)))))</f>
        <v/>
      </c>
      <c r="F1309" s="10" t="str">
        <f>IF(デイリーデータ!E1309="なし","",デイリーデータ!E1309)&amp;IF(デイリーデータ!G1309="なし","",デイリーデータ!G1309)&amp;IF(デイリーデータ!H1309="なし","",デイリーデータ!H1309)</f>
        <v/>
      </c>
      <c r="G1309" s="3" t="str">
        <f>IF(H1309="","",COUNTA(H$2:H1309)-COUNTBLANK(H$2:H1309))</f>
        <v/>
      </c>
      <c r="H1309" s="3" t="str">
        <f>IF(COUNTIF(B$2:B1309,B1309)=1,B1309,"")</f>
        <v/>
      </c>
      <c r="I1309" s="10" t="str">
        <f t="shared" si="20"/>
        <v/>
      </c>
      <c r="J1309" s="3">
        <f>IF(デイリーデータ!D1309="なし","",デイリーデータ!D1309)</f>
        <v>0</v>
      </c>
      <c r="K1309" s="3">
        <f>IF(デイリーデータ!E1309="なし","",デイリーデータ!E1309)</f>
        <v>0</v>
      </c>
      <c r="L1309" s="3">
        <f>IF(デイリーデータ!F1309="なし","",デイリーデータ!F1309)</f>
        <v>0</v>
      </c>
      <c r="M1309" s="3">
        <f>IF(デイリーデータ!G1309="なし","",デイリーデータ!G1309)</f>
        <v>0</v>
      </c>
      <c r="N1309" s="3">
        <f>IF(デイリーデータ!H1309="なし","",デイリーデータ!H1309)</f>
        <v>0</v>
      </c>
    </row>
    <row r="1310" spans="1:14" x14ac:dyDescent="0.2">
      <c r="A1310" s="9" t="str">
        <f>デイリーデータ!A1310&amp;デイリーデータ!I1310</f>
        <v/>
      </c>
      <c r="B1310" s="3" t="str">
        <f>デイリーデータ!A1310&amp;""</f>
        <v/>
      </c>
      <c r="C1310" s="3" t="str">
        <f>デイリーデータ!B1310&amp;""</f>
        <v/>
      </c>
      <c r="D1310" s="4" t="str">
        <f>IF(デイリーデータ!I1310="","",(デイリーデータ!I1310))</f>
        <v/>
      </c>
      <c r="E1310" s="3" t="str">
        <f>IF(デイリーデータ!D1310="休日","●",IF(デイリーデータ!D1310="指定","○",IF(LEFT(デイリーデータ!F1310,1)="日","",IF(LEFT(デイリーデータ!F1310,1)="半","／",LEFT(デイリーデータ!F1310,1)))))</f>
        <v/>
      </c>
      <c r="F1310" s="10" t="str">
        <f>IF(デイリーデータ!E1310="なし","",デイリーデータ!E1310)&amp;IF(デイリーデータ!G1310="なし","",デイリーデータ!G1310)&amp;IF(デイリーデータ!H1310="なし","",デイリーデータ!H1310)</f>
        <v/>
      </c>
      <c r="G1310" s="3" t="str">
        <f>IF(H1310="","",COUNTA(H$2:H1310)-COUNTBLANK(H$2:H1310))</f>
        <v/>
      </c>
      <c r="H1310" s="3" t="str">
        <f>IF(COUNTIF(B$2:B1310,B1310)=1,B1310,"")</f>
        <v/>
      </c>
      <c r="I1310" s="10" t="str">
        <f t="shared" si="20"/>
        <v/>
      </c>
      <c r="J1310" s="3">
        <f>IF(デイリーデータ!D1310="なし","",デイリーデータ!D1310)</f>
        <v>0</v>
      </c>
      <c r="K1310" s="3">
        <f>IF(デイリーデータ!E1310="なし","",デイリーデータ!E1310)</f>
        <v>0</v>
      </c>
      <c r="L1310" s="3">
        <f>IF(デイリーデータ!F1310="なし","",デイリーデータ!F1310)</f>
        <v>0</v>
      </c>
      <c r="M1310" s="3">
        <f>IF(デイリーデータ!G1310="なし","",デイリーデータ!G1310)</f>
        <v>0</v>
      </c>
      <c r="N1310" s="3">
        <f>IF(デイリーデータ!H1310="なし","",デイリーデータ!H1310)</f>
        <v>0</v>
      </c>
    </row>
    <row r="1311" spans="1:14" x14ac:dyDescent="0.2">
      <c r="A1311" s="9" t="str">
        <f>デイリーデータ!A1311&amp;デイリーデータ!I1311</f>
        <v/>
      </c>
      <c r="B1311" s="3" t="str">
        <f>デイリーデータ!A1311&amp;""</f>
        <v/>
      </c>
      <c r="C1311" s="3" t="str">
        <f>デイリーデータ!B1311&amp;""</f>
        <v/>
      </c>
      <c r="D1311" s="4" t="str">
        <f>IF(デイリーデータ!I1311="","",(デイリーデータ!I1311))</f>
        <v/>
      </c>
      <c r="E1311" s="3" t="str">
        <f>IF(デイリーデータ!D1311="休日","●",IF(デイリーデータ!D1311="指定","○",IF(LEFT(デイリーデータ!F1311,1)="日","",IF(LEFT(デイリーデータ!F1311,1)="半","／",LEFT(デイリーデータ!F1311,1)))))</f>
        <v/>
      </c>
      <c r="F1311" s="10" t="str">
        <f>IF(デイリーデータ!E1311="なし","",デイリーデータ!E1311)&amp;IF(デイリーデータ!G1311="なし","",デイリーデータ!G1311)&amp;IF(デイリーデータ!H1311="なし","",デイリーデータ!H1311)</f>
        <v/>
      </c>
      <c r="G1311" s="3" t="str">
        <f>IF(H1311="","",COUNTA(H$2:H1311)-COUNTBLANK(H$2:H1311))</f>
        <v/>
      </c>
      <c r="H1311" s="3" t="str">
        <f>IF(COUNTIF(B$2:B1311,B1311)=1,B1311,"")</f>
        <v/>
      </c>
      <c r="I1311" s="10" t="str">
        <f t="shared" si="20"/>
        <v/>
      </c>
      <c r="J1311" s="3">
        <f>IF(デイリーデータ!D1311="なし","",デイリーデータ!D1311)</f>
        <v>0</v>
      </c>
      <c r="K1311" s="3">
        <f>IF(デイリーデータ!E1311="なし","",デイリーデータ!E1311)</f>
        <v>0</v>
      </c>
      <c r="L1311" s="3">
        <f>IF(デイリーデータ!F1311="なし","",デイリーデータ!F1311)</f>
        <v>0</v>
      </c>
      <c r="M1311" s="3">
        <f>IF(デイリーデータ!G1311="なし","",デイリーデータ!G1311)</f>
        <v>0</v>
      </c>
      <c r="N1311" s="3">
        <f>IF(デイリーデータ!H1311="なし","",デイリーデータ!H1311)</f>
        <v>0</v>
      </c>
    </row>
    <row r="1312" spans="1:14" x14ac:dyDescent="0.2">
      <c r="A1312" s="9" t="str">
        <f>デイリーデータ!A1312&amp;デイリーデータ!I1312</f>
        <v/>
      </c>
      <c r="B1312" s="3" t="str">
        <f>デイリーデータ!A1312&amp;""</f>
        <v/>
      </c>
      <c r="C1312" s="3" t="str">
        <f>デイリーデータ!B1312&amp;""</f>
        <v/>
      </c>
      <c r="D1312" s="4" t="str">
        <f>IF(デイリーデータ!I1312="","",(デイリーデータ!I1312))</f>
        <v/>
      </c>
      <c r="E1312" s="3" t="str">
        <f>IF(デイリーデータ!D1312="休日","●",IF(デイリーデータ!D1312="指定","○",IF(LEFT(デイリーデータ!F1312,1)="日","",IF(LEFT(デイリーデータ!F1312,1)="半","／",LEFT(デイリーデータ!F1312,1)))))</f>
        <v/>
      </c>
      <c r="F1312" s="10" t="str">
        <f>IF(デイリーデータ!E1312="なし","",デイリーデータ!E1312)&amp;IF(デイリーデータ!G1312="なし","",デイリーデータ!G1312)&amp;IF(デイリーデータ!H1312="なし","",デイリーデータ!H1312)</f>
        <v/>
      </c>
      <c r="G1312" s="3" t="str">
        <f>IF(H1312="","",COUNTA(H$2:H1312)-COUNTBLANK(H$2:H1312))</f>
        <v/>
      </c>
      <c r="H1312" s="3" t="str">
        <f>IF(COUNTIF(B$2:B1312,B1312)=1,B1312,"")</f>
        <v/>
      </c>
      <c r="I1312" s="10" t="str">
        <f t="shared" si="20"/>
        <v/>
      </c>
      <c r="J1312" s="3">
        <f>IF(デイリーデータ!D1312="なし","",デイリーデータ!D1312)</f>
        <v>0</v>
      </c>
      <c r="K1312" s="3">
        <f>IF(デイリーデータ!E1312="なし","",デイリーデータ!E1312)</f>
        <v>0</v>
      </c>
      <c r="L1312" s="3">
        <f>IF(デイリーデータ!F1312="なし","",デイリーデータ!F1312)</f>
        <v>0</v>
      </c>
      <c r="M1312" s="3">
        <f>IF(デイリーデータ!G1312="なし","",デイリーデータ!G1312)</f>
        <v>0</v>
      </c>
      <c r="N1312" s="3">
        <f>IF(デイリーデータ!H1312="なし","",デイリーデータ!H1312)</f>
        <v>0</v>
      </c>
    </row>
    <row r="1313" spans="1:14" x14ac:dyDescent="0.2">
      <c r="A1313" s="9" t="str">
        <f>デイリーデータ!A1313&amp;デイリーデータ!I1313</f>
        <v/>
      </c>
      <c r="B1313" s="3" t="str">
        <f>デイリーデータ!A1313&amp;""</f>
        <v/>
      </c>
      <c r="C1313" s="3" t="str">
        <f>デイリーデータ!B1313&amp;""</f>
        <v/>
      </c>
      <c r="D1313" s="4" t="str">
        <f>IF(デイリーデータ!I1313="","",(デイリーデータ!I1313))</f>
        <v/>
      </c>
      <c r="E1313" s="3" t="str">
        <f>IF(デイリーデータ!D1313="休日","●",IF(デイリーデータ!D1313="指定","○",IF(LEFT(デイリーデータ!F1313,1)="日","",IF(LEFT(デイリーデータ!F1313,1)="半","／",LEFT(デイリーデータ!F1313,1)))))</f>
        <v/>
      </c>
      <c r="F1313" s="10" t="str">
        <f>IF(デイリーデータ!E1313="なし","",デイリーデータ!E1313)&amp;IF(デイリーデータ!G1313="なし","",デイリーデータ!G1313)&amp;IF(デイリーデータ!H1313="なし","",デイリーデータ!H1313)</f>
        <v/>
      </c>
      <c r="G1313" s="3" t="str">
        <f>IF(H1313="","",COUNTA(H$2:H1313)-COUNTBLANK(H$2:H1313))</f>
        <v/>
      </c>
      <c r="H1313" s="3" t="str">
        <f>IF(COUNTIF(B$2:B1313,B1313)=1,B1313,"")</f>
        <v/>
      </c>
      <c r="I1313" s="10" t="str">
        <f t="shared" si="20"/>
        <v/>
      </c>
      <c r="J1313" s="3">
        <f>IF(デイリーデータ!D1313="なし","",デイリーデータ!D1313)</f>
        <v>0</v>
      </c>
      <c r="K1313" s="3">
        <f>IF(デイリーデータ!E1313="なし","",デイリーデータ!E1313)</f>
        <v>0</v>
      </c>
      <c r="L1313" s="3">
        <f>IF(デイリーデータ!F1313="なし","",デイリーデータ!F1313)</f>
        <v>0</v>
      </c>
      <c r="M1313" s="3">
        <f>IF(デイリーデータ!G1313="なし","",デイリーデータ!G1313)</f>
        <v>0</v>
      </c>
      <c r="N1313" s="3">
        <f>IF(デイリーデータ!H1313="なし","",デイリーデータ!H1313)</f>
        <v>0</v>
      </c>
    </row>
    <row r="1314" spans="1:14" x14ac:dyDescent="0.2">
      <c r="A1314" s="9" t="str">
        <f>デイリーデータ!A1314&amp;デイリーデータ!I1314</f>
        <v/>
      </c>
      <c r="B1314" s="3" t="str">
        <f>デイリーデータ!A1314&amp;""</f>
        <v/>
      </c>
      <c r="C1314" s="3" t="str">
        <f>デイリーデータ!B1314&amp;""</f>
        <v/>
      </c>
      <c r="D1314" s="4" t="str">
        <f>IF(デイリーデータ!I1314="","",(デイリーデータ!I1314))</f>
        <v/>
      </c>
      <c r="E1314" s="3" t="str">
        <f>IF(デイリーデータ!D1314="休日","●",IF(デイリーデータ!D1314="指定","○",IF(LEFT(デイリーデータ!F1314,1)="日","",IF(LEFT(デイリーデータ!F1314,1)="半","／",LEFT(デイリーデータ!F1314,1)))))</f>
        <v/>
      </c>
      <c r="F1314" s="10" t="str">
        <f>IF(デイリーデータ!E1314="なし","",デイリーデータ!E1314)&amp;IF(デイリーデータ!G1314="なし","",デイリーデータ!G1314)&amp;IF(デイリーデータ!H1314="なし","",デイリーデータ!H1314)</f>
        <v/>
      </c>
      <c r="G1314" s="3" t="str">
        <f>IF(H1314="","",COUNTA(H$2:H1314)-COUNTBLANK(H$2:H1314))</f>
        <v/>
      </c>
      <c r="H1314" s="3" t="str">
        <f>IF(COUNTIF(B$2:B1314,B1314)=1,B1314,"")</f>
        <v/>
      </c>
      <c r="I1314" s="10" t="str">
        <f t="shared" si="20"/>
        <v/>
      </c>
      <c r="J1314" s="3">
        <f>IF(デイリーデータ!D1314="なし","",デイリーデータ!D1314)</f>
        <v>0</v>
      </c>
      <c r="K1314" s="3">
        <f>IF(デイリーデータ!E1314="なし","",デイリーデータ!E1314)</f>
        <v>0</v>
      </c>
      <c r="L1314" s="3">
        <f>IF(デイリーデータ!F1314="なし","",デイリーデータ!F1314)</f>
        <v>0</v>
      </c>
      <c r="M1314" s="3">
        <f>IF(デイリーデータ!G1314="なし","",デイリーデータ!G1314)</f>
        <v>0</v>
      </c>
      <c r="N1314" s="3">
        <f>IF(デイリーデータ!H1314="なし","",デイリーデータ!H1314)</f>
        <v>0</v>
      </c>
    </row>
    <row r="1315" spans="1:14" x14ac:dyDescent="0.2">
      <c r="A1315" s="9" t="str">
        <f>デイリーデータ!A1315&amp;デイリーデータ!I1315</f>
        <v/>
      </c>
      <c r="B1315" s="3" t="str">
        <f>デイリーデータ!A1315&amp;""</f>
        <v/>
      </c>
      <c r="C1315" s="3" t="str">
        <f>デイリーデータ!B1315&amp;""</f>
        <v/>
      </c>
      <c r="D1315" s="4" t="str">
        <f>IF(デイリーデータ!I1315="","",(デイリーデータ!I1315))</f>
        <v/>
      </c>
      <c r="E1315" s="3" t="str">
        <f>IF(デイリーデータ!D1315="休日","●",IF(デイリーデータ!D1315="指定","○",IF(LEFT(デイリーデータ!F1315,1)="日","",IF(LEFT(デイリーデータ!F1315,1)="半","／",LEFT(デイリーデータ!F1315,1)))))</f>
        <v/>
      </c>
      <c r="F1315" s="10" t="str">
        <f>IF(デイリーデータ!E1315="なし","",デイリーデータ!E1315)&amp;IF(デイリーデータ!G1315="なし","",デイリーデータ!G1315)&amp;IF(デイリーデータ!H1315="なし","",デイリーデータ!H1315)</f>
        <v/>
      </c>
      <c r="G1315" s="3" t="str">
        <f>IF(H1315="","",COUNTA(H$2:H1315)-COUNTBLANK(H$2:H1315))</f>
        <v/>
      </c>
      <c r="H1315" s="3" t="str">
        <f>IF(COUNTIF(B$2:B1315,B1315)=1,B1315,"")</f>
        <v/>
      </c>
      <c r="I1315" s="10" t="str">
        <f t="shared" si="20"/>
        <v/>
      </c>
      <c r="J1315" s="3">
        <f>IF(デイリーデータ!D1315="なし","",デイリーデータ!D1315)</f>
        <v>0</v>
      </c>
      <c r="K1315" s="3">
        <f>IF(デイリーデータ!E1315="なし","",デイリーデータ!E1315)</f>
        <v>0</v>
      </c>
      <c r="L1315" s="3">
        <f>IF(デイリーデータ!F1315="なし","",デイリーデータ!F1315)</f>
        <v>0</v>
      </c>
      <c r="M1315" s="3">
        <f>IF(デイリーデータ!G1315="なし","",デイリーデータ!G1315)</f>
        <v>0</v>
      </c>
      <c r="N1315" s="3">
        <f>IF(デイリーデータ!H1315="なし","",デイリーデータ!H1315)</f>
        <v>0</v>
      </c>
    </row>
    <row r="1316" spans="1:14" x14ac:dyDescent="0.2">
      <c r="A1316" s="9" t="str">
        <f>デイリーデータ!A1316&amp;デイリーデータ!I1316</f>
        <v/>
      </c>
      <c r="B1316" s="3" t="str">
        <f>デイリーデータ!A1316&amp;""</f>
        <v/>
      </c>
      <c r="C1316" s="3" t="str">
        <f>デイリーデータ!B1316&amp;""</f>
        <v/>
      </c>
      <c r="D1316" s="4" t="str">
        <f>IF(デイリーデータ!I1316="","",(デイリーデータ!I1316))</f>
        <v/>
      </c>
      <c r="E1316" s="3" t="str">
        <f>IF(デイリーデータ!D1316="休日","●",IF(デイリーデータ!D1316="指定","○",IF(LEFT(デイリーデータ!F1316,1)="日","",IF(LEFT(デイリーデータ!F1316,1)="半","／",LEFT(デイリーデータ!F1316,1)))))</f>
        <v/>
      </c>
      <c r="F1316" s="10" t="str">
        <f>IF(デイリーデータ!E1316="なし","",デイリーデータ!E1316)&amp;IF(デイリーデータ!G1316="なし","",デイリーデータ!G1316)&amp;IF(デイリーデータ!H1316="なし","",デイリーデータ!H1316)</f>
        <v/>
      </c>
      <c r="G1316" s="3" t="str">
        <f>IF(H1316="","",COUNTA(H$2:H1316)-COUNTBLANK(H$2:H1316))</f>
        <v/>
      </c>
      <c r="H1316" s="3" t="str">
        <f>IF(COUNTIF(B$2:B1316,B1316)=1,B1316,"")</f>
        <v/>
      </c>
      <c r="I1316" s="10" t="str">
        <f t="shared" si="20"/>
        <v/>
      </c>
      <c r="J1316" s="3">
        <f>IF(デイリーデータ!D1316="なし","",デイリーデータ!D1316)</f>
        <v>0</v>
      </c>
      <c r="K1316" s="3">
        <f>IF(デイリーデータ!E1316="なし","",デイリーデータ!E1316)</f>
        <v>0</v>
      </c>
      <c r="L1316" s="3">
        <f>IF(デイリーデータ!F1316="なし","",デイリーデータ!F1316)</f>
        <v>0</v>
      </c>
      <c r="M1316" s="3">
        <f>IF(デイリーデータ!G1316="なし","",デイリーデータ!G1316)</f>
        <v>0</v>
      </c>
      <c r="N1316" s="3">
        <f>IF(デイリーデータ!H1316="なし","",デイリーデータ!H1316)</f>
        <v>0</v>
      </c>
    </row>
    <row r="1317" spans="1:14" x14ac:dyDescent="0.2">
      <c r="A1317" s="9" t="str">
        <f>デイリーデータ!A1317&amp;デイリーデータ!I1317</f>
        <v/>
      </c>
      <c r="B1317" s="3" t="str">
        <f>デイリーデータ!A1317&amp;""</f>
        <v/>
      </c>
      <c r="C1317" s="3" t="str">
        <f>デイリーデータ!B1317&amp;""</f>
        <v/>
      </c>
      <c r="D1317" s="4" t="str">
        <f>IF(デイリーデータ!I1317="","",(デイリーデータ!I1317))</f>
        <v/>
      </c>
      <c r="E1317" s="3" t="str">
        <f>IF(デイリーデータ!D1317="休日","●",IF(デイリーデータ!D1317="指定","○",IF(LEFT(デイリーデータ!F1317,1)="日","",IF(LEFT(デイリーデータ!F1317,1)="半","／",LEFT(デイリーデータ!F1317,1)))))</f>
        <v/>
      </c>
      <c r="F1317" s="10" t="str">
        <f>IF(デイリーデータ!E1317="なし","",デイリーデータ!E1317)&amp;IF(デイリーデータ!G1317="なし","",デイリーデータ!G1317)&amp;IF(デイリーデータ!H1317="なし","",デイリーデータ!H1317)</f>
        <v/>
      </c>
      <c r="G1317" s="3" t="str">
        <f>IF(H1317="","",COUNTA(H$2:H1317)-COUNTBLANK(H$2:H1317))</f>
        <v/>
      </c>
      <c r="H1317" s="3" t="str">
        <f>IF(COUNTIF(B$2:B1317,B1317)=1,B1317,"")</f>
        <v/>
      </c>
      <c r="I1317" s="10" t="str">
        <f t="shared" si="20"/>
        <v/>
      </c>
      <c r="J1317" s="3">
        <f>IF(デイリーデータ!D1317="なし","",デイリーデータ!D1317)</f>
        <v>0</v>
      </c>
      <c r="K1317" s="3">
        <f>IF(デイリーデータ!E1317="なし","",デイリーデータ!E1317)</f>
        <v>0</v>
      </c>
      <c r="L1317" s="3">
        <f>IF(デイリーデータ!F1317="なし","",デイリーデータ!F1317)</f>
        <v>0</v>
      </c>
      <c r="M1317" s="3">
        <f>IF(デイリーデータ!G1317="なし","",デイリーデータ!G1317)</f>
        <v>0</v>
      </c>
      <c r="N1317" s="3">
        <f>IF(デイリーデータ!H1317="なし","",デイリーデータ!H1317)</f>
        <v>0</v>
      </c>
    </row>
    <row r="1318" spans="1:14" x14ac:dyDescent="0.2">
      <c r="A1318" s="9" t="str">
        <f>デイリーデータ!A1318&amp;デイリーデータ!I1318</f>
        <v/>
      </c>
      <c r="B1318" s="3" t="str">
        <f>デイリーデータ!A1318&amp;""</f>
        <v/>
      </c>
      <c r="C1318" s="3" t="str">
        <f>デイリーデータ!B1318&amp;""</f>
        <v/>
      </c>
      <c r="D1318" s="4" t="str">
        <f>IF(デイリーデータ!I1318="","",(デイリーデータ!I1318))</f>
        <v/>
      </c>
      <c r="E1318" s="3" t="str">
        <f>IF(デイリーデータ!D1318="休日","●",IF(デイリーデータ!D1318="指定","○",IF(LEFT(デイリーデータ!F1318,1)="日","",IF(LEFT(デイリーデータ!F1318,1)="半","／",LEFT(デイリーデータ!F1318,1)))))</f>
        <v/>
      </c>
      <c r="F1318" s="10" t="str">
        <f>IF(デイリーデータ!E1318="なし","",デイリーデータ!E1318)&amp;IF(デイリーデータ!G1318="なし","",デイリーデータ!G1318)&amp;IF(デイリーデータ!H1318="なし","",デイリーデータ!H1318)</f>
        <v/>
      </c>
      <c r="G1318" s="3" t="str">
        <f>IF(H1318="","",COUNTA(H$2:H1318)-COUNTBLANK(H$2:H1318))</f>
        <v/>
      </c>
      <c r="H1318" s="3" t="str">
        <f>IF(COUNTIF(B$2:B1318,B1318)=1,B1318,"")</f>
        <v/>
      </c>
      <c r="I1318" s="10" t="str">
        <f t="shared" si="20"/>
        <v/>
      </c>
      <c r="J1318" s="3">
        <f>IF(デイリーデータ!D1318="なし","",デイリーデータ!D1318)</f>
        <v>0</v>
      </c>
      <c r="K1318" s="3">
        <f>IF(デイリーデータ!E1318="なし","",デイリーデータ!E1318)</f>
        <v>0</v>
      </c>
      <c r="L1318" s="3">
        <f>IF(デイリーデータ!F1318="なし","",デイリーデータ!F1318)</f>
        <v>0</v>
      </c>
      <c r="M1318" s="3">
        <f>IF(デイリーデータ!G1318="なし","",デイリーデータ!G1318)</f>
        <v>0</v>
      </c>
      <c r="N1318" s="3">
        <f>IF(デイリーデータ!H1318="なし","",デイリーデータ!H1318)</f>
        <v>0</v>
      </c>
    </row>
    <row r="1319" spans="1:14" x14ac:dyDescent="0.2">
      <c r="A1319" s="9" t="str">
        <f>デイリーデータ!A1319&amp;デイリーデータ!I1319</f>
        <v/>
      </c>
      <c r="B1319" s="3" t="str">
        <f>デイリーデータ!A1319&amp;""</f>
        <v/>
      </c>
      <c r="C1319" s="3" t="str">
        <f>デイリーデータ!B1319&amp;""</f>
        <v/>
      </c>
      <c r="D1319" s="4" t="str">
        <f>IF(デイリーデータ!I1319="","",(デイリーデータ!I1319))</f>
        <v/>
      </c>
      <c r="E1319" s="3" t="str">
        <f>IF(デイリーデータ!D1319="休日","●",IF(デイリーデータ!D1319="指定","○",IF(LEFT(デイリーデータ!F1319,1)="日","",IF(LEFT(デイリーデータ!F1319,1)="半","／",LEFT(デイリーデータ!F1319,1)))))</f>
        <v/>
      </c>
      <c r="F1319" s="10" t="str">
        <f>IF(デイリーデータ!E1319="なし","",デイリーデータ!E1319)&amp;IF(デイリーデータ!G1319="なし","",デイリーデータ!G1319)&amp;IF(デイリーデータ!H1319="なし","",デイリーデータ!H1319)</f>
        <v/>
      </c>
      <c r="G1319" s="3" t="str">
        <f>IF(H1319="","",COUNTA(H$2:H1319)-COUNTBLANK(H$2:H1319))</f>
        <v/>
      </c>
      <c r="H1319" s="3" t="str">
        <f>IF(COUNTIF(B$2:B1319,B1319)=1,B1319,"")</f>
        <v/>
      </c>
      <c r="I1319" s="10" t="str">
        <f t="shared" si="20"/>
        <v/>
      </c>
      <c r="J1319" s="3">
        <f>IF(デイリーデータ!D1319="なし","",デイリーデータ!D1319)</f>
        <v>0</v>
      </c>
      <c r="K1319" s="3">
        <f>IF(デイリーデータ!E1319="なし","",デイリーデータ!E1319)</f>
        <v>0</v>
      </c>
      <c r="L1319" s="3">
        <f>IF(デイリーデータ!F1319="なし","",デイリーデータ!F1319)</f>
        <v>0</v>
      </c>
      <c r="M1319" s="3">
        <f>IF(デイリーデータ!G1319="なし","",デイリーデータ!G1319)</f>
        <v>0</v>
      </c>
      <c r="N1319" s="3">
        <f>IF(デイリーデータ!H1319="なし","",デイリーデータ!H1319)</f>
        <v>0</v>
      </c>
    </row>
    <row r="1320" spans="1:14" x14ac:dyDescent="0.2">
      <c r="A1320" s="9" t="str">
        <f>デイリーデータ!A1320&amp;デイリーデータ!I1320</f>
        <v/>
      </c>
      <c r="B1320" s="3" t="str">
        <f>デイリーデータ!A1320&amp;""</f>
        <v/>
      </c>
      <c r="C1320" s="3" t="str">
        <f>デイリーデータ!B1320&amp;""</f>
        <v/>
      </c>
      <c r="D1320" s="4" t="str">
        <f>IF(デイリーデータ!I1320="","",(デイリーデータ!I1320))</f>
        <v/>
      </c>
      <c r="E1320" s="3" t="str">
        <f>IF(デイリーデータ!D1320="休日","●",IF(デイリーデータ!D1320="指定","○",IF(LEFT(デイリーデータ!F1320,1)="日","",IF(LEFT(デイリーデータ!F1320,1)="半","／",LEFT(デイリーデータ!F1320,1)))))</f>
        <v/>
      </c>
      <c r="F1320" s="10" t="str">
        <f>IF(デイリーデータ!E1320="なし","",デイリーデータ!E1320)&amp;IF(デイリーデータ!G1320="なし","",デイリーデータ!G1320)&amp;IF(デイリーデータ!H1320="なし","",デイリーデータ!H1320)</f>
        <v/>
      </c>
      <c r="G1320" s="3" t="str">
        <f>IF(H1320="","",COUNTA(H$2:H1320)-COUNTBLANK(H$2:H1320))</f>
        <v/>
      </c>
      <c r="H1320" s="3" t="str">
        <f>IF(COUNTIF(B$2:B1320,B1320)=1,B1320,"")</f>
        <v/>
      </c>
      <c r="I1320" s="10" t="str">
        <f t="shared" si="20"/>
        <v/>
      </c>
      <c r="J1320" s="3">
        <f>IF(デイリーデータ!D1320="なし","",デイリーデータ!D1320)</f>
        <v>0</v>
      </c>
      <c r="K1320" s="3">
        <f>IF(デイリーデータ!E1320="なし","",デイリーデータ!E1320)</f>
        <v>0</v>
      </c>
      <c r="L1320" s="3">
        <f>IF(デイリーデータ!F1320="なし","",デイリーデータ!F1320)</f>
        <v>0</v>
      </c>
      <c r="M1320" s="3">
        <f>IF(デイリーデータ!G1320="なし","",デイリーデータ!G1320)</f>
        <v>0</v>
      </c>
      <c r="N1320" s="3">
        <f>IF(デイリーデータ!H1320="なし","",デイリーデータ!H1320)</f>
        <v>0</v>
      </c>
    </row>
    <row r="1321" spans="1:14" x14ac:dyDescent="0.2">
      <c r="A1321" s="9" t="str">
        <f>デイリーデータ!A1321&amp;デイリーデータ!I1321</f>
        <v/>
      </c>
      <c r="B1321" s="3" t="str">
        <f>デイリーデータ!A1321&amp;""</f>
        <v/>
      </c>
      <c r="C1321" s="3" t="str">
        <f>デイリーデータ!B1321&amp;""</f>
        <v/>
      </c>
      <c r="D1321" s="4" t="str">
        <f>IF(デイリーデータ!I1321="","",(デイリーデータ!I1321))</f>
        <v/>
      </c>
      <c r="E1321" s="3" t="str">
        <f>IF(デイリーデータ!D1321="休日","●",IF(デイリーデータ!D1321="指定","○",IF(LEFT(デイリーデータ!F1321,1)="日","",IF(LEFT(デイリーデータ!F1321,1)="半","／",LEFT(デイリーデータ!F1321,1)))))</f>
        <v/>
      </c>
      <c r="F1321" s="10" t="str">
        <f>IF(デイリーデータ!E1321="なし","",デイリーデータ!E1321)&amp;IF(デイリーデータ!G1321="なし","",デイリーデータ!G1321)&amp;IF(デイリーデータ!H1321="なし","",デイリーデータ!H1321)</f>
        <v/>
      </c>
      <c r="G1321" s="3" t="str">
        <f>IF(H1321="","",COUNTA(H$2:H1321)-COUNTBLANK(H$2:H1321))</f>
        <v/>
      </c>
      <c r="H1321" s="3" t="str">
        <f>IF(COUNTIF(B$2:B1321,B1321)=1,B1321,"")</f>
        <v/>
      </c>
      <c r="I1321" s="10" t="str">
        <f t="shared" si="20"/>
        <v/>
      </c>
      <c r="J1321" s="3">
        <f>IF(デイリーデータ!D1321="なし","",デイリーデータ!D1321)</f>
        <v>0</v>
      </c>
      <c r="K1321" s="3">
        <f>IF(デイリーデータ!E1321="なし","",デイリーデータ!E1321)</f>
        <v>0</v>
      </c>
      <c r="L1321" s="3">
        <f>IF(デイリーデータ!F1321="なし","",デイリーデータ!F1321)</f>
        <v>0</v>
      </c>
      <c r="M1321" s="3">
        <f>IF(デイリーデータ!G1321="なし","",デイリーデータ!G1321)</f>
        <v>0</v>
      </c>
      <c r="N1321" s="3">
        <f>IF(デイリーデータ!H1321="なし","",デイリーデータ!H1321)</f>
        <v>0</v>
      </c>
    </row>
    <row r="1322" spans="1:14" x14ac:dyDescent="0.2">
      <c r="A1322" s="9" t="str">
        <f>デイリーデータ!A1322&amp;デイリーデータ!I1322</f>
        <v/>
      </c>
      <c r="B1322" s="3" t="str">
        <f>デイリーデータ!A1322&amp;""</f>
        <v/>
      </c>
      <c r="C1322" s="3" t="str">
        <f>デイリーデータ!B1322&amp;""</f>
        <v/>
      </c>
      <c r="D1322" s="4" t="str">
        <f>IF(デイリーデータ!I1322="","",(デイリーデータ!I1322))</f>
        <v/>
      </c>
      <c r="E1322" s="3" t="str">
        <f>IF(デイリーデータ!D1322="休日","●",IF(デイリーデータ!D1322="指定","○",IF(LEFT(デイリーデータ!F1322,1)="日","",IF(LEFT(デイリーデータ!F1322,1)="半","／",LEFT(デイリーデータ!F1322,1)))))</f>
        <v/>
      </c>
      <c r="F1322" s="10" t="str">
        <f>IF(デイリーデータ!E1322="なし","",デイリーデータ!E1322)&amp;IF(デイリーデータ!G1322="なし","",デイリーデータ!G1322)&amp;IF(デイリーデータ!H1322="なし","",デイリーデータ!H1322)</f>
        <v/>
      </c>
      <c r="G1322" s="3" t="str">
        <f>IF(H1322="","",COUNTA(H$2:H1322)-COUNTBLANK(H$2:H1322))</f>
        <v/>
      </c>
      <c r="H1322" s="3" t="str">
        <f>IF(COUNTIF(B$2:B1322,B1322)=1,B1322,"")</f>
        <v/>
      </c>
      <c r="I1322" s="10" t="str">
        <f t="shared" si="20"/>
        <v/>
      </c>
      <c r="J1322" s="3">
        <f>IF(デイリーデータ!D1322="なし","",デイリーデータ!D1322)</f>
        <v>0</v>
      </c>
      <c r="K1322" s="3">
        <f>IF(デイリーデータ!E1322="なし","",デイリーデータ!E1322)</f>
        <v>0</v>
      </c>
      <c r="L1322" s="3">
        <f>IF(デイリーデータ!F1322="なし","",デイリーデータ!F1322)</f>
        <v>0</v>
      </c>
      <c r="M1322" s="3">
        <f>IF(デイリーデータ!G1322="なし","",デイリーデータ!G1322)</f>
        <v>0</v>
      </c>
      <c r="N1322" s="3">
        <f>IF(デイリーデータ!H1322="なし","",デイリーデータ!H1322)</f>
        <v>0</v>
      </c>
    </row>
    <row r="1323" spans="1:14" x14ac:dyDescent="0.2">
      <c r="A1323" s="9" t="str">
        <f>デイリーデータ!A1323&amp;デイリーデータ!I1323</f>
        <v/>
      </c>
      <c r="B1323" s="3" t="str">
        <f>デイリーデータ!A1323&amp;""</f>
        <v/>
      </c>
      <c r="C1323" s="3" t="str">
        <f>デイリーデータ!B1323&amp;""</f>
        <v/>
      </c>
      <c r="D1323" s="4" t="str">
        <f>IF(デイリーデータ!I1323="","",(デイリーデータ!I1323))</f>
        <v/>
      </c>
      <c r="E1323" s="3" t="str">
        <f>IF(デイリーデータ!D1323="休日","●",IF(デイリーデータ!D1323="指定","○",IF(LEFT(デイリーデータ!F1323,1)="日","",IF(LEFT(デイリーデータ!F1323,1)="半","／",LEFT(デイリーデータ!F1323,1)))))</f>
        <v/>
      </c>
      <c r="F1323" s="10" t="str">
        <f>IF(デイリーデータ!E1323="なし","",デイリーデータ!E1323)&amp;IF(デイリーデータ!G1323="なし","",デイリーデータ!G1323)&amp;IF(デイリーデータ!H1323="なし","",デイリーデータ!H1323)</f>
        <v/>
      </c>
      <c r="G1323" s="3" t="str">
        <f>IF(H1323="","",COUNTA(H$2:H1323)-COUNTBLANK(H$2:H1323))</f>
        <v/>
      </c>
      <c r="H1323" s="3" t="str">
        <f>IF(COUNTIF(B$2:B1323,B1323)=1,B1323,"")</f>
        <v/>
      </c>
      <c r="I1323" s="10" t="str">
        <f t="shared" si="20"/>
        <v/>
      </c>
      <c r="J1323" s="3">
        <f>IF(デイリーデータ!D1323="なし","",デイリーデータ!D1323)</f>
        <v>0</v>
      </c>
      <c r="K1323" s="3">
        <f>IF(デイリーデータ!E1323="なし","",デイリーデータ!E1323)</f>
        <v>0</v>
      </c>
      <c r="L1323" s="3">
        <f>IF(デイリーデータ!F1323="なし","",デイリーデータ!F1323)</f>
        <v>0</v>
      </c>
      <c r="M1323" s="3">
        <f>IF(デイリーデータ!G1323="なし","",デイリーデータ!G1323)</f>
        <v>0</v>
      </c>
      <c r="N1323" s="3">
        <f>IF(デイリーデータ!H1323="なし","",デイリーデータ!H1323)</f>
        <v>0</v>
      </c>
    </row>
    <row r="1324" spans="1:14" x14ac:dyDescent="0.2">
      <c r="A1324" s="9" t="str">
        <f>デイリーデータ!A1324&amp;デイリーデータ!I1324</f>
        <v/>
      </c>
      <c r="B1324" s="3" t="str">
        <f>デイリーデータ!A1324&amp;""</f>
        <v/>
      </c>
      <c r="C1324" s="3" t="str">
        <f>デイリーデータ!B1324&amp;""</f>
        <v/>
      </c>
      <c r="D1324" s="4" t="str">
        <f>IF(デイリーデータ!I1324="","",(デイリーデータ!I1324))</f>
        <v/>
      </c>
      <c r="E1324" s="3" t="str">
        <f>IF(デイリーデータ!D1324="休日","●",IF(デイリーデータ!D1324="指定","○",IF(LEFT(デイリーデータ!F1324,1)="日","",IF(LEFT(デイリーデータ!F1324,1)="半","／",LEFT(デイリーデータ!F1324,1)))))</f>
        <v/>
      </c>
      <c r="F1324" s="10" t="str">
        <f>IF(デイリーデータ!E1324="なし","",デイリーデータ!E1324)&amp;IF(デイリーデータ!G1324="なし","",デイリーデータ!G1324)&amp;IF(デイリーデータ!H1324="なし","",デイリーデータ!H1324)</f>
        <v/>
      </c>
      <c r="G1324" s="3" t="str">
        <f>IF(H1324="","",COUNTA(H$2:H1324)-COUNTBLANK(H$2:H1324))</f>
        <v/>
      </c>
      <c r="H1324" s="3" t="str">
        <f>IF(COUNTIF(B$2:B1324,B1324)=1,B1324,"")</f>
        <v/>
      </c>
      <c r="I1324" s="10" t="str">
        <f t="shared" si="20"/>
        <v/>
      </c>
      <c r="J1324" s="3">
        <f>IF(デイリーデータ!D1324="なし","",デイリーデータ!D1324)</f>
        <v>0</v>
      </c>
      <c r="K1324" s="3">
        <f>IF(デイリーデータ!E1324="なし","",デイリーデータ!E1324)</f>
        <v>0</v>
      </c>
      <c r="L1324" s="3">
        <f>IF(デイリーデータ!F1324="なし","",デイリーデータ!F1324)</f>
        <v>0</v>
      </c>
      <c r="M1324" s="3">
        <f>IF(デイリーデータ!G1324="なし","",デイリーデータ!G1324)</f>
        <v>0</v>
      </c>
      <c r="N1324" s="3">
        <f>IF(デイリーデータ!H1324="なし","",デイリーデータ!H1324)</f>
        <v>0</v>
      </c>
    </row>
    <row r="1325" spans="1:14" x14ac:dyDescent="0.2">
      <c r="A1325" s="9" t="str">
        <f>デイリーデータ!A1325&amp;デイリーデータ!I1325</f>
        <v/>
      </c>
      <c r="B1325" s="3" t="str">
        <f>デイリーデータ!A1325&amp;""</f>
        <v/>
      </c>
      <c r="C1325" s="3" t="str">
        <f>デイリーデータ!B1325&amp;""</f>
        <v/>
      </c>
      <c r="D1325" s="4" t="str">
        <f>IF(デイリーデータ!I1325="","",(デイリーデータ!I1325))</f>
        <v/>
      </c>
      <c r="E1325" s="3" t="str">
        <f>IF(デイリーデータ!D1325="休日","●",IF(デイリーデータ!D1325="指定","○",IF(LEFT(デイリーデータ!F1325,1)="日","",IF(LEFT(デイリーデータ!F1325,1)="半","／",LEFT(デイリーデータ!F1325,1)))))</f>
        <v/>
      </c>
      <c r="F1325" s="10" t="str">
        <f>IF(デイリーデータ!E1325="なし","",デイリーデータ!E1325)&amp;IF(デイリーデータ!G1325="なし","",デイリーデータ!G1325)&amp;IF(デイリーデータ!H1325="なし","",デイリーデータ!H1325)</f>
        <v/>
      </c>
      <c r="G1325" s="3" t="str">
        <f>IF(H1325="","",COUNTA(H$2:H1325)-COUNTBLANK(H$2:H1325))</f>
        <v/>
      </c>
      <c r="H1325" s="3" t="str">
        <f>IF(COUNTIF(B$2:B1325,B1325)=1,B1325,"")</f>
        <v/>
      </c>
      <c r="I1325" s="10" t="str">
        <f t="shared" si="20"/>
        <v/>
      </c>
      <c r="J1325" s="3">
        <f>IF(デイリーデータ!D1325="なし","",デイリーデータ!D1325)</f>
        <v>0</v>
      </c>
      <c r="K1325" s="3">
        <f>IF(デイリーデータ!E1325="なし","",デイリーデータ!E1325)</f>
        <v>0</v>
      </c>
      <c r="L1325" s="3">
        <f>IF(デイリーデータ!F1325="なし","",デイリーデータ!F1325)</f>
        <v>0</v>
      </c>
      <c r="M1325" s="3">
        <f>IF(デイリーデータ!G1325="なし","",デイリーデータ!G1325)</f>
        <v>0</v>
      </c>
      <c r="N1325" s="3">
        <f>IF(デイリーデータ!H1325="なし","",デイリーデータ!H1325)</f>
        <v>0</v>
      </c>
    </row>
    <row r="1326" spans="1:14" x14ac:dyDescent="0.2">
      <c r="A1326" s="9" t="str">
        <f>デイリーデータ!A1326&amp;デイリーデータ!I1326</f>
        <v/>
      </c>
      <c r="B1326" s="3" t="str">
        <f>デイリーデータ!A1326&amp;""</f>
        <v/>
      </c>
      <c r="C1326" s="3" t="str">
        <f>デイリーデータ!B1326&amp;""</f>
        <v/>
      </c>
      <c r="D1326" s="4" t="str">
        <f>IF(デイリーデータ!I1326="","",(デイリーデータ!I1326))</f>
        <v/>
      </c>
      <c r="E1326" s="3" t="str">
        <f>IF(デイリーデータ!D1326="休日","●",IF(デイリーデータ!D1326="指定","○",IF(LEFT(デイリーデータ!F1326,1)="日","",IF(LEFT(デイリーデータ!F1326,1)="半","／",LEFT(デイリーデータ!F1326,1)))))</f>
        <v/>
      </c>
      <c r="F1326" s="10" t="str">
        <f>IF(デイリーデータ!E1326="なし","",デイリーデータ!E1326)&amp;IF(デイリーデータ!G1326="なし","",デイリーデータ!G1326)&amp;IF(デイリーデータ!H1326="なし","",デイリーデータ!H1326)</f>
        <v/>
      </c>
      <c r="G1326" s="3" t="str">
        <f>IF(H1326="","",COUNTA(H$2:H1326)-COUNTBLANK(H$2:H1326))</f>
        <v/>
      </c>
      <c r="H1326" s="3" t="str">
        <f>IF(COUNTIF(B$2:B1326,B1326)=1,B1326,"")</f>
        <v/>
      </c>
      <c r="I1326" s="10" t="str">
        <f t="shared" si="20"/>
        <v/>
      </c>
      <c r="J1326" s="3">
        <f>IF(デイリーデータ!D1326="なし","",デイリーデータ!D1326)</f>
        <v>0</v>
      </c>
      <c r="K1326" s="3">
        <f>IF(デイリーデータ!E1326="なし","",デイリーデータ!E1326)</f>
        <v>0</v>
      </c>
      <c r="L1326" s="3">
        <f>IF(デイリーデータ!F1326="なし","",デイリーデータ!F1326)</f>
        <v>0</v>
      </c>
      <c r="M1326" s="3">
        <f>IF(デイリーデータ!G1326="なし","",デイリーデータ!G1326)</f>
        <v>0</v>
      </c>
      <c r="N1326" s="3">
        <f>IF(デイリーデータ!H1326="なし","",デイリーデータ!H1326)</f>
        <v>0</v>
      </c>
    </row>
    <row r="1327" spans="1:14" x14ac:dyDescent="0.2">
      <c r="A1327" s="9" t="str">
        <f>デイリーデータ!A1327&amp;デイリーデータ!I1327</f>
        <v/>
      </c>
      <c r="B1327" s="3" t="str">
        <f>デイリーデータ!A1327&amp;""</f>
        <v/>
      </c>
      <c r="C1327" s="3" t="str">
        <f>デイリーデータ!B1327&amp;""</f>
        <v/>
      </c>
      <c r="D1327" s="4" t="str">
        <f>IF(デイリーデータ!I1327="","",(デイリーデータ!I1327))</f>
        <v/>
      </c>
      <c r="E1327" s="3" t="str">
        <f>IF(デイリーデータ!D1327="休日","●",IF(デイリーデータ!D1327="指定","○",IF(LEFT(デイリーデータ!F1327,1)="日","",IF(LEFT(デイリーデータ!F1327,1)="半","／",LEFT(デイリーデータ!F1327,1)))))</f>
        <v/>
      </c>
      <c r="F1327" s="10" t="str">
        <f>IF(デイリーデータ!E1327="なし","",デイリーデータ!E1327)&amp;IF(デイリーデータ!G1327="なし","",デイリーデータ!G1327)&amp;IF(デイリーデータ!H1327="なし","",デイリーデータ!H1327)</f>
        <v/>
      </c>
      <c r="G1327" s="3" t="str">
        <f>IF(H1327="","",COUNTA(H$2:H1327)-COUNTBLANK(H$2:H1327))</f>
        <v/>
      </c>
      <c r="H1327" s="3" t="str">
        <f>IF(COUNTIF(B$2:B1327,B1327)=1,B1327,"")</f>
        <v/>
      </c>
      <c r="I1327" s="10" t="str">
        <f t="shared" si="20"/>
        <v/>
      </c>
      <c r="J1327" s="3">
        <f>IF(デイリーデータ!D1327="なし","",デイリーデータ!D1327)</f>
        <v>0</v>
      </c>
      <c r="K1327" s="3">
        <f>IF(デイリーデータ!E1327="なし","",デイリーデータ!E1327)</f>
        <v>0</v>
      </c>
      <c r="L1327" s="3">
        <f>IF(デイリーデータ!F1327="なし","",デイリーデータ!F1327)</f>
        <v>0</v>
      </c>
      <c r="M1327" s="3">
        <f>IF(デイリーデータ!G1327="なし","",デイリーデータ!G1327)</f>
        <v>0</v>
      </c>
      <c r="N1327" s="3">
        <f>IF(デイリーデータ!H1327="なし","",デイリーデータ!H1327)</f>
        <v>0</v>
      </c>
    </row>
    <row r="1328" spans="1:14" x14ac:dyDescent="0.2">
      <c r="A1328" s="9" t="str">
        <f>デイリーデータ!A1328&amp;デイリーデータ!I1328</f>
        <v/>
      </c>
      <c r="B1328" s="3" t="str">
        <f>デイリーデータ!A1328&amp;""</f>
        <v/>
      </c>
      <c r="C1328" s="3" t="str">
        <f>デイリーデータ!B1328&amp;""</f>
        <v/>
      </c>
      <c r="D1328" s="4" t="str">
        <f>IF(デイリーデータ!I1328="","",(デイリーデータ!I1328))</f>
        <v/>
      </c>
      <c r="E1328" s="3" t="str">
        <f>IF(デイリーデータ!D1328="休日","●",IF(デイリーデータ!D1328="指定","○",IF(LEFT(デイリーデータ!F1328,1)="日","",IF(LEFT(デイリーデータ!F1328,1)="半","／",LEFT(デイリーデータ!F1328,1)))))</f>
        <v/>
      </c>
      <c r="F1328" s="10" t="str">
        <f>IF(デイリーデータ!E1328="なし","",デイリーデータ!E1328)&amp;IF(デイリーデータ!G1328="なし","",デイリーデータ!G1328)&amp;IF(デイリーデータ!H1328="なし","",デイリーデータ!H1328)</f>
        <v/>
      </c>
      <c r="G1328" s="3" t="str">
        <f>IF(H1328="","",COUNTA(H$2:H1328)-COUNTBLANK(H$2:H1328))</f>
        <v/>
      </c>
      <c r="H1328" s="3" t="str">
        <f>IF(COUNTIF(B$2:B1328,B1328)=1,B1328,"")</f>
        <v/>
      </c>
      <c r="I1328" s="10" t="str">
        <f t="shared" si="20"/>
        <v/>
      </c>
      <c r="J1328" s="3">
        <f>IF(デイリーデータ!D1328="なし","",デイリーデータ!D1328)</f>
        <v>0</v>
      </c>
      <c r="K1328" s="3">
        <f>IF(デイリーデータ!E1328="なし","",デイリーデータ!E1328)</f>
        <v>0</v>
      </c>
      <c r="L1328" s="3">
        <f>IF(デイリーデータ!F1328="なし","",デイリーデータ!F1328)</f>
        <v>0</v>
      </c>
      <c r="M1328" s="3">
        <f>IF(デイリーデータ!G1328="なし","",デイリーデータ!G1328)</f>
        <v>0</v>
      </c>
      <c r="N1328" s="3">
        <f>IF(デイリーデータ!H1328="なし","",デイリーデータ!H1328)</f>
        <v>0</v>
      </c>
    </row>
    <row r="1329" spans="1:14" x14ac:dyDescent="0.2">
      <c r="A1329" s="9" t="str">
        <f>デイリーデータ!A1329&amp;デイリーデータ!I1329</f>
        <v/>
      </c>
      <c r="B1329" s="3" t="str">
        <f>デイリーデータ!A1329&amp;""</f>
        <v/>
      </c>
      <c r="C1329" s="3" t="str">
        <f>デイリーデータ!B1329&amp;""</f>
        <v/>
      </c>
      <c r="D1329" s="4" t="str">
        <f>IF(デイリーデータ!I1329="","",(デイリーデータ!I1329))</f>
        <v/>
      </c>
      <c r="E1329" s="3" t="str">
        <f>IF(デイリーデータ!D1329="休日","●",IF(デイリーデータ!D1329="指定","○",IF(LEFT(デイリーデータ!F1329,1)="日","",IF(LEFT(デイリーデータ!F1329,1)="半","／",LEFT(デイリーデータ!F1329,1)))))</f>
        <v/>
      </c>
      <c r="F1329" s="10" t="str">
        <f>IF(デイリーデータ!E1329="なし","",デイリーデータ!E1329)&amp;IF(デイリーデータ!G1329="なし","",デイリーデータ!G1329)&amp;IF(デイリーデータ!H1329="なし","",デイリーデータ!H1329)</f>
        <v/>
      </c>
      <c r="G1329" s="3" t="str">
        <f>IF(H1329="","",COUNTA(H$2:H1329)-COUNTBLANK(H$2:H1329))</f>
        <v/>
      </c>
      <c r="H1329" s="3" t="str">
        <f>IF(COUNTIF(B$2:B1329,B1329)=1,B1329,"")</f>
        <v/>
      </c>
      <c r="I1329" s="10" t="str">
        <f t="shared" si="20"/>
        <v/>
      </c>
      <c r="J1329" s="3">
        <f>IF(デイリーデータ!D1329="なし","",デイリーデータ!D1329)</f>
        <v>0</v>
      </c>
      <c r="K1329" s="3">
        <f>IF(デイリーデータ!E1329="なし","",デイリーデータ!E1329)</f>
        <v>0</v>
      </c>
      <c r="L1329" s="3">
        <f>IF(デイリーデータ!F1329="なし","",デイリーデータ!F1329)</f>
        <v>0</v>
      </c>
      <c r="M1329" s="3">
        <f>IF(デイリーデータ!G1329="なし","",デイリーデータ!G1329)</f>
        <v>0</v>
      </c>
      <c r="N1329" s="3">
        <f>IF(デイリーデータ!H1329="なし","",デイリーデータ!H1329)</f>
        <v>0</v>
      </c>
    </row>
    <row r="1330" spans="1:14" x14ac:dyDescent="0.2">
      <c r="A1330" s="9" t="str">
        <f>デイリーデータ!A1330&amp;デイリーデータ!I1330</f>
        <v/>
      </c>
      <c r="B1330" s="3" t="str">
        <f>デイリーデータ!A1330&amp;""</f>
        <v/>
      </c>
      <c r="C1330" s="3" t="str">
        <f>デイリーデータ!B1330&amp;""</f>
        <v/>
      </c>
      <c r="D1330" s="4" t="str">
        <f>IF(デイリーデータ!I1330="","",(デイリーデータ!I1330))</f>
        <v/>
      </c>
      <c r="E1330" s="3" t="str">
        <f>IF(デイリーデータ!D1330="休日","●",IF(デイリーデータ!D1330="指定","○",IF(LEFT(デイリーデータ!F1330,1)="日","",IF(LEFT(デイリーデータ!F1330,1)="半","／",LEFT(デイリーデータ!F1330,1)))))</f>
        <v/>
      </c>
      <c r="F1330" s="10" t="str">
        <f>IF(デイリーデータ!E1330="なし","",デイリーデータ!E1330)&amp;IF(デイリーデータ!G1330="なし","",デイリーデータ!G1330)&amp;IF(デイリーデータ!H1330="なし","",デイリーデータ!H1330)</f>
        <v/>
      </c>
      <c r="G1330" s="3" t="str">
        <f>IF(H1330="","",COUNTA(H$2:H1330)-COUNTBLANK(H$2:H1330))</f>
        <v/>
      </c>
      <c r="H1330" s="3" t="str">
        <f>IF(COUNTIF(B$2:B1330,B1330)=1,B1330,"")</f>
        <v/>
      </c>
      <c r="I1330" s="10" t="str">
        <f t="shared" si="20"/>
        <v/>
      </c>
      <c r="J1330" s="3">
        <f>IF(デイリーデータ!D1330="なし","",デイリーデータ!D1330)</f>
        <v>0</v>
      </c>
      <c r="K1330" s="3">
        <f>IF(デイリーデータ!E1330="なし","",デイリーデータ!E1330)</f>
        <v>0</v>
      </c>
      <c r="L1330" s="3">
        <f>IF(デイリーデータ!F1330="なし","",デイリーデータ!F1330)</f>
        <v>0</v>
      </c>
      <c r="M1330" s="3">
        <f>IF(デイリーデータ!G1330="なし","",デイリーデータ!G1330)</f>
        <v>0</v>
      </c>
      <c r="N1330" s="3">
        <f>IF(デイリーデータ!H1330="なし","",デイリーデータ!H1330)</f>
        <v>0</v>
      </c>
    </row>
    <row r="1331" spans="1:14" x14ac:dyDescent="0.2">
      <c r="A1331" s="9" t="str">
        <f>デイリーデータ!A1331&amp;デイリーデータ!I1331</f>
        <v/>
      </c>
      <c r="B1331" s="3" t="str">
        <f>デイリーデータ!A1331&amp;""</f>
        <v/>
      </c>
      <c r="C1331" s="3" t="str">
        <f>デイリーデータ!B1331&amp;""</f>
        <v/>
      </c>
      <c r="D1331" s="4" t="str">
        <f>IF(デイリーデータ!I1331="","",(デイリーデータ!I1331))</f>
        <v/>
      </c>
      <c r="E1331" s="3" t="str">
        <f>IF(デイリーデータ!D1331="休日","●",IF(デイリーデータ!D1331="指定","○",IF(LEFT(デイリーデータ!F1331,1)="日","",IF(LEFT(デイリーデータ!F1331,1)="半","／",LEFT(デイリーデータ!F1331,1)))))</f>
        <v/>
      </c>
      <c r="F1331" s="10" t="str">
        <f>IF(デイリーデータ!E1331="なし","",デイリーデータ!E1331)&amp;IF(デイリーデータ!G1331="なし","",デイリーデータ!G1331)&amp;IF(デイリーデータ!H1331="なし","",デイリーデータ!H1331)</f>
        <v/>
      </c>
      <c r="G1331" s="3" t="str">
        <f>IF(H1331="","",COUNTA(H$2:H1331)-COUNTBLANK(H$2:H1331))</f>
        <v/>
      </c>
      <c r="H1331" s="3" t="str">
        <f>IF(COUNTIF(B$2:B1331,B1331)=1,B1331,"")</f>
        <v/>
      </c>
      <c r="I1331" s="10" t="str">
        <f t="shared" si="20"/>
        <v/>
      </c>
      <c r="J1331" s="3">
        <f>IF(デイリーデータ!D1331="なし","",デイリーデータ!D1331)</f>
        <v>0</v>
      </c>
      <c r="K1331" s="3">
        <f>IF(デイリーデータ!E1331="なし","",デイリーデータ!E1331)</f>
        <v>0</v>
      </c>
      <c r="L1331" s="3">
        <f>IF(デイリーデータ!F1331="なし","",デイリーデータ!F1331)</f>
        <v>0</v>
      </c>
      <c r="M1331" s="3">
        <f>IF(デイリーデータ!G1331="なし","",デイリーデータ!G1331)</f>
        <v>0</v>
      </c>
      <c r="N1331" s="3">
        <f>IF(デイリーデータ!H1331="なし","",デイリーデータ!H1331)</f>
        <v>0</v>
      </c>
    </row>
    <row r="1332" spans="1:14" x14ac:dyDescent="0.2">
      <c r="A1332" s="9" t="str">
        <f>デイリーデータ!A1332&amp;デイリーデータ!I1332</f>
        <v/>
      </c>
      <c r="B1332" s="3" t="str">
        <f>デイリーデータ!A1332&amp;""</f>
        <v/>
      </c>
      <c r="C1332" s="3" t="str">
        <f>デイリーデータ!B1332&amp;""</f>
        <v/>
      </c>
      <c r="D1332" s="4" t="str">
        <f>IF(デイリーデータ!I1332="","",(デイリーデータ!I1332))</f>
        <v/>
      </c>
      <c r="E1332" s="3" t="str">
        <f>IF(デイリーデータ!D1332="休日","●",IF(デイリーデータ!D1332="指定","○",IF(LEFT(デイリーデータ!F1332,1)="日","",IF(LEFT(デイリーデータ!F1332,1)="半","／",LEFT(デイリーデータ!F1332,1)))))</f>
        <v/>
      </c>
      <c r="F1332" s="10" t="str">
        <f>IF(デイリーデータ!E1332="なし","",デイリーデータ!E1332)&amp;IF(デイリーデータ!G1332="なし","",デイリーデータ!G1332)&amp;IF(デイリーデータ!H1332="なし","",デイリーデータ!H1332)</f>
        <v/>
      </c>
      <c r="G1332" s="3" t="str">
        <f>IF(H1332="","",COUNTA(H$2:H1332)-COUNTBLANK(H$2:H1332))</f>
        <v/>
      </c>
      <c r="H1332" s="3" t="str">
        <f>IF(COUNTIF(B$2:B1332,B1332)=1,B1332,"")</f>
        <v/>
      </c>
      <c r="I1332" s="10" t="str">
        <f t="shared" si="20"/>
        <v/>
      </c>
      <c r="J1332" s="3">
        <f>IF(デイリーデータ!D1332="なし","",デイリーデータ!D1332)</f>
        <v>0</v>
      </c>
      <c r="K1332" s="3">
        <f>IF(デイリーデータ!E1332="なし","",デイリーデータ!E1332)</f>
        <v>0</v>
      </c>
      <c r="L1332" s="3">
        <f>IF(デイリーデータ!F1332="なし","",デイリーデータ!F1332)</f>
        <v>0</v>
      </c>
      <c r="M1332" s="3">
        <f>IF(デイリーデータ!G1332="なし","",デイリーデータ!G1332)</f>
        <v>0</v>
      </c>
      <c r="N1332" s="3">
        <f>IF(デイリーデータ!H1332="なし","",デイリーデータ!H1332)</f>
        <v>0</v>
      </c>
    </row>
    <row r="1333" spans="1:14" x14ac:dyDescent="0.2">
      <c r="A1333" s="9" t="str">
        <f>デイリーデータ!A1333&amp;デイリーデータ!I1333</f>
        <v/>
      </c>
      <c r="B1333" s="3" t="str">
        <f>デイリーデータ!A1333&amp;""</f>
        <v/>
      </c>
      <c r="C1333" s="3" t="str">
        <f>デイリーデータ!B1333&amp;""</f>
        <v/>
      </c>
      <c r="D1333" s="4" t="str">
        <f>IF(デイリーデータ!I1333="","",(デイリーデータ!I1333))</f>
        <v/>
      </c>
      <c r="E1333" s="3" t="str">
        <f>IF(デイリーデータ!D1333="休日","●",IF(デイリーデータ!D1333="指定","○",IF(LEFT(デイリーデータ!F1333,1)="日","",IF(LEFT(デイリーデータ!F1333,1)="半","／",LEFT(デイリーデータ!F1333,1)))))</f>
        <v/>
      </c>
      <c r="F1333" s="10" t="str">
        <f>IF(デイリーデータ!E1333="なし","",デイリーデータ!E1333)&amp;IF(デイリーデータ!G1333="なし","",デイリーデータ!G1333)&amp;IF(デイリーデータ!H1333="なし","",デイリーデータ!H1333)</f>
        <v/>
      </c>
      <c r="G1333" s="3" t="str">
        <f>IF(H1333="","",COUNTA(H$2:H1333)-COUNTBLANK(H$2:H1333))</f>
        <v/>
      </c>
      <c r="H1333" s="3" t="str">
        <f>IF(COUNTIF(B$2:B1333,B1333)=1,B1333,"")</f>
        <v/>
      </c>
      <c r="I1333" s="10" t="str">
        <f t="shared" si="20"/>
        <v/>
      </c>
      <c r="J1333" s="3">
        <f>IF(デイリーデータ!D1333="なし","",デイリーデータ!D1333)</f>
        <v>0</v>
      </c>
      <c r="K1333" s="3">
        <f>IF(デイリーデータ!E1333="なし","",デイリーデータ!E1333)</f>
        <v>0</v>
      </c>
      <c r="L1333" s="3">
        <f>IF(デイリーデータ!F1333="なし","",デイリーデータ!F1333)</f>
        <v>0</v>
      </c>
      <c r="M1333" s="3">
        <f>IF(デイリーデータ!G1333="なし","",デイリーデータ!G1333)</f>
        <v>0</v>
      </c>
      <c r="N1333" s="3">
        <f>IF(デイリーデータ!H1333="なし","",デイリーデータ!H1333)</f>
        <v>0</v>
      </c>
    </row>
    <row r="1334" spans="1:14" x14ac:dyDescent="0.2">
      <c r="A1334" s="9" t="str">
        <f>デイリーデータ!A1334&amp;デイリーデータ!I1334</f>
        <v/>
      </c>
      <c r="B1334" s="3" t="str">
        <f>デイリーデータ!A1334&amp;""</f>
        <v/>
      </c>
      <c r="C1334" s="3" t="str">
        <f>デイリーデータ!B1334&amp;""</f>
        <v/>
      </c>
      <c r="D1334" s="4" t="str">
        <f>IF(デイリーデータ!I1334="","",(デイリーデータ!I1334))</f>
        <v/>
      </c>
      <c r="E1334" s="3" t="str">
        <f>IF(デイリーデータ!D1334="休日","●",IF(デイリーデータ!D1334="指定","○",IF(LEFT(デイリーデータ!F1334,1)="日","",IF(LEFT(デイリーデータ!F1334,1)="半","／",LEFT(デイリーデータ!F1334,1)))))</f>
        <v/>
      </c>
      <c r="F1334" s="10" t="str">
        <f>IF(デイリーデータ!E1334="なし","",デイリーデータ!E1334)&amp;IF(デイリーデータ!G1334="なし","",デイリーデータ!G1334)&amp;IF(デイリーデータ!H1334="なし","",デイリーデータ!H1334)</f>
        <v/>
      </c>
      <c r="G1334" s="3" t="str">
        <f>IF(H1334="","",COUNTA(H$2:H1334)-COUNTBLANK(H$2:H1334))</f>
        <v/>
      </c>
      <c r="H1334" s="3" t="str">
        <f>IF(COUNTIF(B$2:B1334,B1334)=1,B1334,"")</f>
        <v/>
      </c>
      <c r="I1334" s="10" t="str">
        <f t="shared" si="20"/>
        <v/>
      </c>
      <c r="J1334" s="3">
        <f>IF(デイリーデータ!D1334="なし","",デイリーデータ!D1334)</f>
        <v>0</v>
      </c>
      <c r="K1334" s="3">
        <f>IF(デイリーデータ!E1334="なし","",デイリーデータ!E1334)</f>
        <v>0</v>
      </c>
      <c r="L1334" s="3">
        <f>IF(デイリーデータ!F1334="なし","",デイリーデータ!F1334)</f>
        <v>0</v>
      </c>
      <c r="M1334" s="3">
        <f>IF(デイリーデータ!G1334="なし","",デイリーデータ!G1334)</f>
        <v>0</v>
      </c>
      <c r="N1334" s="3">
        <f>IF(デイリーデータ!H1334="なし","",デイリーデータ!H1334)</f>
        <v>0</v>
      </c>
    </row>
    <row r="1335" spans="1:14" x14ac:dyDescent="0.2">
      <c r="A1335" s="9" t="str">
        <f>デイリーデータ!A1335&amp;デイリーデータ!I1335</f>
        <v/>
      </c>
      <c r="B1335" s="3" t="str">
        <f>デイリーデータ!A1335&amp;""</f>
        <v/>
      </c>
      <c r="C1335" s="3" t="str">
        <f>デイリーデータ!B1335&amp;""</f>
        <v/>
      </c>
      <c r="D1335" s="4" t="str">
        <f>IF(デイリーデータ!I1335="","",(デイリーデータ!I1335))</f>
        <v/>
      </c>
      <c r="E1335" s="3" t="str">
        <f>IF(デイリーデータ!D1335="休日","●",IF(デイリーデータ!D1335="指定","○",IF(LEFT(デイリーデータ!F1335,1)="日","",IF(LEFT(デイリーデータ!F1335,1)="半","／",LEFT(デイリーデータ!F1335,1)))))</f>
        <v/>
      </c>
      <c r="F1335" s="10" t="str">
        <f>IF(デイリーデータ!E1335="なし","",デイリーデータ!E1335)&amp;IF(デイリーデータ!G1335="なし","",デイリーデータ!G1335)&amp;IF(デイリーデータ!H1335="なし","",デイリーデータ!H1335)</f>
        <v/>
      </c>
      <c r="G1335" s="3" t="str">
        <f>IF(H1335="","",COUNTA(H$2:H1335)-COUNTBLANK(H$2:H1335))</f>
        <v/>
      </c>
      <c r="H1335" s="3" t="str">
        <f>IF(COUNTIF(B$2:B1335,B1335)=1,B1335,"")</f>
        <v/>
      </c>
      <c r="I1335" s="10" t="str">
        <f t="shared" si="20"/>
        <v/>
      </c>
      <c r="J1335" s="3">
        <f>IF(デイリーデータ!D1335="なし","",デイリーデータ!D1335)</f>
        <v>0</v>
      </c>
      <c r="K1335" s="3">
        <f>IF(デイリーデータ!E1335="なし","",デイリーデータ!E1335)</f>
        <v>0</v>
      </c>
      <c r="L1335" s="3">
        <f>IF(デイリーデータ!F1335="なし","",デイリーデータ!F1335)</f>
        <v>0</v>
      </c>
      <c r="M1335" s="3">
        <f>IF(デイリーデータ!G1335="なし","",デイリーデータ!G1335)</f>
        <v>0</v>
      </c>
      <c r="N1335" s="3">
        <f>IF(デイリーデータ!H1335="なし","",デイリーデータ!H1335)</f>
        <v>0</v>
      </c>
    </row>
    <row r="1336" spans="1:14" x14ac:dyDescent="0.2">
      <c r="A1336" s="9" t="str">
        <f>デイリーデータ!A1336&amp;デイリーデータ!I1336</f>
        <v/>
      </c>
      <c r="B1336" s="3" t="str">
        <f>デイリーデータ!A1336&amp;""</f>
        <v/>
      </c>
      <c r="C1336" s="3" t="str">
        <f>デイリーデータ!B1336&amp;""</f>
        <v/>
      </c>
      <c r="D1336" s="4" t="str">
        <f>IF(デイリーデータ!I1336="","",(デイリーデータ!I1336))</f>
        <v/>
      </c>
      <c r="E1336" s="3" t="str">
        <f>IF(デイリーデータ!D1336="休日","●",IF(デイリーデータ!D1336="指定","○",IF(LEFT(デイリーデータ!F1336,1)="日","",IF(LEFT(デイリーデータ!F1336,1)="半","／",LEFT(デイリーデータ!F1336,1)))))</f>
        <v/>
      </c>
      <c r="F1336" s="10" t="str">
        <f>IF(デイリーデータ!E1336="なし","",デイリーデータ!E1336)&amp;IF(デイリーデータ!G1336="なし","",デイリーデータ!G1336)&amp;IF(デイリーデータ!H1336="なし","",デイリーデータ!H1336)</f>
        <v/>
      </c>
      <c r="G1336" s="3" t="str">
        <f>IF(H1336="","",COUNTA(H$2:H1336)-COUNTBLANK(H$2:H1336))</f>
        <v/>
      </c>
      <c r="H1336" s="3" t="str">
        <f>IF(COUNTIF(B$2:B1336,B1336)=1,B1336,"")</f>
        <v/>
      </c>
      <c r="I1336" s="10" t="str">
        <f t="shared" si="20"/>
        <v/>
      </c>
      <c r="J1336" s="3">
        <f>IF(デイリーデータ!D1336="なし","",デイリーデータ!D1336)</f>
        <v>0</v>
      </c>
      <c r="K1336" s="3">
        <f>IF(デイリーデータ!E1336="なし","",デイリーデータ!E1336)</f>
        <v>0</v>
      </c>
      <c r="L1336" s="3">
        <f>IF(デイリーデータ!F1336="なし","",デイリーデータ!F1336)</f>
        <v>0</v>
      </c>
      <c r="M1336" s="3">
        <f>IF(デイリーデータ!G1336="なし","",デイリーデータ!G1336)</f>
        <v>0</v>
      </c>
      <c r="N1336" s="3">
        <f>IF(デイリーデータ!H1336="なし","",デイリーデータ!H1336)</f>
        <v>0</v>
      </c>
    </row>
    <row r="1337" spans="1:14" x14ac:dyDescent="0.2">
      <c r="A1337" s="9" t="str">
        <f>デイリーデータ!A1337&amp;デイリーデータ!I1337</f>
        <v/>
      </c>
      <c r="B1337" s="3" t="str">
        <f>デイリーデータ!A1337&amp;""</f>
        <v/>
      </c>
      <c r="C1337" s="3" t="str">
        <f>デイリーデータ!B1337&amp;""</f>
        <v/>
      </c>
      <c r="D1337" s="4" t="str">
        <f>IF(デイリーデータ!I1337="","",(デイリーデータ!I1337))</f>
        <v/>
      </c>
      <c r="E1337" s="3" t="str">
        <f>IF(デイリーデータ!D1337="休日","●",IF(デイリーデータ!D1337="指定","○",IF(LEFT(デイリーデータ!F1337,1)="日","",IF(LEFT(デイリーデータ!F1337,1)="半","／",LEFT(デイリーデータ!F1337,1)))))</f>
        <v/>
      </c>
      <c r="F1337" s="10" t="str">
        <f>IF(デイリーデータ!E1337="なし","",デイリーデータ!E1337)&amp;IF(デイリーデータ!G1337="なし","",デイリーデータ!G1337)&amp;IF(デイリーデータ!H1337="なし","",デイリーデータ!H1337)</f>
        <v/>
      </c>
      <c r="G1337" s="3" t="str">
        <f>IF(H1337="","",COUNTA(H$2:H1337)-COUNTBLANK(H$2:H1337))</f>
        <v/>
      </c>
      <c r="H1337" s="3" t="str">
        <f>IF(COUNTIF(B$2:B1337,B1337)=1,B1337,"")</f>
        <v/>
      </c>
      <c r="I1337" s="10" t="str">
        <f t="shared" si="20"/>
        <v/>
      </c>
      <c r="J1337" s="3">
        <f>IF(デイリーデータ!D1337="なし","",デイリーデータ!D1337)</f>
        <v>0</v>
      </c>
      <c r="K1337" s="3">
        <f>IF(デイリーデータ!E1337="なし","",デイリーデータ!E1337)</f>
        <v>0</v>
      </c>
      <c r="L1337" s="3">
        <f>IF(デイリーデータ!F1337="なし","",デイリーデータ!F1337)</f>
        <v>0</v>
      </c>
      <c r="M1337" s="3">
        <f>IF(デイリーデータ!G1337="なし","",デイリーデータ!G1337)</f>
        <v>0</v>
      </c>
      <c r="N1337" s="3">
        <f>IF(デイリーデータ!H1337="なし","",デイリーデータ!H1337)</f>
        <v>0</v>
      </c>
    </row>
    <row r="1338" spans="1:14" x14ac:dyDescent="0.2">
      <c r="A1338" s="9" t="str">
        <f>デイリーデータ!A1338&amp;デイリーデータ!I1338</f>
        <v/>
      </c>
      <c r="B1338" s="3" t="str">
        <f>デイリーデータ!A1338&amp;""</f>
        <v/>
      </c>
      <c r="C1338" s="3" t="str">
        <f>デイリーデータ!B1338&amp;""</f>
        <v/>
      </c>
      <c r="D1338" s="4" t="str">
        <f>IF(デイリーデータ!I1338="","",(デイリーデータ!I1338))</f>
        <v/>
      </c>
      <c r="E1338" s="3" t="str">
        <f>IF(デイリーデータ!D1338="休日","●",IF(デイリーデータ!D1338="指定","○",IF(LEFT(デイリーデータ!F1338,1)="日","",IF(LEFT(デイリーデータ!F1338,1)="半","／",LEFT(デイリーデータ!F1338,1)))))</f>
        <v/>
      </c>
      <c r="F1338" s="10" t="str">
        <f>IF(デイリーデータ!E1338="なし","",デイリーデータ!E1338)&amp;IF(デイリーデータ!G1338="なし","",デイリーデータ!G1338)&amp;IF(デイリーデータ!H1338="なし","",デイリーデータ!H1338)</f>
        <v/>
      </c>
      <c r="G1338" s="3" t="str">
        <f>IF(H1338="","",COUNTA(H$2:H1338)-COUNTBLANK(H$2:H1338))</f>
        <v/>
      </c>
      <c r="H1338" s="3" t="str">
        <f>IF(COUNTIF(B$2:B1338,B1338)=1,B1338,"")</f>
        <v/>
      </c>
      <c r="I1338" s="10" t="str">
        <f t="shared" si="20"/>
        <v/>
      </c>
      <c r="J1338" s="3">
        <f>IF(デイリーデータ!D1338="なし","",デイリーデータ!D1338)</f>
        <v>0</v>
      </c>
      <c r="K1338" s="3">
        <f>IF(デイリーデータ!E1338="なし","",デイリーデータ!E1338)</f>
        <v>0</v>
      </c>
      <c r="L1338" s="3">
        <f>IF(デイリーデータ!F1338="なし","",デイリーデータ!F1338)</f>
        <v>0</v>
      </c>
      <c r="M1338" s="3">
        <f>IF(デイリーデータ!G1338="なし","",デイリーデータ!G1338)</f>
        <v>0</v>
      </c>
      <c r="N1338" s="3">
        <f>IF(デイリーデータ!H1338="なし","",デイリーデータ!H1338)</f>
        <v>0</v>
      </c>
    </row>
    <row r="1339" spans="1:14" x14ac:dyDescent="0.2">
      <c r="A1339" s="9" t="str">
        <f>デイリーデータ!A1339&amp;デイリーデータ!I1339</f>
        <v/>
      </c>
      <c r="B1339" s="3" t="str">
        <f>デイリーデータ!A1339&amp;""</f>
        <v/>
      </c>
      <c r="C1339" s="3" t="str">
        <f>デイリーデータ!B1339&amp;""</f>
        <v/>
      </c>
      <c r="D1339" s="4" t="str">
        <f>IF(デイリーデータ!I1339="","",(デイリーデータ!I1339))</f>
        <v/>
      </c>
      <c r="E1339" s="3" t="str">
        <f>IF(デイリーデータ!D1339="休日","●",IF(デイリーデータ!D1339="指定","○",IF(LEFT(デイリーデータ!F1339,1)="日","",IF(LEFT(デイリーデータ!F1339,1)="半","／",LEFT(デイリーデータ!F1339,1)))))</f>
        <v/>
      </c>
      <c r="F1339" s="10" t="str">
        <f>IF(デイリーデータ!E1339="なし","",デイリーデータ!E1339)&amp;IF(デイリーデータ!G1339="なし","",デイリーデータ!G1339)&amp;IF(デイリーデータ!H1339="なし","",デイリーデータ!H1339)</f>
        <v/>
      </c>
      <c r="G1339" s="3" t="str">
        <f>IF(H1339="","",COUNTA(H$2:H1339)-COUNTBLANK(H$2:H1339))</f>
        <v/>
      </c>
      <c r="H1339" s="3" t="str">
        <f>IF(COUNTIF(B$2:B1339,B1339)=1,B1339,"")</f>
        <v/>
      </c>
      <c r="I1339" s="10" t="str">
        <f t="shared" si="20"/>
        <v/>
      </c>
      <c r="J1339" s="3">
        <f>IF(デイリーデータ!D1339="なし","",デイリーデータ!D1339)</f>
        <v>0</v>
      </c>
      <c r="K1339" s="3">
        <f>IF(デイリーデータ!E1339="なし","",デイリーデータ!E1339)</f>
        <v>0</v>
      </c>
      <c r="L1339" s="3">
        <f>IF(デイリーデータ!F1339="なし","",デイリーデータ!F1339)</f>
        <v>0</v>
      </c>
      <c r="M1339" s="3">
        <f>IF(デイリーデータ!G1339="なし","",デイリーデータ!G1339)</f>
        <v>0</v>
      </c>
      <c r="N1339" s="3">
        <f>IF(デイリーデータ!H1339="なし","",デイリーデータ!H1339)</f>
        <v>0</v>
      </c>
    </row>
    <row r="1340" spans="1:14" x14ac:dyDescent="0.2">
      <c r="A1340" s="9" t="str">
        <f>デイリーデータ!A1340&amp;デイリーデータ!I1340</f>
        <v/>
      </c>
      <c r="B1340" s="3" t="str">
        <f>デイリーデータ!A1340&amp;""</f>
        <v/>
      </c>
      <c r="C1340" s="3" t="str">
        <f>デイリーデータ!B1340&amp;""</f>
        <v/>
      </c>
      <c r="D1340" s="4" t="str">
        <f>IF(デイリーデータ!I1340="","",(デイリーデータ!I1340))</f>
        <v/>
      </c>
      <c r="E1340" s="3" t="str">
        <f>IF(デイリーデータ!D1340="休日","●",IF(デイリーデータ!D1340="指定","○",IF(LEFT(デイリーデータ!F1340,1)="日","",IF(LEFT(デイリーデータ!F1340,1)="半","／",LEFT(デイリーデータ!F1340,1)))))</f>
        <v/>
      </c>
      <c r="F1340" s="10" t="str">
        <f>IF(デイリーデータ!E1340="なし","",デイリーデータ!E1340)&amp;IF(デイリーデータ!G1340="なし","",デイリーデータ!G1340)&amp;IF(デイリーデータ!H1340="なし","",デイリーデータ!H1340)</f>
        <v/>
      </c>
      <c r="G1340" s="3" t="str">
        <f>IF(H1340="","",COUNTA(H$2:H1340)-COUNTBLANK(H$2:H1340))</f>
        <v/>
      </c>
      <c r="H1340" s="3" t="str">
        <f>IF(COUNTIF(B$2:B1340,B1340)=1,B1340,"")</f>
        <v/>
      </c>
      <c r="I1340" s="10" t="str">
        <f t="shared" si="20"/>
        <v/>
      </c>
      <c r="J1340" s="3">
        <f>IF(デイリーデータ!D1340="なし","",デイリーデータ!D1340)</f>
        <v>0</v>
      </c>
      <c r="K1340" s="3">
        <f>IF(デイリーデータ!E1340="なし","",デイリーデータ!E1340)</f>
        <v>0</v>
      </c>
      <c r="L1340" s="3">
        <f>IF(デイリーデータ!F1340="なし","",デイリーデータ!F1340)</f>
        <v>0</v>
      </c>
      <c r="M1340" s="3">
        <f>IF(デイリーデータ!G1340="なし","",デイリーデータ!G1340)</f>
        <v>0</v>
      </c>
      <c r="N1340" s="3">
        <f>IF(デイリーデータ!H1340="なし","",デイリーデータ!H1340)</f>
        <v>0</v>
      </c>
    </row>
    <row r="1341" spans="1:14" x14ac:dyDescent="0.2">
      <c r="A1341" s="9" t="str">
        <f>デイリーデータ!A1341&amp;デイリーデータ!I1341</f>
        <v/>
      </c>
      <c r="B1341" s="3" t="str">
        <f>デイリーデータ!A1341&amp;""</f>
        <v/>
      </c>
      <c r="C1341" s="3" t="str">
        <f>デイリーデータ!B1341&amp;""</f>
        <v/>
      </c>
      <c r="D1341" s="4" t="str">
        <f>IF(デイリーデータ!I1341="","",(デイリーデータ!I1341))</f>
        <v/>
      </c>
      <c r="E1341" s="3" t="str">
        <f>IF(デイリーデータ!D1341="休日","●",IF(デイリーデータ!D1341="指定","○",IF(LEFT(デイリーデータ!F1341,1)="日","",IF(LEFT(デイリーデータ!F1341,1)="半","／",LEFT(デイリーデータ!F1341,1)))))</f>
        <v/>
      </c>
      <c r="F1341" s="10" t="str">
        <f>IF(デイリーデータ!E1341="なし","",デイリーデータ!E1341)&amp;IF(デイリーデータ!G1341="なし","",デイリーデータ!G1341)&amp;IF(デイリーデータ!H1341="なし","",デイリーデータ!H1341)</f>
        <v/>
      </c>
      <c r="G1341" s="3" t="str">
        <f>IF(H1341="","",COUNTA(H$2:H1341)-COUNTBLANK(H$2:H1341))</f>
        <v/>
      </c>
      <c r="H1341" s="3" t="str">
        <f>IF(COUNTIF(B$2:B1341,B1341)=1,B1341,"")</f>
        <v/>
      </c>
      <c r="I1341" s="10" t="str">
        <f t="shared" si="20"/>
        <v/>
      </c>
      <c r="J1341" s="3">
        <f>IF(デイリーデータ!D1341="なし","",デイリーデータ!D1341)</f>
        <v>0</v>
      </c>
      <c r="K1341" s="3">
        <f>IF(デイリーデータ!E1341="なし","",デイリーデータ!E1341)</f>
        <v>0</v>
      </c>
      <c r="L1341" s="3">
        <f>IF(デイリーデータ!F1341="なし","",デイリーデータ!F1341)</f>
        <v>0</v>
      </c>
      <c r="M1341" s="3">
        <f>IF(デイリーデータ!G1341="なし","",デイリーデータ!G1341)</f>
        <v>0</v>
      </c>
      <c r="N1341" s="3">
        <f>IF(デイリーデータ!H1341="なし","",デイリーデータ!H1341)</f>
        <v>0</v>
      </c>
    </row>
    <row r="1342" spans="1:14" x14ac:dyDescent="0.2">
      <c r="A1342" s="9" t="str">
        <f>デイリーデータ!A1342&amp;デイリーデータ!I1342</f>
        <v/>
      </c>
      <c r="B1342" s="3" t="str">
        <f>デイリーデータ!A1342&amp;""</f>
        <v/>
      </c>
      <c r="C1342" s="3" t="str">
        <f>デイリーデータ!B1342&amp;""</f>
        <v/>
      </c>
      <c r="D1342" s="4" t="str">
        <f>IF(デイリーデータ!I1342="","",(デイリーデータ!I1342))</f>
        <v/>
      </c>
      <c r="E1342" s="3" t="str">
        <f>IF(デイリーデータ!D1342="休日","●",IF(デイリーデータ!D1342="指定","○",IF(LEFT(デイリーデータ!F1342,1)="日","",IF(LEFT(デイリーデータ!F1342,1)="半","／",LEFT(デイリーデータ!F1342,1)))))</f>
        <v/>
      </c>
      <c r="F1342" s="10" t="str">
        <f>IF(デイリーデータ!E1342="なし","",デイリーデータ!E1342)&amp;IF(デイリーデータ!G1342="なし","",デイリーデータ!G1342)&amp;IF(デイリーデータ!H1342="なし","",デイリーデータ!H1342)</f>
        <v/>
      </c>
      <c r="G1342" s="3" t="str">
        <f>IF(H1342="","",COUNTA(H$2:H1342)-COUNTBLANK(H$2:H1342))</f>
        <v/>
      </c>
      <c r="H1342" s="3" t="str">
        <f>IF(COUNTIF(B$2:B1342,B1342)=1,B1342,"")</f>
        <v/>
      </c>
      <c r="I1342" s="10" t="str">
        <f t="shared" si="20"/>
        <v/>
      </c>
      <c r="J1342" s="3">
        <f>IF(デイリーデータ!D1342="なし","",デイリーデータ!D1342)</f>
        <v>0</v>
      </c>
      <c r="K1342" s="3">
        <f>IF(デイリーデータ!E1342="なし","",デイリーデータ!E1342)</f>
        <v>0</v>
      </c>
      <c r="L1342" s="3">
        <f>IF(デイリーデータ!F1342="なし","",デイリーデータ!F1342)</f>
        <v>0</v>
      </c>
      <c r="M1342" s="3">
        <f>IF(デイリーデータ!G1342="なし","",デイリーデータ!G1342)</f>
        <v>0</v>
      </c>
      <c r="N1342" s="3">
        <f>IF(デイリーデータ!H1342="なし","",デイリーデータ!H1342)</f>
        <v>0</v>
      </c>
    </row>
    <row r="1343" spans="1:14" x14ac:dyDescent="0.2">
      <c r="A1343" s="9" t="str">
        <f>デイリーデータ!A1343&amp;デイリーデータ!I1343</f>
        <v/>
      </c>
      <c r="B1343" s="3" t="str">
        <f>デイリーデータ!A1343&amp;""</f>
        <v/>
      </c>
      <c r="C1343" s="3" t="str">
        <f>デイリーデータ!B1343&amp;""</f>
        <v/>
      </c>
      <c r="D1343" s="4" t="str">
        <f>IF(デイリーデータ!I1343="","",(デイリーデータ!I1343))</f>
        <v/>
      </c>
      <c r="E1343" s="3" t="str">
        <f>IF(デイリーデータ!D1343="休日","●",IF(デイリーデータ!D1343="指定","○",IF(LEFT(デイリーデータ!F1343,1)="日","",IF(LEFT(デイリーデータ!F1343,1)="半","／",LEFT(デイリーデータ!F1343,1)))))</f>
        <v/>
      </c>
      <c r="F1343" s="10" t="str">
        <f>IF(デイリーデータ!E1343="なし","",デイリーデータ!E1343)&amp;IF(デイリーデータ!G1343="なし","",デイリーデータ!G1343)&amp;IF(デイリーデータ!H1343="なし","",デイリーデータ!H1343)</f>
        <v/>
      </c>
      <c r="G1343" s="3" t="str">
        <f>IF(H1343="","",COUNTA(H$2:H1343)-COUNTBLANK(H$2:H1343))</f>
        <v/>
      </c>
      <c r="H1343" s="3" t="str">
        <f>IF(COUNTIF(B$2:B1343,B1343)=1,B1343,"")</f>
        <v/>
      </c>
      <c r="I1343" s="10" t="str">
        <f t="shared" si="20"/>
        <v/>
      </c>
      <c r="J1343" s="3">
        <f>IF(デイリーデータ!D1343="なし","",デイリーデータ!D1343)</f>
        <v>0</v>
      </c>
      <c r="K1343" s="3">
        <f>IF(デイリーデータ!E1343="なし","",デイリーデータ!E1343)</f>
        <v>0</v>
      </c>
      <c r="L1343" s="3">
        <f>IF(デイリーデータ!F1343="なし","",デイリーデータ!F1343)</f>
        <v>0</v>
      </c>
      <c r="M1343" s="3">
        <f>IF(デイリーデータ!G1343="なし","",デイリーデータ!G1343)</f>
        <v>0</v>
      </c>
      <c r="N1343" s="3">
        <f>IF(デイリーデータ!H1343="なし","",デイリーデータ!H1343)</f>
        <v>0</v>
      </c>
    </row>
    <row r="1344" spans="1:14" x14ac:dyDescent="0.2">
      <c r="A1344" s="9" t="str">
        <f>デイリーデータ!A1344&amp;デイリーデータ!I1344</f>
        <v/>
      </c>
      <c r="B1344" s="3" t="str">
        <f>デイリーデータ!A1344&amp;""</f>
        <v/>
      </c>
      <c r="C1344" s="3" t="str">
        <f>デイリーデータ!B1344&amp;""</f>
        <v/>
      </c>
      <c r="D1344" s="4" t="str">
        <f>IF(デイリーデータ!I1344="","",(デイリーデータ!I1344))</f>
        <v/>
      </c>
      <c r="E1344" s="3" t="str">
        <f>IF(デイリーデータ!D1344="休日","●",IF(デイリーデータ!D1344="指定","○",IF(LEFT(デイリーデータ!F1344,1)="日","",IF(LEFT(デイリーデータ!F1344,1)="半","／",LEFT(デイリーデータ!F1344,1)))))</f>
        <v/>
      </c>
      <c r="F1344" s="10" t="str">
        <f>IF(デイリーデータ!E1344="なし","",デイリーデータ!E1344)&amp;IF(デイリーデータ!G1344="なし","",デイリーデータ!G1344)&amp;IF(デイリーデータ!H1344="なし","",デイリーデータ!H1344)</f>
        <v/>
      </c>
      <c r="G1344" s="3" t="str">
        <f>IF(H1344="","",COUNTA(H$2:H1344)-COUNTBLANK(H$2:H1344))</f>
        <v/>
      </c>
      <c r="H1344" s="3" t="str">
        <f>IF(COUNTIF(B$2:B1344,B1344)=1,B1344,"")</f>
        <v/>
      </c>
      <c r="I1344" s="10" t="str">
        <f t="shared" si="20"/>
        <v/>
      </c>
      <c r="J1344" s="3">
        <f>IF(デイリーデータ!D1344="なし","",デイリーデータ!D1344)</f>
        <v>0</v>
      </c>
      <c r="K1344" s="3">
        <f>IF(デイリーデータ!E1344="なし","",デイリーデータ!E1344)</f>
        <v>0</v>
      </c>
      <c r="L1344" s="3">
        <f>IF(デイリーデータ!F1344="なし","",デイリーデータ!F1344)</f>
        <v>0</v>
      </c>
      <c r="M1344" s="3">
        <f>IF(デイリーデータ!G1344="なし","",デイリーデータ!G1344)</f>
        <v>0</v>
      </c>
      <c r="N1344" s="3">
        <f>IF(デイリーデータ!H1344="なし","",デイリーデータ!H1344)</f>
        <v>0</v>
      </c>
    </row>
    <row r="1345" spans="1:14" x14ac:dyDescent="0.2">
      <c r="A1345" s="9" t="str">
        <f>デイリーデータ!A1345&amp;デイリーデータ!I1345</f>
        <v/>
      </c>
      <c r="B1345" s="3" t="str">
        <f>デイリーデータ!A1345&amp;""</f>
        <v/>
      </c>
      <c r="C1345" s="3" t="str">
        <f>デイリーデータ!B1345&amp;""</f>
        <v/>
      </c>
      <c r="D1345" s="4" t="str">
        <f>IF(デイリーデータ!I1345="","",(デイリーデータ!I1345))</f>
        <v/>
      </c>
      <c r="E1345" s="3" t="str">
        <f>IF(デイリーデータ!D1345="休日","●",IF(デイリーデータ!D1345="指定","○",IF(LEFT(デイリーデータ!F1345,1)="日","",IF(LEFT(デイリーデータ!F1345,1)="半","／",LEFT(デイリーデータ!F1345,1)))))</f>
        <v/>
      </c>
      <c r="F1345" s="10" t="str">
        <f>IF(デイリーデータ!E1345="なし","",デイリーデータ!E1345)&amp;IF(デイリーデータ!G1345="なし","",デイリーデータ!G1345)&amp;IF(デイリーデータ!H1345="なし","",デイリーデータ!H1345)</f>
        <v/>
      </c>
      <c r="G1345" s="3" t="str">
        <f>IF(H1345="","",COUNTA(H$2:H1345)-COUNTBLANK(H$2:H1345))</f>
        <v/>
      </c>
      <c r="H1345" s="3" t="str">
        <f>IF(COUNTIF(B$2:B1345,B1345)=1,B1345,"")</f>
        <v/>
      </c>
      <c r="I1345" s="10" t="str">
        <f t="shared" si="20"/>
        <v/>
      </c>
      <c r="J1345" s="3">
        <f>IF(デイリーデータ!D1345="なし","",デイリーデータ!D1345)</f>
        <v>0</v>
      </c>
      <c r="K1345" s="3">
        <f>IF(デイリーデータ!E1345="なし","",デイリーデータ!E1345)</f>
        <v>0</v>
      </c>
      <c r="L1345" s="3">
        <f>IF(デイリーデータ!F1345="なし","",デイリーデータ!F1345)</f>
        <v>0</v>
      </c>
      <c r="M1345" s="3">
        <f>IF(デイリーデータ!G1345="なし","",デイリーデータ!G1345)</f>
        <v>0</v>
      </c>
      <c r="N1345" s="3">
        <f>IF(デイリーデータ!H1345="なし","",デイリーデータ!H1345)</f>
        <v>0</v>
      </c>
    </row>
    <row r="1346" spans="1:14" x14ac:dyDescent="0.2">
      <c r="A1346" s="9" t="str">
        <f>デイリーデータ!A1346&amp;デイリーデータ!I1346</f>
        <v/>
      </c>
      <c r="B1346" s="3" t="str">
        <f>デイリーデータ!A1346&amp;""</f>
        <v/>
      </c>
      <c r="C1346" s="3" t="str">
        <f>デイリーデータ!B1346&amp;""</f>
        <v/>
      </c>
      <c r="D1346" s="4" t="str">
        <f>IF(デイリーデータ!I1346="","",(デイリーデータ!I1346))</f>
        <v/>
      </c>
      <c r="E1346" s="3" t="str">
        <f>IF(デイリーデータ!D1346="休日","●",IF(デイリーデータ!D1346="指定","○",IF(LEFT(デイリーデータ!F1346,1)="日","",IF(LEFT(デイリーデータ!F1346,1)="半","／",LEFT(デイリーデータ!F1346,1)))))</f>
        <v/>
      </c>
      <c r="F1346" s="10" t="str">
        <f>IF(デイリーデータ!E1346="なし","",デイリーデータ!E1346)&amp;IF(デイリーデータ!G1346="なし","",デイリーデータ!G1346)&amp;IF(デイリーデータ!H1346="なし","",デイリーデータ!H1346)</f>
        <v/>
      </c>
      <c r="G1346" s="3" t="str">
        <f>IF(H1346="","",COUNTA(H$2:H1346)-COUNTBLANK(H$2:H1346))</f>
        <v/>
      </c>
      <c r="H1346" s="3" t="str">
        <f>IF(COUNTIF(B$2:B1346,B1346)=1,B1346,"")</f>
        <v/>
      </c>
      <c r="I1346" s="10" t="str">
        <f t="shared" ref="I1346:I1409" si="21">IF(H1346&lt;&gt;"",C1346,"")</f>
        <v/>
      </c>
      <c r="J1346" s="3">
        <f>IF(デイリーデータ!D1346="なし","",デイリーデータ!D1346)</f>
        <v>0</v>
      </c>
      <c r="K1346" s="3">
        <f>IF(デイリーデータ!E1346="なし","",デイリーデータ!E1346)</f>
        <v>0</v>
      </c>
      <c r="L1346" s="3">
        <f>IF(デイリーデータ!F1346="なし","",デイリーデータ!F1346)</f>
        <v>0</v>
      </c>
      <c r="M1346" s="3">
        <f>IF(デイリーデータ!G1346="なし","",デイリーデータ!G1346)</f>
        <v>0</v>
      </c>
      <c r="N1346" s="3">
        <f>IF(デイリーデータ!H1346="なし","",デイリーデータ!H1346)</f>
        <v>0</v>
      </c>
    </row>
    <row r="1347" spans="1:14" x14ac:dyDescent="0.2">
      <c r="A1347" s="9" t="str">
        <f>デイリーデータ!A1347&amp;デイリーデータ!I1347</f>
        <v/>
      </c>
      <c r="B1347" s="3" t="str">
        <f>デイリーデータ!A1347&amp;""</f>
        <v/>
      </c>
      <c r="C1347" s="3" t="str">
        <f>デイリーデータ!B1347&amp;""</f>
        <v/>
      </c>
      <c r="D1347" s="4" t="str">
        <f>IF(デイリーデータ!I1347="","",(デイリーデータ!I1347))</f>
        <v/>
      </c>
      <c r="E1347" s="3" t="str">
        <f>IF(デイリーデータ!D1347="休日","●",IF(デイリーデータ!D1347="指定","○",IF(LEFT(デイリーデータ!F1347,1)="日","",IF(LEFT(デイリーデータ!F1347,1)="半","／",LEFT(デイリーデータ!F1347,1)))))</f>
        <v/>
      </c>
      <c r="F1347" s="10" t="str">
        <f>IF(デイリーデータ!E1347="なし","",デイリーデータ!E1347)&amp;IF(デイリーデータ!G1347="なし","",デイリーデータ!G1347)&amp;IF(デイリーデータ!H1347="なし","",デイリーデータ!H1347)</f>
        <v/>
      </c>
      <c r="G1347" s="3" t="str">
        <f>IF(H1347="","",COUNTA(H$2:H1347)-COUNTBLANK(H$2:H1347))</f>
        <v/>
      </c>
      <c r="H1347" s="3" t="str">
        <f>IF(COUNTIF(B$2:B1347,B1347)=1,B1347,"")</f>
        <v/>
      </c>
      <c r="I1347" s="10" t="str">
        <f t="shared" si="21"/>
        <v/>
      </c>
      <c r="J1347" s="3">
        <f>IF(デイリーデータ!D1347="なし","",デイリーデータ!D1347)</f>
        <v>0</v>
      </c>
      <c r="K1347" s="3">
        <f>IF(デイリーデータ!E1347="なし","",デイリーデータ!E1347)</f>
        <v>0</v>
      </c>
      <c r="L1347" s="3">
        <f>IF(デイリーデータ!F1347="なし","",デイリーデータ!F1347)</f>
        <v>0</v>
      </c>
      <c r="M1347" s="3">
        <f>IF(デイリーデータ!G1347="なし","",デイリーデータ!G1347)</f>
        <v>0</v>
      </c>
      <c r="N1347" s="3">
        <f>IF(デイリーデータ!H1347="なし","",デイリーデータ!H1347)</f>
        <v>0</v>
      </c>
    </row>
    <row r="1348" spans="1:14" x14ac:dyDescent="0.2">
      <c r="A1348" s="9" t="str">
        <f>デイリーデータ!A1348&amp;デイリーデータ!I1348</f>
        <v/>
      </c>
      <c r="B1348" s="3" t="str">
        <f>デイリーデータ!A1348&amp;""</f>
        <v/>
      </c>
      <c r="C1348" s="3" t="str">
        <f>デイリーデータ!B1348&amp;""</f>
        <v/>
      </c>
      <c r="D1348" s="4" t="str">
        <f>IF(デイリーデータ!I1348="","",(デイリーデータ!I1348))</f>
        <v/>
      </c>
      <c r="E1348" s="3" t="str">
        <f>IF(デイリーデータ!D1348="休日","●",IF(デイリーデータ!D1348="指定","○",IF(LEFT(デイリーデータ!F1348,1)="日","",IF(LEFT(デイリーデータ!F1348,1)="半","／",LEFT(デイリーデータ!F1348,1)))))</f>
        <v/>
      </c>
      <c r="F1348" s="10" t="str">
        <f>IF(デイリーデータ!E1348="なし","",デイリーデータ!E1348)&amp;IF(デイリーデータ!G1348="なし","",デイリーデータ!G1348)&amp;IF(デイリーデータ!H1348="なし","",デイリーデータ!H1348)</f>
        <v/>
      </c>
      <c r="G1348" s="3" t="str">
        <f>IF(H1348="","",COUNTA(H$2:H1348)-COUNTBLANK(H$2:H1348))</f>
        <v/>
      </c>
      <c r="H1348" s="3" t="str">
        <f>IF(COUNTIF(B$2:B1348,B1348)=1,B1348,"")</f>
        <v/>
      </c>
      <c r="I1348" s="10" t="str">
        <f t="shared" si="21"/>
        <v/>
      </c>
      <c r="J1348" s="3">
        <f>IF(デイリーデータ!D1348="なし","",デイリーデータ!D1348)</f>
        <v>0</v>
      </c>
      <c r="K1348" s="3">
        <f>IF(デイリーデータ!E1348="なし","",デイリーデータ!E1348)</f>
        <v>0</v>
      </c>
      <c r="L1348" s="3">
        <f>IF(デイリーデータ!F1348="なし","",デイリーデータ!F1348)</f>
        <v>0</v>
      </c>
      <c r="M1348" s="3">
        <f>IF(デイリーデータ!G1348="なし","",デイリーデータ!G1348)</f>
        <v>0</v>
      </c>
      <c r="N1348" s="3">
        <f>IF(デイリーデータ!H1348="なし","",デイリーデータ!H1348)</f>
        <v>0</v>
      </c>
    </row>
    <row r="1349" spans="1:14" x14ac:dyDescent="0.2">
      <c r="A1349" s="9" t="str">
        <f>デイリーデータ!A1349&amp;デイリーデータ!I1349</f>
        <v/>
      </c>
      <c r="B1349" s="3" t="str">
        <f>デイリーデータ!A1349&amp;""</f>
        <v/>
      </c>
      <c r="C1349" s="3" t="str">
        <f>デイリーデータ!B1349&amp;""</f>
        <v/>
      </c>
      <c r="D1349" s="4" t="str">
        <f>IF(デイリーデータ!I1349="","",(デイリーデータ!I1349))</f>
        <v/>
      </c>
      <c r="E1349" s="3" t="str">
        <f>IF(デイリーデータ!D1349="休日","●",IF(デイリーデータ!D1349="指定","○",IF(LEFT(デイリーデータ!F1349,1)="日","",IF(LEFT(デイリーデータ!F1349,1)="半","／",LEFT(デイリーデータ!F1349,1)))))</f>
        <v/>
      </c>
      <c r="F1349" s="10" t="str">
        <f>IF(デイリーデータ!E1349="なし","",デイリーデータ!E1349)&amp;IF(デイリーデータ!G1349="なし","",デイリーデータ!G1349)&amp;IF(デイリーデータ!H1349="なし","",デイリーデータ!H1349)</f>
        <v/>
      </c>
      <c r="G1349" s="3" t="str">
        <f>IF(H1349="","",COUNTA(H$2:H1349)-COUNTBLANK(H$2:H1349))</f>
        <v/>
      </c>
      <c r="H1349" s="3" t="str">
        <f>IF(COUNTIF(B$2:B1349,B1349)=1,B1349,"")</f>
        <v/>
      </c>
      <c r="I1349" s="10" t="str">
        <f t="shared" si="21"/>
        <v/>
      </c>
      <c r="J1349" s="3">
        <f>IF(デイリーデータ!D1349="なし","",デイリーデータ!D1349)</f>
        <v>0</v>
      </c>
      <c r="K1349" s="3">
        <f>IF(デイリーデータ!E1349="なし","",デイリーデータ!E1349)</f>
        <v>0</v>
      </c>
      <c r="L1349" s="3">
        <f>IF(デイリーデータ!F1349="なし","",デイリーデータ!F1349)</f>
        <v>0</v>
      </c>
      <c r="M1349" s="3">
        <f>IF(デイリーデータ!G1349="なし","",デイリーデータ!G1349)</f>
        <v>0</v>
      </c>
      <c r="N1349" s="3">
        <f>IF(デイリーデータ!H1349="なし","",デイリーデータ!H1349)</f>
        <v>0</v>
      </c>
    </row>
    <row r="1350" spans="1:14" x14ac:dyDescent="0.2">
      <c r="A1350" s="9" t="str">
        <f>デイリーデータ!A1350&amp;デイリーデータ!I1350</f>
        <v/>
      </c>
      <c r="B1350" s="3" t="str">
        <f>デイリーデータ!A1350&amp;""</f>
        <v/>
      </c>
      <c r="C1350" s="3" t="str">
        <f>デイリーデータ!B1350&amp;""</f>
        <v/>
      </c>
      <c r="D1350" s="4" t="str">
        <f>IF(デイリーデータ!I1350="","",(デイリーデータ!I1350))</f>
        <v/>
      </c>
      <c r="E1350" s="3" t="str">
        <f>IF(デイリーデータ!D1350="休日","●",IF(デイリーデータ!D1350="指定","○",IF(LEFT(デイリーデータ!F1350,1)="日","",IF(LEFT(デイリーデータ!F1350,1)="半","／",LEFT(デイリーデータ!F1350,1)))))</f>
        <v/>
      </c>
      <c r="F1350" s="10" t="str">
        <f>IF(デイリーデータ!E1350="なし","",デイリーデータ!E1350)&amp;IF(デイリーデータ!G1350="なし","",デイリーデータ!G1350)&amp;IF(デイリーデータ!H1350="なし","",デイリーデータ!H1350)</f>
        <v/>
      </c>
      <c r="G1350" s="3" t="str">
        <f>IF(H1350="","",COUNTA(H$2:H1350)-COUNTBLANK(H$2:H1350))</f>
        <v/>
      </c>
      <c r="H1350" s="3" t="str">
        <f>IF(COUNTIF(B$2:B1350,B1350)=1,B1350,"")</f>
        <v/>
      </c>
      <c r="I1350" s="10" t="str">
        <f t="shared" si="21"/>
        <v/>
      </c>
      <c r="J1350" s="3">
        <f>IF(デイリーデータ!D1350="なし","",デイリーデータ!D1350)</f>
        <v>0</v>
      </c>
      <c r="K1350" s="3">
        <f>IF(デイリーデータ!E1350="なし","",デイリーデータ!E1350)</f>
        <v>0</v>
      </c>
      <c r="L1350" s="3">
        <f>IF(デイリーデータ!F1350="なし","",デイリーデータ!F1350)</f>
        <v>0</v>
      </c>
      <c r="M1350" s="3">
        <f>IF(デイリーデータ!G1350="なし","",デイリーデータ!G1350)</f>
        <v>0</v>
      </c>
      <c r="N1350" s="3">
        <f>IF(デイリーデータ!H1350="なし","",デイリーデータ!H1350)</f>
        <v>0</v>
      </c>
    </row>
    <row r="1351" spans="1:14" x14ac:dyDescent="0.2">
      <c r="A1351" s="9" t="str">
        <f>デイリーデータ!A1351&amp;デイリーデータ!I1351</f>
        <v/>
      </c>
      <c r="B1351" s="3" t="str">
        <f>デイリーデータ!A1351&amp;""</f>
        <v/>
      </c>
      <c r="C1351" s="3" t="str">
        <f>デイリーデータ!B1351&amp;""</f>
        <v/>
      </c>
      <c r="D1351" s="4" t="str">
        <f>IF(デイリーデータ!I1351="","",(デイリーデータ!I1351))</f>
        <v/>
      </c>
      <c r="E1351" s="3" t="str">
        <f>IF(デイリーデータ!D1351="休日","●",IF(デイリーデータ!D1351="指定","○",IF(LEFT(デイリーデータ!F1351,1)="日","",IF(LEFT(デイリーデータ!F1351,1)="半","／",LEFT(デイリーデータ!F1351,1)))))</f>
        <v/>
      </c>
      <c r="F1351" s="10" t="str">
        <f>IF(デイリーデータ!E1351="なし","",デイリーデータ!E1351)&amp;IF(デイリーデータ!G1351="なし","",デイリーデータ!G1351)&amp;IF(デイリーデータ!H1351="なし","",デイリーデータ!H1351)</f>
        <v/>
      </c>
      <c r="G1351" s="3" t="str">
        <f>IF(H1351="","",COUNTA(H$2:H1351)-COUNTBLANK(H$2:H1351))</f>
        <v/>
      </c>
      <c r="H1351" s="3" t="str">
        <f>IF(COUNTIF(B$2:B1351,B1351)=1,B1351,"")</f>
        <v/>
      </c>
      <c r="I1351" s="10" t="str">
        <f t="shared" si="21"/>
        <v/>
      </c>
      <c r="J1351" s="3">
        <f>IF(デイリーデータ!D1351="なし","",デイリーデータ!D1351)</f>
        <v>0</v>
      </c>
      <c r="K1351" s="3">
        <f>IF(デイリーデータ!E1351="なし","",デイリーデータ!E1351)</f>
        <v>0</v>
      </c>
      <c r="L1351" s="3">
        <f>IF(デイリーデータ!F1351="なし","",デイリーデータ!F1351)</f>
        <v>0</v>
      </c>
      <c r="M1351" s="3">
        <f>IF(デイリーデータ!G1351="なし","",デイリーデータ!G1351)</f>
        <v>0</v>
      </c>
      <c r="N1351" s="3">
        <f>IF(デイリーデータ!H1351="なし","",デイリーデータ!H1351)</f>
        <v>0</v>
      </c>
    </row>
    <row r="1352" spans="1:14" x14ac:dyDescent="0.2">
      <c r="A1352" s="9" t="str">
        <f>デイリーデータ!A1352&amp;デイリーデータ!I1352</f>
        <v/>
      </c>
      <c r="B1352" s="3" t="str">
        <f>デイリーデータ!A1352&amp;""</f>
        <v/>
      </c>
      <c r="C1352" s="3" t="str">
        <f>デイリーデータ!B1352&amp;""</f>
        <v/>
      </c>
      <c r="D1352" s="4" t="str">
        <f>IF(デイリーデータ!I1352="","",(デイリーデータ!I1352))</f>
        <v/>
      </c>
      <c r="E1352" s="3" t="str">
        <f>IF(デイリーデータ!D1352="休日","●",IF(デイリーデータ!D1352="指定","○",IF(LEFT(デイリーデータ!F1352,1)="日","",IF(LEFT(デイリーデータ!F1352,1)="半","／",LEFT(デイリーデータ!F1352,1)))))</f>
        <v/>
      </c>
      <c r="F1352" s="10" t="str">
        <f>IF(デイリーデータ!E1352="なし","",デイリーデータ!E1352)&amp;IF(デイリーデータ!G1352="なし","",デイリーデータ!G1352)&amp;IF(デイリーデータ!H1352="なし","",デイリーデータ!H1352)</f>
        <v/>
      </c>
      <c r="G1352" s="3" t="str">
        <f>IF(H1352="","",COUNTA(H$2:H1352)-COUNTBLANK(H$2:H1352))</f>
        <v/>
      </c>
      <c r="H1352" s="3" t="str">
        <f>IF(COUNTIF(B$2:B1352,B1352)=1,B1352,"")</f>
        <v/>
      </c>
      <c r="I1352" s="10" t="str">
        <f t="shared" si="21"/>
        <v/>
      </c>
      <c r="J1352" s="3">
        <f>IF(デイリーデータ!D1352="なし","",デイリーデータ!D1352)</f>
        <v>0</v>
      </c>
      <c r="K1352" s="3">
        <f>IF(デイリーデータ!E1352="なし","",デイリーデータ!E1352)</f>
        <v>0</v>
      </c>
      <c r="L1352" s="3">
        <f>IF(デイリーデータ!F1352="なし","",デイリーデータ!F1352)</f>
        <v>0</v>
      </c>
      <c r="M1352" s="3">
        <f>IF(デイリーデータ!G1352="なし","",デイリーデータ!G1352)</f>
        <v>0</v>
      </c>
      <c r="N1352" s="3">
        <f>IF(デイリーデータ!H1352="なし","",デイリーデータ!H1352)</f>
        <v>0</v>
      </c>
    </row>
    <row r="1353" spans="1:14" x14ac:dyDescent="0.2">
      <c r="A1353" s="9" t="str">
        <f>デイリーデータ!A1353&amp;デイリーデータ!I1353</f>
        <v/>
      </c>
      <c r="B1353" s="3" t="str">
        <f>デイリーデータ!A1353&amp;""</f>
        <v/>
      </c>
      <c r="C1353" s="3" t="str">
        <f>デイリーデータ!B1353&amp;""</f>
        <v/>
      </c>
      <c r="D1353" s="4" t="str">
        <f>IF(デイリーデータ!I1353="","",(デイリーデータ!I1353))</f>
        <v/>
      </c>
      <c r="E1353" s="3" t="str">
        <f>IF(デイリーデータ!D1353="休日","●",IF(デイリーデータ!D1353="指定","○",IF(LEFT(デイリーデータ!F1353,1)="日","",IF(LEFT(デイリーデータ!F1353,1)="半","／",LEFT(デイリーデータ!F1353,1)))))</f>
        <v/>
      </c>
      <c r="F1353" s="10" t="str">
        <f>IF(デイリーデータ!E1353="なし","",デイリーデータ!E1353)&amp;IF(デイリーデータ!G1353="なし","",デイリーデータ!G1353)&amp;IF(デイリーデータ!H1353="なし","",デイリーデータ!H1353)</f>
        <v/>
      </c>
      <c r="G1353" s="3" t="str">
        <f>IF(H1353="","",COUNTA(H$2:H1353)-COUNTBLANK(H$2:H1353))</f>
        <v/>
      </c>
      <c r="H1353" s="3" t="str">
        <f>IF(COUNTIF(B$2:B1353,B1353)=1,B1353,"")</f>
        <v/>
      </c>
      <c r="I1353" s="10" t="str">
        <f t="shared" si="21"/>
        <v/>
      </c>
      <c r="J1353" s="3">
        <f>IF(デイリーデータ!D1353="なし","",デイリーデータ!D1353)</f>
        <v>0</v>
      </c>
      <c r="K1353" s="3">
        <f>IF(デイリーデータ!E1353="なし","",デイリーデータ!E1353)</f>
        <v>0</v>
      </c>
      <c r="L1353" s="3">
        <f>IF(デイリーデータ!F1353="なし","",デイリーデータ!F1353)</f>
        <v>0</v>
      </c>
      <c r="M1353" s="3">
        <f>IF(デイリーデータ!G1353="なし","",デイリーデータ!G1353)</f>
        <v>0</v>
      </c>
      <c r="N1353" s="3">
        <f>IF(デイリーデータ!H1353="なし","",デイリーデータ!H1353)</f>
        <v>0</v>
      </c>
    </row>
    <row r="1354" spans="1:14" x14ac:dyDescent="0.2">
      <c r="A1354" s="9" t="str">
        <f>デイリーデータ!A1354&amp;デイリーデータ!I1354</f>
        <v/>
      </c>
      <c r="B1354" s="3" t="str">
        <f>デイリーデータ!A1354&amp;""</f>
        <v/>
      </c>
      <c r="C1354" s="3" t="str">
        <f>デイリーデータ!B1354&amp;""</f>
        <v/>
      </c>
      <c r="D1354" s="4" t="str">
        <f>IF(デイリーデータ!I1354="","",(デイリーデータ!I1354))</f>
        <v/>
      </c>
      <c r="E1354" s="3" t="str">
        <f>IF(デイリーデータ!D1354="休日","●",IF(デイリーデータ!D1354="指定","○",IF(LEFT(デイリーデータ!F1354,1)="日","",IF(LEFT(デイリーデータ!F1354,1)="半","／",LEFT(デイリーデータ!F1354,1)))))</f>
        <v/>
      </c>
      <c r="F1354" s="10" t="str">
        <f>IF(デイリーデータ!E1354="なし","",デイリーデータ!E1354)&amp;IF(デイリーデータ!G1354="なし","",デイリーデータ!G1354)&amp;IF(デイリーデータ!H1354="なし","",デイリーデータ!H1354)</f>
        <v/>
      </c>
      <c r="G1354" s="3" t="str">
        <f>IF(H1354="","",COUNTA(H$2:H1354)-COUNTBLANK(H$2:H1354))</f>
        <v/>
      </c>
      <c r="H1354" s="3" t="str">
        <f>IF(COUNTIF(B$2:B1354,B1354)=1,B1354,"")</f>
        <v/>
      </c>
      <c r="I1354" s="10" t="str">
        <f t="shared" si="21"/>
        <v/>
      </c>
      <c r="J1354" s="3">
        <f>IF(デイリーデータ!D1354="なし","",デイリーデータ!D1354)</f>
        <v>0</v>
      </c>
      <c r="K1354" s="3">
        <f>IF(デイリーデータ!E1354="なし","",デイリーデータ!E1354)</f>
        <v>0</v>
      </c>
      <c r="L1354" s="3">
        <f>IF(デイリーデータ!F1354="なし","",デイリーデータ!F1354)</f>
        <v>0</v>
      </c>
      <c r="M1354" s="3">
        <f>IF(デイリーデータ!G1354="なし","",デイリーデータ!G1354)</f>
        <v>0</v>
      </c>
      <c r="N1354" s="3">
        <f>IF(デイリーデータ!H1354="なし","",デイリーデータ!H1354)</f>
        <v>0</v>
      </c>
    </row>
    <row r="1355" spans="1:14" x14ac:dyDescent="0.2">
      <c r="A1355" s="9" t="str">
        <f>デイリーデータ!A1355&amp;デイリーデータ!I1355</f>
        <v/>
      </c>
      <c r="B1355" s="3" t="str">
        <f>デイリーデータ!A1355&amp;""</f>
        <v/>
      </c>
      <c r="C1355" s="3" t="str">
        <f>デイリーデータ!B1355&amp;""</f>
        <v/>
      </c>
      <c r="D1355" s="4" t="str">
        <f>IF(デイリーデータ!I1355="","",(デイリーデータ!I1355))</f>
        <v/>
      </c>
      <c r="E1355" s="3" t="str">
        <f>IF(デイリーデータ!D1355="休日","●",IF(デイリーデータ!D1355="指定","○",IF(LEFT(デイリーデータ!F1355,1)="日","",IF(LEFT(デイリーデータ!F1355,1)="半","／",LEFT(デイリーデータ!F1355,1)))))</f>
        <v/>
      </c>
      <c r="F1355" s="10" t="str">
        <f>IF(デイリーデータ!E1355="なし","",デイリーデータ!E1355)&amp;IF(デイリーデータ!G1355="なし","",デイリーデータ!G1355)&amp;IF(デイリーデータ!H1355="なし","",デイリーデータ!H1355)</f>
        <v/>
      </c>
      <c r="G1355" s="3" t="str">
        <f>IF(H1355="","",COUNTA(H$2:H1355)-COUNTBLANK(H$2:H1355))</f>
        <v/>
      </c>
      <c r="H1355" s="3" t="str">
        <f>IF(COUNTIF(B$2:B1355,B1355)=1,B1355,"")</f>
        <v/>
      </c>
      <c r="I1355" s="10" t="str">
        <f t="shared" si="21"/>
        <v/>
      </c>
      <c r="J1355" s="3">
        <f>IF(デイリーデータ!D1355="なし","",デイリーデータ!D1355)</f>
        <v>0</v>
      </c>
      <c r="K1355" s="3">
        <f>IF(デイリーデータ!E1355="なし","",デイリーデータ!E1355)</f>
        <v>0</v>
      </c>
      <c r="L1355" s="3">
        <f>IF(デイリーデータ!F1355="なし","",デイリーデータ!F1355)</f>
        <v>0</v>
      </c>
      <c r="M1355" s="3">
        <f>IF(デイリーデータ!G1355="なし","",デイリーデータ!G1355)</f>
        <v>0</v>
      </c>
      <c r="N1355" s="3">
        <f>IF(デイリーデータ!H1355="なし","",デイリーデータ!H1355)</f>
        <v>0</v>
      </c>
    </row>
    <row r="1356" spans="1:14" x14ac:dyDescent="0.2">
      <c r="A1356" s="9" t="str">
        <f>デイリーデータ!A1356&amp;デイリーデータ!I1356</f>
        <v/>
      </c>
      <c r="B1356" s="3" t="str">
        <f>デイリーデータ!A1356&amp;""</f>
        <v/>
      </c>
      <c r="C1356" s="3" t="str">
        <f>デイリーデータ!B1356&amp;""</f>
        <v/>
      </c>
      <c r="D1356" s="4" t="str">
        <f>IF(デイリーデータ!I1356="","",(デイリーデータ!I1356))</f>
        <v/>
      </c>
      <c r="E1356" s="3" t="str">
        <f>IF(デイリーデータ!D1356="休日","●",IF(デイリーデータ!D1356="指定","○",IF(LEFT(デイリーデータ!F1356,1)="日","",IF(LEFT(デイリーデータ!F1356,1)="半","／",LEFT(デイリーデータ!F1356,1)))))</f>
        <v/>
      </c>
      <c r="F1356" s="10" t="str">
        <f>IF(デイリーデータ!E1356="なし","",デイリーデータ!E1356)&amp;IF(デイリーデータ!G1356="なし","",デイリーデータ!G1356)&amp;IF(デイリーデータ!H1356="なし","",デイリーデータ!H1356)</f>
        <v/>
      </c>
      <c r="G1356" s="3" t="str">
        <f>IF(H1356="","",COUNTA(H$2:H1356)-COUNTBLANK(H$2:H1356))</f>
        <v/>
      </c>
      <c r="H1356" s="3" t="str">
        <f>IF(COUNTIF(B$2:B1356,B1356)=1,B1356,"")</f>
        <v/>
      </c>
      <c r="I1356" s="10" t="str">
        <f t="shared" si="21"/>
        <v/>
      </c>
      <c r="J1356" s="3">
        <f>IF(デイリーデータ!D1356="なし","",デイリーデータ!D1356)</f>
        <v>0</v>
      </c>
      <c r="K1356" s="3">
        <f>IF(デイリーデータ!E1356="なし","",デイリーデータ!E1356)</f>
        <v>0</v>
      </c>
      <c r="L1356" s="3">
        <f>IF(デイリーデータ!F1356="なし","",デイリーデータ!F1356)</f>
        <v>0</v>
      </c>
      <c r="M1356" s="3">
        <f>IF(デイリーデータ!G1356="なし","",デイリーデータ!G1356)</f>
        <v>0</v>
      </c>
      <c r="N1356" s="3">
        <f>IF(デイリーデータ!H1356="なし","",デイリーデータ!H1356)</f>
        <v>0</v>
      </c>
    </row>
    <row r="1357" spans="1:14" x14ac:dyDescent="0.2">
      <c r="A1357" s="9" t="str">
        <f>デイリーデータ!A1357&amp;デイリーデータ!I1357</f>
        <v/>
      </c>
      <c r="B1357" s="3" t="str">
        <f>デイリーデータ!A1357&amp;""</f>
        <v/>
      </c>
      <c r="C1357" s="3" t="str">
        <f>デイリーデータ!B1357&amp;""</f>
        <v/>
      </c>
      <c r="D1357" s="4" t="str">
        <f>IF(デイリーデータ!I1357="","",(デイリーデータ!I1357))</f>
        <v/>
      </c>
      <c r="E1357" s="3" t="str">
        <f>IF(デイリーデータ!D1357="休日","●",IF(デイリーデータ!D1357="指定","○",IF(LEFT(デイリーデータ!F1357,1)="日","",IF(LEFT(デイリーデータ!F1357,1)="半","／",LEFT(デイリーデータ!F1357,1)))))</f>
        <v/>
      </c>
      <c r="F1357" s="10" t="str">
        <f>IF(デイリーデータ!E1357="なし","",デイリーデータ!E1357)&amp;IF(デイリーデータ!G1357="なし","",デイリーデータ!G1357)&amp;IF(デイリーデータ!H1357="なし","",デイリーデータ!H1357)</f>
        <v/>
      </c>
      <c r="G1357" s="3" t="str">
        <f>IF(H1357="","",COUNTA(H$2:H1357)-COUNTBLANK(H$2:H1357))</f>
        <v/>
      </c>
      <c r="H1357" s="3" t="str">
        <f>IF(COUNTIF(B$2:B1357,B1357)=1,B1357,"")</f>
        <v/>
      </c>
      <c r="I1357" s="10" t="str">
        <f t="shared" si="21"/>
        <v/>
      </c>
      <c r="J1357" s="3">
        <f>IF(デイリーデータ!D1357="なし","",デイリーデータ!D1357)</f>
        <v>0</v>
      </c>
      <c r="K1357" s="3">
        <f>IF(デイリーデータ!E1357="なし","",デイリーデータ!E1357)</f>
        <v>0</v>
      </c>
      <c r="L1357" s="3">
        <f>IF(デイリーデータ!F1357="なし","",デイリーデータ!F1357)</f>
        <v>0</v>
      </c>
      <c r="M1357" s="3">
        <f>IF(デイリーデータ!G1357="なし","",デイリーデータ!G1357)</f>
        <v>0</v>
      </c>
      <c r="N1357" s="3">
        <f>IF(デイリーデータ!H1357="なし","",デイリーデータ!H1357)</f>
        <v>0</v>
      </c>
    </row>
    <row r="1358" spans="1:14" x14ac:dyDescent="0.2">
      <c r="A1358" s="9" t="str">
        <f>デイリーデータ!A1358&amp;デイリーデータ!I1358</f>
        <v/>
      </c>
      <c r="B1358" s="3" t="str">
        <f>デイリーデータ!A1358&amp;""</f>
        <v/>
      </c>
      <c r="C1358" s="3" t="str">
        <f>デイリーデータ!B1358&amp;""</f>
        <v/>
      </c>
      <c r="D1358" s="4" t="str">
        <f>IF(デイリーデータ!I1358="","",(デイリーデータ!I1358))</f>
        <v/>
      </c>
      <c r="E1358" s="3" t="str">
        <f>IF(デイリーデータ!D1358="休日","●",IF(デイリーデータ!D1358="指定","○",IF(LEFT(デイリーデータ!F1358,1)="日","",IF(LEFT(デイリーデータ!F1358,1)="半","／",LEFT(デイリーデータ!F1358,1)))))</f>
        <v/>
      </c>
      <c r="F1358" s="10" t="str">
        <f>IF(デイリーデータ!E1358="なし","",デイリーデータ!E1358)&amp;IF(デイリーデータ!G1358="なし","",デイリーデータ!G1358)&amp;IF(デイリーデータ!H1358="なし","",デイリーデータ!H1358)</f>
        <v/>
      </c>
      <c r="G1358" s="3" t="str">
        <f>IF(H1358="","",COUNTA(H$2:H1358)-COUNTBLANK(H$2:H1358))</f>
        <v/>
      </c>
      <c r="H1358" s="3" t="str">
        <f>IF(COUNTIF(B$2:B1358,B1358)=1,B1358,"")</f>
        <v/>
      </c>
      <c r="I1358" s="10" t="str">
        <f t="shared" si="21"/>
        <v/>
      </c>
      <c r="J1358" s="3">
        <f>IF(デイリーデータ!D1358="なし","",デイリーデータ!D1358)</f>
        <v>0</v>
      </c>
      <c r="K1358" s="3">
        <f>IF(デイリーデータ!E1358="なし","",デイリーデータ!E1358)</f>
        <v>0</v>
      </c>
      <c r="L1358" s="3">
        <f>IF(デイリーデータ!F1358="なし","",デイリーデータ!F1358)</f>
        <v>0</v>
      </c>
      <c r="M1358" s="3">
        <f>IF(デイリーデータ!G1358="なし","",デイリーデータ!G1358)</f>
        <v>0</v>
      </c>
      <c r="N1358" s="3">
        <f>IF(デイリーデータ!H1358="なし","",デイリーデータ!H1358)</f>
        <v>0</v>
      </c>
    </row>
    <row r="1359" spans="1:14" x14ac:dyDescent="0.2">
      <c r="A1359" s="9" t="str">
        <f>デイリーデータ!A1359&amp;デイリーデータ!I1359</f>
        <v/>
      </c>
      <c r="B1359" s="3" t="str">
        <f>デイリーデータ!A1359&amp;""</f>
        <v/>
      </c>
      <c r="C1359" s="3" t="str">
        <f>デイリーデータ!B1359&amp;""</f>
        <v/>
      </c>
      <c r="D1359" s="4" t="str">
        <f>IF(デイリーデータ!I1359="","",(デイリーデータ!I1359))</f>
        <v/>
      </c>
      <c r="E1359" s="3" t="str">
        <f>IF(デイリーデータ!D1359="休日","●",IF(デイリーデータ!D1359="指定","○",IF(LEFT(デイリーデータ!F1359,1)="日","",IF(LEFT(デイリーデータ!F1359,1)="半","／",LEFT(デイリーデータ!F1359,1)))))</f>
        <v/>
      </c>
      <c r="F1359" s="10" t="str">
        <f>IF(デイリーデータ!E1359="なし","",デイリーデータ!E1359)&amp;IF(デイリーデータ!G1359="なし","",デイリーデータ!G1359)&amp;IF(デイリーデータ!H1359="なし","",デイリーデータ!H1359)</f>
        <v/>
      </c>
      <c r="G1359" s="3" t="str">
        <f>IF(H1359="","",COUNTA(H$2:H1359)-COUNTBLANK(H$2:H1359))</f>
        <v/>
      </c>
      <c r="H1359" s="3" t="str">
        <f>IF(COUNTIF(B$2:B1359,B1359)=1,B1359,"")</f>
        <v/>
      </c>
      <c r="I1359" s="10" t="str">
        <f t="shared" si="21"/>
        <v/>
      </c>
      <c r="J1359" s="3">
        <f>IF(デイリーデータ!D1359="なし","",デイリーデータ!D1359)</f>
        <v>0</v>
      </c>
      <c r="K1359" s="3">
        <f>IF(デイリーデータ!E1359="なし","",デイリーデータ!E1359)</f>
        <v>0</v>
      </c>
      <c r="L1359" s="3">
        <f>IF(デイリーデータ!F1359="なし","",デイリーデータ!F1359)</f>
        <v>0</v>
      </c>
      <c r="M1359" s="3">
        <f>IF(デイリーデータ!G1359="なし","",デイリーデータ!G1359)</f>
        <v>0</v>
      </c>
      <c r="N1359" s="3">
        <f>IF(デイリーデータ!H1359="なし","",デイリーデータ!H1359)</f>
        <v>0</v>
      </c>
    </row>
    <row r="1360" spans="1:14" x14ac:dyDescent="0.2">
      <c r="A1360" s="9" t="str">
        <f>デイリーデータ!A1360&amp;デイリーデータ!I1360</f>
        <v/>
      </c>
      <c r="B1360" s="3" t="str">
        <f>デイリーデータ!A1360&amp;""</f>
        <v/>
      </c>
      <c r="C1360" s="3" t="str">
        <f>デイリーデータ!B1360&amp;""</f>
        <v/>
      </c>
      <c r="D1360" s="4" t="str">
        <f>IF(デイリーデータ!I1360="","",(デイリーデータ!I1360))</f>
        <v/>
      </c>
      <c r="E1360" s="3" t="str">
        <f>IF(デイリーデータ!D1360="休日","●",IF(デイリーデータ!D1360="指定","○",IF(LEFT(デイリーデータ!F1360,1)="日","",IF(LEFT(デイリーデータ!F1360,1)="半","／",LEFT(デイリーデータ!F1360,1)))))</f>
        <v/>
      </c>
      <c r="F1360" s="10" t="str">
        <f>IF(デイリーデータ!E1360="なし","",デイリーデータ!E1360)&amp;IF(デイリーデータ!G1360="なし","",デイリーデータ!G1360)&amp;IF(デイリーデータ!H1360="なし","",デイリーデータ!H1360)</f>
        <v/>
      </c>
      <c r="G1360" s="3" t="str">
        <f>IF(H1360="","",COUNTA(H$2:H1360)-COUNTBLANK(H$2:H1360))</f>
        <v/>
      </c>
      <c r="H1360" s="3" t="str">
        <f>IF(COUNTIF(B$2:B1360,B1360)=1,B1360,"")</f>
        <v/>
      </c>
      <c r="I1360" s="10" t="str">
        <f t="shared" si="21"/>
        <v/>
      </c>
      <c r="J1360" s="3">
        <f>IF(デイリーデータ!D1360="なし","",デイリーデータ!D1360)</f>
        <v>0</v>
      </c>
      <c r="K1360" s="3">
        <f>IF(デイリーデータ!E1360="なし","",デイリーデータ!E1360)</f>
        <v>0</v>
      </c>
      <c r="L1360" s="3">
        <f>IF(デイリーデータ!F1360="なし","",デイリーデータ!F1360)</f>
        <v>0</v>
      </c>
      <c r="M1360" s="3">
        <f>IF(デイリーデータ!G1360="なし","",デイリーデータ!G1360)</f>
        <v>0</v>
      </c>
      <c r="N1360" s="3">
        <f>IF(デイリーデータ!H1360="なし","",デイリーデータ!H1360)</f>
        <v>0</v>
      </c>
    </row>
    <row r="1361" spans="1:14" x14ac:dyDescent="0.2">
      <c r="A1361" s="9" t="str">
        <f>デイリーデータ!A1361&amp;デイリーデータ!I1361</f>
        <v/>
      </c>
      <c r="B1361" s="3" t="str">
        <f>デイリーデータ!A1361&amp;""</f>
        <v/>
      </c>
      <c r="C1361" s="3" t="str">
        <f>デイリーデータ!B1361&amp;""</f>
        <v/>
      </c>
      <c r="D1361" s="4" t="str">
        <f>IF(デイリーデータ!I1361="","",(デイリーデータ!I1361))</f>
        <v/>
      </c>
      <c r="E1361" s="3" t="str">
        <f>IF(デイリーデータ!D1361="休日","●",IF(デイリーデータ!D1361="指定","○",IF(LEFT(デイリーデータ!F1361,1)="日","",IF(LEFT(デイリーデータ!F1361,1)="半","／",LEFT(デイリーデータ!F1361,1)))))</f>
        <v/>
      </c>
      <c r="F1361" s="10" t="str">
        <f>IF(デイリーデータ!E1361="なし","",デイリーデータ!E1361)&amp;IF(デイリーデータ!G1361="なし","",デイリーデータ!G1361)&amp;IF(デイリーデータ!H1361="なし","",デイリーデータ!H1361)</f>
        <v/>
      </c>
      <c r="G1361" s="3" t="str">
        <f>IF(H1361="","",COUNTA(H$2:H1361)-COUNTBLANK(H$2:H1361))</f>
        <v/>
      </c>
      <c r="H1361" s="3" t="str">
        <f>IF(COUNTIF(B$2:B1361,B1361)=1,B1361,"")</f>
        <v/>
      </c>
      <c r="I1361" s="10" t="str">
        <f t="shared" si="21"/>
        <v/>
      </c>
      <c r="J1361" s="3">
        <f>IF(デイリーデータ!D1361="なし","",デイリーデータ!D1361)</f>
        <v>0</v>
      </c>
      <c r="K1361" s="3">
        <f>IF(デイリーデータ!E1361="なし","",デイリーデータ!E1361)</f>
        <v>0</v>
      </c>
      <c r="L1361" s="3">
        <f>IF(デイリーデータ!F1361="なし","",デイリーデータ!F1361)</f>
        <v>0</v>
      </c>
      <c r="M1361" s="3">
        <f>IF(デイリーデータ!G1361="なし","",デイリーデータ!G1361)</f>
        <v>0</v>
      </c>
      <c r="N1361" s="3">
        <f>IF(デイリーデータ!H1361="なし","",デイリーデータ!H1361)</f>
        <v>0</v>
      </c>
    </row>
    <row r="1362" spans="1:14" x14ac:dyDescent="0.2">
      <c r="A1362" s="9" t="str">
        <f>デイリーデータ!A1362&amp;デイリーデータ!I1362</f>
        <v/>
      </c>
      <c r="B1362" s="3" t="str">
        <f>デイリーデータ!A1362&amp;""</f>
        <v/>
      </c>
      <c r="C1362" s="3" t="str">
        <f>デイリーデータ!B1362&amp;""</f>
        <v/>
      </c>
      <c r="D1362" s="4" t="str">
        <f>IF(デイリーデータ!I1362="","",(デイリーデータ!I1362))</f>
        <v/>
      </c>
      <c r="E1362" s="3" t="str">
        <f>IF(デイリーデータ!D1362="休日","●",IF(デイリーデータ!D1362="指定","○",IF(LEFT(デイリーデータ!F1362,1)="日","",IF(LEFT(デイリーデータ!F1362,1)="半","／",LEFT(デイリーデータ!F1362,1)))))</f>
        <v/>
      </c>
      <c r="F1362" s="10" t="str">
        <f>IF(デイリーデータ!E1362="なし","",デイリーデータ!E1362)&amp;IF(デイリーデータ!G1362="なし","",デイリーデータ!G1362)&amp;IF(デイリーデータ!H1362="なし","",デイリーデータ!H1362)</f>
        <v/>
      </c>
      <c r="G1362" s="3" t="str">
        <f>IF(H1362="","",COUNTA(H$2:H1362)-COUNTBLANK(H$2:H1362))</f>
        <v/>
      </c>
      <c r="H1362" s="3" t="str">
        <f>IF(COUNTIF(B$2:B1362,B1362)=1,B1362,"")</f>
        <v/>
      </c>
      <c r="I1362" s="10" t="str">
        <f t="shared" si="21"/>
        <v/>
      </c>
      <c r="J1362" s="3">
        <f>IF(デイリーデータ!D1362="なし","",デイリーデータ!D1362)</f>
        <v>0</v>
      </c>
      <c r="K1362" s="3">
        <f>IF(デイリーデータ!E1362="なし","",デイリーデータ!E1362)</f>
        <v>0</v>
      </c>
      <c r="L1362" s="3">
        <f>IF(デイリーデータ!F1362="なし","",デイリーデータ!F1362)</f>
        <v>0</v>
      </c>
      <c r="M1362" s="3">
        <f>IF(デイリーデータ!G1362="なし","",デイリーデータ!G1362)</f>
        <v>0</v>
      </c>
      <c r="N1362" s="3">
        <f>IF(デイリーデータ!H1362="なし","",デイリーデータ!H1362)</f>
        <v>0</v>
      </c>
    </row>
    <row r="1363" spans="1:14" x14ac:dyDescent="0.2">
      <c r="A1363" s="9" t="str">
        <f>デイリーデータ!A1363&amp;デイリーデータ!I1363</f>
        <v/>
      </c>
      <c r="B1363" s="3" t="str">
        <f>デイリーデータ!A1363&amp;""</f>
        <v/>
      </c>
      <c r="C1363" s="3" t="str">
        <f>デイリーデータ!B1363&amp;""</f>
        <v/>
      </c>
      <c r="D1363" s="4" t="str">
        <f>IF(デイリーデータ!I1363="","",(デイリーデータ!I1363))</f>
        <v/>
      </c>
      <c r="E1363" s="3" t="str">
        <f>IF(デイリーデータ!D1363="休日","●",IF(デイリーデータ!D1363="指定","○",IF(LEFT(デイリーデータ!F1363,1)="日","",IF(LEFT(デイリーデータ!F1363,1)="半","／",LEFT(デイリーデータ!F1363,1)))))</f>
        <v/>
      </c>
      <c r="F1363" s="10" t="str">
        <f>IF(デイリーデータ!E1363="なし","",デイリーデータ!E1363)&amp;IF(デイリーデータ!G1363="なし","",デイリーデータ!G1363)&amp;IF(デイリーデータ!H1363="なし","",デイリーデータ!H1363)</f>
        <v/>
      </c>
      <c r="G1363" s="3" t="str">
        <f>IF(H1363="","",COUNTA(H$2:H1363)-COUNTBLANK(H$2:H1363))</f>
        <v/>
      </c>
      <c r="H1363" s="3" t="str">
        <f>IF(COUNTIF(B$2:B1363,B1363)=1,B1363,"")</f>
        <v/>
      </c>
      <c r="I1363" s="10" t="str">
        <f t="shared" si="21"/>
        <v/>
      </c>
      <c r="J1363" s="3">
        <f>IF(デイリーデータ!D1363="なし","",デイリーデータ!D1363)</f>
        <v>0</v>
      </c>
      <c r="K1363" s="3">
        <f>IF(デイリーデータ!E1363="なし","",デイリーデータ!E1363)</f>
        <v>0</v>
      </c>
      <c r="L1363" s="3">
        <f>IF(デイリーデータ!F1363="なし","",デイリーデータ!F1363)</f>
        <v>0</v>
      </c>
      <c r="M1363" s="3">
        <f>IF(デイリーデータ!G1363="なし","",デイリーデータ!G1363)</f>
        <v>0</v>
      </c>
      <c r="N1363" s="3">
        <f>IF(デイリーデータ!H1363="なし","",デイリーデータ!H1363)</f>
        <v>0</v>
      </c>
    </row>
    <row r="1364" spans="1:14" x14ac:dyDescent="0.2">
      <c r="A1364" s="9" t="str">
        <f>デイリーデータ!A1364&amp;デイリーデータ!I1364</f>
        <v/>
      </c>
      <c r="B1364" s="3" t="str">
        <f>デイリーデータ!A1364&amp;""</f>
        <v/>
      </c>
      <c r="C1364" s="3" t="str">
        <f>デイリーデータ!B1364&amp;""</f>
        <v/>
      </c>
      <c r="D1364" s="4" t="str">
        <f>IF(デイリーデータ!I1364="","",(デイリーデータ!I1364))</f>
        <v/>
      </c>
      <c r="E1364" s="3" t="str">
        <f>IF(デイリーデータ!D1364="休日","●",IF(デイリーデータ!D1364="指定","○",IF(LEFT(デイリーデータ!F1364,1)="日","",IF(LEFT(デイリーデータ!F1364,1)="半","／",LEFT(デイリーデータ!F1364,1)))))</f>
        <v/>
      </c>
      <c r="F1364" s="10" t="str">
        <f>IF(デイリーデータ!E1364="なし","",デイリーデータ!E1364)&amp;IF(デイリーデータ!G1364="なし","",デイリーデータ!G1364)&amp;IF(デイリーデータ!H1364="なし","",デイリーデータ!H1364)</f>
        <v/>
      </c>
      <c r="G1364" s="3" t="str">
        <f>IF(H1364="","",COUNTA(H$2:H1364)-COUNTBLANK(H$2:H1364))</f>
        <v/>
      </c>
      <c r="H1364" s="3" t="str">
        <f>IF(COUNTIF(B$2:B1364,B1364)=1,B1364,"")</f>
        <v/>
      </c>
      <c r="I1364" s="10" t="str">
        <f t="shared" si="21"/>
        <v/>
      </c>
      <c r="J1364" s="3">
        <f>IF(デイリーデータ!D1364="なし","",デイリーデータ!D1364)</f>
        <v>0</v>
      </c>
      <c r="K1364" s="3">
        <f>IF(デイリーデータ!E1364="なし","",デイリーデータ!E1364)</f>
        <v>0</v>
      </c>
      <c r="L1364" s="3">
        <f>IF(デイリーデータ!F1364="なし","",デイリーデータ!F1364)</f>
        <v>0</v>
      </c>
      <c r="M1364" s="3">
        <f>IF(デイリーデータ!G1364="なし","",デイリーデータ!G1364)</f>
        <v>0</v>
      </c>
      <c r="N1364" s="3">
        <f>IF(デイリーデータ!H1364="なし","",デイリーデータ!H1364)</f>
        <v>0</v>
      </c>
    </row>
    <row r="1365" spans="1:14" x14ac:dyDescent="0.2">
      <c r="A1365" s="9" t="str">
        <f>デイリーデータ!A1365&amp;デイリーデータ!I1365</f>
        <v/>
      </c>
      <c r="B1365" s="3" t="str">
        <f>デイリーデータ!A1365&amp;""</f>
        <v/>
      </c>
      <c r="C1365" s="3" t="str">
        <f>デイリーデータ!B1365&amp;""</f>
        <v/>
      </c>
      <c r="D1365" s="4" t="str">
        <f>IF(デイリーデータ!I1365="","",(デイリーデータ!I1365))</f>
        <v/>
      </c>
      <c r="E1365" s="3" t="str">
        <f>IF(デイリーデータ!D1365="休日","●",IF(デイリーデータ!D1365="指定","○",IF(LEFT(デイリーデータ!F1365,1)="日","",IF(LEFT(デイリーデータ!F1365,1)="半","／",LEFT(デイリーデータ!F1365,1)))))</f>
        <v/>
      </c>
      <c r="F1365" s="10" t="str">
        <f>IF(デイリーデータ!E1365="なし","",デイリーデータ!E1365)&amp;IF(デイリーデータ!G1365="なし","",デイリーデータ!G1365)&amp;IF(デイリーデータ!H1365="なし","",デイリーデータ!H1365)</f>
        <v/>
      </c>
      <c r="G1365" s="3" t="str">
        <f>IF(H1365="","",COUNTA(H$2:H1365)-COUNTBLANK(H$2:H1365))</f>
        <v/>
      </c>
      <c r="H1365" s="3" t="str">
        <f>IF(COUNTIF(B$2:B1365,B1365)=1,B1365,"")</f>
        <v/>
      </c>
      <c r="I1365" s="10" t="str">
        <f t="shared" si="21"/>
        <v/>
      </c>
      <c r="J1365" s="3">
        <f>IF(デイリーデータ!D1365="なし","",デイリーデータ!D1365)</f>
        <v>0</v>
      </c>
      <c r="K1365" s="3">
        <f>IF(デイリーデータ!E1365="なし","",デイリーデータ!E1365)</f>
        <v>0</v>
      </c>
      <c r="L1365" s="3">
        <f>IF(デイリーデータ!F1365="なし","",デイリーデータ!F1365)</f>
        <v>0</v>
      </c>
      <c r="M1365" s="3">
        <f>IF(デイリーデータ!G1365="なし","",デイリーデータ!G1365)</f>
        <v>0</v>
      </c>
      <c r="N1365" s="3">
        <f>IF(デイリーデータ!H1365="なし","",デイリーデータ!H1365)</f>
        <v>0</v>
      </c>
    </row>
    <row r="1366" spans="1:14" x14ac:dyDescent="0.2">
      <c r="A1366" s="9" t="str">
        <f>デイリーデータ!A1366&amp;デイリーデータ!I1366</f>
        <v/>
      </c>
      <c r="B1366" s="3" t="str">
        <f>デイリーデータ!A1366&amp;""</f>
        <v/>
      </c>
      <c r="C1366" s="3" t="str">
        <f>デイリーデータ!B1366&amp;""</f>
        <v/>
      </c>
      <c r="D1366" s="4" t="str">
        <f>IF(デイリーデータ!I1366="","",(デイリーデータ!I1366))</f>
        <v/>
      </c>
      <c r="E1366" s="3" t="str">
        <f>IF(デイリーデータ!D1366="休日","●",IF(デイリーデータ!D1366="指定","○",IF(LEFT(デイリーデータ!F1366,1)="日","",IF(LEFT(デイリーデータ!F1366,1)="半","／",LEFT(デイリーデータ!F1366,1)))))</f>
        <v/>
      </c>
      <c r="F1366" s="10" t="str">
        <f>IF(デイリーデータ!E1366="なし","",デイリーデータ!E1366)&amp;IF(デイリーデータ!G1366="なし","",デイリーデータ!G1366)&amp;IF(デイリーデータ!H1366="なし","",デイリーデータ!H1366)</f>
        <v/>
      </c>
      <c r="G1366" s="3" t="str">
        <f>IF(H1366="","",COUNTA(H$2:H1366)-COUNTBLANK(H$2:H1366))</f>
        <v/>
      </c>
      <c r="H1366" s="3" t="str">
        <f>IF(COUNTIF(B$2:B1366,B1366)=1,B1366,"")</f>
        <v/>
      </c>
      <c r="I1366" s="10" t="str">
        <f t="shared" si="21"/>
        <v/>
      </c>
      <c r="J1366" s="3">
        <f>IF(デイリーデータ!D1366="なし","",デイリーデータ!D1366)</f>
        <v>0</v>
      </c>
      <c r="K1366" s="3">
        <f>IF(デイリーデータ!E1366="なし","",デイリーデータ!E1366)</f>
        <v>0</v>
      </c>
      <c r="L1366" s="3">
        <f>IF(デイリーデータ!F1366="なし","",デイリーデータ!F1366)</f>
        <v>0</v>
      </c>
      <c r="M1366" s="3">
        <f>IF(デイリーデータ!G1366="なし","",デイリーデータ!G1366)</f>
        <v>0</v>
      </c>
      <c r="N1366" s="3">
        <f>IF(デイリーデータ!H1366="なし","",デイリーデータ!H1366)</f>
        <v>0</v>
      </c>
    </row>
    <row r="1367" spans="1:14" x14ac:dyDescent="0.2">
      <c r="A1367" s="9" t="str">
        <f>デイリーデータ!A1367&amp;デイリーデータ!I1367</f>
        <v/>
      </c>
      <c r="B1367" s="3" t="str">
        <f>デイリーデータ!A1367&amp;""</f>
        <v/>
      </c>
      <c r="C1367" s="3" t="str">
        <f>デイリーデータ!B1367&amp;""</f>
        <v/>
      </c>
      <c r="D1367" s="4" t="str">
        <f>IF(デイリーデータ!I1367="","",(デイリーデータ!I1367))</f>
        <v/>
      </c>
      <c r="E1367" s="3" t="str">
        <f>IF(デイリーデータ!D1367="休日","●",IF(デイリーデータ!D1367="指定","○",IF(LEFT(デイリーデータ!F1367,1)="日","",IF(LEFT(デイリーデータ!F1367,1)="半","／",LEFT(デイリーデータ!F1367,1)))))</f>
        <v/>
      </c>
      <c r="F1367" s="10" t="str">
        <f>IF(デイリーデータ!E1367="なし","",デイリーデータ!E1367)&amp;IF(デイリーデータ!G1367="なし","",デイリーデータ!G1367)&amp;IF(デイリーデータ!H1367="なし","",デイリーデータ!H1367)</f>
        <v/>
      </c>
      <c r="G1367" s="3" t="str">
        <f>IF(H1367="","",COUNTA(H$2:H1367)-COUNTBLANK(H$2:H1367))</f>
        <v/>
      </c>
      <c r="H1367" s="3" t="str">
        <f>IF(COUNTIF(B$2:B1367,B1367)=1,B1367,"")</f>
        <v/>
      </c>
      <c r="I1367" s="10" t="str">
        <f t="shared" si="21"/>
        <v/>
      </c>
      <c r="J1367" s="3">
        <f>IF(デイリーデータ!D1367="なし","",デイリーデータ!D1367)</f>
        <v>0</v>
      </c>
      <c r="K1367" s="3">
        <f>IF(デイリーデータ!E1367="なし","",デイリーデータ!E1367)</f>
        <v>0</v>
      </c>
      <c r="L1367" s="3">
        <f>IF(デイリーデータ!F1367="なし","",デイリーデータ!F1367)</f>
        <v>0</v>
      </c>
      <c r="M1367" s="3">
        <f>IF(デイリーデータ!G1367="なし","",デイリーデータ!G1367)</f>
        <v>0</v>
      </c>
      <c r="N1367" s="3">
        <f>IF(デイリーデータ!H1367="なし","",デイリーデータ!H1367)</f>
        <v>0</v>
      </c>
    </row>
    <row r="1368" spans="1:14" x14ac:dyDescent="0.2">
      <c r="A1368" s="9" t="str">
        <f>デイリーデータ!A1368&amp;デイリーデータ!I1368</f>
        <v/>
      </c>
      <c r="B1368" s="3" t="str">
        <f>デイリーデータ!A1368&amp;""</f>
        <v/>
      </c>
      <c r="C1368" s="3" t="str">
        <f>デイリーデータ!B1368&amp;""</f>
        <v/>
      </c>
      <c r="D1368" s="4" t="str">
        <f>IF(デイリーデータ!I1368="","",(デイリーデータ!I1368))</f>
        <v/>
      </c>
      <c r="E1368" s="3" t="str">
        <f>IF(デイリーデータ!D1368="休日","●",IF(デイリーデータ!D1368="指定","○",IF(LEFT(デイリーデータ!F1368,1)="日","",IF(LEFT(デイリーデータ!F1368,1)="半","／",LEFT(デイリーデータ!F1368,1)))))</f>
        <v/>
      </c>
      <c r="F1368" s="10" t="str">
        <f>IF(デイリーデータ!E1368="なし","",デイリーデータ!E1368)&amp;IF(デイリーデータ!G1368="なし","",デイリーデータ!G1368)&amp;IF(デイリーデータ!H1368="なし","",デイリーデータ!H1368)</f>
        <v/>
      </c>
      <c r="G1368" s="3" t="str">
        <f>IF(H1368="","",COUNTA(H$2:H1368)-COUNTBLANK(H$2:H1368))</f>
        <v/>
      </c>
      <c r="H1368" s="3" t="str">
        <f>IF(COUNTIF(B$2:B1368,B1368)=1,B1368,"")</f>
        <v/>
      </c>
      <c r="I1368" s="10" t="str">
        <f t="shared" si="21"/>
        <v/>
      </c>
      <c r="J1368" s="3">
        <f>IF(デイリーデータ!D1368="なし","",デイリーデータ!D1368)</f>
        <v>0</v>
      </c>
      <c r="K1368" s="3">
        <f>IF(デイリーデータ!E1368="なし","",デイリーデータ!E1368)</f>
        <v>0</v>
      </c>
      <c r="L1368" s="3">
        <f>IF(デイリーデータ!F1368="なし","",デイリーデータ!F1368)</f>
        <v>0</v>
      </c>
      <c r="M1368" s="3">
        <f>IF(デイリーデータ!G1368="なし","",デイリーデータ!G1368)</f>
        <v>0</v>
      </c>
      <c r="N1368" s="3">
        <f>IF(デイリーデータ!H1368="なし","",デイリーデータ!H1368)</f>
        <v>0</v>
      </c>
    </row>
    <row r="1369" spans="1:14" x14ac:dyDescent="0.2">
      <c r="A1369" s="9" t="str">
        <f>デイリーデータ!A1369&amp;デイリーデータ!I1369</f>
        <v/>
      </c>
      <c r="B1369" s="3" t="str">
        <f>デイリーデータ!A1369&amp;""</f>
        <v/>
      </c>
      <c r="C1369" s="3" t="str">
        <f>デイリーデータ!B1369&amp;""</f>
        <v/>
      </c>
      <c r="D1369" s="4" t="str">
        <f>IF(デイリーデータ!I1369="","",(デイリーデータ!I1369))</f>
        <v/>
      </c>
      <c r="E1369" s="3" t="str">
        <f>IF(デイリーデータ!D1369="休日","●",IF(デイリーデータ!D1369="指定","○",IF(LEFT(デイリーデータ!F1369,1)="日","",IF(LEFT(デイリーデータ!F1369,1)="半","／",LEFT(デイリーデータ!F1369,1)))))</f>
        <v/>
      </c>
      <c r="F1369" s="10" t="str">
        <f>IF(デイリーデータ!E1369="なし","",デイリーデータ!E1369)&amp;IF(デイリーデータ!G1369="なし","",デイリーデータ!G1369)&amp;IF(デイリーデータ!H1369="なし","",デイリーデータ!H1369)</f>
        <v/>
      </c>
      <c r="G1369" s="3" t="str">
        <f>IF(H1369="","",COUNTA(H$2:H1369)-COUNTBLANK(H$2:H1369))</f>
        <v/>
      </c>
      <c r="H1369" s="3" t="str">
        <f>IF(COUNTIF(B$2:B1369,B1369)=1,B1369,"")</f>
        <v/>
      </c>
      <c r="I1369" s="10" t="str">
        <f t="shared" si="21"/>
        <v/>
      </c>
      <c r="J1369" s="3">
        <f>IF(デイリーデータ!D1369="なし","",デイリーデータ!D1369)</f>
        <v>0</v>
      </c>
      <c r="K1369" s="3">
        <f>IF(デイリーデータ!E1369="なし","",デイリーデータ!E1369)</f>
        <v>0</v>
      </c>
      <c r="L1369" s="3">
        <f>IF(デイリーデータ!F1369="なし","",デイリーデータ!F1369)</f>
        <v>0</v>
      </c>
      <c r="M1369" s="3">
        <f>IF(デイリーデータ!G1369="なし","",デイリーデータ!G1369)</f>
        <v>0</v>
      </c>
      <c r="N1369" s="3">
        <f>IF(デイリーデータ!H1369="なし","",デイリーデータ!H1369)</f>
        <v>0</v>
      </c>
    </row>
    <row r="1370" spans="1:14" x14ac:dyDescent="0.2">
      <c r="A1370" s="9" t="str">
        <f>デイリーデータ!A1370&amp;デイリーデータ!I1370</f>
        <v/>
      </c>
      <c r="B1370" s="3" t="str">
        <f>デイリーデータ!A1370&amp;""</f>
        <v/>
      </c>
      <c r="C1370" s="3" t="str">
        <f>デイリーデータ!B1370&amp;""</f>
        <v/>
      </c>
      <c r="D1370" s="4" t="str">
        <f>IF(デイリーデータ!I1370="","",(デイリーデータ!I1370))</f>
        <v/>
      </c>
      <c r="E1370" s="3" t="str">
        <f>IF(デイリーデータ!D1370="休日","●",IF(デイリーデータ!D1370="指定","○",IF(LEFT(デイリーデータ!F1370,1)="日","",IF(LEFT(デイリーデータ!F1370,1)="半","／",LEFT(デイリーデータ!F1370,1)))))</f>
        <v/>
      </c>
      <c r="F1370" s="10" t="str">
        <f>IF(デイリーデータ!E1370="なし","",デイリーデータ!E1370)&amp;IF(デイリーデータ!G1370="なし","",デイリーデータ!G1370)&amp;IF(デイリーデータ!H1370="なし","",デイリーデータ!H1370)</f>
        <v/>
      </c>
      <c r="G1370" s="3" t="str">
        <f>IF(H1370="","",COUNTA(H$2:H1370)-COUNTBLANK(H$2:H1370))</f>
        <v/>
      </c>
      <c r="H1370" s="3" t="str">
        <f>IF(COUNTIF(B$2:B1370,B1370)=1,B1370,"")</f>
        <v/>
      </c>
      <c r="I1370" s="10" t="str">
        <f t="shared" si="21"/>
        <v/>
      </c>
      <c r="J1370" s="3">
        <f>IF(デイリーデータ!D1370="なし","",デイリーデータ!D1370)</f>
        <v>0</v>
      </c>
      <c r="K1370" s="3">
        <f>IF(デイリーデータ!E1370="なし","",デイリーデータ!E1370)</f>
        <v>0</v>
      </c>
      <c r="L1370" s="3">
        <f>IF(デイリーデータ!F1370="なし","",デイリーデータ!F1370)</f>
        <v>0</v>
      </c>
      <c r="M1370" s="3">
        <f>IF(デイリーデータ!G1370="なし","",デイリーデータ!G1370)</f>
        <v>0</v>
      </c>
      <c r="N1370" s="3">
        <f>IF(デイリーデータ!H1370="なし","",デイリーデータ!H1370)</f>
        <v>0</v>
      </c>
    </row>
    <row r="1371" spans="1:14" x14ac:dyDescent="0.2">
      <c r="A1371" s="9" t="str">
        <f>デイリーデータ!A1371&amp;デイリーデータ!I1371</f>
        <v/>
      </c>
      <c r="B1371" s="3" t="str">
        <f>デイリーデータ!A1371&amp;""</f>
        <v/>
      </c>
      <c r="C1371" s="3" t="str">
        <f>デイリーデータ!B1371&amp;""</f>
        <v/>
      </c>
      <c r="D1371" s="4" t="str">
        <f>IF(デイリーデータ!I1371="","",(デイリーデータ!I1371))</f>
        <v/>
      </c>
      <c r="E1371" s="3" t="str">
        <f>IF(デイリーデータ!D1371="休日","●",IF(デイリーデータ!D1371="指定","○",IF(LEFT(デイリーデータ!F1371,1)="日","",IF(LEFT(デイリーデータ!F1371,1)="半","／",LEFT(デイリーデータ!F1371,1)))))</f>
        <v/>
      </c>
      <c r="F1371" s="10" t="str">
        <f>IF(デイリーデータ!E1371="なし","",デイリーデータ!E1371)&amp;IF(デイリーデータ!G1371="なし","",デイリーデータ!G1371)&amp;IF(デイリーデータ!H1371="なし","",デイリーデータ!H1371)</f>
        <v/>
      </c>
      <c r="G1371" s="3" t="str">
        <f>IF(H1371="","",COUNTA(H$2:H1371)-COUNTBLANK(H$2:H1371))</f>
        <v/>
      </c>
      <c r="H1371" s="3" t="str">
        <f>IF(COUNTIF(B$2:B1371,B1371)=1,B1371,"")</f>
        <v/>
      </c>
      <c r="I1371" s="10" t="str">
        <f t="shared" si="21"/>
        <v/>
      </c>
      <c r="J1371" s="3">
        <f>IF(デイリーデータ!D1371="なし","",デイリーデータ!D1371)</f>
        <v>0</v>
      </c>
      <c r="K1371" s="3">
        <f>IF(デイリーデータ!E1371="なし","",デイリーデータ!E1371)</f>
        <v>0</v>
      </c>
      <c r="L1371" s="3">
        <f>IF(デイリーデータ!F1371="なし","",デイリーデータ!F1371)</f>
        <v>0</v>
      </c>
      <c r="M1371" s="3">
        <f>IF(デイリーデータ!G1371="なし","",デイリーデータ!G1371)</f>
        <v>0</v>
      </c>
      <c r="N1371" s="3">
        <f>IF(デイリーデータ!H1371="なし","",デイリーデータ!H1371)</f>
        <v>0</v>
      </c>
    </row>
    <row r="1372" spans="1:14" x14ac:dyDescent="0.2">
      <c r="A1372" s="9" t="str">
        <f>デイリーデータ!A1372&amp;デイリーデータ!I1372</f>
        <v/>
      </c>
      <c r="B1372" s="3" t="str">
        <f>デイリーデータ!A1372&amp;""</f>
        <v/>
      </c>
      <c r="C1372" s="3" t="str">
        <f>デイリーデータ!B1372&amp;""</f>
        <v/>
      </c>
      <c r="D1372" s="4" t="str">
        <f>IF(デイリーデータ!I1372="","",(デイリーデータ!I1372))</f>
        <v/>
      </c>
      <c r="E1372" s="3" t="str">
        <f>IF(デイリーデータ!D1372="休日","●",IF(デイリーデータ!D1372="指定","○",IF(LEFT(デイリーデータ!F1372,1)="日","",IF(LEFT(デイリーデータ!F1372,1)="半","／",LEFT(デイリーデータ!F1372,1)))))</f>
        <v/>
      </c>
      <c r="F1372" s="10" t="str">
        <f>IF(デイリーデータ!E1372="なし","",デイリーデータ!E1372)&amp;IF(デイリーデータ!G1372="なし","",デイリーデータ!G1372)&amp;IF(デイリーデータ!H1372="なし","",デイリーデータ!H1372)</f>
        <v/>
      </c>
      <c r="G1372" s="3" t="str">
        <f>IF(H1372="","",COUNTA(H$2:H1372)-COUNTBLANK(H$2:H1372))</f>
        <v/>
      </c>
      <c r="H1372" s="3" t="str">
        <f>IF(COUNTIF(B$2:B1372,B1372)=1,B1372,"")</f>
        <v/>
      </c>
      <c r="I1372" s="10" t="str">
        <f t="shared" si="21"/>
        <v/>
      </c>
      <c r="J1372" s="3">
        <f>IF(デイリーデータ!D1372="なし","",デイリーデータ!D1372)</f>
        <v>0</v>
      </c>
      <c r="K1372" s="3">
        <f>IF(デイリーデータ!E1372="なし","",デイリーデータ!E1372)</f>
        <v>0</v>
      </c>
      <c r="L1372" s="3">
        <f>IF(デイリーデータ!F1372="なし","",デイリーデータ!F1372)</f>
        <v>0</v>
      </c>
      <c r="M1372" s="3">
        <f>IF(デイリーデータ!G1372="なし","",デイリーデータ!G1372)</f>
        <v>0</v>
      </c>
      <c r="N1372" s="3">
        <f>IF(デイリーデータ!H1372="なし","",デイリーデータ!H1372)</f>
        <v>0</v>
      </c>
    </row>
    <row r="1373" spans="1:14" x14ac:dyDescent="0.2">
      <c r="A1373" s="9" t="str">
        <f>デイリーデータ!A1373&amp;デイリーデータ!I1373</f>
        <v/>
      </c>
      <c r="B1373" s="3" t="str">
        <f>デイリーデータ!A1373&amp;""</f>
        <v/>
      </c>
      <c r="C1373" s="3" t="str">
        <f>デイリーデータ!B1373&amp;""</f>
        <v/>
      </c>
      <c r="D1373" s="4" t="str">
        <f>IF(デイリーデータ!I1373="","",(デイリーデータ!I1373))</f>
        <v/>
      </c>
      <c r="E1373" s="3" t="str">
        <f>IF(デイリーデータ!D1373="休日","●",IF(デイリーデータ!D1373="指定","○",IF(LEFT(デイリーデータ!F1373,1)="日","",IF(LEFT(デイリーデータ!F1373,1)="半","／",LEFT(デイリーデータ!F1373,1)))))</f>
        <v/>
      </c>
      <c r="F1373" s="10" t="str">
        <f>IF(デイリーデータ!E1373="なし","",デイリーデータ!E1373)&amp;IF(デイリーデータ!G1373="なし","",デイリーデータ!G1373)&amp;IF(デイリーデータ!H1373="なし","",デイリーデータ!H1373)</f>
        <v/>
      </c>
      <c r="G1373" s="3" t="str">
        <f>IF(H1373="","",COUNTA(H$2:H1373)-COUNTBLANK(H$2:H1373))</f>
        <v/>
      </c>
      <c r="H1373" s="3" t="str">
        <f>IF(COUNTIF(B$2:B1373,B1373)=1,B1373,"")</f>
        <v/>
      </c>
      <c r="I1373" s="10" t="str">
        <f t="shared" si="21"/>
        <v/>
      </c>
      <c r="J1373" s="3">
        <f>IF(デイリーデータ!D1373="なし","",デイリーデータ!D1373)</f>
        <v>0</v>
      </c>
      <c r="K1373" s="3">
        <f>IF(デイリーデータ!E1373="なし","",デイリーデータ!E1373)</f>
        <v>0</v>
      </c>
      <c r="L1373" s="3">
        <f>IF(デイリーデータ!F1373="なし","",デイリーデータ!F1373)</f>
        <v>0</v>
      </c>
      <c r="M1373" s="3">
        <f>IF(デイリーデータ!G1373="なし","",デイリーデータ!G1373)</f>
        <v>0</v>
      </c>
      <c r="N1373" s="3">
        <f>IF(デイリーデータ!H1373="なし","",デイリーデータ!H1373)</f>
        <v>0</v>
      </c>
    </row>
    <row r="1374" spans="1:14" x14ac:dyDescent="0.2">
      <c r="A1374" s="9" t="str">
        <f>デイリーデータ!A1374&amp;デイリーデータ!I1374</f>
        <v/>
      </c>
      <c r="B1374" s="3" t="str">
        <f>デイリーデータ!A1374&amp;""</f>
        <v/>
      </c>
      <c r="C1374" s="3" t="str">
        <f>デイリーデータ!B1374&amp;""</f>
        <v/>
      </c>
      <c r="D1374" s="4" t="str">
        <f>IF(デイリーデータ!I1374="","",(デイリーデータ!I1374))</f>
        <v/>
      </c>
      <c r="E1374" s="3" t="str">
        <f>IF(デイリーデータ!D1374="休日","●",IF(デイリーデータ!D1374="指定","○",IF(LEFT(デイリーデータ!F1374,1)="日","",IF(LEFT(デイリーデータ!F1374,1)="半","／",LEFT(デイリーデータ!F1374,1)))))</f>
        <v/>
      </c>
      <c r="F1374" s="10" t="str">
        <f>IF(デイリーデータ!E1374="なし","",デイリーデータ!E1374)&amp;IF(デイリーデータ!G1374="なし","",デイリーデータ!G1374)&amp;IF(デイリーデータ!H1374="なし","",デイリーデータ!H1374)</f>
        <v/>
      </c>
      <c r="G1374" s="3" t="str">
        <f>IF(H1374="","",COUNTA(H$2:H1374)-COUNTBLANK(H$2:H1374))</f>
        <v/>
      </c>
      <c r="H1374" s="3" t="str">
        <f>IF(COUNTIF(B$2:B1374,B1374)=1,B1374,"")</f>
        <v/>
      </c>
      <c r="I1374" s="10" t="str">
        <f t="shared" si="21"/>
        <v/>
      </c>
      <c r="J1374" s="3">
        <f>IF(デイリーデータ!D1374="なし","",デイリーデータ!D1374)</f>
        <v>0</v>
      </c>
      <c r="K1374" s="3">
        <f>IF(デイリーデータ!E1374="なし","",デイリーデータ!E1374)</f>
        <v>0</v>
      </c>
      <c r="L1374" s="3">
        <f>IF(デイリーデータ!F1374="なし","",デイリーデータ!F1374)</f>
        <v>0</v>
      </c>
      <c r="M1374" s="3">
        <f>IF(デイリーデータ!G1374="なし","",デイリーデータ!G1374)</f>
        <v>0</v>
      </c>
      <c r="N1374" s="3">
        <f>IF(デイリーデータ!H1374="なし","",デイリーデータ!H1374)</f>
        <v>0</v>
      </c>
    </row>
    <row r="1375" spans="1:14" x14ac:dyDescent="0.2">
      <c r="A1375" s="9" t="str">
        <f>デイリーデータ!A1375&amp;デイリーデータ!I1375</f>
        <v/>
      </c>
      <c r="B1375" s="3" t="str">
        <f>デイリーデータ!A1375&amp;""</f>
        <v/>
      </c>
      <c r="C1375" s="3" t="str">
        <f>デイリーデータ!B1375&amp;""</f>
        <v/>
      </c>
      <c r="D1375" s="4" t="str">
        <f>IF(デイリーデータ!I1375="","",(デイリーデータ!I1375))</f>
        <v/>
      </c>
      <c r="E1375" s="3" t="str">
        <f>IF(デイリーデータ!D1375="休日","●",IF(デイリーデータ!D1375="指定","○",IF(LEFT(デイリーデータ!F1375,1)="日","",IF(LEFT(デイリーデータ!F1375,1)="半","／",LEFT(デイリーデータ!F1375,1)))))</f>
        <v/>
      </c>
      <c r="F1375" s="10" t="str">
        <f>IF(デイリーデータ!E1375="なし","",デイリーデータ!E1375)&amp;IF(デイリーデータ!G1375="なし","",デイリーデータ!G1375)&amp;IF(デイリーデータ!H1375="なし","",デイリーデータ!H1375)</f>
        <v/>
      </c>
      <c r="G1375" s="3" t="str">
        <f>IF(H1375="","",COUNTA(H$2:H1375)-COUNTBLANK(H$2:H1375))</f>
        <v/>
      </c>
      <c r="H1375" s="3" t="str">
        <f>IF(COUNTIF(B$2:B1375,B1375)=1,B1375,"")</f>
        <v/>
      </c>
      <c r="I1375" s="10" t="str">
        <f t="shared" si="21"/>
        <v/>
      </c>
      <c r="J1375" s="3">
        <f>IF(デイリーデータ!D1375="なし","",デイリーデータ!D1375)</f>
        <v>0</v>
      </c>
      <c r="K1375" s="3">
        <f>IF(デイリーデータ!E1375="なし","",デイリーデータ!E1375)</f>
        <v>0</v>
      </c>
      <c r="L1375" s="3">
        <f>IF(デイリーデータ!F1375="なし","",デイリーデータ!F1375)</f>
        <v>0</v>
      </c>
      <c r="M1375" s="3">
        <f>IF(デイリーデータ!G1375="なし","",デイリーデータ!G1375)</f>
        <v>0</v>
      </c>
      <c r="N1375" s="3">
        <f>IF(デイリーデータ!H1375="なし","",デイリーデータ!H1375)</f>
        <v>0</v>
      </c>
    </row>
    <row r="1376" spans="1:14" x14ac:dyDescent="0.2">
      <c r="A1376" s="9" t="str">
        <f>デイリーデータ!A1376&amp;デイリーデータ!I1376</f>
        <v/>
      </c>
      <c r="B1376" s="3" t="str">
        <f>デイリーデータ!A1376&amp;""</f>
        <v/>
      </c>
      <c r="C1376" s="3" t="str">
        <f>デイリーデータ!B1376&amp;""</f>
        <v/>
      </c>
      <c r="D1376" s="4" t="str">
        <f>IF(デイリーデータ!I1376="","",(デイリーデータ!I1376))</f>
        <v/>
      </c>
      <c r="E1376" s="3" t="str">
        <f>IF(デイリーデータ!D1376="休日","●",IF(デイリーデータ!D1376="指定","○",IF(LEFT(デイリーデータ!F1376,1)="日","",IF(LEFT(デイリーデータ!F1376,1)="半","／",LEFT(デイリーデータ!F1376,1)))))</f>
        <v/>
      </c>
      <c r="F1376" s="10" t="str">
        <f>IF(デイリーデータ!E1376="なし","",デイリーデータ!E1376)&amp;IF(デイリーデータ!G1376="なし","",デイリーデータ!G1376)&amp;IF(デイリーデータ!H1376="なし","",デイリーデータ!H1376)</f>
        <v/>
      </c>
      <c r="G1376" s="3" t="str">
        <f>IF(H1376="","",COUNTA(H$2:H1376)-COUNTBLANK(H$2:H1376))</f>
        <v/>
      </c>
      <c r="H1376" s="3" t="str">
        <f>IF(COUNTIF(B$2:B1376,B1376)=1,B1376,"")</f>
        <v/>
      </c>
      <c r="I1376" s="10" t="str">
        <f t="shared" si="21"/>
        <v/>
      </c>
      <c r="J1376" s="3">
        <f>IF(デイリーデータ!D1376="なし","",デイリーデータ!D1376)</f>
        <v>0</v>
      </c>
      <c r="K1376" s="3">
        <f>IF(デイリーデータ!E1376="なし","",デイリーデータ!E1376)</f>
        <v>0</v>
      </c>
      <c r="L1376" s="3">
        <f>IF(デイリーデータ!F1376="なし","",デイリーデータ!F1376)</f>
        <v>0</v>
      </c>
      <c r="M1376" s="3">
        <f>IF(デイリーデータ!G1376="なし","",デイリーデータ!G1376)</f>
        <v>0</v>
      </c>
      <c r="N1376" s="3">
        <f>IF(デイリーデータ!H1376="なし","",デイリーデータ!H1376)</f>
        <v>0</v>
      </c>
    </row>
    <row r="1377" spans="1:14" x14ac:dyDescent="0.2">
      <c r="A1377" s="9" t="str">
        <f>デイリーデータ!A1377&amp;デイリーデータ!I1377</f>
        <v/>
      </c>
      <c r="B1377" s="3" t="str">
        <f>デイリーデータ!A1377&amp;""</f>
        <v/>
      </c>
      <c r="C1377" s="3" t="str">
        <f>デイリーデータ!B1377&amp;""</f>
        <v/>
      </c>
      <c r="D1377" s="4" t="str">
        <f>IF(デイリーデータ!I1377="","",(デイリーデータ!I1377))</f>
        <v/>
      </c>
      <c r="E1377" s="3" t="str">
        <f>IF(デイリーデータ!D1377="休日","●",IF(デイリーデータ!D1377="指定","○",IF(LEFT(デイリーデータ!F1377,1)="日","",IF(LEFT(デイリーデータ!F1377,1)="半","／",LEFT(デイリーデータ!F1377,1)))))</f>
        <v/>
      </c>
      <c r="F1377" s="10" t="str">
        <f>IF(デイリーデータ!E1377="なし","",デイリーデータ!E1377)&amp;IF(デイリーデータ!G1377="なし","",デイリーデータ!G1377)&amp;IF(デイリーデータ!H1377="なし","",デイリーデータ!H1377)</f>
        <v/>
      </c>
      <c r="G1377" s="3" t="str">
        <f>IF(H1377="","",COUNTA(H$2:H1377)-COUNTBLANK(H$2:H1377))</f>
        <v/>
      </c>
      <c r="H1377" s="3" t="str">
        <f>IF(COUNTIF(B$2:B1377,B1377)=1,B1377,"")</f>
        <v/>
      </c>
      <c r="I1377" s="10" t="str">
        <f t="shared" si="21"/>
        <v/>
      </c>
      <c r="J1377" s="3">
        <f>IF(デイリーデータ!D1377="なし","",デイリーデータ!D1377)</f>
        <v>0</v>
      </c>
      <c r="K1377" s="3">
        <f>IF(デイリーデータ!E1377="なし","",デイリーデータ!E1377)</f>
        <v>0</v>
      </c>
      <c r="L1377" s="3">
        <f>IF(デイリーデータ!F1377="なし","",デイリーデータ!F1377)</f>
        <v>0</v>
      </c>
      <c r="M1377" s="3">
        <f>IF(デイリーデータ!G1377="なし","",デイリーデータ!G1377)</f>
        <v>0</v>
      </c>
      <c r="N1377" s="3">
        <f>IF(デイリーデータ!H1377="なし","",デイリーデータ!H1377)</f>
        <v>0</v>
      </c>
    </row>
    <row r="1378" spans="1:14" x14ac:dyDescent="0.2">
      <c r="A1378" s="9" t="str">
        <f>デイリーデータ!A1378&amp;デイリーデータ!I1378</f>
        <v/>
      </c>
      <c r="B1378" s="3" t="str">
        <f>デイリーデータ!A1378&amp;""</f>
        <v/>
      </c>
      <c r="C1378" s="3" t="str">
        <f>デイリーデータ!B1378&amp;""</f>
        <v/>
      </c>
      <c r="D1378" s="4" t="str">
        <f>IF(デイリーデータ!I1378="","",(デイリーデータ!I1378))</f>
        <v/>
      </c>
      <c r="E1378" s="3" t="str">
        <f>IF(デイリーデータ!D1378="休日","●",IF(デイリーデータ!D1378="指定","○",IF(LEFT(デイリーデータ!F1378,1)="日","",IF(LEFT(デイリーデータ!F1378,1)="半","／",LEFT(デイリーデータ!F1378,1)))))</f>
        <v/>
      </c>
      <c r="F1378" s="10" t="str">
        <f>IF(デイリーデータ!E1378="なし","",デイリーデータ!E1378)&amp;IF(デイリーデータ!G1378="なし","",デイリーデータ!G1378)&amp;IF(デイリーデータ!H1378="なし","",デイリーデータ!H1378)</f>
        <v/>
      </c>
      <c r="G1378" s="3" t="str">
        <f>IF(H1378="","",COUNTA(H$2:H1378)-COUNTBLANK(H$2:H1378))</f>
        <v/>
      </c>
      <c r="H1378" s="3" t="str">
        <f>IF(COUNTIF(B$2:B1378,B1378)=1,B1378,"")</f>
        <v/>
      </c>
      <c r="I1378" s="10" t="str">
        <f t="shared" si="21"/>
        <v/>
      </c>
      <c r="J1378" s="3">
        <f>IF(デイリーデータ!D1378="なし","",デイリーデータ!D1378)</f>
        <v>0</v>
      </c>
      <c r="K1378" s="3">
        <f>IF(デイリーデータ!E1378="なし","",デイリーデータ!E1378)</f>
        <v>0</v>
      </c>
      <c r="L1378" s="3">
        <f>IF(デイリーデータ!F1378="なし","",デイリーデータ!F1378)</f>
        <v>0</v>
      </c>
      <c r="M1378" s="3">
        <f>IF(デイリーデータ!G1378="なし","",デイリーデータ!G1378)</f>
        <v>0</v>
      </c>
      <c r="N1378" s="3">
        <f>IF(デイリーデータ!H1378="なし","",デイリーデータ!H1378)</f>
        <v>0</v>
      </c>
    </row>
    <row r="1379" spans="1:14" x14ac:dyDescent="0.2">
      <c r="A1379" s="9" t="str">
        <f>デイリーデータ!A1379&amp;デイリーデータ!I1379</f>
        <v/>
      </c>
      <c r="B1379" s="3" t="str">
        <f>デイリーデータ!A1379&amp;""</f>
        <v/>
      </c>
      <c r="C1379" s="3" t="str">
        <f>デイリーデータ!B1379&amp;""</f>
        <v/>
      </c>
      <c r="D1379" s="4" t="str">
        <f>IF(デイリーデータ!I1379="","",(デイリーデータ!I1379))</f>
        <v/>
      </c>
      <c r="E1379" s="3" t="str">
        <f>IF(デイリーデータ!D1379="休日","●",IF(デイリーデータ!D1379="指定","○",IF(LEFT(デイリーデータ!F1379,1)="日","",IF(LEFT(デイリーデータ!F1379,1)="半","／",LEFT(デイリーデータ!F1379,1)))))</f>
        <v/>
      </c>
      <c r="F1379" s="10" t="str">
        <f>IF(デイリーデータ!E1379="なし","",デイリーデータ!E1379)&amp;IF(デイリーデータ!G1379="なし","",デイリーデータ!G1379)&amp;IF(デイリーデータ!H1379="なし","",デイリーデータ!H1379)</f>
        <v/>
      </c>
      <c r="G1379" s="3" t="str">
        <f>IF(H1379="","",COUNTA(H$2:H1379)-COUNTBLANK(H$2:H1379))</f>
        <v/>
      </c>
      <c r="H1379" s="3" t="str">
        <f>IF(COUNTIF(B$2:B1379,B1379)=1,B1379,"")</f>
        <v/>
      </c>
      <c r="I1379" s="10" t="str">
        <f t="shared" si="21"/>
        <v/>
      </c>
      <c r="J1379" s="3">
        <f>IF(デイリーデータ!D1379="なし","",デイリーデータ!D1379)</f>
        <v>0</v>
      </c>
      <c r="K1379" s="3">
        <f>IF(デイリーデータ!E1379="なし","",デイリーデータ!E1379)</f>
        <v>0</v>
      </c>
      <c r="L1379" s="3">
        <f>IF(デイリーデータ!F1379="なし","",デイリーデータ!F1379)</f>
        <v>0</v>
      </c>
      <c r="M1379" s="3">
        <f>IF(デイリーデータ!G1379="なし","",デイリーデータ!G1379)</f>
        <v>0</v>
      </c>
      <c r="N1379" s="3">
        <f>IF(デイリーデータ!H1379="なし","",デイリーデータ!H1379)</f>
        <v>0</v>
      </c>
    </row>
    <row r="1380" spans="1:14" x14ac:dyDescent="0.2">
      <c r="A1380" s="9" t="str">
        <f>デイリーデータ!A1380&amp;デイリーデータ!I1380</f>
        <v/>
      </c>
      <c r="B1380" s="3" t="str">
        <f>デイリーデータ!A1380&amp;""</f>
        <v/>
      </c>
      <c r="C1380" s="3" t="str">
        <f>デイリーデータ!B1380&amp;""</f>
        <v/>
      </c>
      <c r="D1380" s="4" t="str">
        <f>IF(デイリーデータ!I1380="","",(デイリーデータ!I1380))</f>
        <v/>
      </c>
      <c r="E1380" s="3" t="str">
        <f>IF(デイリーデータ!D1380="休日","●",IF(デイリーデータ!D1380="指定","○",IF(LEFT(デイリーデータ!F1380,1)="日","",IF(LEFT(デイリーデータ!F1380,1)="半","／",LEFT(デイリーデータ!F1380,1)))))</f>
        <v/>
      </c>
      <c r="F1380" s="10" t="str">
        <f>IF(デイリーデータ!E1380="なし","",デイリーデータ!E1380)&amp;IF(デイリーデータ!G1380="なし","",デイリーデータ!G1380)&amp;IF(デイリーデータ!H1380="なし","",デイリーデータ!H1380)</f>
        <v/>
      </c>
      <c r="G1380" s="3" t="str">
        <f>IF(H1380="","",COUNTA(H$2:H1380)-COUNTBLANK(H$2:H1380))</f>
        <v/>
      </c>
      <c r="H1380" s="3" t="str">
        <f>IF(COUNTIF(B$2:B1380,B1380)=1,B1380,"")</f>
        <v/>
      </c>
      <c r="I1380" s="10" t="str">
        <f t="shared" si="21"/>
        <v/>
      </c>
      <c r="J1380" s="3">
        <f>IF(デイリーデータ!D1380="なし","",デイリーデータ!D1380)</f>
        <v>0</v>
      </c>
      <c r="K1380" s="3">
        <f>IF(デイリーデータ!E1380="なし","",デイリーデータ!E1380)</f>
        <v>0</v>
      </c>
      <c r="L1380" s="3">
        <f>IF(デイリーデータ!F1380="なし","",デイリーデータ!F1380)</f>
        <v>0</v>
      </c>
      <c r="M1380" s="3">
        <f>IF(デイリーデータ!G1380="なし","",デイリーデータ!G1380)</f>
        <v>0</v>
      </c>
      <c r="N1380" s="3">
        <f>IF(デイリーデータ!H1380="なし","",デイリーデータ!H1380)</f>
        <v>0</v>
      </c>
    </row>
    <row r="1381" spans="1:14" x14ac:dyDescent="0.2">
      <c r="A1381" s="9" t="str">
        <f>デイリーデータ!A1381&amp;デイリーデータ!I1381</f>
        <v/>
      </c>
      <c r="B1381" s="3" t="str">
        <f>デイリーデータ!A1381&amp;""</f>
        <v/>
      </c>
      <c r="C1381" s="3" t="str">
        <f>デイリーデータ!B1381&amp;""</f>
        <v/>
      </c>
      <c r="D1381" s="4" t="str">
        <f>IF(デイリーデータ!I1381="","",(デイリーデータ!I1381))</f>
        <v/>
      </c>
      <c r="E1381" s="3" t="str">
        <f>IF(デイリーデータ!D1381="休日","●",IF(デイリーデータ!D1381="指定","○",IF(LEFT(デイリーデータ!F1381,1)="日","",IF(LEFT(デイリーデータ!F1381,1)="半","／",LEFT(デイリーデータ!F1381,1)))))</f>
        <v/>
      </c>
      <c r="F1381" s="10" t="str">
        <f>IF(デイリーデータ!E1381="なし","",デイリーデータ!E1381)&amp;IF(デイリーデータ!G1381="なし","",デイリーデータ!G1381)&amp;IF(デイリーデータ!H1381="なし","",デイリーデータ!H1381)</f>
        <v/>
      </c>
      <c r="G1381" s="3" t="str">
        <f>IF(H1381="","",COUNTA(H$2:H1381)-COUNTBLANK(H$2:H1381))</f>
        <v/>
      </c>
      <c r="H1381" s="3" t="str">
        <f>IF(COUNTIF(B$2:B1381,B1381)=1,B1381,"")</f>
        <v/>
      </c>
      <c r="I1381" s="10" t="str">
        <f t="shared" si="21"/>
        <v/>
      </c>
      <c r="J1381" s="3">
        <f>IF(デイリーデータ!D1381="なし","",デイリーデータ!D1381)</f>
        <v>0</v>
      </c>
      <c r="K1381" s="3">
        <f>IF(デイリーデータ!E1381="なし","",デイリーデータ!E1381)</f>
        <v>0</v>
      </c>
      <c r="L1381" s="3">
        <f>IF(デイリーデータ!F1381="なし","",デイリーデータ!F1381)</f>
        <v>0</v>
      </c>
      <c r="M1381" s="3">
        <f>IF(デイリーデータ!G1381="なし","",デイリーデータ!G1381)</f>
        <v>0</v>
      </c>
      <c r="N1381" s="3">
        <f>IF(デイリーデータ!H1381="なし","",デイリーデータ!H1381)</f>
        <v>0</v>
      </c>
    </row>
    <row r="1382" spans="1:14" x14ac:dyDescent="0.2">
      <c r="A1382" s="9" t="str">
        <f>デイリーデータ!A1382&amp;デイリーデータ!I1382</f>
        <v/>
      </c>
      <c r="B1382" s="3" t="str">
        <f>デイリーデータ!A1382&amp;""</f>
        <v/>
      </c>
      <c r="C1382" s="3" t="str">
        <f>デイリーデータ!B1382&amp;""</f>
        <v/>
      </c>
      <c r="D1382" s="4" t="str">
        <f>IF(デイリーデータ!I1382="","",(デイリーデータ!I1382))</f>
        <v/>
      </c>
      <c r="E1382" s="3" t="str">
        <f>IF(デイリーデータ!D1382="休日","●",IF(デイリーデータ!D1382="指定","○",IF(LEFT(デイリーデータ!F1382,1)="日","",IF(LEFT(デイリーデータ!F1382,1)="半","／",LEFT(デイリーデータ!F1382,1)))))</f>
        <v/>
      </c>
      <c r="F1382" s="10" t="str">
        <f>IF(デイリーデータ!E1382="なし","",デイリーデータ!E1382)&amp;IF(デイリーデータ!G1382="なし","",デイリーデータ!G1382)&amp;IF(デイリーデータ!H1382="なし","",デイリーデータ!H1382)</f>
        <v/>
      </c>
      <c r="G1382" s="3" t="str">
        <f>IF(H1382="","",COUNTA(H$2:H1382)-COUNTBLANK(H$2:H1382))</f>
        <v/>
      </c>
      <c r="H1382" s="3" t="str">
        <f>IF(COUNTIF(B$2:B1382,B1382)=1,B1382,"")</f>
        <v/>
      </c>
      <c r="I1382" s="10" t="str">
        <f t="shared" si="21"/>
        <v/>
      </c>
      <c r="J1382" s="3">
        <f>IF(デイリーデータ!D1382="なし","",デイリーデータ!D1382)</f>
        <v>0</v>
      </c>
      <c r="K1382" s="3">
        <f>IF(デイリーデータ!E1382="なし","",デイリーデータ!E1382)</f>
        <v>0</v>
      </c>
      <c r="L1382" s="3">
        <f>IF(デイリーデータ!F1382="なし","",デイリーデータ!F1382)</f>
        <v>0</v>
      </c>
      <c r="M1382" s="3">
        <f>IF(デイリーデータ!G1382="なし","",デイリーデータ!G1382)</f>
        <v>0</v>
      </c>
      <c r="N1382" s="3">
        <f>IF(デイリーデータ!H1382="なし","",デイリーデータ!H1382)</f>
        <v>0</v>
      </c>
    </row>
    <row r="1383" spans="1:14" x14ac:dyDescent="0.2">
      <c r="A1383" s="9" t="str">
        <f>デイリーデータ!A1383&amp;デイリーデータ!I1383</f>
        <v/>
      </c>
      <c r="B1383" s="3" t="str">
        <f>デイリーデータ!A1383&amp;""</f>
        <v/>
      </c>
      <c r="C1383" s="3" t="str">
        <f>デイリーデータ!B1383&amp;""</f>
        <v/>
      </c>
      <c r="D1383" s="4" t="str">
        <f>IF(デイリーデータ!I1383="","",(デイリーデータ!I1383))</f>
        <v/>
      </c>
      <c r="E1383" s="3" t="str">
        <f>IF(デイリーデータ!D1383="休日","●",IF(デイリーデータ!D1383="指定","○",IF(LEFT(デイリーデータ!F1383,1)="日","",IF(LEFT(デイリーデータ!F1383,1)="半","／",LEFT(デイリーデータ!F1383,1)))))</f>
        <v/>
      </c>
      <c r="F1383" s="10" t="str">
        <f>IF(デイリーデータ!E1383="なし","",デイリーデータ!E1383)&amp;IF(デイリーデータ!G1383="なし","",デイリーデータ!G1383)&amp;IF(デイリーデータ!H1383="なし","",デイリーデータ!H1383)</f>
        <v/>
      </c>
      <c r="G1383" s="3" t="str">
        <f>IF(H1383="","",COUNTA(H$2:H1383)-COUNTBLANK(H$2:H1383))</f>
        <v/>
      </c>
      <c r="H1383" s="3" t="str">
        <f>IF(COUNTIF(B$2:B1383,B1383)=1,B1383,"")</f>
        <v/>
      </c>
      <c r="I1383" s="10" t="str">
        <f t="shared" si="21"/>
        <v/>
      </c>
      <c r="J1383" s="3">
        <f>IF(デイリーデータ!D1383="なし","",デイリーデータ!D1383)</f>
        <v>0</v>
      </c>
      <c r="K1383" s="3">
        <f>IF(デイリーデータ!E1383="なし","",デイリーデータ!E1383)</f>
        <v>0</v>
      </c>
      <c r="L1383" s="3">
        <f>IF(デイリーデータ!F1383="なし","",デイリーデータ!F1383)</f>
        <v>0</v>
      </c>
      <c r="M1383" s="3">
        <f>IF(デイリーデータ!G1383="なし","",デイリーデータ!G1383)</f>
        <v>0</v>
      </c>
      <c r="N1383" s="3">
        <f>IF(デイリーデータ!H1383="なし","",デイリーデータ!H1383)</f>
        <v>0</v>
      </c>
    </row>
    <row r="1384" spans="1:14" x14ac:dyDescent="0.2">
      <c r="A1384" s="9" t="str">
        <f>デイリーデータ!A1384&amp;デイリーデータ!I1384</f>
        <v/>
      </c>
      <c r="B1384" s="3" t="str">
        <f>デイリーデータ!A1384&amp;""</f>
        <v/>
      </c>
      <c r="C1384" s="3" t="str">
        <f>デイリーデータ!B1384&amp;""</f>
        <v/>
      </c>
      <c r="D1384" s="4" t="str">
        <f>IF(デイリーデータ!I1384="","",(デイリーデータ!I1384))</f>
        <v/>
      </c>
      <c r="E1384" s="3" t="str">
        <f>IF(デイリーデータ!D1384="休日","●",IF(デイリーデータ!D1384="指定","○",IF(LEFT(デイリーデータ!F1384,1)="日","",IF(LEFT(デイリーデータ!F1384,1)="半","／",LEFT(デイリーデータ!F1384,1)))))</f>
        <v/>
      </c>
      <c r="F1384" s="10" t="str">
        <f>IF(デイリーデータ!E1384="なし","",デイリーデータ!E1384)&amp;IF(デイリーデータ!G1384="なし","",デイリーデータ!G1384)&amp;IF(デイリーデータ!H1384="なし","",デイリーデータ!H1384)</f>
        <v/>
      </c>
      <c r="G1384" s="3" t="str">
        <f>IF(H1384="","",COUNTA(H$2:H1384)-COUNTBLANK(H$2:H1384))</f>
        <v/>
      </c>
      <c r="H1384" s="3" t="str">
        <f>IF(COUNTIF(B$2:B1384,B1384)=1,B1384,"")</f>
        <v/>
      </c>
      <c r="I1384" s="10" t="str">
        <f t="shared" si="21"/>
        <v/>
      </c>
      <c r="J1384" s="3">
        <f>IF(デイリーデータ!D1384="なし","",デイリーデータ!D1384)</f>
        <v>0</v>
      </c>
      <c r="K1384" s="3">
        <f>IF(デイリーデータ!E1384="なし","",デイリーデータ!E1384)</f>
        <v>0</v>
      </c>
      <c r="L1384" s="3">
        <f>IF(デイリーデータ!F1384="なし","",デイリーデータ!F1384)</f>
        <v>0</v>
      </c>
      <c r="M1384" s="3">
        <f>IF(デイリーデータ!G1384="なし","",デイリーデータ!G1384)</f>
        <v>0</v>
      </c>
      <c r="N1384" s="3">
        <f>IF(デイリーデータ!H1384="なし","",デイリーデータ!H1384)</f>
        <v>0</v>
      </c>
    </row>
    <row r="1385" spans="1:14" x14ac:dyDescent="0.2">
      <c r="A1385" s="9" t="str">
        <f>デイリーデータ!A1385&amp;デイリーデータ!I1385</f>
        <v/>
      </c>
      <c r="B1385" s="3" t="str">
        <f>デイリーデータ!A1385&amp;""</f>
        <v/>
      </c>
      <c r="C1385" s="3" t="str">
        <f>デイリーデータ!B1385&amp;""</f>
        <v/>
      </c>
      <c r="D1385" s="4" t="str">
        <f>IF(デイリーデータ!I1385="","",(デイリーデータ!I1385))</f>
        <v/>
      </c>
      <c r="E1385" s="3" t="str">
        <f>IF(デイリーデータ!D1385="休日","●",IF(デイリーデータ!D1385="指定","○",IF(LEFT(デイリーデータ!F1385,1)="日","",IF(LEFT(デイリーデータ!F1385,1)="半","／",LEFT(デイリーデータ!F1385,1)))))</f>
        <v/>
      </c>
      <c r="F1385" s="10" t="str">
        <f>IF(デイリーデータ!E1385="なし","",デイリーデータ!E1385)&amp;IF(デイリーデータ!G1385="なし","",デイリーデータ!G1385)&amp;IF(デイリーデータ!H1385="なし","",デイリーデータ!H1385)</f>
        <v/>
      </c>
      <c r="G1385" s="3" t="str">
        <f>IF(H1385="","",COUNTA(H$2:H1385)-COUNTBLANK(H$2:H1385))</f>
        <v/>
      </c>
      <c r="H1385" s="3" t="str">
        <f>IF(COUNTIF(B$2:B1385,B1385)=1,B1385,"")</f>
        <v/>
      </c>
      <c r="I1385" s="10" t="str">
        <f t="shared" si="21"/>
        <v/>
      </c>
      <c r="J1385" s="3">
        <f>IF(デイリーデータ!D1385="なし","",デイリーデータ!D1385)</f>
        <v>0</v>
      </c>
      <c r="K1385" s="3">
        <f>IF(デイリーデータ!E1385="なし","",デイリーデータ!E1385)</f>
        <v>0</v>
      </c>
      <c r="L1385" s="3">
        <f>IF(デイリーデータ!F1385="なし","",デイリーデータ!F1385)</f>
        <v>0</v>
      </c>
      <c r="M1385" s="3">
        <f>IF(デイリーデータ!G1385="なし","",デイリーデータ!G1385)</f>
        <v>0</v>
      </c>
      <c r="N1385" s="3">
        <f>IF(デイリーデータ!H1385="なし","",デイリーデータ!H1385)</f>
        <v>0</v>
      </c>
    </row>
    <row r="1386" spans="1:14" x14ac:dyDescent="0.2">
      <c r="A1386" s="9" t="str">
        <f>デイリーデータ!A1386&amp;デイリーデータ!I1386</f>
        <v/>
      </c>
      <c r="B1386" s="3" t="str">
        <f>デイリーデータ!A1386&amp;""</f>
        <v/>
      </c>
      <c r="C1386" s="3" t="str">
        <f>デイリーデータ!B1386&amp;""</f>
        <v/>
      </c>
      <c r="D1386" s="4" t="str">
        <f>IF(デイリーデータ!I1386="","",(デイリーデータ!I1386))</f>
        <v/>
      </c>
      <c r="E1386" s="3" t="str">
        <f>IF(デイリーデータ!D1386="休日","●",IF(デイリーデータ!D1386="指定","○",IF(LEFT(デイリーデータ!F1386,1)="日","",IF(LEFT(デイリーデータ!F1386,1)="半","／",LEFT(デイリーデータ!F1386,1)))))</f>
        <v/>
      </c>
      <c r="F1386" s="10" t="str">
        <f>IF(デイリーデータ!E1386="なし","",デイリーデータ!E1386)&amp;IF(デイリーデータ!G1386="なし","",デイリーデータ!G1386)&amp;IF(デイリーデータ!H1386="なし","",デイリーデータ!H1386)</f>
        <v/>
      </c>
      <c r="G1386" s="3" t="str">
        <f>IF(H1386="","",COUNTA(H$2:H1386)-COUNTBLANK(H$2:H1386))</f>
        <v/>
      </c>
      <c r="H1386" s="3" t="str">
        <f>IF(COUNTIF(B$2:B1386,B1386)=1,B1386,"")</f>
        <v/>
      </c>
      <c r="I1386" s="10" t="str">
        <f t="shared" si="21"/>
        <v/>
      </c>
      <c r="J1386" s="3">
        <f>IF(デイリーデータ!D1386="なし","",デイリーデータ!D1386)</f>
        <v>0</v>
      </c>
      <c r="K1386" s="3">
        <f>IF(デイリーデータ!E1386="なし","",デイリーデータ!E1386)</f>
        <v>0</v>
      </c>
      <c r="L1386" s="3">
        <f>IF(デイリーデータ!F1386="なし","",デイリーデータ!F1386)</f>
        <v>0</v>
      </c>
      <c r="M1386" s="3">
        <f>IF(デイリーデータ!G1386="なし","",デイリーデータ!G1386)</f>
        <v>0</v>
      </c>
      <c r="N1386" s="3">
        <f>IF(デイリーデータ!H1386="なし","",デイリーデータ!H1386)</f>
        <v>0</v>
      </c>
    </row>
    <row r="1387" spans="1:14" x14ac:dyDescent="0.2">
      <c r="A1387" s="9" t="str">
        <f>デイリーデータ!A1387&amp;デイリーデータ!I1387</f>
        <v/>
      </c>
      <c r="B1387" s="3" t="str">
        <f>デイリーデータ!A1387&amp;""</f>
        <v/>
      </c>
      <c r="C1387" s="3" t="str">
        <f>デイリーデータ!B1387&amp;""</f>
        <v/>
      </c>
      <c r="D1387" s="4" t="str">
        <f>IF(デイリーデータ!I1387="","",(デイリーデータ!I1387))</f>
        <v/>
      </c>
      <c r="E1387" s="3" t="str">
        <f>IF(デイリーデータ!D1387="休日","●",IF(デイリーデータ!D1387="指定","○",IF(LEFT(デイリーデータ!F1387,1)="日","",IF(LEFT(デイリーデータ!F1387,1)="半","／",LEFT(デイリーデータ!F1387,1)))))</f>
        <v/>
      </c>
      <c r="F1387" s="10" t="str">
        <f>IF(デイリーデータ!E1387="なし","",デイリーデータ!E1387)&amp;IF(デイリーデータ!G1387="なし","",デイリーデータ!G1387)&amp;IF(デイリーデータ!H1387="なし","",デイリーデータ!H1387)</f>
        <v/>
      </c>
      <c r="G1387" s="3" t="str">
        <f>IF(H1387="","",COUNTA(H$2:H1387)-COUNTBLANK(H$2:H1387))</f>
        <v/>
      </c>
      <c r="H1387" s="3" t="str">
        <f>IF(COUNTIF(B$2:B1387,B1387)=1,B1387,"")</f>
        <v/>
      </c>
      <c r="I1387" s="10" t="str">
        <f t="shared" si="21"/>
        <v/>
      </c>
      <c r="J1387" s="3">
        <f>IF(デイリーデータ!D1387="なし","",デイリーデータ!D1387)</f>
        <v>0</v>
      </c>
      <c r="K1387" s="3">
        <f>IF(デイリーデータ!E1387="なし","",デイリーデータ!E1387)</f>
        <v>0</v>
      </c>
      <c r="L1387" s="3">
        <f>IF(デイリーデータ!F1387="なし","",デイリーデータ!F1387)</f>
        <v>0</v>
      </c>
      <c r="M1387" s="3">
        <f>IF(デイリーデータ!G1387="なし","",デイリーデータ!G1387)</f>
        <v>0</v>
      </c>
      <c r="N1387" s="3">
        <f>IF(デイリーデータ!H1387="なし","",デイリーデータ!H1387)</f>
        <v>0</v>
      </c>
    </row>
    <row r="1388" spans="1:14" x14ac:dyDescent="0.2">
      <c r="A1388" s="9" t="str">
        <f>デイリーデータ!A1388&amp;デイリーデータ!I1388</f>
        <v/>
      </c>
      <c r="B1388" s="3" t="str">
        <f>デイリーデータ!A1388&amp;""</f>
        <v/>
      </c>
      <c r="C1388" s="3" t="str">
        <f>デイリーデータ!B1388&amp;""</f>
        <v/>
      </c>
      <c r="D1388" s="4" t="str">
        <f>IF(デイリーデータ!I1388="","",(デイリーデータ!I1388))</f>
        <v/>
      </c>
      <c r="E1388" s="3" t="str">
        <f>IF(デイリーデータ!D1388="休日","●",IF(デイリーデータ!D1388="指定","○",IF(LEFT(デイリーデータ!F1388,1)="日","",IF(LEFT(デイリーデータ!F1388,1)="半","／",LEFT(デイリーデータ!F1388,1)))))</f>
        <v/>
      </c>
      <c r="F1388" s="10" t="str">
        <f>IF(デイリーデータ!E1388="なし","",デイリーデータ!E1388)&amp;IF(デイリーデータ!G1388="なし","",デイリーデータ!G1388)&amp;IF(デイリーデータ!H1388="なし","",デイリーデータ!H1388)</f>
        <v/>
      </c>
      <c r="G1388" s="3" t="str">
        <f>IF(H1388="","",COUNTA(H$2:H1388)-COUNTBLANK(H$2:H1388))</f>
        <v/>
      </c>
      <c r="H1388" s="3" t="str">
        <f>IF(COUNTIF(B$2:B1388,B1388)=1,B1388,"")</f>
        <v/>
      </c>
      <c r="I1388" s="10" t="str">
        <f t="shared" si="21"/>
        <v/>
      </c>
      <c r="J1388" s="3">
        <f>IF(デイリーデータ!D1388="なし","",デイリーデータ!D1388)</f>
        <v>0</v>
      </c>
      <c r="K1388" s="3">
        <f>IF(デイリーデータ!E1388="なし","",デイリーデータ!E1388)</f>
        <v>0</v>
      </c>
      <c r="L1388" s="3">
        <f>IF(デイリーデータ!F1388="なし","",デイリーデータ!F1388)</f>
        <v>0</v>
      </c>
      <c r="M1388" s="3">
        <f>IF(デイリーデータ!G1388="なし","",デイリーデータ!G1388)</f>
        <v>0</v>
      </c>
      <c r="N1388" s="3">
        <f>IF(デイリーデータ!H1388="なし","",デイリーデータ!H1388)</f>
        <v>0</v>
      </c>
    </row>
    <row r="1389" spans="1:14" x14ac:dyDescent="0.2">
      <c r="A1389" s="9" t="str">
        <f>デイリーデータ!A1389&amp;デイリーデータ!I1389</f>
        <v/>
      </c>
      <c r="B1389" s="3" t="str">
        <f>デイリーデータ!A1389&amp;""</f>
        <v/>
      </c>
      <c r="C1389" s="3" t="str">
        <f>デイリーデータ!B1389&amp;""</f>
        <v/>
      </c>
      <c r="D1389" s="4" t="str">
        <f>IF(デイリーデータ!I1389="","",(デイリーデータ!I1389))</f>
        <v/>
      </c>
      <c r="E1389" s="3" t="str">
        <f>IF(デイリーデータ!D1389="休日","●",IF(デイリーデータ!D1389="指定","○",IF(LEFT(デイリーデータ!F1389,1)="日","",IF(LEFT(デイリーデータ!F1389,1)="半","／",LEFT(デイリーデータ!F1389,1)))))</f>
        <v/>
      </c>
      <c r="F1389" s="10" t="str">
        <f>IF(デイリーデータ!E1389="なし","",デイリーデータ!E1389)&amp;IF(デイリーデータ!G1389="なし","",デイリーデータ!G1389)&amp;IF(デイリーデータ!H1389="なし","",デイリーデータ!H1389)</f>
        <v/>
      </c>
      <c r="G1389" s="3" t="str">
        <f>IF(H1389="","",COUNTA(H$2:H1389)-COUNTBLANK(H$2:H1389))</f>
        <v/>
      </c>
      <c r="H1389" s="3" t="str">
        <f>IF(COUNTIF(B$2:B1389,B1389)=1,B1389,"")</f>
        <v/>
      </c>
      <c r="I1389" s="10" t="str">
        <f t="shared" si="21"/>
        <v/>
      </c>
      <c r="J1389" s="3">
        <f>IF(デイリーデータ!D1389="なし","",デイリーデータ!D1389)</f>
        <v>0</v>
      </c>
      <c r="K1389" s="3">
        <f>IF(デイリーデータ!E1389="なし","",デイリーデータ!E1389)</f>
        <v>0</v>
      </c>
      <c r="L1389" s="3">
        <f>IF(デイリーデータ!F1389="なし","",デイリーデータ!F1389)</f>
        <v>0</v>
      </c>
      <c r="M1389" s="3">
        <f>IF(デイリーデータ!G1389="なし","",デイリーデータ!G1389)</f>
        <v>0</v>
      </c>
      <c r="N1389" s="3">
        <f>IF(デイリーデータ!H1389="なし","",デイリーデータ!H1389)</f>
        <v>0</v>
      </c>
    </row>
    <row r="1390" spans="1:14" x14ac:dyDescent="0.2">
      <c r="A1390" s="9" t="str">
        <f>デイリーデータ!A1390&amp;デイリーデータ!I1390</f>
        <v/>
      </c>
      <c r="B1390" s="3" t="str">
        <f>デイリーデータ!A1390&amp;""</f>
        <v/>
      </c>
      <c r="C1390" s="3" t="str">
        <f>デイリーデータ!B1390&amp;""</f>
        <v/>
      </c>
      <c r="D1390" s="4" t="str">
        <f>IF(デイリーデータ!I1390="","",(デイリーデータ!I1390))</f>
        <v/>
      </c>
      <c r="E1390" s="3" t="str">
        <f>IF(デイリーデータ!D1390="休日","●",IF(デイリーデータ!D1390="指定","○",IF(LEFT(デイリーデータ!F1390,1)="日","",IF(LEFT(デイリーデータ!F1390,1)="半","／",LEFT(デイリーデータ!F1390,1)))))</f>
        <v/>
      </c>
      <c r="F1390" s="10" t="str">
        <f>IF(デイリーデータ!E1390="なし","",デイリーデータ!E1390)&amp;IF(デイリーデータ!G1390="なし","",デイリーデータ!G1390)&amp;IF(デイリーデータ!H1390="なし","",デイリーデータ!H1390)</f>
        <v/>
      </c>
      <c r="G1390" s="3" t="str">
        <f>IF(H1390="","",COUNTA(H$2:H1390)-COUNTBLANK(H$2:H1390))</f>
        <v/>
      </c>
      <c r="H1390" s="3" t="str">
        <f>IF(COUNTIF(B$2:B1390,B1390)=1,B1390,"")</f>
        <v/>
      </c>
      <c r="I1390" s="10" t="str">
        <f t="shared" si="21"/>
        <v/>
      </c>
      <c r="J1390" s="3">
        <f>IF(デイリーデータ!D1390="なし","",デイリーデータ!D1390)</f>
        <v>0</v>
      </c>
      <c r="K1390" s="3">
        <f>IF(デイリーデータ!E1390="なし","",デイリーデータ!E1390)</f>
        <v>0</v>
      </c>
      <c r="L1390" s="3">
        <f>IF(デイリーデータ!F1390="なし","",デイリーデータ!F1390)</f>
        <v>0</v>
      </c>
      <c r="M1390" s="3">
        <f>IF(デイリーデータ!G1390="なし","",デイリーデータ!G1390)</f>
        <v>0</v>
      </c>
      <c r="N1390" s="3">
        <f>IF(デイリーデータ!H1390="なし","",デイリーデータ!H1390)</f>
        <v>0</v>
      </c>
    </row>
    <row r="1391" spans="1:14" x14ac:dyDescent="0.2">
      <c r="A1391" s="9" t="str">
        <f>デイリーデータ!A1391&amp;デイリーデータ!I1391</f>
        <v/>
      </c>
      <c r="B1391" s="3" t="str">
        <f>デイリーデータ!A1391&amp;""</f>
        <v/>
      </c>
      <c r="C1391" s="3" t="str">
        <f>デイリーデータ!B1391&amp;""</f>
        <v/>
      </c>
      <c r="D1391" s="4" t="str">
        <f>IF(デイリーデータ!I1391="","",(デイリーデータ!I1391))</f>
        <v/>
      </c>
      <c r="E1391" s="3" t="str">
        <f>IF(デイリーデータ!D1391="休日","●",IF(デイリーデータ!D1391="指定","○",IF(LEFT(デイリーデータ!F1391,1)="日","",IF(LEFT(デイリーデータ!F1391,1)="半","／",LEFT(デイリーデータ!F1391,1)))))</f>
        <v/>
      </c>
      <c r="F1391" s="10" t="str">
        <f>IF(デイリーデータ!E1391="なし","",デイリーデータ!E1391)&amp;IF(デイリーデータ!G1391="なし","",デイリーデータ!G1391)&amp;IF(デイリーデータ!H1391="なし","",デイリーデータ!H1391)</f>
        <v/>
      </c>
      <c r="G1391" s="3" t="str">
        <f>IF(H1391="","",COUNTA(H$2:H1391)-COUNTBLANK(H$2:H1391))</f>
        <v/>
      </c>
      <c r="H1391" s="3" t="str">
        <f>IF(COUNTIF(B$2:B1391,B1391)=1,B1391,"")</f>
        <v/>
      </c>
      <c r="I1391" s="10" t="str">
        <f t="shared" si="21"/>
        <v/>
      </c>
      <c r="J1391" s="3">
        <f>IF(デイリーデータ!D1391="なし","",デイリーデータ!D1391)</f>
        <v>0</v>
      </c>
      <c r="K1391" s="3">
        <f>IF(デイリーデータ!E1391="なし","",デイリーデータ!E1391)</f>
        <v>0</v>
      </c>
      <c r="L1391" s="3">
        <f>IF(デイリーデータ!F1391="なし","",デイリーデータ!F1391)</f>
        <v>0</v>
      </c>
      <c r="M1391" s="3">
        <f>IF(デイリーデータ!G1391="なし","",デイリーデータ!G1391)</f>
        <v>0</v>
      </c>
      <c r="N1391" s="3">
        <f>IF(デイリーデータ!H1391="なし","",デイリーデータ!H1391)</f>
        <v>0</v>
      </c>
    </row>
    <row r="1392" spans="1:14" x14ac:dyDescent="0.2">
      <c r="A1392" s="9" t="str">
        <f>デイリーデータ!A1392&amp;デイリーデータ!I1392</f>
        <v/>
      </c>
      <c r="B1392" s="3" t="str">
        <f>デイリーデータ!A1392&amp;""</f>
        <v/>
      </c>
      <c r="C1392" s="3" t="str">
        <f>デイリーデータ!B1392&amp;""</f>
        <v/>
      </c>
      <c r="D1392" s="4" t="str">
        <f>IF(デイリーデータ!I1392="","",(デイリーデータ!I1392))</f>
        <v/>
      </c>
      <c r="E1392" s="3" t="str">
        <f>IF(デイリーデータ!D1392="休日","●",IF(デイリーデータ!D1392="指定","○",IF(LEFT(デイリーデータ!F1392,1)="日","",IF(LEFT(デイリーデータ!F1392,1)="半","／",LEFT(デイリーデータ!F1392,1)))))</f>
        <v/>
      </c>
      <c r="F1392" s="10" t="str">
        <f>IF(デイリーデータ!E1392="なし","",デイリーデータ!E1392)&amp;IF(デイリーデータ!G1392="なし","",デイリーデータ!G1392)&amp;IF(デイリーデータ!H1392="なし","",デイリーデータ!H1392)</f>
        <v/>
      </c>
      <c r="G1392" s="3" t="str">
        <f>IF(H1392="","",COUNTA(H$2:H1392)-COUNTBLANK(H$2:H1392))</f>
        <v/>
      </c>
      <c r="H1392" s="3" t="str">
        <f>IF(COUNTIF(B$2:B1392,B1392)=1,B1392,"")</f>
        <v/>
      </c>
      <c r="I1392" s="10" t="str">
        <f t="shared" si="21"/>
        <v/>
      </c>
      <c r="J1392" s="3">
        <f>IF(デイリーデータ!D1392="なし","",デイリーデータ!D1392)</f>
        <v>0</v>
      </c>
      <c r="K1392" s="3">
        <f>IF(デイリーデータ!E1392="なし","",デイリーデータ!E1392)</f>
        <v>0</v>
      </c>
      <c r="L1392" s="3">
        <f>IF(デイリーデータ!F1392="なし","",デイリーデータ!F1392)</f>
        <v>0</v>
      </c>
      <c r="M1392" s="3">
        <f>IF(デイリーデータ!G1392="なし","",デイリーデータ!G1392)</f>
        <v>0</v>
      </c>
      <c r="N1392" s="3">
        <f>IF(デイリーデータ!H1392="なし","",デイリーデータ!H1392)</f>
        <v>0</v>
      </c>
    </row>
    <row r="1393" spans="1:14" x14ac:dyDescent="0.2">
      <c r="A1393" s="9" t="str">
        <f>デイリーデータ!A1393&amp;デイリーデータ!I1393</f>
        <v/>
      </c>
      <c r="B1393" s="3" t="str">
        <f>デイリーデータ!A1393&amp;""</f>
        <v/>
      </c>
      <c r="C1393" s="3" t="str">
        <f>デイリーデータ!B1393&amp;""</f>
        <v/>
      </c>
      <c r="D1393" s="4" t="str">
        <f>IF(デイリーデータ!I1393="","",(デイリーデータ!I1393))</f>
        <v/>
      </c>
      <c r="E1393" s="3" t="str">
        <f>IF(デイリーデータ!D1393="休日","●",IF(デイリーデータ!D1393="指定","○",IF(LEFT(デイリーデータ!F1393,1)="日","",IF(LEFT(デイリーデータ!F1393,1)="半","／",LEFT(デイリーデータ!F1393,1)))))</f>
        <v/>
      </c>
      <c r="F1393" s="10" t="str">
        <f>IF(デイリーデータ!E1393="なし","",デイリーデータ!E1393)&amp;IF(デイリーデータ!G1393="なし","",デイリーデータ!G1393)&amp;IF(デイリーデータ!H1393="なし","",デイリーデータ!H1393)</f>
        <v/>
      </c>
      <c r="G1393" s="3" t="str">
        <f>IF(H1393="","",COUNTA(H$2:H1393)-COUNTBLANK(H$2:H1393))</f>
        <v/>
      </c>
      <c r="H1393" s="3" t="str">
        <f>IF(COUNTIF(B$2:B1393,B1393)=1,B1393,"")</f>
        <v/>
      </c>
      <c r="I1393" s="10" t="str">
        <f t="shared" si="21"/>
        <v/>
      </c>
      <c r="J1393" s="3">
        <f>IF(デイリーデータ!D1393="なし","",デイリーデータ!D1393)</f>
        <v>0</v>
      </c>
      <c r="K1393" s="3">
        <f>IF(デイリーデータ!E1393="なし","",デイリーデータ!E1393)</f>
        <v>0</v>
      </c>
      <c r="L1393" s="3">
        <f>IF(デイリーデータ!F1393="なし","",デイリーデータ!F1393)</f>
        <v>0</v>
      </c>
      <c r="M1393" s="3">
        <f>IF(デイリーデータ!G1393="なし","",デイリーデータ!G1393)</f>
        <v>0</v>
      </c>
      <c r="N1393" s="3">
        <f>IF(デイリーデータ!H1393="なし","",デイリーデータ!H1393)</f>
        <v>0</v>
      </c>
    </row>
    <row r="1394" spans="1:14" x14ac:dyDescent="0.2">
      <c r="A1394" s="9" t="str">
        <f>デイリーデータ!A1394&amp;デイリーデータ!I1394</f>
        <v/>
      </c>
      <c r="B1394" s="3" t="str">
        <f>デイリーデータ!A1394&amp;""</f>
        <v/>
      </c>
      <c r="C1394" s="3" t="str">
        <f>デイリーデータ!B1394&amp;""</f>
        <v/>
      </c>
      <c r="D1394" s="4" t="str">
        <f>IF(デイリーデータ!I1394="","",(デイリーデータ!I1394))</f>
        <v/>
      </c>
      <c r="E1394" s="3" t="str">
        <f>IF(デイリーデータ!D1394="休日","●",IF(デイリーデータ!D1394="指定","○",IF(LEFT(デイリーデータ!F1394,1)="日","",IF(LEFT(デイリーデータ!F1394,1)="半","／",LEFT(デイリーデータ!F1394,1)))))</f>
        <v/>
      </c>
      <c r="F1394" s="10" t="str">
        <f>IF(デイリーデータ!E1394="なし","",デイリーデータ!E1394)&amp;IF(デイリーデータ!G1394="なし","",デイリーデータ!G1394)&amp;IF(デイリーデータ!H1394="なし","",デイリーデータ!H1394)</f>
        <v/>
      </c>
      <c r="G1394" s="3" t="str">
        <f>IF(H1394="","",COUNTA(H$2:H1394)-COUNTBLANK(H$2:H1394))</f>
        <v/>
      </c>
      <c r="H1394" s="3" t="str">
        <f>IF(COUNTIF(B$2:B1394,B1394)=1,B1394,"")</f>
        <v/>
      </c>
      <c r="I1394" s="10" t="str">
        <f t="shared" si="21"/>
        <v/>
      </c>
      <c r="J1394" s="3">
        <f>IF(デイリーデータ!D1394="なし","",デイリーデータ!D1394)</f>
        <v>0</v>
      </c>
      <c r="K1394" s="3">
        <f>IF(デイリーデータ!E1394="なし","",デイリーデータ!E1394)</f>
        <v>0</v>
      </c>
      <c r="L1394" s="3">
        <f>IF(デイリーデータ!F1394="なし","",デイリーデータ!F1394)</f>
        <v>0</v>
      </c>
      <c r="M1394" s="3">
        <f>IF(デイリーデータ!G1394="なし","",デイリーデータ!G1394)</f>
        <v>0</v>
      </c>
      <c r="N1394" s="3">
        <f>IF(デイリーデータ!H1394="なし","",デイリーデータ!H1394)</f>
        <v>0</v>
      </c>
    </row>
    <row r="1395" spans="1:14" x14ac:dyDescent="0.2">
      <c r="A1395" s="9" t="str">
        <f>デイリーデータ!A1395&amp;デイリーデータ!I1395</f>
        <v/>
      </c>
      <c r="B1395" s="3" t="str">
        <f>デイリーデータ!A1395&amp;""</f>
        <v/>
      </c>
      <c r="C1395" s="3" t="str">
        <f>デイリーデータ!B1395&amp;""</f>
        <v/>
      </c>
      <c r="D1395" s="4" t="str">
        <f>IF(デイリーデータ!I1395="","",(デイリーデータ!I1395))</f>
        <v/>
      </c>
      <c r="E1395" s="3" t="str">
        <f>IF(デイリーデータ!D1395="休日","●",IF(デイリーデータ!D1395="指定","○",IF(LEFT(デイリーデータ!F1395,1)="日","",IF(LEFT(デイリーデータ!F1395,1)="半","／",LEFT(デイリーデータ!F1395,1)))))</f>
        <v/>
      </c>
      <c r="F1395" s="10" t="str">
        <f>IF(デイリーデータ!E1395="なし","",デイリーデータ!E1395)&amp;IF(デイリーデータ!G1395="なし","",デイリーデータ!G1395)&amp;IF(デイリーデータ!H1395="なし","",デイリーデータ!H1395)</f>
        <v/>
      </c>
      <c r="G1395" s="3" t="str">
        <f>IF(H1395="","",COUNTA(H$2:H1395)-COUNTBLANK(H$2:H1395))</f>
        <v/>
      </c>
      <c r="H1395" s="3" t="str">
        <f>IF(COUNTIF(B$2:B1395,B1395)=1,B1395,"")</f>
        <v/>
      </c>
      <c r="I1395" s="10" t="str">
        <f t="shared" si="21"/>
        <v/>
      </c>
      <c r="J1395" s="3">
        <f>IF(デイリーデータ!D1395="なし","",デイリーデータ!D1395)</f>
        <v>0</v>
      </c>
      <c r="K1395" s="3">
        <f>IF(デイリーデータ!E1395="なし","",デイリーデータ!E1395)</f>
        <v>0</v>
      </c>
      <c r="L1395" s="3">
        <f>IF(デイリーデータ!F1395="なし","",デイリーデータ!F1395)</f>
        <v>0</v>
      </c>
      <c r="M1395" s="3">
        <f>IF(デイリーデータ!G1395="なし","",デイリーデータ!G1395)</f>
        <v>0</v>
      </c>
      <c r="N1395" s="3">
        <f>IF(デイリーデータ!H1395="なし","",デイリーデータ!H1395)</f>
        <v>0</v>
      </c>
    </row>
    <row r="1396" spans="1:14" x14ac:dyDescent="0.2">
      <c r="A1396" s="9" t="str">
        <f>デイリーデータ!A1396&amp;デイリーデータ!I1396</f>
        <v/>
      </c>
      <c r="B1396" s="3" t="str">
        <f>デイリーデータ!A1396&amp;""</f>
        <v/>
      </c>
      <c r="C1396" s="3" t="str">
        <f>デイリーデータ!B1396&amp;""</f>
        <v/>
      </c>
      <c r="D1396" s="4" t="str">
        <f>IF(デイリーデータ!I1396="","",(デイリーデータ!I1396))</f>
        <v/>
      </c>
      <c r="E1396" s="3" t="str">
        <f>IF(デイリーデータ!D1396="休日","●",IF(デイリーデータ!D1396="指定","○",IF(LEFT(デイリーデータ!F1396,1)="日","",IF(LEFT(デイリーデータ!F1396,1)="半","／",LEFT(デイリーデータ!F1396,1)))))</f>
        <v/>
      </c>
      <c r="F1396" s="10" t="str">
        <f>IF(デイリーデータ!E1396="なし","",デイリーデータ!E1396)&amp;IF(デイリーデータ!G1396="なし","",デイリーデータ!G1396)&amp;IF(デイリーデータ!H1396="なし","",デイリーデータ!H1396)</f>
        <v/>
      </c>
      <c r="G1396" s="3" t="str">
        <f>IF(H1396="","",COUNTA(H$2:H1396)-COUNTBLANK(H$2:H1396))</f>
        <v/>
      </c>
      <c r="H1396" s="3" t="str">
        <f>IF(COUNTIF(B$2:B1396,B1396)=1,B1396,"")</f>
        <v/>
      </c>
      <c r="I1396" s="10" t="str">
        <f t="shared" si="21"/>
        <v/>
      </c>
      <c r="J1396" s="3">
        <f>IF(デイリーデータ!D1396="なし","",デイリーデータ!D1396)</f>
        <v>0</v>
      </c>
      <c r="K1396" s="3">
        <f>IF(デイリーデータ!E1396="なし","",デイリーデータ!E1396)</f>
        <v>0</v>
      </c>
      <c r="L1396" s="3">
        <f>IF(デイリーデータ!F1396="なし","",デイリーデータ!F1396)</f>
        <v>0</v>
      </c>
      <c r="M1396" s="3">
        <f>IF(デイリーデータ!G1396="なし","",デイリーデータ!G1396)</f>
        <v>0</v>
      </c>
      <c r="N1396" s="3">
        <f>IF(デイリーデータ!H1396="なし","",デイリーデータ!H1396)</f>
        <v>0</v>
      </c>
    </row>
    <row r="1397" spans="1:14" x14ac:dyDescent="0.2">
      <c r="A1397" s="9" t="str">
        <f>デイリーデータ!A1397&amp;デイリーデータ!I1397</f>
        <v/>
      </c>
      <c r="B1397" s="3" t="str">
        <f>デイリーデータ!A1397&amp;""</f>
        <v/>
      </c>
      <c r="C1397" s="3" t="str">
        <f>デイリーデータ!B1397&amp;""</f>
        <v/>
      </c>
      <c r="D1397" s="4" t="str">
        <f>IF(デイリーデータ!I1397="","",(デイリーデータ!I1397))</f>
        <v/>
      </c>
      <c r="E1397" s="3" t="str">
        <f>IF(デイリーデータ!D1397="休日","●",IF(デイリーデータ!D1397="指定","○",IF(LEFT(デイリーデータ!F1397,1)="日","",IF(LEFT(デイリーデータ!F1397,1)="半","／",LEFT(デイリーデータ!F1397,1)))))</f>
        <v/>
      </c>
      <c r="F1397" s="10" t="str">
        <f>IF(デイリーデータ!E1397="なし","",デイリーデータ!E1397)&amp;IF(デイリーデータ!G1397="なし","",デイリーデータ!G1397)&amp;IF(デイリーデータ!H1397="なし","",デイリーデータ!H1397)</f>
        <v/>
      </c>
      <c r="G1397" s="3" t="str">
        <f>IF(H1397="","",COUNTA(H$2:H1397)-COUNTBLANK(H$2:H1397))</f>
        <v/>
      </c>
      <c r="H1397" s="3" t="str">
        <f>IF(COUNTIF(B$2:B1397,B1397)=1,B1397,"")</f>
        <v/>
      </c>
      <c r="I1397" s="10" t="str">
        <f t="shared" si="21"/>
        <v/>
      </c>
      <c r="J1397" s="3">
        <f>IF(デイリーデータ!D1397="なし","",デイリーデータ!D1397)</f>
        <v>0</v>
      </c>
      <c r="K1397" s="3">
        <f>IF(デイリーデータ!E1397="なし","",デイリーデータ!E1397)</f>
        <v>0</v>
      </c>
      <c r="L1397" s="3">
        <f>IF(デイリーデータ!F1397="なし","",デイリーデータ!F1397)</f>
        <v>0</v>
      </c>
      <c r="M1397" s="3">
        <f>IF(デイリーデータ!G1397="なし","",デイリーデータ!G1397)</f>
        <v>0</v>
      </c>
      <c r="N1397" s="3">
        <f>IF(デイリーデータ!H1397="なし","",デイリーデータ!H1397)</f>
        <v>0</v>
      </c>
    </row>
    <row r="1398" spans="1:14" x14ac:dyDescent="0.2">
      <c r="A1398" s="9" t="str">
        <f>デイリーデータ!A1398&amp;デイリーデータ!I1398</f>
        <v/>
      </c>
      <c r="B1398" s="3" t="str">
        <f>デイリーデータ!A1398&amp;""</f>
        <v/>
      </c>
      <c r="C1398" s="3" t="str">
        <f>デイリーデータ!B1398&amp;""</f>
        <v/>
      </c>
      <c r="D1398" s="4" t="str">
        <f>IF(デイリーデータ!I1398="","",(デイリーデータ!I1398))</f>
        <v/>
      </c>
      <c r="E1398" s="3" t="str">
        <f>IF(デイリーデータ!D1398="休日","●",IF(デイリーデータ!D1398="指定","○",IF(LEFT(デイリーデータ!F1398,1)="日","",IF(LEFT(デイリーデータ!F1398,1)="半","／",LEFT(デイリーデータ!F1398,1)))))</f>
        <v/>
      </c>
      <c r="F1398" s="10" t="str">
        <f>IF(デイリーデータ!E1398="なし","",デイリーデータ!E1398)&amp;IF(デイリーデータ!G1398="なし","",デイリーデータ!G1398)&amp;IF(デイリーデータ!H1398="なし","",デイリーデータ!H1398)</f>
        <v/>
      </c>
      <c r="G1398" s="3" t="str">
        <f>IF(H1398="","",COUNTA(H$2:H1398)-COUNTBLANK(H$2:H1398))</f>
        <v/>
      </c>
      <c r="H1398" s="3" t="str">
        <f>IF(COUNTIF(B$2:B1398,B1398)=1,B1398,"")</f>
        <v/>
      </c>
      <c r="I1398" s="10" t="str">
        <f t="shared" si="21"/>
        <v/>
      </c>
      <c r="J1398" s="3">
        <f>IF(デイリーデータ!D1398="なし","",デイリーデータ!D1398)</f>
        <v>0</v>
      </c>
      <c r="K1398" s="3">
        <f>IF(デイリーデータ!E1398="なし","",デイリーデータ!E1398)</f>
        <v>0</v>
      </c>
      <c r="L1398" s="3">
        <f>IF(デイリーデータ!F1398="なし","",デイリーデータ!F1398)</f>
        <v>0</v>
      </c>
      <c r="M1398" s="3">
        <f>IF(デイリーデータ!G1398="なし","",デイリーデータ!G1398)</f>
        <v>0</v>
      </c>
      <c r="N1398" s="3">
        <f>IF(デイリーデータ!H1398="なし","",デイリーデータ!H1398)</f>
        <v>0</v>
      </c>
    </row>
    <row r="1399" spans="1:14" x14ac:dyDescent="0.2">
      <c r="A1399" s="9" t="str">
        <f>デイリーデータ!A1399&amp;デイリーデータ!I1399</f>
        <v/>
      </c>
      <c r="B1399" s="3" t="str">
        <f>デイリーデータ!A1399&amp;""</f>
        <v/>
      </c>
      <c r="C1399" s="3" t="str">
        <f>デイリーデータ!B1399&amp;""</f>
        <v/>
      </c>
      <c r="D1399" s="4" t="str">
        <f>IF(デイリーデータ!I1399="","",(デイリーデータ!I1399))</f>
        <v/>
      </c>
      <c r="E1399" s="3" t="str">
        <f>IF(デイリーデータ!D1399="休日","●",IF(デイリーデータ!D1399="指定","○",IF(LEFT(デイリーデータ!F1399,1)="日","",IF(LEFT(デイリーデータ!F1399,1)="半","／",LEFT(デイリーデータ!F1399,1)))))</f>
        <v/>
      </c>
      <c r="F1399" s="10" t="str">
        <f>IF(デイリーデータ!E1399="なし","",デイリーデータ!E1399)&amp;IF(デイリーデータ!G1399="なし","",デイリーデータ!G1399)&amp;IF(デイリーデータ!H1399="なし","",デイリーデータ!H1399)</f>
        <v/>
      </c>
      <c r="G1399" s="3" t="str">
        <f>IF(H1399="","",COUNTA(H$2:H1399)-COUNTBLANK(H$2:H1399))</f>
        <v/>
      </c>
      <c r="H1399" s="3" t="str">
        <f>IF(COUNTIF(B$2:B1399,B1399)=1,B1399,"")</f>
        <v/>
      </c>
      <c r="I1399" s="10" t="str">
        <f t="shared" si="21"/>
        <v/>
      </c>
      <c r="J1399" s="3">
        <f>IF(デイリーデータ!D1399="なし","",デイリーデータ!D1399)</f>
        <v>0</v>
      </c>
      <c r="K1399" s="3">
        <f>IF(デイリーデータ!E1399="なし","",デイリーデータ!E1399)</f>
        <v>0</v>
      </c>
      <c r="L1399" s="3">
        <f>IF(デイリーデータ!F1399="なし","",デイリーデータ!F1399)</f>
        <v>0</v>
      </c>
      <c r="M1399" s="3">
        <f>IF(デイリーデータ!G1399="なし","",デイリーデータ!G1399)</f>
        <v>0</v>
      </c>
      <c r="N1399" s="3">
        <f>IF(デイリーデータ!H1399="なし","",デイリーデータ!H1399)</f>
        <v>0</v>
      </c>
    </row>
    <row r="1400" spans="1:14" x14ac:dyDescent="0.2">
      <c r="A1400" s="9" t="str">
        <f>デイリーデータ!A1400&amp;デイリーデータ!I1400</f>
        <v/>
      </c>
      <c r="B1400" s="3" t="str">
        <f>デイリーデータ!A1400&amp;""</f>
        <v/>
      </c>
      <c r="C1400" s="3" t="str">
        <f>デイリーデータ!B1400&amp;""</f>
        <v/>
      </c>
      <c r="D1400" s="4" t="str">
        <f>IF(デイリーデータ!I1400="","",(デイリーデータ!I1400))</f>
        <v/>
      </c>
      <c r="E1400" s="3" t="str">
        <f>IF(デイリーデータ!D1400="休日","●",IF(デイリーデータ!D1400="指定","○",IF(LEFT(デイリーデータ!F1400,1)="日","",IF(LEFT(デイリーデータ!F1400,1)="半","／",LEFT(デイリーデータ!F1400,1)))))</f>
        <v/>
      </c>
      <c r="F1400" s="10" t="str">
        <f>IF(デイリーデータ!E1400="なし","",デイリーデータ!E1400)&amp;IF(デイリーデータ!G1400="なし","",デイリーデータ!G1400)&amp;IF(デイリーデータ!H1400="なし","",デイリーデータ!H1400)</f>
        <v/>
      </c>
      <c r="G1400" s="3" t="str">
        <f>IF(H1400="","",COUNTA(H$2:H1400)-COUNTBLANK(H$2:H1400))</f>
        <v/>
      </c>
      <c r="H1400" s="3" t="str">
        <f>IF(COUNTIF(B$2:B1400,B1400)=1,B1400,"")</f>
        <v/>
      </c>
      <c r="I1400" s="10" t="str">
        <f t="shared" si="21"/>
        <v/>
      </c>
      <c r="J1400" s="3">
        <f>IF(デイリーデータ!D1400="なし","",デイリーデータ!D1400)</f>
        <v>0</v>
      </c>
      <c r="K1400" s="3">
        <f>IF(デイリーデータ!E1400="なし","",デイリーデータ!E1400)</f>
        <v>0</v>
      </c>
      <c r="L1400" s="3">
        <f>IF(デイリーデータ!F1400="なし","",デイリーデータ!F1400)</f>
        <v>0</v>
      </c>
      <c r="M1400" s="3">
        <f>IF(デイリーデータ!G1400="なし","",デイリーデータ!G1400)</f>
        <v>0</v>
      </c>
      <c r="N1400" s="3">
        <f>IF(デイリーデータ!H1400="なし","",デイリーデータ!H1400)</f>
        <v>0</v>
      </c>
    </row>
    <row r="1401" spans="1:14" x14ac:dyDescent="0.2">
      <c r="A1401" s="9" t="str">
        <f>デイリーデータ!A1401&amp;デイリーデータ!I1401</f>
        <v/>
      </c>
      <c r="B1401" s="3" t="str">
        <f>デイリーデータ!A1401&amp;""</f>
        <v/>
      </c>
      <c r="C1401" s="3" t="str">
        <f>デイリーデータ!B1401&amp;""</f>
        <v/>
      </c>
      <c r="D1401" s="4" t="str">
        <f>IF(デイリーデータ!I1401="","",(デイリーデータ!I1401))</f>
        <v/>
      </c>
      <c r="E1401" s="3" t="str">
        <f>IF(デイリーデータ!D1401="休日","●",IF(デイリーデータ!D1401="指定","○",IF(LEFT(デイリーデータ!F1401,1)="日","",IF(LEFT(デイリーデータ!F1401,1)="半","／",LEFT(デイリーデータ!F1401,1)))))</f>
        <v/>
      </c>
      <c r="F1401" s="10" t="str">
        <f>IF(デイリーデータ!E1401="なし","",デイリーデータ!E1401)&amp;IF(デイリーデータ!G1401="なし","",デイリーデータ!G1401)&amp;IF(デイリーデータ!H1401="なし","",デイリーデータ!H1401)</f>
        <v/>
      </c>
      <c r="G1401" s="3" t="str">
        <f>IF(H1401="","",COUNTA(H$2:H1401)-COUNTBLANK(H$2:H1401))</f>
        <v/>
      </c>
      <c r="H1401" s="3" t="str">
        <f>IF(COUNTIF(B$2:B1401,B1401)=1,B1401,"")</f>
        <v/>
      </c>
      <c r="I1401" s="10" t="str">
        <f t="shared" si="21"/>
        <v/>
      </c>
      <c r="J1401" s="3">
        <f>IF(デイリーデータ!D1401="なし","",デイリーデータ!D1401)</f>
        <v>0</v>
      </c>
      <c r="K1401" s="3">
        <f>IF(デイリーデータ!E1401="なし","",デイリーデータ!E1401)</f>
        <v>0</v>
      </c>
      <c r="L1401" s="3">
        <f>IF(デイリーデータ!F1401="なし","",デイリーデータ!F1401)</f>
        <v>0</v>
      </c>
      <c r="M1401" s="3">
        <f>IF(デイリーデータ!G1401="なし","",デイリーデータ!G1401)</f>
        <v>0</v>
      </c>
      <c r="N1401" s="3">
        <f>IF(デイリーデータ!H1401="なし","",デイリーデータ!H1401)</f>
        <v>0</v>
      </c>
    </row>
    <row r="1402" spans="1:14" x14ac:dyDescent="0.2">
      <c r="A1402" s="9" t="str">
        <f>デイリーデータ!A1402&amp;デイリーデータ!I1402</f>
        <v/>
      </c>
      <c r="B1402" s="3" t="str">
        <f>デイリーデータ!A1402&amp;""</f>
        <v/>
      </c>
      <c r="C1402" s="3" t="str">
        <f>デイリーデータ!B1402&amp;""</f>
        <v/>
      </c>
      <c r="D1402" s="4" t="str">
        <f>IF(デイリーデータ!I1402="","",(デイリーデータ!I1402))</f>
        <v/>
      </c>
      <c r="E1402" s="3" t="str">
        <f>IF(デイリーデータ!D1402="休日","●",IF(デイリーデータ!D1402="指定","○",IF(LEFT(デイリーデータ!F1402,1)="日","",IF(LEFT(デイリーデータ!F1402,1)="半","／",LEFT(デイリーデータ!F1402,1)))))</f>
        <v/>
      </c>
      <c r="F1402" s="10" t="str">
        <f>IF(デイリーデータ!E1402="なし","",デイリーデータ!E1402)&amp;IF(デイリーデータ!G1402="なし","",デイリーデータ!G1402)&amp;IF(デイリーデータ!H1402="なし","",デイリーデータ!H1402)</f>
        <v/>
      </c>
      <c r="G1402" s="3" t="str">
        <f>IF(H1402="","",COUNTA(H$2:H1402)-COUNTBLANK(H$2:H1402))</f>
        <v/>
      </c>
      <c r="H1402" s="3" t="str">
        <f>IF(COUNTIF(B$2:B1402,B1402)=1,B1402,"")</f>
        <v/>
      </c>
      <c r="I1402" s="10" t="str">
        <f t="shared" si="21"/>
        <v/>
      </c>
      <c r="J1402" s="3">
        <f>IF(デイリーデータ!D1402="なし","",デイリーデータ!D1402)</f>
        <v>0</v>
      </c>
      <c r="K1402" s="3">
        <f>IF(デイリーデータ!E1402="なし","",デイリーデータ!E1402)</f>
        <v>0</v>
      </c>
      <c r="L1402" s="3">
        <f>IF(デイリーデータ!F1402="なし","",デイリーデータ!F1402)</f>
        <v>0</v>
      </c>
      <c r="M1402" s="3">
        <f>IF(デイリーデータ!G1402="なし","",デイリーデータ!G1402)</f>
        <v>0</v>
      </c>
      <c r="N1402" s="3">
        <f>IF(デイリーデータ!H1402="なし","",デイリーデータ!H1402)</f>
        <v>0</v>
      </c>
    </row>
    <row r="1403" spans="1:14" x14ac:dyDescent="0.2">
      <c r="A1403" s="9" t="str">
        <f>デイリーデータ!A1403&amp;デイリーデータ!I1403</f>
        <v/>
      </c>
      <c r="B1403" s="3" t="str">
        <f>デイリーデータ!A1403&amp;""</f>
        <v/>
      </c>
      <c r="C1403" s="3" t="str">
        <f>デイリーデータ!B1403&amp;""</f>
        <v/>
      </c>
      <c r="D1403" s="4" t="str">
        <f>IF(デイリーデータ!I1403="","",(デイリーデータ!I1403))</f>
        <v/>
      </c>
      <c r="E1403" s="3" t="str">
        <f>IF(デイリーデータ!D1403="休日","●",IF(デイリーデータ!D1403="指定","○",IF(LEFT(デイリーデータ!F1403,1)="日","",IF(LEFT(デイリーデータ!F1403,1)="半","／",LEFT(デイリーデータ!F1403,1)))))</f>
        <v/>
      </c>
      <c r="F1403" s="10" t="str">
        <f>IF(デイリーデータ!E1403="なし","",デイリーデータ!E1403)&amp;IF(デイリーデータ!G1403="なし","",デイリーデータ!G1403)&amp;IF(デイリーデータ!H1403="なし","",デイリーデータ!H1403)</f>
        <v/>
      </c>
      <c r="G1403" s="3" t="str">
        <f>IF(H1403="","",COUNTA(H$2:H1403)-COUNTBLANK(H$2:H1403))</f>
        <v/>
      </c>
      <c r="H1403" s="3" t="str">
        <f>IF(COUNTIF(B$2:B1403,B1403)=1,B1403,"")</f>
        <v/>
      </c>
      <c r="I1403" s="10" t="str">
        <f t="shared" si="21"/>
        <v/>
      </c>
      <c r="J1403" s="3">
        <f>IF(デイリーデータ!D1403="なし","",デイリーデータ!D1403)</f>
        <v>0</v>
      </c>
      <c r="K1403" s="3">
        <f>IF(デイリーデータ!E1403="なし","",デイリーデータ!E1403)</f>
        <v>0</v>
      </c>
      <c r="L1403" s="3">
        <f>IF(デイリーデータ!F1403="なし","",デイリーデータ!F1403)</f>
        <v>0</v>
      </c>
      <c r="M1403" s="3">
        <f>IF(デイリーデータ!G1403="なし","",デイリーデータ!G1403)</f>
        <v>0</v>
      </c>
      <c r="N1403" s="3">
        <f>IF(デイリーデータ!H1403="なし","",デイリーデータ!H1403)</f>
        <v>0</v>
      </c>
    </row>
    <row r="1404" spans="1:14" x14ac:dyDescent="0.2">
      <c r="A1404" s="9" t="str">
        <f>デイリーデータ!A1404&amp;デイリーデータ!I1404</f>
        <v/>
      </c>
      <c r="B1404" s="3" t="str">
        <f>デイリーデータ!A1404&amp;""</f>
        <v/>
      </c>
      <c r="C1404" s="3" t="str">
        <f>デイリーデータ!B1404&amp;""</f>
        <v/>
      </c>
      <c r="D1404" s="4" t="str">
        <f>IF(デイリーデータ!I1404="","",(デイリーデータ!I1404))</f>
        <v/>
      </c>
      <c r="E1404" s="3" t="str">
        <f>IF(デイリーデータ!D1404="休日","●",IF(デイリーデータ!D1404="指定","○",IF(LEFT(デイリーデータ!F1404,1)="日","",IF(LEFT(デイリーデータ!F1404,1)="半","／",LEFT(デイリーデータ!F1404,1)))))</f>
        <v/>
      </c>
      <c r="F1404" s="10" t="str">
        <f>IF(デイリーデータ!E1404="なし","",デイリーデータ!E1404)&amp;IF(デイリーデータ!G1404="なし","",デイリーデータ!G1404)&amp;IF(デイリーデータ!H1404="なし","",デイリーデータ!H1404)</f>
        <v/>
      </c>
      <c r="G1404" s="3" t="str">
        <f>IF(H1404="","",COUNTA(H$2:H1404)-COUNTBLANK(H$2:H1404))</f>
        <v/>
      </c>
      <c r="H1404" s="3" t="str">
        <f>IF(COUNTIF(B$2:B1404,B1404)=1,B1404,"")</f>
        <v/>
      </c>
      <c r="I1404" s="10" t="str">
        <f t="shared" si="21"/>
        <v/>
      </c>
      <c r="J1404" s="3">
        <f>IF(デイリーデータ!D1404="なし","",デイリーデータ!D1404)</f>
        <v>0</v>
      </c>
      <c r="K1404" s="3">
        <f>IF(デイリーデータ!E1404="なし","",デイリーデータ!E1404)</f>
        <v>0</v>
      </c>
      <c r="L1404" s="3">
        <f>IF(デイリーデータ!F1404="なし","",デイリーデータ!F1404)</f>
        <v>0</v>
      </c>
      <c r="M1404" s="3">
        <f>IF(デイリーデータ!G1404="なし","",デイリーデータ!G1404)</f>
        <v>0</v>
      </c>
      <c r="N1404" s="3">
        <f>IF(デイリーデータ!H1404="なし","",デイリーデータ!H1404)</f>
        <v>0</v>
      </c>
    </row>
    <row r="1405" spans="1:14" x14ac:dyDescent="0.2">
      <c r="A1405" s="9" t="str">
        <f>デイリーデータ!A1405&amp;デイリーデータ!I1405</f>
        <v/>
      </c>
      <c r="B1405" s="3" t="str">
        <f>デイリーデータ!A1405&amp;""</f>
        <v/>
      </c>
      <c r="C1405" s="3" t="str">
        <f>デイリーデータ!B1405&amp;""</f>
        <v/>
      </c>
      <c r="D1405" s="4" t="str">
        <f>IF(デイリーデータ!I1405="","",(デイリーデータ!I1405))</f>
        <v/>
      </c>
      <c r="E1405" s="3" t="str">
        <f>IF(デイリーデータ!D1405="休日","●",IF(デイリーデータ!D1405="指定","○",IF(LEFT(デイリーデータ!F1405,1)="日","",IF(LEFT(デイリーデータ!F1405,1)="半","／",LEFT(デイリーデータ!F1405,1)))))</f>
        <v/>
      </c>
      <c r="F1405" s="10" t="str">
        <f>IF(デイリーデータ!E1405="なし","",デイリーデータ!E1405)&amp;IF(デイリーデータ!G1405="なし","",デイリーデータ!G1405)&amp;IF(デイリーデータ!H1405="なし","",デイリーデータ!H1405)</f>
        <v/>
      </c>
      <c r="G1405" s="3" t="str">
        <f>IF(H1405="","",COUNTA(H$2:H1405)-COUNTBLANK(H$2:H1405))</f>
        <v/>
      </c>
      <c r="H1405" s="3" t="str">
        <f>IF(COUNTIF(B$2:B1405,B1405)=1,B1405,"")</f>
        <v/>
      </c>
      <c r="I1405" s="10" t="str">
        <f t="shared" si="21"/>
        <v/>
      </c>
      <c r="J1405" s="3">
        <f>IF(デイリーデータ!D1405="なし","",デイリーデータ!D1405)</f>
        <v>0</v>
      </c>
      <c r="K1405" s="3">
        <f>IF(デイリーデータ!E1405="なし","",デイリーデータ!E1405)</f>
        <v>0</v>
      </c>
      <c r="L1405" s="3">
        <f>IF(デイリーデータ!F1405="なし","",デイリーデータ!F1405)</f>
        <v>0</v>
      </c>
      <c r="M1405" s="3">
        <f>IF(デイリーデータ!G1405="なし","",デイリーデータ!G1405)</f>
        <v>0</v>
      </c>
      <c r="N1405" s="3">
        <f>IF(デイリーデータ!H1405="なし","",デイリーデータ!H1405)</f>
        <v>0</v>
      </c>
    </row>
    <row r="1406" spans="1:14" x14ac:dyDescent="0.2">
      <c r="A1406" s="9" t="str">
        <f>デイリーデータ!A1406&amp;デイリーデータ!I1406</f>
        <v/>
      </c>
      <c r="B1406" s="3" t="str">
        <f>デイリーデータ!A1406&amp;""</f>
        <v/>
      </c>
      <c r="C1406" s="3" t="str">
        <f>デイリーデータ!B1406&amp;""</f>
        <v/>
      </c>
      <c r="D1406" s="4" t="str">
        <f>IF(デイリーデータ!I1406="","",(デイリーデータ!I1406))</f>
        <v/>
      </c>
      <c r="E1406" s="3" t="str">
        <f>IF(デイリーデータ!D1406="休日","●",IF(デイリーデータ!D1406="指定","○",IF(LEFT(デイリーデータ!F1406,1)="日","",IF(LEFT(デイリーデータ!F1406,1)="半","／",LEFT(デイリーデータ!F1406,1)))))</f>
        <v/>
      </c>
      <c r="F1406" s="10" t="str">
        <f>IF(デイリーデータ!E1406="なし","",デイリーデータ!E1406)&amp;IF(デイリーデータ!G1406="なし","",デイリーデータ!G1406)&amp;IF(デイリーデータ!H1406="なし","",デイリーデータ!H1406)</f>
        <v/>
      </c>
      <c r="G1406" s="3" t="str">
        <f>IF(H1406="","",COUNTA(H$2:H1406)-COUNTBLANK(H$2:H1406))</f>
        <v/>
      </c>
      <c r="H1406" s="3" t="str">
        <f>IF(COUNTIF(B$2:B1406,B1406)=1,B1406,"")</f>
        <v/>
      </c>
      <c r="I1406" s="10" t="str">
        <f t="shared" si="21"/>
        <v/>
      </c>
      <c r="J1406" s="3">
        <f>IF(デイリーデータ!D1406="なし","",デイリーデータ!D1406)</f>
        <v>0</v>
      </c>
      <c r="K1406" s="3">
        <f>IF(デイリーデータ!E1406="なし","",デイリーデータ!E1406)</f>
        <v>0</v>
      </c>
      <c r="L1406" s="3">
        <f>IF(デイリーデータ!F1406="なし","",デイリーデータ!F1406)</f>
        <v>0</v>
      </c>
      <c r="M1406" s="3">
        <f>IF(デイリーデータ!G1406="なし","",デイリーデータ!G1406)</f>
        <v>0</v>
      </c>
      <c r="N1406" s="3">
        <f>IF(デイリーデータ!H1406="なし","",デイリーデータ!H1406)</f>
        <v>0</v>
      </c>
    </row>
    <row r="1407" spans="1:14" x14ac:dyDescent="0.2">
      <c r="A1407" s="9" t="str">
        <f>デイリーデータ!A1407&amp;デイリーデータ!I1407</f>
        <v/>
      </c>
      <c r="B1407" s="3" t="str">
        <f>デイリーデータ!A1407&amp;""</f>
        <v/>
      </c>
      <c r="C1407" s="3" t="str">
        <f>デイリーデータ!B1407&amp;""</f>
        <v/>
      </c>
      <c r="D1407" s="4" t="str">
        <f>IF(デイリーデータ!I1407="","",(デイリーデータ!I1407))</f>
        <v/>
      </c>
      <c r="E1407" s="3" t="str">
        <f>IF(デイリーデータ!D1407="休日","●",IF(デイリーデータ!D1407="指定","○",IF(LEFT(デイリーデータ!F1407,1)="日","",IF(LEFT(デイリーデータ!F1407,1)="半","／",LEFT(デイリーデータ!F1407,1)))))</f>
        <v/>
      </c>
      <c r="F1407" s="10" t="str">
        <f>IF(デイリーデータ!E1407="なし","",デイリーデータ!E1407)&amp;IF(デイリーデータ!G1407="なし","",デイリーデータ!G1407)&amp;IF(デイリーデータ!H1407="なし","",デイリーデータ!H1407)</f>
        <v/>
      </c>
      <c r="G1407" s="3" t="str">
        <f>IF(H1407="","",COUNTA(H$2:H1407)-COUNTBLANK(H$2:H1407))</f>
        <v/>
      </c>
      <c r="H1407" s="3" t="str">
        <f>IF(COUNTIF(B$2:B1407,B1407)=1,B1407,"")</f>
        <v/>
      </c>
      <c r="I1407" s="10" t="str">
        <f t="shared" si="21"/>
        <v/>
      </c>
      <c r="J1407" s="3">
        <f>IF(デイリーデータ!D1407="なし","",デイリーデータ!D1407)</f>
        <v>0</v>
      </c>
      <c r="K1407" s="3">
        <f>IF(デイリーデータ!E1407="なし","",デイリーデータ!E1407)</f>
        <v>0</v>
      </c>
      <c r="L1407" s="3">
        <f>IF(デイリーデータ!F1407="なし","",デイリーデータ!F1407)</f>
        <v>0</v>
      </c>
      <c r="M1407" s="3">
        <f>IF(デイリーデータ!G1407="なし","",デイリーデータ!G1407)</f>
        <v>0</v>
      </c>
      <c r="N1407" s="3">
        <f>IF(デイリーデータ!H1407="なし","",デイリーデータ!H1407)</f>
        <v>0</v>
      </c>
    </row>
    <row r="1408" spans="1:14" x14ac:dyDescent="0.2">
      <c r="A1408" s="9" t="str">
        <f>デイリーデータ!A1408&amp;デイリーデータ!I1408</f>
        <v/>
      </c>
      <c r="B1408" s="3" t="str">
        <f>デイリーデータ!A1408&amp;""</f>
        <v/>
      </c>
      <c r="C1408" s="3" t="str">
        <f>デイリーデータ!B1408&amp;""</f>
        <v/>
      </c>
      <c r="D1408" s="4" t="str">
        <f>IF(デイリーデータ!I1408="","",(デイリーデータ!I1408))</f>
        <v/>
      </c>
      <c r="E1408" s="3" t="str">
        <f>IF(デイリーデータ!D1408="休日","●",IF(デイリーデータ!D1408="指定","○",IF(LEFT(デイリーデータ!F1408,1)="日","",IF(LEFT(デイリーデータ!F1408,1)="半","／",LEFT(デイリーデータ!F1408,1)))))</f>
        <v/>
      </c>
      <c r="F1408" s="10" t="str">
        <f>IF(デイリーデータ!E1408="なし","",デイリーデータ!E1408)&amp;IF(デイリーデータ!G1408="なし","",デイリーデータ!G1408)&amp;IF(デイリーデータ!H1408="なし","",デイリーデータ!H1408)</f>
        <v/>
      </c>
      <c r="G1408" s="3" t="str">
        <f>IF(H1408="","",COUNTA(H$2:H1408)-COUNTBLANK(H$2:H1408))</f>
        <v/>
      </c>
      <c r="H1408" s="3" t="str">
        <f>IF(COUNTIF(B$2:B1408,B1408)=1,B1408,"")</f>
        <v/>
      </c>
      <c r="I1408" s="10" t="str">
        <f t="shared" si="21"/>
        <v/>
      </c>
      <c r="J1408" s="3">
        <f>IF(デイリーデータ!D1408="なし","",デイリーデータ!D1408)</f>
        <v>0</v>
      </c>
      <c r="K1408" s="3">
        <f>IF(デイリーデータ!E1408="なし","",デイリーデータ!E1408)</f>
        <v>0</v>
      </c>
      <c r="L1408" s="3">
        <f>IF(デイリーデータ!F1408="なし","",デイリーデータ!F1408)</f>
        <v>0</v>
      </c>
      <c r="M1408" s="3">
        <f>IF(デイリーデータ!G1408="なし","",デイリーデータ!G1408)</f>
        <v>0</v>
      </c>
      <c r="N1408" s="3">
        <f>IF(デイリーデータ!H1408="なし","",デイリーデータ!H1408)</f>
        <v>0</v>
      </c>
    </row>
    <row r="1409" spans="1:14" x14ac:dyDescent="0.2">
      <c r="A1409" s="9" t="str">
        <f>デイリーデータ!A1409&amp;デイリーデータ!I1409</f>
        <v/>
      </c>
      <c r="B1409" s="3" t="str">
        <f>デイリーデータ!A1409&amp;""</f>
        <v/>
      </c>
      <c r="C1409" s="3" t="str">
        <f>デイリーデータ!B1409&amp;""</f>
        <v/>
      </c>
      <c r="D1409" s="4" t="str">
        <f>IF(デイリーデータ!I1409="","",(デイリーデータ!I1409))</f>
        <v/>
      </c>
      <c r="E1409" s="3" t="str">
        <f>IF(デイリーデータ!D1409="休日","●",IF(デイリーデータ!D1409="指定","○",IF(LEFT(デイリーデータ!F1409,1)="日","",IF(LEFT(デイリーデータ!F1409,1)="半","／",LEFT(デイリーデータ!F1409,1)))))</f>
        <v/>
      </c>
      <c r="F1409" s="10" t="str">
        <f>IF(デイリーデータ!E1409="なし","",デイリーデータ!E1409)&amp;IF(デイリーデータ!G1409="なし","",デイリーデータ!G1409)&amp;IF(デイリーデータ!H1409="なし","",デイリーデータ!H1409)</f>
        <v/>
      </c>
      <c r="G1409" s="3" t="str">
        <f>IF(H1409="","",COUNTA(H$2:H1409)-COUNTBLANK(H$2:H1409))</f>
        <v/>
      </c>
      <c r="H1409" s="3" t="str">
        <f>IF(COUNTIF(B$2:B1409,B1409)=1,B1409,"")</f>
        <v/>
      </c>
      <c r="I1409" s="10" t="str">
        <f t="shared" si="21"/>
        <v/>
      </c>
      <c r="J1409" s="3">
        <f>IF(デイリーデータ!D1409="なし","",デイリーデータ!D1409)</f>
        <v>0</v>
      </c>
      <c r="K1409" s="3">
        <f>IF(デイリーデータ!E1409="なし","",デイリーデータ!E1409)</f>
        <v>0</v>
      </c>
      <c r="L1409" s="3">
        <f>IF(デイリーデータ!F1409="なし","",デイリーデータ!F1409)</f>
        <v>0</v>
      </c>
      <c r="M1409" s="3">
        <f>IF(デイリーデータ!G1409="なし","",デイリーデータ!G1409)</f>
        <v>0</v>
      </c>
      <c r="N1409" s="3">
        <f>IF(デイリーデータ!H1409="なし","",デイリーデータ!H1409)</f>
        <v>0</v>
      </c>
    </row>
    <row r="1410" spans="1:14" x14ac:dyDescent="0.2">
      <c r="A1410" s="9" t="str">
        <f>デイリーデータ!A1410&amp;デイリーデータ!I1410</f>
        <v/>
      </c>
      <c r="B1410" s="3" t="str">
        <f>デイリーデータ!A1410&amp;""</f>
        <v/>
      </c>
      <c r="C1410" s="3" t="str">
        <f>デイリーデータ!B1410&amp;""</f>
        <v/>
      </c>
      <c r="D1410" s="4" t="str">
        <f>IF(デイリーデータ!I1410="","",(デイリーデータ!I1410))</f>
        <v/>
      </c>
      <c r="E1410" s="3" t="str">
        <f>IF(デイリーデータ!D1410="休日","●",IF(デイリーデータ!D1410="指定","○",IF(LEFT(デイリーデータ!F1410,1)="日","",IF(LEFT(デイリーデータ!F1410,1)="半","／",LEFT(デイリーデータ!F1410,1)))))</f>
        <v/>
      </c>
      <c r="F1410" s="10" t="str">
        <f>IF(デイリーデータ!E1410="なし","",デイリーデータ!E1410)&amp;IF(デイリーデータ!G1410="なし","",デイリーデータ!G1410)&amp;IF(デイリーデータ!H1410="なし","",デイリーデータ!H1410)</f>
        <v/>
      </c>
      <c r="G1410" s="3" t="str">
        <f>IF(H1410="","",COUNTA(H$2:H1410)-COUNTBLANK(H$2:H1410))</f>
        <v/>
      </c>
      <c r="H1410" s="3" t="str">
        <f>IF(COUNTIF(B$2:B1410,B1410)=1,B1410,"")</f>
        <v/>
      </c>
      <c r="I1410" s="10" t="str">
        <f t="shared" ref="I1410:I1473" si="22">IF(H1410&lt;&gt;"",C1410,"")</f>
        <v/>
      </c>
      <c r="J1410" s="3">
        <f>IF(デイリーデータ!D1410="なし","",デイリーデータ!D1410)</f>
        <v>0</v>
      </c>
      <c r="K1410" s="3">
        <f>IF(デイリーデータ!E1410="なし","",デイリーデータ!E1410)</f>
        <v>0</v>
      </c>
      <c r="L1410" s="3">
        <f>IF(デイリーデータ!F1410="なし","",デイリーデータ!F1410)</f>
        <v>0</v>
      </c>
      <c r="M1410" s="3">
        <f>IF(デイリーデータ!G1410="なし","",デイリーデータ!G1410)</f>
        <v>0</v>
      </c>
      <c r="N1410" s="3">
        <f>IF(デイリーデータ!H1410="なし","",デイリーデータ!H1410)</f>
        <v>0</v>
      </c>
    </row>
    <row r="1411" spans="1:14" x14ac:dyDescent="0.2">
      <c r="A1411" s="9" t="str">
        <f>デイリーデータ!A1411&amp;デイリーデータ!I1411</f>
        <v/>
      </c>
      <c r="B1411" s="3" t="str">
        <f>デイリーデータ!A1411&amp;""</f>
        <v/>
      </c>
      <c r="C1411" s="3" t="str">
        <f>デイリーデータ!B1411&amp;""</f>
        <v/>
      </c>
      <c r="D1411" s="4" t="str">
        <f>IF(デイリーデータ!I1411="","",(デイリーデータ!I1411))</f>
        <v/>
      </c>
      <c r="E1411" s="3" t="str">
        <f>IF(デイリーデータ!D1411="休日","●",IF(デイリーデータ!D1411="指定","○",IF(LEFT(デイリーデータ!F1411,1)="日","",IF(LEFT(デイリーデータ!F1411,1)="半","／",LEFT(デイリーデータ!F1411,1)))))</f>
        <v/>
      </c>
      <c r="F1411" s="10" t="str">
        <f>IF(デイリーデータ!E1411="なし","",デイリーデータ!E1411)&amp;IF(デイリーデータ!G1411="なし","",デイリーデータ!G1411)&amp;IF(デイリーデータ!H1411="なし","",デイリーデータ!H1411)</f>
        <v/>
      </c>
      <c r="G1411" s="3" t="str">
        <f>IF(H1411="","",COUNTA(H$2:H1411)-COUNTBLANK(H$2:H1411))</f>
        <v/>
      </c>
      <c r="H1411" s="3" t="str">
        <f>IF(COUNTIF(B$2:B1411,B1411)=1,B1411,"")</f>
        <v/>
      </c>
      <c r="I1411" s="10" t="str">
        <f t="shared" si="22"/>
        <v/>
      </c>
      <c r="J1411" s="3">
        <f>IF(デイリーデータ!D1411="なし","",デイリーデータ!D1411)</f>
        <v>0</v>
      </c>
      <c r="K1411" s="3">
        <f>IF(デイリーデータ!E1411="なし","",デイリーデータ!E1411)</f>
        <v>0</v>
      </c>
      <c r="L1411" s="3">
        <f>IF(デイリーデータ!F1411="なし","",デイリーデータ!F1411)</f>
        <v>0</v>
      </c>
      <c r="M1411" s="3">
        <f>IF(デイリーデータ!G1411="なし","",デイリーデータ!G1411)</f>
        <v>0</v>
      </c>
      <c r="N1411" s="3">
        <f>IF(デイリーデータ!H1411="なし","",デイリーデータ!H1411)</f>
        <v>0</v>
      </c>
    </row>
    <row r="1412" spans="1:14" x14ac:dyDescent="0.2">
      <c r="A1412" s="9" t="str">
        <f>デイリーデータ!A1412&amp;デイリーデータ!I1412</f>
        <v/>
      </c>
      <c r="B1412" s="3" t="str">
        <f>デイリーデータ!A1412&amp;""</f>
        <v/>
      </c>
      <c r="C1412" s="3" t="str">
        <f>デイリーデータ!B1412&amp;""</f>
        <v/>
      </c>
      <c r="D1412" s="4" t="str">
        <f>IF(デイリーデータ!I1412="","",(デイリーデータ!I1412))</f>
        <v/>
      </c>
      <c r="E1412" s="3" t="str">
        <f>IF(デイリーデータ!D1412="休日","●",IF(デイリーデータ!D1412="指定","○",IF(LEFT(デイリーデータ!F1412,1)="日","",IF(LEFT(デイリーデータ!F1412,1)="半","／",LEFT(デイリーデータ!F1412,1)))))</f>
        <v/>
      </c>
      <c r="F1412" s="10" t="str">
        <f>IF(デイリーデータ!E1412="なし","",デイリーデータ!E1412)&amp;IF(デイリーデータ!G1412="なし","",デイリーデータ!G1412)&amp;IF(デイリーデータ!H1412="なし","",デイリーデータ!H1412)</f>
        <v/>
      </c>
      <c r="G1412" s="3" t="str">
        <f>IF(H1412="","",COUNTA(H$2:H1412)-COUNTBLANK(H$2:H1412))</f>
        <v/>
      </c>
      <c r="H1412" s="3" t="str">
        <f>IF(COUNTIF(B$2:B1412,B1412)=1,B1412,"")</f>
        <v/>
      </c>
      <c r="I1412" s="10" t="str">
        <f t="shared" si="22"/>
        <v/>
      </c>
      <c r="J1412" s="3">
        <f>IF(デイリーデータ!D1412="なし","",デイリーデータ!D1412)</f>
        <v>0</v>
      </c>
      <c r="K1412" s="3">
        <f>IF(デイリーデータ!E1412="なし","",デイリーデータ!E1412)</f>
        <v>0</v>
      </c>
      <c r="L1412" s="3">
        <f>IF(デイリーデータ!F1412="なし","",デイリーデータ!F1412)</f>
        <v>0</v>
      </c>
      <c r="M1412" s="3">
        <f>IF(デイリーデータ!G1412="なし","",デイリーデータ!G1412)</f>
        <v>0</v>
      </c>
      <c r="N1412" s="3">
        <f>IF(デイリーデータ!H1412="なし","",デイリーデータ!H1412)</f>
        <v>0</v>
      </c>
    </row>
    <row r="1413" spans="1:14" x14ac:dyDescent="0.2">
      <c r="A1413" s="9" t="str">
        <f>デイリーデータ!A1413&amp;デイリーデータ!I1413</f>
        <v/>
      </c>
      <c r="B1413" s="3" t="str">
        <f>デイリーデータ!A1413&amp;""</f>
        <v/>
      </c>
      <c r="C1413" s="3" t="str">
        <f>デイリーデータ!B1413&amp;""</f>
        <v/>
      </c>
      <c r="D1413" s="4" t="str">
        <f>IF(デイリーデータ!I1413="","",(デイリーデータ!I1413))</f>
        <v/>
      </c>
      <c r="E1413" s="3" t="str">
        <f>IF(デイリーデータ!D1413="休日","●",IF(デイリーデータ!D1413="指定","○",IF(LEFT(デイリーデータ!F1413,1)="日","",IF(LEFT(デイリーデータ!F1413,1)="半","／",LEFT(デイリーデータ!F1413,1)))))</f>
        <v/>
      </c>
      <c r="F1413" s="10" t="str">
        <f>IF(デイリーデータ!E1413="なし","",デイリーデータ!E1413)&amp;IF(デイリーデータ!G1413="なし","",デイリーデータ!G1413)&amp;IF(デイリーデータ!H1413="なし","",デイリーデータ!H1413)</f>
        <v/>
      </c>
      <c r="G1413" s="3" t="str">
        <f>IF(H1413="","",COUNTA(H$2:H1413)-COUNTBLANK(H$2:H1413))</f>
        <v/>
      </c>
      <c r="H1413" s="3" t="str">
        <f>IF(COUNTIF(B$2:B1413,B1413)=1,B1413,"")</f>
        <v/>
      </c>
      <c r="I1413" s="10" t="str">
        <f t="shared" si="22"/>
        <v/>
      </c>
      <c r="J1413" s="3">
        <f>IF(デイリーデータ!D1413="なし","",デイリーデータ!D1413)</f>
        <v>0</v>
      </c>
      <c r="K1413" s="3">
        <f>IF(デイリーデータ!E1413="なし","",デイリーデータ!E1413)</f>
        <v>0</v>
      </c>
      <c r="L1413" s="3">
        <f>IF(デイリーデータ!F1413="なし","",デイリーデータ!F1413)</f>
        <v>0</v>
      </c>
      <c r="M1413" s="3">
        <f>IF(デイリーデータ!G1413="なし","",デイリーデータ!G1413)</f>
        <v>0</v>
      </c>
      <c r="N1413" s="3">
        <f>IF(デイリーデータ!H1413="なし","",デイリーデータ!H1413)</f>
        <v>0</v>
      </c>
    </row>
    <row r="1414" spans="1:14" x14ac:dyDescent="0.2">
      <c r="A1414" s="9" t="str">
        <f>デイリーデータ!A1414&amp;デイリーデータ!I1414</f>
        <v/>
      </c>
      <c r="B1414" s="3" t="str">
        <f>デイリーデータ!A1414&amp;""</f>
        <v/>
      </c>
      <c r="C1414" s="3" t="str">
        <f>デイリーデータ!B1414&amp;""</f>
        <v/>
      </c>
      <c r="D1414" s="4" t="str">
        <f>IF(デイリーデータ!I1414="","",(デイリーデータ!I1414))</f>
        <v/>
      </c>
      <c r="E1414" s="3" t="str">
        <f>IF(デイリーデータ!D1414="休日","●",IF(デイリーデータ!D1414="指定","○",IF(LEFT(デイリーデータ!F1414,1)="日","",IF(LEFT(デイリーデータ!F1414,1)="半","／",LEFT(デイリーデータ!F1414,1)))))</f>
        <v/>
      </c>
      <c r="F1414" s="10" t="str">
        <f>IF(デイリーデータ!E1414="なし","",デイリーデータ!E1414)&amp;IF(デイリーデータ!G1414="なし","",デイリーデータ!G1414)&amp;IF(デイリーデータ!H1414="なし","",デイリーデータ!H1414)</f>
        <v/>
      </c>
      <c r="G1414" s="3" t="str">
        <f>IF(H1414="","",COUNTA(H$2:H1414)-COUNTBLANK(H$2:H1414))</f>
        <v/>
      </c>
      <c r="H1414" s="3" t="str">
        <f>IF(COUNTIF(B$2:B1414,B1414)=1,B1414,"")</f>
        <v/>
      </c>
      <c r="I1414" s="10" t="str">
        <f t="shared" si="22"/>
        <v/>
      </c>
      <c r="J1414" s="3">
        <f>IF(デイリーデータ!D1414="なし","",デイリーデータ!D1414)</f>
        <v>0</v>
      </c>
      <c r="K1414" s="3">
        <f>IF(デイリーデータ!E1414="なし","",デイリーデータ!E1414)</f>
        <v>0</v>
      </c>
      <c r="L1414" s="3">
        <f>IF(デイリーデータ!F1414="なし","",デイリーデータ!F1414)</f>
        <v>0</v>
      </c>
      <c r="M1414" s="3">
        <f>IF(デイリーデータ!G1414="なし","",デイリーデータ!G1414)</f>
        <v>0</v>
      </c>
      <c r="N1414" s="3">
        <f>IF(デイリーデータ!H1414="なし","",デイリーデータ!H1414)</f>
        <v>0</v>
      </c>
    </row>
    <row r="1415" spans="1:14" x14ac:dyDescent="0.2">
      <c r="A1415" s="9" t="str">
        <f>デイリーデータ!A1415&amp;デイリーデータ!I1415</f>
        <v/>
      </c>
      <c r="B1415" s="3" t="str">
        <f>デイリーデータ!A1415&amp;""</f>
        <v/>
      </c>
      <c r="C1415" s="3" t="str">
        <f>デイリーデータ!B1415&amp;""</f>
        <v/>
      </c>
      <c r="D1415" s="4" t="str">
        <f>IF(デイリーデータ!I1415="","",(デイリーデータ!I1415))</f>
        <v/>
      </c>
      <c r="E1415" s="3" t="str">
        <f>IF(デイリーデータ!D1415="休日","●",IF(デイリーデータ!D1415="指定","○",IF(LEFT(デイリーデータ!F1415,1)="日","",IF(LEFT(デイリーデータ!F1415,1)="半","／",LEFT(デイリーデータ!F1415,1)))))</f>
        <v/>
      </c>
      <c r="F1415" s="10" t="str">
        <f>IF(デイリーデータ!E1415="なし","",デイリーデータ!E1415)&amp;IF(デイリーデータ!G1415="なし","",デイリーデータ!G1415)&amp;IF(デイリーデータ!H1415="なし","",デイリーデータ!H1415)</f>
        <v/>
      </c>
      <c r="G1415" s="3" t="str">
        <f>IF(H1415="","",COUNTA(H$2:H1415)-COUNTBLANK(H$2:H1415))</f>
        <v/>
      </c>
      <c r="H1415" s="3" t="str">
        <f>IF(COUNTIF(B$2:B1415,B1415)=1,B1415,"")</f>
        <v/>
      </c>
      <c r="I1415" s="10" t="str">
        <f t="shared" si="22"/>
        <v/>
      </c>
      <c r="J1415" s="3">
        <f>IF(デイリーデータ!D1415="なし","",デイリーデータ!D1415)</f>
        <v>0</v>
      </c>
      <c r="K1415" s="3">
        <f>IF(デイリーデータ!E1415="なし","",デイリーデータ!E1415)</f>
        <v>0</v>
      </c>
      <c r="L1415" s="3">
        <f>IF(デイリーデータ!F1415="なし","",デイリーデータ!F1415)</f>
        <v>0</v>
      </c>
      <c r="M1415" s="3">
        <f>IF(デイリーデータ!G1415="なし","",デイリーデータ!G1415)</f>
        <v>0</v>
      </c>
      <c r="N1415" s="3">
        <f>IF(デイリーデータ!H1415="なし","",デイリーデータ!H1415)</f>
        <v>0</v>
      </c>
    </row>
    <row r="1416" spans="1:14" x14ac:dyDescent="0.2">
      <c r="A1416" s="9" t="str">
        <f>デイリーデータ!A1416&amp;デイリーデータ!I1416</f>
        <v/>
      </c>
      <c r="B1416" s="3" t="str">
        <f>デイリーデータ!A1416&amp;""</f>
        <v/>
      </c>
      <c r="C1416" s="3" t="str">
        <f>デイリーデータ!B1416&amp;""</f>
        <v/>
      </c>
      <c r="D1416" s="4" t="str">
        <f>IF(デイリーデータ!I1416="","",(デイリーデータ!I1416))</f>
        <v/>
      </c>
      <c r="E1416" s="3" t="str">
        <f>IF(デイリーデータ!D1416="休日","●",IF(デイリーデータ!D1416="指定","○",IF(LEFT(デイリーデータ!F1416,1)="日","",IF(LEFT(デイリーデータ!F1416,1)="半","／",LEFT(デイリーデータ!F1416,1)))))</f>
        <v/>
      </c>
      <c r="F1416" s="10" t="str">
        <f>IF(デイリーデータ!E1416="なし","",デイリーデータ!E1416)&amp;IF(デイリーデータ!G1416="なし","",デイリーデータ!G1416)&amp;IF(デイリーデータ!H1416="なし","",デイリーデータ!H1416)</f>
        <v/>
      </c>
      <c r="G1416" s="3" t="str">
        <f>IF(H1416="","",COUNTA(H$2:H1416)-COUNTBLANK(H$2:H1416))</f>
        <v/>
      </c>
      <c r="H1416" s="3" t="str">
        <f>IF(COUNTIF(B$2:B1416,B1416)=1,B1416,"")</f>
        <v/>
      </c>
      <c r="I1416" s="10" t="str">
        <f t="shared" si="22"/>
        <v/>
      </c>
      <c r="J1416" s="3">
        <f>IF(デイリーデータ!D1416="なし","",デイリーデータ!D1416)</f>
        <v>0</v>
      </c>
      <c r="K1416" s="3">
        <f>IF(デイリーデータ!E1416="なし","",デイリーデータ!E1416)</f>
        <v>0</v>
      </c>
      <c r="L1416" s="3">
        <f>IF(デイリーデータ!F1416="なし","",デイリーデータ!F1416)</f>
        <v>0</v>
      </c>
      <c r="M1416" s="3">
        <f>IF(デイリーデータ!G1416="なし","",デイリーデータ!G1416)</f>
        <v>0</v>
      </c>
      <c r="N1416" s="3">
        <f>IF(デイリーデータ!H1416="なし","",デイリーデータ!H1416)</f>
        <v>0</v>
      </c>
    </row>
    <row r="1417" spans="1:14" x14ac:dyDescent="0.2">
      <c r="A1417" s="9" t="str">
        <f>デイリーデータ!A1417&amp;デイリーデータ!I1417</f>
        <v/>
      </c>
      <c r="B1417" s="3" t="str">
        <f>デイリーデータ!A1417&amp;""</f>
        <v/>
      </c>
      <c r="C1417" s="3" t="str">
        <f>デイリーデータ!B1417&amp;""</f>
        <v/>
      </c>
      <c r="D1417" s="4" t="str">
        <f>IF(デイリーデータ!I1417="","",(デイリーデータ!I1417))</f>
        <v/>
      </c>
      <c r="E1417" s="3" t="str">
        <f>IF(デイリーデータ!D1417="休日","●",IF(デイリーデータ!D1417="指定","○",IF(LEFT(デイリーデータ!F1417,1)="日","",IF(LEFT(デイリーデータ!F1417,1)="半","／",LEFT(デイリーデータ!F1417,1)))))</f>
        <v/>
      </c>
      <c r="F1417" s="10" t="str">
        <f>IF(デイリーデータ!E1417="なし","",デイリーデータ!E1417)&amp;IF(デイリーデータ!G1417="なし","",デイリーデータ!G1417)&amp;IF(デイリーデータ!H1417="なし","",デイリーデータ!H1417)</f>
        <v/>
      </c>
      <c r="G1417" s="3" t="str">
        <f>IF(H1417="","",COUNTA(H$2:H1417)-COUNTBLANK(H$2:H1417))</f>
        <v/>
      </c>
      <c r="H1417" s="3" t="str">
        <f>IF(COUNTIF(B$2:B1417,B1417)=1,B1417,"")</f>
        <v/>
      </c>
      <c r="I1417" s="10" t="str">
        <f t="shared" si="22"/>
        <v/>
      </c>
      <c r="J1417" s="3">
        <f>IF(デイリーデータ!D1417="なし","",デイリーデータ!D1417)</f>
        <v>0</v>
      </c>
      <c r="K1417" s="3">
        <f>IF(デイリーデータ!E1417="なし","",デイリーデータ!E1417)</f>
        <v>0</v>
      </c>
      <c r="L1417" s="3">
        <f>IF(デイリーデータ!F1417="なし","",デイリーデータ!F1417)</f>
        <v>0</v>
      </c>
      <c r="M1417" s="3">
        <f>IF(デイリーデータ!G1417="なし","",デイリーデータ!G1417)</f>
        <v>0</v>
      </c>
      <c r="N1417" s="3">
        <f>IF(デイリーデータ!H1417="なし","",デイリーデータ!H1417)</f>
        <v>0</v>
      </c>
    </row>
    <row r="1418" spans="1:14" x14ac:dyDescent="0.2">
      <c r="A1418" s="9" t="str">
        <f>デイリーデータ!A1418&amp;デイリーデータ!I1418</f>
        <v/>
      </c>
      <c r="B1418" s="3" t="str">
        <f>デイリーデータ!A1418&amp;""</f>
        <v/>
      </c>
      <c r="C1418" s="3" t="str">
        <f>デイリーデータ!B1418&amp;""</f>
        <v/>
      </c>
      <c r="D1418" s="4" t="str">
        <f>IF(デイリーデータ!I1418="","",(デイリーデータ!I1418))</f>
        <v/>
      </c>
      <c r="E1418" s="3" t="str">
        <f>IF(デイリーデータ!D1418="休日","●",IF(デイリーデータ!D1418="指定","○",IF(LEFT(デイリーデータ!F1418,1)="日","",IF(LEFT(デイリーデータ!F1418,1)="半","／",LEFT(デイリーデータ!F1418,1)))))</f>
        <v/>
      </c>
      <c r="F1418" s="10" t="str">
        <f>IF(デイリーデータ!E1418="なし","",デイリーデータ!E1418)&amp;IF(デイリーデータ!G1418="なし","",デイリーデータ!G1418)&amp;IF(デイリーデータ!H1418="なし","",デイリーデータ!H1418)</f>
        <v/>
      </c>
      <c r="G1418" s="3" t="str">
        <f>IF(H1418="","",COUNTA(H$2:H1418)-COUNTBLANK(H$2:H1418))</f>
        <v/>
      </c>
      <c r="H1418" s="3" t="str">
        <f>IF(COUNTIF(B$2:B1418,B1418)=1,B1418,"")</f>
        <v/>
      </c>
      <c r="I1418" s="10" t="str">
        <f t="shared" si="22"/>
        <v/>
      </c>
      <c r="J1418" s="3">
        <f>IF(デイリーデータ!D1418="なし","",デイリーデータ!D1418)</f>
        <v>0</v>
      </c>
      <c r="K1418" s="3">
        <f>IF(デイリーデータ!E1418="なし","",デイリーデータ!E1418)</f>
        <v>0</v>
      </c>
      <c r="L1418" s="3">
        <f>IF(デイリーデータ!F1418="なし","",デイリーデータ!F1418)</f>
        <v>0</v>
      </c>
      <c r="M1418" s="3">
        <f>IF(デイリーデータ!G1418="なし","",デイリーデータ!G1418)</f>
        <v>0</v>
      </c>
      <c r="N1418" s="3">
        <f>IF(デイリーデータ!H1418="なし","",デイリーデータ!H1418)</f>
        <v>0</v>
      </c>
    </row>
    <row r="1419" spans="1:14" x14ac:dyDescent="0.2">
      <c r="A1419" s="9" t="str">
        <f>デイリーデータ!A1419&amp;デイリーデータ!I1419</f>
        <v/>
      </c>
      <c r="B1419" s="3" t="str">
        <f>デイリーデータ!A1419&amp;""</f>
        <v/>
      </c>
      <c r="C1419" s="3" t="str">
        <f>デイリーデータ!B1419&amp;""</f>
        <v/>
      </c>
      <c r="D1419" s="4" t="str">
        <f>IF(デイリーデータ!I1419="","",(デイリーデータ!I1419))</f>
        <v/>
      </c>
      <c r="E1419" s="3" t="str">
        <f>IF(デイリーデータ!D1419="休日","●",IF(デイリーデータ!D1419="指定","○",IF(LEFT(デイリーデータ!F1419,1)="日","",IF(LEFT(デイリーデータ!F1419,1)="半","／",LEFT(デイリーデータ!F1419,1)))))</f>
        <v/>
      </c>
      <c r="F1419" s="10" t="str">
        <f>IF(デイリーデータ!E1419="なし","",デイリーデータ!E1419)&amp;IF(デイリーデータ!G1419="なし","",デイリーデータ!G1419)&amp;IF(デイリーデータ!H1419="なし","",デイリーデータ!H1419)</f>
        <v/>
      </c>
      <c r="G1419" s="3" t="str">
        <f>IF(H1419="","",COUNTA(H$2:H1419)-COUNTBLANK(H$2:H1419))</f>
        <v/>
      </c>
      <c r="H1419" s="3" t="str">
        <f>IF(COUNTIF(B$2:B1419,B1419)=1,B1419,"")</f>
        <v/>
      </c>
      <c r="I1419" s="10" t="str">
        <f t="shared" si="22"/>
        <v/>
      </c>
      <c r="J1419" s="3">
        <f>IF(デイリーデータ!D1419="なし","",デイリーデータ!D1419)</f>
        <v>0</v>
      </c>
      <c r="K1419" s="3">
        <f>IF(デイリーデータ!E1419="なし","",デイリーデータ!E1419)</f>
        <v>0</v>
      </c>
      <c r="L1419" s="3">
        <f>IF(デイリーデータ!F1419="なし","",デイリーデータ!F1419)</f>
        <v>0</v>
      </c>
      <c r="M1419" s="3">
        <f>IF(デイリーデータ!G1419="なし","",デイリーデータ!G1419)</f>
        <v>0</v>
      </c>
      <c r="N1419" s="3">
        <f>IF(デイリーデータ!H1419="なし","",デイリーデータ!H1419)</f>
        <v>0</v>
      </c>
    </row>
    <row r="1420" spans="1:14" x14ac:dyDescent="0.2">
      <c r="A1420" s="9" t="str">
        <f>デイリーデータ!A1420&amp;デイリーデータ!I1420</f>
        <v/>
      </c>
      <c r="B1420" s="3" t="str">
        <f>デイリーデータ!A1420&amp;""</f>
        <v/>
      </c>
      <c r="C1420" s="3" t="str">
        <f>デイリーデータ!B1420&amp;""</f>
        <v/>
      </c>
      <c r="D1420" s="4" t="str">
        <f>IF(デイリーデータ!I1420="","",(デイリーデータ!I1420))</f>
        <v/>
      </c>
      <c r="E1420" s="3" t="str">
        <f>IF(デイリーデータ!D1420="休日","●",IF(デイリーデータ!D1420="指定","○",IF(LEFT(デイリーデータ!F1420,1)="日","",IF(LEFT(デイリーデータ!F1420,1)="半","／",LEFT(デイリーデータ!F1420,1)))))</f>
        <v/>
      </c>
      <c r="F1420" s="10" t="str">
        <f>IF(デイリーデータ!E1420="なし","",デイリーデータ!E1420)&amp;IF(デイリーデータ!G1420="なし","",デイリーデータ!G1420)&amp;IF(デイリーデータ!H1420="なし","",デイリーデータ!H1420)</f>
        <v/>
      </c>
      <c r="G1420" s="3" t="str">
        <f>IF(H1420="","",COUNTA(H$2:H1420)-COUNTBLANK(H$2:H1420))</f>
        <v/>
      </c>
      <c r="H1420" s="3" t="str">
        <f>IF(COUNTIF(B$2:B1420,B1420)=1,B1420,"")</f>
        <v/>
      </c>
      <c r="I1420" s="10" t="str">
        <f t="shared" si="22"/>
        <v/>
      </c>
      <c r="J1420" s="3">
        <f>IF(デイリーデータ!D1420="なし","",デイリーデータ!D1420)</f>
        <v>0</v>
      </c>
      <c r="K1420" s="3">
        <f>IF(デイリーデータ!E1420="なし","",デイリーデータ!E1420)</f>
        <v>0</v>
      </c>
      <c r="L1420" s="3">
        <f>IF(デイリーデータ!F1420="なし","",デイリーデータ!F1420)</f>
        <v>0</v>
      </c>
      <c r="M1420" s="3">
        <f>IF(デイリーデータ!G1420="なし","",デイリーデータ!G1420)</f>
        <v>0</v>
      </c>
      <c r="N1420" s="3">
        <f>IF(デイリーデータ!H1420="なし","",デイリーデータ!H1420)</f>
        <v>0</v>
      </c>
    </row>
    <row r="1421" spans="1:14" x14ac:dyDescent="0.2">
      <c r="A1421" s="9" t="str">
        <f>デイリーデータ!A1421&amp;デイリーデータ!I1421</f>
        <v/>
      </c>
      <c r="B1421" s="3" t="str">
        <f>デイリーデータ!A1421&amp;""</f>
        <v/>
      </c>
      <c r="C1421" s="3" t="str">
        <f>デイリーデータ!B1421&amp;""</f>
        <v/>
      </c>
      <c r="D1421" s="4" t="str">
        <f>IF(デイリーデータ!I1421="","",(デイリーデータ!I1421))</f>
        <v/>
      </c>
      <c r="E1421" s="3" t="str">
        <f>IF(デイリーデータ!D1421="休日","●",IF(デイリーデータ!D1421="指定","○",IF(LEFT(デイリーデータ!F1421,1)="日","",IF(LEFT(デイリーデータ!F1421,1)="半","／",LEFT(デイリーデータ!F1421,1)))))</f>
        <v/>
      </c>
      <c r="F1421" s="10" t="str">
        <f>IF(デイリーデータ!E1421="なし","",デイリーデータ!E1421)&amp;IF(デイリーデータ!G1421="なし","",デイリーデータ!G1421)&amp;IF(デイリーデータ!H1421="なし","",デイリーデータ!H1421)</f>
        <v/>
      </c>
      <c r="G1421" s="3" t="str">
        <f>IF(H1421="","",COUNTA(H$2:H1421)-COUNTBLANK(H$2:H1421))</f>
        <v/>
      </c>
      <c r="H1421" s="3" t="str">
        <f>IF(COUNTIF(B$2:B1421,B1421)=1,B1421,"")</f>
        <v/>
      </c>
      <c r="I1421" s="10" t="str">
        <f t="shared" si="22"/>
        <v/>
      </c>
      <c r="J1421" s="3">
        <f>IF(デイリーデータ!D1421="なし","",デイリーデータ!D1421)</f>
        <v>0</v>
      </c>
      <c r="K1421" s="3">
        <f>IF(デイリーデータ!E1421="なし","",デイリーデータ!E1421)</f>
        <v>0</v>
      </c>
      <c r="L1421" s="3">
        <f>IF(デイリーデータ!F1421="なし","",デイリーデータ!F1421)</f>
        <v>0</v>
      </c>
      <c r="M1421" s="3">
        <f>IF(デイリーデータ!G1421="なし","",デイリーデータ!G1421)</f>
        <v>0</v>
      </c>
      <c r="N1421" s="3">
        <f>IF(デイリーデータ!H1421="なし","",デイリーデータ!H1421)</f>
        <v>0</v>
      </c>
    </row>
    <row r="1422" spans="1:14" x14ac:dyDescent="0.2">
      <c r="A1422" s="9" t="str">
        <f>デイリーデータ!A1422&amp;デイリーデータ!I1422</f>
        <v/>
      </c>
      <c r="B1422" s="3" t="str">
        <f>デイリーデータ!A1422&amp;""</f>
        <v/>
      </c>
      <c r="C1422" s="3" t="str">
        <f>デイリーデータ!B1422&amp;""</f>
        <v/>
      </c>
      <c r="D1422" s="4" t="str">
        <f>IF(デイリーデータ!I1422="","",(デイリーデータ!I1422))</f>
        <v/>
      </c>
      <c r="E1422" s="3" t="str">
        <f>IF(デイリーデータ!D1422="休日","●",IF(デイリーデータ!D1422="指定","○",IF(LEFT(デイリーデータ!F1422,1)="日","",IF(LEFT(デイリーデータ!F1422,1)="半","／",LEFT(デイリーデータ!F1422,1)))))</f>
        <v/>
      </c>
      <c r="F1422" s="10" t="str">
        <f>IF(デイリーデータ!E1422="なし","",デイリーデータ!E1422)&amp;IF(デイリーデータ!G1422="なし","",デイリーデータ!G1422)&amp;IF(デイリーデータ!H1422="なし","",デイリーデータ!H1422)</f>
        <v/>
      </c>
      <c r="G1422" s="3" t="str">
        <f>IF(H1422="","",COUNTA(H$2:H1422)-COUNTBLANK(H$2:H1422))</f>
        <v/>
      </c>
      <c r="H1422" s="3" t="str">
        <f>IF(COUNTIF(B$2:B1422,B1422)=1,B1422,"")</f>
        <v/>
      </c>
      <c r="I1422" s="10" t="str">
        <f t="shared" si="22"/>
        <v/>
      </c>
      <c r="J1422" s="3">
        <f>IF(デイリーデータ!D1422="なし","",デイリーデータ!D1422)</f>
        <v>0</v>
      </c>
      <c r="K1422" s="3">
        <f>IF(デイリーデータ!E1422="なし","",デイリーデータ!E1422)</f>
        <v>0</v>
      </c>
      <c r="L1422" s="3">
        <f>IF(デイリーデータ!F1422="なし","",デイリーデータ!F1422)</f>
        <v>0</v>
      </c>
      <c r="M1422" s="3">
        <f>IF(デイリーデータ!G1422="なし","",デイリーデータ!G1422)</f>
        <v>0</v>
      </c>
      <c r="N1422" s="3">
        <f>IF(デイリーデータ!H1422="なし","",デイリーデータ!H1422)</f>
        <v>0</v>
      </c>
    </row>
    <row r="1423" spans="1:14" x14ac:dyDescent="0.2">
      <c r="A1423" s="9" t="str">
        <f>デイリーデータ!A1423&amp;デイリーデータ!I1423</f>
        <v/>
      </c>
      <c r="B1423" s="3" t="str">
        <f>デイリーデータ!A1423&amp;""</f>
        <v/>
      </c>
      <c r="C1423" s="3" t="str">
        <f>デイリーデータ!B1423&amp;""</f>
        <v/>
      </c>
      <c r="D1423" s="4" t="str">
        <f>IF(デイリーデータ!I1423="","",(デイリーデータ!I1423))</f>
        <v/>
      </c>
      <c r="E1423" s="3" t="str">
        <f>IF(デイリーデータ!D1423="休日","●",IF(デイリーデータ!D1423="指定","○",IF(LEFT(デイリーデータ!F1423,1)="日","",IF(LEFT(デイリーデータ!F1423,1)="半","／",LEFT(デイリーデータ!F1423,1)))))</f>
        <v/>
      </c>
      <c r="F1423" s="10" t="str">
        <f>IF(デイリーデータ!E1423="なし","",デイリーデータ!E1423)&amp;IF(デイリーデータ!G1423="なし","",デイリーデータ!G1423)&amp;IF(デイリーデータ!H1423="なし","",デイリーデータ!H1423)</f>
        <v/>
      </c>
      <c r="G1423" s="3" t="str">
        <f>IF(H1423="","",COUNTA(H$2:H1423)-COUNTBLANK(H$2:H1423))</f>
        <v/>
      </c>
      <c r="H1423" s="3" t="str">
        <f>IF(COUNTIF(B$2:B1423,B1423)=1,B1423,"")</f>
        <v/>
      </c>
      <c r="I1423" s="10" t="str">
        <f t="shared" si="22"/>
        <v/>
      </c>
      <c r="J1423" s="3">
        <f>IF(デイリーデータ!D1423="なし","",デイリーデータ!D1423)</f>
        <v>0</v>
      </c>
      <c r="K1423" s="3">
        <f>IF(デイリーデータ!E1423="なし","",デイリーデータ!E1423)</f>
        <v>0</v>
      </c>
      <c r="L1423" s="3">
        <f>IF(デイリーデータ!F1423="なし","",デイリーデータ!F1423)</f>
        <v>0</v>
      </c>
      <c r="M1423" s="3">
        <f>IF(デイリーデータ!G1423="なし","",デイリーデータ!G1423)</f>
        <v>0</v>
      </c>
      <c r="N1423" s="3">
        <f>IF(デイリーデータ!H1423="なし","",デイリーデータ!H1423)</f>
        <v>0</v>
      </c>
    </row>
    <row r="1424" spans="1:14" x14ac:dyDescent="0.2">
      <c r="A1424" s="9" t="str">
        <f>デイリーデータ!A1424&amp;デイリーデータ!I1424</f>
        <v/>
      </c>
      <c r="B1424" s="3" t="str">
        <f>デイリーデータ!A1424&amp;""</f>
        <v/>
      </c>
      <c r="C1424" s="3" t="str">
        <f>デイリーデータ!B1424&amp;""</f>
        <v/>
      </c>
      <c r="D1424" s="4" t="str">
        <f>IF(デイリーデータ!I1424="","",(デイリーデータ!I1424))</f>
        <v/>
      </c>
      <c r="E1424" s="3" t="str">
        <f>IF(デイリーデータ!D1424="休日","●",IF(デイリーデータ!D1424="指定","○",IF(LEFT(デイリーデータ!F1424,1)="日","",IF(LEFT(デイリーデータ!F1424,1)="半","／",LEFT(デイリーデータ!F1424,1)))))</f>
        <v/>
      </c>
      <c r="F1424" s="10" t="str">
        <f>IF(デイリーデータ!E1424="なし","",デイリーデータ!E1424)&amp;IF(デイリーデータ!G1424="なし","",デイリーデータ!G1424)&amp;IF(デイリーデータ!H1424="なし","",デイリーデータ!H1424)</f>
        <v/>
      </c>
      <c r="G1424" s="3" t="str">
        <f>IF(H1424="","",COUNTA(H$2:H1424)-COUNTBLANK(H$2:H1424))</f>
        <v/>
      </c>
      <c r="H1424" s="3" t="str">
        <f>IF(COUNTIF(B$2:B1424,B1424)=1,B1424,"")</f>
        <v/>
      </c>
      <c r="I1424" s="10" t="str">
        <f t="shared" si="22"/>
        <v/>
      </c>
      <c r="J1424" s="3">
        <f>IF(デイリーデータ!D1424="なし","",デイリーデータ!D1424)</f>
        <v>0</v>
      </c>
      <c r="K1424" s="3">
        <f>IF(デイリーデータ!E1424="なし","",デイリーデータ!E1424)</f>
        <v>0</v>
      </c>
      <c r="L1424" s="3">
        <f>IF(デイリーデータ!F1424="なし","",デイリーデータ!F1424)</f>
        <v>0</v>
      </c>
      <c r="M1424" s="3">
        <f>IF(デイリーデータ!G1424="なし","",デイリーデータ!G1424)</f>
        <v>0</v>
      </c>
      <c r="N1424" s="3">
        <f>IF(デイリーデータ!H1424="なし","",デイリーデータ!H1424)</f>
        <v>0</v>
      </c>
    </row>
    <row r="1425" spans="1:14" x14ac:dyDescent="0.2">
      <c r="A1425" s="9" t="str">
        <f>デイリーデータ!A1425&amp;デイリーデータ!I1425</f>
        <v/>
      </c>
      <c r="B1425" s="3" t="str">
        <f>デイリーデータ!A1425&amp;""</f>
        <v/>
      </c>
      <c r="C1425" s="3" t="str">
        <f>デイリーデータ!B1425&amp;""</f>
        <v/>
      </c>
      <c r="D1425" s="4" t="str">
        <f>IF(デイリーデータ!I1425="","",(デイリーデータ!I1425))</f>
        <v/>
      </c>
      <c r="E1425" s="3" t="str">
        <f>IF(デイリーデータ!D1425="休日","●",IF(デイリーデータ!D1425="指定","○",IF(LEFT(デイリーデータ!F1425,1)="日","",IF(LEFT(デイリーデータ!F1425,1)="半","／",LEFT(デイリーデータ!F1425,1)))))</f>
        <v/>
      </c>
      <c r="F1425" s="10" t="str">
        <f>IF(デイリーデータ!E1425="なし","",デイリーデータ!E1425)&amp;IF(デイリーデータ!G1425="なし","",デイリーデータ!G1425)&amp;IF(デイリーデータ!H1425="なし","",デイリーデータ!H1425)</f>
        <v/>
      </c>
      <c r="G1425" s="3" t="str">
        <f>IF(H1425="","",COUNTA(H$2:H1425)-COUNTBLANK(H$2:H1425))</f>
        <v/>
      </c>
      <c r="H1425" s="3" t="str">
        <f>IF(COUNTIF(B$2:B1425,B1425)=1,B1425,"")</f>
        <v/>
      </c>
      <c r="I1425" s="10" t="str">
        <f t="shared" si="22"/>
        <v/>
      </c>
      <c r="J1425" s="3">
        <f>IF(デイリーデータ!D1425="なし","",デイリーデータ!D1425)</f>
        <v>0</v>
      </c>
      <c r="K1425" s="3">
        <f>IF(デイリーデータ!E1425="なし","",デイリーデータ!E1425)</f>
        <v>0</v>
      </c>
      <c r="L1425" s="3">
        <f>IF(デイリーデータ!F1425="なし","",デイリーデータ!F1425)</f>
        <v>0</v>
      </c>
      <c r="M1425" s="3">
        <f>IF(デイリーデータ!G1425="なし","",デイリーデータ!G1425)</f>
        <v>0</v>
      </c>
      <c r="N1425" s="3">
        <f>IF(デイリーデータ!H1425="なし","",デイリーデータ!H1425)</f>
        <v>0</v>
      </c>
    </row>
    <row r="1426" spans="1:14" x14ac:dyDescent="0.2">
      <c r="A1426" s="9" t="str">
        <f>デイリーデータ!A1426&amp;デイリーデータ!I1426</f>
        <v/>
      </c>
      <c r="B1426" s="3" t="str">
        <f>デイリーデータ!A1426&amp;""</f>
        <v/>
      </c>
      <c r="C1426" s="3" t="str">
        <f>デイリーデータ!B1426&amp;""</f>
        <v/>
      </c>
      <c r="D1426" s="4" t="str">
        <f>IF(デイリーデータ!I1426="","",(デイリーデータ!I1426))</f>
        <v/>
      </c>
      <c r="E1426" s="3" t="str">
        <f>IF(デイリーデータ!D1426="休日","●",IF(デイリーデータ!D1426="指定","○",IF(LEFT(デイリーデータ!F1426,1)="日","",IF(LEFT(デイリーデータ!F1426,1)="半","／",LEFT(デイリーデータ!F1426,1)))))</f>
        <v/>
      </c>
      <c r="F1426" s="10" t="str">
        <f>IF(デイリーデータ!E1426="なし","",デイリーデータ!E1426)&amp;IF(デイリーデータ!G1426="なし","",デイリーデータ!G1426)&amp;IF(デイリーデータ!H1426="なし","",デイリーデータ!H1426)</f>
        <v/>
      </c>
      <c r="G1426" s="3" t="str">
        <f>IF(H1426="","",COUNTA(H$2:H1426)-COUNTBLANK(H$2:H1426))</f>
        <v/>
      </c>
      <c r="H1426" s="3" t="str">
        <f>IF(COUNTIF(B$2:B1426,B1426)=1,B1426,"")</f>
        <v/>
      </c>
      <c r="I1426" s="10" t="str">
        <f t="shared" si="22"/>
        <v/>
      </c>
      <c r="J1426" s="3">
        <f>IF(デイリーデータ!D1426="なし","",デイリーデータ!D1426)</f>
        <v>0</v>
      </c>
      <c r="K1426" s="3">
        <f>IF(デイリーデータ!E1426="なし","",デイリーデータ!E1426)</f>
        <v>0</v>
      </c>
      <c r="L1426" s="3">
        <f>IF(デイリーデータ!F1426="なし","",デイリーデータ!F1426)</f>
        <v>0</v>
      </c>
      <c r="M1426" s="3">
        <f>IF(デイリーデータ!G1426="なし","",デイリーデータ!G1426)</f>
        <v>0</v>
      </c>
      <c r="N1426" s="3">
        <f>IF(デイリーデータ!H1426="なし","",デイリーデータ!H1426)</f>
        <v>0</v>
      </c>
    </row>
    <row r="1427" spans="1:14" x14ac:dyDescent="0.2">
      <c r="A1427" s="9" t="str">
        <f>デイリーデータ!A1427&amp;デイリーデータ!I1427</f>
        <v/>
      </c>
      <c r="B1427" s="3" t="str">
        <f>デイリーデータ!A1427&amp;""</f>
        <v/>
      </c>
      <c r="C1427" s="3" t="str">
        <f>デイリーデータ!B1427&amp;""</f>
        <v/>
      </c>
      <c r="D1427" s="4" t="str">
        <f>IF(デイリーデータ!I1427="","",(デイリーデータ!I1427))</f>
        <v/>
      </c>
      <c r="E1427" s="3" t="str">
        <f>IF(デイリーデータ!D1427="休日","●",IF(デイリーデータ!D1427="指定","○",IF(LEFT(デイリーデータ!F1427,1)="日","",IF(LEFT(デイリーデータ!F1427,1)="半","／",LEFT(デイリーデータ!F1427,1)))))</f>
        <v/>
      </c>
      <c r="F1427" s="10" t="str">
        <f>IF(デイリーデータ!E1427="なし","",デイリーデータ!E1427)&amp;IF(デイリーデータ!G1427="なし","",デイリーデータ!G1427)&amp;IF(デイリーデータ!H1427="なし","",デイリーデータ!H1427)</f>
        <v/>
      </c>
      <c r="G1427" s="3" t="str">
        <f>IF(H1427="","",COUNTA(H$2:H1427)-COUNTBLANK(H$2:H1427))</f>
        <v/>
      </c>
      <c r="H1427" s="3" t="str">
        <f>IF(COUNTIF(B$2:B1427,B1427)=1,B1427,"")</f>
        <v/>
      </c>
      <c r="I1427" s="10" t="str">
        <f t="shared" si="22"/>
        <v/>
      </c>
      <c r="J1427" s="3">
        <f>IF(デイリーデータ!D1427="なし","",デイリーデータ!D1427)</f>
        <v>0</v>
      </c>
      <c r="K1427" s="3">
        <f>IF(デイリーデータ!E1427="なし","",デイリーデータ!E1427)</f>
        <v>0</v>
      </c>
      <c r="L1427" s="3">
        <f>IF(デイリーデータ!F1427="なし","",デイリーデータ!F1427)</f>
        <v>0</v>
      </c>
      <c r="M1427" s="3">
        <f>IF(デイリーデータ!G1427="なし","",デイリーデータ!G1427)</f>
        <v>0</v>
      </c>
      <c r="N1427" s="3">
        <f>IF(デイリーデータ!H1427="なし","",デイリーデータ!H1427)</f>
        <v>0</v>
      </c>
    </row>
    <row r="1428" spans="1:14" x14ac:dyDescent="0.2">
      <c r="A1428" s="9" t="str">
        <f>デイリーデータ!A1428&amp;デイリーデータ!I1428</f>
        <v/>
      </c>
      <c r="B1428" s="3" t="str">
        <f>デイリーデータ!A1428&amp;""</f>
        <v/>
      </c>
      <c r="C1428" s="3" t="str">
        <f>デイリーデータ!B1428&amp;""</f>
        <v/>
      </c>
      <c r="D1428" s="4" t="str">
        <f>IF(デイリーデータ!I1428="","",(デイリーデータ!I1428))</f>
        <v/>
      </c>
      <c r="E1428" s="3" t="str">
        <f>IF(デイリーデータ!D1428="休日","●",IF(デイリーデータ!D1428="指定","○",IF(LEFT(デイリーデータ!F1428,1)="日","",IF(LEFT(デイリーデータ!F1428,1)="半","／",LEFT(デイリーデータ!F1428,1)))))</f>
        <v/>
      </c>
      <c r="F1428" s="10" t="str">
        <f>IF(デイリーデータ!E1428="なし","",デイリーデータ!E1428)&amp;IF(デイリーデータ!G1428="なし","",デイリーデータ!G1428)&amp;IF(デイリーデータ!H1428="なし","",デイリーデータ!H1428)</f>
        <v/>
      </c>
      <c r="G1428" s="3" t="str">
        <f>IF(H1428="","",COUNTA(H$2:H1428)-COUNTBLANK(H$2:H1428))</f>
        <v/>
      </c>
      <c r="H1428" s="3" t="str">
        <f>IF(COUNTIF(B$2:B1428,B1428)=1,B1428,"")</f>
        <v/>
      </c>
      <c r="I1428" s="10" t="str">
        <f t="shared" si="22"/>
        <v/>
      </c>
      <c r="J1428" s="3">
        <f>IF(デイリーデータ!D1428="なし","",デイリーデータ!D1428)</f>
        <v>0</v>
      </c>
      <c r="K1428" s="3">
        <f>IF(デイリーデータ!E1428="なし","",デイリーデータ!E1428)</f>
        <v>0</v>
      </c>
      <c r="L1428" s="3">
        <f>IF(デイリーデータ!F1428="なし","",デイリーデータ!F1428)</f>
        <v>0</v>
      </c>
      <c r="M1428" s="3">
        <f>IF(デイリーデータ!G1428="なし","",デイリーデータ!G1428)</f>
        <v>0</v>
      </c>
      <c r="N1428" s="3">
        <f>IF(デイリーデータ!H1428="なし","",デイリーデータ!H1428)</f>
        <v>0</v>
      </c>
    </row>
    <row r="1429" spans="1:14" x14ac:dyDescent="0.2">
      <c r="A1429" s="9" t="str">
        <f>デイリーデータ!A1429&amp;デイリーデータ!I1429</f>
        <v/>
      </c>
      <c r="B1429" s="3" t="str">
        <f>デイリーデータ!A1429&amp;""</f>
        <v/>
      </c>
      <c r="C1429" s="3" t="str">
        <f>デイリーデータ!B1429&amp;""</f>
        <v/>
      </c>
      <c r="D1429" s="4" t="str">
        <f>IF(デイリーデータ!I1429="","",(デイリーデータ!I1429))</f>
        <v/>
      </c>
      <c r="E1429" s="3" t="str">
        <f>IF(デイリーデータ!D1429="休日","●",IF(デイリーデータ!D1429="指定","○",IF(LEFT(デイリーデータ!F1429,1)="日","",IF(LEFT(デイリーデータ!F1429,1)="半","／",LEFT(デイリーデータ!F1429,1)))))</f>
        <v/>
      </c>
      <c r="F1429" s="10" t="str">
        <f>IF(デイリーデータ!E1429="なし","",デイリーデータ!E1429)&amp;IF(デイリーデータ!G1429="なし","",デイリーデータ!G1429)&amp;IF(デイリーデータ!H1429="なし","",デイリーデータ!H1429)</f>
        <v/>
      </c>
      <c r="G1429" s="3" t="str">
        <f>IF(H1429="","",COUNTA(H$2:H1429)-COUNTBLANK(H$2:H1429))</f>
        <v/>
      </c>
      <c r="H1429" s="3" t="str">
        <f>IF(COUNTIF(B$2:B1429,B1429)=1,B1429,"")</f>
        <v/>
      </c>
      <c r="I1429" s="10" t="str">
        <f t="shared" si="22"/>
        <v/>
      </c>
      <c r="J1429" s="3">
        <f>IF(デイリーデータ!D1429="なし","",デイリーデータ!D1429)</f>
        <v>0</v>
      </c>
      <c r="K1429" s="3">
        <f>IF(デイリーデータ!E1429="なし","",デイリーデータ!E1429)</f>
        <v>0</v>
      </c>
      <c r="L1429" s="3">
        <f>IF(デイリーデータ!F1429="なし","",デイリーデータ!F1429)</f>
        <v>0</v>
      </c>
      <c r="M1429" s="3">
        <f>IF(デイリーデータ!G1429="なし","",デイリーデータ!G1429)</f>
        <v>0</v>
      </c>
      <c r="N1429" s="3">
        <f>IF(デイリーデータ!H1429="なし","",デイリーデータ!H1429)</f>
        <v>0</v>
      </c>
    </row>
    <row r="1430" spans="1:14" x14ac:dyDescent="0.2">
      <c r="A1430" s="9" t="str">
        <f>デイリーデータ!A1430&amp;デイリーデータ!I1430</f>
        <v/>
      </c>
      <c r="B1430" s="3" t="str">
        <f>デイリーデータ!A1430&amp;""</f>
        <v/>
      </c>
      <c r="C1430" s="3" t="str">
        <f>デイリーデータ!B1430&amp;""</f>
        <v/>
      </c>
      <c r="D1430" s="4" t="str">
        <f>IF(デイリーデータ!I1430="","",(デイリーデータ!I1430))</f>
        <v/>
      </c>
      <c r="E1430" s="3" t="str">
        <f>IF(デイリーデータ!D1430="休日","●",IF(デイリーデータ!D1430="指定","○",IF(LEFT(デイリーデータ!F1430,1)="日","",IF(LEFT(デイリーデータ!F1430,1)="半","／",LEFT(デイリーデータ!F1430,1)))))</f>
        <v/>
      </c>
      <c r="F1430" s="10" t="str">
        <f>IF(デイリーデータ!E1430="なし","",デイリーデータ!E1430)&amp;IF(デイリーデータ!G1430="なし","",デイリーデータ!G1430)&amp;IF(デイリーデータ!H1430="なし","",デイリーデータ!H1430)</f>
        <v/>
      </c>
      <c r="G1430" s="3" t="str">
        <f>IF(H1430="","",COUNTA(H$2:H1430)-COUNTBLANK(H$2:H1430))</f>
        <v/>
      </c>
      <c r="H1430" s="3" t="str">
        <f>IF(COUNTIF(B$2:B1430,B1430)=1,B1430,"")</f>
        <v/>
      </c>
      <c r="I1430" s="10" t="str">
        <f t="shared" si="22"/>
        <v/>
      </c>
      <c r="J1430" s="3">
        <f>IF(デイリーデータ!D1430="なし","",デイリーデータ!D1430)</f>
        <v>0</v>
      </c>
      <c r="K1430" s="3">
        <f>IF(デイリーデータ!E1430="なし","",デイリーデータ!E1430)</f>
        <v>0</v>
      </c>
      <c r="L1430" s="3">
        <f>IF(デイリーデータ!F1430="なし","",デイリーデータ!F1430)</f>
        <v>0</v>
      </c>
      <c r="M1430" s="3">
        <f>IF(デイリーデータ!G1430="なし","",デイリーデータ!G1430)</f>
        <v>0</v>
      </c>
      <c r="N1430" s="3">
        <f>IF(デイリーデータ!H1430="なし","",デイリーデータ!H1430)</f>
        <v>0</v>
      </c>
    </row>
    <row r="1431" spans="1:14" x14ac:dyDescent="0.2">
      <c r="A1431" s="9" t="str">
        <f>デイリーデータ!A1431&amp;デイリーデータ!I1431</f>
        <v/>
      </c>
      <c r="B1431" s="3" t="str">
        <f>デイリーデータ!A1431&amp;""</f>
        <v/>
      </c>
      <c r="C1431" s="3" t="str">
        <f>デイリーデータ!B1431&amp;""</f>
        <v/>
      </c>
      <c r="D1431" s="4" t="str">
        <f>IF(デイリーデータ!I1431="","",(デイリーデータ!I1431))</f>
        <v/>
      </c>
      <c r="E1431" s="3" t="str">
        <f>IF(デイリーデータ!D1431="休日","●",IF(デイリーデータ!D1431="指定","○",IF(LEFT(デイリーデータ!F1431,1)="日","",IF(LEFT(デイリーデータ!F1431,1)="半","／",LEFT(デイリーデータ!F1431,1)))))</f>
        <v/>
      </c>
      <c r="F1431" s="10" t="str">
        <f>IF(デイリーデータ!E1431="なし","",デイリーデータ!E1431)&amp;IF(デイリーデータ!G1431="なし","",デイリーデータ!G1431)&amp;IF(デイリーデータ!H1431="なし","",デイリーデータ!H1431)</f>
        <v/>
      </c>
      <c r="G1431" s="3" t="str">
        <f>IF(H1431="","",COUNTA(H$2:H1431)-COUNTBLANK(H$2:H1431))</f>
        <v/>
      </c>
      <c r="H1431" s="3" t="str">
        <f>IF(COUNTIF(B$2:B1431,B1431)=1,B1431,"")</f>
        <v/>
      </c>
      <c r="I1431" s="10" t="str">
        <f t="shared" si="22"/>
        <v/>
      </c>
      <c r="J1431" s="3">
        <f>IF(デイリーデータ!D1431="なし","",デイリーデータ!D1431)</f>
        <v>0</v>
      </c>
      <c r="K1431" s="3">
        <f>IF(デイリーデータ!E1431="なし","",デイリーデータ!E1431)</f>
        <v>0</v>
      </c>
      <c r="L1431" s="3">
        <f>IF(デイリーデータ!F1431="なし","",デイリーデータ!F1431)</f>
        <v>0</v>
      </c>
      <c r="M1431" s="3">
        <f>IF(デイリーデータ!G1431="なし","",デイリーデータ!G1431)</f>
        <v>0</v>
      </c>
      <c r="N1431" s="3">
        <f>IF(デイリーデータ!H1431="なし","",デイリーデータ!H1431)</f>
        <v>0</v>
      </c>
    </row>
    <row r="1432" spans="1:14" x14ac:dyDescent="0.2">
      <c r="A1432" s="9" t="str">
        <f>デイリーデータ!A1432&amp;デイリーデータ!I1432</f>
        <v/>
      </c>
      <c r="B1432" s="3" t="str">
        <f>デイリーデータ!A1432&amp;""</f>
        <v/>
      </c>
      <c r="C1432" s="3" t="str">
        <f>デイリーデータ!B1432&amp;""</f>
        <v/>
      </c>
      <c r="D1432" s="4" t="str">
        <f>IF(デイリーデータ!I1432="","",(デイリーデータ!I1432))</f>
        <v/>
      </c>
      <c r="E1432" s="3" t="str">
        <f>IF(デイリーデータ!D1432="休日","●",IF(デイリーデータ!D1432="指定","○",IF(LEFT(デイリーデータ!F1432,1)="日","",IF(LEFT(デイリーデータ!F1432,1)="半","／",LEFT(デイリーデータ!F1432,1)))))</f>
        <v/>
      </c>
      <c r="F1432" s="10" t="str">
        <f>IF(デイリーデータ!E1432="なし","",デイリーデータ!E1432)&amp;IF(デイリーデータ!G1432="なし","",デイリーデータ!G1432)&amp;IF(デイリーデータ!H1432="なし","",デイリーデータ!H1432)</f>
        <v/>
      </c>
      <c r="G1432" s="3" t="str">
        <f>IF(H1432="","",COUNTA(H$2:H1432)-COUNTBLANK(H$2:H1432))</f>
        <v/>
      </c>
      <c r="H1432" s="3" t="str">
        <f>IF(COUNTIF(B$2:B1432,B1432)=1,B1432,"")</f>
        <v/>
      </c>
      <c r="I1432" s="10" t="str">
        <f t="shared" si="22"/>
        <v/>
      </c>
      <c r="J1432" s="3">
        <f>IF(デイリーデータ!D1432="なし","",デイリーデータ!D1432)</f>
        <v>0</v>
      </c>
      <c r="K1432" s="3">
        <f>IF(デイリーデータ!E1432="なし","",デイリーデータ!E1432)</f>
        <v>0</v>
      </c>
      <c r="L1432" s="3">
        <f>IF(デイリーデータ!F1432="なし","",デイリーデータ!F1432)</f>
        <v>0</v>
      </c>
      <c r="M1432" s="3">
        <f>IF(デイリーデータ!G1432="なし","",デイリーデータ!G1432)</f>
        <v>0</v>
      </c>
      <c r="N1432" s="3">
        <f>IF(デイリーデータ!H1432="なし","",デイリーデータ!H1432)</f>
        <v>0</v>
      </c>
    </row>
    <row r="1433" spans="1:14" x14ac:dyDescent="0.2">
      <c r="A1433" s="9" t="str">
        <f>デイリーデータ!A1433&amp;デイリーデータ!I1433</f>
        <v/>
      </c>
      <c r="B1433" s="3" t="str">
        <f>デイリーデータ!A1433&amp;""</f>
        <v/>
      </c>
      <c r="C1433" s="3" t="str">
        <f>デイリーデータ!B1433&amp;""</f>
        <v/>
      </c>
      <c r="D1433" s="4" t="str">
        <f>IF(デイリーデータ!I1433="","",(デイリーデータ!I1433))</f>
        <v/>
      </c>
      <c r="E1433" s="3" t="str">
        <f>IF(デイリーデータ!D1433="休日","●",IF(デイリーデータ!D1433="指定","○",IF(LEFT(デイリーデータ!F1433,1)="日","",IF(LEFT(デイリーデータ!F1433,1)="半","／",LEFT(デイリーデータ!F1433,1)))))</f>
        <v/>
      </c>
      <c r="F1433" s="10" t="str">
        <f>IF(デイリーデータ!E1433="なし","",デイリーデータ!E1433)&amp;IF(デイリーデータ!G1433="なし","",デイリーデータ!G1433)&amp;IF(デイリーデータ!H1433="なし","",デイリーデータ!H1433)</f>
        <v/>
      </c>
      <c r="G1433" s="3" t="str">
        <f>IF(H1433="","",COUNTA(H$2:H1433)-COUNTBLANK(H$2:H1433))</f>
        <v/>
      </c>
      <c r="H1433" s="3" t="str">
        <f>IF(COUNTIF(B$2:B1433,B1433)=1,B1433,"")</f>
        <v/>
      </c>
      <c r="I1433" s="10" t="str">
        <f t="shared" si="22"/>
        <v/>
      </c>
      <c r="J1433" s="3">
        <f>IF(デイリーデータ!D1433="なし","",デイリーデータ!D1433)</f>
        <v>0</v>
      </c>
      <c r="K1433" s="3">
        <f>IF(デイリーデータ!E1433="なし","",デイリーデータ!E1433)</f>
        <v>0</v>
      </c>
      <c r="L1433" s="3">
        <f>IF(デイリーデータ!F1433="なし","",デイリーデータ!F1433)</f>
        <v>0</v>
      </c>
      <c r="M1433" s="3">
        <f>IF(デイリーデータ!G1433="なし","",デイリーデータ!G1433)</f>
        <v>0</v>
      </c>
      <c r="N1433" s="3">
        <f>IF(デイリーデータ!H1433="なし","",デイリーデータ!H1433)</f>
        <v>0</v>
      </c>
    </row>
    <row r="1434" spans="1:14" x14ac:dyDescent="0.2">
      <c r="A1434" s="9" t="str">
        <f>デイリーデータ!A1434&amp;デイリーデータ!I1434</f>
        <v/>
      </c>
      <c r="B1434" s="3" t="str">
        <f>デイリーデータ!A1434&amp;""</f>
        <v/>
      </c>
      <c r="C1434" s="3" t="str">
        <f>デイリーデータ!B1434&amp;""</f>
        <v/>
      </c>
      <c r="D1434" s="4" t="str">
        <f>IF(デイリーデータ!I1434="","",(デイリーデータ!I1434))</f>
        <v/>
      </c>
      <c r="E1434" s="3" t="str">
        <f>IF(デイリーデータ!D1434="休日","●",IF(デイリーデータ!D1434="指定","○",IF(LEFT(デイリーデータ!F1434,1)="日","",IF(LEFT(デイリーデータ!F1434,1)="半","／",LEFT(デイリーデータ!F1434,1)))))</f>
        <v/>
      </c>
      <c r="F1434" s="10" t="str">
        <f>IF(デイリーデータ!E1434="なし","",デイリーデータ!E1434)&amp;IF(デイリーデータ!G1434="なし","",デイリーデータ!G1434)&amp;IF(デイリーデータ!H1434="なし","",デイリーデータ!H1434)</f>
        <v/>
      </c>
      <c r="G1434" s="3" t="str">
        <f>IF(H1434="","",COUNTA(H$2:H1434)-COUNTBLANK(H$2:H1434))</f>
        <v/>
      </c>
      <c r="H1434" s="3" t="str">
        <f>IF(COUNTIF(B$2:B1434,B1434)=1,B1434,"")</f>
        <v/>
      </c>
      <c r="I1434" s="10" t="str">
        <f t="shared" si="22"/>
        <v/>
      </c>
      <c r="J1434" s="3">
        <f>IF(デイリーデータ!D1434="なし","",デイリーデータ!D1434)</f>
        <v>0</v>
      </c>
      <c r="K1434" s="3">
        <f>IF(デイリーデータ!E1434="なし","",デイリーデータ!E1434)</f>
        <v>0</v>
      </c>
      <c r="L1434" s="3">
        <f>IF(デイリーデータ!F1434="なし","",デイリーデータ!F1434)</f>
        <v>0</v>
      </c>
      <c r="M1434" s="3">
        <f>IF(デイリーデータ!G1434="なし","",デイリーデータ!G1434)</f>
        <v>0</v>
      </c>
      <c r="N1434" s="3">
        <f>IF(デイリーデータ!H1434="なし","",デイリーデータ!H1434)</f>
        <v>0</v>
      </c>
    </row>
    <row r="1435" spans="1:14" x14ac:dyDescent="0.2">
      <c r="A1435" s="9" t="str">
        <f>デイリーデータ!A1435&amp;デイリーデータ!I1435</f>
        <v/>
      </c>
      <c r="B1435" s="3" t="str">
        <f>デイリーデータ!A1435&amp;""</f>
        <v/>
      </c>
      <c r="C1435" s="3" t="str">
        <f>デイリーデータ!B1435&amp;""</f>
        <v/>
      </c>
      <c r="D1435" s="4" t="str">
        <f>IF(デイリーデータ!I1435="","",(デイリーデータ!I1435))</f>
        <v/>
      </c>
      <c r="E1435" s="3" t="str">
        <f>IF(デイリーデータ!D1435="休日","●",IF(デイリーデータ!D1435="指定","○",IF(LEFT(デイリーデータ!F1435,1)="日","",IF(LEFT(デイリーデータ!F1435,1)="半","／",LEFT(デイリーデータ!F1435,1)))))</f>
        <v/>
      </c>
      <c r="F1435" s="10" t="str">
        <f>IF(デイリーデータ!E1435="なし","",デイリーデータ!E1435)&amp;IF(デイリーデータ!G1435="なし","",デイリーデータ!G1435)&amp;IF(デイリーデータ!H1435="なし","",デイリーデータ!H1435)</f>
        <v/>
      </c>
      <c r="G1435" s="3" t="str">
        <f>IF(H1435="","",COUNTA(H$2:H1435)-COUNTBLANK(H$2:H1435))</f>
        <v/>
      </c>
      <c r="H1435" s="3" t="str">
        <f>IF(COUNTIF(B$2:B1435,B1435)=1,B1435,"")</f>
        <v/>
      </c>
      <c r="I1435" s="10" t="str">
        <f t="shared" si="22"/>
        <v/>
      </c>
      <c r="J1435" s="3">
        <f>IF(デイリーデータ!D1435="なし","",デイリーデータ!D1435)</f>
        <v>0</v>
      </c>
      <c r="K1435" s="3">
        <f>IF(デイリーデータ!E1435="なし","",デイリーデータ!E1435)</f>
        <v>0</v>
      </c>
      <c r="L1435" s="3">
        <f>IF(デイリーデータ!F1435="なし","",デイリーデータ!F1435)</f>
        <v>0</v>
      </c>
      <c r="M1435" s="3">
        <f>IF(デイリーデータ!G1435="なし","",デイリーデータ!G1435)</f>
        <v>0</v>
      </c>
      <c r="N1435" s="3">
        <f>IF(デイリーデータ!H1435="なし","",デイリーデータ!H1435)</f>
        <v>0</v>
      </c>
    </row>
    <row r="1436" spans="1:14" x14ac:dyDescent="0.2">
      <c r="A1436" s="9" t="str">
        <f>デイリーデータ!A1436&amp;デイリーデータ!I1436</f>
        <v/>
      </c>
      <c r="B1436" s="3" t="str">
        <f>デイリーデータ!A1436&amp;""</f>
        <v/>
      </c>
      <c r="C1436" s="3" t="str">
        <f>デイリーデータ!B1436&amp;""</f>
        <v/>
      </c>
      <c r="D1436" s="4" t="str">
        <f>IF(デイリーデータ!I1436="","",(デイリーデータ!I1436))</f>
        <v/>
      </c>
      <c r="E1436" s="3" t="str">
        <f>IF(デイリーデータ!D1436="休日","●",IF(デイリーデータ!D1436="指定","○",IF(LEFT(デイリーデータ!F1436,1)="日","",IF(LEFT(デイリーデータ!F1436,1)="半","／",LEFT(デイリーデータ!F1436,1)))))</f>
        <v/>
      </c>
      <c r="F1436" s="10" t="str">
        <f>IF(デイリーデータ!E1436="なし","",デイリーデータ!E1436)&amp;IF(デイリーデータ!G1436="なし","",デイリーデータ!G1436)&amp;IF(デイリーデータ!H1436="なし","",デイリーデータ!H1436)</f>
        <v/>
      </c>
      <c r="G1436" s="3" t="str">
        <f>IF(H1436="","",COUNTA(H$2:H1436)-COUNTBLANK(H$2:H1436))</f>
        <v/>
      </c>
      <c r="H1436" s="3" t="str">
        <f>IF(COUNTIF(B$2:B1436,B1436)=1,B1436,"")</f>
        <v/>
      </c>
      <c r="I1436" s="10" t="str">
        <f t="shared" si="22"/>
        <v/>
      </c>
      <c r="J1436" s="3">
        <f>IF(デイリーデータ!D1436="なし","",デイリーデータ!D1436)</f>
        <v>0</v>
      </c>
      <c r="K1436" s="3">
        <f>IF(デイリーデータ!E1436="なし","",デイリーデータ!E1436)</f>
        <v>0</v>
      </c>
      <c r="L1436" s="3">
        <f>IF(デイリーデータ!F1436="なし","",デイリーデータ!F1436)</f>
        <v>0</v>
      </c>
      <c r="M1436" s="3">
        <f>IF(デイリーデータ!G1436="なし","",デイリーデータ!G1436)</f>
        <v>0</v>
      </c>
      <c r="N1436" s="3">
        <f>IF(デイリーデータ!H1436="なし","",デイリーデータ!H1436)</f>
        <v>0</v>
      </c>
    </row>
    <row r="1437" spans="1:14" x14ac:dyDescent="0.2">
      <c r="A1437" s="9" t="str">
        <f>デイリーデータ!A1437&amp;デイリーデータ!I1437</f>
        <v/>
      </c>
      <c r="B1437" s="3" t="str">
        <f>デイリーデータ!A1437&amp;""</f>
        <v/>
      </c>
      <c r="C1437" s="3" t="str">
        <f>デイリーデータ!B1437&amp;""</f>
        <v/>
      </c>
      <c r="D1437" s="4" t="str">
        <f>IF(デイリーデータ!I1437="","",(デイリーデータ!I1437))</f>
        <v/>
      </c>
      <c r="E1437" s="3" t="str">
        <f>IF(デイリーデータ!D1437="休日","●",IF(デイリーデータ!D1437="指定","○",IF(LEFT(デイリーデータ!F1437,1)="日","",IF(LEFT(デイリーデータ!F1437,1)="半","／",LEFT(デイリーデータ!F1437,1)))))</f>
        <v/>
      </c>
      <c r="F1437" s="10" t="str">
        <f>IF(デイリーデータ!E1437="なし","",デイリーデータ!E1437)&amp;IF(デイリーデータ!G1437="なし","",デイリーデータ!G1437)&amp;IF(デイリーデータ!H1437="なし","",デイリーデータ!H1437)</f>
        <v/>
      </c>
      <c r="G1437" s="3" t="str">
        <f>IF(H1437="","",COUNTA(H$2:H1437)-COUNTBLANK(H$2:H1437))</f>
        <v/>
      </c>
      <c r="H1437" s="3" t="str">
        <f>IF(COUNTIF(B$2:B1437,B1437)=1,B1437,"")</f>
        <v/>
      </c>
      <c r="I1437" s="10" t="str">
        <f t="shared" si="22"/>
        <v/>
      </c>
      <c r="J1437" s="3">
        <f>IF(デイリーデータ!D1437="なし","",デイリーデータ!D1437)</f>
        <v>0</v>
      </c>
      <c r="K1437" s="3">
        <f>IF(デイリーデータ!E1437="なし","",デイリーデータ!E1437)</f>
        <v>0</v>
      </c>
      <c r="L1437" s="3">
        <f>IF(デイリーデータ!F1437="なし","",デイリーデータ!F1437)</f>
        <v>0</v>
      </c>
      <c r="M1437" s="3">
        <f>IF(デイリーデータ!G1437="なし","",デイリーデータ!G1437)</f>
        <v>0</v>
      </c>
      <c r="N1437" s="3">
        <f>IF(デイリーデータ!H1437="なし","",デイリーデータ!H1437)</f>
        <v>0</v>
      </c>
    </row>
    <row r="1438" spans="1:14" x14ac:dyDescent="0.2">
      <c r="A1438" s="9" t="str">
        <f>デイリーデータ!A1438&amp;デイリーデータ!I1438</f>
        <v/>
      </c>
      <c r="B1438" s="3" t="str">
        <f>デイリーデータ!A1438&amp;""</f>
        <v/>
      </c>
      <c r="C1438" s="3" t="str">
        <f>デイリーデータ!B1438&amp;""</f>
        <v/>
      </c>
      <c r="D1438" s="4" t="str">
        <f>IF(デイリーデータ!I1438="","",(デイリーデータ!I1438))</f>
        <v/>
      </c>
      <c r="E1438" s="3" t="str">
        <f>IF(デイリーデータ!D1438="休日","●",IF(デイリーデータ!D1438="指定","○",IF(LEFT(デイリーデータ!F1438,1)="日","",IF(LEFT(デイリーデータ!F1438,1)="半","／",LEFT(デイリーデータ!F1438,1)))))</f>
        <v/>
      </c>
      <c r="F1438" s="10" t="str">
        <f>IF(デイリーデータ!E1438="なし","",デイリーデータ!E1438)&amp;IF(デイリーデータ!G1438="なし","",デイリーデータ!G1438)&amp;IF(デイリーデータ!H1438="なし","",デイリーデータ!H1438)</f>
        <v/>
      </c>
      <c r="G1438" s="3" t="str">
        <f>IF(H1438="","",COUNTA(H$2:H1438)-COUNTBLANK(H$2:H1438))</f>
        <v/>
      </c>
      <c r="H1438" s="3" t="str">
        <f>IF(COUNTIF(B$2:B1438,B1438)=1,B1438,"")</f>
        <v/>
      </c>
      <c r="I1438" s="10" t="str">
        <f t="shared" si="22"/>
        <v/>
      </c>
      <c r="J1438" s="3">
        <f>IF(デイリーデータ!D1438="なし","",デイリーデータ!D1438)</f>
        <v>0</v>
      </c>
      <c r="K1438" s="3">
        <f>IF(デイリーデータ!E1438="なし","",デイリーデータ!E1438)</f>
        <v>0</v>
      </c>
      <c r="L1438" s="3">
        <f>IF(デイリーデータ!F1438="なし","",デイリーデータ!F1438)</f>
        <v>0</v>
      </c>
      <c r="M1438" s="3">
        <f>IF(デイリーデータ!G1438="なし","",デイリーデータ!G1438)</f>
        <v>0</v>
      </c>
      <c r="N1438" s="3">
        <f>IF(デイリーデータ!H1438="なし","",デイリーデータ!H1438)</f>
        <v>0</v>
      </c>
    </row>
    <row r="1439" spans="1:14" x14ac:dyDescent="0.2">
      <c r="A1439" s="9" t="str">
        <f>デイリーデータ!A1439&amp;デイリーデータ!I1439</f>
        <v/>
      </c>
      <c r="B1439" s="3" t="str">
        <f>デイリーデータ!A1439&amp;""</f>
        <v/>
      </c>
      <c r="C1439" s="3" t="str">
        <f>デイリーデータ!B1439&amp;""</f>
        <v/>
      </c>
      <c r="D1439" s="4" t="str">
        <f>IF(デイリーデータ!I1439="","",(デイリーデータ!I1439))</f>
        <v/>
      </c>
      <c r="E1439" s="3" t="str">
        <f>IF(デイリーデータ!D1439="休日","●",IF(デイリーデータ!D1439="指定","○",IF(LEFT(デイリーデータ!F1439,1)="日","",IF(LEFT(デイリーデータ!F1439,1)="半","／",LEFT(デイリーデータ!F1439,1)))))</f>
        <v/>
      </c>
      <c r="F1439" s="10" t="str">
        <f>IF(デイリーデータ!E1439="なし","",デイリーデータ!E1439)&amp;IF(デイリーデータ!G1439="なし","",デイリーデータ!G1439)&amp;IF(デイリーデータ!H1439="なし","",デイリーデータ!H1439)</f>
        <v/>
      </c>
      <c r="G1439" s="3" t="str">
        <f>IF(H1439="","",COUNTA(H$2:H1439)-COUNTBLANK(H$2:H1439))</f>
        <v/>
      </c>
      <c r="H1439" s="3" t="str">
        <f>IF(COUNTIF(B$2:B1439,B1439)=1,B1439,"")</f>
        <v/>
      </c>
      <c r="I1439" s="10" t="str">
        <f t="shared" si="22"/>
        <v/>
      </c>
      <c r="J1439" s="3">
        <f>IF(デイリーデータ!D1439="なし","",デイリーデータ!D1439)</f>
        <v>0</v>
      </c>
      <c r="K1439" s="3">
        <f>IF(デイリーデータ!E1439="なし","",デイリーデータ!E1439)</f>
        <v>0</v>
      </c>
      <c r="L1439" s="3">
        <f>IF(デイリーデータ!F1439="なし","",デイリーデータ!F1439)</f>
        <v>0</v>
      </c>
      <c r="M1439" s="3">
        <f>IF(デイリーデータ!G1439="なし","",デイリーデータ!G1439)</f>
        <v>0</v>
      </c>
      <c r="N1439" s="3">
        <f>IF(デイリーデータ!H1439="なし","",デイリーデータ!H1439)</f>
        <v>0</v>
      </c>
    </row>
    <row r="1440" spans="1:14" x14ac:dyDescent="0.2">
      <c r="A1440" s="9" t="str">
        <f>デイリーデータ!A1440&amp;デイリーデータ!I1440</f>
        <v/>
      </c>
      <c r="B1440" s="3" t="str">
        <f>デイリーデータ!A1440&amp;""</f>
        <v/>
      </c>
      <c r="C1440" s="3" t="str">
        <f>デイリーデータ!B1440&amp;""</f>
        <v/>
      </c>
      <c r="D1440" s="4" t="str">
        <f>IF(デイリーデータ!I1440="","",(デイリーデータ!I1440))</f>
        <v/>
      </c>
      <c r="E1440" s="3" t="str">
        <f>IF(デイリーデータ!D1440="休日","●",IF(デイリーデータ!D1440="指定","○",IF(LEFT(デイリーデータ!F1440,1)="日","",IF(LEFT(デイリーデータ!F1440,1)="半","／",LEFT(デイリーデータ!F1440,1)))))</f>
        <v/>
      </c>
      <c r="F1440" s="10" t="str">
        <f>IF(デイリーデータ!E1440="なし","",デイリーデータ!E1440)&amp;IF(デイリーデータ!G1440="なし","",デイリーデータ!G1440)&amp;IF(デイリーデータ!H1440="なし","",デイリーデータ!H1440)</f>
        <v/>
      </c>
      <c r="G1440" s="3" t="str">
        <f>IF(H1440="","",COUNTA(H$2:H1440)-COUNTBLANK(H$2:H1440))</f>
        <v/>
      </c>
      <c r="H1440" s="3" t="str">
        <f>IF(COUNTIF(B$2:B1440,B1440)=1,B1440,"")</f>
        <v/>
      </c>
      <c r="I1440" s="10" t="str">
        <f t="shared" si="22"/>
        <v/>
      </c>
      <c r="J1440" s="3">
        <f>IF(デイリーデータ!D1440="なし","",デイリーデータ!D1440)</f>
        <v>0</v>
      </c>
      <c r="K1440" s="3">
        <f>IF(デイリーデータ!E1440="なし","",デイリーデータ!E1440)</f>
        <v>0</v>
      </c>
      <c r="L1440" s="3">
        <f>IF(デイリーデータ!F1440="なし","",デイリーデータ!F1440)</f>
        <v>0</v>
      </c>
      <c r="M1440" s="3">
        <f>IF(デイリーデータ!G1440="なし","",デイリーデータ!G1440)</f>
        <v>0</v>
      </c>
      <c r="N1440" s="3">
        <f>IF(デイリーデータ!H1440="なし","",デイリーデータ!H1440)</f>
        <v>0</v>
      </c>
    </row>
    <row r="1441" spans="1:14" x14ac:dyDescent="0.2">
      <c r="A1441" s="9" t="str">
        <f>デイリーデータ!A1441&amp;デイリーデータ!I1441</f>
        <v/>
      </c>
      <c r="B1441" s="3" t="str">
        <f>デイリーデータ!A1441&amp;""</f>
        <v/>
      </c>
      <c r="C1441" s="3" t="str">
        <f>デイリーデータ!B1441&amp;""</f>
        <v/>
      </c>
      <c r="D1441" s="4" t="str">
        <f>IF(デイリーデータ!I1441="","",(デイリーデータ!I1441))</f>
        <v/>
      </c>
      <c r="E1441" s="3" t="str">
        <f>IF(デイリーデータ!D1441="休日","●",IF(デイリーデータ!D1441="指定","○",IF(LEFT(デイリーデータ!F1441,1)="日","",IF(LEFT(デイリーデータ!F1441,1)="半","／",LEFT(デイリーデータ!F1441,1)))))</f>
        <v/>
      </c>
      <c r="F1441" s="10" t="str">
        <f>IF(デイリーデータ!E1441="なし","",デイリーデータ!E1441)&amp;IF(デイリーデータ!G1441="なし","",デイリーデータ!G1441)&amp;IF(デイリーデータ!H1441="なし","",デイリーデータ!H1441)</f>
        <v/>
      </c>
      <c r="G1441" s="3" t="str">
        <f>IF(H1441="","",COUNTA(H$2:H1441)-COUNTBLANK(H$2:H1441))</f>
        <v/>
      </c>
      <c r="H1441" s="3" t="str">
        <f>IF(COUNTIF(B$2:B1441,B1441)=1,B1441,"")</f>
        <v/>
      </c>
      <c r="I1441" s="10" t="str">
        <f t="shared" si="22"/>
        <v/>
      </c>
      <c r="J1441" s="3">
        <f>IF(デイリーデータ!D1441="なし","",デイリーデータ!D1441)</f>
        <v>0</v>
      </c>
      <c r="K1441" s="3">
        <f>IF(デイリーデータ!E1441="なし","",デイリーデータ!E1441)</f>
        <v>0</v>
      </c>
      <c r="L1441" s="3">
        <f>IF(デイリーデータ!F1441="なし","",デイリーデータ!F1441)</f>
        <v>0</v>
      </c>
      <c r="M1441" s="3">
        <f>IF(デイリーデータ!G1441="なし","",デイリーデータ!G1441)</f>
        <v>0</v>
      </c>
      <c r="N1441" s="3">
        <f>IF(デイリーデータ!H1441="なし","",デイリーデータ!H1441)</f>
        <v>0</v>
      </c>
    </row>
    <row r="1442" spans="1:14" x14ac:dyDescent="0.2">
      <c r="A1442" s="9" t="str">
        <f>デイリーデータ!A1442&amp;デイリーデータ!I1442</f>
        <v/>
      </c>
      <c r="B1442" s="3" t="str">
        <f>デイリーデータ!A1442&amp;""</f>
        <v/>
      </c>
      <c r="C1442" s="3" t="str">
        <f>デイリーデータ!B1442&amp;""</f>
        <v/>
      </c>
      <c r="D1442" s="4" t="str">
        <f>IF(デイリーデータ!I1442="","",(デイリーデータ!I1442))</f>
        <v/>
      </c>
      <c r="E1442" s="3" t="str">
        <f>IF(デイリーデータ!D1442="休日","●",IF(デイリーデータ!D1442="指定","○",IF(LEFT(デイリーデータ!F1442,1)="日","",IF(LEFT(デイリーデータ!F1442,1)="半","／",LEFT(デイリーデータ!F1442,1)))))</f>
        <v/>
      </c>
      <c r="F1442" s="10" t="str">
        <f>IF(デイリーデータ!E1442="なし","",デイリーデータ!E1442)&amp;IF(デイリーデータ!G1442="なし","",デイリーデータ!G1442)&amp;IF(デイリーデータ!H1442="なし","",デイリーデータ!H1442)</f>
        <v/>
      </c>
      <c r="G1442" s="3" t="str">
        <f>IF(H1442="","",COUNTA(H$2:H1442)-COUNTBLANK(H$2:H1442))</f>
        <v/>
      </c>
      <c r="H1442" s="3" t="str">
        <f>IF(COUNTIF(B$2:B1442,B1442)=1,B1442,"")</f>
        <v/>
      </c>
      <c r="I1442" s="10" t="str">
        <f t="shared" si="22"/>
        <v/>
      </c>
      <c r="J1442" s="3">
        <f>IF(デイリーデータ!D1442="なし","",デイリーデータ!D1442)</f>
        <v>0</v>
      </c>
      <c r="K1442" s="3">
        <f>IF(デイリーデータ!E1442="なし","",デイリーデータ!E1442)</f>
        <v>0</v>
      </c>
      <c r="L1442" s="3">
        <f>IF(デイリーデータ!F1442="なし","",デイリーデータ!F1442)</f>
        <v>0</v>
      </c>
      <c r="M1442" s="3">
        <f>IF(デイリーデータ!G1442="なし","",デイリーデータ!G1442)</f>
        <v>0</v>
      </c>
      <c r="N1442" s="3">
        <f>IF(デイリーデータ!H1442="なし","",デイリーデータ!H1442)</f>
        <v>0</v>
      </c>
    </row>
    <row r="1443" spans="1:14" x14ac:dyDescent="0.2">
      <c r="A1443" s="9" t="str">
        <f>デイリーデータ!A1443&amp;デイリーデータ!I1443</f>
        <v/>
      </c>
      <c r="B1443" s="3" t="str">
        <f>デイリーデータ!A1443&amp;""</f>
        <v/>
      </c>
      <c r="C1443" s="3" t="str">
        <f>デイリーデータ!B1443&amp;""</f>
        <v/>
      </c>
      <c r="D1443" s="4" t="str">
        <f>IF(デイリーデータ!I1443="","",(デイリーデータ!I1443))</f>
        <v/>
      </c>
      <c r="E1443" s="3" t="str">
        <f>IF(デイリーデータ!D1443="休日","●",IF(デイリーデータ!D1443="指定","○",IF(LEFT(デイリーデータ!F1443,1)="日","",IF(LEFT(デイリーデータ!F1443,1)="半","／",LEFT(デイリーデータ!F1443,1)))))</f>
        <v/>
      </c>
      <c r="F1443" s="10" t="str">
        <f>IF(デイリーデータ!E1443="なし","",デイリーデータ!E1443)&amp;IF(デイリーデータ!G1443="なし","",デイリーデータ!G1443)&amp;IF(デイリーデータ!H1443="なし","",デイリーデータ!H1443)</f>
        <v/>
      </c>
      <c r="G1443" s="3" t="str">
        <f>IF(H1443="","",COUNTA(H$2:H1443)-COUNTBLANK(H$2:H1443))</f>
        <v/>
      </c>
      <c r="H1443" s="3" t="str">
        <f>IF(COUNTIF(B$2:B1443,B1443)=1,B1443,"")</f>
        <v/>
      </c>
      <c r="I1443" s="10" t="str">
        <f t="shared" si="22"/>
        <v/>
      </c>
      <c r="J1443" s="3">
        <f>IF(デイリーデータ!D1443="なし","",デイリーデータ!D1443)</f>
        <v>0</v>
      </c>
      <c r="K1443" s="3">
        <f>IF(デイリーデータ!E1443="なし","",デイリーデータ!E1443)</f>
        <v>0</v>
      </c>
      <c r="L1443" s="3">
        <f>IF(デイリーデータ!F1443="なし","",デイリーデータ!F1443)</f>
        <v>0</v>
      </c>
      <c r="M1443" s="3">
        <f>IF(デイリーデータ!G1443="なし","",デイリーデータ!G1443)</f>
        <v>0</v>
      </c>
      <c r="N1443" s="3">
        <f>IF(デイリーデータ!H1443="なし","",デイリーデータ!H1443)</f>
        <v>0</v>
      </c>
    </row>
    <row r="1444" spans="1:14" x14ac:dyDescent="0.2">
      <c r="A1444" s="9" t="str">
        <f>デイリーデータ!A1444&amp;デイリーデータ!I1444</f>
        <v/>
      </c>
      <c r="B1444" s="3" t="str">
        <f>デイリーデータ!A1444&amp;""</f>
        <v/>
      </c>
      <c r="C1444" s="3" t="str">
        <f>デイリーデータ!B1444&amp;""</f>
        <v/>
      </c>
      <c r="D1444" s="4" t="str">
        <f>IF(デイリーデータ!I1444="","",(デイリーデータ!I1444))</f>
        <v/>
      </c>
      <c r="E1444" s="3" t="str">
        <f>IF(デイリーデータ!D1444="休日","●",IF(デイリーデータ!D1444="指定","○",IF(LEFT(デイリーデータ!F1444,1)="日","",IF(LEFT(デイリーデータ!F1444,1)="半","／",LEFT(デイリーデータ!F1444,1)))))</f>
        <v/>
      </c>
      <c r="F1444" s="10" t="str">
        <f>IF(デイリーデータ!E1444="なし","",デイリーデータ!E1444)&amp;IF(デイリーデータ!G1444="なし","",デイリーデータ!G1444)&amp;IF(デイリーデータ!H1444="なし","",デイリーデータ!H1444)</f>
        <v/>
      </c>
      <c r="G1444" s="3" t="str">
        <f>IF(H1444="","",COUNTA(H$2:H1444)-COUNTBLANK(H$2:H1444))</f>
        <v/>
      </c>
      <c r="H1444" s="3" t="str">
        <f>IF(COUNTIF(B$2:B1444,B1444)=1,B1444,"")</f>
        <v/>
      </c>
      <c r="I1444" s="10" t="str">
        <f t="shared" si="22"/>
        <v/>
      </c>
      <c r="J1444" s="3">
        <f>IF(デイリーデータ!D1444="なし","",デイリーデータ!D1444)</f>
        <v>0</v>
      </c>
      <c r="K1444" s="3">
        <f>IF(デイリーデータ!E1444="なし","",デイリーデータ!E1444)</f>
        <v>0</v>
      </c>
      <c r="L1444" s="3">
        <f>IF(デイリーデータ!F1444="なし","",デイリーデータ!F1444)</f>
        <v>0</v>
      </c>
      <c r="M1444" s="3">
        <f>IF(デイリーデータ!G1444="なし","",デイリーデータ!G1444)</f>
        <v>0</v>
      </c>
      <c r="N1444" s="3">
        <f>IF(デイリーデータ!H1444="なし","",デイリーデータ!H1444)</f>
        <v>0</v>
      </c>
    </row>
    <row r="1445" spans="1:14" x14ac:dyDescent="0.2">
      <c r="A1445" s="9" t="str">
        <f>デイリーデータ!A1445&amp;デイリーデータ!I1445</f>
        <v/>
      </c>
      <c r="B1445" s="3" t="str">
        <f>デイリーデータ!A1445&amp;""</f>
        <v/>
      </c>
      <c r="C1445" s="3" t="str">
        <f>デイリーデータ!B1445&amp;""</f>
        <v/>
      </c>
      <c r="D1445" s="4" t="str">
        <f>IF(デイリーデータ!I1445="","",(デイリーデータ!I1445))</f>
        <v/>
      </c>
      <c r="E1445" s="3" t="str">
        <f>IF(デイリーデータ!D1445="休日","●",IF(デイリーデータ!D1445="指定","○",IF(LEFT(デイリーデータ!F1445,1)="日","",IF(LEFT(デイリーデータ!F1445,1)="半","／",LEFT(デイリーデータ!F1445,1)))))</f>
        <v/>
      </c>
      <c r="F1445" s="10" t="str">
        <f>IF(デイリーデータ!E1445="なし","",デイリーデータ!E1445)&amp;IF(デイリーデータ!G1445="なし","",デイリーデータ!G1445)&amp;IF(デイリーデータ!H1445="なし","",デイリーデータ!H1445)</f>
        <v/>
      </c>
      <c r="G1445" s="3" t="str">
        <f>IF(H1445="","",COUNTA(H$2:H1445)-COUNTBLANK(H$2:H1445))</f>
        <v/>
      </c>
      <c r="H1445" s="3" t="str">
        <f>IF(COUNTIF(B$2:B1445,B1445)=1,B1445,"")</f>
        <v/>
      </c>
      <c r="I1445" s="10" t="str">
        <f t="shared" si="22"/>
        <v/>
      </c>
      <c r="J1445" s="3">
        <f>IF(デイリーデータ!D1445="なし","",デイリーデータ!D1445)</f>
        <v>0</v>
      </c>
      <c r="K1445" s="3">
        <f>IF(デイリーデータ!E1445="なし","",デイリーデータ!E1445)</f>
        <v>0</v>
      </c>
      <c r="L1445" s="3">
        <f>IF(デイリーデータ!F1445="なし","",デイリーデータ!F1445)</f>
        <v>0</v>
      </c>
      <c r="M1445" s="3">
        <f>IF(デイリーデータ!G1445="なし","",デイリーデータ!G1445)</f>
        <v>0</v>
      </c>
      <c r="N1445" s="3">
        <f>IF(デイリーデータ!H1445="なし","",デイリーデータ!H1445)</f>
        <v>0</v>
      </c>
    </row>
    <row r="1446" spans="1:14" x14ac:dyDescent="0.2">
      <c r="A1446" s="9" t="str">
        <f>デイリーデータ!A1446&amp;デイリーデータ!I1446</f>
        <v/>
      </c>
      <c r="B1446" s="3" t="str">
        <f>デイリーデータ!A1446&amp;""</f>
        <v/>
      </c>
      <c r="C1446" s="3" t="str">
        <f>デイリーデータ!B1446&amp;""</f>
        <v/>
      </c>
      <c r="D1446" s="4" t="str">
        <f>IF(デイリーデータ!I1446="","",(デイリーデータ!I1446))</f>
        <v/>
      </c>
      <c r="E1446" s="3" t="str">
        <f>IF(デイリーデータ!D1446="休日","●",IF(デイリーデータ!D1446="指定","○",IF(LEFT(デイリーデータ!F1446,1)="日","",IF(LEFT(デイリーデータ!F1446,1)="半","／",LEFT(デイリーデータ!F1446,1)))))</f>
        <v/>
      </c>
      <c r="F1446" s="10" t="str">
        <f>IF(デイリーデータ!E1446="なし","",デイリーデータ!E1446)&amp;IF(デイリーデータ!G1446="なし","",デイリーデータ!G1446)&amp;IF(デイリーデータ!H1446="なし","",デイリーデータ!H1446)</f>
        <v/>
      </c>
      <c r="G1446" s="3" t="str">
        <f>IF(H1446="","",COUNTA(H$2:H1446)-COUNTBLANK(H$2:H1446))</f>
        <v/>
      </c>
      <c r="H1446" s="3" t="str">
        <f>IF(COUNTIF(B$2:B1446,B1446)=1,B1446,"")</f>
        <v/>
      </c>
      <c r="I1446" s="10" t="str">
        <f t="shared" si="22"/>
        <v/>
      </c>
      <c r="J1446" s="3">
        <f>IF(デイリーデータ!D1446="なし","",デイリーデータ!D1446)</f>
        <v>0</v>
      </c>
      <c r="K1446" s="3">
        <f>IF(デイリーデータ!E1446="なし","",デイリーデータ!E1446)</f>
        <v>0</v>
      </c>
      <c r="L1446" s="3">
        <f>IF(デイリーデータ!F1446="なし","",デイリーデータ!F1446)</f>
        <v>0</v>
      </c>
      <c r="M1446" s="3">
        <f>IF(デイリーデータ!G1446="なし","",デイリーデータ!G1446)</f>
        <v>0</v>
      </c>
      <c r="N1446" s="3">
        <f>IF(デイリーデータ!H1446="なし","",デイリーデータ!H1446)</f>
        <v>0</v>
      </c>
    </row>
    <row r="1447" spans="1:14" x14ac:dyDescent="0.2">
      <c r="A1447" s="9" t="str">
        <f>デイリーデータ!A1447&amp;デイリーデータ!I1447</f>
        <v/>
      </c>
      <c r="B1447" s="3" t="str">
        <f>デイリーデータ!A1447&amp;""</f>
        <v/>
      </c>
      <c r="C1447" s="3" t="str">
        <f>デイリーデータ!B1447&amp;""</f>
        <v/>
      </c>
      <c r="D1447" s="4" t="str">
        <f>IF(デイリーデータ!I1447="","",(デイリーデータ!I1447))</f>
        <v/>
      </c>
      <c r="E1447" s="3" t="str">
        <f>IF(デイリーデータ!D1447="休日","●",IF(デイリーデータ!D1447="指定","○",IF(LEFT(デイリーデータ!F1447,1)="日","",IF(LEFT(デイリーデータ!F1447,1)="半","／",LEFT(デイリーデータ!F1447,1)))))</f>
        <v/>
      </c>
      <c r="F1447" s="10" t="str">
        <f>IF(デイリーデータ!E1447="なし","",デイリーデータ!E1447)&amp;IF(デイリーデータ!G1447="なし","",デイリーデータ!G1447)&amp;IF(デイリーデータ!H1447="なし","",デイリーデータ!H1447)</f>
        <v/>
      </c>
      <c r="G1447" s="3" t="str">
        <f>IF(H1447="","",COUNTA(H$2:H1447)-COUNTBLANK(H$2:H1447))</f>
        <v/>
      </c>
      <c r="H1447" s="3" t="str">
        <f>IF(COUNTIF(B$2:B1447,B1447)=1,B1447,"")</f>
        <v/>
      </c>
      <c r="I1447" s="10" t="str">
        <f t="shared" si="22"/>
        <v/>
      </c>
      <c r="J1447" s="3">
        <f>IF(デイリーデータ!D1447="なし","",デイリーデータ!D1447)</f>
        <v>0</v>
      </c>
      <c r="K1447" s="3">
        <f>IF(デイリーデータ!E1447="なし","",デイリーデータ!E1447)</f>
        <v>0</v>
      </c>
      <c r="L1447" s="3">
        <f>IF(デイリーデータ!F1447="なし","",デイリーデータ!F1447)</f>
        <v>0</v>
      </c>
      <c r="M1447" s="3">
        <f>IF(デイリーデータ!G1447="なし","",デイリーデータ!G1447)</f>
        <v>0</v>
      </c>
      <c r="N1447" s="3">
        <f>IF(デイリーデータ!H1447="なし","",デイリーデータ!H1447)</f>
        <v>0</v>
      </c>
    </row>
    <row r="1448" spans="1:14" x14ac:dyDescent="0.2">
      <c r="A1448" s="9" t="str">
        <f>デイリーデータ!A1448&amp;デイリーデータ!I1448</f>
        <v/>
      </c>
      <c r="B1448" s="3" t="str">
        <f>デイリーデータ!A1448&amp;""</f>
        <v/>
      </c>
      <c r="C1448" s="3" t="str">
        <f>デイリーデータ!B1448&amp;""</f>
        <v/>
      </c>
      <c r="D1448" s="4" t="str">
        <f>IF(デイリーデータ!I1448="","",(デイリーデータ!I1448))</f>
        <v/>
      </c>
      <c r="E1448" s="3" t="str">
        <f>IF(デイリーデータ!D1448="休日","●",IF(デイリーデータ!D1448="指定","○",IF(LEFT(デイリーデータ!F1448,1)="日","",IF(LEFT(デイリーデータ!F1448,1)="半","／",LEFT(デイリーデータ!F1448,1)))))</f>
        <v/>
      </c>
      <c r="F1448" s="10" t="str">
        <f>IF(デイリーデータ!E1448="なし","",デイリーデータ!E1448)&amp;IF(デイリーデータ!G1448="なし","",デイリーデータ!G1448)&amp;IF(デイリーデータ!H1448="なし","",デイリーデータ!H1448)</f>
        <v/>
      </c>
      <c r="G1448" s="3" t="str">
        <f>IF(H1448="","",COUNTA(H$2:H1448)-COUNTBLANK(H$2:H1448))</f>
        <v/>
      </c>
      <c r="H1448" s="3" t="str">
        <f>IF(COUNTIF(B$2:B1448,B1448)=1,B1448,"")</f>
        <v/>
      </c>
      <c r="I1448" s="10" t="str">
        <f t="shared" si="22"/>
        <v/>
      </c>
      <c r="J1448" s="3">
        <f>IF(デイリーデータ!D1448="なし","",デイリーデータ!D1448)</f>
        <v>0</v>
      </c>
      <c r="K1448" s="3">
        <f>IF(デイリーデータ!E1448="なし","",デイリーデータ!E1448)</f>
        <v>0</v>
      </c>
      <c r="L1448" s="3">
        <f>IF(デイリーデータ!F1448="なし","",デイリーデータ!F1448)</f>
        <v>0</v>
      </c>
      <c r="M1448" s="3">
        <f>IF(デイリーデータ!G1448="なし","",デイリーデータ!G1448)</f>
        <v>0</v>
      </c>
      <c r="N1448" s="3">
        <f>IF(デイリーデータ!H1448="なし","",デイリーデータ!H1448)</f>
        <v>0</v>
      </c>
    </row>
    <row r="1449" spans="1:14" x14ac:dyDescent="0.2">
      <c r="A1449" s="9" t="str">
        <f>デイリーデータ!A1449&amp;デイリーデータ!I1449</f>
        <v/>
      </c>
      <c r="B1449" s="3" t="str">
        <f>デイリーデータ!A1449&amp;""</f>
        <v/>
      </c>
      <c r="C1449" s="3" t="str">
        <f>デイリーデータ!B1449&amp;""</f>
        <v/>
      </c>
      <c r="D1449" s="4" t="str">
        <f>IF(デイリーデータ!I1449="","",(デイリーデータ!I1449))</f>
        <v/>
      </c>
      <c r="E1449" s="3" t="str">
        <f>IF(デイリーデータ!D1449="休日","●",IF(デイリーデータ!D1449="指定","○",IF(LEFT(デイリーデータ!F1449,1)="日","",IF(LEFT(デイリーデータ!F1449,1)="半","／",LEFT(デイリーデータ!F1449,1)))))</f>
        <v/>
      </c>
      <c r="F1449" s="10" t="str">
        <f>IF(デイリーデータ!E1449="なし","",デイリーデータ!E1449)&amp;IF(デイリーデータ!G1449="なし","",デイリーデータ!G1449)&amp;IF(デイリーデータ!H1449="なし","",デイリーデータ!H1449)</f>
        <v/>
      </c>
      <c r="G1449" s="3" t="str">
        <f>IF(H1449="","",COUNTA(H$2:H1449)-COUNTBLANK(H$2:H1449))</f>
        <v/>
      </c>
      <c r="H1449" s="3" t="str">
        <f>IF(COUNTIF(B$2:B1449,B1449)=1,B1449,"")</f>
        <v/>
      </c>
      <c r="I1449" s="10" t="str">
        <f t="shared" si="22"/>
        <v/>
      </c>
      <c r="J1449" s="3">
        <f>IF(デイリーデータ!D1449="なし","",デイリーデータ!D1449)</f>
        <v>0</v>
      </c>
      <c r="K1449" s="3">
        <f>IF(デイリーデータ!E1449="なし","",デイリーデータ!E1449)</f>
        <v>0</v>
      </c>
      <c r="L1449" s="3">
        <f>IF(デイリーデータ!F1449="なし","",デイリーデータ!F1449)</f>
        <v>0</v>
      </c>
      <c r="M1449" s="3">
        <f>IF(デイリーデータ!G1449="なし","",デイリーデータ!G1449)</f>
        <v>0</v>
      </c>
      <c r="N1449" s="3">
        <f>IF(デイリーデータ!H1449="なし","",デイリーデータ!H1449)</f>
        <v>0</v>
      </c>
    </row>
    <row r="1450" spans="1:14" x14ac:dyDescent="0.2">
      <c r="A1450" s="9" t="str">
        <f>デイリーデータ!A1450&amp;デイリーデータ!I1450</f>
        <v/>
      </c>
      <c r="B1450" s="3" t="str">
        <f>デイリーデータ!A1450&amp;""</f>
        <v/>
      </c>
      <c r="C1450" s="3" t="str">
        <f>デイリーデータ!B1450&amp;""</f>
        <v/>
      </c>
      <c r="D1450" s="4" t="str">
        <f>IF(デイリーデータ!I1450="","",(デイリーデータ!I1450))</f>
        <v/>
      </c>
      <c r="E1450" s="3" t="str">
        <f>IF(デイリーデータ!D1450="休日","●",IF(デイリーデータ!D1450="指定","○",IF(LEFT(デイリーデータ!F1450,1)="日","",IF(LEFT(デイリーデータ!F1450,1)="半","／",LEFT(デイリーデータ!F1450,1)))))</f>
        <v/>
      </c>
      <c r="F1450" s="10" t="str">
        <f>IF(デイリーデータ!E1450="なし","",デイリーデータ!E1450)&amp;IF(デイリーデータ!G1450="なし","",デイリーデータ!G1450)&amp;IF(デイリーデータ!H1450="なし","",デイリーデータ!H1450)</f>
        <v/>
      </c>
      <c r="G1450" s="3" t="str">
        <f>IF(H1450="","",COUNTA(H$2:H1450)-COUNTBLANK(H$2:H1450))</f>
        <v/>
      </c>
      <c r="H1450" s="3" t="str">
        <f>IF(COUNTIF(B$2:B1450,B1450)=1,B1450,"")</f>
        <v/>
      </c>
      <c r="I1450" s="10" t="str">
        <f t="shared" si="22"/>
        <v/>
      </c>
      <c r="J1450" s="3">
        <f>IF(デイリーデータ!D1450="なし","",デイリーデータ!D1450)</f>
        <v>0</v>
      </c>
      <c r="K1450" s="3">
        <f>IF(デイリーデータ!E1450="なし","",デイリーデータ!E1450)</f>
        <v>0</v>
      </c>
      <c r="L1450" s="3">
        <f>IF(デイリーデータ!F1450="なし","",デイリーデータ!F1450)</f>
        <v>0</v>
      </c>
      <c r="M1450" s="3">
        <f>IF(デイリーデータ!G1450="なし","",デイリーデータ!G1450)</f>
        <v>0</v>
      </c>
      <c r="N1450" s="3">
        <f>IF(デイリーデータ!H1450="なし","",デイリーデータ!H1450)</f>
        <v>0</v>
      </c>
    </row>
    <row r="1451" spans="1:14" x14ac:dyDescent="0.2">
      <c r="A1451" s="9" t="str">
        <f>デイリーデータ!A1451&amp;デイリーデータ!I1451</f>
        <v/>
      </c>
      <c r="B1451" s="3" t="str">
        <f>デイリーデータ!A1451&amp;""</f>
        <v/>
      </c>
      <c r="C1451" s="3" t="str">
        <f>デイリーデータ!B1451&amp;""</f>
        <v/>
      </c>
      <c r="D1451" s="4" t="str">
        <f>IF(デイリーデータ!I1451="","",(デイリーデータ!I1451))</f>
        <v/>
      </c>
      <c r="E1451" s="3" t="str">
        <f>IF(デイリーデータ!D1451="休日","●",IF(デイリーデータ!D1451="指定","○",IF(LEFT(デイリーデータ!F1451,1)="日","",IF(LEFT(デイリーデータ!F1451,1)="半","／",LEFT(デイリーデータ!F1451,1)))))</f>
        <v/>
      </c>
      <c r="F1451" s="10" t="str">
        <f>IF(デイリーデータ!E1451="なし","",デイリーデータ!E1451)&amp;IF(デイリーデータ!G1451="なし","",デイリーデータ!G1451)&amp;IF(デイリーデータ!H1451="なし","",デイリーデータ!H1451)</f>
        <v/>
      </c>
      <c r="G1451" s="3" t="str">
        <f>IF(H1451="","",COUNTA(H$2:H1451)-COUNTBLANK(H$2:H1451))</f>
        <v/>
      </c>
      <c r="H1451" s="3" t="str">
        <f>IF(COUNTIF(B$2:B1451,B1451)=1,B1451,"")</f>
        <v/>
      </c>
      <c r="I1451" s="10" t="str">
        <f t="shared" si="22"/>
        <v/>
      </c>
      <c r="J1451" s="3">
        <f>IF(デイリーデータ!D1451="なし","",デイリーデータ!D1451)</f>
        <v>0</v>
      </c>
      <c r="K1451" s="3">
        <f>IF(デイリーデータ!E1451="なし","",デイリーデータ!E1451)</f>
        <v>0</v>
      </c>
      <c r="L1451" s="3">
        <f>IF(デイリーデータ!F1451="なし","",デイリーデータ!F1451)</f>
        <v>0</v>
      </c>
      <c r="M1451" s="3">
        <f>IF(デイリーデータ!G1451="なし","",デイリーデータ!G1451)</f>
        <v>0</v>
      </c>
      <c r="N1451" s="3">
        <f>IF(デイリーデータ!H1451="なし","",デイリーデータ!H1451)</f>
        <v>0</v>
      </c>
    </row>
    <row r="1452" spans="1:14" x14ac:dyDescent="0.2">
      <c r="A1452" s="9" t="str">
        <f>デイリーデータ!A1452&amp;デイリーデータ!I1452</f>
        <v/>
      </c>
      <c r="B1452" s="3" t="str">
        <f>デイリーデータ!A1452&amp;""</f>
        <v/>
      </c>
      <c r="C1452" s="3" t="str">
        <f>デイリーデータ!B1452&amp;""</f>
        <v/>
      </c>
      <c r="D1452" s="4" t="str">
        <f>IF(デイリーデータ!I1452="","",(デイリーデータ!I1452))</f>
        <v/>
      </c>
      <c r="E1452" s="3" t="str">
        <f>IF(デイリーデータ!D1452="休日","●",IF(デイリーデータ!D1452="指定","○",IF(LEFT(デイリーデータ!F1452,1)="日","",IF(LEFT(デイリーデータ!F1452,1)="半","／",LEFT(デイリーデータ!F1452,1)))))</f>
        <v/>
      </c>
      <c r="F1452" s="10" t="str">
        <f>IF(デイリーデータ!E1452="なし","",デイリーデータ!E1452)&amp;IF(デイリーデータ!G1452="なし","",デイリーデータ!G1452)&amp;IF(デイリーデータ!H1452="なし","",デイリーデータ!H1452)</f>
        <v/>
      </c>
      <c r="G1452" s="3" t="str">
        <f>IF(H1452="","",COUNTA(H$2:H1452)-COUNTBLANK(H$2:H1452))</f>
        <v/>
      </c>
      <c r="H1452" s="3" t="str">
        <f>IF(COUNTIF(B$2:B1452,B1452)=1,B1452,"")</f>
        <v/>
      </c>
      <c r="I1452" s="10" t="str">
        <f t="shared" si="22"/>
        <v/>
      </c>
      <c r="J1452" s="3">
        <f>IF(デイリーデータ!D1452="なし","",デイリーデータ!D1452)</f>
        <v>0</v>
      </c>
      <c r="K1452" s="3">
        <f>IF(デイリーデータ!E1452="なし","",デイリーデータ!E1452)</f>
        <v>0</v>
      </c>
      <c r="L1452" s="3">
        <f>IF(デイリーデータ!F1452="なし","",デイリーデータ!F1452)</f>
        <v>0</v>
      </c>
      <c r="M1452" s="3">
        <f>IF(デイリーデータ!G1452="なし","",デイリーデータ!G1452)</f>
        <v>0</v>
      </c>
      <c r="N1452" s="3">
        <f>IF(デイリーデータ!H1452="なし","",デイリーデータ!H1452)</f>
        <v>0</v>
      </c>
    </row>
    <row r="1453" spans="1:14" x14ac:dyDescent="0.2">
      <c r="A1453" s="9" t="str">
        <f>デイリーデータ!A1453&amp;デイリーデータ!I1453</f>
        <v/>
      </c>
      <c r="B1453" s="3" t="str">
        <f>デイリーデータ!A1453&amp;""</f>
        <v/>
      </c>
      <c r="C1453" s="3" t="str">
        <f>デイリーデータ!B1453&amp;""</f>
        <v/>
      </c>
      <c r="D1453" s="4" t="str">
        <f>IF(デイリーデータ!I1453="","",(デイリーデータ!I1453))</f>
        <v/>
      </c>
      <c r="E1453" s="3" t="str">
        <f>IF(デイリーデータ!D1453="休日","●",IF(デイリーデータ!D1453="指定","○",IF(LEFT(デイリーデータ!F1453,1)="日","",IF(LEFT(デイリーデータ!F1453,1)="半","／",LEFT(デイリーデータ!F1453,1)))))</f>
        <v/>
      </c>
      <c r="F1453" s="10" t="str">
        <f>IF(デイリーデータ!E1453="なし","",デイリーデータ!E1453)&amp;IF(デイリーデータ!G1453="なし","",デイリーデータ!G1453)&amp;IF(デイリーデータ!H1453="なし","",デイリーデータ!H1453)</f>
        <v/>
      </c>
      <c r="G1453" s="3" t="str">
        <f>IF(H1453="","",COUNTA(H$2:H1453)-COUNTBLANK(H$2:H1453))</f>
        <v/>
      </c>
      <c r="H1453" s="3" t="str">
        <f>IF(COUNTIF(B$2:B1453,B1453)=1,B1453,"")</f>
        <v/>
      </c>
      <c r="I1453" s="10" t="str">
        <f t="shared" si="22"/>
        <v/>
      </c>
      <c r="J1453" s="3">
        <f>IF(デイリーデータ!D1453="なし","",デイリーデータ!D1453)</f>
        <v>0</v>
      </c>
      <c r="K1453" s="3">
        <f>IF(デイリーデータ!E1453="なし","",デイリーデータ!E1453)</f>
        <v>0</v>
      </c>
      <c r="L1453" s="3">
        <f>IF(デイリーデータ!F1453="なし","",デイリーデータ!F1453)</f>
        <v>0</v>
      </c>
      <c r="M1453" s="3">
        <f>IF(デイリーデータ!G1453="なし","",デイリーデータ!G1453)</f>
        <v>0</v>
      </c>
      <c r="N1453" s="3">
        <f>IF(デイリーデータ!H1453="なし","",デイリーデータ!H1453)</f>
        <v>0</v>
      </c>
    </row>
    <row r="1454" spans="1:14" x14ac:dyDescent="0.2">
      <c r="A1454" s="9" t="str">
        <f>デイリーデータ!A1454&amp;デイリーデータ!I1454</f>
        <v/>
      </c>
      <c r="B1454" s="3" t="str">
        <f>デイリーデータ!A1454&amp;""</f>
        <v/>
      </c>
      <c r="C1454" s="3" t="str">
        <f>デイリーデータ!B1454&amp;""</f>
        <v/>
      </c>
      <c r="D1454" s="4" t="str">
        <f>IF(デイリーデータ!I1454="","",(デイリーデータ!I1454))</f>
        <v/>
      </c>
      <c r="E1454" s="3" t="str">
        <f>IF(デイリーデータ!D1454="休日","●",IF(デイリーデータ!D1454="指定","○",IF(LEFT(デイリーデータ!F1454,1)="日","",IF(LEFT(デイリーデータ!F1454,1)="半","／",LEFT(デイリーデータ!F1454,1)))))</f>
        <v/>
      </c>
      <c r="F1454" s="10" t="str">
        <f>IF(デイリーデータ!E1454="なし","",デイリーデータ!E1454)&amp;IF(デイリーデータ!G1454="なし","",デイリーデータ!G1454)&amp;IF(デイリーデータ!H1454="なし","",デイリーデータ!H1454)</f>
        <v/>
      </c>
      <c r="G1454" s="3" t="str">
        <f>IF(H1454="","",COUNTA(H$2:H1454)-COUNTBLANK(H$2:H1454))</f>
        <v/>
      </c>
      <c r="H1454" s="3" t="str">
        <f>IF(COUNTIF(B$2:B1454,B1454)=1,B1454,"")</f>
        <v/>
      </c>
      <c r="I1454" s="10" t="str">
        <f t="shared" si="22"/>
        <v/>
      </c>
      <c r="J1454" s="3">
        <f>IF(デイリーデータ!D1454="なし","",デイリーデータ!D1454)</f>
        <v>0</v>
      </c>
      <c r="K1454" s="3">
        <f>IF(デイリーデータ!E1454="なし","",デイリーデータ!E1454)</f>
        <v>0</v>
      </c>
      <c r="L1454" s="3">
        <f>IF(デイリーデータ!F1454="なし","",デイリーデータ!F1454)</f>
        <v>0</v>
      </c>
      <c r="M1454" s="3">
        <f>IF(デイリーデータ!G1454="なし","",デイリーデータ!G1454)</f>
        <v>0</v>
      </c>
      <c r="N1454" s="3">
        <f>IF(デイリーデータ!H1454="なし","",デイリーデータ!H1454)</f>
        <v>0</v>
      </c>
    </row>
    <row r="1455" spans="1:14" x14ac:dyDescent="0.2">
      <c r="A1455" s="9" t="str">
        <f>デイリーデータ!A1455&amp;デイリーデータ!I1455</f>
        <v/>
      </c>
      <c r="B1455" s="3" t="str">
        <f>デイリーデータ!A1455&amp;""</f>
        <v/>
      </c>
      <c r="C1455" s="3" t="str">
        <f>デイリーデータ!B1455&amp;""</f>
        <v/>
      </c>
      <c r="D1455" s="4" t="str">
        <f>IF(デイリーデータ!I1455="","",(デイリーデータ!I1455))</f>
        <v/>
      </c>
      <c r="E1455" s="3" t="str">
        <f>IF(デイリーデータ!D1455="休日","●",IF(デイリーデータ!D1455="指定","○",IF(LEFT(デイリーデータ!F1455,1)="日","",IF(LEFT(デイリーデータ!F1455,1)="半","／",LEFT(デイリーデータ!F1455,1)))))</f>
        <v/>
      </c>
      <c r="F1455" s="10" t="str">
        <f>IF(デイリーデータ!E1455="なし","",デイリーデータ!E1455)&amp;IF(デイリーデータ!G1455="なし","",デイリーデータ!G1455)&amp;IF(デイリーデータ!H1455="なし","",デイリーデータ!H1455)</f>
        <v/>
      </c>
      <c r="G1455" s="3" t="str">
        <f>IF(H1455="","",COUNTA(H$2:H1455)-COUNTBLANK(H$2:H1455))</f>
        <v/>
      </c>
      <c r="H1455" s="3" t="str">
        <f>IF(COUNTIF(B$2:B1455,B1455)=1,B1455,"")</f>
        <v/>
      </c>
      <c r="I1455" s="10" t="str">
        <f t="shared" si="22"/>
        <v/>
      </c>
      <c r="J1455" s="3">
        <f>IF(デイリーデータ!D1455="なし","",デイリーデータ!D1455)</f>
        <v>0</v>
      </c>
      <c r="K1455" s="3">
        <f>IF(デイリーデータ!E1455="なし","",デイリーデータ!E1455)</f>
        <v>0</v>
      </c>
      <c r="L1455" s="3">
        <f>IF(デイリーデータ!F1455="なし","",デイリーデータ!F1455)</f>
        <v>0</v>
      </c>
      <c r="M1455" s="3">
        <f>IF(デイリーデータ!G1455="なし","",デイリーデータ!G1455)</f>
        <v>0</v>
      </c>
      <c r="N1455" s="3">
        <f>IF(デイリーデータ!H1455="なし","",デイリーデータ!H1455)</f>
        <v>0</v>
      </c>
    </row>
    <row r="1456" spans="1:14" x14ac:dyDescent="0.2">
      <c r="A1456" s="9" t="str">
        <f>デイリーデータ!A1456&amp;デイリーデータ!I1456</f>
        <v/>
      </c>
      <c r="B1456" s="3" t="str">
        <f>デイリーデータ!A1456&amp;""</f>
        <v/>
      </c>
      <c r="C1456" s="3" t="str">
        <f>デイリーデータ!B1456&amp;""</f>
        <v/>
      </c>
      <c r="D1456" s="4" t="str">
        <f>IF(デイリーデータ!I1456="","",(デイリーデータ!I1456))</f>
        <v/>
      </c>
      <c r="E1456" s="3" t="str">
        <f>IF(デイリーデータ!D1456="休日","●",IF(デイリーデータ!D1456="指定","○",IF(LEFT(デイリーデータ!F1456,1)="日","",IF(LEFT(デイリーデータ!F1456,1)="半","／",LEFT(デイリーデータ!F1456,1)))))</f>
        <v/>
      </c>
      <c r="F1456" s="10" t="str">
        <f>IF(デイリーデータ!E1456="なし","",デイリーデータ!E1456)&amp;IF(デイリーデータ!G1456="なし","",デイリーデータ!G1456)&amp;IF(デイリーデータ!H1456="なし","",デイリーデータ!H1456)</f>
        <v/>
      </c>
      <c r="G1456" s="3" t="str">
        <f>IF(H1456="","",COUNTA(H$2:H1456)-COUNTBLANK(H$2:H1456))</f>
        <v/>
      </c>
      <c r="H1456" s="3" t="str">
        <f>IF(COUNTIF(B$2:B1456,B1456)=1,B1456,"")</f>
        <v/>
      </c>
      <c r="I1456" s="10" t="str">
        <f t="shared" si="22"/>
        <v/>
      </c>
      <c r="J1456" s="3">
        <f>IF(デイリーデータ!D1456="なし","",デイリーデータ!D1456)</f>
        <v>0</v>
      </c>
      <c r="K1456" s="3">
        <f>IF(デイリーデータ!E1456="なし","",デイリーデータ!E1456)</f>
        <v>0</v>
      </c>
      <c r="L1456" s="3">
        <f>IF(デイリーデータ!F1456="なし","",デイリーデータ!F1456)</f>
        <v>0</v>
      </c>
      <c r="M1456" s="3">
        <f>IF(デイリーデータ!G1456="なし","",デイリーデータ!G1456)</f>
        <v>0</v>
      </c>
      <c r="N1456" s="3">
        <f>IF(デイリーデータ!H1456="なし","",デイリーデータ!H1456)</f>
        <v>0</v>
      </c>
    </row>
    <row r="1457" spans="1:14" x14ac:dyDescent="0.2">
      <c r="A1457" s="9" t="str">
        <f>デイリーデータ!A1457&amp;デイリーデータ!I1457</f>
        <v/>
      </c>
      <c r="B1457" s="3" t="str">
        <f>デイリーデータ!A1457&amp;""</f>
        <v/>
      </c>
      <c r="C1457" s="3" t="str">
        <f>デイリーデータ!B1457&amp;""</f>
        <v/>
      </c>
      <c r="D1457" s="4" t="str">
        <f>IF(デイリーデータ!I1457="","",(デイリーデータ!I1457))</f>
        <v/>
      </c>
      <c r="E1457" s="3" t="str">
        <f>IF(デイリーデータ!D1457="休日","●",IF(デイリーデータ!D1457="指定","○",IF(LEFT(デイリーデータ!F1457,1)="日","",IF(LEFT(デイリーデータ!F1457,1)="半","／",LEFT(デイリーデータ!F1457,1)))))</f>
        <v/>
      </c>
      <c r="F1457" s="10" t="str">
        <f>IF(デイリーデータ!E1457="なし","",デイリーデータ!E1457)&amp;IF(デイリーデータ!G1457="なし","",デイリーデータ!G1457)&amp;IF(デイリーデータ!H1457="なし","",デイリーデータ!H1457)</f>
        <v/>
      </c>
      <c r="G1457" s="3" t="str">
        <f>IF(H1457="","",COUNTA(H$2:H1457)-COUNTBLANK(H$2:H1457))</f>
        <v/>
      </c>
      <c r="H1457" s="3" t="str">
        <f>IF(COUNTIF(B$2:B1457,B1457)=1,B1457,"")</f>
        <v/>
      </c>
      <c r="I1457" s="10" t="str">
        <f t="shared" si="22"/>
        <v/>
      </c>
      <c r="J1457" s="3">
        <f>IF(デイリーデータ!D1457="なし","",デイリーデータ!D1457)</f>
        <v>0</v>
      </c>
      <c r="K1457" s="3">
        <f>IF(デイリーデータ!E1457="なし","",デイリーデータ!E1457)</f>
        <v>0</v>
      </c>
      <c r="L1457" s="3">
        <f>IF(デイリーデータ!F1457="なし","",デイリーデータ!F1457)</f>
        <v>0</v>
      </c>
      <c r="M1457" s="3">
        <f>IF(デイリーデータ!G1457="なし","",デイリーデータ!G1457)</f>
        <v>0</v>
      </c>
      <c r="N1457" s="3">
        <f>IF(デイリーデータ!H1457="なし","",デイリーデータ!H1457)</f>
        <v>0</v>
      </c>
    </row>
    <row r="1458" spans="1:14" x14ac:dyDescent="0.2">
      <c r="A1458" s="9" t="str">
        <f>デイリーデータ!A1458&amp;デイリーデータ!I1458</f>
        <v/>
      </c>
      <c r="B1458" s="3" t="str">
        <f>デイリーデータ!A1458&amp;""</f>
        <v/>
      </c>
      <c r="C1458" s="3" t="str">
        <f>デイリーデータ!B1458&amp;""</f>
        <v/>
      </c>
      <c r="D1458" s="4" t="str">
        <f>IF(デイリーデータ!I1458="","",(デイリーデータ!I1458))</f>
        <v/>
      </c>
      <c r="E1458" s="3" t="str">
        <f>IF(デイリーデータ!D1458="休日","●",IF(デイリーデータ!D1458="指定","○",IF(LEFT(デイリーデータ!F1458,1)="日","",IF(LEFT(デイリーデータ!F1458,1)="半","／",LEFT(デイリーデータ!F1458,1)))))</f>
        <v/>
      </c>
      <c r="F1458" s="10" t="str">
        <f>IF(デイリーデータ!E1458="なし","",デイリーデータ!E1458)&amp;IF(デイリーデータ!G1458="なし","",デイリーデータ!G1458)&amp;IF(デイリーデータ!H1458="なし","",デイリーデータ!H1458)</f>
        <v/>
      </c>
      <c r="G1458" s="3" t="str">
        <f>IF(H1458="","",COUNTA(H$2:H1458)-COUNTBLANK(H$2:H1458))</f>
        <v/>
      </c>
      <c r="H1458" s="3" t="str">
        <f>IF(COUNTIF(B$2:B1458,B1458)=1,B1458,"")</f>
        <v/>
      </c>
      <c r="I1458" s="10" t="str">
        <f t="shared" si="22"/>
        <v/>
      </c>
      <c r="J1458" s="3">
        <f>IF(デイリーデータ!D1458="なし","",デイリーデータ!D1458)</f>
        <v>0</v>
      </c>
      <c r="K1458" s="3">
        <f>IF(デイリーデータ!E1458="なし","",デイリーデータ!E1458)</f>
        <v>0</v>
      </c>
      <c r="L1458" s="3">
        <f>IF(デイリーデータ!F1458="なし","",デイリーデータ!F1458)</f>
        <v>0</v>
      </c>
      <c r="M1458" s="3">
        <f>IF(デイリーデータ!G1458="なし","",デイリーデータ!G1458)</f>
        <v>0</v>
      </c>
      <c r="N1458" s="3">
        <f>IF(デイリーデータ!H1458="なし","",デイリーデータ!H1458)</f>
        <v>0</v>
      </c>
    </row>
    <row r="1459" spans="1:14" x14ac:dyDescent="0.2">
      <c r="A1459" s="9" t="str">
        <f>デイリーデータ!A1459&amp;デイリーデータ!I1459</f>
        <v/>
      </c>
      <c r="B1459" s="3" t="str">
        <f>デイリーデータ!A1459&amp;""</f>
        <v/>
      </c>
      <c r="C1459" s="3" t="str">
        <f>デイリーデータ!B1459&amp;""</f>
        <v/>
      </c>
      <c r="D1459" s="4" t="str">
        <f>IF(デイリーデータ!I1459="","",(デイリーデータ!I1459))</f>
        <v/>
      </c>
      <c r="E1459" s="3" t="str">
        <f>IF(デイリーデータ!D1459="休日","●",IF(デイリーデータ!D1459="指定","○",IF(LEFT(デイリーデータ!F1459,1)="日","",IF(LEFT(デイリーデータ!F1459,1)="半","／",LEFT(デイリーデータ!F1459,1)))))</f>
        <v/>
      </c>
      <c r="F1459" s="10" t="str">
        <f>IF(デイリーデータ!E1459="なし","",デイリーデータ!E1459)&amp;IF(デイリーデータ!G1459="なし","",デイリーデータ!G1459)&amp;IF(デイリーデータ!H1459="なし","",デイリーデータ!H1459)</f>
        <v/>
      </c>
      <c r="G1459" s="3" t="str">
        <f>IF(H1459="","",COUNTA(H$2:H1459)-COUNTBLANK(H$2:H1459))</f>
        <v/>
      </c>
      <c r="H1459" s="3" t="str">
        <f>IF(COUNTIF(B$2:B1459,B1459)=1,B1459,"")</f>
        <v/>
      </c>
      <c r="I1459" s="10" t="str">
        <f t="shared" si="22"/>
        <v/>
      </c>
      <c r="J1459" s="3">
        <f>IF(デイリーデータ!D1459="なし","",デイリーデータ!D1459)</f>
        <v>0</v>
      </c>
      <c r="K1459" s="3">
        <f>IF(デイリーデータ!E1459="なし","",デイリーデータ!E1459)</f>
        <v>0</v>
      </c>
      <c r="L1459" s="3">
        <f>IF(デイリーデータ!F1459="なし","",デイリーデータ!F1459)</f>
        <v>0</v>
      </c>
      <c r="M1459" s="3">
        <f>IF(デイリーデータ!G1459="なし","",デイリーデータ!G1459)</f>
        <v>0</v>
      </c>
      <c r="N1459" s="3">
        <f>IF(デイリーデータ!H1459="なし","",デイリーデータ!H1459)</f>
        <v>0</v>
      </c>
    </row>
    <row r="1460" spans="1:14" x14ac:dyDescent="0.2">
      <c r="A1460" s="9" t="str">
        <f>デイリーデータ!A1460&amp;デイリーデータ!I1460</f>
        <v/>
      </c>
      <c r="B1460" s="3" t="str">
        <f>デイリーデータ!A1460&amp;""</f>
        <v/>
      </c>
      <c r="C1460" s="3" t="str">
        <f>デイリーデータ!B1460&amp;""</f>
        <v/>
      </c>
      <c r="D1460" s="4" t="str">
        <f>IF(デイリーデータ!I1460="","",(デイリーデータ!I1460))</f>
        <v/>
      </c>
      <c r="E1460" s="3" t="str">
        <f>IF(デイリーデータ!D1460="休日","●",IF(デイリーデータ!D1460="指定","○",IF(LEFT(デイリーデータ!F1460,1)="日","",IF(LEFT(デイリーデータ!F1460,1)="半","／",LEFT(デイリーデータ!F1460,1)))))</f>
        <v/>
      </c>
      <c r="F1460" s="10" t="str">
        <f>IF(デイリーデータ!E1460="なし","",デイリーデータ!E1460)&amp;IF(デイリーデータ!G1460="なし","",デイリーデータ!G1460)&amp;IF(デイリーデータ!H1460="なし","",デイリーデータ!H1460)</f>
        <v/>
      </c>
      <c r="G1460" s="3" t="str">
        <f>IF(H1460="","",COUNTA(H$2:H1460)-COUNTBLANK(H$2:H1460))</f>
        <v/>
      </c>
      <c r="H1460" s="3" t="str">
        <f>IF(COUNTIF(B$2:B1460,B1460)=1,B1460,"")</f>
        <v/>
      </c>
      <c r="I1460" s="10" t="str">
        <f t="shared" si="22"/>
        <v/>
      </c>
      <c r="J1460" s="3">
        <f>IF(デイリーデータ!D1460="なし","",デイリーデータ!D1460)</f>
        <v>0</v>
      </c>
      <c r="K1460" s="3">
        <f>IF(デイリーデータ!E1460="なし","",デイリーデータ!E1460)</f>
        <v>0</v>
      </c>
      <c r="L1460" s="3">
        <f>IF(デイリーデータ!F1460="なし","",デイリーデータ!F1460)</f>
        <v>0</v>
      </c>
      <c r="M1460" s="3">
        <f>IF(デイリーデータ!G1460="なし","",デイリーデータ!G1460)</f>
        <v>0</v>
      </c>
      <c r="N1460" s="3">
        <f>IF(デイリーデータ!H1460="なし","",デイリーデータ!H1460)</f>
        <v>0</v>
      </c>
    </row>
    <row r="1461" spans="1:14" x14ac:dyDescent="0.2">
      <c r="A1461" s="9" t="str">
        <f>デイリーデータ!A1461&amp;デイリーデータ!I1461</f>
        <v/>
      </c>
      <c r="B1461" s="3" t="str">
        <f>デイリーデータ!A1461&amp;""</f>
        <v/>
      </c>
      <c r="C1461" s="3" t="str">
        <f>デイリーデータ!B1461&amp;""</f>
        <v/>
      </c>
      <c r="D1461" s="4" t="str">
        <f>IF(デイリーデータ!I1461="","",(デイリーデータ!I1461))</f>
        <v/>
      </c>
      <c r="E1461" s="3" t="str">
        <f>IF(デイリーデータ!D1461="休日","●",IF(デイリーデータ!D1461="指定","○",IF(LEFT(デイリーデータ!F1461,1)="日","",IF(LEFT(デイリーデータ!F1461,1)="半","／",LEFT(デイリーデータ!F1461,1)))))</f>
        <v/>
      </c>
      <c r="F1461" s="10" t="str">
        <f>IF(デイリーデータ!E1461="なし","",デイリーデータ!E1461)&amp;IF(デイリーデータ!G1461="なし","",デイリーデータ!G1461)&amp;IF(デイリーデータ!H1461="なし","",デイリーデータ!H1461)</f>
        <v/>
      </c>
      <c r="G1461" s="3" t="str">
        <f>IF(H1461="","",COUNTA(H$2:H1461)-COUNTBLANK(H$2:H1461))</f>
        <v/>
      </c>
      <c r="H1461" s="3" t="str">
        <f>IF(COUNTIF(B$2:B1461,B1461)=1,B1461,"")</f>
        <v/>
      </c>
      <c r="I1461" s="10" t="str">
        <f t="shared" si="22"/>
        <v/>
      </c>
      <c r="J1461" s="3">
        <f>IF(デイリーデータ!D1461="なし","",デイリーデータ!D1461)</f>
        <v>0</v>
      </c>
      <c r="K1461" s="3">
        <f>IF(デイリーデータ!E1461="なし","",デイリーデータ!E1461)</f>
        <v>0</v>
      </c>
      <c r="L1461" s="3">
        <f>IF(デイリーデータ!F1461="なし","",デイリーデータ!F1461)</f>
        <v>0</v>
      </c>
      <c r="M1461" s="3">
        <f>IF(デイリーデータ!G1461="なし","",デイリーデータ!G1461)</f>
        <v>0</v>
      </c>
      <c r="N1461" s="3">
        <f>IF(デイリーデータ!H1461="なし","",デイリーデータ!H1461)</f>
        <v>0</v>
      </c>
    </row>
    <row r="1462" spans="1:14" x14ac:dyDescent="0.2">
      <c r="A1462" s="9" t="str">
        <f>デイリーデータ!A1462&amp;デイリーデータ!I1462</f>
        <v/>
      </c>
      <c r="B1462" s="3" t="str">
        <f>デイリーデータ!A1462&amp;""</f>
        <v/>
      </c>
      <c r="C1462" s="3" t="str">
        <f>デイリーデータ!B1462&amp;""</f>
        <v/>
      </c>
      <c r="D1462" s="4" t="str">
        <f>IF(デイリーデータ!I1462="","",(デイリーデータ!I1462))</f>
        <v/>
      </c>
      <c r="E1462" s="3" t="str">
        <f>IF(デイリーデータ!D1462="休日","●",IF(デイリーデータ!D1462="指定","○",IF(LEFT(デイリーデータ!F1462,1)="日","",IF(LEFT(デイリーデータ!F1462,1)="半","／",LEFT(デイリーデータ!F1462,1)))))</f>
        <v/>
      </c>
      <c r="F1462" s="10" t="str">
        <f>IF(デイリーデータ!E1462="なし","",デイリーデータ!E1462)&amp;IF(デイリーデータ!G1462="なし","",デイリーデータ!G1462)&amp;IF(デイリーデータ!H1462="なし","",デイリーデータ!H1462)</f>
        <v/>
      </c>
      <c r="G1462" s="3" t="str">
        <f>IF(H1462="","",COUNTA(H$2:H1462)-COUNTBLANK(H$2:H1462))</f>
        <v/>
      </c>
      <c r="H1462" s="3" t="str">
        <f>IF(COUNTIF(B$2:B1462,B1462)=1,B1462,"")</f>
        <v/>
      </c>
      <c r="I1462" s="10" t="str">
        <f t="shared" si="22"/>
        <v/>
      </c>
      <c r="J1462" s="3">
        <f>IF(デイリーデータ!D1462="なし","",デイリーデータ!D1462)</f>
        <v>0</v>
      </c>
      <c r="K1462" s="3">
        <f>IF(デイリーデータ!E1462="なし","",デイリーデータ!E1462)</f>
        <v>0</v>
      </c>
      <c r="L1462" s="3">
        <f>IF(デイリーデータ!F1462="なし","",デイリーデータ!F1462)</f>
        <v>0</v>
      </c>
      <c r="M1462" s="3">
        <f>IF(デイリーデータ!G1462="なし","",デイリーデータ!G1462)</f>
        <v>0</v>
      </c>
      <c r="N1462" s="3">
        <f>IF(デイリーデータ!H1462="なし","",デイリーデータ!H1462)</f>
        <v>0</v>
      </c>
    </row>
    <row r="1463" spans="1:14" x14ac:dyDescent="0.2">
      <c r="A1463" s="9" t="str">
        <f>デイリーデータ!A1463&amp;デイリーデータ!I1463</f>
        <v/>
      </c>
      <c r="B1463" s="3" t="str">
        <f>デイリーデータ!A1463&amp;""</f>
        <v/>
      </c>
      <c r="C1463" s="3" t="str">
        <f>デイリーデータ!B1463&amp;""</f>
        <v/>
      </c>
      <c r="D1463" s="4" t="str">
        <f>IF(デイリーデータ!I1463="","",(デイリーデータ!I1463))</f>
        <v/>
      </c>
      <c r="E1463" s="3" t="str">
        <f>IF(デイリーデータ!D1463="休日","●",IF(デイリーデータ!D1463="指定","○",IF(LEFT(デイリーデータ!F1463,1)="日","",IF(LEFT(デイリーデータ!F1463,1)="半","／",LEFT(デイリーデータ!F1463,1)))))</f>
        <v/>
      </c>
      <c r="F1463" s="10" t="str">
        <f>IF(デイリーデータ!E1463="なし","",デイリーデータ!E1463)&amp;IF(デイリーデータ!G1463="なし","",デイリーデータ!G1463)&amp;IF(デイリーデータ!H1463="なし","",デイリーデータ!H1463)</f>
        <v/>
      </c>
      <c r="G1463" s="3" t="str">
        <f>IF(H1463="","",COUNTA(H$2:H1463)-COUNTBLANK(H$2:H1463))</f>
        <v/>
      </c>
      <c r="H1463" s="3" t="str">
        <f>IF(COUNTIF(B$2:B1463,B1463)=1,B1463,"")</f>
        <v/>
      </c>
      <c r="I1463" s="10" t="str">
        <f t="shared" si="22"/>
        <v/>
      </c>
      <c r="J1463" s="3">
        <f>IF(デイリーデータ!D1463="なし","",デイリーデータ!D1463)</f>
        <v>0</v>
      </c>
      <c r="K1463" s="3">
        <f>IF(デイリーデータ!E1463="なし","",デイリーデータ!E1463)</f>
        <v>0</v>
      </c>
      <c r="L1463" s="3">
        <f>IF(デイリーデータ!F1463="なし","",デイリーデータ!F1463)</f>
        <v>0</v>
      </c>
      <c r="M1463" s="3">
        <f>IF(デイリーデータ!G1463="なし","",デイリーデータ!G1463)</f>
        <v>0</v>
      </c>
      <c r="N1463" s="3">
        <f>IF(デイリーデータ!H1463="なし","",デイリーデータ!H1463)</f>
        <v>0</v>
      </c>
    </row>
    <row r="1464" spans="1:14" x14ac:dyDescent="0.2">
      <c r="A1464" s="9" t="str">
        <f>デイリーデータ!A1464&amp;デイリーデータ!I1464</f>
        <v/>
      </c>
      <c r="B1464" s="3" t="str">
        <f>デイリーデータ!A1464&amp;""</f>
        <v/>
      </c>
      <c r="C1464" s="3" t="str">
        <f>デイリーデータ!B1464&amp;""</f>
        <v/>
      </c>
      <c r="D1464" s="4" t="str">
        <f>IF(デイリーデータ!I1464="","",(デイリーデータ!I1464))</f>
        <v/>
      </c>
      <c r="E1464" s="3" t="str">
        <f>IF(デイリーデータ!D1464="休日","●",IF(デイリーデータ!D1464="指定","○",IF(LEFT(デイリーデータ!F1464,1)="日","",IF(LEFT(デイリーデータ!F1464,1)="半","／",LEFT(デイリーデータ!F1464,1)))))</f>
        <v/>
      </c>
      <c r="F1464" s="10" t="str">
        <f>IF(デイリーデータ!E1464="なし","",デイリーデータ!E1464)&amp;IF(デイリーデータ!G1464="なし","",デイリーデータ!G1464)&amp;IF(デイリーデータ!H1464="なし","",デイリーデータ!H1464)</f>
        <v/>
      </c>
      <c r="G1464" s="3" t="str">
        <f>IF(H1464="","",COUNTA(H$2:H1464)-COUNTBLANK(H$2:H1464))</f>
        <v/>
      </c>
      <c r="H1464" s="3" t="str">
        <f>IF(COUNTIF(B$2:B1464,B1464)=1,B1464,"")</f>
        <v/>
      </c>
      <c r="I1464" s="10" t="str">
        <f t="shared" si="22"/>
        <v/>
      </c>
      <c r="J1464" s="3">
        <f>IF(デイリーデータ!D1464="なし","",デイリーデータ!D1464)</f>
        <v>0</v>
      </c>
      <c r="K1464" s="3">
        <f>IF(デイリーデータ!E1464="なし","",デイリーデータ!E1464)</f>
        <v>0</v>
      </c>
      <c r="L1464" s="3">
        <f>IF(デイリーデータ!F1464="なし","",デイリーデータ!F1464)</f>
        <v>0</v>
      </c>
      <c r="M1464" s="3">
        <f>IF(デイリーデータ!G1464="なし","",デイリーデータ!G1464)</f>
        <v>0</v>
      </c>
      <c r="N1464" s="3">
        <f>IF(デイリーデータ!H1464="なし","",デイリーデータ!H1464)</f>
        <v>0</v>
      </c>
    </row>
    <row r="1465" spans="1:14" x14ac:dyDescent="0.2">
      <c r="A1465" s="9" t="str">
        <f>デイリーデータ!A1465&amp;デイリーデータ!I1465</f>
        <v/>
      </c>
      <c r="B1465" s="3" t="str">
        <f>デイリーデータ!A1465&amp;""</f>
        <v/>
      </c>
      <c r="C1465" s="3" t="str">
        <f>デイリーデータ!B1465&amp;""</f>
        <v/>
      </c>
      <c r="D1465" s="4" t="str">
        <f>IF(デイリーデータ!I1465="","",(デイリーデータ!I1465))</f>
        <v/>
      </c>
      <c r="E1465" s="3" t="str">
        <f>IF(デイリーデータ!D1465="休日","●",IF(デイリーデータ!D1465="指定","○",IF(LEFT(デイリーデータ!F1465,1)="日","",IF(LEFT(デイリーデータ!F1465,1)="半","／",LEFT(デイリーデータ!F1465,1)))))</f>
        <v/>
      </c>
      <c r="F1465" s="10" t="str">
        <f>IF(デイリーデータ!E1465="なし","",デイリーデータ!E1465)&amp;IF(デイリーデータ!G1465="なし","",デイリーデータ!G1465)&amp;IF(デイリーデータ!H1465="なし","",デイリーデータ!H1465)</f>
        <v/>
      </c>
      <c r="G1465" s="3" t="str">
        <f>IF(H1465="","",COUNTA(H$2:H1465)-COUNTBLANK(H$2:H1465))</f>
        <v/>
      </c>
      <c r="H1465" s="3" t="str">
        <f>IF(COUNTIF(B$2:B1465,B1465)=1,B1465,"")</f>
        <v/>
      </c>
      <c r="I1465" s="10" t="str">
        <f t="shared" si="22"/>
        <v/>
      </c>
      <c r="J1465" s="3">
        <f>IF(デイリーデータ!D1465="なし","",デイリーデータ!D1465)</f>
        <v>0</v>
      </c>
      <c r="K1465" s="3">
        <f>IF(デイリーデータ!E1465="なし","",デイリーデータ!E1465)</f>
        <v>0</v>
      </c>
      <c r="L1465" s="3">
        <f>IF(デイリーデータ!F1465="なし","",デイリーデータ!F1465)</f>
        <v>0</v>
      </c>
      <c r="M1465" s="3">
        <f>IF(デイリーデータ!G1465="なし","",デイリーデータ!G1465)</f>
        <v>0</v>
      </c>
      <c r="N1465" s="3">
        <f>IF(デイリーデータ!H1465="なし","",デイリーデータ!H1465)</f>
        <v>0</v>
      </c>
    </row>
    <row r="1466" spans="1:14" x14ac:dyDescent="0.2">
      <c r="A1466" s="9" t="str">
        <f>デイリーデータ!A1466&amp;デイリーデータ!I1466</f>
        <v/>
      </c>
      <c r="B1466" s="3" t="str">
        <f>デイリーデータ!A1466&amp;""</f>
        <v/>
      </c>
      <c r="C1466" s="3" t="str">
        <f>デイリーデータ!B1466&amp;""</f>
        <v/>
      </c>
      <c r="D1466" s="4" t="str">
        <f>IF(デイリーデータ!I1466="","",(デイリーデータ!I1466))</f>
        <v/>
      </c>
      <c r="E1466" s="3" t="str">
        <f>IF(デイリーデータ!D1466="休日","●",IF(デイリーデータ!D1466="指定","○",IF(LEFT(デイリーデータ!F1466,1)="日","",IF(LEFT(デイリーデータ!F1466,1)="半","／",LEFT(デイリーデータ!F1466,1)))))</f>
        <v/>
      </c>
      <c r="F1466" s="10" t="str">
        <f>IF(デイリーデータ!E1466="なし","",デイリーデータ!E1466)&amp;IF(デイリーデータ!G1466="なし","",デイリーデータ!G1466)&amp;IF(デイリーデータ!H1466="なし","",デイリーデータ!H1466)</f>
        <v/>
      </c>
      <c r="G1466" s="3" t="str">
        <f>IF(H1466="","",COUNTA(H$2:H1466)-COUNTBLANK(H$2:H1466))</f>
        <v/>
      </c>
      <c r="H1466" s="3" t="str">
        <f>IF(COUNTIF(B$2:B1466,B1466)=1,B1466,"")</f>
        <v/>
      </c>
      <c r="I1466" s="10" t="str">
        <f t="shared" si="22"/>
        <v/>
      </c>
      <c r="J1466" s="3">
        <f>IF(デイリーデータ!D1466="なし","",デイリーデータ!D1466)</f>
        <v>0</v>
      </c>
      <c r="K1466" s="3">
        <f>IF(デイリーデータ!E1466="なし","",デイリーデータ!E1466)</f>
        <v>0</v>
      </c>
      <c r="L1466" s="3">
        <f>IF(デイリーデータ!F1466="なし","",デイリーデータ!F1466)</f>
        <v>0</v>
      </c>
      <c r="M1466" s="3">
        <f>IF(デイリーデータ!G1466="なし","",デイリーデータ!G1466)</f>
        <v>0</v>
      </c>
      <c r="N1466" s="3">
        <f>IF(デイリーデータ!H1466="なし","",デイリーデータ!H1466)</f>
        <v>0</v>
      </c>
    </row>
    <row r="1467" spans="1:14" x14ac:dyDescent="0.2">
      <c r="A1467" s="9" t="str">
        <f>デイリーデータ!A1467&amp;デイリーデータ!I1467</f>
        <v/>
      </c>
      <c r="B1467" s="3" t="str">
        <f>デイリーデータ!A1467&amp;""</f>
        <v/>
      </c>
      <c r="C1467" s="3" t="str">
        <f>デイリーデータ!B1467&amp;""</f>
        <v/>
      </c>
      <c r="D1467" s="4" t="str">
        <f>IF(デイリーデータ!I1467="","",(デイリーデータ!I1467))</f>
        <v/>
      </c>
      <c r="E1467" s="3" t="str">
        <f>IF(デイリーデータ!D1467="休日","●",IF(デイリーデータ!D1467="指定","○",IF(LEFT(デイリーデータ!F1467,1)="日","",IF(LEFT(デイリーデータ!F1467,1)="半","／",LEFT(デイリーデータ!F1467,1)))))</f>
        <v/>
      </c>
      <c r="F1467" s="10" t="str">
        <f>IF(デイリーデータ!E1467="なし","",デイリーデータ!E1467)&amp;IF(デイリーデータ!G1467="なし","",デイリーデータ!G1467)&amp;IF(デイリーデータ!H1467="なし","",デイリーデータ!H1467)</f>
        <v/>
      </c>
      <c r="G1467" s="3" t="str">
        <f>IF(H1467="","",COUNTA(H$2:H1467)-COUNTBLANK(H$2:H1467))</f>
        <v/>
      </c>
      <c r="H1467" s="3" t="str">
        <f>IF(COUNTIF(B$2:B1467,B1467)=1,B1467,"")</f>
        <v/>
      </c>
      <c r="I1467" s="10" t="str">
        <f t="shared" si="22"/>
        <v/>
      </c>
      <c r="J1467" s="3">
        <f>IF(デイリーデータ!D1467="なし","",デイリーデータ!D1467)</f>
        <v>0</v>
      </c>
      <c r="K1467" s="3">
        <f>IF(デイリーデータ!E1467="なし","",デイリーデータ!E1467)</f>
        <v>0</v>
      </c>
      <c r="L1467" s="3">
        <f>IF(デイリーデータ!F1467="なし","",デイリーデータ!F1467)</f>
        <v>0</v>
      </c>
      <c r="M1467" s="3">
        <f>IF(デイリーデータ!G1467="なし","",デイリーデータ!G1467)</f>
        <v>0</v>
      </c>
      <c r="N1467" s="3">
        <f>IF(デイリーデータ!H1467="なし","",デイリーデータ!H1467)</f>
        <v>0</v>
      </c>
    </row>
    <row r="1468" spans="1:14" x14ac:dyDescent="0.2">
      <c r="A1468" s="9" t="str">
        <f>デイリーデータ!A1468&amp;デイリーデータ!I1468</f>
        <v/>
      </c>
      <c r="B1468" s="3" t="str">
        <f>デイリーデータ!A1468&amp;""</f>
        <v/>
      </c>
      <c r="C1468" s="3" t="str">
        <f>デイリーデータ!B1468&amp;""</f>
        <v/>
      </c>
      <c r="D1468" s="4" t="str">
        <f>IF(デイリーデータ!I1468="","",(デイリーデータ!I1468))</f>
        <v/>
      </c>
      <c r="E1468" s="3" t="str">
        <f>IF(デイリーデータ!D1468="休日","●",IF(デイリーデータ!D1468="指定","○",IF(LEFT(デイリーデータ!F1468,1)="日","",IF(LEFT(デイリーデータ!F1468,1)="半","／",LEFT(デイリーデータ!F1468,1)))))</f>
        <v/>
      </c>
      <c r="F1468" s="10" t="str">
        <f>IF(デイリーデータ!E1468="なし","",デイリーデータ!E1468)&amp;IF(デイリーデータ!G1468="なし","",デイリーデータ!G1468)&amp;IF(デイリーデータ!H1468="なし","",デイリーデータ!H1468)</f>
        <v/>
      </c>
      <c r="G1468" s="3" t="str">
        <f>IF(H1468="","",COUNTA(H$2:H1468)-COUNTBLANK(H$2:H1468))</f>
        <v/>
      </c>
      <c r="H1468" s="3" t="str">
        <f>IF(COUNTIF(B$2:B1468,B1468)=1,B1468,"")</f>
        <v/>
      </c>
      <c r="I1468" s="10" t="str">
        <f t="shared" si="22"/>
        <v/>
      </c>
      <c r="J1468" s="3">
        <f>IF(デイリーデータ!D1468="なし","",デイリーデータ!D1468)</f>
        <v>0</v>
      </c>
      <c r="K1468" s="3">
        <f>IF(デイリーデータ!E1468="なし","",デイリーデータ!E1468)</f>
        <v>0</v>
      </c>
      <c r="L1468" s="3">
        <f>IF(デイリーデータ!F1468="なし","",デイリーデータ!F1468)</f>
        <v>0</v>
      </c>
      <c r="M1468" s="3">
        <f>IF(デイリーデータ!G1468="なし","",デイリーデータ!G1468)</f>
        <v>0</v>
      </c>
      <c r="N1468" s="3">
        <f>IF(デイリーデータ!H1468="なし","",デイリーデータ!H1468)</f>
        <v>0</v>
      </c>
    </row>
    <row r="1469" spans="1:14" x14ac:dyDescent="0.2">
      <c r="A1469" s="9" t="str">
        <f>デイリーデータ!A1469&amp;デイリーデータ!I1469</f>
        <v/>
      </c>
      <c r="B1469" s="3" t="str">
        <f>デイリーデータ!A1469&amp;""</f>
        <v/>
      </c>
      <c r="C1469" s="3" t="str">
        <f>デイリーデータ!B1469&amp;""</f>
        <v/>
      </c>
      <c r="D1469" s="4" t="str">
        <f>IF(デイリーデータ!I1469="","",(デイリーデータ!I1469))</f>
        <v/>
      </c>
      <c r="E1469" s="3" t="str">
        <f>IF(デイリーデータ!D1469="休日","●",IF(デイリーデータ!D1469="指定","○",IF(LEFT(デイリーデータ!F1469,1)="日","",IF(LEFT(デイリーデータ!F1469,1)="半","／",LEFT(デイリーデータ!F1469,1)))))</f>
        <v/>
      </c>
      <c r="F1469" s="10" t="str">
        <f>IF(デイリーデータ!E1469="なし","",デイリーデータ!E1469)&amp;IF(デイリーデータ!G1469="なし","",デイリーデータ!G1469)&amp;IF(デイリーデータ!H1469="なし","",デイリーデータ!H1469)</f>
        <v/>
      </c>
      <c r="G1469" s="3" t="str">
        <f>IF(H1469="","",COUNTA(H$2:H1469)-COUNTBLANK(H$2:H1469))</f>
        <v/>
      </c>
      <c r="H1469" s="3" t="str">
        <f>IF(COUNTIF(B$2:B1469,B1469)=1,B1469,"")</f>
        <v/>
      </c>
      <c r="I1469" s="10" t="str">
        <f t="shared" si="22"/>
        <v/>
      </c>
      <c r="J1469" s="3">
        <f>IF(デイリーデータ!D1469="なし","",デイリーデータ!D1469)</f>
        <v>0</v>
      </c>
      <c r="K1469" s="3">
        <f>IF(デイリーデータ!E1469="なし","",デイリーデータ!E1469)</f>
        <v>0</v>
      </c>
      <c r="L1469" s="3">
        <f>IF(デイリーデータ!F1469="なし","",デイリーデータ!F1469)</f>
        <v>0</v>
      </c>
      <c r="M1469" s="3">
        <f>IF(デイリーデータ!G1469="なし","",デイリーデータ!G1469)</f>
        <v>0</v>
      </c>
      <c r="N1469" s="3">
        <f>IF(デイリーデータ!H1469="なし","",デイリーデータ!H1469)</f>
        <v>0</v>
      </c>
    </row>
    <row r="1470" spans="1:14" x14ac:dyDescent="0.2">
      <c r="A1470" s="9" t="str">
        <f>デイリーデータ!A1470&amp;デイリーデータ!I1470</f>
        <v/>
      </c>
      <c r="B1470" s="3" t="str">
        <f>デイリーデータ!A1470&amp;""</f>
        <v/>
      </c>
      <c r="C1470" s="3" t="str">
        <f>デイリーデータ!B1470&amp;""</f>
        <v/>
      </c>
      <c r="D1470" s="4" t="str">
        <f>IF(デイリーデータ!I1470="","",(デイリーデータ!I1470))</f>
        <v/>
      </c>
      <c r="E1470" s="3" t="str">
        <f>IF(デイリーデータ!D1470="休日","●",IF(デイリーデータ!D1470="指定","○",IF(LEFT(デイリーデータ!F1470,1)="日","",IF(LEFT(デイリーデータ!F1470,1)="半","／",LEFT(デイリーデータ!F1470,1)))))</f>
        <v/>
      </c>
      <c r="F1470" s="10" t="str">
        <f>IF(デイリーデータ!E1470="なし","",デイリーデータ!E1470)&amp;IF(デイリーデータ!G1470="なし","",デイリーデータ!G1470)&amp;IF(デイリーデータ!H1470="なし","",デイリーデータ!H1470)</f>
        <v/>
      </c>
      <c r="G1470" s="3" t="str">
        <f>IF(H1470="","",COUNTA(H$2:H1470)-COUNTBLANK(H$2:H1470))</f>
        <v/>
      </c>
      <c r="H1470" s="3" t="str">
        <f>IF(COUNTIF(B$2:B1470,B1470)=1,B1470,"")</f>
        <v/>
      </c>
      <c r="I1470" s="10" t="str">
        <f t="shared" si="22"/>
        <v/>
      </c>
      <c r="J1470" s="3">
        <f>IF(デイリーデータ!D1470="なし","",デイリーデータ!D1470)</f>
        <v>0</v>
      </c>
      <c r="K1470" s="3">
        <f>IF(デイリーデータ!E1470="なし","",デイリーデータ!E1470)</f>
        <v>0</v>
      </c>
      <c r="L1470" s="3">
        <f>IF(デイリーデータ!F1470="なし","",デイリーデータ!F1470)</f>
        <v>0</v>
      </c>
      <c r="M1470" s="3">
        <f>IF(デイリーデータ!G1470="なし","",デイリーデータ!G1470)</f>
        <v>0</v>
      </c>
      <c r="N1470" s="3">
        <f>IF(デイリーデータ!H1470="なし","",デイリーデータ!H1470)</f>
        <v>0</v>
      </c>
    </row>
    <row r="1471" spans="1:14" x14ac:dyDescent="0.2">
      <c r="A1471" s="9" t="str">
        <f>デイリーデータ!A1471&amp;デイリーデータ!I1471</f>
        <v/>
      </c>
      <c r="B1471" s="3" t="str">
        <f>デイリーデータ!A1471&amp;""</f>
        <v/>
      </c>
      <c r="C1471" s="3" t="str">
        <f>デイリーデータ!B1471&amp;""</f>
        <v/>
      </c>
      <c r="D1471" s="4" t="str">
        <f>IF(デイリーデータ!I1471="","",(デイリーデータ!I1471))</f>
        <v/>
      </c>
      <c r="E1471" s="3" t="str">
        <f>IF(デイリーデータ!D1471="休日","●",IF(デイリーデータ!D1471="指定","○",IF(LEFT(デイリーデータ!F1471,1)="日","",IF(LEFT(デイリーデータ!F1471,1)="半","／",LEFT(デイリーデータ!F1471,1)))))</f>
        <v/>
      </c>
      <c r="F1471" s="10" t="str">
        <f>IF(デイリーデータ!E1471="なし","",デイリーデータ!E1471)&amp;IF(デイリーデータ!G1471="なし","",デイリーデータ!G1471)&amp;IF(デイリーデータ!H1471="なし","",デイリーデータ!H1471)</f>
        <v/>
      </c>
      <c r="G1471" s="3" t="str">
        <f>IF(H1471="","",COUNTA(H$2:H1471)-COUNTBLANK(H$2:H1471))</f>
        <v/>
      </c>
      <c r="H1471" s="3" t="str">
        <f>IF(COUNTIF(B$2:B1471,B1471)=1,B1471,"")</f>
        <v/>
      </c>
      <c r="I1471" s="10" t="str">
        <f t="shared" si="22"/>
        <v/>
      </c>
      <c r="J1471" s="3">
        <f>IF(デイリーデータ!D1471="なし","",デイリーデータ!D1471)</f>
        <v>0</v>
      </c>
      <c r="K1471" s="3">
        <f>IF(デイリーデータ!E1471="なし","",デイリーデータ!E1471)</f>
        <v>0</v>
      </c>
      <c r="L1471" s="3">
        <f>IF(デイリーデータ!F1471="なし","",デイリーデータ!F1471)</f>
        <v>0</v>
      </c>
      <c r="M1471" s="3">
        <f>IF(デイリーデータ!G1471="なし","",デイリーデータ!G1471)</f>
        <v>0</v>
      </c>
      <c r="N1471" s="3">
        <f>IF(デイリーデータ!H1471="なし","",デイリーデータ!H1471)</f>
        <v>0</v>
      </c>
    </row>
    <row r="1472" spans="1:14" x14ac:dyDescent="0.2">
      <c r="A1472" s="9" t="str">
        <f>デイリーデータ!A1472&amp;デイリーデータ!I1472</f>
        <v/>
      </c>
      <c r="B1472" s="3" t="str">
        <f>デイリーデータ!A1472&amp;""</f>
        <v/>
      </c>
      <c r="C1472" s="3" t="str">
        <f>デイリーデータ!B1472&amp;""</f>
        <v/>
      </c>
      <c r="D1472" s="4" t="str">
        <f>IF(デイリーデータ!I1472="","",(デイリーデータ!I1472))</f>
        <v/>
      </c>
      <c r="E1472" s="3" t="str">
        <f>IF(デイリーデータ!D1472="休日","●",IF(デイリーデータ!D1472="指定","○",IF(LEFT(デイリーデータ!F1472,1)="日","",IF(LEFT(デイリーデータ!F1472,1)="半","／",LEFT(デイリーデータ!F1472,1)))))</f>
        <v/>
      </c>
      <c r="F1472" s="10" t="str">
        <f>IF(デイリーデータ!E1472="なし","",デイリーデータ!E1472)&amp;IF(デイリーデータ!G1472="なし","",デイリーデータ!G1472)&amp;IF(デイリーデータ!H1472="なし","",デイリーデータ!H1472)</f>
        <v/>
      </c>
      <c r="G1472" s="3" t="str">
        <f>IF(H1472="","",COUNTA(H$2:H1472)-COUNTBLANK(H$2:H1472))</f>
        <v/>
      </c>
      <c r="H1472" s="3" t="str">
        <f>IF(COUNTIF(B$2:B1472,B1472)=1,B1472,"")</f>
        <v/>
      </c>
      <c r="I1472" s="10" t="str">
        <f t="shared" si="22"/>
        <v/>
      </c>
      <c r="J1472" s="3">
        <f>IF(デイリーデータ!D1472="なし","",デイリーデータ!D1472)</f>
        <v>0</v>
      </c>
      <c r="K1472" s="3">
        <f>IF(デイリーデータ!E1472="なし","",デイリーデータ!E1472)</f>
        <v>0</v>
      </c>
      <c r="L1472" s="3">
        <f>IF(デイリーデータ!F1472="なし","",デイリーデータ!F1472)</f>
        <v>0</v>
      </c>
      <c r="M1472" s="3">
        <f>IF(デイリーデータ!G1472="なし","",デイリーデータ!G1472)</f>
        <v>0</v>
      </c>
      <c r="N1472" s="3">
        <f>IF(デイリーデータ!H1472="なし","",デイリーデータ!H1472)</f>
        <v>0</v>
      </c>
    </row>
    <row r="1473" spans="1:14" x14ac:dyDescent="0.2">
      <c r="A1473" s="9" t="str">
        <f>デイリーデータ!A1473&amp;デイリーデータ!I1473</f>
        <v/>
      </c>
      <c r="B1473" s="3" t="str">
        <f>デイリーデータ!A1473&amp;""</f>
        <v/>
      </c>
      <c r="C1473" s="3" t="str">
        <f>デイリーデータ!B1473&amp;""</f>
        <v/>
      </c>
      <c r="D1473" s="4" t="str">
        <f>IF(デイリーデータ!I1473="","",(デイリーデータ!I1473))</f>
        <v/>
      </c>
      <c r="E1473" s="3" t="str">
        <f>IF(デイリーデータ!D1473="休日","●",IF(デイリーデータ!D1473="指定","○",IF(LEFT(デイリーデータ!F1473,1)="日","",IF(LEFT(デイリーデータ!F1473,1)="半","／",LEFT(デイリーデータ!F1473,1)))))</f>
        <v/>
      </c>
      <c r="F1473" s="10" t="str">
        <f>IF(デイリーデータ!E1473="なし","",デイリーデータ!E1473)&amp;IF(デイリーデータ!G1473="なし","",デイリーデータ!G1473)&amp;IF(デイリーデータ!H1473="なし","",デイリーデータ!H1473)</f>
        <v/>
      </c>
      <c r="G1473" s="3" t="str">
        <f>IF(H1473="","",COUNTA(H$2:H1473)-COUNTBLANK(H$2:H1473))</f>
        <v/>
      </c>
      <c r="H1473" s="3" t="str">
        <f>IF(COUNTIF(B$2:B1473,B1473)=1,B1473,"")</f>
        <v/>
      </c>
      <c r="I1473" s="10" t="str">
        <f t="shared" si="22"/>
        <v/>
      </c>
      <c r="J1473" s="3">
        <f>IF(デイリーデータ!D1473="なし","",デイリーデータ!D1473)</f>
        <v>0</v>
      </c>
      <c r="K1473" s="3">
        <f>IF(デイリーデータ!E1473="なし","",デイリーデータ!E1473)</f>
        <v>0</v>
      </c>
      <c r="L1473" s="3">
        <f>IF(デイリーデータ!F1473="なし","",デイリーデータ!F1473)</f>
        <v>0</v>
      </c>
      <c r="M1473" s="3">
        <f>IF(デイリーデータ!G1473="なし","",デイリーデータ!G1473)</f>
        <v>0</v>
      </c>
      <c r="N1473" s="3">
        <f>IF(デイリーデータ!H1473="なし","",デイリーデータ!H1473)</f>
        <v>0</v>
      </c>
    </row>
    <row r="1474" spans="1:14" x14ac:dyDescent="0.2">
      <c r="A1474" s="9" t="str">
        <f>デイリーデータ!A1474&amp;デイリーデータ!I1474</f>
        <v/>
      </c>
      <c r="B1474" s="3" t="str">
        <f>デイリーデータ!A1474&amp;""</f>
        <v/>
      </c>
      <c r="C1474" s="3" t="str">
        <f>デイリーデータ!B1474&amp;""</f>
        <v/>
      </c>
      <c r="D1474" s="4" t="str">
        <f>IF(デイリーデータ!I1474="","",(デイリーデータ!I1474))</f>
        <v/>
      </c>
      <c r="E1474" s="3" t="str">
        <f>IF(デイリーデータ!D1474="休日","●",IF(デイリーデータ!D1474="指定","○",IF(LEFT(デイリーデータ!F1474,1)="日","",IF(LEFT(デイリーデータ!F1474,1)="半","／",LEFT(デイリーデータ!F1474,1)))))</f>
        <v/>
      </c>
      <c r="F1474" s="10" t="str">
        <f>IF(デイリーデータ!E1474="なし","",デイリーデータ!E1474)&amp;IF(デイリーデータ!G1474="なし","",デイリーデータ!G1474)&amp;IF(デイリーデータ!H1474="なし","",デイリーデータ!H1474)</f>
        <v/>
      </c>
      <c r="G1474" s="3" t="str">
        <f>IF(H1474="","",COUNTA(H$2:H1474)-COUNTBLANK(H$2:H1474))</f>
        <v/>
      </c>
      <c r="H1474" s="3" t="str">
        <f>IF(COUNTIF(B$2:B1474,B1474)=1,B1474,"")</f>
        <v/>
      </c>
      <c r="I1474" s="10" t="str">
        <f t="shared" ref="I1474:I1537" si="23">IF(H1474&lt;&gt;"",C1474,"")</f>
        <v/>
      </c>
      <c r="J1474" s="3">
        <f>IF(デイリーデータ!D1474="なし","",デイリーデータ!D1474)</f>
        <v>0</v>
      </c>
      <c r="K1474" s="3">
        <f>IF(デイリーデータ!E1474="なし","",デイリーデータ!E1474)</f>
        <v>0</v>
      </c>
      <c r="L1474" s="3">
        <f>IF(デイリーデータ!F1474="なし","",デイリーデータ!F1474)</f>
        <v>0</v>
      </c>
      <c r="M1474" s="3">
        <f>IF(デイリーデータ!G1474="なし","",デイリーデータ!G1474)</f>
        <v>0</v>
      </c>
      <c r="N1474" s="3">
        <f>IF(デイリーデータ!H1474="なし","",デイリーデータ!H1474)</f>
        <v>0</v>
      </c>
    </row>
    <row r="1475" spans="1:14" x14ac:dyDescent="0.2">
      <c r="A1475" s="9" t="str">
        <f>デイリーデータ!A1475&amp;デイリーデータ!I1475</f>
        <v/>
      </c>
      <c r="B1475" s="3" t="str">
        <f>デイリーデータ!A1475&amp;""</f>
        <v/>
      </c>
      <c r="C1475" s="3" t="str">
        <f>デイリーデータ!B1475&amp;""</f>
        <v/>
      </c>
      <c r="D1475" s="4" t="str">
        <f>IF(デイリーデータ!I1475="","",(デイリーデータ!I1475))</f>
        <v/>
      </c>
      <c r="E1475" s="3" t="str">
        <f>IF(デイリーデータ!D1475="休日","●",IF(デイリーデータ!D1475="指定","○",IF(LEFT(デイリーデータ!F1475,1)="日","",IF(LEFT(デイリーデータ!F1475,1)="半","／",LEFT(デイリーデータ!F1475,1)))))</f>
        <v/>
      </c>
      <c r="F1475" s="10" t="str">
        <f>IF(デイリーデータ!E1475="なし","",デイリーデータ!E1475)&amp;IF(デイリーデータ!G1475="なし","",デイリーデータ!G1475)&amp;IF(デイリーデータ!H1475="なし","",デイリーデータ!H1475)</f>
        <v/>
      </c>
      <c r="G1475" s="3" t="str">
        <f>IF(H1475="","",COUNTA(H$2:H1475)-COUNTBLANK(H$2:H1475))</f>
        <v/>
      </c>
      <c r="H1475" s="3" t="str">
        <f>IF(COUNTIF(B$2:B1475,B1475)=1,B1475,"")</f>
        <v/>
      </c>
      <c r="I1475" s="10" t="str">
        <f t="shared" si="23"/>
        <v/>
      </c>
      <c r="J1475" s="3">
        <f>IF(デイリーデータ!D1475="なし","",デイリーデータ!D1475)</f>
        <v>0</v>
      </c>
      <c r="K1475" s="3">
        <f>IF(デイリーデータ!E1475="なし","",デイリーデータ!E1475)</f>
        <v>0</v>
      </c>
      <c r="L1475" s="3">
        <f>IF(デイリーデータ!F1475="なし","",デイリーデータ!F1475)</f>
        <v>0</v>
      </c>
      <c r="M1475" s="3">
        <f>IF(デイリーデータ!G1475="なし","",デイリーデータ!G1475)</f>
        <v>0</v>
      </c>
      <c r="N1475" s="3">
        <f>IF(デイリーデータ!H1475="なし","",デイリーデータ!H1475)</f>
        <v>0</v>
      </c>
    </row>
    <row r="1476" spans="1:14" x14ac:dyDescent="0.2">
      <c r="A1476" s="9" t="str">
        <f>デイリーデータ!A1476&amp;デイリーデータ!I1476</f>
        <v/>
      </c>
      <c r="B1476" s="3" t="str">
        <f>デイリーデータ!A1476&amp;""</f>
        <v/>
      </c>
      <c r="C1476" s="3" t="str">
        <f>デイリーデータ!B1476&amp;""</f>
        <v/>
      </c>
      <c r="D1476" s="4" t="str">
        <f>IF(デイリーデータ!I1476="","",(デイリーデータ!I1476))</f>
        <v/>
      </c>
      <c r="E1476" s="3" t="str">
        <f>IF(デイリーデータ!D1476="休日","●",IF(デイリーデータ!D1476="指定","○",IF(LEFT(デイリーデータ!F1476,1)="日","",IF(LEFT(デイリーデータ!F1476,1)="半","／",LEFT(デイリーデータ!F1476,1)))))</f>
        <v/>
      </c>
      <c r="F1476" s="10" t="str">
        <f>IF(デイリーデータ!E1476="なし","",デイリーデータ!E1476)&amp;IF(デイリーデータ!G1476="なし","",デイリーデータ!G1476)&amp;IF(デイリーデータ!H1476="なし","",デイリーデータ!H1476)</f>
        <v/>
      </c>
      <c r="G1476" s="3" t="str">
        <f>IF(H1476="","",COUNTA(H$2:H1476)-COUNTBLANK(H$2:H1476))</f>
        <v/>
      </c>
      <c r="H1476" s="3" t="str">
        <f>IF(COUNTIF(B$2:B1476,B1476)=1,B1476,"")</f>
        <v/>
      </c>
      <c r="I1476" s="10" t="str">
        <f t="shared" si="23"/>
        <v/>
      </c>
      <c r="J1476" s="3">
        <f>IF(デイリーデータ!D1476="なし","",デイリーデータ!D1476)</f>
        <v>0</v>
      </c>
      <c r="K1476" s="3">
        <f>IF(デイリーデータ!E1476="なし","",デイリーデータ!E1476)</f>
        <v>0</v>
      </c>
      <c r="L1476" s="3">
        <f>IF(デイリーデータ!F1476="なし","",デイリーデータ!F1476)</f>
        <v>0</v>
      </c>
      <c r="M1476" s="3">
        <f>IF(デイリーデータ!G1476="なし","",デイリーデータ!G1476)</f>
        <v>0</v>
      </c>
      <c r="N1476" s="3">
        <f>IF(デイリーデータ!H1476="なし","",デイリーデータ!H1476)</f>
        <v>0</v>
      </c>
    </row>
    <row r="1477" spans="1:14" x14ac:dyDescent="0.2">
      <c r="A1477" s="9" t="str">
        <f>デイリーデータ!A1477&amp;デイリーデータ!I1477</f>
        <v/>
      </c>
      <c r="B1477" s="3" t="str">
        <f>デイリーデータ!A1477&amp;""</f>
        <v/>
      </c>
      <c r="C1477" s="3" t="str">
        <f>デイリーデータ!B1477&amp;""</f>
        <v/>
      </c>
      <c r="D1477" s="4" t="str">
        <f>IF(デイリーデータ!I1477="","",(デイリーデータ!I1477))</f>
        <v/>
      </c>
      <c r="E1477" s="3" t="str">
        <f>IF(デイリーデータ!D1477="休日","●",IF(デイリーデータ!D1477="指定","○",IF(LEFT(デイリーデータ!F1477,1)="日","",IF(LEFT(デイリーデータ!F1477,1)="半","／",LEFT(デイリーデータ!F1477,1)))))</f>
        <v/>
      </c>
      <c r="F1477" s="10" t="str">
        <f>IF(デイリーデータ!E1477="なし","",デイリーデータ!E1477)&amp;IF(デイリーデータ!G1477="なし","",デイリーデータ!G1477)&amp;IF(デイリーデータ!H1477="なし","",デイリーデータ!H1477)</f>
        <v/>
      </c>
      <c r="G1477" s="3" t="str">
        <f>IF(H1477="","",COUNTA(H$2:H1477)-COUNTBLANK(H$2:H1477))</f>
        <v/>
      </c>
      <c r="H1477" s="3" t="str">
        <f>IF(COUNTIF(B$2:B1477,B1477)=1,B1477,"")</f>
        <v/>
      </c>
      <c r="I1477" s="10" t="str">
        <f t="shared" si="23"/>
        <v/>
      </c>
      <c r="J1477" s="3">
        <f>IF(デイリーデータ!D1477="なし","",デイリーデータ!D1477)</f>
        <v>0</v>
      </c>
      <c r="K1477" s="3">
        <f>IF(デイリーデータ!E1477="なし","",デイリーデータ!E1477)</f>
        <v>0</v>
      </c>
      <c r="L1477" s="3">
        <f>IF(デイリーデータ!F1477="なし","",デイリーデータ!F1477)</f>
        <v>0</v>
      </c>
      <c r="M1477" s="3">
        <f>IF(デイリーデータ!G1477="なし","",デイリーデータ!G1477)</f>
        <v>0</v>
      </c>
      <c r="N1477" s="3">
        <f>IF(デイリーデータ!H1477="なし","",デイリーデータ!H1477)</f>
        <v>0</v>
      </c>
    </row>
    <row r="1478" spans="1:14" x14ac:dyDescent="0.2">
      <c r="A1478" s="9" t="str">
        <f>デイリーデータ!A1478&amp;デイリーデータ!I1478</f>
        <v/>
      </c>
      <c r="B1478" s="3" t="str">
        <f>デイリーデータ!A1478&amp;""</f>
        <v/>
      </c>
      <c r="C1478" s="3" t="str">
        <f>デイリーデータ!B1478&amp;""</f>
        <v/>
      </c>
      <c r="D1478" s="4" t="str">
        <f>IF(デイリーデータ!I1478="","",(デイリーデータ!I1478))</f>
        <v/>
      </c>
      <c r="E1478" s="3" t="str">
        <f>IF(デイリーデータ!D1478="休日","●",IF(デイリーデータ!D1478="指定","○",IF(LEFT(デイリーデータ!F1478,1)="日","",IF(LEFT(デイリーデータ!F1478,1)="半","／",LEFT(デイリーデータ!F1478,1)))))</f>
        <v/>
      </c>
      <c r="F1478" s="10" t="str">
        <f>IF(デイリーデータ!E1478="なし","",デイリーデータ!E1478)&amp;IF(デイリーデータ!G1478="なし","",デイリーデータ!G1478)&amp;IF(デイリーデータ!H1478="なし","",デイリーデータ!H1478)</f>
        <v/>
      </c>
      <c r="G1478" s="3" t="str">
        <f>IF(H1478="","",COUNTA(H$2:H1478)-COUNTBLANK(H$2:H1478))</f>
        <v/>
      </c>
      <c r="H1478" s="3" t="str">
        <f>IF(COUNTIF(B$2:B1478,B1478)=1,B1478,"")</f>
        <v/>
      </c>
      <c r="I1478" s="10" t="str">
        <f t="shared" si="23"/>
        <v/>
      </c>
      <c r="J1478" s="3">
        <f>IF(デイリーデータ!D1478="なし","",デイリーデータ!D1478)</f>
        <v>0</v>
      </c>
      <c r="K1478" s="3">
        <f>IF(デイリーデータ!E1478="なし","",デイリーデータ!E1478)</f>
        <v>0</v>
      </c>
      <c r="L1478" s="3">
        <f>IF(デイリーデータ!F1478="なし","",デイリーデータ!F1478)</f>
        <v>0</v>
      </c>
      <c r="M1478" s="3">
        <f>IF(デイリーデータ!G1478="なし","",デイリーデータ!G1478)</f>
        <v>0</v>
      </c>
      <c r="N1478" s="3">
        <f>IF(デイリーデータ!H1478="なし","",デイリーデータ!H1478)</f>
        <v>0</v>
      </c>
    </row>
    <row r="1479" spans="1:14" x14ac:dyDescent="0.2">
      <c r="A1479" s="9" t="str">
        <f>デイリーデータ!A1479&amp;デイリーデータ!I1479</f>
        <v/>
      </c>
      <c r="B1479" s="3" t="str">
        <f>デイリーデータ!A1479&amp;""</f>
        <v/>
      </c>
      <c r="C1479" s="3" t="str">
        <f>デイリーデータ!B1479&amp;""</f>
        <v/>
      </c>
      <c r="D1479" s="4" t="str">
        <f>IF(デイリーデータ!I1479="","",(デイリーデータ!I1479))</f>
        <v/>
      </c>
      <c r="E1479" s="3" t="str">
        <f>IF(デイリーデータ!D1479="休日","●",IF(デイリーデータ!D1479="指定","○",IF(LEFT(デイリーデータ!F1479,1)="日","",IF(LEFT(デイリーデータ!F1479,1)="半","／",LEFT(デイリーデータ!F1479,1)))))</f>
        <v/>
      </c>
      <c r="F1479" s="10" t="str">
        <f>IF(デイリーデータ!E1479="なし","",デイリーデータ!E1479)&amp;IF(デイリーデータ!G1479="なし","",デイリーデータ!G1479)&amp;IF(デイリーデータ!H1479="なし","",デイリーデータ!H1479)</f>
        <v/>
      </c>
      <c r="G1479" s="3" t="str">
        <f>IF(H1479="","",COUNTA(H$2:H1479)-COUNTBLANK(H$2:H1479))</f>
        <v/>
      </c>
      <c r="H1479" s="3" t="str">
        <f>IF(COUNTIF(B$2:B1479,B1479)=1,B1479,"")</f>
        <v/>
      </c>
      <c r="I1479" s="10" t="str">
        <f t="shared" si="23"/>
        <v/>
      </c>
      <c r="J1479" s="3">
        <f>IF(デイリーデータ!D1479="なし","",デイリーデータ!D1479)</f>
        <v>0</v>
      </c>
      <c r="K1479" s="3">
        <f>IF(デイリーデータ!E1479="なし","",デイリーデータ!E1479)</f>
        <v>0</v>
      </c>
      <c r="L1479" s="3">
        <f>IF(デイリーデータ!F1479="なし","",デイリーデータ!F1479)</f>
        <v>0</v>
      </c>
      <c r="M1479" s="3">
        <f>IF(デイリーデータ!G1479="なし","",デイリーデータ!G1479)</f>
        <v>0</v>
      </c>
      <c r="N1479" s="3">
        <f>IF(デイリーデータ!H1479="なし","",デイリーデータ!H1479)</f>
        <v>0</v>
      </c>
    </row>
    <row r="1480" spans="1:14" x14ac:dyDescent="0.2">
      <c r="A1480" s="9" t="str">
        <f>デイリーデータ!A1480&amp;デイリーデータ!I1480</f>
        <v/>
      </c>
      <c r="B1480" s="3" t="str">
        <f>デイリーデータ!A1480&amp;""</f>
        <v/>
      </c>
      <c r="C1480" s="3" t="str">
        <f>デイリーデータ!B1480&amp;""</f>
        <v/>
      </c>
      <c r="D1480" s="4" t="str">
        <f>IF(デイリーデータ!I1480="","",(デイリーデータ!I1480))</f>
        <v/>
      </c>
      <c r="E1480" s="3" t="str">
        <f>IF(デイリーデータ!D1480="休日","●",IF(デイリーデータ!D1480="指定","○",IF(LEFT(デイリーデータ!F1480,1)="日","",IF(LEFT(デイリーデータ!F1480,1)="半","／",LEFT(デイリーデータ!F1480,1)))))</f>
        <v/>
      </c>
      <c r="F1480" s="10" t="str">
        <f>IF(デイリーデータ!E1480="なし","",デイリーデータ!E1480)&amp;IF(デイリーデータ!G1480="なし","",デイリーデータ!G1480)&amp;IF(デイリーデータ!H1480="なし","",デイリーデータ!H1480)</f>
        <v/>
      </c>
      <c r="G1480" s="3" t="str">
        <f>IF(H1480="","",COUNTA(H$2:H1480)-COUNTBLANK(H$2:H1480))</f>
        <v/>
      </c>
      <c r="H1480" s="3" t="str">
        <f>IF(COUNTIF(B$2:B1480,B1480)=1,B1480,"")</f>
        <v/>
      </c>
      <c r="I1480" s="10" t="str">
        <f t="shared" si="23"/>
        <v/>
      </c>
      <c r="J1480" s="3">
        <f>IF(デイリーデータ!D1480="なし","",デイリーデータ!D1480)</f>
        <v>0</v>
      </c>
      <c r="K1480" s="3">
        <f>IF(デイリーデータ!E1480="なし","",デイリーデータ!E1480)</f>
        <v>0</v>
      </c>
      <c r="L1480" s="3">
        <f>IF(デイリーデータ!F1480="なし","",デイリーデータ!F1480)</f>
        <v>0</v>
      </c>
      <c r="M1480" s="3">
        <f>IF(デイリーデータ!G1480="なし","",デイリーデータ!G1480)</f>
        <v>0</v>
      </c>
      <c r="N1480" s="3">
        <f>IF(デイリーデータ!H1480="なし","",デイリーデータ!H1480)</f>
        <v>0</v>
      </c>
    </row>
    <row r="1481" spans="1:14" x14ac:dyDescent="0.2">
      <c r="A1481" s="9" t="str">
        <f>デイリーデータ!A1481&amp;デイリーデータ!I1481</f>
        <v/>
      </c>
      <c r="B1481" s="3" t="str">
        <f>デイリーデータ!A1481&amp;""</f>
        <v/>
      </c>
      <c r="C1481" s="3" t="str">
        <f>デイリーデータ!B1481&amp;""</f>
        <v/>
      </c>
      <c r="D1481" s="4" t="str">
        <f>IF(デイリーデータ!I1481="","",(デイリーデータ!I1481))</f>
        <v/>
      </c>
      <c r="E1481" s="3" t="str">
        <f>IF(デイリーデータ!D1481="休日","●",IF(デイリーデータ!D1481="指定","○",IF(LEFT(デイリーデータ!F1481,1)="日","",IF(LEFT(デイリーデータ!F1481,1)="半","／",LEFT(デイリーデータ!F1481,1)))))</f>
        <v/>
      </c>
      <c r="F1481" s="10" t="str">
        <f>IF(デイリーデータ!E1481="なし","",デイリーデータ!E1481)&amp;IF(デイリーデータ!G1481="なし","",デイリーデータ!G1481)&amp;IF(デイリーデータ!H1481="なし","",デイリーデータ!H1481)</f>
        <v/>
      </c>
      <c r="G1481" s="3" t="str">
        <f>IF(H1481="","",COUNTA(H$2:H1481)-COUNTBLANK(H$2:H1481))</f>
        <v/>
      </c>
      <c r="H1481" s="3" t="str">
        <f>IF(COUNTIF(B$2:B1481,B1481)=1,B1481,"")</f>
        <v/>
      </c>
      <c r="I1481" s="10" t="str">
        <f t="shared" si="23"/>
        <v/>
      </c>
      <c r="J1481" s="3">
        <f>IF(デイリーデータ!D1481="なし","",デイリーデータ!D1481)</f>
        <v>0</v>
      </c>
      <c r="K1481" s="3">
        <f>IF(デイリーデータ!E1481="なし","",デイリーデータ!E1481)</f>
        <v>0</v>
      </c>
      <c r="L1481" s="3">
        <f>IF(デイリーデータ!F1481="なし","",デイリーデータ!F1481)</f>
        <v>0</v>
      </c>
      <c r="M1481" s="3">
        <f>IF(デイリーデータ!G1481="なし","",デイリーデータ!G1481)</f>
        <v>0</v>
      </c>
      <c r="N1481" s="3">
        <f>IF(デイリーデータ!H1481="なし","",デイリーデータ!H1481)</f>
        <v>0</v>
      </c>
    </row>
    <row r="1482" spans="1:14" x14ac:dyDescent="0.2">
      <c r="A1482" s="9" t="str">
        <f>デイリーデータ!A1482&amp;デイリーデータ!I1482</f>
        <v/>
      </c>
      <c r="B1482" s="3" t="str">
        <f>デイリーデータ!A1482&amp;""</f>
        <v/>
      </c>
      <c r="C1482" s="3" t="str">
        <f>デイリーデータ!B1482&amp;""</f>
        <v/>
      </c>
      <c r="D1482" s="4" t="str">
        <f>IF(デイリーデータ!I1482="","",(デイリーデータ!I1482))</f>
        <v/>
      </c>
      <c r="E1482" s="3" t="str">
        <f>IF(デイリーデータ!D1482="休日","●",IF(デイリーデータ!D1482="指定","○",IF(LEFT(デイリーデータ!F1482,1)="日","",IF(LEFT(デイリーデータ!F1482,1)="半","／",LEFT(デイリーデータ!F1482,1)))))</f>
        <v/>
      </c>
      <c r="F1482" s="10" t="str">
        <f>IF(デイリーデータ!E1482="なし","",デイリーデータ!E1482)&amp;IF(デイリーデータ!G1482="なし","",デイリーデータ!G1482)&amp;IF(デイリーデータ!H1482="なし","",デイリーデータ!H1482)</f>
        <v/>
      </c>
      <c r="G1482" s="3" t="str">
        <f>IF(H1482="","",COUNTA(H$2:H1482)-COUNTBLANK(H$2:H1482))</f>
        <v/>
      </c>
      <c r="H1482" s="3" t="str">
        <f>IF(COUNTIF(B$2:B1482,B1482)=1,B1482,"")</f>
        <v/>
      </c>
      <c r="I1482" s="10" t="str">
        <f t="shared" si="23"/>
        <v/>
      </c>
      <c r="J1482" s="3">
        <f>IF(デイリーデータ!D1482="なし","",デイリーデータ!D1482)</f>
        <v>0</v>
      </c>
      <c r="K1482" s="3">
        <f>IF(デイリーデータ!E1482="なし","",デイリーデータ!E1482)</f>
        <v>0</v>
      </c>
      <c r="L1482" s="3">
        <f>IF(デイリーデータ!F1482="なし","",デイリーデータ!F1482)</f>
        <v>0</v>
      </c>
      <c r="M1482" s="3">
        <f>IF(デイリーデータ!G1482="なし","",デイリーデータ!G1482)</f>
        <v>0</v>
      </c>
      <c r="N1482" s="3">
        <f>IF(デイリーデータ!H1482="なし","",デイリーデータ!H1482)</f>
        <v>0</v>
      </c>
    </row>
    <row r="1483" spans="1:14" x14ac:dyDescent="0.2">
      <c r="A1483" s="9" t="str">
        <f>デイリーデータ!A1483&amp;デイリーデータ!I1483</f>
        <v/>
      </c>
      <c r="B1483" s="3" t="str">
        <f>デイリーデータ!A1483&amp;""</f>
        <v/>
      </c>
      <c r="C1483" s="3" t="str">
        <f>デイリーデータ!B1483&amp;""</f>
        <v/>
      </c>
      <c r="D1483" s="4" t="str">
        <f>IF(デイリーデータ!I1483="","",(デイリーデータ!I1483))</f>
        <v/>
      </c>
      <c r="E1483" s="3" t="str">
        <f>IF(デイリーデータ!D1483="休日","●",IF(デイリーデータ!D1483="指定","○",IF(LEFT(デイリーデータ!F1483,1)="日","",IF(LEFT(デイリーデータ!F1483,1)="半","／",LEFT(デイリーデータ!F1483,1)))))</f>
        <v/>
      </c>
      <c r="F1483" s="10" t="str">
        <f>IF(デイリーデータ!E1483="なし","",デイリーデータ!E1483)&amp;IF(デイリーデータ!G1483="なし","",デイリーデータ!G1483)&amp;IF(デイリーデータ!H1483="なし","",デイリーデータ!H1483)</f>
        <v/>
      </c>
      <c r="G1483" s="3" t="str">
        <f>IF(H1483="","",COUNTA(H$2:H1483)-COUNTBLANK(H$2:H1483))</f>
        <v/>
      </c>
      <c r="H1483" s="3" t="str">
        <f>IF(COUNTIF(B$2:B1483,B1483)=1,B1483,"")</f>
        <v/>
      </c>
      <c r="I1483" s="10" t="str">
        <f t="shared" si="23"/>
        <v/>
      </c>
      <c r="J1483" s="3">
        <f>IF(デイリーデータ!D1483="なし","",デイリーデータ!D1483)</f>
        <v>0</v>
      </c>
      <c r="K1483" s="3">
        <f>IF(デイリーデータ!E1483="なし","",デイリーデータ!E1483)</f>
        <v>0</v>
      </c>
      <c r="L1483" s="3">
        <f>IF(デイリーデータ!F1483="なし","",デイリーデータ!F1483)</f>
        <v>0</v>
      </c>
      <c r="M1483" s="3">
        <f>IF(デイリーデータ!G1483="なし","",デイリーデータ!G1483)</f>
        <v>0</v>
      </c>
      <c r="N1483" s="3">
        <f>IF(デイリーデータ!H1483="なし","",デイリーデータ!H1483)</f>
        <v>0</v>
      </c>
    </row>
    <row r="1484" spans="1:14" x14ac:dyDescent="0.2">
      <c r="A1484" s="9" t="str">
        <f>デイリーデータ!A1484&amp;デイリーデータ!I1484</f>
        <v/>
      </c>
      <c r="B1484" s="3" t="str">
        <f>デイリーデータ!A1484&amp;""</f>
        <v/>
      </c>
      <c r="C1484" s="3" t="str">
        <f>デイリーデータ!B1484&amp;""</f>
        <v/>
      </c>
      <c r="D1484" s="4" t="str">
        <f>IF(デイリーデータ!I1484="","",(デイリーデータ!I1484))</f>
        <v/>
      </c>
      <c r="E1484" s="3" t="str">
        <f>IF(デイリーデータ!D1484="休日","●",IF(デイリーデータ!D1484="指定","○",IF(LEFT(デイリーデータ!F1484,1)="日","",IF(LEFT(デイリーデータ!F1484,1)="半","／",LEFT(デイリーデータ!F1484,1)))))</f>
        <v/>
      </c>
      <c r="F1484" s="10" t="str">
        <f>IF(デイリーデータ!E1484="なし","",デイリーデータ!E1484)&amp;IF(デイリーデータ!G1484="なし","",デイリーデータ!G1484)&amp;IF(デイリーデータ!H1484="なし","",デイリーデータ!H1484)</f>
        <v/>
      </c>
      <c r="G1484" s="3" t="str">
        <f>IF(H1484="","",COUNTA(H$2:H1484)-COUNTBLANK(H$2:H1484))</f>
        <v/>
      </c>
      <c r="H1484" s="3" t="str">
        <f>IF(COUNTIF(B$2:B1484,B1484)=1,B1484,"")</f>
        <v/>
      </c>
      <c r="I1484" s="10" t="str">
        <f t="shared" si="23"/>
        <v/>
      </c>
      <c r="J1484" s="3">
        <f>IF(デイリーデータ!D1484="なし","",デイリーデータ!D1484)</f>
        <v>0</v>
      </c>
      <c r="K1484" s="3">
        <f>IF(デイリーデータ!E1484="なし","",デイリーデータ!E1484)</f>
        <v>0</v>
      </c>
      <c r="L1484" s="3">
        <f>IF(デイリーデータ!F1484="なし","",デイリーデータ!F1484)</f>
        <v>0</v>
      </c>
      <c r="M1484" s="3">
        <f>IF(デイリーデータ!G1484="なし","",デイリーデータ!G1484)</f>
        <v>0</v>
      </c>
      <c r="N1484" s="3">
        <f>IF(デイリーデータ!H1484="なし","",デイリーデータ!H1484)</f>
        <v>0</v>
      </c>
    </row>
    <row r="1485" spans="1:14" x14ac:dyDescent="0.2">
      <c r="A1485" s="9" t="str">
        <f>デイリーデータ!A1485&amp;デイリーデータ!I1485</f>
        <v/>
      </c>
      <c r="B1485" s="3" t="str">
        <f>デイリーデータ!A1485&amp;""</f>
        <v/>
      </c>
      <c r="C1485" s="3" t="str">
        <f>デイリーデータ!B1485&amp;""</f>
        <v/>
      </c>
      <c r="D1485" s="4" t="str">
        <f>IF(デイリーデータ!I1485="","",(デイリーデータ!I1485))</f>
        <v/>
      </c>
      <c r="E1485" s="3" t="str">
        <f>IF(デイリーデータ!D1485="休日","●",IF(デイリーデータ!D1485="指定","○",IF(LEFT(デイリーデータ!F1485,1)="日","",IF(LEFT(デイリーデータ!F1485,1)="半","／",LEFT(デイリーデータ!F1485,1)))))</f>
        <v/>
      </c>
      <c r="F1485" s="10" t="str">
        <f>IF(デイリーデータ!E1485="なし","",デイリーデータ!E1485)&amp;IF(デイリーデータ!G1485="なし","",デイリーデータ!G1485)&amp;IF(デイリーデータ!H1485="なし","",デイリーデータ!H1485)</f>
        <v/>
      </c>
      <c r="G1485" s="3" t="str">
        <f>IF(H1485="","",COUNTA(H$2:H1485)-COUNTBLANK(H$2:H1485))</f>
        <v/>
      </c>
      <c r="H1485" s="3" t="str">
        <f>IF(COUNTIF(B$2:B1485,B1485)=1,B1485,"")</f>
        <v/>
      </c>
      <c r="I1485" s="10" t="str">
        <f t="shared" si="23"/>
        <v/>
      </c>
      <c r="J1485" s="3">
        <f>IF(デイリーデータ!D1485="なし","",デイリーデータ!D1485)</f>
        <v>0</v>
      </c>
      <c r="K1485" s="3">
        <f>IF(デイリーデータ!E1485="なし","",デイリーデータ!E1485)</f>
        <v>0</v>
      </c>
      <c r="L1485" s="3">
        <f>IF(デイリーデータ!F1485="なし","",デイリーデータ!F1485)</f>
        <v>0</v>
      </c>
      <c r="M1485" s="3">
        <f>IF(デイリーデータ!G1485="なし","",デイリーデータ!G1485)</f>
        <v>0</v>
      </c>
      <c r="N1485" s="3">
        <f>IF(デイリーデータ!H1485="なし","",デイリーデータ!H1485)</f>
        <v>0</v>
      </c>
    </row>
    <row r="1486" spans="1:14" x14ac:dyDescent="0.2">
      <c r="A1486" s="9" t="str">
        <f>デイリーデータ!A1486&amp;デイリーデータ!I1486</f>
        <v/>
      </c>
      <c r="B1486" s="3" t="str">
        <f>デイリーデータ!A1486&amp;""</f>
        <v/>
      </c>
      <c r="C1486" s="3" t="str">
        <f>デイリーデータ!B1486&amp;""</f>
        <v/>
      </c>
      <c r="D1486" s="4" t="str">
        <f>IF(デイリーデータ!I1486="","",(デイリーデータ!I1486))</f>
        <v/>
      </c>
      <c r="E1486" s="3" t="str">
        <f>IF(デイリーデータ!D1486="休日","●",IF(デイリーデータ!D1486="指定","○",IF(LEFT(デイリーデータ!F1486,1)="日","",IF(LEFT(デイリーデータ!F1486,1)="半","／",LEFT(デイリーデータ!F1486,1)))))</f>
        <v/>
      </c>
      <c r="F1486" s="10" t="str">
        <f>IF(デイリーデータ!E1486="なし","",デイリーデータ!E1486)&amp;IF(デイリーデータ!G1486="なし","",デイリーデータ!G1486)&amp;IF(デイリーデータ!H1486="なし","",デイリーデータ!H1486)</f>
        <v/>
      </c>
      <c r="G1486" s="3" t="str">
        <f>IF(H1486="","",COUNTA(H$2:H1486)-COUNTBLANK(H$2:H1486))</f>
        <v/>
      </c>
      <c r="H1486" s="3" t="str">
        <f>IF(COUNTIF(B$2:B1486,B1486)=1,B1486,"")</f>
        <v/>
      </c>
      <c r="I1486" s="10" t="str">
        <f t="shared" si="23"/>
        <v/>
      </c>
      <c r="J1486" s="3">
        <f>IF(デイリーデータ!D1486="なし","",デイリーデータ!D1486)</f>
        <v>0</v>
      </c>
      <c r="K1486" s="3">
        <f>IF(デイリーデータ!E1486="なし","",デイリーデータ!E1486)</f>
        <v>0</v>
      </c>
      <c r="L1486" s="3">
        <f>IF(デイリーデータ!F1486="なし","",デイリーデータ!F1486)</f>
        <v>0</v>
      </c>
      <c r="M1486" s="3">
        <f>IF(デイリーデータ!G1486="なし","",デイリーデータ!G1486)</f>
        <v>0</v>
      </c>
      <c r="N1486" s="3">
        <f>IF(デイリーデータ!H1486="なし","",デイリーデータ!H1486)</f>
        <v>0</v>
      </c>
    </row>
    <row r="1487" spans="1:14" x14ac:dyDescent="0.2">
      <c r="A1487" s="9" t="str">
        <f>デイリーデータ!A1487&amp;デイリーデータ!I1487</f>
        <v/>
      </c>
      <c r="B1487" s="3" t="str">
        <f>デイリーデータ!A1487&amp;""</f>
        <v/>
      </c>
      <c r="C1487" s="3" t="str">
        <f>デイリーデータ!B1487&amp;""</f>
        <v/>
      </c>
      <c r="D1487" s="4" t="str">
        <f>IF(デイリーデータ!I1487="","",(デイリーデータ!I1487))</f>
        <v/>
      </c>
      <c r="E1487" s="3" t="str">
        <f>IF(デイリーデータ!D1487="休日","●",IF(デイリーデータ!D1487="指定","○",IF(LEFT(デイリーデータ!F1487,1)="日","",IF(LEFT(デイリーデータ!F1487,1)="半","／",LEFT(デイリーデータ!F1487,1)))))</f>
        <v/>
      </c>
      <c r="F1487" s="10" t="str">
        <f>IF(デイリーデータ!E1487="なし","",デイリーデータ!E1487)&amp;IF(デイリーデータ!G1487="なし","",デイリーデータ!G1487)&amp;IF(デイリーデータ!H1487="なし","",デイリーデータ!H1487)</f>
        <v/>
      </c>
      <c r="G1487" s="3" t="str">
        <f>IF(H1487="","",COUNTA(H$2:H1487)-COUNTBLANK(H$2:H1487))</f>
        <v/>
      </c>
      <c r="H1487" s="3" t="str">
        <f>IF(COUNTIF(B$2:B1487,B1487)=1,B1487,"")</f>
        <v/>
      </c>
      <c r="I1487" s="10" t="str">
        <f t="shared" si="23"/>
        <v/>
      </c>
      <c r="J1487" s="3">
        <f>IF(デイリーデータ!D1487="なし","",デイリーデータ!D1487)</f>
        <v>0</v>
      </c>
      <c r="K1487" s="3">
        <f>IF(デイリーデータ!E1487="なし","",デイリーデータ!E1487)</f>
        <v>0</v>
      </c>
      <c r="L1487" s="3">
        <f>IF(デイリーデータ!F1487="なし","",デイリーデータ!F1487)</f>
        <v>0</v>
      </c>
      <c r="M1487" s="3">
        <f>IF(デイリーデータ!G1487="なし","",デイリーデータ!G1487)</f>
        <v>0</v>
      </c>
      <c r="N1487" s="3">
        <f>IF(デイリーデータ!H1487="なし","",デイリーデータ!H1487)</f>
        <v>0</v>
      </c>
    </row>
    <row r="1488" spans="1:14" x14ac:dyDescent="0.2">
      <c r="A1488" s="9" t="str">
        <f>デイリーデータ!A1488&amp;デイリーデータ!I1488</f>
        <v/>
      </c>
      <c r="B1488" s="3" t="str">
        <f>デイリーデータ!A1488&amp;""</f>
        <v/>
      </c>
      <c r="C1488" s="3" t="str">
        <f>デイリーデータ!B1488&amp;""</f>
        <v/>
      </c>
      <c r="D1488" s="4" t="str">
        <f>IF(デイリーデータ!I1488="","",(デイリーデータ!I1488))</f>
        <v/>
      </c>
      <c r="E1488" s="3" t="str">
        <f>IF(デイリーデータ!D1488="休日","●",IF(デイリーデータ!D1488="指定","○",IF(LEFT(デイリーデータ!F1488,1)="日","",IF(LEFT(デイリーデータ!F1488,1)="半","／",LEFT(デイリーデータ!F1488,1)))))</f>
        <v/>
      </c>
      <c r="F1488" s="10" t="str">
        <f>IF(デイリーデータ!E1488="なし","",デイリーデータ!E1488)&amp;IF(デイリーデータ!G1488="なし","",デイリーデータ!G1488)&amp;IF(デイリーデータ!H1488="なし","",デイリーデータ!H1488)</f>
        <v/>
      </c>
      <c r="G1488" s="3" t="str">
        <f>IF(H1488="","",COUNTA(H$2:H1488)-COUNTBLANK(H$2:H1488))</f>
        <v/>
      </c>
      <c r="H1488" s="3" t="str">
        <f>IF(COUNTIF(B$2:B1488,B1488)=1,B1488,"")</f>
        <v/>
      </c>
      <c r="I1488" s="10" t="str">
        <f t="shared" si="23"/>
        <v/>
      </c>
      <c r="J1488" s="3">
        <f>IF(デイリーデータ!D1488="なし","",デイリーデータ!D1488)</f>
        <v>0</v>
      </c>
      <c r="K1488" s="3">
        <f>IF(デイリーデータ!E1488="なし","",デイリーデータ!E1488)</f>
        <v>0</v>
      </c>
      <c r="L1488" s="3">
        <f>IF(デイリーデータ!F1488="なし","",デイリーデータ!F1488)</f>
        <v>0</v>
      </c>
      <c r="M1488" s="3">
        <f>IF(デイリーデータ!G1488="なし","",デイリーデータ!G1488)</f>
        <v>0</v>
      </c>
      <c r="N1488" s="3">
        <f>IF(デイリーデータ!H1488="なし","",デイリーデータ!H1488)</f>
        <v>0</v>
      </c>
    </row>
    <row r="1489" spans="1:14" x14ac:dyDescent="0.2">
      <c r="A1489" s="9" t="str">
        <f>デイリーデータ!A1489&amp;デイリーデータ!I1489</f>
        <v/>
      </c>
      <c r="B1489" s="3" t="str">
        <f>デイリーデータ!A1489&amp;""</f>
        <v/>
      </c>
      <c r="C1489" s="3" t="str">
        <f>デイリーデータ!B1489&amp;""</f>
        <v/>
      </c>
      <c r="D1489" s="4" t="str">
        <f>IF(デイリーデータ!I1489="","",(デイリーデータ!I1489))</f>
        <v/>
      </c>
      <c r="E1489" s="3" t="str">
        <f>IF(デイリーデータ!D1489="休日","●",IF(デイリーデータ!D1489="指定","○",IF(LEFT(デイリーデータ!F1489,1)="日","",IF(LEFT(デイリーデータ!F1489,1)="半","／",LEFT(デイリーデータ!F1489,1)))))</f>
        <v/>
      </c>
      <c r="F1489" s="10" t="str">
        <f>IF(デイリーデータ!E1489="なし","",デイリーデータ!E1489)&amp;IF(デイリーデータ!G1489="なし","",デイリーデータ!G1489)&amp;IF(デイリーデータ!H1489="なし","",デイリーデータ!H1489)</f>
        <v/>
      </c>
      <c r="G1489" s="3" t="str">
        <f>IF(H1489="","",COUNTA(H$2:H1489)-COUNTBLANK(H$2:H1489))</f>
        <v/>
      </c>
      <c r="H1489" s="3" t="str">
        <f>IF(COUNTIF(B$2:B1489,B1489)=1,B1489,"")</f>
        <v/>
      </c>
      <c r="I1489" s="10" t="str">
        <f t="shared" si="23"/>
        <v/>
      </c>
      <c r="J1489" s="3">
        <f>IF(デイリーデータ!D1489="なし","",デイリーデータ!D1489)</f>
        <v>0</v>
      </c>
      <c r="K1489" s="3">
        <f>IF(デイリーデータ!E1489="なし","",デイリーデータ!E1489)</f>
        <v>0</v>
      </c>
      <c r="L1489" s="3">
        <f>IF(デイリーデータ!F1489="なし","",デイリーデータ!F1489)</f>
        <v>0</v>
      </c>
      <c r="M1489" s="3">
        <f>IF(デイリーデータ!G1489="なし","",デイリーデータ!G1489)</f>
        <v>0</v>
      </c>
      <c r="N1489" s="3">
        <f>IF(デイリーデータ!H1489="なし","",デイリーデータ!H1489)</f>
        <v>0</v>
      </c>
    </row>
    <row r="1490" spans="1:14" x14ac:dyDescent="0.2">
      <c r="A1490" s="9" t="str">
        <f>デイリーデータ!A1490&amp;デイリーデータ!I1490</f>
        <v/>
      </c>
      <c r="B1490" s="3" t="str">
        <f>デイリーデータ!A1490&amp;""</f>
        <v/>
      </c>
      <c r="C1490" s="3" t="str">
        <f>デイリーデータ!B1490&amp;""</f>
        <v/>
      </c>
      <c r="D1490" s="4" t="str">
        <f>IF(デイリーデータ!I1490="","",(デイリーデータ!I1490))</f>
        <v/>
      </c>
      <c r="E1490" s="3" t="str">
        <f>IF(デイリーデータ!D1490="休日","●",IF(デイリーデータ!D1490="指定","○",IF(LEFT(デイリーデータ!F1490,1)="日","",IF(LEFT(デイリーデータ!F1490,1)="半","／",LEFT(デイリーデータ!F1490,1)))))</f>
        <v/>
      </c>
      <c r="F1490" s="10" t="str">
        <f>IF(デイリーデータ!E1490="なし","",デイリーデータ!E1490)&amp;IF(デイリーデータ!G1490="なし","",デイリーデータ!G1490)&amp;IF(デイリーデータ!H1490="なし","",デイリーデータ!H1490)</f>
        <v/>
      </c>
      <c r="G1490" s="3" t="str">
        <f>IF(H1490="","",COUNTA(H$2:H1490)-COUNTBLANK(H$2:H1490))</f>
        <v/>
      </c>
      <c r="H1490" s="3" t="str">
        <f>IF(COUNTIF(B$2:B1490,B1490)=1,B1490,"")</f>
        <v/>
      </c>
      <c r="I1490" s="10" t="str">
        <f t="shared" si="23"/>
        <v/>
      </c>
      <c r="J1490" s="3">
        <f>IF(デイリーデータ!D1490="なし","",デイリーデータ!D1490)</f>
        <v>0</v>
      </c>
      <c r="K1490" s="3">
        <f>IF(デイリーデータ!E1490="なし","",デイリーデータ!E1490)</f>
        <v>0</v>
      </c>
      <c r="L1490" s="3">
        <f>IF(デイリーデータ!F1490="なし","",デイリーデータ!F1490)</f>
        <v>0</v>
      </c>
      <c r="M1490" s="3">
        <f>IF(デイリーデータ!G1490="なし","",デイリーデータ!G1490)</f>
        <v>0</v>
      </c>
      <c r="N1490" s="3">
        <f>IF(デイリーデータ!H1490="なし","",デイリーデータ!H1490)</f>
        <v>0</v>
      </c>
    </row>
    <row r="1491" spans="1:14" x14ac:dyDescent="0.2">
      <c r="A1491" s="9" t="str">
        <f>デイリーデータ!A1491&amp;デイリーデータ!I1491</f>
        <v/>
      </c>
      <c r="B1491" s="3" t="str">
        <f>デイリーデータ!A1491&amp;""</f>
        <v/>
      </c>
      <c r="C1491" s="3" t="str">
        <f>デイリーデータ!B1491&amp;""</f>
        <v/>
      </c>
      <c r="D1491" s="4" t="str">
        <f>IF(デイリーデータ!I1491="","",(デイリーデータ!I1491))</f>
        <v/>
      </c>
      <c r="E1491" s="3" t="str">
        <f>IF(デイリーデータ!D1491="休日","●",IF(デイリーデータ!D1491="指定","○",IF(LEFT(デイリーデータ!F1491,1)="日","",IF(LEFT(デイリーデータ!F1491,1)="半","／",LEFT(デイリーデータ!F1491,1)))))</f>
        <v/>
      </c>
      <c r="F1491" s="10" t="str">
        <f>IF(デイリーデータ!E1491="なし","",デイリーデータ!E1491)&amp;IF(デイリーデータ!G1491="なし","",デイリーデータ!G1491)&amp;IF(デイリーデータ!H1491="なし","",デイリーデータ!H1491)</f>
        <v/>
      </c>
      <c r="G1491" s="3" t="str">
        <f>IF(H1491="","",COUNTA(H$2:H1491)-COUNTBLANK(H$2:H1491))</f>
        <v/>
      </c>
      <c r="H1491" s="3" t="str">
        <f>IF(COUNTIF(B$2:B1491,B1491)=1,B1491,"")</f>
        <v/>
      </c>
      <c r="I1491" s="10" t="str">
        <f t="shared" si="23"/>
        <v/>
      </c>
      <c r="J1491" s="3">
        <f>IF(デイリーデータ!D1491="なし","",デイリーデータ!D1491)</f>
        <v>0</v>
      </c>
      <c r="K1491" s="3">
        <f>IF(デイリーデータ!E1491="なし","",デイリーデータ!E1491)</f>
        <v>0</v>
      </c>
      <c r="L1491" s="3">
        <f>IF(デイリーデータ!F1491="なし","",デイリーデータ!F1491)</f>
        <v>0</v>
      </c>
      <c r="M1491" s="3">
        <f>IF(デイリーデータ!G1491="なし","",デイリーデータ!G1491)</f>
        <v>0</v>
      </c>
      <c r="N1491" s="3">
        <f>IF(デイリーデータ!H1491="なし","",デイリーデータ!H1491)</f>
        <v>0</v>
      </c>
    </row>
    <row r="1492" spans="1:14" x14ac:dyDescent="0.2">
      <c r="A1492" s="9" t="str">
        <f>デイリーデータ!A1492&amp;デイリーデータ!I1492</f>
        <v/>
      </c>
      <c r="B1492" s="3" t="str">
        <f>デイリーデータ!A1492&amp;""</f>
        <v/>
      </c>
      <c r="C1492" s="3" t="str">
        <f>デイリーデータ!B1492&amp;""</f>
        <v/>
      </c>
      <c r="D1492" s="4" t="str">
        <f>IF(デイリーデータ!I1492="","",(デイリーデータ!I1492))</f>
        <v/>
      </c>
      <c r="E1492" s="3" t="str">
        <f>IF(デイリーデータ!D1492="休日","●",IF(デイリーデータ!D1492="指定","○",IF(LEFT(デイリーデータ!F1492,1)="日","",IF(LEFT(デイリーデータ!F1492,1)="半","／",LEFT(デイリーデータ!F1492,1)))))</f>
        <v/>
      </c>
      <c r="F1492" s="10" t="str">
        <f>IF(デイリーデータ!E1492="なし","",デイリーデータ!E1492)&amp;IF(デイリーデータ!G1492="なし","",デイリーデータ!G1492)&amp;IF(デイリーデータ!H1492="なし","",デイリーデータ!H1492)</f>
        <v/>
      </c>
      <c r="G1492" s="3" t="str">
        <f>IF(H1492="","",COUNTA(H$2:H1492)-COUNTBLANK(H$2:H1492))</f>
        <v/>
      </c>
      <c r="H1492" s="3" t="str">
        <f>IF(COUNTIF(B$2:B1492,B1492)=1,B1492,"")</f>
        <v/>
      </c>
      <c r="I1492" s="10" t="str">
        <f t="shared" si="23"/>
        <v/>
      </c>
      <c r="J1492" s="3">
        <f>IF(デイリーデータ!D1492="なし","",デイリーデータ!D1492)</f>
        <v>0</v>
      </c>
      <c r="K1492" s="3">
        <f>IF(デイリーデータ!E1492="なし","",デイリーデータ!E1492)</f>
        <v>0</v>
      </c>
      <c r="L1492" s="3">
        <f>IF(デイリーデータ!F1492="なし","",デイリーデータ!F1492)</f>
        <v>0</v>
      </c>
      <c r="M1492" s="3">
        <f>IF(デイリーデータ!G1492="なし","",デイリーデータ!G1492)</f>
        <v>0</v>
      </c>
      <c r="N1492" s="3">
        <f>IF(デイリーデータ!H1492="なし","",デイリーデータ!H1492)</f>
        <v>0</v>
      </c>
    </row>
    <row r="1493" spans="1:14" x14ac:dyDescent="0.2">
      <c r="A1493" s="9" t="str">
        <f>デイリーデータ!A1493&amp;デイリーデータ!I1493</f>
        <v/>
      </c>
      <c r="B1493" s="3" t="str">
        <f>デイリーデータ!A1493&amp;""</f>
        <v/>
      </c>
      <c r="C1493" s="3" t="str">
        <f>デイリーデータ!B1493&amp;""</f>
        <v/>
      </c>
      <c r="D1493" s="4" t="str">
        <f>IF(デイリーデータ!I1493="","",(デイリーデータ!I1493))</f>
        <v/>
      </c>
      <c r="E1493" s="3" t="str">
        <f>IF(デイリーデータ!D1493="休日","●",IF(デイリーデータ!D1493="指定","○",IF(LEFT(デイリーデータ!F1493,1)="日","",IF(LEFT(デイリーデータ!F1493,1)="半","／",LEFT(デイリーデータ!F1493,1)))))</f>
        <v/>
      </c>
      <c r="F1493" s="10" t="str">
        <f>IF(デイリーデータ!E1493="なし","",デイリーデータ!E1493)&amp;IF(デイリーデータ!G1493="なし","",デイリーデータ!G1493)&amp;IF(デイリーデータ!H1493="なし","",デイリーデータ!H1493)</f>
        <v/>
      </c>
      <c r="G1493" s="3" t="str">
        <f>IF(H1493="","",COUNTA(H$2:H1493)-COUNTBLANK(H$2:H1493))</f>
        <v/>
      </c>
      <c r="H1493" s="3" t="str">
        <f>IF(COUNTIF(B$2:B1493,B1493)=1,B1493,"")</f>
        <v/>
      </c>
      <c r="I1493" s="10" t="str">
        <f t="shared" si="23"/>
        <v/>
      </c>
      <c r="J1493" s="3">
        <f>IF(デイリーデータ!D1493="なし","",デイリーデータ!D1493)</f>
        <v>0</v>
      </c>
      <c r="K1493" s="3">
        <f>IF(デイリーデータ!E1493="なし","",デイリーデータ!E1493)</f>
        <v>0</v>
      </c>
      <c r="L1493" s="3">
        <f>IF(デイリーデータ!F1493="なし","",デイリーデータ!F1493)</f>
        <v>0</v>
      </c>
      <c r="M1493" s="3">
        <f>IF(デイリーデータ!G1493="なし","",デイリーデータ!G1493)</f>
        <v>0</v>
      </c>
      <c r="N1493" s="3">
        <f>IF(デイリーデータ!H1493="なし","",デイリーデータ!H1493)</f>
        <v>0</v>
      </c>
    </row>
    <row r="1494" spans="1:14" x14ac:dyDescent="0.2">
      <c r="A1494" s="9" t="str">
        <f>デイリーデータ!A1494&amp;デイリーデータ!I1494</f>
        <v/>
      </c>
      <c r="B1494" s="3" t="str">
        <f>デイリーデータ!A1494&amp;""</f>
        <v/>
      </c>
      <c r="C1494" s="3" t="str">
        <f>デイリーデータ!B1494&amp;""</f>
        <v/>
      </c>
      <c r="D1494" s="4" t="str">
        <f>IF(デイリーデータ!I1494="","",(デイリーデータ!I1494))</f>
        <v/>
      </c>
      <c r="E1494" s="3" t="str">
        <f>IF(デイリーデータ!D1494="休日","●",IF(デイリーデータ!D1494="指定","○",IF(LEFT(デイリーデータ!F1494,1)="日","",IF(LEFT(デイリーデータ!F1494,1)="半","／",LEFT(デイリーデータ!F1494,1)))))</f>
        <v/>
      </c>
      <c r="F1494" s="10" t="str">
        <f>IF(デイリーデータ!E1494="なし","",デイリーデータ!E1494)&amp;IF(デイリーデータ!G1494="なし","",デイリーデータ!G1494)&amp;IF(デイリーデータ!H1494="なし","",デイリーデータ!H1494)</f>
        <v/>
      </c>
      <c r="G1494" s="3" t="str">
        <f>IF(H1494="","",COUNTA(H$2:H1494)-COUNTBLANK(H$2:H1494))</f>
        <v/>
      </c>
      <c r="H1494" s="3" t="str">
        <f>IF(COUNTIF(B$2:B1494,B1494)=1,B1494,"")</f>
        <v/>
      </c>
      <c r="I1494" s="10" t="str">
        <f t="shared" si="23"/>
        <v/>
      </c>
      <c r="J1494" s="3">
        <f>IF(デイリーデータ!D1494="なし","",デイリーデータ!D1494)</f>
        <v>0</v>
      </c>
      <c r="K1494" s="3">
        <f>IF(デイリーデータ!E1494="なし","",デイリーデータ!E1494)</f>
        <v>0</v>
      </c>
      <c r="L1494" s="3">
        <f>IF(デイリーデータ!F1494="なし","",デイリーデータ!F1494)</f>
        <v>0</v>
      </c>
      <c r="M1494" s="3">
        <f>IF(デイリーデータ!G1494="なし","",デイリーデータ!G1494)</f>
        <v>0</v>
      </c>
      <c r="N1494" s="3">
        <f>IF(デイリーデータ!H1494="なし","",デイリーデータ!H1494)</f>
        <v>0</v>
      </c>
    </row>
    <row r="1495" spans="1:14" x14ac:dyDescent="0.2">
      <c r="A1495" s="9" t="str">
        <f>デイリーデータ!A1495&amp;デイリーデータ!I1495</f>
        <v/>
      </c>
      <c r="B1495" s="3" t="str">
        <f>デイリーデータ!A1495&amp;""</f>
        <v/>
      </c>
      <c r="C1495" s="3" t="str">
        <f>デイリーデータ!B1495&amp;""</f>
        <v/>
      </c>
      <c r="D1495" s="4" t="str">
        <f>IF(デイリーデータ!I1495="","",(デイリーデータ!I1495))</f>
        <v/>
      </c>
      <c r="E1495" s="3" t="str">
        <f>IF(デイリーデータ!D1495="休日","●",IF(デイリーデータ!D1495="指定","○",IF(LEFT(デイリーデータ!F1495,1)="日","",IF(LEFT(デイリーデータ!F1495,1)="半","／",LEFT(デイリーデータ!F1495,1)))))</f>
        <v/>
      </c>
      <c r="F1495" s="10" t="str">
        <f>IF(デイリーデータ!E1495="なし","",デイリーデータ!E1495)&amp;IF(デイリーデータ!G1495="なし","",デイリーデータ!G1495)&amp;IF(デイリーデータ!H1495="なし","",デイリーデータ!H1495)</f>
        <v/>
      </c>
      <c r="G1495" s="3" t="str">
        <f>IF(H1495="","",COUNTA(H$2:H1495)-COUNTBLANK(H$2:H1495))</f>
        <v/>
      </c>
      <c r="H1495" s="3" t="str">
        <f>IF(COUNTIF(B$2:B1495,B1495)=1,B1495,"")</f>
        <v/>
      </c>
      <c r="I1495" s="10" t="str">
        <f t="shared" si="23"/>
        <v/>
      </c>
      <c r="J1495" s="3">
        <f>IF(デイリーデータ!D1495="なし","",デイリーデータ!D1495)</f>
        <v>0</v>
      </c>
      <c r="K1495" s="3">
        <f>IF(デイリーデータ!E1495="なし","",デイリーデータ!E1495)</f>
        <v>0</v>
      </c>
      <c r="L1495" s="3">
        <f>IF(デイリーデータ!F1495="なし","",デイリーデータ!F1495)</f>
        <v>0</v>
      </c>
      <c r="M1495" s="3">
        <f>IF(デイリーデータ!G1495="なし","",デイリーデータ!G1495)</f>
        <v>0</v>
      </c>
      <c r="N1495" s="3">
        <f>IF(デイリーデータ!H1495="なし","",デイリーデータ!H1495)</f>
        <v>0</v>
      </c>
    </row>
    <row r="1496" spans="1:14" x14ac:dyDescent="0.2">
      <c r="A1496" s="9" t="str">
        <f>デイリーデータ!A1496&amp;デイリーデータ!I1496</f>
        <v/>
      </c>
      <c r="B1496" s="3" t="str">
        <f>デイリーデータ!A1496&amp;""</f>
        <v/>
      </c>
      <c r="C1496" s="3" t="str">
        <f>デイリーデータ!B1496&amp;""</f>
        <v/>
      </c>
      <c r="D1496" s="4" t="str">
        <f>IF(デイリーデータ!I1496="","",(デイリーデータ!I1496))</f>
        <v/>
      </c>
      <c r="E1496" s="3" t="str">
        <f>IF(デイリーデータ!D1496="休日","●",IF(デイリーデータ!D1496="指定","○",IF(LEFT(デイリーデータ!F1496,1)="日","",IF(LEFT(デイリーデータ!F1496,1)="半","／",LEFT(デイリーデータ!F1496,1)))))</f>
        <v/>
      </c>
      <c r="F1496" s="10" t="str">
        <f>IF(デイリーデータ!E1496="なし","",デイリーデータ!E1496)&amp;IF(デイリーデータ!G1496="なし","",デイリーデータ!G1496)&amp;IF(デイリーデータ!H1496="なし","",デイリーデータ!H1496)</f>
        <v/>
      </c>
      <c r="G1496" s="3" t="str">
        <f>IF(H1496="","",COUNTA(H$2:H1496)-COUNTBLANK(H$2:H1496))</f>
        <v/>
      </c>
      <c r="H1496" s="3" t="str">
        <f>IF(COUNTIF(B$2:B1496,B1496)=1,B1496,"")</f>
        <v/>
      </c>
      <c r="I1496" s="10" t="str">
        <f t="shared" si="23"/>
        <v/>
      </c>
      <c r="J1496" s="3">
        <f>IF(デイリーデータ!D1496="なし","",デイリーデータ!D1496)</f>
        <v>0</v>
      </c>
      <c r="K1496" s="3">
        <f>IF(デイリーデータ!E1496="なし","",デイリーデータ!E1496)</f>
        <v>0</v>
      </c>
      <c r="L1496" s="3">
        <f>IF(デイリーデータ!F1496="なし","",デイリーデータ!F1496)</f>
        <v>0</v>
      </c>
      <c r="M1496" s="3">
        <f>IF(デイリーデータ!G1496="なし","",デイリーデータ!G1496)</f>
        <v>0</v>
      </c>
      <c r="N1496" s="3">
        <f>IF(デイリーデータ!H1496="なし","",デイリーデータ!H1496)</f>
        <v>0</v>
      </c>
    </row>
    <row r="1497" spans="1:14" x14ac:dyDescent="0.2">
      <c r="A1497" s="9" t="str">
        <f>デイリーデータ!A1497&amp;デイリーデータ!I1497</f>
        <v/>
      </c>
      <c r="B1497" s="3" t="str">
        <f>デイリーデータ!A1497&amp;""</f>
        <v/>
      </c>
      <c r="C1497" s="3" t="str">
        <f>デイリーデータ!B1497&amp;""</f>
        <v/>
      </c>
      <c r="D1497" s="4" t="str">
        <f>IF(デイリーデータ!I1497="","",(デイリーデータ!I1497))</f>
        <v/>
      </c>
      <c r="E1497" s="3" t="str">
        <f>IF(デイリーデータ!D1497="休日","●",IF(デイリーデータ!D1497="指定","○",IF(LEFT(デイリーデータ!F1497,1)="日","",IF(LEFT(デイリーデータ!F1497,1)="半","／",LEFT(デイリーデータ!F1497,1)))))</f>
        <v/>
      </c>
      <c r="F1497" s="10" t="str">
        <f>IF(デイリーデータ!E1497="なし","",デイリーデータ!E1497)&amp;IF(デイリーデータ!G1497="なし","",デイリーデータ!G1497)&amp;IF(デイリーデータ!H1497="なし","",デイリーデータ!H1497)</f>
        <v/>
      </c>
      <c r="G1497" s="3" t="str">
        <f>IF(H1497="","",COUNTA(H$2:H1497)-COUNTBLANK(H$2:H1497))</f>
        <v/>
      </c>
      <c r="H1497" s="3" t="str">
        <f>IF(COUNTIF(B$2:B1497,B1497)=1,B1497,"")</f>
        <v/>
      </c>
      <c r="I1497" s="10" t="str">
        <f t="shared" si="23"/>
        <v/>
      </c>
      <c r="J1497" s="3">
        <f>IF(デイリーデータ!D1497="なし","",デイリーデータ!D1497)</f>
        <v>0</v>
      </c>
      <c r="K1497" s="3">
        <f>IF(デイリーデータ!E1497="なし","",デイリーデータ!E1497)</f>
        <v>0</v>
      </c>
      <c r="L1497" s="3">
        <f>IF(デイリーデータ!F1497="なし","",デイリーデータ!F1497)</f>
        <v>0</v>
      </c>
      <c r="M1497" s="3">
        <f>IF(デイリーデータ!G1497="なし","",デイリーデータ!G1497)</f>
        <v>0</v>
      </c>
      <c r="N1497" s="3">
        <f>IF(デイリーデータ!H1497="なし","",デイリーデータ!H1497)</f>
        <v>0</v>
      </c>
    </row>
    <row r="1498" spans="1:14" x14ac:dyDescent="0.2">
      <c r="A1498" s="9" t="str">
        <f>デイリーデータ!A1498&amp;デイリーデータ!I1498</f>
        <v/>
      </c>
      <c r="B1498" s="3" t="str">
        <f>デイリーデータ!A1498&amp;""</f>
        <v/>
      </c>
      <c r="C1498" s="3" t="str">
        <f>デイリーデータ!B1498&amp;""</f>
        <v/>
      </c>
      <c r="D1498" s="4" t="str">
        <f>IF(デイリーデータ!I1498="","",(デイリーデータ!I1498))</f>
        <v/>
      </c>
      <c r="E1498" s="3" t="str">
        <f>IF(デイリーデータ!D1498="休日","●",IF(デイリーデータ!D1498="指定","○",IF(LEFT(デイリーデータ!F1498,1)="日","",IF(LEFT(デイリーデータ!F1498,1)="半","／",LEFT(デイリーデータ!F1498,1)))))</f>
        <v/>
      </c>
      <c r="F1498" s="10" t="str">
        <f>IF(デイリーデータ!E1498="なし","",デイリーデータ!E1498)&amp;IF(デイリーデータ!G1498="なし","",デイリーデータ!G1498)&amp;IF(デイリーデータ!H1498="なし","",デイリーデータ!H1498)</f>
        <v/>
      </c>
      <c r="G1498" s="3" t="str">
        <f>IF(H1498="","",COUNTA(H$2:H1498)-COUNTBLANK(H$2:H1498))</f>
        <v/>
      </c>
      <c r="H1498" s="3" t="str">
        <f>IF(COUNTIF(B$2:B1498,B1498)=1,B1498,"")</f>
        <v/>
      </c>
      <c r="I1498" s="10" t="str">
        <f t="shared" si="23"/>
        <v/>
      </c>
      <c r="J1498" s="3">
        <f>IF(デイリーデータ!D1498="なし","",デイリーデータ!D1498)</f>
        <v>0</v>
      </c>
      <c r="K1498" s="3">
        <f>IF(デイリーデータ!E1498="なし","",デイリーデータ!E1498)</f>
        <v>0</v>
      </c>
      <c r="L1498" s="3">
        <f>IF(デイリーデータ!F1498="なし","",デイリーデータ!F1498)</f>
        <v>0</v>
      </c>
      <c r="M1498" s="3">
        <f>IF(デイリーデータ!G1498="なし","",デイリーデータ!G1498)</f>
        <v>0</v>
      </c>
      <c r="N1498" s="3">
        <f>IF(デイリーデータ!H1498="なし","",デイリーデータ!H1498)</f>
        <v>0</v>
      </c>
    </row>
    <row r="1499" spans="1:14" x14ac:dyDescent="0.2">
      <c r="A1499" s="9" t="str">
        <f>デイリーデータ!A1499&amp;デイリーデータ!I1499</f>
        <v/>
      </c>
      <c r="B1499" s="3" t="str">
        <f>デイリーデータ!A1499&amp;""</f>
        <v/>
      </c>
      <c r="C1499" s="3" t="str">
        <f>デイリーデータ!B1499&amp;""</f>
        <v/>
      </c>
      <c r="D1499" s="4" t="str">
        <f>IF(デイリーデータ!I1499="","",(デイリーデータ!I1499))</f>
        <v/>
      </c>
      <c r="E1499" s="3" t="str">
        <f>IF(デイリーデータ!D1499="休日","●",IF(デイリーデータ!D1499="指定","○",IF(LEFT(デイリーデータ!F1499,1)="日","",IF(LEFT(デイリーデータ!F1499,1)="半","／",LEFT(デイリーデータ!F1499,1)))))</f>
        <v/>
      </c>
      <c r="F1499" s="10" t="str">
        <f>IF(デイリーデータ!E1499="なし","",デイリーデータ!E1499)&amp;IF(デイリーデータ!G1499="なし","",デイリーデータ!G1499)&amp;IF(デイリーデータ!H1499="なし","",デイリーデータ!H1499)</f>
        <v/>
      </c>
      <c r="G1499" s="3" t="str">
        <f>IF(H1499="","",COUNTA(H$2:H1499)-COUNTBLANK(H$2:H1499))</f>
        <v/>
      </c>
      <c r="H1499" s="3" t="str">
        <f>IF(COUNTIF(B$2:B1499,B1499)=1,B1499,"")</f>
        <v/>
      </c>
      <c r="I1499" s="10" t="str">
        <f t="shared" si="23"/>
        <v/>
      </c>
      <c r="J1499" s="3">
        <f>IF(デイリーデータ!D1499="なし","",デイリーデータ!D1499)</f>
        <v>0</v>
      </c>
      <c r="K1499" s="3">
        <f>IF(デイリーデータ!E1499="なし","",デイリーデータ!E1499)</f>
        <v>0</v>
      </c>
      <c r="L1499" s="3">
        <f>IF(デイリーデータ!F1499="なし","",デイリーデータ!F1499)</f>
        <v>0</v>
      </c>
      <c r="M1499" s="3">
        <f>IF(デイリーデータ!G1499="なし","",デイリーデータ!G1499)</f>
        <v>0</v>
      </c>
      <c r="N1499" s="3">
        <f>IF(デイリーデータ!H1499="なし","",デイリーデータ!H1499)</f>
        <v>0</v>
      </c>
    </row>
    <row r="1500" spans="1:14" x14ac:dyDescent="0.2">
      <c r="A1500" s="9" t="str">
        <f>デイリーデータ!A1500&amp;デイリーデータ!I1500</f>
        <v/>
      </c>
      <c r="B1500" s="3" t="str">
        <f>デイリーデータ!A1500&amp;""</f>
        <v/>
      </c>
      <c r="C1500" s="3" t="str">
        <f>デイリーデータ!B1500&amp;""</f>
        <v/>
      </c>
      <c r="D1500" s="4" t="str">
        <f>IF(デイリーデータ!I1500="","",(デイリーデータ!I1500))</f>
        <v/>
      </c>
      <c r="E1500" s="3" t="str">
        <f>IF(デイリーデータ!D1500="休日","●",IF(デイリーデータ!D1500="指定","○",IF(LEFT(デイリーデータ!F1500,1)="日","",IF(LEFT(デイリーデータ!F1500,1)="半","／",LEFT(デイリーデータ!F1500,1)))))</f>
        <v/>
      </c>
      <c r="F1500" s="10" t="str">
        <f>IF(デイリーデータ!E1500="なし","",デイリーデータ!E1500)&amp;IF(デイリーデータ!G1500="なし","",デイリーデータ!G1500)&amp;IF(デイリーデータ!H1500="なし","",デイリーデータ!H1500)</f>
        <v/>
      </c>
      <c r="G1500" s="3" t="str">
        <f>IF(H1500="","",COUNTA(H$2:H1500)-COUNTBLANK(H$2:H1500))</f>
        <v/>
      </c>
      <c r="H1500" s="3" t="str">
        <f>IF(COUNTIF(B$2:B1500,B1500)=1,B1500,"")</f>
        <v/>
      </c>
      <c r="I1500" s="10" t="str">
        <f t="shared" si="23"/>
        <v/>
      </c>
      <c r="J1500" s="3">
        <f>IF(デイリーデータ!D1500="なし","",デイリーデータ!D1500)</f>
        <v>0</v>
      </c>
      <c r="K1500" s="3">
        <f>IF(デイリーデータ!E1500="なし","",デイリーデータ!E1500)</f>
        <v>0</v>
      </c>
      <c r="L1500" s="3">
        <f>IF(デイリーデータ!F1500="なし","",デイリーデータ!F1500)</f>
        <v>0</v>
      </c>
      <c r="M1500" s="3">
        <f>IF(デイリーデータ!G1500="なし","",デイリーデータ!G1500)</f>
        <v>0</v>
      </c>
      <c r="N1500" s="3">
        <f>IF(デイリーデータ!H1500="なし","",デイリーデータ!H1500)</f>
        <v>0</v>
      </c>
    </row>
    <row r="1501" spans="1:14" x14ac:dyDescent="0.2">
      <c r="A1501" s="9" t="str">
        <f>デイリーデータ!A1501&amp;デイリーデータ!I1501</f>
        <v/>
      </c>
      <c r="B1501" s="3" t="str">
        <f>デイリーデータ!A1501&amp;""</f>
        <v/>
      </c>
      <c r="C1501" s="3" t="str">
        <f>デイリーデータ!B1501&amp;""</f>
        <v/>
      </c>
      <c r="D1501" s="4" t="str">
        <f>IF(デイリーデータ!I1501="","",(デイリーデータ!I1501))</f>
        <v/>
      </c>
      <c r="E1501" s="3" t="str">
        <f>IF(デイリーデータ!D1501="休日","●",IF(デイリーデータ!D1501="指定","○",IF(LEFT(デイリーデータ!F1501,1)="日","",IF(LEFT(デイリーデータ!F1501,1)="半","／",LEFT(デイリーデータ!F1501,1)))))</f>
        <v/>
      </c>
      <c r="F1501" s="10" t="str">
        <f>IF(デイリーデータ!E1501="なし","",デイリーデータ!E1501)&amp;IF(デイリーデータ!G1501="なし","",デイリーデータ!G1501)&amp;IF(デイリーデータ!H1501="なし","",デイリーデータ!H1501)</f>
        <v/>
      </c>
      <c r="G1501" s="3" t="str">
        <f>IF(H1501="","",COUNTA(H$2:H1501)-COUNTBLANK(H$2:H1501))</f>
        <v/>
      </c>
      <c r="H1501" s="3" t="str">
        <f>IF(COUNTIF(B$2:B1501,B1501)=1,B1501,"")</f>
        <v/>
      </c>
      <c r="I1501" s="10" t="str">
        <f t="shared" si="23"/>
        <v/>
      </c>
      <c r="J1501" s="3">
        <f>IF(デイリーデータ!D1501="なし","",デイリーデータ!D1501)</f>
        <v>0</v>
      </c>
      <c r="K1501" s="3">
        <f>IF(デイリーデータ!E1501="なし","",デイリーデータ!E1501)</f>
        <v>0</v>
      </c>
      <c r="L1501" s="3">
        <f>IF(デイリーデータ!F1501="なし","",デイリーデータ!F1501)</f>
        <v>0</v>
      </c>
      <c r="M1501" s="3">
        <f>IF(デイリーデータ!G1501="なし","",デイリーデータ!G1501)</f>
        <v>0</v>
      </c>
      <c r="N1501" s="3">
        <f>IF(デイリーデータ!H1501="なし","",デイリーデータ!H1501)</f>
        <v>0</v>
      </c>
    </row>
    <row r="1502" spans="1:14" x14ac:dyDescent="0.2">
      <c r="A1502" s="9" t="str">
        <f>デイリーデータ!A1502&amp;デイリーデータ!I1502</f>
        <v/>
      </c>
      <c r="B1502" s="3" t="str">
        <f>デイリーデータ!A1502&amp;""</f>
        <v/>
      </c>
      <c r="C1502" s="3" t="str">
        <f>デイリーデータ!B1502&amp;""</f>
        <v/>
      </c>
      <c r="D1502" s="4" t="str">
        <f>IF(デイリーデータ!I1502="","",(デイリーデータ!I1502))</f>
        <v/>
      </c>
      <c r="E1502" s="3" t="str">
        <f>IF(デイリーデータ!D1502="休日","●",IF(デイリーデータ!D1502="指定","○",IF(LEFT(デイリーデータ!F1502,1)="日","",IF(LEFT(デイリーデータ!F1502,1)="半","／",LEFT(デイリーデータ!F1502,1)))))</f>
        <v/>
      </c>
      <c r="F1502" s="10" t="str">
        <f>IF(デイリーデータ!E1502="なし","",デイリーデータ!E1502)&amp;IF(デイリーデータ!G1502="なし","",デイリーデータ!G1502)&amp;IF(デイリーデータ!H1502="なし","",デイリーデータ!H1502)</f>
        <v/>
      </c>
      <c r="G1502" s="3" t="str">
        <f>IF(H1502="","",COUNTA(H$2:H1502)-COUNTBLANK(H$2:H1502))</f>
        <v/>
      </c>
      <c r="H1502" s="3" t="str">
        <f>IF(COUNTIF(B$2:B1502,B1502)=1,B1502,"")</f>
        <v/>
      </c>
      <c r="I1502" s="10" t="str">
        <f t="shared" si="23"/>
        <v/>
      </c>
      <c r="J1502" s="3">
        <f>IF(デイリーデータ!D1502="なし","",デイリーデータ!D1502)</f>
        <v>0</v>
      </c>
      <c r="K1502" s="3">
        <f>IF(デイリーデータ!E1502="なし","",デイリーデータ!E1502)</f>
        <v>0</v>
      </c>
      <c r="L1502" s="3">
        <f>IF(デイリーデータ!F1502="なし","",デイリーデータ!F1502)</f>
        <v>0</v>
      </c>
      <c r="M1502" s="3">
        <f>IF(デイリーデータ!G1502="なし","",デイリーデータ!G1502)</f>
        <v>0</v>
      </c>
      <c r="N1502" s="3">
        <f>IF(デイリーデータ!H1502="なし","",デイリーデータ!H1502)</f>
        <v>0</v>
      </c>
    </row>
    <row r="1503" spans="1:14" x14ac:dyDescent="0.2">
      <c r="A1503" s="9" t="str">
        <f>デイリーデータ!A1503&amp;デイリーデータ!I1503</f>
        <v/>
      </c>
      <c r="B1503" s="3" t="str">
        <f>デイリーデータ!A1503&amp;""</f>
        <v/>
      </c>
      <c r="C1503" s="3" t="str">
        <f>デイリーデータ!B1503&amp;""</f>
        <v/>
      </c>
      <c r="D1503" s="4" t="str">
        <f>IF(デイリーデータ!I1503="","",(デイリーデータ!I1503))</f>
        <v/>
      </c>
      <c r="E1503" s="3" t="str">
        <f>IF(デイリーデータ!D1503="休日","●",IF(デイリーデータ!D1503="指定","○",IF(LEFT(デイリーデータ!F1503,1)="日","",IF(LEFT(デイリーデータ!F1503,1)="半","／",LEFT(デイリーデータ!F1503,1)))))</f>
        <v/>
      </c>
      <c r="F1503" s="10" t="str">
        <f>IF(デイリーデータ!E1503="なし","",デイリーデータ!E1503)&amp;IF(デイリーデータ!G1503="なし","",デイリーデータ!G1503)&amp;IF(デイリーデータ!H1503="なし","",デイリーデータ!H1503)</f>
        <v/>
      </c>
      <c r="G1503" s="3" t="str">
        <f>IF(H1503="","",COUNTA(H$2:H1503)-COUNTBLANK(H$2:H1503))</f>
        <v/>
      </c>
      <c r="H1503" s="3" t="str">
        <f>IF(COUNTIF(B$2:B1503,B1503)=1,B1503,"")</f>
        <v/>
      </c>
      <c r="I1503" s="10" t="str">
        <f t="shared" si="23"/>
        <v/>
      </c>
      <c r="J1503" s="3">
        <f>IF(デイリーデータ!D1503="なし","",デイリーデータ!D1503)</f>
        <v>0</v>
      </c>
      <c r="K1503" s="3">
        <f>IF(デイリーデータ!E1503="なし","",デイリーデータ!E1503)</f>
        <v>0</v>
      </c>
      <c r="L1503" s="3">
        <f>IF(デイリーデータ!F1503="なし","",デイリーデータ!F1503)</f>
        <v>0</v>
      </c>
      <c r="M1503" s="3">
        <f>IF(デイリーデータ!G1503="なし","",デイリーデータ!G1503)</f>
        <v>0</v>
      </c>
      <c r="N1503" s="3">
        <f>IF(デイリーデータ!H1503="なし","",デイリーデータ!H1503)</f>
        <v>0</v>
      </c>
    </row>
    <row r="1504" spans="1:14" x14ac:dyDescent="0.2">
      <c r="A1504" s="9" t="str">
        <f>デイリーデータ!A1504&amp;デイリーデータ!I1504</f>
        <v/>
      </c>
      <c r="B1504" s="3" t="str">
        <f>デイリーデータ!A1504&amp;""</f>
        <v/>
      </c>
      <c r="C1504" s="3" t="str">
        <f>デイリーデータ!B1504&amp;""</f>
        <v/>
      </c>
      <c r="D1504" s="4" t="str">
        <f>IF(デイリーデータ!I1504="","",(デイリーデータ!I1504))</f>
        <v/>
      </c>
      <c r="E1504" s="3" t="str">
        <f>IF(デイリーデータ!D1504="休日","●",IF(デイリーデータ!D1504="指定","○",IF(LEFT(デイリーデータ!F1504,1)="日","",IF(LEFT(デイリーデータ!F1504,1)="半","／",LEFT(デイリーデータ!F1504,1)))))</f>
        <v/>
      </c>
      <c r="F1504" s="10" t="str">
        <f>IF(デイリーデータ!E1504="なし","",デイリーデータ!E1504)&amp;IF(デイリーデータ!G1504="なし","",デイリーデータ!G1504)&amp;IF(デイリーデータ!H1504="なし","",デイリーデータ!H1504)</f>
        <v/>
      </c>
      <c r="G1504" s="3" t="str">
        <f>IF(H1504="","",COUNTA(H$2:H1504)-COUNTBLANK(H$2:H1504))</f>
        <v/>
      </c>
      <c r="H1504" s="3" t="str">
        <f>IF(COUNTIF(B$2:B1504,B1504)=1,B1504,"")</f>
        <v/>
      </c>
      <c r="I1504" s="10" t="str">
        <f t="shared" si="23"/>
        <v/>
      </c>
      <c r="J1504" s="3">
        <f>IF(デイリーデータ!D1504="なし","",デイリーデータ!D1504)</f>
        <v>0</v>
      </c>
      <c r="K1504" s="3">
        <f>IF(デイリーデータ!E1504="なし","",デイリーデータ!E1504)</f>
        <v>0</v>
      </c>
      <c r="L1504" s="3">
        <f>IF(デイリーデータ!F1504="なし","",デイリーデータ!F1504)</f>
        <v>0</v>
      </c>
      <c r="M1504" s="3">
        <f>IF(デイリーデータ!G1504="なし","",デイリーデータ!G1504)</f>
        <v>0</v>
      </c>
      <c r="N1504" s="3">
        <f>IF(デイリーデータ!H1504="なし","",デイリーデータ!H1504)</f>
        <v>0</v>
      </c>
    </row>
    <row r="1505" spans="1:14" x14ac:dyDescent="0.2">
      <c r="A1505" s="9" t="str">
        <f>デイリーデータ!A1505&amp;デイリーデータ!I1505</f>
        <v/>
      </c>
      <c r="B1505" s="3" t="str">
        <f>デイリーデータ!A1505&amp;""</f>
        <v/>
      </c>
      <c r="C1505" s="3" t="str">
        <f>デイリーデータ!B1505&amp;""</f>
        <v/>
      </c>
      <c r="D1505" s="4" t="str">
        <f>IF(デイリーデータ!I1505="","",(デイリーデータ!I1505))</f>
        <v/>
      </c>
      <c r="E1505" s="3" t="str">
        <f>IF(デイリーデータ!D1505="休日","●",IF(デイリーデータ!D1505="指定","○",IF(LEFT(デイリーデータ!F1505,1)="日","",IF(LEFT(デイリーデータ!F1505,1)="半","／",LEFT(デイリーデータ!F1505,1)))))</f>
        <v/>
      </c>
      <c r="F1505" s="10" t="str">
        <f>IF(デイリーデータ!E1505="なし","",デイリーデータ!E1505)&amp;IF(デイリーデータ!G1505="なし","",デイリーデータ!G1505)&amp;IF(デイリーデータ!H1505="なし","",デイリーデータ!H1505)</f>
        <v/>
      </c>
      <c r="G1505" s="3" t="str">
        <f>IF(H1505="","",COUNTA(H$2:H1505)-COUNTBLANK(H$2:H1505))</f>
        <v/>
      </c>
      <c r="H1505" s="3" t="str">
        <f>IF(COUNTIF(B$2:B1505,B1505)=1,B1505,"")</f>
        <v/>
      </c>
      <c r="I1505" s="10" t="str">
        <f t="shared" si="23"/>
        <v/>
      </c>
      <c r="J1505" s="3">
        <f>IF(デイリーデータ!D1505="なし","",デイリーデータ!D1505)</f>
        <v>0</v>
      </c>
      <c r="K1505" s="3">
        <f>IF(デイリーデータ!E1505="なし","",デイリーデータ!E1505)</f>
        <v>0</v>
      </c>
      <c r="L1505" s="3">
        <f>IF(デイリーデータ!F1505="なし","",デイリーデータ!F1505)</f>
        <v>0</v>
      </c>
      <c r="M1505" s="3">
        <f>IF(デイリーデータ!G1505="なし","",デイリーデータ!G1505)</f>
        <v>0</v>
      </c>
      <c r="N1505" s="3">
        <f>IF(デイリーデータ!H1505="なし","",デイリーデータ!H1505)</f>
        <v>0</v>
      </c>
    </row>
    <row r="1506" spans="1:14" x14ac:dyDescent="0.2">
      <c r="A1506" s="9" t="str">
        <f>デイリーデータ!A1506&amp;デイリーデータ!I1506</f>
        <v/>
      </c>
      <c r="B1506" s="3" t="str">
        <f>デイリーデータ!A1506&amp;""</f>
        <v/>
      </c>
      <c r="C1506" s="3" t="str">
        <f>デイリーデータ!B1506&amp;""</f>
        <v/>
      </c>
      <c r="D1506" s="4" t="str">
        <f>IF(デイリーデータ!I1506="","",(デイリーデータ!I1506))</f>
        <v/>
      </c>
      <c r="E1506" s="3" t="str">
        <f>IF(デイリーデータ!D1506="休日","●",IF(デイリーデータ!D1506="指定","○",IF(LEFT(デイリーデータ!F1506,1)="日","",IF(LEFT(デイリーデータ!F1506,1)="半","／",LEFT(デイリーデータ!F1506,1)))))</f>
        <v/>
      </c>
      <c r="F1506" s="10" t="str">
        <f>IF(デイリーデータ!E1506="なし","",デイリーデータ!E1506)&amp;IF(デイリーデータ!G1506="なし","",デイリーデータ!G1506)&amp;IF(デイリーデータ!H1506="なし","",デイリーデータ!H1506)</f>
        <v/>
      </c>
      <c r="G1506" s="3" t="str">
        <f>IF(H1506="","",COUNTA(H$2:H1506)-COUNTBLANK(H$2:H1506))</f>
        <v/>
      </c>
      <c r="H1506" s="3" t="str">
        <f>IF(COUNTIF(B$2:B1506,B1506)=1,B1506,"")</f>
        <v/>
      </c>
      <c r="I1506" s="10" t="str">
        <f t="shared" si="23"/>
        <v/>
      </c>
      <c r="J1506" s="3">
        <f>IF(デイリーデータ!D1506="なし","",デイリーデータ!D1506)</f>
        <v>0</v>
      </c>
      <c r="K1506" s="3">
        <f>IF(デイリーデータ!E1506="なし","",デイリーデータ!E1506)</f>
        <v>0</v>
      </c>
      <c r="L1506" s="3">
        <f>IF(デイリーデータ!F1506="なし","",デイリーデータ!F1506)</f>
        <v>0</v>
      </c>
      <c r="M1506" s="3">
        <f>IF(デイリーデータ!G1506="なし","",デイリーデータ!G1506)</f>
        <v>0</v>
      </c>
      <c r="N1506" s="3">
        <f>IF(デイリーデータ!H1506="なし","",デイリーデータ!H1506)</f>
        <v>0</v>
      </c>
    </row>
    <row r="1507" spans="1:14" x14ac:dyDescent="0.2">
      <c r="A1507" s="9" t="str">
        <f>デイリーデータ!A1507&amp;デイリーデータ!I1507</f>
        <v/>
      </c>
      <c r="B1507" s="3" t="str">
        <f>デイリーデータ!A1507&amp;""</f>
        <v/>
      </c>
      <c r="C1507" s="3" t="str">
        <f>デイリーデータ!B1507&amp;""</f>
        <v/>
      </c>
      <c r="D1507" s="4" t="str">
        <f>IF(デイリーデータ!I1507="","",(デイリーデータ!I1507))</f>
        <v/>
      </c>
      <c r="E1507" s="3" t="str">
        <f>IF(デイリーデータ!D1507="休日","●",IF(デイリーデータ!D1507="指定","○",IF(LEFT(デイリーデータ!F1507,1)="日","",IF(LEFT(デイリーデータ!F1507,1)="半","／",LEFT(デイリーデータ!F1507,1)))))</f>
        <v/>
      </c>
      <c r="F1507" s="10" t="str">
        <f>IF(デイリーデータ!E1507="なし","",デイリーデータ!E1507)&amp;IF(デイリーデータ!G1507="なし","",デイリーデータ!G1507)&amp;IF(デイリーデータ!H1507="なし","",デイリーデータ!H1507)</f>
        <v/>
      </c>
      <c r="G1507" s="3" t="str">
        <f>IF(H1507="","",COUNTA(H$2:H1507)-COUNTBLANK(H$2:H1507))</f>
        <v/>
      </c>
      <c r="H1507" s="3" t="str">
        <f>IF(COUNTIF(B$2:B1507,B1507)=1,B1507,"")</f>
        <v/>
      </c>
      <c r="I1507" s="10" t="str">
        <f t="shared" si="23"/>
        <v/>
      </c>
      <c r="J1507" s="3">
        <f>IF(デイリーデータ!D1507="なし","",デイリーデータ!D1507)</f>
        <v>0</v>
      </c>
      <c r="K1507" s="3">
        <f>IF(デイリーデータ!E1507="なし","",デイリーデータ!E1507)</f>
        <v>0</v>
      </c>
      <c r="L1507" s="3">
        <f>IF(デイリーデータ!F1507="なし","",デイリーデータ!F1507)</f>
        <v>0</v>
      </c>
      <c r="M1507" s="3">
        <f>IF(デイリーデータ!G1507="なし","",デイリーデータ!G1507)</f>
        <v>0</v>
      </c>
      <c r="N1507" s="3">
        <f>IF(デイリーデータ!H1507="なし","",デイリーデータ!H1507)</f>
        <v>0</v>
      </c>
    </row>
    <row r="1508" spans="1:14" x14ac:dyDescent="0.2">
      <c r="A1508" s="9" t="str">
        <f>デイリーデータ!A1508&amp;デイリーデータ!I1508</f>
        <v/>
      </c>
      <c r="B1508" s="3" t="str">
        <f>デイリーデータ!A1508&amp;""</f>
        <v/>
      </c>
      <c r="C1508" s="3" t="str">
        <f>デイリーデータ!B1508&amp;""</f>
        <v/>
      </c>
      <c r="D1508" s="4" t="str">
        <f>IF(デイリーデータ!I1508="","",(デイリーデータ!I1508))</f>
        <v/>
      </c>
      <c r="E1508" s="3" t="str">
        <f>IF(デイリーデータ!D1508="休日","●",IF(デイリーデータ!D1508="指定","○",IF(LEFT(デイリーデータ!F1508,1)="日","",IF(LEFT(デイリーデータ!F1508,1)="半","／",LEFT(デイリーデータ!F1508,1)))))</f>
        <v/>
      </c>
      <c r="F1508" s="10" t="str">
        <f>IF(デイリーデータ!E1508="なし","",デイリーデータ!E1508)&amp;IF(デイリーデータ!G1508="なし","",デイリーデータ!G1508)&amp;IF(デイリーデータ!H1508="なし","",デイリーデータ!H1508)</f>
        <v/>
      </c>
      <c r="G1508" s="3" t="str">
        <f>IF(H1508="","",COUNTA(H$2:H1508)-COUNTBLANK(H$2:H1508))</f>
        <v/>
      </c>
      <c r="H1508" s="3" t="str">
        <f>IF(COUNTIF(B$2:B1508,B1508)=1,B1508,"")</f>
        <v/>
      </c>
      <c r="I1508" s="10" t="str">
        <f t="shared" si="23"/>
        <v/>
      </c>
      <c r="J1508" s="3">
        <f>IF(デイリーデータ!D1508="なし","",デイリーデータ!D1508)</f>
        <v>0</v>
      </c>
      <c r="K1508" s="3">
        <f>IF(デイリーデータ!E1508="なし","",デイリーデータ!E1508)</f>
        <v>0</v>
      </c>
      <c r="L1508" s="3">
        <f>IF(デイリーデータ!F1508="なし","",デイリーデータ!F1508)</f>
        <v>0</v>
      </c>
      <c r="M1508" s="3">
        <f>IF(デイリーデータ!G1508="なし","",デイリーデータ!G1508)</f>
        <v>0</v>
      </c>
      <c r="N1508" s="3">
        <f>IF(デイリーデータ!H1508="なし","",デイリーデータ!H1508)</f>
        <v>0</v>
      </c>
    </row>
    <row r="1509" spans="1:14" x14ac:dyDescent="0.2">
      <c r="A1509" s="9" t="str">
        <f>デイリーデータ!A1509&amp;デイリーデータ!I1509</f>
        <v/>
      </c>
      <c r="B1509" s="3" t="str">
        <f>デイリーデータ!A1509&amp;""</f>
        <v/>
      </c>
      <c r="C1509" s="3" t="str">
        <f>デイリーデータ!B1509&amp;""</f>
        <v/>
      </c>
      <c r="D1509" s="4" t="str">
        <f>IF(デイリーデータ!I1509="","",(デイリーデータ!I1509))</f>
        <v/>
      </c>
      <c r="E1509" s="3" t="str">
        <f>IF(デイリーデータ!D1509="休日","●",IF(デイリーデータ!D1509="指定","○",IF(LEFT(デイリーデータ!F1509,1)="日","",IF(LEFT(デイリーデータ!F1509,1)="半","／",LEFT(デイリーデータ!F1509,1)))))</f>
        <v/>
      </c>
      <c r="F1509" s="10" t="str">
        <f>IF(デイリーデータ!E1509="なし","",デイリーデータ!E1509)&amp;IF(デイリーデータ!G1509="なし","",デイリーデータ!G1509)&amp;IF(デイリーデータ!H1509="なし","",デイリーデータ!H1509)</f>
        <v/>
      </c>
      <c r="G1509" s="3" t="str">
        <f>IF(H1509="","",COUNTA(H$2:H1509)-COUNTBLANK(H$2:H1509))</f>
        <v/>
      </c>
      <c r="H1509" s="3" t="str">
        <f>IF(COUNTIF(B$2:B1509,B1509)=1,B1509,"")</f>
        <v/>
      </c>
      <c r="I1509" s="10" t="str">
        <f t="shared" si="23"/>
        <v/>
      </c>
      <c r="J1509" s="3">
        <f>IF(デイリーデータ!D1509="なし","",デイリーデータ!D1509)</f>
        <v>0</v>
      </c>
      <c r="K1509" s="3">
        <f>IF(デイリーデータ!E1509="なし","",デイリーデータ!E1509)</f>
        <v>0</v>
      </c>
      <c r="L1509" s="3">
        <f>IF(デイリーデータ!F1509="なし","",デイリーデータ!F1509)</f>
        <v>0</v>
      </c>
      <c r="M1509" s="3">
        <f>IF(デイリーデータ!G1509="なし","",デイリーデータ!G1509)</f>
        <v>0</v>
      </c>
      <c r="N1509" s="3">
        <f>IF(デイリーデータ!H1509="なし","",デイリーデータ!H1509)</f>
        <v>0</v>
      </c>
    </row>
    <row r="1510" spans="1:14" x14ac:dyDescent="0.2">
      <c r="A1510" s="9" t="str">
        <f>デイリーデータ!A1510&amp;デイリーデータ!I1510</f>
        <v/>
      </c>
      <c r="B1510" s="3" t="str">
        <f>デイリーデータ!A1510&amp;""</f>
        <v/>
      </c>
      <c r="C1510" s="3" t="str">
        <f>デイリーデータ!B1510&amp;""</f>
        <v/>
      </c>
      <c r="D1510" s="4" t="str">
        <f>IF(デイリーデータ!I1510="","",(デイリーデータ!I1510))</f>
        <v/>
      </c>
      <c r="E1510" s="3" t="str">
        <f>IF(デイリーデータ!D1510="休日","●",IF(デイリーデータ!D1510="指定","○",IF(LEFT(デイリーデータ!F1510,1)="日","",IF(LEFT(デイリーデータ!F1510,1)="半","／",LEFT(デイリーデータ!F1510,1)))))</f>
        <v/>
      </c>
      <c r="F1510" s="10" t="str">
        <f>IF(デイリーデータ!E1510="なし","",デイリーデータ!E1510)&amp;IF(デイリーデータ!G1510="なし","",デイリーデータ!G1510)&amp;IF(デイリーデータ!H1510="なし","",デイリーデータ!H1510)</f>
        <v/>
      </c>
      <c r="G1510" s="3" t="str">
        <f>IF(H1510="","",COUNTA(H$2:H1510)-COUNTBLANK(H$2:H1510))</f>
        <v/>
      </c>
      <c r="H1510" s="3" t="str">
        <f>IF(COUNTIF(B$2:B1510,B1510)=1,B1510,"")</f>
        <v/>
      </c>
      <c r="I1510" s="10" t="str">
        <f t="shared" si="23"/>
        <v/>
      </c>
      <c r="J1510" s="3">
        <f>IF(デイリーデータ!D1510="なし","",デイリーデータ!D1510)</f>
        <v>0</v>
      </c>
      <c r="K1510" s="3">
        <f>IF(デイリーデータ!E1510="なし","",デイリーデータ!E1510)</f>
        <v>0</v>
      </c>
      <c r="L1510" s="3">
        <f>IF(デイリーデータ!F1510="なし","",デイリーデータ!F1510)</f>
        <v>0</v>
      </c>
      <c r="M1510" s="3">
        <f>IF(デイリーデータ!G1510="なし","",デイリーデータ!G1510)</f>
        <v>0</v>
      </c>
      <c r="N1510" s="3">
        <f>IF(デイリーデータ!H1510="なし","",デイリーデータ!H1510)</f>
        <v>0</v>
      </c>
    </row>
    <row r="1511" spans="1:14" x14ac:dyDescent="0.2">
      <c r="A1511" s="9" t="str">
        <f>デイリーデータ!A1511&amp;デイリーデータ!I1511</f>
        <v/>
      </c>
      <c r="B1511" s="3" t="str">
        <f>デイリーデータ!A1511&amp;""</f>
        <v/>
      </c>
      <c r="C1511" s="3" t="str">
        <f>デイリーデータ!B1511&amp;""</f>
        <v/>
      </c>
      <c r="D1511" s="4" t="str">
        <f>IF(デイリーデータ!I1511="","",(デイリーデータ!I1511))</f>
        <v/>
      </c>
      <c r="E1511" s="3" t="str">
        <f>IF(デイリーデータ!D1511="休日","●",IF(デイリーデータ!D1511="指定","○",IF(LEFT(デイリーデータ!F1511,1)="日","",IF(LEFT(デイリーデータ!F1511,1)="半","／",LEFT(デイリーデータ!F1511,1)))))</f>
        <v/>
      </c>
      <c r="F1511" s="10" t="str">
        <f>IF(デイリーデータ!E1511="なし","",デイリーデータ!E1511)&amp;IF(デイリーデータ!G1511="なし","",デイリーデータ!G1511)&amp;IF(デイリーデータ!H1511="なし","",デイリーデータ!H1511)</f>
        <v/>
      </c>
      <c r="G1511" s="3" t="str">
        <f>IF(H1511="","",COUNTA(H$2:H1511)-COUNTBLANK(H$2:H1511))</f>
        <v/>
      </c>
      <c r="H1511" s="3" t="str">
        <f>IF(COUNTIF(B$2:B1511,B1511)=1,B1511,"")</f>
        <v/>
      </c>
      <c r="I1511" s="10" t="str">
        <f t="shared" si="23"/>
        <v/>
      </c>
      <c r="J1511" s="3">
        <f>IF(デイリーデータ!D1511="なし","",デイリーデータ!D1511)</f>
        <v>0</v>
      </c>
      <c r="K1511" s="3">
        <f>IF(デイリーデータ!E1511="なし","",デイリーデータ!E1511)</f>
        <v>0</v>
      </c>
      <c r="L1511" s="3">
        <f>IF(デイリーデータ!F1511="なし","",デイリーデータ!F1511)</f>
        <v>0</v>
      </c>
      <c r="M1511" s="3">
        <f>IF(デイリーデータ!G1511="なし","",デイリーデータ!G1511)</f>
        <v>0</v>
      </c>
      <c r="N1511" s="3">
        <f>IF(デイリーデータ!H1511="なし","",デイリーデータ!H1511)</f>
        <v>0</v>
      </c>
    </row>
    <row r="1512" spans="1:14" x14ac:dyDescent="0.2">
      <c r="A1512" s="9" t="str">
        <f>デイリーデータ!A1512&amp;デイリーデータ!I1512</f>
        <v/>
      </c>
      <c r="B1512" s="3" t="str">
        <f>デイリーデータ!A1512&amp;""</f>
        <v/>
      </c>
      <c r="C1512" s="3" t="str">
        <f>デイリーデータ!B1512&amp;""</f>
        <v/>
      </c>
      <c r="D1512" s="4" t="str">
        <f>IF(デイリーデータ!I1512="","",(デイリーデータ!I1512))</f>
        <v/>
      </c>
      <c r="E1512" s="3" t="str">
        <f>IF(デイリーデータ!D1512="休日","●",IF(デイリーデータ!D1512="指定","○",IF(LEFT(デイリーデータ!F1512,1)="日","",IF(LEFT(デイリーデータ!F1512,1)="半","／",LEFT(デイリーデータ!F1512,1)))))</f>
        <v/>
      </c>
      <c r="F1512" s="10" t="str">
        <f>IF(デイリーデータ!E1512="なし","",デイリーデータ!E1512)&amp;IF(デイリーデータ!G1512="なし","",デイリーデータ!G1512)&amp;IF(デイリーデータ!H1512="なし","",デイリーデータ!H1512)</f>
        <v/>
      </c>
      <c r="G1512" s="3" t="str">
        <f>IF(H1512="","",COUNTA(H$2:H1512)-COUNTBLANK(H$2:H1512))</f>
        <v/>
      </c>
      <c r="H1512" s="3" t="str">
        <f>IF(COUNTIF(B$2:B1512,B1512)=1,B1512,"")</f>
        <v/>
      </c>
      <c r="I1512" s="10" t="str">
        <f t="shared" si="23"/>
        <v/>
      </c>
      <c r="J1512" s="3">
        <f>IF(デイリーデータ!D1512="なし","",デイリーデータ!D1512)</f>
        <v>0</v>
      </c>
      <c r="K1512" s="3">
        <f>IF(デイリーデータ!E1512="なし","",デイリーデータ!E1512)</f>
        <v>0</v>
      </c>
      <c r="L1512" s="3">
        <f>IF(デイリーデータ!F1512="なし","",デイリーデータ!F1512)</f>
        <v>0</v>
      </c>
      <c r="M1512" s="3">
        <f>IF(デイリーデータ!G1512="なし","",デイリーデータ!G1512)</f>
        <v>0</v>
      </c>
      <c r="N1512" s="3">
        <f>IF(デイリーデータ!H1512="なし","",デイリーデータ!H1512)</f>
        <v>0</v>
      </c>
    </row>
    <row r="1513" spans="1:14" x14ac:dyDescent="0.2">
      <c r="A1513" s="9" t="str">
        <f>デイリーデータ!A1513&amp;デイリーデータ!I1513</f>
        <v/>
      </c>
      <c r="B1513" s="3" t="str">
        <f>デイリーデータ!A1513&amp;""</f>
        <v/>
      </c>
      <c r="C1513" s="3" t="str">
        <f>デイリーデータ!B1513&amp;""</f>
        <v/>
      </c>
      <c r="D1513" s="4" t="str">
        <f>IF(デイリーデータ!I1513="","",(デイリーデータ!I1513))</f>
        <v/>
      </c>
      <c r="E1513" s="3" t="str">
        <f>IF(デイリーデータ!D1513="休日","●",IF(デイリーデータ!D1513="指定","○",IF(LEFT(デイリーデータ!F1513,1)="日","",IF(LEFT(デイリーデータ!F1513,1)="半","／",LEFT(デイリーデータ!F1513,1)))))</f>
        <v/>
      </c>
      <c r="F1513" s="10" t="str">
        <f>IF(デイリーデータ!E1513="なし","",デイリーデータ!E1513)&amp;IF(デイリーデータ!G1513="なし","",デイリーデータ!G1513)&amp;IF(デイリーデータ!H1513="なし","",デイリーデータ!H1513)</f>
        <v/>
      </c>
      <c r="G1513" s="3" t="str">
        <f>IF(H1513="","",COUNTA(H$2:H1513)-COUNTBLANK(H$2:H1513))</f>
        <v/>
      </c>
      <c r="H1513" s="3" t="str">
        <f>IF(COUNTIF(B$2:B1513,B1513)=1,B1513,"")</f>
        <v/>
      </c>
      <c r="I1513" s="10" t="str">
        <f t="shared" si="23"/>
        <v/>
      </c>
      <c r="J1513" s="3">
        <f>IF(デイリーデータ!D1513="なし","",デイリーデータ!D1513)</f>
        <v>0</v>
      </c>
      <c r="K1513" s="3">
        <f>IF(デイリーデータ!E1513="なし","",デイリーデータ!E1513)</f>
        <v>0</v>
      </c>
      <c r="L1513" s="3">
        <f>IF(デイリーデータ!F1513="なし","",デイリーデータ!F1513)</f>
        <v>0</v>
      </c>
      <c r="M1513" s="3">
        <f>IF(デイリーデータ!G1513="なし","",デイリーデータ!G1513)</f>
        <v>0</v>
      </c>
      <c r="N1513" s="3">
        <f>IF(デイリーデータ!H1513="なし","",デイリーデータ!H1513)</f>
        <v>0</v>
      </c>
    </row>
    <row r="1514" spans="1:14" x14ac:dyDescent="0.2">
      <c r="A1514" s="9" t="str">
        <f>デイリーデータ!A1514&amp;デイリーデータ!I1514</f>
        <v/>
      </c>
      <c r="B1514" s="3" t="str">
        <f>デイリーデータ!A1514&amp;""</f>
        <v/>
      </c>
      <c r="C1514" s="3" t="str">
        <f>デイリーデータ!B1514&amp;""</f>
        <v/>
      </c>
      <c r="D1514" s="4" t="str">
        <f>IF(デイリーデータ!I1514="","",(デイリーデータ!I1514))</f>
        <v/>
      </c>
      <c r="E1514" s="3" t="str">
        <f>IF(デイリーデータ!D1514="休日","●",IF(デイリーデータ!D1514="指定","○",IF(LEFT(デイリーデータ!F1514,1)="日","",IF(LEFT(デイリーデータ!F1514,1)="半","／",LEFT(デイリーデータ!F1514,1)))))</f>
        <v/>
      </c>
      <c r="F1514" s="10" t="str">
        <f>IF(デイリーデータ!E1514="なし","",デイリーデータ!E1514)&amp;IF(デイリーデータ!G1514="なし","",デイリーデータ!G1514)&amp;IF(デイリーデータ!H1514="なし","",デイリーデータ!H1514)</f>
        <v/>
      </c>
      <c r="G1514" s="3" t="str">
        <f>IF(H1514="","",COUNTA(H$2:H1514)-COUNTBLANK(H$2:H1514))</f>
        <v/>
      </c>
      <c r="H1514" s="3" t="str">
        <f>IF(COUNTIF(B$2:B1514,B1514)=1,B1514,"")</f>
        <v/>
      </c>
      <c r="I1514" s="10" t="str">
        <f t="shared" si="23"/>
        <v/>
      </c>
      <c r="J1514" s="3">
        <f>IF(デイリーデータ!D1514="なし","",デイリーデータ!D1514)</f>
        <v>0</v>
      </c>
      <c r="K1514" s="3">
        <f>IF(デイリーデータ!E1514="なし","",デイリーデータ!E1514)</f>
        <v>0</v>
      </c>
      <c r="L1514" s="3">
        <f>IF(デイリーデータ!F1514="なし","",デイリーデータ!F1514)</f>
        <v>0</v>
      </c>
      <c r="M1514" s="3">
        <f>IF(デイリーデータ!G1514="なし","",デイリーデータ!G1514)</f>
        <v>0</v>
      </c>
      <c r="N1514" s="3">
        <f>IF(デイリーデータ!H1514="なし","",デイリーデータ!H1514)</f>
        <v>0</v>
      </c>
    </row>
    <row r="1515" spans="1:14" x14ac:dyDescent="0.2">
      <c r="A1515" s="9" t="str">
        <f>デイリーデータ!A1515&amp;デイリーデータ!I1515</f>
        <v/>
      </c>
      <c r="B1515" s="3" t="str">
        <f>デイリーデータ!A1515&amp;""</f>
        <v/>
      </c>
      <c r="C1515" s="3" t="str">
        <f>デイリーデータ!B1515&amp;""</f>
        <v/>
      </c>
      <c r="D1515" s="4" t="str">
        <f>IF(デイリーデータ!I1515="","",(デイリーデータ!I1515))</f>
        <v/>
      </c>
      <c r="E1515" s="3" t="str">
        <f>IF(デイリーデータ!D1515="休日","●",IF(デイリーデータ!D1515="指定","○",IF(LEFT(デイリーデータ!F1515,1)="日","",IF(LEFT(デイリーデータ!F1515,1)="半","／",LEFT(デイリーデータ!F1515,1)))))</f>
        <v/>
      </c>
      <c r="F1515" s="10" t="str">
        <f>IF(デイリーデータ!E1515="なし","",デイリーデータ!E1515)&amp;IF(デイリーデータ!G1515="なし","",デイリーデータ!G1515)&amp;IF(デイリーデータ!H1515="なし","",デイリーデータ!H1515)</f>
        <v/>
      </c>
      <c r="G1515" s="3" t="str">
        <f>IF(H1515="","",COUNTA(H$2:H1515)-COUNTBLANK(H$2:H1515))</f>
        <v/>
      </c>
      <c r="H1515" s="3" t="str">
        <f>IF(COUNTIF(B$2:B1515,B1515)=1,B1515,"")</f>
        <v/>
      </c>
      <c r="I1515" s="10" t="str">
        <f t="shared" si="23"/>
        <v/>
      </c>
      <c r="J1515" s="3">
        <f>IF(デイリーデータ!D1515="なし","",デイリーデータ!D1515)</f>
        <v>0</v>
      </c>
      <c r="K1515" s="3">
        <f>IF(デイリーデータ!E1515="なし","",デイリーデータ!E1515)</f>
        <v>0</v>
      </c>
      <c r="L1515" s="3">
        <f>IF(デイリーデータ!F1515="なし","",デイリーデータ!F1515)</f>
        <v>0</v>
      </c>
      <c r="M1515" s="3">
        <f>IF(デイリーデータ!G1515="なし","",デイリーデータ!G1515)</f>
        <v>0</v>
      </c>
      <c r="N1515" s="3">
        <f>IF(デイリーデータ!H1515="なし","",デイリーデータ!H1515)</f>
        <v>0</v>
      </c>
    </row>
    <row r="1516" spans="1:14" x14ac:dyDescent="0.2">
      <c r="A1516" s="9" t="str">
        <f>デイリーデータ!A1516&amp;デイリーデータ!I1516</f>
        <v/>
      </c>
      <c r="B1516" s="3" t="str">
        <f>デイリーデータ!A1516&amp;""</f>
        <v/>
      </c>
      <c r="C1516" s="3" t="str">
        <f>デイリーデータ!B1516&amp;""</f>
        <v/>
      </c>
      <c r="D1516" s="4" t="str">
        <f>IF(デイリーデータ!I1516="","",(デイリーデータ!I1516))</f>
        <v/>
      </c>
      <c r="E1516" s="3" t="str">
        <f>IF(デイリーデータ!D1516="休日","●",IF(デイリーデータ!D1516="指定","○",IF(LEFT(デイリーデータ!F1516,1)="日","",IF(LEFT(デイリーデータ!F1516,1)="半","／",LEFT(デイリーデータ!F1516,1)))))</f>
        <v/>
      </c>
      <c r="F1516" s="10" t="str">
        <f>IF(デイリーデータ!E1516="なし","",デイリーデータ!E1516)&amp;IF(デイリーデータ!G1516="なし","",デイリーデータ!G1516)&amp;IF(デイリーデータ!H1516="なし","",デイリーデータ!H1516)</f>
        <v/>
      </c>
      <c r="G1516" s="3" t="str">
        <f>IF(H1516="","",COUNTA(H$2:H1516)-COUNTBLANK(H$2:H1516))</f>
        <v/>
      </c>
      <c r="H1516" s="3" t="str">
        <f>IF(COUNTIF(B$2:B1516,B1516)=1,B1516,"")</f>
        <v/>
      </c>
      <c r="I1516" s="10" t="str">
        <f t="shared" si="23"/>
        <v/>
      </c>
      <c r="J1516" s="3">
        <f>IF(デイリーデータ!D1516="なし","",デイリーデータ!D1516)</f>
        <v>0</v>
      </c>
      <c r="K1516" s="3">
        <f>IF(デイリーデータ!E1516="なし","",デイリーデータ!E1516)</f>
        <v>0</v>
      </c>
      <c r="L1516" s="3">
        <f>IF(デイリーデータ!F1516="なし","",デイリーデータ!F1516)</f>
        <v>0</v>
      </c>
      <c r="M1516" s="3">
        <f>IF(デイリーデータ!G1516="なし","",デイリーデータ!G1516)</f>
        <v>0</v>
      </c>
      <c r="N1516" s="3">
        <f>IF(デイリーデータ!H1516="なし","",デイリーデータ!H1516)</f>
        <v>0</v>
      </c>
    </row>
    <row r="1517" spans="1:14" x14ac:dyDescent="0.2">
      <c r="A1517" s="9" t="str">
        <f>デイリーデータ!A1517&amp;デイリーデータ!I1517</f>
        <v/>
      </c>
      <c r="B1517" s="3" t="str">
        <f>デイリーデータ!A1517&amp;""</f>
        <v/>
      </c>
      <c r="C1517" s="3" t="str">
        <f>デイリーデータ!B1517&amp;""</f>
        <v/>
      </c>
      <c r="D1517" s="4" t="str">
        <f>IF(デイリーデータ!I1517="","",(デイリーデータ!I1517))</f>
        <v/>
      </c>
      <c r="E1517" s="3" t="str">
        <f>IF(デイリーデータ!D1517="休日","●",IF(デイリーデータ!D1517="指定","○",IF(LEFT(デイリーデータ!F1517,1)="日","",IF(LEFT(デイリーデータ!F1517,1)="半","／",LEFT(デイリーデータ!F1517,1)))))</f>
        <v/>
      </c>
      <c r="F1517" s="10" t="str">
        <f>IF(デイリーデータ!E1517="なし","",デイリーデータ!E1517)&amp;IF(デイリーデータ!G1517="なし","",デイリーデータ!G1517)&amp;IF(デイリーデータ!H1517="なし","",デイリーデータ!H1517)</f>
        <v/>
      </c>
      <c r="G1517" s="3" t="str">
        <f>IF(H1517="","",COUNTA(H$2:H1517)-COUNTBLANK(H$2:H1517))</f>
        <v/>
      </c>
      <c r="H1517" s="3" t="str">
        <f>IF(COUNTIF(B$2:B1517,B1517)=1,B1517,"")</f>
        <v/>
      </c>
      <c r="I1517" s="10" t="str">
        <f t="shared" si="23"/>
        <v/>
      </c>
      <c r="J1517" s="3">
        <f>IF(デイリーデータ!D1517="なし","",デイリーデータ!D1517)</f>
        <v>0</v>
      </c>
      <c r="K1517" s="3">
        <f>IF(デイリーデータ!E1517="なし","",デイリーデータ!E1517)</f>
        <v>0</v>
      </c>
      <c r="L1517" s="3">
        <f>IF(デイリーデータ!F1517="なし","",デイリーデータ!F1517)</f>
        <v>0</v>
      </c>
      <c r="M1517" s="3">
        <f>IF(デイリーデータ!G1517="なし","",デイリーデータ!G1517)</f>
        <v>0</v>
      </c>
      <c r="N1517" s="3">
        <f>IF(デイリーデータ!H1517="なし","",デイリーデータ!H1517)</f>
        <v>0</v>
      </c>
    </row>
    <row r="1518" spans="1:14" x14ac:dyDescent="0.2">
      <c r="A1518" s="9" t="str">
        <f>デイリーデータ!A1518&amp;デイリーデータ!I1518</f>
        <v/>
      </c>
      <c r="B1518" s="3" t="str">
        <f>デイリーデータ!A1518&amp;""</f>
        <v/>
      </c>
      <c r="C1518" s="3" t="str">
        <f>デイリーデータ!B1518&amp;""</f>
        <v/>
      </c>
      <c r="D1518" s="4" t="str">
        <f>IF(デイリーデータ!I1518="","",(デイリーデータ!I1518))</f>
        <v/>
      </c>
      <c r="E1518" s="3" t="str">
        <f>IF(デイリーデータ!D1518="休日","●",IF(デイリーデータ!D1518="指定","○",IF(LEFT(デイリーデータ!F1518,1)="日","",IF(LEFT(デイリーデータ!F1518,1)="半","／",LEFT(デイリーデータ!F1518,1)))))</f>
        <v/>
      </c>
      <c r="F1518" s="10" t="str">
        <f>IF(デイリーデータ!E1518="なし","",デイリーデータ!E1518)&amp;IF(デイリーデータ!G1518="なし","",デイリーデータ!G1518)&amp;IF(デイリーデータ!H1518="なし","",デイリーデータ!H1518)</f>
        <v/>
      </c>
      <c r="G1518" s="3" t="str">
        <f>IF(H1518="","",COUNTA(H$2:H1518)-COUNTBLANK(H$2:H1518))</f>
        <v/>
      </c>
      <c r="H1518" s="3" t="str">
        <f>IF(COUNTIF(B$2:B1518,B1518)=1,B1518,"")</f>
        <v/>
      </c>
      <c r="I1518" s="10" t="str">
        <f t="shared" si="23"/>
        <v/>
      </c>
      <c r="J1518" s="3">
        <f>IF(デイリーデータ!D1518="なし","",デイリーデータ!D1518)</f>
        <v>0</v>
      </c>
      <c r="K1518" s="3">
        <f>IF(デイリーデータ!E1518="なし","",デイリーデータ!E1518)</f>
        <v>0</v>
      </c>
      <c r="L1518" s="3">
        <f>IF(デイリーデータ!F1518="なし","",デイリーデータ!F1518)</f>
        <v>0</v>
      </c>
      <c r="M1518" s="3">
        <f>IF(デイリーデータ!G1518="なし","",デイリーデータ!G1518)</f>
        <v>0</v>
      </c>
      <c r="N1518" s="3">
        <f>IF(デイリーデータ!H1518="なし","",デイリーデータ!H1518)</f>
        <v>0</v>
      </c>
    </row>
    <row r="1519" spans="1:14" x14ac:dyDescent="0.2">
      <c r="A1519" s="9" t="str">
        <f>デイリーデータ!A1519&amp;デイリーデータ!I1519</f>
        <v/>
      </c>
      <c r="B1519" s="3" t="str">
        <f>デイリーデータ!A1519&amp;""</f>
        <v/>
      </c>
      <c r="C1519" s="3" t="str">
        <f>デイリーデータ!B1519&amp;""</f>
        <v/>
      </c>
      <c r="D1519" s="4" t="str">
        <f>IF(デイリーデータ!I1519="","",(デイリーデータ!I1519))</f>
        <v/>
      </c>
      <c r="E1519" s="3" t="str">
        <f>IF(デイリーデータ!D1519="休日","●",IF(デイリーデータ!D1519="指定","○",IF(LEFT(デイリーデータ!F1519,1)="日","",IF(LEFT(デイリーデータ!F1519,1)="半","／",LEFT(デイリーデータ!F1519,1)))))</f>
        <v/>
      </c>
      <c r="F1519" s="10" t="str">
        <f>IF(デイリーデータ!E1519="なし","",デイリーデータ!E1519)&amp;IF(デイリーデータ!G1519="なし","",デイリーデータ!G1519)&amp;IF(デイリーデータ!H1519="なし","",デイリーデータ!H1519)</f>
        <v/>
      </c>
      <c r="G1519" s="3" t="str">
        <f>IF(H1519="","",COUNTA(H$2:H1519)-COUNTBLANK(H$2:H1519))</f>
        <v/>
      </c>
      <c r="H1519" s="3" t="str">
        <f>IF(COUNTIF(B$2:B1519,B1519)=1,B1519,"")</f>
        <v/>
      </c>
      <c r="I1519" s="10" t="str">
        <f t="shared" si="23"/>
        <v/>
      </c>
      <c r="J1519" s="3">
        <f>IF(デイリーデータ!D1519="なし","",デイリーデータ!D1519)</f>
        <v>0</v>
      </c>
      <c r="K1519" s="3">
        <f>IF(デイリーデータ!E1519="なし","",デイリーデータ!E1519)</f>
        <v>0</v>
      </c>
      <c r="L1519" s="3">
        <f>IF(デイリーデータ!F1519="なし","",デイリーデータ!F1519)</f>
        <v>0</v>
      </c>
      <c r="M1519" s="3">
        <f>IF(デイリーデータ!G1519="なし","",デイリーデータ!G1519)</f>
        <v>0</v>
      </c>
      <c r="N1519" s="3">
        <f>IF(デイリーデータ!H1519="なし","",デイリーデータ!H1519)</f>
        <v>0</v>
      </c>
    </row>
    <row r="1520" spans="1:14" x14ac:dyDescent="0.2">
      <c r="A1520" s="9" t="str">
        <f>デイリーデータ!A1520&amp;デイリーデータ!I1520</f>
        <v/>
      </c>
      <c r="B1520" s="3" t="str">
        <f>デイリーデータ!A1520&amp;""</f>
        <v/>
      </c>
      <c r="C1520" s="3" t="str">
        <f>デイリーデータ!B1520&amp;""</f>
        <v/>
      </c>
      <c r="D1520" s="4" t="str">
        <f>IF(デイリーデータ!I1520="","",(デイリーデータ!I1520))</f>
        <v/>
      </c>
      <c r="E1520" s="3" t="str">
        <f>IF(デイリーデータ!D1520="休日","●",IF(デイリーデータ!D1520="指定","○",IF(LEFT(デイリーデータ!F1520,1)="日","",IF(LEFT(デイリーデータ!F1520,1)="半","／",LEFT(デイリーデータ!F1520,1)))))</f>
        <v/>
      </c>
      <c r="F1520" s="10" t="str">
        <f>IF(デイリーデータ!E1520="なし","",デイリーデータ!E1520)&amp;IF(デイリーデータ!G1520="なし","",デイリーデータ!G1520)&amp;IF(デイリーデータ!H1520="なし","",デイリーデータ!H1520)</f>
        <v/>
      </c>
      <c r="G1520" s="3" t="str">
        <f>IF(H1520="","",COUNTA(H$2:H1520)-COUNTBLANK(H$2:H1520))</f>
        <v/>
      </c>
      <c r="H1520" s="3" t="str">
        <f>IF(COUNTIF(B$2:B1520,B1520)=1,B1520,"")</f>
        <v/>
      </c>
      <c r="I1520" s="10" t="str">
        <f t="shared" si="23"/>
        <v/>
      </c>
      <c r="J1520" s="3">
        <f>IF(デイリーデータ!D1520="なし","",デイリーデータ!D1520)</f>
        <v>0</v>
      </c>
      <c r="K1520" s="3">
        <f>IF(デイリーデータ!E1520="なし","",デイリーデータ!E1520)</f>
        <v>0</v>
      </c>
      <c r="L1520" s="3">
        <f>IF(デイリーデータ!F1520="なし","",デイリーデータ!F1520)</f>
        <v>0</v>
      </c>
      <c r="M1520" s="3">
        <f>IF(デイリーデータ!G1520="なし","",デイリーデータ!G1520)</f>
        <v>0</v>
      </c>
      <c r="N1520" s="3">
        <f>IF(デイリーデータ!H1520="なし","",デイリーデータ!H1520)</f>
        <v>0</v>
      </c>
    </row>
    <row r="1521" spans="1:14" x14ac:dyDescent="0.2">
      <c r="A1521" s="9" t="str">
        <f>デイリーデータ!A1521&amp;デイリーデータ!I1521</f>
        <v/>
      </c>
      <c r="B1521" s="3" t="str">
        <f>デイリーデータ!A1521&amp;""</f>
        <v/>
      </c>
      <c r="C1521" s="3" t="str">
        <f>デイリーデータ!B1521&amp;""</f>
        <v/>
      </c>
      <c r="D1521" s="4" t="str">
        <f>IF(デイリーデータ!I1521="","",(デイリーデータ!I1521))</f>
        <v/>
      </c>
      <c r="E1521" s="3" t="str">
        <f>IF(デイリーデータ!D1521="休日","●",IF(デイリーデータ!D1521="指定","○",IF(LEFT(デイリーデータ!F1521,1)="日","",IF(LEFT(デイリーデータ!F1521,1)="半","／",LEFT(デイリーデータ!F1521,1)))))</f>
        <v/>
      </c>
      <c r="F1521" s="10" t="str">
        <f>IF(デイリーデータ!E1521="なし","",デイリーデータ!E1521)&amp;IF(デイリーデータ!G1521="なし","",デイリーデータ!G1521)&amp;IF(デイリーデータ!H1521="なし","",デイリーデータ!H1521)</f>
        <v/>
      </c>
      <c r="G1521" s="3" t="str">
        <f>IF(H1521="","",COUNTA(H$2:H1521)-COUNTBLANK(H$2:H1521))</f>
        <v/>
      </c>
      <c r="H1521" s="3" t="str">
        <f>IF(COUNTIF(B$2:B1521,B1521)=1,B1521,"")</f>
        <v/>
      </c>
      <c r="I1521" s="10" t="str">
        <f t="shared" si="23"/>
        <v/>
      </c>
      <c r="J1521" s="3">
        <f>IF(デイリーデータ!D1521="なし","",デイリーデータ!D1521)</f>
        <v>0</v>
      </c>
      <c r="K1521" s="3">
        <f>IF(デイリーデータ!E1521="なし","",デイリーデータ!E1521)</f>
        <v>0</v>
      </c>
      <c r="L1521" s="3">
        <f>IF(デイリーデータ!F1521="なし","",デイリーデータ!F1521)</f>
        <v>0</v>
      </c>
      <c r="M1521" s="3">
        <f>IF(デイリーデータ!G1521="なし","",デイリーデータ!G1521)</f>
        <v>0</v>
      </c>
      <c r="N1521" s="3">
        <f>IF(デイリーデータ!H1521="なし","",デイリーデータ!H1521)</f>
        <v>0</v>
      </c>
    </row>
    <row r="1522" spans="1:14" x14ac:dyDescent="0.2">
      <c r="A1522" s="9" t="str">
        <f>デイリーデータ!A1522&amp;デイリーデータ!I1522</f>
        <v/>
      </c>
      <c r="B1522" s="3" t="str">
        <f>デイリーデータ!A1522&amp;""</f>
        <v/>
      </c>
      <c r="C1522" s="3" t="str">
        <f>デイリーデータ!B1522&amp;""</f>
        <v/>
      </c>
      <c r="D1522" s="4" t="str">
        <f>IF(デイリーデータ!I1522="","",(デイリーデータ!I1522))</f>
        <v/>
      </c>
      <c r="E1522" s="3" t="str">
        <f>IF(デイリーデータ!D1522="休日","●",IF(デイリーデータ!D1522="指定","○",IF(LEFT(デイリーデータ!F1522,1)="日","",IF(LEFT(デイリーデータ!F1522,1)="半","／",LEFT(デイリーデータ!F1522,1)))))</f>
        <v/>
      </c>
      <c r="F1522" s="10" t="str">
        <f>IF(デイリーデータ!E1522="なし","",デイリーデータ!E1522)&amp;IF(デイリーデータ!G1522="なし","",デイリーデータ!G1522)&amp;IF(デイリーデータ!H1522="なし","",デイリーデータ!H1522)</f>
        <v/>
      </c>
      <c r="G1522" s="3" t="str">
        <f>IF(H1522="","",COUNTA(H$2:H1522)-COUNTBLANK(H$2:H1522))</f>
        <v/>
      </c>
      <c r="H1522" s="3" t="str">
        <f>IF(COUNTIF(B$2:B1522,B1522)=1,B1522,"")</f>
        <v/>
      </c>
      <c r="I1522" s="10" t="str">
        <f t="shared" si="23"/>
        <v/>
      </c>
      <c r="J1522" s="3">
        <f>IF(デイリーデータ!D1522="なし","",デイリーデータ!D1522)</f>
        <v>0</v>
      </c>
      <c r="K1522" s="3">
        <f>IF(デイリーデータ!E1522="なし","",デイリーデータ!E1522)</f>
        <v>0</v>
      </c>
      <c r="L1522" s="3">
        <f>IF(デイリーデータ!F1522="なし","",デイリーデータ!F1522)</f>
        <v>0</v>
      </c>
      <c r="M1522" s="3">
        <f>IF(デイリーデータ!G1522="なし","",デイリーデータ!G1522)</f>
        <v>0</v>
      </c>
      <c r="N1522" s="3">
        <f>IF(デイリーデータ!H1522="なし","",デイリーデータ!H1522)</f>
        <v>0</v>
      </c>
    </row>
    <row r="1523" spans="1:14" x14ac:dyDescent="0.2">
      <c r="A1523" s="9" t="str">
        <f>デイリーデータ!A1523&amp;デイリーデータ!I1523</f>
        <v/>
      </c>
      <c r="B1523" s="3" t="str">
        <f>デイリーデータ!A1523&amp;""</f>
        <v/>
      </c>
      <c r="C1523" s="3" t="str">
        <f>デイリーデータ!B1523&amp;""</f>
        <v/>
      </c>
      <c r="D1523" s="4" t="str">
        <f>IF(デイリーデータ!I1523="","",(デイリーデータ!I1523))</f>
        <v/>
      </c>
      <c r="E1523" s="3" t="str">
        <f>IF(デイリーデータ!D1523="休日","●",IF(デイリーデータ!D1523="指定","○",IF(LEFT(デイリーデータ!F1523,1)="日","",IF(LEFT(デイリーデータ!F1523,1)="半","／",LEFT(デイリーデータ!F1523,1)))))</f>
        <v/>
      </c>
      <c r="F1523" s="10" t="str">
        <f>IF(デイリーデータ!E1523="なし","",デイリーデータ!E1523)&amp;IF(デイリーデータ!G1523="なし","",デイリーデータ!G1523)&amp;IF(デイリーデータ!H1523="なし","",デイリーデータ!H1523)</f>
        <v/>
      </c>
      <c r="G1523" s="3" t="str">
        <f>IF(H1523="","",COUNTA(H$2:H1523)-COUNTBLANK(H$2:H1523))</f>
        <v/>
      </c>
      <c r="H1523" s="3" t="str">
        <f>IF(COUNTIF(B$2:B1523,B1523)=1,B1523,"")</f>
        <v/>
      </c>
      <c r="I1523" s="10" t="str">
        <f t="shared" si="23"/>
        <v/>
      </c>
      <c r="J1523" s="3">
        <f>IF(デイリーデータ!D1523="なし","",デイリーデータ!D1523)</f>
        <v>0</v>
      </c>
      <c r="K1523" s="3">
        <f>IF(デイリーデータ!E1523="なし","",デイリーデータ!E1523)</f>
        <v>0</v>
      </c>
      <c r="L1523" s="3">
        <f>IF(デイリーデータ!F1523="なし","",デイリーデータ!F1523)</f>
        <v>0</v>
      </c>
      <c r="M1523" s="3">
        <f>IF(デイリーデータ!G1523="なし","",デイリーデータ!G1523)</f>
        <v>0</v>
      </c>
      <c r="N1523" s="3">
        <f>IF(デイリーデータ!H1523="なし","",デイリーデータ!H1523)</f>
        <v>0</v>
      </c>
    </row>
    <row r="1524" spans="1:14" x14ac:dyDescent="0.2">
      <c r="A1524" s="9" t="str">
        <f>デイリーデータ!A1524&amp;デイリーデータ!I1524</f>
        <v/>
      </c>
      <c r="B1524" s="3" t="str">
        <f>デイリーデータ!A1524&amp;""</f>
        <v/>
      </c>
      <c r="C1524" s="3" t="str">
        <f>デイリーデータ!B1524&amp;""</f>
        <v/>
      </c>
      <c r="D1524" s="4" t="str">
        <f>IF(デイリーデータ!I1524="","",(デイリーデータ!I1524))</f>
        <v/>
      </c>
      <c r="E1524" s="3" t="str">
        <f>IF(デイリーデータ!D1524="休日","●",IF(デイリーデータ!D1524="指定","○",IF(LEFT(デイリーデータ!F1524,1)="日","",IF(LEFT(デイリーデータ!F1524,1)="半","／",LEFT(デイリーデータ!F1524,1)))))</f>
        <v/>
      </c>
      <c r="F1524" s="10" t="str">
        <f>IF(デイリーデータ!E1524="なし","",デイリーデータ!E1524)&amp;IF(デイリーデータ!G1524="なし","",デイリーデータ!G1524)&amp;IF(デイリーデータ!H1524="なし","",デイリーデータ!H1524)</f>
        <v/>
      </c>
      <c r="G1524" s="3" t="str">
        <f>IF(H1524="","",COUNTA(H$2:H1524)-COUNTBLANK(H$2:H1524))</f>
        <v/>
      </c>
      <c r="H1524" s="3" t="str">
        <f>IF(COUNTIF(B$2:B1524,B1524)=1,B1524,"")</f>
        <v/>
      </c>
      <c r="I1524" s="10" t="str">
        <f t="shared" si="23"/>
        <v/>
      </c>
      <c r="J1524" s="3">
        <f>IF(デイリーデータ!D1524="なし","",デイリーデータ!D1524)</f>
        <v>0</v>
      </c>
      <c r="K1524" s="3">
        <f>IF(デイリーデータ!E1524="なし","",デイリーデータ!E1524)</f>
        <v>0</v>
      </c>
      <c r="L1524" s="3">
        <f>IF(デイリーデータ!F1524="なし","",デイリーデータ!F1524)</f>
        <v>0</v>
      </c>
      <c r="M1524" s="3">
        <f>IF(デイリーデータ!G1524="なし","",デイリーデータ!G1524)</f>
        <v>0</v>
      </c>
      <c r="N1524" s="3">
        <f>IF(デイリーデータ!H1524="なし","",デイリーデータ!H1524)</f>
        <v>0</v>
      </c>
    </row>
    <row r="1525" spans="1:14" x14ac:dyDescent="0.2">
      <c r="A1525" s="9" t="str">
        <f>デイリーデータ!A1525&amp;デイリーデータ!I1525</f>
        <v/>
      </c>
      <c r="B1525" s="3" t="str">
        <f>デイリーデータ!A1525&amp;""</f>
        <v/>
      </c>
      <c r="C1525" s="3" t="str">
        <f>デイリーデータ!B1525&amp;""</f>
        <v/>
      </c>
      <c r="D1525" s="4" t="str">
        <f>IF(デイリーデータ!I1525="","",(デイリーデータ!I1525))</f>
        <v/>
      </c>
      <c r="E1525" s="3" t="str">
        <f>IF(デイリーデータ!D1525="休日","●",IF(デイリーデータ!D1525="指定","○",IF(LEFT(デイリーデータ!F1525,1)="日","",IF(LEFT(デイリーデータ!F1525,1)="半","／",LEFT(デイリーデータ!F1525,1)))))</f>
        <v/>
      </c>
      <c r="F1525" s="10" t="str">
        <f>IF(デイリーデータ!E1525="なし","",デイリーデータ!E1525)&amp;IF(デイリーデータ!G1525="なし","",デイリーデータ!G1525)&amp;IF(デイリーデータ!H1525="なし","",デイリーデータ!H1525)</f>
        <v/>
      </c>
      <c r="G1525" s="3" t="str">
        <f>IF(H1525="","",COUNTA(H$2:H1525)-COUNTBLANK(H$2:H1525))</f>
        <v/>
      </c>
      <c r="H1525" s="3" t="str">
        <f>IF(COUNTIF(B$2:B1525,B1525)=1,B1525,"")</f>
        <v/>
      </c>
      <c r="I1525" s="10" t="str">
        <f t="shared" si="23"/>
        <v/>
      </c>
      <c r="J1525" s="3">
        <f>IF(デイリーデータ!D1525="なし","",デイリーデータ!D1525)</f>
        <v>0</v>
      </c>
      <c r="K1525" s="3">
        <f>IF(デイリーデータ!E1525="なし","",デイリーデータ!E1525)</f>
        <v>0</v>
      </c>
      <c r="L1525" s="3">
        <f>IF(デイリーデータ!F1525="なし","",デイリーデータ!F1525)</f>
        <v>0</v>
      </c>
      <c r="M1525" s="3">
        <f>IF(デイリーデータ!G1525="なし","",デイリーデータ!G1525)</f>
        <v>0</v>
      </c>
      <c r="N1525" s="3">
        <f>IF(デイリーデータ!H1525="なし","",デイリーデータ!H1525)</f>
        <v>0</v>
      </c>
    </row>
    <row r="1526" spans="1:14" x14ac:dyDescent="0.2">
      <c r="A1526" s="9" t="str">
        <f>デイリーデータ!A1526&amp;デイリーデータ!I1526</f>
        <v/>
      </c>
      <c r="B1526" s="3" t="str">
        <f>デイリーデータ!A1526&amp;""</f>
        <v/>
      </c>
      <c r="C1526" s="3" t="str">
        <f>デイリーデータ!B1526&amp;""</f>
        <v/>
      </c>
      <c r="D1526" s="4" t="str">
        <f>IF(デイリーデータ!I1526="","",(デイリーデータ!I1526))</f>
        <v/>
      </c>
      <c r="E1526" s="3" t="str">
        <f>IF(デイリーデータ!D1526="休日","●",IF(デイリーデータ!D1526="指定","○",IF(LEFT(デイリーデータ!F1526,1)="日","",IF(LEFT(デイリーデータ!F1526,1)="半","／",LEFT(デイリーデータ!F1526,1)))))</f>
        <v/>
      </c>
      <c r="F1526" s="10" t="str">
        <f>IF(デイリーデータ!E1526="なし","",デイリーデータ!E1526)&amp;IF(デイリーデータ!G1526="なし","",デイリーデータ!G1526)&amp;IF(デイリーデータ!H1526="なし","",デイリーデータ!H1526)</f>
        <v/>
      </c>
      <c r="G1526" s="3" t="str">
        <f>IF(H1526="","",COUNTA(H$2:H1526)-COUNTBLANK(H$2:H1526))</f>
        <v/>
      </c>
      <c r="H1526" s="3" t="str">
        <f>IF(COUNTIF(B$2:B1526,B1526)=1,B1526,"")</f>
        <v/>
      </c>
      <c r="I1526" s="10" t="str">
        <f t="shared" si="23"/>
        <v/>
      </c>
      <c r="J1526" s="3">
        <f>IF(デイリーデータ!D1526="なし","",デイリーデータ!D1526)</f>
        <v>0</v>
      </c>
      <c r="K1526" s="3">
        <f>IF(デイリーデータ!E1526="なし","",デイリーデータ!E1526)</f>
        <v>0</v>
      </c>
      <c r="L1526" s="3">
        <f>IF(デイリーデータ!F1526="なし","",デイリーデータ!F1526)</f>
        <v>0</v>
      </c>
      <c r="M1526" s="3">
        <f>IF(デイリーデータ!G1526="なし","",デイリーデータ!G1526)</f>
        <v>0</v>
      </c>
      <c r="N1526" s="3">
        <f>IF(デイリーデータ!H1526="なし","",デイリーデータ!H1526)</f>
        <v>0</v>
      </c>
    </row>
    <row r="1527" spans="1:14" x14ac:dyDescent="0.2">
      <c r="A1527" s="9" t="str">
        <f>デイリーデータ!A1527&amp;デイリーデータ!I1527</f>
        <v/>
      </c>
      <c r="B1527" s="3" t="str">
        <f>デイリーデータ!A1527&amp;""</f>
        <v/>
      </c>
      <c r="C1527" s="3" t="str">
        <f>デイリーデータ!B1527&amp;""</f>
        <v/>
      </c>
      <c r="D1527" s="4" t="str">
        <f>IF(デイリーデータ!I1527="","",(デイリーデータ!I1527))</f>
        <v/>
      </c>
      <c r="E1527" s="3" t="str">
        <f>IF(デイリーデータ!D1527="休日","●",IF(デイリーデータ!D1527="指定","○",IF(LEFT(デイリーデータ!F1527,1)="日","",IF(LEFT(デイリーデータ!F1527,1)="半","／",LEFT(デイリーデータ!F1527,1)))))</f>
        <v/>
      </c>
      <c r="F1527" s="10" t="str">
        <f>IF(デイリーデータ!E1527="なし","",デイリーデータ!E1527)&amp;IF(デイリーデータ!G1527="なし","",デイリーデータ!G1527)&amp;IF(デイリーデータ!H1527="なし","",デイリーデータ!H1527)</f>
        <v/>
      </c>
      <c r="G1527" s="3" t="str">
        <f>IF(H1527="","",COUNTA(H$2:H1527)-COUNTBLANK(H$2:H1527))</f>
        <v/>
      </c>
      <c r="H1527" s="3" t="str">
        <f>IF(COUNTIF(B$2:B1527,B1527)=1,B1527,"")</f>
        <v/>
      </c>
      <c r="I1527" s="10" t="str">
        <f t="shared" si="23"/>
        <v/>
      </c>
      <c r="J1527" s="3">
        <f>IF(デイリーデータ!D1527="なし","",デイリーデータ!D1527)</f>
        <v>0</v>
      </c>
      <c r="K1527" s="3">
        <f>IF(デイリーデータ!E1527="なし","",デイリーデータ!E1527)</f>
        <v>0</v>
      </c>
      <c r="L1527" s="3">
        <f>IF(デイリーデータ!F1527="なし","",デイリーデータ!F1527)</f>
        <v>0</v>
      </c>
      <c r="M1527" s="3">
        <f>IF(デイリーデータ!G1527="なし","",デイリーデータ!G1527)</f>
        <v>0</v>
      </c>
      <c r="N1527" s="3">
        <f>IF(デイリーデータ!H1527="なし","",デイリーデータ!H1527)</f>
        <v>0</v>
      </c>
    </row>
    <row r="1528" spans="1:14" x14ac:dyDescent="0.2">
      <c r="A1528" s="9" t="str">
        <f>デイリーデータ!A1528&amp;デイリーデータ!I1528</f>
        <v/>
      </c>
      <c r="B1528" s="3" t="str">
        <f>デイリーデータ!A1528&amp;""</f>
        <v/>
      </c>
      <c r="C1528" s="3" t="str">
        <f>デイリーデータ!B1528&amp;""</f>
        <v/>
      </c>
      <c r="D1528" s="4" t="str">
        <f>IF(デイリーデータ!I1528="","",(デイリーデータ!I1528))</f>
        <v/>
      </c>
      <c r="E1528" s="3" t="str">
        <f>IF(デイリーデータ!D1528="休日","●",IF(デイリーデータ!D1528="指定","○",IF(LEFT(デイリーデータ!F1528,1)="日","",IF(LEFT(デイリーデータ!F1528,1)="半","／",LEFT(デイリーデータ!F1528,1)))))</f>
        <v/>
      </c>
      <c r="F1528" s="10" t="str">
        <f>IF(デイリーデータ!E1528="なし","",デイリーデータ!E1528)&amp;IF(デイリーデータ!G1528="なし","",デイリーデータ!G1528)&amp;IF(デイリーデータ!H1528="なし","",デイリーデータ!H1528)</f>
        <v/>
      </c>
      <c r="G1528" s="3" t="str">
        <f>IF(H1528="","",COUNTA(H$2:H1528)-COUNTBLANK(H$2:H1528))</f>
        <v/>
      </c>
      <c r="H1528" s="3" t="str">
        <f>IF(COUNTIF(B$2:B1528,B1528)=1,B1528,"")</f>
        <v/>
      </c>
      <c r="I1528" s="10" t="str">
        <f t="shared" si="23"/>
        <v/>
      </c>
      <c r="J1528" s="3">
        <f>IF(デイリーデータ!D1528="なし","",デイリーデータ!D1528)</f>
        <v>0</v>
      </c>
      <c r="K1528" s="3">
        <f>IF(デイリーデータ!E1528="なし","",デイリーデータ!E1528)</f>
        <v>0</v>
      </c>
      <c r="L1528" s="3">
        <f>IF(デイリーデータ!F1528="なし","",デイリーデータ!F1528)</f>
        <v>0</v>
      </c>
      <c r="M1528" s="3">
        <f>IF(デイリーデータ!G1528="なし","",デイリーデータ!G1528)</f>
        <v>0</v>
      </c>
      <c r="N1528" s="3">
        <f>IF(デイリーデータ!H1528="なし","",デイリーデータ!H1528)</f>
        <v>0</v>
      </c>
    </row>
    <row r="1529" spans="1:14" x14ac:dyDescent="0.2">
      <c r="A1529" s="9" t="str">
        <f>デイリーデータ!A1529&amp;デイリーデータ!I1529</f>
        <v/>
      </c>
      <c r="B1529" s="3" t="str">
        <f>デイリーデータ!A1529&amp;""</f>
        <v/>
      </c>
      <c r="C1529" s="3" t="str">
        <f>デイリーデータ!B1529&amp;""</f>
        <v/>
      </c>
      <c r="D1529" s="4" t="str">
        <f>IF(デイリーデータ!I1529="","",(デイリーデータ!I1529))</f>
        <v/>
      </c>
      <c r="E1529" s="3" t="str">
        <f>IF(デイリーデータ!D1529="休日","●",IF(デイリーデータ!D1529="指定","○",IF(LEFT(デイリーデータ!F1529,1)="日","",IF(LEFT(デイリーデータ!F1529,1)="半","／",LEFT(デイリーデータ!F1529,1)))))</f>
        <v/>
      </c>
      <c r="F1529" s="10" t="str">
        <f>IF(デイリーデータ!E1529="なし","",デイリーデータ!E1529)&amp;IF(デイリーデータ!G1529="なし","",デイリーデータ!G1529)&amp;IF(デイリーデータ!H1529="なし","",デイリーデータ!H1529)</f>
        <v/>
      </c>
      <c r="G1529" s="3" t="str">
        <f>IF(H1529="","",COUNTA(H$2:H1529)-COUNTBLANK(H$2:H1529))</f>
        <v/>
      </c>
      <c r="H1529" s="3" t="str">
        <f>IF(COUNTIF(B$2:B1529,B1529)=1,B1529,"")</f>
        <v/>
      </c>
      <c r="I1529" s="10" t="str">
        <f t="shared" si="23"/>
        <v/>
      </c>
      <c r="J1529" s="3">
        <f>IF(デイリーデータ!D1529="なし","",デイリーデータ!D1529)</f>
        <v>0</v>
      </c>
      <c r="K1529" s="3">
        <f>IF(デイリーデータ!E1529="なし","",デイリーデータ!E1529)</f>
        <v>0</v>
      </c>
      <c r="L1529" s="3">
        <f>IF(デイリーデータ!F1529="なし","",デイリーデータ!F1529)</f>
        <v>0</v>
      </c>
      <c r="M1529" s="3">
        <f>IF(デイリーデータ!G1529="なし","",デイリーデータ!G1529)</f>
        <v>0</v>
      </c>
      <c r="N1529" s="3">
        <f>IF(デイリーデータ!H1529="なし","",デイリーデータ!H1529)</f>
        <v>0</v>
      </c>
    </row>
    <row r="1530" spans="1:14" x14ac:dyDescent="0.2">
      <c r="A1530" s="9" t="str">
        <f>デイリーデータ!A1530&amp;デイリーデータ!I1530</f>
        <v/>
      </c>
      <c r="B1530" s="3" t="str">
        <f>デイリーデータ!A1530&amp;""</f>
        <v/>
      </c>
      <c r="C1530" s="3" t="str">
        <f>デイリーデータ!B1530&amp;""</f>
        <v/>
      </c>
      <c r="D1530" s="4" t="str">
        <f>IF(デイリーデータ!I1530="","",(デイリーデータ!I1530))</f>
        <v/>
      </c>
      <c r="E1530" s="3" t="str">
        <f>IF(デイリーデータ!D1530="休日","●",IF(デイリーデータ!D1530="指定","○",IF(LEFT(デイリーデータ!F1530,1)="日","",IF(LEFT(デイリーデータ!F1530,1)="半","／",LEFT(デイリーデータ!F1530,1)))))</f>
        <v/>
      </c>
      <c r="F1530" s="10" t="str">
        <f>IF(デイリーデータ!E1530="なし","",デイリーデータ!E1530)&amp;IF(デイリーデータ!G1530="なし","",デイリーデータ!G1530)&amp;IF(デイリーデータ!H1530="なし","",デイリーデータ!H1530)</f>
        <v/>
      </c>
      <c r="G1530" s="3" t="str">
        <f>IF(H1530="","",COUNTA(H$2:H1530)-COUNTBLANK(H$2:H1530))</f>
        <v/>
      </c>
      <c r="H1530" s="3" t="str">
        <f>IF(COUNTIF(B$2:B1530,B1530)=1,B1530,"")</f>
        <v/>
      </c>
      <c r="I1530" s="10" t="str">
        <f t="shared" si="23"/>
        <v/>
      </c>
      <c r="J1530" s="3">
        <f>IF(デイリーデータ!D1530="なし","",デイリーデータ!D1530)</f>
        <v>0</v>
      </c>
      <c r="K1530" s="3">
        <f>IF(デイリーデータ!E1530="なし","",デイリーデータ!E1530)</f>
        <v>0</v>
      </c>
      <c r="L1530" s="3">
        <f>IF(デイリーデータ!F1530="なし","",デイリーデータ!F1530)</f>
        <v>0</v>
      </c>
      <c r="M1530" s="3">
        <f>IF(デイリーデータ!G1530="なし","",デイリーデータ!G1530)</f>
        <v>0</v>
      </c>
      <c r="N1530" s="3">
        <f>IF(デイリーデータ!H1530="なし","",デイリーデータ!H1530)</f>
        <v>0</v>
      </c>
    </row>
    <row r="1531" spans="1:14" x14ac:dyDescent="0.2">
      <c r="A1531" s="9" t="str">
        <f>デイリーデータ!A1531&amp;デイリーデータ!I1531</f>
        <v/>
      </c>
      <c r="B1531" s="3" t="str">
        <f>デイリーデータ!A1531&amp;""</f>
        <v/>
      </c>
      <c r="C1531" s="3" t="str">
        <f>デイリーデータ!B1531&amp;""</f>
        <v/>
      </c>
      <c r="D1531" s="4" t="str">
        <f>IF(デイリーデータ!I1531="","",(デイリーデータ!I1531))</f>
        <v/>
      </c>
      <c r="E1531" s="3" t="str">
        <f>IF(デイリーデータ!D1531="休日","●",IF(デイリーデータ!D1531="指定","○",IF(LEFT(デイリーデータ!F1531,1)="日","",IF(LEFT(デイリーデータ!F1531,1)="半","／",LEFT(デイリーデータ!F1531,1)))))</f>
        <v/>
      </c>
      <c r="F1531" s="10" t="str">
        <f>IF(デイリーデータ!E1531="なし","",デイリーデータ!E1531)&amp;IF(デイリーデータ!G1531="なし","",デイリーデータ!G1531)&amp;IF(デイリーデータ!H1531="なし","",デイリーデータ!H1531)</f>
        <v/>
      </c>
      <c r="G1531" s="3" t="str">
        <f>IF(H1531="","",COUNTA(H$2:H1531)-COUNTBLANK(H$2:H1531))</f>
        <v/>
      </c>
      <c r="H1531" s="3" t="str">
        <f>IF(COUNTIF(B$2:B1531,B1531)=1,B1531,"")</f>
        <v/>
      </c>
      <c r="I1531" s="10" t="str">
        <f t="shared" si="23"/>
        <v/>
      </c>
      <c r="J1531" s="3">
        <f>IF(デイリーデータ!D1531="なし","",デイリーデータ!D1531)</f>
        <v>0</v>
      </c>
      <c r="K1531" s="3">
        <f>IF(デイリーデータ!E1531="なし","",デイリーデータ!E1531)</f>
        <v>0</v>
      </c>
      <c r="L1531" s="3">
        <f>IF(デイリーデータ!F1531="なし","",デイリーデータ!F1531)</f>
        <v>0</v>
      </c>
      <c r="M1531" s="3">
        <f>IF(デイリーデータ!G1531="なし","",デイリーデータ!G1531)</f>
        <v>0</v>
      </c>
      <c r="N1531" s="3">
        <f>IF(デイリーデータ!H1531="なし","",デイリーデータ!H1531)</f>
        <v>0</v>
      </c>
    </row>
    <row r="1532" spans="1:14" x14ac:dyDescent="0.2">
      <c r="A1532" s="9" t="str">
        <f>デイリーデータ!A1532&amp;デイリーデータ!I1532</f>
        <v/>
      </c>
      <c r="B1532" s="3" t="str">
        <f>デイリーデータ!A1532&amp;""</f>
        <v/>
      </c>
      <c r="C1532" s="3" t="str">
        <f>デイリーデータ!B1532&amp;""</f>
        <v/>
      </c>
      <c r="D1532" s="4" t="str">
        <f>IF(デイリーデータ!I1532="","",(デイリーデータ!I1532))</f>
        <v/>
      </c>
      <c r="E1532" s="3" t="str">
        <f>IF(デイリーデータ!D1532="休日","●",IF(デイリーデータ!D1532="指定","○",IF(LEFT(デイリーデータ!F1532,1)="日","",IF(LEFT(デイリーデータ!F1532,1)="半","／",LEFT(デイリーデータ!F1532,1)))))</f>
        <v/>
      </c>
      <c r="F1532" s="10" t="str">
        <f>IF(デイリーデータ!E1532="なし","",デイリーデータ!E1532)&amp;IF(デイリーデータ!G1532="なし","",デイリーデータ!G1532)&amp;IF(デイリーデータ!H1532="なし","",デイリーデータ!H1532)</f>
        <v/>
      </c>
      <c r="G1532" s="3" t="str">
        <f>IF(H1532="","",COUNTA(H$2:H1532)-COUNTBLANK(H$2:H1532))</f>
        <v/>
      </c>
      <c r="H1532" s="3" t="str">
        <f>IF(COUNTIF(B$2:B1532,B1532)=1,B1532,"")</f>
        <v/>
      </c>
      <c r="I1532" s="10" t="str">
        <f t="shared" si="23"/>
        <v/>
      </c>
      <c r="J1532" s="3">
        <f>IF(デイリーデータ!D1532="なし","",デイリーデータ!D1532)</f>
        <v>0</v>
      </c>
      <c r="K1532" s="3">
        <f>IF(デイリーデータ!E1532="なし","",デイリーデータ!E1532)</f>
        <v>0</v>
      </c>
      <c r="L1532" s="3">
        <f>IF(デイリーデータ!F1532="なし","",デイリーデータ!F1532)</f>
        <v>0</v>
      </c>
      <c r="M1532" s="3">
        <f>IF(デイリーデータ!G1532="なし","",デイリーデータ!G1532)</f>
        <v>0</v>
      </c>
      <c r="N1532" s="3">
        <f>IF(デイリーデータ!H1532="なし","",デイリーデータ!H1532)</f>
        <v>0</v>
      </c>
    </row>
    <row r="1533" spans="1:14" x14ac:dyDescent="0.2">
      <c r="A1533" s="9" t="str">
        <f>デイリーデータ!A1533&amp;デイリーデータ!I1533</f>
        <v/>
      </c>
      <c r="B1533" s="3" t="str">
        <f>デイリーデータ!A1533&amp;""</f>
        <v/>
      </c>
      <c r="C1533" s="3" t="str">
        <f>デイリーデータ!B1533&amp;""</f>
        <v/>
      </c>
      <c r="D1533" s="4" t="str">
        <f>IF(デイリーデータ!I1533="","",(デイリーデータ!I1533))</f>
        <v/>
      </c>
      <c r="E1533" s="3" t="str">
        <f>IF(デイリーデータ!D1533="休日","●",IF(デイリーデータ!D1533="指定","○",IF(LEFT(デイリーデータ!F1533,1)="日","",IF(LEFT(デイリーデータ!F1533,1)="半","／",LEFT(デイリーデータ!F1533,1)))))</f>
        <v/>
      </c>
      <c r="F1533" s="10" t="str">
        <f>IF(デイリーデータ!E1533="なし","",デイリーデータ!E1533)&amp;IF(デイリーデータ!G1533="なし","",デイリーデータ!G1533)&amp;IF(デイリーデータ!H1533="なし","",デイリーデータ!H1533)</f>
        <v/>
      </c>
      <c r="G1533" s="3" t="str">
        <f>IF(H1533="","",COUNTA(H$2:H1533)-COUNTBLANK(H$2:H1533))</f>
        <v/>
      </c>
      <c r="H1533" s="3" t="str">
        <f>IF(COUNTIF(B$2:B1533,B1533)=1,B1533,"")</f>
        <v/>
      </c>
      <c r="I1533" s="10" t="str">
        <f t="shared" si="23"/>
        <v/>
      </c>
      <c r="J1533" s="3">
        <f>IF(デイリーデータ!D1533="なし","",デイリーデータ!D1533)</f>
        <v>0</v>
      </c>
      <c r="K1533" s="3">
        <f>IF(デイリーデータ!E1533="なし","",デイリーデータ!E1533)</f>
        <v>0</v>
      </c>
      <c r="L1533" s="3">
        <f>IF(デイリーデータ!F1533="なし","",デイリーデータ!F1533)</f>
        <v>0</v>
      </c>
      <c r="M1533" s="3">
        <f>IF(デイリーデータ!G1533="なし","",デイリーデータ!G1533)</f>
        <v>0</v>
      </c>
      <c r="N1533" s="3">
        <f>IF(デイリーデータ!H1533="なし","",デイリーデータ!H1533)</f>
        <v>0</v>
      </c>
    </row>
    <row r="1534" spans="1:14" x14ac:dyDescent="0.2">
      <c r="A1534" s="9" t="str">
        <f>デイリーデータ!A1534&amp;デイリーデータ!I1534</f>
        <v/>
      </c>
      <c r="B1534" s="3" t="str">
        <f>デイリーデータ!A1534&amp;""</f>
        <v/>
      </c>
      <c r="C1534" s="3" t="str">
        <f>デイリーデータ!B1534&amp;""</f>
        <v/>
      </c>
      <c r="D1534" s="4" t="str">
        <f>IF(デイリーデータ!I1534="","",(デイリーデータ!I1534))</f>
        <v/>
      </c>
      <c r="E1534" s="3" t="str">
        <f>IF(デイリーデータ!D1534="休日","●",IF(デイリーデータ!D1534="指定","○",IF(LEFT(デイリーデータ!F1534,1)="日","",IF(LEFT(デイリーデータ!F1534,1)="半","／",LEFT(デイリーデータ!F1534,1)))))</f>
        <v/>
      </c>
      <c r="F1534" s="10" t="str">
        <f>IF(デイリーデータ!E1534="なし","",デイリーデータ!E1534)&amp;IF(デイリーデータ!G1534="なし","",デイリーデータ!G1534)&amp;IF(デイリーデータ!H1534="なし","",デイリーデータ!H1534)</f>
        <v/>
      </c>
      <c r="G1534" s="3" t="str">
        <f>IF(H1534="","",COUNTA(H$2:H1534)-COUNTBLANK(H$2:H1534))</f>
        <v/>
      </c>
      <c r="H1534" s="3" t="str">
        <f>IF(COUNTIF(B$2:B1534,B1534)=1,B1534,"")</f>
        <v/>
      </c>
      <c r="I1534" s="10" t="str">
        <f t="shared" si="23"/>
        <v/>
      </c>
      <c r="J1534" s="3">
        <f>IF(デイリーデータ!D1534="なし","",デイリーデータ!D1534)</f>
        <v>0</v>
      </c>
      <c r="K1534" s="3">
        <f>IF(デイリーデータ!E1534="なし","",デイリーデータ!E1534)</f>
        <v>0</v>
      </c>
      <c r="L1534" s="3">
        <f>IF(デイリーデータ!F1534="なし","",デイリーデータ!F1534)</f>
        <v>0</v>
      </c>
      <c r="M1534" s="3">
        <f>IF(デイリーデータ!G1534="なし","",デイリーデータ!G1534)</f>
        <v>0</v>
      </c>
      <c r="N1534" s="3">
        <f>IF(デイリーデータ!H1534="なし","",デイリーデータ!H1534)</f>
        <v>0</v>
      </c>
    </row>
    <row r="1535" spans="1:14" x14ac:dyDescent="0.2">
      <c r="A1535" s="9" t="str">
        <f>デイリーデータ!A1535&amp;デイリーデータ!I1535</f>
        <v/>
      </c>
      <c r="B1535" s="3" t="str">
        <f>デイリーデータ!A1535&amp;""</f>
        <v/>
      </c>
      <c r="C1535" s="3" t="str">
        <f>デイリーデータ!B1535&amp;""</f>
        <v/>
      </c>
      <c r="D1535" s="4" t="str">
        <f>IF(デイリーデータ!I1535="","",(デイリーデータ!I1535))</f>
        <v/>
      </c>
      <c r="E1535" s="3" t="str">
        <f>IF(デイリーデータ!D1535="休日","●",IF(デイリーデータ!D1535="指定","○",IF(LEFT(デイリーデータ!F1535,1)="日","",IF(LEFT(デイリーデータ!F1535,1)="半","／",LEFT(デイリーデータ!F1535,1)))))</f>
        <v/>
      </c>
      <c r="F1535" s="10" t="str">
        <f>IF(デイリーデータ!E1535="なし","",デイリーデータ!E1535)&amp;IF(デイリーデータ!G1535="なし","",デイリーデータ!G1535)&amp;IF(デイリーデータ!H1535="なし","",デイリーデータ!H1535)</f>
        <v/>
      </c>
      <c r="G1535" s="3" t="str">
        <f>IF(H1535="","",COUNTA(H$2:H1535)-COUNTBLANK(H$2:H1535))</f>
        <v/>
      </c>
      <c r="H1535" s="3" t="str">
        <f>IF(COUNTIF(B$2:B1535,B1535)=1,B1535,"")</f>
        <v/>
      </c>
      <c r="I1535" s="10" t="str">
        <f t="shared" si="23"/>
        <v/>
      </c>
      <c r="J1535" s="3">
        <f>IF(デイリーデータ!D1535="なし","",デイリーデータ!D1535)</f>
        <v>0</v>
      </c>
      <c r="K1535" s="3">
        <f>IF(デイリーデータ!E1535="なし","",デイリーデータ!E1535)</f>
        <v>0</v>
      </c>
      <c r="L1535" s="3">
        <f>IF(デイリーデータ!F1535="なし","",デイリーデータ!F1535)</f>
        <v>0</v>
      </c>
      <c r="M1535" s="3">
        <f>IF(デイリーデータ!G1535="なし","",デイリーデータ!G1535)</f>
        <v>0</v>
      </c>
      <c r="N1535" s="3">
        <f>IF(デイリーデータ!H1535="なし","",デイリーデータ!H1535)</f>
        <v>0</v>
      </c>
    </row>
    <row r="1536" spans="1:14" x14ac:dyDescent="0.2">
      <c r="A1536" s="9" t="str">
        <f>デイリーデータ!A1536&amp;デイリーデータ!I1536</f>
        <v/>
      </c>
      <c r="B1536" s="3" t="str">
        <f>デイリーデータ!A1536&amp;""</f>
        <v/>
      </c>
      <c r="C1536" s="3" t="str">
        <f>デイリーデータ!B1536&amp;""</f>
        <v/>
      </c>
      <c r="D1536" s="4" t="str">
        <f>IF(デイリーデータ!I1536="","",(デイリーデータ!I1536))</f>
        <v/>
      </c>
      <c r="E1536" s="3" t="str">
        <f>IF(デイリーデータ!D1536="休日","●",IF(デイリーデータ!D1536="指定","○",IF(LEFT(デイリーデータ!F1536,1)="日","",IF(LEFT(デイリーデータ!F1536,1)="半","／",LEFT(デイリーデータ!F1536,1)))))</f>
        <v/>
      </c>
      <c r="F1536" s="10" t="str">
        <f>IF(デイリーデータ!E1536="なし","",デイリーデータ!E1536)&amp;IF(デイリーデータ!G1536="なし","",デイリーデータ!G1536)&amp;IF(デイリーデータ!H1536="なし","",デイリーデータ!H1536)</f>
        <v/>
      </c>
      <c r="G1536" s="3" t="str">
        <f>IF(H1536="","",COUNTA(H$2:H1536)-COUNTBLANK(H$2:H1536))</f>
        <v/>
      </c>
      <c r="H1536" s="3" t="str">
        <f>IF(COUNTIF(B$2:B1536,B1536)=1,B1536,"")</f>
        <v/>
      </c>
      <c r="I1536" s="10" t="str">
        <f t="shared" si="23"/>
        <v/>
      </c>
      <c r="J1536" s="3">
        <f>IF(デイリーデータ!D1536="なし","",デイリーデータ!D1536)</f>
        <v>0</v>
      </c>
      <c r="K1536" s="3">
        <f>IF(デイリーデータ!E1536="なし","",デイリーデータ!E1536)</f>
        <v>0</v>
      </c>
      <c r="L1536" s="3">
        <f>IF(デイリーデータ!F1536="なし","",デイリーデータ!F1536)</f>
        <v>0</v>
      </c>
      <c r="M1536" s="3">
        <f>IF(デイリーデータ!G1536="なし","",デイリーデータ!G1536)</f>
        <v>0</v>
      </c>
      <c r="N1536" s="3">
        <f>IF(デイリーデータ!H1536="なし","",デイリーデータ!H1536)</f>
        <v>0</v>
      </c>
    </row>
    <row r="1537" spans="1:14" x14ac:dyDescent="0.2">
      <c r="A1537" s="9" t="str">
        <f>デイリーデータ!A1537&amp;デイリーデータ!I1537</f>
        <v/>
      </c>
      <c r="B1537" s="3" t="str">
        <f>デイリーデータ!A1537&amp;""</f>
        <v/>
      </c>
      <c r="C1537" s="3" t="str">
        <f>デイリーデータ!B1537&amp;""</f>
        <v/>
      </c>
      <c r="D1537" s="4" t="str">
        <f>IF(デイリーデータ!I1537="","",(デイリーデータ!I1537))</f>
        <v/>
      </c>
      <c r="E1537" s="3" t="str">
        <f>IF(デイリーデータ!D1537="休日","●",IF(デイリーデータ!D1537="指定","○",IF(LEFT(デイリーデータ!F1537,1)="日","",IF(LEFT(デイリーデータ!F1537,1)="半","／",LEFT(デイリーデータ!F1537,1)))))</f>
        <v/>
      </c>
      <c r="F1537" s="10" t="str">
        <f>IF(デイリーデータ!E1537="なし","",デイリーデータ!E1537)&amp;IF(デイリーデータ!G1537="なし","",デイリーデータ!G1537)&amp;IF(デイリーデータ!H1537="なし","",デイリーデータ!H1537)</f>
        <v/>
      </c>
      <c r="G1537" s="3" t="str">
        <f>IF(H1537="","",COUNTA(H$2:H1537)-COUNTBLANK(H$2:H1537))</f>
        <v/>
      </c>
      <c r="H1537" s="3" t="str">
        <f>IF(COUNTIF(B$2:B1537,B1537)=1,B1537,"")</f>
        <v/>
      </c>
      <c r="I1537" s="10" t="str">
        <f t="shared" si="23"/>
        <v/>
      </c>
      <c r="J1537" s="3">
        <f>IF(デイリーデータ!D1537="なし","",デイリーデータ!D1537)</f>
        <v>0</v>
      </c>
      <c r="K1537" s="3">
        <f>IF(デイリーデータ!E1537="なし","",デイリーデータ!E1537)</f>
        <v>0</v>
      </c>
      <c r="L1537" s="3">
        <f>IF(デイリーデータ!F1537="なし","",デイリーデータ!F1537)</f>
        <v>0</v>
      </c>
      <c r="M1537" s="3">
        <f>IF(デイリーデータ!G1537="なし","",デイリーデータ!G1537)</f>
        <v>0</v>
      </c>
      <c r="N1537" s="3">
        <f>IF(デイリーデータ!H1537="なし","",デイリーデータ!H1537)</f>
        <v>0</v>
      </c>
    </row>
    <row r="1538" spans="1:14" x14ac:dyDescent="0.2">
      <c r="A1538" s="9" t="str">
        <f>デイリーデータ!A1538&amp;デイリーデータ!I1538</f>
        <v/>
      </c>
      <c r="B1538" s="3" t="str">
        <f>デイリーデータ!A1538&amp;""</f>
        <v/>
      </c>
      <c r="C1538" s="3" t="str">
        <f>デイリーデータ!B1538&amp;""</f>
        <v/>
      </c>
      <c r="D1538" s="4" t="str">
        <f>IF(デイリーデータ!I1538="","",(デイリーデータ!I1538))</f>
        <v/>
      </c>
      <c r="E1538" s="3" t="str">
        <f>IF(デイリーデータ!D1538="休日","●",IF(デイリーデータ!D1538="指定","○",IF(LEFT(デイリーデータ!F1538,1)="日","",IF(LEFT(デイリーデータ!F1538,1)="半","／",LEFT(デイリーデータ!F1538,1)))))</f>
        <v/>
      </c>
      <c r="F1538" s="10" t="str">
        <f>IF(デイリーデータ!E1538="なし","",デイリーデータ!E1538)&amp;IF(デイリーデータ!G1538="なし","",デイリーデータ!G1538)&amp;IF(デイリーデータ!H1538="なし","",デイリーデータ!H1538)</f>
        <v/>
      </c>
      <c r="G1538" s="3" t="str">
        <f>IF(H1538="","",COUNTA(H$2:H1538)-COUNTBLANK(H$2:H1538))</f>
        <v/>
      </c>
      <c r="H1538" s="3" t="str">
        <f>IF(COUNTIF(B$2:B1538,B1538)=1,B1538,"")</f>
        <v/>
      </c>
      <c r="I1538" s="10" t="str">
        <f t="shared" ref="I1538:I1601" si="24">IF(H1538&lt;&gt;"",C1538,"")</f>
        <v/>
      </c>
      <c r="J1538" s="3">
        <f>IF(デイリーデータ!D1538="なし","",デイリーデータ!D1538)</f>
        <v>0</v>
      </c>
      <c r="K1538" s="3">
        <f>IF(デイリーデータ!E1538="なし","",デイリーデータ!E1538)</f>
        <v>0</v>
      </c>
      <c r="L1538" s="3">
        <f>IF(デイリーデータ!F1538="なし","",デイリーデータ!F1538)</f>
        <v>0</v>
      </c>
      <c r="M1538" s="3">
        <f>IF(デイリーデータ!G1538="なし","",デイリーデータ!G1538)</f>
        <v>0</v>
      </c>
      <c r="N1538" s="3">
        <f>IF(デイリーデータ!H1538="なし","",デイリーデータ!H1538)</f>
        <v>0</v>
      </c>
    </row>
    <row r="1539" spans="1:14" x14ac:dyDescent="0.2">
      <c r="A1539" s="9" t="str">
        <f>デイリーデータ!A1539&amp;デイリーデータ!I1539</f>
        <v/>
      </c>
      <c r="B1539" s="3" t="str">
        <f>デイリーデータ!A1539&amp;""</f>
        <v/>
      </c>
      <c r="C1539" s="3" t="str">
        <f>デイリーデータ!B1539&amp;""</f>
        <v/>
      </c>
      <c r="D1539" s="4" t="str">
        <f>IF(デイリーデータ!I1539="","",(デイリーデータ!I1539))</f>
        <v/>
      </c>
      <c r="E1539" s="3" t="str">
        <f>IF(デイリーデータ!D1539="休日","●",IF(デイリーデータ!D1539="指定","○",IF(LEFT(デイリーデータ!F1539,1)="日","",IF(LEFT(デイリーデータ!F1539,1)="半","／",LEFT(デイリーデータ!F1539,1)))))</f>
        <v/>
      </c>
      <c r="F1539" s="10" t="str">
        <f>IF(デイリーデータ!E1539="なし","",デイリーデータ!E1539)&amp;IF(デイリーデータ!G1539="なし","",デイリーデータ!G1539)&amp;IF(デイリーデータ!H1539="なし","",デイリーデータ!H1539)</f>
        <v/>
      </c>
      <c r="G1539" s="3" t="str">
        <f>IF(H1539="","",COUNTA(H$2:H1539)-COUNTBLANK(H$2:H1539))</f>
        <v/>
      </c>
      <c r="H1539" s="3" t="str">
        <f>IF(COUNTIF(B$2:B1539,B1539)=1,B1539,"")</f>
        <v/>
      </c>
      <c r="I1539" s="10" t="str">
        <f t="shared" si="24"/>
        <v/>
      </c>
      <c r="J1539" s="3">
        <f>IF(デイリーデータ!D1539="なし","",デイリーデータ!D1539)</f>
        <v>0</v>
      </c>
      <c r="K1539" s="3">
        <f>IF(デイリーデータ!E1539="なし","",デイリーデータ!E1539)</f>
        <v>0</v>
      </c>
      <c r="L1539" s="3">
        <f>IF(デイリーデータ!F1539="なし","",デイリーデータ!F1539)</f>
        <v>0</v>
      </c>
      <c r="M1539" s="3">
        <f>IF(デイリーデータ!G1539="なし","",デイリーデータ!G1539)</f>
        <v>0</v>
      </c>
      <c r="N1539" s="3">
        <f>IF(デイリーデータ!H1539="なし","",デイリーデータ!H1539)</f>
        <v>0</v>
      </c>
    </row>
    <row r="1540" spans="1:14" x14ac:dyDescent="0.2">
      <c r="A1540" s="9" t="str">
        <f>デイリーデータ!A1540&amp;デイリーデータ!I1540</f>
        <v/>
      </c>
      <c r="B1540" s="3" t="str">
        <f>デイリーデータ!A1540&amp;""</f>
        <v/>
      </c>
      <c r="C1540" s="3" t="str">
        <f>デイリーデータ!B1540&amp;""</f>
        <v/>
      </c>
      <c r="D1540" s="4" t="str">
        <f>IF(デイリーデータ!I1540="","",(デイリーデータ!I1540))</f>
        <v/>
      </c>
      <c r="E1540" s="3" t="str">
        <f>IF(デイリーデータ!D1540="休日","●",IF(デイリーデータ!D1540="指定","○",IF(LEFT(デイリーデータ!F1540,1)="日","",IF(LEFT(デイリーデータ!F1540,1)="半","／",LEFT(デイリーデータ!F1540,1)))))</f>
        <v/>
      </c>
      <c r="F1540" s="10" t="str">
        <f>IF(デイリーデータ!E1540="なし","",デイリーデータ!E1540)&amp;IF(デイリーデータ!G1540="なし","",デイリーデータ!G1540)&amp;IF(デイリーデータ!H1540="なし","",デイリーデータ!H1540)</f>
        <v/>
      </c>
      <c r="G1540" s="3" t="str">
        <f>IF(H1540="","",COUNTA(H$2:H1540)-COUNTBLANK(H$2:H1540))</f>
        <v/>
      </c>
      <c r="H1540" s="3" t="str">
        <f>IF(COUNTIF(B$2:B1540,B1540)=1,B1540,"")</f>
        <v/>
      </c>
      <c r="I1540" s="10" t="str">
        <f t="shared" si="24"/>
        <v/>
      </c>
      <c r="J1540" s="3">
        <f>IF(デイリーデータ!D1540="なし","",デイリーデータ!D1540)</f>
        <v>0</v>
      </c>
      <c r="K1540" s="3">
        <f>IF(デイリーデータ!E1540="なし","",デイリーデータ!E1540)</f>
        <v>0</v>
      </c>
      <c r="L1540" s="3">
        <f>IF(デイリーデータ!F1540="なし","",デイリーデータ!F1540)</f>
        <v>0</v>
      </c>
      <c r="M1540" s="3">
        <f>IF(デイリーデータ!G1540="なし","",デイリーデータ!G1540)</f>
        <v>0</v>
      </c>
      <c r="N1540" s="3">
        <f>IF(デイリーデータ!H1540="なし","",デイリーデータ!H1540)</f>
        <v>0</v>
      </c>
    </row>
    <row r="1541" spans="1:14" x14ac:dyDescent="0.2">
      <c r="A1541" s="9" t="str">
        <f>デイリーデータ!A1541&amp;デイリーデータ!I1541</f>
        <v/>
      </c>
      <c r="B1541" s="3" t="str">
        <f>デイリーデータ!A1541&amp;""</f>
        <v/>
      </c>
      <c r="C1541" s="3" t="str">
        <f>デイリーデータ!B1541&amp;""</f>
        <v/>
      </c>
      <c r="D1541" s="4" t="str">
        <f>IF(デイリーデータ!I1541="","",(デイリーデータ!I1541))</f>
        <v/>
      </c>
      <c r="E1541" s="3" t="str">
        <f>IF(デイリーデータ!D1541="休日","●",IF(デイリーデータ!D1541="指定","○",IF(LEFT(デイリーデータ!F1541,1)="日","",IF(LEFT(デイリーデータ!F1541,1)="半","／",LEFT(デイリーデータ!F1541,1)))))</f>
        <v/>
      </c>
      <c r="F1541" s="10" t="str">
        <f>IF(デイリーデータ!E1541="なし","",デイリーデータ!E1541)&amp;IF(デイリーデータ!G1541="なし","",デイリーデータ!G1541)&amp;IF(デイリーデータ!H1541="なし","",デイリーデータ!H1541)</f>
        <v/>
      </c>
      <c r="G1541" s="3" t="str">
        <f>IF(H1541="","",COUNTA(H$2:H1541)-COUNTBLANK(H$2:H1541))</f>
        <v/>
      </c>
      <c r="H1541" s="3" t="str">
        <f>IF(COUNTIF(B$2:B1541,B1541)=1,B1541,"")</f>
        <v/>
      </c>
      <c r="I1541" s="10" t="str">
        <f t="shared" si="24"/>
        <v/>
      </c>
      <c r="J1541" s="3">
        <f>IF(デイリーデータ!D1541="なし","",デイリーデータ!D1541)</f>
        <v>0</v>
      </c>
      <c r="K1541" s="3">
        <f>IF(デイリーデータ!E1541="なし","",デイリーデータ!E1541)</f>
        <v>0</v>
      </c>
      <c r="L1541" s="3">
        <f>IF(デイリーデータ!F1541="なし","",デイリーデータ!F1541)</f>
        <v>0</v>
      </c>
      <c r="M1541" s="3">
        <f>IF(デイリーデータ!G1541="なし","",デイリーデータ!G1541)</f>
        <v>0</v>
      </c>
      <c r="N1541" s="3">
        <f>IF(デイリーデータ!H1541="なし","",デイリーデータ!H1541)</f>
        <v>0</v>
      </c>
    </row>
    <row r="1542" spans="1:14" x14ac:dyDescent="0.2">
      <c r="A1542" s="9" t="str">
        <f>デイリーデータ!A1542&amp;デイリーデータ!I1542</f>
        <v/>
      </c>
      <c r="B1542" s="3" t="str">
        <f>デイリーデータ!A1542&amp;""</f>
        <v/>
      </c>
      <c r="C1542" s="3" t="str">
        <f>デイリーデータ!B1542&amp;""</f>
        <v/>
      </c>
      <c r="D1542" s="4" t="str">
        <f>IF(デイリーデータ!I1542="","",(デイリーデータ!I1542))</f>
        <v/>
      </c>
      <c r="E1542" s="3" t="str">
        <f>IF(デイリーデータ!D1542="休日","●",IF(デイリーデータ!D1542="指定","○",IF(LEFT(デイリーデータ!F1542,1)="日","",IF(LEFT(デイリーデータ!F1542,1)="半","／",LEFT(デイリーデータ!F1542,1)))))</f>
        <v/>
      </c>
      <c r="F1542" s="10" t="str">
        <f>IF(デイリーデータ!E1542="なし","",デイリーデータ!E1542)&amp;IF(デイリーデータ!G1542="なし","",デイリーデータ!G1542)&amp;IF(デイリーデータ!H1542="なし","",デイリーデータ!H1542)</f>
        <v/>
      </c>
      <c r="G1542" s="3" t="str">
        <f>IF(H1542="","",COUNTA(H$2:H1542)-COUNTBLANK(H$2:H1542))</f>
        <v/>
      </c>
      <c r="H1542" s="3" t="str">
        <f>IF(COUNTIF(B$2:B1542,B1542)=1,B1542,"")</f>
        <v/>
      </c>
      <c r="I1542" s="10" t="str">
        <f t="shared" si="24"/>
        <v/>
      </c>
      <c r="J1542" s="3">
        <f>IF(デイリーデータ!D1542="なし","",デイリーデータ!D1542)</f>
        <v>0</v>
      </c>
      <c r="K1542" s="3">
        <f>IF(デイリーデータ!E1542="なし","",デイリーデータ!E1542)</f>
        <v>0</v>
      </c>
      <c r="L1542" s="3">
        <f>IF(デイリーデータ!F1542="なし","",デイリーデータ!F1542)</f>
        <v>0</v>
      </c>
      <c r="M1542" s="3">
        <f>IF(デイリーデータ!G1542="なし","",デイリーデータ!G1542)</f>
        <v>0</v>
      </c>
      <c r="N1542" s="3">
        <f>IF(デイリーデータ!H1542="なし","",デイリーデータ!H1542)</f>
        <v>0</v>
      </c>
    </row>
    <row r="1543" spans="1:14" x14ac:dyDescent="0.2">
      <c r="A1543" s="9" t="str">
        <f>デイリーデータ!A1543&amp;デイリーデータ!I1543</f>
        <v/>
      </c>
      <c r="B1543" s="3" t="str">
        <f>デイリーデータ!A1543&amp;""</f>
        <v/>
      </c>
      <c r="C1543" s="3" t="str">
        <f>デイリーデータ!B1543&amp;""</f>
        <v/>
      </c>
      <c r="D1543" s="4" t="str">
        <f>IF(デイリーデータ!I1543="","",(デイリーデータ!I1543))</f>
        <v/>
      </c>
      <c r="E1543" s="3" t="str">
        <f>IF(デイリーデータ!D1543="休日","●",IF(デイリーデータ!D1543="指定","○",IF(LEFT(デイリーデータ!F1543,1)="日","",IF(LEFT(デイリーデータ!F1543,1)="半","／",LEFT(デイリーデータ!F1543,1)))))</f>
        <v/>
      </c>
      <c r="F1543" s="10" t="str">
        <f>IF(デイリーデータ!E1543="なし","",デイリーデータ!E1543)&amp;IF(デイリーデータ!G1543="なし","",デイリーデータ!G1543)&amp;IF(デイリーデータ!H1543="なし","",デイリーデータ!H1543)</f>
        <v/>
      </c>
      <c r="G1543" s="3" t="str">
        <f>IF(H1543="","",COUNTA(H$2:H1543)-COUNTBLANK(H$2:H1543))</f>
        <v/>
      </c>
      <c r="H1543" s="3" t="str">
        <f>IF(COUNTIF(B$2:B1543,B1543)=1,B1543,"")</f>
        <v/>
      </c>
      <c r="I1543" s="10" t="str">
        <f t="shared" si="24"/>
        <v/>
      </c>
      <c r="J1543" s="3">
        <f>IF(デイリーデータ!D1543="なし","",デイリーデータ!D1543)</f>
        <v>0</v>
      </c>
      <c r="K1543" s="3">
        <f>IF(デイリーデータ!E1543="なし","",デイリーデータ!E1543)</f>
        <v>0</v>
      </c>
      <c r="L1543" s="3">
        <f>IF(デイリーデータ!F1543="なし","",デイリーデータ!F1543)</f>
        <v>0</v>
      </c>
      <c r="M1543" s="3">
        <f>IF(デイリーデータ!G1543="なし","",デイリーデータ!G1543)</f>
        <v>0</v>
      </c>
      <c r="N1543" s="3">
        <f>IF(デイリーデータ!H1543="なし","",デイリーデータ!H1543)</f>
        <v>0</v>
      </c>
    </row>
    <row r="1544" spans="1:14" x14ac:dyDescent="0.2">
      <c r="A1544" s="9" t="str">
        <f>デイリーデータ!A1544&amp;デイリーデータ!I1544</f>
        <v/>
      </c>
      <c r="B1544" s="3" t="str">
        <f>デイリーデータ!A1544&amp;""</f>
        <v/>
      </c>
      <c r="C1544" s="3" t="str">
        <f>デイリーデータ!B1544&amp;""</f>
        <v/>
      </c>
      <c r="D1544" s="4" t="str">
        <f>IF(デイリーデータ!I1544="","",(デイリーデータ!I1544))</f>
        <v/>
      </c>
      <c r="E1544" s="3" t="str">
        <f>IF(デイリーデータ!D1544="休日","●",IF(デイリーデータ!D1544="指定","○",IF(LEFT(デイリーデータ!F1544,1)="日","",IF(LEFT(デイリーデータ!F1544,1)="半","／",LEFT(デイリーデータ!F1544,1)))))</f>
        <v/>
      </c>
      <c r="F1544" s="10" t="str">
        <f>IF(デイリーデータ!E1544="なし","",デイリーデータ!E1544)&amp;IF(デイリーデータ!G1544="なし","",デイリーデータ!G1544)&amp;IF(デイリーデータ!H1544="なし","",デイリーデータ!H1544)</f>
        <v/>
      </c>
      <c r="G1544" s="3" t="str">
        <f>IF(H1544="","",COUNTA(H$2:H1544)-COUNTBLANK(H$2:H1544))</f>
        <v/>
      </c>
      <c r="H1544" s="3" t="str">
        <f>IF(COUNTIF(B$2:B1544,B1544)=1,B1544,"")</f>
        <v/>
      </c>
      <c r="I1544" s="10" t="str">
        <f t="shared" si="24"/>
        <v/>
      </c>
      <c r="J1544" s="3">
        <f>IF(デイリーデータ!D1544="なし","",デイリーデータ!D1544)</f>
        <v>0</v>
      </c>
      <c r="K1544" s="3">
        <f>IF(デイリーデータ!E1544="なし","",デイリーデータ!E1544)</f>
        <v>0</v>
      </c>
      <c r="L1544" s="3">
        <f>IF(デイリーデータ!F1544="なし","",デイリーデータ!F1544)</f>
        <v>0</v>
      </c>
      <c r="M1544" s="3">
        <f>IF(デイリーデータ!G1544="なし","",デイリーデータ!G1544)</f>
        <v>0</v>
      </c>
      <c r="N1544" s="3">
        <f>IF(デイリーデータ!H1544="なし","",デイリーデータ!H1544)</f>
        <v>0</v>
      </c>
    </row>
    <row r="1545" spans="1:14" x14ac:dyDescent="0.2">
      <c r="A1545" s="9" t="str">
        <f>デイリーデータ!A1545&amp;デイリーデータ!I1545</f>
        <v/>
      </c>
      <c r="B1545" s="3" t="str">
        <f>デイリーデータ!A1545&amp;""</f>
        <v/>
      </c>
      <c r="C1545" s="3" t="str">
        <f>デイリーデータ!B1545&amp;""</f>
        <v/>
      </c>
      <c r="D1545" s="4" t="str">
        <f>IF(デイリーデータ!I1545="","",(デイリーデータ!I1545))</f>
        <v/>
      </c>
      <c r="E1545" s="3" t="str">
        <f>IF(デイリーデータ!D1545="休日","●",IF(デイリーデータ!D1545="指定","○",IF(LEFT(デイリーデータ!F1545,1)="日","",IF(LEFT(デイリーデータ!F1545,1)="半","／",LEFT(デイリーデータ!F1545,1)))))</f>
        <v/>
      </c>
      <c r="F1545" s="10" t="str">
        <f>IF(デイリーデータ!E1545="なし","",デイリーデータ!E1545)&amp;IF(デイリーデータ!G1545="なし","",デイリーデータ!G1545)&amp;IF(デイリーデータ!H1545="なし","",デイリーデータ!H1545)</f>
        <v/>
      </c>
      <c r="G1545" s="3" t="str">
        <f>IF(H1545="","",COUNTA(H$2:H1545)-COUNTBLANK(H$2:H1545))</f>
        <v/>
      </c>
      <c r="H1545" s="3" t="str">
        <f>IF(COUNTIF(B$2:B1545,B1545)=1,B1545,"")</f>
        <v/>
      </c>
      <c r="I1545" s="10" t="str">
        <f t="shared" si="24"/>
        <v/>
      </c>
      <c r="J1545" s="3">
        <f>IF(デイリーデータ!D1545="なし","",デイリーデータ!D1545)</f>
        <v>0</v>
      </c>
      <c r="K1545" s="3">
        <f>IF(デイリーデータ!E1545="なし","",デイリーデータ!E1545)</f>
        <v>0</v>
      </c>
      <c r="L1545" s="3">
        <f>IF(デイリーデータ!F1545="なし","",デイリーデータ!F1545)</f>
        <v>0</v>
      </c>
      <c r="M1545" s="3">
        <f>IF(デイリーデータ!G1545="なし","",デイリーデータ!G1545)</f>
        <v>0</v>
      </c>
      <c r="N1545" s="3">
        <f>IF(デイリーデータ!H1545="なし","",デイリーデータ!H1545)</f>
        <v>0</v>
      </c>
    </row>
    <row r="1546" spans="1:14" x14ac:dyDescent="0.2">
      <c r="A1546" s="9" t="str">
        <f>デイリーデータ!A1546&amp;デイリーデータ!I1546</f>
        <v/>
      </c>
      <c r="B1546" s="3" t="str">
        <f>デイリーデータ!A1546&amp;""</f>
        <v/>
      </c>
      <c r="C1546" s="3" t="str">
        <f>デイリーデータ!B1546&amp;""</f>
        <v/>
      </c>
      <c r="D1546" s="4" t="str">
        <f>IF(デイリーデータ!I1546="","",(デイリーデータ!I1546))</f>
        <v/>
      </c>
      <c r="E1546" s="3" t="str">
        <f>IF(デイリーデータ!D1546="休日","●",IF(デイリーデータ!D1546="指定","○",IF(LEFT(デイリーデータ!F1546,1)="日","",IF(LEFT(デイリーデータ!F1546,1)="半","／",LEFT(デイリーデータ!F1546,1)))))</f>
        <v/>
      </c>
      <c r="F1546" s="10" t="str">
        <f>IF(デイリーデータ!E1546="なし","",デイリーデータ!E1546)&amp;IF(デイリーデータ!G1546="なし","",デイリーデータ!G1546)&amp;IF(デイリーデータ!H1546="なし","",デイリーデータ!H1546)</f>
        <v/>
      </c>
      <c r="G1546" s="3" t="str">
        <f>IF(H1546="","",COUNTA(H$2:H1546)-COUNTBLANK(H$2:H1546))</f>
        <v/>
      </c>
      <c r="H1546" s="3" t="str">
        <f>IF(COUNTIF(B$2:B1546,B1546)=1,B1546,"")</f>
        <v/>
      </c>
      <c r="I1546" s="10" t="str">
        <f t="shared" si="24"/>
        <v/>
      </c>
      <c r="J1546" s="3">
        <f>IF(デイリーデータ!D1546="なし","",デイリーデータ!D1546)</f>
        <v>0</v>
      </c>
      <c r="K1546" s="3">
        <f>IF(デイリーデータ!E1546="なし","",デイリーデータ!E1546)</f>
        <v>0</v>
      </c>
      <c r="L1546" s="3">
        <f>IF(デイリーデータ!F1546="なし","",デイリーデータ!F1546)</f>
        <v>0</v>
      </c>
      <c r="M1546" s="3">
        <f>IF(デイリーデータ!G1546="なし","",デイリーデータ!G1546)</f>
        <v>0</v>
      </c>
      <c r="N1546" s="3">
        <f>IF(デイリーデータ!H1546="なし","",デイリーデータ!H1546)</f>
        <v>0</v>
      </c>
    </row>
    <row r="1547" spans="1:14" x14ac:dyDescent="0.2">
      <c r="A1547" s="9" t="str">
        <f>デイリーデータ!A1547&amp;デイリーデータ!I1547</f>
        <v/>
      </c>
      <c r="B1547" s="3" t="str">
        <f>デイリーデータ!A1547&amp;""</f>
        <v/>
      </c>
      <c r="C1547" s="3" t="str">
        <f>デイリーデータ!B1547&amp;""</f>
        <v/>
      </c>
      <c r="D1547" s="4" t="str">
        <f>IF(デイリーデータ!I1547="","",(デイリーデータ!I1547))</f>
        <v/>
      </c>
      <c r="E1547" s="3" t="str">
        <f>IF(デイリーデータ!D1547="休日","●",IF(デイリーデータ!D1547="指定","○",IF(LEFT(デイリーデータ!F1547,1)="日","",IF(LEFT(デイリーデータ!F1547,1)="半","／",LEFT(デイリーデータ!F1547,1)))))</f>
        <v/>
      </c>
      <c r="F1547" s="10" t="str">
        <f>IF(デイリーデータ!E1547="なし","",デイリーデータ!E1547)&amp;IF(デイリーデータ!G1547="なし","",デイリーデータ!G1547)&amp;IF(デイリーデータ!H1547="なし","",デイリーデータ!H1547)</f>
        <v/>
      </c>
      <c r="G1547" s="3" t="str">
        <f>IF(H1547="","",COUNTA(H$2:H1547)-COUNTBLANK(H$2:H1547))</f>
        <v/>
      </c>
      <c r="H1547" s="3" t="str">
        <f>IF(COUNTIF(B$2:B1547,B1547)=1,B1547,"")</f>
        <v/>
      </c>
      <c r="I1547" s="10" t="str">
        <f t="shared" si="24"/>
        <v/>
      </c>
      <c r="J1547" s="3">
        <f>IF(デイリーデータ!D1547="なし","",デイリーデータ!D1547)</f>
        <v>0</v>
      </c>
      <c r="K1547" s="3">
        <f>IF(デイリーデータ!E1547="なし","",デイリーデータ!E1547)</f>
        <v>0</v>
      </c>
      <c r="L1547" s="3">
        <f>IF(デイリーデータ!F1547="なし","",デイリーデータ!F1547)</f>
        <v>0</v>
      </c>
      <c r="M1547" s="3">
        <f>IF(デイリーデータ!G1547="なし","",デイリーデータ!G1547)</f>
        <v>0</v>
      </c>
      <c r="N1547" s="3">
        <f>IF(デイリーデータ!H1547="なし","",デイリーデータ!H1547)</f>
        <v>0</v>
      </c>
    </row>
    <row r="1548" spans="1:14" x14ac:dyDescent="0.2">
      <c r="A1548" s="9" t="str">
        <f>デイリーデータ!A1548&amp;デイリーデータ!I1548</f>
        <v/>
      </c>
      <c r="B1548" s="3" t="str">
        <f>デイリーデータ!A1548&amp;""</f>
        <v/>
      </c>
      <c r="C1548" s="3" t="str">
        <f>デイリーデータ!B1548&amp;""</f>
        <v/>
      </c>
      <c r="D1548" s="4" t="str">
        <f>IF(デイリーデータ!I1548="","",(デイリーデータ!I1548))</f>
        <v/>
      </c>
      <c r="E1548" s="3" t="str">
        <f>IF(デイリーデータ!D1548="休日","●",IF(デイリーデータ!D1548="指定","○",IF(LEFT(デイリーデータ!F1548,1)="日","",IF(LEFT(デイリーデータ!F1548,1)="半","／",LEFT(デイリーデータ!F1548,1)))))</f>
        <v/>
      </c>
      <c r="F1548" s="10" t="str">
        <f>IF(デイリーデータ!E1548="なし","",デイリーデータ!E1548)&amp;IF(デイリーデータ!G1548="なし","",デイリーデータ!G1548)&amp;IF(デイリーデータ!H1548="なし","",デイリーデータ!H1548)</f>
        <v/>
      </c>
      <c r="G1548" s="3" t="str">
        <f>IF(H1548="","",COUNTA(H$2:H1548)-COUNTBLANK(H$2:H1548))</f>
        <v/>
      </c>
      <c r="H1548" s="3" t="str">
        <f>IF(COUNTIF(B$2:B1548,B1548)=1,B1548,"")</f>
        <v/>
      </c>
      <c r="I1548" s="10" t="str">
        <f t="shared" si="24"/>
        <v/>
      </c>
      <c r="J1548" s="3">
        <f>IF(デイリーデータ!D1548="なし","",デイリーデータ!D1548)</f>
        <v>0</v>
      </c>
      <c r="K1548" s="3">
        <f>IF(デイリーデータ!E1548="なし","",デイリーデータ!E1548)</f>
        <v>0</v>
      </c>
      <c r="L1548" s="3">
        <f>IF(デイリーデータ!F1548="なし","",デイリーデータ!F1548)</f>
        <v>0</v>
      </c>
      <c r="M1548" s="3">
        <f>IF(デイリーデータ!G1548="なし","",デイリーデータ!G1548)</f>
        <v>0</v>
      </c>
      <c r="N1548" s="3">
        <f>IF(デイリーデータ!H1548="なし","",デイリーデータ!H1548)</f>
        <v>0</v>
      </c>
    </row>
    <row r="1549" spans="1:14" x14ac:dyDescent="0.2">
      <c r="A1549" s="9" t="str">
        <f>デイリーデータ!A1549&amp;デイリーデータ!I1549</f>
        <v/>
      </c>
      <c r="B1549" s="3" t="str">
        <f>デイリーデータ!A1549&amp;""</f>
        <v/>
      </c>
      <c r="C1549" s="3" t="str">
        <f>デイリーデータ!B1549&amp;""</f>
        <v/>
      </c>
      <c r="D1549" s="4" t="str">
        <f>IF(デイリーデータ!I1549="","",(デイリーデータ!I1549))</f>
        <v/>
      </c>
      <c r="E1549" s="3" t="str">
        <f>IF(デイリーデータ!D1549="休日","●",IF(デイリーデータ!D1549="指定","○",IF(LEFT(デイリーデータ!F1549,1)="日","",IF(LEFT(デイリーデータ!F1549,1)="半","／",LEFT(デイリーデータ!F1549,1)))))</f>
        <v/>
      </c>
      <c r="F1549" s="10" t="str">
        <f>IF(デイリーデータ!E1549="なし","",デイリーデータ!E1549)&amp;IF(デイリーデータ!G1549="なし","",デイリーデータ!G1549)&amp;IF(デイリーデータ!H1549="なし","",デイリーデータ!H1549)</f>
        <v/>
      </c>
      <c r="G1549" s="3" t="str">
        <f>IF(H1549="","",COUNTA(H$2:H1549)-COUNTBLANK(H$2:H1549))</f>
        <v/>
      </c>
      <c r="H1549" s="3" t="str">
        <f>IF(COUNTIF(B$2:B1549,B1549)=1,B1549,"")</f>
        <v/>
      </c>
      <c r="I1549" s="10" t="str">
        <f t="shared" si="24"/>
        <v/>
      </c>
      <c r="J1549" s="3">
        <f>IF(デイリーデータ!D1549="なし","",デイリーデータ!D1549)</f>
        <v>0</v>
      </c>
      <c r="K1549" s="3">
        <f>IF(デイリーデータ!E1549="なし","",デイリーデータ!E1549)</f>
        <v>0</v>
      </c>
      <c r="L1549" s="3">
        <f>IF(デイリーデータ!F1549="なし","",デイリーデータ!F1549)</f>
        <v>0</v>
      </c>
      <c r="M1549" s="3">
        <f>IF(デイリーデータ!G1549="なし","",デイリーデータ!G1549)</f>
        <v>0</v>
      </c>
      <c r="N1549" s="3">
        <f>IF(デイリーデータ!H1549="なし","",デイリーデータ!H1549)</f>
        <v>0</v>
      </c>
    </row>
    <row r="1550" spans="1:14" x14ac:dyDescent="0.2">
      <c r="A1550" s="9" t="str">
        <f>デイリーデータ!A1550&amp;デイリーデータ!I1550</f>
        <v/>
      </c>
      <c r="B1550" s="3" t="str">
        <f>デイリーデータ!A1550&amp;""</f>
        <v/>
      </c>
      <c r="C1550" s="3" t="str">
        <f>デイリーデータ!B1550&amp;""</f>
        <v/>
      </c>
      <c r="D1550" s="4" t="str">
        <f>IF(デイリーデータ!I1550="","",(デイリーデータ!I1550))</f>
        <v/>
      </c>
      <c r="E1550" s="3" t="str">
        <f>IF(デイリーデータ!D1550="休日","●",IF(デイリーデータ!D1550="指定","○",IF(LEFT(デイリーデータ!F1550,1)="日","",IF(LEFT(デイリーデータ!F1550,1)="半","／",LEFT(デイリーデータ!F1550,1)))))</f>
        <v/>
      </c>
      <c r="F1550" s="10" t="str">
        <f>IF(デイリーデータ!E1550="なし","",デイリーデータ!E1550)&amp;IF(デイリーデータ!G1550="なし","",デイリーデータ!G1550)&amp;IF(デイリーデータ!H1550="なし","",デイリーデータ!H1550)</f>
        <v/>
      </c>
      <c r="G1550" s="3" t="str">
        <f>IF(H1550="","",COUNTA(H$2:H1550)-COUNTBLANK(H$2:H1550))</f>
        <v/>
      </c>
      <c r="H1550" s="3" t="str">
        <f>IF(COUNTIF(B$2:B1550,B1550)=1,B1550,"")</f>
        <v/>
      </c>
      <c r="I1550" s="10" t="str">
        <f t="shared" si="24"/>
        <v/>
      </c>
      <c r="J1550" s="3">
        <f>IF(デイリーデータ!D1550="なし","",デイリーデータ!D1550)</f>
        <v>0</v>
      </c>
      <c r="K1550" s="3">
        <f>IF(デイリーデータ!E1550="なし","",デイリーデータ!E1550)</f>
        <v>0</v>
      </c>
      <c r="L1550" s="3">
        <f>IF(デイリーデータ!F1550="なし","",デイリーデータ!F1550)</f>
        <v>0</v>
      </c>
      <c r="M1550" s="3">
        <f>IF(デイリーデータ!G1550="なし","",デイリーデータ!G1550)</f>
        <v>0</v>
      </c>
      <c r="N1550" s="3">
        <f>IF(デイリーデータ!H1550="なし","",デイリーデータ!H1550)</f>
        <v>0</v>
      </c>
    </row>
    <row r="1551" spans="1:14" x14ac:dyDescent="0.2">
      <c r="A1551" s="9" t="str">
        <f>デイリーデータ!A1551&amp;デイリーデータ!I1551</f>
        <v/>
      </c>
      <c r="B1551" s="3" t="str">
        <f>デイリーデータ!A1551&amp;""</f>
        <v/>
      </c>
      <c r="C1551" s="3" t="str">
        <f>デイリーデータ!B1551&amp;""</f>
        <v/>
      </c>
      <c r="D1551" s="4" t="str">
        <f>IF(デイリーデータ!I1551="","",(デイリーデータ!I1551))</f>
        <v/>
      </c>
      <c r="E1551" s="3" t="str">
        <f>IF(デイリーデータ!D1551="休日","●",IF(デイリーデータ!D1551="指定","○",IF(LEFT(デイリーデータ!F1551,1)="日","",IF(LEFT(デイリーデータ!F1551,1)="半","／",LEFT(デイリーデータ!F1551,1)))))</f>
        <v/>
      </c>
      <c r="F1551" s="10" t="str">
        <f>IF(デイリーデータ!E1551="なし","",デイリーデータ!E1551)&amp;IF(デイリーデータ!G1551="なし","",デイリーデータ!G1551)&amp;IF(デイリーデータ!H1551="なし","",デイリーデータ!H1551)</f>
        <v/>
      </c>
      <c r="G1551" s="3" t="str">
        <f>IF(H1551="","",COUNTA(H$2:H1551)-COUNTBLANK(H$2:H1551))</f>
        <v/>
      </c>
      <c r="H1551" s="3" t="str">
        <f>IF(COUNTIF(B$2:B1551,B1551)=1,B1551,"")</f>
        <v/>
      </c>
      <c r="I1551" s="10" t="str">
        <f t="shared" si="24"/>
        <v/>
      </c>
      <c r="J1551" s="3">
        <f>IF(デイリーデータ!D1551="なし","",デイリーデータ!D1551)</f>
        <v>0</v>
      </c>
      <c r="K1551" s="3">
        <f>IF(デイリーデータ!E1551="なし","",デイリーデータ!E1551)</f>
        <v>0</v>
      </c>
      <c r="L1551" s="3">
        <f>IF(デイリーデータ!F1551="なし","",デイリーデータ!F1551)</f>
        <v>0</v>
      </c>
      <c r="M1551" s="3">
        <f>IF(デイリーデータ!G1551="なし","",デイリーデータ!G1551)</f>
        <v>0</v>
      </c>
      <c r="N1551" s="3">
        <f>IF(デイリーデータ!H1551="なし","",デイリーデータ!H1551)</f>
        <v>0</v>
      </c>
    </row>
    <row r="1552" spans="1:14" x14ac:dyDescent="0.2">
      <c r="A1552" s="9" t="str">
        <f>デイリーデータ!A1552&amp;デイリーデータ!I1552</f>
        <v/>
      </c>
      <c r="B1552" s="3" t="str">
        <f>デイリーデータ!A1552&amp;""</f>
        <v/>
      </c>
      <c r="C1552" s="3" t="str">
        <f>デイリーデータ!B1552&amp;""</f>
        <v/>
      </c>
      <c r="D1552" s="4" t="str">
        <f>IF(デイリーデータ!I1552="","",(デイリーデータ!I1552))</f>
        <v/>
      </c>
      <c r="E1552" s="3" t="str">
        <f>IF(デイリーデータ!D1552="休日","●",IF(デイリーデータ!D1552="指定","○",IF(LEFT(デイリーデータ!F1552,1)="日","",IF(LEFT(デイリーデータ!F1552,1)="半","／",LEFT(デイリーデータ!F1552,1)))))</f>
        <v/>
      </c>
      <c r="F1552" s="10" t="str">
        <f>IF(デイリーデータ!E1552="なし","",デイリーデータ!E1552)&amp;IF(デイリーデータ!G1552="なし","",デイリーデータ!G1552)&amp;IF(デイリーデータ!H1552="なし","",デイリーデータ!H1552)</f>
        <v/>
      </c>
      <c r="G1552" s="3" t="str">
        <f>IF(H1552="","",COUNTA(H$2:H1552)-COUNTBLANK(H$2:H1552))</f>
        <v/>
      </c>
      <c r="H1552" s="3" t="str">
        <f>IF(COUNTIF(B$2:B1552,B1552)=1,B1552,"")</f>
        <v/>
      </c>
      <c r="I1552" s="10" t="str">
        <f t="shared" si="24"/>
        <v/>
      </c>
      <c r="J1552" s="3">
        <f>IF(デイリーデータ!D1552="なし","",デイリーデータ!D1552)</f>
        <v>0</v>
      </c>
      <c r="K1552" s="3">
        <f>IF(デイリーデータ!E1552="なし","",デイリーデータ!E1552)</f>
        <v>0</v>
      </c>
      <c r="L1552" s="3">
        <f>IF(デイリーデータ!F1552="なし","",デイリーデータ!F1552)</f>
        <v>0</v>
      </c>
      <c r="M1552" s="3">
        <f>IF(デイリーデータ!G1552="なし","",デイリーデータ!G1552)</f>
        <v>0</v>
      </c>
      <c r="N1552" s="3">
        <f>IF(デイリーデータ!H1552="なし","",デイリーデータ!H1552)</f>
        <v>0</v>
      </c>
    </row>
    <row r="1553" spans="1:14" x14ac:dyDescent="0.2">
      <c r="A1553" s="9" t="str">
        <f>デイリーデータ!A1553&amp;デイリーデータ!I1553</f>
        <v/>
      </c>
      <c r="B1553" s="3" t="str">
        <f>デイリーデータ!A1553&amp;""</f>
        <v/>
      </c>
      <c r="C1553" s="3" t="str">
        <f>デイリーデータ!B1553&amp;""</f>
        <v/>
      </c>
      <c r="D1553" s="4" t="str">
        <f>IF(デイリーデータ!I1553="","",(デイリーデータ!I1553))</f>
        <v/>
      </c>
      <c r="E1553" s="3" t="str">
        <f>IF(デイリーデータ!D1553="休日","●",IF(デイリーデータ!D1553="指定","○",IF(LEFT(デイリーデータ!F1553,1)="日","",IF(LEFT(デイリーデータ!F1553,1)="半","／",LEFT(デイリーデータ!F1553,1)))))</f>
        <v/>
      </c>
      <c r="F1553" s="10" t="str">
        <f>IF(デイリーデータ!E1553="なし","",デイリーデータ!E1553)&amp;IF(デイリーデータ!G1553="なし","",デイリーデータ!G1553)&amp;IF(デイリーデータ!H1553="なし","",デイリーデータ!H1553)</f>
        <v/>
      </c>
      <c r="G1553" s="3" t="str">
        <f>IF(H1553="","",COUNTA(H$2:H1553)-COUNTBLANK(H$2:H1553))</f>
        <v/>
      </c>
      <c r="H1553" s="3" t="str">
        <f>IF(COUNTIF(B$2:B1553,B1553)=1,B1553,"")</f>
        <v/>
      </c>
      <c r="I1553" s="10" t="str">
        <f t="shared" si="24"/>
        <v/>
      </c>
      <c r="J1553" s="3">
        <f>IF(デイリーデータ!D1553="なし","",デイリーデータ!D1553)</f>
        <v>0</v>
      </c>
      <c r="K1553" s="3">
        <f>IF(デイリーデータ!E1553="なし","",デイリーデータ!E1553)</f>
        <v>0</v>
      </c>
      <c r="L1553" s="3">
        <f>IF(デイリーデータ!F1553="なし","",デイリーデータ!F1553)</f>
        <v>0</v>
      </c>
      <c r="M1553" s="3">
        <f>IF(デイリーデータ!G1553="なし","",デイリーデータ!G1553)</f>
        <v>0</v>
      </c>
      <c r="N1553" s="3">
        <f>IF(デイリーデータ!H1553="なし","",デイリーデータ!H1553)</f>
        <v>0</v>
      </c>
    </row>
    <row r="1554" spans="1:14" x14ac:dyDescent="0.2">
      <c r="A1554" s="9" t="str">
        <f>デイリーデータ!A1554&amp;デイリーデータ!I1554</f>
        <v/>
      </c>
      <c r="B1554" s="3" t="str">
        <f>デイリーデータ!A1554&amp;""</f>
        <v/>
      </c>
      <c r="C1554" s="3" t="str">
        <f>デイリーデータ!B1554&amp;""</f>
        <v/>
      </c>
      <c r="D1554" s="4" t="str">
        <f>IF(デイリーデータ!I1554="","",(デイリーデータ!I1554))</f>
        <v/>
      </c>
      <c r="E1554" s="3" t="str">
        <f>IF(デイリーデータ!D1554="休日","●",IF(デイリーデータ!D1554="指定","○",IF(LEFT(デイリーデータ!F1554,1)="日","",IF(LEFT(デイリーデータ!F1554,1)="半","／",LEFT(デイリーデータ!F1554,1)))))</f>
        <v/>
      </c>
      <c r="F1554" s="10" t="str">
        <f>IF(デイリーデータ!E1554="なし","",デイリーデータ!E1554)&amp;IF(デイリーデータ!G1554="なし","",デイリーデータ!G1554)&amp;IF(デイリーデータ!H1554="なし","",デイリーデータ!H1554)</f>
        <v/>
      </c>
      <c r="G1554" s="3" t="str">
        <f>IF(H1554="","",COUNTA(H$2:H1554)-COUNTBLANK(H$2:H1554))</f>
        <v/>
      </c>
      <c r="H1554" s="3" t="str">
        <f>IF(COUNTIF(B$2:B1554,B1554)=1,B1554,"")</f>
        <v/>
      </c>
      <c r="I1554" s="10" t="str">
        <f t="shared" si="24"/>
        <v/>
      </c>
      <c r="J1554" s="3">
        <f>IF(デイリーデータ!D1554="なし","",デイリーデータ!D1554)</f>
        <v>0</v>
      </c>
      <c r="K1554" s="3">
        <f>IF(デイリーデータ!E1554="なし","",デイリーデータ!E1554)</f>
        <v>0</v>
      </c>
      <c r="L1554" s="3">
        <f>IF(デイリーデータ!F1554="なし","",デイリーデータ!F1554)</f>
        <v>0</v>
      </c>
      <c r="M1554" s="3">
        <f>IF(デイリーデータ!G1554="なし","",デイリーデータ!G1554)</f>
        <v>0</v>
      </c>
      <c r="N1554" s="3">
        <f>IF(デイリーデータ!H1554="なし","",デイリーデータ!H1554)</f>
        <v>0</v>
      </c>
    </row>
    <row r="1555" spans="1:14" x14ac:dyDescent="0.2">
      <c r="A1555" s="9" t="str">
        <f>デイリーデータ!A1555&amp;デイリーデータ!I1555</f>
        <v/>
      </c>
      <c r="B1555" s="3" t="str">
        <f>デイリーデータ!A1555&amp;""</f>
        <v/>
      </c>
      <c r="C1555" s="3" t="str">
        <f>デイリーデータ!B1555&amp;""</f>
        <v/>
      </c>
      <c r="D1555" s="4" t="str">
        <f>IF(デイリーデータ!I1555="","",(デイリーデータ!I1555))</f>
        <v/>
      </c>
      <c r="E1555" s="3" t="str">
        <f>IF(デイリーデータ!D1555="休日","●",IF(デイリーデータ!D1555="指定","○",IF(LEFT(デイリーデータ!F1555,1)="日","",IF(LEFT(デイリーデータ!F1555,1)="半","／",LEFT(デイリーデータ!F1555,1)))))</f>
        <v/>
      </c>
      <c r="F1555" s="10" t="str">
        <f>IF(デイリーデータ!E1555="なし","",デイリーデータ!E1555)&amp;IF(デイリーデータ!G1555="なし","",デイリーデータ!G1555)&amp;IF(デイリーデータ!H1555="なし","",デイリーデータ!H1555)</f>
        <v/>
      </c>
      <c r="G1555" s="3" t="str">
        <f>IF(H1555="","",COUNTA(H$2:H1555)-COUNTBLANK(H$2:H1555))</f>
        <v/>
      </c>
      <c r="H1555" s="3" t="str">
        <f>IF(COUNTIF(B$2:B1555,B1555)=1,B1555,"")</f>
        <v/>
      </c>
      <c r="I1555" s="10" t="str">
        <f t="shared" si="24"/>
        <v/>
      </c>
      <c r="J1555" s="3">
        <f>IF(デイリーデータ!D1555="なし","",デイリーデータ!D1555)</f>
        <v>0</v>
      </c>
      <c r="K1555" s="3">
        <f>IF(デイリーデータ!E1555="なし","",デイリーデータ!E1555)</f>
        <v>0</v>
      </c>
      <c r="L1555" s="3">
        <f>IF(デイリーデータ!F1555="なし","",デイリーデータ!F1555)</f>
        <v>0</v>
      </c>
      <c r="M1555" s="3">
        <f>IF(デイリーデータ!G1555="なし","",デイリーデータ!G1555)</f>
        <v>0</v>
      </c>
      <c r="N1555" s="3">
        <f>IF(デイリーデータ!H1555="なし","",デイリーデータ!H1555)</f>
        <v>0</v>
      </c>
    </row>
    <row r="1556" spans="1:14" x14ac:dyDescent="0.2">
      <c r="A1556" s="9" t="str">
        <f>デイリーデータ!A1556&amp;デイリーデータ!I1556</f>
        <v/>
      </c>
      <c r="B1556" s="3" t="str">
        <f>デイリーデータ!A1556&amp;""</f>
        <v/>
      </c>
      <c r="C1556" s="3" t="str">
        <f>デイリーデータ!B1556&amp;""</f>
        <v/>
      </c>
      <c r="D1556" s="4" t="str">
        <f>IF(デイリーデータ!I1556="","",(デイリーデータ!I1556))</f>
        <v/>
      </c>
      <c r="E1556" s="3" t="str">
        <f>IF(デイリーデータ!D1556="休日","●",IF(デイリーデータ!D1556="指定","○",IF(LEFT(デイリーデータ!F1556,1)="日","",IF(LEFT(デイリーデータ!F1556,1)="半","／",LEFT(デイリーデータ!F1556,1)))))</f>
        <v/>
      </c>
      <c r="F1556" s="10" t="str">
        <f>IF(デイリーデータ!E1556="なし","",デイリーデータ!E1556)&amp;IF(デイリーデータ!G1556="なし","",デイリーデータ!G1556)&amp;IF(デイリーデータ!H1556="なし","",デイリーデータ!H1556)</f>
        <v/>
      </c>
      <c r="G1556" s="3" t="str">
        <f>IF(H1556="","",COUNTA(H$2:H1556)-COUNTBLANK(H$2:H1556))</f>
        <v/>
      </c>
      <c r="H1556" s="3" t="str">
        <f>IF(COUNTIF(B$2:B1556,B1556)=1,B1556,"")</f>
        <v/>
      </c>
      <c r="I1556" s="10" t="str">
        <f t="shared" si="24"/>
        <v/>
      </c>
      <c r="J1556" s="3">
        <f>IF(デイリーデータ!D1556="なし","",デイリーデータ!D1556)</f>
        <v>0</v>
      </c>
      <c r="K1556" s="3">
        <f>IF(デイリーデータ!E1556="なし","",デイリーデータ!E1556)</f>
        <v>0</v>
      </c>
      <c r="L1556" s="3">
        <f>IF(デイリーデータ!F1556="なし","",デイリーデータ!F1556)</f>
        <v>0</v>
      </c>
      <c r="M1556" s="3">
        <f>IF(デイリーデータ!G1556="なし","",デイリーデータ!G1556)</f>
        <v>0</v>
      </c>
      <c r="N1556" s="3">
        <f>IF(デイリーデータ!H1556="なし","",デイリーデータ!H1556)</f>
        <v>0</v>
      </c>
    </row>
    <row r="1557" spans="1:14" x14ac:dyDescent="0.2">
      <c r="A1557" s="9" t="str">
        <f>デイリーデータ!A1557&amp;デイリーデータ!I1557</f>
        <v/>
      </c>
      <c r="B1557" s="3" t="str">
        <f>デイリーデータ!A1557&amp;""</f>
        <v/>
      </c>
      <c r="C1557" s="3" t="str">
        <f>デイリーデータ!B1557&amp;""</f>
        <v/>
      </c>
      <c r="D1557" s="4" t="str">
        <f>IF(デイリーデータ!I1557="","",(デイリーデータ!I1557))</f>
        <v/>
      </c>
      <c r="E1557" s="3" t="str">
        <f>IF(デイリーデータ!D1557="休日","●",IF(デイリーデータ!D1557="指定","○",IF(LEFT(デイリーデータ!F1557,1)="日","",IF(LEFT(デイリーデータ!F1557,1)="半","／",LEFT(デイリーデータ!F1557,1)))))</f>
        <v/>
      </c>
      <c r="F1557" s="10" t="str">
        <f>IF(デイリーデータ!E1557="なし","",デイリーデータ!E1557)&amp;IF(デイリーデータ!G1557="なし","",デイリーデータ!G1557)&amp;IF(デイリーデータ!H1557="なし","",デイリーデータ!H1557)</f>
        <v/>
      </c>
      <c r="G1557" s="3" t="str">
        <f>IF(H1557="","",COUNTA(H$2:H1557)-COUNTBLANK(H$2:H1557))</f>
        <v/>
      </c>
      <c r="H1557" s="3" t="str">
        <f>IF(COUNTIF(B$2:B1557,B1557)=1,B1557,"")</f>
        <v/>
      </c>
      <c r="I1557" s="10" t="str">
        <f t="shared" si="24"/>
        <v/>
      </c>
      <c r="J1557" s="3">
        <f>IF(デイリーデータ!D1557="なし","",デイリーデータ!D1557)</f>
        <v>0</v>
      </c>
      <c r="K1557" s="3">
        <f>IF(デイリーデータ!E1557="なし","",デイリーデータ!E1557)</f>
        <v>0</v>
      </c>
      <c r="L1557" s="3">
        <f>IF(デイリーデータ!F1557="なし","",デイリーデータ!F1557)</f>
        <v>0</v>
      </c>
      <c r="M1557" s="3">
        <f>IF(デイリーデータ!G1557="なし","",デイリーデータ!G1557)</f>
        <v>0</v>
      </c>
      <c r="N1557" s="3">
        <f>IF(デイリーデータ!H1557="なし","",デイリーデータ!H1557)</f>
        <v>0</v>
      </c>
    </row>
    <row r="1558" spans="1:14" x14ac:dyDescent="0.2">
      <c r="A1558" s="9" t="str">
        <f>デイリーデータ!A1558&amp;デイリーデータ!I1558</f>
        <v/>
      </c>
      <c r="B1558" s="3" t="str">
        <f>デイリーデータ!A1558&amp;""</f>
        <v/>
      </c>
      <c r="C1558" s="3" t="str">
        <f>デイリーデータ!B1558&amp;""</f>
        <v/>
      </c>
      <c r="D1558" s="4" t="str">
        <f>IF(デイリーデータ!I1558="","",(デイリーデータ!I1558))</f>
        <v/>
      </c>
      <c r="E1558" s="3" t="str">
        <f>IF(デイリーデータ!D1558="休日","●",IF(デイリーデータ!D1558="指定","○",IF(LEFT(デイリーデータ!F1558,1)="日","",IF(LEFT(デイリーデータ!F1558,1)="半","／",LEFT(デイリーデータ!F1558,1)))))</f>
        <v/>
      </c>
      <c r="F1558" s="10" t="str">
        <f>IF(デイリーデータ!E1558="なし","",デイリーデータ!E1558)&amp;IF(デイリーデータ!G1558="なし","",デイリーデータ!G1558)&amp;IF(デイリーデータ!H1558="なし","",デイリーデータ!H1558)</f>
        <v/>
      </c>
      <c r="G1558" s="3" t="str">
        <f>IF(H1558="","",COUNTA(H$2:H1558)-COUNTBLANK(H$2:H1558))</f>
        <v/>
      </c>
      <c r="H1558" s="3" t="str">
        <f>IF(COUNTIF(B$2:B1558,B1558)=1,B1558,"")</f>
        <v/>
      </c>
      <c r="I1558" s="10" t="str">
        <f t="shared" si="24"/>
        <v/>
      </c>
      <c r="J1558" s="3">
        <f>IF(デイリーデータ!D1558="なし","",デイリーデータ!D1558)</f>
        <v>0</v>
      </c>
      <c r="K1558" s="3">
        <f>IF(デイリーデータ!E1558="なし","",デイリーデータ!E1558)</f>
        <v>0</v>
      </c>
      <c r="L1558" s="3">
        <f>IF(デイリーデータ!F1558="なし","",デイリーデータ!F1558)</f>
        <v>0</v>
      </c>
      <c r="M1558" s="3">
        <f>IF(デイリーデータ!G1558="なし","",デイリーデータ!G1558)</f>
        <v>0</v>
      </c>
      <c r="N1558" s="3">
        <f>IF(デイリーデータ!H1558="なし","",デイリーデータ!H1558)</f>
        <v>0</v>
      </c>
    </row>
    <row r="1559" spans="1:14" x14ac:dyDescent="0.2">
      <c r="A1559" s="9" t="str">
        <f>デイリーデータ!A1559&amp;デイリーデータ!I1559</f>
        <v/>
      </c>
      <c r="B1559" s="3" t="str">
        <f>デイリーデータ!A1559&amp;""</f>
        <v/>
      </c>
      <c r="C1559" s="3" t="str">
        <f>デイリーデータ!B1559&amp;""</f>
        <v/>
      </c>
      <c r="D1559" s="4" t="str">
        <f>IF(デイリーデータ!I1559="","",(デイリーデータ!I1559))</f>
        <v/>
      </c>
      <c r="E1559" s="3" t="str">
        <f>IF(デイリーデータ!D1559="休日","●",IF(デイリーデータ!D1559="指定","○",IF(LEFT(デイリーデータ!F1559,1)="日","",IF(LEFT(デイリーデータ!F1559,1)="半","／",LEFT(デイリーデータ!F1559,1)))))</f>
        <v/>
      </c>
      <c r="F1559" s="10" t="str">
        <f>IF(デイリーデータ!E1559="なし","",デイリーデータ!E1559)&amp;IF(デイリーデータ!G1559="なし","",デイリーデータ!G1559)&amp;IF(デイリーデータ!H1559="なし","",デイリーデータ!H1559)</f>
        <v/>
      </c>
      <c r="G1559" s="3" t="str">
        <f>IF(H1559="","",COUNTA(H$2:H1559)-COUNTBLANK(H$2:H1559))</f>
        <v/>
      </c>
      <c r="H1559" s="3" t="str">
        <f>IF(COUNTIF(B$2:B1559,B1559)=1,B1559,"")</f>
        <v/>
      </c>
      <c r="I1559" s="10" t="str">
        <f t="shared" si="24"/>
        <v/>
      </c>
      <c r="J1559" s="3">
        <f>IF(デイリーデータ!D1559="なし","",デイリーデータ!D1559)</f>
        <v>0</v>
      </c>
      <c r="K1559" s="3">
        <f>IF(デイリーデータ!E1559="なし","",デイリーデータ!E1559)</f>
        <v>0</v>
      </c>
      <c r="L1559" s="3">
        <f>IF(デイリーデータ!F1559="なし","",デイリーデータ!F1559)</f>
        <v>0</v>
      </c>
      <c r="M1559" s="3">
        <f>IF(デイリーデータ!G1559="なし","",デイリーデータ!G1559)</f>
        <v>0</v>
      </c>
      <c r="N1559" s="3">
        <f>IF(デイリーデータ!H1559="なし","",デイリーデータ!H1559)</f>
        <v>0</v>
      </c>
    </row>
    <row r="1560" spans="1:14" x14ac:dyDescent="0.2">
      <c r="A1560" s="9" t="str">
        <f>デイリーデータ!A1560&amp;デイリーデータ!I1560</f>
        <v/>
      </c>
      <c r="B1560" s="3" t="str">
        <f>デイリーデータ!A1560&amp;""</f>
        <v/>
      </c>
      <c r="C1560" s="3" t="str">
        <f>デイリーデータ!B1560&amp;""</f>
        <v/>
      </c>
      <c r="D1560" s="4" t="str">
        <f>IF(デイリーデータ!I1560="","",(デイリーデータ!I1560))</f>
        <v/>
      </c>
      <c r="E1560" s="3" t="str">
        <f>IF(デイリーデータ!D1560="休日","●",IF(デイリーデータ!D1560="指定","○",IF(LEFT(デイリーデータ!F1560,1)="日","",IF(LEFT(デイリーデータ!F1560,1)="半","／",LEFT(デイリーデータ!F1560,1)))))</f>
        <v/>
      </c>
      <c r="F1560" s="10" t="str">
        <f>IF(デイリーデータ!E1560="なし","",デイリーデータ!E1560)&amp;IF(デイリーデータ!G1560="なし","",デイリーデータ!G1560)&amp;IF(デイリーデータ!H1560="なし","",デイリーデータ!H1560)</f>
        <v/>
      </c>
      <c r="G1560" s="3" t="str">
        <f>IF(H1560="","",COUNTA(H$2:H1560)-COUNTBLANK(H$2:H1560))</f>
        <v/>
      </c>
      <c r="H1560" s="3" t="str">
        <f>IF(COUNTIF(B$2:B1560,B1560)=1,B1560,"")</f>
        <v/>
      </c>
      <c r="I1560" s="10" t="str">
        <f t="shared" si="24"/>
        <v/>
      </c>
      <c r="J1560" s="3">
        <f>IF(デイリーデータ!D1560="なし","",デイリーデータ!D1560)</f>
        <v>0</v>
      </c>
      <c r="K1560" s="3">
        <f>IF(デイリーデータ!E1560="なし","",デイリーデータ!E1560)</f>
        <v>0</v>
      </c>
      <c r="L1560" s="3">
        <f>IF(デイリーデータ!F1560="なし","",デイリーデータ!F1560)</f>
        <v>0</v>
      </c>
      <c r="M1560" s="3">
        <f>IF(デイリーデータ!G1560="なし","",デイリーデータ!G1560)</f>
        <v>0</v>
      </c>
      <c r="N1560" s="3">
        <f>IF(デイリーデータ!H1560="なし","",デイリーデータ!H1560)</f>
        <v>0</v>
      </c>
    </row>
    <row r="1561" spans="1:14" x14ac:dyDescent="0.2">
      <c r="A1561" s="9" t="str">
        <f>デイリーデータ!A1561&amp;デイリーデータ!I1561</f>
        <v/>
      </c>
      <c r="B1561" s="3" t="str">
        <f>デイリーデータ!A1561&amp;""</f>
        <v/>
      </c>
      <c r="C1561" s="3" t="str">
        <f>デイリーデータ!B1561&amp;""</f>
        <v/>
      </c>
      <c r="D1561" s="4" t="str">
        <f>IF(デイリーデータ!I1561="","",(デイリーデータ!I1561))</f>
        <v/>
      </c>
      <c r="E1561" s="3" t="str">
        <f>IF(デイリーデータ!D1561="休日","●",IF(デイリーデータ!D1561="指定","○",IF(LEFT(デイリーデータ!F1561,1)="日","",IF(LEFT(デイリーデータ!F1561,1)="半","／",LEFT(デイリーデータ!F1561,1)))))</f>
        <v/>
      </c>
      <c r="F1561" s="10" t="str">
        <f>IF(デイリーデータ!E1561="なし","",デイリーデータ!E1561)&amp;IF(デイリーデータ!G1561="なし","",デイリーデータ!G1561)&amp;IF(デイリーデータ!H1561="なし","",デイリーデータ!H1561)</f>
        <v/>
      </c>
      <c r="G1561" s="3" t="str">
        <f>IF(H1561="","",COUNTA(H$2:H1561)-COUNTBLANK(H$2:H1561))</f>
        <v/>
      </c>
      <c r="H1561" s="3" t="str">
        <f>IF(COUNTIF(B$2:B1561,B1561)=1,B1561,"")</f>
        <v/>
      </c>
      <c r="I1561" s="10" t="str">
        <f t="shared" si="24"/>
        <v/>
      </c>
      <c r="J1561" s="3">
        <f>IF(デイリーデータ!D1561="なし","",デイリーデータ!D1561)</f>
        <v>0</v>
      </c>
      <c r="K1561" s="3">
        <f>IF(デイリーデータ!E1561="なし","",デイリーデータ!E1561)</f>
        <v>0</v>
      </c>
      <c r="L1561" s="3">
        <f>IF(デイリーデータ!F1561="なし","",デイリーデータ!F1561)</f>
        <v>0</v>
      </c>
      <c r="M1561" s="3">
        <f>IF(デイリーデータ!G1561="なし","",デイリーデータ!G1561)</f>
        <v>0</v>
      </c>
      <c r="N1561" s="3">
        <f>IF(デイリーデータ!H1561="なし","",デイリーデータ!H1561)</f>
        <v>0</v>
      </c>
    </row>
    <row r="1562" spans="1:14" x14ac:dyDescent="0.2">
      <c r="A1562" s="9" t="str">
        <f>デイリーデータ!A1562&amp;デイリーデータ!I1562</f>
        <v/>
      </c>
      <c r="B1562" s="3" t="str">
        <f>デイリーデータ!A1562&amp;""</f>
        <v/>
      </c>
      <c r="C1562" s="3" t="str">
        <f>デイリーデータ!B1562&amp;""</f>
        <v/>
      </c>
      <c r="D1562" s="4" t="str">
        <f>IF(デイリーデータ!I1562="","",(デイリーデータ!I1562))</f>
        <v/>
      </c>
      <c r="E1562" s="3" t="str">
        <f>IF(デイリーデータ!D1562="休日","●",IF(デイリーデータ!D1562="指定","○",IF(LEFT(デイリーデータ!F1562,1)="日","",IF(LEFT(デイリーデータ!F1562,1)="半","／",LEFT(デイリーデータ!F1562,1)))))</f>
        <v/>
      </c>
      <c r="F1562" s="10" t="str">
        <f>IF(デイリーデータ!E1562="なし","",デイリーデータ!E1562)&amp;IF(デイリーデータ!G1562="なし","",デイリーデータ!G1562)&amp;IF(デイリーデータ!H1562="なし","",デイリーデータ!H1562)</f>
        <v/>
      </c>
      <c r="G1562" s="3" t="str">
        <f>IF(H1562="","",COUNTA(H$2:H1562)-COUNTBLANK(H$2:H1562))</f>
        <v/>
      </c>
      <c r="H1562" s="3" t="str">
        <f>IF(COUNTIF(B$2:B1562,B1562)=1,B1562,"")</f>
        <v/>
      </c>
      <c r="I1562" s="10" t="str">
        <f t="shared" si="24"/>
        <v/>
      </c>
      <c r="J1562" s="3">
        <f>IF(デイリーデータ!D1562="なし","",デイリーデータ!D1562)</f>
        <v>0</v>
      </c>
      <c r="K1562" s="3">
        <f>IF(デイリーデータ!E1562="なし","",デイリーデータ!E1562)</f>
        <v>0</v>
      </c>
      <c r="L1562" s="3">
        <f>IF(デイリーデータ!F1562="なし","",デイリーデータ!F1562)</f>
        <v>0</v>
      </c>
      <c r="M1562" s="3">
        <f>IF(デイリーデータ!G1562="なし","",デイリーデータ!G1562)</f>
        <v>0</v>
      </c>
      <c r="N1562" s="3">
        <f>IF(デイリーデータ!H1562="なし","",デイリーデータ!H1562)</f>
        <v>0</v>
      </c>
    </row>
    <row r="1563" spans="1:14" x14ac:dyDescent="0.2">
      <c r="A1563" s="9" t="str">
        <f>デイリーデータ!A1563&amp;デイリーデータ!I1563</f>
        <v/>
      </c>
      <c r="B1563" s="3" t="str">
        <f>デイリーデータ!A1563&amp;""</f>
        <v/>
      </c>
      <c r="C1563" s="3" t="str">
        <f>デイリーデータ!B1563&amp;""</f>
        <v/>
      </c>
      <c r="D1563" s="4" t="str">
        <f>IF(デイリーデータ!I1563="","",(デイリーデータ!I1563))</f>
        <v/>
      </c>
      <c r="E1563" s="3" t="str">
        <f>IF(デイリーデータ!D1563="休日","●",IF(デイリーデータ!D1563="指定","○",IF(LEFT(デイリーデータ!F1563,1)="日","",IF(LEFT(デイリーデータ!F1563,1)="半","／",LEFT(デイリーデータ!F1563,1)))))</f>
        <v/>
      </c>
      <c r="F1563" s="10" t="str">
        <f>IF(デイリーデータ!E1563="なし","",デイリーデータ!E1563)&amp;IF(デイリーデータ!G1563="なし","",デイリーデータ!G1563)&amp;IF(デイリーデータ!H1563="なし","",デイリーデータ!H1563)</f>
        <v/>
      </c>
      <c r="G1563" s="3" t="str">
        <f>IF(H1563="","",COUNTA(H$2:H1563)-COUNTBLANK(H$2:H1563))</f>
        <v/>
      </c>
      <c r="H1563" s="3" t="str">
        <f>IF(COUNTIF(B$2:B1563,B1563)=1,B1563,"")</f>
        <v/>
      </c>
      <c r="I1563" s="10" t="str">
        <f t="shared" si="24"/>
        <v/>
      </c>
      <c r="J1563" s="3">
        <f>IF(デイリーデータ!D1563="なし","",デイリーデータ!D1563)</f>
        <v>0</v>
      </c>
      <c r="K1563" s="3">
        <f>IF(デイリーデータ!E1563="なし","",デイリーデータ!E1563)</f>
        <v>0</v>
      </c>
      <c r="L1563" s="3">
        <f>IF(デイリーデータ!F1563="なし","",デイリーデータ!F1563)</f>
        <v>0</v>
      </c>
      <c r="M1563" s="3">
        <f>IF(デイリーデータ!G1563="なし","",デイリーデータ!G1563)</f>
        <v>0</v>
      </c>
      <c r="N1563" s="3">
        <f>IF(デイリーデータ!H1563="なし","",デイリーデータ!H1563)</f>
        <v>0</v>
      </c>
    </row>
    <row r="1564" spans="1:14" x14ac:dyDescent="0.2">
      <c r="A1564" s="9" t="str">
        <f>デイリーデータ!A1564&amp;デイリーデータ!I1564</f>
        <v/>
      </c>
      <c r="B1564" s="3" t="str">
        <f>デイリーデータ!A1564&amp;""</f>
        <v/>
      </c>
      <c r="C1564" s="3" t="str">
        <f>デイリーデータ!B1564&amp;""</f>
        <v/>
      </c>
      <c r="D1564" s="4" t="str">
        <f>IF(デイリーデータ!I1564="","",(デイリーデータ!I1564))</f>
        <v/>
      </c>
      <c r="E1564" s="3" t="str">
        <f>IF(デイリーデータ!D1564="休日","●",IF(デイリーデータ!D1564="指定","○",IF(LEFT(デイリーデータ!F1564,1)="日","",IF(LEFT(デイリーデータ!F1564,1)="半","／",LEFT(デイリーデータ!F1564,1)))))</f>
        <v/>
      </c>
      <c r="F1564" s="10" t="str">
        <f>IF(デイリーデータ!E1564="なし","",デイリーデータ!E1564)&amp;IF(デイリーデータ!G1564="なし","",デイリーデータ!G1564)&amp;IF(デイリーデータ!H1564="なし","",デイリーデータ!H1564)</f>
        <v/>
      </c>
      <c r="G1564" s="3" t="str">
        <f>IF(H1564="","",COUNTA(H$2:H1564)-COUNTBLANK(H$2:H1564))</f>
        <v/>
      </c>
      <c r="H1564" s="3" t="str">
        <f>IF(COUNTIF(B$2:B1564,B1564)=1,B1564,"")</f>
        <v/>
      </c>
      <c r="I1564" s="10" t="str">
        <f t="shared" si="24"/>
        <v/>
      </c>
      <c r="J1564" s="3">
        <f>IF(デイリーデータ!D1564="なし","",デイリーデータ!D1564)</f>
        <v>0</v>
      </c>
      <c r="K1564" s="3">
        <f>IF(デイリーデータ!E1564="なし","",デイリーデータ!E1564)</f>
        <v>0</v>
      </c>
      <c r="L1564" s="3">
        <f>IF(デイリーデータ!F1564="なし","",デイリーデータ!F1564)</f>
        <v>0</v>
      </c>
      <c r="M1564" s="3">
        <f>IF(デイリーデータ!G1564="なし","",デイリーデータ!G1564)</f>
        <v>0</v>
      </c>
      <c r="N1564" s="3">
        <f>IF(デイリーデータ!H1564="なし","",デイリーデータ!H1564)</f>
        <v>0</v>
      </c>
    </row>
    <row r="1565" spans="1:14" x14ac:dyDescent="0.2">
      <c r="A1565" s="9" t="str">
        <f>デイリーデータ!A1565&amp;デイリーデータ!I1565</f>
        <v/>
      </c>
      <c r="B1565" s="3" t="str">
        <f>デイリーデータ!A1565&amp;""</f>
        <v/>
      </c>
      <c r="C1565" s="3" t="str">
        <f>デイリーデータ!B1565&amp;""</f>
        <v/>
      </c>
      <c r="D1565" s="4" t="str">
        <f>IF(デイリーデータ!I1565="","",(デイリーデータ!I1565))</f>
        <v/>
      </c>
      <c r="E1565" s="3" t="str">
        <f>IF(デイリーデータ!D1565="休日","●",IF(デイリーデータ!D1565="指定","○",IF(LEFT(デイリーデータ!F1565,1)="日","",IF(LEFT(デイリーデータ!F1565,1)="半","／",LEFT(デイリーデータ!F1565,1)))))</f>
        <v/>
      </c>
      <c r="F1565" s="10" t="str">
        <f>IF(デイリーデータ!E1565="なし","",デイリーデータ!E1565)&amp;IF(デイリーデータ!G1565="なし","",デイリーデータ!G1565)&amp;IF(デイリーデータ!H1565="なし","",デイリーデータ!H1565)</f>
        <v/>
      </c>
      <c r="G1565" s="3" t="str">
        <f>IF(H1565="","",COUNTA(H$2:H1565)-COUNTBLANK(H$2:H1565))</f>
        <v/>
      </c>
      <c r="H1565" s="3" t="str">
        <f>IF(COUNTIF(B$2:B1565,B1565)=1,B1565,"")</f>
        <v/>
      </c>
      <c r="I1565" s="10" t="str">
        <f t="shared" si="24"/>
        <v/>
      </c>
      <c r="J1565" s="3">
        <f>IF(デイリーデータ!D1565="なし","",デイリーデータ!D1565)</f>
        <v>0</v>
      </c>
      <c r="K1565" s="3">
        <f>IF(デイリーデータ!E1565="なし","",デイリーデータ!E1565)</f>
        <v>0</v>
      </c>
      <c r="L1565" s="3">
        <f>IF(デイリーデータ!F1565="なし","",デイリーデータ!F1565)</f>
        <v>0</v>
      </c>
      <c r="M1565" s="3">
        <f>IF(デイリーデータ!G1565="なし","",デイリーデータ!G1565)</f>
        <v>0</v>
      </c>
      <c r="N1565" s="3">
        <f>IF(デイリーデータ!H1565="なし","",デイリーデータ!H1565)</f>
        <v>0</v>
      </c>
    </row>
    <row r="1566" spans="1:14" x14ac:dyDescent="0.2">
      <c r="A1566" s="9" t="str">
        <f>デイリーデータ!A1566&amp;デイリーデータ!I1566</f>
        <v/>
      </c>
      <c r="B1566" s="3" t="str">
        <f>デイリーデータ!A1566&amp;""</f>
        <v/>
      </c>
      <c r="C1566" s="3" t="str">
        <f>デイリーデータ!B1566&amp;""</f>
        <v/>
      </c>
      <c r="D1566" s="4" t="str">
        <f>IF(デイリーデータ!I1566="","",(デイリーデータ!I1566))</f>
        <v/>
      </c>
      <c r="E1566" s="3" t="str">
        <f>IF(デイリーデータ!D1566="休日","●",IF(デイリーデータ!D1566="指定","○",IF(LEFT(デイリーデータ!F1566,1)="日","",IF(LEFT(デイリーデータ!F1566,1)="半","／",LEFT(デイリーデータ!F1566,1)))))</f>
        <v/>
      </c>
      <c r="F1566" s="10" t="str">
        <f>IF(デイリーデータ!E1566="なし","",デイリーデータ!E1566)&amp;IF(デイリーデータ!G1566="なし","",デイリーデータ!G1566)&amp;IF(デイリーデータ!H1566="なし","",デイリーデータ!H1566)</f>
        <v/>
      </c>
      <c r="G1566" s="3" t="str">
        <f>IF(H1566="","",COUNTA(H$2:H1566)-COUNTBLANK(H$2:H1566))</f>
        <v/>
      </c>
      <c r="H1566" s="3" t="str">
        <f>IF(COUNTIF(B$2:B1566,B1566)=1,B1566,"")</f>
        <v/>
      </c>
      <c r="I1566" s="10" t="str">
        <f t="shared" si="24"/>
        <v/>
      </c>
      <c r="J1566" s="3">
        <f>IF(デイリーデータ!D1566="なし","",デイリーデータ!D1566)</f>
        <v>0</v>
      </c>
      <c r="K1566" s="3">
        <f>IF(デイリーデータ!E1566="なし","",デイリーデータ!E1566)</f>
        <v>0</v>
      </c>
      <c r="L1566" s="3">
        <f>IF(デイリーデータ!F1566="なし","",デイリーデータ!F1566)</f>
        <v>0</v>
      </c>
      <c r="M1566" s="3">
        <f>IF(デイリーデータ!G1566="なし","",デイリーデータ!G1566)</f>
        <v>0</v>
      </c>
      <c r="N1566" s="3">
        <f>IF(デイリーデータ!H1566="なし","",デイリーデータ!H1566)</f>
        <v>0</v>
      </c>
    </row>
    <row r="1567" spans="1:14" x14ac:dyDescent="0.2">
      <c r="A1567" s="9" t="str">
        <f>デイリーデータ!A1567&amp;デイリーデータ!I1567</f>
        <v/>
      </c>
      <c r="B1567" s="3" t="str">
        <f>デイリーデータ!A1567&amp;""</f>
        <v/>
      </c>
      <c r="C1567" s="3" t="str">
        <f>デイリーデータ!B1567&amp;""</f>
        <v/>
      </c>
      <c r="D1567" s="4" t="str">
        <f>IF(デイリーデータ!I1567="","",(デイリーデータ!I1567))</f>
        <v/>
      </c>
      <c r="E1567" s="3" t="str">
        <f>IF(デイリーデータ!D1567="休日","●",IF(デイリーデータ!D1567="指定","○",IF(LEFT(デイリーデータ!F1567,1)="日","",IF(LEFT(デイリーデータ!F1567,1)="半","／",LEFT(デイリーデータ!F1567,1)))))</f>
        <v/>
      </c>
      <c r="F1567" s="10" t="str">
        <f>IF(デイリーデータ!E1567="なし","",デイリーデータ!E1567)&amp;IF(デイリーデータ!G1567="なし","",デイリーデータ!G1567)&amp;IF(デイリーデータ!H1567="なし","",デイリーデータ!H1567)</f>
        <v/>
      </c>
      <c r="G1567" s="3" t="str">
        <f>IF(H1567="","",COUNTA(H$2:H1567)-COUNTBLANK(H$2:H1567))</f>
        <v/>
      </c>
      <c r="H1567" s="3" t="str">
        <f>IF(COUNTIF(B$2:B1567,B1567)=1,B1567,"")</f>
        <v/>
      </c>
      <c r="I1567" s="10" t="str">
        <f t="shared" si="24"/>
        <v/>
      </c>
      <c r="J1567" s="3">
        <f>IF(デイリーデータ!D1567="なし","",デイリーデータ!D1567)</f>
        <v>0</v>
      </c>
      <c r="K1567" s="3">
        <f>IF(デイリーデータ!E1567="なし","",デイリーデータ!E1567)</f>
        <v>0</v>
      </c>
      <c r="L1567" s="3">
        <f>IF(デイリーデータ!F1567="なし","",デイリーデータ!F1567)</f>
        <v>0</v>
      </c>
      <c r="M1567" s="3">
        <f>IF(デイリーデータ!G1567="なし","",デイリーデータ!G1567)</f>
        <v>0</v>
      </c>
      <c r="N1567" s="3">
        <f>IF(デイリーデータ!H1567="なし","",デイリーデータ!H1567)</f>
        <v>0</v>
      </c>
    </row>
    <row r="1568" spans="1:14" x14ac:dyDescent="0.2">
      <c r="A1568" s="9" t="str">
        <f>デイリーデータ!A1568&amp;デイリーデータ!I1568</f>
        <v/>
      </c>
      <c r="B1568" s="3" t="str">
        <f>デイリーデータ!A1568&amp;""</f>
        <v/>
      </c>
      <c r="C1568" s="3" t="str">
        <f>デイリーデータ!B1568&amp;""</f>
        <v/>
      </c>
      <c r="D1568" s="4" t="str">
        <f>IF(デイリーデータ!I1568="","",(デイリーデータ!I1568))</f>
        <v/>
      </c>
      <c r="E1568" s="3" t="str">
        <f>IF(デイリーデータ!D1568="休日","●",IF(デイリーデータ!D1568="指定","○",IF(LEFT(デイリーデータ!F1568,1)="日","",IF(LEFT(デイリーデータ!F1568,1)="半","／",LEFT(デイリーデータ!F1568,1)))))</f>
        <v/>
      </c>
      <c r="F1568" s="10" t="str">
        <f>IF(デイリーデータ!E1568="なし","",デイリーデータ!E1568)&amp;IF(デイリーデータ!G1568="なし","",デイリーデータ!G1568)&amp;IF(デイリーデータ!H1568="なし","",デイリーデータ!H1568)</f>
        <v/>
      </c>
      <c r="G1568" s="3" t="str">
        <f>IF(H1568="","",COUNTA(H$2:H1568)-COUNTBLANK(H$2:H1568))</f>
        <v/>
      </c>
      <c r="H1568" s="3" t="str">
        <f>IF(COUNTIF(B$2:B1568,B1568)=1,B1568,"")</f>
        <v/>
      </c>
      <c r="I1568" s="10" t="str">
        <f t="shared" si="24"/>
        <v/>
      </c>
      <c r="J1568" s="3">
        <f>IF(デイリーデータ!D1568="なし","",デイリーデータ!D1568)</f>
        <v>0</v>
      </c>
      <c r="K1568" s="3">
        <f>IF(デイリーデータ!E1568="なし","",デイリーデータ!E1568)</f>
        <v>0</v>
      </c>
      <c r="L1568" s="3">
        <f>IF(デイリーデータ!F1568="なし","",デイリーデータ!F1568)</f>
        <v>0</v>
      </c>
      <c r="M1568" s="3">
        <f>IF(デイリーデータ!G1568="なし","",デイリーデータ!G1568)</f>
        <v>0</v>
      </c>
      <c r="N1568" s="3">
        <f>IF(デイリーデータ!H1568="なし","",デイリーデータ!H1568)</f>
        <v>0</v>
      </c>
    </row>
    <row r="1569" spans="1:14" x14ac:dyDescent="0.2">
      <c r="A1569" s="9" t="str">
        <f>デイリーデータ!A1569&amp;デイリーデータ!I1569</f>
        <v/>
      </c>
      <c r="B1569" s="3" t="str">
        <f>デイリーデータ!A1569&amp;""</f>
        <v/>
      </c>
      <c r="C1569" s="3" t="str">
        <f>デイリーデータ!B1569&amp;""</f>
        <v/>
      </c>
      <c r="D1569" s="4" t="str">
        <f>IF(デイリーデータ!I1569="","",(デイリーデータ!I1569))</f>
        <v/>
      </c>
      <c r="E1569" s="3" t="str">
        <f>IF(デイリーデータ!D1569="休日","●",IF(デイリーデータ!D1569="指定","○",IF(LEFT(デイリーデータ!F1569,1)="日","",IF(LEFT(デイリーデータ!F1569,1)="半","／",LEFT(デイリーデータ!F1569,1)))))</f>
        <v/>
      </c>
      <c r="F1569" s="10" t="str">
        <f>IF(デイリーデータ!E1569="なし","",デイリーデータ!E1569)&amp;IF(デイリーデータ!G1569="なし","",デイリーデータ!G1569)&amp;IF(デイリーデータ!H1569="なし","",デイリーデータ!H1569)</f>
        <v/>
      </c>
      <c r="G1569" s="3" t="str">
        <f>IF(H1569="","",COUNTA(H$2:H1569)-COUNTBLANK(H$2:H1569))</f>
        <v/>
      </c>
      <c r="H1569" s="3" t="str">
        <f>IF(COUNTIF(B$2:B1569,B1569)=1,B1569,"")</f>
        <v/>
      </c>
      <c r="I1569" s="10" t="str">
        <f t="shared" si="24"/>
        <v/>
      </c>
      <c r="J1569" s="3">
        <f>IF(デイリーデータ!D1569="なし","",デイリーデータ!D1569)</f>
        <v>0</v>
      </c>
      <c r="K1569" s="3">
        <f>IF(デイリーデータ!E1569="なし","",デイリーデータ!E1569)</f>
        <v>0</v>
      </c>
      <c r="L1569" s="3">
        <f>IF(デイリーデータ!F1569="なし","",デイリーデータ!F1569)</f>
        <v>0</v>
      </c>
      <c r="M1569" s="3">
        <f>IF(デイリーデータ!G1569="なし","",デイリーデータ!G1569)</f>
        <v>0</v>
      </c>
      <c r="N1569" s="3">
        <f>IF(デイリーデータ!H1569="なし","",デイリーデータ!H1569)</f>
        <v>0</v>
      </c>
    </row>
    <row r="1570" spans="1:14" x14ac:dyDescent="0.2">
      <c r="A1570" s="9" t="str">
        <f>デイリーデータ!A1570&amp;デイリーデータ!I1570</f>
        <v/>
      </c>
      <c r="B1570" s="3" t="str">
        <f>デイリーデータ!A1570&amp;""</f>
        <v/>
      </c>
      <c r="C1570" s="3" t="str">
        <f>デイリーデータ!B1570&amp;""</f>
        <v/>
      </c>
      <c r="D1570" s="4" t="str">
        <f>IF(デイリーデータ!I1570="","",(デイリーデータ!I1570))</f>
        <v/>
      </c>
      <c r="E1570" s="3" t="str">
        <f>IF(デイリーデータ!D1570="休日","●",IF(デイリーデータ!D1570="指定","○",IF(LEFT(デイリーデータ!F1570,1)="日","",IF(LEFT(デイリーデータ!F1570,1)="半","／",LEFT(デイリーデータ!F1570,1)))))</f>
        <v/>
      </c>
      <c r="F1570" s="10" t="str">
        <f>IF(デイリーデータ!E1570="なし","",デイリーデータ!E1570)&amp;IF(デイリーデータ!G1570="なし","",デイリーデータ!G1570)&amp;IF(デイリーデータ!H1570="なし","",デイリーデータ!H1570)</f>
        <v/>
      </c>
      <c r="G1570" s="3" t="str">
        <f>IF(H1570="","",COUNTA(H$2:H1570)-COUNTBLANK(H$2:H1570))</f>
        <v/>
      </c>
      <c r="H1570" s="3" t="str">
        <f>IF(COUNTIF(B$2:B1570,B1570)=1,B1570,"")</f>
        <v/>
      </c>
      <c r="I1570" s="10" t="str">
        <f t="shared" si="24"/>
        <v/>
      </c>
      <c r="J1570" s="3">
        <f>IF(デイリーデータ!D1570="なし","",デイリーデータ!D1570)</f>
        <v>0</v>
      </c>
      <c r="K1570" s="3">
        <f>IF(デイリーデータ!E1570="なし","",デイリーデータ!E1570)</f>
        <v>0</v>
      </c>
      <c r="L1570" s="3">
        <f>IF(デイリーデータ!F1570="なし","",デイリーデータ!F1570)</f>
        <v>0</v>
      </c>
      <c r="M1570" s="3">
        <f>IF(デイリーデータ!G1570="なし","",デイリーデータ!G1570)</f>
        <v>0</v>
      </c>
      <c r="N1570" s="3">
        <f>IF(デイリーデータ!H1570="なし","",デイリーデータ!H1570)</f>
        <v>0</v>
      </c>
    </row>
    <row r="1571" spans="1:14" x14ac:dyDescent="0.2">
      <c r="A1571" s="9" t="str">
        <f>デイリーデータ!A1571&amp;デイリーデータ!I1571</f>
        <v/>
      </c>
      <c r="B1571" s="3" t="str">
        <f>デイリーデータ!A1571&amp;""</f>
        <v/>
      </c>
      <c r="C1571" s="3" t="str">
        <f>デイリーデータ!B1571&amp;""</f>
        <v/>
      </c>
      <c r="D1571" s="4" t="str">
        <f>IF(デイリーデータ!I1571="","",(デイリーデータ!I1571))</f>
        <v/>
      </c>
      <c r="E1571" s="3" t="str">
        <f>IF(デイリーデータ!D1571="休日","●",IF(デイリーデータ!D1571="指定","○",IF(LEFT(デイリーデータ!F1571,1)="日","",IF(LEFT(デイリーデータ!F1571,1)="半","／",LEFT(デイリーデータ!F1571,1)))))</f>
        <v/>
      </c>
      <c r="F1571" s="10" t="str">
        <f>IF(デイリーデータ!E1571="なし","",デイリーデータ!E1571)&amp;IF(デイリーデータ!G1571="なし","",デイリーデータ!G1571)&amp;IF(デイリーデータ!H1571="なし","",デイリーデータ!H1571)</f>
        <v/>
      </c>
      <c r="G1571" s="3" t="str">
        <f>IF(H1571="","",COUNTA(H$2:H1571)-COUNTBLANK(H$2:H1571))</f>
        <v/>
      </c>
      <c r="H1571" s="3" t="str">
        <f>IF(COUNTIF(B$2:B1571,B1571)=1,B1571,"")</f>
        <v/>
      </c>
      <c r="I1571" s="10" t="str">
        <f t="shared" si="24"/>
        <v/>
      </c>
      <c r="J1571" s="3">
        <f>IF(デイリーデータ!D1571="なし","",デイリーデータ!D1571)</f>
        <v>0</v>
      </c>
      <c r="K1571" s="3">
        <f>IF(デイリーデータ!E1571="なし","",デイリーデータ!E1571)</f>
        <v>0</v>
      </c>
      <c r="L1571" s="3">
        <f>IF(デイリーデータ!F1571="なし","",デイリーデータ!F1571)</f>
        <v>0</v>
      </c>
      <c r="M1571" s="3">
        <f>IF(デイリーデータ!G1571="なし","",デイリーデータ!G1571)</f>
        <v>0</v>
      </c>
      <c r="N1571" s="3">
        <f>IF(デイリーデータ!H1571="なし","",デイリーデータ!H1571)</f>
        <v>0</v>
      </c>
    </row>
    <row r="1572" spans="1:14" x14ac:dyDescent="0.2">
      <c r="A1572" s="9" t="str">
        <f>デイリーデータ!A1572&amp;デイリーデータ!I1572</f>
        <v/>
      </c>
      <c r="B1572" s="3" t="str">
        <f>デイリーデータ!A1572&amp;""</f>
        <v/>
      </c>
      <c r="C1572" s="3" t="str">
        <f>デイリーデータ!B1572&amp;""</f>
        <v/>
      </c>
      <c r="D1572" s="4" t="str">
        <f>IF(デイリーデータ!I1572="","",(デイリーデータ!I1572))</f>
        <v/>
      </c>
      <c r="E1572" s="3" t="str">
        <f>IF(デイリーデータ!D1572="休日","●",IF(デイリーデータ!D1572="指定","○",IF(LEFT(デイリーデータ!F1572,1)="日","",IF(LEFT(デイリーデータ!F1572,1)="半","／",LEFT(デイリーデータ!F1572,1)))))</f>
        <v/>
      </c>
      <c r="F1572" s="10" t="str">
        <f>IF(デイリーデータ!E1572="なし","",デイリーデータ!E1572)&amp;IF(デイリーデータ!G1572="なし","",デイリーデータ!G1572)&amp;IF(デイリーデータ!H1572="なし","",デイリーデータ!H1572)</f>
        <v/>
      </c>
      <c r="G1572" s="3" t="str">
        <f>IF(H1572="","",COUNTA(H$2:H1572)-COUNTBLANK(H$2:H1572))</f>
        <v/>
      </c>
      <c r="H1572" s="3" t="str">
        <f>IF(COUNTIF(B$2:B1572,B1572)=1,B1572,"")</f>
        <v/>
      </c>
      <c r="I1572" s="10" t="str">
        <f t="shared" si="24"/>
        <v/>
      </c>
      <c r="J1572" s="3">
        <f>IF(デイリーデータ!D1572="なし","",デイリーデータ!D1572)</f>
        <v>0</v>
      </c>
      <c r="K1572" s="3">
        <f>IF(デイリーデータ!E1572="なし","",デイリーデータ!E1572)</f>
        <v>0</v>
      </c>
      <c r="L1572" s="3">
        <f>IF(デイリーデータ!F1572="なし","",デイリーデータ!F1572)</f>
        <v>0</v>
      </c>
      <c r="M1572" s="3">
        <f>IF(デイリーデータ!G1572="なし","",デイリーデータ!G1572)</f>
        <v>0</v>
      </c>
      <c r="N1572" s="3">
        <f>IF(デイリーデータ!H1572="なし","",デイリーデータ!H1572)</f>
        <v>0</v>
      </c>
    </row>
    <row r="1573" spans="1:14" x14ac:dyDescent="0.2">
      <c r="A1573" s="9" t="str">
        <f>デイリーデータ!A1573&amp;デイリーデータ!I1573</f>
        <v/>
      </c>
      <c r="B1573" s="3" t="str">
        <f>デイリーデータ!A1573&amp;""</f>
        <v/>
      </c>
      <c r="C1573" s="3" t="str">
        <f>デイリーデータ!B1573&amp;""</f>
        <v/>
      </c>
      <c r="D1573" s="4" t="str">
        <f>IF(デイリーデータ!I1573="","",(デイリーデータ!I1573))</f>
        <v/>
      </c>
      <c r="E1573" s="3" t="str">
        <f>IF(デイリーデータ!D1573="休日","●",IF(デイリーデータ!D1573="指定","○",IF(LEFT(デイリーデータ!F1573,1)="日","",IF(LEFT(デイリーデータ!F1573,1)="半","／",LEFT(デイリーデータ!F1573,1)))))</f>
        <v/>
      </c>
      <c r="F1573" s="10" t="str">
        <f>IF(デイリーデータ!E1573="なし","",デイリーデータ!E1573)&amp;IF(デイリーデータ!G1573="なし","",デイリーデータ!G1573)&amp;IF(デイリーデータ!H1573="なし","",デイリーデータ!H1573)</f>
        <v/>
      </c>
      <c r="G1573" s="3" t="str">
        <f>IF(H1573="","",COUNTA(H$2:H1573)-COUNTBLANK(H$2:H1573))</f>
        <v/>
      </c>
      <c r="H1573" s="3" t="str">
        <f>IF(COUNTIF(B$2:B1573,B1573)=1,B1573,"")</f>
        <v/>
      </c>
      <c r="I1573" s="10" t="str">
        <f t="shared" si="24"/>
        <v/>
      </c>
      <c r="J1573" s="3">
        <f>IF(デイリーデータ!D1573="なし","",デイリーデータ!D1573)</f>
        <v>0</v>
      </c>
      <c r="K1573" s="3">
        <f>IF(デイリーデータ!E1573="なし","",デイリーデータ!E1573)</f>
        <v>0</v>
      </c>
      <c r="L1573" s="3">
        <f>IF(デイリーデータ!F1573="なし","",デイリーデータ!F1573)</f>
        <v>0</v>
      </c>
      <c r="M1573" s="3">
        <f>IF(デイリーデータ!G1573="なし","",デイリーデータ!G1573)</f>
        <v>0</v>
      </c>
      <c r="N1573" s="3">
        <f>IF(デイリーデータ!H1573="なし","",デイリーデータ!H1573)</f>
        <v>0</v>
      </c>
    </row>
    <row r="1574" spans="1:14" x14ac:dyDescent="0.2">
      <c r="A1574" s="9" t="str">
        <f>デイリーデータ!A1574&amp;デイリーデータ!I1574</f>
        <v/>
      </c>
      <c r="B1574" s="3" t="str">
        <f>デイリーデータ!A1574&amp;""</f>
        <v/>
      </c>
      <c r="C1574" s="3" t="str">
        <f>デイリーデータ!B1574&amp;""</f>
        <v/>
      </c>
      <c r="D1574" s="4" t="str">
        <f>IF(デイリーデータ!I1574="","",(デイリーデータ!I1574))</f>
        <v/>
      </c>
      <c r="E1574" s="3" t="str">
        <f>IF(デイリーデータ!D1574="休日","●",IF(デイリーデータ!D1574="指定","○",IF(LEFT(デイリーデータ!F1574,1)="日","",IF(LEFT(デイリーデータ!F1574,1)="半","／",LEFT(デイリーデータ!F1574,1)))))</f>
        <v/>
      </c>
      <c r="F1574" s="10" t="str">
        <f>IF(デイリーデータ!E1574="なし","",デイリーデータ!E1574)&amp;IF(デイリーデータ!G1574="なし","",デイリーデータ!G1574)&amp;IF(デイリーデータ!H1574="なし","",デイリーデータ!H1574)</f>
        <v/>
      </c>
      <c r="G1574" s="3" t="str">
        <f>IF(H1574="","",COUNTA(H$2:H1574)-COUNTBLANK(H$2:H1574))</f>
        <v/>
      </c>
      <c r="H1574" s="3" t="str">
        <f>IF(COUNTIF(B$2:B1574,B1574)=1,B1574,"")</f>
        <v/>
      </c>
      <c r="I1574" s="10" t="str">
        <f t="shared" si="24"/>
        <v/>
      </c>
      <c r="J1574" s="3">
        <f>IF(デイリーデータ!D1574="なし","",デイリーデータ!D1574)</f>
        <v>0</v>
      </c>
      <c r="K1574" s="3">
        <f>IF(デイリーデータ!E1574="なし","",デイリーデータ!E1574)</f>
        <v>0</v>
      </c>
      <c r="L1574" s="3">
        <f>IF(デイリーデータ!F1574="なし","",デイリーデータ!F1574)</f>
        <v>0</v>
      </c>
      <c r="M1574" s="3">
        <f>IF(デイリーデータ!G1574="なし","",デイリーデータ!G1574)</f>
        <v>0</v>
      </c>
      <c r="N1574" s="3">
        <f>IF(デイリーデータ!H1574="なし","",デイリーデータ!H1574)</f>
        <v>0</v>
      </c>
    </row>
    <row r="1575" spans="1:14" x14ac:dyDescent="0.2">
      <c r="A1575" s="9" t="str">
        <f>デイリーデータ!A1575&amp;デイリーデータ!I1575</f>
        <v/>
      </c>
      <c r="B1575" s="3" t="str">
        <f>デイリーデータ!A1575&amp;""</f>
        <v/>
      </c>
      <c r="C1575" s="3" t="str">
        <f>デイリーデータ!B1575&amp;""</f>
        <v/>
      </c>
      <c r="D1575" s="4" t="str">
        <f>IF(デイリーデータ!I1575="","",(デイリーデータ!I1575))</f>
        <v/>
      </c>
      <c r="E1575" s="3" t="str">
        <f>IF(デイリーデータ!D1575="休日","●",IF(デイリーデータ!D1575="指定","○",IF(LEFT(デイリーデータ!F1575,1)="日","",IF(LEFT(デイリーデータ!F1575,1)="半","／",LEFT(デイリーデータ!F1575,1)))))</f>
        <v/>
      </c>
      <c r="F1575" s="10" t="str">
        <f>IF(デイリーデータ!E1575="なし","",デイリーデータ!E1575)&amp;IF(デイリーデータ!G1575="なし","",デイリーデータ!G1575)&amp;IF(デイリーデータ!H1575="なし","",デイリーデータ!H1575)</f>
        <v/>
      </c>
      <c r="G1575" s="3" t="str">
        <f>IF(H1575="","",COUNTA(H$2:H1575)-COUNTBLANK(H$2:H1575))</f>
        <v/>
      </c>
      <c r="H1575" s="3" t="str">
        <f>IF(COUNTIF(B$2:B1575,B1575)=1,B1575,"")</f>
        <v/>
      </c>
      <c r="I1575" s="10" t="str">
        <f t="shared" si="24"/>
        <v/>
      </c>
      <c r="J1575" s="3">
        <f>IF(デイリーデータ!D1575="なし","",デイリーデータ!D1575)</f>
        <v>0</v>
      </c>
      <c r="K1575" s="3">
        <f>IF(デイリーデータ!E1575="なし","",デイリーデータ!E1575)</f>
        <v>0</v>
      </c>
      <c r="L1575" s="3">
        <f>IF(デイリーデータ!F1575="なし","",デイリーデータ!F1575)</f>
        <v>0</v>
      </c>
      <c r="M1575" s="3">
        <f>IF(デイリーデータ!G1575="なし","",デイリーデータ!G1575)</f>
        <v>0</v>
      </c>
      <c r="N1575" s="3">
        <f>IF(デイリーデータ!H1575="なし","",デイリーデータ!H1575)</f>
        <v>0</v>
      </c>
    </row>
    <row r="1576" spans="1:14" x14ac:dyDescent="0.2">
      <c r="A1576" s="9" t="str">
        <f>デイリーデータ!A1576&amp;デイリーデータ!I1576</f>
        <v/>
      </c>
      <c r="B1576" s="3" t="str">
        <f>デイリーデータ!A1576&amp;""</f>
        <v/>
      </c>
      <c r="C1576" s="3" t="str">
        <f>デイリーデータ!B1576&amp;""</f>
        <v/>
      </c>
      <c r="D1576" s="4" t="str">
        <f>IF(デイリーデータ!I1576="","",(デイリーデータ!I1576))</f>
        <v/>
      </c>
      <c r="E1576" s="3" t="str">
        <f>IF(デイリーデータ!D1576="休日","●",IF(デイリーデータ!D1576="指定","○",IF(LEFT(デイリーデータ!F1576,1)="日","",IF(LEFT(デイリーデータ!F1576,1)="半","／",LEFT(デイリーデータ!F1576,1)))))</f>
        <v/>
      </c>
      <c r="F1576" s="10" t="str">
        <f>IF(デイリーデータ!E1576="なし","",デイリーデータ!E1576)&amp;IF(デイリーデータ!G1576="なし","",デイリーデータ!G1576)&amp;IF(デイリーデータ!H1576="なし","",デイリーデータ!H1576)</f>
        <v/>
      </c>
      <c r="G1576" s="3" t="str">
        <f>IF(H1576="","",COUNTA(H$2:H1576)-COUNTBLANK(H$2:H1576))</f>
        <v/>
      </c>
      <c r="H1576" s="3" t="str">
        <f>IF(COUNTIF(B$2:B1576,B1576)=1,B1576,"")</f>
        <v/>
      </c>
      <c r="I1576" s="10" t="str">
        <f t="shared" si="24"/>
        <v/>
      </c>
      <c r="J1576" s="3">
        <f>IF(デイリーデータ!D1576="なし","",デイリーデータ!D1576)</f>
        <v>0</v>
      </c>
      <c r="K1576" s="3">
        <f>IF(デイリーデータ!E1576="なし","",デイリーデータ!E1576)</f>
        <v>0</v>
      </c>
      <c r="L1576" s="3">
        <f>IF(デイリーデータ!F1576="なし","",デイリーデータ!F1576)</f>
        <v>0</v>
      </c>
      <c r="M1576" s="3">
        <f>IF(デイリーデータ!G1576="なし","",デイリーデータ!G1576)</f>
        <v>0</v>
      </c>
      <c r="N1576" s="3">
        <f>IF(デイリーデータ!H1576="なし","",デイリーデータ!H1576)</f>
        <v>0</v>
      </c>
    </row>
    <row r="1577" spans="1:14" x14ac:dyDescent="0.2">
      <c r="A1577" s="9" t="str">
        <f>デイリーデータ!A1577&amp;デイリーデータ!I1577</f>
        <v/>
      </c>
      <c r="B1577" s="3" t="str">
        <f>デイリーデータ!A1577&amp;""</f>
        <v/>
      </c>
      <c r="C1577" s="3" t="str">
        <f>デイリーデータ!B1577&amp;""</f>
        <v/>
      </c>
      <c r="D1577" s="4" t="str">
        <f>IF(デイリーデータ!I1577="","",(デイリーデータ!I1577))</f>
        <v/>
      </c>
      <c r="E1577" s="3" t="str">
        <f>IF(デイリーデータ!D1577="休日","●",IF(デイリーデータ!D1577="指定","○",IF(LEFT(デイリーデータ!F1577,1)="日","",IF(LEFT(デイリーデータ!F1577,1)="半","／",LEFT(デイリーデータ!F1577,1)))))</f>
        <v/>
      </c>
      <c r="F1577" s="10" t="str">
        <f>IF(デイリーデータ!E1577="なし","",デイリーデータ!E1577)&amp;IF(デイリーデータ!G1577="なし","",デイリーデータ!G1577)&amp;IF(デイリーデータ!H1577="なし","",デイリーデータ!H1577)</f>
        <v/>
      </c>
      <c r="G1577" s="3" t="str">
        <f>IF(H1577="","",COUNTA(H$2:H1577)-COUNTBLANK(H$2:H1577))</f>
        <v/>
      </c>
      <c r="H1577" s="3" t="str">
        <f>IF(COUNTIF(B$2:B1577,B1577)=1,B1577,"")</f>
        <v/>
      </c>
      <c r="I1577" s="10" t="str">
        <f t="shared" si="24"/>
        <v/>
      </c>
      <c r="J1577" s="3">
        <f>IF(デイリーデータ!D1577="なし","",デイリーデータ!D1577)</f>
        <v>0</v>
      </c>
      <c r="K1577" s="3">
        <f>IF(デイリーデータ!E1577="なし","",デイリーデータ!E1577)</f>
        <v>0</v>
      </c>
      <c r="L1577" s="3">
        <f>IF(デイリーデータ!F1577="なし","",デイリーデータ!F1577)</f>
        <v>0</v>
      </c>
      <c r="M1577" s="3">
        <f>IF(デイリーデータ!G1577="なし","",デイリーデータ!G1577)</f>
        <v>0</v>
      </c>
      <c r="N1577" s="3">
        <f>IF(デイリーデータ!H1577="なし","",デイリーデータ!H1577)</f>
        <v>0</v>
      </c>
    </row>
    <row r="1578" spans="1:14" x14ac:dyDescent="0.2">
      <c r="A1578" s="9" t="str">
        <f>デイリーデータ!A1578&amp;デイリーデータ!I1578</f>
        <v/>
      </c>
      <c r="B1578" s="3" t="str">
        <f>デイリーデータ!A1578&amp;""</f>
        <v/>
      </c>
      <c r="C1578" s="3" t="str">
        <f>デイリーデータ!B1578&amp;""</f>
        <v/>
      </c>
      <c r="D1578" s="4" t="str">
        <f>IF(デイリーデータ!I1578="","",(デイリーデータ!I1578))</f>
        <v/>
      </c>
      <c r="E1578" s="3" t="str">
        <f>IF(デイリーデータ!D1578="休日","●",IF(デイリーデータ!D1578="指定","○",IF(LEFT(デイリーデータ!F1578,1)="日","",IF(LEFT(デイリーデータ!F1578,1)="半","／",LEFT(デイリーデータ!F1578,1)))))</f>
        <v/>
      </c>
      <c r="F1578" s="10" t="str">
        <f>IF(デイリーデータ!E1578="なし","",デイリーデータ!E1578)&amp;IF(デイリーデータ!G1578="なし","",デイリーデータ!G1578)&amp;IF(デイリーデータ!H1578="なし","",デイリーデータ!H1578)</f>
        <v/>
      </c>
      <c r="G1578" s="3" t="str">
        <f>IF(H1578="","",COUNTA(H$2:H1578)-COUNTBLANK(H$2:H1578))</f>
        <v/>
      </c>
      <c r="H1578" s="3" t="str">
        <f>IF(COUNTIF(B$2:B1578,B1578)=1,B1578,"")</f>
        <v/>
      </c>
      <c r="I1578" s="10" t="str">
        <f t="shared" si="24"/>
        <v/>
      </c>
      <c r="J1578" s="3">
        <f>IF(デイリーデータ!D1578="なし","",デイリーデータ!D1578)</f>
        <v>0</v>
      </c>
      <c r="K1578" s="3">
        <f>IF(デイリーデータ!E1578="なし","",デイリーデータ!E1578)</f>
        <v>0</v>
      </c>
      <c r="L1578" s="3">
        <f>IF(デイリーデータ!F1578="なし","",デイリーデータ!F1578)</f>
        <v>0</v>
      </c>
      <c r="M1578" s="3">
        <f>IF(デイリーデータ!G1578="なし","",デイリーデータ!G1578)</f>
        <v>0</v>
      </c>
      <c r="N1578" s="3">
        <f>IF(デイリーデータ!H1578="なし","",デイリーデータ!H1578)</f>
        <v>0</v>
      </c>
    </row>
    <row r="1579" spans="1:14" x14ac:dyDescent="0.2">
      <c r="A1579" s="9" t="str">
        <f>デイリーデータ!A1579&amp;デイリーデータ!I1579</f>
        <v/>
      </c>
      <c r="B1579" s="3" t="str">
        <f>デイリーデータ!A1579&amp;""</f>
        <v/>
      </c>
      <c r="C1579" s="3" t="str">
        <f>デイリーデータ!B1579&amp;""</f>
        <v/>
      </c>
      <c r="D1579" s="4" t="str">
        <f>IF(デイリーデータ!I1579="","",(デイリーデータ!I1579))</f>
        <v/>
      </c>
      <c r="E1579" s="3" t="str">
        <f>IF(デイリーデータ!D1579="休日","●",IF(デイリーデータ!D1579="指定","○",IF(LEFT(デイリーデータ!F1579,1)="日","",IF(LEFT(デイリーデータ!F1579,1)="半","／",LEFT(デイリーデータ!F1579,1)))))</f>
        <v/>
      </c>
      <c r="F1579" s="10" t="str">
        <f>IF(デイリーデータ!E1579="なし","",デイリーデータ!E1579)&amp;IF(デイリーデータ!G1579="なし","",デイリーデータ!G1579)&amp;IF(デイリーデータ!H1579="なし","",デイリーデータ!H1579)</f>
        <v/>
      </c>
      <c r="G1579" s="3" t="str">
        <f>IF(H1579="","",COUNTA(H$2:H1579)-COUNTBLANK(H$2:H1579))</f>
        <v/>
      </c>
      <c r="H1579" s="3" t="str">
        <f>IF(COUNTIF(B$2:B1579,B1579)=1,B1579,"")</f>
        <v/>
      </c>
      <c r="I1579" s="10" t="str">
        <f t="shared" si="24"/>
        <v/>
      </c>
      <c r="J1579" s="3">
        <f>IF(デイリーデータ!D1579="なし","",デイリーデータ!D1579)</f>
        <v>0</v>
      </c>
      <c r="K1579" s="3">
        <f>IF(デイリーデータ!E1579="なし","",デイリーデータ!E1579)</f>
        <v>0</v>
      </c>
      <c r="L1579" s="3">
        <f>IF(デイリーデータ!F1579="なし","",デイリーデータ!F1579)</f>
        <v>0</v>
      </c>
      <c r="M1579" s="3">
        <f>IF(デイリーデータ!G1579="なし","",デイリーデータ!G1579)</f>
        <v>0</v>
      </c>
      <c r="N1579" s="3">
        <f>IF(デイリーデータ!H1579="なし","",デイリーデータ!H1579)</f>
        <v>0</v>
      </c>
    </row>
    <row r="1580" spans="1:14" x14ac:dyDescent="0.2">
      <c r="A1580" s="9" t="str">
        <f>デイリーデータ!A1580&amp;デイリーデータ!I1580</f>
        <v/>
      </c>
      <c r="B1580" s="3" t="str">
        <f>デイリーデータ!A1580&amp;""</f>
        <v/>
      </c>
      <c r="C1580" s="3" t="str">
        <f>デイリーデータ!B1580&amp;""</f>
        <v/>
      </c>
      <c r="D1580" s="4" t="str">
        <f>IF(デイリーデータ!I1580="","",(デイリーデータ!I1580))</f>
        <v/>
      </c>
      <c r="E1580" s="3" t="str">
        <f>IF(デイリーデータ!D1580="休日","●",IF(デイリーデータ!D1580="指定","○",IF(LEFT(デイリーデータ!F1580,1)="日","",IF(LEFT(デイリーデータ!F1580,1)="半","／",LEFT(デイリーデータ!F1580,1)))))</f>
        <v/>
      </c>
      <c r="F1580" s="10" t="str">
        <f>IF(デイリーデータ!E1580="なし","",デイリーデータ!E1580)&amp;IF(デイリーデータ!G1580="なし","",デイリーデータ!G1580)&amp;IF(デイリーデータ!H1580="なし","",デイリーデータ!H1580)</f>
        <v/>
      </c>
      <c r="G1580" s="3" t="str">
        <f>IF(H1580="","",COUNTA(H$2:H1580)-COUNTBLANK(H$2:H1580))</f>
        <v/>
      </c>
      <c r="H1580" s="3" t="str">
        <f>IF(COUNTIF(B$2:B1580,B1580)=1,B1580,"")</f>
        <v/>
      </c>
      <c r="I1580" s="10" t="str">
        <f t="shared" si="24"/>
        <v/>
      </c>
      <c r="J1580" s="3">
        <f>IF(デイリーデータ!D1580="なし","",デイリーデータ!D1580)</f>
        <v>0</v>
      </c>
      <c r="K1580" s="3">
        <f>IF(デイリーデータ!E1580="なし","",デイリーデータ!E1580)</f>
        <v>0</v>
      </c>
      <c r="L1580" s="3">
        <f>IF(デイリーデータ!F1580="なし","",デイリーデータ!F1580)</f>
        <v>0</v>
      </c>
      <c r="M1580" s="3">
        <f>IF(デイリーデータ!G1580="なし","",デイリーデータ!G1580)</f>
        <v>0</v>
      </c>
      <c r="N1580" s="3">
        <f>IF(デイリーデータ!H1580="なし","",デイリーデータ!H1580)</f>
        <v>0</v>
      </c>
    </row>
    <row r="1581" spans="1:14" x14ac:dyDescent="0.2">
      <c r="A1581" s="9" t="str">
        <f>デイリーデータ!A1581&amp;デイリーデータ!I1581</f>
        <v/>
      </c>
      <c r="B1581" s="3" t="str">
        <f>デイリーデータ!A1581&amp;""</f>
        <v/>
      </c>
      <c r="C1581" s="3" t="str">
        <f>デイリーデータ!B1581&amp;""</f>
        <v/>
      </c>
      <c r="D1581" s="4" t="str">
        <f>IF(デイリーデータ!I1581="","",(デイリーデータ!I1581))</f>
        <v/>
      </c>
      <c r="E1581" s="3" t="str">
        <f>IF(デイリーデータ!D1581="休日","●",IF(デイリーデータ!D1581="指定","○",IF(LEFT(デイリーデータ!F1581,1)="日","",IF(LEFT(デイリーデータ!F1581,1)="半","／",LEFT(デイリーデータ!F1581,1)))))</f>
        <v/>
      </c>
      <c r="F1581" s="10" t="str">
        <f>IF(デイリーデータ!E1581="なし","",デイリーデータ!E1581)&amp;IF(デイリーデータ!G1581="なし","",デイリーデータ!G1581)&amp;IF(デイリーデータ!H1581="なし","",デイリーデータ!H1581)</f>
        <v/>
      </c>
      <c r="G1581" s="3" t="str">
        <f>IF(H1581="","",COUNTA(H$2:H1581)-COUNTBLANK(H$2:H1581))</f>
        <v/>
      </c>
      <c r="H1581" s="3" t="str">
        <f>IF(COUNTIF(B$2:B1581,B1581)=1,B1581,"")</f>
        <v/>
      </c>
      <c r="I1581" s="10" t="str">
        <f t="shared" si="24"/>
        <v/>
      </c>
      <c r="J1581" s="3">
        <f>IF(デイリーデータ!D1581="なし","",デイリーデータ!D1581)</f>
        <v>0</v>
      </c>
      <c r="K1581" s="3">
        <f>IF(デイリーデータ!E1581="なし","",デイリーデータ!E1581)</f>
        <v>0</v>
      </c>
      <c r="L1581" s="3">
        <f>IF(デイリーデータ!F1581="なし","",デイリーデータ!F1581)</f>
        <v>0</v>
      </c>
      <c r="M1581" s="3">
        <f>IF(デイリーデータ!G1581="なし","",デイリーデータ!G1581)</f>
        <v>0</v>
      </c>
      <c r="N1581" s="3">
        <f>IF(デイリーデータ!H1581="なし","",デイリーデータ!H1581)</f>
        <v>0</v>
      </c>
    </row>
    <row r="1582" spans="1:14" x14ac:dyDescent="0.2">
      <c r="A1582" s="9" t="str">
        <f>デイリーデータ!A1582&amp;デイリーデータ!I1582</f>
        <v/>
      </c>
      <c r="B1582" s="3" t="str">
        <f>デイリーデータ!A1582&amp;""</f>
        <v/>
      </c>
      <c r="C1582" s="3" t="str">
        <f>デイリーデータ!B1582&amp;""</f>
        <v/>
      </c>
      <c r="D1582" s="4" t="str">
        <f>IF(デイリーデータ!I1582="","",(デイリーデータ!I1582))</f>
        <v/>
      </c>
      <c r="E1582" s="3" t="str">
        <f>IF(デイリーデータ!D1582="休日","●",IF(デイリーデータ!D1582="指定","○",IF(LEFT(デイリーデータ!F1582,1)="日","",IF(LEFT(デイリーデータ!F1582,1)="半","／",LEFT(デイリーデータ!F1582,1)))))</f>
        <v/>
      </c>
      <c r="F1582" s="10" t="str">
        <f>IF(デイリーデータ!E1582="なし","",デイリーデータ!E1582)&amp;IF(デイリーデータ!G1582="なし","",デイリーデータ!G1582)&amp;IF(デイリーデータ!H1582="なし","",デイリーデータ!H1582)</f>
        <v/>
      </c>
      <c r="G1582" s="3" t="str">
        <f>IF(H1582="","",COUNTA(H$2:H1582)-COUNTBLANK(H$2:H1582))</f>
        <v/>
      </c>
      <c r="H1582" s="3" t="str">
        <f>IF(COUNTIF(B$2:B1582,B1582)=1,B1582,"")</f>
        <v/>
      </c>
      <c r="I1582" s="10" t="str">
        <f t="shared" si="24"/>
        <v/>
      </c>
      <c r="J1582" s="3">
        <f>IF(デイリーデータ!D1582="なし","",デイリーデータ!D1582)</f>
        <v>0</v>
      </c>
      <c r="K1582" s="3">
        <f>IF(デイリーデータ!E1582="なし","",デイリーデータ!E1582)</f>
        <v>0</v>
      </c>
      <c r="L1582" s="3">
        <f>IF(デイリーデータ!F1582="なし","",デイリーデータ!F1582)</f>
        <v>0</v>
      </c>
      <c r="M1582" s="3">
        <f>IF(デイリーデータ!G1582="なし","",デイリーデータ!G1582)</f>
        <v>0</v>
      </c>
      <c r="N1582" s="3">
        <f>IF(デイリーデータ!H1582="なし","",デイリーデータ!H1582)</f>
        <v>0</v>
      </c>
    </row>
    <row r="1583" spans="1:14" x14ac:dyDescent="0.2">
      <c r="A1583" s="9" t="str">
        <f>デイリーデータ!A1583&amp;デイリーデータ!I1583</f>
        <v/>
      </c>
      <c r="B1583" s="3" t="str">
        <f>デイリーデータ!A1583&amp;""</f>
        <v/>
      </c>
      <c r="C1583" s="3" t="str">
        <f>デイリーデータ!B1583&amp;""</f>
        <v/>
      </c>
      <c r="D1583" s="4" t="str">
        <f>IF(デイリーデータ!I1583="","",(デイリーデータ!I1583))</f>
        <v/>
      </c>
      <c r="E1583" s="3" t="str">
        <f>IF(デイリーデータ!D1583="休日","●",IF(デイリーデータ!D1583="指定","○",IF(LEFT(デイリーデータ!F1583,1)="日","",IF(LEFT(デイリーデータ!F1583,1)="半","／",LEFT(デイリーデータ!F1583,1)))))</f>
        <v/>
      </c>
      <c r="F1583" s="10" t="str">
        <f>IF(デイリーデータ!E1583="なし","",デイリーデータ!E1583)&amp;IF(デイリーデータ!G1583="なし","",デイリーデータ!G1583)&amp;IF(デイリーデータ!H1583="なし","",デイリーデータ!H1583)</f>
        <v/>
      </c>
      <c r="G1583" s="3" t="str">
        <f>IF(H1583="","",COUNTA(H$2:H1583)-COUNTBLANK(H$2:H1583))</f>
        <v/>
      </c>
      <c r="H1583" s="3" t="str">
        <f>IF(COUNTIF(B$2:B1583,B1583)=1,B1583,"")</f>
        <v/>
      </c>
      <c r="I1583" s="10" t="str">
        <f t="shared" si="24"/>
        <v/>
      </c>
      <c r="J1583" s="3">
        <f>IF(デイリーデータ!D1583="なし","",デイリーデータ!D1583)</f>
        <v>0</v>
      </c>
      <c r="K1583" s="3">
        <f>IF(デイリーデータ!E1583="なし","",デイリーデータ!E1583)</f>
        <v>0</v>
      </c>
      <c r="L1583" s="3">
        <f>IF(デイリーデータ!F1583="なし","",デイリーデータ!F1583)</f>
        <v>0</v>
      </c>
      <c r="M1583" s="3">
        <f>IF(デイリーデータ!G1583="なし","",デイリーデータ!G1583)</f>
        <v>0</v>
      </c>
      <c r="N1583" s="3">
        <f>IF(デイリーデータ!H1583="なし","",デイリーデータ!H1583)</f>
        <v>0</v>
      </c>
    </row>
    <row r="1584" spans="1:14" x14ac:dyDescent="0.2">
      <c r="A1584" s="9" t="str">
        <f>デイリーデータ!A1584&amp;デイリーデータ!I1584</f>
        <v/>
      </c>
      <c r="B1584" s="3" t="str">
        <f>デイリーデータ!A1584&amp;""</f>
        <v/>
      </c>
      <c r="C1584" s="3" t="str">
        <f>デイリーデータ!B1584&amp;""</f>
        <v/>
      </c>
      <c r="D1584" s="4" t="str">
        <f>IF(デイリーデータ!I1584="","",(デイリーデータ!I1584))</f>
        <v/>
      </c>
      <c r="E1584" s="3" t="str">
        <f>IF(デイリーデータ!D1584="休日","●",IF(デイリーデータ!D1584="指定","○",IF(LEFT(デイリーデータ!F1584,1)="日","",IF(LEFT(デイリーデータ!F1584,1)="半","／",LEFT(デイリーデータ!F1584,1)))))</f>
        <v/>
      </c>
      <c r="F1584" s="10" t="str">
        <f>IF(デイリーデータ!E1584="なし","",デイリーデータ!E1584)&amp;IF(デイリーデータ!G1584="なし","",デイリーデータ!G1584)&amp;IF(デイリーデータ!H1584="なし","",デイリーデータ!H1584)</f>
        <v/>
      </c>
      <c r="G1584" s="3" t="str">
        <f>IF(H1584="","",COUNTA(H$2:H1584)-COUNTBLANK(H$2:H1584))</f>
        <v/>
      </c>
      <c r="H1584" s="3" t="str">
        <f>IF(COUNTIF(B$2:B1584,B1584)=1,B1584,"")</f>
        <v/>
      </c>
      <c r="I1584" s="10" t="str">
        <f t="shared" si="24"/>
        <v/>
      </c>
      <c r="J1584" s="3">
        <f>IF(デイリーデータ!D1584="なし","",デイリーデータ!D1584)</f>
        <v>0</v>
      </c>
      <c r="K1584" s="3">
        <f>IF(デイリーデータ!E1584="なし","",デイリーデータ!E1584)</f>
        <v>0</v>
      </c>
      <c r="L1584" s="3">
        <f>IF(デイリーデータ!F1584="なし","",デイリーデータ!F1584)</f>
        <v>0</v>
      </c>
      <c r="M1584" s="3">
        <f>IF(デイリーデータ!G1584="なし","",デイリーデータ!G1584)</f>
        <v>0</v>
      </c>
      <c r="N1584" s="3">
        <f>IF(デイリーデータ!H1584="なし","",デイリーデータ!H1584)</f>
        <v>0</v>
      </c>
    </row>
    <row r="1585" spans="1:14" x14ac:dyDescent="0.2">
      <c r="A1585" s="9" t="str">
        <f>デイリーデータ!A1585&amp;デイリーデータ!I1585</f>
        <v/>
      </c>
      <c r="B1585" s="3" t="str">
        <f>デイリーデータ!A1585&amp;""</f>
        <v/>
      </c>
      <c r="C1585" s="3" t="str">
        <f>デイリーデータ!B1585&amp;""</f>
        <v/>
      </c>
      <c r="D1585" s="4" t="str">
        <f>IF(デイリーデータ!I1585="","",(デイリーデータ!I1585))</f>
        <v/>
      </c>
      <c r="E1585" s="3" t="str">
        <f>IF(デイリーデータ!D1585="休日","●",IF(デイリーデータ!D1585="指定","○",IF(LEFT(デイリーデータ!F1585,1)="日","",IF(LEFT(デイリーデータ!F1585,1)="半","／",LEFT(デイリーデータ!F1585,1)))))</f>
        <v/>
      </c>
      <c r="F1585" s="10" t="str">
        <f>IF(デイリーデータ!E1585="なし","",デイリーデータ!E1585)&amp;IF(デイリーデータ!G1585="なし","",デイリーデータ!G1585)&amp;IF(デイリーデータ!H1585="なし","",デイリーデータ!H1585)</f>
        <v/>
      </c>
      <c r="G1585" s="3" t="str">
        <f>IF(H1585="","",COUNTA(H$2:H1585)-COUNTBLANK(H$2:H1585))</f>
        <v/>
      </c>
      <c r="H1585" s="3" t="str">
        <f>IF(COUNTIF(B$2:B1585,B1585)=1,B1585,"")</f>
        <v/>
      </c>
      <c r="I1585" s="10" t="str">
        <f t="shared" si="24"/>
        <v/>
      </c>
      <c r="J1585" s="3">
        <f>IF(デイリーデータ!D1585="なし","",デイリーデータ!D1585)</f>
        <v>0</v>
      </c>
      <c r="K1585" s="3">
        <f>IF(デイリーデータ!E1585="なし","",デイリーデータ!E1585)</f>
        <v>0</v>
      </c>
      <c r="L1585" s="3">
        <f>IF(デイリーデータ!F1585="なし","",デイリーデータ!F1585)</f>
        <v>0</v>
      </c>
      <c r="M1585" s="3">
        <f>IF(デイリーデータ!G1585="なし","",デイリーデータ!G1585)</f>
        <v>0</v>
      </c>
      <c r="N1585" s="3">
        <f>IF(デイリーデータ!H1585="なし","",デイリーデータ!H1585)</f>
        <v>0</v>
      </c>
    </row>
    <row r="1586" spans="1:14" x14ac:dyDescent="0.2">
      <c r="A1586" s="9" t="str">
        <f>デイリーデータ!A1586&amp;デイリーデータ!I1586</f>
        <v/>
      </c>
      <c r="B1586" s="3" t="str">
        <f>デイリーデータ!A1586&amp;""</f>
        <v/>
      </c>
      <c r="C1586" s="3" t="str">
        <f>デイリーデータ!B1586&amp;""</f>
        <v/>
      </c>
      <c r="D1586" s="4" t="str">
        <f>IF(デイリーデータ!I1586="","",(デイリーデータ!I1586))</f>
        <v/>
      </c>
      <c r="E1586" s="3" t="str">
        <f>IF(デイリーデータ!D1586="休日","●",IF(デイリーデータ!D1586="指定","○",IF(LEFT(デイリーデータ!F1586,1)="日","",IF(LEFT(デイリーデータ!F1586,1)="半","／",LEFT(デイリーデータ!F1586,1)))))</f>
        <v/>
      </c>
      <c r="F1586" s="10" t="str">
        <f>IF(デイリーデータ!E1586="なし","",デイリーデータ!E1586)&amp;IF(デイリーデータ!G1586="なし","",デイリーデータ!G1586)&amp;IF(デイリーデータ!H1586="なし","",デイリーデータ!H1586)</f>
        <v/>
      </c>
      <c r="G1586" s="3" t="str">
        <f>IF(H1586="","",COUNTA(H$2:H1586)-COUNTBLANK(H$2:H1586))</f>
        <v/>
      </c>
      <c r="H1586" s="3" t="str">
        <f>IF(COUNTIF(B$2:B1586,B1586)=1,B1586,"")</f>
        <v/>
      </c>
      <c r="I1586" s="10" t="str">
        <f t="shared" si="24"/>
        <v/>
      </c>
      <c r="J1586" s="3">
        <f>IF(デイリーデータ!D1586="なし","",デイリーデータ!D1586)</f>
        <v>0</v>
      </c>
      <c r="K1586" s="3">
        <f>IF(デイリーデータ!E1586="なし","",デイリーデータ!E1586)</f>
        <v>0</v>
      </c>
      <c r="L1586" s="3">
        <f>IF(デイリーデータ!F1586="なし","",デイリーデータ!F1586)</f>
        <v>0</v>
      </c>
      <c r="M1586" s="3">
        <f>IF(デイリーデータ!G1586="なし","",デイリーデータ!G1586)</f>
        <v>0</v>
      </c>
      <c r="N1586" s="3">
        <f>IF(デイリーデータ!H1586="なし","",デイリーデータ!H1586)</f>
        <v>0</v>
      </c>
    </row>
    <row r="1587" spans="1:14" x14ac:dyDescent="0.2">
      <c r="A1587" s="9" t="str">
        <f>デイリーデータ!A1587&amp;デイリーデータ!I1587</f>
        <v/>
      </c>
      <c r="B1587" s="3" t="str">
        <f>デイリーデータ!A1587&amp;""</f>
        <v/>
      </c>
      <c r="C1587" s="3" t="str">
        <f>デイリーデータ!B1587&amp;""</f>
        <v/>
      </c>
      <c r="D1587" s="4" t="str">
        <f>IF(デイリーデータ!I1587="","",(デイリーデータ!I1587))</f>
        <v/>
      </c>
      <c r="E1587" s="3" t="str">
        <f>IF(デイリーデータ!D1587="休日","●",IF(デイリーデータ!D1587="指定","○",IF(LEFT(デイリーデータ!F1587,1)="日","",IF(LEFT(デイリーデータ!F1587,1)="半","／",LEFT(デイリーデータ!F1587,1)))))</f>
        <v/>
      </c>
      <c r="F1587" s="10" t="str">
        <f>IF(デイリーデータ!E1587="なし","",デイリーデータ!E1587)&amp;IF(デイリーデータ!G1587="なし","",デイリーデータ!G1587)&amp;IF(デイリーデータ!H1587="なし","",デイリーデータ!H1587)</f>
        <v/>
      </c>
      <c r="G1587" s="3" t="str">
        <f>IF(H1587="","",COUNTA(H$2:H1587)-COUNTBLANK(H$2:H1587))</f>
        <v/>
      </c>
      <c r="H1587" s="3" t="str">
        <f>IF(COUNTIF(B$2:B1587,B1587)=1,B1587,"")</f>
        <v/>
      </c>
      <c r="I1587" s="10" t="str">
        <f t="shared" si="24"/>
        <v/>
      </c>
      <c r="J1587" s="3">
        <f>IF(デイリーデータ!D1587="なし","",デイリーデータ!D1587)</f>
        <v>0</v>
      </c>
      <c r="K1587" s="3">
        <f>IF(デイリーデータ!E1587="なし","",デイリーデータ!E1587)</f>
        <v>0</v>
      </c>
      <c r="L1587" s="3">
        <f>IF(デイリーデータ!F1587="なし","",デイリーデータ!F1587)</f>
        <v>0</v>
      </c>
      <c r="M1587" s="3">
        <f>IF(デイリーデータ!G1587="なし","",デイリーデータ!G1587)</f>
        <v>0</v>
      </c>
      <c r="N1587" s="3">
        <f>IF(デイリーデータ!H1587="なし","",デイリーデータ!H1587)</f>
        <v>0</v>
      </c>
    </row>
    <row r="1588" spans="1:14" x14ac:dyDescent="0.2">
      <c r="A1588" s="9" t="str">
        <f>デイリーデータ!A1588&amp;デイリーデータ!I1588</f>
        <v/>
      </c>
      <c r="B1588" s="3" t="str">
        <f>デイリーデータ!A1588&amp;""</f>
        <v/>
      </c>
      <c r="C1588" s="3" t="str">
        <f>デイリーデータ!B1588&amp;""</f>
        <v/>
      </c>
      <c r="D1588" s="4" t="str">
        <f>IF(デイリーデータ!I1588="","",(デイリーデータ!I1588))</f>
        <v/>
      </c>
      <c r="E1588" s="3" t="str">
        <f>IF(デイリーデータ!D1588="休日","●",IF(デイリーデータ!D1588="指定","○",IF(LEFT(デイリーデータ!F1588,1)="日","",IF(LEFT(デイリーデータ!F1588,1)="半","／",LEFT(デイリーデータ!F1588,1)))))</f>
        <v/>
      </c>
      <c r="F1588" s="10" t="str">
        <f>IF(デイリーデータ!E1588="なし","",デイリーデータ!E1588)&amp;IF(デイリーデータ!G1588="なし","",デイリーデータ!G1588)&amp;IF(デイリーデータ!H1588="なし","",デイリーデータ!H1588)</f>
        <v/>
      </c>
      <c r="G1588" s="3" t="str">
        <f>IF(H1588="","",COUNTA(H$2:H1588)-COUNTBLANK(H$2:H1588))</f>
        <v/>
      </c>
      <c r="H1588" s="3" t="str">
        <f>IF(COUNTIF(B$2:B1588,B1588)=1,B1588,"")</f>
        <v/>
      </c>
      <c r="I1588" s="10" t="str">
        <f t="shared" si="24"/>
        <v/>
      </c>
      <c r="J1588" s="3">
        <f>IF(デイリーデータ!D1588="なし","",デイリーデータ!D1588)</f>
        <v>0</v>
      </c>
      <c r="K1588" s="3">
        <f>IF(デイリーデータ!E1588="なし","",デイリーデータ!E1588)</f>
        <v>0</v>
      </c>
      <c r="L1588" s="3">
        <f>IF(デイリーデータ!F1588="なし","",デイリーデータ!F1588)</f>
        <v>0</v>
      </c>
      <c r="M1588" s="3">
        <f>IF(デイリーデータ!G1588="なし","",デイリーデータ!G1588)</f>
        <v>0</v>
      </c>
      <c r="N1588" s="3">
        <f>IF(デイリーデータ!H1588="なし","",デイリーデータ!H1588)</f>
        <v>0</v>
      </c>
    </row>
    <row r="1589" spans="1:14" x14ac:dyDescent="0.2">
      <c r="A1589" s="9" t="str">
        <f>デイリーデータ!A1589&amp;デイリーデータ!I1589</f>
        <v/>
      </c>
      <c r="B1589" s="3" t="str">
        <f>デイリーデータ!A1589&amp;""</f>
        <v/>
      </c>
      <c r="C1589" s="3" t="str">
        <f>デイリーデータ!B1589&amp;""</f>
        <v/>
      </c>
      <c r="D1589" s="4" t="str">
        <f>IF(デイリーデータ!I1589="","",(デイリーデータ!I1589))</f>
        <v/>
      </c>
      <c r="E1589" s="3" t="str">
        <f>IF(デイリーデータ!D1589="休日","●",IF(デイリーデータ!D1589="指定","○",IF(LEFT(デイリーデータ!F1589,1)="日","",IF(LEFT(デイリーデータ!F1589,1)="半","／",LEFT(デイリーデータ!F1589,1)))))</f>
        <v/>
      </c>
      <c r="F1589" s="10" t="str">
        <f>IF(デイリーデータ!E1589="なし","",デイリーデータ!E1589)&amp;IF(デイリーデータ!G1589="なし","",デイリーデータ!G1589)&amp;IF(デイリーデータ!H1589="なし","",デイリーデータ!H1589)</f>
        <v/>
      </c>
      <c r="G1589" s="3" t="str">
        <f>IF(H1589="","",COUNTA(H$2:H1589)-COUNTBLANK(H$2:H1589))</f>
        <v/>
      </c>
      <c r="H1589" s="3" t="str">
        <f>IF(COUNTIF(B$2:B1589,B1589)=1,B1589,"")</f>
        <v/>
      </c>
      <c r="I1589" s="10" t="str">
        <f t="shared" si="24"/>
        <v/>
      </c>
      <c r="J1589" s="3">
        <f>IF(デイリーデータ!D1589="なし","",デイリーデータ!D1589)</f>
        <v>0</v>
      </c>
      <c r="K1589" s="3">
        <f>IF(デイリーデータ!E1589="なし","",デイリーデータ!E1589)</f>
        <v>0</v>
      </c>
      <c r="L1589" s="3">
        <f>IF(デイリーデータ!F1589="なし","",デイリーデータ!F1589)</f>
        <v>0</v>
      </c>
      <c r="M1589" s="3">
        <f>IF(デイリーデータ!G1589="なし","",デイリーデータ!G1589)</f>
        <v>0</v>
      </c>
      <c r="N1589" s="3">
        <f>IF(デイリーデータ!H1589="なし","",デイリーデータ!H1589)</f>
        <v>0</v>
      </c>
    </row>
    <row r="1590" spans="1:14" x14ac:dyDescent="0.2">
      <c r="A1590" s="9" t="str">
        <f>デイリーデータ!A1590&amp;デイリーデータ!I1590</f>
        <v/>
      </c>
      <c r="B1590" s="3" t="str">
        <f>デイリーデータ!A1590&amp;""</f>
        <v/>
      </c>
      <c r="C1590" s="3" t="str">
        <f>デイリーデータ!B1590&amp;""</f>
        <v/>
      </c>
      <c r="D1590" s="4" t="str">
        <f>IF(デイリーデータ!I1590="","",(デイリーデータ!I1590))</f>
        <v/>
      </c>
      <c r="E1590" s="3" t="str">
        <f>IF(デイリーデータ!D1590="休日","●",IF(デイリーデータ!D1590="指定","○",IF(LEFT(デイリーデータ!F1590,1)="日","",IF(LEFT(デイリーデータ!F1590,1)="半","／",LEFT(デイリーデータ!F1590,1)))))</f>
        <v/>
      </c>
      <c r="F1590" s="10" t="str">
        <f>IF(デイリーデータ!E1590="なし","",デイリーデータ!E1590)&amp;IF(デイリーデータ!G1590="なし","",デイリーデータ!G1590)&amp;IF(デイリーデータ!H1590="なし","",デイリーデータ!H1590)</f>
        <v/>
      </c>
      <c r="G1590" s="3" t="str">
        <f>IF(H1590="","",COUNTA(H$2:H1590)-COUNTBLANK(H$2:H1590))</f>
        <v/>
      </c>
      <c r="H1590" s="3" t="str">
        <f>IF(COUNTIF(B$2:B1590,B1590)=1,B1590,"")</f>
        <v/>
      </c>
      <c r="I1590" s="10" t="str">
        <f t="shared" si="24"/>
        <v/>
      </c>
      <c r="J1590" s="3">
        <f>IF(デイリーデータ!D1590="なし","",デイリーデータ!D1590)</f>
        <v>0</v>
      </c>
      <c r="K1590" s="3">
        <f>IF(デイリーデータ!E1590="なし","",デイリーデータ!E1590)</f>
        <v>0</v>
      </c>
      <c r="L1590" s="3">
        <f>IF(デイリーデータ!F1590="なし","",デイリーデータ!F1590)</f>
        <v>0</v>
      </c>
      <c r="M1590" s="3">
        <f>IF(デイリーデータ!G1590="なし","",デイリーデータ!G1590)</f>
        <v>0</v>
      </c>
      <c r="N1590" s="3">
        <f>IF(デイリーデータ!H1590="なし","",デイリーデータ!H1590)</f>
        <v>0</v>
      </c>
    </row>
    <row r="1591" spans="1:14" x14ac:dyDescent="0.2">
      <c r="A1591" s="9" t="str">
        <f>デイリーデータ!A1591&amp;デイリーデータ!I1591</f>
        <v/>
      </c>
      <c r="B1591" s="3" t="str">
        <f>デイリーデータ!A1591&amp;""</f>
        <v/>
      </c>
      <c r="C1591" s="3" t="str">
        <f>デイリーデータ!B1591&amp;""</f>
        <v/>
      </c>
      <c r="D1591" s="4" t="str">
        <f>IF(デイリーデータ!I1591="","",(デイリーデータ!I1591))</f>
        <v/>
      </c>
      <c r="E1591" s="3" t="str">
        <f>IF(デイリーデータ!D1591="休日","●",IF(デイリーデータ!D1591="指定","○",IF(LEFT(デイリーデータ!F1591,1)="日","",IF(LEFT(デイリーデータ!F1591,1)="半","／",LEFT(デイリーデータ!F1591,1)))))</f>
        <v/>
      </c>
      <c r="F1591" s="10" t="str">
        <f>IF(デイリーデータ!E1591="なし","",デイリーデータ!E1591)&amp;IF(デイリーデータ!G1591="なし","",デイリーデータ!G1591)&amp;IF(デイリーデータ!H1591="なし","",デイリーデータ!H1591)</f>
        <v/>
      </c>
      <c r="G1591" s="3" t="str">
        <f>IF(H1591="","",COUNTA(H$2:H1591)-COUNTBLANK(H$2:H1591))</f>
        <v/>
      </c>
      <c r="H1591" s="3" t="str">
        <f>IF(COUNTIF(B$2:B1591,B1591)=1,B1591,"")</f>
        <v/>
      </c>
      <c r="I1591" s="10" t="str">
        <f t="shared" si="24"/>
        <v/>
      </c>
      <c r="J1591" s="3">
        <f>IF(デイリーデータ!D1591="なし","",デイリーデータ!D1591)</f>
        <v>0</v>
      </c>
      <c r="K1591" s="3">
        <f>IF(デイリーデータ!E1591="なし","",デイリーデータ!E1591)</f>
        <v>0</v>
      </c>
      <c r="L1591" s="3">
        <f>IF(デイリーデータ!F1591="なし","",デイリーデータ!F1591)</f>
        <v>0</v>
      </c>
      <c r="M1591" s="3">
        <f>IF(デイリーデータ!G1591="なし","",デイリーデータ!G1591)</f>
        <v>0</v>
      </c>
      <c r="N1591" s="3">
        <f>IF(デイリーデータ!H1591="なし","",デイリーデータ!H1591)</f>
        <v>0</v>
      </c>
    </row>
    <row r="1592" spans="1:14" x14ac:dyDescent="0.2">
      <c r="A1592" s="9" t="str">
        <f>デイリーデータ!A1592&amp;デイリーデータ!I1592</f>
        <v/>
      </c>
      <c r="B1592" s="3" t="str">
        <f>デイリーデータ!A1592&amp;""</f>
        <v/>
      </c>
      <c r="C1592" s="3" t="str">
        <f>デイリーデータ!B1592&amp;""</f>
        <v/>
      </c>
      <c r="D1592" s="4" t="str">
        <f>IF(デイリーデータ!I1592="","",(デイリーデータ!I1592))</f>
        <v/>
      </c>
      <c r="E1592" s="3" t="str">
        <f>IF(デイリーデータ!D1592="休日","●",IF(デイリーデータ!D1592="指定","○",IF(LEFT(デイリーデータ!F1592,1)="日","",IF(LEFT(デイリーデータ!F1592,1)="半","／",LEFT(デイリーデータ!F1592,1)))))</f>
        <v/>
      </c>
      <c r="F1592" s="10" t="str">
        <f>IF(デイリーデータ!E1592="なし","",デイリーデータ!E1592)&amp;IF(デイリーデータ!G1592="なし","",デイリーデータ!G1592)&amp;IF(デイリーデータ!H1592="なし","",デイリーデータ!H1592)</f>
        <v/>
      </c>
      <c r="G1592" s="3" t="str">
        <f>IF(H1592="","",COUNTA(H$2:H1592)-COUNTBLANK(H$2:H1592))</f>
        <v/>
      </c>
      <c r="H1592" s="3" t="str">
        <f>IF(COUNTIF(B$2:B1592,B1592)=1,B1592,"")</f>
        <v/>
      </c>
      <c r="I1592" s="10" t="str">
        <f t="shared" si="24"/>
        <v/>
      </c>
      <c r="J1592" s="3">
        <f>IF(デイリーデータ!D1592="なし","",デイリーデータ!D1592)</f>
        <v>0</v>
      </c>
      <c r="K1592" s="3">
        <f>IF(デイリーデータ!E1592="なし","",デイリーデータ!E1592)</f>
        <v>0</v>
      </c>
      <c r="L1592" s="3">
        <f>IF(デイリーデータ!F1592="なし","",デイリーデータ!F1592)</f>
        <v>0</v>
      </c>
      <c r="M1592" s="3">
        <f>IF(デイリーデータ!G1592="なし","",デイリーデータ!G1592)</f>
        <v>0</v>
      </c>
      <c r="N1592" s="3">
        <f>IF(デイリーデータ!H1592="なし","",デイリーデータ!H1592)</f>
        <v>0</v>
      </c>
    </row>
    <row r="1593" spans="1:14" x14ac:dyDescent="0.2">
      <c r="A1593" s="9" t="str">
        <f>デイリーデータ!A1593&amp;デイリーデータ!I1593</f>
        <v/>
      </c>
      <c r="B1593" s="3" t="str">
        <f>デイリーデータ!A1593&amp;""</f>
        <v/>
      </c>
      <c r="C1593" s="3" t="str">
        <f>デイリーデータ!B1593&amp;""</f>
        <v/>
      </c>
      <c r="D1593" s="4" t="str">
        <f>IF(デイリーデータ!I1593="","",(デイリーデータ!I1593))</f>
        <v/>
      </c>
      <c r="E1593" s="3" t="str">
        <f>IF(デイリーデータ!D1593="休日","●",IF(デイリーデータ!D1593="指定","○",IF(LEFT(デイリーデータ!F1593,1)="日","",IF(LEFT(デイリーデータ!F1593,1)="半","／",LEFT(デイリーデータ!F1593,1)))))</f>
        <v/>
      </c>
      <c r="F1593" s="10" t="str">
        <f>IF(デイリーデータ!E1593="なし","",デイリーデータ!E1593)&amp;IF(デイリーデータ!G1593="なし","",デイリーデータ!G1593)&amp;IF(デイリーデータ!H1593="なし","",デイリーデータ!H1593)</f>
        <v/>
      </c>
      <c r="G1593" s="3" t="str">
        <f>IF(H1593="","",COUNTA(H$2:H1593)-COUNTBLANK(H$2:H1593))</f>
        <v/>
      </c>
      <c r="H1593" s="3" t="str">
        <f>IF(COUNTIF(B$2:B1593,B1593)=1,B1593,"")</f>
        <v/>
      </c>
      <c r="I1593" s="10" t="str">
        <f t="shared" si="24"/>
        <v/>
      </c>
      <c r="J1593" s="3">
        <f>IF(デイリーデータ!D1593="なし","",デイリーデータ!D1593)</f>
        <v>0</v>
      </c>
      <c r="K1593" s="3">
        <f>IF(デイリーデータ!E1593="なし","",デイリーデータ!E1593)</f>
        <v>0</v>
      </c>
      <c r="L1593" s="3">
        <f>IF(デイリーデータ!F1593="なし","",デイリーデータ!F1593)</f>
        <v>0</v>
      </c>
      <c r="M1593" s="3">
        <f>IF(デイリーデータ!G1593="なし","",デイリーデータ!G1593)</f>
        <v>0</v>
      </c>
      <c r="N1593" s="3">
        <f>IF(デイリーデータ!H1593="なし","",デイリーデータ!H1593)</f>
        <v>0</v>
      </c>
    </row>
    <row r="1594" spans="1:14" x14ac:dyDescent="0.2">
      <c r="A1594" s="9" t="str">
        <f>デイリーデータ!A1594&amp;デイリーデータ!I1594</f>
        <v/>
      </c>
      <c r="B1594" s="3" t="str">
        <f>デイリーデータ!A1594&amp;""</f>
        <v/>
      </c>
      <c r="C1594" s="3" t="str">
        <f>デイリーデータ!B1594&amp;""</f>
        <v/>
      </c>
      <c r="D1594" s="4" t="str">
        <f>IF(デイリーデータ!I1594="","",(デイリーデータ!I1594))</f>
        <v/>
      </c>
      <c r="E1594" s="3" t="str">
        <f>IF(デイリーデータ!D1594="休日","●",IF(デイリーデータ!D1594="指定","○",IF(LEFT(デイリーデータ!F1594,1)="日","",IF(LEFT(デイリーデータ!F1594,1)="半","／",LEFT(デイリーデータ!F1594,1)))))</f>
        <v/>
      </c>
      <c r="F1594" s="10" t="str">
        <f>IF(デイリーデータ!E1594="なし","",デイリーデータ!E1594)&amp;IF(デイリーデータ!G1594="なし","",デイリーデータ!G1594)&amp;IF(デイリーデータ!H1594="なし","",デイリーデータ!H1594)</f>
        <v/>
      </c>
      <c r="G1594" s="3" t="str">
        <f>IF(H1594="","",COUNTA(H$2:H1594)-COUNTBLANK(H$2:H1594))</f>
        <v/>
      </c>
      <c r="H1594" s="3" t="str">
        <f>IF(COUNTIF(B$2:B1594,B1594)=1,B1594,"")</f>
        <v/>
      </c>
      <c r="I1594" s="10" t="str">
        <f t="shared" si="24"/>
        <v/>
      </c>
      <c r="J1594" s="3">
        <f>IF(デイリーデータ!D1594="なし","",デイリーデータ!D1594)</f>
        <v>0</v>
      </c>
      <c r="K1594" s="3">
        <f>IF(デイリーデータ!E1594="なし","",デイリーデータ!E1594)</f>
        <v>0</v>
      </c>
      <c r="L1594" s="3">
        <f>IF(デイリーデータ!F1594="なし","",デイリーデータ!F1594)</f>
        <v>0</v>
      </c>
      <c r="M1594" s="3">
        <f>IF(デイリーデータ!G1594="なし","",デイリーデータ!G1594)</f>
        <v>0</v>
      </c>
      <c r="N1594" s="3">
        <f>IF(デイリーデータ!H1594="なし","",デイリーデータ!H1594)</f>
        <v>0</v>
      </c>
    </row>
    <row r="1595" spans="1:14" x14ac:dyDescent="0.2">
      <c r="A1595" s="9" t="str">
        <f>デイリーデータ!A1595&amp;デイリーデータ!I1595</f>
        <v/>
      </c>
      <c r="B1595" s="3" t="str">
        <f>デイリーデータ!A1595&amp;""</f>
        <v/>
      </c>
      <c r="C1595" s="3" t="str">
        <f>デイリーデータ!B1595&amp;""</f>
        <v/>
      </c>
      <c r="D1595" s="4" t="str">
        <f>IF(デイリーデータ!I1595="","",(デイリーデータ!I1595))</f>
        <v/>
      </c>
      <c r="E1595" s="3" t="str">
        <f>IF(デイリーデータ!D1595="休日","●",IF(デイリーデータ!D1595="指定","○",IF(LEFT(デイリーデータ!F1595,1)="日","",IF(LEFT(デイリーデータ!F1595,1)="半","／",LEFT(デイリーデータ!F1595,1)))))</f>
        <v/>
      </c>
      <c r="F1595" s="10" t="str">
        <f>IF(デイリーデータ!E1595="なし","",デイリーデータ!E1595)&amp;IF(デイリーデータ!G1595="なし","",デイリーデータ!G1595)&amp;IF(デイリーデータ!H1595="なし","",デイリーデータ!H1595)</f>
        <v/>
      </c>
      <c r="G1595" s="3" t="str">
        <f>IF(H1595="","",COUNTA(H$2:H1595)-COUNTBLANK(H$2:H1595))</f>
        <v/>
      </c>
      <c r="H1595" s="3" t="str">
        <f>IF(COUNTIF(B$2:B1595,B1595)=1,B1595,"")</f>
        <v/>
      </c>
      <c r="I1595" s="10" t="str">
        <f t="shared" si="24"/>
        <v/>
      </c>
      <c r="J1595" s="3">
        <f>IF(デイリーデータ!D1595="なし","",デイリーデータ!D1595)</f>
        <v>0</v>
      </c>
      <c r="K1595" s="3">
        <f>IF(デイリーデータ!E1595="なし","",デイリーデータ!E1595)</f>
        <v>0</v>
      </c>
      <c r="L1595" s="3">
        <f>IF(デイリーデータ!F1595="なし","",デイリーデータ!F1595)</f>
        <v>0</v>
      </c>
      <c r="M1595" s="3">
        <f>IF(デイリーデータ!G1595="なし","",デイリーデータ!G1595)</f>
        <v>0</v>
      </c>
      <c r="N1595" s="3">
        <f>IF(デイリーデータ!H1595="なし","",デイリーデータ!H1595)</f>
        <v>0</v>
      </c>
    </row>
    <row r="1596" spans="1:14" x14ac:dyDescent="0.2">
      <c r="A1596" s="9" t="str">
        <f>デイリーデータ!A1596&amp;デイリーデータ!I1596</f>
        <v/>
      </c>
      <c r="B1596" s="3" t="str">
        <f>デイリーデータ!A1596&amp;""</f>
        <v/>
      </c>
      <c r="C1596" s="3" t="str">
        <f>デイリーデータ!B1596&amp;""</f>
        <v/>
      </c>
      <c r="D1596" s="4" t="str">
        <f>IF(デイリーデータ!I1596="","",(デイリーデータ!I1596))</f>
        <v/>
      </c>
      <c r="E1596" s="3" t="str">
        <f>IF(デイリーデータ!D1596="休日","●",IF(デイリーデータ!D1596="指定","○",IF(LEFT(デイリーデータ!F1596,1)="日","",IF(LEFT(デイリーデータ!F1596,1)="半","／",LEFT(デイリーデータ!F1596,1)))))</f>
        <v/>
      </c>
      <c r="F1596" s="10" t="str">
        <f>IF(デイリーデータ!E1596="なし","",デイリーデータ!E1596)&amp;IF(デイリーデータ!G1596="なし","",デイリーデータ!G1596)&amp;IF(デイリーデータ!H1596="なし","",デイリーデータ!H1596)</f>
        <v/>
      </c>
      <c r="G1596" s="3" t="str">
        <f>IF(H1596="","",COUNTA(H$2:H1596)-COUNTBLANK(H$2:H1596))</f>
        <v/>
      </c>
      <c r="H1596" s="3" t="str">
        <f>IF(COUNTIF(B$2:B1596,B1596)=1,B1596,"")</f>
        <v/>
      </c>
      <c r="I1596" s="10" t="str">
        <f t="shared" si="24"/>
        <v/>
      </c>
      <c r="J1596" s="3">
        <f>IF(デイリーデータ!D1596="なし","",デイリーデータ!D1596)</f>
        <v>0</v>
      </c>
      <c r="K1596" s="3">
        <f>IF(デイリーデータ!E1596="なし","",デイリーデータ!E1596)</f>
        <v>0</v>
      </c>
      <c r="L1596" s="3">
        <f>IF(デイリーデータ!F1596="なし","",デイリーデータ!F1596)</f>
        <v>0</v>
      </c>
      <c r="M1596" s="3">
        <f>IF(デイリーデータ!G1596="なし","",デイリーデータ!G1596)</f>
        <v>0</v>
      </c>
      <c r="N1596" s="3">
        <f>IF(デイリーデータ!H1596="なし","",デイリーデータ!H1596)</f>
        <v>0</v>
      </c>
    </row>
    <row r="1597" spans="1:14" x14ac:dyDescent="0.2">
      <c r="A1597" s="9" t="str">
        <f>デイリーデータ!A1597&amp;デイリーデータ!I1597</f>
        <v/>
      </c>
      <c r="B1597" s="3" t="str">
        <f>デイリーデータ!A1597&amp;""</f>
        <v/>
      </c>
      <c r="C1597" s="3" t="str">
        <f>デイリーデータ!B1597&amp;""</f>
        <v/>
      </c>
      <c r="D1597" s="4" t="str">
        <f>IF(デイリーデータ!I1597="","",(デイリーデータ!I1597))</f>
        <v/>
      </c>
      <c r="E1597" s="3" t="str">
        <f>IF(デイリーデータ!D1597="休日","●",IF(デイリーデータ!D1597="指定","○",IF(LEFT(デイリーデータ!F1597,1)="日","",IF(LEFT(デイリーデータ!F1597,1)="半","／",LEFT(デイリーデータ!F1597,1)))))</f>
        <v/>
      </c>
      <c r="F1597" s="10" t="str">
        <f>IF(デイリーデータ!E1597="なし","",デイリーデータ!E1597)&amp;IF(デイリーデータ!G1597="なし","",デイリーデータ!G1597)&amp;IF(デイリーデータ!H1597="なし","",デイリーデータ!H1597)</f>
        <v/>
      </c>
      <c r="G1597" s="3" t="str">
        <f>IF(H1597="","",COUNTA(H$2:H1597)-COUNTBLANK(H$2:H1597))</f>
        <v/>
      </c>
      <c r="H1597" s="3" t="str">
        <f>IF(COUNTIF(B$2:B1597,B1597)=1,B1597,"")</f>
        <v/>
      </c>
      <c r="I1597" s="10" t="str">
        <f t="shared" si="24"/>
        <v/>
      </c>
      <c r="J1597" s="3">
        <f>IF(デイリーデータ!D1597="なし","",デイリーデータ!D1597)</f>
        <v>0</v>
      </c>
      <c r="K1597" s="3">
        <f>IF(デイリーデータ!E1597="なし","",デイリーデータ!E1597)</f>
        <v>0</v>
      </c>
      <c r="L1597" s="3">
        <f>IF(デイリーデータ!F1597="なし","",デイリーデータ!F1597)</f>
        <v>0</v>
      </c>
      <c r="M1597" s="3">
        <f>IF(デイリーデータ!G1597="なし","",デイリーデータ!G1597)</f>
        <v>0</v>
      </c>
      <c r="N1597" s="3">
        <f>IF(デイリーデータ!H1597="なし","",デイリーデータ!H1597)</f>
        <v>0</v>
      </c>
    </row>
    <row r="1598" spans="1:14" x14ac:dyDescent="0.2">
      <c r="A1598" s="9" t="str">
        <f>デイリーデータ!A1598&amp;デイリーデータ!I1598</f>
        <v/>
      </c>
      <c r="B1598" s="3" t="str">
        <f>デイリーデータ!A1598&amp;""</f>
        <v/>
      </c>
      <c r="C1598" s="3" t="str">
        <f>デイリーデータ!B1598&amp;""</f>
        <v/>
      </c>
      <c r="D1598" s="4" t="str">
        <f>IF(デイリーデータ!I1598="","",(デイリーデータ!I1598))</f>
        <v/>
      </c>
      <c r="E1598" s="3" t="str">
        <f>IF(デイリーデータ!D1598="休日","●",IF(デイリーデータ!D1598="指定","○",IF(LEFT(デイリーデータ!F1598,1)="日","",IF(LEFT(デイリーデータ!F1598,1)="半","／",LEFT(デイリーデータ!F1598,1)))))</f>
        <v/>
      </c>
      <c r="F1598" s="10" t="str">
        <f>IF(デイリーデータ!E1598="なし","",デイリーデータ!E1598)&amp;IF(デイリーデータ!G1598="なし","",デイリーデータ!G1598)&amp;IF(デイリーデータ!H1598="なし","",デイリーデータ!H1598)</f>
        <v/>
      </c>
      <c r="G1598" s="3" t="str">
        <f>IF(H1598="","",COUNTA(H$2:H1598)-COUNTBLANK(H$2:H1598))</f>
        <v/>
      </c>
      <c r="H1598" s="3" t="str">
        <f>IF(COUNTIF(B$2:B1598,B1598)=1,B1598,"")</f>
        <v/>
      </c>
      <c r="I1598" s="10" t="str">
        <f t="shared" si="24"/>
        <v/>
      </c>
      <c r="J1598" s="3">
        <f>IF(デイリーデータ!D1598="なし","",デイリーデータ!D1598)</f>
        <v>0</v>
      </c>
      <c r="K1598" s="3">
        <f>IF(デイリーデータ!E1598="なし","",デイリーデータ!E1598)</f>
        <v>0</v>
      </c>
      <c r="L1598" s="3">
        <f>IF(デイリーデータ!F1598="なし","",デイリーデータ!F1598)</f>
        <v>0</v>
      </c>
      <c r="M1598" s="3">
        <f>IF(デイリーデータ!G1598="なし","",デイリーデータ!G1598)</f>
        <v>0</v>
      </c>
      <c r="N1598" s="3">
        <f>IF(デイリーデータ!H1598="なし","",デイリーデータ!H1598)</f>
        <v>0</v>
      </c>
    </row>
    <row r="1599" spans="1:14" x14ac:dyDescent="0.2">
      <c r="A1599" s="9" t="str">
        <f>デイリーデータ!A1599&amp;デイリーデータ!I1599</f>
        <v/>
      </c>
      <c r="B1599" s="3" t="str">
        <f>デイリーデータ!A1599&amp;""</f>
        <v/>
      </c>
      <c r="C1599" s="3" t="str">
        <f>デイリーデータ!B1599&amp;""</f>
        <v/>
      </c>
      <c r="D1599" s="4" t="str">
        <f>IF(デイリーデータ!I1599="","",(デイリーデータ!I1599))</f>
        <v/>
      </c>
      <c r="E1599" s="3" t="str">
        <f>IF(デイリーデータ!D1599="休日","●",IF(デイリーデータ!D1599="指定","○",IF(LEFT(デイリーデータ!F1599,1)="日","",IF(LEFT(デイリーデータ!F1599,1)="半","／",LEFT(デイリーデータ!F1599,1)))))</f>
        <v/>
      </c>
      <c r="F1599" s="10" t="str">
        <f>IF(デイリーデータ!E1599="なし","",デイリーデータ!E1599)&amp;IF(デイリーデータ!G1599="なし","",デイリーデータ!G1599)&amp;IF(デイリーデータ!H1599="なし","",デイリーデータ!H1599)</f>
        <v/>
      </c>
      <c r="G1599" s="3" t="str">
        <f>IF(H1599="","",COUNTA(H$2:H1599)-COUNTBLANK(H$2:H1599))</f>
        <v/>
      </c>
      <c r="H1599" s="3" t="str">
        <f>IF(COUNTIF(B$2:B1599,B1599)=1,B1599,"")</f>
        <v/>
      </c>
      <c r="I1599" s="10" t="str">
        <f t="shared" si="24"/>
        <v/>
      </c>
      <c r="J1599" s="3">
        <f>IF(デイリーデータ!D1599="なし","",デイリーデータ!D1599)</f>
        <v>0</v>
      </c>
      <c r="K1599" s="3">
        <f>IF(デイリーデータ!E1599="なし","",デイリーデータ!E1599)</f>
        <v>0</v>
      </c>
      <c r="L1599" s="3">
        <f>IF(デイリーデータ!F1599="なし","",デイリーデータ!F1599)</f>
        <v>0</v>
      </c>
      <c r="M1599" s="3">
        <f>IF(デイリーデータ!G1599="なし","",デイリーデータ!G1599)</f>
        <v>0</v>
      </c>
      <c r="N1599" s="3">
        <f>IF(デイリーデータ!H1599="なし","",デイリーデータ!H1599)</f>
        <v>0</v>
      </c>
    </row>
    <row r="1600" spans="1:14" x14ac:dyDescent="0.2">
      <c r="A1600" s="9" t="str">
        <f>デイリーデータ!A1600&amp;デイリーデータ!I1600</f>
        <v/>
      </c>
      <c r="B1600" s="3" t="str">
        <f>デイリーデータ!A1600&amp;""</f>
        <v/>
      </c>
      <c r="C1600" s="3" t="str">
        <f>デイリーデータ!B1600&amp;""</f>
        <v/>
      </c>
      <c r="D1600" s="4" t="str">
        <f>IF(デイリーデータ!I1600="","",(デイリーデータ!I1600))</f>
        <v/>
      </c>
      <c r="E1600" s="3" t="str">
        <f>IF(デイリーデータ!D1600="休日","●",IF(デイリーデータ!D1600="指定","○",IF(LEFT(デイリーデータ!F1600,1)="日","",IF(LEFT(デイリーデータ!F1600,1)="半","／",LEFT(デイリーデータ!F1600,1)))))</f>
        <v/>
      </c>
      <c r="F1600" s="10" t="str">
        <f>IF(デイリーデータ!E1600="なし","",デイリーデータ!E1600)&amp;IF(デイリーデータ!G1600="なし","",デイリーデータ!G1600)&amp;IF(デイリーデータ!H1600="なし","",デイリーデータ!H1600)</f>
        <v/>
      </c>
      <c r="G1600" s="3" t="str">
        <f>IF(H1600="","",COUNTA(H$2:H1600)-COUNTBLANK(H$2:H1600))</f>
        <v/>
      </c>
      <c r="H1600" s="3" t="str">
        <f>IF(COUNTIF(B$2:B1600,B1600)=1,B1600,"")</f>
        <v/>
      </c>
      <c r="I1600" s="10" t="str">
        <f t="shared" si="24"/>
        <v/>
      </c>
      <c r="J1600" s="3">
        <f>IF(デイリーデータ!D1600="なし","",デイリーデータ!D1600)</f>
        <v>0</v>
      </c>
      <c r="K1600" s="3">
        <f>IF(デイリーデータ!E1600="なし","",デイリーデータ!E1600)</f>
        <v>0</v>
      </c>
      <c r="L1600" s="3">
        <f>IF(デイリーデータ!F1600="なし","",デイリーデータ!F1600)</f>
        <v>0</v>
      </c>
      <c r="M1600" s="3">
        <f>IF(デイリーデータ!G1600="なし","",デイリーデータ!G1600)</f>
        <v>0</v>
      </c>
      <c r="N1600" s="3">
        <f>IF(デイリーデータ!H1600="なし","",デイリーデータ!H1600)</f>
        <v>0</v>
      </c>
    </row>
    <row r="1601" spans="1:14" x14ac:dyDescent="0.2">
      <c r="A1601" s="9" t="str">
        <f>デイリーデータ!A1601&amp;デイリーデータ!I1601</f>
        <v/>
      </c>
      <c r="B1601" s="3" t="str">
        <f>デイリーデータ!A1601&amp;""</f>
        <v/>
      </c>
      <c r="C1601" s="3" t="str">
        <f>デイリーデータ!B1601&amp;""</f>
        <v/>
      </c>
      <c r="D1601" s="4" t="str">
        <f>IF(デイリーデータ!I1601="","",(デイリーデータ!I1601))</f>
        <v/>
      </c>
      <c r="E1601" s="3" t="str">
        <f>IF(デイリーデータ!D1601="休日","●",IF(デイリーデータ!D1601="指定","○",IF(LEFT(デイリーデータ!F1601,1)="日","",IF(LEFT(デイリーデータ!F1601,1)="半","／",LEFT(デイリーデータ!F1601,1)))))</f>
        <v/>
      </c>
      <c r="F1601" s="10" t="str">
        <f>IF(デイリーデータ!E1601="なし","",デイリーデータ!E1601)&amp;IF(デイリーデータ!G1601="なし","",デイリーデータ!G1601)&amp;IF(デイリーデータ!H1601="なし","",デイリーデータ!H1601)</f>
        <v/>
      </c>
      <c r="G1601" s="3" t="str">
        <f>IF(H1601="","",COUNTA(H$2:H1601)-COUNTBLANK(H$2:H1601))</f>
        <v/>
      </c>
      <c r="H1601" s="3" t="str">
        <f>IF(COUNTIF(B$2:B1601,B1601)=1,B1601,"")</f>
        <v/>
      </c>
      <c r="I1601" s="10" t="str">
        <f t="shared" si="24"/>
        <v/>
      </c>
      <c r="J1601" s="3">
        <f>IF(デイリーデータ!D1601="なし","",デイリーデータ!D1601)</f>
        <v>0</v>
      </c>
      <c r="K1601" s="3">
        <f>IF(デイリーデータ!E1601="なし","",デイリーデータ!E1601)</f>
        <v>0</v>
      </c>
      <c r="L1601" s="3">
        <f>IF(デイリーデータ!F1601="なし","",デイリーデータ!F1601)</f>
        <v>0</v>
      </c>
      <c r="M1601" s="3">
        <f>IF(デイリーデータ!G1601="なし","",デイリーデータ!G1601)</f>
        <v>0</v>
      </c>
      <c r="N1601" s="3">
        <f>IF(デイリーデータ!H1601="なし","",デイリーデータ!H1601)</f>
        <v>0</v>
      </c>
    </row>
    <row r="1602" spans="1:14" x14ac:dyDescent="0.2">
      <c r="A1602" s="9" t="str">
        <f>デイリーデータ!A1602&amp;デイリーデータ!I1602</f>
        <v/>
      </c>
      <c r="B1602" s="3" t="str">
        <f>デイリーデータ!A1602&amp;""</f>
        <v/>
      </c>
      <c r="C1602" s="3" t="str">
        <f>デイリーデータ!B1602&amp;""</f>
        <v/>
      </c>
      <c r="D1602" s="4" t="str">
        <f>IF(デイリーデータ!I1602="","",(デイリーデータ!I1602))</f>
        <v/>
      </c>
      <c r="E1602" s="3" t="str">
        <f>IF(デイリーデータ!D1602="休日","●",IF(デイリーデータ!D1602="指定","○",IF(LEFT(デイリーデータ!F1602,1)="日","",IF(LEFT(デイリーデータ!F1602,1)="半","／",LEFT(デイリーデータ!F1602,1)))))</f>
        <v/>
      </c>
      <c r="F1602" s="10" t="str">
        <f>IF(デイリーデータ!E1602="なし","",デイリーデータ!E1602)&amp;IF(デイリーデータ!G1602="なし","",デイリーデータ!G1602)&amp;IF(デイリーデータ!H1602="なし","",デイリーデータ!H1602)</f>
        <v/>
      </c>
      <c r="G1602" s="3" t="str">
        <f>IF(H1602="","",COUNTA(H$2:H1602)-COUNTBLANK(H$2:H1602))</f>
        <v/>
      </c>
      <c r="H1602" s="3" t="str">
        <f>IF(COUNTIF(B$2:B1602,B1602)=1,B1602,"")</f>
        <v/>
      </c>
      <c r="I1602" s="10" t="str">
        <f t="shared" ref="I1602:I1665" si="25">IF(H1602&lt;&gt;"",C1602,"")</f>
        <v/>
      </c>
      <c r="J1602" s="3">
        <f>IF(デイリーデータ!D1602="なし","",デイリーデータ!D1602)</f>
        <v>0</v>
      </c>
      <c r="K1602" s="3">
        <f>IF(デイリーデータ!E1602="なし","",デイリーデータ!E1602)</f>
        <v>0</v>
      </c>
      <c r="L1602" s="3">
        <f>IF(デイリーデータ!F1602="なし","",デイリーデータ!F1602)</f>
        <v>0</v>
      </c>
      <c r="M1602" s="3">
        <f>IF(デイリーデータ!G1602="なし","",デイリーデータ!G1602)</f>
        <v>0</v>
      </c>
      <c r="N1602" s="3">
        <f>IF(デイリーデータ!H1602="なし","",デイリーデータ!H1602)</f>
        <v>0</v>
      </c>
    </row>
    <row r="1603" spans="1:14" x14ac:dyDescent="0.2">
      <c r="A1603" s="9" t="str">
        <f>デイリーデータ!A1603&amp;デイリーデータ!I1603</f>
        <v/>
      </c>
      <c r="B1603" s="3" t="str">
        <f>デイリーデータ!A1603&amp;""</f>
        <v/>
      </c>
      <c r="C1603" s="3" t="str">
        <f>デイリーデータ!B1603&amp;""</f>
        <v/>
      </c>
      <c r="D1603" s="4" t="str">
        <f>IF(デイリーデータ!I1603="","",(デイリーデータ!I1603))</f>
        <v/>
      </c>
      <c r="E1603" s="3" t="str">
        <f>IF(デイリーデータ!D1603="休日","●",IF(デイリーデータ!D1603="指定","○",IF(LEFT(デイリーデータ!F1603,1)="日","",IF(LEFT(デイリーデータ!F1603,1)="半","／",LEFT(デイリーデータ!F1603,1)))))</f>
        <v/>
      </c>
      <c r="F1603" s="10" t="str">
        <f>IF(デイリーデータ!E1603="なし","",デイリーデータ!E1603)&amp;IF(デイリーデータ!G1603="なし","",デイリーデータ!G1603)&amp;IF(デイリーデータ!H1603="なし","",デイリーデータ!H1603)</f>
        <v/>
      </c>
      <c r="G1603" s="3" t="str">
        <f>IF(H1603="","",COUNTA(H$2:H1603)-COUNTBLANK(H$2:H1603))</f>
        <v/>
      </c>
      <c r="H1603" s="3" t="str">
        <f>IF(COUNTIF(B$2:B1603,B1603)=1,B1603,"")</f>
        <v/>
      </c>
      <c r="I1603" s="10" t="str">
        <f t="shared" si="25"/>
        <v/>
      </c>
      <c r="J1603" s="3">
        <f>IF(デイリーデータ!D1603="なし","",デイリーデータ!D1603)</f>
        <v>0</v>
      </c>
      <c r="K1603" s="3">
        <f>IF(デイリーデータ!E1603="なし","",デイリーデータ!E1603)</f>
        <v>0</v>
      </c>
      <c r="L1603" s="3">
        <f>IF(デイリーデータ!F1603="なし","",デイリーデータ!F1603)</f>
        <v>0</v>
      </c>
      <c r="M1603" s="3">
        <f>IF(デイリーデータ!G1603="なし","",デイリーデータ!G1603)</f>
        <v>0</v>
      </c>
      <c r="N1603" s="3">
        <f>IF(デイリーデータ!H1603="なし","",デイリーデータ!H1603)</f>
        <v>0</v>
      </c>
    </row>
    <row r="1604" spans="1:14" x14ac:dyDescent="0.2">
      <c r="A1604" s="9" t="str">
        <f>デイリーデータ!A1604&amp;デイリーデータ!I1604</f>
        <v/>
      </c>
      <c r="B1604" s="3" t="str">
        <f>デイリーデータ!A1604&amp;""</f>
        <v/>
      </c>
      <c r="C1604" s="3" t="str">
        <f>デイリーデータ!B1604&amp;""</f>
        <v/>
      </c>
      <c r="D1604" s="4" t="str">
        <f>IF(デイリーデータ!I1604="","",(デイリーデータ!I1604))</f>
        <v/>
      </c>
      <c r="E1604" s="3" t="str">
        <f>IF(デイリーデータ!D1604="休日","●",IF(デイリーデータ!D1604="指定","○",IF(LEFT(デイリーデータ!F1604,1)="日","",IF(LEFT(デイリーデータ!F1604,1)="半","／",LEFT(デイリーデータ!F1604,1)))))</f>
        <v/>
      </c>
      <c r="F1604" s="10" t="str">
        <f>IF(デイリーデータ!E1604="なし","",デイリーデータ!E1604)&amp;IF(デイリーデータ!G1604="なし","",デイリーデータ!G1604)&amp;IF(デイリーデータ!H1604="なし","",デイリーデータ!H1604)</f>
        <v/>
      </c>
      <c r="G1604" s="3" t="str">
        <f>IF(H1604="","",COUNTA(H$2:H1604)-COUNTBLANK(H$2:H1604))</f>
        <v/>
      </c>
      <c r="H1604" s="3" t="str">
        <f>IF(COUNTIF(B$2:B1604,B1604)=1,B1604,"")</f>
        <v/>
      </c>
      <c r="I1604" s="10" t="str">
        <f t="shared" si="25"/>
        <v/>
      </c>
      <c r="J1604" s="3">
        <f>IF(デイリーデータ!D1604="なし","",デイリーデータ!D1604)</f>
        <v>0</v>
      </c>
      <c r="K1604" s="3">
        <f>IF(デイリーデータ!E1604="なし","",デイリーデータ!E1604)</f>
        <v>0</v>
      </c>
      <c r="L1604" s="3">
        <f>IF(デイリーデータ!F1604="なし","",デイリーデータ!F1604)</f>
        <v>0</v>
      </c>
      <c r="M1604" s="3">
        <f>IF(デイリーデータ!G1604="なし","",デイリーデータ!G1604)</f>
        <v>0</v>
      </c>
      <c r="N1604" s="3">
        <f>IF(デイリーデータ!H1604="なし","",デイリーデータ!H1604)</f>
        <v>0</v>
      </c>
    </row>
    <row r="1605" spans="1:14" x14ac:dyDescent="0.2">
      <c r="A1605" s="9" t="str">
        <f>デイリーデータ!A1605&amp;デイリーデータ!I1605</f>
        <v/>
      </c>
      <c r="B1605" s="3" t="str">
        <f>デイリーデータ!A1605&amp;""</f>
        <v/>
      </c>
      <c r="C1605" s="3" t="str">
        <f>デイリーデータ!B1605&amp;""</f>
        <v/>
      </c>
      <c r="D1605" s="4" t="str">
        <f>IF(デイリーデータ!I1605="","",(デイリーデータ!I1605))</f>
        <v/>
      </c>
      <c r="E1605" s="3" t="str">
        <f>IF(デイリーデータ!D1605="休日","●",IF(デイリーデータ!D1605="指定","○",IF(LEFT(デイリーデータ!F1605,1)="日","",IF(LEFT(デイリーデータ!F1605,1)="半","／",LEFT(デイリーデータ!F1605,1)))))</f>
        <v/>
      </c>
      <c r="F1605" s="10" t="str">
        <f>IF(デイリーデータ!E1605="なし","",デイリーデータ!E1605)&amp;IF(デイリーデータ!G1605="なし","",デイリーデータ!G1605)&amp;IF(デイリーデータ!H1605="なし","",デイリーデータ!H1605)</f>
        <v/>
      </c>
      <c r="G1605" s="3" t="str">
        <f>IF(H1605="","",COUNTA(H$2:H1605)-COUNTBLANK(H$2:H1605))</f>
        <v/>
      </c>
      <c r="H1605" s="3" t="str">
        <f>IF(COUNTIF(B$2:B1605,B1605)=1,B1605,"")</f>
        <v/>
      </c>
      <c r="I1605" s="10" t="str">
        <f t="shared" si="25"/>
        <v/>
      </c>
      <c r="J1605" s="3">
        <f>IF(デイリーデータ!D1605="なし","",デイリーデータ!D1605)</f>
        <v>0</v>
      </c>
      <c r="K1605" s="3">
        <f>IF(デイリーデータ!E1605="なし","",デイリーデータ!E1605)</f>
        <v>0</v>
      </c>
      <c r="L1605" s="3">
        <f>IF(デイリーデータ!F1605="なし","",デイリーデータ!F1605)</f>
        <v>0</v>
      </c>
      <c r="M1605" s="3">
        <f>IF(デイリーデータ!G1605="なし","",デイリーデータ!G1605)</f>
        <v>0</v>
      </c>
      <c r="N1605" s="3">
        <f>IF(デイリーデータ!H1605="なし","",デイリーデータ!H1605)</f>
        <v>0</v>
      </c>
    </row>
    <row r="1606" spans="1:14" x14ac:dyDescent="0.2">
      <c r="A1606" s="9" t="str">
        <f>デイリーデータ!A1606&amp;デイリーデータ!I1606</f>
        <v/>
      </c>
      <c r="B1606" s="3" t="str">
        <f>デイリーデータ!A1606&amp;""</f>
        <v/>
      </c>
      <c r="C1606" s="3" t="str">
        <f>デイリーデータ!B1606&amp;""</f>
        <v/>
      </c>
      <c r="D1606" s="4" t="str">
        <f>IF(デイリーデータ!I1606="","",(デイリーデータ!I1606))</f>
        <v/>
      </c>
      <c r="E1606" s="3" t="str">
        <f>IF(デイリーデータ!D1606="休日","●",IF(デイリーデータ!D1606="指定","○",IF(LEFT(デイリーデータ!F1606,1)="日","",IF(LEFT(デイリーデータ!F1606,1)="半","／",LEFT(デイリーデータ!F1606,1)))))</f>
        <v/>
      </c>
      <c r="F1606" s="10" t="str">
        <f>IF(デイリーデータ!E1606="なし","",デイリーデータ!E1606)&amp;IF(デイリーデータ!G1606="なし","",デイリーデータ!G1606)&amp;IF(デイリーデータ!H1606="なし","",デイリーデータ!H1606)</f>
        <v/>
      </c>
      <c r="G1606" s="3" t="str">
        <f>IF(H1606="","",COUNTA(H$2:H1606)-COUNTBLANK(H$2:H1606))</f>
        <v/>
      </c>
      <c r="H1606" s="3" t="str">
        <f>IF(COUNTIF(B$2:B1606,B1606)=1,B1606,"")</f>
        <v/>
      </c>
      <c r="I1606" s="10" t="str">
        <f t="shared" si="25"/>
        <v/>
      </c>
      <c r="J1606" s="3">
        <f>IF(デイリーデータ!D1606="なし","",デイリーデータ!D1606)</f>
        <v>0</v>
      </c>
      <c r="K1606" s="3">
        <f>IF(デイリーデータ!E1606="なし","",デイリーデータ!E1606)</f>
        <v>0</v>
      </c>
      <c r="L1606" s="3">
        <f>IF(デイリーデータ!F1606="なし","",デイリーデータ!F1606)</f>
        <v>0</v>
      </c>
      <c r="M1606" s="3">
        <f>IF(デイリーデータ!G1606="なし","",デイリーデータ!G1606)</f>
        <v>0</v>
      </c>
      <c r="N1606" s="3">
        <f>IF(デイリーデータ!H1606="なし","",デイリーデータ!H1606)</f>
        <v>0</v>
      </c>
    </row>
    <row r="1607" spans="1:14" x14ac:dyDescent="0.2">
      <c r="A1607" s="9" t="str">
        <f>デイリーデータ!A1607&amp;デイリーデータ!I1607</f>
        <v/>
      </c>
      <c r="B1607" s="3" t="str">
        <f>デイリーデータ!A1607&amp;""</f>
        <v/>
      </c>
      <c r="C1607" s="3" t="str">
        <f>デイリーデータ!B1607&amp;""</f>
        <v/>
      </c>
      <c r="D1607" s="4" t="str">
        <f>IF(デイリーデータ!I1607="","",(デイリーデータ!I1607))</f>
        <v/>
      </c>
      <c r="E1607" s="3" t="str">
        <f>IF(デイリーデータ!D1607="休日","●",IF(デイリーデータ!D1607="指定","○",IF(LEFT(デイリーデータ!F1607,1)="日","",IF(LEFT(デイリーデータ!F1607,1)="半","／",LEFT(デイリーデータ!F1607,1)))))</f>
        <v/>
      </c>
      <c r="F1607" s="10" t="str">
        <f>IF(デイリーデータ!E1607="なし","",デイリーデータ!E1607)&amp;IF(デイリーデータ!G1607="なし","",デイリーデータ!G1607)&amp;IF(デイリーデータ!H1607="なし","",デイリーデータ!H1607)</f>
        <v/>
      </c>
      <c r="G1607" s="3" t="str">
        <f>IF(H1607="","",COUNTA(H$2:H1607)-COUNTBLANK(H$2:H1607))</f>
        <v/>
      </c>
      <c r="H1607" s="3" t="str">
        <f>IF(COUNTIF(B$2:B1607,B1607)=1,B1607,"")</f>
        <v/>
      </c>
      <c r="I1607" s="10" t="str">
        <f t="shared" si="25"/>
        <v/>
      </c>
      <c r="J1607" s="3">
        <f>IF(デイリーデータ!D1607="なし","",デイリーデータ!D1607)</f>
        <v>0</v>
      </c>
      <c r="K1607" s="3">
        <f>IF(デイリーデータ!E1607="なし","",デイリーデータ!E1607)</f>
        <v>0</v>
      </c>
      <c r="L1607" s="3">
        <f>IF(デイリーデータ!F1607="なし","",デイリーデータ!F1607)</f>
        <v>0</v>
      </c>
      <c r="M1607" s="3">
        <f>IF(デイリーデータ!G1607="なし","",デイリーデータ!G1607)</f>
        <v>0</v>
      </c>
      <c r="N1607" s="3">
        <f>IF(デイリーデータ!H1607="なし","",デイリーデータ!H1607)</f>
        <v>0</v>
      </c>
    </row>
    <row r="1608" spans="1:14" x14ac:dyDescent="0.2">
      <c r="A1608" s="9" t="str">
        <f>デイリーデータ!A1608&amp;デイリーデータ!I1608</f>
        <v/>
      </c>
      <c r="B1608" s="3" t="str">
        <f>デイリーデータ!A1608&amp;""</f>
        <v/>
      </c>
      <c r="C1608" s="3" t="str">
        <f>デイリーデータ!B1608&amp;""</f>
        <v/>
      </c>
      <c r="D1608" s="4" t="str">
        <f>IF(デイリーデータ!I1608="","",(デイリーデータ!I1608))</f>
        <v/>
      </c>
      <c r="E1608" s="3" t="str">
        <f>IF(デイリーデータ!D1608="休日","●",IF(デイリーデータ!D1608="指定","○",IF(LEFT(デイリーデータ!F1608,1)="日","",IF(LEFT(デイリーデータ!F1608,1)="半","／",LEFT(デイリーデータ!F1608,1)))))</f>
        <v/>
      </c>
      <c r="F1608" s="10" t="str">
        <f>IF(デイリーデータ!E1608="なし","",デイリーデータ!E1608)&amp;IF(デイリーデータ!G1608="なし","",デイリーデータ!G1608)&amp;IF(デイリーデータ!H1608="なし","",デイリーデータ!H1608)</f>
        <v/>
      </c>
      <c r="G1608" s="3" t="str">
        <f>IF(H1608="","",COUNTA(H$2:H1608)-COUNTBLANK(H$2:H1608))</f>
        <v/>
      </c>
      <c r="H1608" s="3" t="str">
        <f>IF(COUNTIF(B$2:B1608,B1608)=1,B1608,"")</f>
        <v/>
      </c>
      <c r="I1608" s="10" t="str">
        <f t="shared" si="25"/>
        <v/>
      </c>
      <c r="J1608" s="3">
        <f>IF(デイリーデータ!D1608="なし","",デイリーデータ!D1608)</f>
        <v>0</v>
      </c>
      <c r="K1608" s="3">
        <f>IF(デイリーデータ!E1608="なし","",デイリーデータ!E1608)</f>
        <v>0</v>
      </c>
      <c r="L1608" s="3">
        <f>IF(デイリーデータ!F1608="なし","",デイリーデータ!F1608)</f>
        <v>0</v>
      </c>
      <c r="M1608" s="3">
        <f>IF(デイリーデータ!G1608="なし","",デイリーデータ!G1608)</f>
        <v>0</v>
      </c>
      <c r="N1608" s="3">
        <f>IF(デイリーデータ!H1608="なし","",デイリーデータ!H1608)</f>
        <v>0</v>
      </c>
    </row>
    <row r="1609" spans="1:14" x14ac:dyDescent="0.2">
      <c r="A1609" s="9" t="str">
        <f>デイリーデータ!A1609&amp;デイリーデータ!I1609</f>
        <v/>
      </c>
      <c r="B1609" s="3" t="str">
        <f>デイリーデータ!A1609&amp;""</f>
        <v/>
      </c>
      <c r="C1609" s="3" t="str">
        <f>デイリーデータ!B1609&amp;""</f>
        <v/>
      </c>
      <c r="D1609" s="4" t="str">
        <f>IF(デイリーデータ!I1609="","",(デイリーデータ!I1609))</f>
        <v/>
      </c>
      <c r="E1609" s="3" t="str">
        <f>IF(デイリーデータ!D1609="休日","●",IF(デイリーデータ!D1609="指定","○",IF(LEFT(デイリーデータ!F1609,1)="日","",IF(LEFT(デイリーデータ!F1609,1)="半","／",LEFT(デイリーデータ!F1609,1)))))</f>
        <v/>
      </c>
      <c r="F1609" s="10" t="str">
        <f>IF(デイリーデータ!E1609="なし","",デイリーデータ!E1609)&amp;IF(デイリーデータ!G1609="なし","",デイリーデータ!G1609)&amp;IF(デイリーデータ!H1609="なし","",デイリーデータ!H1609)</f>
        <v/>
      </c>
      <c r="G1609" s="3" t="str">
        <f>IF(H1609="","",COUNTA(H$2:H1609)-COUNTBLANK(H$2:H1609))</f>
        <v/>
      </c>
      <c r="H1609" s="3" t="str">
        <f>IF(COUNTIF(B$2:B1609,B1609)=1,B1609,"")</f>
        <v/>
      </c>
      <c r="I1609" s="10" t="str">
        <f t="shared" si="25"/>
        <v/>
      </c>
      <c r="J1609" s="3">
        <f>IF(デイリーデータ!D1609="なし","",デイリーデータ!D1609)</f>
        <v>0</v>
      </c>
      <c r="K1609" s="3">
        <f>IF(デイリーデータ!E1609="なし","",デイリーデータ!E1609)</f>
        <v>0</v>
      </c>
      <c r="L1609" s="3">
        <f>IF(デイリーデータ!F1609="なし","",デイリーデータ!F1609)</f>
        <v>0</v>
      </c>
      <c r="M1609" s="3">
        <f>IF(デイリーデータ!G1609="なし","",デイリーデータ!G1609)</f>
        <v>0</v>
      </c>
      <c r="N1609" s="3">
        <f>IF(デイリーデータ!H1609="なし","",デイリーデータ!H1609)</f>
        <v>0</v>
      </c>
    </row>
    <row r="1610" spans="1:14" x14ac:dyDescent="0.2">
      <c r="A1610" s="9" t="str">
        <f>デイリーデータ!A1610&amp;デイリーデータ!I1610</f>
        <v/>
      </c>
      <c r="B1610" s="3" t="str">
        <f>デイリーデータ!A1610&amp;""</f>
        <v/>
      </c>
      <c r="C1610" s="3" t="str">
        <f>デイリーデータ!B1610&amp;""</f>
        <v/>
      </c>
      <c r="D1610" s="4" t="str">
        <f>IF(デイリーデータ!I1610="","",(デイリーデータ!I1610))</f>
        <v/>
      </c>
      <c r="E1610" s="3" t="str">
        <f>IF(デイリーデータ!D1610="休日","●",IF(デイリーデータ!D1610="指定","○",IF(LEFT(デイリーデータ!F1610,1)="日","",IF(LEFT(デイリーデータ!F1610,1)="半","／",LEFT(デイリーデータ!F1610,1)))))</f>
        <v/>
      </c>
      <c r="F1610" s="10" t="str">
        <f>IF(デイリーデータ!E1610="なし","",デイリーデータ!E1610)&amp;IF(デイリーデータ!G1610="なし","",デイリーデータ!G1610)&amp;IF(デイリーデータ!H1610="なし","",デイリーデータ!H1610)</f>
        <v/>
      </c>
      <c r="G1610" s="3" t="str">
        <f>IF(H1610="","",COUNTA(H$2:H1610)-COUNTBLANK(H$2:H1610))</f>
        <v/>
      </c>
      <c r="H1610" s="3" t="str">
        <f>IF(COUNTIF(B$2:B1610,B1610)=1,B1610,"")</f>
        <v/>
      </c>
      <c r="I1610" s="10" t="str">
        <f t="shared" si="25"/>
        <v/>
      </c>
      <c r="J1610" s="3">
        <f>IF(デイリーデータ!D1610="なし","",デイリーデータ!D1610)</f>
        <v>0</v>
      </c>
      <c r="K1610" s="3">
        <f>IF(デイリーデータ!E1610="なし","",デイリーデータ!E1610)</f>
        <v>0</v>
      </c>
      <c r="L1610" s="3">
        <f>IF(デイリーデータ!F1610="なし","",デイリーデータ!F1610)</f>
        <v>0</v>
      </c>
      <c r="M1610" s="3">
        <f>IF(デイリーデータ!G1610="なし","",デイリーデータ!G1610)</f>
        <v>0</v>
      </c>
      <c r="N1610" s="3">
        <f>IF(デイリーデータ!H1610="なし","",デイリーデータ!H1610)</f>
        <v>0</v>
      </c>
    </row>
    <row r="1611" spans="1:14" x14ac:dyDescent="0.2">
      <c r="A1611" s="9" t="str">
        <f>デイリーデータ!A1611&amp;デイリーデータ!I1611</f>
        <v/>
      </c>
      <c r="B1611" s="3" t="str">
        <f>デイリーデータ!A1611&amp;""</f>
        <v/>
      </c>
      <c r="C1611" s="3" t="str">
        <f>デイリーデータ!B1611&amp;""</f>
        <v/>
      </c>
      <c r="D1611" s="4" t="str">
        <f>IF(デイリーデータ!I1611="","",(デイリーデータ!I1611))</f>
        <v/>
      </c>
      <c r="E1611" s="3" t="str">
        <f>IF(デイリーデータ!D1611="休日","●",IF(デイリーデータ!D1611="指定","○",IF(LEFT(デイリーデータ!F1611,1)="日","",IF(LEFT(デイリーデータ!F1611,1)="半","／",LEFT(デイリーデータ!F1611,1)))))</f>
        <v/>
      </c>
      <c r="F1611" s="10" t="str">
        <f>IF(デイリーデータ!E1611="なし","",デイリーデータ!E1611)&amp;IF(デイリーデータ!G1611="なし","",デイリーデータ!G1611)&amp;IF(デイリーデータ!H1611="なし","",デイリーデータ!H1611)</f>
        <v/>
      </c>
      <c r="G1611" s="3" t="str">
        <f>IF(H1611="","",COUNTA(H$2:H1611)-COUNTBLANK(H$2:H1611))</f>
        <v/>
      </c>
      <c r="H1611" s="3" t="str">
        <f>IF(COUNTIF(B$2:B1611,B1611)=1,B1611,"")</f>
        <v/>
      </c>
      <c r="I1611" s="10" t="str">
        <f t="shared" si="25"/>
        <v/>
      </c>
      <c r="J1611" s="3">
        <f>IF(デイリーデータ!D1611="なし","",デイリーデータ!D1611)</f>
        <v>0</v>
      </c>
      <c r="K1611" s="3">
        <f>IF(デイリーデータ!E1611="なし","",デイリーデータ!E1611)</f>
        <v>0</v>
      </c>
      <c r="L1611" s="3">
        <f>IF(デイリーデータ!F1611="なし","",デイリーデータ!F1611)</f>
        <v>0</v>
      </c>
      <c r="M1611" s="3">
        <f>IF(デイリーデータ!G1611="なし","",デイリーデータ!G1611)</f>
        <v>0</v>
      </c>
      <c r="N1611" s="3">
        <f>IF(デイリーデータ!H1611="なし","",デイリーデータ!H1611)</f>
        <v>0</v>
      </c>
    </row>
    <row r="1612" spans="1:14" x14ac:dyDescent="0.2">
      <c r="A1612" s="9" t="str">
        <f>デイリーデータ!A1612&amp;デイリーデータ!I1612</f>
        <v/>
      </c>
      <c r="B1612" s="3" t="str">
        <f>デイリーデータ!A1612&amp;""</f>
        <v/>
      </c>
      <c r="C1612" s="3" t="str">
        <f>デイリーデータ!B1612&amp;""</f>
        <v/>
      </c>
      <c r="D1612" s="4" t="str">
        <f>IF(デイリーデータ!I1612="","",(デイリーデータ!I1612))</f>
        <v/>
      </c>
      <c r="E1612" s="3" t="str">
        <f>IF(デイリーデータ!D1612="休日","●",IF(デイリーデータ!D1612="指定","○",IF(LEFT(デイリーデータ!F1612,1)="日","",IF(LEFT(デイリーデータ!F1612,1)="半","／",LEFT(デイリーデータ!F1612,1)))))</f>
        <v/>
      </c>
      <c r="F1612" s="10" t="str">
        <f>IF(デイリーデータ!E1612="なし","",デイリーデータ!E1612)&amp;IF(デイリーデータ!G1612="なし","",デイリーデータ!G1612)&amp;IF(デイリーデータ!H1612="なし","",デイリーデータ!H1612)</f>
        <v/>
      </c>
      <c r="G1612" s="3" t="str">
        <f>IF(H1612="","",COUNTA(H$2:H1612)-COUNTBLANK(H$2:H1612))</f>
        <v/>
      </c>
      <c r="H1612" s="3" t="str">
        <f>IF(COUNTIF(B$2:B1612,B1612)=1,B1612,"")</f>
        <v/>
      </c>
      <c r="I1612" s="10" t="str">
        <f t="shared" si="25"/>
        <v/>
      </c>
      <c r="J1612" s="3">
        <f>IF(デイリーデータ!D1612="なし","",デイリーデータ!D1612)</f>
        <v>0</v>
      </c>
      <c r="K1612" s="3">
        <f>IF(デイリーデータ!E1612="なし","",デイリーデータ!E1612)</f>
        <v>0</v>
      </c>
      <c r="L1612" s="3">
        <f>IF(デイリーデータ!F1612="なし","",デイリーデータ!F1612)</f>
        <v>0</v>
      </c>
      <c r="M1612" s="3">
        <f>IF(デイリーデータ!G1612="なし","",デイリーデータ!G1612)</f>
        <v>0</v>
      </c>
      <c r="N1612" s="3">
        <f>IF(デイリーデータ!H1612="なし","",デイリーデータ!H1612)</f>
        <v>0</v>
      </c>
    </row>
    <row r="1613" spans="1:14" x14ac:dyDescent="0.2">
      <c r="A1613" s="9" t="str">
        <f>デイリーデータ!A1613&amp;デイリーデータ!I1613</f>
        <v/>
      </c>
      <c r="B1613" s="3" t="str">
        <f>デイリーデータ!A1613&amp;""</f>
        <v/>
      </c>
      <c r="C1613" s="3" t="str">
        <f>デイリーデータ!B1613&amp;""</f>
        <v/>
      </c>
      <c r="D1613" s="4" t="str">
        <f>IF(デイリーデータ!I1613="","",(デイリーデータ!I1613))</f>
        <v/>
      </c>
      <c r="E1613" s="3" t="str">
        <f>IF(デイリーデータ!D1613="休日","●",IF(デイリーデータ!D1613="指定","○",IF(LEFT(デイリーデータ!F1613,1)="日","",IF(LEFT(デイリーデータ!F1613,1)="半","／",LEFT(デイリーデータ!F1613,1)))))</f>
        <v/>
      </c>
      <c r="F1613" s="10" t="str">
        <f>IF(デイリーデータ!E1613="なし","",デイリーデータ!E1613)&amp;IF(デイリーデータ!G1613="なし","",デイリーデータ!G1613)&amp;IF(デイリーデータ!H1613="なし","",デイリーデータ!H1613)</f>
        <v/>
      </c>
      <c r="G1613" s="3" t="str">
        <f>IF(H1613="","",COUNTA(H$2:H1613)-COUNTBLANK(H$2:H1613))</f>
        <v/>
      </c>
      <c r="H1613" s="3" t="str">
        <f>IF(COUNTIF(B$2:B1613,B1613)=1,B1613,"")</f>
        <v/>
      </c>
      <c r="I1613" s="10" t="str">
        <f t="shared" si="25"/>
        <v/>
      </c>
      <c r="J1613" s="3">
        <f>IF(デイリーデータ!D1613="なし","",デイリーデータ!D1613)</f>
        <v>0</v>
      </c>
      <c r="K1613" s="3">
        <f>IF(デイリーデータ!E1613="なし","",デイリーデータ!E1613)</f>
        <v>0</v>
      </c>
      <c r="L1613" s="3">
        <f>IF(デイリーデータ!F1613="なし","",デイリーデータ!F1613)</f>
        <v>0</v>
      </c>
      <c r="M1613" s="3">
        <f>IF(デイリーデータ!G1613="なし","",デイリーデータ!G1613)</f>
        <v>0</v>
      </c>
      <c r="N1613" s="3">
        <f>IF(デイリーデータ!H1613="なし","",デイリーデータ!H1613)</f>
        <v>0</v>
      </c>
    </row>
    <row r="1614" spans="1:14" x14ac:dyDescent="0.2">
      <c r="A1614" s="9" t="str">
        <f>デイリーデータ!A1614&amp;デイリーデータ!I1614</f>
        <v/>
      </c>
      <c r="B1614" s="3" t="str">
        <f>デイリーデータ!A1614&amp;""</f>
        <v/>
      </c>
      <c r="C1614" s="3" t="str">
        <f>デイリーデータ!B1614&amp;""</f>
        <v/>
      </c>
      <c r="D1614" s="4" t="str">
        <f>IF(デイリーデータ!I1614="","",(デイリーデータ!I1614))</f>
        <v/>
      </c>
      <c r="E1614" s="3" t="str">
        <f>IF(デイリーデータ!D1614="休日","●",IF(デイリーデータ!D1614="指定","○",IF(LEFT(デイリーデータ!F1614,1)="日","",IF(LEFT(デイリーデータ!F1614,1)="半","／",LEFT(デイリーデータ!F1614,1)))))</f>
        <v/>
      </c>
      <c r="F1614" s="10" t="str">
        <f>IF(デイリーデータ!E1614="なし","",デイリーデータ!E1614)&amp;IF(デイリーデータ!G1614="なし","",デイリーデータ!G1614)&amp;IF(デイリーデータ!H1614="なし","",デイリーデータ!H1614)</f>
        <v/>
      </c>
      <c r="G1614" s="3" t="str">
        <f>IF(H1614="","",COUNTA(H$2:H1614)-COUNTBLANK(H$2:H1614))</f>
        <v/>
      </c>
      <c r="H1614" s="3" t="str">
        <f>IF(COUNTIF(B$2:B1614,B1614)=1,B1614,"")</f>
        <v/>
      </c>
      <c r="I1614" s="10" t="str">
        <f t="shared" si="25"/>
        <v/>
      </c>
      <c r="J1614" s="3">
        <f>IF(デイリーデータ!D1614="なし","",デイリーデータ!D1614)</f>
        <v>0</v>
      </c>
      <c r="K1614" s="3">
        <f>IF(デイリーデータ!E1614="なし","",デイリーデータ!E1614)</f>
        <v>0</v>
      </c>
      <c r="L1614" s="3">
        <f>IF(デイリーデータ!F1614="なし","",デイリーデータ!F1614)</f>
        <v>0</v>
      </c>
      <c r="M1614" s="3">
        <f>IF(デイリーデータ!G1614="なし","",デイリーデータ!G1614)</f>
        <v>0</v>
      </c>
      <c r="N1614" s="3">
        <f>IF(デイリーデータ!H1614="なし","",デイリーデータ!H1614)</f>
        <v>0</v>
      </c>
    </row>
    <row r="1615" spans="1:14" x14ac:dyDescent="0.2">
      <c r="A1615" s="9" t="str">
        <f>デイリーデータ!A1615&amp;デイリーデータ!I1615</f>
        <v/>
      </c>
      <c r="B1615" s="3" t="str">
        <f>デイリーデータ!A1615&amp;""</f>
        <v/>
      </c>
      <c r="C1615" s="3" t="str">
        <f>デイリーデータ!B1615&amp;""</f>
        <v/>
      </c>
      <c r="D1615" s="4" t="str">
        <f>IF(デイリーデータ!I1615="","",(デイリーデータ!I1615))</f>
        <v/>
      </c>
      <c r="E1615" s="3" t="str">
        <f>IF(デイリーデータ!D1615="休日","●",IF(デイリーデータ!D1615="指定","○",IF(LEFT(デイリーデータ!F1615,1)="日","",IF(LEFT(デイリーデータ!F1615,1)="半","／",LEFT(デイリーデータ!F1615,1)))))</f>
        <v/>
      </c>
      <c r="F1615" s="10" t="str">
        <f>IF(デイリーデータ!E1615="なし","",デイリーデータ!E1615)&amp;IF(デイリーデータ!G1615="なし","",デイリーデータ!G1615)&amp;IF(デイリーデータ!H1615="なし","",デイリーデータ!H1615)</f>
        <v/>
      </c>
      <c r="G1615" s="3" t="str">
        <f>IF(H1615="","",COUNTA(H$2:H1615)-COUNTBLANK(H$2:H1615))</f>
        <v/>
      </c>
      <c r="H1615" s="3" t="str">
        <f>IF(COUNTIF(B$2:B1615,B1615)=1,B1615,"")</f>
        <v/>
      </c>
      <c r="I1615" s="10" t="str">
        <f t="shared" si="25"/>
        <v/>
      </c>
      <c r="J1615" s="3">
        <f>IF(デイリーデータ!D1615="なし","",デイリーデータ!D1615)</f>
        <v>0</v>
      </c>
      <c r="K1615" s="3">
        <f>IF(デイリーデータ!E1615="なし","",デイリーデータ!E1615)</f>
        <v>0</v>
      </c>
      <c r="L1615" s="3">
        <f>IF(デイリーデータ!F1615="なし","",デイリーデータ!F1615)</f>
        <v>0</v>
      </c>
      <c r="M1615" s="3">
        <f>IF(デイリーデータ!G1615="なし","",デイリーデータ!G1615)</f>
        <v>0</v>
      </c>
      <c r="N1615" s="3">
        <f>IF(デイリーデータ!H1615="なし","",デイリーデータ!H1615)</f>
        <v>0</v>
      </c>
    </row>
    <row r="1616" spans="1:14" x14ac:dyDescent="0.2">
      <c r="A1616" s="9" t="str">
        <f>デイリーデータ!A1616&amp;デイリーデータ!I1616</f>
        <v/>
      </c>
      <c r="B1616" s="3" t="str">
        <f>デイリーデータ!A1616&amp;""</f>
        <v/>
      </c>
      <c r="C1616" s="3" t="str">
        <f>デイリーデータ!B1616&amp;""</f>
        <v/>
      </c>
      <c r="D1616" s="4" t="str">
        <f>IF(デイリーデータ!I1616="","",(デイリーデータ!I1616))</f>
        <v/>
      </c>
      <c r="E1616" s="3" t="str">
        <f>IF(デイリーデータ!D1616="休日","●",IF(デイリーデータ!D1616="指定","○",IF(LEFT(デイリーデータ!F1616,1)="日","",IF(LEFT(デイリーデータ!F1616,1)="半","／",LEFT(デイリーデータ!F1616,1)))))</f>
        <v/>
      </c>
      <c r="F1616" s="10" t="str">
        <f>IF(デイリーデータ!E1616="なし","",デイリーデータ!E1616)&amp;IF(デイリーデータ!G1616="なし","",デイリーデータ!G1616)&amp;IF(デイリーデータ!H1616="なし","",デイリーデータ!H1616)</f>
        <v/>
      </c>
      <c r="G1616" s="3" t="str">
        <f>IF(H1616="","",COUNTA(H$2:H1616)-COUNTBLANK(H$2:H1616))</f>
        <v/>
      </c>
      <c r="H1616" s="3" t="str">
        <f>IF(COUNTIF(B$2:B1616,B1616)=1,B1616,"")</f>
        <v/>
      </c>
      <c r="I1616" s="10" t="str">
        <f t="shared" si="25"/>
        <v/>
      </c>
      <c r="J1616" s="3">
        <f>IF(デイリーデータ!D1616="なし","",デイリーデータ!D1616)</f>
        <v>0</v>
      </c>
      <c r="K1616" s="3">
        <f>IF(デイリーデータ!E1616="なし","",デイリーデータ!E1616)</f>
        <v>0</v>
      </c>
      <c r="L1616" s="3">
        <f>IF(デイリーデータ!F1616="なし","",デイリーデータ!F1616)</f>
        <v>0</v>
      </c>
      <c r="M1616" s="3">
        <f>IF(デイリーデータ!G1616="なし","",デイリーデータ!G1616)</f>
        <v>0</v>
      </c>
      <c r="N1616" s="3">
        <f>IF(デイリーデータ!H1616="なし","",デイリーデータ!H1616)</f>
        <v>0</v>
      </c>
    </row>
    <row r="1617" spans="1:14" x14ac:dyDescent="0.2">
      <c r="A1617" s="9" t="str">
        <f>デイリーデータ!A1617&amp;デイリーデータ!I1617</f>
        <v/>
      </c>
      <c r="B1617" s="3" t="str">
        <f>デイリーデータ!A1617&amp;""</f>
        <v/>
      </c>
      <c r="C1617" s="3" t="str">
        <f>デイリーデータ!B1617&amp;""</f>
        <v/>
      </c>
      <c r="D1617" s="4" t="str">
        <f>IF(デイリーデータ!I1617="","",(デイリーデータ!I1617))</f>
        <v/>
      </c>
      <c r="E1617" s="3" t="str">
        <f>IF(デイリーデータ!D1617="休日","●",IF(デイリーデータ!D1617="指定","○",IF(LEFT(デイリーデータ!F1617,1)="日","",IF(LEFT(デイリーデータ!F1617,1)="半","／",LEFT(デイリーデータ!F1617,1)))))</f>
        <v/>
      </c>
      <c r="F1617" s="10" t="str">
        <f>IF(デイリーデータ!E1617="なし","",デイリーデータ!E1617)&amp;IF(デイリーデータ!G1617="なし","",デイリーデータ!G1617)&amp;IF(デイリーデータ!H1617="なし","",デイリーデータ!H1617)</f>
        <v/>
      </c>
      <c r="G1617" s="3" t="str">
        <f>IF(H1617="","",COUNTA(H$2:H1617)-COUNTBLANK(H$2:H1617))</f>
        <v/>
      </c>
      <c r="H1617" s="3" t="str">
        <f>IF(COUNTIF(B$2:B1617,B1617)=1,B1617,"")</f>
        <v/>
      </c>
      <c r="I1617" s="10" t="str">
        <f t="shared" si="25"/>
        <v/>
      </c>
      <c r="J1617" s="3">
        <f>IF(デイリーデータ!D1617="なし","",デイリーデータ!D1617)</f>
        <v>0</v>
      </c>
      <c r="K1617" s="3">
        <f>IF(デイリーデータ!E1617="なし","",デイリーデータ!E1617)</f>
        <v>0</v>
      </c>
      <c r="L1617" s="3">
        <f>IF(デイリーデータ!F1617="なし","",デイリーデータ!F1617)</f>
        <v>0</v>
      </c>
      <c r="M1617" s="3">
        <f>IF(デイリーデータ!G1617="なし","",デイリーデータ!G1617)</f>
        <v>0</v>
      </c>
      <c r="N1617" s="3">
        <f>IF(デイリーデータ!H1617="なし","",デイリーデータ!H1617)</f>
        <v>0</v>
      </c>
    </row>
    <row r="1618" spans="1:14" x14ac:dyDescent="0.2">
      <c r="A1618" s="9" t="str">
        <f>デイリーデータ!A1618&amp;デイリーデータ!I1618</f>
        <v/>
      </c>
      <c r="B1618" s="3" t="str">
        <f>デイリーデータ!A1618&amp;""</f>
        <v/>
      </c>
      <c r="C1618" s="3" t="str">
        <f>デイリーデータ!B1618&amp;""</f>
        <v/>
      </c>
      <c r="D1618" s="4" t="str">
        <f>IF(デイリーデータ!I1618="","",(デイリーデータ!I1618))</f>
        <v/>
      </c>
      <c r="E1618" s="3" t="str">
        <f>IF(デイリーデータ!D1618="休日","●",IF(デイリーデータ!D1618="指定","○",IF(LEFT(デイリーデータ!F1618,1)="日","",IF(LEFT(デイリーデータ!F1618,1)="半","／",LEFT(デイリーデータ!F1618,1)))))</f>
        <v/>
      </c>
      <c r="F1618" s="10" t="str">
        <f>IF(デイリーデータ!E1618="なし","",デイリーデータ!E1618)&amp;IF(デイリーデータ!G1618="なし","",デイリーデータ!G1618)&amp;IF(デイリーデータ!H1618="なし","",デイリーデータ!H1618)</f>
        <v/>
      </c>
      <c r="G1618" s="3" t="str">
        <f>IF(H1618="","",COUNTA(H$2:H1618)-COUNTBLANK(H$2:H1618))</f>
        <v/>
      </c>
      <c r="H1618" s="3" t="str">
        <f>IF(COUNTIF(B$2:B1618,B1618)=1,B1618,"")</f>
        <v/>
      </c>
      <c r="I1618" s="10" t="str">
        <f t="shared" si="25"/>
        <v/>
      </c>
      <c r="J1618" s="3">
        <f>IF(デイリーデータ!D1618="なし","",デイリーデータ!D1618)</f>
        <v>0</v>
      </c>
      <c r="K1618" s="3">
        <f>IF(デイリーデータ!E1618="なし","",デイリーデータ!E1618)</f>
        <v>0</v>
      </c>
      <c r="L1618" s="3">
        <f>IF(デイリーデータ!F1618="なし","",デイリーデータ!F1618)</f>
        <v>0</v>
      </c>
      <c r="M1618" s="3">
        <f>IF(デイリーデータ!G1618="なし","",デイリーデータ!G1618)</f>
        <v>0</v>
      </c>
      <c r="N1618" s="3">
        <f>IF(デイリーデータ!H1618="なし","",デイリーデータ!H1618)</f>
        <v>0</v>
      </c>
    </row>
    <row r="1619" spans="1:14" x14ac:dyDescent="0.2">
      <c r="A1619" s="9" t="str">
        <f>デイリーデータ!A1619&amp;デイリーデータ!I1619</f>
        <v/>
      </c>
      <c r="B1619" s="3" t="str">
        <f>デイリーデータ!A1619&amp;""</f>
        <v/>
      </c>
      <c r="C1619" s="3" t="str">
        <f>デイリーデータ!B1619&amp;""</f>
        <v/>
      </c>
      <c r="D1619" s="4" t="str">
        <f>IF(デイリーデータ!I1619="","",(デイリーデータ!I1619))</f>
        <v/>
      </c>
      <c r="E1619" s="3" t="str">
        <f>IF(デイリーデータ!D1619="休日","●",IF(デイリーデータ!D1619="指定","○",IF(LEFT(デイリーデータ!F1619,1)="日","",IF(LEFT(デイリーデータ!F1619,1)="半","／",LEFT(デイリーデータ!F1619,1)))))</f>
        <v/>
      </c>
      <c r="F1619" s="10" t="str">
        <f>IF(デイリーデータ!E1619="なし","",デイリーデータ!E1619)&amp;IF(デイリーデータ!G1619="なし","",デイリーデータ!G1619)&amp;IF(デイリーデータ!H1619="なし","",デイリーデータ!H1619)</f>
        <v/>
      </c>
      <c r="G1619" s="3" t="str">
        <f>IF(H1619="","",COUNTA(H$2:H1619)-COUNTBLANK(H$2:H1619))</f>
        <v/>
      </c>
      <c r="H1619" s="3" t="str">
        <f>IF(COUNTIF(B$2:B1619,B1619)=1,B1619,"")</f>
        <v/>
      </c>
      <c r="I1619" s="10" t="str">
        <f t="shared" si="25"/>
        <v/>
      </c>
      <c r="J1619" s="3">
        <f>IF(デイリーデータ!D1619="なし","",デイリーデータ!D1619)</f>
        <v>0</v>
      </c>
      <c r="K1619" s="3">
        <f>IF(デイリーデータ!E1619="なし","",デイリーデータ!E1619)</f>
        <v>0</v>
      </c>
      <c r="L1619" s="3">
        <f>IF(デイリーデータ!F1619="なし","",デイリーデータ!F1619)</f>
        <v>0</v>
      </c>
      <c r="M1619" s="3">
        <f>IF(デイリーデータ!G1619="なし","",デイリーデータ!G1619)</f>
        <v>0</v>
      </c>
      <c r="N1619" s="3">
        <f>IF(デイリーデータ!H1619="なし","",デイリーデータ!H1619)</f>
        <v>0</v>
      </c>
    </row>
    <row r="1620" spans="1:14" x14ac:dyDescent="0.2">
      <c r="A1620" s="9" t="str">
        <f>デイリーデータ!A1620&amp;デイリーデータ!I1620</f>
        <v/>
      </c>
      <c r="B1620" s="3" t="str">
        <f>デイリーデータ!A1620&amp;""</f>
        <v/>
      </c>
      <c r="C1620" s="3" t="str">
        <f>デイリーデータ!B1620&amp;""</f>
        <v/>
      </c>
      <c r="D1620" s="4" t="str">
        <f>IF(デイリーデータ!I1620="","",(デイリーデータ!I1620))</f>
        <v/>
      </c>
      <c r="E1620" s="3" t="str">
        <f>IF(デイリーデータ!D1620="休日","●",IF(デイリーデータ!D1620="指定","○",IF(LEFT(デイリーデータ!F1620,1)="日","",IF(LEFT(デイリーデータ!F1620,1)="半","／",LEFT(デイリーデータ!F1620,1)))))</f>
        <v/>
      </c>
      <c r="F1620" s="10" t="str">
        <f>IF(デイリーデータ!E1620="なし","",デイリーデータ!E1620)&amp;IF(デイリーデータ!G1620="なし","",デイリーデータ!G1620)&amp;IF(デイリーデータ!H1620="なし","",デイリーデータ!H1620)</f>
        <v/>
      </c>
      <c r="G1620" s="3" t="str">
        <f>IF(H1620="","",COUNTA(H$2:H1620)-COUNTBLANK(H$2:H1620))</f>
        <v/>
      </c>
      <c r="H1620" s="3" t="str">
        <f>IF(COUNTIF(B$2:B1620,B1620)=1,B1620,"")</f>
        <v/>
      </c>
      <c r="I1620" s="10" t="str">
        <f t="shared" si="25"/>
        <v/>
      </c>
      <c r="J1620" s="3">
        <f>IF(デイリーデータ!D1620="なし","",デイリーデータ!D1620)</f>
        <v>0</v>
      </c>
      <c r="K1620" s="3">
        <f>IF(デイリーデータ!E1620="なし","",デイリーデータ!E1620)</f>
        <v>0</v>
      </c>
      <c r="L1620" s="3">
        <f>IF(デイリーデータ!F1620="なし","",デイリーデータ!F1620)</f>
        <v>0</v>
      </c>
      <c r="M1620" s="3">
        <f>IF(デイリーデータ!G1620="なし","",デイリーデータ!G1620)</f>
        <v>0</v>
      </c>
      <c r="N1620" s="3">
        <f>IF(デイリーデータ!H1620="なし","",デイリーデータ!H1620)</f>
        <v>0</v>
      </c>
    </row>
    <row r="1621" spans="1:14" x14ac:dyDescent="0.2">
      <c r="A1621" s="9" t="str">
        <f>デイリーデータ!A1621&amp;デイリーデータ!I1621</f>
        <v/>
      </c>
      <c r="B1621" s="3" t="str">
        <f>デイリーデータ!A1621&amp;""</f>
        <v/>
      </c>
      <c r="C1621" s="3" t="str">
        <f>デイリーデータ!B1621&amp;""</f>
        <v/>
      </c>
      <c r="D1621" s="4" t="str">
        <f>IF(デイリーデータ!I1621="","",(デイリーデータ!I1621))</f>
        <v/>
      </c>
      <c r="E1621" s="3" t="str">
        <f>IF(デイリーデータ!D1621="休日","●",IF(デイリーデータ!D1621="指定","○",IF(LEFT(デイリーデータ!F1621,1)="日","",IF(LEFT(デイリーデータ!F1621,1)="半","／",LEFT(デイリーデータ!F1621,1)))))</f>
        <v/>
      </c>
      <c r="F1621" s="10" t="str">
        <f>IF(デイリーデータ!E1621="なし","",デイリーデータ!E1621)&amp;IF(デイリーデータ!G1621="なし","",デイリーデータ!G1621)&amp;IF(デイリーデータ!H1621="なし","",デイリーデータ!H1621)</f>
        <v/>
      </c>
      <c r="G1621" s="3" t="str">
        <f>IF(H1621="","",COUNTA(H$2:H1621)-COUNTBLANK(H$2:H1621))</f>
        <v/>
      </c>
      <c r="H1621" s="3" t="str">
        <f>IF(COUNTIF(B$2:B1621,B1621)=1,B1621,"")</f>
        <v/>
      </c>
      <c r="I1621" s="10" t="str">
        <f t="shared" si="25"/>
        <v/>
      </c>
      <c r="J1621" s="3">
        <f>IF(デイリーデータ!D1621="なし","",デイリーデータ!D1621)</f>
        <v>0</v>
      </c>
      <c r="K1621" s="3">
        <f>IF(デイリーデータ!E1621="なし","",デイリーデータ!E1621)</f>
        <v>0</v>
      </c>
      <c r="L1621" s="3">
        <f>IF(デイリーデータ!F1621="なし","",デイリーデータ!F1621)</f>
        <v>0</v>
      </c>
      <c r="M1621" s="3">
        <f>IF(デイリーデータ!G1621="なし","",デイリーデータ!G1621)</f>
        <v>0</v>
      </c>
      <c r="N1621" s="3">
        <f>IF(デイリーデータ!H1621="なし","",デイリーデータ!H1621)</f>
        <v>0</v>
      </c>
    </row>
    <row r="1622" spans="1:14" x14ac:dyDescent="0.2">
      <c r="A1622" s="9" t="str">
        <f>デイリーデータ!A1622&amp;デイリーデータ!I1622</f>
        <v/>
      </c>
      <c r="B1622" s="3" t="str">
        <f>デイリーデータ!A1622&amp;""</f>
        <v/>
      </c>
      <c r="C1622" s="3" t="str">
        <f>デイリーデータ!B1622&amp;""</f>
        <v/>
      </c>
      <c r="D1622" s="4" t="str">
        <f>IF(デイリーデータ!I1622="","",(デイリーデータ!I1622))</f>
        <v/>
      </c>
      <c r="E1622" s="3" t="str">
        <f>IF(デイリーデータ!D1622="休日","●",IF(デイリーデータ!D1622="指定","○",IF(LEFT(デイリーデータ!F1622,1)="日","",IF(LEFT(デイリーデータ!F1622,1)="半","／",LEFT(デイリーデータ!F1622,1)))))</f>
        <v/>
      </c>
      <c r="F1622" s="10" t="str">
        <f>IF(デイリーデータ!E1622="なし","",デイリーデータ!E1622)&amp;IF(デイリーデータ!G1622="なし","",デイリーデータ!G1622)&amp;IF(デイリーデータ!H1622="なし","",デイリーデータ!H1622)</f>
        <v/>
      </c>
      <c r="G1622" s="3" t="str">
        <f>IF(H1622="","",COUNTA(H$2:H1622)-COUNTBLANK(H$2:H1622))</f>
        <v/>
      </c>
      <c r="H1622" s="3" t="str">
        <f>IF(COUNTIF(B$2:B1622,B1622)=1,B1622,"")</f>
        <v/>
      </c>
      <c r="I1622" s="10" t="str">
        <f t="shared" si="25"/>
        <v/>
      </c>
      <c r="J1622" s="3">
        <f>IF(デイリーデータ!D1622="なし","",デイリーデータ!D1622)</f>
        <v>0</v>
      </c>
      <c r="K1622" s="3">
        <f>IF(デイリーデータ!E1622="なし","",デイリーデータ!E1622)</f>
        <v>0</v>
      </c>
      <c r="L1622" s="3">
        <f>IF(デイリーデータ!F1622="なし","",デイリーデータ!F1622)</f>
        <v>0</v>
      </c>
      <c r="M1622" s="3">
        <f>IF(デイリーデータ!G1622="なし","",デイリーデータ!G1622)</f>
        <v>0</v>
      </c>
      <c r="N1622" s="3">
        <f>IF(デイリーデータ!H1622="なし","",デイリーデータ!H1622)</f>
        <v>0</v>
      </c>
    </row>
    <row r="1623" spans="1:14" x14ac:dyDescent="0.2">
      <c r="A1623" s="9" t="str">
        <f>デイリーデータ!A1623&amp;デイリーデータ!I1623</f>
        <v/>
      </c>
      <c r="B1623" s="3" t="str">
        <f>デイリーデータ!A1623&amp;""</f>
        <v/>
      </c>
      <c r="C1623" s="3" t="str">
        <f>デイリーデータ!B1623&amp;""</f>
        <v/>
      </c>
      <c r="D1623" s="4" t="str">
        <f>IF(デイリーデータ!I1623="","",(デイリーデータ!I1623))</f>
        <v/>
      </c>
      <c r="E1623" s="3" t="str">
        <f>IF(デイリーデータ!D1623="休日","●",IF(デイリーデータ!D1623="指定","○",IF(LEFT(デイリーデータ!F1623,1)="日","",IF(LEFT(デイリーデータ!F1623,1)="半","／",LEFT(デイリーデータ!F1623,1)))))</f>
        <v/>
      </c>
      <c r="F1623" s="10" t="str">
        <f>IF(デイリーデータ!E1623="なし","",デイリーデータ!E1623)&amp;IF(デイリーデータ!G1623="なし","",デイリーデータ!G1623)&amp;IF(デイリーデータ!H1623="なし","",デイリーデータ!H1623)</f>
        <v/>
      </c>
      <c r="G1623" s="3" t="str">
        <f>IF(H1623="","",COUNTA(H$2:H1623)-COUNTBLANK(H$2:H1623))</f>
        <v/>
      </c>
      <c r="H1623" s="3" t="str">
        <f>IF(COUNTIF(B$2:B1623,B1623)=1,B1623,"")</f>
        <v/>
      </c>
      <c r="I1623" s="10" t="str">
        <f t="shared" si="25"/>
        <v/>
      </c>
      <c r="J1623" s="3">
        <f>IF(デイリーデータ!D1623="なし","",デイリーデータ!D1623)</f>
        <v>0</v>
      </c>
      <c r="K1623" s="3">
        <f>IF(デイリーデータ!E1623="なし","",デイリーデータ!E1623)</f>
        <v>0</v>
      </c>
      <c r="L1623" s="3">
        <f>IF(デイリーデータ!F1623="なし","",デイリーデータ!F1623)</f>
        <v>0</v>
      </c>
      <c r="M1623" s="3">
        <f>IF(デイリーデータ!G1623="なし","",デイリーデータ!G1623)</f>
        <v>0</v>
      </c>
      <c r="N1623" s="3">
        <f>IF(デイリーデータ!H1623="なし","",デイリーデータ!H1623)</f>
        <v>0</v>
      </c>
    </row>
    <row r="1624" spans="1:14" x14ac:dyDescent="0.2">
      <c r="A1624" s="9" t="str">
        <f>デイリーデータ!A1624&amp;デイリーデータ!I1624</f>
        <v/>
      </c>
      <c r="B1624" s="3" t="str">
        <f>デイリーデータ!A1624&amp;""</f>
        <v/>
      </c>
      <c r="C1624" s="3" t="str">
        <f>デイリーデータ!B1624&amp;""</f>
        <v/>
      </c>
      <c r="D1624" s="4" t="str">
        <f>IF(デイリーデータ!I1624="","",(デイリーデータ!I1624))</f>
        <v/>
      </c>
      <c r="E1624" s="3" t="str">
        <f>IF(デイリーデータ!D1624="休日","●",IF(デイリーデータ!D1624="指定","○",IF(LEFT(デイリーデータ!F1624,1)="日","",IF(LEFT(デイリーデータ!F1624,1)="半","／",LEFT(デイリーデータ!F1624,1)))))</f>
        <v/>
      </c>
      <c r="F1624" s="10" t="str">
        <f>IF(デイリーデータ!E1624="なし","",デイリーデータ!E1624)&amp;IF(デイリーデータ!G1624="なし","",デイリーデータ!G1624)&amp;IF(デイリーデータ!H1624="なし","",デイリーデータ!H1624)</f>
        <v/>
      </c>
      <c r="G1624" s="3" t="str">
        <f>IF(H1624="","",COUNTA(H$2:H1624)-COUNTBLANK(H$2:H1624))</f>
        <v/>
      </c>
      <c r="H1624" s="3" t="str">
        <f>IF(COUNTIF(B$2:B1624,B1624)=1,B1624,"")</f>
        <v/>
      </c>
      <c r="I1624" s="10" t="str">
        <f t="shared" si="25"/>
        <v/>
      </c>
      <c r="J1624" s="3">
        <f>IF(デイリーデータ!D1624="なし","",デイリーデータ!D1624)</f>
        <v>0</v>
      </c>
      <c r="K1624" s="3">
        <f>IF(デイリーデータ!E1624="なし","",デイリーデータ!E1624)</f>
        <v>0</v>
      </c>
      <c r="L1624" s="3">
        <f>IF(デイリーデータ!F1624="なし","",デイリーデータ!F1624)</f>
        <v>0</v>
      </c>
      <c r="M1624" s="3">
        <f>IF(デイリーデータ!G1624="なし","",デイリーデータ!G1624)</f>
        <v>0</v>
      </c>
      <c r="N1624" s="3">
        <f>IF(デイリーデータ!H1624="なし","",デイリーデータ!H1624)</f>
        <v>0</v>
      </c>
    </row>
    <row r="1625" spans="1:14" x14ac:dyDescent="0.2">
      <c r="A1625" s="9" t="str">
        <f>デイリーデータ!A1625&amp;デイリーデータ!I1625</f>
        <v/>
      </c>
      <c r="B1625" s="3" t="str">
        <f>デイリーデータ!A1625&amp;""</f>
        <v/>
      </c>
      <c r="C1625" s="3" t="str">
        <f>デイリーデータ!B1625&amp;""</f>
        <v/>
      </c>
      <c r="D1625" s="4" t="str">
        <f>IF(デイリーデータ!I1625="","",(デイリーデータ!I1625))</f>
        <v/>
      </c>
      <c r="E1625" s="3" t="str">
        <f>IF(デイリーデータ!D1625="休日","●",IF(デイリーデータ!D1625="指定","○",IF(LEFT(デイリーデータ!F1625,1)="日","",IF(LEFT(デイリーデータ!F1625,1)="半","／",LEFT(デイリーデータ!F1625,1)))))</f>
        <v/>
      </c>
      <c r="F1625" s="10" t="str">
        <f>IF(デイリーデータ!E1625="なし","",デイリーデータ!E1625)&amp;IF(デイリーデータ!G1625="なし","",デイリーデータ!G1625)&amp;IF(デイリーデータ!H1625="なし","",デイリーデータ!H1625)</f>
        <v/>
      </c>
      <c r="G1625" s="3" t="str">
        <f>IF(H1625="","",COUNTA(H$2:H1625)-COUNTBLANK(H$2:H1625))</f>
        <v/>
      </c>
      <c r="H1625" s="3" t="str">
        <f>IF(COUNTIF(B$2:B1625,B1625)=1,B1625,"")</f>
        <v/>
      </c>
      <c r="I1625" s="10" t="str">
        <f t="shared" si="25"/>
        <v/>
      </c>
      <c r="J1625" s="3">
        <f>IF(デイリーデータ!D1625="なし","",デイリーデータ!D1625)</f>
        <v>0</v>
      </c>
      <c r="K1625" s="3">
        <f>IF(デイリーデータ!E1625="なし","",デイリーデータ!E1625)</f>
        <v>0</v>
      </c>
      <c r="L1625" s="3">
        <f>IF(デイリーデータ!F1625="なし","",デイリーデータ!F1625)</f>
        <v>0</v>
      </c>
      <c r="M1625" s="3">
        <f>IF(デイリーデータ!G1625="なし","",デイリーデータ!G1625)</f>
        <v>0</v>
      </c>
      <c r="N1625" s="3">
        <f>IF(デイリーデータ!H1625="なし","",デイリーデータ!H1625)</f>
        <v>0</v>
      </c>
    </row>
    <row r="1626" spans="1:14" x14ac:dyDescent="0.2">
      <c r="A1626" s="9" t="str">
        <f>デイリーデータ!A1626&amp;デイリーデータ!I1626</f>
        <v/>
      </c>
      <c r="B1626" s="3" t="str">
        <f>デイリーデータ!A1626&amp;""</f>
        <v/>
      </c>
      <c r="C1626" s="3" t="str">
        <f>デイリーデータ!B1626&amp;""</f>
        <v/>
      </c>
      <c r="D1626" s="4" t="str">
        <f>IF(デイリーデータ!I1626="","",(デイリーデータ!I1626))</f>
        <v/>
      </c>
      <c r="E1626" s="3" t="str">
        <f>IF(デイリーデータ!D1626="休日","●",IF(デイリーデータ!D1626="指定","○",IF(LEFT(デイリーデータ!F1626,1)="日","",IF(LEFT(デイリーデータ!F1626,1)="半","／",LEFT(デイリーデータ!F1626,1)))))</f>
        <v/>
      </c>
      <c r="F1626" s="10" t="str">
        <f>IF(デイリーデータ!E1626="なし","",デイリーデータ!E1626)&amp;IF(デイリーデータ!G1626="なし","",デイリーデータ!G1626)&amp;IF(デイリーデータ!H1626="なし","",デイリーデータ!H1626)</f>
        <v/>
      </c>
      <c r="G1626" s="3" t="str">
        <f>IF(H1626="","",COUNTA(H$2:H1626)-COUNTBLANK(H$2:H1626))</f>
        <v/>
      </c>
      <c r="H1626" s="3" t="str">
        <f>IF(COUNTIF(B$2:B1626,B1626)=1,B1626,"")</f>
        <v/>
      </c>
      <c r="I1626" s="10" t="str">
        <f t="shared" si="25"/>
        <v/>
      </c>
      <c r="J1626" s="3">
        <f>IF(デイリーデータ!D1626="なし","",デイリーデータ!D1626)</f>
        <v>0</v>
      </c>
      <c r="K1626" s="3">
        <f>IF(デイリーデータ!E1626="なし","",デイリーデータ!E1626)</f>
        <v>0</v>
      </c>
      <c r="L1626" s="3">
        <f>IF(デイリーデータ!F1626="なし","",デイリーデータ!F1626)</f>
        <v>0</v>
      </c>
      <c r="M1626" s="3">
        <f>IF(デイリーデータ!G1626="なし","",デイリーデータ!G1626)</f>
        <v>0</v>
      </c>
      <c r="N1626" s="3">
        <f>IF(デイリーデータ!H1626="なし","",デイリーデータ!H1626)</f>
        <v>0</v>
      </c>
    </row>
    <row r="1627" spans="1:14" x14ac:dyDescent="0.2">
      <c r="A1627" s="9" t="str">
        <f>デイリーデータ!A1627&amp;デイリーデータ!I1627</f>
        <v/>
      </c>
      <c r="B1627" s="3" t="str">
        <f>デイリーデータ!A1627&amp;""</f>
        <v/>
      </c>
      <c r="C1627" s="3" t="str">
        <f>デイリーデータ!B1627&amp;""</f>
        <v/>
      </c>
      <c r="D1627" s="4" t="str">
        <f>IF(デイリーデータ!I1627="","",(デイリーデータ!I1627))</f>
        <v/>
      </c>
      <c r="E1627" s="3" t="str">
        <f>IF(デイリーデータ!D1627="休日","●",IF(デイリーデータ!D1627="指定","○",IF(LEFT(デイリーデータ!F1627,1)="日","",IF(LEFT(デイリーデータ!F1627,1)="半","／",LEFT(デイリーデータ!F1627,1)))))</f>
        <v/>
      </c>
      <c r="F1627" s="10" t="str">
        <f>IF(デイリーデータ!E1627="なし","",デイリーデータ!E1627)&amp;IF(デイリーデータ!G1627="なし","",デイリーデータ!G1627)&amp;IF(デイリーデータ!H1627="なし","",デイリーデータ!H1627)</f>
        <v/>
      </c>
      <c r="G1627" s="3" t="str">
        <f>IF(H1627="","",COUNTA(H$2:H1627)-COUNTBLANK(H$2:H1627))</f>
        <v/>
      </c>
      <c r="H1627" s="3" t="str">
        <f>IF(COUNTIF(B$2:B1627,B1627)=1,B1627,"")</f>
        <v/>
      </c>
      <c r="I1627" s="10" t="str">
        <f t="shared" si="25"/>
        <v/>
      </c>
      <c r="J1627" s="3">
        <f>IF(デイリーデータ!D1627="なし","",デイリーデータ!D1627)</f>
        <v>0</v>
      </c>
      <c r="K1627" s="3">
        <f>IF(デイリーデータ!E1627="なし","",デイリーデータ!E1627)</f>
        <v>0</v>
      </c>
      <c r="L1627" s="3">
        <f>IF(デイリーデータ!F1627="なし","",デイリーデータ!F1627)</f>
        <v>0</v>
      </c>
      <c r="M1627" s="3">
        <f>IF(デイリーデータ!G1627="なし","",デイリーデータ!G1627)</f>
        <v>0</v>
      </c>
      <c r="N1627" s="3">
        <f>IF(デイリーデータ!H1627="なし","",デイリーデータ!H1627)</f>
        <v>0</v>
      </c>
    </row>
    <row r="1628" spans="1:14" x14ac:dyDescent="0.2">
      <c r="A1628" s="9" t="str">
        <f>デイリーデータ!A1628&amp;デイリーデータ!I1628</f>
        <v/>
      </c>
      <c r="B1628" s="3" t="str">
        <f>デイリーデータ!A1628&amp;""</f>
        <v/>
      </c>
      <c r="C1628" s="3" t="str">
        <f>デイリーデータ!B1628&amp;""</f>
        <v/>
      </c>
      <c r="D1628" s="4" t="str">
        <f>IF(デイリーデータ!I1628="","",(デイリーデータ!I1628))</f>
        <v/>
      </c>
      <c r="E1628" s="3" t="str">
        <f>IF(デイリーデータ!D1628="休日","●",IF(デイリーデータ!D1628="指定","○",IF(LEFT(デイリーデータ!F1628,1)="日","",IF(LEFT(デイリーデータ!F1628,1)="半","／",LEFT(デイリーデータ!F1628,1)))))</f>
        <v/>
      </c>
      <c r="F1628" s="10" t="str">
        <f>IF(デイリーデータ!E1628="なし","",デイリーデータ!E1628)&amp;IF(デイリーデータ!G1628="なし","",デイリーデータ!G1628)&amp;IF(デイリーデータ!H1628="なし","",デイリーデータ!H1628)</f>
        <v/>
      </c>
      <c r="G1628" s="3" t="str">
        <f>IF(H1628="","",COUNTA(H$2:H1628)-COUNTBLANK(H$2:H1628))</f>
        <v/>
      </c>
      <c r="H1628" s="3" t="str">
        <f>IF(COUNTIF(B$2:B1628,B1628)=1,B1628,"")</f>
        <v/>
      </c>
      <c r="I1628" s="10" t="str">
        <f t="shared" si="25"/>
        <v/>
      </c>
      <c r="J1628" s="3">
        <f>IF(デイリーデータ!D1628="なし","",デイリーデータ!D1628)</f>
        <v>0</v>
      </c>
      <c r="K1628" s="3">
        <f>IF(デイリーデータ!E1628="なし","",デイリーデータ!E1628)</f>
        <v>0</v>
      </c>
      <c r="L1628" s="3">
        <f>IF(デイリーデータ!F1628="なし","",デイリーデータ!F1628)</f>
        <v>0</v>
      </c>
      <c r="M1628" s="3">
        <f>IF(デイリーデータ!G1628="なし","",デイリーデータ!G1628)</f>
        <v>0</v>
      </c>
      <c r="N1628" s="3">
        <f>IF(デイリーデータ!H1628="なし","",デイリーデータ!H1628)</f>
        <v>0</v>
      </c>
    </row>
    <row r="1629" spans="1:14" x14ac:dyDescent="0.2">
      <c r="A1629" s="9" t="str">
        <f>デイリーデータ!A1629&amp;デイリーデータ!I1629</f>
        <v/>
      </c>
      <c r="B1629" s="3" t="str">
        <f>デイリーデータ!A1629&amp;""</f>
        <v/>
      </c>
      <c r="C1629" s="3" t="str">
        <f>デイリーデータ!B1629&amp;""</f>
        <v/>
      </c>
      <c r="D1629" s="4" t="str">
        <f>IF(デイリーデータ!I1629="","",(デイリーデータ!I1629))</f>
        <v/>
      </c>
      <c r="E1629" s="3" t="str">
        <f>IF(デイリーデータ!D1629="休日","●",IF(デイリーデータ!D1629="指定","○",IF(LEFT(デイリーデータ!F1629,1)="日","",IF(LEFT(デイリーデータ!F1629,1)="半","／",LEFT(デイリーデータ!F1629,1)))))</f>
        <v/>
      </c>
      <c r="F1629" s="10" t="str">
        <f>IF(デイリーデータ!E1629="なし","",デイリーデータ!E1629)&amp;IF(デイリーデータ!G1629="なし","",デイリーデータ!G1629)&amp;IF(デイリーデータ!H1629="なし","",デイリーデータ!H1629)</f>
        <v/>
      </c>
      <c r="G1629" s="3" t="str">
        <f>IF(H1629="","",COUNTA(H$2:H1629)-COUNTBLANK(H$2:H1629))</f>
        <v/>
      </c>
      <c r="H1629" s="3" t="str">
        <f>IF(COUNTIF(B$2:B1629,B1629)=1,B1629,"")</f>
        <v/>
      </c>
      <c r="I1629" s="10" t="str">
        <f t="shared" si="25"/>
        <v/>
      </c>
      <c r="J1629" s="3">
        <f>IF(デイリーデータ!D1629="なし","",デイリーデータ!D1629)</f>
        <v>0</v>
      </c>
      <c r="K1629" s="3">
        <f>IF(デイリーデータ!E1629="なし","",デイリーデータ!E1629)</f>
        <v>0</v>
      </c>
      <c r="L1629" s="3">
        <f>IF(デイリーデータ!F1629="なし","",デイリーデータ!F1629)</f>
        <v>0</v>
      </c>
      <c r="M1629" s="3">
        <f>IF(デイリーデータ!G1629="なし","",デイリーデータ!G1629)</f>
        <v>0</v>
      </c>
      <c r="N1629" s="3">
        <f>IF(デイリーデータ!H1629="なし","",デイリーデータ!H1629)</f>
        <v>0</v>
      </c>
    </row>
    <row r="1630" spans="1:14" x14ac:dyDescent="0.2">
      <c r="A1630" s="9" t="str">
        <f>デイリーデータ!A1630&amp;デイリーデータ!I1630</f>
        <v/>
      </c>
      <c r="B1630" s="3" t="str">
        <f>デイリーデータ!A1630&amp;""</f>
        <v/>
      </c>
      <c r="C1630" s="3" t="str">
        <f>デイリーデータ!B1630&amp;""</f>
        <v/>
      </c>
      <c r="D1630" s="4" t="str">
        <f>IF(デイリーデータ!I1630="","",(デイリーデータ!I1630))</f>
        <v/>
      </c>
      <c r="E1630" s="3" t="str">
        <f>IF(デイリーデータ!D1630="休日","●",IF(デイリーデータ!D1630="指定","○",IF(LEFT(デイリーデータ!F1630,1)="日","",IF(LEFT(デイリーデータ!F1630,1)="半","／",LEFT(デイリーデータ!F1630,1)))))</f>
        <v/>
      </c>
      <c r="F1630" s="10" t="str">
        <f>IF(デイリーデータ!E1630="なし","",デイリーデータ!E1630)&amp;IF(デイリーデータ!G1630="なし","",デイリーデータ!G1630)&amp;IF(デイリーデータ!H1630="なし","",デイリーデータ!H1630)</f>
        <v/>
      </c>
      <c r="G1630" s="3" t="str">
        <f>IF(H1630="","",COUNTA(H$2:H1630)-COUNTBLANK(H$2:H1630))</f>
        <v/>
      </c>
      <c r="H1630" s="3" t="str">
        <f>IF(COUNTIF(B$2:B1630,B1630)=1,B1630,"")</f>
        <v/>
      </c>
      <c r="I1630" s="10" t="str">
        <f t="shared" si="25"/>
        <v/>
      </c>
      <c r="J1630" s="3">
        <f>IF(デイリーデータ!D1630="なし","",デイリーデータ!D1630)</f>
        <v>0</v>
      </c>
      <c r="K1630" s="3">
        <f>IF(デイリーデータ!E1630="なし","",デイリーデータ!E1630)</f>
        <v>0</v>
      </c>
      <c r="L1630" s="3">
        <f>IF(デイリーデータ!F1630="なし","",デイリーデータ!F1630)</f>
        <v>0</v>
      </c>
      <c r="M1630" s="3">
        <f>IF(デイリーデータ!G1630="なし","",デイリーデータ!G1630)</f>
        <v>0</v>
      </c>
      <c r="N1630" s="3">
        <f>IF(デイリーデータ!H1630="なし","",デイリーデータ!H1630)</f>
        <v>0</v>
      </c>
    </row>
    <row r="1631" spans="1:14" x14ac:dyDescent="0.2">
      <c r="A1631" s="9" t="str">
        <f>デイリーデータ!A1631&amp;デイリーデータ!I1631</f>
        <v/>
      </c>
      <c r="B1631" s="3" t="str">
        <f>デイリーデータ!A1631&amp;""</f>
        <v/>
      </c>
      <c r="C1631" s="3" t="str">
        <f>デイリーデータ!B1631&amp;""</f>
        <v/>
      </c>
      <c r="D1631" s="4" t="str">
        <f>IF(デイリーデータ!I1631="","",(デイリーデータ!I1631))</f>
        <v/>
      </c>
      <c r="E1631" s="3" t="str">
        <f>IF(デイリーデータ!D1631="休日","●",IF(デイリーデータ!D1631="指定","○",IF(LEFT(デイリーデータ!F1631,1)="日","",IF(LEFT(デイリーデータ!F1631,1)="半","／",LEFT(デイリーデータ!F1631,1)))))</f>
        <v/>
      </c>
      <c r="F1631" s="10" t="str">
        <f>IF(デイリーデータ!E1631="なし","",デイリーデータ!E1631)&amp;IF(デイリーデータ!G1631="なし","",デイリーデータ!G1631)&amp;IF(デイリーデータ!H1631="なし","",デイリーデータ!H1631)</f>
        <v/>
      </c>
      <c r="G1631" s="3" t="str">
        <f>IF(H1631="","",COUNTA(H$2:H1631)-COUNTBLANK(H$2:H1631))</f>
        <v/>
      </c>
      <c r="H1631" s="3" t="str">
        <f>IF(COUNTIF(B$2:B1631,B1631)=1,B1631,"")</f>
        <v/>
      </c>
      <c r="I1631" s="10" t="str">
        <f t="shared" si="25"/>
        <v/>
      </c>
      <c r="J1631" s="3">
        <f>IF(デイリーデータ!D1631="なし","",デイリーデータ!D1631)</f>
        <v>0</v>
      </c>
      <c r="K1631" s="3">
        <f>IF(デイリーデータ!E1631="なし","",デイリーデータ!E1631)</f>
        <v>0</v>
      </c>
      <c r="L1631" s="3">
        <f>IF(デイリーデータ!F1631="なし","",デイリーデータ!F1631)</f>
        <v>0</v>
      </c>
      <c r="M1631" s="3">
        <f>IF(デイリーデータ!G1631="なし","",デイリーデータ!G1631)</f>
        <v>0</v>
      </c>
      <c r="N1631" s="3">
        <f>IF(デイリーデータ!H1631="なし","",デイリーデータ!H1631)</f>
        <v>0</v>
      </c>
    </row>
    <row r="1632" spans="1:14" x14ac:dyDescent="0.2">
      <c r="A1632" s="9" t="str">
        <f>デイリーデータ!A1632&amp;デイリーデータ!I1632</f>
        <v/>
      </c>
      <c r="B1632" s="3" t="str">
        <f>デイリーデータ!A1632&amp;""</f>
        <v/>
      </c>
      <c r="C1632" s="3" t="str">
        <f>デイリーデータ!B1632&amp;""</f>
        <v/>
      </c>
      <c r="D1632" s="4" t="str">
        <f>IF(デイリーデータ!I1632="","",(デイリーデータ!I1632))</f>
        <v/>
      </c>
      <c r="E1632" s="3" t="str">
        <f>IF(デイリーデータ!D1632="休日","●",IF(デイリーデータ!D1632="指定","○",IF(LEFT(デイリーデータ!F1632,1)="日","",IF(LEFT(デイリーデータ!F1632,1)="半","／",LEFT(デイリーデータ!F1632,1)))))</f>
        <v/>
      </c>
      <c r="F1632" s="10" t="str">
        <f>IF(デイリーデータ!E1632="なし","",デイリーデータ!E1632)&amp;IF(デイリーデータ!G1632="なし","",デイリーデータ!G1632)&amp;IF(デイリーデータ!H1632="なし","",デイリーデータ!H1632)</f>
        <v/>
      </c>
      <c r="G1632" s="3" t="str">
        <f>IF(H1632="","",COUNTA(H$2:H1632)-COUNTBLANK(H$2:H1632))</f>
        <v/>
      </c>
      <c r="H1632" s="3" t="str">
        <f>IF(COUNTIF(B$2:B1632,B1632)=1,B1632,"")</f>
        <v/>
      </c>
      <c r="I1632" s="10" t="str">
        <f t="shared" si="25"/>
        <v/>
      </c>
      <c r="J1632" s="3">
        <f>IF(デイリーデータ!D1632="なし","",デイリーデータ!D1632)</f>
        <v>0</v>
      </c>
      <c r="K1632" s="3">
        <f>IF(デイリーデータ!E1632="なし","",デイリーデータ!E1632)</f>
        <v>0</v>
      </c>
      <c r="L1632" s="3">
        <f>IF(デイリーデータ!F1632="なし","",デイリーデータ!F1632)</f>
        <v>0</v>
      </c>
      <c r="M1632" s="3">
        <f>IF(デイリーデータ!G1632="なし","",デイリーデータ!G1632)</f>
        <v>0</v>
      </c>
      <c r="N1632" s="3">
        <f>IF(デイリーデータ!H1632="なし","",デイリーデータ!H1632)</f>
        <v>0</v>
      </c>
    </row>
    <row r="1633" spans="1:14" x14ac:dyDescent="0.2">
      <c r="A1633" s="9" t="str">
        <f>デイリーデータ!A1633&amp;デイリーデータ!I1633</f>
        <v/>
      </c>
      <c r="B1633" s="3" t="str">
        <f>デイリーデータ!A1633&amp;""</f>
        <v/>
      </c>
      <c r="C1633" s="3" t="str">
        <f>デイリーデータ!B1633&amp;""</f>
        <v/>
      </c>
      <c r="D1633" s="4" t="str">
        <f>IF(デイリーデータ!I1633="","",(デイリーデータ!I1633))</f>
        <v/>
      </c>
      <c r="E1633" s="3" t="str">
        <f>IF(デイリーデータ!D1633="休日","●",IF(デイリーデータ!D1633="指定","○",IF(LEFT(デイリーデータ!F1633,1)="日","",IF(LEFT(デイリーデータ!F1633,1)="半","／",LEFT(デイリーデータ!F1633,1)))))</f>
        <v/>
      </c>
      <c r="F1633" s="10" t="str">
        <f>IF(デイリーデータ!E1633="なし","",デイリーデータ!E1633)&amp;IF(デイリーデータ!G1633="なし","",デイリーデータ!G1633)&amp;IF(デイリーデータ!H1633="なし","",デイリーデータ!H1633)</f>
        <v/>
      </c>
      <c r="G1633" s="3" t="str">
        <f>IF(H1633="","",COUNTA(H$2:H1633)-COUNTBLANK(H$2:H1633))</f>
        <v/>
      </c>
      <c r="H1633" s="3" t="str">
        <f>IF(COUNTIF(B$2:B1633,B1633)=1,B1633,"")</f>
        <v/>
      </c>
      <c r="I1633" s="10" t="str">
        <f t="shared" si="25"/>
        <v/>
      </c>
      <c r="J1633" s="3">
        <f>IF(デイリーデータ!D1633="なし","",デイリーデータ!D1633)</f>
        <v>0</v>
      </c>
      <c r="K1633" s="3">
        <f>IF(デイリーデータ!E1633="なし","",デイリーデータ!E1633)</f>
        <v>0</v>
      </c>
      <c r="L1633" s="3">
        <f>IF(デイリーデータ!F1633="なし","",デイリーデータ!F1633)</f>
        <v>0</v>
      </c>
      <c r="M1633" s="3">
        <f>IF(デイリーデータ!G1633="なし","",デイリーデータ!G1633)</f>
        <v>0</v>
      </c>
      <c r="N1633" s="3">
        <f>IF(デイリーデータ!H1633="なし","",デイリーデータ!H1633)</f>
        <v>0</v>
      </c>
    </row>
    <row r="1634" spans="1:14" x14ac:dyDescent="0.2">
      <c r="A1634" s="9" t="str">
        <f>デイリーデータ!A1634&amp;デイリーデータ!I1634</f>
        <v/>
      </c>
      <c r="B1634" s="3" t="str">
        <f>デイリーデータ!A1634&amp;""</f>
        <v/>
      </c>
      <c r="C1634" s="3" t="str">
        <f>デイリーデータ!B1634&amp;""</f>
        <v/>
      </c>
      <c r="D1634" s="4" t="str">
        <f>IF(デイリーデータ!I1634="","",(デイリーデータ!I1634))</f>
        <v/>
      </c>
      <c r="E1634" s="3" t="str">
        <f>IF(デイリーデータ!D1634="休日","●",IF(デイリーデータ!D1634="指定","○",IF(LEFT(デイリーデータ!F1634,1)="日","",IF(LEFT(デイリーデータ!F1634,1)="半","／",LEFT(デイリーデータ!F1634,1)))))</f>
        <v/>
      </c>
      <c r="F1634" s="10" t="str">
        <f>IF(デイリーデータ!E1634="なし","",デイリーデータ!E1634)&amp;IF(デイリーデータ!G1634="なし","",デイリーデータ!G1634)&amp;IF(デイリーデータ!H1634="なし","",デイリーデータ!H1634)</f>
        <v/>
      </c>
      <c r="G1634" s="3" t="str">
        <f>IF(H1634="","",COUNTA(H$2:H1634)-COUNTBLANK(H$2:H1634))</f>
        <v/>
      </c>
      <c r="H1634" s="3" t="str">
        <f>IF(COUNTIF(B$2:B1634,B1634)=1,B1634,"")</f>
        <v/>
      </c>
      <c r="I1634" s="10" t="str">
        <f t="shared" si="25"/>
        <v/>
      </c>
      <c r="J1634" s="3">
        <f>IF(デイリーデータ!D1634="なし","",デイリーデータ!D1634)</f>
        <v>0</v>
      </c>
      <c r="K1634" s="3">
        <f>IF(デイリーデータ!E1634="なし","",デイリーデータ!E1634)</f>
        <v>0</v>
      </c>
      <c r="L1634" s="3">
        <f>IF(デイリーデータ!F1634="なし","",デイリーデータ!F1634)</f>
        <v>0</v>
      </c>
      <c r="M1634" s="3">
        <f>IF(デイリーデータ!G1634="なし","",デイリーデータ!G1634)</f>
        <v>0</v>
      </c>
      <c r="N1634" s="3">
        <f>IF(デイリーデータ!H1634="なし","",デイリーデータ!H1634)</f>
        <v>0</v>
      </c>
    </row>
    <row r="1635" spans="1:14" x14ac:dyDescent="0.2">
      <c r="A1635" s="9" t="str">
        <f>デイリーデータ!A1635&amp;デイリーデータ!I1635</f>
        <v/>
      </c>
      <c r="B1635" s="3" t="str">
        <f>デイリーデータ!A1635&amp;""</f>
        <v/>
      </c>
      <c r="C1635" s="3" t="str">
        <f>デイリーデータ!B1635&amp;""</f>
        <v/>
      </c>
      <c r="D1635" s="4" t="str">
        <f>IF(デイリーデータ!I1635="","",(デイリーデータ!I1635))</f>
        <v/>
      </c>
      <c r="E1635" s="3" t="str">
        <f>IF(デイリーデータ!D1635="休日","●",IF(デイリーデータ!D1635="指定","○",IF(LEFT(デイリーデータ!F1635,1)="日","",IF(LEFT(デイリーデータ!F1635,1)="半","／",LEFT(デイリーデータ!F1635,1)))))</f>
        <v/>
      </c>
      <c r="F1635" s="10" t="str">
        <f>IF(デイリーデータ!E1635="なし","",デイリーデータ!E1635)&amp;IF(デイリーデータ!G1635="なし","",デイリーデータ!G1635)&amp;IF(デイリーデータ!H1635="なし","",デイリーデータ!H1635)</f>
        <v/>
      </c>
      <c r="G1635" s="3" t="str">
        <f>IF(H1635="","",COUNTA(H$2:H1635)-COUNTBLANK(H$2:H1635))</f>
        <v/>
      </c>
      <c r="H1635" s="3" t="str">
        <f>IF(COUNTIF(B$2:B1635,B1635)=1,B1635,"")</f>
        <v/>
      </c>
      <c r="I1635" s="10" t="str">
        <f t="shared" si="25"/>
        <v/>
      </c>
      <c r="J1635" s="3">
        <f>IF(デイリーデータ!D1635="なし","",デイリーデータ!D1635)</f>
        <v>0</v>
      </c>
      <c r="K1635" s="3">
        <f>IF(デイリーデータ!E1635="なし","",デイリーデータ!E1635)</f>
        <v>0</v>
      </c>
      <c r="L1635" s="3">
        <f>IF(デイリーデータ!F1635="なし","",デイリーデータ!F1635)</f>
        <v>0</v>
      </c>
      <c r="M1635" s="3">
        <f>IF(デイリーデータ!G1635="なし","",デイリーデータ!G1635)</f>
        <v>0</v>
      </c>
      <c r="N1635" s="3">
        <f>IF(デイリーデータ!H1635="なし","",デイリーデータ!H1635)</f>
        <v>0</v>
      </c>
    </row>
    <row r="1636" spans="1:14" x14ac:dyDescent="0.2">
      <c r="A1636" s="9" t="str">
        <f>デイリーデータ!A1636&amp;デイリーデータ!I1636</f>
        <v/>
      </c>
      <c r="B1636" s="3" t="str">
        <f>デイリーデータ!A1636&amp;""</f>
        <v/>
      </c>
      <c r="C1636" s="3" t="str">
        <f>デイリーデータ!B1636&amp;""</f>
        <v/>
      </c>
      <c r="D1636" s="4" t="str">
        <f>IF(デイリーデータ!I1636="","",(デイリーデータ!I1636))</f>
        <v/>
      </c>
      <c r="E1636" s="3" t="str">
        <f>IF(デイリーデータ!D1636="休日","●",IF(デイリーデータ!D1636="指定","○",IF(LEFT(デイリーデータ!F1636,1)="日","",IF(LEFT(デイリーデータ!F1636,1)="半","／",LEFT(デイリーデータ!F1636,1)))))</f>
        <v/>
      </c>
      <c r="F1636" s="10" t="str">
        <f>IF(デイリーデータ!E1636="なし","",デイリーデータ!E1636)&amp;IF(デイリーデータ!G1636="なし","",デイリーデータ!G1636)&amp;IF(デイリーデータ!H1636="なし","",デイリーデータ!H1636)</f>
        <v/>
      </c>
      <c r="G1636" s="3" t="str">
        <f>IF(H1636="","",COUNTA(H$2:H1636)-COUNTBLANK(H$2:H1636))</f>
        <v/>
      </c>
      <c r="H1636" s="3" t="str">
        <f>IF(COUNTIF(B$2:B1636,B1636)=1,B1636,"")</f>
        <v/>
      </c>
      <c r="I1636" s="10" t="str">
        <f t="shared" si="25"/>
        <v/>
      </c>
      <c r="J1636" s="3">
        <f>IF(デイリーデータ!D1636="なし","",デイリーデータ!D1636)</f>
        <v>0</v>
      </c>
      <c r="K1636" s="3">
        <f>IF(デイリーデータ!E1636="なし","",デイリーデータ!E1636)</f>
        <v>0</v>
      </c>
      <c r="L1636" s="3">
        <f>IF(デイリーデータ!F1636="なし","",デイリーデータ!F1636)</f>
        <v>0</v>
      </c>
      <c r="M1636" s="3">
        <f>IF(デイリーデータ!G1636="なし","",デイリーデータ!G1636)</f>
        <v>0</v>
      </c>
      <c r="N1636" s="3">
        <f>IF(デイリーデータ!H1636="なし","",デイリーデータ!H1636)</f>
        <v>0</v>
      </c>
    </row>
    <row r="1637" spans="1:14" x14ac:dyDescent="0.2">
      <c r="A1637" s="9" t="str">
        <f>デイリーデータ!A1637&amp;デイリーデータ!I1637</f>
        <v/>
      </c>
      <c r="B1637" s="3" t="str">
        <f>デイリーデータ!A1637&amp;""</f>
        <v/>
      </c>
      <c r="C1637" s="3" t="str">
        <f>デイリーデータ!B1637&amp;""</f>
        <v/>
      </c>
      <c r="D1637" s="4" t="str">
        <f>IF(デイリーデータ!I1637="","",(デイリーデータ!I1637))</f>
        <v/>
      </c>
      <c r="E1637" s="3" t="str">
        <f>IF(デイリーデータ!D1637="休日","●",IF(デイリーデータ!D1637="指定","○",IF(LEFT(デイリーデータ!F1637,1)="日","",IF(LEFT(デイリーデータ!F1637,1)="半","／",LEFT(デイリーデータ!F1637,1)))))</f>
        <v/>
      </c>
      <c r="F1637" s="10" t="str">
        <f>IF(デイリーデータ!E1637="なし","",デイリーデータ!E1637)&amp;IF(デイリーデータ!G1637="なし","",デイリーデータ!G1637)&amp;IF(デイリーデータ!H1637="なし","",デイリーデータ!H1637)</f>
        <v/>
      </c>
      <c r="G1637" s="3" t="str">
        <f>IF(H1637="","",COUNTA(H$2:H1637)-COUNTBLANK(H$2:H1637))</f>
        <v/>
      </c>
      <c r="H1637" s="3" t="str">
        <f>IF(COUNTIF(B$2:B1637,B1637)=1,B1637,"")</f>
        <v/>
      </c>
      <c r="I1637" s="10" t="str">
        <f t="shared" si="25"/>
        <v/>
      </c>
      <c r="J1637" s="3">
        <f>IF(デイリーデータ!D1637="なし","",デイリーデータ!D1637)</f>
        <v>0</v>
      </c>
      <c r="K1637" s="3">
        <f>IF(デイリーデータ!E1637="なし","",デイリーデータ!E1637)</f>
        <v>0</v>
      </c>
      <c r="L1637" s="3">
        <f>IF(デイリーデータ!F1637="なし","",デイリーデータ!F1637)</f>
        <v>0</v>
      </c>
      <c r="M1637" s="3">
        <f>IF(デイリーデータ!G1637="なし","",デイリーデータ!G1637)</f>
        <v>0</v>
      </c>
      <c r="N1637" s="3">
        <f>IF(デイリーデータ!H1637="なし","",デイリーデータ!H1637)</f>
        <v>0</v>
      </c>
    </row>
    <row r="1638" spans="1:14" x14ac:dyDescent="0.2">
      <c r="A1638" s="9" t="str">
        <f>デイリーデータ!A1638&amp;デイリーデータ!I1638</f>
        <v/>
      </c>
      <c r="B1638" s="3" t="str">
        <f>デイリーデータ!A1638&amp;""</f>
        <v/>
      </c>
      <c r="C1638" s="3" t="str">
        <f>デイリーデータ!B1638&amp;""</f>
        <v/>
      </c>
      <c r="D1638" s="4" t="str">
        <f>IF(デイリーデータ!I1638="","",(デイリーデータ!I1638))</f>
        <v/>
      </c>
      <c r="E1638" s="3" t="str">
        <f>IF(デイリーデータ!D1638="休日","●",IF(デイリーデータ!D1638="指定","○",IF(LEFT(デイリーデータ!F1638,1)="日","",IF(LEFT(デイリーデータ!F1638,1)="半","／",LEFT(デイリーデータ!F1638,1)))))</f>
        <v/>
      </c>
      <c r="F1638" s="10" t="str">
        <f>IF(デイリーデータ!E1638="なし","",デイリーデータ!E1638)&amp;IF(デイリーデータ!G1638="なし","",デイリーデータ!G1638)&amp;IF(デイリーデータ!H1638="なし","",デイリーデータ!H1638)</f>
        <v/>
      </c>
      <c r="G1638" s="3" t="str">
        <f>IF(H1638="","",COUNTA(H$2:H1638)-COUNTBLANK(H$2:H1638))</f>
        <v/>
      </c>
      <c r="H1638" s="3" t="str">
        <f>IF(COUNTIF(B$2:B1638,B1638)=1,B1638,"")</f>
        <v/>
      </c>
      <c r="I1638" s="10" t="str">
        <f t="shared" si="25"/>
        <v/>
      </c>
      <c r="J1638" s="3">
        <f>IF(デイリーデータ!D1638="なし","",デイリーデータ!D1638)</f>
        <v>0</v>
      </c>
      <c r="K1638" s="3">
        <f>IF(デイリーデータ!E1638="なし","",デイリーデータ!E1638)</f>
        <v>0</v>
      </c>
      <c r="L1638" s="3">
        <f>IF(デイリーデータ!F1638="なし","",デイリーデータ!F1638)</f>
        <v>0</v>
      </c>
      <c r="M1638" s="3">
        <f>IF(デイリーデータ!G1638="なし","",デイリーデータ!G1638)</f>
        <v>0</v>
      </c>
      <c r="N1638" s="3">
        <f>IF(デイリーデータ!H1638="なし","",デイリーデータ!H1638)</f>
        <v>0</v>
      </c>
    </row>
    <row r="1639" spans="1:14" x14ac:dyDescent="0.2">
      <c r="A1639" s="9" t="str">
        <f>デイリーデータ!A1639&amp;デイリーデータ!I1639</f>
        <v/>
      </c>
      <c r="B1639" s="3" t="str">
        <f>デイリーデータ!A1639&amp;""</f>
        <v/>
      </c>
      <c r="C1639" s="3" t="str">
        <f>デイリーデータ!B1639&amp;""</f>
        <v/>
      </c>
      <c r="D1639" s="4" t="str">
        <f>IF(デイリーデータ!I1639="","",(デイリーデータ!I1639))</f>
        <v/>
      </c>
      <c r="E1639" s="3" t="str">
        <f>IF(デイリーデータ!D1639="休日","●",IF(デイリーデータ!D1639="指定","○",IF(LEFT(デイリーデータ!F1639,1)="日","",IF(LEFT(デイリーデータ!F1639,1)="半","／",LEFT(デイリーデータ!F1639,1)))))</f>
        <v/>
      </c>
      <c r="F1639" s="10" t="str">
        <f>IF(デイリーデータ!E1639="なし","",デイリーデータ!E1639)&amp;IF(デイリーデータ!G1639="なし","",デイリーデータ!G1639)&amp;IF(デイリーデータ!H1639="なし","",デイリーデータ!H1639)</f>
        <v/>
      </c>
      <c r="G1639" s="3" t="str">
        <f>IF(H1639="","",COUNTA(H$2:H1639)-COUNTBLANK(H$2:H1639))</f>
        <v/>
      </c>
      <c r="H1639" s="3" t="str">
        <f>IF(COUNTIF(B$2:B1639,B1639)=1,B1639,"")</f>
        <v/>
      </c>
      <c r="I1639" s="10" t="str">
        <f t="shared" si="25"/>
        <v/>
      </c>
      <c r="J1639" s="3">
        <f>IF(デイリーデータ!D1639="なし","",デイリーデータ!D1639)</f>
        <v>0</v>
      </c>
      <c r="K1639" s="3">
        <f>IF(デイリーデータ!E1639="なし","",デイリーデータ!E1639)</f>
        <v>0</v>
      </c>
      <c r="L1639" s="3">
        <f>IF(デイリーデータ!F1639="なし","",デイリーデータ!F1639)</f>
        <v>0</v>
      </c>
      <c r="M1639" s="3">
        <f>IF(デイリーデータ!G1639="なし","",デイリーデータ!G1639)</f>
        <v>0</v>
      </c>
      <c r="N1639" s="3">
        <f>IF(デイリーデータ!H1639="なし","",デイリーデータ!H1639)</f>
        <v>0</v>
      </c>
    </row>
    <row r="1640" spans="1:14" x14ac:dyDescent="0.2">
      <c r="A1640" s="9" t="str">
        <f>デイリーデータ!A1640&amp;デイリーデータ!I1640</f>
        <v/>
      </c>
      <c r="B1640" s="3" t="str">
        <f>デイリーデータ!A1640&amp;""</f>
        <v/>
      </c>
      <c r="C1640" s="3" t="str">
        <f>デイリーデータ!B1640&amp;""</f>
        <v/>
      </c>
      <c r="D1640" s="4" t="str">
        <f>IF(デイリーデータ!I1640="","",(デイリーデータ!I1640))</f>
        <v/>
      </c>
      <c r="E1640" s="3" t="str">
        <f>IF(デイリーデータ!D1640="休日","●",IF(デイリーデータ!D1640="指定","○",IF(LEFT(デイリーデータ!F1640,1)="日","",IF(LEFT(デイリーデータ!F1640,1)="半","／",LEFT(デイリーデータ!F1640,1)))))</f>
        <v/>
      </c>
      <c r="F1640" s="10" t="str">
        <f>IF(デイリーデータ!E1640="なし","",デイリーデータ!E1640)&amp;IF(デイリーデータ!G1640="なし","",デイリーデータ!G1640)&amp;IF(デイリーデータ!H1640="なし","",デイリーデータ!H1640)</f>
        <v/>
      </c>
      <c r="G1640" s="3" t="str">
        <f>IF(H1640="","",COUNTA(H$2:H1640)-COUNTBLANK(H$2:H1640))</f>
        <v/>
      </c>
      <c r="H1640" s="3" t="str">
        <f>IF(COUNTIF(B$2:B1640,B1640)=1,B1640,"")</f>
        <v/>
      </c>
      <c r="I1640" s="10" t="str">
        <f t="shared" si="25"/>
        <v/>
      </c>
      <c r="J1640" s="3">
        <f>IF(デイリーデータ!D1640="なし","",デイリーデータ!D1640)</f>
        <v>0</v>
      </c>
      <c r="K1640" s="3">
        <f>IF(デイリーデータ!E1640="なし","",デイリーデータ!E1640)</f>
        <v>0</v>
      </c>
      <c r="L1640" s="3">
        <f>IF(デイリーデータ!F1640="なし","",デイリーデータ!F1640)</f>
        <v>0</v>
      </c>
      <c r="M1640" s="3">
        <f>IF(デイリーデータ!G1640="なし","",デイリーデータ!G1640)</f>
        <v>0</v>
      </c>
      <c r="N1640" s="3">
        <f>IF(デイリーデータ!H1640="なし","",デイリーデータ!H1640)</f>
        <v>0</v>
      </c>
    </row>
    <row r="1641" spans="1:14" x14ac:dyDescent="0.2">
      <c r="A1641" s="9" t="str">
        <f>デイリーデータ!A1641&amp;デイリーデータ!I1641</f>
        <v/>
      </c>
      <c r="B1641" s="3" t="str">
        <f>デイリーデータ!A1641&amp;""</f>
        <v/>
      </c>
      <c r="C1641" s="3" t="str">
        <f>デイリーデータ!B1641&amp;""</f>
        <v/>
      </c>
      <c r="D1641" s="4" t="str">
        <f>IF(デイリーデータ!I1641="","",(デイリーデータ!I1641))</f>
        <v/>
      </c>
      <c r="E1641" s="3" t="str">
        <f>IF(デイリーデータ!D1641="休日","●",IF(デイリーデータ!D1641="指定","○",IF(LEFT(デイリーデータ!F1641,1)="日","",IF(LEFT(デイリーデータ!F1641,1)="半","／",LEFT(デイリーデータ!F1641,1)))))</f>
        <v/>
      </c>
      <c r="F1641" s="10" t="str">
        <f>IF(デイリーデータ!E1641="なし","",デイリーデータ!E1641)&amp;IF(デイリーデータ!G1641="なし","",デイリーデータ!G1641)&amp;IF(デイリーデータ!H1641="なし","",デイリーデータ!H1641)</f>
        <v/>
      </c>
      <c r="G1641" s="3" t="str">
        <f>IF(H1641="","",COUNTA(H$2:H1641)-COUNTBLANK(H$2:H1641))</f>
        <v/>
      </c>
      <c r="H1641" s="3" t="str">
        <f>IF(COUNTIF(B$2:B1641,B1641)=1,B1641,"")</f>
        <v/>
      </c>
      <c r="I1641" s="10" t="str">
        <f t="shared" si="25"/>
        <v/>
      </c>
      <c r="J1641" s="3">
        <f>IF(デイリーデータ!D1641="なし","",デイリーデータ!D1641)</f>
        <v>0</v>
      </c>
      <c r="K1641" s="3">
        <f>IF(デイリーデータ!E1641="なし","",デイリーデータ!E1641)</f>
        <v>0</v>
      </c>
      <c r="L1641" s="3">
        <f>IF(デイリーデータ!F1641="なし","",デイリーデータ!F1641)</f>
        <v>0</v>
      </c>
      <c r="M1641" s="3">
        <f>IF(デイリーデータ!G1641="なし","",デイリーデータ!G1641)</f>
        <v>0</v>
      </c>
      <c r="N1641" s="3">
        <f>IF(デイリーデータ!H1641="なし","",デイリーデータ!H1641)</f>
        <v>0</v>
      </c>
    </row>
    <row r="1642" spans="1:14" x14ac:dyDescent="0.2">
      <c r="A1642" s="9" t="str">
        <f>デイリーデータ!A1642&amp;デイリーデータ!I1642</f>
        <v/>
      </c>
      <c r="B1642" s="3" t="str">
        <f>デイリーデータ!A1642&amp;""</f>
        <v/>
      </c>
      <c r="C1642" s="3" t="str">
        <f>デイリーデータ!B1642&amp;""</f>
        <v/>
      </c>
      <c r="D1642" s="4" t="str">
        <f>IF(デイリーデータ!I1642="","",(デイリーデータ!I1642))</f>
        <v/>
      </c>
      <c r="E1642" s="3" t="str">
        <f>IF(デイリーデータ!D1642="休日","●",IF(デイリーデータ!D1642="指定","○",IF(LEFT(デイリーデータ!F1642,1)="日","",IF(LEFT(デイリーデータ!F1642,1)="半","／",LEFT(デイリーデータ!F1642,1)))))</f>
        <v/>
      </c>
      <c r="F1642" s="10" t="str">
        <f>IF(デイリーデータ!E1642="なし","",デイリーデータ!E1642)&amp;IF(デイリーデータ!G1642="なし","",デイリーデータ!G1642)&amp;IF(デイリーデータ!H1642="なし","",デイリーデータ!H1642)</f>
        <v/>
      </c>
      <c r="G1642" s="3" t="str">
        <f>IF(H1642="","",COUNTA(H$2:H1642)-COUNTBLANK(H$2:H1642))</f>
        <v/>
      </c>
      <c r="H1642" s="3" t="str">
        <f>IF(COUNTIF(B$2:B1642,B1642)=1,B1642,"")</f>
        <v/>
      </c>
      <c r="I1642" s="10" t="str">
        <f t="shared" si="25"/>
        <v/>
      </c>
      <c r="J1642" s="3">
        <f>IF(デイリーデータ!D1642="なし","",デイリーデータ!D1642)</f>
        <v>0</v>
      </c>
      <c r="K1642" s="3">
        <f>IF(デイリーデータ!E1642="なし","",デイリーデータ!E1642)</f>
        <v>0</v>
      </c>
      <c r="L1642" s="3">
        <f>IF(デイリーデータ!F1642="なし","",デイリーデータ!F1642)</f>
        <v>0</v>
      </c>
      <c r="M1642" s="3">
        <f>IF(デイリーデータ!G1642="なし","",デイリーデータ!G1642)</f>
        <v>0</v>
      </c>
      <c r="N1642" s="3">
        <f>IF(デイリーデータ!H1642="なし","",デイリーデータ!H1642)</f>
        <v>0</v>
      </c>
    </row>
    <row r="1643" spans="1:14" x14ac:dyDescent="0.2">
      <c r="A1643" s="9" t="str">
        <f>デイリーデータ!A1643&amp;デイリーデータ!I1643</f>
        <v/>
      </c>
      <c r="B1643" s="3" t="str">
        <f>デイリーデータ!A1643&amp;""</f>
        <v/>
      </c>
      <c r="C1643" s="3" t="str">
        <f>デイリーデータ!B1643&amp;""</f>
        <v/>
      </c>
      <c r="D1643" s="4" t="str">
        <f>IF(デイリーデータ!I1643="","",(デイリーデータ!I1643))</f>
        <v/>
      </c>
      <c r="E1643" s="3" t="str">
        <f>IF(デイリーデータ!D1643="休日","●",IF(デイリーデータ!D1643="指定","○",IF(LEFT(デイリーデータ!F1643,1)="日","",IF(LEFT(デイリーデータ!F1643,1)="半","／",LEFT(デイリーデータ!F1643,1)))))</f>
        <v/>
      </c>
      <c r="F1643" s="10" t="str">
        <f>IF(デイリーデータ!E1643="なし","",デイリーデータ!E1643)&amp;IF(デイリーデータ!G1643="なし","",デイリーデータ!G1643)&amp;IF(デイリーデータ!H1643="なし","",デイリーデータ!H1643)</f>
        <v/>
      </c>
      <c r="G1643" s="3" t="str">
        <f>IF(H1643="","",COUNTA(H$2:H1643)-COUNTBLANK(H$2:H1643))</f>
        <v/>
      </c>
      <c r="H1643" s="3" t="str">
        <f>IF(COUNTIF(B$2:B1643,B1643)=1,B1643,"")</f>
        <v/>
      </c>
      <c r="I1643" s="10" t="str">
        <f t="shared" si="25"/>
        <v/>
      </c>
      <c r="J1643" s="3">
        <f>IF(デイリーデータ!D1643="なし","",デイリーデータ!D1643)</f>
        <v>0</v>
      </c>
      <c r="K1643" s="3">
        <f>IF(デイリーデータ!E1643="なし","",デイリーデータ!E1643)</f>
        <v>0</v>
      </c>
      <c r="L1643" s="3">
        <f>IF(デイリーデータ!F1643="なし","",デイリーデータ!F1643)</f>
        <v>0</v>
      </c>
      <c r="M1643" s="3">
        <f>IF(デイリーデータ!G1643="なし","",デイリーデータ!G1643)</f>
        <v>0</v>
      </c>
      <c r="N1643" s="3">
        <f>IF(デイリーデータ!H1643="なし","",デイリーデータ!H1643)</f>
        <v>0</v>
      </c>
    </row>
    <row r="1644" spans="1:14" x14ac:dyDescent="0.2">
      <c r="A1644" s="9" t="str">
        <f>デイリーデータ!A1644&amp;デイリーデータ!I1644</f>
        <v/>
      </c>
      <c r="B1644" s="3" t="str">
        <f>デイリーデータ!A1644&amp;""</f>
        <v/>
      </c>
      <c r="C1644" s="3" t="str">
        <f>デイリーデータ!B1644&amp;""</f>
        <v/>
      </c>
      <c r="D1644" s="4" t="str">
        <f>IF(デイリーデータ!I1644="","",(デイリーデータ!I1644))</f>
        <v/>
      </c>
      <c r="E1644" s="3" t="str">
        <f>IF(デイリーデータ!D1644="休日","●",IF(デイリーデータ!D1644="指定","○",IF(LEFT(デイリーデータ!F1644,1)="日","",IF(LEFT(デイリーデータ!F1644,1)="半","／",LEFT(デイリーデータ!F1644,1)))))</f>
        <v/>
      </c>
      <c r="F1644" s="10" t="str">
        <f>IF(デイリーデータ!E1644="なし","",デイリーデータ!E1644)&amp;IF(デイリーデータ!G1644="なし","",デイリーデータ!G1644)&amp;IF(デイリーデータ!H1644="なし","",デイリーデータ!H1644)</f>
        <v/>
      </c>
      <c r="G1644" s="3" t="str">
        <f>IF(H1644="","",COUNTA(H$2:H1644)-COUNTBLANK(H$2:H1644))</f>
        <v/>
      </c>
      <c r="H1644" s="3" t="str">
        <f>IF(COUNTIF(B$2:B1644,B1644)=1,B1644,"")</f>
        <v/>
      </c>
      <c r="I1644" s="10" t="str">
        <f t="shared" si="25"/>
        <v/>
      </c>
      <c r="J1644" s="3">
        <f>IF(デイリーデータ!D1644="なし","",デイリーデータ!D1644)</f>
        <v>0</v>
      </c>
      <c r="K1644" s="3">
        <f>IF(デイリーデータ!E1644="なし","",デイリーデータ!E1644)</f>
        <v>0</v>
      </c>
      <c r="L1644" s="3">
        <f>IF(デイリーデータ!F1644="なし","",デイリーデータ!F1644)</f>
        <v>0</v>
      </c>
      <c r="M1644" s="3">
        <f>IF(デイリーデータ!G1644="なし","",デイリーデータ!G1644)</f>
        <v>0</v>
      </c>
      <c r="N1644" s="3">
        <f>IF(デイリーデータ!H1644="なし","",デイリーデータ!H1644)</f>
        <v>0</v>
      </c>
    </row>
    <row r="1645" spans="1:14" x14ac:dyDescent="0.2">
      <c r="A1645" s="9" t="str">
        <f>デイリーデータ!A1645&amp;デイリーデータ!I1645</f>
        <v/>
      </c>
      <c r="B1645" s="3" t="str">
        <f>デイリーデータ!A1645&amp;""</f>
        <v/>
      </c>
      <c r="C1645" s="3" t="str">
        <f>デイリーデータ!B1645&amp;""</f>
        <v/>
      </c>
      <c r="D1645" s="4" t="str">
        <f>IF(デイリーデータ!I1645="","",(デイリーデータ!I1645))</f>
        <v/>
      </c>
      <c r="E1645" s="3" t="str">
        <f>IF(デイリーデータ!D1645="休日","●",IF(デイリーデータ!D1645="指定","○",IF(LEFT(デイリーデータ!F1645,1)="日","",IF(LEFT(デイリーデータ!F1645,1)="半","／",LEFT(デイリーデータ!F1645,1)))))</f>
        <v/>
      </c>
      <c r="F1645" s="10" t="str">
        <f>IF(デイリーデータ!E1645="なし","",デイリーデータ!E1645)&amp;IF(デイリーデータ!G1645="なし","",デイリーデータ!G1645)&amp;IF(デイリーデータ!H1645="なし","",デイリーデータ!H1645)</f>
        <v/>
      </c>
      <c r="G1645" s="3" t="str">
        <f>IF(H1645="","",COUNTA(H$2:H1645)-COUNTBLANK(H$2:H1645))</f>
        <v/>
      </c>
      <c r="H1645" s="3" t="str">
        <f>IF(COUNTIF(B$2:B1645,B1645)=1,B1645,"")</f>
        <v/>
      </c>
      <c r="I1645" s="10" t="str">
        <f t="shared" si="25"/>
        <v/>
      </c>
      <c r="J1645" s="3">
        <f>IF(デイリーデータ!D1645="なし","",デイリーデータ!D1645)</f>
        <v>0</v>
      </c>
      <c r="K1645" s="3">
        <f>IF(デイリーデータ!E1645="なし","",デイリーデータ!E1645)</f>
        <v>0</v>
      </c>
      <c r="L1645" s="3">
        <f>IF(デイリーデータ!F1645="なし","",デイリーデータ!F1645)</f>
        <v>0</v>
      </c>
      <c r="M1645" s="3">
        <f>IF(デイリーデータ!G1645="なし","",デイリーデータ!G1645)</f>
        <v>0</v>
      </c>
      <c r="N1645" s="3">
        <f>IF(デイリーデータ!H1645="なし","",デイリーデータ!H1645)</f>
        <v>0</v>
      </c>
    </row>
    <row r="1646" spans="1:14" x14ac:dyDescent="0.2">
      <c r="A1646" s="9" t="str">
        <f>デイリーデータ!A1646&amp;デイリーデータ!I1646</f>
        <v/>
      </c>
      <c r="B1646" s="3" t="str">
        <f>デイリーデータ!A1646&amp;""</f>
        <v/>
      </c>
      <c r="C1646" s="3" t="str">
        <f>デイリーデータ!B1646&amp;""</f>
        <v/>
      </c>
      <c r="D1646" s="4" t="str">
        <f>IF(デイリーデータ!I1646="","",(デイリーデータ!I1646))</f>
        <v/>
      </c>
      <c r="E1646" s="3" t="str">
        <f>IF(デイリーデータ!D1646="休日","●",IF(デイリーデータ!D1646="指定","○",IF(LEFT(デイリーデータ!F1646,1)="日","",IF(LEFT(デイリーデータ!F1646,1)="半","／",LEFT(デイリーデータ!F1646,1)))))</f>
        <v/>
      </c>
      <c r="F1646" s="10" t="str">
        <f>IF(デイリーデータ!E1646="なし","",デイリーデータ!E1646)&amp;IF(デイリーデータ!G1646="なし","",デイリーデータ!G1646)&amp;IF(デイリーデータ!H1646="なし","",デイリーデータ!H1646)</f>
        <v/>
      </c>
      <c r="G1646" s="3" t="str">
        <f>IF(H1646="","",COUNTA(H$2:H1646)-COUNTBLANK(H$2:H1646))</f>
        <v/>
      </c>
      <c r="H1646" s="3" t="str">
        <f>IF(COUNTIF(B$2:B1646,B1646)=1,B1646,"")</f>
        <v/>
      </c>
      <c r="I1646" s="10" t="str">
        <f t="shared" si="25"/>
        <v/>
      </c>
      <c r="J1646" s="3">
        <f>IF(デイリーデータ!D1646="なし","",デイリーデータ!D1646)</f>
        <v>0</v>
      </c>
      <c r="K1646" s="3">
        <f>IF(デイリーデータ!E1646="なし","",デイリーデータ!E1646)</f>
        <v>0</v>
      </c>
      <c r="L1646" s="3">
        <f>IF(デイリーデータ!F1646="なし","",デイリーデータ!F1646)</f>
        <v>0</v>
      </c>
      <c r="M1646" s="3">
        <f>IF(デイリーデータ!G1646="なし","",デイリーデータ!G1646)</f>
        <v>0</v>
      </c>
      <c r="N1646" s="3">
        <f>IF(デイリーデータ!H1646="なし","",デイリーデータ!H1646)</f>
        <v>0</v>
      </c>
    </row>
    <row r="1647" spans="1:14" x14ac:dyDescent="0.2">
      <c r="A1647" s="9" t="str">
        <f>デイリーデータ!A1647&amp;デイリーデータ!I1647</f>
        <v/>
      </c>
      <c r="B1647" s="3" t="str">
        <f>デイリーデータ!A1647&amp;""</f>
        <v/>
      </c>
      <c r="C1647" s="3" t="str">
        <f>デイリーデータ!B1647&amp;""</f>
        <v/>
      </c>
      <c r="D1647" s="4" t="str">
        <f>IF(デイリーデータ!I1647="","",(デイリーデータ!I1647))</f>
        <v/>
      </c>
      <c r="E1647" s="3" t="str">
        <f>IF(デイリーデータ!D1647="休日","●",IF(デイリーデータ!D1647="指定","○",IF(LEFT(デイリーデータ!F1647,1)="日","",IF(LEFT(デイリーデータ!F1647,1)="半","／",LEFT(デイリーデータ!F1647,1)))))</f>
        <v/>
      </c>
      <c r="F1647" s="10" t="str">
        <f>IF(デイリーデータ!E1647="なし","",デイリーデータ!E1647)&amp;IF(デイリーデータ!G1647="なし","",デイリーデータ!G1647)&amp;IF(デイリーデータ!H1647="なし","",デイリーデータ!H1647)</f>
        <v/>
      </c>
      <c r="G1647" s="3" t="str">
        <f>IF(H1647="","",COUNTA(H$2:H1647)-COUNTBLANK(H$2:H1647))</f>
        <v/>
      </c>
      <c r="H1647" s="3" t="str">
        <f>IF(COUNTIF(B$2:B1647,B1647)=1,B1647,"")</f>
        <v/>
      </c>
      <c r="I1647" s="10" t="str">
        <f t="shared" si="25"/>
        <v/>
      </c>
      <c r="J1647" s="3">
        <f>IF(デイリーデータ!D1647="なし","",デイリーデータ!D1647)</f>
        <v>0</v>
      </c>
      <c r="K1647" s="3">
        <f>IF(デイリーデータ!E1647="なし","",デイリーデータ!E1647)</f>
        <v>0</v>
      </c>
      <c r="L1647" s="3">
        <f>IF(デイリーデータ!F1647="なし","",デイリーデータ!F1647)</f>
        <v>0</v>
      </c>
      <c r="M1647" s="3">
        <f>IF(デイリーデータ!G1647="なし","",デイリーデータ!G1647)</f>
        <v>0</v>
      </c>
      <c r="N1647" s="3">
        <f>IF(デイリーデータ!H1647="なし","",デイリーデータ!H1647)</f>
        <v>0</v>
      </c>
    </row>
    <row r="1648" spans="1:14" x14ac:dyDescent="0.2">
      <c r="A1648" s="9" t="str">
        <f>デイリーデータ!A1648&amp;デイリーデータ!I1648</f>
        <v/>
      </c>
      <c r="B1648" s="3" t="str">
        <f>デイリーデータ!A1648&amp;""</f>
        <v/>
      </c>
      <c r="C1648" s="3" t="str">
        <f>デイリーデータ!B1648&amp;""</f>
        <v/>
      </c>
      <c r="D1648" s="4" t="str">
        <f>IF(デイリーデータ!I1648="","",(デイリーデータ!I1648))</f>
        <v/>
      </c>
      <c r="E1648" s="3" t="str">
        <f>IF(デイリーデータ!D1648="休日","●",IF(デイリーデータ!D1648="指定","○",IF(LEFT(デイリーデータ!F1648,1)="日","",IF(LEFT(デイリーデータ!F1648,1)="半","／",LEFT(デイリーデータ!F1648,1)))))</f>
        <v/>
      </c>
      <c r="F1648" s="10" t="str">
        <f>IF(デイリーデータ!E1648="なし","",デイリーデータ!E1648)&amp;IF(デイリーデータ!G1648="なし","",デイリーデータ!G1648)&amp;IF(デイリーデータ!H1648="なし","",デイリーデータ!H1648)</f>
        <v/>
      </c>
      <c r="G1648" s="3" t="str">
        <f>IF(H1648="","",COUNTA(H$2:H1648)-COUNTBLANK(H$2:H1648))</f>
        <v/>
      </c>
      <c r="H1648" s="3" t="str">
        <f>IF(COUNTIF(B$2:B1648,B1648)=1,B1648,"")</f>
        <v/>
      </c>
      <c r="I1648" s="10" t="str">
        <f t="shared" si="25"/>
        <v/>
      </c>
      <c r="J1648" s="3">
        <f>IF(デイリーデータ!D1648="なし","",デイリーデータ!D1648)</f>
        <v>0</v>
      </c>
      <c r="K1648" s="3">
        <f>IF(デイリーデータ!E1648="なし","",デイリーデータ!E1648)</f>
        <v>0</v>
      </c>
      <c r="L1648" s="3">
        <f>IF(デイリーデータ!F1648="なし","",デイリーデータ!F1648)</f>
        <v>0</v>
      </c>
      <c r="M1648" s="3">
        <f>IF(デイリーデータ!G1648="なし","",デイリーデータ!G1648)</f>
        <v>0</v>
      </c>
      <c r="N1648" s="3">
        <f>IF(デイリーデータ!H1648="なし","",デイリーデータ!H1648)</f>
        <v>0</v>
      </c>
    </row>
    <row r="1649" spans="1:14" x14ac:dyDescent="0.2">
      <c r="A1649" s="9" t="str">
        <f>デイリーデータ!A1649&amp;デイリーデータ!I1649</f>
        <v/>
      </c>
      <c r="B1649" s="3" t="str">
        <f>デイリーデータ!A1649&amp;""</f>
        <v/>
      </c>
      <c r="C1649" s="3" t="str">
        <f>デイリーデータ!B1649&amp;""</f>
        <v/>
      </c>
      <c r="D1649" s="4" t="str">
        <f>IF(デイリーデータ!I1649="","",(デイリーデータ!I1649))</f>
        <v/>
      </c>
      <c r="E1649" s="3" t="str">
        <f>IF(デイリーデータ!D1649="休日","●",IF(デイリーデータ!D1649="指定","○",IF(LEFT(デイリーデータ!F1649,1)="日","",IF(LEFT(デイリーデータ!F1649,1)="半","／",LEFT(デイリーデータ!F1649,1)))))</f>
        <v/>
      </c>
      <c r="F1649" s="10" t="str">
        <f>IF(デイリーデータ!E1649="なし","",デイリーデータ!E1649)&amp;IF(デイリーデータ!G1649="なし","",デイリーデータ!G1649)&amp;IF(デイリーデータ!H1649="なし","",デイリーデータ!H1649)</f>
        <v/>
      </c>
      <c r="G1649" s="3" t="str">
        <f>IF(H1649="","",COUNTA(H$2:H1649)-COUNTBLANK(H$2:H1649))</f>
        <v/>
      </c>
      <c r="H1649" s="3" t="str">
        <f>IF(COUNTIF(B$2:B1649,B1649)=1,B1649,"")</f>
        <v/>
      </c>
      <c r="I1649" s="10" t="str">
        <f t="shared" si="25"/>
        <v/>
      </c>
      <c r="J1649" s="3">
        <f>IF(デイリーデータ!D1649="なし","",デイリーデータ!D1649)</f>
        <v>0</v>
      </c>
      <c r="K1649" s="3">
        <f>IF(デイリーデータ!E1649="なし","",デイリーデータ!E1649)</f>
        <v>0</v>
      </c>
      <c r="L1649" s="3">
        <f>IF(デイリーデータ!F1649="なし","",デイリーデータ!F1649)</f>
        <v>0</v>
      </c>
      <c r="M1649" s="3">
        <f>IF(デイリーデータ!G1649="なし","",デイリーデータ!G1649)</f>
        <v>0</v>
      </c>
      <c r="N1649" s="3">
        <f>IF(デイリーデータ!H1649="なし","",デイリーデータ!H1649)</f>
        <v>0</v>
      </c>
    </row>
    <row r="1650" spans="1:14" x14ac:dyDescent="0.2">
      <c r="A1650" s="9" t="str">
        <f>デイリーデータ!A1650&amp;デイリーデータ!I1650</f>
        <v/>
      </c>
      <c r="B1650" s="3" t="str">
        <f>デイリーデータ!A1650&amp;""</f>
        <v/>
      </c>
      <c r="C1650" s="3" t="str">
        <f>デイリーデータ!B1650&amp;""</f>
        <v/>
      </c>
      <c r="D1650" s="4" t="str">
        <f>IF(デイリーデータ!I1650="","",(デイリーデータ!I1650))</f>
        <v/>
      </c>
      <c r="E1650" s="3" t="str">
        <f>IF(デイリーデータ!D1650="休日","●",IF(デイリーデータ!D1650="指定","○",IF(LEFT(デイリーデータ!F1650,1)="日","",IF(LEFT(デイリーデータ!F1650,1)="半","／",LEFT(デイリーデータ!F1650,1)))))</f>
        <v/>
      </c>
      <c r="F1650" s="10" t="str">
        <f>IF(デイリーデータ!E1650="なし","",デイリーデータ!E1650)&amp;IF(デイリーデータ!G1650="なし","",デイリーデータ!G1650)&amp;IF(デイリーデータ!H1650="なし","",デイリーデータ!H1650)</f>
        <v/>
      </c>
      <c r="G1650" s="3" t="str">
        <f>IF(H1650="","",COUNTA(H$2:H1650)-COUNTBLANK(H$2:H1650))</f>
        <v/>
      </c>
      <c r="H1650" s="3" t="str">
        <f>IF(COUNTIF(B$2:B1650,B1650)=1,B1650,"")</f>
        <v/>
      </c>
      <c r="I1650" s="10" t="str">
        <f t="shared" si="25"/>
        <v/>
      </c>
      <c r="J1650" s="3">
        <f>IF(デイリーデータ!D1650="なし","",デイリーデータ!D1650)</f>
        <v>0</v>
      </c>
      <c r="K1650" s="3">
        <f>IF(デイリーデータ!E1650="なし","",デイリーデータ!E1650)</f>
        <v>0</v>
      </c>
      <c r="L1650" s="3">
        <f>IF(デイリーデータ!F1650="なし","",デイリーデータ!F1650)</f>
        <v>0</v>
      </c>
      <c r="M1650" s="3">
        <f>IF(デイリーデータ!G1650="なし","",デイリーデータ!G1650)</f>
        <v>0</v>
      </c>
      <c r="N1650" s="3">
        <f>IF(デイリーデータ!H1650="なし","",デイリーデータ!H1650)</f>
        <v>0</v>
      </c>
    </row>
    <row r="1651" spans="1:14" x14ac:dyDescent="0.2">
      <c r="A1651" s="9" t="str">
        <f>デイリーデータ!A1651&amp;デイリーデータ!I1651</f>
        <v/>
      </c>
      <c r="B1651" s="3" t="str">
        <f>デイリーデータ!A1651&amp;""</f>
        <v/>
      </c>
      <c r="C1651" s="3" t="str">
        <f>デイリーデータ!B1651&amp;""</f>
        <v/>
      </c>
      <c r="D1651" s="4" t="str">
        <f>IF(デイリーデータ!I1651="","",(デイリーデータ!I1651))</f>
        <v/>
      </c>
      <c r="E1651" s="3" t="str">
        <f>IF(デイリーデータ!D1651="休日","●",IF(デイリーデータ!D1651="指定","○",IF(LEFT(デイリーデータ!F1651,1)="日","",IF(LEFT(デイリーデータ!F1651,1)="半","／",LEFT(デイリーデータ!F1651,1)))))</f>
        <v/>
      </c>
      <c r="F1651" s="10" t="str">
        <f>IF(デイリーデータ!E1651="なし","",デイリーデータ!E1651)&amp;IF(デイリーデータ!G1651="なし","",デイリーデータ!G1651)&amp;IF(デイリーデータ!H1651="なし","",デイリーデータ!H1651)</f>
        <v/>
      </c>
      <c r="G1651" s="3" t="str">
        <f>IF(H1651="","",COUNTA(H$2:H1651)-COUNTBLANK(H$2:H1651))</f>
        <v/>
      </c>
      <c r="H1651" s="3" t="str">
        <f>IF(COUNTIF(B$2:B1651,B1651)=1,B1651,"")</f>
        <v/>
      </c>
      <c r="I1651" s="10" t="str">
        <f t="shared" si="25"/>
        <v/>
      </c>
      <c r="J1651" s="3">
        <f>IF(デイリーデータ!D1651="なし","",デイリーデータ!D1651)</f>
        <v>0</v>
      </c>
      <c r="K1651" s="3">
        <f>IF(デイリーデータ!E1651="なし","",デイリーデータ!E1651)</f>
        <v>0</v>
      </c>
      <c r="L1651" s="3">
        <f>IF(デイリーデータ!F1651="なし","",デイリーデータ!F1651)</f>
        <v>0</v>
      </c>
      <c r="M1651" s="3">
        <f>IF(デイリーデータ!G1651="なし","",デイリーデータ!G1651)</f>
        <v>0</v>
      </c>
      <c r="N1651" s="3">
        <f>IF(デイリーデータ!H1651="なし","",デイリーデータ!H1651)</f>
        <v>0</v>
      </c>
    </row>
    <row r="1652" spans="1:14" x14ac:dyDescent="0.2">
      <c r="A1652" s="9" t="str">
        <f>デイリーデータ!A1652&amp;デイリーデータ!I1652</f>
        <v/>
      </c>
      <c r="B1652" s="3" t="str">
        <f>デイリーデータ!A1652&amp;""</f>
        <v/>
      </c>
      <c r="C1652" s="3" t="str">
        <f>デイリーデータ!B1652&amp;""</f>
        <v/>
      </c>
      <c r="D1652" s="4" t="str">
        <f>IF(デイリーデータ!I1652="","",(デイリーデータ!I1652))</f>
        <v/>
      </c>
      <c r="E1652" s="3" t="str">
        <f>IF(デイリーデータ!D1652="休日","●",IF(デイリーデータ!D1652="指定","○",IF(LEFT(デイリーデータ!F1652,1)="日","",IF(LEFT(デイリーデータ!F1652,1)="半","／",LEFT(デイリーデータ!F1652,1)))))</f>
        <v/>
      </c>
      <c r="F1652" s="10" t="str">
        <f>IF(デイリーデータ!E1652="なし","",デイリーデータ!E1652)&amp;IF(デイリーデータ!G1652="なし","",デイリーデータ!G1652)&amp;IF(デイリーデータ!H1652="なし","",デイリーデータ!H1652)</f>
        <v/>
      </c>
      <c r="G1652" s="3" t="str">
        <f>IF(H1652="","",COUNTA(H$2:H1652)-COUNTBLANK(H$2:H1652))</f>
        <v/>
      </c>
      <c r="H1652" s="3" t="str">
        <f>IF(COUNTIF(B$2:B1652,B1652)=1,B1652,"")</f>
        <v/>
      </c>
      <c r="I1652" s="10" t="str">
        <f t="shared" si="25"/>
        <v/>
      </c>
      <c r="J1652" s="3">
        <f>IF(デイリーデータ!D1652="なし","",デイリーデータ!D1652)</f>
        <v>0</v>
      </c>
      <c r="K1652" s="3">
        <f>IF(デイリーデータ!E1652="なし","",デイリーデータ!E1652)</f>
        <v>0</v>
      </c>
      <c r="L1652" s="3">
        <f>IF(デイリーデータ!F1652="なし","",デイリーデータ!F1652)</f>
        <v>0</v>
      </c>
      <c r="M1652" s="3">
        <f>IF(デイリーデータ!G1652="なし","",デイリーデータ!G1652)</f>
        <v>0</v>
      </c>
      <c r="N1652" s="3">
        <f>IF(デイリーデータ!H1652="なし","",デイリーデータ!H1652)</f>
        <v>0</v>
      </c>
    </row>
    <row r="1653" spans="1:14" x14ac:dyDescent="0.2">
      <c r="A1653" s="9" t="str">
        <f>デイリーデータ!A1653&amp;デイリーデータ!I1653</f>
        <v/>
      </c>
      <c r="B1653" s="3" t="str">
        <f>デイリーデータ!A1653&amp;""</f>
        <v/>
      </c>
      <c r="C1653" s="3" t="str">
        <f>デイリーデータ!B1653&amp;""</f>
        <v/>
      </c>
      <c r="D1653" s="4" t="str">
        <f>IF(デイリーデータ!I1653="","",(デイリーデータ!I1653))</f>
        <v/>
      </c>
      <c r="E1653" s="3" t="str">
        <f>IF(デイリーデータ!D1653="休日","●",IF(デイリーデータ!D1653="指定","○",IF(LEFT(デイリーデータ!F1653,1)="日","",IF(LEFT(デイリーデータ!F1653,1)="半","／",LEFT(デイリーデータ!F1653,1)))))</f>
        <v/>
      </c>
      <c r="F1653" s="10" t="str">
        <f>IF(デイリーデータ!E1653="なし","",デイリーデータ!E1653)&amp;IF(デイリーデータ!G1653="なし","",デイリーデータ!G1653)&amp;IF(デイリーデータ!H1653="なし","",デイリーデータ!H1653)</f>
        <v/>
      </c>
      <c r="G1653" s="3" t="str">
        <f>IF(H1653="","",COUNTA(H$2:H1653)-COUNTBLANK(H$2:H1653))</f>
        <v/>
      </c>
      <c r="H1653" s="3" t="str">
        <f>IF(COUNTIF(B$2:B1653,B1653)=1,B1653,"")</f>
        <v/>
      </c>
      <c r="I1653" s="10" t="str">
        <f t="shared" si="25"/>
        <v/>
      </c>
      <c r="J1653" s="3">
        <f>IF(デイリーデータ!D1653="なし","",デイリーデータ!D1653)</f>
        <v>0</v>
      </c>
      <c r="K1653" s="3">
        <f>IF(デイリーデータ!E1653="なし","",デイリーデータ!E1653)</f>
        <v>0</v>
      </c>
      <c r="L1653" s="3">
        <f>IF(デイリーデータ!F1653="なし","",デイリーデータ!F1653)</f>
        <v>0</v>
      </c>
      <c r="M1653" s="3">
        <f>IF(デイリーデータ!G1653="なし","",デイリーデータ!G1653)</f>
        <v>0</v>
      </c>
      <c r="N1653" s="3">
        <f>IF(デイリーデータ!H1653="なし","",デイリーデータ!H1653)</f>
        <v>0</v>
      </c>
    </row>
    <row r="1654" spans="1:14" x14ac:dyDescent="0.2">
      <c r="A1654" s="9" t="str">
        <f>デイリーデータ!A1654&amp;デイリーデータ!I1654</f>
        <v/>
      </c>
      <c r="B1654" s="3" t="str">
        <f>デイリーデータ!A1654&amp;""</f>
        <v/>
      </c>
      <c r="C1654" s="3" t="str">
        <f>デイリーデータ!B1654&amp;""</f>
        <v/>
      </c>
      <c r="D1654" s="4" t="str">
        <f>IF(デイリーデータ!I1654="","",(デイリーデータ!I1654))</f>
        <v/>
      </c>
      <c r="E1654" s="3" t="str">
        <f>IF(デイリーデータ!D1654="休日","●",IF(デイリーデータ!D1654="指定","○",IF(LEFT(デイリーデータ!F1654,1)="日","",IF(LEFT(デイリーデータ!F1654,1)="半","／",LEFT(デイリーデータ!F1654,1)))))</f>
        <v/>
      </c>
      <c r="F1654" s="10" t="str">
        <f>IF(デイリーデータ!E1654="なし","",デイリーデータ!E1654)&amp;IF(デイリーデータ!G1654="なし","",デイリーデータ!G1654)&amp;IF(デイリーデータ!H1654="なし","",デイリーデータ!H1654)</f>
        <v/>
      </c>
      <c r="G1654" s="3" t="str">
        <f>IF(H1654="","",COUNTA(H$2:H1654)-COUNTBLANK(H$2:H1654))</f>
        <v/>
      </c>
      <c r="H1654" s="3" t="str">
        <f>IF(COUNTIF(B$2:B1654,B1654)=1,B1654,"")</f>
        <v/>
      </c>
      <c r="I1654" s="10" t="str">
        <f t="shared" si="25"/>
        <v/>
      </c>
      <c r="J1654" s="3">
        <f>IF(デイリーデータ!D1654="なし","",デイリーデータ!D1654)</f>
        <v>0</v>
      </c>
      <c r="K1654" s="3">
        <f>IF(デイリーデータ!E1654="なし","",デイリーデータ!E1654)</f>
        <v>0</v>
      </c>
      <c r="L1654" s="3">
        <f>IF(デイリーデータ!F1654="なし","",デイリーデータ!F1654)</f>
        <v>0</v>
      </c>
      <c r="M1654" s="3">
        <f>IF(デイリーデータ!G1654="なし","",デイリーデータ!G1654)</f>
        <v>0</v>
      </c>
      <c r="N1654" s="3">
        <f>IF(デイリーデータ!H1654="なし","",デイリーデータ!H1654)</f>
        <v>0</v>
      </c>
    </row>
    <row r="1655" spans="1:14" x14ac:dyDescent="0.2">
      <c r="A1655" s="9" t="str">
        <f>デイリーデータ!A1655&amp;デイリーデータ!I1655</f>
        <v/>
      </c>
      <c r="B1655" s="3" t="str">
        <f>デイリーデータ!A1655&amp;""</f>
        <v/>
      </c>
      <c r="C1655" s="3" t="str">
        <f>デイリーデータ!B1655&amp;""</f>
        <v/>
      </c>
      <c r="D1655" s="4" t="str">
        <f>IF(デイリーデータ!I1655="","",(デイリーデータ!I1655))</f>
        <v/>
      </c>
      <c r="E1655" s="3" t="str">
        <f>IF(デイリーデータ!D1655="休日","●",IF(デイリーデータ!D1655="指定","○",IF(LEFT(デイリーデータ!F1655,1)="日","",IF(LEFT(デイリーデータ!F1655,1)="半","／",LEFT(デイリーデータ!F1655,1)))))</f>
        <v/>
      </c>
      <c r="F1655" s="10" t="str">
        <f>IF(デイリーデータ!E1655="なし","",デイリーデータ!E1655)&amp;IF(デイリーデータ!G1655="なし","",デイリーデータ!G1655)&amp;IF(デイリーデータ!H1655="なし","",デイリーデータ!H1655)</f>
        <v/>
      </c>
      <c r="G1655" s="3" t="str">
        <f>IF(H1655="","",COUNTA(H$2:H1655)-COUNTBLANK(H$2:H1655))</f>
        <v/>
      </c>
      <c r="H1655" s="3" t="str">
        <f>IF(COUNTIF(B$2:B1655,B1655)=1,B1655,"")</f>
        <v/>
      </c>
      <c r="I1655" s="10" t="str">
        <f t="shared" si="25"/>
        <v/>
      </c>
      <c r="J1655" s="3">
        <f>IF(デイリーデータ!D1655="なし","",デイリーデータ!D1655)</f>
        <v>0</v>
      </c>
      <c r="K1655" s="3">
        <f>IF(デイリーデータ!E1655="なし","",デイリーデータ!E1655)</f>
        <v>0</v>
      </c>
      <c r="L1655" s="3">
        <f>IF(デイリーデータ!F1655="なし","",デイリーデータ!F1655)</f>
        <v>0</v>
      </c>
      <c r="M1655" s="3">
        <f>IF(デイリーデータ!G1655="なし","",デイリーデータ!G1655)</f>
        <v>0</v>
      </c>
      <c r="N1655" s="3">
        <f>IF(デイリーデータ!H1655="なし","",デイリーデータ!H1655)</f>
        <v>0</v>
      </c>
    </row>
    <row r="1656" spans="1:14" x14ac:dyDescent="0.2">
      <c r="A1656" s="9" t="str">
        <f>デイリーデータ!A1656&amp;デイリーデータ!I1656</f>
        <v/>
      </c>
      <c r="B1656" s="3" t="str">
        <f>デイリーデータ!A1656&amp;""</f>
        <v/>
      </c>
      <c r="C1656" s="3" t="str">
        <f>デイリーデータ!B1656&amp;""</f>
        <v/>
      </c>
      <c r="D1656" s="4" t="str">
        <f>IF(デイリーデータ!I1656="","",(デイリーデータ!I1656))</f>
        <v/>
      </c>
      <c r="E1656" s="3" t="str">
        <f>IF(デイリーデータ!D1656="休日","●",IF(デイリーデータ!D1656="指定","○",IF(LEFT(デイリーデータ!F1656,1)="日","",IF(LEFT(デイリーデータ!F1656,1)="半","／",LEFT(デイリーデータ!F1656,1)))))</f>
        <v/>
      </c>
      <c r="F1656" s="10" t="str">
        <f>IF(デイリーデータ!E1656="なし","",デイリーデータ!E1656)&amp;IF(デイリーデータ!G1656="なし","",デイリーデータ!G1656)&amp;IF(デイリーデータ!H1656="なし","",デイリーデータ!H1656)</f>
        <v/>
      </c>
      <c r="G1656" s="3" t="str">
        <f>IF(H1656="","",COUNTA(H$2:H1656)-COUNTBLANK(H$2:H1656))</f>
        <v/>
      </c>
      <c r="H1656" s="3" t="str">
        <f>IF(COUNTIF(B$2:B1656,B1656)=1,B1656,"")</f>
        <v/>
      </c>
      <c r="I1656" s="10" t="str">
        <f t="shared" si="25"/>
        <v/>
      </c>
      <c r="J1656" s="3">
        <f>IF(デイリーデータ!D1656="なし","",デイリーデータ!D1656)</f>
        <v>0</v>
      </c>
      <c r="K1656" s="3">
        <f>IF(デイリーデータ!E1656="なし","",デイリーデータ!E1656)</f>
        <v>0</v>
      </c>
      <c r="L1656" s="3">
        <f>IF(デイリーデータ!F1656="なし","",デイリーデータ!F1656)</f>
        <v>0</v>
      </c>
      <c r="M1656" s="3">
        <f>IF(デイリーデータ!G1656="なし","",デイリーデータ!G1656)</f>
        <v>0</v>
      </c>
      <c r="N1656" s="3">
        <f>IF(デイリーデータ!H1656="なし","",デイリーデータ!H1656)</f>
        <v>0</v>
      </c>
    </row>
    <row r="1657" spans="1:14" x14ac:dyDescent="0.2">
      <c r="A1657" s="9" t="str">
        <f>デイリーデータ!A1657&amp;デイリーデータ!I1657</f>
        <v/>
      </c>
      <c r="B1657" s="3" t="str">
        <f>デイリーデータ!A1657&amp;""</f>
        <v/>
      </c>
      <c r="C1657" s="3" t="str">
        <f>デイリーデータ!B1657&amp;""</f>
        <v/>
      </c>
      <c r="D1657" s="4" t="str">
        <f>IF(デイリーデータ!I1657="","",(デイリーデータ!I1657))</f>
        <v/>
      </c>
      <c r="E1657" s="3" t="str">
        <f>IF(デイリーデータ!D1657="休日","●",IF(デイリーデータ!D1657="指定","○",IF(LEFT(デイリーデータ!F1657,1)="日","",IF(LEFT(デイリーデータ!F1657,1)="半","／",LEFT(デイリーデータ!F1657,1)))))</f>
        <v/>
      </c>
      <c r="F1657" s="10" t="str">
        <f>IF(デイリーデータ!E1657="なし","",デイリーデータ!E1657)&amp;IF(デイリーデータ!G1657="なし","",デイリーデータ!G1657)&amp;IF(デイリーデータ!H1657="なし","",デイリーデータ!H1657)</f>
        <v/>
      </c>
      <c r="G1657" s="3" t="str">
        <f>IF(H1657="","",COUNTA(H$2:H1657)-COUNTBLANK(H$2:H1657))</f>
        <v/>
      </c>
      <c r="H1657" s="3" t="str">
        <f>IF(COUNTIF(B$2:B1657,B1657)=1,B1657,"")</f>
        <v/>
      </c>
      <c r="I1657" s="10" t="str">
        <f t="shared" si="25"/>
        <v/>
      </c>
      <c r="J1657" s="3">
        <f>IF(デイリーデータ!D1657="なし","",デイリーデータ!D1657)</f>
        <v>0</v>
      </c>
      <c r="K1657" s="3">
        <f>IF(デイリーデータ!E1657="なし","",デイリーデータ!E1657)</f>
        <v>0</v>
      </c>
      <c r="L1657" s="3">
        <f>IF(デイリーデータ!F1657="なし","",デイリーデータ!F1657)</f>
        <v>0</v>
      </c>
      <c r="M1657" s="3">
        <f>IF(デイリーデータ!G1657="なし","",デイリーデータ!G1657)</f>
        <v>0</v>
      </c>
      <c r="N1657" s="3">
        <f>IF(デイリーデータ!H1657="なし","",デイリーデータ!H1657)</f>
        <v>0</v>
      </c>
    </row>
    <row r="1658" spans="1:14" x14ac:dyDescent="0.2">
      <c r="A1658" s="9" t="str">
        <f>デイリーデータ!A1658&amp;デイリーデータ!I1658</f>
        <v/>
      </c>
      <c r="B1658" s="3" t="str">
        <f>デイリーデータ!A1658&amp;""</f>
        <v/>
      </c>
      <c r="C1658" s="3" t="str">
        <f>デイリーデータ!B1658&amp;""</f>
        <v/>
      </c>
      <c r="D1658" s="4" t="str">
        <f>IF(デイリーデータ!I1658="","",(デイリーデータ!I1658))</f>
        <v/>
      </c>
      <c r="E1658" s="3" t="str">
        <f>IF(デイリーデータ!D1658="休日","●",IF(デイリーデータ!D1658="指定","○",IF(LEFT(デイリーデータ!F1658,1)="日","",IF(LEFT(デイリーデータ!F1658,1)="半","／",LEFT(デイリーデータ!F1658,1)))))</f>
        <v/>
      </c>
      <c r="F1658" s="10" t="str">
        <f>IF(デイリーデータ!E1658="なし","",デイリーデータ!E1658)&amp;IF(デイリーデータ!G1658="なし","",デイリーデータ!G1658)&amp;IF(デイリーデータ!H1658="なし","",デイリーデータ!H1658)</f>
        <v/>
      </c>
      <c r="G1658" s="3" t="str">
        <f>IF(H1658="","",COUNTA(H$2:H1658)-COUNTBLANK(H$2:H1658))</f>
        <v/>
      </c>
      <c r="H1658" s="3" t="str">
        <f>IF(COUNTIF(B$2:B1658,B1658)=1,B1658,"")</f>
        <v/>
      </c>
      <c r="I1658" s="10" t="str">
        <f t="shared" si="25"/>
        <v/>
      </c>
      <c r="J1658" s="3">
        <f>IF(デイリーデータ!D1658="なし","",デイリーデータ!D1658)</f>
        <v>0</v>
      </c>
      <c r="K1658" s="3">
        <f>IF(デイリーデータ!E1658="なし","",デイリーデータ!E1658)</f>
        <v>0</v>
      </c>
      <c r="L1658" s="3">
        <f>IF(デイリーデータ!F1658="なし","",デイリーデータ!F1658)</f>
        <v>0</v>
      </c>
      <c r="M1658" s="3">
        <f>IF(デイリーデータ!G1658="なし","",デイリーデータ!G1658)</f>
        <v>0</v>
      </c>
      <c r="N1658" s="3">
        <f>IF(デイリーデータ!H1658="なし","",デイリーデータ!H1658)</f>
        <v>0</v>
      </c>
    </row>
    <row r="1659" spans="1:14" x14ac:dyDescent="0.2">
      <c r="A1659" s="9" t="str">
        <f>デイリーデータ!A1659&amp;デイリーデータ!I1659</f>
        <v/>
      </c>
      <c r="B1659" s="3" t="str">
        <f>デイリーデータ!A1659&amp;""</f>
        <v/>
      </c>
      <c r="C1659" s="3" t="str">
        <f>デイリーデータ!B1659&amp;""</f>
        <v/>
      </c>
      <c r="D1659" s="4" t="str">
        <f>IF(デイリーデータ!I1659="","",(デイリーデータ!I1659))</f>
        <v/>
      </c>
      <c r="E1659" s="3" t="str">
        <f>IF(デイリーデータ!D1659="休日","●",IF(デイリーデータ!D1659="指定","○",IF(LEFT(デイリーデータ!F1659,1)="日","",IF(LEFT(デイリーデータ!F1659,1)="半","／",LEFT(デイリーデータ!F1659,1)))))</f>
        <v/>
      </c>
      <c r="F1659" s="10" t="str">
        <f>IF(デイリーデータ!E1659="なし","",デイリーデータ!E1659)&amp;IF(デイリーデータ!G1659="なし","",デイリーデータ!G1659)&amp;IF(デイリーデータ!H1659="なし","",デイリーデータ!H1659)</f>
        <v/>
      </c>
      <c r="G1659" s="3" t="str">
        <f>IF(H1659="","",COUNTA(H$2:H1659)-COUNTBLANK(H$2:H1659))</f>
        <v/>
      </c>
      <c r="H1659" s="3" t="str">
        <f>IF(COUNTIF(B$2:B1659,B1659)=1,B1659,"")</f>
        <v/>
      </c>
      <c r="I1659" s="10" t="str">
        <f t="shared" si="25"/>
        <v/>
      </c>
      <c r="J1659" s="3">
        <f>IF(デイリーデータ!D1659="なし","",デイリーデータ!D1659)</f>
        <v>0</v>
      </c>
      <c r="K1659" s="3">
        <f>IF(デイリーデータ!E1659="なし","",デイリーデータ!E1659)</f>
        <v>0</v>
      </c>
      <c r="L1659" s="3">
        <f>IF(デイリーデータ!F1659="なし","",デイリーデータ!F1659)</f>
        <v>0</v>
      </c>
      <c r="M1659" s="3">
        <f>IF(デイリーデータ!G1659="なし","",デイリーデータ!G1659)</f>
        <v>0</v>
      </c>
      <c r="N1659" s="3">
        <f>IF(デイリーデータ!H1659="なし","",デイリーデータ!H1659)</f>
        <v>0</v>
      </c>
    </row>
    <row r="1660" spans="1:14" x14ac:dyDescent="0.2">
      <c r="A1660" s="9" t="str">
        <f>デイリーデータ!A1660&amp;デイリーデータ!I1660</f>
        <v/>
      </c>
      <c r="B1660" s="3" t="str">
        <f>デイリーデータ!A1660&amp;""</f>
        <v/>
      </c>
      <c r="C1660" s="3" t="str">
        <f>デイリーデータ!B1660&amp;""</f>
        <v/>
      </c>
      <c r="D1660" s="4" t="str">
        <f>IF(デイリーデータ!I1660="","",(デイリーデータ!I1660))</f>
        <v/>
      </c>
      <c r="E1660" s="3" t="str">
        <f>IF(デイリーデータ!D1660="休日","●",IF(デイリーデータ!D1660="指定","○",IF(LEFT(デイリーデータ!F1660,1)="日","",IF(LEFT(デイリーデータ!F1660,1)="半","／",LEFT(デイリーデータ!F1660,1)))))</f>
        <v/>
      </c>
      <c r="F1660" s="10" t="str">
        <f>IF(デイリーデータ!E1660="なし","",デイリーデータ!E1660)&amp;IF(デイリーデータ!G1660="なし","",デイリーデータ!G1660)&amp;IF(デイリーデータ!H1660="なし","",デイリーデータ!H1660)</f>
        <v/>
      </c>
      <c r="G1660" s="3" t="str">
        <f>IF(H1660="","",COUNTA(H$2:H1660)-COUNTBLANK(H$2:H1660))</f>
        <v/>
      </c>
      <c r="H1660" s="3" t="str">
        <f>IF(COUNTIF(B$2:B1660,B1660)=1,B1660,"")</f>
        <v/>
      </c>
      <c r="I1660" s="10" t="str">
        <f t="shared" si="25"/>
        <v/>
      </c>
      <c r="J1660" s="3">
        <f>IF(デイリーデータ!D1660="なし","",デイリーデータ!D1660)</f>
        <v>0</v>
      </c>
      <c r="K1660" s="3">
        <f>IF(デイリーデータ!E1660="なし","",デイリーデータ!E1660)</f>
        <v>0</v>
      </c>
      <c r="L1660" s="3">
        <f>IF(デイリーデータ!F1660="なし","",デイリーデータ!F1660)</f>
        <v>0</v>
      </c>
      <c r="M1660" s="3">
        <f>IF(デイリーデータ!G1660="なし","",デイリーデータ!G1660)</f>
        <v>0</v>
      </c>
      <c r="N1660" s="3">
        <f>IF(デイリーデータ!H1660="なし","",デイリーデータ!H1660)</f>
        <v>0</v>
      </c>
    </row>
    <row r="1661" spans="1:14" x14ac:dyDescent="0.2">
      <c r="A1661" s="9" t="str">
        <f>デイリーデータ!A1661&amp;デイリーデータ!I1661</f>
        <v/>
      </c>
      <c r="B1661" s="3" t="str">
        <f>デイリーデータ!A1661&amp;""</f>
        <v/>
      </c>
      <c r="C1661" s="3" t="str">
        <f>デイリーデータ!B1661&amp;""</f>
        <v/>
      </c>
      <c r="D1661" s="4" t="str">
        <f>IF(デイリーデータ!I1661="","",(デイリーデータ!I1661))</f>
        <v/>
      </c>
      <c r="E1661" s="3" t="str">
        <f>IF(デイリーデータ!D1661="休日","●",IF(デイリーデータ!D1661="指定","○",IF(LEFT(デイリーデータ!F1661,1)="日","",IF(LEFT(デイリーデータ!F1661,1)="半","／",LEFT(デイリーデータ!F1661,1)))))</f>
        <v/>
      </c>
      <c r="F1661" s="10" t="str">
        <f>IF(デイリーデータ!E1661="なし","",デイリーデータ!E1661)&amp;IF(デイリーデータ!G1661="なし","",デイリーデータ!G1661)&amp;IF(デイリーデータ!H1661="なし","",デイリーデータ!H1661)</f>
        <v/>
      </c>
      <c r="G1661" s="3" t="str">
        <f>IF(H1661="","",COUNTA(H$2:H1661)-COUNTBLANK(H$2:H1661))</f>
        <v/>
      </c>
      <c r="H1661" s="3" t="str">
        <f>IF(COUNTIF(B$2:B1661,B1661)=1,B1661,"")</f>
        <v/>
      </c>
      <c r="I1661" s="10" t="str">
        <f t="shared" si="25"/>
        <v/>
      </c>
      <c r="J1661" s="3">
        <f>IF(デイリーデータ!D1661="なし","",デイリーデータ!D1661)</f>
        <v>0</v>
      </c>
      <c r="K1661" s="3">
        <f>IF(デイリーデータ!E1661="なし","",デイリーデータ!E1661)</f>
        <v>0</v>
      </c>
      <c r="L1661" s="3">
        <f>IF(デイリーデータ!F1661="なし","",デイリーデータ!F1661)</f>
        <v>0</v>
      </c>
      <c r="M1661" s="3">
        <f>IF(デイリーデータ!G1661="なし","",デイリーデータ!G1661)</f>
        <v>0</v>
      </c>
      <c r="N1661" s="3">
        <f>IF(デイリーデータ!H1661="なし","",デイリーデータ!H1661)</f>
        <v>0</v>
      </c>
    </row>
    <row r="1662" spans="1:14" x14ac:dyDescent="0.2">
      <c r="A1662" s="9" t="str">
        <f>デイリーデータ!A1662&amp;デイリーデータ!I1662</f>
        <v/>
      </c>
      <c r="B1662" s="3" t="str">
        <f>デイリーデータ!A1662&amp;""</f>
        <v/>
      </c>
      <c r="C1662" s="3" t="str">
        <f>デイリーデータ!B1662&amp;""</f>
        <v/>
      </c>
      <c r="D1662" s="4" t="str">
        <f>IF(デイリーデータ!I1662="","",(デイリーデータ!I1662))</f>
        <v/>
      </c>
      <c r="E1662" s="3" t="str">
        <f>IF(デイリーデータ!D1662="休日","●",IF(デイリーデータ!D1662="指定","○",IF(LEFT(デイリーデータ!F1662,1)="日","",IF(LEFT(デイリーデータ!F1662,1)="半","／",LEFT(デイリーデータ!F1662,1)))))</f>
        <v/>
      </c>
      <c r="F1662" s="10" t="str">
        <f>IF(デイリーデータ!E1662="なし","",デイリーデータ!E1662)&amp;IF(デイリーデータ!G1662="なし","",デイリーデータ!G1662)&amp;IF(デイリーデータ!H1662="なし","",デイリーデータ!H1662)</f>
        <v/>
      </c>
      <c r="G1662" s="3" t="str">
        <f>IF(H1662="","",COUNTA(H$2:H1662)-COUNTBLANK(H$2:H1662))</f>
        <v/>
      </c>
      <c r="H1662" s="3" t="str">
        <f>IF(COUNTIF(B$2:B1662,B1662)=1,B1662,"")</f>
        <v/>
      </c>
      <c r="I1662" s="10" t="str">
        <f t="shared" si="25"/>
        <v/>
      </c>
      <c r="J1662" s="3">
        <f>IF(デイリーデータ!D1662="なし","",デイリーデータ!D1662)</f>
        <v>0</v>
      </c>
      <c r="K1662" s="3">
        <f>IF(デイリーデータ!E1662="なし","",デイリーデータ!E1662)</f>
        <v>0</v>
      </c>
      <c r="L1662" s="3">
        <f>IF(デイリーデータ!F1662="なし","",デイリーデータ!F1662)</f>
        <v>0</v>
      </c>
      <c r="M1662" s="3">
        <f>IF(デイリーデータ!G1662="なし","",デイリーデータ!G1662)</f>
        <v>0</v>
      </c>
      <c r="N1662" s="3">
        <f>IF(デイリーデータ!H1662="なし","",デイリーデータ!H1662)</f>
        <v>0</v>
      </c>
    </row>
    <row r="1663" spans="1:14" x14ac:dyDescent="0.2">
      <c r="A1663" s="9" t="str">
        <f>デイリーデータ!A1663&amp;デイリーデータ!I1663</f>
        <v/>
      </c>
      <c r="B1663" s="3" t="str">
        <f>デイリーデータ!A1663&amp;""</f>
        <v/>
      </c>
      <c r="C1663" s="3" t="str">
        <f>デイリーデータ!B1663&amp;""</f>
        <v/>
      </c>
      <c r="D1663" s="4" t="str">
        <f>IF(デイリーデータ!I1663="","",(デイリーデータ!I1663))</f>
        <v/>
      </c>
      <c r="E1663" s="3" t="str">
        <f>IF(デイリーデータ!D1663="休日","●",IF(デイリーデータ!D1663="指定","○",IF(LEFT(デイリーデータ!F1663,1)="日","",IF(LEFT(デイリーデータ!F1663,1)="半","／",LEFT(デイリーデータ!F1663,1)))))</f>
        <v/>
      </c>
      <c r="F1663" s="10" t="str">
        <f>IF(デイリーデータ!E1663="なし","",デイリーデータ!E1663)&amp;IF(デイリーデータ!G1663="なし","",デイリーデータ!G1663)&amp;IF(デイリーデータ!H1663="なし","",デイリーデータ!H1663)</f>
        <v/>
      </c>
      <c r="G1663" s="3" t="str">
        <f>IF(H1663="","",COUNTA(H$2:H1663)-COUNTBLANK(H$2:H1663))</f>
        <v/>
      </c>
      <c r="H1663" s="3" t="str">
        <f>IF(COUNTIF(B$2:B1663,B1663)=1,B1663,"")</f>
        <v/>
      </c>
      <c r="I1663" s="10" t="str">
        <f t="shared" si="25"/>
        <v/>
      </c>
      <c r="J1663" s="3">
        <f>IF(デイリーデータ!D1663="なし","",デイリーデータ!D1663)</f>
        <v>0</v>
      </c>
      <c r="K1663" s="3">
        <f>IF(デイリーデータ!E1663="なし","",デイリーデータ!E1663)</f>
        <v>0</v>
      </c>
      <c r="L1663" s="3">
        <f>IF(デイリーデータ!F1663="なし","",デイリーデータ!F1663)</f>
        <v>0</v>
      </c>
      <c r="M1663" s="3">
        <f>IF(デイリーデータ!G1663="なし","",デイリーデータ!G1663)</f>
        <v>0</v>
      </c>
      <c r="N1663" s="3">
        <f>IF(デイリーデータ!H1663="なし","",デイリーデータ!H1663)</f>
        <v>0</v>
      </c>
    </row>
    <row r="1664" spans="1:14" x14ac:dyDescent="0.2">
      <c r="A1664" s="9" t="str">
        <f>デイリーデータ!A1664&amp;デイリーデータ!I1664</f>
        <v/>
      </c>
      <c r="B1664" s="3" t="str">
        <f>デイリーデータ!A1664&amp;""</f>
        <v/>
      </c>
      <c r="C1664" s="3" t="str">
        <f>デイリーデータ!B1664&amp;""</f>
        <v/>
      </c>
      <c r="D1664" s="4" t="str">
        <f>IF(デイリーデータ!I1664="","",(デイリーデータ!I1664))</f>
        <v/>
      </c>
      <c r="E1664" s="3" t="str">
        <f>IF(デイリーデータ!D1664="休日","●",IF(デイリーデータ!D1664="指定","○",IF(LEFT(デイリーデータ!F1664,1)="日","",IF(LEFT(デイリーデータ!F1664,1)="半","／",LEFT(デイリーデータ!F1664,1)))))</f>
        <v/>
      </c>
      <c r="F1664" s="10" t="str">
        <f>IF(デイリーデータ!E1664="なし","",デイリーデータ!E1664)&amp;IF(デイリーデータ!G1664="なし","",デイリーデータ!G1664)&amp;IF(デイリーデータ!H1664="なし","",デイリーデータ!H1664)</f>
        <v/>
      </c>
      <c r="G1664" s="3" t="str">
        <f>IF(H1664="","",COUNTA(H$2:H1664)-COUNTBLANK(H$2:H1664))</f>
        <v/>
      </c>
      <c r="H1664" s="3" t="str">
        <f>IF(COUNTIF(B$2:B1664,B1664)=1,B1664,"")</f>
        <v/>
      </c>
      <c r="I1664" s="10" t="str">
        <f t="shared" si="25"/>
        <v/>
      </c>
      <c r="J1664" s="3">
        <f>IF(デイリーデータ!D1664="なし","",デイリーデータ!D1664)</f>
        <v>0</v>
      </c>
      <c r="K1664" s="3">
        <f>IF(デイリーデータ!E1664="なし","",デイリーデータ!E1664)</f>
        <v>0</v>
      </c>
      <c r="L1664" s="3">
        <f>IF(デイリーデータ!F1664="なし","",デイリーデータ!F1664)</f>
        <v>0</v>
      </c>
      <c r="M1664" s="3">
        <f>IF(デイリーデータ!G1664="なし","",デイリーデータ!G1664)</f>
        <v>0</v>
      </c>
      <c r="N1664" s="3">
        <f>IF(デイリーデータ!H1664="なし","",デイリーデータ!H1664)</f>
        <v>0</v>
      </c>
    </row>
    <row r="1665" spans="1:14" x14ac:dyDescent="0.2">
      <c r="A1665" s="9" t="str">
        <f>デイリーデータ!A1665&amp;デイリーデータ!I1665</f>
        <v/>
      </c>
      <c r="B1665" s="3" t="str">
        <f>デイリーデータ!A1665&amp;""</f>
        <v/>
      </c>
      <c r="C1665" s="3" t="str">
        <f>デイリーデータ!B1665&amp;""</f>
        <v/>
      </c>
      <c r="D1665" s="4" t="str">
        <f>IF(デイリーデータ!I1665="","",(デイリーデータ!I1665))</f>
        <v/>
      </c>
      <c r="E1665" s="3" t="str">
        <f>IF(デイリーデータ!D1665="休日","●",IF(デイリーデータ!D1665="指定","○",IF(LEFT(デイリーデータ!F1665,1)="日","",IF(LEFT(デイリーデータ!F1665,1)="半","／",LEFT(デイリーデータ!F1665,1)))))</f>
        <v/>
      </c>
      <c r="F1665" s="10" t="str">
        <f>IF(デイリーデータ!E1665="なし","",デイリーデータ!E1665)&amp;IF(デイリーデータ!G1665="なし","",デイリーデータ!G1665)&amp;IF(デイリーデータ!H1665="なし","",デイリーデータ!H1665)</f>
        <v/>
      </c>
      <c r="G1665" s="3" t="str">
        <f>IF(H1665="","",COUNTA(H$2:H1665)-COUNTBLANK(H$2:H1665))</f>
        <v/>
      </c>
      <c r="H1665" s="3" t="str">
        <f>IF(COUNTIF(B$2:B1665,B1665)=1,B1665,"")</f>
        <v/>
      </c>
      <c r="I1665" s="10" t="str">
        <f t="shared" si="25"/>
        <v/>
      </c>
      <c r="J1665" s="3">
        <f>IF(デイリーデータ!D1665="なし","",デイリーデータ!D1665)</f>
        <v>0</v>
      </c>
      <c r="K1665" s="3">
        <f>IF(デイリーデータ!E1665="なし","",デイリーデータ!E1665)</f>
        <v>0</v>
      </c>
      <c r="L1665" s="3">
        <f>IF(デイリーデータ!F1665="なし","",デイリーデータ!F1665)</f>
        <v>0</v>
      </c>
      <c r="M1665" s="3">
        <f>IF(デイリーデータ!G1665="なし","",デイリーデータ!G1665)</f>
        <v>0</v>
      </c>
      <c r="N1665" s="3">
        <f>IF(デイリーデータ!H1665="なし","",デイリーデータ!H1665)</f>
        <v>0</v>
      </c>
    </row>
    <row r="1666" spans="1:14" x14ac:dyDescent="0.2">
      <c r="A1666" s="9" t="str">
        <f>デイリーデータ!A1666&amp;デイリーデータ!I1666</f>
        <v/>
      </c>
      <c r="B1666" s="3" t="str">
        <f>デイリーデータ!A1666&amp;""</f>
        <v/>
      </c>
      <c r="C1666" s="3" t="str">
        <f>デイリーデータ!B1666&amp;""</f>
        <v/>
      </c>
      <c r="D1666" s="4" t="str">
        <f>IF(デイリーデータ!I1666="","",(デイリーデータ!I1666))</f>
        <v/>
      </c>
      <c r="E1666" s="3" t="str">
        <f>IF(デイリーデータ!D1666="休日","●",IF(デイリーデータ!D1666="指定","○",IF(LEFT(デイリーデータ!F1666,1)="日","",IF(LEFT(デイリーデータ!F1666,1)="半","／",LEFT(デイリーデータ!F1666,1)))))</f>
        <v/>
      </c>
      <c r="F1666" s="10" t="str">
        <f>IF(デイリーデータ!E1666="なし","",デイリーデータ!E1666)&amp;IF(デイリーデータ!G1666="なし","",デイリーデータ!G1666)&amp;IF(デイリーデータ!H1666="なし","",デイリーデータ!H1666)</f>
        <v/>
      </c>
      <c r="G1666" s="3" t="str">
        <f>IF(H1666="","",COUNTA(H$2:H1666)-COUNTBLANK(H$2:H1666))</f>
        <v/>
      </c>
      <c r="H1666" s="3" t="str">
        <f>IF(COUNTIF(B$2:B1666,B1666)=1,B1666,"")</f>
        <v/>
      </c>
      <c r="I1666" s="10" t="str">
        <f t="shared" ref="I1666:I1729" si="26">IF(H1666&lt;&gt;"",C1666,"")</f>
        <v/>
      </c>
      <c r="J1666" s="3">
        <f>IF(デイリーデータ!D1666="なし","",デイリーデータ!D1666)</f>
        <v>0</v>
      </c>
      <c r="K1666" s="3">
        <f>IF(デイリーデータ!E1666="なし","",デイリーデータ!E1666)</f>
        <v>0</v>
      </c>
      <c r="L1666" s="3">
        <f>IF(デイリーデータ!F1666="なし","",デイリーデータ!F1666)</f>
        <v>0</v>
      </c>
      <c r="M1666" s="3">
        <f>IF(デイリーデータ!G1666="なし","",デイリーデータ!G1666)</f>
        <v>0</v>
      </c>
      <c r="N1666" s="3">
        <f>IF(デイリーデータ!H1666="なし","",デイリーデータ!H1666)</f>
        <v>0</v>
      </c>
    </row>
    <row r="1667" spans="1:14" x14ac:dyDescent="0.2">
      <c r="A1667" s="9" t="str">
        <f>デイリーデータ!A1667&amp;デイリーデータ!I1667</f>
        <v/>
      </c>
      <c r="B1667" s="3" t="str">
        <f>デイリーデータ!A1667&amp;""</f>
        <v/>
      </c>
      <c r="C1667" s="3" t="str">
        <f>デイリーデータ!B1667&amp;""</f>
        <v/>
      </c>
      <c r="D1667" s="4" t="str">
        <f>IF(デイリーデータ!I1667="","",(デイリーデータ!I1667))</f>
        <v/>
      </c>
      <c r="E1667" s="3" t="str">
        <f>IF(デイリーデータ!D1667="休日","●",IF(デイリーデータ!D1667="指定","○",IF(LEFT(デイリーデータ!F1667,1)="日","",IF(LEFT(デイリーデータ!F1667,1)="半","／",LEFT(デイリーデータ!F1667,1)))))</f>
        <v/>
      </c>
      <c r="F1667" s="10" t="str">
        <f>IF(デイリーデータ!E1667="なし","",デイリーデータ!E1667)&amp;IF(デイリーデータ!G1667="なし","",デイリーデータ!G1667)&amp;IF(デイリーデータ!H1667="なし","",デイリーデータ!H1667)</f>
        <v/>
      </c>
      <c r="G1667" s="3" t="str">
        <f>IF(H1667="","",COUNTA(H$2:H1667)-COUNTBLANK(H$2:H1667))</f>
        <v/>
      </c>
      <c r="H1667" s="3" t="str">
        <f>IF(COUNTIF(B$2:B1667,B1667)=1,B1667,"")</f>
        <v/>
      </c>
      <c r="I1667" s="10" t="str">
        <f t="shared" si="26"/>
        <v/>
      </c>
      <c r="J1667" s="3">
        <f>IF(デイリーデータ!D1667="なし","",デイリーデータ!D1667)</f>
        <v>0</v>
      </c>
      <c r="K1667" s="3">
        <f>IF(デイリーデータ!E1667="なし","",デイリーデータ!E1667)</f>
        <v>0</v>
      </c>
      <c r="L1667" s="3">
        <f>IF(デイリーデータ!F1667="なし","",デイリーデータ!F1667)</f>
        <v>0</v>
      </c>
      <c r="M1667" s="3">
        <f>IF(デイリーデータ!G1667="なし","",デイリーデータ!G1667)</f>
        <v>0</v>
      </c>
      <c r="N1667" s="3">
        <f>IF(デイリーデータ!H1667="なし","",デイリーデータ!H1667)</f>
        <v>0</v>
      </c>
    </row>
    <row r="1668" spans="1:14" x14ac:dyDescent="0.2">
      <c r="A1668" s="9" t="str">
        <f>デイリーデータ!A1668&amp;デイリーデータ!I1668</f>
        <v/>
      </c>
      <c r="B1668" s="3" t="str">
        <f>デイリーデータ!A1668&amp;""</f>
        <v/>
      </c>
      <c r="C1668" s="3" t="str">
        <f>デイリーデータ!B1668&amp;""</f>
        <v/>
      </c>
      <c r="D1668" s="4" t="str">
        <f>IF(デイリーデータ!I1668="","",(デイリーデータ!I1668))</f>
        <v/>
      </c>
      <c r="E1668" s="3" t="str">
        <f>IF(デイリーデータ!D1668="休日","●",IF(デイリーデータ!D1668="指定","○",IF(LEFT(デイリーデータ!F1668,1)="日","",IF(LEFT(デイリーデータ!F1668,1)="半","／",LEFT(デイリーデータ!F1668,1)))))</f>
        <v/>
      </c>
      <c r="F1668" s="10" t="str">
        <f>IF(デイリーデータ!E1668="なし","",デイリーデータ!E1668)&amp;IF(デイリーデータ!G1668="なし","",デイリーデータ!G1668)&amp;IF(デイリーデータ!H1668="なし","",デイリーデータ!H1668)</f>
        <v/>
      </c>
      <c r="G1668" s="3" t="str">
        <f>IF(H1668="","",COUNTA(H$2:H1668)-COUNTBLANK(H$2:H1668))</f>
        <v/>
      </c>
      <c r="H1668" s="3" t="str">
        <f>IF(COUNTIF(B$2:B1668,B1668)=1,B1668,"")</f>
        <v/>
      </c>
      <c r="I1668" s="10" t="str">
        <f t="shared" si="26"/>
        <v/>
      </c>
      <c r="J1668" s="3">
        <f>IF(デイリーデータ!D1668="なし","",デイリーデータ!D1668)</f>
        <v>0</v>
      </c>
      <c r="K1668" s="3">
        <f>IF(デイリーデータ!E1668="なし","",デイリーデータ!E1668)</f>
        <v>0</v>
      </c>
      <c r="L1668" s="3">
        <f>IF(デイリーデータ!F1668="なし","",デイリーデータ!F1668)</f>
        <v>0</v>
      </c>
      <c r="M1668" s="3">
        <f>IF(デイリーデータ!G1668="なし","",デイリーデータ!G1668)</f>
        <v>0</v>
      </c>
      <c r="N1668" s="3">
        <f>IF(デイリーデータ!H1668="なし","",デイリーデータ!H1668)</f>
        <v>0</v>
      </c>
    </row>
    <row r="1669" spans="1:14" x14ac:dyDescent="0.2">
      <c r="A1669" s="9" t="str">
        <f>デイリーデータ!A1669&amp;デイリーデータ!I1669</f>
        <v/>
      </c>
      <c r="B1669" s="3" t="str">
        <f>デイリーデータ!A1669&amp;""</f>
        <v/>
      </c>
      <c r="C1669" s="3" t="str">
        <f>デイリーデータ!B1669&amp;""</f>
        <v/>
      </c>
      <c r="D1669" s="4" t="str">
        <f>IF(デイリーデータ!I1669="","",(デイリーデータ!I1669))</f>
        <v/>
      </c>
      <c r="E1669" s="3" t="str">
        <f>IF(デイリーデータ!D1669="休日","●",IF(デイリーデータ!D1669="指定","○",IF(LEFT(デイリーデータ!F1669,1)="日","",IF(LEFT(デイリーデータ!F1669,1)="半","／",LEFT(デイリーデータ!F1669,1)))))</f>
        <v/>
      </c>
      <c r="F1669" s="10" t="str">
        <f>IF(デイリーデータ!E1669="なし","",デイリーデータ!E1669)&amp;IF(デイリーデータ!G1669="なし","",デイリーデータ!G1669)&amp;IF(デイリーデータ!H1669="なし","",デイリーデータ!H1669)</f>
        <v/>
      </c>
      <c r="G1669" s="3" t="str">
        <f>IF(H1669="","",COUNTA(H$2:H1669)-COUNTBLANK(H$2:H1669))</f>
        <v/>
      </c>
      <c r="H1669" s="3" t="str">
        <f>IF(COUNTIF(B$2:B1669,B1669)=1,B1669,"")</f>
        <v/>
      </c>
      <c r="I1669" s="10" t="str">
        <f t="shared" si="26"/>
        <v/>
      </c>
      <c r="J1669" s="3">
        <f>IF(デイリーデータ!D1669="なし","",デイリーデータ!D1669)</f>
        <v>0</v>
      </c>
      <c r="K1669" s="3">
        <f>IF(デイリーデータ!E1669="なし","",デイリーデータ!E1669)</f>
        <v>0</v>
      </c>
      <c r="L1669" s="3">
        <f>IF(デイリーデータ!F1669="なし","",デイリーデータ!F1669)</f>
        <v>0</v>
      </c>
      <c r="M1669" s="3">
        <f>IF(デイリーデータ!G1669="なし","",デイリーデータ!G1669)</f>
        <v>0</v>
      </c>
      <c r="N1669" s="3">
        <f>IF(デイリーデータ!H1669="なし","",デイリーデータ!H1669)</f>
        <v>0</v>
      </c>
    </row>
    <row r="1670" spans="1:14" x14ac:dyDescent="0.2">
      <c r="A1670" s="9" t="str">
        <f>デイリーデータ!A1670&amp;デイリーデータ!I1670</f>
        <v/>
      </c>
      <c r="B1670" s="3" t="str">
        <f>デイリーデータ!A1670&amp;""</f>
        <v/>
      </c>
      <c r="C1670" s="3" t="str">
        <f>デイリーデータ!B1670&amp;""</f>
        <v/>
      </c>
      <c r="D1670" s="4" t="str">
        <f>IF(デイリーデータ!I1670="","",(デイリーデータ!I1670))</f>
        <v/>
      </c>
      <c r="E1670" s="3" t="str">
        <f>IF(デイリーデータ!D1670="休日","●",IF(デイリーデータ!D1670="指定","○",IF(LEFT(デイリーデータ!F1670,1)="日","",IF(LEFT(デイリーデータ!F1670,1)="半","／",LEFT(デイリーデータ!F1670,1)))))</f>
        <v/>
      </c>
      <c r="F1670" s="10" t="str">
        <f>IF(デイリーデータ!E1670="なし","",デイリーデータ!E1670)&amp;IF(デイリーデータ!G1670="なし","",デイリーデータ!G1670)&amp;IF(デイリーデータ!H1670="なし","",デイリーデータ!H1670)</f>
        <v/>
      </c>
      <c r="G1670" s="3" t="str">
        <f>IF(H1670="","",COUNTA(H$2:H1670)-COUNTBLANK(H$2:H1670))</f>
        <v/>
      </c>
      <c r="H1670" s="3" t="str">
        <f>IF(COUNTIF(B$2:B1670,B1670)=1,B1670,"")</f>
        <v/>
      </c>
      <c r="I1670" s="10" t="str">
        <f t="shared" si="26"/>
        <v/>
      </c>
      <c r="J1670" s="3">
        <f>IF(デイリーデータ!D1670="なし","",デイリーデータ!D1670)</f>
        <v>0</v>
      </c>
      <c r="K1670" s="3">
        <f>IF(デイリーデータ!E1670="なし","",デイリーデータ!E1670)</f>
        <v>0</v>
      </c>
      <c r="L1670" s="3">
        <f>IF(デイリーデータ!F1670="なし","",デイリーデータ!F1670)</f>
        <v>0</v>
      </c>
      <c r="M1670" s="3">
        <f>IF(デイリーデータ!G1670="なし","",デイリーデータ!G1670)</f>
        <v>0</v>
      </c>
      <c r="N1670" s="3">
        <f>IF(デイリーデータ!H1670="なし","",デイリーデータ!H1670)</f>
        <v>0</v>
      </c>
    </row>
    <row r="1671" spans="1:14" x14ac:dyDescent="0.2">
      <c r="A1671" s="9" t="str">
        <f>デイリーデータ!A1671&amp;デイリーデータ!I1671</f>
        <v/>
      </c>
      <c r="B1671" s="3" t="str">
        <f>デイリーデータ!A1671&amp;""</f>
        <v/>
      </c>
      <c r="C1671" s="3" t="str">
        <f>デイリーデータ!B1671&amp;""</f>
        <v/>
      </c>
      <c r="D1671" s="4" t="str">
        <f>IF(デイリーデータ!I1671="","",(デイリーデータ!I1671))</f>
        <v/>
      </c>
      <c r="E1671" s="3" t="str">
        <f>IF(デイリーデータ!D1671="休日","●",IF(デイリーデータ!D1671="指定","○",IF(LEFT(デイリーデータ!F1671,1)="日","",IF(LEFT(デイリーデータ!F1671,1)="半","／",LEFT(デイリーデータ!F1671,1)))))</f>
        <v/>
      </c>
      <c r="F1671" s="10" t="str">
        <f>IF(デイリーデータ!E1671="なし","",デイリーデータ!E1671)&amp;IF(デイリーデータ!G1671="なし","",デイリーデータ!G1671)&amp;IF(デイリーデータ!H1671="なし","",デイリーデータ!H1671)</f>
        <v/>
      </c>
      <c r="G1671" s="3" t="str">
        <f>IF(H1671="","",COUNTA(H$2:H1671)-COUNTBLANK(H$2:H1671))</f>
        <v/>
      </c>
      <c r="H1671" s="3" t="str">
        <f>IF(COUNTIF(B$2:B1671,B1671)=1,B1671,"")</f>
        <v/>
      </c>
      <c r="I1671" s="10" t="str">
        <f t="shared" si="26"/>
        <v/>
      </c>
      <c r="J1671" s="3">
        <f>IF(デイリーデータ!D1671="なし","",デイリーデータ!D1671)</f>
        <v>0</v>
      </c>
      <c r="K1671" s="3">
        <f>IF(デイリーデータ!E1671="なし","",デイリーデータ!E1671)</f>
        <v>0</v>
      </c>
      <c r="L1671" s="3">
        <f>IF(デイリーデータ!F1671="なし","",デイリーデータ!F1671)</f>
        <v>0</v>
      </c>
      <c r="M1671" s="3">
        <f>IF(デイリーデータ!G1671="なし","",デイリーデータ!G1671)</f>
        <v>0</v>
      </c>
      <c r="N1671" s="3">
        <f>IF(デイリーデータ!H1671="なし","",デイリーデータ!H1671)</f>
        <v>0</v>
      </c>
    </row>
    <row r="1672" spans="1:14" x14ac:dyDescent="0.2">
      <c r="A1672" s="9" t="str">
        <f>デイリーデータ!A1672&amp;デイリーデータ!I1672</f>
        <v/>
      </c>
      <c r="B1672" s="3" t="str">
        <f>デイリーデータ!A1672&amp;""</f>
        <v/>
      </c>
      <c r="C1672" s="3" t="str">
        <f>デイリーデータ!B1672&amp;""</f>
        <v/>
      </c>
      <c r="D1672" s="4" t="str">
        <f>IF(デイリーデータ!I1672="","",(デイリーデータ!I1672))</f>
        <v/>
      </c>
      <c r="E1672" s="3" t="str">
        <f>IF(デイリーデータ!D1672="休日","●",IF(デイリーデータ!D1672="指定","○",IF(LEFT(デイリーデータ!F1672,1)="日","",IF(LEFT(デイリーデータ!F1672,1)="半","／",LEFT(デイリーデータ!F1672,1)))))</f>
        <v/>
      </c>
      <c r="F1672" s="10" t="str">
        <f>IF(デイリーデータ!E1672="なし","",デイリーデータ!E1672)&amp;IF(デイリーデータ!G1672="なし","",デイリーデータ!G1672)&amp;IF(デイリーデータ!H1672="なし","",デイリーデータ!H1672)</f>
        <v/>
      </c>
      <c r="G1672" s="3" t="str">
        <f>IF(H1672="","",COUNTA(H$2:H1672)-COUNTBLANK(H$2:H1672))</f>
        <v/>
      </c>
      <c r="H1672" s="3" t="str">
        <f>IF(COUNTIF(B$2:B1672,B1672)=1,B1672,"")</f>
        <v/>
      </c>
      <c r="I1672" s="10" t="str">
        <f t="shared" si="26"/>
        <v/>
      </c>
      <c r="J1672" s="3">
        <f>IF(デイリーデータ!D1672="なし","",デイリーデータ!D1672)</f>
        <v>0</v>
      </c>
      <c r="K1672" s="3">
        <f>IF(デイリーデータ!E1672="なし","",デイリーデータ!E1672)</f>
        <v>0</v>
      </c>
      <c r="L1672" s="3">
        <f>IF(デイリーデータ!F1672="なし","",デイリーデータ!F1672)</f>
        <v>0</v>
      </c>
      <c r="M1672" s="3">
        <f>IF(デイリーデータ!G1672="なし","",デイリーデータ!G1672)</f>
        <v>0</v>
      </c>
      <c r="N1672" s="3">
        <f>IF(デイリーデータ!H1672="なし","",デイリーデータ!H1672)</f>
        <v>0</v>
      </c>
    </row>
    <row r="1673" spans="1:14" x14ac:dyDescent="0.2">
      <c r="A1673" s="9" t="str">
        <f>デイリーデータ!A1673&amp;デイリーデータ!I1673</f>
        <v/>
      </c>
      <c r="B1673" s="3" t="str">
        <f>デイリーデータ!A1673&amp;""</f>
        <v/>
      </c>
      <c r="C1673" s="3" t="str">
        <f>デイリーデータ!B1673&amp;""</f>
        <v/>
      </c>
      <c r="D1673" s="4" t="str">
        <f>IF(デイリーデータ!I1673="","",(デイリーデータ!I1673))</f>
        <v/>
      </c>
      <c r="E1673" s="3" t="str">
        <f>IF(デイリーデータ!D1673="休日","●",IF(デイリーデータ!D1673="指定","○",IF(LEFT(デイリーデータ!F1673,1)="日","",IF(LEFT(デイリーデータ!F1673,1)="半","／",LEFT(デイリーデータ!F1673,1)))))</f>
        <v/>
      </c>
      <c r="F1673" s="10" t="str">
        <f>IF(デイリーデータ!E1673="なし","",デイリーデータ!E1673)&amp;IF(デイリーデータ!G1673="なし","",デイリーデータ!G1673)&amp;IF(デイリーデータ!H1673="なし","",デイリーデータ!H1673)</f>
        <v/>
      </c>
      <c r="G1673" s="3" t="str">
        <f>IF(H1673="","",COUNTA(H$2:H1673)-COUNTBLANK(H$2:H1673))</f>
        <v/>
      </c>
      <c r="H1673" s="3" t="str">
        <f>IF(COUNTIF(B$2:B1673,B1673)=1,B1673,"")</f>
        <v/>
      </c>
      <c r="I1673" s="10" t="str">
        <f t="shared" si="26"/>
        <v/>
      </c>
      <c r="J1673" s="3">
        <f>IF(デイリーデータ!D1673="なし","",デイリーデータ!D1673)</f>
        <v>0</v>
      </c>
      <c r="K1673" s="3">
        <f>IF(デイリーデータ!E1673="なし","",デイリーデータ!E1673)</f>
        <v>0</v>
      </c>
      <c r="L1673" s="3">
        <f>IF(デイリーデータ!F1673="なし","",デイリーデータ!F1673)</f>
        <v>0</v>
      </c>
      <c r="M1673" s="3">
        <f>IF(デイリーデータ!G1673="なし","",デイリーデータ!G1673)</f>
        <v>0</v>
      </c>
      <c r="N1673" s="3">
        <f>IF(デイリーデータ!H1673="なし","",デイリーデータ!H1673)</f>
        <v>0</v>
      </c>
    </row>
    <row r="1674" spans="1:14" x14ac:dyDescent="0.2">
      <c r="A1674" s="9" t="str">
        <f>デイリーデータ!A1674&amp;デイリーデータ!I1674</f>
        <v/>
      </c>
      <c r="B1674" s="3" t="str">
        <f>デイリーデータ!A1674&amp;""</f>
        <v/>
      </c>
      <c r="C1674" s="3" t="str">
        <f>デイリーデータ!B1674&amp;""</f>
        <v/>
      </c>
      <c r="D1674" s="4" t="str">
        <f>IF(デイリーデータ!I1674="","",(デイリーデータ!I1674))</f>
        <v/>
      </c>
      <c r="E1674" s="3" t="str">
        <f>IF(デイリーデータ!D1674="休日","●",IF(デイリーデータ!D1674="指定","○",IF(LEFT(デイリーデータ!F1674,1)="日","",IF(LEFT(デイリーデータ!F1674,1)="半","／",LEFT(デイリーデータ!F1674,1)))))</f>
        <v/>
      </c>
      <c r="F1674" s="10" t="str">
        <f>IF(デイリーデータ!E1674="なし","",デイリーデータ!E1674)&amp;IF(デイリーデータ!G1674="なし","",デイリーデータ!G1674)&amp;IF(デイリーデータ!H1674="なし","",デイリーデータ!H1674)</f>
        <v/>
      </c>
      <c r="G1674" s="3" t="str">
        <f>IF(H1674="","",COUNTA(H$2:H1674)-COUNTBLANK(H$2:H1674))</f>
        <v/>
      </c>
      <c r="H1674" s="3" t="str">
        <f>IF(COUNTIF(B$2:B1674,B1674)=1,B1674,"")</f>
        <v/>
      </c>
      <c r="I1674" s="10" t="str">
        <f t="shared" si="26"/>
        <v/>
      </c>
      <c r="J1674" s="3">
        <f>IF(デイリーデータ!D1674="なし","",デイリーデータ!D1674)</f>
        <v>0</v>
      </c>
      <c r="K1674" s="3">
        <f>IF(デイリーデータ!E1674="なし","",デイリーデータ!E1674)</f>
        <v>0</v>
      </c>
      <c r="L1674" s="3">
        <f>IF(デイリーデータ!F1674="なし","",デイリーデータ!F1674)</f>
        <v>0</v>
      </c>
      <c r="M1674" s="3">
        <f>IF(デイリーデータ!G1674="なし","",デイリーデータ!G1674)</f>
        <v>0</v>
      </c>
      <c r="N1674" s="3">
        <f>IF(デイリーデータ!H1674="なし","",デイリーデータ!H1674)</f>
        <v>0</v>
      </c>
    </row>
    <row r="1675" spans="1:14" x14ac:dyDescent="0.2">
      <c r="A1675" s="9" t="str">
        <f>デイリーデータ!A1675&amp;デイリーデータ!I1675</f>
        <v/>
      </c>
      <c r="B1675" s="3" t="str">
        <f>デイリーデータ!A1675&amp;""</f>
        <v/>
      </c>
      <c r="C1675" s="3" t="str">
        <f>デイリーデータ!B1675&amp;""</f>
        <v/>
      </c>
      <c r="D1675" s="4" t="str">
        <f>IF(デイリーデータ!I1675="","",(デイリーデータ!I1675))</f>
        <v/>
      </c>
      <c r="E1675" s="3" t="str">
        <f>IF(デイリーデータ!D1675="休日","●",IF(デイリーデータ!D1675="指定","○",IF(LEFT(デイリーデータ!F1675,1)="日","",IF(LEFT(デイリーデータ!F1675,1)="半","／",LEFT(デイリーデータ!F1675,1)))))</f>
        <v/>
      </c>
      <c r="F1675" s="10" t="str">
        <f>IF(デイリーデータ!E1675="なし","",デイリーデータ!E1675)&amp;IF(デイリーデータ!G1675="なし","",デイリーデータ!G1675)&amp;IF(デイリーデータ!H1675="なし","",デイリーデータ!H1675)</f>
        <v/>
      </c>
      <c r="G1675" s="3" t="str">
        <f>IF(H1675="","",COUNTA(H$2:H1675)-COUNTBLANK(H$2:H1675))</f>
        <v/>
      </c>
      <c r="H1675" s="3" t="str">
        <f>IF(COUNTIF(B$2:B1675,B1675)=1,B1675,"")</f>
        <v/>
      </c>
      <c r="I1675" s="10" t="str">
        <f t="shared" si="26"/>
        <v/>
      </c>
      <c r="J1675" s="3">
        <f>IF(デイリーデータ!D1675="なし","",デイリーデータ!D1675)</f>
        <v>0</v>
      </c>
      <c r="K1675" s="3">
        <f>IF(デイリーデータ!E1675="なし","",デイリーデータ!E1675)</f>
        <v>0</v>
      </c>
      <c r="L1675" s="3">
        <f>IF(デイリーデータ!F1675="なし","",デイリーデータ!F1675)</f>
        <v>0</v>
      </c>
      <c r="M1675" s="3">
        <f>IF(デイリーデータ!G1675="なし","",デイリーデータ!G1675)</f>
        <v>0</v>
      </c>
      <c r="N1675" s="3">
        <f>IF(デイリーデータ!H1675="なし","",デイリーデータ!H1675)</f>
        <v>0</v>
      </c>
    </row>
    <row r="1676" spans="1:14" x14ac:dyDescent="0.2">
      <c r="A1676" s="9" t="str">
        <f>デイリーデータ!A1676&amp;デイリーデータ!I1676</f>
        <v/>
      </c>
      <c r="B1676" s="3" t="str">
        <f>デイリーデータ!A1676&amp;""</f>
        <v/>
      </c>
      <c r="C1676" s="3" t="str">
        <f>デイリーデータ!B1676&amp;""</f>
        <v/>
      </c>
      <c r="D1676" s="4" t="str">
        <f>IF(デイリーデータ!I1676="","",(デイリーデータ!I1676))</f>
        <v/>
      </c>
      <c r="E1676" s="3" t="str">
        <f>IF(デイリーデータ!D1676="休日","●",IF(デイリーデータ!D1676="指定","○",IF(LEFT(デイリーデータ!F1676,1)="日","",IF(LEFT(デイリーデータ!F1676,1)="半","／",LEFT(デイリーデータ!F1676,1)))))</f>
        <v/>
      </c>
      <c r="F1676" s="10" t="str">
        <f>IF(デイリーデータ!E1676="なし","",デイリーデータ!E1676)&amp;IF(デイリーデータ!G1676="なし","",デイリーデータ!G1676)&amp;IF(デイリーデータ!H1676="なし","",デイリーデータ!H1676)</f>
        <v/>
      </c>
      <c r="G1676" s="3" t="str">
        <f>IF(H1676="","",COUNTA(H$2:H1676)-COUNTBLANK(H$2:H1676))</f>
        <v/>
      </c>
      <c r="H1676" s="3" t="str">
        <f>IF(COUNTIF(B$2:B1676,B1676)=1,B1676,"")</f>
        <v/>
      </c>
      <c r="I1676" s="10" t="str">
        <f t="shared" si="26"/>
        <v/>
      </c>
      <c r="J1676" s="3">
        <f>IF(デイリーデータ!D1676="なし","",デイリーデータ!D1676)</f>
        <v>0</v>
      </c>
      <c r="K1676" s="3">
        <f>IF(デイリーデータ!E1676="なし","",デイリーデータ!E1676)</f>
        <v>0</v>
      </c>
      <c r="L1676" s="3">
        <f>IF(デイリーデータ!F1676="なし","",デイリーデータ!F1676)</f>
        <v>0</v>
      </c>
      <c r="M1676" s="3">
        <f>IF(デイリーデータ!G1676="なし","",デイリーデータ!G1676)</f>
        <v>0</v>
      </c>
      <c r="N1676" s="3">
        <f>IF(デイリーデータ!H1676="なし","",デイリーデータ!H1676)</f>
        <v>0</v>
      </c>
    </row>
    <row r="1677" spans="1:14" x14ac:dyDescent="0.2">
      <c r="A1677" s="9" t="str">
        <f>デイリーデータ!A1677&amp;デイリーデータ!I1677</f>
        <v/>
      </c>
      <c r="B1677" s="3" t="str">
        <f>デイリーデータ!A1677&amp;""</f>
        <v/>
      </c>
      <c r="C1677" s="3" t="str">
        <f>デイリーデータ!B1677&amp;""</f>
        <v/>
      </c>
      <c r="D1677" s="4" t="str">
        <f>IF(デイリーデータ!I1677="","",(デイリーデータ!I1677))</f>
        <v/>
      </c>
      <c r="E1677" s="3" t="str">
        <f>IF(デイリーデータ!D1677="休日","●",IF(デイリーデータ!D1677="指定","○",IF(LEFT(デイリーデータ!F1677,1)="日","",IF(LEFT(デイリーデータ!F1677,1)="半","／",LEFT(デイリーデータ!F1677,1)))))</f>
        <v/>
      </c>
      <c r="F1677" s="10" t="str">
        <f>IF(デイリーデータ!E1677="なし","",デイリーデータ!E1677)&amp;IF(デイリーデータ!G1677="なし","",デイリーデータ!G1677)&amp;IF(デイリーデータ!H1677="なし","",デイリーデータ!H1677)</f>
        <v/>
      </c>
      <c r="G1677" s="3" t="str">
        <f>IF(H1677="","",COUNTA(H$2:H1677)-COUNTBLANK(H$2:H1677))</f>
        <v/>
      </c>
      <c r="H1677" s="3" t="str">
        <f>IF(COUNTIF(B$2:B1677,B1677)=1,B1677,"")</f>
        <v/>
      </c>
      <c r="I1677" s="10" t="str">
        <f t="shared" si="26"/>
        <v/>
      </c>
      <c r="J1677" s="3">
        <f>IF(デイリーデータ!D1677="なし","",デイリーデータ!D1677)</f>
        <v>0</v>
      </c>
      <c r="K1677" s="3">
        <f>IF(デイリーデータ!E1677="なし","",デイリーデータ!E1677)</f>
        <v>0</v>
      </c>
      <c r="L1677" s="3">
        <f>IF(デイリーデータ!F1677="なし","",デイリーデータ!F1677)</f>
        <v>0</v>
      </c>
      <c r="M1677" s="3">
        <f>IF(デイリーデータ!G1677="なし","",デイリーデータ!G1677)</f>
        <v>0</v>
      </c>
      <c r="N1677" s="3">
        <f>IF(デイリーデータ!H1677="なし","",デイリーデータ!H1677)</f>
        <v>0</v>
      </c>
    </row>
    <row r="1678" spans="1:14" x14ac:dyDescent="0.2">
      <c r="A1678" s="9" t="str">
        <f>デイリーデータ!A1678&amp;デイリーデータ!I1678</f>
        <v/>
      </c>
      <c r="B1678" s="3" t="str">
        <f>デイリーデータ!A1678&amp;""</f>
        <v/>
      </c>
      <c r="C1678" s="3" t="str">
        <f>デイリーデータ!B1678&amp;""</f>
        <v/>
      </c>
      <c r="D1678" s="4" t="str">
        <f>IF(デイリーデータ!I1678="","",(デイリーデータ!I1678))</f>
        <v/>
      </c>
      <c r="E1678" s="3" t="str">
        <f>IF(デイリーデータ!D1678="休日","●",IF(デイリーデータ!D1678="指定","○",IF(LEFT(デイリーデータ!F1678,1)="日","",IF(LEFT(デイリーデータ!F1678,1)="半","／",LEFT(デイリーデータ!F1678,1)))))</f>
        <v/>
      </c>
      <c r="F1678" s="10" t="str">
        <f>IF(デイリーデータ!E1678="なし","",デイリーデータ!E1678)&amp;IF(デイリーデータ!G1678="なし","",デイリーデータ!G1678)&amp;IF(デイリーデータ!H1678="なし","",デイリーデータ!H1678)</f>
        <v/>
      </c>
      <c r="G1678" s="3" t="str">
        <f>IF(H1678="","",COUNTA(H$2:H1678)-COUNTBLANK(H$2:H1678))</f>
        <v/>
      </c>
      <c r="H1678" s="3" t="str">
        <f>IF(COUNTIF(B$2:B1678,B1678)=1,B1678,"")</f>
        <v/>
      </c>
      <c r="I1678" s="10" t="str">
        <f t="shared" si="26"/>
        <v/>
      </c>
      <c r="J1678" s="3">
        <f>IF(デイリーデータ!D1678="なし","",デイリーデータ!D1678)</f>
        <v>0</v>
      </c>
      <c r="K1678" s="3">
        <f>IF(デイリーデータ!E1678="なし","",デイリーデータ!E1678)</f>
        <v>0</v>
      </c>
      <c r="L1678" s="3">
        <f>IF(デイリーデータ!F1678="なし","",デイリーデータ!F1678)</f>
        <v>0</v>
      </c>
      <c r="M1678" s="3">
        <f>IF(デイリーデータ!G1678="なし","",デイリーデータ!G1678)</f>
        <v>0</v>
      </c>
      <c r="N1678" s="3">
        <f>IF(デイリーデータ!H1678="なし","",デイリーデータ!H1678)</f>
        <v>0</v>
      </c>
    </row>
    <row r="1679" spans="1:14" x14ac:dyDescent="0.2">
      <c r="A1679" s="9" t="str">
        <f>デイリーデータ!A1679&amp;デイリーデータ!I1679</f>
        <v/>
      </c>
      <c r="B1679" s="3" t="str">
        <f>デイリーデータ!A1679&amp;""</f>
        <v/>
      </c>
      <c r="C1679" s="3" t="str">
        <f>デイリーデータ!B1679&amp;""</f>
        <v/>
      </c>
      <c r="D1679" s="4" t="str">
        <f>IF(デイリーデータ!I1679="","",(デイリーデータ!I1679))</f>
        <v/>
      </c>
      <c r="E1679" s="3" t="str">
        <f>IF(デイリーデータ!D1679="休日","●",IF(デイリーデータ!D1679="指定","○",IF(LEFT(デイリーデータ!F1679,1)="日","",IF(LEFT(デイリーデータ!F1679,1)="半","／",LEFT(デイリーデータ!F1679,1)))))</f>
        <v/>
      </c>
      <c r="F1679" s="10" t="str">
        <f>IF(デイリーデータ!E1679="なし","",デイリーデータ!E1679)&amp;IF(デイリーデータ!G1679="なし","",デイリーデータ!G1679)&amp;IF(デイリーデータ!H1679="なし","",デイリーデータ!H1679)</f>
        <v/>
      </c>
      <c r="G1679" s="3" t="str">
        <f>IF(H1679="","",COUNTA(H$2:H1679)-COUNTBLANK(H$2:H1679))</f>
        <v/>
      </c>
      <c r="H1679" s="3" t="str">
        <f>IF(COUNTIF(B$2:B1679,B1679)=1,B1679,"")</f>
        <v/>
      </c>
      <c r="I1679" s="10" t="str">
        <f t="shared" si="26"/>
        <v/>
      </c>
      <c r="J1679" s="3">
        <f>IF(デイリーデータ!D1679="なし","",デイリーデータ!D1679)</f>
        <v>0</v>
      </c>
      <c r="K1679" s="3">
        <f>IF(デイリーデータ!E1679="なし","",デイリーデータ!E1679)</f>
        <v>0</v>
      </c>
      <c r="L1679" s="3">
        <f>IF(デイリーデータ!F1679="なし","",デイリーデータ!F1679)</f>
        <v>0</v>
      </c>
      <c r="M1679" s="3">
        <f>IF(デイリーデータ!G1679="なし","",デイリーデータ!G1679)</f>
        <v>0</v>
      </c>
      <c r="N1679" s="3">
        <f>IF(デイリーデータ!H1679="なし","",デイリーデータ!H1679)</f>
        <v>0</v>
      </c>
    </row>
    <row r="1680" spans="1:14" x14ac:dyDescent="0.2">
      <c r="A1680" s="9" t="str">
        <f>デイリーデータ!A1680&amp;デイリーデータ!I1680</f>
        <v/>
      </c>
      <c r="B1680" s="3" t="str">
        <f>デイリーデータ!A1680&amp;""</f>
        <v/>
      </c>
      <c r="C1680" s="3" t="str">
        <f>デイリーデータ!B1680&amp;""</f>
        <v/>
      </c>
      <c r="D1680" s="4" t="str">
        <f>IF(デイリーデータ!I1680="","",(デイリーデータ!I1680))</f>
        <v/>
      </c>
      <c r="E1680" s="3" t="str">
        <f>IF(デイリーデータ!D1680="休日","●",IF(デイリーデータ!D1680="指定","○",IF(LEFT(デイリーデータ!F1680,1)="日","",IF(LEFT(デイリーデータ!F1680,1)="半","／",LEFT(デイリーデータ!F1680,1)))))</f>
        <v/>
      </c>
      <c r="F1680" s="10" t="str">
        <f>IF(デイリーデータ!E1680="なし","",デイリーデータ!E1680)&amp;IF(デイリーデータ!G1680="なし","",デイリーデータ!G1680)&amp;IF(デイリーデータ!H1680="なし","",デイリーデータ!H1680)</f>
        <v/>
      </c>
      <c r="G1680" s="3" t="str">
        <f>IF(H1680="","",COUNTA(H$2:H1680)-COUNTBLANK(H$2:H1680))</f>
        <v/>
      </c>
      <c r="H1680" s="3" t="str">
        <f>IF(COUNTIF(B$2:B1680,B1680)=1,B1680,"")</f>
        <v/>
      </c>
      <c r="I1680" s="10" t="str">
        <f t="shared" si="26"/>
        <v/>
      </c>
      <c r="J1680" s="3">
        <f>IF(デイリーデータ!D1680="なし","",デイリーデータ!D1680)</f>
        <v>0</v>
      </c>
      <c r="K1680" s="3">
        <f>IF(デイリーデータ!E1680="なし","",デイリーデータ!E1680)</f>
        <v>0</v>
      </c>
      <c r="L1680" s="3">
        <f>IF(デイリーデータ!F1680="なし","",デイリーデータ!F1680)</f>
        <v>0</v>
      </c>
      <c r="M1680" s="3">
        <f>IF(デイリーデータ!G1680="なし","",デイリーデータ!G1680)</f>
        <v>0</v>
      </c>
      <c r="N1680" s="3">
        <f>IF(デイリーデータ!H1680="なし","",デイリーデータ!H1680)</f>
        <v>0</v>
      </c>
    </row>
    <row r="1681" spans="1:14" x14ac:dyDescent="0.2">
      <c r="A1681" s="9" t="str">
        <f>デイリーデータ!A1681&amp;デイリーデータ!I1681</f>
        <v/>
      </c>
      <c r="B1681" s="3" t="str">
        <f>デイリーデータ!A1681&amp;""</f>
        <v/>
      </c>
      <c r="C1681" s="3" t="str">
        <f>デイリーデータ!B1681&amp;""</f>
        <v/>
      </c>
      <c r="D1681" s="4" t="str">
        <f>IF(デイリーデータ!I1681="","",(デイリーデータ!I1681))</f>
        <v/>
      </c>
      <c r="E1681" s="3" t="str">
        <f>IF(デイリーデータ!D1681="休日","●",IF(デイリーデータ!D1681="指定","○",IF(LEFT(デイリーデータ!F1681,1)="日","",IF(LEFT(デイリーデータ!F1681,1)="半","／",LEFT(デイリーデータ!F1681,1)))))</f>
        <v/>
      </c>
      <c r="F1681" s="10" t="str">
        <f>IF(デイリーデータ!E1681="なし","",デイリーデータ!E1681)&amp;IF(デイリーデータ!G1681="なし","",デイリーデータ!G1681)&amp;IF(デイリーデータ!H1681="なし","",デイリーデータ!H1681)</f>
        <v/>
      </c>
      <c r="G1681" s="3" t="str">
        <f>IF(H1681="","",COUNTA(H$2:H1681)-COUNTBLANK(H$2:H1681))</f>
        <v/>
      </c>
      <c r="H1681" s="3" t="str">
        <f>IF(COUNTIF(B$2:B1681,B1681)=1,B1681,"")</f>
        <v/>
      </c>
      <c r="I1681" s="10" t="str">
        <f t="shared" si="26"/>
        <v/>
      </c>
      <c r="J1681" s="3">
        <f>IF(デイリーデータ!D1681="なし","",デイリーデータ!D1681)</f>
        <v>0</v>
      </c>
      <c r="K1681" s="3">
        <f>IF(デイリーデータ!E1681="なし","",デイリーデータ!E1681)</f>
        <v>0</v>
      </c>
      <c r="L1681" s="3">
        <f>IF(デイリーデータ!F1681="なし","",デイリーデータ!F1681)</f>
        <v>0</v>
      </c>
      <c r="M1681" s="3">
        <f>IF(デイリーデータ!G1681="なし","",デイリーデータ!G1681)</f>
        <v>0</v>
      </c>
      <c r="N1681" s="3">
        <f>IF(デイリーデータ!H1681="なし","",デイリーデータ!H1681)</f>
        <v>0</v>
      </c>
    </row>
    <row r="1682" spans="1:14" x14ac:dyDescent="0.2">
      <c r="A1682" s="9" t="str">
        <f>デイリーデータ!A1682&amp;デイリーデータ!I1682</f>
        <v/>
      </c>
      <c r="B1682" s="3" t="str">
        <f>デイリーデータ!A1682&amp;""</f>
        <v/>
      </c>
      <c r="C1682" s="3" t="str">
        <f>デイリーデータ!B1682&amp;""</f>
        <v/>
      </c>
      <c r="D1682" s="4" t="str">
        <f>IF(デイリーデータ!I1682="","",(デイリーデータ!I1682))</f>
        <v/>
      </c>
      <c r="E1682" s="3" t="str">
        <f>IF(デイリーデータ!D1682="休日","●",IF(デイリーデータ!D1682="指定","○",IF(LEFT(デイリーデータ!F1682,1)="日","",IF(LEFT(デイリーデータ!F1682,1)="半","／",LEFT(デイリーデータ!F1682,1)))))</f>
        <v/>
      </c>
      <c r="F1682" s="10" t="str">
        <f>IF(デイリーデータ!E1682="なし","",デイリーデータ!E1682)&amp;IF(デイリーデータ!G1682="なし","",デイリーデータ!G1682)&amp;IF(デイリーデータ!H1682="なし","",デイリーデータ!H1682)</f>
        <v/>
      </c>
      <c r="G1682" s="3" t="str">
        <f>IF(H1682="","",COUNTA(H$2:H1682)-COUNTBLANK(H$2:H1682))</f>
        <v/>
      </c>
      <c r="H1682" s="3" t="str">
        <f>IF(COUNTIF(B$2:B1682,B1682)=1,B1682,"")</f>
        <v/>
      </c>
      <c r="I1682" s="10" t="str">
        <f t="shared" si="26"/>
        <v/>
      </c>
      <c r="J1682" s="3">
        <f>IF(デイリーデータ!D1682="なし","",デイリーデータ!D1682)</f>
        <v>0</v>
      </c>
      <c r="K1682" s="3">
        <f>IF(デイリーデータ!E1682="なし","",デイリーデータ!E1682)</f>
        <v>0</v>
      </c>
      <c r="L1682" s="3">
        <f>IF(デイリーデータ!F1682="なし","",デイリーデータ!F1682)</f>
        <v>0</v>
      </c>
      <c r="M1682" s="3">
        <f>IF(デイリーデータ!G1682="なし","",デイリーデータ!G1682)</f>
        <v>0</v>
      </c>
      <c r="N1682" s="3">
        <f>IF(デイリーデータ!H1682="なし","",デイリーデータ!H1682)</f>
        <v>0</v>
      </c>
    </row>
    <row r="1683" spans="1:14" x14ac:dyDescent="0.2">
      <c r="A1683" s="9" t="str">
        <f>デイリーデータ!A1683&amp;デイリーデータ!I1683</f>
        <v/>
      </c>
      <c r="B1683" s="3" t="str">
        <f>デイリーデータ!A1683&amp;""</f>
        <v/>
      </c>
      <c r="C1683" s="3" t="str">
        <f>デイリーデータ!B1683&amp;""</f>
        <v/>
      </c>
      <c r="D1683" s="4" t="str">
        <f>IF(デイリーデータ!I1683="","",(デイリーデータ!I1683))</f>
        <v/>
      </c>
      <c r="E1683" s="3" t="str">
        <f>IF(デイリーデータ!D1683="休日","●",IF(デイリーデータ!D1683="指定","○",IF(LEFT(デイリーデータ!F1683,1)="日","",IF(LEFT(デイリーデータ!F1683,1)="半","／",LEFT(デイリーデータ!F1683,1)))))</f>
        <v/>
      </c>
      <c r="F1683" s="10" t="str">
        <f>IF(デイリーデータ!E1683="なし","",デイリーデータ!E1683)&amp;IF(デイリーデータ!G1683="なし","",デイリーデータ!G1683)&amp;IF(デイリーデータ!H1683="なし","",デイリーデータ!H1683)</f>
        <v/>
      </c>
      <c r="G1683" s="3" t="str">
        <f>IF(H1683="","",COUNTA(H$2:H1683)-COUNTBLANK(H$2:H1683))</f>
        <v/>
      </c>
      <c r="H1683" s="3" t="str">
        <f>IF(COUNTIF(B$2:B1683,B1683)=1,B1683,"")</f>
        <v/>
      </c>
      <c r="I1683" s="10" t="str">
        <f t="shared" si="26"/>
        <v/>
      </c>
      <c r="J1683" s="3">
        <f>IF(デイリーデータ!D1683="なし","",デイリーデータ!D1683)</f>
        <v>0</v>
      </c>
      <c r="K1683" s="3">
        <f>IF(デイリーデータ!E1683="なし","",デイリーデータ!E1683)</f>
        <v>0</v>
      </c>
      <c r="L1683" s="3">
        <f>IF(デイリーデータ!F1683="なし","",デイリーデータ!F1683)</f>
        <v>0</v>
      </c>
      <c r="M1683" s="3">
        <f>IF(デイリーデータ!G1683="なし","",デイリーデータ!G1683)</f>
        <v>0</v>
      </c>
      <c r="N1683" s="3">
        <f>IF(デイリーデータ!H1683="なし","",デイリーデータ!H1683)</f>
        <v>0</v>
      </c>
    </row>
    <row r="1684" spans="1:14" x14ac:dyDescent="0.2">
      <c r="A1684" s="9" t="str">
        <f>デイリーデータ!A1684&amp;デイリーデータ!I1684</f>
        <v/>
      </c>
      <c r="B1684" s="3" t="str">
        <f>デイリーデータ!A1684&amp;""</f>
        <v/>
      </c>
      <c r="C1684" s="3" t="str">
        <f>デイリーデータ!B1684&amp;""</f>
        <v/>
      </c>
      <c r="D1684" s="4" t="str">
        <f>IF(デイリーデータ!I1684="","",(デイリーデータ!I1684))</f>
        <v/>
      </c>
      <c r="E1684" s="3" t="str">
        <f>IF(デイリーデータ!D1684="休日","●",IF(デイリーデータ!D1684="指定","○",IF(LEFT(デイリーデータ!F1684,1)="日","",IF(LEFT(デイリーデータ!F1684,1)="半","／",LEFT(デイリーデータ!F1684,1)))))</f>
        <v/>
      </c>
      <c r="F1684" s="10" t="str">
        <f>IF(デイリーデータ!E1684="なし","",デイリーデータ!E1684)&amp;IF(デイリーデータ!G1684="なし","",デイリーデータ!G1684)&amp;IF(デイリーデータ!H1684="なし","",デイリーデータ!H1684)</f>
        <v/>
      </c>
      <c r="G1684" s="3" t="str">
        <f>IF(H1684="","",COUNTA(H$2:H1684)-COUNTBLANK(H$2:H1684))</f>
        <v/>
      </c>
      <c r="H1684" s="3" t="str">
        <f>IF(COUNTIF(B$2:B1684,B1684)=1,B1684,"")</f>
        <v/>
      </c>
      <c r="I1684" s="10" t="str">
        <f t="shared" si="26"/>
        <v/>
      </c>
      <c r="J1684" s="3">
        <f>IF(デイリーデータ!D1684="なし","",デイリーデータ!D1684)</f>
        <v>0</v>
      </c>
      <c r="K1684" s="3">
        <f>IF(デイリーデータ!E1684="なし","",デイリーデータ!E1684)</f>
        <v>0</v>
      </c>
      <c r="L1684" s="3">
        <f>IF(デイリーデータ!F1684="なし","",デイリーデータ!F1684)</f>
        <v>0</v>
      </c>
      <c r="M1684" s="3">
        <f>IF(デイリーデータ!G1684="なし","",デイリーデータ!G1684)</f>
        <v>0</v>
      </c>
      <c r="N1684" s="3">
        <f>IF(デイリーデータ!H1684="なし","",デイリーデータ!H1684)</f>
        <v>0</v>
      </c>
    </row>
    <row r="1685" spans="1:14" x14ac:dyDescent="0.2">
      <c r="A1685" s="9" t="str">
        <f>デイリーデータ!A1685&amp;デイリーデータ!I1685</f>
        <v/>
      </c>
      <c r="B1685" s="3" t="str">
        <f>デイリーデータ!A1685&amp;""</f>
        <v/>
      </c>
      <c r="C1685" s="3" t="str">
        <f>デイリーデータ!B1685&amp;""</f>
        <v/>
      </c>
      <c r="D1685" s="4" t="str">
        <f>IF(デイリーデータ!I1685="","",(デイリーデータ!I1685))</f>
        <v/>
      </c>
      <c r="E1685" s="3" t="str">
        <f>IF(デイリーデータ!D1685="休日","●",IF(デイリーデータ!D1685="指定","○",IF(LEFT(デイリーデータ!F1685,1)="日","",IF(LEFT(デイリーデータ!F1685,1)="半","／",LEFT(デイリーデータ!F1685,1)))))</f>
        <v/>
      </c>
      <c r="F1685" s="10" t="str">
        <f>IF(デイリーデータ!E1685="なし","",デイリーデータ!E1685)&amp;IF(デイリーデータ!G1685="なし","",デイリーデータ!G1685)&amp;IF(デイリーデータ!H1685="なし","",デイリーデータ!H1685)</f>
        <v/>
      </c>
      <c r="G1685" s="3" t="str">
        <f>IF(H1685="","",COUNTA(H$2:H1685)-COUNTBLANK(H$2:H1685))</f>
        <v/>
      </c>
      <c r="H1685" s="3" t="str">
        <f>IF(COUNTIF(B$2:B1685,B1685)=1,B1685,"")</f>
        <v/>
      </c>
      <c r="I1685" s="10" t="str">
        <f t="shared" si="26"/>
        <v/>
      </c>
      <c r="J1685" s="3">
        <f>IF(デイリーデータ!D1685="なし","",デイリーデータ!D1685)</f>
        <v>0</v>
      </c>
      <c r="K1685" s="3">
        <f>IF(デイリーデータ!E1685="なし","",デイリーデータ!E1685)</f>
        <v>0</v>
      </c>
      <c r="L1685" s="3">
        <f>IF(デイリーデータ!F1685="なし","",デイリーデータ!F1685)</f>
        <v>0</v>
      </c>
      <c r="M1685" s="3">
        <f>IF(デイリーデータ!G1685="なし","",デイリーデータ!G1685)</f>
        <v>0</v>
      </c>
      <c r="N1685" s="3">
        <f>IF(デイリーデータ!H1685="なし","",デイリーデータ!H1685)</f>
        <v>0</v>
      </c>
    </row>
    <row r="1686" spans="1:14" x14ac:dyDescent="0.2">
      <c r="A1686" s="9" t="str">
        <f>デイリーデータ!A1686&amp;デイリーデータ!I1686</f>
        <v/>
      </c>
      <c r="B1686" s="3" t="str">
        <f>デイリーデータ!A1686&amp;""</f>
        <v/>
      </c>
      <c r="C1686" s="3" t="str">
        <f>デイリーデータ!B1686&amp;""</f>
        <v/>
      </c>
      <c r="D1686" s="4" t="str">
        <f>IF(デイリーデータ!I1686="","",(デイリーデータ!I1686))</f>
        <v/>
      </c>
      <c r="E1686" s="3" t="str">
        <f>IF(デイリーデータ!D1686="休日","●",IF(デイリーデータ!D1686="指定","○",IF(LEFT(デイリーデータ!F1686,1)="日","",IF(LEFT(デイリーデータ!F1686,1)="半","／",LEFT(デイリーデータ!F1686,1)))))</f>
        <v/>
      </c>
      <c r="F1686" s="10" t="str">
        <f>IF(デイリーデータ!E1686="なし","",デイリーデータ!E1686)&amp;IF(デイリーデータ!G1686="なし","",デイリーデータ!G1686)&amp;IF(デイリーデータ!H1686="なし","",デイリーデータ!H1686)</f>
        <v/>
      </c>
      <c r="G1686" s="3" t="str">
        <f>IF(H1686="","",COUNTA(H$2:H1686)-COUNTBLANK(H$2:H1686))</f>
        <v/>
      </c>
      <c r="H1686" s="3" t="str">
        <f>IF(COUNTIF(B$2:B1686,B1686)=1,B1686,"")</f>
        <v/>
      </c>
      <c r="I1686" s="10" t="str">
        <f t="shared" si="26"/>
        <v/>
      </c>
      <c r="J1686" s="3">
        <f>IF(デイリーデータ!D1686="なし","",デイリーデータ!D1686)</f>
        <v>0</v>
      </c>
      <c r="K1686" s="3">
        <f>IF(デイリーデータ!E1686="なし","",デイリーデータ!E1686)</f>
        <v>0</v>
      </c>
      <c r="L1686" s="3">
        <f>IF(デイリーデータ!F1686="なし","",デイリーデータ!F1686)</f>
        <v>0</v>
      </c>
      <c r="M1686" s="3">
        <f>IF(デイリーデータ!G1686="なし","",デイリーデータ!G1686)</f>
        <v>0</v>
      </c>
      <c r="N1686" s="3">
        <f>IF(デイリーデータ!H1686="なし","",デイリーデータ!H1686)</f>
        <v>0</v>
      </c>
    </row>
    <row r="1687" spans="1:14" x14ac:dyDescent="0.2">
      <c r="A1687" s="9" t="str">
        <f>デイリーデータ!A1687&amp;デイリーデータ!I1687</f>
        <v/>
      </c>
      <c r="B1687" s="3" t="str">
        <f>デイリーデータ!A1687&amp;""</f>
        <v/>
      </c>
      <c r="C1687" s="3" t="str">
        <f>デイリーデータ!B1687&amp;""</f>
        <v/>
      </c>
      <c r="D1687" s="4" t="str">
        <f>IF(デイリーデータ!I1687="","",(デイリーデータ!I1687))</f>
        <v/>
      </c>
      <c r="E1687" s="3" t="str">
        <f>IF(デイリーデータ!D1687="休日","●",IF(デイリーデータ!D1687="指定","○",IF(LEFT(デイリーデータ!F1687,1)="日","",IF(LEFT(デイリーデータ!F1687,1)="半","／",LEFT(デイリーデータ!F1687,1)))))</f>
        <v/>
      </c>
      <c r="F1687" s="10" t="str">
        <f>IF(デイリーデータ!E1687="なし","",デイリーデータ!E1687)&amp;IF(デイリーデータ!G1687="なし","",デイリーデータ!G1687)&amp;IF(デイリーデータ!H1687="なし","",デイリーデータ!H1687)</f>
        <v/>
      </c>
      <c r="G1687" s="3" t="str">
        <f>IF(H1687="","",COUNTA(H$2:H1687)-COUNTBLANK(H$2:H1687))</f>
        <v/>
      </c>
      <c r="H1687" s="3" t="str">
        <f>IF(COUNTIF(B$2:B1687,B1687)=1,B1687,"")</f>
        <v/>
      </c>
      <c r="I1687" s="10" t="str">
        <f t="shared" si="26"/>
        <v/>
      </c>
      <c r="J1687" s="3">
        <f>IF(デイリーデータ!D1687="なし","",デイリーデータ!D1687)</f>
        <v>0</v>
      </c>
      <c r="K1687" s="3">
        <f>IF(デイリーデータ!E1687="なし","",デイリーデータ!E1687)</f>
        <v>0</v>
      </c>
      <c r="L1687" s="3">
        <f>IF(デイリーデータ!F1687="なし","",デイリーデータ!F1687)</f>
        <v>0</v>
      </c>
      <c r="M1687" s="3">
        <f>IF(デイリーデータ!G1687="なし","",デイリーデータ!G1687)</f>
        <v>0</v>
      </c>
      <c r="N1687" s="3">
        <f>IF(デイリーデータ!H1687="なし","",デイリーデータ!H1687)</f>
        <v>0</v>
      </c>
    </row>
    <row r="1688" spans="1:14" x14ac:dyDescent="0.2">
      <c r="A1688" s="9" t="str">
        <f>デイリーデータ!A1688&amp;デイリーデータ!I1688</f>
        <v/>
      </c>
      <c r="B1688" s="3" t="str">
        <f>デイリーデータ!A1688&amp;""</f>
        <v/>
      </c>
      <c r="C1688" s="3" t="str">
        <f>デイリーデータ!B1688&amp;""</f>
        <v/>
      </c>
      <c r="D1688" s="4" t="str">
        <f>IF(デイリーデータ!I1688="","",(デイリーデータ!I1688))</f>
        <v/>
      </c>
      <c r="E1688" s="3" t="str">
        <f>IF(デイリーデータ!D1688="休日","●",IF(デイリーデータ!D1688="指定","○",IF(LEFT(デイリーデータ!F1688,1)="日","",IF(LEFT(デイリーデータ!F1688,1)="半","／",LEFT(デイリーデータ!F1688,1)))))</f>
        <v/>
      </c>
      <c r="F1688" s="10" t="str">
        <f>IF(デイリーデータ!E1688="なし","",デイリーデータ!E1688)&amp;IF(デイリーデータ!G1688="なし","",デイリーデータ!G1688)&amp;IF(デイリーデータ!H1688="なし","",デイリーデータ!H1688)</f>
        <v/>
      </c>
      <c r="G1688" s="3" t="str">
        <f>IF(H1688="","",COUNTA(H$2:H1688)-COUNTBLANK(H$2:H1688))</f>
        <v/>
      </c>
      <c r="H1688" s="3" t="str">
        <f>IF(COUNTIF(B$2:B1688,B1688)=1,B1688,"")</f>
        <v/>
      </c>
      <c r="I1688" s="10" t="str">
        <f t="shared" si="26"/>
        <v/>
      </c>
      <c r="J1688" s="3">
        <f>IF(デイリーデータ!D1688="なし","",デイリーデータ!D1688)</f>
        <v>0</v>
      </c>
      <c r="K1688" s="3">
        <f>IF(デイリーデータ!E1688="なし","",デイリーデータ!E1688)</f>
        <v>0</v>
      </c>
      <c r="L1688" s="3">
        <f>IF(デイリーデータ!F1688="なし","",デイリーデータ!F1688)</f>
        <v>0</v>
      </c>
      <c r="M1688" s="3">
        <f>IF(デイリーデータ!G1688="なし","",デイリーデータ!G1688)</f>
        <v>0</v>
      </c>
      <c r="N1688" s="3">
        <f>IF(デイリーデータ!H1688="なし","",デイリーデータ!H1688)</f>
        <v>0</v>
      </c>
    </row>
    <row r="1689" spans="1:14" x14ac:dyDescent="0.2">
      <c r="A1689" s="9" t="str">
        <f>デイリーデータ!A1689&amp;デイリーデータ!I1689</f>
        <v/>
      </c>
      <c r="B1689" s="3" t="str">
        <f>デイリーデータ!A1689&amp;""</f>
        <v/>
      </c>
      <c r="C1689" s="3" t="str">
        <f>デイリーデータ!B1689&amp;""</f>
        <v/>
      </c>
      <c r="D1689" s="4" t="str">
        <f>IF(デイリーデータ!I1689="","",(デイリーデータ!I1689))</f>
        <v/>
      </c>
      <c r="E1689" s="3" t="str">
        <f>IF(デイリーデータ!D1689="休日","●",IF(デイリーデータ!D1689="指定","○",IF(LEFT(デイリーデータ!F1689,1)="日","",IF(LEFT(デイリーデータ!F1689,1)="半","／",LEFT(デイリーデータ!F1689,1)))))</f>
        <v/>
      </c>
      <c r="F1689" s="10" t="str">
        <f>IF(デイリーデータ!E1689="なし","",デイリーデータ!E1689)&amp;IF(デイリーデータ!G1689="なし","",デイリーデータ!G1689)&amp;IF(デイリーデータ!H1689="なし","",デイリーデータ!H1689)</f>
        <v/>
      </c>
      <c r="G1689" s="3" t="str">
        <f>IF(H1689="","",COUNTA(H$2:H1689)-COUNTBLANK(H$2:H1689))</f>
        <v/>
      </c>
      <c r="H1689" s="3" t="str">
        <f>IF(COUNTIF(B$2:B1689,B1689)=1,B1689,"")</f>
        <v/>
      </c>
      <c r="I1689" s="10" t="str">
        <f t="shared" si="26"/>
        <v/>
      </c>
      <c r="J1689" s="3">
        <f>IF(デイリーデータ!D1689="なし","",デイリーデータ!D1689)</f>
        <v>0</v>
      </c>
      <c r="K1689" s="3">
        <f>IF(デイリーデータ!E1689="なし","",デイリーデータ!E1689)</f>
        <v>0</v>
      </c>
      <c r="L1689" s="3">
        <f>IF(デイリーデータ!F1689="なし","",デイリーデータ!F1689)</f>
        <v>0</v>
      </c>
      <c r="M1689" s="3">
        <f>IF(デイリーデータ!G1689="なし","",デイリーデータ!G1689)</f>
        <v>0</v>
      </c>
      <c r="N1689" s="3">
        <f>IF(デイリーデータ!H1689="なし","",デイリーデータ!H1689)</f>
        <v>0</v>
      </c>
    </row>
    <row r="1690" spans="1:14" x14ac:dyDescent="0.2">
      <c r="A1690" s="9" t="str">
        <f>デイリーデータ!A1690&amp;デイリーデータ!I1690</f>
        <v/>
      </c>
      <c r="B1690" s="3" t="str">
        <f>デイリーデータ!A1690&amp;""</f>
        <v/>
      </c>
      <c r="C1690" s="3" t="str">
        <f>デイリーデータ!B1690&amp;""</f>
        <v/>
      </c>
      <c r="D1690" s="4" t="str">
        <f>IF(デイリーデータ!I1690="","",(デイリーデータ!I1690))</f>
        <v/>
      </c>
      <c r="E1690" s="3" t="str">
        <f>IF(デイリーデータ!D1690="休日","●",IF(デイリーデータ!D1690="指定","○",IF(LEFT(デイリーデータ!F1690,1)="日","",IF(LEFT(デイリーデータ!F1690,1)="半","／",LEFT(デイリーデータ!F1690,1)))))</f>
        <v/>
      </c>
      <c r="F1690" s="10" t="str">
        <f>IF(デイリーデータ!E1690="なし","",デイリーデータ!E1690)&amp;IF(デイリーデータ!G1690="なし","",デイリーデータ!G1690)&amp;IF(デイリーデータ!H1690="なし","",デイリーデータ!H1690)</f>
        <v/>
      </c>
      <c r="G1690" s="3" t="str">
        <f>IF(H1690="","",COUNTA(H$2:H1690)-COUNTBLANK(H$2:H1690))</f>
        <v/>
      </c>
      <c r="H1690" s="3" t="str">
        <f>IF(COUNTIF(B$2:B1690,B1690)=1,B1690,"")</f>
        <v/>
      </c>
      <c r="I1690" s="10" t="str">
        <f t="shared" si="26"/>
        <v/>
      </c>
      <c r="J1690" s="3">
        <f>IF(デイリーデータ!D1690="なし","",デイリーデータ!D1690)</f>
        <v>0</v>
      </c>
      <c r="K1690" s="3">
        <f>IF(デイリーデータ!E1690="なし","",デイリーデータ!E1690)</f>
        <v>0</v>
      </c>
      <c r="L1690" s="3">
        <f>IF(デイリーデータ!F1690="なし","",デイリーデータ!F1690)</f>
        <v>0</v>
      </c>
      <c r="M1690" s="3">
        <f>IF(デイリーデータ!G1690="なし","",デイリーデータ!G1690)</f>
        <v>0</v>
      </c>
      <c r="N1690" s="3">
        <f>IF(デイリーデータ!H1690="なし","",デイリーデータ!H1690)</f>
        <v>0</v>
      </c>
    </row>
    <row r="1691" spans="1:14" x14ac:dyDescent="0.2">
      <c r="A1691" s="9" t="str">
        <f>デイリーデータ!A1691&amp;デイリーデータ!I1691</f>
        <v/>
      </c>
      <c r="B1691" s="3" t="str">
        <f>デイリーデータ!A1691&amp;""</f>
        <v/>
      </c>
      <c r="C1691" s="3" t="str">
        <f>デイリーデータ!B1691&amp;""</f>
        <v/>
      </c>
      <c r="D1691" s="4" t="str">
        <f>IF(デイリーデータ!I1691="","",(デイリーデータ!I1691))</f>
        <v/>
      </c>
      <c r="E1691" s="3" t="str">
        <f>IF(デイリーデータ!D1691="休日","●",IF(デイリーデータ!D1691="指定","○",IF(LEFT(デイリーデータ!F1691,1)="日","",IF(LEFT(デイリーデータ!F1691,1)="半","／",LEFT(デイリーデータ!F1691,1)))))</f>
        <v/>
      </c>
      <c r="F1691" s="10" t="str">
        <f>IF(デイリーデータ!E1691="なし","",デイリーデータ!E1691)&amp;IF(デイリーデータ!G1691="なし","",デイリーデータ!G1691)&amp;IF(デイリーデータ!H1691="なし","",デイリーデータ!H1691)</f>
        <v/>
      </c>
      <c r="G1691" s="3" t="str">
        <f>IF(H1691="","",COUNTA(H$2:H1691)-COUNTBLANK(H$2:H1691))</f>
        <v/>
      </c>
      <c r="H1691" s="3" t="str">
        <f>IF(COUNTIF(B$2:B1691,B1691)=1,B1691,"")</f>
        <v/>
      </c>
      <c r="I1691" s="10" t="str">
        <f t="shared" si="26"/>
        <v/>
      </c>
      <c r="J1691" s="3">
        <f>IF(デイリーデータ!D1691="なし","",デイリーデータ!D1691)</f>
        <v>0</v>
      </c>
      <c r="K1691" s="3">
        <f>IF(デイリーデータ!E1691="なし","",デイリーデータ!E1691)</f>
        <v>0</v>
      </c>
      <c r="L1691" s="3">
        <f>IF(デイリーデータ!F1691="なし","",デイリーデータ!F1691)</f>
        <v>0</v>
      </c>
      <c r="M1691" s="3">
        <f>IF(デイリーデータ!G1691="なし","",デイリーデータ!G1691)</f>
        <v>0</v>
      </c>
      <c r="N1691" s="3">
        <f>IF(デイリーデータ!H1691="なし","",デイリーデータ!H1691)</f>
        <v>0</v>
      </c>
    </row>
    <row r="1692" spans="1:14" x14ac:dyDescent="0.2">
      <c r="A1692" s="9" t="str">
        <f>デイリーデータ!A1692&amp;デイリーデータ!I1692</f>
        <v/>
      </c>
      <c r="B1692" s="3" t="str">
        <f>デイリーデータ!A1692&amp;""</f>
        <v/>
      </c>
      <c r="C1692" s="3" t="str">
        <f>デイリーデータ!B1692&amp;""</f>
        <v/>
      </c>
      <c r="D1692" s="4" t="str">
        <f>IF(デイリーデータ!I1692="","",(デイリーデータ!I1692))</f>
        <v/>
      </c>
      <c r="E1692" s="3" t="str">
        <f>IF(デイリーデータ!D1692="休日","●",IF(デイリーデータ!D1692="指定","○",IF(LEFT(デイリーデータ!F1692,1)="日","",IF(LEFT(デイリーデータ!F1692,1)="半","／",LEFT(デイリーデータ!F1692,1)))))</f>
        <v/>
      </c>
      <c r="F1692" s="10" t="str">
        <f>IF(デイリーデータ!E1692="なし","",デイリーデータ!E1692)&amp;IF(デイリーデータ!G1692="なし","",デイリーデータ!G1692)&amp;IF(デイリーデータ!H1692="なし","",デイリーデータ!H1692)</f>
        <v/>
      </c>
      <c r="G1692" s="3" t="str">
        <f>IF(H1692="","",COUNTA(H$2:H1692)-COUNTBLANK(H$2:H1692))</f>
        <v/>
      </c>
      <c r="H1692" s="3" t="str">
        <f>IF(COUNTIF(B$2:B1692,B1692)=1,B1692,"")</f>
        <v/>
      </c>
      <c r="I1692" s="10" t="str">
        <f t="shared" si="26"/>
        <v/>
      </c>
      <c r="J1692" s="3">
        <f>IF(デイリーデータ!D1692="なし","",デイリーデータ!D1692)</f>
        <v>0</v>
      </c>
      <c r="K1692" s="3">
        <f>IF(デイリーデータ!E1692="なし","",デイリーデータ!E1692)</f>
        <v>0</v>
      </c>
      <c r="L1692" s="3">
        <f>IF(デイリーデータ!F1692="なし","",デイリーデータ!F1692)</f>
        <v>0</v>
      </c>
      <c r="M1692" s="3">
        <f>IF(デイリーデータ!G1692="なし","",デイリーデータ!G1692)</f>
        <v>0</v>
      </c>
      <c r="N1692" s="3">
        <f>IF(デイリーデータ!H1692="なし","",デイリーデータ!H1692)</f>
        <v>0</v>
      </c>
    </row>
    <row r="1693" spans="1:14" x14ac:dyDescent="0.2">
      <c r="A1693" s="9" t="str">
        <f>デイリーデータ!A1693&amp;デイリーデータ!I1693</f>
        <v/>
      </c>
      <c r="B1693" s="3" t="str">
        <f>デイリーデータ!A1693&amp;""</f>
        <v/>
      </c>
      <c r="C1693" s="3" t="str">
        <f>デイリーデータ!B1693&amp;""</f>
        <v/>
      </c>
      <c r="D1693" s="4" t="str">
        <f>IF(デイリーデータ!I1693="","",(デイリーデータ!I1693))</f>
        <v/>
      </c>
      <c r="E1693" s="3" t="str">
        <f>IF(デイリーデータ!D1693="休日","●",IF(デイリーデータ!D1693="指定","○",IF(LEFT(デイリーデータ!F1693,1)="日","",IF(LEFT(デイリーデータ!F1693,1)="半","／",LEFT(デイリーデータ!F1693,1)))))</f>
        <v/>
      </c>
      <c r="F1693" s="10" t="str">
        <f>IF(デイリーデータ!E1693="なし","",デイリーデータ!E1693)&amp;IF(デイリーデータ!G1693="なし","",デイリーデータ!G1693)&amp;IF(デイリーデータ!H1693="なし","",デイリーデータ!H1693)</f>
        <v/>
      </c>
      <c r="G1693" s="3" t="str">
        <f>IF(H1693="","",COUNTA(H$2:H1693)-COUNTBLANK(H$2:H1693))</f>
        <v/>
      </c>
      <c r="H1693" s="3" t="str">
        <f>IF(COUNTIF(B$2:B1693,B1693)=1,B1693,"")</f>
        <v/>
      </c>
      <c r="I1693" s="10" t="str">
        <f t="shared" si="26"/>
        <v/>
      </c>
      <c r="J1693" s="3">
        <f>IF(デイリーデータ!D1693="なし","",デイリーデータ!D1693)</f>
        <v>0</v>
      </c>
      <c r="K1693" s="3">
        <f>IF(デイリーデータ!E1693="なし","",デイリーデータ!E1693)</f>
        <v>0</v>
      </c>
      <c r="L1693" s="3">
        <f>IF(デイリーデータ!F1693="なし","",デイリーデータ!F1693)</f>
        <v>0</v>
      </c>
      <c r="M1693" s="3">
        <f>IF(デイリーデータ!G1693="なし","",デイリーデータ!G1693)</f>
        <v>0</v>
      </c>
      <c r="N1693" s="3">
        <f>IF(デイリーデータ!H1693="なし","",デイリーデータ!H1693)</f>
        <v>0</v>
      </c>
    </row>
    <row r="1694" spans="1:14" x14ac:dyDescent="0.2">
      <c r="A1694" s="9" t="str">
        <f>デイリーデータ!A1694&amp;デイリーデータ!I1694</f>
        <v/>
      </c>
      <c r="B1694" s="3" t="str">
        <f>デイリーデータ!A1694&amp;""</f>
        <v/>
      </c>
      <c r="C1694" s="3" t="str">
        <f>デイリーデータ!B1694&amp;""</f>
        <v/>
      </c>
      <c r="D1694" s="4" t="str">
        <f>IF(デイリーデータ!I1694="","",(デイリーデータ!I1694))</f>
        <v/>
      </c>
      <c r="E1694" s="3" t="str">
        <f>IF(デイリーデータ!D1694="休日","●",IF(デイリーデータ!D1694="指定","○",IF(LEFT(デイリーデータ!F1694,1)="日","",IF(LEFT(デイリーデータ!F1694,1)="半","／",LEFT(デイリーデータ!F1694,1)))))</f>
        <v/>
      </c>
      <c r="F1694" s="10" t="str">
        <f>IF(デイリーデータ!E1694="なし","",デイリーデータ!E1694)&amp;IF(デイリーデータ!G1694="なし","",デイリーデータ!G1694)&amp;IF(デイリーデータ!H1694="なし","",デイリーデータ!H1694)</f>
        <v/>
      </c>
      <c r="G1694" s="3" t="str">
        <f>IF(H1694="","",COUNTA(H$2:H1694)-COUNTBLANK(H$2:H1694))</f>
        <v/>
      </c>
      <c r="H1694" s="3" t="str">
        <f>IF(COUNTIF(B$2:B1694,B1694)=1,B1694,"")</f>
        <v/>
      </c>
      <c r="I1694" s="10" t="str">
        <f t="shared" si="26"/>
        <v/>
      </c>
      <c r="J1694" s="3">
        <f>IF(デイリーデータ!D1694="なし","",デイリーデータ!D1694)</f>
        <v>0</v>
      </c>
      <c r="K1694" s="3">
        <f>IF(デイリーデータ!E1694="なし","",デイリーデータ!E1694)</f>
        <v>0</v>
      </c>
      <c r="L1694" s="3">
        <f>IF(デイリーデータ!F1694="なし","",デイリーデータ!F1694)</f>
        <v>0</v>
      </c>
      <c r="M1694" s="3">
        <f>IF(デイリーデータ!G1694="なし","",デイリーデータ!G1694)</f>
        <v>0</v>
      </c>
      <c r="N1694" s="3">
        <f>IF(デイリーデータ!H1694="なし","",デイリーデータ!H1694)</f>
        <v>0</v>
      </c>
    </row>
    <row r="1695" spans="1:14" x14ac:dyDescent="0.2">
      <c r="A1695" s="9" t="str">
        <f>デイリーデータ!A1695&amp;デイリーデータ!I1695</f>
        <v/>
      </c>
      <c r="B1695" s="3" t="str">
        <f>デイリーデータ!A1695&amp;""</f>
        <v/>
      </c>
      <c r="C1695" s="3" t="str">
        <f>デイリーデータ!B1695&amp;""</f>
        <v/>
      </c>
      <c r="D1695" s="4" t="str">
        <f>IF(デイリーデータ!I1695="","",(デイリーデータ!I1695))</f>
        <v/>
      </c>
      <c r="E1695" s="3" t="str">
        <f>IF(デイリーデータ!D1695="休日","●",IF(デイリーデータ!D1695="指定","○",IF(LEFT(デイリーデータ!F1695,1)="日","",IF(LEFT(デイリーデータ!F1695,1)="半","／",LEFT(デイリーデータ!F1695,1)))))</f>
        <v/>
      </c>
      <c r="F1695" s="10" t="str">
        <f>IF(デイリーデータ!E1695="なし","",デイリーデータ!E1695)&amp;IF(デイリーデータ!G1695="なし","",デイリーデータ!G1695)&amp;IF(デイリーデータ!H1695="なし","",デイリーデータ!H1695)</f>
        <v/>
      </c>
      <c r="G1695" s="3" t="str">
        <f>IF(H1695="","",COUNTA(H$2:H1695)-COUNTBLANK(H$2:H1695))</f>
        <v/>
      </c>
      <c r="H1695" s="3" t="str">
        <f>IF(COUNTIF(B$2:B1695,B1695)=1,B1695,"")</f>
        <v/>
      </c>
      <c r="I1695" s="10" t="str">
        <f t="shared" si="26"/>
        <v/>
      </c>
      <c r="J1695" s="3">
        <f>IF(デイリーデータ!D1695="なし","",デイリーデータ!D1695)</f>
        <v>0</v>
      </c>
      <c r="K1695" s="3">
        <f>IF(デイリーデータ!E1695="なし","",デイリーデータ!E1695)</f>
        <v>0</v>
      </c>
      <c r="L1695" s="3">
        <f>IF(デイリーデータ!F1695="なし","",デイリーデータ!F1695)</f>
        <v>0</v>
      </c>
      <c r="M1695" s="3">
        <f>IF(デイリーデータ!G1695="なし","",デイリーデータ!G1695)</f>
        <v>0</v>
      </c>
      <c r="N1695" s="3">
        <f>IF(デイリーデータ!H1695="なし","",デイリーデータ!H1695)</f>
        <v>0</v>
      </c>
    </row>
    <row r="1696" spans="1:14" x14ac:dyDescent="0.2">
      <c r="A1696" s="9" t="str">
        <f>デイリーデータ!A1696&amp;デイリーデータ!I1696</f>
        <v/>
      </c>
      <c r="B1696" s="3" t="str">
        <f>デイリーデータ!A1696&amp;""</f>
        <v/>
      </c>
      <c r="C1696" s="3" t="str">
        <f>デイリーデータ!B1696&amp;""</f>
        <v/>
      </c>
      <c r="D1696" s="4" t="str">
        <f>IF(デイリーデータ!I1696="","",(デイリーデータ!I1696))</f>
        <v/>
      </c>
      <c r="E1696" s="3" t="str">
        <f>IF(デイリーデータ!D1696="休日","●",IF(デイリーデータ!D1696="指定","○",IF(LEFT(デイリーデータ!F1696,1)="日","",IF(LEFT(デイリーデータ!F1696,1)="半","／",LEFT(デイリーデータ!F1696,1)))))</f>
        <v/>
      </c>
      <c r="F1696" s="10" t="str">
        <f>IF(デイリーデータ!E1696="なし","",デイリーデータ!E1696)&amp;IF(デイリーデータ!G1696="なし","",デイリーデータ!G1696)&amp;IF(デイリーデータ!H1696="なし","",デイリーデータ!H1696)</f>
        <v/>
      </c>
      <c r="G1696" s="3" t="str">
        <f>IF(H1696="","",COUNTA(H$2:H1696)-COUNTBLANK(H$2:H1696))</f>
        <v/>
      </c>
      <c r="H1696" s="3" t="str">
        <f>IF(COUNTIF(B$2:B1696,B1696)=1,B1696,"")</f>
        <v/>
      </c>
      <c r="I1696" s="10" t="str">
        <f t="shared" si="26"/>
        <v/>
      </c>
      <c r="J1696" s="3">
        <f>IF(デイリーデータ!D1696="なし","",デイリーデータ!D1696)</f>
        <v>0</v>
      </c>
      <c r="K1696" s="3">
        <f>IF(デイリーデータ!E1696="なし","",デイリーデータ!E1696)</f>
        <v>0</v>
      </c>
      <c r="L1696" s="3">
        <f>IF(デイリーデータ!F1696="なし","",デイリーデータ!F1696)</f>
        <v>0</v>
      </c>
      <c r="M1696" s="3">
        <f>IF(デイリーデータ!G1696="なし","",デイリーデータ!G1696)</f>
        <v>0</v>
      </c>
      <c r="N1696" s="3">
        <f>IF(デイリーデータ!H1696="なし","",デイリーデータ!H1696)</f>
        <v>0</v>
      </c>
    </row>
    <row r="1697" spans="1:14" x14ac:dyDescent="0.2">
      <c r="A1697" s="9" t="str">
        <f>デイリーデータ!A1697&amp;デイリーデータ!I1697</f>
        <v/>
      </c>
      <c r="B1697" s="3" t="str">
        <f>デイリーデータ!A1697&amp;""</f>
        <v/>
      </c>
      <c r="C1697" s="3" t="str">
        <f>デイリーデータ!B1697&amp;""</f>
        <v/>
      </c>
      <c r="D1697" s="4" t="str">
        <f>IF(デイリーデータ!I1697="","",(デイリーデータ!I1697))</f>
        <v/>
      </c>
      <c r="E1697" s="3" t="str">
        <f>IF(デイリーデータ!D1697="休日","●",IF(デイリーデータ!D1697="指定","○",IF(LEFT(デイリーデータ!F1697,1)="日","",IF(LEFT(デイリーデータ!F1697,1)="半","／",LEFT(デイリーデータ!F1697,1)))))</f>
        <v/>
      </c>
      <c r="F1697" s="10" t="str">
        <f>IF(デイリーデータ!E1697="なし","",デイリーデータ!E1697)&amp;IF(デイリーデータ!G1697="なし","",デイリーデータ!G1697)&amp;IF(デイリーデータ!H1697="なし","",デイリーデータ!H1697)</f>
        <v/>
      </c>
      <c r="G1697" s="3" t="str">
        <f>IF(H1697="","",COUNTA(H$2:H1697)-COUNTBLANK(H$2:H1697))</f>
        <v/>
      </c>
      <c r="H1697" s="3" t="str">
        <f>IF(COUNTIF(B$2:B1697,B1697)=1,B1697,"")</f>
        <v/>
      </c>
      <c r="I1697" s="10" t="str">
        <f t="shared" si="26"/>
        <v/>
      </c>
      <c r="J1697" s="3">
        <f>IF(デイリーデータ!D1697="なし","",デイリーデータ!D1697)</f>
        <v>0</v>
      </c>
      <c r="K1697" s="3">
        <f>IF(デイリーデータ!E1697="なし","",デイリーデータ!E1697)</f>
        <v>0</v>
      </c>
      <c r="L1697" s="3">
        <f>IF(デイリーデータ!F1697="なし","",デイリーデータ!F1697)</f>
        <v>0</v>
      </c>
      <c r="M1697" s="3">
        <f>IF(デイリーデータ!G1697="なし","",デイリーデータ!G1697)</f>
        <v>0</v>
      </c>
      <c r="N1697" s="3">
        <f>IF(デイリーデータ!H1697="なし","",デイリーデータ!H1697)</f>
        <v>0</v>
      </c>
    </row>
    <row r="1698" spans="1:14" x14ac:dyDescent="0.2">
      <c r="A1698" s="9" t="str">
        <f>デイリーデータ!A1698&amp;デイリーデータ!I1698</f>
        <v/>
      </c>
      <c r="B1698" s="3" t="str">
        <f>デイリーデータ!A1698&amp;""</f>
        <v/>
      </c>
      <c r="C1698" s="3" t="str">
        <f>デイリーデータ!B1698&amp;""</f>
        <v/>
      </c>
      <c r="D1698" s="4" t="str">
        <f>IF(デイリーデータ!I1698="","",(デイリーデータ!I1698))</f>
        <v/>
      </c>
      <c r="E1698" s="3" t="str">
        <f>IF(デイリーデータ!D1698="休日","●",IF(デイリーデータ!D1698="指定","○",IF(LEFT(デイリーデータ!F1698,1)="日","",IF(LEFT(デイリーデータ!F1698,1)="半","／",LEFT(デイリーデータ!F1698,1)))))</f>
        <v/>
      </c>
      <c r="F1698" s="10" t="str">
        <f>IF(デイリーデータ!E1698="なし","",デイリーデータ!E1698)&amp;IF(デイリーデータ!G1698="なし","",デイリーデータ!G1698)&amp;IF(デイリーデータ!H1698="なし","",デイリーデータ!H1698)</f>
        <v/>
      </c>
      <c r="G1698" s="3" t="str">
        <f>IF(H1698="","",COUNTA(H$2:H1698)-COUNTBLANK(H$2:H1698))</f>
        <v/>
      </c>
      <c r="H1698" s="3" t="str">
        <f>IF(COUNTIF(B$2:B1698,B1698)=1,B1698,"")</f>
        <v/>
      </c>
      <c r="I1698" s="10" t="str">
        <f t="shared" si="26"/>
        <v/>
      </c>
      <c r="J1698" s="3">
        <f>IF(デイリーデータ!D1698="なし","",デイリーデータ!D1698)</f>
        <v>0</v>
      </c>
      <c r="K1698" s="3">
        <f>IF(デイリーデータ!E1698="なし","",デイリーデータ!E1698)</f>
        <v>0</v>
      </c>
      <c r="L1698" s="3">
        <f>IF(デイリーデータ!F1698="なし","",デイリーデータ!F1698)</f>
        <v>0</v>
      </c>
      <c r="M1698" s="3">
        <f>IF(デイリーデータ!G1698="なし","",デイリーデータ!G1698)</f>
        <v>0</v>
      </c>
      <c r="N1698" s="3">
        <f>IF(デイリーデータ!H1698="なし","",デイリーデータ!H1698)</f>
        <v>0</v>
      </c>
    </row>
    <row r="1699" spans="1:14" x14ac:dyDescent="0.2">
      <c r="A1699" s="9" t="str">
        <f>デイリーデータ!A1699&amp;デイリーデータ!I1699</f>
        <v/>
      </c>
      <c r="B1699" s="3" t="str">
        <f>デイリーデータ!A1699&amp;""</f>
        <v/>
      </c>
      <c r="C1699" s="3" t="str">
        <f>デイリーデータ!B1699&amp;""</f>
        <v/>
      </c>
      <c r="D1699" s="4" t="str">
        <f>IF(デイリーデータ!I1699="","",(デイリーデータ!I1699))</f>
        <v/>
      </c>
      <c r="E1699" s="3" t="str">
        <f>IF(デイリーデータ!D1699="休日","●",IF(デイリーデータ!D1699="指定","○",IF(LEFT(デイリーデータ!F1699,1)="日","",IF(LEFT(デイリーデータ!F1699,1)="半","／",LEFT(デイリーデータ!F1699,1)))))</f>
        <v/>
      </c>
      <c r="F1699" s="10" t="str">
        <f>IF(デイリーデータ!E1699="なし","",デイリーデータ!E1699)&amp;IF(デイリーデータ!G1699="なし","",デイリーデータ!G1699)&amp;IF(デイリーデータ!H1699="なし","",デイリーデータ!H1699)</f>
        <v/>
      </c>
      <c r="G1699" s="3" t="str">
        <f>IF(H1699="","",COUNTA(H$2:H1699)-COUNTBLANK(H$2:H1699))</f>
        <v/>
      </c>
      <c r="H1699" s="3" t="str">
        <f>IF(COUNTIF(B$2:B1699,B1699)=1,B1699,"")</f>
        <v/>
      </c>
      <c r="I1699" s="10" t="str">
        <f t="shared" si="26"/>
        <v/>
      </c>
      <c r="J1699" s="3">
        <f>IF(デイリーデータ!D1699="なし","",デイリーデータ!D1699)</f>
        <v>0</v>
      </c>
      <c r="K1699" s="3">
        <f>IF(デイリーデータ!E1699="なし","",デイリーデータ!E1699)</f>
        <v>0</v>
      </c>
      <c r="L1699" s="3">
        <f>IF(デイリーデータ!F1699="なし","",デイリーデータ!F1699)</f>
        <v>0</v>
      </c>
      <c r="M1699" s="3">
        <f>IF(デイリーデータ!G1699="なし","",デイリーデータ!G1699)</f>
        <v>0</v>
      </c>
      <c r="N1699" s="3">
        <f>IF(デイリーデータ!H1699="なし","",デイリーデータ!H1699)</f>
        <v>0</v>
      </c>
    </row>
    <row r="1700" spans="1:14" x14ac:dyDescent="0.2">
      <c r="A1700" s="9" t="str">
        <f>デイリーデータ!A1700&amp;デイリーデータ!I1700</f>
        <v/>
      </c>
      <c r="B1700" s="3" t="str">
        <f>デイリーデータ!A1700&amp;""</f>
        <v/>
      </c>
      <c r="C1700" s="3" t="str">
        <f>デイリーデータ!B1700&amp;""</f>
        <v/>
      </c>
      <c r="D1700" s="4" t="str">
        <f>IF(デイリーデータ!I1700="","",(デイリーデータ!I1700))</f>
        <v/>
      </c>
      <c r="E1700" s="3" t="str">
        <f>IF(デイリーデータ!D1700="休日","●",IF(デイリーデータ!D1700="指定","○",IF(LEFT(デイリーデータ!F1700,1)="日","",IF(LEFT(デイリーデータ!F1700,1)="半","／",LEFT(デイリーデータ!F1700,1)))))</f>
        <v/>
      </c>
      <c r="F1700" s="10" t="str">
        <f>IF(デイリーデータ!E1700="なし","",デイリーデータ!E1700)&amp;IF(デイリーデータ!G1700="なし","",デイリーデータ!G1700)&amp;IF(デイリーデータ!H1700="なし","",デイリーデータ!H1700)</f>
        <v/>
      </c>
      <c r="G1700" s="3" t="str">
        <f>IF(H1700="","",COUNTA(H$2:H1700)-COUNTBLANK(H$2:H1700))</f>
        <v/>
      </c>
      <c r="H1700" s="3" t="str">
        <f>IF(COUNTIF(B$2:B1700,B1700)=1,B1700,"")</f>
        <v/>
      </c>
      <c r="I1700" s="10" t="str">
        <f t="shared" si="26"/>
        <v/>
      </c>
      <c r="J1700" s="3">
        <f>IF(デイリーデータ!D1700="なし","",デイリーデータ!D1700)</f>
        <v>0</v>
      </c>
      <c r="K1700" s="3">
        <f>IF(デイリーデータ!E1700="なし","",デイリーデータ!E1700)</f>
        <v>0</v>
      </c>
      <c r="L1700" s="3">
        <f>IF(デイリーデータ!F1700="なし","",デイリーデータ!F1700)</f>
        <v>0</v>
      </c>
      <c r="M1700" s="3">
        <f>IF(デイリーデータ!G1700="なし","",デイリーデータ!G1700)</f>
        <v>0</v>
      </c>
      <c r="N1700" s="3">
        <f>IF(デイリーデータ!H1700="なし","",デイリーデータ!H1700)</f>
        <v>0</v>
      </c>
    </row>
    <row r="1701" spans="1:14" x14ac:dyDescent="0.2">
      <c r="A1701" s="9" t="str">
        <f>デイリーデータ!A1701&amp;デイリーデータ!I1701</f>
        <v/>
      </c>
      <c r="B1701" s="3" t="str">
        <f>デイリーデータ!A1701&amp;""</f>
        <v/>
      </c>
      <c r="C1701" s="3" t="str">
        <f>デイリーデータ!B1701&amp;""</f>
        <v/>
      </c>
      <c r="D1701" s="4" t="str">
        <f>IF(デイリーデータ!I1701="","",(デイリーデータ!I1701))</f>
        <v/>
      </c>
      <c r="E1701" s="3" t="str">
        <f>IF(デイリーデータ!D1701="休日","●",IF(デイリーデータ!D1701="指定","○",IF(LEFT(デイリーデータ!F1701,1)="日","",IF(LEFT(デイリーデータ!F1701,1)="半","／",LEFT(デイリーデータ!F1701,1)))))</f>
        <v/>
      </c>
      <c r="F1701" s="10" t="str">
        <f>IF(デイリーデータ!E1701="なし","",デイリーデータ!E1701)&amp;IF(デイリーデータ!G1701="なし","",デイリーデータ!G1701)&amp;IF(デイリーデータ!H1701="なし","",デイリーデータ!H1701)</f>
        <v/>
      </c>
      <c r="G1701" s="3" t="str">
        <f>IF(H1701="","",COUNTA(H$2:H1701)-COUNTBLANK(H$2:H1701))</f>
        <v/>
      </c>
      <c r="H1701" s="3" t="str">
        <f>IF(COUNTIF(B$2:B1701,B1701)=1,B1701,"")</f>
        <v/>
      </c>
      <c r="I1701" s="10" t="str">
        <f t="shared" si="26"/>
        <v/>
      </c>
      <c r="J1701" s="3">
        <f>IF(デイリーデータ!D1701="なし","",デイリーデータ!D1701)</f>
        <v>0</v>
      </c>
      <c r="K1701" s="3">
        <f>IF(デイリーデータ!E1701="なし","",デイリーデータ!E1701)</f>
        <v>0</v>
      </c>
      <c r="L1701" s="3">
        <f>IF(デイリーデータ!F1701="なし","",デイリーデータ!F1701)</f>
        <v>0</v>
      </c>
      <c r="M1701" s="3">
        <f>IF(デイリーデータ!G1701="なし","",デイリーデータ!G1701)</f>
        <v>0</v>
      </c>
      <c r="N1701" s="3">
        <f>IF(デイリーデータ!H1701="なし","",デイリーデータ!H1701)</f>
        <v>0</v>
      </c>
    </row>
    <row r="1702" spans="1:14" x14ac:dyDescent="0.2">
      <c r="A1702" s="9" t="str">
        <f>デイリーデータ!A1702&amp;デイリーデータ!I1702</f>
        <v/>
      </c>
      <c r="B1702" s="3" t="str">
        <f>デイリーデータ!A1702&amp;""</f>
        <v/>
      </c>
      <c r="C1702" s="3" t="str">
        <f>デイリーデータ!B1702&amp;""</f>
        <v/>
      </c>
      <c r="D1702" s="4" t="str">
        <f>IF(デイリーデータ!I1702="","",(デイリーデータ!I1702))</f>
        <v/>
      </c>
      <c r="E1702" s="3" t="str">
        <f>IF(デイリーデータ!D1702="休日","●",IF(デイリーデータ!D1702="指定","○",IF(LEFT(デイリーデータ!F1702,1)="日","",IF(LEFT(デイリーデータ!F1702,1)="半","／",LEFT(デイリーデータ!F1702,1)))))</f>
        <v/>
      </c>
      <c r="F1702" s="10" t="str">
        <f>IF(デイリーデータ!E1702="なし","",デイリーデータ!E1702)&amp;IF(デイリーデータ!G1702="なし","",デイリーデータ!G1702)&amp;IF(デイリーデータ!H1702="なし","",デイリーデータ!H1702)</f>
        <v/>
      </c>
      <c r="G1702" s="3" t="str">
        <f>IF(H1702="","",COUNTA(H$2:H1702)-COUNTBLANK(H$2:H1702))</f>
        <v/>
      </c>
      <c r="H1702" s="3" t="str">
        <f>IF(COUNTIF(B$2:B1702,B1702)=1,B1702,"")</f>
        <v/>
      </c>
      <c r="I1702" s="10" t="str">
        <f t="shared" si="26"/>
        <v/>
      </c>
      <c r="J1702" s="3">
        <f>IF(デイリーデータ!D1702="なし","",デイリーデータ!D1702)</f>
        <v>0</v>
      </c>
      <c r="K1702" s="3">
        <f>IF(デイリーデータ!E1702="なし","",デイリーデータ!E1702)</f>
        <v>0</v>
      </c>
      <c r="L1702" s="3">
        <f>IF(デイリーデータ!F1702="なし","",デイリーデータ!F1702)</f>
        <v>0</v>
      </c>
      <c r="M1702" s="3">
        <f>IF(デイリーデータ!G1702="なし","",デイリーデータ!G1702)</f>
        <v>0</v>
      </c>
      <c r="N1702" s="3">
        <f>IF(デイリーデータ!H1702="なし","",デイリーデータ!H1702)</f>
        <v>0</v>
      </c>
    </row>
    <row r="1703" spans="1:14" x14ac:dyDescent="0.2">
      <c r="A1703" s="9" t="str">
        <f>デイリーデータ!A1703&amp;デイリーデータ!I1703</f>
        <v/>
      </c>
      <c r="B1703" s="3" t="str">
        <f>デイリーデータ!A1703&amp;""</f>
        <v/>
      </c>
      <c r="C1703" s="3" t="str">
        <f>デイリーデータ!B1703&amp;""</f>
        <v/>
      </c>
      <c r="D1703" s="4" t="str">
        <f>IF(デイリーデータ!I1703="","",(デイリーデータ!I1703))</f>
        <v/>
      </c>
      <c r="E1703" s="3" t="str">
        <f>IF(デイリーデータ!D1703="休日","●",IF(デイリーデータ!D1703="指定","○",IF(LEFT(デイリーデータ!F1703,1)="日","",IF(LEFT(デイリーデータ!F1703,1)="半","／",LEFT(デイリーデータ!F1703,1)))))</f>
        <v/>
      </c>
      <c r="F1703" s="10" t="str">
        <f>IF(デイリーデータ!E1703="なし","",デイリーデータ!E1703)&amp;IF(デイリーデータ!G1703="なし","",デイリーデータ!G1703)&amp;IF(デイリーデータ!H1703="なし","",デイリーデータ!H1703)</f>
        <v/>
      </c>
      <c r="G1703" s="3" t="str">
        <f>IF(H1703="","",COUNTA(H$2:H1703)-COUNTBLANK(H$2:H1703))</f>
        <v/>
      </c>
      <c r="H1703" s="3" t="str">
        <f>IF(COUNTIF(B$2:B1703,B1703)=1,B1703,"")</f>
        <v/>
      </c>
      <c r="I1703" s="10" t="str">
        <f t="shared" si="26"/>
        <v/>
      </c>
      <c r="J1703" s="3">
        <f>IF(デイリーデータ!D1703="なし","",デイリーデータ!D1703)</f>
        <v>0</v>
      </c>
      <c r="K1703" s="3">
        <f>IF(デイリーデータ!E1703="なし","",デイリーデータ!E1703)</f>
        <v>0</v>
      </c>
      <c r="L1703" s="3">
        <f>IF(デイリーデータ!F1703="なし","",デイリーデータ!F1703)</f>
        <v>0</v>
      </c>
      <c r="M1703" s="3">
        <f>IF(デイリーデータ!G1703="なし","",デイリーデータ!G1703)</f>
        <v>0</v>
      </c>
      <c r="N1703" s="3">
        <f>IF(デイリーデータ!H1703="なし","",デイリーデータ!H1703)</f>
        <v>0</v>
      </c>
    </row>
    <row r="1704" spans="1:14" x14ac:dyDescent="0.2">
      <c r="A1704" s="9" t="str">
        <f>デイリーデータ!A1704&amp;デイリーデータ!I1704</f>
        <v/>
      </c>
      <c r="B1704" s="3" t="str">
        <f>デイリーデータ!A1704&amp;""</f>
        <v/>
      </c>
      <c r="C1704" s="3" t="str">
        <f>デイリーデータ!B1704&amp;""</f>
        <v/>
      </c>
      <c r="D1704" s="4" t="str">
        <f>IF(デイリーデータ!I1704="","",(デイリーデータ!I1704))</f>
        <v/>
      </c>
      <c r="E1704" s="3" t="str">
        <f>IF(デイリーデータ!D1704="休日","●",IF(デイリーデータ!D1704="指定","○",IF(LEFT(デイリーデータ!F1704,1)="日","",IF(LEFT(デイリーデータ!F1704,1)="半","／",LEFT(デイリーデータ!F1704,1)))))</f>
        <v/>
      </c>
      <c r="F1704" s="10" t="str">
        <f>IF(デイリーデータ!E1704="なし","",デイリーデータ!E1704)&amp;IF(デイリーデータ!G1704="なし","",デイリーデータ!G1704)&amp;IF(デイリーデータ!H1704="なし","",デイリーデータ!H1704)</f>
        <v/>
      </c>
      <c r="G1704" s="3" t="str">
        <f>IF(H1704="","",COUNTA(H$2:H1704)-COUNTBLANK(H$2:H1704))</f>
        <v/>
      </c>
      <c r="H1704" s="3" t="str">
        <f>IF(COUNTIF(B$2:B1704,B1704)=1,B1704,"")</f>
        <v/>
      </c>
      <c r="I1704" s="10" t="str">
        <f t="shared" si="26"/>
        <v/>
      </c>
      <c r="J1704" s="3">
        <f>IF(デイリーデータ!D1704="なし","",デイリーデータ!D1704)</f>
        <v>0</v>
      </c>
      <c r="K1704" s="3">
        <f>IF(デイリーデータ!E1704="なし","",デイリーデータ!E1704)</f>
        <v>0</v>
      </c>
      <c r="L1704" s="3">
        <f>IF(デイリーデータ!F1704="なし","",デイリーデータ!F1704)</f>
        <v>0</v>
      </c>
      <c r="M1704" s="3">
        <f>IF(デイリーデータ!G1704="なし","",デイリーデータ!G1704)</f>
        <v>0</v>
      </c>
      <c r="N1704" s="3">
        <f>IF(デイリーデータ!H1704="なし","",デイリーデータ!H1704)</f>
        <v>0</v>
      </c>
    </row>
    <row r="1705" spans="1:14" x14ac:dyDescent="0.2">
      <c r="A1705" s="9" t="str">
        <f>デイリーデータ!A1705&amp;デイリーデータ!I1705</f>
        <v/>
      </c>
      <c r="B1705" s="3" t="str">
        <f>デイリーデータ!A1705&amp;""</f>
        <v/>
      </c>
      <c r="C1705" s="3" t="str">
        <f>デイリーデータ!B1705&amp;""</f>
        <v/>
      </c>
      <c r="D1705" s="4" t="str">
        <f>IF(デイリーデータ!I1705="","",(デイリーデータ!I1705))</f>
        <v/>
      </c>
      <c r="E1705" s="3" t="str">
        <f>IF(デイリーデータ!D1705="休日","●",IF(デイリーデータ!D1705="指定","○",IF(LEFT(デイリーデータ!F1705,1)="日","",IF(LEFT(デイリーデータ!F1705,1)="半","／",LEFT(デイリーデータ!F1705,1)))))</f>
        <v/>
      </c>
      <c r="F1705" s="10" t="str">
        <f>IF(デイリーデータ!E1705="なし","",デイリーデータ!E1705)&amp;IF(デイリーデータ!G1705="なし","",デイリーデータ!G1705)&amp;IF(デイリーデータ!H1705="なし","",デイリーデータ!H1705)</f>
        <v/>
      </c>
      <c r="G1705" s="3" t="str">
        <f>IF(H1705="","",COUNTA(H$2:H1705)-COUNTBLANK(H$2:H1705))</f>
        <v/>
      </c>
      <c r="H1705" s="3" t="str">
        <f>IF(COUNTIF(B$2:B1705,B1705)=1,B1705,"")</f>
        <v/>
      </c>
      <c r="I1705" s="10" t="str">
        <f t="shared" si="26"/>
        <v/>
      </c>
      <c r="J1705" s="3">
        <f>IF(デイリーデータ!D1705="なし","",デイリーデータ!D1705)</f>
        <v>0</v>
      </c>
      <c r="K1705" s="3">
        <f>IF(デイリーデータ!E1705="なし","",デイリーデータ!E1705)</f>
        <v>0</v>
      </c>
      <c r="L1705" s="3">
        <f>IF(デイリーデータ!F1705="なし","",デイリーデータ!F1705)</f>
        <v>0</v>
      </c>
      <c r="M1705" s="3">
        <f>IF(デイリーデータ!G1705="なし","",デイリーデータ!G1705)</f>
        <v>0</v>
      </c>
      <c r="N1705" s="3">
        <f>IF(デイリーデータ!H1705="なし","",デイリーデータ!H1705)</f>
        <v>0</v>
      </c>
    </row>
    <row r="1706" spans="1:14" x14ac:dyDescent="0.2">
      <c r="A1706" s="9" t="str">
        <f>デイリーデータ!A1706&amp;デイリーデータ!I1706</f>
        <v/>
      </c>
      <c r="B1706" s="3" t="str">
        <f>デイリーデータ!A1706&amp;""</f>
        <v/>
      </c>
      <c r="C1706" s="3" t="str">
        <f>デイリーデータ!B1706&amp;""</f>
        <v/>
      </c>
      <c r="D1706" s="4" t="str">
        <f>IF(デイリーデータ!I1706="","",(デイリーデータ!I1706))</f>
        <v/>
      </c>
      <c r="E1706" s="3" t="str">
        <f>IF(デイリーデータ!D1706="休日","●",IF(デイリーデータ!D1706="指定","○",IF(LEFT(デイリーデータ!F1706,1)="日","",IF(LEFT(デイリーデータ!F1706,1)="半","／",LEFT(デイリーデータ!F1706,1)))))</f>
        <v/>
      </c>
      <c r="F1706" s="10" t="str">
        <f>IF(デイリーデータ!E1706="なし","",デイリーデータ!E1706)&amp;IF(デイリーデータ!G1706="なし","",デイリーデータ!G1706)&amp;IF(デイリーデータ!H1706="なし","",デイリーデータ!H1706)</f>
        <v/>
      </c>
      <c r="G1706" s="3" t="str">
        <f>IF(H1706="","",COUNTA(H$2:H1706)-COUNTBLANK(H$2:H1706))</f>
        <v/>
      </c>
      <c r="H1706" s="3" t="str">
        <f>IF(COUNTIF(B$2:B1706,B1706)=1,B1706,"")</f>
        <v/>
      </c>
      <c r="I1706" s="10" t="str">
        <f t="shared" si="26"/>
        <v/>
      </c>
      <c r="J1706" s="3">
        <f>IF(デイリーデータ!D1706="なし","",デイリーデータ!D1706)</f>
        <v>0</v>
      </c>
      <c r="K1706" s="3">
        <f>IF(デイリーデータ!E1706="なし","",デイリーデータ!E1706)</f>
        <v>0</v>
      </c>
      <c r="L1706" s="3">
        <f>IF(デイリーデータ!F1706="なし","",デイリーデータ!F1706)</f>
        <v>0</v>
      </c>
      <c r="M1706" s="3">
        <f>IF(デイリーデータ!G1706="なし","",デイリーデータ!G1706)</f>
        <v>0</v>
      </c>
      <c r="N1706" s="3">
        <f>IF(デイリーデータ!H1706="なし","",デイリーデータ!H1706)</f>
        <v>0</v>
      </c>
    </row>
    <row r="1707" spans="1:14" x14ac:dyDescent="0.2">
      <c r="A1707" s="9" t="str">
        <f>デイリーデータ!A1707&amp;デイリーデータ!I1707</f>
        <v/>
      </c>
      <c r="B1707" s="3" t="str">
        <f>デイリーデータ!A1707&amp;""</f>
        <v/>
      </c>
      <c r="C1707" s="3" t="str">
        <f>デイリーデータ!B1707&amp;""</f>
        <v/>
      </c>
      <c r="D1707" s="4" t="str">
        <f>IF(デイリーデータ!I1707="","",(デイリーデータ!I1707))</f>
        <v/>
      </c>
      <c r="E1707" s="3" t="str">
        <f>IF(デイリーデータ!D1707="休日","●",IF(デイリーデータ!D1707="指定","○",IF(LEFT(デイリーデータ!F1707,1)="日","",IF(LEFT(デイリーデータ!F1707,1)="半","／",LEFT(デイリーデータ!F1707,1)))))</f>
        <v/>
      </c>
      <c r="F1707" s="10" t="str">
        <f>IF(デイリーデータ!E1707="なし","",デイリーデータ!E1707)&amp;IF(デイリーデータ!G1707="なし","",デイリーデータ!G1707)&amp;IF(デイリーデータ!H1707="なし","",デイリーデータ!H1707)</f>
        <v/>
      </c>
      <c r="G1707" s="3" t="str">
        <f>IF(H1707="","",COUNTA(H$2:H1707)-COUNTBLANK(H$2:H1707))</f>
        <v/>
      </c>
      <c r="H1707" s="3" t="str">
        <f>IF(COUNTIF(B$2:B1707,B1707)=1,B1707,"")</f>
        <v/>
      </c>
      <c r="I1707" s="10" t="str">
        <f t="shared" si="26"/>
        <v/>
      </c>
      <c r="J1707" s="3">
        <f>IF(デイリーデータ!D1707="なし","",デイリーデータ!D1707)</f>
        <v>0</v>
      </c>
      <c r="K1707" s="3">
        <f>IF(デイリーデータ!E1707="なし","",デイリーデータ!E1707)</f>
        <v>0</v>
      </c>
      <c r="L1707" s="3">
        <f>IF(デイリーデータ!F1707="なし","",デイリーデータ!F1707)</f>
        <v>0</v>
      </c>
      <c r="M1707" s="3">
        <f>IF(デイリーデータ!G1707="なし","",デイリーデータ!G1707)</f>
        <v>0</v>
      </c>
      <c r="N1707" s="3">
        <f>IF(デイリーデータ!H1707="なし","",デイリーデータ!H1707)</f>
        <v>0</v>
      </c>
    </row>
    <row r="1708" spans="1:14" x14ac:dyDescent="0.2">
      <c r="A1708" s="9" t="str">
        <f>デイリーデータ!A1708&amp;デイリーデータ!I1708</f>
        <v/>
      </c>
      <c r="B1708" s="3" t="str">
        <f>デイリーデータ!A1708&amp;""</f>
        <v/>
      </c>
      <c r="C1708" s="3" t="str">
        <f>デイリーデータ!B1708&amp;""</f>
        <v/>
      </c>
      <c r="D1708" s="4" t="str">
        <f>IF(デイリーデータ!I1708="","",(デイリーデータ!I1708))</f>
        <v/>
      </c>
      <c r="E1708" s="3" t="str">
        <f>IF(デイリーデータ!D1708="休日","●",IF(デイリーデータ!D1708="指定","○",IF(LEFT(デイリーデータ!F1708,1)="日","",IF(LEFT(デイリーデータ!F1708,1)="半","／",LEFT(デイリーデータ!F1708,1)))))</f>
        <v/>
      </c>
      <c r="F1708" s="10" t="str">
        <f>IF(デイリーデータ!E1708="なし","",デイリーデータ!E1708)&amp;IF(デイリーデータ!G1708="なし","",デイリーデータ!G1708)&amp;IF(デイリーデータ!H1708="なし","",デイリーデータ!H1708)</f>
        <v/>
      </c>
      <c r="G1708" s="3" t="str">
        <f>IF(H1708="","",COUNTA(H$2:H1708)-COUNTBLANK(H$2:H1708))</f>
        <v/>
      </c>
      <c r="H1708" s="3" t="str">
        <f>IF(COUNTIF(B$2:B1708,B1708)=1,B1708,"")</f>
        <v/>
      </c>
      <c r="I1708" s="10" t="str">
        <f t="shared" si="26"/>
        <v/>
      </c>
      <c r="J1708" s="3">
        <f>IF(デイリーデータ!D1708="なし","",デイリーデータ!D1708)</f>
        <v>0</v>
      </c>
      <c r="K1708" s="3">
        <f>IF(デイリーデータ!E1708="なし","",デイリーデータ!E1708)</f>
        <v>0</v>
      </c>
      <c r="L1708" s="3">
        <f>IF(デイリーデータ!F1708="なし","",デイリーデータ!F1708)</f>
        <v>0</v>
      </c>
      <c r="M1708" s="3">
        <f>IF(デイリーデータ!G1708="なし","",デイリーデータ!G1708)</f>
        <v>0</v>
      </c>
      <c r="N1708" s="3">
        <f>IF(デイリーデータ!H1708="なし","",デイリーデータ!H1708)</f>
        <v>0</v>
      </c>
    </row>
    <row r="1709" spans="1:14" x14ac:dyDescent="0.2">
      <c r="A1709" s="9" t="str">
        <f>デイリーデータ!A1709&amp;デイリーデータ!I1709</f>
        <v/>
      </c>
      <c r="B1709" s="3" t="str">
        <f>デイリーデータ!A1709&amp;""</f>
        <v/>
      </c>
      <c r="C1709" s="3" t="str">
        <f>デイリーデータ!B1709&amp;""</f>
        <v/>
      </c>
      <c r="D1709" s="4" t="str">
        <f>IF(デイリーデータ!I1709="","",(デイリーデータ!I1709))</f>
        <v/>
      </c>
      <c r="E1709" s="3" t="str">
        <f>IF(デイリーデータ!D1709="休日","●",IF(デイリーデータ!D1709="指定","○",IF(LEFT(デイリーデータ!F1709,1)="日","",IF(LEFT(デイリーデータ!F1709,1)="半","／",LEFT(デイリーデータ!F1709,1)))))</f>
        <v/>
      </c>
      <c r="F1709" s="10" t="str">
        <f>IF(デイリーデータ!E1709="なし","",デイリーデータ!E1709)&amp;IF(デイリーデータ!G1709="なし","",デイリーデータ!G1709)&amp;IF(デイリーデータ!H1709="なし","",デイリーデータ!H1709)</f>
        <v/>
      </c>
      <c r="G1709" s="3" t="str">
        <f>IF(H1709="","",COUNTA(H$2:H1709)-COUNTBLANK(H$2:H1709))</f>
        <v/>
      </c>
      <c r="H1709" s="3" t="str">
        <f>IF(COUNTIF(B$2:B1709,B1709)=1,B1709,"")</f>
        <v/>
      </c>
      <c r="I1709" s="10" t="str">
        <f t="shared" si="26"/>
        <v/>
      </c>
      <c r="J1709" s="3">
        <f>IF(デイリーデータ!D1709="なし","",デイリーデータ!D1709)</f>
        <v>0</v>
      </c>
      <c r="K1709" s="3">
        <f>IF(デイリーデータ!E1709="なし","",デイリーデータ!E1709)</f>
        <v>0</v>
      </c>
      <c r="L1709" s="3">
        <f>IF(デイリーデータ!F1709="なし","",デイリーデータ!F1709)</f>
        <v>0</v>
      </c>
      <c r="M1709" s="3">
        <f>IF(デイリーデータ!G1709="なし","",デイリーデータ!G1709)</f>
        <v>0</v>
      </c>
      <c r="N1709" s="3">
        <f>IF(デイリーデータ!H1709="なし","",デイリーデータ!H1709)</f>
        <v>0</v>
      </c>
    </row>
    <row r="1710" spans="1:14" x14ac:dyDescent="0.2">
      <c r="A1710" s="9" t="str">
        <f>デイリーデータ!A1710&amp;デイリーデータ!I1710</f>
        <v/>
      </c>
      <c r="B1710" s="3" t="str">
        <f>デイリーデータ!A1710&amp;""</f>
        <v/>
      </c>
      <c r="C1710" s="3" t="str">
        <f>デイリーデータ!B1710&amp;""</f>
        <v/>
      </c>
      <c r="D1710" s="4" t="str">
        <f>IF(デイリーデータ!I1710="","",(デイリーデータ!I1710))</f>
        <v/>
      </c>
      <c r="E1710" s="3" t="str">
        <f>IF(デイリーデータ!D1710="休日","●",IF(デイリーデータ!D1710="指定","○",IF(LEFT(デイリーデータ!F1710,1)="日","",IF(LEFT(デイリーデータ!F1710,1)="半","／",LEFT(デイリーデータ!F1710,1)))))</f>
        <v/>
      </c>
      <c r="F1710" s="10" t="str">
        <f>IF(デイリーデータ!E1710="なし","",デイリーデータ!E1710)&amp;IF(デイリーデータ!G1710="なし","",デイリーデータ!G1710)&amp;IF(デイリーデータ!H1710="なし","",デイリーデータ!H1710)</f>
        <v/>
      </c>
      <c r="G1710" s="3" t="str">
        <f>IF(H1710="","",COUNTA(H$2:H1710)-COUNTBLANK(H$2:H1710))</f>
        <v/>
      </c>
      <c r="H1710" s="3" t="str">
        <f>IF(COUNTIF(B$2:B1710,B1710)=1,B1710,"")</f>
        <v/>
      </c>
      <c r="I1710" s="10" t="str">
        <f t="shared" si="26"/>
        <v/>
      </c>
      <c r="J1710" s="3">
        <f>IF(デイリーデータ!D1710="なし","",デイリーデータ!D1710)</f>
        <v>0</v>
      </c>
      <c r="K1710" s="3">
        <f>IF(デイリーデータ!E1710="なし","",デイリーデータ!E1710)</f>
        <v>0</v>
      </c>
      <c r="L1710" s="3">
        <f>IF(デイリーデータ!F1710="なし","",デイリーデータ!F1710)</f>
        <v>0</v>
      </c>
      <c r="M1710" s="3">
        <f>IF(デイリーデータ!G1710="なし","",デイリーデータ!G1710)</f>
        <v>0</v>
      </c>
      <c r="N1710" s="3">
        <f>IF(デイリーデータ!H1710="なし","",デイリーデータ!H1710)</f>
        <v>0</v>
      </c>
    </row>
    <row r="1711" spans="1:14" x14ac:dyDescent="0.2">
      <c r="A1711" s="9" t="str">
        <f>デイリーデータ!A1711&amp;デイリーデータ!I1711</f>
        <v/>
      </c>
      <c r="B1711" s="3" t="str">
        <f>デイリーデータ!A1711&amp;""</f>
        <v/>
      </c>
      <c r="C1711" s="3" t="str">
        <f>デイリーデータ!B1711&amp;""</f>
        <v/>
      </c>
      <c r="D1711" s="4" t="str">
        <f>IF(デイリーデータ!I1711="","",(デイリーデータ!I1711))</f>
        <v/>
      </c>
      <c r="E1711" s="3" t="str">
        <f>IF(デイリーデータ!D1711="休日","●",IF(デイリーデータ!D1711="指定","○",IF(LEFT(デイリーデータ!F1711,1)="日","",IF(LEFT(デイリーデータ!F1711,1)="半","／",LEFT(デイリーデータ!F1711,1)))))</f>
        <v/>
      </c>
      <c r="F1711" s="10" t="str">
        <f>IF(デイリーデータ!E1711="なし","",デイリーデータ!E1711)&amp;IF(デイリーデータ!G1711="なし","",デイリーデータ!G1711)&amp;IF(デイリーデータ!H1711="なし","",デイリーデータ!H1711)</f>
        <v/>
      </c>
      <c r="G1711" s="3" t="str">
        <f>IF(H1711="","",COUNTA(H$2:H1711)-COUNTBLANK(H$2:H1711))</f>
        <v/>
      </c>
      <c r="H1711" s="3" t="str">
        <f>IF(COUNTIF(B$2:B1711,B1711)=1,B1711,"")</f>
        <v/>
      </c>
      <c r="I1711" s="10" t="str">
        <f t="shared" si="26"/>
        <v/>
      </c>
      <c r="J1711" s="3">
        <f>IF(デイリーデータ!D1711="なし","",デイリーデータ!D1711)</f>
        <v>0</v>
      </c>
      <c r="K1711" s="3">
        <f>IF(デイリーデータ!E1711="なし","",デイリーデータ!E1711)</f>
        <v>0</v>
      </c>
      <c r="L1711" s="3">
        <f>IF(デイリーデータ!F1711="なし","",デイリーデータ!F1711)</f>
        <v>0</v>
      </c>
      <c r="M1711" s="3">
        <f>IF(デイリーデータ!G1711="なし","",デイリーデータ!G1711)</f>
        <v>0</v>
      </c>
      <c r="N1711" s="3">
        <f>IF(デイリーデータ!H1711="なし","",デイリーデータ!H1711)</f>
        <v>0</v>
      </c>
    </row>
    <row r="1712" spans="1:14" x14ac:dyDescent="0.2">
      <c r="A1712" s="9" t="str">
        <f>デイリーデータ!A1712&amp;デイリーデータ!I1712</f>
        <v/>
      </c>
      <c r="B1712" s="3" t="str">
        <f>デイリーデータ!A1712&amp;""</f>
        <v/>
      </c>
      <c r="C1712" s="3" t="str">
        <f>デイリーデータ!B1712&amp;""</f>
        <v/>
      </c>
      <c r="D1712" s="4" t="str">
        <f>IF(デイリーデータ!I1712="","",(デイリーデータ!I1712))</f>
        <v/>
      </c>
      <c r="E1712" s="3" t="str">
        <f>IF(デイリーデータ!D1712="休日","●",IF(デイリーデータ!D1712="指定","○",IF(LEFT(デイリーデータ!F1712,1)="日","",IF(LEFT(デイリーデータ!F1712,1)="半","／",LEFT(デイリーデータ!F1712,1)))))</f>
        <v/>
      </c>
      <c r="F1712" s="10" t="str">
        <f>IF(デイリーデータ!E1712="なし","",デイリーデータ!E1712)&amp;IF(デイリーデータ!G1712="なし","",デイリーデータ!G1712)&amp;IF(デイリーデータ!H1712="なし","",デイリーデータ!H1712)</f>
        <v/>
      </c>
      <c r="G1712" s="3" t="str">
        <f>IF(H1712="","",COUNTA(H$2:H1712)-COUNTBLANK(H$2:H1712))</f>
        <v/>
      </c>
      <c r="H1712" s="3" t="str">
        <f>IF(COUNTIF(B$2:B1712,B1712)=1,B1712,"")</f>
        <v/>
      </c>
      <c r="I1712" s="10" t="str">
        <f t="shared" si="26"/>
        <v/>
      </c>
      <c r="J1712" s="3">
        <f>IF(デイリーデータ!D1712="なし","",デイリーデータ!D1712)</f>
        <v>0</v>
      </c>
      <c r="K1712" s="3">
        <f>IF(デイリーデータ!E1712="なし","",デイリーデータ!E1712)</f>
        <v>0</v>
      </c>
      <c r="L1712" s="3">
        <f>IF(デイリーデータ!F1712="なし","",デイリーデータ!F1712)</f>
        <v>0</v>
      </c>
      <c r="M1712" s="3">
        <f>IF(デイリーデータ!G1712="なし","",デイリーデータ!G1712)</f>
        <v>0</v>
      </c>
      <c r="N1712" s="3">
        <f>IF(デイリーデータ!H1712="なし","",デイリーデータ!H1712)</f>
        <v>0</v>
      </c>
    </row>
    <row r="1713" spans="1:14" x14ac:dyDescent="0.2">
      <c r="A1713" s="9" t="str">
        <f>デイリーデータ!A1713&amp;デイリーデータ!I1713</f>
        <v/>
      </c>
      <c r="B1713" s="3" t="str">
        <f>デイリーデータ!A1713&amp;""</f>
        <v/>
      </c>
      <c r="C1713" s="3" t="str">
        <f>デイリーデータ!B1713&amp;""</f>
        <v/>
      </c>
      <c r="D1713" s="4" t="str">
        <f>IF(デイリーデータ!I1713="","",(デイリーデータ!I1713))</f>
        <v/>
      </c>
      <c r="E1713" s="3" t="str">
        <f>IF(デイリーデータ!D1713="休日","●",IF(デイリーデータ!D1713="指定","○",IF(LEFT(デイリーデータ!F1713,1)="日","",IF(LEFT(デイリーデータ!F1713,1)="半","／",LEFT(デイリーデータ!F1713,1)))))</f>
        <v/>
      </c>
      <c r="F1713" s="10" t="str">
        <f>IF(デイリーデータ!E1713="なし","",デイリーデータ!E1713)&amp;IF(デイリーデータ!G1713="なし","",デイリーデータ!G1713)&amp;IF(デイリーデータ!H1713="なし","",デイリーデータ!H1713)</f>
        <v/>
      </c>
      <c r="G1713" s="3" t="str">
        <f>IF(H1713="","",COUNTA(H$2:H1713)-COUNTBLANK(H$2:H1713))</f>
        <v/>
      </c>
      <c r="H1713" s="3" t="str">
        <f>IF(COUNTIF(B$2:B1713,B1713)=1,B1713,"")</f>
        <v/>
      </c>
      <c r="I1713" s="10" t="str">
        <f t="shared" si="26"/>
        <v/>
      </c>
      <c r="J1713" s="3">
        <f>IF(デイリーデータ!D1713="なし","",デイリーデータ!D1713)</f>
        <v>0</v>
      </c>
      <c r="K1713" s="3">
        <f>IF(デイリーデータ!E1713="なし","",デイリーデータ!E1713)</f>
        <v>0</v>
      </c>
      <c r="L1713" s="3">
        <f>IF(デイリーデータ!F1713="なし","",デイリーデータ!F1713)</f>
        <v>0</v>
      </c>
      <c r="M1713" s="3">
        <f>IF(デイリーデータ!G1713="なし","",デイリーデータ!G1713)</f>
        <v>0</v>
      </c>
      <c r="N1713" s="3">
        <f>IF(デイリーデータ!H1713="なし","",デイリーデータ!H1713)</f>
        <v>0</v>
      </c>
    </row>
    <row r="1714" spans="1:14" x14ac:dyDescent="0.2">
      <c r="A1714" s="9" t="str">
        <f>デイリーデータ!A1714&amp;デイリーデータ!I1714</f>
        <v/>
      </c>
      <c r="B1714" s="3" t="str">
        <f>デイリーデータ!A1714&amp;""</f>
        <v/>
      </c>
      <c r="C1714" s="3" t="str">
        <f>デイリーデータ!B1714&amp;""</f>
        <v/>
      </c>
      <c r="D1714" s="4" t="str">
        <f>IF(デイリーデータ!I1714="","",(デイリーデータ!I1714))</f>
        <v/>
      </c>
      <c r="E1714" s="3" t="str">
        <f>IF(デイリーデータ!D1714="休日","●",IF(デイリーデータ!D1714="指定","○",IF(LEFT(デイリーデータ!F1714,1)="日","",IF(LEFT(デイリーデータ!F1714,1)="半","／",LEFT(デイリーデータ!F1714,1)))))</f>
        <v/>
      </c>
      <c r="F1714" s="10" t="str">
        <f>IF(デイリーデータ!E1714="なし","",デイリーデータ!E1714)&amp;IF(デイリーデータ!G1714="なし","",デイリーデータ!G1714)&amp;IF(デイリーデータ!H1714="なし","",デイリーデータ!H1714)</f>
        <v/>
      </c>
      <c r="G1714" s="3" t="str">
        <f>IF(H1714="","",COUNTA(H$2:H1714)-COUNTBLANK(H$2:H1714))</f>
        <v/>
      </c>
      <c r="H1714" s="3" t="str">
        <f>IF(COUNTIF(B$2:B1714,B1714)=1,B1714,"")</f>
        <v/>
      </c>
      <c r="I1714" s="10" t="str">
        <f t="shared" si="26"/>
        <v/>
      </c>
      <c r="J1714" s="3">
        <f>IF(デイリーデータ!D1714="なし","",デイリーデータ!D1714)</f>
        <v>0</v>
      </c>
      <c r="K1714" s="3">
        <f>IF(デイリーデータ!E1714="なし","",デイリーデータ!E1714)</f>
        <v>0</v>
      </c>
      <c r="L1714" s="3">
        <f>IF(デイリーデータ!F1714="なし","",デイリーデータ!F1714)</f>
        <v>0</v>
      </c>
      <c r="M1714" s="3">
        <f>IF(デイリーデータ!G1714="なし","",デイリーデータ!G1714)</f>
        <v>0</v>
      </c>
      <c r="N1714" s="3">
        <f>IF(デイリーデータ!H1714="なし","",デイリーデータ!H1714)</f>
        <v>0</v>
      </c>
    </row>
    <row r="1715" spans="1:14" x14ac:dyDescent="0.2">
      <c r="A1715" s="9" t="str">
        <f>デイリーデータ!A1715&amp;デイリーデータ!I1715</f>
        <v/>
      </c>
      <c r="B1715" s="3" t="str">
        <f>デイリーデータ!A1715&amp;""</f>
        <v/>
      </c>
      <c r="C1715" s="3" t="str">
        <f>デイリーデータ!B1715&amp;""</f>
        <v/>
      </c>
      <c r="D1715" s="4" t="str">
        <f>IF(デイリーデータ!I1715="","",(デイリーデータ!I1715))</f>
        <v/>
      </c>
      <c r="E1715" s="3" t="str">
        <f>IF(デイリーデータ!D1715="休日","●",IF(デイリーデータ!D1715="指定","○",IF(LEFT(デイリーデータ!F1715,1)="日","",IF(LEFT(デイリーデータ!F1715,1)="半","／",LEFT(デイリーデータ!F1715,1)))))</f>
        <v/>
      </c>
      <c r="F1715" s="10" t="str">
        <f>IF(デイリーデータ!E1715="なし","",デイリーデータ!E1715)&amp;IF(デイリーデータ!G1715="なし","",デイリーデータ!G1715)&amp;IF(デイリーデータ!H1715="なし","",デイリーデータ!H1715)</f>
        <v/>
      </c>
      <c r="G1715" s="3" t="str">
        <f>IF(H1715="","",COUNTA(H$2:H1715)-COUNTBLANK(H$2:H1715))</f>
        <v/>
      </c>
      <c r="H1715" s="3" t="str">
        <f>IF(COUNTIF(B$2:B1715,B1715)=1,B1715,"")</f>
        <v/>
      </c>
      <c r="I1715" s="10" t="str">
        <f t="shared" si="26"/>
        <v/>
      </c>
      <c r="J1715" s="3">
        <f>IF(デイリーデータ!D1715="なし","",デイリーデータ!D1715)</f>
        <v>0</v>
      </c>
      <c r="K1715" s="3">
        <f>IF(デイリーデータ!E1715="なし","",デイリーデータ!E1715)</f>
        <v>0</v>
      </c>
      <c r="L1715" s="3">
        <f>IF(デイリーデータ!F1715="なし","",デイリーデータ!F1715)</f>
        <v>0</v>
      </c>
      <c r="M1715" s="3">
        <f>IF(デイリーデータ!G1715="なし","",デイリーデータ!G1715)</f>
        <v>0</v>
      </c>
      <c r="N1715" s="3">
        <f>IF(デイリーデータ!H1715="なし","",デイリーデータ!H1715)</f>
        <v>0</v>
      </c>
    </row>
    <row r="1716" spans="1:14" x14ac:dyDescent="0.2">
      <c r="A1716" s="9" t="str">
        <f>デイリーデータ!A1716&amp;デイリーデータ!I1716</f>
        <v/>
      </c>
      <c r="B1716" s="3" t="str">
        <f>デイリーデータ!A1716&amp;""</f>
        <v/>
      </c>
      <c r="C1716" s="3" t="str">
        <f>デイリーデータ!B1716&amp;""</f>
        <v/>
      </c>
      <c r="D1716" s="4" t="str">
        <f>IF(デイリーデータ!I1716="","",(デイリーデータ!I1716))</f>
        <v/>
      </c>
      <c r="E1716" s="3" t="str">
        <f>IF(デイリーデータ!D1716="休日","●",IF(デイリーデータ!D1716="指定","○",IF(LEFT(デイリーデータ!F1716,1)="日","",IF(LEFT(デイリーデータ!F1716,1)="半","／",LEFT(デイリーデータ!F1716,1)))))</f>
        <v/>
      </c>
      <c r="F1716" s="10" t="str">
        <f>IF(デイリーデータ!E1716="なし","",デイリーデータ!E1716)&amp;IF(デイリーデータ!G1716="なし","",デイリーデータ!G1716)&amp;IF(デイリーデータ!H1716="なし","",デイリーデータ!H1716)</f>
        <v/>
      </c>
      <c r="G1716" s="3" t="str">
        <f>IF(H1716="","",COUNTA(H$2:H1716)-COUNTBLANK(H$2:H1716))</f>
        <v/>
      </c>
      <c r="H1716" s="3" t="str">
        <f>IF(COUNTIF(B$2:B1716,B1716)=1,B1716,"")</f>
        <v/>
      </c>
      <c r="I1716" s="10" t="str">
        <f t="shared" si="26"/>
        <v/>
      </c>
      <c r="J1716" s="3">
        <f>IF(デイリーデータ!D1716="なし","",デイリーデータ!D1716)</f>
        <v>0</v>
      </c>
      <c r="K1716" s="3">
        <f>IF(デイリーデータ!E1716="なし","",デイリーデータ!E1716)</f>
        <v>0</v>
      </c>
      <c r="L1716" s="3">
        <f>IF(デイリーデータ!F1716="なし","",デイリーデータ!F1716)</f>
        <v>0</v>
      </c>
      <c r="M1716" s="3">
        <f>IF(デイリーデータ!G1716="なし","",デイリーデータ!G1716)</f>
        <v>0</v>
      </c>
      <c r="N1716" s="3">
        <f>IF(デイリーデータ!H1716="なし","",デイリーデータ!H1716)</f>
        <v>0</v>
      </c>
    </row>
    <row r="1717" spans="1:14" x14ac:dyDescent="0.2">
      <c r="A1717" s="9" t="str">
        <f>デイリーデータ!A1717&amp;デイリーデータ!I1717</f>
        <v/>
      </c>
      <c r="B1717" s="3" t="str">
        <f>デイリーデータ!A1717&amp;""</f>
        <v/>
      </c>
      <c r="C1717" s="3" t="str">
        <f>デイリーデータ!B1717&amp;""</f>
        <v/>
      </c>
      <c r="D1717" s="4" t="str">
        <f>IF(デイリーデータ!I1717="","",(デイリーデータ!I1717))</f>
        <v/>
      </c>
      <c r="E1717" s="3" t="str">
        <f>IF(デイリーデータ!D1717="休日","●",IF(デイリーデータ!D1717="指定","○",IF(LEFT(デイリーデータ!F1717,1)="日","",IF(LEFT(デイリーデータ!F1717,1)="半","／",LEFT(デイリーデータ!F1717,1)))))</f>
        <v/>
      </c>
      <c r="F1717" s="10" t="str">
        <f>IF(デイリーデータ!E1717="なし","",デイリーデータ!E1717)&amp;IF(デイリーデータ!G1717="なし","",デイリーデータ!G1717)&amp;IF(デイリーデータ!H1717="なし","",デイリーデータ!H1717)</f>
        <v/>
      </c>
      <c r="G1717" s="3" t="str">
        <f>IF(H1717="","",COUNTA(H$2:H1717)-COUNTBLANK(H$2:H1717))</f>
        <v/>
      </c>
      <c r="H1717" s="3" t="str">
        <f>IF(COUNTIF(B$2:B1717,B1717)=1,B1717,"")</f>
        <v/>
      </c>
      <c r="I1717" s="10" t="str">
        <f t="shared" si="26"/>
        <v/>
      </c>
      <c r="J1717" s="3">
        <f>IF(デイリーデータ!D1717="なし","",デイリーデータ!D1717)</f>
        <v>0</v>
      </c>
      <c r="K1717" s="3">
        <f>IF(デイリーデータ!E1717="なし","",デイリーデータ!E1717)</f>
        <v>0</v>
      </c>
      <c r="L1717" s="3">
        <f>IF(デイリーデータ!F1717="なし","",デイリーデータ!F1717)</f>
        <v>0</v>
      </c>
      <c r="M1717" s="3">
        <f>IF(デイリーデータ!G1717="なし","",デイリーデータ!G1717)</f>
        <v>0</v>
      </c>
      <c r="N1717" s="3">
        <f>IF(デイリーデータ!H1717="なし","",デイリーデータ!H1717)</f>
        <v>0</v>
      </c>
    </row>
    <row r="1718" spans="1:14" x14ac:dyDescent="0.2">
      <c r="A1718" s="9" t="str">
        <f>デイリーデータ!A1718&amp;デイリーデータ!I1718</f>
        <v/>
      </c>
      <c r="B1718" s="3" t="str">
        <f>デイリーデータ!A1718&amp;""</f>
        <v/>
      </c>
      <c r="C1718" s="3" t="str">
        <f>デイリーデータ!B1718&amp;""</f>
        <v/>
      </c>
      <c r="D1718" s="4" t="str">
        <f>IF(デイリーデータ!I1718="","",(デイリーデータ!I1718))</f>
        <v/>
      </c>
      <c r="E1718" s="3" t="str">
        <f>IF(デイリーデータ!D1718="休日","●",IF(デイリーデータ!D1718="指定","○",IF(LEFT(デイリーデータ!F1718,1)="日","",IF(LEFT(デイリーデータ!F1718,1)="半","／",LEFT(デイリーデータ!F1718,1)))))</f>
        <v/>
      </c>
      <c r="F1718" s="10" t="str">
        <f>IF(デイリーデータ!E1718="なし","",デイリーデータ!E1718)&amp;IF(デイリーデータ!G1718="なし","",デイリーデータ!G1718)&amp;IF(デイリーデータ!H1718="なし","",デイリーデータ!H1718)</f>
        <v/>
      </c>
      <c r="G1718" s="3" t="str">
        <f>IF(H1718="","",COUNTA(H$2:H1718)-COUNTBLANK(H$2:H1718))</f>
        <v/>
      </c>
      <c r="H1718" s="3" t="str">
        <f>IF(COUNTIF(B$2:B1718,B1718)=1,B1718,"")</f>
        <v/>
      </c>
      <c r="I1718" s="10" t="str">
        <f t="shared" si="26"/>
        <v/>
      </c>
      <c r="J1718" s="3">
        <f>IF(デイリーデータ!D1718="なし","",デイリーデータ!D1718)</f>
        <v>0</v>
      </c>
      <c r="K1718" s="3">
        <f>IF(デイリーデータ!E1718="なし","",デイリーデータ!E1718)</f>
        <v>0</v>
      </c>
      <c r="L1718" s="3">
        <f>IF(デイリーデータ!F1718="なし","",デイリーデータ!F1718)</f>
        <v>0</v>
      </c>
      <c r="M1718" s="3">
        <f>IF(デイリーデータ!G1718="なし","",デイリーデータ!G1718)</f>
        <v>0</v>
      </c>
      <c r="N1718" s="3">
        <f>IF(デイリーデータ!H1718="なし","",デイリーデータ!H1718)</f>
        <v>0</v>
      </c>
    </row>
    <row r="1719" spans="1:14" x14ac:dyDescent="0.2">
      <c r="A1719" s="9" t="str">
        <f>デイリーデータ!A1719&amp;デイリーデータ!I1719</f>
        <v/>
      </c>
      <c r="B1719" s="3" t="str">
        <f>デイリーデータ!A1719&amp;""</f>
        <v/>
      </c>
      <c r="C1719" s="3" t="str">
        <f>デイリーデータ!B1719&amp;""</f>
        <v/>
      </c>
      <c r="D1719" s="4" t="str">
        <f>IF(デイリーデータ!I1719="","",(デイリーデータ!I1719))</f>
        <v/>
      </c>
      <c r="E1719" s="3" t="str">
        <f>IF(デイリーデータ!D1719="休日","●",IF(デイリーデータ!D1719="指定","○",IF(LEFT(デイリーデータ!F1719,1)="日","",IF(LEFT(デイリーデータ!F1719,1)="半","／",LEFT(デイリーデータ!F1719,1)))))</f>
        <v/>
      </c>
      <c r="F1719" s="10" t="str">
        <f>IF(デイリーデータ!E1719="なし","",デイリーデータ!E1719)&amp;IF(デイリーデータ!G1719="なし","",デイリーデータ!G1719)&amp;IF(デイリーデータ!H1719="なし","",デイリーデータ!H1719)</f>
        <v/>
      </c>
      <c r="G1719" s="3" t="str">
        <f>IF(H1719="","",COUNTA(H$2:H1719)-COUNTBLANK(H$2:H1719))</f>
        <v/>
      </c>
      <c r="H1719" s="3" t="str">
        <f>IF(COUNTIF(B$2:B1719,B1719)=1,B1719,"")</f>
        <v/>
      </c>
      <c r="I1719" s="10" t="str">
        <f t="shared" si="26"/>
        <v/>
      </c>
      <c r="J1719" s="3">
        <f>IF(デイリーデータ!D1719="なし","",デイリーデータ!D1719)</f>
        <v>0</v>
      </c>
      <c r="K1719" s="3">
        <f>IF(デイリーデータ!E1719="なし","",デイリーデータ!E1719)</f>
        <v>0</v>
      </c>
      <c r="L1719" s="3">
        <f>IF(デイリーデータ!F1719="なし","",デイリーデータ!F1719)</f>
        <v>0</v>
      </c>
      <c r="M1719" s="3">
        <f>IF(デイリーデータ!G1719="なし","",デイリーデータ!G1719)</f>
        <v>0</v>
      </c>
      <c r="N1719" s="3">
        <f>IF(デイリーデータ!H1719="なし","",デイリーデータ!H1719)</f>
        <v>0</v>
      </c>
    </row>
    <row r="1720" spans="1:14" x14ac:dyDescent="0.2">
      <c r="A1720" s="9" t="str">
        <f>デイリーデータ!A1720&amp;デイリーデータ!I1720</f>
        <v/>
      </c>
      <c r="B1720" s="3" t="str">
        <f>デイリーデータ!A1720&amp;""</f>
        <v/>
      </c>
      <c r="C1720" s="3" t="str">
        <f>デイリーデータ!B1720&amp;""</f>
        <v/>
      </c>
      <c r="D1720" s="4" t="str">
        <f>IF(デイリーデータ!I1720="","",(デイリーデータ!I1720))</f>
        <v/>
      </c>
      <c r="E1720" s="3" t="str">
        <f>IF(デイリーデータ!D1720="休日","●",IF(デイリーデータ!D1720="指定","○",IF(LEFT(デイリーデータ!F1720,1)="日","",IF(LEFT(デイリーデータ!F1720,1)="半","／",LEFT(デイリーデータ!F1720,1)))))</f>
        <v/>
      </c>
      <c r="F1720" s="10" t="str">
        <f>IF(デイリーデータ!E1720="なし","",デイリーデータ!E1720)&amp;IF(デイリーデータ!G1720="なし","",デイリーデータ!G1720)&amp;IF(デイリーデータ!H1720="なし","",デイリーデータ!H1720)</f>
        <v/>
      </c>
      <c r="G1720" s="3" t="str">
        <f>IF(H1720="","",COUNTA(H$2:H1720)-COUNTBLANK(H$2:H1720))</f>
        <v/>
      </c>
      <c r="H1720" s="3" t="str">
        <f>IF(COUNTIF(B$2:B1720,B1720)=1,B1720,"")</f>
        <v/>
      </c>
      <c r="I1720" s="10" t="str">
        <f t="shared" si="26"/>
        <v/>
      </c>
      <c r="J1720" s="3">
        <f>IF(デイリーデータ!D1720="なし","",デイリーデータ!D1720)</f>
        <v>0</v>
      </c>
      <c r="K1720" s="3">
        <f>IF(デイリーデータ!E1720="なし","",デイリーデータ!E1720)</f>
        <v>0</v>
      </c>
      <c r="L1720" s="3">
        <f>IF(デイリーデータ!F1720="なし","",デイリーデータ!F1720)</f>
        <v>0</v>
      </c>
      <c r="M1720" s="3">
        <f>IF(デイリーデータ!G1720="なし","",デイリーデータ!G1720)</f>
        <v>0</v>
      </c>
      <c r="N1720" s="3">
        <f>IF(デイリーデータ!H1720="なし","",デイリーデータ!H1720)</f>
        <v>0</v>
      </c>
    </row>
    <row r="1721" spans="1:14" x14ac:dyDescent="0.2">
      <c r="A1721" s="9" t="str">
        <f>デイリーデータ!A1721&amp;デイリーデータ!I1721</f>
        <v/>
      </c>
      <c r="B1721" s="3" t="str">
        <f>デイリーデータ!A1721&amp;""</f>
        <v/>
      </c>
      <c r="C1721" s="3" t="str">
        <f>デイリーデータ!B1721&amp;""</f>
        <v/>
      </c>
      <c r="D1721" s="4" t="str">
        <f>IF(デイリーデータ!I1721="","",(デイリーデータ!I1721))</f>
        <v/>
      </c>
      <c r="E1721" s="3" t="str">
        <f>IF(デイリーデータ!D1721="休日","●",IF(デイリーデータ!D1721="指定","○",IF(LEFT(デイリーデータ!F1721,1)="日","",IF(LEFT(デイリーデータ!F1721,1)="半","／",LEFT(デイリーデータ!F1721,1)))))</f>
        <v/>
      </c>
      <c r="F1721" s="10" t="str">
        <f>IF(デイリーデータ!E1721="なし","",デイリーデータ!E1721)&amp;IF(デイリーデータ!G1721="なし","",デイリーデータ!G1721)&amp;IF(デイリーデータ!H1721="なし","",デイリーデータ!H1721)</f>
        <v/>
      </c>
      <c r="G1721" s="3" t="str">
        <f>IF(H1721="","",COUNTA(H$2:H1721)-COUNTBLANK(H$2:H1721))</f>
        <v/>
      </c>
      <c r="H1721" s="3" t="str">
        <f>IF(COUNTIF(B$2:B1721,B1721)=1,B1721,"")</f>
        <v/>
      </c>
      <c r="I1721" s="10" t="str">
        <f t="shared" si="26"/>
        <v/>
      </c>
      <c r="J1721" s="3">
        <f>IF(デイリーデータ!D1721="なし","",デイリーデータ!D1721)</f>
        <v>0</v>
      </c>
      <c r="K1721" s="3">
        <f>IF(デイリーデータ!E1721="なし","",デイリーデータ!E1721)</f>
        <v>0</v>
      </c>
      <c r="L1721" s="3">
        <f>IF(デイリーデータ!F1721="なし","",デイリーデータ!F1721)</f>
        <v>0</v>
      </c>
      <c r="M1721" s="3">
        <f>IF(デイリーデータ!G1721="なし","",デイリーデータ!G1721)</f>
        <v>0</v>
      </c>
      <c r="N1721" s="3">
        <f>IF(デイリーデータ!H1721="なし","",デイリーデータ!H1721)</f>
        <v>0</v>
      </c>
    </row>
    <row r="1722" spans="1:14" x14ac:dyDescent="0.2">
      <c r="A1722" s="9" t="str">
        <f>デイリーデータ!A1722&amp;デイリーデータ!I1722</f>
        <v/>
      </c>
      <c r="B1722" s="3" t="str">
        <f>デイリーデータ!A1722&amp;""</f>
        <v/>
      </c>
      <c r="C1722" s="3" t="str">
        <f>デイリーデータ!B1722&amp;""</f>
        <v/>
      </c>
      <c r="D1722" s="4" t="str">
        <f>IF(デイリーデータ!I1722="","",(デイリーデータ!I1722))</f>
        <v/>
      </c>
      <c r="E1722" s="3" t="str">
        <f>IF(デイリーデータ!D1722="休日","●",IF(デイリーデータ!D1722="指定","○",IF(LEFT(デイリーデータ!F1722,1)="日","",IF(LEFT(デイリーデータ!F1722,1)="半","／",LEFT(デイリーデータ!F1722,1)))))</f>
        <v/>
      </c>
      <c r="F1722" s="10" t="str">
        <f>IF(デイリーデータ!E1722="なし","",デイリーデータ!E1722)&amp;IF(デイリーデータ!G1722="なし","",デイリーデータ!G1722)&amp;IF(デイリーデータ!H1722="なし","",デイリーデータ!H1722)</f>
        <v/>
      </c>
      <c r="G1722" s="3" t="str">
        <f>IF(H1722="","",COUNTA(H$2:H1722)-COUNTBLANK(H$2:H1722))</f>
        <v/>
      </c>
      <c r="H1722" s="3" t="str">
        <f>IF(COUNTIF(B$2:B1722,B1722)=1,B1722,"")</f>
        <v/>
      </c>
      <c r="I1722" s="10" t="str">
        <f t="shared" si="26"/>
        <v/>
      </c>
      <c r="J1722" s="3">
        <f>IF(デイリーデータ!D1722="なし","",デイリーデータ!D1722)</f>
        <v>0</v>
      </c>
      <c r="K1722" s="3">
        <f>IF(デイリーデータ!E1722="なし","",デイリーデータ!E1722)</f>
        <v>0</v>
      </c>
      <c r="L1722" s="3">
        <f>IF(デイリーデータ!F1722="なし","",デイリーデータ!F1722)</f>
        <v>0</v>
      </c>
      <c r="M1722" s="3">
        <f>IF(デイリーデータ!G1722="なし","",デイリーデータ!G1722)</f>
        <v>0</v>
      </c>
      <c r="N1722" s="3">
        <f>IF(デイリーデータ!H1722="なし","",デイリーデータ!H1722)</f>
        <v>0</v>
      </c>
    </row>
    <row r="1723" spans="1:14" x14ac:dyDescent="0.2">
      <c r="A1723" s="9" t="str">
        <f>デイリーデータ!A1723&amp;デイリーデータ!I1723</f>
        <v/>
      </c>
      <c r="B1723" s="3" t="str">
        <f>デイリーデータ!A1723&amp;""</f>
        <v/>
      </c>
      <c r="C1723" s="3" t="str">
        <f>デイリーデータ!B1723&amp;""</f>
        <v/>
      </c>
      <c r="D1723" s="4" t="str">
        <f>IF(デイリーデータ!I1723="","",(デイリーデータ!I1723))</f>
        <v/>
      </c>
      <c r="E1723" s="3" t="str">
        <f>IF(デイリーデータ!D1723="休日","●",IF(デイリーデータ!D1723="指定","○",IF(LEFT(デイリーデータ!F1723,1)="日","",IF(LEFT(デイリーデータ!F1723,1)="半","／",LEFT(デイリーデータ!F1723,1)))))</f>
        <v/>
      </c>
      <c r="F1723" s="10" t="str">
        <f>IF(デイリーデータ!E1723="なし","",デイリーデータ!E1723)&amp;IF(デイリーデータ!G1723="なし","",デイリーデータ!G1723)&amp;IF(デイリーデータ!H1723="なし","",デイリーデータ!H1723)</f>
        <v/>
      </c>
      <c r="G1723" s="3" t="str">
        <f>IF(H1723="","",COUNTA(H$2:H1723)-COUNTBLANK(H$2:H1723))</f>
        <v/>
      </c>
      <c r="H1723" s="3" t="str">
        <f>IF(COUNTIF(B$2:B1723,B1723)=1,B1723,"")</f>
        <v/>
      </c>
      <c r="I1723" s="10" t="str">
        <f t="shared" si="26"/>
        <v/>
      </c>
      <c r="J1723" s="3">
        <f>IF(デイリーデータ!D1723="なし","",デイリーデータ!D1723)</f>
        <v>0</v>
      </c>
      <c r="K1723" s="3">
        <f>IF(デイリーデータ!E1723="なし","",デイリーデータ!E1723)</f>
        <v>0</v>
      </c>
      <c r="L1723" s="3">
        <f>IF(デイリーデータ!F1723="なし","",デイリーデータ!F1723)</f>
        <v>0</v>
      </c>
      <c r="M1723" s="3">
        <f>IF(デイリーデータ!G1723="なし","",デイリーデータ!G1723)</f>
        <v>0</v>
      </c>
      <c r="N1723" s="3">
        <f>IF(デイリーデータ!H1723="なし","",デイリーデータ!H1723)</f>
        <v>0</v>
      </c>
    </row>
    <row r="1724" spans="1:14" x14ac:dyDescent="0.2">
      <c r="A1724" s="9" t="str">
        <f>デイリーデータ!A1724&amp;デイリーデータ!I1724</f>
        <v/>
      </c>
      <c r="B1724" s="3" t="str">
        <f>デイリーデータ!A1724&amp;""</f>
        <v/>
      </c>
      <c r="C1724" s="3" t="str">
        <f>デイリーデータ!B1724&amp;""</f>
        <v/>
      </c>
      <c r="D1724" s="4" t="str">
        <f>IF(デイリーデータ!I1724="","",(デイリーデータ!I1724))</f>
        <v/>
      </c>
      <c r="E1724" s="3" t="str">
        <f>IF(デイリーデータ!D1724="休日","●",IF(デイリーデータ!D1724="指定","○",IF(LEFT(デイリーデータ!F1724,1)="日","",IF(LEFT(デイリーデータ!F1724,1)="半","／",LEFT(デイリーデータ!F1724,1)))))</f>
        <v/>
      </c>
      <c r="F1724" s="10" t="str">
        <f>IF(デイリーデータ!E1724="なし","",デイリーデータ!E1724)&amp;IF(デイリーデータ!G1724="なし","",デイリーデータ!G1724)&amp;IF(デイリーデータ!H1724="なし","",デイリーデータ!H1724)</f>
        <v/>
      </c>
      <c r="G1724" s="3" t="str">
        <f>IF(H1724="","",COUNTA(H$2:H1724)-COUNTBLANK(H$2:H1724))</f>
        <v/>
      </c>
      <c r="H1724" s="3" t="str">
        <f>IF(COUNTIF(B$2:B1724,B1724)=1,B1724,"")</f>
        <v/>
      </c>
      <c r="I1724" s="10" t="str">
        <f t="shared" si="26"/>
        <v/>
      </c>
      <c r="J1724" s="3">
        <f>IF(デイリーデータ!D1724="なし","",デイリーデータ!D1724)</f>
        <v>0</v>
      </c>
      <c r="K1724" s="3">
        <f>IF(デイリーデータ!E1724="なし","",デイリーデータ!E1724)</f>
        <v>0</v>
      </c>
      <c r="L1724" s="3">
        <f>IF(デイリーデータ!F1724="なし","",デイリーデータ!F1724)</f>
        <v>0</v>
      </c>
      <c r="M1724" s="3">
        <f>IF(デイリーデータ!G1724="なし","",デイリーデータ!G1724)</f>
        <v>0</v>
      </c>
      <c r="N1724" s="3">
        <f>IF(デイリーデータ!H1724="なし","",デイリーデータ!H1724)</f>
        <v>0</v>
      </c>
    </row>
    <row r="1725" spans="1:14" x14ac:dyDescent="0.2">
      <c r="A1725" s="9" t="str">
        <f>デイリーデータ!A1725&amp;デイリーデータ!I1725</f>
        <v/>
      </c>
      <c r="B1725" s="3" t="str">
        <f>デイリーデータ!A1725&amp;""</f>
        <v/>
      </c>
      <c r="C1725" s="3" t="str">
        <f>デイリーデータ!B1725&amp;""</f>
        <v/>
      </c>
      <c r="D1725" s="4" t="str">
        <f>IF(デイリーデータ!I1725="","",(デイリーデータ!I1725))</f>
        <v/>
      </c>
      <c r="E1725" s="3" t="str">
        <f>IF(デイリーデータ!D1725="休日","●",IF(デイリーデータ!D1725="指定","○",IF(LEFT(デイリーデータ!F1725,1)="日","",IF(LEFT(デイリーデータ!F1725,1)="半","／",LEFT(デイリーデータ!F1725,1)))))</f>
        <v/>
      </c>
      <c r="F1725" s="10" t="str">
        <f>IF(デイリーデータ!E1725="なし","",デイリーデータ!E1725)&amp;IF(デイリーデータ!G1725="なし","",デイリーデータ!G1725)&amp;IF(デイリーデータ!H1725="なし","",デイリーデータ!H1725)</f>
        <v/>
      </c>
      <c r="G1725" s="3" t="str">
        <f>IF(H1725="","",COUNTA(H$2:H1725)-COUNTBLANK(H$2:H1725))</f>
        <v/>
      </c>
      <c r="H1725" s="3" t="str">
        <f>IF(COUNTIF(B$2:B1725,B1725)=1,B1725,"")</f>
        <v/>
      </c>
      <c r="I1725" s="10" t="str">
        <f t="shared" si="26"/>
        <v/>
      </c>
      <c r="J1725" s="3">
        <f>IF(デイリーデータ!D1725="なし","",デイリーデータ!D1725)</f>
        <v>0</v>
      </c>
      <c r="K1725" s="3">
        <f>IF(デイリーデータ!E1725="なし","",デイリーデータ!E1725)</f>
        <v>0</v>
      </c>
      <c r="L1725" s="3">
        <f>IF(デイリーデータ!F1725="なし","",デイリーデータ!F1725)</f>
        <v>0</v>
      </c>
      <c r="M1725" s="3">
        <f>IF(デイリーデータ!G1725="なし","",デイリーデータ!G1725)</f>
        <v>0</v>
      </c>
      <c r="N1725" s="3">
        <f>IF(デイリーデータ!H1725="なし","",デイリーデータ!H1725)</f>
        <v>0</v>
      </c>
    </row>
    <row r="1726" spans="1:14" x14ac:dyDescent="0.2">
      <c r="A1726" s="9" t="str">
        <f>デイリーデータ!A1726&amp;デイリーデータ!I1726</f>
        <v/>
      </c>
      <c r="B1726" s="3" t="str">
        <f>デイリーデータ!A1726&amp;""</f>
        <v/>
      </c>
      <c r="C1726" s="3" t="str">
        <f>デイリーデータ!B1726&amp;""</f>
        <v/>
      </c>
      <c r="D1726" s="4" t="str">
        <f>IF(デイリーデータ!I1726="","",(デイリーデータ!I1726))</f>
        <v/>
      </c>
      <c r="E1726" s="3" t="str">
        <f>IF(デイリーデータ!D1726="休日","●",IF(デイリーデータ!D1726="指定","○",IF(LEFT(デイリーデータ!F1726,1)="日","",IF(LEFT(デイリーデータ!F1726,1)="半","／",LEFT(デイリーデータ!F1726,1)))))</f>
        <v/>
      </c>
      <c r="F1726" s="10" t="str">
        <f>IF(デイリーデータ!E1726="なし","",デイリーデータ!E1726)&amp;IF(デイリーデータ!G1726="なし","",デイリーデータ!G1726)&amp;IF(デイリーデータ!H1726="なし","",デイリーデータ!H1726)</f>
        <v/>
      </c>
      <c r="G1726" s="3" t="str">
        <f>IF(H1726="","",COUNTA(H$2:H1726)-COUNTBLANK(H$2:H1726))</f>
        <v/>
      </c>
      <c r="H1726" s="3" t="str">
        <f>IF(COUNTIF(B$2:B1726,B1726)=1,B1726,"")</f>
        <v/>
      </c>
      <c r="I1726" s="10" t="str">
        <f t="shared" si="26"/>
        <v/>
      </c>
      <c r="J1726" s="3">
        <f>IF(デイリーデータ!D1726="なし","",デイリーデータ!D1726)</f>
        <v>0</v>
      </c>
      <c r="K1726" s="3">
        <f>IF(デイリーデータ!E1726="なし","",デイリーデータ!E1726)</f>
        <v>0</v>
      </c>
      <c r="L1726" s="3">
        <f>IF(デイリーデータ!F1726="なし","",デイリーデータ!F1726)</f>
        <v>0</v>
      </c>
      <c r="M1726" s="3">
        <f>IF(デイリーデータ!G1726="なし","",デイリーデータ!G1726)</f>
        <v>0</v>
      </c>
      <c r="N1726" s="3">
        <f>IF(デイリーデータ!H1726="なし","",デイリーデータ!H1726)</f>
        <v>0</v>
      </c>
    </row>
    <row r="1727" spans="1:14" x14ac:dyDescent="0.2">
      <c r="A1727" s="9" t="str">
        <f>デイリーデータ!A1727&amp;デイリーデータ!I1727</f>
        <v/>
      </c>
      <c r="B1727" s="3" t="str">
        <f>デイリーデータ!A1727&amp;""</f>
        <v/>
      </c>
      <c r="C1727" s="3" t="str">
        <f>デイリーデータ!B1727&amp;""</f>
        <v/>
      </c>
      <c r="D1727" s="4" t="str">
        <f>IF(デイリーデータ!I1727="","",(デイリーデータ!I1727))</f>
        <v/>
      </c>
      <c r="E1727" s="3" t="str">
        <f>IF(デイリーデータ!D1727="休日","●",IF(デイリーデータ!D1727="指定","○",IF(LEFT(デイリーデータ!F1727,1)="日","",IF(LEFT(デイリーデータ!F1727,1)="半","／",LEFT(デイリーデータ!F1727,1)))))</f>
        <v/>
      </c>
      <c r="F1727" s="10" t="str">
        <f>IF(デイリーデータ!E1727="なし","",デイリーデータ!E1727)&amp;IF(デイリーデータ!G1727="なし","",デイリーデータ!G1727)&amp;IF(デイリーデータ!H1727="なし","",デイリーデータ!H1727)</f>
        <v/>
      </c>
      <c r="G1727" s="3" t="str">
        <f>IF(H1727="","",COUNTA(H$2:H1727)-COUNTBLANK(H$2:H1727))</f>
        <v/>
      </c>
      <c r="H1727" s="3" t="str">
        <f>IF(COUNTIF(B$2:B1727,B1727)=1,B1727,"")</f>
        <v/>
      </c>
      <c r="I1727" s="10" t="str">
        <f t="shared" si="26"/>
        <v/>
      </c>
      <c r="J1727" s="3">
        <f>IF(デイリーデータ!D1727="なし","",デイリーデータ!D1727)</f>
        <v>0</v>
      </c>
      <c r="K1727" s="3">
        <f>IF(デイリーデータ!E1727="なし","",デイリーデータ!E1727)</f>
        <v>0</v>
      </c>
      <c r="L1727" s="3">
        <f>IF(デイリーデータ!F1727="なし","",デイリーデータ!F1727)</f>
        <v>0</v>
      </c>
      <c r="M1727" s="3">
        <f>IF(デイリーデータ!G1727="なし","",デイリーデータ!G1727)</f>
        <v>0</v>
      </c>
      <c r="N1727" s="3">
        <f>IF(デイリーデータ!H1727="なし","",デイリーデータ!H1727)</f>
        <v>0</v>
      </c>
    </row>
    <row r="1728" spans="1:14" x14ac:dyDescent="0.2">
      <c r="A1728" s="9" t="str">
        <f>デイリーデータ!A1728&amp;デイリーデータ!I1728</f>
        <v/>
      </c>
      <c r="B1728" s="3" t="str">
        <f>デイリーデータ!A1728&amp;""</f>
        <v/>
      </c>
      <c r="C1728" s="3" t="str">
        <f>デイリーデータ!B1728&amp;""</f>
        <v/>
      </c>
      <c r="D1728" s="4" t="str">
        <f>IF(デイリーデータ!I1728="","",(デイリーデータ!I1728))</f>
        <v/>
      </c>
      <c r="E1728" s="3" t="str">
        <f>IF(デイリーデータ!D1728="休日","●",IF(デイリーデータ!D1728="指定","○",IF(LEFT(デイリーデータ!F1728,1)="日","",IF(LEFT(デイリーデータ!F1728,1)="半","／",LEFT(デイリーデータ!F1728,1)))))</f>
        <v/>
      </c>
      <c r="F1728" s="10" t="str">
        <f>IF(デイリーデータ!E1728="なし","",デイリーデータ!E1728)&amp;IF(デイリーデータ!G1728="なし","",デイリーデータ!G1728)&amp;IF(デイリーデータ!H1728="なし","",デイリーデータ!H1728)</f>
        <v/>
      </c>
      <c r="G1728" s="3" t="str">
        <f>IF(H1728="","",COUNTA(H$2:H1728)-COUNTBLANK(H$2:H1728))</f>
        <v/>
      </c>
      <c r="H1728" s="3" t="str">
        <f>IF(COUNTIF(B$2:B1728,B1728)=1,B1728,"")</f>
        <v/>
      </c>
      <c r="I1728" s="10" t="str">
        <f t="shared" si="26"/>
        <v/>
      </c>
      <c r="J1728" s="3">
        <f>IF(デイリーデータ!D1728="なし","",デイリーデータ!D1728)</f>
        <v>0</v>
      </c>
      <c r="K1728" s="3">
        <f>IF(デイリーデータ!E1728="なし","",デイリーデータ!E1728)</f>
        <v>0</v>
      </c>
      <c r="L1728" s="3">
        <f>IF(デイリーデータ!F1728="なし","",デイリーデータ!F1728)</f>
        <v>0</v>
      </c>
      <c r="M1728" s="3">
        <f>IF(デイリーデータ!G1728="なし","",デイリーデータ!G1728)</f>
        <v>0</v>
      </c>
      <c r="N1728" s="3">
        <f>IF(デイリーデータ!H1728="なし","",デイリーデータ!H1728)</f>
        <v>0</v>
      </c>
    </row>
    <row r="1729" spans="1:14" x14ac:dyDescent="0.2">
      <c r="A1729" s="9" t="str">
        <f>デイリーデータ!A1729&amp;デイリーデータ!I1729</f>
        <v/>
      </c>
      <c r="B1729" s="3" t="str">
        <f>デイリーデータ!A1729&amp;""</f>
        <v/>
      </c>
      <c r="C1729" s="3" t="str">
        <f>デイリーデータ!B1729&amp;""</f>
        <v/>
      </c>
      <c r="D1729" s="4" t="str">
        <f>IF(デイリーデータ!I1729="","",(デイリーデータ!I1729))</f>
        <v/>
      </c>
      <c r="E1729" s="3" t="str">
        <f>IF(デイリーデータ!D1729="休日","●",IF(デイリーデータ!D1729="指定","○",IF(LEFT(デイリーデータ!F1729,1)="日","",IF(LEFT(デイリーデータ!F1729,1)="半","／",LEFT(デイリーデータ!F1729,1)))))</f>
        <v/>
      </c>
      <c r="F1729" s="10" t="str">
        <f>IF(デイリーデータ!E1729="なし","",デイリーデータ!E1729)&amp;IF(デイリーデータ!G1729="なし","",デイリーデータ!G1729)&amp;IF(デイリーデータ!H1729="なし","",デイリーデータ!H1729)</f>
        <v/>
      </c>
      <c r="G1729" s="3" t="str">
        <f>IF(H1729="","",COUNTA(H$2:H1729)-COUNTBLANK(H$2:H1729))</f>
        <v/>
      </c>
      <c r="H1729" s="3" t="str">
        <f>IF(COUNTIF(B$2:B1729,B1729)=1,B1729,"")</f>
        <v/>
      </c>
      <c r="I1729" s="10" t="str">
        <f t="shared" si="26"/>
        <v/>
      </c>
      <c r="J1729" s="3">
        <f>IF(デイリーデータ!D1729="なし","",デイリーデータ!D1729)</f>
        <v>0</v>
      </c>
      <c r="K1729" s="3">
        <f>IF(デイリーデータ!E1729="なし","",デイリーデータ!E1729)</f>
        <v>0</v>
      </c>
      <c r="L1729" s="3">
        <f>IF(デイリーデータ!F1729="なし","",デイリーデータ!F1729)</f>
        <v>0</v>
      </c>
      <c r="M1729" s="3">
        <f>IF(デイリーデータ!G1729="なし","",デイリーデータ!G1729)</f>
        <v>0</v>
      </c>
      <c r="N1729" s="3">
        <f>IF(デイリーデータ!H1729="なし","",デイリーデータ!H1729)</f>
        <v>0</v>
      </c>
    </row>
    <row r="1730" spans="1:14" x14ac:dyDescent="0.2">
      <c r="A1730" s="9" t="str">
        <f>デイリーデータ!A1730&amp;デイリーデータ!I1730</f>
        <v/>
      </c>
      <c r="B1730" s="3" t="str">
        <f>デイリーデータ!A1730&amp;""</f>
        <v/>
      </c>
      <c r="C1730" s="3" t="str">
        <f>デイリーデータ!B1730&amp;""</f>
        <v/>
      </c>
      <c r="D1730" s="4" t="str">
        <f>IF(デイリーデータ!I1730="","",(デイリーデータ!I1730))</f>
        <v/>
      </c>
      <c r="E1730" s="3" t="str">
        <f>IF(デイリーデータ!D1730="休日","●",IF(デイリーデータ!D1730="指定","○",IF(LEFT(デイリーデータ!F1730,1)="日","",IF(LEFT(デイリーデータ!F1730,1)="半","／",LEFT(デイリーデータ!F1730,1)))))</f>
        <v/>
      </c>
      <c r="F1730" s="10" t="str">
        <f>IF(デイリーデータ!E1730="なし","",デイリーデータ!E1730)&amp;IF(デイリーデータ!G1730="なし","",デイリーデータ!G1730)&amp;IF(デイリーデータ!H1730="なし","",デイリーデータ!H1730)</f>
        <v/>
      </c>
      <c r="G1730" s="3" t="str">
        <f>IF(H1730="","",COUNTA(H$2:H1730)-COUNTBLANK(H$2:H1730))</f>
        <v/>
      </c>
      <c r="H1730" s="3" t="str">
        <f>IF(COUNTIF(B$2:B1730,B1730)=1,B1730,"")</f>
        <v/>
      </c>
      <c r="I1730" s="10" t="str">
        <f t="shared" ref="I1730:I1760" si="27">IF(H1730&lt;&gt;"",C1730,"")</f>
        <v/>
      </c>
      <c r="J1730" s="3">
        <f>IF(デイリーデータ!D1730="なし","",デイリーデータ!D1730)</f>
        <v>0</v>
      </c>
      <c r="K1730" s="3">
        <f>IF(デイリーデータ!E1730="なし","",デイリーデータ!E1730)</f>
        <v>0</v>
      </c>
      <c r="L1730" s="3">
        <f>IF(デイリーデータ!F1730="なし","",デイリーデータ!F1730)</f>
        <v>0</v>
      </c>
      <c r="M1730" s="3">
        <f>IF(デイリーデータ!G1730="なし","",デイリーデータ!G1730)</f>
        <v>0</v>
      </c>
      <c r="N1730" s="3">
        <f>IF(デイリーデータ!H1730="なし","",デイリーデータ!H1730)</f>
        <v>0</v>
      </c>
    </row>
    <row r="1731" spans="1:14" x14ac:dyDescent="0.2">
      <c r="A1731" s="9" t="str">
        <f>デイリーデータ!A1731&amp;デイリーデータ!I1731</f>
        <v/>
      </c>
      <c r="B1731" s="3" t="str">
        <f>デイリーデータ!A1731&amp;""</f>
        <v/>
      </c>
      <c r="C1731" s="3" t="str">
        <f>デイリーデータ!B1731&amp;""</f>
        <v/>
      </c>
      <c r="D1731" s="4" t="str">
        <f>IF(デイリーデータ!I1731="","",(デイリーデータ!I1731))</f>
        <v/>
      </c>
      <c r="E1731" s="3" t="str">
        <f>IF(デイリーデータ!D1731="休日","●",IF(デイリーデータ!D1731="指定","○",IF(LEFT(デイリーデータ!F1731,1)="日","",IF(LEFT(デイリーデータ!F1731,1)="半","／",LEFT(デイリーデータ!F1731,1)))))</f>
        <v/>
      </c>
      <c r="F1731" s="10" t="str">
        <f>IF(デイリーデータ!E1731="なし","",デイリーデータ!E1731)&amp;IF(デイリーデータ!G1731="なし","",デイリーデータ!G1731)&amp;IF(デイリーデータ!H1731="なし","",デイリーデータ!H1731)</f>
        <v/>
      </c>
      <c r="G1731" s="3" t="str">
        <f>IF(H1731="","",COUNTA(H$2:H1731)-COUNTBLANK(H$2:H1731))</f>
        <v/>
      </c>
      <c r="H1731" s="3" t="str">
        <f>IF(COUNTIF(B$2:B1731,B1731)=1,B1731,"")</f>
        <v/>
      </c>
      <c r="I1731" s="10" t="str">
        <f t="shared" si="27"/>
        <v/>
      </c>
      <c r="J1731" s="3">
        <f>IF(デイリーデータ!D1731="なし","",デイリーデータ!D1731)</f>
        <v>0</v>
      </c>
      <c r="K1731" s="3">
        <f>IF(デイリーデータ!E1731="なし","",デイリーデータ!E1731)</f>
        <v>0</v>
      </c>
      <c r="L1731" s="3">
        <f>IF(デイリーデータ!F1731="なし","",デイリーデータ!F1731)</f>
        <v>0</v>
      </c>
      <c r="M1731" s="3">
        <f>IF(デイリーデータ!G1731="なし","",デイリーデータ!G1731)</f>
        <v>0</v>
      </c>
      <c r="N1731" s="3">
        <f>IF(デイリーデータ!H1731="なし","",デイリーデータ!H1731)</f>
        <v>0</v>
      </c>
    </row>
    <row r="1732" spans="1:14" x14ac:dyDescent="0.2">
      <c r="A1732" s="9" t="str">
        <f>デイリーデータ!A1732&amp;デイリーデータ!I1732</f>
        <v/>
      </c>
      <c r="B1732" s="3" t="str">
        <f>デイリーデータ!A1732&amp;""</f>
        <v/>
      </c>
      <c r="C1732" s="3" t="str">
        <f>デイリーデータ!B1732&amp;""</f>
        <v/>
      </c>
      <c r="D1732" s="4" t="str">
        <f>IF(デイリーデータ!I1732="","",(デイリーデータ!I1732))</f>
        <v/>
      </c>
      <c r="E1732" s="3" t="str">
        <f>IF(デイリーデータ!D1732="休日","●",IF(デイリーデータ!D1732="指定","○",IF(LEFT(デイリーデータ!F1732,1)="日","",IF(LEFT(デイリーデータ!F1732,1)="半","／",LEFT(デイリーデータ!F1732,1)))))</f>
        <v/>
      </c>
      <c r="F1732" s="10" t="str">
        <f>IF(デイリーデータ!E1732="なし","",デイリーデータ!E1732)&amp;IF(デイリーデータ!G1732="なし","",デイリーデータ!G1732)&amp;IF(デイリーデータ!H1732="なし","",デイリーデータ!H1732)</f>
        <v/>
      </c>
      <c r="G1732" s="3" t="str">
        <f>IF(H1732="","",COUNTA(H$2:H1732)-COUNTBLANK(H$2:H1732))</f>
        <v/>
      </c>
      <c r="H1732" s="3" t="str">
        <f>IF(COUNTIF(B$2:B1732,B1732)=1,B1732,"")</f>
        <v/>
      </c>
      <c r="I1732" s="10" t="str">
        <f t="shared" si="27"/>
        <v/>
      </c>
      <c r="J1732" s="3">
        <f>IF(デイリーデータ!D1732="なし","",デイリーデータ!D1732)</f>
        <v>0</v>
      </c>
      <c r="K1732" s="3">
        <f>IF(デイリーデータ!E1732="なし","",デイリーデータ!E1732)</f>
        <v>0</v>
      </c>
      <c r="L1732" s="3">
        <f>IF(デイリーデータ!F1732="なし","",デイリーデータ!F1732)</f>
        <v>0</v>
      </c>
      <c r="M1732" s="3">
        <f>IF(デイリーデータ!G1732="なし","",デイリーデータ!G1732)</f>
        <v>0</v>
      </c>
      <c r="N1732" s="3">
        <f>IF(デイリーデータ!H1732="なし","",デイリーデータ!H1732)</f>
        <v>0</v>
      </c>
    </row>
    <row r="1733" spans="1:14" x14ac:dyDescent="0.2">
      <c r="A1733" s="9" t="str">
        <f>デイリーデータ!A1733&amp;デイリーデータ!I1733</f>
        <v/>
      </c>
      <c r="B1733" s="3" t="str">
        <f>デイリーデータ!A1733&amp;""</f>
        <v/>
      </c>
      <c r="C1733" s="3" t="str">
        <f>デイリーデータ!B1733&amp;""</f>
        <v/>
      </c>
      <c r="D1733" s="4" t="str">
        <f>IF(デイリーデータ!I1733="","",(デイリーデータ!I1733))</f>
        <v/>
      </c>
      <c r="E1733" s="3" t="str">
        <f>IF(デイリーデータ!D1733="休日","●",IF(デイリーデータ!D1733="指定","○",IF(LEFT(デイリーデータ!F1733,1)="日","",IF(LEFT(デイリーデータ!F1733,1)="半","／",LEFT(デイリーデータ!F1733,1)))))</f>
        <v/>
      </c>
      <c r="F1733" s="10" t="str">
        <f>IF(デイリーデータ!E1733="なし","",デイリーデータ!E1733)&amp;IF(デイリーデータ!G1733="なし","",デイリーデータ!G1733)&amp;IF(デイリーデータ!H1733="なし","",デイリーデータ!H1733)</f>
        <v/>
      </c>
      <c r="G1733" s="3" t="str">
        <f>IF(H1733="","",COUNTA(H$2:H1733)-COUNTBLANK(H$2:H1733))</f>
        <v/>
      </c>
      <c r="H1733" s="3" t="str">
        <f>IF(COUNTIF(B$2:B1733,B1733)=1,B1733,"")</f>
        <v/>
      </c>
      <c r="I1733" s="10" t="str">
        <f t="shared" si="27"/>
        <v/>
      </c>
      <c r="J1733" s="3">
        <f>IF(デイリーデータ!D1733="なし","",デイリーデータ!D1733)</f>
        <v>0</v>
      </c>
      <c r="K1733" s="3">
        <f>IF(デイリーデータ!E1733="なし","",デイリーデータ!E1733)</f>
        <v>0</v>
      </c>
      <c r="L1733" s="3">
        <f>IF(デイリーデータ!F1733="なし","",デイリーデータ!F1733)</f>
        <v>0</v>
      </c>
      <c r="M1733" s="3">
        <f>IF(デイリーデータ!G1733="なし","",デイリーデータ!G1733)</f>
        <v>0</v>
      </c>
      <c r="N1733" s="3">
        <f>IF(デイリーデータ!H1733="なし","",デイリーデータ!H1733)</f>
        <v>0</v>
      </c>
    </row>
    <row r="1734" spans="1:14" x14ac:dyDescent="0.2">
      <c r="A1734" s="9" t="str">
        <f>デイリーデータ!A1734&amp;デイリーデータ!I1734</f>
        <v/>
      </c>
      <c r="B1734" s="3" t="str">
        <f>デイリーデータ!A1734&amp;""</f>
        <v/>
      </c>
      <c r="C1734" s="3" t="str">
        <f>デイリーデータ!B1734&amp;""</f>
        <v/>
      </c>
      <c r="D1734" s="4" t="str">
        <f>IF(デイリーデータ!I1734="","",(デイリーデータ!I1734))</f>
        <v/>
      </c>
      <c r="E1734" s="3" t="str">
        <f>IF(デイリーデータ!D1734="休日","●",IF(デイリーデータ!D1734="指定","○",IF(LEFT(デイリーデータ!F1734,1)="日","",IF(LEFT(デイリーデータ!F1734,1)="半","／",LEFT(デイリーデータ!F1734,1)))))</f>
        <v/>
      </c>
      <c r="F1734" s="10" t="str">
        <f>IF(デイリーデータ!E1734="なし","",デイリーデータ!E1734)&amp;IF(デイリーデータ!G1734="なし","",デイリーデータ!G1734)&amp;IF(デイリーデータ!H1734="なし","",デイリーデータ!H1734)</f>
        <v/>
      </c>
      <c r="G1734" s="3" t="str">
        <f>IF(H1734="","",COUNTA(H$2:H1734)-COUNTBLANK(H$2:H1734))</f>
        <v/>
      </c>
      <c r="H1734" s="3" t="str">
        <f>IF(COUNTIF(B$2:B1734,B1734)=1,B1734,"")</f>
        <v/>
      </c>
      <c r="I1734" s="10" t="str">
        <f t="shared" si="27"/>
        <v/>
      </c>
      <c r="J1734" s="3">
        <f>IF(デイリーデータ!D1734="なし","",デイリーデータ!D1734)</f>
        <v>0</v>
      </c>
      <c r="K1734" s="3">
        <f>IF(デイリーデータ!E1734="なし","",デイリーデータ!E1734)</f>
        <v>0</v>
      </c>
      <c r="L1734" s="3">
        <f>IF(デイリーデータ!F1734="なし","",デイリーデータ!F1734)</f>
        <v>0</v>
      </c>
      <c r="M1734" s="3">
        <f>IF(デイリーデータ!G1734="なし","",デイリーデータ!G1734)</f>
        <v>0</v>
      </c>
      <c r="N1734" s="3">
        <f>IF(デイリーデータ!H1734="なし","",デイリーデータ!H1734)</f>
        <v>0</v>
      </c>
    </row>
    <row r="1735" spans="1:14" x14ac:dyDescent="0.2">
      <c r="A1735" s="9" t="str">
        <f>デイリーデータ!A1735&amp;デイリーデータ!I1735</f>
        <v/>
      </c>
      <c r="B1735" s="3" t="str">
        <f>デイリーデータ!A1735&amp;""</f>
        <v/>
      </c>
      <c r="C1735" s="3" t="str">
        <f>デイリーデータ!B1735&amp;""</f>
        <v/>
      </c>
      <c r="D1735" s="4" t="str">
        <f>IF(デイリーデータ!I1735="","",(デイリーデータ!I1735))</f>
        <v/>
      </c>
      <c r="E1735" s="3" t="str">
        <f>IF(デイリーデータ!D1735="休日","●",IF(デイリーデータ!D1735="指定","○",IF(LEFT(デイリーデータ!F1735,1)="日","",IF(LEFT(デイリーデータ!F1735,1)="半","／",LEFT(デイリーデータ!F1735,1)))))</f>
        <v/>
      </c>
      <c r="F1735" s="10" t="str">
        <f>IF(デイリーデータ!E1735="なし","",デイリーデータ!E1735)&amp;IF(デイリーデータ!G1735="なし","",デイリーデータ!G1735)&amp;IF(デイリーデータ!H1735="なし","",デイリーデータ!H1735)</f>
        <v/>
      </c>
      <c r="G1735" s="3" t="str">
        <f>IF(H1735="","",COUNTA(H$2:H1735)-COUNTBLANK(H$2:H1735))</f>
        <v/>
      </c>
      <c r="H1735" s="3" t="str">
        <f>IF(COUNTIF(B$2:B1735,B1735)=1,B1735,"")</f>
        <v/>
      </c>
      <c r="I1735" s="10" t="str">
        <f t="shared" si="27"/>
        <v/>
      </c>
      <c r="J1735" s="3">
        <f>IF(デイリーデータ!D1735="なし","",デイリーデータ!D1735)</f>
        <v>0</v>
      </c>
      <c r="K1735" s="3">
        <f>IF(デイリーデータ!E1735="なし","",デイリーデータ!E1735)</f>
        <v>0</v>
      </c>
      <c r="L1735" s="3">
        <f>IF(デイリーデータ!F1735="なし","",デイリーデータ!F1735)</f>
        <v>0</v>
      </c>
      <c r="M1735" s="3">
        <f>IF(デイリーデータ!G1735="なし","",デイリーデータ!G1735)</f>
        <v>0</v>
      </c>
      <c r="N1735" s="3">
        <f>IF(デイリーデータ!H1735="なし","",デイリーデータ!H1735)</f>
        <v>0</v>
      </c>
    </row>
    <row r="1736" spans="1:14" x14ac:dyDescent="0.2">
      <c r="A1736" s="9" t="str">
        <f>デイリーデータ!A1736&amp;デイリーデータ!I1736</f>
        <v/>
      </c>
      <c r="B1736" s="3" t="str">
        <f>デイリーデータ!A1736&amp;""</f>
        <v/>
      </c>
      <c r="C1736" s="3" t="str">
        <f>デイリーデータ!B1736&amp;""</f>
        <v/>
      </c>
      <c r="D1736" s="4" t="str">
        <f>IF(デイリーデータ!I1736="","",(デイリーデータ!I1736))</f>
        <v/>
      </c>
      <c r="E1736" s="3" t="str">
        <f>IF(デイリーデータ!D1736="休日","●",IF(デイリーデータ!D1736="指定","○",IF(LEFT(デイリーデータ!F1736,1)="日","",IF(LEFT(デイリーデータ!F1736,1)="半","／",LEFT(デイリーデータ!F1736,1)))))</f>
        <v/>
      </c>
      <c r="F1736" s="10" t="str">
        <f>IF(デイリーデータ!E1736="なし","",デイリーデータ!E1736)&amp;IF(デイリーデータ!G1736="なし","",デイリーデータ!G1736)&amp;IF(デイリーデータ!H1736="なし","",デイリーデータ!H1736)</f>
        <v/>
      </c>
      <c r="G1736" s="3" t="str">
        <f>IF(H1736="","",COUNTA(H$2:H1736)-COUNTBLANK(H$2:H1736))</f>
        <v/>
      </c>
      <c r="H1736" s="3" t="str">
        <f>IF(COUNTIF(B$2:B1736,B1736)=1,B1736,"")</f>
        <v/>
      </c>
      <c r="I1736" s="10" t="str">
        <f t="shared" si="27"/>
        <v/>
      </c>
      <c r="J1736" s="3">
        <f>IF(デイリーデータ!D1736="なし","",デイリーデータ!D1736)</f>
        <v>0</v>
      </c>
      <c r="K1736" s="3">
        <f>IF(デイリーデータ!E1736="なし","",デイリーデータ!E1736)</f>
        <v>0</v>
      </c>
      <c r="L1736" s="3">
        <f>IF(デイリーデータ!F1736="なし","",デイリーデータ!F1736)</f>
        <v>0</v>
      </c>
      <c r="M1736" s="3">
        <f>IF(デイリーデータ!G1736="なし","",デイリーデータ!G1736)</f>
        <v>0</v>
      </c>
      <c r="N1736" s="3">
        <f>IF(デイリーデータ!H1736="なし","",デイリーデータ!H1736)</f>
        <v>0</v>
      </c>
    </row>
    <row r="1737" spans="1:14" x14ac:dyDescent="0.2">
      <c r="A1737" s="9" t="str">
        <f>デイリーデータ!A1737&amp;デイリーデータ!I1737</f>
        <v/>
      </c>
      <c r="B1737" s="3" t="str">
        <f>デイリーデータ!A1737&amp;""</f>
        <v/>
      </c>
      <c r="C1737" s="3" t="str">
        <f>デイリーデータ!B1737&amp;""</f>
        <v/>
      </c>
      <c r="D1737" s="4" t="str">
        <f>IF(デイリーデータ!I1737="","",(デイリーデータ!I1737))</f>
        <v/>
      </c>
      <c r="E1737" s="3" t="str">
        <f>IF(デイリーデータ!D1737="休日","●",IF(デイリーデータ!D1737="指定","○",IF(LEFT(デイリーデータ!F1737,1)="日","",IF(LEFT(デイリーデータ!F1737,1)="半","／",LEFT(デイリーデータ!F1737,1)))))</f>
        <v/>
      </c>
      <c r="F1737" s="10" t="str">
        <f>IF(デイリーデータ!E1737="なし","",デイリーデータ!E1737)&amp;IF(デイリーデータ!G1737="なし","",デイリーデータ!G1737)&amp;IF(デイリーデータ!H1737="なし","",デイリーデータ!H1737)</f>
        <v/>
      </c>
      <c r="G1737" s="3" t="str">
        <f>IF(H1737="","",COUNTA(H$2:H1737)-COUNTBLANK(H$2:H1737))</f>
        <v/>
      </c>
      <c r="H1737" s="3" t="str">
        <f>IF(COUNTIF(B$2:B1737,B1737)=1,B1737,"")</f>
        <v/>
      </c>
      <c r="I1737" s="10" t="str">
        <f t="shared" si="27"/>
        <v/>
      </c>
      <c r="J1737" s="3">
        <f>IF(デイリーデータ!D1737="なし","",デイリーデータ!D1737)</f>
        <v>0</v>
      </c>
      <c r="K1737" s="3">
        <f>IF(デイリーデータ!E1737="なし","",デイリーデータ!E1737)</f>
        <v>0</v>
      </c>
      <c r="L1737" s="3">
        <f>IF(デイリーデータ!F1737="なし","",デイリーデータ!F1737)</f>
        <v>0</v>
      </c>
      <c r="M1737" s="3">
        <f>IF(デイリーデータ!G1737="なし","",デイリーデータ!G1737)</f>
        <v>0</v>
      </c>
      <c r="N1737" s="3">
        <f>IF(デイリーデータ!H1737="なし","",デイリーデータ!H1737)</f>
        <v>0</v>
      </c>
    </row>
    <row r="1738" spans="1:14" x14ac:dyDescent="0.2">
      <c r="A1738" s="9" t="str">
        <f>デイリーデータ!A1738&amp;デイリーデータ!I1738</f>
        <v/>
      </c>
      <c r="B1738" s="3" t="str">
        <f>デイリーデータ!A1738&amp;""</f>
        <v/>
      </c>
      <c r="C1738" s="3" t="str">
        <f>デイリーデータ!B1738&amp;""</f>
        <v/>
      </c>
      <c r="D1738" s="4" t="str">
        <f>IF(デイリーデータ!I1738="","",(デイリーデータ!I1738))</f>
        <v/>
      </c>
      <c r="E1738" s="3" t="str">
        <f>IF(デイリーデータ!D1738="休日","●",IF(デイリーデータ!D1738="指定","○",IF(LEFT(デイリーデータ!F1738,1)="日","",IF(LEFT(デイリーデータ!F1738,1)="半","／",LEFT(デイリーデータ!F1738,1)))))</f>
        <v/>
      </c>
      <c r="F1738" s="10" t="str">
        <f>IF(デイリーデータ!E1738="なし","",デイリーデータ!E1738)&amp;IF(デイリーデータ!G1738="なし","",デイリーデータ!G1738)&amp;IF(デイリーデータ!H1738="なし","",デイリーデータ!H1738)</f>
        <v/>
      </c>
      <c r="G1738" s="3" t="str">
        <f>IF(H1738="","",COUNTA(H$2:H1738)-COUNTBLANK(H$2:H1738))</f>
        <v/>
      </c>
      <c r="H1738" s="3" t="str">
        <f>IF(COUNTIF(B$2:B1738,B1738)=1,B1738,"")</f>
        <v/>
      </c>
      <c r="I1738" s="10" t="str">
        <f t="shared" si="27"/>
        <v/>
      </c>
      <c r="J1738" s="3">
        <f>IF(デイリーデータ!D1738="なし","",デイリーデータ!D1738)</f>
        <v>0</v>
      </c>
      <c r="K1738" s="3">
        <f>IF(デイリーデータ!E1738="なし","",デイリーデータ!E1738)</f>
        <v>0</v>
      </c>
      <c r="L1738" s="3">
        <f>IF(デイリーデータ!F1738="なし","",デイリーデータ!F1738)</f>
        <v>0</v>
      </c>
      <c r="M1738" s="3">
        <f>IF(デイリーデータ!G1738="なし","",デイリーデータ!G1738)</f>
        <v>0</v>
      </c>
      <c r="N1738" s="3">
        <f>IF(デイリーデータ!H1738="なし","",デイリーデータ!H1738)</f>
        <v>0</v>
      </c>
    </row>
    <row r="1739" spans="1:14" x14ac:dyDescent="0.2">
      <c r="A1739" s="9" t="str">
        <f>デイリーデータ!A1739&amp;デイリーデータ!I1739</f>
        <v/>
      </c>
      <c r="B1739" s="3" t="str">
        <f>デイリーデータ!A1739&amp;""</f>
        <v/>
      </c>
      <c r="C1739" s="3" t="str">
        <f>デイリーデータ!B1739&amp;""</f>
        <v/>
      </c>
      <c r="D1739" s="4" t="str">
        <f>IF(デイリーデータ!I1739="","",(デイリーデータ!I1739))</f>
        <v/>
      </c>
      <c r="E1739" s="3" t="str">
        <f>IF(デイリーデータ!D1739="休日","●",IF(デイリーデータ!D1739="指定","○",IF(LEFT(デイリーデータ!F1739,1)="日","",IF(LEFT(デイリーデータ!F1739,1)="半","／",LEFT(デイリーデータ!F1739,1)))))</f>
        <v/>
      </c>
      <c r="F1739" s="10" t="str">
        <f>IF(デイリーデータ!E1739="なし","",デイリーデータ!E1739)&amp;IF(デイリーデータ!G1739="なし","",デイリーデータ!G1739)&amp;IF(デイリーデータ!H1739="なし","",デイリーデータ!H1739)</f>
        <v/>
      </c>
      <c r="G1739" s="3" t="str">
        <f>IF(H1739="","",COUNTA(H$2:H1739)-COUNTBLANK(H$2:H1739))</f>
        <v/>
      </c>
      <c r="H1739" s="3" t="str">
        <f>IF(COUNTIF(B$2:B1739,B1739)=1,B1739,"")</f>
        <v/>
      </c>
      <c r="I1739" s="10" t="str">
        <f t="shared" si="27"/>
        <v/>
      </c>
      <c r="J1739" s="3">
        <f>IF(デイリーデータ!D1739="なし","",デイリーデータ!D1739)</f>
        <v>0</v>
      </c>
      <c r="K1739" s="3">
        <f>IF(デイリーデータ!E1739="なし","",デイリーデータ!E1739)</f>
        <v>0</v>
      </c>
      <c r="L1739" s="3">
        <f>IF(デイリーデータ!F1739="なし","",デイリーデータ!F1739)</f>
        <v>0</v>
      </c>
      <c r="M1739" s="3">
        <f>IF(デイリーデータ!G1739="なし","",デイリーデータ!G1739)</f>
        <v>0</v>
      </c>
      <c r="N1739" s="3">
        <f>IF(デイリーデータ!H1739="なし","",デイリーデータ!H1739)</f>
        <v>0</v>
      </c>
    </row>
    <row r="1740" spans="1:14" x14ac:dyDescent="0.2">
      <c r="A1740" s="9" t="str">
        <f>デイリーデータ!A1740&amp;デイリーデータ!I1740</f>
        <v/>
      </c>
      <c r="B1740" s="3" t="str">
        <f>デイリーデータ!A1740&amp;""</f>
        <v/>
      </c>
      <c r="C1740" s="3" t="str">
        <f>デイリーデータ!B1740&amp;""</f>
        <v/>
      </c>
      <c r="D1740" s="4" t="str">
        <f>IF(デイリーデータ!I1740="","",(デイリーデータ!I1740))</f>
        <v/>
      </c>
      <c r="E1740" s="3" t="str">
        <f>IF(デイリーデータ!D1740="休日","●",IF(デイリーデータ!D1740="指定","○",IF(LEFT(デイリーデータ!F1740,1)="日","",IF(LEFT(デイリーデータ!F1740,1)="半","／",LEFT(デイリーデータ!F1740,1)))))</f>
        <v/>
      </c>
      <c r="F1740" s="10" t="str">
        <f>IF(デイリーデータ!E1740="なし","",デイリーデータ!E1740)&amp;IF(デイリーデータ!G1740="なし","",デイリーデータ!G1740)&amp;IF(デイリーデータ!H1740="なし","",デイリーデータ!H1740)</f>
        <v/>
      </c>
      <c r="G1740" s="3" t="str">
        <f>IF(H1740="","",COUNTA(H$2:H1740)-COUNTBLANK(H$2:H1740))</f>
        <v/>
      </c>
      <c r="H1740" s="3" t="str">
        <f>IF(COUNTIF(B$2:B1740,B1740)=1,B1740,"")</f>
        <v/>
      </c>
      <c r="I1740" s="10" t="str">
        <f t="shared" si="27"/>
        <v/>
      </c>
      <c r="J1740" s="3">
        <f>IF(デイリーデータ!D1740="なし","",デイリーデータ!D1740)</f>
        <v>0</v>
      </c>
      <c r="K1740" s="3">
        <f>IF(デイリーデータ!E1740="なし","",デイリーデータ!E1740)</f>
        <v>0</v>
      </c>
      <c r="L1740" s="3">
        <f>IF(デイリーデータ!F1740="なし","",デイリーデータ!F1740)</f>
        <v>0</v>
      </c>
      <c r="M1740" s="3">
        <f>IF(デイリーデータ!G1740="なし","",デイリーデータ!G1740)</f>
        <v>0</v>
      </c>
      <c r="N1740" s="3">
        <f>IF(デイリーデータ!H1740="なし","",デイリーデータ!H1740)</f>
        <v>0</v>
      </c>
    </row>
    <row r="1741" spans="1:14" x14ac:dyDescent="0.2">
      <c r="A1741" s="9" t="str">
        <f>デイリーデータ!A1741&amp;デイリーデータ!I1741</f>
        <v/>
      </c>
      <c r="B1741" s="3" t="str">
        <f>デイリーデータ!A1741&amp;""</f>
        <v/>
      </c>
      <c r="C1741" s="3" t="str">
        <f>デイリーデータ!B1741&amp;""</f>
        <v/>
      </c>
      <c r="D1741" s="4" t="str">
        <f>IF(デイリーデータ!I1741="","",(デイリーデータ!I1741))</f>
        <v/>
      </c>
      <c r="E1741" s="3" t="str">
        <f>IF(デイリーデータ!D1741="休日","●",IF(デイリーデータ!D1741="指定","○",IF(LEFT(デイリーデータ!F1741,1)="日","",IF(LEFT(デイリーデータ!F1741,1)="半","／",LEFT(デイリーデータ!F1741,1)))))</f>
        <v/>
      </c>
      <c r="F1741" s="10" t="str">
        <f>IF(デイリーデータ!E1741="なし","",デイリーデータ!E1741)&amp;IF(デイリーデータ!G1741="なし","",デイリーデータ!G1741)&amp;IF(デイリーデータ!H1741="なし","",デイリーデータ!H1741)</f>
        <v/>
      </c>
      <c r="G1741" s="3" t="str">
        <f>IF(H1741="","",COUNTA(H$2:H1741)-COUNTBLANK(H$2:H1741))</f>
        <v/>
      </c>
      <c r="H1741" s="3" t="str">
        <f>IF(COUNTIF(B$2:B1741,B1741)=1,B1741,"")</f>
        <v/>
      </c>
      <c r="I1741" s="10" t="str">
        <f t="shared" si="27"/>
        <v/>
      </c>
      <c r="J1741" s="3">
        <f>IF(デイリーデータ!D1741="なし","",デイリーデータ!D1741)</f>
        <v>0</v>
      </c>
      <c r="K1741" s="3">
        <f>IF(デイリーデータ!E1741="なし","",デイリーデータ!E1741)</f>
        <v>0</v>
      </c>
      <c r="L1741" s="3">
        <f>IF(デイリーデータ!F1741="なし","",デイリーデータ!F1741)</f>
        <v>0</v>
      </c>
      <c r="M1741" s="3">
        <f>IF(デイリーデータ!G1741="なし","",デイリーデータ!G1741)</f>
        <v>0</v>
      </c>
      <c r="N1741" s="3">
        <f>IF(デイリーデータ!H1741="なし","",デイリーデータ!H1741)</f>
        <v>0</v>
      </c>
    </row>
    <row r="1742" spans="1:14" x14ac:dyDescent="0.2">
      <c r="A1742" s="9" t="str">
        <f>デイリーデータ!A1742&amp;デイリーデータ!I1742</f>
        <v/>
      </c>
      <c r="B1742" s="3" t="str">
        <f>デイリーデータ!A1742&amp;""</f>
        <v/>
      </c>
      <c r="C1742" s="3" t="str">
        <f>デイリーデータ!B1742&amp;""</f>
        <v/>
      </c>
      <c r="D1742" s="4" t="str">
        <f>IF(デイリーデータ!I1742="","",(デイリーデータ!I1742))</f>
        <v/>
      </c>
      <c r="E1742" s="3" t="str">
        <f>IF(デイリーデータ!D1742="休日","●",IF(デイリーデータ!D1742="指定","○",IF(LEFT(デイリーデータ!F1742,1)="日","",IF(LEFT(デイリーデータ!F1742,1)="半","／",LEFT(デイリーデータ!F1742,1)))))</f>
        <v/>
      </c>
      <c r="F1742" s="10" t="str">
        <f>IF(デイリーデータ!E1742="なし","",デイリーデータ!E1742)&amp;IF(デイリーデータ!G1742="なし","",デイリーデータ!G1742)&amp;IF(デイリーデータ!H1742="なし","",デイリーデータ!H1742)</f>
        <v/>
      </c>
      <c r="G1742" s="3" t="str">
        <f>IF(H1742="","",COUNTA(H$2:H1742)-COUNTBLANK(H$2:H1742))</f>
        <v/>
      </c>
      <c r="H1742" s="3" t="str">
        <f>IF(COUNTIF(B$2:B1742,B1742)=1,B1742,"")</f>
        <v/>
      </c>
      <c r="I1742" s="10" t="str">
        <f t="shared" si="27"/>
        <v/>
      </c>
      <c r="J1742" s="3">
        <f>IF(デイリーデータ!D1742="なし","",デイリーデータ!D1742)</f>
        <v>0</v>
      </c>
      <c r="K1742" s="3">
        <f>IF(デイリーデータ!E1742="なし","",デイリーデータ!E1742)</f>
        <v>0</v>
      </c>
      <c r="L1742" s="3">
        <f>IF(デイリーデータ!F1742="なし","",デイリーデータ!F1742)</f>
        <v>0</v>
      </c>
      <c r="M1742" s="3">
        <f>IF(デイリーデータ!G1742="なし","",デイリーデータ!G1742)</f>
        <v>0</v>
      </c>
      <c r="N1742" s="3">
        <f>IF(デイリーデータ!H1742="なし","",デイリーデータ!H1742)</f>
        <v>0</v>
      </c>
    </row>
    <row r="1743" spans="1:14" x14ac:dyDescent="0.2">
      <c r="A1743" s="9" t="str">
        <f>デイリーデータ!A1743&amp;デイリーデータ!I1743</f>
        <v/>
      </c>
      <c r="B1743" s="3" t="str">
        <f>デイリーデータ!A1743&amp;""</f>
        <v/>
      </c>
      <c r="C1743" s="3" t="str">
        <f>デイリーデータ!B1743&amp;""</f>
        <v/>
      </c>
      <c r="D1743" s="4" t="str">
        <f>IF(デイリーデータ!I1743="","",(デイリーデータ!I1743))</f>
        <v/>
      </c>
      <c r="E1743" s="3" t="str">
        <f>IF(デイリーデータ!D1743="休日","●",IF(デイリーデータ!D1743="指定","○",IF(LEFT(デイリーデータ!F1743,1)="日","",IF(LEFT(デイリーデータ!F1743,1)="半","／",LEFT(デイリーデータ!F1743,1)))))</f>
        <v/>
      </c>
      <c r="F1743" s="10" t="str">
        <f>IF(デイリーデータ!E1743="なし","",デイリーデータ!E1743)&amp;IF(デイリーデータ!G1743="なし","",デイリーデータ!G1743)&amp;IF(デイリーデータ!H1743="なし","",デイリーデータ!H1743)</f>
        <v/>
      </c>
      <c r="G1743" s="3" t="str">
        <f>IF(H1743="","",COUNTA(H$2:H1743)-COUNTBLANK(H$2:H1743))</f>
        <v/>
      </c>
      <c r="H1743" s="3" t="str">
        <f>IF(COUNTIF(B$2:B1743,B1743)=1,B1743,"")</f>
        <v/>
      </c>
      <c r="I1743" s="10" t="str">
        <f t="shared" si="27"/>
        <v/>
      </c>
      <c r="J1743" s="3">
        <f>IF(デイリーデータ!D1743="なし","",デイリーデータ!D1743)</f>
        <v>0</v>
      </c>
      <c r="K1743" s="3">
        <f>IF(デイリーデータ!E1743="なし","",デイリーデータ!E1743)</f>
        <v>0</v>
      </c>
      <c r="L1743" s="3">
        <f>IF(デイリーデータ!F1743="なし","",デイリーデータ!F1743)</f>
        <v>0</v>
      </c>
      <c r="M1743" s="3">
        <f>IF(デイリーデータ!G1743="なし","",デイリーデータ!G1743)</f>
        <v>0</v>
      </c>
      <c r="N1743" s="3">
        <f>IF(デイリーデータ!H1743="なし","",デイリーデータ!H1743)</f>
        <v>0</v>
      </c>
    </row>
    <row r="1744" spans="1:14" x14ac:dyDescent="0.2">
      <c r="A1744" s="9" t="str">
        <f>デイリーデータ!A1744&amp;デイリーデータ!I1744</f>
        <v/>
      </c>
      <c r="B1744" s="3" t="str">
        <f>デイリーデータ!A1744&amp;""</f>
        <v/>
      </c>
      <c r="C1744" s="3" t="str">
        <f>デイリーデータ!B1744&amp;""</f>
        <v/>
      </c>
      <c r="D1744" s="4" t="str">
        <f>IF(デイリーデータ!I1744="","",(デイリーデータ!I1744))</f>
        <v/>
      </c>
      <c r="E1744" s="3" t="str">
        <f>IF(デイリーデータ!D1744="休日","●",IF(デイリーデータ!D1744="指定","○",IF(LEFT(デイリーデータ!F1744,1)="日","",IF(LEFT(デイリーデータ!F1744,1)="半","／",LEFT(デイリーデータ!F1744,1)))))</f>
        <v/>
      </c>
      <c r="F1744" s="10" t="str">
        <f>IF(デイリーデータ!E1744="なし","",デイリーデータ!E1744)&amp;IF(デイリーデータ!G1744="なし","",デイリーデータ!G1744)&amp;IF(デイリーデータ!H1744="なし","",デイリーデータ!H1744)</f>
        <v/>
      </c>
      <c r="G1744" s="3" t="str">
        <f>IF(H1744="","",COUNTA(H$2:H1744)-COUNTBLANK(H$2:H1744))</f>
        <v/>
      </c>
      <c r="H1744" s="3" t="str">
        <f>IF(COUNTIF(B$2:B1744,B1744)=1,B1744,"")</f>
        <v/>
      </c>
      <c r="I1744" s="10" t="str">
        <f t="shared" si="27"/>
        <v/>
      </c>
      <c r="J1744" s="3">
        <f>IF(デイリーデータ!D1744="なし","",デイリーデータ!D1744)</f>
        <v>0</v>
      </c>
      <c r="K1744" s="3">
        <f>IF(デイリーデータ!E1744="なし","",デイリーデータ!E1744)</f>
        <v>0</v>
      </c>
      <c r="L1744" s="3">
        <f>IF(デイリーデータ!F1744="なし","",デイリーデータ!F1744)</f>
        <v>0</v>
      </c>
      <c r="M1744" s="3">
        <f>IF(デイリーデータ!G1744="なし","",デイリーデータ!G1744)</f>
        <v>0</v>
      </c>
      <c r="N1744" s="3">
        <f>IF(デイリーデータ!H1744="なし","",デイリーデータ!H1744)</f>
        <v>0</v>
      </c>
    </row>
    <row r="1745" spans="1:14" x14ac:dyDescent="0.2">
      <c r="A1745" s="9" t="str">
        <f>デイリーデータ!A1745&amp;デイリーデータ!I1745</f>
        <v/>
      </c>
      <c r="B1745" s="3" t="str">
        <f>デイリーデータ!A1745&amp;""</f>
        <v/>
      </c>
      <c r="C1745" s="3" t="str">
        <f>デイリーデータ!B1745&amp;""</f>
        <v/>
      </c>
      <c r="D1745" s="4" t="str">
        <f>IF(デイリーデータ!I1745="","",(デイリーデータ!I1745))</f>
        <v/>
      </c>
      <c r="E1745" s="3" t="str">
        <f>IF(デイリーデータ!D1745="休日","●",IF(デイリーデータ!D1745="指定","○",IF(LEFT(デイリーデータ!F1745,1)="日","",IF(LEFT(デイリーデータ!F1745,1)="半","／",LEFT(デイリーデータ!F1745,1)))))</f>
        <v/>
      </c>
      <c r="F1745" s="10" t="str">
        <f>IF(デイリーデータ!E1745="なし","",デイリーデータ!E1745)&amp;IF(デイリーデータ!G1745="なし","",デイリーデータ!G1745)&amp;IF(デイリーデータ!H1745="なし","",デイリーデータ!H1745)</f>
        <v/>
      </c>
      <c r="G1745" s="3" t="str">
        <f>IF(H1745="","",COUNTA(H$2:H1745)-COUNTBLANK(H$2:H1745))</f>
        <v/>
      </c>
      <c r="H1745" s="3" t="str">
        <f>IF(COUNTIF(B$2:B1745,B1745)=1,B1745,"")</f>
        <v/>
      </c>
      <c r="I1745" s="10" t="str">
        <f t="shared" si="27"/>
        <v/>
      </c>
      <c r="J1745" s="3">
        <f>IF(デイリーデータ!D1745="なし","",デイリーデータ!D1745)</f>
        <v>0</v>
      </c>
      <c r="K1745" s="3">
        <f>IF(デイリーデータ!E1745="なし","",デイリーデータ!E1745)</f>
        <v>0</v>
      </c>
      <c r="L1745" s="3">
        <f>IF(デイリーデータ!F1745="なし","",デイリーデータ!F1745)</f>
        <v>0</v>
      </c>
      <c r="M1745" s="3">
        <f>IF(デイリーデータ!G1745="なし","",デイリーデータ!G1745)</f>
        <v>0</v>
      </c>
      <c r="N1745" s="3">
        <f>IF(デイリーデータ!H1745="なし","",デイリーデータ!H1745)</f>
        <v>0</v>
      </c>
    </row>
    <row r="1746" spans="1:14" x14ac:dyDescent="0.2">
      <c r="A1746" s="9" t="str">
        <f>デイリーデータ!A1746&amp;デイリーデータ!I1746</f>
        <v/>
      </c>
      <c r="B1746" s="3" t="str">
        <f>デイリーデータ!A1746&amp;""</f>
        <v/>
      </c>
      <c r="C1746" s="3" t="str">
        <f>デイリーデータ!B1746&amp;""</f>
        <v/>
      </c>
      <c r="D1746" s="4" t="str">
        <f>IF(デイリーデータ!I1746="","",(デイリーデータ!I1746))</f>
        <v/>
      </c>
      <c r="E1746" s="3" t="str">
        <f>IF(デイリーデータ!D1746="休日","●",IF(デイリーデータ!D1746="指定","○",IF(LEFT(デイリーデータ!F1746,1)="日","",IF(LEFT(デイリーデータ!F1746,1)="半","／",LEFT(デイリーデータ!F1746,1)))))</f>
        <v/>
      </c>
      <c r="F1746" s="10" t="str">
        <f>IF(デイリーデータ!E1746="なし","",デイリーデータ!E1746)&amp;IF(デイリーデータ!G1746="なし","",デイリーデータ!G1746)&amp;IF(デイリーデータ!H1746="なし","",デイリーデータ!H1746)</f>
        <v/>
      </c>
      <c r="G1746" s="3" t="str">
        <f>IF(H1746="","",COUNTA(H$2:H1746)-COUNTBLANK(H$2:H1746))</f>
        <v/>
      </c>
      <c r="H1746" s="3" t="str">
        <f>IF(COUNTIF(B$2:B1746,B1746)=1,B1746,"")</f>
        <v/>
      </c>
      <c r="I1746" s="10" t="str">
        <f t="shared" si="27"/>
        <v/>
      </c>
      <c r="J1746" s="3">
        <f>IF(デイリーデータ!D1746="なし","",デイリーデータ!D1746)</f>
        <v>0</v>
      </c>
      <c r="K1746" s="3">
        <f>IF(デイリーデータ!E1746="なし","",デイリーデータ!E1746)</f>
        <v>0</v>
      </c>
      <c r="L1746" s="3">
        <f>IF(デイリーデータ!F1746="なし","",デイリーデータ!F1746)</f>
        <v>0</v>
      </c>
      <c r="M1746" s="3">
        <f>IF(デイリーデータ!G1746="なし","",デイリーデータ!G1746)</f>
        <v>0</v>
      </c>
      <c r="N1746" s="3">
        <f>IF(デイリーデータ!H1746="なし","",デイリーデータ!H1746)</f>
        <v>0</v>
      </c>
    </row>
    <row r="1747" spans="1:14" x14ac:dyDescent="0.2">
      <c r="A1747" s="9" t="str">
        <f>デイリーデータ!A1747&amp;デイリーデータ!I1747</f>
        <v/>
      </c>
      <c r="B1747" s="3" t="str">
        <f>デイリーデータ!A1747&amp;""</f>
        <v/>
      </c>
      <c r="C1747" s="3" t="str">
        <f>デイリーデータ!B1747&amp;""</f>
        <v/>
      </c>
      <c r="D1747" s="4" t="str">
        <f>IF(デイリーデータ!I1747="","",(デイリーデータ!I1747))</f>
        <v/>
      </c>
      <c r="E1747" s="3" t="str">
        <f>IF(デイリーデータ!D1747="休日","●",IF(デイリーデータ!D1747="指定","○",IF(LEFT(デイリーデータ!F1747,1)="日","",IF(LEFT(デイリーデータ!F1747,1)="半","／",LEFT(デイリーデータ!F1747,1)))))</f>
        <v/>
      </c>
      <c r="F1747" s="10" t="str">
        <f>IF(デイリーデータ!E1747="なし","",デイリーデータ!E1747)&amp;IF(デイリーデータ!G1747="なし","",デイリーデータ!G1747)&amp;IF(デイリーデータ!H1747="なし","",デイリーデータ!H1747)</f>
        <v/>
      </c>
      <c r="G1747" s="3" t="str">
        <f>IF(H1747="","",COUNTA(H$2:H1747)-COUNTBLANK(H$2:H1747))</f>
        <v/>
      </c>
      <c r="H1747" s="3" t="str">
        <f>IF(COUNTIF(B$2:B1747,B1747)=1,B1747,"")</f>
        <v/>
      </c>
      <c r="I1747" s="10" t="str">
        <f t="shared" si="27"/>
        <v/>
      </c>
      <c r="J1747" s="3">
        <f>IF(デイリーデータ!D1747="なし","",デイリーデータ!D1747)</f>
        <v>0</v>
      </c>
      <c r="K1747" s="3">
        <f>IF(デイリーデータ!E1747="なし","",デイリーデータ!E1747)</f>
        <v>0</v>
      </c>
      <c r="L1747" s="3">
        <f>IF(デイリーデータ!F1747="なし","",デイリーデータ!F1747)</f>
        <v>0</v>
      </c>
      <c r="M1747" s="3">
        <f>IF(デイリーデータ!G1747="なし","",デイリーデータ!G1747)</f>
        <v>0</v>
      </c>
      <c r="N1747" s="3">
        <f>IF(デイリーデータ!H1747="なし","",デイリーデータ!H1747)</f>
        <v>0</v>
      </c>
    </row>
    <row r="1748" spans="1:14" x14ac:dyDescent="0.2">
      <c r="A1748" s="9" t="str">
        <f>デイリーデータ!A1748&amp;デイリーデータ!I1748</f>
        <v/>
      </c>
      <c r="B1748" s="3" t="str">
        <f>デイリーデータ!A1748&amp;""</f>
        <v/>
      </c>
      <c r="C1748" s="3" t="str">
        <f>デイリーデータ!B1748&amp;""</f>
        <v/>
      </c>
      <c r="D1748" s="4" t="str">
        <f>IF(デイリーデータ!I1748="","",(デイリーデータ!I1748))</f>
        <v/>
      </c>
      <c r="E1748" s="3" t="str">
        <f>IF(デイリーデータ!D1748="休日","●",IF(デイリーデータ!D1748="指定","○",IF(LEFT(デイリーデータ!F1748,1)="日","",IF(LEFT(デイリーデータ!F1748,1)="半","／",LEFT(デイリーデータ!F1748,1)))))</f>
        <v/>
      </c>
      <c r="F1748" s="10" t="str">
        <f>IF(デイリーデータ!E1748="なし","",デイリーデータ!E1748)&amp;IF(デイリーデータ!G1748="なし","",デイリーデータ!G1748)&amp;IF(デイリーデータ!H1748="なし","",デイリーデータ!H1748)</f>
        <v/>
      </c>
      <c r="G1748" s="3" t="str">
        <f>IF(H1748="","",COUNTA(H$2:H1748)-COUNTBLANK(H$2:H1748))</f>
        <v/>
      </c>
      <c r="H1748" s="3" t="str">
        <f>IF(COUNTIF(B$2:B1748,B1748)=1,B1748,"")</f>
        <v/>
      </c>
      <c r="I1748" s="10" t="str">
        <f t="shared" si="27"/>
        <v/>
      </c>
      <c r="J1748" s="3">
        <f>IF(デイリーデータ!D1748="なし","",デイリーデータ!D1748)</f>
        <v>0</v>
      </c>
      <c r="K1748" s="3">
        <f>IF(デイリーデータ!E1748="なし","",デイリーデータ!E1748)</f>
        <v>0</v>
      </c>
      <c r="L1748" s="3">
        <f>IF(デイリーデータ!F1748="なし","",デイリーデータ!F1748)</f>
        <v>0</v>
      </c>
      <c r="M1748" s="3">
        <f>IF(デイリーデータ!G1748="なし","",デイリーデータ!G1748)</f>
        <v>0</v>
      </c>
      <c r="N1748" s="3">
        <f>IF(デイリーデータ!H1748="なし","",デイリーデータ!H1748)</f>
        <v>0</v>
      </c>
    </row>
    <row r="1749" spans="1:14" x14ac:dyDescent="0.2">
      <c r="A1749" s="9" t="str">
        <f>デイリーデータ!A1749&amp;デイリーデータ!I1749</f>
        <v/>
      </c>
      <c r="B1749" s="3" t="str">
        <f>デイリーデータ!A1749&amp;""</f>
        <v/>
      </c>
      <c r="C1749" s="3" t="str">
        <f>デイリーデータ!B1749&amp;""</f>
        <v/>
      </c>
      <c r="D1749" s="4" t="str">
        <f>IF(デイリーデータ!I1749="","",(デイリーデータ!I1749))</f>
        <v/>
      </c>
      <c r="E1749" s="3" t="str">
        <f>IF(デイリーデータ!D1749="休日","●",IF(デイリーデータ!D1749="指定","○",IF(LEFT(デイリーデータ!F1749,1)="日","",IF(LEFT(デイリーデータ!F1749,1)="半","／",LEFT(デイリーデータ!F1749,1)))))</f>
        <v/>
      </c>
      <c r="F1749" s="10" t="str">
        <f>IF(デイリーデータ!E1749="なし","",デイリーデータ!E1749)&amp;IF(デイリーデータ!G1749="なし","",デイリーデータ!G1749)&amp;IF(デイリーデータ!H1749="なし","",デイリーデータ!H1749)</f>
        <v/>
      </c>
      <c r="G1749" s="3" t="str">
        <f>IF(H1749="","",COUNTA(H$2:H1749)-COUNTBLANK(H$2:H1749))</f>
        <v/>
      </c>
      <c r="H1749" s="3" t="str">
        <f>IF(COUNTIF(B$2:B1749,B1749)=1,B1749,"")</f>
        <v/>
      </c>
      <c r="I1749" s="10" t="str">
        <f t="shared" si="27"/>
        <v/>
      </c>
      <c r="J1749" s="3">
        <f>IF(デイリーデータ!D1749="なし","",デイリーデータ!D1749)</f>
        <v>0</v>
      </c>
      <c r="K1749" s="3">
        <f>IF(デイリーデータ!E1749="なし","",デイリーデータ!E1749)</f>
        <v>0</v>
      </c>
      <c r="L1749" s="3">
        <f>IF(デイリーデータ!F1749="なし","",デイリーデータ!F1749)</f>
        <v>0</v>
      </c>
      <c r="M1749" s="3">
        <f>IF(デイリーデータ!G1749="なし","",デイリーデータ!G1749)</f>
        <v>0</v>
      </c>
      <c r="N1749" s="3">
        <f>IF(デイリーデータ!H1749="なし","",デイリーデータ!H1749)</f>
        <v>0</v>
      </c>
    </row>
    <row r="1750" spans="1:14" x14ac:dyDescent="0.2">
      <c r="A1750" s="9" t="str">
        <f>デイリーデータ!A1750&amp;デイリーデータ!I1750</f>
        <v/>
      </c>
      <c r="B1750" s="3" t="str">
        <f>デイリーデータ!A1750&amp;""</f>
        <v/>
      </c>
      <c r="C1750" s="3" t="str">
        <f>デイリーデータ!B1750&amp;""</f>
        <v/>
      </c>
      <c r="D1750" s="4" t="str">
        <f>IF(デイリーデータ!I1750="","",(デイリーデータ!I1750))</f>
        <v/>
      </c>
      <c r="E1750" s="3" t="str">
        <f>IF(デイリーデータ!D1750="休日","●",IF(デイリーデータ!D1750="指定","○",IF(LEFT(デイリーデータ!F1750,1)="日","",IF(LEFT(デイリーデータ!F1750,1)="半","／",LEFT(デイリーデータ!F1750,1)))))</f>
        <v/>
      </c>
      <c r="F1750" s="10" t="str">
        <f>IF(デイリーデータ!E1750="なし","",デイリーデータ!E1750)&amp;IF(デイリーデータ!G1750="なし","",デイリーデータ!G1750)&amp;IF(デイリーデータ!H1750="なし","",デイリーデータ!H1750)</f>
        <v/>
      </c>
      <c r="G1750" s="3" t="str">
        <f>IF(H1750="","",COUNTA(H$2:H1750)-COUNTBLANK(H$2:H1750))</f>
        <v/>
      </c>
      <c r="H1750" s="3" t="str">
        <f>IF(COUNTIF(B$2:B1750,B1750)=1,B1750,"")</f>
        <v/>
      </c>
      <c r="I1750" s="10" t="str">
        <f t="shared" si="27"/>
        <v/>
      </c>
      <c r="J1750" s="3">
        <f>IF(デイリーデータ!D1750="なし","",デイリーデータ!D1750)</f>
        <v>0</v>
      </c>
      <c r="K1750" s="3">
        <f>IF(デイリーデータ!E1750="なし","",デイリーデータ!E1750)</f>
        <v>0</v>
      </c>
      <c r="L1750" s="3">
        <f>IF(デイリーデータ!F1750="なし","",デイリーデータ!F1750)</f>
        <v>0</v>
      </c>
      <c r="M1750" s="3">
        <f>IF(デイリーデータ!G1750="なし","",デイリーデータ!G1750)</f>
        <v>0</v>
      </c>
      <c r="N1750" s="3">
        <f>IF(デイリーデータ!H1750="なし","",デイリーデータ!H1750)</f>
        <v>0</v>
      </c>
    </row>
    <row r="1751" spans="1:14" x14ac:dyDescent="0.2">
      <c r="A1751" s="9" t="str">
        <f>デイリーデータ!A1751&amp;デイリーデータ!I1751</f>
        <v/>
      </c>
      <c r="B1751" s="3" t="str">
        <f>デイリーデータ!A1751&amp;""</f>
        <v/>
      </c>
      <c r="C1751" s="3" t="str">
        <f>デイリーデータ!B1751&amp;""</f>
        <v/>
      </c>
      <c r="D1751" s="4" t="str">
        <f>IF(デイリーデータ!I1751="","",(デイリーデータ!I1751))</f>
        <v/>
      </c>
      <c r="E1751" s="3" t="str">
        <f>IF(デイリーデータ!D1751="休日","●",IF(デイリーデータ!D1751="指定","○",IF(LEFT(デイリーデータ!F1751,1)="日","",IF(LEFT(デイリーデータ!F1751,1)="半","／",LEFT(デイリーデータ!F1751,1)))))</f>
        <v/>
      </c>
      <c r="F1751" s="10" t="str">
        <f>IF(デイリーデータ!E1751="なし","",デイリーデータ!E1751)&amp;IF(デイリーデータ!G1751="なし","",デイリーデータ!G1751)&amp;IF(デイリーデータ!H1751="なし","",デイリーデータ!H1751)</f>
        <v/>
      </c>
      <c r="G1751" s="3" t="str">
        <f>IF(H1751="","",COUNTA(H$2:H1751)-COUNTBLANK(H$2:H1751))</f>
        <v/>
      </c>
      <c r="H1751" s="3" t="str">
        <f>IF(COUNTIF(B$2:B1751,B1751)=1,B1751,"")</f>
        <v/>
      </c>
      <c r="I1751" s="10" t="str">
        <f t="shared" si="27"/>
        <v/>
      </c>
      <c r="J1751" s="3">
        <f>IF(デイリーデータ!D1751="なし","",デイリーデータ!D1751)</f>
        <v>0</v>
      </c>
      <c r="K1751" s="3">
        <f>IF(デイリーデータ!E1751="なし","",デイリーデータ!E1751)</f>
        <v>0</v>
      </c>
      <c r="L1751" s="3">
        <f>IF(デイリーデータ!F1751="なし","",デイリーデータ!F1751)</f>
        <v>0</v>
      </c>
      <c r="M1751" s="3">
        <f>IF(デイリーデータ!G1751="なし","",デイリーデータ!G1751)</f>
        <v>0</v>
      </c>
      <c r="N1751" s="3">
        <f>IF(デイリーデータ!H1751="なし","",デイリーデータ!H1751)</f>
        <v>0</v>
      </c>
    </row>
    <row r="1752" spans="1:14" x14ac:dyDescent="0.2">
      <c r="A1752" s="9" t="str">
        <f>デイリーデータ!A1752&amp;デイリーデータ!I1752</f>
        <v/>
      </c>
      <c r="B1752" s="3" t="str">
        <f>デイリーデータ!A1752&amp;""</f>
        <v/>
      </c>
      <c r="C1752" s="3" t="str">
        <f>デイリーデータ!B1752&amp;""</f>
        <v/>
      </c>
      <c r="D1752" s="4" t="str">
        <f>IF(デイリーデータ!I1752="","",(デイリーデータ!I1752))</f>
        <v/>
      </c>
      <c r="E1752" s="3" t="str">
        <f>IF(デイリーデータ!D1752="休日","●",IF(デイリーデータ!D1752="指定","○",IF(LEFT(デイリーデータ!F1752,1)="日","",IF(LEFT(デイリーデータ!F1752,1)="半","／",LEFT(デイリーデータ!F1752,1)))))</f>
        <v/>
      </c>
      <c r="F1752" s="10" t="str">
        <f>IF(デイリーデータ!E1752="なし","",デイリーデータ!E1752)&amp;IF(デイリーデータ!G1752="なし","",デイリーデータ!G1752)&amp;IF(デイリーデータ!H1752="なし","",デイリーデータ!H1752)</f>
        <v/>
      </c>
      <c r="G1752" s="3" t="str">
        <f>IF(H1752="","",COUNTA(H$2:H1752)-COUNTBLANK(H$2:H1752))</f>
        <v/>
      </c>
      <c r="H1752" s="3" t="str">
        <f>IF(COUNTIF(B$2:B1752,B1752)=1,B1752,"")</f>
        <v/>
      </c>
      <c r="I1752" s="10" t="str">
        <f t="shared" si="27"/>
        <v/>
      </c>
      <c r="J1752" s="3">
        <f>IF(デイリーデータ!D1752="なし","",デイリーデータ!D1752)</f>
        <v>0</v>
      </c>
      <c r="K1752" s="3">
        <f>IF(デイリーデータ!E1752="なし","",デイリーデータ!E1752)</f>
        <v>0</v>
      </c>
      <c r="L1752" s="3">
        <f>IF(デイリーデータ!F1752="なし","",デイリーデータ!F1752)</f>
        <v>0</v>
      </c>
      <c r="M1752" s="3">
        <f>IF(デイリーデータ!G1752="なし","",デイリーデータ!G1752)</f>
        <v>0</v>
      </c>
      <c r="N1752" s="3">
        <f>IF(デイリーデータ!H1752="なし","",デイリーデータ!H1752)</f>
        <v>0</v>
      </c>
    </row>
    <row r="1753" spans="1:14" x14ac:dyDescent="0.2">
      <c r="A1753" s="9" t="str">
        <f>デイリーデータ!A1753&amp;デイリーデータ!I1753</f>
        <v/>
      </c>
      <c r="B1753" s="3" t="str">
        <f>デイリーデータ!A1753&amp;""</f>
        <v/>
      </c>
      <c r="C1753" s="3" t="str">
        <f>デイリーデータ!B1753&amp;""</f>
        <v/>
      </c>
      <c r="D1753" s="4" t="str">
        <f>IF(デイリーデータ!I1753="","",(デイリーデータ!I1753))</f>
        <v/>
      </c>
      <c r="E1753" s="3" t="str">
        <f>IF(デイリーデータ!D1753="休日","●",IF(デイリーデータ!D1753="指定","○",IF(LEFT(デイリーデータ!F1753,1)="日","",IF(LEFT(デイリーデータ!F1753,1)="半","／",LEFT(デイリーデータ!F1753,1)))))</f>
        <v/>
      </c>
      <c r="F1753" s="10" t="str">
        <f>IF(デイリーデータ!E1753="なし","",デイリーデータ!E1753)&amp;IF(デイリーデータ!G1753="なし","",デイリーデータ!G1753)&amp;IF(デイリーデータ!H1753="なし","",デイリーデータ!H1753)</f>
        <v/>
      </c>
      <c r="G1753" s="3" t="str">
        <f>IF(H1753="","",COUNTA(H$2:H1753)-COUNTBLANK(H$2:H1753))</f>
        <v/>
      </c>
      <c r="H1753" s="3" t="str">
        <f>IF(COUNTIF(B$2:B1753,B1753)=1,B1753,"")</f>
        <v/>
      </c>
      <c r="I1753" s="10" t="str">
        <f t="shared" si="27"/>
        <v/>
      </c>
      <c r="J1753" s="3">
        <f>IF(デイリーデータ!D1753="なし","",デイリーデータ!D1753)</f>
        <v>0</v>
      </c>
      <c r="K1753" s="3">
        <f>IF(デイリーデータ!E1753="なし","",デイリーデータ!E1753)</f>
        <v>0</v>
      </c>
      <c r="L1753" s="3">
        <f>IF(デイリーデータ!F1753="なし","",デイリーデータ!F1753)</f>
        <v>0</v>
      </c>
      <c r="M1753" s="3">
        <f>IF(デイリーデータ!G1753="なし","",デイリーデータ!G1753)</f>
        <v>0</v>
      </c>
      <c r="N1753" s="3">
        <f>IF(デイリーデータ!H1753="なし","",デイリーデータ!H1753)</f>
        <v>0</v>
      </c>
    </row>
    <row r="1754" spans="1:14" x14ac:dyDescent="0.2">
      <c r="A1754" s="9" t="str">
        <f>デイリーデータ!A1754&amp;デイリーデータ!I1754</f>
        <v/>
      </c>
      <c r="B1754" s="3" t="str">
        <f>デイリーデータ!A1754&amp;""</f>
        <v/>
      </c>
      <c r="C1754" s="3" t="str">
        <f>デイリーデータ!B1754&amp;""</f>
        <v/>
      </c>
      <c r="D1754" s="4" t="str">
        <f>IF(デイリーデータ!I1754="","",(デイリーデータ!I1754))</f>
        <v/>
      </c>
      <c r="E1754" s="3" t="str">
        <f>IF(デイリーデータ!D1754="休日","●",IF(デイリーデータ!D1754="指定","○",IF(LEFT(デイリーデータ!F1754,1)="日","",IF(LEFT(デイリーデータ!F1754,1)="半","／",LEFT(デイリーデータ!F1754,1)))))</f>
        <v/>
      </c>
      <c r="F1754" s="10" t="str">
        <f>IF(デイリーデータ!E1754="なし","",デイリーデータ!E1754)&amp;IF(デイリーデータ!G1754="なし","",デイリーデータ!G1754)&amp;IF(デイリーデータ!H1754="なし","",デイリーデータ!H1754)</f>
        <v/>
      </c>
      <c r="G1754" s="3" t="str">
        <f>IF(H1754="","",COUNTA(H$2:H1754)-COUNTBLANK(H$2:H1754))</f>
        <v/>
      </c>
      <c r="H1754" s="3" t="str">
        <f>IF(COUNTIF(B$2:B1754,B1754)=1,B1754,"")</f>
        <v/>
      </c>
      <c r="I1754" s="10" t="str">
        <f t="shared" si="27"/>
        <v/>
      </c>
      <c r="J1754" s="3">
        <f>IF(デイリーデータ!D1754="なし","",デイリーデータ!D1754)</f>
        <v>0</v>
      </c>
      <c r="K1754" s="3">
        <f>IF(デイリーデータ!E1754="なし","",デイリーデータ!E1754)</f>
        <v>0</v>
      </c>
      <c r="L1754" s="3">
        <f>IF(デイリーデータ!F1754="なし","",デイリーデータ!F1754)</f>
        <v>0</v>
      </c>
      <c r="M1754" s="3">
        <f>IF(デイリーデータ!G1754="なし","",デイリーデータ!G1754)</f>
        <v>0</v>
      </c>
      <c r="N1754" s="3">
        <f>IF(デイリーデータ!H1754="なし","",デイリーデータ!H1754)</f>
        <v>0</v>
      </c>
    </row>
    <row r="1755" spans="1:14" x14ac:dyDescent="0.2">
      <c r="A1755" s="9" t="str">
        <f>デイリーデータ!A1755&amp;デイリーデータ!I1755</f>
        <v/>
      </c>
      <c r="B1755" s="3" t="str">
        <f>デイリーデータ!A1755&amp;""</f>
        <v/>
      </c>
      <c r="C1755" s="3" t="str">
        <f>デイリーデータ!B1755&amp;""</f>
        <v/>
      </c>
      <c r="D1755" s="4" t="str">
        <f>IF(デイリーデータ!I1755="","",(デイリーデータ!I1755))</f>
        <v/>
      </c>
      <c r="E1755" s="3" t="str">
        <f>IF(デイリーデータ!D1755="休日","●",IF(デイリーデータ!D1755="指定","○",IF(LEFT(デイリーデータ!F1755,1)="日","",IF(LEFT(デイリーデータ!F1755,1)="半","／",LEFT(デイリーデータ!F1755,1)))))</f>
        <v/>
      </c>
      <c r="F1755" s="10" t="str">
        <f>IF(デイリーデータ!E1755="なし","",デイリーデータ!E1755)&amp;IF(デイリーデータ!G1755="なし","",デイリーデータ!G1755)&amp;IF(デイリーデータ!H1755="なし","",デイリーデータ!H1755)</f>
        <v/>
      </c>
      <c r="G1755" s="3" t="str">
        <f>IF(H1755="","",COUNTA(H$2:H1755)-COUNTBLANK(H$2:H1755))</f>
        <v/>
      </c>
      <c r="H1755" s="3" t="str">
        <f>IF(COUNTIF(B$2:B1755,B1755)=1,B1755,"")</f>
        <v/>
      </c>
      <c r="I1755" s="10" t="str">
        <f t="shared" si="27"/>
        <v/>
      </c>
      <c r="J1755" s="3">
        <f>IF(デイリーデータ!D1755="なし","",デイリーデータ!D1755)</f>
        <v>0</v>
      </c>
      <c r="K1755" s="3">
        <f>IF(デイリーデータ!E1755="なし","",デイリーデータ!E1755)</f>
        <v>0</v>
      </c>
      <c r="L1755" s="3">
        <f>IF(デイリーデータ!F1755="なし","",デイリーデータ!F1755)</f>
        <v>0</v>
      </c>
      <c r="M1755" s="3">
        <f>IF(デイリーデータ!G1755="なし","",デイリーデータ!G1755)</f>
        <v>0</v>
      </c>
      <c r="N1755" s="3">
        <f>IF(デイリーデータ!H1755="なし","",デイリーデータ!H1755)</f>
        <v>0</v>
      </c>
    </row>
    <row r="1756" spans="1:14" x14ac:dyDescent="0.2">
      <c r="A1756" s="9" t="str">
        <f>デイリーデータ!A1756&amp;デイリーデータ!I1756</f>
        <v/>
      </c>
      <c r="B1756" s="3" t="str">
        <f>デイリーデータ!A1756&amp;""</f>
        <v/>
      </c>
      <c r="C1756" s="3" t="str">
        <f>デイリーデータ!B1756&amp;""</f>
        <v/>
      </c>
      <c r="D1756" s="4" t="str">
        <f>IF(デイリーデータ!I1756="","",(デイリーデータ!I1756))</f>
        <v/>
      </c>
      <c r="E1756" s="3" t="str">
        <f>IF(デイリーデータ!D1756="休日","●",IF(デイリーデータ!D1756="指定","○",IF(LEFT(デイリーデータ!F1756,1)="日","",IF(LEFT(デイリーデータ!F1756,1)="半","／",LEFT(デイリーデータ!F1756,1)))))</f>
        <v/>
      </c>
      <c r="F1756" s="10" t="str">
        <f>IF(デイリーデータ!E1756="なし","",デイリーデータ!E1756)&amp;IF(デイリーデータ!G1756="なし","",デイリーデータ!G1756)&amp;IF(デイリーデータ!H1756="なし","",デイリーデータ!H1756)</f>
        <v/>
      </c>
      <c r="G1756" s="3" t="str">
        <f>IF(H1756="","",COUNTA(H$2:H1756)-COUNTBLANK(H$2:H1756))</f>
        <v/>
      </c>
      <c r="H1756" s="3" t="str">
        <f>IF(COUNTIF(B$2:B1756,B1756)=1,B1756,"")</f>
        <v/>
      </c>
      <c r="I1756" s="10" t="str">
        <f t="shared" si="27"/>
        <v/>
      </c>
      <c r="J1756" s="3">
        <f>IF(デイリーデータ!D1756="なし","",デイリーデータ!D1756)</f>
        <v>0</v>
      </c>
      <c r="K1756" s="3">
        <f>IF(デイリーデータ!E1756="なし","",デイリーデータ!E1756)</f>
        <v>0</v>
      </c>
      <c r="L1756" s="3">
        <f>IF(デイリーデータ!F1756="なし","",デイリーデータ!F1756)</f>
        <v>0</v>
      </c>
      <c r="M1756" s="3">
        <f>IF(デイリーデータ!G1756="なし","",デイリーデータ!G1756)</f>
        <v>0</v>
      </c>
      <c r="N1756" s="3">
        <f>IF(デイリーデータ!H1756="なし","",デイリーデータ!H1756)</f>
        <v>0</v>
      </c>
    </row>
    <row r="1757" spans="1:14" x14ac:dyDescent="0.2">
      <c r="A1757" s="9" t="str">
        <f>デイリーデータ!A1757&amp;デイリーデータ!I1757</f>
        <v/>
      </c>
      <c r="B1757" s="3" t="str">
        <f>デイリーデータ!A1757&amp;""</f>
        <v/>
      </c>
      <c r="C1757" s="3" t="str">
        <f>デイリーデータ!B1757&amp;""</f>
        <v/>
      </c>
      <c r="D1757" s="4" t="str">
        <f>IF(デイリーデータ!I1757="","",(デイリーデータ!I1757))</f>
        <v/>
      </c>
      <c r="E1757" s="3" t="str">
        <f>IF(デイリーデータ!D1757="休日","●",IF(デイリーデータ!D1757="指定","○",IF(LEFT(デイリーデータ!F1757,1)="日","",IF(LEFT(デイリーデータ!F1757,1)="半","／",LEFT(デイリーデータ!F1757,1)))))</f>
        <v/>
      </c>
      <c r="F1757" s="10" t="str">
        <f>IF(デイリーデータ!E1757="なし","",デイリーデータ!E1757)&amp;IF(デイリーデータ!G1757="なし","",デイリーデータ!G1757)&amp;IF(デイリーデータ!H1757="なし","",デイリーデータ!H1757)</f>
        <v/>
      </c>
      <c r="G1757" s="3" t="str">
        <f>IF(H1757="","",COUNTA(H$2:H1757)-COUNTBLANK(H$2:H1757))</f>
        <v/>
      </c>
      <c r="H1757" s="3" t="str">
        <f>IF(COUNTIF(B$2:B1757,B1757)=1,B1757,"")</f>
        <v/>
      </c>
      <c r="I1757" s="10" t="str">
        <f t="shared" si="27"/>
        <v/>
      </c>
      <c r="J1757" s="3">
        <f>IF(デイリーデータ!D1757="なし","",デイリーデータ!D1757)</f>
        <v>0</v>
      </c>
      <c r="K1757" s="3">
        <f>IF(デイリーデータ!E1757="なし","",デイリーデータ!E1757)</f>
        <v>0</v>
      </c>
      <c r="L1757" s="3">
        <f>IF(デイリーデータ!F1757="なし","",デイリーデータ!F1757)</f>
        <v>0</v>
      </c>
      <c r="M1757" s="3">
        <f>IF(デイリーデータ!G1757="なし","",デイリーデータ!G1757)</f>
        <v>0</v>
      </c>
      <c r="N1757" s="3">
        <f>IF(デイリーデータ!H1757="なし","",デイリーデータ!H1757)</f>
        <v>0</v>
      </c>
    </row>
    <row r="1758" spans="1:14" x14ac:dyDescent="0.2">
      <c r="A1758" s="9" t="str">
        <f>デイリーデータ!A1758&amp;デイリーデータ!I1758</f>
        <v/>
      </c>
      <c r="B1758" s="3" t="str">
        <f>デイリーデータ!A1758&amp;""</f>
        <v/>
      </c>
      <c r="C1758" s="3" t="str">
        <f>デイリーデータ!B1758&amp;""</f>
        <v/>
      </c>
      <c r="D1758" s="4" t="str">
        <f>IF(デイリーデータ!I1758="","",(デイリーデータ!I1758))</f>
        <v/>
      </c>
      <c r="E1758" s="3" t="str">
        <f>IF(デイリーデータ!D1758="休日","●",IF(デイリーデータ!D1758="指定","○",IF(LEFT(デイリーデータ!F1758,1)="日","",IF(LEFT(デイリーデータ!F1758,1)="半","／",LEFT(デイリーデータ!F1758,1)))))</f>
        <v/>
      </c>
      <c r="F1758" s="10" t="str">
        <f>IF(デイリーデータ!E1758="なし","",デイリーデータ!E1758)&amp;IF(デイリーデータ!G1758="なし","",デイリーデータ!G1758)&amp;IF(デイリーデータ!H1758="なし","",デイリーデータ!H1758)</f>
        <v/>
      </c>
      <c r="G1758" s="3" t="str">
        <f>IF(H1758="","",COUNTA(H$2:H1758)-COUNTBLANK(H$2:H1758))</f>
        <v/>
      </c>
      <c r="H1758" s="3" t="str">
        <f>IF(COUNTIF(B$2:B1758,B1758)=1,B1758,"")</f>
        <v/>
      </c>
      <c r="I1758" s="10" t="str">
        <f t="shared" si="27"/>
        <v/>
      </c>
      <c r="J1758" s="3">
        <f>IF(デイリーデータ!D1758="なし","",デイリーデータ!D1758)</f>
        <v>0</v>
      </c>
      <c r="K1758" s="3">
        <f>IF(デイリーデータ!E1758="なし","",デイリーデータ!E1758)</f>
        <v>0</v>
      </c>
      <c r="L1758" s="3">
        <f>IF(デイリーデータ!F1758="なし","",デイリーデータ!F1758)</f>
        <v>0</v>
      </c>
      <c r="M1758" s="3">
        <f>IF(デイリーデータ!G1758="なし","",デイリーデータ!G1758)</f>
        <v>0</v>
      </c>
      <c r="N1758" s="3">
        <f>IF(デイリーデータ!H1758="なし","",デイリーデータ!H1758)</f>
        <v>0</v>
      </c>
    </row>
    <row r="1759" spans="1:14" x14ac:dyDescent="0.2">
      <c r="A1759" s="9" t="str">
        <f>デイリーデータ!A1759&amp;デイリーデータ!I1759</f>
        <v/>
      </c>
      <c r="B1759" s="3" t="str">
        <f>デイリーデータ!A1759&amp;""</f>
        <v/>
      </c>
      <c r="C1759" s="3" t="str">
        <f>デイリーデータ!B1759&amp;""</f>
        <v/>
      </c>
      <c r="D1759" s="4" t="str">
        <f>IF(デイリーデータ!I1759="","",(デイリーデータ!I1759))</f>
        <v/>
      </c>
      <c r="E1759" s="3" t="str">
        <f>IF(デイリーデータ!D1759="休日","●",IF(デイリーデータ!D1759="指定","○",IF(LEFT(デイリーデータ!F1759,1)="日","",IF(LEFT(デイリーデータ!F1759,1)="半","／",LEFT(デイリーデータ!F1759,1)))))</f>
        <v/>
      </c>
      <c r="F1759" s="10" t="str">
        <f>IF(デイリーデータ!E1759="なし","",デイリーデータ!E1759)&amp;IF(デイリーデータ!G1759="なし","",デイリーデータ!G1759)&amp;IF(デイリーデータ!H1759="なし","",デイリーデータ!H1759)</f>
        <v/>
      </c>
      <c r="G1759" s="3" t="str">
        <f>IF(H1759="","",COUNTA(H$2:H1759)-COUNTBLANK(H$2:H1759))</f>
        <v/>
      </c>
      <c r="H1759" s="3" t="str">
        <f>IF(COUNTIF(B$2:B1759,B1759)=1,B1759,"")</f>
        <v/>
      </c>
      <c r="I1759" s="10" t="str">
        <f t="shared" si="27"/>
        <v/>
      </c>
      <c r="J1759" s="3">
        <f>IF(デイリーデータ!D1759="なし","",デイリーデータ!D1759)</f>
        <v>0</v>
      </c>
      <c r="K1759" s="3">
        <f>IF(デイリーデータ!E1759="なし","",デイリーデータ!E1759)</f>
        <v>0</v>
      </c>
      <c r="L1759" s="3">
        <f>IF(デイリーデータ!F1759="なし","",デイリーデータ!F1759)</f>
        <v>0</v>
      </c>
      <c r="M1759" s="3">
        <f>IF(デイリーデータ!G1759="なし","",デイリーデータ!G1759)</f>
        <v>0</v>
      </c>
      <c r="N1759" s="3">
        <f>IF(デイリーデータ!H1759="なし","",デイリーデータ!H1759)</f>
        <v>0</v>
      </c>
    </row>
    <row r="1760" spans="1:14" x14ac:dyDescent="0.2">
      <c r="A1760" s="9" t="str">
        <f>デイリーデータ!A1760&amp;デイリーデータ!I1760</f>
        <v/>
      </c>
      <c r="B1760" s="3" t="str">
        <f>デイリーデータ!A1760&amp;""</f>
        <v/>
      </c>
      <c r="C1760" s="3" t="str">
        <f>デイリーデータ!B1760&amp;""</f>
        <v/>
      </c>
      <c r="D1760" s="4" t="str">
        <f>IF(デイリーデータ!I1760="","",(デイリーデータ!I1760))</f>
        <v/>
      </c>
      <c r="E1760" s="3" t="str">
        <f>IF(デイリーデータ!D1760="休日","●",IF(デイリーデータ!D1760="指定","○",IF(LEFT(デイリーデータ!F1760,1)="日","",IF(LEFT(デイリーデータ!F1760,1)="半","／",LEFT(デイリーデータ!F1760,1)))))</f>
        <v/>
      </c>
      <c r="F1760" s="10" t="str">
        <f>IF(デイリーデータ!E1760="なし","",デイリーデータ!E1760)&amp;IF(デイリーデータ!G1760="なし","",デイリーデータ!G1760)&amp;IF(デイリーデータ!H1760="なし","",デイリーデータ!H1760)</f>
        <v/>
      </c>
      <c r="G1760" s="3" t="str">
        <f>IF(H1760="","",COUNTA(H$2:H1760)-COUNTBLANK(H$2:H1760))</f>
        <v/>
      </c>
      <c r="H1760" s="3" t="str">
        <f>IF(COUNTIF(B$2:B1760,B1760)=1,B1760,"")</f>
        <v/>
      </c>
      <c r="I1760" s="10" t="str">
        <f t="shared" si="27"/>
        <v/>
      </c>
      <c r="J1760" s="3">
        <f>IF(デイリーデータ!D1760="なし","",デイリーデータ!D1760)</f>
        <v>0</v>
      </c>
      <c r="K1760" s="3">
        <f>IF(デイリーデータ!E1760="なし","",デイリーデータ!E1760)</f>
        <v>0</v>
      </c>
      <c r="L1760" s="3">
        <f>IF(デイリーデータ!F1760="なし","",デイリーデータ!F1760)</f>
        <v>0</v>
      </c>
      <c r="M1760" s="3">
        <f>IF(デイリーデータ!G1760="なし","",デイリーデータ!G1760)</f>
        <v>0</v>
      </c>
      <c r="N1760" s="3">
        <f>IF(デイリーデータ!H1760="なし","",デイリーデータ!H1760)</f>
        <v>0</v>
      </c>
    </row>
    <row r="1761" spans="1:14" x14ac:dyDescent="0.2">
      <c r="A1761" s="9" t="str">
        <f>デイリーデータ!A1761&amp;デイリーデータ!I1761</f>
        <v/>
      </c>
      <c r="B1761" s="3" t="str">
        <f>デイリーデータ!A1761&amp;""</f>
        <v/>
      </c>
      <c r="C1761" s="3" t="str">
        <f>デイリーデータ!B1761&amp;""</f>
        <v/>
      </c>
      <c r="D1761" s="4" t="str">
        <f>IF(デイリーデータ!I1761="","",(デイリーデータ!I1761))</f>
        <v/>
      </c>
      <c r="E1761" s="3" t="str">
        <f>IF(デイリーデータ!D1761="休日","●",IF(デイリーデータ!D1761="指定","○",IF(LEFT(デイリーデータ!F1761,1)="日","",IF(LEFT(デイリーデータ!F1761,1)="半","／",LEFT(デイリーデータ!F1761,1)))))</f>
        <v/>
      </c>
      <c r="F1761" s="10" t="str">
        <f>IF(デイリーデータ!E1761="なし","",デイリーデータ!E1761)&amp;IF(デイリーデータ!G1761="なし","",デイリーデータ!G1761)&amp;IF(デイリーデータ!H1761="なし","",デイリーデータ!H1761)</f>
        <v/>
      </c>
      <c r="J1761" s="3">
        <f>IF(デイリーデータ!D1761="なし","",デイリーデータ!D1761)</f>
        <v>0</v>
      </c>
      <c r="K1761" s="3">
        <f>IF(デイリーデータ!E1761="なし","",デイリーデータ!E1761)</f>
        <v>0</v>
      </c>
      <c r="L1761" s="3">
        <f>IF(デイリーデータ!F1761="なし","",デイリーデータ!F1761)</f>
        <v>0</v>
      </c>
      <c r="M1761" s="3">
        <f>IF(デイリーデータ!G1761="なし","",デイリーデータ!G1761)</f>
        <v>0</v>
      </c>
      <c r="N1761" s="3">
        <f>IF(デイリーデータ!H1761="なし","",デイリーデータ!H1761)</f>
        <v>0</v>
      </c>
    </row>
    <row r="1762" spans="1:14" x14ac:dyDescent="0.2">
      <c r="A1762" s="9" t="str">
        <f>デイリーデータ!A1762&amp;デイリーデータ!I1762</f>
        <v/>
      </c>
      <c r="B1762" s="3" t="str">
        <f>デイリーデータ!A1762&amp;""</f>
        <v/>
      </c>
      <c r="C1762" s="3" t="str">
        <f>デイリーデータ!B1762&amp;""</f>
        <v/>
      </c>
      <c r="D1762" s="4" t="str">
        <f>IF(デイリーデータ!I1762="","",(デイリーデータ!I1762))</f>
        <v/>
      </c>
      <c r="E1762" s="3" t="str">
        <f>IF(デイリーデータ!D1762="休日","●",IF(デイリーデータ!D1762="指定","○",IF(LEFT(デイリーデータ!F1762,1)="日","",IF(LEFT(デイリーデータ!F1762,1)="半","／",LEFT(デイリーデータ!F1762,1)))))</f>
        <v/>
      </c>
      <c r="F1762" s="10" t="str">
        <f>IF(デイリーデータ!E1762="なし","",デイリーデータ!E1762)&amp;IF(デイリーデータ!G1762="なし","",デイリーデータ!G1762)&amp;IF(デイリーデータ!H1762="なし","",デイリーデータ!H1762)</f>
        <v/>
      </c>
      <c r="J1762" s="3">
        <f>IF(デイリーデータ!D1762="なし","",デイリーデータ!D1762)</f>
        <v>0</v>
      </c>
      <c r="K1762" s="3">
        <f>IF(デイリーデータ!E1762="なし","",デイリーデータ!E1762)</f>
        <v>0</v>
      </c>
      <c r="L1762" s="3">
        <f>IF(デイリーデータ!F1762="なし","",デイリーデータ!F1762)</f>
        <v>0</v>
      </c>
      <c r="M1762" s="3">
        <f>IF(デイリーデータ!G1762="なし","",デイリーデータ!G1762)</f>
        <v>0</v>
      </c>
      <c r="N1762" s="3">
        <f>IF(デイリーデータ!H1762="なし","",デイリーデータ!H1762)</f>
        <v>0</v>
      </c>
    </row>
    <row r="1763" spans="1:14" x14ac:dyDescent="0.2">
      <c r="A1763" s="9" t="str">
        <f>デイリーデータ!A1763&amp;デイリーデータ!I1763</f>
        <v/>
      </c>
      <c r="B1763" s="3" t="str">
        <f>デイリーデータ!A1763&amp;""</f>
        <v/>
      </c>
      <c r="C1763" s="3" t="str">
        <f>デイリーデータ!B1763&amp;""</f>
        <v/>
      </c>
      <c r="D1763" s="4" t="str">
        <f>IF(デイリーデータ!I1763="","",(デイリーデータ!I1763))</f>
        <v/>
      </c>
      <c r="E1763" s="3" t="str">
        <f>IF(デイリーデータ!D1763="休日","●",IF(デイリーデータ!D1763="指定","○",IF(LEFT(デイリーデータ!F1763,1)="日","",IF(LEFT(デイリーデータ!F1763,1)="半","／",LEFT(デイリーデータ!F1763,1)))))</f>
        <v/>
      </c>
      <c r="F1763" s="10" t="str">
        <f>IF(デイリーデータ!E1763="なし","",デイリーデータ!E1763)&amp;IF(デイリーデータ!G1763="なし","",デイリーデータ!G1763)&amp;IF(デイリーデータ!H1763="なし","",デイリーデータ!H1763)</f>
        <v/>
      </c>
      <c r="J1763" s="3">
        <f>IF(デイリーデータ!D1763="なし","",デイリーデータ!D1763)</f>
        <v>0</v>
      </c>
      <c r="K1763" s="3">
        <f>IF(デイリーデータ!E1763="なし","",デイリーデータ!E1763)</f>
        <v>0</v>
      </c>
      <c r="L1763" s="3">
        <f>IF(デイリーデータ!F1763="なし","",デイリーデータ!F1763)</f>
        <v>0</v>
      </c>
      <c r="M1763" s="3">
        <f>IF(デイリーデータ!G1763="なし","",デイリーデータ!G1763)</f>
        <v>0</v>
      </c>
      <c r="N1763" s="3">
        <f>IF(デイリーデータ!H1763="なし","",デイリーデータ!H1763)</f>
        <v>0</v>
      </c>
    </row>
    <row r="1764" spans="1:14" x14ac:dyDescent="0.2">
      <c r="A1764" s="9" t="str">
        <f>デイリーデータ!A1764&amp;デイリーデータ!I1764</f>
        <v/>
      </c>
      <c r="B1764" s="3" t="str">
        <f>デイリーデータ!A1764&amp;""</f>
        <v/>
      </c>
      <c r="C1764" s="3" t="str">
        <f>デイリーデータ!B1764&amp;""</f>
        <v/>
      </c>
      <c r="D1764" s="4" t="str">
        <f>IF(デイリーデータ!I1764="","",(デイリーデータ!I1764))</f>
        <v/>
      </c>
      <c r="E1764" s="3" t="str">
        <f>IF(デイリーデータ!D1764="休日","●",IF(デイリーデータ!D1764="指定","○",IF(LEFT(デイリーデータ!F1764,1)="日","",IF(LEFT(デイリーデータ!F1764,1)="半","／",LEFT(デイリーデータ!F1764,1)))))</f>
        <v/>
      </c>
      <c r="F1764" s="10" t="str">
        <f>IF(デイリーデータ!E1764="なし","",デイリーデータ!E1764)&amp;IF(デイリーデータ!G1764="なし","",デイリーデータ!G1764)&amp;IF(デイリーデータ!H1764="なし","",デイリーデータ!H1764)</f>
        <v/>
      </c>
      <c r="J1764" s="3">
        <f>IF(デイリーデータ!D1764="なし","",デイリーデータ!D1764)</f>
        <v>0</v>
      </c>
      <c r="K1764" s="3">
        <f>IF(デイリーデータ!E1764="なし","",デイリーデータ!E1764)</f>
        <v>0</v>
      </c>
      <c r="L1764" s="3">
        <f>IF(デイリーデータ!F1764="なし","",デイリーデータ!F1764)</f>
        <v>0</v>
      </c>
      <c r="M1764" s="3">
        <f>IF(デイリーデータ!G1764="なし","",デイリーデータ!G1764)</f>
        <v>0</v>
      </c>
      <c r="N1764" s="3">
        <f>IF(デイリーデータ!H1764="なし","",デイリーデータ!H1764)</f>
        <v>0</v>
      </c>
    </row>
    <row r="1765" spans="1:14" x14ac:dyDescent="0.2">
      <c r="A1765" s="9" t="str">
        <f>デイリーデータ!A1765&amp;デイリーデータ!I1765</f>
        <v/>
      </c>
      <c r="B1765" s="3" t="str">
        <f>デイリーデータ!A1765&amp;""</f>
        <v/>
      </c>
      <c r="C1765" s="3" t="str">
        <f>デイリーデータ!B1765&amp;""</f>
        <v/>
      </c>
      <c r="D1765" s="4" t="str">
        <f>IF(デイリーデータ!I1765="","",(デイリーデータ!I1765))</f>
        <v/>
      </c>
      <c r="E1765" s="3" t="str">
        <f>IF(デイリーデータ!D1765="休日","●",IF(デイリーデータ!D1765="指定","○",IF(LEFT(デイリーデータ!F1765,1)="日","",IF(LEFT(デイリーデータ!F1765,1)="半","／",LEFT(デイリーデータ!F1765,1)))))</f>
        <v/>
      </c>
      <c r="F1765" s="10" t="str">
        <f>IF(デイリーデータ!E1765="なし","",デイリーデータ!E1765)&amp;IF(デイリーデータ!G1765="なし","",デイリーデータ!G1765)&amp;IF(デイリーデータ!H1765="なし","",デイリーデータ!H1765)</f>
        <v/>
      </c>
      <c r="J1765" s="3">
        <f>IF(デイリーデータ!D1765="なし","",デイリーデータ!D1765)</f>
        <v>0</v>
      </c>
      <c r="K1765" s="3">
        <f>IF(デイリーデータ!E1765="なし","",デイリーデータ!E1765)</f>
        <v>0</v>
      </c>
      <c r="L1765" s="3">
        <f>IF(デイリーデータ!F1765="なし","",デイリーデータ!F1765)</f>
        <v>0</v>
      </c>
      <c r="M1765" s="3">
        <f>IF(デイリーデータ!G1765="なし","",デイリーデータ!G1765)</f>
        <v>0</v>
      </c>
      <c r="N1765" s="3">
        <f>IF(デイリーデータ!H1765="なし","",デイリーデータ!H1765)</f>
        <v>0</v>
      </c>
    </row>
    <row r="1766" spans="1:14" x14ac:dyDescent="0.2">
      <c r="A1766" s="9" t="str">
        <f>デイリーデータ!A1766&amp;デイリーデータ!I1766</f>
        <v/>
      </c>
      <c r="B1766" s="3" t="str">
        <f>デイリーデータ!A1766&amp;""</f>
        <v/>
      </c>
      <c r="C1766" s="3" t="str">
        <f>デイリーデータ!B1766&amp;""</f>
        <v/>
      </c>
      <c r="D1766" s="4" t="str">
        <f>IF(デイリーデータ!I1766="","",(デイリーデータ!I1766))</f>
        <v/>
      </c>
      <c r="E1766" s="3" t="str">
        <f>IF(デイリーデータ!D1766="休日","●",IF(デイリーデータ!D1766="指定","○",IF(LEFT(デイリーデータ!F1766,1)="日","",IF(LEFT(デイリーデータ!F1766,1)="半","／",LEFT(デイリーデータ!F1766,1)))))</f>
        <v/>
      </c>
      <c r="F1766" s="10" t="str">
        <f>IF(デイリーデータ!E1766="なし","",デイリーデータ!E1766)&amp;IF(デイリーデータ!G1766="なし","",デイリーデータ!G1766)&amp;IF(デイリーデータ!H1766="なし","",デイリーデータ!H1766)</f>
        <v/>
      </c>
      <c r="J1766" s="3">
        <f>IF(デイリーデータ!D1766="なし","",デイリーデータ!D1766)</f>
        <v>0</v>
      </c>
      <c r="K1766" s="3">
        <f>IF(デイリーデータ!E1766="なし","",デイリーデータ!E1766)</f>
        <v>0</v>
      </c>
      <c r="L1766" s="3">
        <f>IF(デイリーデータ!F1766="なし","",デイリーデータ!F1766)</f>
        <v>0</v>
      </c>
      <c r="M1766" s="3">
        <f>IF(デイリーデータ!G1766="なし","",デイリーデータ!G1766)</f>
        <v>0</v>
      </c>
      <c r="N1766" s="3">
        <f>IF(デイリーデータ!H1766="なし","",デイリーデータ!H1766)</f>
        <v>0</v>
      </c>
    </row>
    <row r="1767" spans="1:14" x14ac:dyDescent="0.2">
      <c r="A1767" s="9" t="str">
        <f>デイリーデータ!A1767&amp;デイリーデータ!I1767</f>
        <v/>
      </c>
      <c r="B1767" s="3" t="str">
        <f>デイリーデータ!A1767&amp;""</f>
        <v/>
      </c>
      <c r="C1767" s="3" t="str">
        <f>デイリーデータ!B1767&amp;""</f>
        <v/>
      </c>
      <c r="D1767" s="4" t="str">
        <f>IF(デイリーデータ!I1767="","",(デイリーデータ!I1767))</f>
        <v/>
      </c>
      <c r="E1767" s="3" t="str">
        <f>IF(デイリーデータ!D1767="休日","●",IF(デイリーデータ!D1767="指定","○",IF(LEFT(デイリーデータ!F1767,1)="日","",IF(LEFT(デイリーデータ!F1767,1)="半","／",LEFT(デイリーデータ!F1767,1)))))</f>
        <v/>
      </c>
      <c r="F1767" s="10" t="str">
        <f>IF(デイリーデータ!E1767="なし","",デイリーデータ!E1767)&amp;IF(デイリーデータ!G1767="なし","",デイリーデータ!G1767)&amp;IF(デイリーデータ!H1767="なし","",デイリーデータ!H1767)</f>
        <v/>
      </c>
      <c r="J1767" s="3">
        <f>IF(デイリーデータ!D1767="なし","",デイリーデータ!D1767)</f>
        <v>0</v>
      </c>
      <c r="K1767" s="3">
        <f>IF(デイリーデータ!E1767="なし","",デイリーデータ!E1767)</f>
        <v>0</v>
      </c>
      <c r="L1767" s="3">
        <f>IF(デイリーデータ!F1767="なし","",デイリーデータ!F1767)</f>
        <v>0</v>
      </c>
      <c r="M1767" s="3">
        <f>IF(デイリーデータ!G1767="なし","",デイリーデータ!G1767)</f>
        <v>0</v>
      </c>
      <c r="N1767" s="3">
        <f>IF(デイリーデータ!H1767="なし","",デイリーデータ!H1767)</f>
        <v>0</v>
      </c>
    </row>
    <row r="1768" spans="1:14" x14ac:dyDescent="0.2">
      <c r="A1768" s="9" t="str">
        <f>デイリーデータ!A1768&amp;デイリーデータ!I1768</f>
        <v/>
      </c>
      <c r="B1768" s="3" t="str">
        <f>デイリーデータ!A1768&amp;""</f>
        <v/>
      </c>
      <c r="C1768" s="3" t="str">
        <f>デイリーデータ!B1768&amp;""</f>
        <v/>
      </c>
      <c r="D1768" s="4" t="str">
        <f>IF(デイリーデータ!I1768="","",(デイリーデータ!I1768))</f>
        <v/>
      </c>
      <c r="E1768" s="3" t="str">
        <f>IF(デイリーデータ!D1768="休日","●",IF(デイリーデータ!D1768="指定","○",IF(LEFT(デイリーデータ!F1768,1)="日","",IF(LEFT(デイリーデータ!F1768,1)="半","／",LEFT(デイリーデータ!F1768,1)))))</f>
        <v/>
      </c>
      <c r="F1768" s="10" t="str">
        <f>IF(デイリーデータ!E1768="なし","",デイリーデータ!E1768)&amp;IF(デイリーデータ!G1768="なし","",デイリーデータ!G1768)&amp;IF(デイリーデータ!H1768="なし","",デイリーデータ!H1768)</f>
        <v/>
      </c>
      <c r="J1768" s="3">
        <f>IF(デイリーデータ!D1768="なし","",デイリーデータ!D1768)</f>
        <v>0</v>
      </c>
      <c r="K1768" s="3">
        <f>IF(デイリーデータ!E1768="なし","",デイリーデータ!E1768)</f>
        <v>0</v>
      </c>
      <c r="L1768" s="3">
        <f>IF(デイリーデータ!F1768="なし","",デイリーデータ!F1768)</f>
        <v>0</v>
      </c>
      <c r="M1768" s="3">
        <f>IF(デイリーデータ!G1768="なし","",デイリーデータ!G1768)</f>
        <v>0</v>
      </c>
      <c r="N1768" s="3">
        <f>IF(デイリーデータ!H1768="なし","",デイリーデータ!H1768)</f>
        <v>0</v>
      </c>
    </row>
    <row r="1769" spans="1:14" x14ac:dyDescent="0.2">
      <c r="A1769" s="9" t="str">
        <f>デイリーデータ!A1769&amp;デイリーデータ!I1769</f>
        <v/>
      </c>
      <c r="B1769" s="3" t="str">
        <f>デイリーデータ!A1769&amp;""</f>
        <v/>
      </c>
      <c r="C1769" s="3" t="str">
        <f>デイリーデータ!B1769&amp;""</f>
        <v/>
      </c>
      <c r="D1769" s="4" t="str">
        <f>IF(デイリーデータ!I1769="","",(デイリーデータ!I1769))</f>
        <v/>
      </c>
      <c r="E1769" s="3" t="str">
        <f>IF(デイリーデータ!D1769="休日","●",IF(デイリーデータ!D1769="指定","○",IF(LEFT(デイリーデータ!F1769,1)="日","",IF(LEFT(デイリーデータ!F1769,1)="半","／",LEFT(デイリーデータ!F1769,1)))))</f>
        <v/>
      </c>
      <c r="F1769" s="10" t="str">
        <f>IF(デイリーデータ!E1769="なし","",デイリーデータ!E1769)&amp;IF(デイリーデータ!G1769="なし","",デイリーデータ!G1769)&amp;IF(デイリーデータ!H1769="なし","",デイリーデータ!H1769)</f>
        <v/>
      </c>
      <c r="J1769" s="3">
        <f>IF(デイリーデータ!D1769="なし","",デイリーデータ!D1769)</f>
        <v>0</v>
      </c>
      <c r="K1769" s="3">
        <f>IF(デイリーデータ!E1769="なし","",デイリーデータ!E1769)</f>
        <v>0</v>
      </c>
      <c r="L1769" s="3">
        <f>IF(デイリーデータ!F1769="なし","",デイリーデータ!F1769)</f>
        <v>0</v>
      </c>
      <c r="M1769" s="3">
        <f>IF(デイリーデータ!G1769="なし","",デイリーデータ!G1769)</f>
        <v>0</v>
      </c>
      <c r="N1769" s="3">
        <f>IF(デイリーデータ!H1769="なし","",デイリーデータ!H1769)</f>
        <v>0</v>
      </c>
    </row>
    <row r="1770" spans="1:14" x14ac:dyDescent="0.2">
      <c r="A1770" s="9" t="str">
        <f>デイリーデータ!A1770&amp;デイリーデータ!I1770</f>
        <v/>
      </c>
      <c r="B1770" s="3" t="str">
        <f>デイリーデータ!A1770&amp;""</f>
        <v/>
      </c>
      <c r="C1770" s="3" t="str">
        <f>デイリーデータ!B1770&amp;""</f>
        <v/>
      </c>
      <c r="D1770" s="4" t="str">
        <f>IF(デイリーデータ!I1770="","",(デイリーデータ!I1770))</f>
        <v/>
      </c>
      <c r="E1770" s="3" t="str">
        <f>IF(デイリーデータ!D1770="休日","●",IF(デイリーデータ!D1770="指定","○",IF(LEFT(デイリーデータ!F1770,1)="日","",IF(LEFT(デイリーデータ!F1770,1)="半","／",LEFT(デイリーデータ!F1770,1)))))</f>
        <v/>
      </c>
      <c r="F1770" s="10" t="str">
        <f>IF(デイリーデータ!E1770="なし","",デイリーデータ!E1770)&amp;IF(デイリーデータ!G1770="なし","",デイリーデータ!G1770)&amp;IF(デイリーデータ!H1770="なし","",デイリーデータ!H1770)</f>
        <v/>
      </c>
      <c r="J1770" s="3">
        <f>IF(デイリーデータ!D1770="なし","",デイリーデータ!D1770)</f>
        <v>0</v>
      </c>
      <c r="K1770" s="3">
        <f>IF(デイリーデータ!E1770="なし","",デイリーデータ!E1770)</f>
        <v>0</v>
      </c>
      <c r="L1770" s="3">
        <f>IF(デイリーデータ!F1770="なし","",デイリーデータ!F1770)</f>
        <v>0</v>
      </c>
      <c r="M1770" s="3">
        <f>IF(デイリーデータ!G1770="なし","",デイリーデータ!G1770)</f>
        <v>0</v>
      </c>
      <c r="N1770" s="3">
        <f>IF(デイリーデータ!H1770="なし","",デイリーデータ!H1770)</f>
        <v>0</v>
      </c>
    </row>
    <row r="1771" spans="1:14" x14ac:dyDescent="0.2">
      <c r="A1771" s="9" t="str">
        <f>デイリーデータ!A1771&amp;デイリーデータ!I1771</f>
        <v/>
      </c>
      <c r="B1771" s="3" t="str">
        <f>デイリーデータ!A1771&amp;""</f>
        <v/>
      </c>
      <c r="C1771" s="3" t="str">
        <f>デイリーデータ!B1771&amp;""</f>
        <v/>
      </c>
      <c r="D1771" s="4" t="str">
        <f>IF(デイリーデータ!I1771="","",(デイリーデータ!I1771))</f>
        <v/>
      </c>
      <c r="E1771" s="3" t="str">
        <f>IF(デイリーデータ!D1771="休日","●",IF(デイリーデータ!D1771="指定","○",IF(LEFT(デイリーデータ!F1771,1)="日","",IF(LEFT(デイリーデータ!F1771,1)="半","／",LEFT(デイリーデータ!F1771,1)))))</f>
        <v/>
      </c>
      <c r="F1771" s="10" t="str">
        <f>IF(デイリーデータ!E1771="なし","",デイリーデータ!E1771)&amp;IF(デイリーデータ!G1771="なし","",デイリーデータ!G1771)&amp;IF(デイリーデータ!H1771="なし","",デイリーデータ!H1771)</f>
        <v/>
      </c>
      <c r="J1771" s="3">
        <f>IF(デイリーデータ!D1771="なし","",デイリーデータ!D1771)</f>
        <v>0</v>
      </c>
      <c r="K1771" s="3">
        <f>IF(デイリーデータ!E1771="なし","",デイリーデータ!E1771)</f>
        <v>0</v>
      </c>
      <c r="L1771" s="3">
        <f>IF(デイリーデータ!F1771="なし","",デイリーデータ!F1771)</f>
        <v>0</v>
      </c>
      <c r="M1771" s="3">
        <f>IF(デイリーデータ!G1771="なし","",デイリーデータ!G1771)</f>
        <v>0</v>
      </c>
      <c r="N1771" s="3">
        <f>IF(デイリーデータ!H1771="なし","",デイリーデータ!H1771)</f>
        <v>0</v>
      </c>
    </row>
    <row r="1772" spans="1:14" x14ac:dyDescent="0.2">
      <c r="A1772" s="9" t="str">
        <f>デイリーデータ!A1772&amp;デイリーデータ!I1772</f>
        <v/>
      </c>
      <c r="B1772" s="3" t="str">
        <f>デイリーデータ!A1772&amp;""</f>
        <v/>
      </c>
      <c r="C1772" s="3" t="str">
        <f>デイリーデータ!B1772&amp;""</f>
        <v/>
      </c>
      <c r="D1772" s="4" t="str">
        <f>IF(デイリーデータ!I1772="","",(デイリーデータ!I1772))</f>
        <v/>
      </c>
      <c r="E1772" s="3" t="str">
        <f>IF(デイリーデータ!D1772="休日","●",IF(デイリーデータ!D1772="指定","○",IF(LEFT(デイリーデータ!F1772,1)="日","",IF(LEFT(デイリーデータ!F1772,1)="半","／",LEFT(デイリーデータ!F1772,1)))))</f>
        <v/>
      </c>
      <c r="F1772" s="10" t="str">
        <f>IF(デイリーデータ!E1772="なし","",デイリーデータ!E1772)&amp;IF(デイリーデータ!G1772="なし","",デイリーデータ!G1772)&amp;IF(デイリーデータ!H1772="なし","",デイリーデータ!H1772)</f>
        <v/>
      </c>
      <c r="J1772" s="3">
        <f>IF(デイリーデータ!D1772="なし","",デイリーデータ!D1772)</f>
        <v>0</v>
      </c>
      <c r="K1772" s="3">
        <f>IF(デイリーデータ!E1772="なし","",デイリーデータ!E1772)</f>
        <v>0</v>
      </c>
      <c r="L1772" s="3">
        <f>IF(デイリーデータ!F1772="なし","",デイリーデータ!F1772)</f>
        <v>0</v>
      </c>
      <c r="M1772" s="3">
        <f>IF(デイリーデータ!G1772="なし","",デイリーデータ!G1772)</f>
        <v>0</v>
      </c>
      <c r="N1772" s="3">
        <f>IF(デイリーデータ!H1772="なし","",デイリーデータ!H1772)</f>
        <v>0</v>
      </c>
    </row>
    <row r="1773" spans="1:14" x14ac:dyDescent="0.2">
      <c r="A1773" s="9" t="str">
        <f>デイリーデータ!A1773&amp;デイリーデータ!I1773</f>
        <v/>
      </c>
      <c r="B1773" s="3" t="str">
        <f>デイリーデータ!A1773&amp;""</f>
        <v/>
      </c>
      <c r="C1773" s="3" t="str">
        <f>デイリーデータ!B1773&amp;""</f>
        <v/>
      </c>
      <c r="D1773" s="4" t="str">
        <f>IF(デイリーデータ!I1773="","",(デイリーデータ!I1773))</f>
        <v/>
      </c>
      <c r="E1773" s="3" t="str">
        <f>IF(デイリーデータ!D1773="休日","●",IF(デイリーデータ!D1773="指定","○",IF(LEFT(デイリーデータ!F1773,1)="日","",IF(LEFT(デイリーデータ!F1773,1)="半","／",LEFT(デイリーデータ!F1773,1)))))</f>
        <v/>
      </c>
      <c r="F1773" s="10" t="str">
        <f>IF(デイリーデータ!E1773="なし","",デイリーデータ!E1773)&amp;IF(デイリーデータ!G1773="なし","",デイリーデータ!G1773)&amp;IF(デイリーデータ!H1773="なし","",デイリーデータ!H1773)</f>
        <v/>
      </c>
      <c r="J1773" s="3">
        <f>IF(デイリーデータ!D1773="なし","",デイリーデータ!D1773)</f>
        <v>0</v>
      </c>
      <c r="K1773" s="3">
        <f>IF(デイリーデータ!E1773="なし","",デイリーデータ!E1773)</f>
        <v>0</v>
      </c>
      <c r="L1773" s="3">
        <f>IF(デイリーデータ!F1773="なし","",デイリーデータ!F1773)</f>
        <v>0</v>
      </c>
      <c r="M1773" s="3">
        <f>IF(デイリーデータ!G1773="なし","",デイリーデータ!G1773)</f>
        <v>0</v>
      </c>
      <c r="N1773" s="3">
        <f>IF(デイリーデータ!H1773="なし","",デイリーデータ!H1773)</f>
        <v>0</v>
      </c>
    </row>
    <row r="1774" spans="1:14" x14ac:dyDescent="0.2">
      <c r="A1774" s="9" t="str">
        <f>デイリーデータ!A1774&amp;デイリーデータ!I1774</f>
        <v/>
      </c>
      <c r="B1774" s="3" t="str">
        <f>デイリーデータ!A1774&amp;""</f>
        <v/>
      </c>
      <c r="C1774" s="3" t="str">
        <f>デイリーデータ!B1774&amp;""</f>
        <v/>
      </c>
      <c r="D1774" s="4" t="str">
        <f>IF(デイリーデータ!I1774="","",(デイリーデータ!I1774))</f>
        <v/>
      </c>
      <c r="E1774" s="3" t="str">
        <f>IF(デイリーデータ!D1774="休日","●",IF(デイリーデータ!D1774="指定","○",IF(LEFT(デイリーデータ!F1774,1)="日","",IF(LEFT(デイリーデータ!F1774,1)="半","／",LEFT(デイリーデータ!F1774,1)))))</f>
        <v/>
      </c>
      <c r="F1774" s="10" t="str">
        <f>IF(デイリーデータ!E1774="なし","",デイリーデータ!E1774)&amp;IF(デイリーデータ!G1774="なし","",デイリーデータ!G1774)&amp;IF(デイリーデータ!H1774="なし","",デイリーデータ!H1774)</f>
        <v/>
      </c>
      <c r="J1774" s="3">
        <f>IF(デイリーデータ!D1774="なし","",デイリーデータ!D1774)</f>
        <v>0</v>
      </c>
      <c r="K1774" s="3">
        <f>IF(デイリーデータ!E1774="なし","",デイリーデータ!E1774)</f>
        <v>0</v>
      </c>
      <c r="L1774" s="3">
        <f>IF(デイリーデータ!F1774="なし","",デイリーデータ!F1774)</f>
        <v>0</v>
      </c>
      <c r="M1774" s="3">
        <f>IF(デイリーデータ!G1774="なし","",デイリーデータ!G1774)</f>
        <v>0</v>
      </c>
      <c r="N1774" s="3">
        <f>IF(デイリーデータ!H1774="なし","",デイリーデータ!H1774)</f>
        <v>0</v>
      </c>
    </row>
    <row r="1775" spans="1:14" x14ac:dyDescent="0.2">
      <c r="A1775" s="9" t="str">
        <f>デイリーデータ!A1775&amp;デイリーデータ!I1775</f>
        <v/>
      </c>
      <c r="B1775" s="3" t="str">
        <f>デイリーデータ!A1775&amp;""</f>
        <v/>
      </c>
      <c r="C1775" s="3" t="str">
        <f>デイリーデータ!B1775&amp;""</f>
        <v/>
      </c>
      <c r="D1775" s="4" t="str">
        <f>IF(デイリーデータ!I1775="","",(デイリーデータ!I1775))</f>
        <v/>
      </c>
      <c r="E1775" s="3" t="str">
        <f>IF(デイリーデータ!D1775="休日","●",IF(デイリーデータ!D1775="指定","○",IF(LEFT(デイリーデータ!F1775,1)="日","",IF(LEFT(デイリーデータ!F1775,1)="半","／",LEFT(デイリーデータ!F1775,1)))))</f>
        <v/>
      </c>
      <c r="F1775" s="10" t="str">
        <f>IF(デイリーデータ!E1775="なし","",デイリーデータ!E1775)&amp;IF(デイリーデータ!G1775="なし","",デイリーデータ!G1775)&amp;IF(デイリーデータ!H1775="なし","",デイリーデータ!H1775)</f>
        <v/>
      </c>
      <c r="J1775" s="3">
        <f>IF(デイリーデータ!D1775="なし","",デイリーデータ!D1775)</f>
        <v>0</v>
      </c>
      <c r="K1775" s="3">
        <f>IF(デイリーデータ!E1775="なし","",デイリーデータ!E1775)</f>
        <v>0</v>
      </c>
      <c r="L1775" s="3">
        <f>IF(デイリーデータ!F1775="なし","",デイリーデータ!F1775)</f>
        <v>0</v>
      </c>
      <c r="M1775" s="3">
        <f>IF(デイリーデータ!G1775="なし","",デイリーデータ!G1775)</f>
        <v>0</v>
      </c>
      <c r="N1775" s="3">
        <f>IF(デイリーデータ!H1775="なし","",デイリーデータ!H1775)</f>
        <v>0</v>
      </c>
    </row>
    <row r="1776" spans="1:14" x14ac:dyDescent="0.2">
      <c r="A1776" s="9" t="str">
        <f>デイリーデータ!A1776&amp;デイリーデータ!I1776</f>
        <v/>
      </c>
      <c r="B1776" s="3" t="str">
        <f>デイリーデータ!A1776&amp;""</f>
        <v/>
      </c>
      <c r="C1776" s="3" t="str">
        <f>デイリーデータ!B1776&amp;""</f>
        <v/>
      </c>
      <c r="D1776" s="4" t="str">
        <f>IF(デイリーデータ!I1776="","",(デイリーデータ!I1776))</f>
        <v/>
      </c>
      <c r="E1776" s="3" t="str">
        <f>IF(デイリーデータ!D1776="休日","●",IF(デイリーデータ!D1776="指定","○",IF(LEFT(デイリーデータ!F1776,1)="日","",IF(LEFT(デイリーデータ!F1776,1)="半","／",LEFT(デイリーデータ!F1776,1)))))</f>
        <v/>
      </c>
      <c r="F1776" s="10" t="str">
        <f>IF(デイリーデータ!E1776="なし","",デイリーデータ!E1776)&amp;IF(デイリーデータ!G1776="なし","",デイリーデータ!G1776)&amp;IF(デイリーデータ!H1776="なし","",デイリーデータ!H1776)</f>
        <v/>
      </c>
      <c r="J1776" s="3">
        <f>IF(デイリーデータ!D1776="なし","",デイリーデータ!D1776)</f>
        <v>0</v>
      </c>
      <c r="K1776" s="3">
        <f>IF(デイリーデータ!E1776="なし","",デイリーデータ!E1776)</f>
        <v>0</v>
      </c>
      <c r="L1776" s="3">
        <f>IF(デイリーデータ!F1776="なし","",デイリーデータ!F1776)</f>
        <v>0</v>
      </c>
      <c r="M1776" s="3">
        <f>IF(デイリーデータ!G1776="なし","",デイリーデータ!G1776)</f>
        <v>0</v>
      </c>
      <c r="N1776" s="3">
        <f>IF(デイリーデータ!H1776="なし","",デイリーデータ!H1776)</f>
        <v>0</v>
      </c>
    </row>
    <row r="1777" spans="1:14" x14ac:dyDescent="0.2">
      <c r="A1777" s="9" t="str">
        <f>デイリーデータ!A1777&amp;デイリーデータ!I1777</f>
        <v/>
      </c>
      <c r="B1777" s="3" t="str">
        <f>デイリーデータ!A1777&amp;""</f>
        <v/>
      </c>
      <c r="C1777" s="3" t="str">
        <f>デイリーデータ!B1777&amp;""</f>
        <v/>
      </c>
      <c r="D1777" s="4" t="str">
        <f>IF(デイリーデータ!I1777="","",(デイリーデータ!I1777))</f>
        <v/>
      </c>
      <c r="E1777" s="3" t="str">
        <f>IF(デイリーデータ!D1777="休日","●",IF(デイリーデータ!D1777="指定","○",IF(LEFT(デイリーデータ!F1777,1)="日","",IF(LEFT(デイリーデータ!F1777,1)="半","／",LEFT(デイリーデータ!F1777,1)))))</f>
        <v/>
      </c>
      <c r="F1777" s="10" t="str">
        <f>IF(デイリーデータ!E1777="なし","",デイリーデータ!E1777)&amp;IF(デイリーデータ!G1777="なし","",デイリーデータ!G1777)&amp;IF(デイリーデータ!H1777="なし","",デイリーデータ!H1777)</f>
        <v/>
      </c>
      <c r="J1777" s="3">
        <f>IF(デイリーデータ!D1777="なし","",デイリーデータ!D1777)</f>
        <v>0</v>
      </c>
      <c r="K1777" s="3">
        <f>IF(デイリーデータ!E1777="なし","",デイリーデータ!E1777)</f>
        <v>0</v>
      </c>
      <c r="L1777" s="3">
        <f>IF(デイリーデータ!F1777="なし","",デイリーデータ!F1777)</f>
        <v>0</v>
      </c>
      <c r="M1777" s="3">
        <f>IF(デイリーデータ!G1777="なし","",デイリーデータ!G1777)</f>
        <v>0</v>
      </c>
      <c r="N1777" s="3">
        <f>IF(デイリーデータ!H1777="なし","",デイリーデータ!H1777)</f>
        <v>0</v>
      </c>
    </row>
    <row r="1778" spans="1:14" x14ac:dyDescent="0.2">
      <c r="A1778" s="9" t="str">
        <f>デイリーデータ!A1778&amp;デイリーデータ!I1778</f>
        <v/>
      </c>
      <c r="B1778" s="3" t="str">
        <f>デイリーデータ!A1778&amp;""</f>
        <v/>
      </c>
      <c r="C1778" s="3" t="str">
        <f>デイリーデータ!B1778&amp;""</f>
        <v/>
      </c>
      <c r="D1778" s="4" t="str">
        <f>IF(デイリーデータ!I1778="","",(デイリーデータ!I1778))</f>
        <v/>
      </c>
      <c r="E1778" s="3" t="str">
        <f>IF(デイリーデータ!D1778="休日","●",IF(デイリーデータ!D1778="指定","○",IF(LEFT(デイリーデータ!F1778,1)="日","",IF(LEFT(デイリーデータ!F1778,1)="半","／",LEFT(デイリーデータ!F1778,1)))))</f>
        <v/>
      </c>
      <c r="F1778" s="10" t="str">
        <f>IF(デイリーデータ!E1778="なし","",デイリーデータ!E1778)&amp;IF(デイリーデータ!G1778="なし","",デイリーデータ!G1778)&amp;IF(デイリーデータ!H1778="なし","",デイリーデータ!H1778)</f>
        <v/>
      </c>
      <c r="J1778" s="3">
        <f>IF(デイリーデータ!D1778="なし","",デイリーデータ!D1778)</f>
        <v>0</v>
      </c>
      <c r="K1778" s="3">
        <f>IF(デイリーデータ!E1778="なし","",デイリーデータ!E1778)</f>
        <v>0</v>
      </c>
      <c r="L1778" s="3">
        <f>IF(デイリーデータ!F1778="なし","",デイリーデータ!F1778)</f>
        <v>0</v>
      </c>
      <c r="M1778" s="3">
        <f>IF(デイリーデータ!G1778="なし","",デイリーデータ!G1778)</f>
        <v>0</v>
      </c>
      <c r="N1778" s="3">
        <f>IF(デイリーデータ!H1778="なし","",デイリーデータ!H1778)</f>
        <v>0</v>
      </c>
    </row>
    <row r="1779" spans="1:14" x14ac:dyDescent="0.2">
      <c r="A1779" s="9" t="str">
        <f>デイリーデータ!A1779&amp;デイリーデータ!I1779</f>
        <v/>
      </c>
      <c r="B1779" s="3" t="str">
        <f>デイリーデータ!A1779&amp;""</f>
        <v/>
      </c>
      <c r="C1779" s="3" t="str">
        <f>デイリーデータ!B1779&amp;""</f>
        <v/>
      </c>
      <c r="D1779" s="4" t="str">
        <f>IF(デイリーデータ!I1779="","",(デイリーデータ!I1779))</f>
        <v/>
      </c>
      <c r="E1779" s="3" t="str">
        <f>IF(デイリーデータ!D1779="休日","●",IF(デイリーデータ!D1779="指定","○",IF(LEFT(デイリーデータ!F1779,1)="日","",IF(LEFT(デイリーデータ!F1779,1)="半","／",LEFT(デイリーデータ!F1779,1)))))</f>
        <v/>
      </c>
      <c r="F1779" s="10" t="str">
        <f>IF(デイリーデータ!E1779="なし","",デイリーデータ!E1779)&amp;IF(デイリーデータ!G1779="なし","",デイリーデータ!G1779)&amp;IF(デイリーデータ!H1779="なし","",デイリーデータ!H1779)</f>
        <v/>
      </c>
      <c r="J1779" s="3">
        <f>IF(デイリーデータ!D1779="なし","",デイリーデータ!D1779)</f>
        <v>0</v>
      </c>
      <c r="K1779" s="3">
        <f>IF(デイリーデータ!E1779="なし","",デイリーデータ!E1779)</f>
        <v>0</v>
      </c>
      <c r="L1779" s="3">
        <f>IF(デイリーデータ!F1779="なし","",デイリーデータ!F1779)</f>
        <v>0</v>
      </c>
      <c r="M1779" s="3">
        <f>IF(デイリーデータ!G1779="なし","",デイリーデータ!G1779)</f>
        <v>0</v>
      </c>
      <c r="N1779" s="3">
        <f>IF(デイリーデータ!H1779="なし","",デイリーデータ!H1779)</f>
        <v>0</v>
      </c>
    </row>
    <row r="1780" spans="1:14" x14ac:dyDescent="0.2">
      <c r="A1780" s="9" t="str">
        <f>デイリーデータ!A1780&amp;デイリーデータ!I1780</f>
        <v/>
      </c>
      <c r="B1780" s="3" t="str">
        <f>デイリーデータ!A1780&amp;""</f>
        <v/>
      </c>
      <c r="C1780" s="3" t="str">
        <f>デイリーデータ!B1780&amp;""</f>
        <v/>
      </c>
      <c r="D1780" s="4" t="str">
        <f>IF(デイリーデータ!I1780="","",(デイリーデータ!I1780))</f>
        <v/>
      </c>
      <c r="E1780" s="3" t="str">
        <f>IF(デイリーデータ!D1780="休日","●",IF(デイリーデータ!D1780="指定","○",IF(LEFT(デイリーデータ!F1780,1)="日","",IF(LEFT(デイリーデータ!F1780,1)="半","／",LEFT(デイリーデータ!F1780,1)))))</f>
        <v/>
      </c>
      <c r="F1780" s="10" t="str">
        <f>IF(デイリーデータ!E1780="なし","",デイリーデータ!E1780)&amp;IF(デイリーデータ!G1780="なし","",デイリーデータ!G1780)&amp;IF(デイリーデータ!H1780="なし","",デイリーデータ!H1780)</f>
        <v/>
      </c>
      <c r="J1780" s="3">
        <f>IF(デイリーデータ!D1780="なし","",デイリーデータ!D1780)</f>
        <v>0</v>
      </c>
      <c r="K1780" s="3">
        <f>IF(デイリーデータ!E1780="なし","",デイリーデータ!E1780)</f>
        <v>0</v>
      </c>
      <c r="L1780" s="3">
        <f>IF(デイリーデータ!F1780="なし","",デイリーデータ!F1780)</f>
        <v>0</v>
      </c>
      <c r="M1780" s="3">
        <f>IF(デイリーデータ!G1780="なし","",デイリーデータ!G1780)</f>
        <v>0</v>
      </c>
      <c r="N1780" s="3">
        <f>IF(デイリーデータ!H1780="なし","",デイリーデータ!H1780)</f>
        <v>0</v>
      </c>
    </row>
    <row r="1781" spans="1:14" x14ac:dyDescent="0.2">
      <c r="A1781" s="9" t="str">
        <f>デイリーデータ!A1781&amp;デイリーデータ!I1781</f>
        <v/>
      </c>
      <c r="B1781" s="3" t="str">
        <f>デイリーデータ!A1781&amp;""</f>
        <v/>
      </c>
      <c r="C1781" s="3" t="str">
        <f>デイリーデータ!B1781&amp;""</f>
        <v/>
      </c>
      <c r="D1781" s="4" t="str">
        <f>IF(デイリーデータ!I1781="","",(デイリーデータ!I1781))</f>
        <v/>
      </c>
      <c r="E1781" s="3" t="str">
        <f>IF(デイリーデータ!D1781="休日","●",IF(デイリーデータ!D1781="指定","○",IF(LEFT(デイリーデータ!F1781,1)="日","",IF(LEFT(デイリーデータ!F1781,1)="半","／",LEFT(デイリーデータ!F1781,1)))))</f>
        <v/>
      </c>
      <c r="F1781" s="10" t="str">
        <f>IF(デイリーデータ!E1781="なし","",デイリーデータ!E1781)&amp;IF(デイリーデータ!G1781="なし","",デイリーデータ!G1781)&amp;IF(デイリーデータ!H1781="なし","",デイリーデータ!H1781)</f>
        <v/>
      </c>
      <c r="J1781" s="3">
        <f>IF(デイリーデータ!D1781="なし","",デイリーデータ!D1781)</f>
        <v>0</v>
      </c>
      <c r="K1781" s="3">
        <f>IF(デイリーデータ!E1781="なし","",デイリーデータ!E1781)</f>
        <v>0</v>
      </c>
      <c r="L1781" s="3">
        <f>IF(デイリーデータ!F1781="なし","",デイリーデータ!F1781)</f>
        <v>0</v>
      </c>
      <c r="M1781" s="3">
        <f>IF(デイリーデータ!G1781="なし","",デイリーデータ!G1781)</f>
        <v>0</v>
      </c>
      <c r="N1781" s="3">
        <f>IF(デイリーデータ!H1781="なし","",デイリーデータ!H1781)</f>
        <v>0</v>
      </c>
    </row>
    <row r="1782" spans="1:14" x14ac:dyDescent="0.2">
      <c r="A1782" s="9" t="str">
        <f>デイリーデータ!A1782&amp;デイリーデータ!I1782</f>
        <v/>
      </c>
      <c r="B1782" s="3" t="str">
        <f>デイリーデータ!A1782&amp;""</f>
        <v/>
      </c>
      <c r="C1782" s="3" t="str">
        <f>デイリーデータ!B1782&amp;""</f>
        <v/>
      </c>
      <c r="D1782" s="4" t="str">
        <f>IF(デイリーデータ!I1782="","",(デイリーデータ!I1782))</f>
        <v/>
      </c>
      <c r="E1782" s="3" t="str">
        <f>IF(デイリーデータ!D1782="休日","●",IF(デイリーデータ!D1782="指定","○",IF(LEFT(デイリーデータ!F1782,1)="日","",IF(LEFT(デイリーデータ!F1782,1)="半","／",LEFT(デイリーデータ!F1782,1)))))</f>
        <v/>
      </c>
      <c r="F1782" s="10" t="str">
        <f>IF(デイリーデータ!E1782="なし","",デイリーデータ!E1782)&amp;IF(デイリーデータ!G1782="なし","",デイリーデータ!G1782)&amp;IF(デイリーデータ!H1782="なし","",デイリーデータ!H1782)</f>
        <v/>
      </c>
      <c r="J1782" s="3">
        <f>IF(デイリーデータ!D1782="なし","",デイリーデータ!D1782)</f>
        <v>0</v>
      </c>
      <c r="K1782" s="3">
        <f>IF(デイリーデータ!E1782="なし","",デイリーデータ!E1782)</f>
        <v>0</v>
      </c>
      <c r="L1782" s="3">
        <f>IF(デイリーデータ!F1782="なし","",デイリーデータ!F1782)</f>
        <v>0</v>
      </c>
      <c r="M1782" s="3">
        <f>IF(デイリーデータ!G1782="なし","",デイリーデータ!G1782)</f>
        <v>0</v>
      </c>
      <c r="N1782" s="3">
        <f>IF(デイリーデータ!H1782="なし","",デイリーデータ!H1782)</f>
        <v>0</v>
      </c>
    </row>
    <row r="1783" spans="1:14" x14ac:dyDescent="0.2">
      <c r="A1783" s="9" t="str">
        <f>デイリーデータ!A1783&amp;デイリーデータ!I1783</f>
        <v/>
      </c>
      <c r="B1783" s="3" t="str">
        <f>デイリーデータ!A1783&amp;""</f>
        <v/>
      </c>
      <c r="C1783" s="3" t="str">
        <f>デイリーデータ!B1783&amp;""</f>
        <v/>
      </c>
      <c r="D1783" s="4" t="str">
        <f>IF(デイリーデータ!I1783="","",(デイリーデータ!I1783))</f>
        <v/>
      </c>
      <c r="E1783" s="3" t="str">
        <f>IF(デイリーデータ!D1783="休日","●",IF(デイリーデータ!D1783="指定","○",IF(LEFT(デイリーデータ!F1783,1)="日","",IF(LEFT(デイリーデータ!F1783,1)="半","／",LEFT(デイリーデータ!F1783,1)))))</f>
        <v/>
      </c>
      <c r="F1783" s="10" t="str">
        <f>IF(デイリーデータ!E1783="なし","",デイリーデータ!E1783)&amp;IF(デイリーデータ!G1783="なし","",デイリーデータ!G1783)&amp;IF(デイリーデータ!H1783="なし","",デイリーデータ!H1783)</f>
        <v/>
      </c>
      <c r="J1783" s="3">
        <f>IF(デイリーデータ!D1783="なし","",デイリーデータ!D1783)</f>
        <v>0</v>
      </c>
      <c r="K1783" s="3">
        <f>IF(デイリーデータ!E1783="なし","",デイリーデータ!E1783)</f>
        <v>0</v>
      </c>
      <c r="L1783" s="3">
        <f>IF(デイリーデータ!F1783="なし","",デイリーデータ!F1783)</f>
        <v>0</v>
      </c>
      <c r="M1783" s="3">
        <f>IF(デイリーデータ!G1783="なし","",デイリーデータ!G1783)</f>
        <v>0</v>
      </c>
      <c r="N1783" s="3">
        <f>IF(デイリーデータ!H1783="なし","",デイリーデータ!H1783)</f>
        <v>0</v>
      </c>
    </row>
    <row r="1784" spans="1:14" x14ac:dyDescent="0.2">
      <c r="A1784" s="9" t="str">
        <f>デイリーデータ!A1784&amp;デイリーデータ!I1784</f>
        <v/>
      </c>
      <c r="B1784" s="3" t="str">
        <f>デイリーデータ!A1784&amp;""</f>
        <v/>
      </c>
      <c r="C1784" s="3" t="str">
        <f>デイリーデータ!B1784&amp;""</f>
        <v/>
      </c>
      <c r="D1784" s="4" t="str">
        <f>IF(デイリーデータ!I1784="","",(デイリーデータ!I1784))</f>
        <v/>
      </c>
      <c r="E1784" s="3" t="str">
        <f>IF(デイリーデータ!D1784="休日","●",IF(デイリーデータ!D1784="指定","○",IF(LEFT(デイリーデータ!F1784,1)="日","",IF(LEFT(デイリーデータ!F1784,1)="半","／",LEFT(デイリーデータ!F1784,1)))))</f>
        <v/>
      </c>
      <c r="F1784" s="10" t="str">
        <f>IF(デイリーデータ!E1784="なし","",デイリーデータ!E1784)&amp;IF(デイリーデータ!G1784="なし","",デイリーデータ!G1784)&amp;IF(デイリーデータ!H1784="なし","",デイリーデータ!H1784)</f>
        <v/>
      </c>
      <c r="J1784" s="3">
        <f>IF(デイリーデータ!D1784="なし","",デイリーデータ!D1784)</f>
        <v>0</v>
      </c>
      <c r="K1784" s="3">
        <f>IF(デイリーデータ!E1784="なし","",デイリーデータ!E1784)</f>
        <v>0</v>
      </c>
      <c r="L1784" s="3">
        <f>IF(デイリーデータ!F1784="なし","",デイリーデータ!F1784)</f>
        <v>0</v>
      </c>
      <c r="M1784" s="3">
        <f>IF(デイリーデータ!G1784="なし","",デイリーデータ!G1784)</f>
        <v>0</v>
      </c>
      <c r="N1784" s="3">
        <f>IF(デイリーデータ!H1784="なし","",デイリーデータ!H1784)</f>
        <v>0</v>
      </c>
    </row>
    <row r="1785" spans="1:14" x14ac:dyDescent="0.2">
      <c r="A1785" s="9" t="str">
        <f>デイリーデータ!A1785&amp;デイリーデータ!I1785</f>
        <v/>
      </c>
      <c r="B1785" s="3" t="str">
        <f>デイリーデータ!A1785&amp;""</f>
        <v/>
      </c>
      <c r="C1785" s="3" t="str">
        <f>デイリーデータ!B1785&amp;""</f>
        <v/>
      </c>
      <c r="D1785" s="4" t="str">
        <f>IF(デイリーデータ!I1785="","",(デイリーデータ!I1785))</f>
        <v/>
      </c>
      <c r="E1785" s="3" t="str">
        <f>IF(デイリーデータ!D1785="休日","●",IF(デイリーデータ!D1785="指定","○",IF(LEFT(デイリーデータ!F1785,1)="日","",IF(LEFT(デイリーデータ!F1785,1)="半","／",LEFT(デイリーデータ!F1785,1)))))</f>
        <v/>
      </c>
      <c r="F1785" s="10" t="str">
        <f>IF(デイリーデータ!E1785="なし","",デイリーデータ!E1785)&amp;IF(デイリーデータ!G1785="なし","",デイリーデータ!G1785)&amp;IF(デイリーデータ!H1785="なし","",デイリーデータ!H1785)</f>
        <v/>
      </c>
      <c r="J1785" s="3">
        <f>IF(デイリーデータ!D1785="なし","",デイリーデータ!D1785)</f>
        <v>0</v>
      </c>
      <c r="K1785" s="3">
        <f>IF(デイリーデータ!E1785="なし","",デイリーデータ!E1785)</f>
        <v>0</v>
      </c>
      <c r="L1785" s="3">
        <f>IF(デイリーデータ!F1785="なし","",デイリーデータ!F1785)</f>
        <v>0</v>
      </c>
      <c r="M1785" s="3">
        <f>IF(デイリーデータ!G1785="なし","",デイリーデータ!G1785)</f>
        <v>0</v>
      </c>
      <c r="N1785" s="3">
        <f>IF(デイリーデータ!H1785="なし","",デイリーデータ!H1785)</f>
        <v>0</v>
      </c>
    </row>
    <row r="1786" spans="1:14" x14ac:dyDescent="0.2">
      <c r="A1786" s="9" t="str">
        <f>デイリーデータ!A1786&amp;デイリーデータ!I1786</f>
        <v/>
      </c>
      <c r="B1786" s="3" t="str">
        <f>デイリーデータ!A1786&amp;""</f>
        <v/>
      </c>
      <c r="C1786" s="3" t="str">
        <f>デイリーデータ!B1786&amp;""</f>
        <v/>
      </c>
      <c r="D1786" s="4" t="str">
        <f>IF(デイリーデータ!I1786="","",(デイリーデータ!I1786))</f>
        <v/>
      </c>
      <c r="E1786" s="3" t="str">
        <f>IF(デイリーデータ!D1786="休日","●",IF(デイリーデータ!D1786="指定","○",IF(LEFT(デイリーデータ!F1786,1)="日","",IF(LEFT(デイリーデータ!F1786,1)="半","／",LEFT(デイリーデータ!F1786,1)))))</f>
        <v/>
      </c>
      <c r="F1786" s="10" t="str">
        <f>IF(デイリーデータ!E1786="なし","",デイリーデータ!E1786)&amp;IF(デイリーデータ!G1786="なし","",デイリーデータ!G1786)&amp;IF(デイリーデータ!H1786="なし","",デイリーデータ!H1786)</f>
        <v/>
      </c>
      <c r="J1786" s="3">
        <f>IF(デイリーデータ!D1786="なし","",デイリーデータ!D1786)</f>
        <v>0</v>
      </c>
      <c r="K1786" s="3">
        <f>IF(デイリーデータ!E1786="なし","",デイリーデータ!E1786)</f>
        <v>0</v>
      </c>
      <c r="L1786" s="3">
        <f>IF(デイリーデータ!F1786="なし","",デイリーデータ!F1786)</f>
        <v>0</v>
      </c>
      <c r="M1786" s="3">
        <f>IF(デイリーデータ!G1786="なし","",デイリーデータ!G1786)</f>
        <v>0</v>
      </c>
      <c r="N1786" s="3">
        <f>IF(デイリーデータ!H1786="なし","",デイリーデータ!H1786)</f>
        <v>0</v>
      </c>
    </row>
    <row r="1787" spans="1:14" x14ac:dyDescent="0.2">
      <c r="A1787" s="9" t="str">
        <f>デイリーデータ!A1787&amp;デイリーデータ!I1787</f>
        <v/>
      </c>
      <c r="B1787" s="3" t="str">
        <f>デイリーデータ!A1787&amp;""</f>
        <v/>
      </c>
      <c r="C1787" s="3" t="str">
        <f>デイリーデータ!B1787&amp;""</f>
        <v/>
      </c>
      <c r="D1787" s="4" t="str">
        <f>IF(デイリーデータ!I1787="","",(デイリーデータ!I1787))</f>
        <v/>
      </c>
      <c r="E1787" s="3" t="str">
        <f>IF(デイリーデータ!D1787="休日","●",IF(デイリーデータ!D1787="指定","○",IF(LEFT(デイリーデータ!F1787,1)="日","",IF(LEFT(デイリーデータ!F1787,1)="半","／",LEFT(デイリーデータ!F1787,1)))))</f>
        <v/>
      </c>
      <c r="F1787" s="10" t="str">
        <f>IF(デイリーデータ!E1787="なし","",デイリーデータ!E1787)&amp;IF(デイリーデータ!G1787="なし","",デイリーデータ!G1787)&amp;IF(デイリーデータ!H1787="なし","",デイリーデータ!H1787)</f>
        <v/>
      </c>
      <c r="J1787" s="3">
        <f>IF(デイリーデータ!D1787="なし","",デイリーデータ!D1787)</f>
        <v>0</v>
      </c>
      <c r="K1787" s="3">
        <f>IF(デイリーデータ!E1787="なし","",デイリーデータ!E1787)</f>
        <v>0</v>
      </c>
      <c r="L1787" s="3">
        <f>IF(デイリーデータ!F1787="なし","",デイリーデータ!F1787)</f>
        <v>0</v>
      </c>
      <c r="M1787" s="3">
        <f>IF(デイリーデータ!G1787="なし","",デイリーデータ!G1787)</f>
        <v>0</v>
      </c>
      <c r="N1787" s="3">
        <f>IF(デイリーデータ!H1787="なし","",デイリーデータ!H1787)</f>
        <v>0</v>
      </c>
    </row>
    <row r="1788" spans="1:14" x14ac:dyDescent="0.2">
      <c r="A1788" s="9" t="str">
        <f>デイリーデータ!A1788&amp;デイリーデータ!I1788</f>
        <v/>
      </c>
      <c r="B1788" s="3" t="str">
        <f>デイリーデータ!A1788&amp;""</f>
        <v/>
      </c>
      <c r="C1788" s="3" t="str">
        <f>デイリーデータ!B1788&amp;""</f>
        <v/>
      </c>
      <c r="D1788" s="4" t="str">
        <f>IF(デイリーデータ!I1788="","",(デイリーデータ!I1788))</f>
        <v/>
      </c>
      <c r="E1788" s="3" t="str">
        <f>IF(デイリーデータ!D1788="休日","●",IF(デイリーデータ!D1788="指定","○",IF(LEFT(デイリーデータ!F1788,1)="日","",IF(LEFT(デイリーデータ!F1788,1)="半","／",LEFT(デイリーデータ!F1788,1)))))</f>
        <v/>
      </c>
      <c r="F1788" s="10" t="str">
        <f>IF(デイリーデータ!E1788="なし","",デイリーデータ!E1788)&amp;IF(デイリーデータ!G1788="なし","",デイリーデータ!G1788)&amp;IF(デイリーデータ!H1788="なし","",デイリーデータ!H1788)</f>
        <v/>
      </c>
      <c r="J1788" s="3">
        <f>IF(デイリーデータ!D1788="なし","",デイリーデータ!D1788)</f>
        <v>0</v>
      </c>
      <c r="K1788" s="3">
        <f>IF(デイリーデータ!E1788="なし","",デイリーデータ!E1788)</f>
        <v>0</v>
      </c>
      <c r="L1788" s="3">
        <f>IF(デイリーデータ!F1788="なし","",デイリーデータ!F1788)</f>
        <v>0</v>
      </c>
      <c r="M1788" s="3">
        <f>IF(デイリーデータ!G1788="なし","",デイリーデータ!G1788)</f>
        <v>0</v>
      </c>
      <c r="N1788" s="3">
        <f>IF(デイリーデータ!H1788="なし","",デイリーデータ!H1788)</f>
        <v>0</v>
      </c>
    </row>
    <row r="1789" spans="1:14" x14ac:dyDescent="0.2">
      <c r="A1789" s="9" t="str">
        <f>デイリーデータ!A1789&amp;デイリーデータ!I1789</f>
        <v/>
      </c>
      <c r="B1789" s="3" t="str">
        <f>デイリーデータ!A1789&amp;""</f>
        <v/>
      </c>
      <c r="C1789" s="3" t="str">
        <f>デイリーデータ!B1789&amp;""</f>
        <v/>
      </c>
      <c r="D1789" s="4" t="str">
        <f>IF(デイリーデータ!I1789="","",(デイリーデータ!I1789))</f>
        <v/>
      </c>
      <c r="E1789" s="3" t="str">
        <f>IF(デイリーデータ!D1789="休日","●",IF(デイリーデータ!D1789="指定","○",IF(LEFT(デイリーデータ!F1789,1)="日","",IF(LEFT(デイリーデータ!F1789,1)="半","／",LEFT(デイリーデータ!F1789,1)))))</f>
        <v/>
      </c>
      <c r="F1789" s="10" t="str">
        <f>IF(デイリーデータ!E1789="なし","",デイリーデータ!E1789)&amp;IF(デイリーデータ!G1789="なし","",デイリーデータ!G1789)&amp;IF(デイリーデータ!H1789="なし","",デイリーデータ!H1789)</f>
        <v/>
      </c>
      <c r="J1789" s="3">
        <f>IF(デイリーデータ!D1789="なし","",デイリーデータ!D1789)</f>
        <v>0</v>
      </c>
      <c r="K1789" s="3">
        <f>IF(デイリーデータ!E1789="なし","",デイリーデータ!E1789)</f>
        <v>0</v>
      </c>
      <c r="L1789" s="3">
        <f>IF(デイリーデータ!F1789="なし","",デイリーデータ!F1789)</f>
        <v>0</v>
      </c>
      <c r="M1789" s="3">
        <f>IF(デイリーデータ!G1789="なし","",デイリーデータ!G1789)</f>
        <v>0</v>
      </c>
      <c r="N1789" s="3">
        <f>IF(デイリーデータ!H1789="なし","",デイリーデータ!H1789)</f>
        <v>0</v>
      </c>
    </row>
    <row r="1790" spans="1:14" x14ac:dyDescent="0.2">
      <c r="A1790" s="9" t="str">
        <f>デイリーデータ!A1790&amp;デイリーデータ!I1790</f>
        <v/>
      </c>
      <c r="B1790" s="3" t="str">
        <f>デイリーデータ!A1790&amp;""</f>
        <v/>
      </c>
      <c r="C1790" s="3" t="str">
        <f>デイリーデータ!B1790&amp;""</f>
        <v/>
      </c>
      <c r="D1790" s="4" t="str">
        <f>IF(デイリーデータ!I1790="","",(デイリーデータ!I1790))</f>
        <v/>
      </c>
      <c r="E1790" s="3" t="str">
        <f>IF(デイリーデータ!D1790="休日","●",IF(デイリーデータ!D1790="指定","○",IF(LEFT(デイリーデータ!F1790,1)="日","",IF(LEFT(デイリーデータ!F1790,1)="半","／",LEFT(デイリーデータ!F1790,1)))))</f>
        <v/>
      </c>
      <c r="F1790" s="10" t="str">
        <f>IF(デイリーデータ!E1790="なし","",デイリーデータ!E1790)&amp;IF(デイリーデータ!G1790="なし","",デイリーデータ!G1790)&amp;IF(デイリーデータ!H1790="なし","",デイリーデータ!H1790)</f>
        <v/>
      </c>
      <c r="J1790" s="3">
        <f>IF(デイリーデータ!D1790="なし","",デイリーデータ!D1790)</f>
        <v>0</v>
      </c>
      <c r="K1790" s="3">
        <f>IF(デイリーデータ!E1790="なし","",デイリーデータ!E1790)</f>
        <v>0</v>
      </c>
      <c r="L1790" s="3">
        <f>IF(デイリーデータ!F1790="なし","",デイリーデータ!F1790)</f>
        <v>0</v>
      </c>
      <c r="M1790" s="3">
        <f>IF(デイリーデータ!G1790="なし","",デイリーデータ!G1790)</f>
        <v>0</v>
      </c>
      <c r="N1790" s="3">
        <f>IF(デイリーデータ!H1790="なし","",デイリーデータ!H1790)</f>
        <v>0</v>
      </c>
    </row>
    <row r="1791" spans="1:14" x14ac:dyDescent="0.2">
      <c r="A1791" s="9" t="str">
        <f>デイリーデータ!A1791&amp;デイリーデータ!I1791</f>
        <v/>
      </c>
      <c r="B1791" s="3" t="str">
        <f>デイリーデータ!A1791&amp;""</f>
        <v/>
      </c>
      <c r="C1791" s="3" t="str">
        <f>デイリーデータ!B1791&amp;""</f>
        <v/>
      </c>
      <c r="D1791" s="4" t="str">
        <f>IF(デイリーデータ!I1791="","",(デイリーデータ!I1791))</f>
        <v/>
      </c>
      <c r="E1791" s="3" t="str">
        <f>IF(デイリーデータ!D1791="休日","●",IF(デイリーデータ!D1791="指定","○",IF(LEFT(デイリーデータ!F1791,1)="日","",IF(LEFT(デイリーデータ!F1791,1)="半","／",LEFT(デイリーデータ!F1791,1)))))</f>
        <v/>
      </c>
      <c r="F1791" s="10" t="str">
        <f>IF(デイリーデータ!E1791="なし","",デイリーデータ!E1791)&amp;IF(デイリーデータ!G1791="なし","",デイリーデータ!G1791)&amp;IF(デイリーデータ!H1791="なし","",デイリーデータ!H1791)</f>
        <v/>
      </c>
      <c r="J1791" s="3">
        <f>IF(デイリーデータ!D1791="なし","",デイリーデータ!D1791)</f>
        <v>0</v>
      </c>
      <c r="K1791" s="3">
        <f>IF(デイリーデータ!E1791="なし","",デイリーデータ!E1791)</f>
        <v>0</v>
      </c>
      <c r="L1791" s="3">
        <f>IF(デイリーデータ!F1791="なし","",デイリーデータ!F1791)</f>
        <v>0</v>
      </c>
      <c r="M1791" s="3">
        <f>IF(デイリーデータ!G1791="なし","",デイリーデータ!G1791)</f>
        <v>0</v>
      </c>
      <c r="N1791" s="3">
        <f>IF(デイリーデータ!H1791="なし","",デイリーデータ!H1791)</f>
        <v>0</v>
      </c>
    </row>
    <row r="1792" spans="1:14" x14ac:dyDescent="0.2">
      <c r="A1792" s="9" t="str">
        <f>デイリーデータ!A1792&amp;デイリーデータ!I1792</f>
        <v/>
      </c>
      <c r="B1792" s="3" t="str">
        <f>デイリーデータ!A1792&amp;""</f>
        <v/>
      </c>
      <c r="C1792" s="3" t="str">
        <f>デイリーデータ!B1792&amp;""</f>
        <v/>
      </c>
      <c r="D1792" s="4" t="str">
        <f>IF(デイリーデータ!I1792="","",(デイリーデータ!I1792))</f>
        <v/>
      </c>
      <c r="E1792" s="3" t="str">
        <f>IF(デイリーデータ!D1792="休日","●",IF(デイリーデータ!D1792="指定","○",IF(LEFT(デイリーデータ!F1792,1)="日","",IF(LEFT(デイリーデータ!F1792,1)="半","／",LEFT(デイリーデータ!F1792,1)))))</f>
        <v/>
      </c>
      <c r="F1792" s="10" t="str">
        <f>IF(デイリーデータ!E1792="なし","",デイリーデータ!E1792)&amp;IF(デイリーデータ!G1792="なし","",デイリーデータ!G1792)&amp;IF(デイリーデータ!H1792="なし","",デイリーデータ!H1792)</f>
        <v/>
      </c>
      <c r="J1792" s="3">
        <f>IF(デイリーデータ!D1792="なし","",デイリーデータ!D1792)</f>
        <v>0</v>
      </c>
      <c r="K1792" s="3">
        <f>IF(デイリーデータ!E1792="なし","",デイリーデータ!E1792)</f>
        <v>0</v>
      </c>
      <c r="L1792" s="3">
        <f>IF(デイリーデータ!F1792="なし","",デイリーデータ!F1792)</f>
        <v>0</v>
      </c>
      <c r="M1792" s="3">
        <f>IF(デイリーデータ!G1792="なし","",デイリーデータ!G1792)</f>
        <v>0</v>
      </c>
      <c r="N1792" s="3">
        <f>IF(デイリーデータ!H1792="なし","",デイリーデータ!H1792)</f>
        <v>0</v>
      </c>
    </row>
    <row r="1793" spans="1:14" x14ac:dyDescent="0.2">
      <c r="A1793" s="9" t="str">
        <f>デイリーデータ!A1793&amp;デイリーデータ!I1793</f>
        <v/>
      </c>
      <c r="B1793" s="3" t="str">
        <f>デイリーデータ!A1793&amp;""</f>
        <v/>
      </c>
      <c r="C1793" s="3" t="str">
        <f>デイリーデータ!B1793&amp;""</f>
        <v/>
      </c>
      <c r="D1793" s="4" t="str">
        <f>IF(デイリーデータ!I1793="","",(デイリーデータ!I1793))</f>
        <v/>
      </c>
      <c r="E1793" s="3" t="str">
        <f>IF(デイリーデータ!D1793="休日","●",IF(デイリーデータ!D1793="指定","○",IF(LEFT(デイリーデータ!F1793,1)="日","",IF(LEFT(デイリーデータ!F1793,1)="半","／",LEFT(デイリーデータ!F1793,1)))))</f>
        <v/>
      </c>
      <c r="F1793" s="10" t="str">
        <f>IF(デイリーデータ!E1793="なし","",デイリーデータ!E1793)&amp;IF(デイリーデータ!G1793="なし","",デイリーデータ!G1793)&amp;IF(デイリーデータ!H1793="なし","",デイリーデータ!H1793)</f>
        <v/>
      </c>
      <c r="J1793" s="3">
        <f>IF(デイリーデータ!D1793="なし","",デイリーデータ!D1793)</f>
        <v>0</v>
      </c>
      <c r="K1793" s="3">
        <f>IF(デイリーデータ!E1793="なし","",デイリーデータ!E1793)</f>
        <v>0</v>
      </c>
      <c r="L1793" s="3">
        <f>IF(デイリーデータ!F1793="なし","",デイリーデータ!F1793)</f>
        <v>0</v>
      </c>
      <c r="M1793" s="3">
        <f>IF(デイリーデータ!G1793="なし","",デイリーデータ!G1793)</f>
        <v>0</v>
      </c>
      <c r="N1793" s="3">
        <f>IF(デイリーデータ!H1793="なし","",デイリーデータ!H1793)</f>
        <v>0</v>
      </c>
    </row>
    <row r="1794" spans="1:14" x14ac:dyDescent="0.2">
      <c r="A1794" s="9" t="str">
        <f>デイリーデータ!A1794&amp;デイリーデータ!I1794</f>
        <v/>
      </c>
      <c r="B1794" s="3" t="str">
        <f>デイリーデータ!A1794&amp;""</f>
        <v/>
      </c>
      <c r="C1794" s="3" t="str">
        <f>デイリーデータ!B1794&amp;""</f>
        <v/>
      </c>
      <c r="D1794" s="4" t="str">
        <f>IF(デイリーデータ!I1794="","",(デイリーデータ!I1794))</f>
        <v/>
      </c>
      <c r="E1794" s="3" t="str">
        <f>IF(デイリーデータ!D1794="休日","●",IF(デイリーデータ!D1794="指定","○",IF(LEFT(デイリーデータ!F1794,1)="日","",IF(LEFT(デイリーデータ!F1794,1)="半","／",LEFT(デイリーデータ!F1794,1)))))</f>
        <v/>
      </c>
      <c r="F1794" s="10" t="str">
        <f>IF(デイリーデータ!E1794="なし","",デイリーデータ!E1794)&amp;IF(デイリーデータ!G1794="なし","",デイリーデータ!G1794)&amp;IF(デイリーデータ!H1794="なし","",デイリーデータ!H1794)</f>
        <v/>
      </c>
      <c r="J1794" s="3">
        <f>IF(デイリーデータ!D1794="なし","",デイリーデータ!D1794)</f>
        <v>0</v>
      </c>
      <c r="K1794" s="3">
        <f>IF(デイリーデータ!E1794="なし","",デイリーデータ!E1794)</f>
        <v>0</v>
      </c>
      <c r="L1794" s="3">
        <f>IF(デイリーデータ!F1794="なし","",デイリーデータ!F1794)</f>
        <v>0</v>
      </c>
      <c r="M1794" s="3">
        <f>IF(デイリーデータ!G1794="なし","",デイリーデータ!G1794)</f>
        <v>0</v>
      </c>
      <c r="N1794" s="3">
        <f>IF(デイリーデータ!H1794="なし","",デイリーデータ!H1794)</f>
        <v>0</v>
      </c>
    </row>
    <row r="1795" spans="1:14" x14ac:dyDescent="0.2">
      <c r="A1795" s="9" t="str">
        <f>デイリーデータ!A1795&amp;デイリーデータ!I1795</f>
        <v/>
      </c>
      <c r="B1795" s="3" t="str">
        <f>デイリーデータ!A1795&amp;""</f>
        <v/>
      </c>
      <c r="C1795" s="3" t="str">
        <f>デイリーデータ!B1795&amp;""</f>
        <v/>
      </c>
      <c r="D1795" s="4" t="str">
        <f>IF(デイリーデータ!I1795="","",(デイリーデータ!I1795))</f>
        <v/>
      </c>
      <c r="E1795" s="3" t="str">
        <f>IF(デイリーデータ!D1795="休日","●",IF(デイリーデータ!D1795="指定","○",IF(LEFT(デイリーデータ!F1795,1)="日","",IF(LEFT(デイリーデータ!F1795,1)="半","／",LEFT(デイリーデータ!F1795,1)))))</f>
        <v/>
      </c>
      <c r="F1795" s="10" t="str">
        <f>IF(デイリーデータ!E1795="なし","",デイリーデータ!E1795)&amp;IF(デイリーデータ!G1795="なし","",デイリーデータ!G1795)&amp;IF(デイリーデータ!H1795="なし","",デイリーデータ!H1795)</f>
        <v/>
      </c>
      <c r="J1795" s="3">
        <f>IF(デイリーデータ!D1795="なし","",デイリーデータ!D1795)</f>
        <v>0</v>
      </c>
      <c r="K1795" s="3">
        <f>IF(デイリーデータ!E1795="なし","",デイリーデータ!E1795)</f>
        <v>0</v>
      </c>
      <c r="L1795" s="3">
        <f>IF(デイリーデータ!F1795="なし","",デイリーデータ!F1795)</f>
        <v>0</v>
      </c>
      <c r="M1795" s="3">
        <f>IF(デイリーデータ!G1795="なし","",デイリーデータ!G1795)</f>
        <v>0</v>
      </c>
      <c r="N1795" s="3">
        <f>IF(デイリーデータ!H1795="なし","",デイリーデータ!H1795)</f>
        <v>0</v>
      </c>
    </row>
    <row r="1796" spans="1:14" x14ac:dyDescent="0.2">
      <c r="A1796" s="9" t="str">
        <f>デイリーデータ!A1796&amp;デイリーデータ!I1796</f>
        <v/>
      </c>
      <c r="B1796" s="3" t="str">
        <f>デイリーデータ!A1796&amp;""</f>
        <v/>
      </c>
      <c r="C1796" s="3" t="str">
        <f>デイリーデータ!B1796&amp;""</f>
        <v/>
      </c>
      <c r="D1796" s="4" t="str">
        <f>IF(デイリーデータ!I1796="","",(デイリーデータ!I1796))</f>
        <v/>
      </c>
      <c r="E1796" s="3" t="str">
        <f>IF(デイリーデータ!D1796="休日","●",IF(デイリーデータ!D1796="指定","○",IF(LEFT(デイリーデータ!F1796,1)="日","",IF(LEFT(デイリーデータ!F1796,1)="半","／",LEFT(デイリーデータ!F1796,1)))))</f>
        <v/>
      </c>
      <c r="F1796" s="10" t="str">
        <f>IF(デイリーデータ!E1796="なし","",デイリーデータ!E1796)&amp;IF(デイリーデータ!G1796="なし","",デイリーデータ!G1796)&amp;IF(デイリーデータ!H1796="なし","",デイリーデータ!H1796)</f>
        <v/>
      </c>
      <c r="J1796" s="3">
        <f>IF(デイリーデータ!D1796="なし","",デイリーデータ!D1796)</f>
        <v>0</v>
      </c>
      <c r="K1796" s="3">
        <f>IF(デイリーデータ!E1796="なし","",デイリーデータ!E1796)</f>
        <v>0</v>
      </c>
      <c r="L1796" s="3">
        <f>IF(デイリーデータ!F1796="なし","",デイリーデータ!F1796)</f>
        <v>0</v>
      </c>
      <c r="M1796" s="3">
        <f>IF(デイリーデータ!G1796="なし","",デイリーデータ!G1796)</f>
        <v>0</v>
      </c>
      <c r="N1796" s="3">
        <f>IF(デイリーデータ!H1796="なし","",デイリーデータ!H1796)</f>
        <v>0</v>
      </c>
    </row>
    <row r="1797" spans="1:14" x14ac:dyDescent="0.2">
      <c r="A1797" s="9" t="str">
        <f>デイリーデータ!A1797&amp;デイリーデータ!I1797</f>
        <v/>
      </c>
      <c r="B1797" s="3" t="str">
        <f>デイリーデータ!A1797&amp;""</f>
        <v/>
      </c>
      <c r="C1797" s="3" t="str">
        <f>デイリーデータ!B1797&amp;""</f>
        <v/>
      </c>
      <c r="D1797" s="4" t="str">
        <f>IF(デイリーデータ!I1797="","",(デイリーデータ!I1797))</f>
        <v/>
      </c>
      <c r="E1797" s="3" t="str">
        <f>IF(デイリーデータ!D1797="休日","●",IF(デイリーデータ!D1797="指定","○",IF(LEFT(デイリーデータ!F1797,1)="日","",IF(LEFT(デイリーデータ!F1797,1)="半","／",LEFT(デイリーデータ!F1797,1)))))</f>
        <v/>
      </c>
      <c r="F1797" s="10" t="str">
        <f>IF(デイリーデータ!E1797="なし","",デイリーデータ!E1797)&amp;IF(デイリーデータ!G1797="なし","",デイリーデータ!G1797)&amp;IF(デイリーデータ!H1797="なし","",デイリーデータ!H1797)</f>
        <v/>
      </c>
      <c r="J1797" s="3">
        <f>IF(デイリーデータ!D1797="なし","",デイリーデータ!D1797)</f>
        <v>0</v>
      </c>
      <c r="K1797" s="3">
        <f>IF(デイリーデータ!E1797="なし","",デイリーデータ!E1797)</f>
        <v>0</v>
      </c>
      <c r="L1797" s="3">
        <f>IF(デイリーデータ!F1797="なし","",デイリーデータ!F1797)</f>
        <v>0</v>
      </c>
      <c r="M1797" s="3">
        <f>IF(デイリーデータ!G1797="なし","",デイリーデータ!G1797)</f>
        <v>0</v>
      </c>
      <c r="N1797" s="3">
        <f>IF(デイリーデータ!H1797="なし","",デイリーデータ!H1797)</f>
        <v>0</v>
      </c>
    </row>
    <row r="1798" spans="1:14" x14ac:dyDescent="0.2">
      <c r="A1798" s="9" t="str">
        <f>デイリーデータ!A1798&amp;デイリーデータ!I1798</f>
        <v/>
      </c>
      <c r="B1798" s="3" t="str">
        <f>デイリーデータ!A1798&amp;""</f>
        <v/>
      </c>
      <c r="C1798" s="3" t="str">
        <f>デイリーデータ!B1798&amp;""</f>
        <v/>
      </c>
      <c r="D1798" s="4" t="str">
        <f>IF(デイリーデータ!I1798="","",(デイリーデータ!I1798))</f>
        <v/>
      </c>
      <c r="E1798" s="3" t="str">
        <f>IF(デイリーデータ!D1798="休日","●",IF(デイリーデータ!D1798="指定","○",IF(LEFT(デイリーデータ!F1798,1)="日","",IF(LEFT(デイリーデータ!F1798,1)="半","／",LEFT(デイリーデータ!F1798,1)))))</f>
        <v/>
      </c>
      <c r="F1798" s="10" t="str">
        <f>IF(デイリーデータ!E1798="なし","",デイリーデータ!E1798)&amp;IF(デイリーデータ!G1798="なし","",デイリーデータ!G1798)&amp;IF(デイリーデータ!H1798="なし","",デイリーデータ!H1798)</f>
        <v/>
      </c>
      <c r="J1798" s="3">
        <f>IF(デイリーデータ!D1798="なし","",デイリーデータ!D1798)</f>
        <v>0</v>
      </c>
      <c r="K1798" s="3">
        <f>IF(デイリーデータ!E1798="なし","",デイリーデータ!E1798)</f>
        <v>0</v>
      </c>
      <c r="L1798" s="3">
        <f>IF(デイリーデータ!F1798="なし","",デイリーデータ!F1798)</f>
        <v>0</v>
      </c>
      <c r="M1798" s="3">
        <f>IF(デイリーデータ!G1798="なし","",デイリーデータ!G1798)</f>
        <v>0</v>
      </c>
      <c r="N1798" s="3">
        <f>IF(デイリーデータ!H1798="なし","",デイリーデータ!H1798)</f>
        <v>0</v>
      </c>
    </row>
    <row r="1799" spans="1:14" x14ac:dyDescent="0.2">
      <c r="A1799" s="9" t="str">
        <f>デイリーデータ!A1799&amp;デイリーデータ!I1799</f>
        <v/>
      </c>
      <c r="B1799" s="3" t="str">
        <f>デイリーデータ!A1799&amp;""</f>
        <v/>
      </c>
      <c r="C1799" s="3" t="str">
        <f>デイリーデータ!B1799&amp;""</f>
        <v/>
      </c>
      <c r="D1799" s="4" t="str">
        <f>IF(デイリーデータ!I1799="","",(デイリーデータ!I1799))</f>
        <v/>
      </c>
      <c r="E1799" s="3" t="str">
        <f>IF(デイリーデータ!D1799="休日","●",IF(デイリーデータ!D1799="指定","○",IF(LEFT(デイリーデータ!F1799,1)="日","",IF(LEFT(デイリーデータ!F1799,1)="半","／",LEFT(デイリーデータ!F1799,1)))))</f>
        <v/>
      </c>
      <c r="F1799" s="10" t="str">
        <f>IF(デイリーデータ!E1799="なし","",デイリーデータ!E1799)&amp;IF(デイリーデータ!G1799="なし","",デイリーデータ!G1799)&amp;IF(デイリーデータ!H1799="なし","",デイリーデータ!H1799)</f>
        <v/>
      </c>
      <c r="J1799" s="3">
        <f>IF(デイリーデータ!D1799="なし","",デイリーデータ!D1799)</f>
        <v>0</v>
      </c>
      <c r="K1799" s="3">
        <f>IF(デイリーデータ!E1799="なし","",デイリーデータ!E1799)</f>
        <v>0</v>
      </c>
      <c r="L1799" s="3">
        <f>IF(デイリーデータ!F1799="なし","",デイリーデータ!F1799)</f>
        <v>0</v>
      </c>
      <c r="M1799" s="3">
        <f>IF(デイリーデータ!G1799="なし","",デイリーデータ!G1799)</f>
        <v>0</v>
      </c>
      <c r="N1799" s="3">
        <f>IF(デイリーデータ!H1799="なし","",デイリーデータ!H1799)</f>
        <v>0</v>
      </c>
    </row>
    <row r="1800" spans="1:14" x14ac:dyDescent="0.2">
      <c r="A1800" s="9" t="str">
        <f>デイリーデータ!A1800&amp;デイリーデータ!I1800</f>
        <v/>
      </c>
      <c r="B1800" s="3" t="str">
        <f>デイリーデータ!A1800&amp;""</f>
        <v/>
      </c>
      <c r="C1800" s="3" t="str">
        <f>デイリーデータ!B1800&amp;""</f>
        <v/>
      </c>
      <c r="D1800" s="4" t="str">
        <f>IF(デイリーデータ!I1800="","",(デイリーデータ!I1800))</f>
        <v/>
      </c>
      <c r="E1800" s="3" t="str">
        <f>IF(デイリーデータ!D1800="休日","●",IF(デイリーデータ!D1800="指定","○",IF(LEFT(デイリーデータ!F1800,1)="日","",IF(LEFT(デイリーデータ!F1800,1)="半","／",LEFT(デイリーデータ!F1800,1)))))</f>
        <v/>
      </c>
      <c r="F1800" s="10" t="str">
        <f>IF(デイリーデータ!E1800="なし","",デイリーデータ!E1800)&amp;IF(デイリーデータ!G1800="なし","",デイリーデータ!G1800)&amp;IF(デイリーデータ!H1800="なし","",デイリーデータ!H1800)</f>
        <v/>
      </c>
      <c r="J1800" s="3">
        <f>IF(デイリーデータ!D1800="なし","",デイリーデータ!D1800)</f>
        <v>0</v>
      </c>
      <c r="K1800" s="3">
        <f>IF(デイリーデータ!E1800="なし","",デイリーデータ!E1800)</f>
        <v>0</v>
      </c>
      <c r="L1800" s="3">
        <f>IF(デイリーデータ!F1800="なし","",デイリーデータ!F1800)</f>
        <v>0</v>
      </c>
      <c r="M1800" s="3">
        <f>IF(デイリーデータ!G1800="なし","",デイリーデータ!G1800)</f>
        <v>0</v>
      </c>
      <c r="N1800" s="3">
        <f>IF(デイリーデータ!H1800="なし","",デイリーデータ!H1800)</f>
        <v>0</v>
      </c>
    </row>
    <row r="1801" spans="1:14" x14ac:dyDescent="0.2">
      <c r="A1801" s="9" t="str">
        <f>デイリーデータ!A1801&amp;デイリーデータ!I1801</f>
        <v/>
      </c>
      <c r="B1801" s="3" t="str">
        <f>デイリーデータ!A1801&amp;""</f>
        <v/>
      </c>
      <c r="C1801" s="3" t="str">
        <f>デイリーデータ!B1801&amp;""</f>
        <v/>
      </c>
      <c r="D1801" s="4" t="str">
        <f>IF(デイリーデータ!I1801="","",(デイリーデータ!I1801))</f>
        <v/>
      </c>
      <c r="E1801" s="3" t="str">
        <f>IF(デイリーデータ!D1801="休日","●",IF(デイリーデータ!D1801="指定","○",IF(LEFT(デイリーデータ!F1801,1)="日","",IF(LEFT(デイリーデータ!F1801,1)="半","／",LEFT(デイリーデータ!F1801,1)))))</f>
        <v/>
      </c>
      <c r="F1801" s="10" t="str">
        <f>IF(デイリーデータ!E1801="なし","",デイリーデータ!E1801)&amp;IF(デイリーデータ!G1801="なし","",デイリーデータ!G1801)&amp;IF(デイリーデータ!H1801="なし","",デイリーデータ!H1801)</f>
        <v/>
      </c>
      <c r="J1801" s="3">
        <f>IF(デイリーデータ!D1801="なし","",デイリーデータ!D1801)</f>
        <v>0</v>
      </c>
      <c r="K1801" s="3">
        <f>IF(デイリーデータ!E1801="なし","",デイリーデータ!E1801)</f>
        <v>0</v>
      </c>
      <c r="L1801" s="3">
        <f>IF(デイリーデータ!F1801="なし","",デイリーデータ!F1801)</f>
        <v>0</v>
      </c>
      <c r="M1801" s="3">
        <f>IF(デイリーデータ!G1801="なし","",デイリーデータ!G1801)</f>
        <v>0</v>
      </c>
      <c r="N1801" s="3">
        <f>IF(デイリーデータ!H1801="なし","",デイリーデータ!H1801)</f>
        <v>0</v>
      </c>
    </row>
    <row r="1802" spans="1:14" x14ac:dyDescent="0.2">
      <c r="A1802" s="9" t="str">
        <f>デイリーデータ!A1802&amp;デイリーデータ!I1802</f>
        <v/>
      </c>
      <c r="B1802" s="3" t="str">
        <f>デイリーデータ!A1802&amp;""</f>
        <v/>
      </c>
      <c r="C1802" s="3" t="str">
        <f>デイリーデータ!B1802&amp;""</f>
        <v/>
      </c>
      <c r="D1802" s="4" t="str">
        <f>IF(デイリーデータ!I1802="","",(デイリーデータ!I1802))</f>
        <v/>
      </c>
      <c r="E1802" s="3" t="str">
        <f>IF(デイリーデータ!D1802="休日","●",IF(デイリーデータ!D1802="指定","○",IF(LEFT(デイリーデータ!F1802,1)="日","",IF(LEFT(デイリーデータ!F1802,1)="半","／",LEFT(デイリーデータ!F1802,1)))))</f>
        <v/>
      </c>
      <c r="F1802" s="10" t="str">
        <f>IF(デイリーデータ!E1802="なし","",デイリーデータ!E1802)&amp;IF(デイリーデータ!G1802="なし","",デイリーデータ!G1802)&amp;IF(デイリーデータ!H1802="なし","",デイリーデータ!H1802)</f>
        <v/>
      </c>
      <c r="J1802" s="3">
        <f>IF(デイリーデータ!D1802="なし","",デイリーデータ!D1802)</f>
        <v>0</v>
      </c>
      <c r="K1802" s="3">
        <f>IF(デイリーデータ!E1802="なし","",デイリーデータ!E1802)</f>
        <v>0</v>
      </c>
      <c r="L1802" s="3">
        <f>IF(デイリーデータ!F1802="なし","",デイリーデータ!F1802)</f>
        <v>0</v>
      </c>
      <c r="M1802" s="3">
        <f>IF(デイリーデータ!G1802="なし","",デイリーデータ!G1802)</f>
        <v>0</v>
      </c>
      <c r="N1802" s="3">
        <f>IF(デイリーデータ!H1802="なし","",デイリーデータ!H1802)</f>
        <v>0</v>
      </c>
    </row>
    <row r="1803" spans="1:14" x14ac:dyDescent="0.2">
      <c r="A1803" s="9" t="str">
        <f>デイリーデータ!A1803&amp;デイリーデータ!I1803</f>
        <v/>
      </c>
      <c r="B1803" s="3" t="str">
        <f>デイリーデータ!A1803&amp;""</f>
        <v/>
      </c>
      <c r="C1803" s="3" t="str">
        <f>デイリーデータ!B1803&amp;""</f>
        <v/>
      </c>
      <c r="D1803" s="4" t="str">
        <f>IF(デイリーデータ!I1803="","",(デイリーデータ!I1803))</f>
        <v/>
      </c>
      <c r="E1803" s="3" t="str">
        <f>IF(デイリーデータ!D1803="休日","●",IF(デイリーデータ!D1803="指定","○",IF(LEFT(デイリーデータ!F1803,1)="日","",IF(LEFT(デイリーデータ!F1803,1)="半","／",LEFT(デイリーデータ!F1803,1)))))</f>
        <v/>
      </c>
      <c r="F1803" s="10" t="str">
        <f>IF(デイリーデータ!E1803="なし","",デイリーデータ!E1803)&amp;IF(デイリーデータ!G1803="なし","",デイリーデータ!G1803)&amp;IF(デイリーデータ!H1803="なし","",デイリーデータ!H1803)</f>
        <v/>
      </c>
      <c r="J1803" s="3">
        <f>IF(デイリーデータ!D1803="なし","",デイリーデータ!D1803)</f>
        <v>0</v>
      </c>
      <c r="K1803" s="3">
        <f>IF(デイリーデータ!E1803="なし","",デイリーデータ!E1803)</f>
        <v>0</v>
      </c>
      <c r="L1803" s="3">
        <f>IF(デイリーデータ!F1803="なし","",デイリーデータ!F1803)</f>
        <v>0</v>
      </c>
      <c r="M1803" s="3">
        <f>IF(デイリーデータ!G1803="なし","",デイリーデータ!G1803)</f>
        <v>0</v>
      </c>
      <c r="N1803" s="3">
        <f>IF(デイリーデータ!H1803="なし","",デイリーデータ!H1803)</f>
        <v>0</v>
      </c>
    </row>
    <row r="1804" spans="1:14" x14ac:dyDescent="0.2">
      <c r="A1804" s="9" t="str">
        <f>デイリーデータ!A1804&amp;デイリーデータ!I1804</f>
        <v/>
      </c>
      <c r="B1804" s="3" t="str">
        <f>デイリーデータ!A1804&amp;""</f>
        <v/>
      </c>
      <c r="C1804" s="3" t="str">
        <f>デイリーデータ!B1804&amp;""</f>
        <v/>
      </c>
      <c r="D1804" s="4" t="str">
        <f>IF(デイリーデータ!I1804="","",(デイリーデータ!I1804))</f>
        <v/>
      </c>
      <c r="E1804" s="3" t="str">
        <f>IF(デイリーデータ!D1804="休日","●",IF(デイリーデータ!D1804="指定","○",IF(LEFT(デイリーデータ!F1804,1)="日","",IF(LEFT(デイリーデータ!F1804,1)="半","／",LEFT(デイリーデータ!F1804,1)))))</f>
        <v/>
      </c>
      <c r="F1804" s="10" t="str">
        <f>IF(デイリーデータ!E1804="なし","",デイリーデータ!E1804)&amp;IF(デイリーデータ!G1804="なし","",デイリーデータ!G1804)&amp;IF(デイリーデータ!H1804="なし","",デイリーデータ!H1804)</f>
        <v/>
      </c>
      <c r="J1804" s="3">
        <f>IF(デイリーデータ!D1804="なし","",デイリーデータ!D1804)</f>
        <v>0</v>
      </c>
      <c r="K1804" s="3">
        <f>IF(デイリーデータ!E1804="なし","",デイリーデータ!E1804)</f>
        <v>0</v>
      </c>
      <c r="L1804" s="3">
        <f>IF(デイリーデータ!F1804="なし","",デイリーデータ!F1804)</f>
        <v>0</v>
      </c>
      <c r="M1804" s="3">
        <f>IF(デイリーデータ!G1804="なし","",デイリーデータ!G1804)</f>
        <v>0</v>
      </c>
      <c r="N1804" s="3">
        <f>IF(デイリーデータ!H1804="なし","",デイリーデータ!H1804)</f>
        <v>0</v>
      </c>
    </row>
    <row r="1805" spans="1:14" x14ac:dyDescent="0.2">
      <c r="A1805" s="9" t="str">
        <f>デイリーデータ!A1805&amp;デイリーデータ!I1805</f>
        <v/>
      </c>
      <c r="B1805" s="3" t="str">
        <f>デイリーデータ!A1805&amp;""</f>
        <v/>
      </c>
      <c r="C1805" s="3" t="str">
        <f>デイリーデータ!B1805&amp;""</f>
        <v/>
      </c>
      <c r="D1805" s="4" t="str">
        <f>IF(デイリーデータ!I1805="","",(デイリーデータ!I1805))</f>
        <v/>
      </c>
      <c r="E1805" s="3" t="str">
        <f>IF(デイリーデータ!D1805="休日","●",IF(デイリーデータ!D1805="指定","○",IF(LEFT(デイリーデータ!F1805,1)="日","",IF(LEFT(デイリーデータ!F1805,1)="半","／",LEFT(デイリーデータ!F1805,1)))))</f>
        <v/>
      </c>
      <c r="F1805" s="10" t="str">
        <f>IF(デイリーデータ!E1805="なし","",デイリーデータ!E1805)&amp;IF(デイリーデータ!G1805="なし","",デイリーデータ!G1805)&amp;IF(デイリーデータ!H1805="なし","",デイリーデータ!H1805)</f>
        <v/>
      </c>
      <c r="J1805" s="3">
        <f>IF(デイリーデータ!D1805="なし","",デイリーデータ!D1805)</f>
        <v>0</v>
      </c>
      <c r="K1805" s="3">
        <f>IF(デイリーデータ!E1805="なし","",デイリーデータ!E1805)</f>
        <v>0</v>
      </c>
      <c r="L1805" s="3">
        <f>IF(デイリーデータ!F1805="なし","",デイリーデータ!F1805)</f>
        <v>0</v>
      </c>
      <c r="M1805" s="3">
        <f>IF(デイリーデータ!G1805="なし","",デイリーデータ!G1805)</f>
        <v>0</v>
      </c>
      <c r="N1805" s="3">
        <f>IF(デイリーデータ!H1805="なし","",デイリーデータ!H1805)</f>
        <v>0</v>
      </c>
    </row>
    <row r="1806" spans="1:14" x14ac:dyDescent="0.2">
      <c r="A1806" s="9" t="str">
        <f>デイリーデータ!A1806&amp;デイリーデータ!I1806</f>
        <v/>
      </c>
      <c r="B1806" s="3" t="str">
        <f>デイリーデータ!A1806&amp;""</f>
        <v/>
      </c>
      <c r="C1806" s="3" t="str">
        <f>デイリーデータ!B1806&amp;""</f>
        <v/>
      </c>
      <c r="D1806" s="4" t="str">
        <f>IF(デイリーデータ!I1806="","",(デイリーデータ!I1806))</f>
        <v/>
      </c>
      <c r="E1806" s="3" t="str">
        <f>IF(デイリーデータ!D1806="休日","●",IF(デイリーデータ!D1806="指定","○",IF(LEFT(デイリーデータ!F1806,1)="日","",IF(LEFT(デイリーデータ!F1806,1)="半","／",LEFT(デイリーデータ!F1806,1)))))</f>
        <v/>
      </c>
      <c r="F1806" s="10" t="str">
        <f>IF(デイリーデータ!E1806="なし","",デイリーデータ!E1806)&amp;IF(デイリーデータ!G1806="なし","",デイリーデータ!G1806)&amp;IF(デイリーデータ!H1806="なし","",デイリーデータ!H1806)</f>
        <v/>
      </c>
      <c r="J1806" s="3">
        <f>IF(デイリーデータ!D1806="なし","",デイリーデータ!D1806)</f>
        <v>0</v>
      </c>
      <c r="K1806" s="3">
        <f>IF(デイリーデータ!E1806="なし","",デイリーデータ!E1806)</f>
        <v>0</v>
      </c>
      <c r="L1806" s="3">
        <f>IF(デイリーデータ!F1806="なし","",デイリーデータ!F1806)</f>
        <v>0</v>
      </c>
      <c r="M1806" s="3">
        <f>IF(デイリーデータ!G1806="なし","",デイリーデータ!G1806)</f>
        <v>0</v>
      </c>
      <c r="N1806" s="3">
        <f>IF(デイリーデータ!H1806="なし","",デイリーデータ!H1806)</f>
        <v>0</v>
      </c>
    </row>
    <row r="1807" spans="1:14" x14ac:dyDescent="0.2">
      <c r="A1807" s="9" t="str">
        <f>デイリーデータ!A1807&amp;デイリーデータ!I1807</f>
        <v/>
      </c>
      <c r="B1807" s="3" t="str">
        <f>デイリーデータ!A1807&amp;""</f>
        <v/>
      </c>
      <c r="C1807" s="3" t="str">
        <f>デイリーデータ!B1807&amp;""</f>
        <v/>
      </c>
      <c r="D1807" s="4" t="str">
        <f>IF(デイリーデータ!I1807="","",(デイリーデータ!I1807))</f>
        <v/>
      </c>
      <c r="E1807" s="3" t="str">
        <f>IF(デイリーデータ!D1807="休日","●",IF(デイリーデータ!D1807="指定","○",IF(LEFT(デイリーデータ!F1807,1)="日","",IF(LEFT(デイリーデータ!F1807,1)="半","／",LEFT(デイリーデータ!F1807,1)))))</f>
        <v/>
      </c>
      <c r="F1807" s="10" t="str">
        <f>IF(デイリーデータ!E1807="なし","",デイリーデータ!E1807)&amp;IF(デイリーデータ!G1807="なし","",デイリーデータ!G1807)&amp;IF(デイリーデータ!H1807="なし","",デイリーデータ!H1807)</f>
        <v/>
      </c>
      <c r="J1807" s="3">
        <f>IF(デイリーデータ!D1807="なし","",デイリーデータ!D1807)</f>
        <v>0</v>
      </c>
      <c r="K1807" s="3">
        <f>IF(デイリーデータ!E1807="なし","",デイリーデータ!E1807)</f>
        <v>0</v>
      </c>
      <c r="L1807" s="3">
        <f>IF(デイリーデータ!F1807="なし","",デイリーデータ!F1807)</f>
        <v>0</v>
      </c>
      <c r="M1807" s="3">
        <f>IF(デイリーデータ!G1807="なし","",デイリーデータ!G1807)</f>
        <v>0</v>
      </c>
      <c r="N1807" s="3">
        <f>IF(デイリーデータ!H1807="なし","",デイリーデータ!H1807)</f>
        <v>0</v>
      </c>
    </row>
    <row r="1808" spans="1:14" x14ac:dyDescent="0.2">
      <c r="A1808" s="9" t="str">
        <f>デイリーデータ!A1808&amp;デイリーデータ!I1808</f>
        <v/>
      </c>
      <c r="B1808" s="3" t="str">
        <f>デイリーデータ!A1808&amp;""</f>
        <v/>
      </c>
      <c r="C1808" s="3" t="str">
        <f>デイリーデータ!B1808&amp;""</f>
        <v/>
      </c>
      <c r="D1808" s="4" t="str">
        <f>IF(デイリーデータ!I1808="","",(デイリーデータ!I1808))</f>
        <v/>
      </c>
      <c r="E1808" s="3" t="str">
        <f>IF(デイリーデータ!D1808="休日","●",IF(デイリーデータ!D1808="指定","○",IF(LEFT(デイリーデータ!F1808,1)="日","",IF(LEFT(デイリーデータ!F1808,1)="半","／",LEFT(デイリーデータ!F1808,1)))))</f>
        <v/>
      </c>
      <c r="F1808" s="10" t="str">
        <f>IF(デイリーデータ!E1808="なし","",デイリーデータ!E1808)&amp;IF(デイリーデータ!G1808="なし","",デイリーデータ!G1808)&amp;IF(デイリーデータ!H1808="なし","",デイリーデータ!H1808)</f>
        <v/>
      </c>
      <c r="J1808" s="3">
        <f>IF(デイリーデータ!D1808="なし","",デイリーデータ!D1808)</f>
        <v>0</v>
      </c>
      <c r="K1808" s="3">
        <f>IF(デイリーデータ!E1808="なし","",デイリーデータ!E1808)</f>
        <v>0</v>
      </c>
      <c r="L1808" s="3">
        <f>IF(デイリーデータ!F1808="なし","",デイリーデータ!F1808)</f>
        <v>0</v>
      </c>
      <c r="M1808" s="3">
        <f>IF(デイリーデータ!G1808="なし","",デイリーデータ!G1808)</f>
        <v>0</v>
      </c>
      <c r="N1808" s="3">
        <f>IF(デイリーデータ!H1808="なし","",デイリーデータ!H1808)</f>
        <v>0</v>
      </c>
    </row>
    <row r="1809" spans="1:14" x14ac:dyDescent="0.2">
      <c r="A1809" s="9" t="str">
        <f>デイリーデータ!A1809&amp;デイリーデータ!I1809</f>
        <v/>
      </c>
      <c r="B1809" s="3" t="str">
        <f>デイリーデータ!A1809&amp;""</f>
        <v/>
      </c>
      <c r="C1809" s="3" t="str">
        <f>デイリーデータ!B1809&amp;""</f>
        <v/>
      </c>
      <c r="D1809" s="4" t="str">
        <f>IF(デイリーデータ!I1809="","",(デイリーデータ!I1809))</f>
        <v/>
      </c>
      <c r="E1809" s="3" t="str">
        <f>IF(デイリーデータ!D1809="休日","●",IF(デイリーデータ!D1809="指定","○",IF(LEFT(デイリーデータ!F1809,1)="日","",IF(LEFT(デイリーデータ!F1809,1)="半","／",LEFT(デイリーデータ!F1809,1)))))</f>
        <v/>
      </c>
      <c r="F1809" s="10" t="str">
        <f>IF(デイリーデータ!E1809="なし","",デイリーデータ!E1809)&amp;IF(デイリーデータ!G1809="なし","",デイリーデータ!G1809)&amp;IF(デイリーデータ!H1809="なし","",デイリーデータ!H1809)</f>
        <v/>
      </c>
      <c r="J1809" s="3">
        <f>IF(デイリーデータ!D1809="なし","",デイリーデータ!D1809)</f>
        <v>0</v>
      </c>
      <c r="K1809" s="3">
        <f>IF(デイリーデータ!E1809="なし","",デイリーデータ!E1809)</f>
        <v>0</v>
      </c>
      <c r="L1809" s="3">
        <f>IF(デイリーデータ!F1809="なし","",デイリーデータ!F1809)</f>
        <v>0</v>
      </c>
      <c r="M1809" s="3">
        <f>IF(デイリーデータ!G1809="なし","",デイリーデータ!G1809)</f>
        <v>0</v>
      </c>
      <c r="N1809" s="3">
        <f>IF(デイリーデータ!H1809="なし","",デイリーデータ!H1809)</f>
        <v>0</v>
      </c>
    </row>
    <row r="1810" spans="1:14" x14ac:dyDescent="0.2">
      <c r="A1810" s="9" t="str">
        <f>デイリーデータ!A1810&amp;デイリーデータ!I1810</f>
        <v/>
      </c>
      <c r="B1810" s="3" t="str">
        <f>デイリーデータ!A1810&amp;""</f>
        <v/>
      </c>
      <c r="C1810" s="3" t="str">
        <f>デイリーデータ!B1810&amp;""</f>
        <v/>
      </c>
      <c r="D1810" s="4" t="str">
        <f>IF(デイリーデータ!I1810="","",(デイリーデータ!I1810))</f>
        <v/>
      </c>
      <c r="E1810" s="3" t="str">
        <f>IF(デイリーデータ!D1810="休日","●",IF(デイリーデータ!D1810="指定","○",IF(LEFT(デイリーデータ!F1810,1)="日","",IF(LEFT(デイリーデータ!F1810,1)="半","／",LEFT(デイリーデータ!F1810,1)))))</f>
        <v/>
      </c>
      <c r="F1810" s="10" t="str">
        <f>IF(デイリーデータ!E1810="なし","",デイリーデータ!E1810)&amp;IF(デイリーデータ!G1810="なし","",デイリーデータ!G1810)&amp;IF(デイリーデータ!H1810="なし","",デイリーデータ!H1810)</f>
        <v/>
      </c>
      <c r="J1810" s="3">
        <f>IF(デイリーデータ!D1810="なし","",デイリーデータ!D1810)</f>
        <v>0</v>
      </c>
      <c r="K1810" s="3">
        <f>IF(デイリーデータ!E1810="なし","",デイリーデータ!E1810)</f>
        <v>0</v>
      </c>
      <c r="L1810" s="3">
        <f>IF(デイリーデータ!F1810="なし","",デイリーデータ!F1810)</f>
        <v>0</v>
      </c>
      <c r="M1810" s="3">
        <f>IF(デイリーデータ!G1810="なし","",デイリーデータ!G1810)</f>
        <v>0</v>
      </c>
      <c r="N1810" s="3">
        <f>IF(デイリーデータ!H1810="なし","",デイリーデータ!H1810)</f>
        <v>0</v>
      </c>
    </row>
    <row r="1811" spans="1:14" x14ac:dyDescent="0.2">
      <c r="A1811" s="9" t="str">
        <f>デイリーデータ!A1811&amp;デイリーデータ!I1811</f>
        <v/>
      </c>
      <c r="B1811" s="3" t="str">
        <f>デイリーデータ!A1811&amp;""</f>
        <v/>
      </c>
      <c r="C1811" s="3" t="str">
        <f>デイリーデータ!B1811&amp;""</f>
        <v/>
      </c>
      <c r="D1811" s="4" t="str">
        <f>IF(デイリーデータ!I1811="","",(デイリーデータ!I1811))</f>
        <v/>
      </c>
      <c r="E1811" s="3" t="str">
        <f>IF(デイリーデータ!D1811="休日","●",IF(デイリーデータ!D1811="指定","○",IF(LEFT(デイリーデータ!F1811,1)="日","",IF(LEFT(デイリーデータ!F1811,1)="半","／",LEFT(デイリーデータ!F1811,1)))))</f>
        <v/>
      </c>
      <c r="F1811" s="10" t="str">
        <f>IF(デイリーデータ!E1811="なし","",デイリーデータ!E1811)&amp;IF(デイリーデータ!G1811="なし","",デイリーデータ!G1811)&amp;IF(デイリーデータ!H1811="なし","",デイリーデータ!H1811)</f>
        <v/>
      </c>
      <c r="J1811" s="3">
        <f>IF(デイリーデータ!D1811="なし","",デイリーデータ!D1811)</f>
        <v>0</v>
      </c>
      <c r="K1811" s="3">
        <f>IF(デイリーデータ!E1811="なし","",デイリーデータ!E1811)</f>
        <v>0</v>
      </c>
      <c r="L1811" s="3">
        <f>IF(デイリーデータ!F1811="なし","",デイリーデータ!F1811)</f>
        <v>0</v>
      </c>
      <c r="M1811" s="3">
        <f>IF(デイリーデータ!G1811="なし","",デイリーデータ!G1811)</f>
        <v>0</v>
      </c>
      <c r="N1811" s="3">
        <f>IF(デイリーデータ!H1811="なし","",デイリーデータ!H1811)</f>
        <v>0</v>
      </c>
    </row>
    <row r="1812" spans="1:14" x14ac:dyDescent="0.2">
      <c r="A1812" s="9" t="str">
        <f>デイリーデータ!A1812&amp;デイリーデータ!I1812</f>
        <v/>
      </c>
      <c r="B1812" s="3" t="str">
        <f>デイリーデータ!A1812&amp;""</f>
        <v/>
      </c>
      <c r="C1812" s="3" t="str">
        <f>デイリーデータ!B1812&amp;""</f>
        <v/>
      </c>
      <c r="D1812" s="4" t="str">
        <f>IF(デイリーデータ!I1812="","",(デイリーデータ!I1812))</f>
        <v/>
      </c>
      <c r="E1812" s="3" t="str">
        <f>IF(デイリーデータ!D1812="休日","●",IF(デイリーデータ!D1812="指定","○",IF(LEFT(デイリーデータ!F1812,1)="日","",IF(LEFT(デイリーデータ!F1812,1)="半","／",LEFT(デイリーデータ!F1812,1)))))</f>
        <v/>
      </c>
      <c r="F1812" s="10" t="str">
        <f>IF(デイリーデータ!E1812="なし","",デイリーデータ!E1812)&amp;IF(デイリーデータ!G1812="なし","",デイリーデータ!G1812)&amp;IF(デイリーデータ!H1812="なし","",デイリーデータ!H1812)</f>
        <v/>
      </c>
      <c r="J1812" s="3">
        <f>IF(デイリーデータ!D1812="なし","",デイリーデータ!D1812)</f>
        <v>0</v>
      </c>
      <c r="K1812" s="3">
        <f>IF(デイリーデータ!E1812="なし","",デイリーデータ!E1812)</f>
        <v>0</v>
      </c>
      <c r="L1812" s="3">
        <f>IF(デイリーデータ!F1812="なし","",デイリーデータ!F1812)</f>
        <v>0</v>
      </c>
      <c r="M1812" s="3">
        <f>IF(デイリーデータ!G1812="なし","",デイリーデータ!G1812)</f>
        <v>0</v>
      </c>
      <c r="N1812" s="3">
        <f>IF(デイリーデータ!H1812="なし","",デイリーデータ!H1812)</f>
        <v>0</v>
      </c>
    </row>
    <row r="1813" spans="1:14" x14ac:dyDescent="0.2">
      <c r="A1813" s="9" t="str">
        <f>デイリーデータ!A1813&amp;デイリーデータ!I1813</f>
        <v/>
      </c>
      <c r="B1813" s="3" t="str">
        <f>デイリーデータ!A1813&amp;""</f>
        <v/>
      </c>
      <c r="C1813" s="3" t="str">
        <f>デイリーデータ!B1813&amp;""</f>
        <v/>
      </c>
      <c r="D1813" s="4" t="str">
        <f>IF(デイリーデータ!I1813="","",(デイリーデータ!I1813))</f>
        <v/>
      </c>
      <c r="E1813" s="3" t="str">
        <f>IF(デイリーデータ!D1813="休日","●",IF(デイリーデータ!D1813="指定","○",IF(LEFT(デイリーデータ!F1813,1)="日","",IF(LEFT(デイリーデータ!F1813,1)="半","／",LEFT(デイリーデータ!F1813,1)))))</f>
        <v/>
      </c>
      <c r="F1813" s="10" t="str">
        <f>IF(デイリーデータ!E1813="なし","",デイリーデータ!E1813)&amp;IF(デイリーデータ!G1813="なし","",デイリーデータ!G1813)&amp;IF(デイリーデータ!H1813="なし","",デイリーデータ!H1813)</f>
        <v/>
      </c>
      <c r="J1813" s="3">
        <f>IF(デイリーデータ!D1813="なし","",デイリーデータ!D1813)</f>
        <v>0</v>
      </c>
      <c r="K1813" s="3">
        <f>IF(デイリーデータ!E1813="なし","",デイリーデータ!E1813)</f>
        <v>0</v>
      </c>
      <c r="L1813" s="3">
        <f>IF(デイリーデータ!F1813="なし","",デイリーデータ!F1813)</f>
        <v>0</v>
      </c>
      <c r="M1813" s="3">
        <f>IF(デイリーデータ!G1813="なし","",デイリーデータ!G1813)</f>
        <v>0</v>
      </c>
      <c r="N1813" s="3">
        <f>IF(デイリーデータ!H1813="なし","",デイリーデータ!H1813)</f>
        <v>0</v>
      </c>
    </row>
    <row r="1814" spans="1:14" x14ac:dyDescent="0.2">
      <c r="A1814" s="9" t="str">
        <f>デイリーデータ!A1814&amp;デイリーデータ!I1814</f>
        <v/>
      </c>
      <c r="B1814" s="3" t="str">
        <f>デイリーデータ!A1814&amp;""</f>
        <v/>
      </c>
      <c r="C1814" s="3" t="str">
        <f>デイリーデータ!B1814&amp;""</f>
        <v/>
      </c>
      <c r="D1814" s="4" t="str">
        <f>IF(デイリーデータ!I1814="","",(デイリーデータ!I1814))</f>
        <v/>
      </c>
      <c r="E1814" s="3" t="str">
        <f>IF(デイリーデータ!D1814="休日","●",IF(デイリーデータ!D1814="指定","○",IF(LEFT(デイリーデータ!F1814,1)="日","",IF(LEFT(デイリーデータ!F1814,1)="半","／",LEFT(デイリーデータ!F1814,1)))))</f>
        <v/>
      </c>
      <c r="F1814" s="10" t="str">
        <f>IF(デイリーデータ!E1814="なし","",デイリーデータ!E1814)&amp;IF(デイリーデータ!G1814="なし","",デイリーデータ!G1814)&amp;IF(デイリーデータ!H1814="なし","",デイリーデータ!H1814)</f>
        <v/>
      </c>
      <c r="J1814" s="3">
        <f>IF(デイリーデータ!D1814="なし","",デイリーデータ!D1814)</f>
        <v>0</v>
      </c>
      <c r="K1814" s="3">
        <f>IF(デイリーデータ!E1814="なし","",デイリーデータ!E1814)</f>
        <v>0</v>
      </c>
      <c r="L1814" s="3">
        <f>IF(デイリーデータ!F1814="なし","",デイリーデータ!F1814)</f>
        <v>0</v>
      </c>
      <c r="M1814" s="3">
        <f>IF(デイリーデータ!G1814="なし","",デイリーデータ!G1814)</f>
        <v>0</v>
      </c>
      <c r="N1814" s="3">
        <f>IF(デイリーデータ!H1814="なし","",デイリーデータ!H1814)</f>
        <v>0</v>
      </c>
    </row>
    <row r="1815" spans="1:14" x14ac:dyDescent="0.2">
      <c r="A1815" s="9" t="str">
        <f>デイリーデータ!A1815&amp;デイリーデータ!I1815</f>
        <v/>
      </c>
      <c r="B1815" s="3" t="str">
        <f>デイリーデータ!A1815&amp;""</f>
        <v/>
      </c>
      <c r="C1815" s="3" t="str">
        <f>デイリーデータ!B1815&amp;""</f>
        <v/>
      </c>
      <c r="D1815" s="4" t="str">
        <f>IF(デイリーデータ!I1815="","",(デイリーデータ!I1815))</f>
        <v/>
      </c>
      <c r="E1815" s="3" t="str">
        <f>IF(デイリーデータ!D1815="休日","●",IF(デイリーデータ!D1815="指定","○",IF(LEFT(デイリーデータ!F1815,1)="日","",IF(LEFT(デイリーデータ!F1815,1)="半","／",LEFT(デイリーデータ!F1815,1)))))</f>
        <v/>
      </c>
      <c r="F1815" s="10" t="str">
        <f>IF(デイリーデータ!E1815="なし","",デイリーデータ!E1815)&amp;IF(デイリーデータ!G1815="なし","",デイリーデータ!G1815)&amp;IF(デイリーデータ!H1815="なし","",デイリーデータ!H1815)</f>
        <v/>
      </c>
      <c r="J1815" s="3">
        <f>IF(デイリーデータ!D1815="なし","",デイリーデータ!D1815)</f>
        <v>0</v>
      </c>
      <c r="K1815" s="3">
        <f>IF(デイリーデータ!E1815="なし","",デイリーデータ!E1815)</f>
        <v>0</v>
      </c>
      <c r="L1815" s="3">
        <f>IF(デイリーデータ!F1815="なし","",デイリーデータ!F1815)</f>
        <v>0</v>
      </c>
      <c r="M1815" s="3">
        <f>IF(デイリーデータ!G1815="なし","",デイリーデータ!G1815)</f>
        <v>0</v>
      </c>
      <c r="N1815" s="3">
        <f>IF(デイリーデータ!H1815="なし","",デイリーデータ!H1815)</f>
        <v>0</v>
      </c>
    </row>
    <row r="1816" spans="1:14" x14ac:dyDescent="0.2">
      <c r="A1816" s="9" t="str">
        <f>デイリーデータ!A1816&amp;デイリーデータ!I1816</f>
        <v/>
      </c>
      <c r="B1816" s="3" t="str">
        <f>デイリーデータ!A1816&amp;""</f>
        <v/>
      </c>
      <c r="C1816" s="3" t="str">
        <f>デイリーデータ!B1816&amp;""</f>
        <v/>
      </c>
      <c r="D1816" s="4" t="str">
        <f>IF(デイリーデータ!I1816="","",(デイリーデータ!I1816))</f>
        <v/>
      </c>
      <c r="E1816" s="3" t="str">
        <f>IF(デイリーデータ!D1816="休日","●",IF(デイリーデータ!D1816="指定","○",IF(LEFT(デイリーデータ!F1816,1)="日","",IF(LEFT(デイリーデータ!F1816,1)="半","／",LEFT(デイリーデータ!F1816,1)))))</f>
        <v/>
      </c>
      <c r="F1816" s="10" t="str">
        <f>IF(デイリーデータ!E1816="なし","",デイリーデータ!E1816)&amp;IF(デイリーデータ!G1816="なし","",デイリーデータ!G1816)&amp;IF(デイリーデータ!H1816="なし","",デイリーデータ!H1816)</f>
        <v/>
      </c>
      <c r="J1816" s="3">
        <f>IF(デイリーデータ!D1816="なし","",デイリーデータ!D1816)</f>
        <v>0</v>
      </c>
      <c r="K1816" s="3">
        <f>IF(デイリーデータ!E1816="なし","",デイリーデータ!E1816)</f>
        <v>0</v>
      </c>
      <c r="L1816" s="3">
        <f>IF(デイリーデータ!F1816="なし","",デイリーデータ!F1816)</f>
        <v>0</v>
      </c>
      <c r="M1816" s="3">
        <f>IF(デイリーデータ!G1816="なし","",デイリーデータ!G1816)</f>
        <v>0</v>
      </c>
      <c r="N1816" s="3">
        <f>IF(デイリーデータ!H1816="なし","",デイリーデータ!H1816)</f>
        <v>0</v>
      </c>
    </row>
    <row r="1817" spans="1:14" x14ac:dyDescent="0.2">
      <c r="A1817" s="9" t="str">
        <f>デイリーデータ!A1817&amp;デイリーデータ!I1817</f>
        <v/>
      </c>
      <c r="B1817" s="3" t="str">
        <f>デイリーデータ!A1817&amp;""</f>
        <v/>
      </c>
      <c r="C1817" s="3" t="str">
        <f>デイリーデータ!B1817&amp;""</f>
        <v/>
      </c>
      <c r="D1817" s="4" t="str">
        <f>IF(デイリーデータ!I1817="","",(デイリーデータ!I1817))</f>
        <v/>
      </c>
      <c r="E1817" s="3" t="str">
        <f>IF(デイリーデータ!D1817="休日","●",IF(デイリーデータ!D1817="指定","○",IF(LEFT(デイリーデータ!F1817,1)="日","",IF(LEFT(デイリーデータ!F1817,1)="半","／",LEFT(デイリーデータ!F1817,1)))))</f>
        <v/>
      </c>
      <c r="F1817" s="10" t="str">
        <f>IF(デイリーデータ!E1817="なし","",デイリーデータ!E1817)&amp;IF(デイリーデータ!G1817="なし","",デイリーデータ!G1817)&amp;IF(デイリーデータ!H1817="なし","",デイリーデータ!H1817)</f>
        <v/>
      </c>
      <c r="J1817" s="3">
        <f>IF(デイリーデータ!D1817="なし","",デイリーデータ!D1817)</f>
        <v>0</v>
      </c>
      <c r="K1817" s="3">
        <f>IF(デイリーデータ!E1817="なし","",デイリーデータ!E1817)</f>
        <v>0</v>
      </c>
      <c r="L1817" s="3">
        <f>IF(デイリーデータ!F1817="なし","",デイリーデータ!F1817)</f>
        <v>0</v>
      </c>
      <c r="M1817" s="3">
        <f>IF(デイリーデータ!G1817="なし","",デイリーデータ!G1817)</f>
        <v>0</v>
      </c>
      <c r="N1817" s="3">
        <f>IF(デイリーデータ!H1817="なし","",デイリーデータ!H1817)</f>
        <v>0</v>
      </c>
    </row>
    <row r="1818" spans="1:14" x14ac:dyDescent="0.2">
      <c r="A1818" s="9" t="str">
        <f>デイリーデータ!A1818&amp;デイリーデータ!I1818</f>
        <v/>
      </c>
      <c r="B1818" s="3" t="str">
        <f>デイリーデータ!A1818&amp;""</f>
        <v/>
      </c>
      <c r="C1818" s="3" t="str">
        <f>デイリーデータ!B1818&amp;""</f>
        <v/>
      </c>
      <c r="D1818" s="4" t="str">
        <f>IF(デイリーデータ!I1818="","",(デイリーデータ!I1818))</f>
        <v/>
      </c>
      <c r="E1818" s="3" t="str">
        <f>IF(デイリーデータ!D1818="休日","●",IF(デイリーデータ!D1818="指定","○",IF(LEFT(デイリーデータ!F1818,1)="日","",IF(LEFT(デイリーデータ!F1818,1)="半","／",LEFT(デイリーデータ!F1818,1)))))</f>
        <v/>
      </c>
      <c r="F1818" s="10" t="str">
        <f>IF(デイリーデータ!E1818="なし","",デイリーデータ!E1818)&amp;IF(デイリーデータ!G1818="なし","",デイリーデータ!G1818)&amp;IF(デイリーデータ!H1818="なし","",デイリーデータ!H1818)</f>
        <v/>
      </c>
      <c r="J1818" s="3">
        <f>IF(デイリーデータ!D1818="なし","",デイリーデータ!D1818)</f>
        <v>0</v>
      </c>
      <c r="K1818" s="3">
        <f>IF(デイリーデータ!E1818="なし","",デイリーデータ!E1818)</f>
        <v>0</v>
      </c>
      <c r="L1818" s="3">
        <f>IF(デイリーデータ!F1818="なし","",デイリーデータ!F1818)</f>
        <v>0</v>
      </c>
      <c r="M1818" s="3">
        <f>IF(デイリーデータ!G1818="なし","",デイリーデータ!G1818)</f>
        <v>0</v>
      </c>
      <c r="N1818" s="3">
        <f>IF(デイリーデータ!H1818="なし","",デイリーデータ!H1818)</f>
        <v>0</v>
      </c>
    </row>
    <row r="1819" spans="1:14" x14ac:dyDescent="0.2">
      <c r="A1819" s="9" t="str">
        <f>デイリーデータ!A1819&amp;デイリーデータ!I1819</f>
        <v/>
      </c>
      <c r="B1819" s="3" t="str">
        <f>デイリーデータ!A1819&amp;""</f>
        <v/>
      </c>
      <c r="C1819" s="3" t="str">
        <f>デイリーデータ!B1819&amp;""</f>
        <v/>
      </c>
      <c r="D1819" s="4" t="str">
        <f>IF(デイリーデータ!I1819="","",(デイリーデータ!I1819))</f>
        <v/>
      </c>
      <c r="E1819" s="3" t="str">
        <f>IF(デイリーデータ!D1819="休日","●",IF(デイリーデータ!D1819="指定","○",IF(LEFT(デイリーデータ!F1819,1)="日","",IF(LEFT(デイリーデータ!F1819,1)="半","／",LEFT(デイリーデータ!F1819,1)))))</f>
        <v/>
      </c>
      <c r="F1819" s="10" t="str">
        <f>IF(デイリーデータ!E1819="なし","",デイリーデータ!E1819)&amp;IF(デイリーデータ!G1819="なし","",デイリーデータ!G1819)&amp;IF(デイリーデータ!H1819="なし","",デイリーデータ!H1819)</f>
        <v/>
      </c>
      <c r="J1819" s="3">
        <f>IF(デイリーデータ!D1819="なし","",デイリーデータ!D1819)</f>
        <v>0</v>
      </c>
      <c r="K1819" s="3">
        <f>IF(デイリーデータ!E1819="なし","",デイリーデータ!E1819)</f>
        <v>0</v>
      </c>
      <c r="L1819" s="3">
        <f>IF(デイリーデータ!F1819="なし","",デイリーデータ!F1819)</f>
        <v>0</v>
      </c>
      <c r="M1819" s="3">
        <f>IF(デイリーデータ!G1819="なし","",デイリーデータ!G1819)</f>
        <v>0</v>
      </c>
      <c r="N1819" s="3">
        <f>IF(デイリーデータ!H1819="なし","",デイリーデータ!H1819)</f>
        <v>0</v>
      </c>
    </row>
    <row r="1820" spans="1:14" x14ac:dyDescent="0.2">
      <c r="A1820" s="9" t="str">
        <f>デイリーデータ!A1820&amp;デイリーデータ!I1820</f>
        <v/>
      </c>
      <c r="B1820" s="3" t="str">
        <f>デイリーデータ!A1820&amp;""</f>
        <v/>
      </c>
      <c r="C1820" s="3" t="str">
        <f>デイリーデータ!B1820&amp;""</f>
        <v/>
      </c>
      <c r="D1820" s="4" t="str">
        <f>IF(デイリーデータ!I1820="","",(デイリーデータ!I1820))</f>
        <v/>
      </c>
      <c r="E1820" s="3" t="str">
        <f>IF(デイリーデータ!D1820="休日","●",IF(デイリーデータ!D1820="指定","○",IF(LEFT(デイリーデータ!F1820,1)="日","",IF(LEFT(デイリーデータ!F1820,1)="半","／",LEFT(デイリーデータ!F1820,1)))))</f>
        <v/>
      </c>
      <c r="F1820" s="10" t="str">
        <f>IF(デイリーデータ!E1820="なし","",デイリーデータ!E1820)&amp;IF(デイリーデータ!G1820="なし","",デイリーデータ!G1820)&amp;IF(デイリーデータ!H1820="なし","",デイリーデータ!H1820)</f>
        <v/>
      </c>
      <c r="J1820" s="3">
        <f>IF(デイリーデータ!D1820="なし","",デイリーデータ!D1820)</f>
        <v>0</v>
      </c>
      <c r="K1820" s="3">
        <f>IF(デイリーデータ!E1820="なし","",デイリーデータ!E1820)</f>
        <v>0</v>
      </c>
      <c r="L1820" s="3">
        <f>IF(デイリーデータ!F1820="なし","",デイリーデータ!F1820)</f>
        <v>0</v>
      </c>
      <c r="M1820" s="3">
        <f>IF(デイリーデータ!G1820="なし","",デイリーデータ!G1820)</f>
        <v>0</v>
      </c>
      <c r="N1820" s="3">
        <f>IF(デイリーデータ!H1820="なし","",デイリーデータ!H1820)</f>
        <v>0</v>
      </c>
    </row>
    <row r="1821" spans="1:14" x14ac:dyDescent="0.2">
      <c r="A1821" s="9" t="str">
        <f>デイリーデータ!A1821&amp;デイリーデータ!I1821</f>
        <v/>
      </c>
      <c r="B1821" s="3" t="str">
        <f>デイリーデータ!A1821&amp;""</f>
        <v/>
      </c>
      <c r="C1821" s="3" t="str">
        <f>デイリーデータ!B1821&amp;""</f>
        <v/>
      </c>
      <c r="D1821" s="4" t="str">
        <f>IF(デイリーデータ!I1821="","",(デイリーデータ!I1821))</f>
        <v/>
      </c>
      <c r="E1821" s="3" t="str">
        <f>IF(デイリーデータ!D1821="休日","●",IF(デイリーデータ!D1821="指定","○",IF(LEFT(デイリーデータ!F1821,1)="日","",IF(LEFT(デイリーデータ!F1821,1)="半","／",LEFT(デイリーデータ!F1821,1)))))</f>
        <v/>
      </c>
      <c r="F1821" s="10" t="str">
        <f>IF(デイリーデータ!E1821="なし","",デイリーデータ!E1821)&amp;IF(デイリーデータ!G1821="なし","",デイリーデータ!G1821)&amp;IF(デイリーデータ!H1821="なし","",デイリーデータ!H1821)</f>
        <v/>
      </c>
      <c r="J1821" s="3">
        <f>IF(デイリーデータ!D1821="なし","",デイリーデータ!D1821)</f>
        <v>0</v>
      </c>
      <c r="K1821" s="3">
        <f>IF(デイリーデータ!E1821="なし","",デイリーデータ!E1821)</f>
        <v>0</v>
      </c>
      <c r="L1821" s="3">
        <f>IF(デイリーデータ!F1821="なし","",デイリーデータ!F1821)</f>
        <v>0</v>
      </c>
      <c r="M1821" s="3">
        <f>IF(デイリーデータ!G1821="なし","",デイリーデータ!G1821)</f>
        <v>0</v>
      </c>
      <c r="N1821" s="3">
        <f>IF(デイリーデータ!H1821="なし","",デイリーデータ!H1821)</f>
        <v>0</v>
      </c>
    </row>
    <row r="1822" spans="1:14" x14ac:dyDescent="0.2">
      <c r="A1822" s="9" t="str">
        <f>デイリーデータ!A1822&amp;デイリーデータ!I1822</f>
        <v/>
      </c>
      <c r="B1822" s="3" t="str">
        <f>デイリーデータ!A1822&amp;""</f>
        <v/>
      </c>
      <c r="C1822" s="3" t="str">
        <f>デイリーデータ!B1822&amp;""</f>
        <v/>
      </c>
      <c r="D1822" s="4" t="str">
        <f>IF(デイリーデータ!I1822="","",(デイリーデータ!I1822))</f>
        <v/>
      </c>
      <c r="E1822" s="3" t="str">
        <f>IF(デイリーデータ!D1822="休日","●",IF(デイリーデータ!D1822="指定","○",IF(LEFT(デイリーデータ!F1822,1)="日","",IF(LEFT(デイリーデータ!F1822,1)="半","／",LEFT(デイリーデータ!F1822,1)))))</f>
        <v/>
      </c>
      <c r="F1822" s="10" t="str">
        <f>IF(デイリーデータ!E1822="なし","",デイリーデータ!E1822)&amp;IF(デイリーデータ!G1822="なし","",デイリーデータ!G1822)&amp;IF(デイリーデータ!H1822="なし","",デイリーデータ!H1822)</f>
        <v/>
      </c>
      <c r="J1822" s="3">
        <f>IF(デイリーデータ!D1822="なし","",デイリーデータ!D1822)</f>
        <v>0</v>
      </c>
      <c r="K1822" s="3">
        <f>IF(デイリーデータ!E1822="なし","",デイリーデータ!E1822)</f>
        <v>0</v>
      </c>
      <c r="L1822" s="3">
        <f>IF(デイリーデータ!F1822="なし","",デイリーデータ!F1822)</f>
        <v>0</v>
      </c>
      <c r="M1822" s="3">
        <f>IF(デイリーデータ!G1822="なし","",デイリーデータ!G1822)</f>
        <v>0</v>
      </c>
      <c r="N1822" s="3">
        <f>IF(デイリーデータ!H1822="なし","",デイリーデータ!H1822)</f>
        <v>0</v>
      </c>
    </row>
    <row r="1823" spans="1:14" x14ac:dyDescent="0.2">
      <c r="A1823" s="9" t="str">
        <f>デイリーデータ!A1823&amp;デイリーデータ!I1823</f>
        <v/>
      </c>
      <c r="B1823" s="3" t="str">
        <f>デイリーデータ!A1823&amp;""</f>
        <v/>
      </c>
      <c r="C1823" s="3" t="str">
        <f>デイリーデータ!B1823&amp;""</f>
        <v/>
      </c>
      <c r="D1823" s="4" t="str">
        <f>IF(デイリーデータ!I1823="","",(デイリーデータ!I1823))</f>
        <v/>
      </c>
      <c r="E1823" s="3" t="str">
        <f>IF(デイリーデータ!D1823="休日","●",IF(デイリーデータ!D1823="指定","○",IF(LEFT(デイリーデータ!F1823,1)="日","",IF(LEFT(デイリーデータ!F1823,1)="半","／",LEFT(デイリーデータ!F1823,1)))))</f>
        <v/>
      </c>
      <c r="F1823" s="10" t="str">
        <f>IF(デイリーデータ!E1823="なし","",デイリーデータ!E1823)&amp;IF(デイリーデータ!G1823="なし","",デイリーデータ!G1823)&amp;IF(デイリーデータ!H1823="なし","",デイリーデータ!H1823)</f>
        <v/>
      </c>
      <c r="J1823" s="3">
        <f>IF(デイリーデータ!D1823="なし","",デイリーデータ!D1823)</f>
        <v>0</v>
      </c>
      <c r="K1823" s="3">
        <f>IF(デイリーデータ!E1823="なし","",デイリーデータ!E1823)</f>
        <v>0</v>
      </c>
      <c r="L1823" s="3">
        <f>IF(デイリーデータ!F1823="なし","",デイリーデータ!F1823)</f>
        <v>0</v>
      </c>
      <c r="M1823" s="3">
        <f>IF(デイリーデータ!G1823="なし","",デイリーデータ!G1823)</f>
        <v>0</v>
      </c>
      <c r="N1823" s="3">
        <f>IF(デイリーデータ!H1823="なし","",デイリーデータ!H1823)</f>
        <v>0</v>
      </c>
    </row>
    <row r="1824" spans="1:14" x14ac:dyDescent="0.2">
      <c r="A1824" s="9" t="str">
        <f>デイリーデータ!A1824&amp;デイリーデータ!I1824</f>
        <v/>
      </c>
      <c r="B1824" s="3" t="str">
        <f>デイリーデータ!A1824&amp;""</f>
        <v/>
      </c>
      <c r="C1824" s="3" t="str">
        <f>デイリーデータ!B1824&amp;""</f>
        <v/>
      </c>
      <c r="D1824" s="4" t="str">
        <f>IF(デイリーデータ!I1824="","",(デイリーデータ!I1824))</f>
        <v/>
      </c>
      <c r="E1824" s="3" t="str">
        <f>IF(デイリーデータ!D1824="休日","●",IF(デイリーデータ!D1824="指定","○",IF(LEFT(デイリーデータ!F1824,1)="日","",IF(LEFT(デイリーデータ!F1824,1)="半","／",LEFT(デイリーデータ!F1824,1)))))</f>
        <v/>
      </c>
      <c r="F1824" s="10" t="str">
        <f>IF(デイリーデータ!E1824="なし","",デイリーデータ!E1824)&amp;IF(デイリーデータ!G1824="なし","",デイリーデータ!G1824)&amp;IF(デイリーデータ!H1824="なし","",デイリーデータ!H1824)</f>
        <v/>
      </c>
      <c r="J1824" s="3">
        <f>IF(デイリーデータ!D1824="なし","",デイリーデータ!D1824)</f>
        <v>0</v>
      </c>
      <c r="K1824" s="3">
        <f>IF(デイリーデータ!E1824="なし","",デイリーデータ!E1824)</f>
        <v>0</v>
      </c>
      <c r="L1824" s="3">
        <f>IF(デイリーデータ!F1824="なし","",デイリーデータ!F1824)</f>
        <v>0</v>
      </c>
      <c r="M1824" s="3">
        <f>IF(デイリーデータ!G1824="なし","",デイリーデータ!G1824)</f>
        <v>0</v>
      </c>
      <c r="N1824" s="3">
        <f>IF(デイリーデータ!H1824="なし","",デイリーデータ!H1824)</f>
        <v>0</v>
      </c>
    </row>
    <row r="1825" spans="1:14" x14ac:dyDescent="0.2">
      <c r="A1825" s="9" t="str">
        <f>デイリーデータ!A1825&amp;デイリーデータ!I1825</f>
        <v/>
      </c>
      <c r="B1825" s="3" t="str">
        <f>デイリーデータ!A1825&amp;""</f>
        <v/>
      </c>
      <c r="C1825" s="3" t="str">
        <f>デイリーデータ!B1825&amp;""</f>
        <v/>
      </c>
      <c r="D1825" s="4" t="str">
        <f>IF(デイリーデータ!I1825="","",(デイリーデータ!I1825))</f>
        <v/>
      </c>
      <c r="E1825" s="3" t="str">
        <f>IF(デイリーデータ!D1825="休日","●",IF(デイリーデータ!D1825="指定","○",IF(LEFT(デイリーデータ!F1825,1)="日","",IF(LEFT(デイリーデータ!F1825,1)="半","／",LEFT(デイリーデータ!F1825,1)))))</f>
        <v/>
      </c>
      <c r="F1825" s="10" t="str">
        <f>IF(デイリーデータ!E1825="なし","",デイリーデータ!E1825)&amp;IF(デイリーデータ!G1825="なし","",デイリーデータ!G1825)&amp;IF(デイリーデータ!H1825="なし","",デイリーデータ!H1825)</f>
        <v/>
      </c>
      <c r="J1825" s="3">
        <f>IF(デイリーデータ!D1825="なし","",デイリーデータ!D1825)</f>
        <v>0</v>
      </c>
      <c r="K1825" s="3">
        <f>IF(デイリーデータ!E1825="なし","",デイリーデータ!E1825)</f>
        <v>0</v>
      </c>
      <c r="L1825" s="3">
        <f>IF(デイリーデータ!F1825="なし","",デイリーデータ!F1825)</f>
        <v>0</v>
      </c>
      <c r="M1825" s="3">
        <f>IF(デイリーデータ!G1825="なし","",デイリーデータ!G1825)</f>
        <v>0</v>
      </c>
      <c r="N1825" s="3">
        <f>IF(デイリーデータ!H1825="なし","",デイリーデータ!H1825)</f>
        <v>0</v>
      </c>
    </row>
    <row r="1826" spans="1:14" x14ac:dyDescent="0.2">
      <c r="A1826" s="9" t="str">
        <f>デイリーデータ!A1826&amp;デイリーデータ!I1826</f>
        <v/>
      </c>
      <c r="B1826" s="3" t="str">
        <f>デイリーデータ!A1826&amp;""</f>
        <v/>
      </c>
      <c r="C1826" s="3" t="str">
        <f>デイリーデータ!B1826&amp;""</f>
        <v/>
      </c>
      <c r="D1826" s="4" t="str">
        <f>IF(デイリーデータ!I1826="","",(デイリーデータ!I1826))</f>
        <v/>
      </c>
      <c r="E1826" s="3" t="str">
        <f>IF(デイリーデータ!D1826="休日","●",IF(デイリーデータ!D1826="指定","○",IF(LEFT(デイリーデータ!F1826,1)="日","",IF(LEFT(デイリーデータ!F1826,1)="半","／",LEFT(デイリーデータ!F1826,1)))))</f>
        <v/>
      </c>
      <c r="F1826" s="10" t="str">
        <f>IF(デイリーデータ!E1826="なし","",デイリーデータ!E1826)&amp;IF(デイリーデータ!G1826="なし","",デイリーデータ!G1826)&amp;IF(デイリーデータ!H1826="なし","",デイリーデータ!H1826)</f>
        <v/>
      </c>
      <c r="J1826" s="3">
        <f>IF(デイリーデータ!D1826="なし","",デイリーデータ!D1826)</f>
        <v>0</v>
      </c>
      <c r="K1826" s="3">
        <f>IF(デイリーデータ!E1826="なし","",デイリーデータ!E1826)</f>
        <v>0</v>
      </c>
      <c r="L1826" s="3">
        <f>IF(デイリーデータ!F1826="なし","",デイリーデータ!F1826)</f>
        <v>0</v>
      </c>
      <c r="M1826" s="3">
        <f>IF(デイリーデータ!G1826="なし","",デイリーデータ!G1826)</f>
        <v>0</v>
      </c>
      <c r="N1826" s="3">
        <f>IF(デイリーデータ!H1826="なし","",デイリーデータ!H1826)</f>
        <v>0</v>
      </c>
    </row>
    <row r="1827" spans="1:14" x14ac:dyDescent="0.2">
      <c r="A1827" s="9" t="str">
        <f>デイリーデータ!A1827&amp;デイリーデータ!I1827</f>
        <v/>
      </c>
      <c r="B1827" s="3" t="str">
        <f>デイリーデータ!A1827&amp;""</f>
        <v/>
      </c>
      <c r="C1827" s="3" t="str">
        <f>デイリーデータ!B1827&amp;""</f>
        <v/>
      </c>
      <c r="D1827" s="4" t="str">
        <f>IF(デイリーデータ!I1827="","",(デイリーデータ!I1827))</f>
        <v/>
      </c>
      <c r="E1827" s="3" t="str">
        <f>IF(デイリーデータ!D1827="休日","●",IF(デイリーデータ!D1827="指定","○",IF(LEFT(デイリーデータ!F1827,1)="日","",IF(LEFT(デイリーデータ!F1827,1)="半","／",LEFT(デイリーデータ!F1827,1)))))</f>
        <v/>
      </c>
      <c r="F1827" s="10" t="str">
        <f>IF(デイリーデータ!E1827="なし","",デイリーデータ!E1827)&amp;IF(デイリーデータ!G1827="なし","",デイリーデータ!G1827)&amp;IF(デイリーデータ!H1827="なし","",デイリーデータ!H1827)</f>
        <v/>
      </c>
      <c r="J1827" s="3">
        <f>IF(デイリーデータ!D1827="なし","",デイリーデータ!D1827)</f>
        <v>0</v>
      </c>
      <c r="K1827" s="3">
        <f>IF(デイリーデータ!E1827="なし","",デイリーデータ!E1827)</f>
        <v>0</v>
      </c>
      <c r="L1827" s="3">
        <f>IF(デイリーデータ!F1827="なし","",デイリーデータ!F1827)</f>
        <v>0</v>
      </c>
      <c r="M1827" s="3">
        <f>IF(デイリーデータ!G1827="なし","",デイリーデータ!G1827)</f>
        <v>0</v>
      </c>
      <c r="N1827" s="3">
        <f>IF(デイリーデータ!H1827="なし","",デイリーデータ!H1827)</f>
        <v>0</v>
      </c>
    </row>
    <row r="1828" spans="1:14" x14ac:dyDescent="0.2">
      <c r="A1828" s="9" t="str">
        <f>デイリーデータ!A1828&amp;デイリーデータ!I1828</f>
        <v/>
      </c>
      <c r="B1828" s="3" t="str">
        <f>デイリーデータ!A1828&amp;""</f>
        <v/>
      </c>
      <c r="C1828" s="3" t="str">
        <f>デイリーデータ!B1828&amp;""</f>
        <v/>
      </c>
      <c r="D1828" s="4" t="str">
        <f>IF(デイリーデータ!I1828="","",(デイリーデータ!I1828))</f>
        <v/>
      </c>
      <c r="E1828" s="3" t="str">
        <f>IF(デイリーデータ!D1828="休日","●",IF(デイリーデータ!D1828="指定","○",IF(LEFT(デイリーデータ!F1828,1)="日","",IF(LEFT(デイリーデータ!F1828,1)="半","／",LEFT(デイリーデータ!F1828,1)))))</f>
        <v/>
      </c>
      <c r="F1828" s="10" t="str">
        <f>IF(デイリーデータ!E1828="なし","",デイリーデータ!E1828)&amp;IF(デイリーデータ!G1828="なし","",デイリーデータ!G1828)&amp;IF(デイリーデータ!H1828="なし","",デイリーデータ!H1828)</f>
        <v/>
      </c>
      <c r="J1828" s="3">
        <f>IF(デイリーデータ!D1828="なし","",デイリーデータ!D1828)</f>
        <v>0</v>
      </c>
      <c r="K1828" s="3">
        <f>IF(デイリーデータ!E1828="なし","",デイリーデータ!E1828)</f>
        <v>0</v>
      </c>
      <c r="L1828" s="3">
        <f>IF(デイリーデータ!F1828="なし","",デイリーデータ!F1828)</f>
        <v>0</v>
      </c>
      <c r="M1828" s="3">
        <f>IF(デイリーデータ!G1828="なし","",デイリーデータ!G1828)</f>
        <v>0</v>
      </c>
      <c r="N1828" s="3">
        <f>IF(デイリーデータ!H1828="なし","",デイリーデータ!H1828)</f>
        <v>0</v>
      </c>
    </row>
    <row r="1829" spans="1:14" x14ac:dyDescent="0.2">
      <c r="A1829" s="9" t="str">
        <f>デイリーデータ!A1829&amp;デイリーデータ!I1829</f>
        <v/>
      </c>
      <c r="B1829" s="3" t="str">
        <f>デイリーデータ!A1829&amp;""</f>
        <v/>
      </c>
      <c r="C1829" s="3" t="str">
        <f>デイリーデータ!B1829&amp;""</f>
        <v/>
      </c>
      <c r="D1829" s="4" t="str">
        <f>IF(デイリーデータ!I1829="","",(デイリーデータ!I1829))</f>
        <v/>
      </c>
      <c r="E1829" s="3" t="str">
        <f>IF(デイリーデータ!D1829="休日","●",IF(デイリーデータ!D1829="指定","○",IF(LEFT(デイリーデータ!F1829,1)="日","",IF(LEFT(デイリーデータ!F1829,1)="半","／",LEFT(デイリーデータ!F1829,1)))))</f>
        <v/>
      </c>
      <c r="F1829" s="10" t="str">
        <f>IF(デイリーデータ!E1829="なし","",デイリーデータ!E1829)&amp;IF(デイリーデータ!G1829="なし","",デイリーデータ!G1829)&amp;IF(デイリーデータ!H1829="なし","",デイリーデータ!H1829)</f>
        <v/>
      </c>
      <c r="J1829" s="3">
        <f>IF(デイリーデータ!D1829="なし","",デイリーデータ!D1829)</f>
        <v>0</v>
      </c>
      <c r="K1829" s="3">
        <f>IF(デイリーデータ!E1829="なし","",デイリーデータ!E1829)</f>
        <v>0</v>
      </c>
      <c r="L1829" s="3">
        <f>IF(デイリーデータ!F1829="なし","",デイリーデータ!F1829)</f>
        <v>0</v>
      </c>
      <c r="M1829" s="3">
        <f>IF(デイリーデータ!G1829="なし","",デイリーデータ!G1829)</f>
        <v>0</v>
      </c>
      <c r="N1829" s="3">
        <f>IF(デイリーデータ!H1829="なし","",デイリーデータ!H1829)</f>
        <v>0</v>
      </c>
    </row>
    <row r="1830" spans="1:14" x14ac:dyDescent="0.2">
      <c r="A1830" s="9" t="str">
        <f>デイリーデータ!A1830&amp;デイリーデータ!I1830</f>
        <v/>
      </c>
      <c r="B1830" s="3" t="str">
        <f>デイリーデータ!A1830&amp;""</f>
        <v/>
      </c>
      <c r="C1830" s="3" t="str">
        <f>デイリーデータ!B1830&amp;""</f>
        <v/>
      </c>
      <c r="D1830" s="4" t="str">
        <f>IF(デイリーデータ!I1830="","",(デイリーデータ!I1830))</f>
        <v/>
      </c>
      <c r="E1830" s="3" t="str">
        <f>IF(デイリーデータ!D1830="休日","●",IF(デイリーデータ!D1830="指定","○",IF(LEFT(デイリーデータ!F1830,1)="日","",IF(LEFT(デイリーデータ!F1830,1)="半","／",LEFT(デイリーデータ!F1830,1)))))</f>
        <v/>
      </c>
      <c r="F1830" s="10" t="str">
        <f>IF(デイリーデータ!E1830="なし","",デイリーデータ!E1830)&amp;IF(デイリーデータ!G1830="なし","",デイリーデータ!G1830)&amp;IF(デイリーデータ!H1830="なし","",デイリーデータ!H1830)</f>
        <v/>
      </c>
      <c r="J1830" s="3">
        <f>IF(デイリーデータ!D1830="なし","",デイリーデータ!D1830)</f>
        <v>0</v>
      </c>
      <c r="K1830" s="3">
        <f>IF(デイリーデータ!E1830="なし","",デイリーデータ!E1830)</f>
        <v>0</v>
      </c>
      <c r="L1830" s="3">
        <f>IF(デイリーデータ!F1830="なし","",デイリーデータ!F1830)</f>
        <v>0</v>
      </c>
      <c r="M1830" s="3">
        <f>IF(デイリーデータ!G1830="なし","",デイリーデータ!G1830)</f>
        <v>0</v>
      </c>
      <c r="N1830" s="3">
        <f>IF(デイリーデータ!H1830="なし","",デイリーデータ!H1830)</f>
        <v>0</v>
      </c>
    </row>
    <row r="1831" spans="1:14" x14ac:dyDescent="0.2">
      <c r="A1831" s="9" t="str">
        <f>デイリーデータ!A1831&amp;デイリーデータ!I1831</f>
        <v/>
      </c>
      <c r="B1831" s="3" t="str">
        <f>デイリーデータ!A1831&amp;""</f>
        <v/>
      </c>
      <c r="C1831" s="3" t="str">
        <f>デイリーデータ!B1831&amp;""</f>
        <v/>
      </c>
      <c r="D1831" s="4" t="str">
        <f>IF(デイリーデータ!I1831="","",(デイリーデータ!I1831))</f>
        <v/>
      </c>
      <c r="E1831" s="3" t="str">
        <f>IF(デイリーデータ!D1831="休日","●",IF(デイリーデータ!D1831="指定","○",IF(LEFT(デイリーデータ!F1831,1)="日","",IF(LEFT(デイリーデータ!F1831,1)="半","／",LEFT(デイリーデータ!F1831,1)))))</f>
        <v/>
      </c>
      <c r="F1831" s="10" t="str">
        <f>IF(デイリーデータ!E1831="なし","",デイリーデータ!E1831)&amp;IF(デイリーデータ!G1831="なし","",デイリーデータ!G1831)&amp;IF(デイリーデータ!H1831="なし","",デイリーデータ!H1831)</f>
        <v/>
      </c>
      <c r="J1831" s="3">
        <f>IF(デイリーデータ!D1831="なし","",デイリーデータ!D1831)</f>
        <v>0</v>
      </c>
      <c r="K1831" s="3">
        <f>IF(デイリーデータ!E1831="なし","",デイリーデータ!E1831)</f>
        <v>0</v>
      </c>
      <c r="L1831" s="3">
        <f>IF(デイリーデータ!F1831="なし","",デイリーデータ!F1831)</f>
        <v>0</v>
      </c>
      <c r="M1831" s="3">
        <f>IF(デイリーデータ!G1831="なし","",デイリーデータ!G1831)</f>
        <v>0</v>
      </c>
      <c r="N1831" s="3">
        <f>IF(デイリーデータ!H1831="なし","",デイリーデータ!H1831)</f>
        <v>0</v>
      </c>
    </row>
    <row r="1832" spans="1:14" x14ac:dyDescent="0.2">
      <c r="A1832" s="9" t="str">
        <f>デイリーデータ!A1832&amp;デイリーデータ!I1832</f>
        <v/>
      </c>
      <c r="B1832" s="3" t="str">
        <f>デイリーデータ!A1832&amp;""</f>
        <v/>
      </c>
      <c r="C1832" s="3" t="str">
        <f>デイリーデータ!B1832&amp;""</f>
        <v/>
      </c>
      <c r="D1832" s="4" t="str">
        <f>IF(デイリーデータ!I1832="","",(デイリーデータ!I1832))</f>
        <v/>
      </c>
      <c r="E1832" s="3" t="str">
        <f>IF(デイリーデータ!D1832="休日","●",IF(デイリーデータ!D1832="指定","○",IF(LEFT(デイリーデータ!F1832,1)="日","",IF(LEFT(デイリーデータ!F1832,1)="半","／",LEFT(デイリーデータ!F1832,1)))))</f>
        <v/>
      </c>
      <c r="F1832" s="10" t="str">
        <f>IF(デイリーデータ!E1832="なし","",デイリーデータ!E1832)&amp;IF(デイリーデータ!G1832="なし","",デイリーデータ!G1832)&amp;IF(デイリーデータ!H1832="なし","",デイリーデータ!H1832)</f>
        <v/>
      </c>
      <c r="J1832" s="3">
        <f>IF(デイリーデータ!D1832="なし","",デイリーデータ!D1832)</f>
        <v>0</v>
      </c>
      <c r="K1832" s="3">
        <f>IF(デイリーデータ!E1832="なし","",デイリーデータ!E1832)</f>
        <v>0</v>
      </c>
      <c r="L1832" s="3">
        <f>IF(デイリーデータ!F1832="なし","",デイリーデータ!F1832)</f>
        <v>0</v>
      </c>
      <c r="M1832" s="3">
        <f>IF(デイリーデータ!G1832="なし","",デイリーデータ!G1832)</f>
        <v>0</v>
      </c>
      <c r="N1832" s="3">
        <f>IF(デイリーデータ!H1832="なし","",デイリーデータ!H1832)</f>
        <v>0</v>
      </c>
    </row>
    <row r="1833" spans="1:14" x14ac:dyDescent="0.2">
      <c r="A1833" s="9" t="str">
        <f>デイリーデータ!A1833&amp;デイリーデータ!I1833</f>
        <v/>
      </c>
      <c r="B1833" s="3" t="str">
        <f>デイリーデータ!A1833&amp;""</f>
        <v/>
      </c>
      <c r="C1833" s="3" t="str">
        <f>デイリーデータ!B1833&amp;""</f>
        <v/>
      </c>
      <c r="D1833" s="4" t="str">
        <f>IF(デイリーデータ!I1833="","",(デイリーデータ!I1833))</f>
        <v/>
      </c>
      <c r="E1833" s="3" t="str">
        <f>IF(デイリーデータ!D1833="休日","●",IF(デイリーデータ!D1833="指定","○",IF(LEFT(デイリーデータ!F1833,1)="日","",IF(LEFT(デイリーデータ!F1833,1)="半","／",LEFT(デイリーデータ!F1833,1)))))</f>
        <v/>
      </c>
      <c r="F1833" s="10" t="str">
        <f>IF(デイリーデータ!E1833="なし","",デイリーデータ!E1833)&amp;IF(デイリーデータ!G1833="なし","",デイリーデータ!G1833)&amp;IF(デイリーデータ!H1833="なし","",デイリーデータ!H1833)</f>
        <v/>
      </c>
      <c r="J1833" s="3">
        <f>IF(デイリーデータ!D1833="なし","",デイリーデータ!D1833)</f>
        <v>0</v>
      </c>
      <c r="K1833" s="3">
        <f>IF(デイリーデータ!E1833="なし","",デイリーデータ!E1833)</f>
        <v>0</v>
      </c>
      <c r="L1833" s="3">
        <f>IF(デイリーデータ!F1833="なし","",デイリーデータ!F1833)</f>
        <v>0</v>
      </c>
      <c r="M1833" s="3">
        <f>IF(デイリーデータ!G1833="なし","",デイリーデータ!G1833)</f>
        <v>0</v>
      </c>
      <c r="N1833" s="3">
        <f>IF(デイリーデータ!H1833="なし","",デイリーデータ!H1833)</f>
        <v>0</v>
      </c>
    </row>
    <row r="1834" spans="1:14" x14ac:dyDescent="0.2">
      <c r="A1834" s="9" t="str">
        <f>デイリーデータ!A1834&amp;デイリーデータ!I1834</f>
        <v/>
      </c>
      <c r="B1834" s="3" t="str">
        <f>デイリーデータ!A1834&amp;""</f>
        <v/>
      </c>
      <c r="C1834" s="3" t="str">
        <f>デイリーデータ!B1834&amp;""</f>
        <v/>
      </c>
      <c r="D1834" s="4" t="str">
        <f>IF(デイリーデータ!I1834="","",(デイリーデータ!I1834))</f>
        <v/>
      </c>
      <c r="E1834" s="3" t="str">
        <f>IF(デイリーデータ!D1834="休日","●",IF(デイリーデータ!D1834="指定","○",IF(LEFT(デイリーデータ!F1834,1)="日","",IF(LEFT(デイリーデータ!F1834,1)="半","／",LEFT(デイリーデータ!F1834,1)))))</f>
        <v/>
      </c>
      <c r="F1834" s="10" t="str">
        <f>IF(デイリーデータ!E1834="なし","",デイリーデータ!E1834)&amp;IF(デイリーデータ!G1834="なし","",デイリーデータ!G1834)&amp;IF(デイリーデータ!H1834="なし","",デイリーデータ!H1834)</f>
        <v/>
      </c>
      <c r="J1834" s="3">
        <f>IF(デイリーデータ!D1834="なし","",デイリーデータ!D1834)</f>
        <v>0</v>
      </c>
      <c r="K1834" s="3">
        <f>IF(デイリーデータ!E1834="なし","",デイリーデータ!E1834)</f>
        <v>0</v>
      </c>
      <c r="L1834" s="3">
        <f>IF(デイリーデータ!F1834="なし","",デイリーデータ!F1834)</f>
        <v>0</v>
      </c>
      <c r="M1834" s="3">
        <f>IF(デイリーデータ!G1834="なし","",デイリーデータ!G1834)</f>
        <v>0</v>
      </c>
      <c r="N1834" s="3">
        <f>IF(デイリーデータ!H1834="なし","",デイリーデータ!H1834)</f>
        <v>0</v>
      </c>
    </row>
    <row r="1835" spans="1:14" x14ac:dyDescent="0.2">
      <c r="A1835" s="9" t="str">
        <f>デイリーデータ!A1835&amp;デイリーデータ!I1835</f>
        <v/>
      </c>
      <c r="B1835" s="3" t="str">
        <f>デイリーデータ!A1835&amp;""</f>
        <v/>
      </c>
      <c r="C1835" s="3" t="str">
        <f>デイリーデータ!B1835&amp;""</f>
        <v/>
      </c>
      <c r="D1835" s="4" t="str">
        <f>IF(デイリーデータ!I1835="","",(デイリーデータ!I1835))</f>
        <v/>
      </c>
      <c r="E1835" s="3" t="str">
        <f>IF(デイリーデータ!D1835="休日","●",IF(デイリーデータ!D1835="指定","○",IF(LEFT(デイリーデータ!F1835,1)="日","",IF(LEFT(デイリーデータ!F1835,1)="半","／",LEFT(デイリーデータ!F1835,1)))))</f>
        <v/>
      </c>
      <c r="F1835" s="10" t="str">
        <f>IF(デイリーデータ!E1835="なし","",デイリーデータ!E1835)&amp;IF(デイリーデータ!G1835="なし","",デイリーデータ!G1835)&amp;IF(デイリーデータ!H1835="なし","",デイリーデータ!H1835)</f>
        <v/>
      </c>
      <c r="J1835" s="3">
        <f>IF(デイリーデータ!D1835="なし","",デイリーデータ!D1835)</f>
        <v>0</v>
      </c>
      <c r="K1835" s="3">
        <f>IF(デイリーデータ!E1835="なし","",デイリーデータ!E1835)</f>
        <v>0</v>
      </c>
      <c r="L1835" s="3">
        <f>IF(デイリーデータ!F1835="なし","",デイリーデータ!F1835)</f>
        <v>0</v>
      </c>
      <c r="M1835" s="3">
        <f>IF(デイリーデータ!G1835="なし","",デイリーデータ!G1835)</f>
        <v>0</v>
      </c>
      <c r="N1835" s="3">
        <f>IF(デイリーデータ!H1835="なし","",デイリーデータ!H1835)</f>
        <v>0</v>
      </c>
    </row>
    <row r="1836" spans="1:14" x14ac:dyDescent="0.2">
      <c r="A1836" s="9" t="str">
        <f>デイリーデータ!A1836&amp;デイリーデータ!I1836</f>
        <v/>
      </c>
      <c r="B1836" s="3" t="str">
        <f>デイリーデータ!A1836&amp;""</f>
        <v/>
      </c>
      <c r="C1836" s="3" t="str">
        <f>デイリーデータ!B1836&amp;""</f>
        <v/>
      </c>
      <c r="D1836" s="4" t="str">
        <f>IF(デイリーデータ!I1836="","",(デイリーデータ!I1836))</f>
        <v/>
      </c>
      <c r="E1836" s="3" t="str">
        <f>IF(デイリーデータ!D1836="休日","●",IF(デイリーデータ!D1836="指定","○",IF(LEFT(デイリーデータ!F1836,1)="日","",IF(LEFT(デイリーデータ!F1836,1)="半","／",LEFT(デイリーデータ!F1836,1)))))</f>
        <v/>
      </c>
      <c r="F1836" s="10" t="str">
        <f>IF(デイリーデータ!E1836="なし","",デイリーデータ!E1836)&amp;IF(デイリーデータ!G1836="なし","",デイリーデータ!G1836)&amp;IF(デイリーデータ!H1836="なし","",デイリーデータ!H1836)</f>
        <v/>
      </c>
      <c r="J1836" s="3">
        <f>IF(デイリーデータ!D1836="なし","",デイリーデータ!D1836)</f>
        <v>0</v>
      </c>
      <c r="K1836" s="3">
        <f>IF(デイリーデータ!E1836="なし","",デイリーデータ!E1836)</f>
        <v>0</v>
      </c>
      <c r="L1836" s="3">
        <f>IF(デイリーデータ!F1836="なし","",デイリーデータ!F1836)</f>
        <v>0</v>
      </c>
      <c r="M1836" s="3">
        <f>IF(デイリーデータ!G1836="なし","",デイリーデータ!G1836)</f>
        <v>0</v>
      </c>
      <c r="N1836" s="3">
        <f>IF(デイリーデータ!H1836="なし","",デイリーデータ!H1836)</f>
        <v>0</v>
      </c>
    </row>
    <row r="1837" spans="1:14" x14ac:dyDescent="0.2">
      <c r="A1837" s="9" t="str">
        <f>デイリーデータ!A1837&amp;デイリーデータ!I1837</f>
        <v/>
      </c>
      <c r="B1837" s="3" t="str">
        <f>デイリーデータ!A1837&amp;""</f>
        <v/>
      </c>
      <c r="C1837" s="3" t="str">
        <f>デイリーデータ!B1837&amp;""</f>
        <v/>
      </c>
      <c r="D1837" s="4" t="str">
        <f>IF(デイリーデータ!I1837="","",(デイリーデータ!I1837))</f>
        <v/>
      </c>
      <c r="E1837" s="3" t="str">
        <f>IF(デイリーデータ!D1837="休日","●",IF(デイリーデータ!D1837="指定","○",IF(LEFT(デイリーデータ!F1837,1)="日","",IF(LEFT(デイリーデータ!F1837,1)="半","／",LEFT(デイリーデータ!F1837,1)))))</f>
        <v/>
      </c>
      <c r="F1837" s="10" t="str">
        <f>IF(デイリーデータ!E1837="なし","",デイリーデータ!E1837)&amp;IF(デイリーデータ!G1837="なし","",デイリーデータ!G1837)&amp;IF(デイリーデータ!H1837="なし","",デイリーデータ!H1837)</f>
        <v/>
      </c>
      <c r="J1837" s="3">
        <f>IF(デイリーデータ!D1837="なし","",デイリーデータ!D1837)</f>
        <v>0</v>
      </c>
      <c r="K1837" s="3">
        <f>IF(デイリーデータ!E1837="なし","",デイリーデータ!E1837)</f>
        <v>0</v>
      </c>
      <c r="L1837" s="3">
        <f>IF(デイリーデータ!F1837="なし","",デイリーデータ!F1837)</f>
        <v>0</v>
      </c>
      <c r="M1837" s="3">
        <f>IF(デイリーデータ!G1837="なし","",デイリーデータ!G1837)</f>
        <v>0</v>
      </c>
      <c r="N1837" s="3">
        <f>IF(デイリーデータ!H1837="なし","",デイリーデータ!H1837)</f>
        <v>0</v>
      </c>
    </row>
    <row r="1838" spans="1:14" x14ac:dyDescent="0.2">
      <c r="A1838" s="9" t="str">
        <f>デイリーデータ!A1838&amp;デイリーデータ!I1838</f>
        <v/>
      </c>
      <c r="B1838" s="3" t="str">
        <f>デイリーデータ!A1838&amp;""</f>
        <v/>
      </c>
      <c r="C1838" s="3" t="str">
        <f>デイリーデータ!B1838&amp;""</f>
        <v/>
      </c>
      <c r="D1838" s="4" t="str">
        <f>IF(デイリーデータ!I1838="","",(デイリーデータ!I1838))</f>
        <v/>
      </c>
      <c r="E1838" s="3" t="str">
        <f>IF(デイリーデータ!D1838="休日","●",IF(デイリーデータ!D1838="指定","○",IF(LEFT(デイリーデータ!F1838,1)="日","",IF(LEFT(デイリーデータ!F1838,1)="半","／",LEFT(デイリーデータ!F1838,1)))))</f>
        <v/>
      </c>
      <c r="F1838" s="10" t="str">
        <f>IF(デイリーデータ!E1838="なし","",デイリーデータ!E1838)&amp;IF(デイリーデータ!G1838="なし","",デイリーデータ!G1838)&amp;IF(デイリーデータ!H1838="なし","",デイリーデータ!H1838)</f>
        <v/>
      </c>
      <c r="J1838" s="3">
        <f>IF(デイリーデータ!D1838="なし","",デイリーデータ!D1838)</f>
        <v>0</v>
      </c>
      <c r="K1838" s="3">
        <f>IF(デイリーデータ!E1838="なし","",デイリーデータ!E1838)</f>
        <v>0</v>
      </c>
      <c r="L1838" s="3">
        <f>IF(デイリーデータ!F1838="なし","",デイリーデータ!F1838)</f>
        <v>0</v>
      </c>
      <c r="M1838" s="3">
        <f>IF(デイリーデータ!G1838="なし","",デイリーデータ!G1838)</f>
        <v>0</v>
      </c>
      <c r="N1838" s="3">
        <f>IF(デイリーデータ!H1838="なし","",デイリーデータ!H1838)</f>
        <v>0</v>
      </c>
    </row>
    <row r="1839" spans="1:14" x14ac:dyDescent="0.2">
      <c r="A1839" s="9" t="str">
        <f>デイリーデータ!A1839&amp;デイリーデータ!I1839</f>
        <v/>
      </c>
      <c r="B1839" s="3" t="str">
        <f>デイリーデータ!A1839&amp;""</f>
        <v/>
      </c>
      <c r="C1839" s="3" t="str">
        <f>デイリーデータ!B1839&amp;""</f>
        <v/>
      </c>
      <c r="D1839" s="4" t="str">
        <f>IF(デイリーデータ!I1839="","",(デイリーデータ!I1839))</f>
        <v/>
      </c>
      <c r="E1839" s="3" t="str">
        <f>IF(デイリーデータ!D1839="休日","●",IF(デイリーデータ!D1839="指定","○",IF(LEFT(デイリーデータ!F1839,1)="日","",IF(LEFT(デイリーデータ!F1839,1)="半","／",LEFT(デイリーデータ!F1839,1)))))</f>
        <v/>
      </c>
      <c r="F1839" s="10" t="str">
        <f>IF(デイリーデータ!E1839="なし","",デイリーデータ!E1839)&amp;IF(デイリーデータ!G1839="なし","",デイリーデータ!G1839)&amp;IF(デイリーデータ!H1839="なし","",デイリーデータ!H1839)</f>
        <v/>
      </c>
      <c r="J1839" s="3">
        <f>IF(デイリーデータ!D1839="なし","",デイリーデータ!D1839)</f>
        <v>0</v>
      </c>
      <c r="K1839" s="3">
        <f>IF(デイリーデータ!E1839="なし","",デイリーデータ!E1839)</f>
        <v>0</v>
      </c>
      <c r="L1839" s="3">
        <f>IF(デイリーデータ!F1839="なし","",デイリーデータ!F1839)</f>
        <v>0</v>
      </c>
      <c r="M1839" s="3">
        <f>IF(デイリーデータ!G1839="なし","",デイリーデータ!G1839)</f>
        <v>0</v>
      </c>
      <c r="N1839" s="3">
        <f>IF(デイリーデータ!H1839="なし","",デイリーデータ!H1839)</f>
        <v>0</v>
      </c>
    </row>
    <row r="1840" spans="1:14" x14ac:dyDescent="0.2">
      <c r="A1840" s="9" t="str">
        <f>デイリーデータ!A1840&amp;デイリーデータ!I1840</f>
        <v/>
      </c>
      <c r="B1840" s="3" t="str">
        <f>デイリーデータ!A1840&amp;""</f>
        <v/>
      </c>
      <c r="C1840" s="3" t="str">
        <f>デイリーデータ!B1840&amp;""</f>
        <v/>
      </c>
      <c r="D1840" s="4" t="str">
        <f>IF(デイリーデータ!I1840="","",(デイリーデータ!I1840))</f>
        <v/>
      </c>
      <c r="E1840" s="3" t="str">
        <f>IF(デイリーデータ!D1840="休日","●",IF(デイリーデータ!D1840="指定","○",IF(LEFT(デイリーデータ!F1840,1)="日","",IF(LEFT(デイリーデータ!F1840,1)="半","／",LEFT(デイリーデータ!F1840,1)))))</f>
        <v/>
      </c>
      <c r="F1840" s="10" t="str">
        <f>IF(デイリーデータ!E1840="なし","",デイリーデータ!E1840)&amp;IF(デイリーデータ!G1840="なし","",デイリーデータ!G1840)&amp;IF(デイリーデータ!H1840="なし","",デイリーデータ!H1840)</f>
        <v/>
      </c>
      <c r="J1840" s="3">
        <f>IF(デイリーデータ!D1840="なし","",デイリーデータ!D1840)</f>
        <v>0</v>
      </c>
      <c r="K1840" s="3">
        <f>IF(デイリーデータ!E1840="なし","",デイリーデータ!E1840)</f>
        <v>0</v>
      </c>
      <c r="L1840" s="3">
        <f>IF(デイリーデータ!F1840="なし","",デイリーデータ!F1840)</f>
        <v>0</v>
      </c>
      <c r="M1840" s="3">
        <f>IF(デイリーデータ!G1840="なし","",デイリーデータ!G1840)</f>
        <v>0</v>
      </c>
      <c r="N1840" s="3">
        <f>IF(デイリーデータ!H1840="なし","",デイリーデータ!H1840)</f>
        <v>0</v>
      </c>
    </row>
    <row r="1841" spans="1:14" x14ac:dyDescent="0.2">
      <c r="A1841" s="9" t="str">
        <f>デイリーデータ!A1841&amp;デイリーデータ!I1841</f>
        <v/>
      </c>
      <c r="B1841" s="3" t="str">
        <f>デイリーデータ!A1841&amp;""</f>
        <v/>
      </c>
      <c r="C1841" s="3" t="str">
        <f>デイリーデータ!B1841&amp;""</f>
        <v/>
      </c>
      <c r="D1841" s="4" t="str">
        <f>IF(デイリーデータ!I1841="","",(デイリーデータ!I1841))</f>
        <v/>
      </c>
      <c r="E1841" s="3" t="str">
        <f>IF(デイリーデータ!D1841="休日","●",IF(デイリーデータ!D1841="指定","○",IF(LEFT(デイリーデータ!F1841,1)="日","",IF(LEFT(デイリーデータ!F1841,1)="半","／",LEFT(デイリーデータ!F1841,1)))))</f>
        <v/>
      </c>
      <c r="F1841" s="10" t="str">
        <f>IF(デイリーデータ!E1841="なし","",デイリーデータ!E1841)&amp;IF(デイリーデータ!G1841="なし","",デイリーデータ!G1841)&amp;IF(デイリーデータ!H1841="なし","",デイリーデータ!H1841)</f>
        <v/>
      </c>
      <c r="J1841" s="3">
        <f>IF(デイリーデータ!D1841="なし","",デイリーデータ!D1841)</f>
        <v>0</v>
      </c>
      <c r="K1841" s="3">
        <f>IF(デイリーデータ!E1841="なし","",デイリーデータ!E1841)</f>
        <v>0</v>
      </c>
      <c r="L1841" s="3">
        <f>IF(デイリーデータ!F1841="なし","",デイリーデータ!F1841)</f>
        <v>0</v>
      </c>
      <c r="M1841" s="3">
        <f>IF(デイリーデータ!G1841="なし","",デイリーデータ!G1841)</f>
        <v>0</v>
      </c>
      <c r="N1841" s="3">
        <f>IF(デイリーデータ!H1841="なし","",デイリーデータ!H1841)</f>
        <v>0</v>
      </c>
    </row>
    <row r="1842" spans="1:14" x14ac:dyDescent="0.2">
      <c r="A1842" s="9" t="str">
        <f>デイリーデータ!A1842&amp;デイリーデータ!I1842</f>
        <v/>
      </c>
      <c r="B1842" s="3" t="str">
        <f>デイリーデータ!A1842&amp;""</f>
        <v/>
      </c>
      <c r="C1842" s="3" t="str">
        <f>デイリーデータ!B1842&amp;""</f>
        <v/>
      </c>
      <c r="D1842" s="4" t="str">
        <f>IF(デイリーデータ!I1842="","",(デイリーデータ!I1842))</f>
        <v/>
      </c>
      <c r="E1842" s="3" t="str">
        <f>IF(デイリーデータ!D1842="休日","●",IF(デイリーデータ!D1842="指定","○",IF(LEFT(デイリーデータ!F1842,1)="日","",IF(LEFT(デイリーデータ!F1842,1)="半","／",LEFT(デイリーデータ!F1842,1)))))</f>
        <v/>
      </c>
      <c r="F1842" s="10" t="str">
        <f>IF(デイリーデータ!E1842="なし","",デイリーデータ!E1842)&amp;IF(デイリーデータ!G1842="なし","",デイリーデータ!G1842)&amp;IF(デイリーデータ!H1842="なし","",デイリーデータ!H1842)</f>
        <v/>
      </c>
      <c r="J1842" s="3">
        <f>IF(デイリーデータ!D1842="なし","",デイリーデータ!D1842)</f>
        <v>0</v>
      </c>
      <c r="K1842" s="3">
        <f>IF(デイリーデータ!E1842="なし","",デイリーデータ!E1842)</f>
        <v>0</v>
      </c>
      <c r="L1842" s="3">
        <f>IF(デイリーデータ!F1842="なし","",デイリーデータ!F1842)</f>
        <v>0</v>
      </c>
      <c r="M1842" s="3">
        <f>IF(デイリーデータ!G1842="なし","",デイリーデータ!G1842)</f>
        <v>0</v>
      </c>
      <c r="N1842" s="3">
        <f>IF(デイリーデータ!H1842="なし","",デイリーデータ!H1842)</f>
        <v>0</v>
      </c>
    </row>
    <row r="1843" spans="1:14" x14ac:dyDescent="0.2">
      <c r="A1843" s="9" t="str">
        <f>デイリーデータ!A1843&amp;デイリーデータ!I1843</f>
        <v/>
      </c>
      <c r="B1843" s="3" t="str">
        <f>デイリーデータ!A1843&amp;""</f>
        <v/>
      </c>
      <c r="C1843" s="3" t="str">
        <f>デイリーデータ!B1843&amp;""</f>
        <v/>
      </c>
      <c r="D1843" s="4" t="str">
        <f>IF(デイリーデータ!I1843="","",(デイリーデータ!I1843))</f>
        <v/>
      </c>
      <c r="E1843" s="3" t="str">
        <f>IF(デイリーデータ!D1843="休日","●",IF(デイリーデータ!D1843="指定","○",IF(LEFT(デイリーデータ!F1843,1)="日","",IF(LEFT(デイリーデータ!F1843,1)="半","／",LEFT(デイリーデータ!F1843,1)))))</f>
        <v/>
      </c>
      <c r="F1843" s="10" t="str">
        <f>IF(デイリーデータ!E1843="なし","",デイリーデータ!E1843)&amp;IF(デイリーデータ!G1843="なし","",デイリーデータ!G1843)&amp;IF(デイリーデータ!H1843="なし","",デイリーデータ!H1843)</f>
        <v/>
      </c>
      <c r="J1843" s="3">
        <f>IF(デイリーデータ!D1843="なし","",デイリーデータ!D1843)</f>
        <v>0</v>
      </c>
      <c r="K1843" s="3">
        <f>IF(デイリーデータ!E1843="なし","",デイリーデータ!E1843)</f>
        <v>0</v>
      </c>
      <c r="L1843" s="3">
        <f>IF(デイリーデータ!F1843="なし","",デイリーデータ!F1843)</f>
        <v>0</v>
      </c>
      <c r="M1843" s="3">
        <f>IF(デイリーデータ!G1843="なし","",デイリーデータ!G1843)</f>
        <v>0</v>
      </c>
      <c r="N1843" s="3">
        <f>IF(デイリーデータ!H1843="なし","",デイリーデータ!H1843)</f>
        <v>0</v>
      </c>
    </row>
    <row r="1844" spans="1:14" x14ac:dyDescent="0.2">
      <c r="A1844" s="9" t="str">
        <f>デイリーデータ!A1844&amp;デイリーデータ!I1844</f>
        <v/>
      </c>
      <c r="B1844" s="3" t="str">
        <f>デイリーデータ!A1844&amp;""</f>
        <v/>
      </c>
      <c r="C1844" s="3" t="str">
        <f>デイリーデータ!B1844&amp;""</f>
        <v/>
      </c>
      <c r="D1844" s="4" t="str">
        <f>IF(デイリーデータ!I1844="","",(デイリーデータ!I1844))</f>
        <v/>
      </c>
      <c r="E1844" s="3" t="str">
        <f>IF(デイリーデータ!D1844="休日","●",IF(デイリーデータ!D1844="指定","○",IF(LEFT(デイリーデータ!F1844,1)="日","",IF(LEFT(デイリーデータ!F1844,1)="半","／",LEFT(デイリーデータ!F1844,1)))))</f>
        <v/>
      </c>
      <c r="F1844" s="10" t="str">
        <f>IF(デイリーデータ!E1844="なし","",デイリーデータ!E1844)&amp;IF(デイリーデータ!G1844="なし","",デイリーデータ!G1844)&amp;IF(デイリーデータ!H1844="なし","",デイリーデータ!H1844)</f>
        <v/>
      </c>
      <c r="J1844" s="3">
        <f>IF(デイリーデータ!D1844="なし","",デイリーデータ!D1844)</f>
        <v>0</v>
      </c>
      <c r="K1844" s="3">
        <f>IF(デイリーデータ!E1844="なし","",デイリーデータ!E1844)</f>
        <v>0</v>
      </c>
      <c r="L1844" s="3">
        <f>IF(デイリーデータ!F1844="なし","",デイリーデータ!F1844)</f>
        <v>0</v>
      </c>
      <c r="M1844" s="3">
        <f>IF(デイリーデータ!G1844="なし","",デイリーデータ!G1844)</f>
        <v>0</v>
      </c>
      <c r="N1844" s="3">
        <f>IF(デイリーデータ!H1844="なし","",デイリーデータ!H1844)</f>
        <v>0</v>
      </c>
    </row>
    <row r="1845" spans="1:14" x14ac:dyDescent="0.2">
      <c r="A1845" s="9" t="str">
        <f>デイリーデータ!A1845&amp;デイリーデータ!I1845</f>
        <v/>
      </c>
      <c r="B1845" s="3" t="str">
        <f>デイリーデータ!A1845&amp;""</f>
        <v/>
      </c>
      <c r="C1845" s="3" t="str">
        <f>デイリーデータ!B1845&amp;""</f>
        <v/>
      </c>
      <c r="D1845" s="4" t="str">
        <f>IF(デイリーデータ!I1845="","",(デイリーデータ!I1845))</f>
        <v/>
      </c>
      <c r="E1845" s="3" t="str">
        <f>IF(デイリーデータ!D1845="休日","●",IF(デイリーデータ!D1845="指定","○",IF(LEFT(デイリーデータ!F1845,1)="日","",IF(LEFT(デイリーデータ!F1845,1)="半","／",LEFT(デイリーデータ!F1845,1)))))</f>
        <v/>
      </c>
      <c r="F1845" s="10" t="str">
        <f>IF(デイリーデータ!E1845="なし","",デイリーデータ!E1845)&amp;IF(デイリーデータ!G1845="なし","",デイリーデータ!G1845)&amp;IF(デイリーデータ!H1845="なし","",デイリーデータ!H1845)</f>
        <v/>
      </c>
      <c r="J1845" s="3">
        <f>IF(デイリーデータ!D1845="なし","",デイリーデータ!D1845)</f>
        <v>0</v>
      </c>
      <c r="K1845" s="3">
        <f>IF(デイリーデータ!E1845="なし","",デイリーデータ!E1845)</f>
        <v>0</v>
      </c>
      <c r="L1845" s="3">
        <f>IF(デイリーデータ!F1845="なし","",デイリーデータ!F1845)</f>
        <v>0</v>
      </c>
      <c r="M1845" s="3">
        <f>IF(デイリーデータ!G1845="なし","",デイリーデータ!G1845)</f>
        <v>0</v>
      </c>
      <c r="N1845" s="3">
        <f>IF(デイリーデータ!H1845="なし","",デイリーデータ!H1845)</f>
        <v>0</v>
      </c>
    </row>
    <row r="1846" spans="1:14" x14ac:dyDescent="0.2">
      <c r="A1846" s="9" t="str">
        <f>デイリーデータ!A1846&amp;デイリーデータ!I1846</f>
        <v/>
      </c>
      <c r="B1846" s="3" t="str">
        <f>デイリーデータ!A1846&amp;""</f>
        <v/>
      </c>
      <c r="C1846" s="3" t="str">
        <f>デイリーデータ!B1846&amp;""</f>
        <v/>
      </c>
      <c r="D1846" s="4" t="str">
        <f>IF(デイリーデータ!I1846="","",(デイリーデータ!I1846))</f>
        <v/>
      </c>
      <c r="E1846" s="3" t="str">
        <f>IF(デイリーデータ!D1846="休日","●",IF(デイリーデータ!D1846="指定","○",IF(LEFT(デイリーデータ!F1846,1)="日","",IF(LEFT(デイリーデータ!F1846,1)="半","／",LEFT(デイリーデータ!F1846,1)))))</f>
        <v/>
      </c>
      <c r="F1846" s="10" t="str">
        <f>IF(デイリーデータ!E1846="なし","",デイリーデータ!E1846)&amp;IF(デイリーデータ!G1846="なし","",デイリーデータ!G1846)&amp;IF(デイリーデータ!H1846="なし","",デイリーデータ!H1846)</f>
        <v/>
      </c>
      <c r="J1846" s="3">
        <f>IF(デイリーデータ!D1846="なし","",デイリーデータ!D1846)</f>
        <v>0</v>
      </c>
      <c r="K1846" s="3">
        <f>IF(デイリーデータ!E1846="なし","",デイリーデータ!E1846)</f>
        <v>0</v>
      </c>
      <c r="L1846" s="3">
        <f>IF(デイリーデータ!F1846="なし","",デイリーデータ!F1846)</f>
        <v>0</v>
      </c>
      <c r="M1846" s="3">
        <f>IF(デイリーデータ!G1846="なし","",デイリーデータ!G1846)</f>
        <v>0</v>
      </c>
      <c r="N1846" s="3">
        <f>IF(デイリーデータ!H1846="なし","",デイリーデータ!H1846)</f>
        <v>0</v>
      </c>
    </row>
    <row r="1847" spans="1:14" x14ac:dyDescent="0.2">
      <c r="A1847" s="9" t="str">
        <f>デイリーデータ!A1847&amp;デイリーデータ!I1847</f>
        <v/>
      </c>
      <c r="B1847" s="3" t="str">
        <f>デイリーデータ!A1847&amp;""</f>
        <v/>
      </c>
      <c r="C1847" s="3" t="str">
        <f>デイリーデータ!B1847&amp;""</f>
        <v/>
      </c>
      <c r="D1847" s="4" t="str">
        <f>IF(デイリーデータ!I1847="","",(デイリーデータ!I1847))</f>
        <v/>
      </c>
      <c r="E1847" s="3" t="str">
        <f>IF(デイリーデータ!D1847="休日","●",IF(デイリーデータ!D1847="指定","○",IF(LEFT(デイリーデータ!F1847,1)="日","",IF(LEFT(デイリーデータ!F1847,1)="半","／",LEFT(デイリーデータ!F1847,1)))))</f>
        <v/>
      </c>
      <c r="F1847" s="10" t="str">
        <f>IF(デイリーデータ!E1847="なし","",デイリーデータ!E1847)&amp;IF(デイリーデータ!G1847="なし","",デイリーデータ!G1847)&amp;IF(デイリーデータ!H1847="なし","",デイリーデータ!H1847)</f>
        <v/>
      </c>
      <c r="J1847" s="3">
        <f>IF(デイリーデータ!D1847="なし","",デイリーデータ!D1847)</f>
        <v>0</v>
      </c>
      <c r="K1847" s="3">
        <f>IF(デイリーデータ!E1847="なし","",デイリーデータ!E1847)</f>
        <v>0</v>
      </c>
      <c r="L1847" s="3">
        <f>IF(デイリーデータ!F1847="なし","",デイリーデータ!F1847)</f>
        <v>0</v>
      </c>
      <c r="M1847" s="3">
        <f>IF(デイリーデータ!G1847="なし","",デイリーデータ!G1847)</f>
        <v>0</v>
      </c>
      <c r="N1847" s="3">
        <f>IF(デイリーデータ!H1847="なし","",デイリーデータ!H1847)</f>
        <v>0</v>
      </c>
    </row>
    <row r="1848" spans="1:14" x14ac:dyDescent="0.2">
      <c r="A1848" s="9" t="str">
        <f>デイリーデータ!A1848&amp;デイリーデータ!I1848</f>
        <v/>
      </c>
      <c r="B1848" s="3" t="str">
        <f>デイリーデータ!A1848&amp;""</f>
        <v/>
      </c>
      <c r="C1848" s="3" t="str">
        <f>デイリーデータ!B1848&amp;""</f>
        <v/>
      </c>
      <c r="D1848" s="4" t="str">
        <f>IF(デイリーデータ!I1848="","",(デイリーデータ!I1848))</f>
        <v/>
      </c>
      <c r="E1848" s="3" t="str">
        <f>IF(デイリーデータ!D1848="休日","●",IF(デイリーデータ!D1848="指定","○",IF(LEFT(デイリーデータ!F1848,1)="日","",IF(LEFT(デイリーデータ!F1848,1)="半","／",LEFT(デイリーデータ!F1848,1)))))</f>
        <v/>
      </c>
      <c r="F1848" s="10" t="str">
        <f>IF(デイリーデータ!E1848="なし","",デイリーデータ!E1848)&amp;IF(デイリーデータ!G1848="なし","",デイリーデータ!G1848)&amp;IF(デイリーデータ!H1848="なし","",デイリーデータ!H1848)</f>
        <v/>
      </c>
      <c r="J1848" s="3">
        <f>IF(デイリーデータ!D1848="なし","",デイリーデータ!D1848)</f>
        <v>0</v>
      </c>
      <c r="K1848" s="3">
        <f>IF(デイリーデータ!E1848="なし","",デイリーデータ!E1848)</f>
        <v>0</v>
      </c>
      <c r="L1848" s="3">
        <f>IF(デイリーデータ!F1848="なし","",デイリーデータ!F1848)</f>
        <v>0</v>
      </c>
      <c r="M1848" s="3">
        <f>IF(デイリーデータ!G1848="なし","",デイリーデータ!G1848)</f>
        <v>0</v>
      </c>
      <c r="N1848" s="3">
        <f>IF(デイリーデータ!H1848="なし","",デイリーデータ!H1848)</f>
        <v>0</v>
      </c>
    </row>
    <row r="1849" spans="1:14" x14ac:dyDescent="0.2">
      <c r="A1849" s="9" t="str">
        <f>デイリーデータ!A1849&amp;デイリーデータ!I1849</f>
        <v/>
      </c>
      <c r="B1849" s="3" t="str">
        <f>デイリーデータ!A1849&amp;""</f>
        <v/>
      </c>
      <c r="C1849" s="3" t="str">
        <f>デイリーデータ!B1849&amp;""</f>
        <v/>
      </c>
      <c r="D1849" s="4" t="str">
        <f>IF(デイリーデータ!I1849="","",(デイリーデータ!I1849))</f>
        <v/>
      </c>
      <c r="E1849" s="3" t="str">
        <f>IF(デイリーデータ!D1849="休日","●",IF(デイリーデータ!D1849="指定","○",IF(LEFT(デイリーデータ!F1849,1)="日","",IF(LEFT(デイリーデータ!F1849,1)="半","／",LEFT(デイリーデータ!F1849,1)))))</f>
        <v/>
      </c>
      <c r="F1849" s="10" t="str">
        <f>IF(デイリーデータ!E1849="なし","",デイリーデータ!E1849)&amp;IF(デイリーデータ!G1849="なし","",デイリーデータ!G1849)&amp;IF(デイリーデータ!H1849="なし","",デイリーデータ!H1849)</f>
        <v/>
      </c>
      <c r="J1849" s="3">
        <f>IF(デイリーデータ!D1849="なし","",デイリーデータ!D1849)</f>
        <v>0</v>
      </c>
      <c r="K1849" s="3">
        <f>IF(デイリーデータ!E1849="なし","",デイリーデータ!E1849)</f>
        <v>0</v>
      </c>
      <c r="L1849" s="3">
        <f>IF(デイリーデータ!F1849="なし","",デイリーデータ!F1849)</f>
        <v>0</v>
      </c>
      <c r="M1849" s="3">
        <f>IF(デイリーデータ!G1849="なし","",デイリーデータ!G1849)</f>
        <v>0</v>
      </c>
      <c r="N1849" s="3">
        <f>IF(デイリーデータ!H1849="なし","",デイリーデータ!H1849)</f>
        <v>0</v>
      </c>
    </row>
    <row r="1850" spans="1:14" x14ac:dyDescent="0.2">
      <c r="A1850" s="9" t="str">
        <f>デイリーデータ!A1850&amp;デイリーデータ!I1850</f>
        <v/>
      </c>
      <c r="B1850" s="3" t="str">
        <f>デイリーデータ!A1850&amp;""</f>
        <v/>
      </c>
      <c r="C1850" s="3" t="str">
        <f>デイリーデータ!B1850&amp;""</f>
        <v/>
      </c>
      <c r="D1850" s="4" t="str">
        <f>IF(デイリーデータ!I1850="","",(デイリーデータ!I1850))</f>
        <v/>
      </c>
      <c r="E1850" s="3" t="str">
        <f>IF(デイリーデータ!D1850="休日","●",IF(デイリーデータ!D1850="指定","○",IF(LEFT(デイリーデータ!F1850,1)="日","",IF(LEFT(デイリーデータ!F1850,1)="半","／",LEFT(デイリーデータ!F1850,1)))))</f>
        <v/>
      </c>
      <c r="F1850" s="10" t="str">
        <f>IF(デイリーデータ!E1850="なし","",デイリーデータ!E1850)&amp;IF(デイリーデータ!G1850="なし","",デイリーデータ!G1850)&amp;IF(デイリーデータ!H1850="なし","",デイリーデータ!H1850)</f>
        <v/>
      </c>
      <c r="J1850" s="3">
        <f>IF(デイリーデータ!D1850="なし","",デイリーデータ!D1850)</f>
        <v>0</v>
      </c>
      <c r="K1850" s="3">
        <f>IF(デイリーデータ!E1850="なし","",デイリーデータ!E1850)</f>
        <v>0</v>
      </c>
      <c r="L1850" s="3">
        <f>IF(デイリーデータ!F1850="なし","",デイリーデータ!F1850)</f>
        <v>0</v>
      </c>
      <c r="M1850" s="3">
        <f>IF(デイリーデータ!G1850="なし","",デイリーデータ!G1850)</f>
        <v>0</v>
      </c>
      <c r="N1850" s="3">
        <f>IF(デイリーデータ!H1850="なし","",デイリーデータ!H1850)</f>
        <v>0</v>
      </c>
    </row>
    <row r="1851" spans="1:14" x14ac:dyDescent="0.2">
      <c r="A1851" s="9" t="str">
        <f>デイリーデータ!A1851&amp;デイリーデータ!I1851</f>
        <v/>
      </c>
      <c r="B1851" s="3" t="str">
        <f>デイリーデータ!A1851&amp;""</f>
        <v/>
      </c>
      <c r="C1851" s="3" t="str">
        <f>デイリーデータ!B1851&amp;""</f>
        <v/>
      </c>
      <c r="D1851" s="4" t="str">
        <f>IF(デイリーデータ!I1851="","",(デイリーデータ!I1851))</f>
        <v/>
      </c>
      <c r="E1851" s="3" t="str">
        <f>IF(デイリーデータ!D1851="休日","●",IF(デイリーデータ!D1851="指定","○",IF(LEFT(デイリーデータ!F1851,1)="日","",IF(LEFT(デイリーデータ!F1851,1)="半","／",LEFT(デイリーデータ!F1851,1)))))</f>
        <v/>
      </c>
      <c r="F1851" s="10" t="str">
        <f>IF(デイリーデータ!E1851="なし","",デイリーデータ!E1851)&amp;IF(デイリーデータ!G1851="なし","",デイリーデータ!G1851)&amp;IF(デイリーデータ!H1851="なし","",デイリーデータ!H1851)</f>
        <v/>
      </c>
      <c r="J1851" s="3">
        <f>IF(デイリーデータ!D1851="なし","",デイリーデータ!D1851)</f>
        <v>0</v>
      </c>
      <c r="K1851" s="3">
        <f>IF(デイリーデータ!E1851="なし","",デイリーデータ!E1851)</f>
        <v>0</v>
      </c>
      <c r="L1851" s="3">
        <f>IF(デイリーデータ!F1851="なし","",デイリーデータ!F1851)</f>
        <v>0</v>
      </c>
      <c r="M1851" s="3">
        <f>IF(デイリーデータ!G1851="なし","",デイリーデータ!G1851)</f>
        <v>0</v>
      </c>
      <c r="N1851" s="3">
        <f>IF(デイリーデータ!H1851="なし","",デイリーデータ!H1851)</f>
        <v>0</v>
      </c>
    </row>
    <row r="1852" spans="1:14" x14ac:dyDescent="0.2">
      <c r="A1852" s="9" t="str">
        <f>デイリーデータ!A1852&amp;デイリーデータ!I1852</f>
        <v/>
      </c>
      <c r="B1852" s="3" t="str">
        <f>デイリーデータ!A1852&amp;""</f>
        <v/>
      </c>
      <c r="C1852" s="3" t="str">
        <f>デイリーデータ!B1852&amp;""</f>
        <v/>
      </c>
      <c r="D1852" s="4" t="str">
        <f>IF(デイリーデータ!I1852="","",(デイリーデータ!I1852))</f>
        <v/>
      </c>
      <c r="E1852" s="3" t="str">
        <f>IF(デイリーデータ!D1852="休日","●",IF(デイリーデータ!D1852="指定","○",IF(LEFT(デイリーデータ!F1852,1)="日","",IF(LEFT(デイリーデータ!F1852,1)="半","／",LEFT(デイリーデータ!F1852,1)))))</f>
        <v/>
      </c>
      <c r="F1852" s="10" t="str">
        <f>IF(デイリーデータ!E1852="なし","",デイリーデータ!E1852)&amp;IF(デイリーデータ!G1852="なし","",デイリーデータ!G1852)&amp;IF(デイリーデータ!H1852="なし","",デイリーデータ!H1852)</f>
        <v/>
      </c>
      <c r="J1852" s="3">
        <f>IF(デイリーデータ!D1852="なし","",デイリーデータ!D1852)</f>
        <v>0</v>
      </c>
      <c r="K1852" s="3">
        <f>IF(デイリーデータ!E1852="なし","",デイリーデータ!E1852)</f>
        <v>0</v>
      </c>
      <c r="L1852" s="3">
        <f>IF(デイリーデータ!F1852="なし","",デイリーデータ!F1852)</f>
        <v>0</v>
      </c>
      <c r="M1852" s="3">
        <f>IF(デイリーデータ!G1852="なし","",デイリーデータ!G1852)</f>
        <v>0</v>
      </c>
      <c r="N1852" s="3">
        <f>IF(デイリーデータ!H1852="なし","",デイリーデータ!H1852)</f>
        <v>0</v>
      </c>
    </row>
    <row r="1853" spans="1:14" x14ac:dyDescent="0.2">
      <c r="A1853" s="9" t="str">
        <f>デイリーデータ!A1853&amp;デイリーデータ!I1853</f>
        <v/>
      </c>
      <c r="B1853" s="3" t="str">
        <f>デイリーデータ!A1853&amp;""</f>
        <v/>
      </c>
      <c r="C1853" s="3" t="str">
        <f>デイリーデータ!B1853&amp;""</f>
        <v/>
      </c>
      <c r="D1853" s="4" t="str">
        <f>IF(デイリーデータ!I1853="","",(デイリーデータ!I1853))</f>
        <v/>
      </c>
      <c r="E1853" s="3" t="str">
        <f>IF(デイリーデータ!D1853="休日","●",IF(デイリーデータ!D1853="指定","○",IF(LEFT(デイリーデータ!F1853,1)="日","",IF(LEFT(デイリーデータ!F1853,1)="半","／",LEFT(デイリーデータ!F1853,1)))))</f>
        <v/>
      </c>
      <c r="F1853" s="10" t="str">
        <f>IF(デイリーデータ!E1853="なし","",デイリーデータ!E1853)&amp;IF(デイリーデータ!G1853="なし","",デイリーデータ!G1853)&amp;IF(デイリーデータ!H1853="なし","",デイリーデータ!H1853)</f>
        <v/>
      </c>
      <c r="J1853" s="3">
        <f>IF(デイリーデータ!D1853="なし","",デイリーデータ!D1853)</f>
        <v>0</v>
      </c>
      <c r="K1853" s="3">
        <f>IF(デイリーデータ!E1853="なし","",デイリーデータ!E1853)</f>
        <v>0</v>
      </c>
      <c r="L1853" s="3">
        <f>IF(デイリーデータ!F1853="なし","",デイリーデータ!F1853)</f>
        <v>0</v>
      </c>
      <c r="M1853" s="3">
        <f>IF(デイリーデータ!G1853="なし","",デイリーデータ!G1853)</f>
        <v>0</v>
      </c>
      <c r="N1853" s="3">
        <f>IF(デイリーデータ!H1853="なし","",デイリーデータ!H1853)</f>
        <v>0</v>
      </c>
    </row>
    <row r="1854" spans="1:14" x14ac:dyDescent="0.2">
      <c r="A1854" s="9" t="str">
        <f>デイリーデータ!A1854&amp;デイリーデータ!I1854</f>
        <v/>
      </c>
      <c r="B1854" s="3" t="str">
        <f>デイリーデータ!A1854&amp;""</f>
        <v/>
      </c>
      <c r="C1854" s="3" t="str">
        <f>デイリーデータ!B1854&amp;""</f>
        <v/>
      </c>
      <c r="D1854" s="4" t="str">
        <f>IF(デイリーデータ!I1854="","",(デイリーデータ!I1854))</f>
        <v/>
      </c>
      <c r="E1854" s="3" t="str">
        <f>IF(デイリーデータ!D1854="休日","●",IF(デイリーデータ!D1854="指定","○",IF(LEFT(デイリーデータ!F1854,1)="日","",IF(LEFT(デイリーデータ!F1854,1)="半","／",LEFT(デイリーデータ!F1854,1)))))</f>
        <v/>
      </c>
      <c r="F1854" s="10" t="str">
        <f>IF(デイリーデータ!E1854="なし","",デイリーデータ!E1854)&amp;IF(デイリーデータ!G1854="なし","",デイリーデータ!G1854)&amp;IF(デイリーデータ!H1854="なし","",デイリーデータ!H1854)</f>
        <v/>
      </c>
      <c r="J1854" s="3">
        <f>IF(デイリーデータ!D1854="なし","",デイリーデータ!D1854)</f>
        <v>0</v>
      </c>
      <c r="K1854" s="3">
        <f>IF(デイリーデータ!E1854="なし","",デイリーデータ!E1854)</f>
        <v>0</v>
      </c>
      <c r="L1854" s="3">
        <f>IF(デイリーデータ!F1854="なし","",デイリーデータ!F1854)</f>
        <v>0</v>
      </c>
      <c r="M1854" s="3">
        <f>IF(デイリーデータ!G1854="なし","",デイリーデータ!G1854)</f>
        <v>0</v>
      </c>
      <c r="N1854" s="3">
        <f>IF(デイリーデータ!H1854="なし","",デイリーデータ!H1854)</f>
        <v>0</v>
      </c>
    </row>
    <row r="1855" spans="1:14" x14ac:dyDescent="0.2">
      <c r="A1855" s="9" t="str">
        <f>デイリーデータ!A1855&amp;デイリーデータ!I1855</f>
        <v/>
      </c>
      <c r="B1855" s="3" t="str">
        <f>デイリーデータ!A1855&amp;""</f>
        <v/>
      </c>
      <c r="C1855" s="3" t="str">
        <f>デイリーデータ!B1855&amp;""</f>
        <v/>
      </c>
      <c r="D1855" s="4" t="str">
        <f>IF(デイリーデータ!I1855="","",(デイリーデータ!I1855))</f>
        <v/>
      </c>
      <c r="E1855" s="3" t="str">
        <f>IF(デイリーデータ!D1855="休日","●",IF(デイリーデータ!D1855="指定","○",IF(LEFT(デイリーデータ!F1855,1)="日","",IF(LEFT(デイリーデータ!F1855,1)="半","／",LEFT(デイリーデータ!F1855,1)))))</f>
        <v/>
      </c>
      <c r="F1855" s="10" t="str">
        <f>IF(デイリーデータ!E1855="なし","",デイリーデータ!E1855)&amp;IF(デイリーデータ!G1855="なし","",デイリーデータ!G1855)&amp;IF(デイリーデータ!H1855="なし","",デイリーデータ!H1855)</f>
        <v/>
      </c>
      <c r="J1855" s="3">
        <f>IF(デイリーデータ!D1855="なし","",デイリーデータ!D1855)</f>
        <v>0</v>
      </c>
      <c r="K1855" s="3">
        <f>IF(デイリーデータ!E1855="なし","",デイリーデータ!E1855)</f>
        <v>0</v>
      </c>
      <c r="L1855" s="3">
        <f>IF(デイリーデータ!F1855="なし","",デイリーデータ!F1855)</f>
        <v>0</v>
      </c>
      <c r="M1855" s="3">
        <f>IF(デイリーデータ!G1855="なし","",デイリーデータ!G1855)</f>
        <v>0</v>
      </c>
      <c r="N1855" s="3">
        <f>IF(デイリーデータ!H1855="なし","",デイリーデータ!H1855)</f>
        <v>0</v>
      </c>
    </row>
    <row r="1856" spans="1:14" x14ac:dyDescent="0.2">
      <c r="A1856" s="9" t="str">
        <f>デイリーデータ!A1856&amp;デイリーデータ!I1856</f>
        <v/>
      </c>
      <c r="B1856" s="3" t="str">
        <f>デイリーデータ!A1856&amp;""</f>
        <v/>
      </c>
      <c r="C1856" s="3" t="str">
        <f>デイリーデータ!B1856&amp;""</f>
        <v/>
      </c>
      <c r="D1856" s="4" t="str">
        <f>IF(デイリーデータ!I1856="","",(デイリーデータ!I1856))</f>
        <v/>
      </c>
      <c r="E1856" s="3" t="str">
        <f>IF(デイリーデータ!D1856="休日","●",IF(デイリーデータ!D1856="指定","○",IF(LEFT(デイリーデータ!F1856,1)="日","",IF(LEFT(デイリーデータ!F1856,1)="半","／",LEFT(デイリーデータ!F1856,1)))))</f>
        <v/>
      </c>
      <c r="F1856" s="10" t="str">
        <f>IF(デイリーデータ!E1856="なし","",デイリーデータ!E1856)&amp;IF(デイリーデータ!G1856="なし","",デイリーデータ!G1856)&amp;IF(デイリーデータ!H1856="なし","",デイリーデータ!H1856)</f>
        <v/>
      </c>
      <c r="J1856" s="3">
        <f>IF(デイリーデータ!D1856="なし","",デイリーデータ!D1856)</f>
        <v>0</v>
      </c>
      <c r="K1856" s="3">
        <f>IF(デイリーデータ!E1856="なし","",デイリーデータ!E1856)</f>
        <v>0</v>
      </c>
      <c r="L1856" s="3">
        <f>IF(デイリーデータ!F1856="なし","",デイリーデータ!F1856)</f>
        <v>0</v>
      </c>
      <c r="M1856" s="3">
        <f>IF(デイリーデータ!G1856="なし","",デイリーデータ!G1856)</f>
        <v>0</v>
      </c>
      <c r="N1856" s="3">
        <f>IF(デイリーデータ!H1856="なし","",デイリーデータ!H1856)</f>
        <v>0</v>
      </c>
    </row>
    <row r="1857" spans="1:14" x14ac:dyDescent="0.2">
      <c r="A1857" s="9" t="str">
        <f>デイリーデータ!A1857&amp;デイリーデータ!I1857</f>
        <v/>
      </c>
      <c r="B1857" s="3" t="str">
        <f>デイリーデータ!A1857&amp;""</f>
        <v/>
      </c>
      <c r="C1857" s="3" t="str">
        <f>デイリーデータ!B1857&amp;""</f>
        <v/>
      </c>
      <c r="D1857" s="4" t="str">
        <f>IF(デイリーデータ!I1857="","",(デイリーデータ!I1857))</f>
        <v/>
      </c>
      <c r="E1857" s="3" t="str">
        <f>IF(デイリーデータ!D1857="休日","●",IF(デイリーデータ!D1857="指定","○",IF(LEFT(デイリーデータ!F1857,1)="日","",IF(LEFT(デイリーデータ!F1857,1)="半","／",LEFT(デイリーデータ!F1857,1)))))</f>
        <v/>
      </c>
      <c r="F1857" s="10" t="str">
        <f>IF(デイリーデータ!E1857="なし","",デイリーデータ!E1857)&amp;IF(デイリーデータ!G1857="なし","",デイリーデータ!G1857)&amp;IF(デイリーデータ!H1857="なし","",デイリーデータ!H1857)</f>
        <v/>
      </c>
      <c r="J1857" s="3">
        <f>IF(デイリーデータ!D1857="なし","",デイリーデータ!D1857)</f>
        <v>0</v>
      </c>
      <c r="K1857" s="3">
        <f>IF(デイリーデータ!E1857="なし","",デイリーデータ!E1857)</f>
        <v>0</v>
      </c>
      <c r="L1857" s="3">
        <f>IF(デイリーデータ!F1857="なし","",デイリーデータ!F1857)</f>
        <v>0</v>
      </c>
      <c r="M1857" s="3">
        <f>IF(デイリーデータ!G1857="なし","",デイリーデータ!G1857)</f>
        <v>0</v>
      </c>
      <c r="N1857" s="3">
        <f>IF(デイリーデータ!H1857="なし","",デイリーデータ!H1857)</f>
        <v>0</v>
      </c>
    </row>
    <row r="1858" spans="1:14" x14ac:dyDescent="0.2">
      <c r="A1858" s="9" t="str">
        <f>デイリーデータ!A1858&amp;デイリーデータ!I1858</f>
        <v/>
      </c>
      <c r="B1858" s="3" t="str">
        <f>デイリーデータ!A1858&amp;""</f>
        <v/>
      </c>
      <c r="C1858" s="3" t="str">
        <f>デイリーデータ!B1858&amp;""</f>
        <v/>
      </c>
      <c r="D1858" s="4" t="str">
        <f>IF(デイリーデータ!I1858="","",(デイリーデータ!I1858))</f>
        <v/>
      </c>
      <c r="E1858" s="3" t="str">
        <f>IF(デイリーデータ!D1858="休日","●",IF(デイリーデータ!D1858="指定","○",IF(LEFT(デイリーデータ!F1858,1)="日","",IF(LEFT(デイリーデータ!F1858,1)="半","／",LEFT(デイリーデータ!F1858,1)))))</f>
        <v/>
      </c>
      <c r="F1858" s="10" t="str">
        <f>IF(デイリーデータ!E1858="なし","",デイリーデータ!E1858)&amp;IF(デイリーデータ!G1858="なし","",デイリーデータ!G1858)&amp;IF(デイリーデータ!H1858="なし","",デイリーデータ!H1858)</f>
        <v/>
      </c>
      <c r="J1858" s="3">
        <f>IF(デイリーデータ!D1858="なし","",デイリーデータ!D1858)</f>
        <v>0</v>
      </c>
      <c r="K1858" s="3">
        <f>IF(デイリーデータ!E1858="なし","",デイリーデータ!E1858)</f>
        <v>0</v>
      </c>
      <c r="L1858" s="3">
        <f>IF(デイリーデータ!F1858="なし","",デイリーデータ!F1858)</f>
        <v>0</v>
      </c>
      <c r="M1858" s="3">
        <f>IF(デイリーデータ!G1858="なし","",デイリーデータ!G1858)</f>
        <v>0</v>
      </c>
      <c r="N1858" s="3">
        <f>IF(デイリーデータ!H1858="なし","",デイリーデータ!H1858)</f>
        <v>0</v>
      </c>
    </row>
    <row r="1859" spans="1:14" x14ac:dyDescent="0.2">
      <c r="A1859" s="9" t="str">
        <f>デイリーデータ!A1859&amp;デイリーデータ!I1859</f>
        <v/>
      </c>
      <c r="B1859" s="3" t="str">
        <f>デイリーデータ!A1859&amp;""</f>
        <v/>
      </c>
      <c r="C1859" s="3" t="str">
        <f>デイリーデータ!B1859&amp;""</f>
        <v/>
      </c>
      <c r="D1859" s="4" t="str">
        <f>IF(デイリーデータ!I1859="","",(デイリーデータ!I1859))</f>
        <v/>
      </c>
      <c r="E1859" s="3" t="str">
        <f>IF(デイリーデータ!D1859="休日","●",IF(デイリーデータ!D1859="指定","○",IF(LEFT(デイリーデータ!F1859,1)="日","",IF(LEFT(デイリーデータ!F1859,1)="半","／",LEFT(デイリーデータ!F1859,1)))))</f>
        <v/>
      </c>
      <c r="F1859" s="10" t="str">
        <f>IF(デイリーデータ!E1859="なし","",デイリーデータ!E1859)&amp;IF(デイリーデータ!G1859="なし","",デイリーデータ!G1859)&amp;IF(デイリーデータ!H1859="なし","",デイリーデータ!H1859)</f>
        <v/>
      </c>
      <c r="J1859" s="3">
        <f>IF(デイリーデータ!D1859="なし","",デイリーデータ!D1859)</f>
        <v>0</v>
      </c>
      <c r="K1859" s="3">
        <f>IF(デイリーデータ!E1859="なし","",デイリーデータ!E1859)</f>
        <v>0</v>
      </c>
      <c r="L1859" s="3">
        <f>IF(デイリーデータ!F1859="なし","",デイリーデータ!F1859)</f>
        <v>0</v>
      </c>
      <c r="M1859" s="3">
        <f>IF(デイリーデータ!G1859="なし","",デイリーデータ!G1859)</f>
        <v>0</v>
      </c>
      <c r="N1859" s="3">
        <f>IF(デイリーデータ!H1859="なし","",デイリーデータ!H1859)</f>
        <v>0</v>
      </c>
    </row>
    <row r="1860" spans="1:14" x14ac:dyDescent="0.2">
      <c r="A1860" s="9" t="str">
        <f>デイリーデータ!A1860&amp;デイリーデータ!I1860</f>
        <v/>
      </c>
      <c r="B1860" s="3" t="str">
        <f>デイリーデータ!A1860&amp;""</f>
        <v/>
      </c>
      <c r="C1860" s="3" t="str">
        <f>デイリーデータ!B1860&amp;""</f>
        <v/>
      </c>
      <c r="D1860" s="4" t="str">
        <f>IF(デイリーデータ!I1860="","",(デイリーデータ!I1860))</f>
        <v/>
      </c>
      <c r="E1860" s="3" t="str">
        <f>IF(デイリーデータ!D1860="休日","●",IF(デイリーデータ!D1860="指定","○",IF(LEFT(デイリーデータ!F1860,1)="日","",IF(LEFT(デイリーデータ!F1860,1)="半","／",LEFT(デイリーデータ!F1860,1)))))</f>
        <v/>
      </c>
      <c r="F1860" s="10" t="str">
        <f>IF(デイリーデータ!E1860="なし","",デイリーデータ!E1860)&amp;IF(デイリーデータ!G1860="なし","",デイリーデータ!G1860)&amp;IF(デイリーデータ!H1860="なし","",デイリーデータ!H1860)</f>
        <v/>
      </c>
      <c r="J1860" s="3">
        <f>IF(デイリーデータ!D1860="なし","",デイリーデータ!D1860)</f>
        <v>0</v>
      </c>
      <c r="K1860" s="3">
        <f>IF(デイリーデータ!E1860="なし","",デイリーデータ!E1860)</f>
        <v>0</v>
      </c>
      <c r="L1860" s="3">
        <f>IF(デイリーデータ!F1860="なし","",デイリーデータ!F1860)</f>
        <v>0</v>
      </c>
      <c r="M1860" s="3">
        <f>IF(デイリーデータ!G1860="なし","",デイリーデータ!G1860)</f>
        <v>0</v>
      </c>
      <c r="N1860" s="3">
        <f>IF(デイリーデータ!H1860="なし","",デイリーデータ!H1860)</f>
        <v>0</v>
      </c>
    </row>
    <row r="1861" spans="1:14" x14ac:dyDescent="0.2">
      <c r="A1861" s="9" t="str">
        <f>デイリーデータ!A1861&amp;デイリーデータ!I1861</f>
        <v/>
      </c>
      <c r="B1861" s="3" t="str">
        <f>デイリーデータ!A1861&amp;""</f>
        <v/>
      </c>
      <c r="C1861" s="3" t="str">
        <f>デイリーデータ!B1861&amp;""</f>
        <v/>
      </c>
      <c r="D1861" s="4" t="str">
        <f>IF(デイリーデータ!I1861="","",(デイリーデータ!I1861))</f>
        <v/>
      </c>
      <c r="E1861" s="3" t="str">
        <f>IF(デイリーデータ!D1861="休日","●",IF(デイリーデータ!D1861="指定","○",IF(LEFT(デイリーデータ!F1861,1)="日","",IF(LEFT(デイリーデータ!F1861,1)="半","／",LEFT(デイリーデータ!F1861,1)))))</f>
        <v/>
      </c>
      <c r="F1861" s="10" t="str">
        <f>IF(デイリーデータ!E1861="なし","",デイリーデータ!E1861)&amp;IF(デイリーデータ!G1861="なし","",デイリーデータ!G1861)&amp;IF(デイリーデータ!H1861="なし","",デイリーデータ!H1861)</f>
        <v/>
      </c>
      <c r="J1861" s="3">
        <f>IF(デイリーデータ!D1861="なし","",デイリーデータ!D1861)</f>
        <v>0</v>
      </c>
      <c r="K1861" s="3">
        <f>IF(デイリーデータ!E1861="なし","",デイリーデータ!E1861)</f>
        <v>0</v>
      </c>
      <c r="L1861" s="3">
        <f>IF(デイリーデータ!F1861="なし","",デイリーデータ!F1861)</f>
        <v>0</v>
      </c>
      <c r="M1861" s="3">
        <f>IF(デイリーデータ!G1861="なし","",デイリーデータ!G1861)</f>
        <v>0</v>
      </c>
      <c r="N1861" s="3">
        <f>IF(デイリーデータ!H1861="なし","",デイリーデータ!H1861)</f>
        <v>0</v>
      </c>
    </row>
    <row r="1862" spans="1:14" x14ac:dyDescent="0.2">
      <c r="A1862" s="9" t="str">
        <f>デイリーデータ!A1862&amp;デイリーデータ!I1862</f>
        <v/>
      </c>
      <c r="B1862" s="3" t="str">
        <f>デイリーデータ!A1862&amp;""</f>
        <v/>
      </c>
      <c r="C1862" s="3" t="str">
        <f>デイリーデータ!B1862&amp;""</f>
        <v/>
      </c>
      <c r="D1862" s="4" t="str">
        <f>IF(デイリーデータ!I1862="","",(デイリーデータ!I1862))</f>
        <v/>
      </c>
      <c r="E1862" s="3" t="str">
        <f>IF(デイリーデータ!D1862="休日","●",IF(デイリーデータ!D1862="指定","○",IF(LEFT(デイリーデータ!F1862,1)="日","",IF(LEFT(デイリーデータ!F1862,1)="半","／",LEFT(デイリーデータ!F1862,1)))))</f>
        <v/>
      </c>
      <c r="F1862" s="10" t="str">
        <f>IF(デイリーデータ!E1862="なし","",デイリーデータ!E1862)&amp;IF(デイリーデータ!G1862="なし","",デイリーデータ!G1862)&amp;IF(デイリーデータ!H1862="なし","",デイリーデータ!H1862)</f>
        <v/>
      </c>
      <c r="J1862" s="3">
        <f>IF(デイリーデータ!D1862="なし","",デイリーデータ!D1862)</f>
        <v>0</v>
      </c>
      <c r="K1862" s="3">
        <f>IF(デイリーデータ!E1862="なし","",デイリーデータ!E1862)</f>
        <v>0</v>
      </c>
      <c r="L1862" s="3">
        <f>IF(デイリーデータ!F1862="なし","",デイリーデータ!F1862)</f>
        <v>0</v>
      </c>
      <c r="M1862" s="3">
        <f>IF(デイリーデータ!G1862="なし","",デイリーデータ!G1862)</f>
        <v>0</v>
      </c>
      <c r="N1862" s="3">
        <f>IF(デイリーデータ!H1862="なし","",デイリーデータ!H1862)</f>
        <v>0</v>
      </c>
    </row>
    <row r="1863" spans="1:14" x14ac:dyDescent="0.2">
      <c r="A1863" s="9" t="str">
        <f>デイリーデータ!A1863&amp;デイリーデータ!I1863</f>
        <v/>
      </c>
      <c r="B1863" s="3" t="str">
        <f>デイリーデータ!A1863&amp;""</f>
        <v/>
      </c>
      <c r="C1863" s="3" t="str">
        <f>デイリーデータ!B1863&amp;""</f>
        <v/>
      </c>
      <c r="D1863" s="4" t="str">
        <f>IF(デイリーデータ!I1863="","",(デイリーデータ!I1863))</f>
        <v/>
      </c>
      <c r="E1863" s="3" t="str">
        <f>IF(デイリーデータ!D1863="休日","●",IF(デイリーデータ!D1863="指定","○",IF(LEFT(デイリーデータ!F1863,1)="日","",IF(LEFT(デイリーデータ!F1863,1)="半","／",LEFT(デイリーデータ!F1863,1)))))</f>
        <v/>
      </c>
      <c r="F1863" s="10" t="str">
        <f>IF(デイリーデータ!E1863="なし","",デイリーデータ!E1863)&amp;IF(デイリーデータ!G1863="なし","",デイリーデータ!G1863)&amp;IF(デイリーデータ!H1863="なし","",デイリーデータ!H1863)</f>
        <v/>
      </c>
      <c r="J1863" s="3">
        <f>IF(デイリーデータ!D1863="なし","",デイリーデータ!D1863)</f>
        <v>0</v>
      </c>
      <c r="K1863" s="3">
        <f>IF(デイリーデータ!E1863="なし","",デイリーデータ!E1863)</f>
        <v>0</v>
      </c>
      <c r="L1863" s="3">
        <f>IF(デイリーデータ!F1863="なし","",デイリーデータ!F1863)</f>
        <v>0</v>
      </c>
      <c r="M1863" s="3">
        <f>IF(デイリーデータ!G1863="なし","",デイリーデータ!G1863)</f>
        <v>0</v>
      </c>
      <c r="N1863" s="3">
        <f>IF(デイリーデータ!H1863="なし","",デイリーデータ!H1863)</f>
        <v>0</v>
      </c>
    </row>
    <row r="1864" spans="1:14" x14ac:dyDescent="0.2">
      <c r="A1864" s="9" t="str">
        <f>デイリーデータ!A1864&amp;デイリーデータ!I1864</f>
        <v/>
      </c>
      <c r="B1864" s="3" t="str">
        <f>デイリーデータ!A1864&amp;""</f>
        <v/>
      </c>
      <c r="C1864" s="3" t="str">
        <f>デイリーデータ!B1864&amp;""</f>
        <v/>
      </c>
      <c r="D1864" s="4" t="str">
        <f>IF(デイリーデータ!I1864="","",(デイリーデータ!I1864))</f>
        <v/>
      </c>
      <c r="E1864" s="3" t="str">
        <f>IF(デイリーデータ!D1864="休日","●",IF(デイリーデータ!D1864="指定","○",IF(LEFT(デイリーデータ!F1864,1)="日","",IF(LEFT(デイリーデータ!F1864,1)="半","／",LEFT(デイリーデータ!F1864,1)))))</f>
        <v/>
      </c>
      <c r="F1864" s="10" t="str">
        <f>IF(デイリーデータ!E1864="なし","",デイリーデータ!E1864)&amp;IF(デイリーデータ!G1864="なし","",デイリーデータ!G1864)&amp;IF(デイリーデータ!H1864="なし","",デイリーデータ!H1864)</f>
        <v/>
      </c>
      <c r="J1864" s="3">
        <f>IF(デイリーデータ!D1864="なし","",デイリーデータ!D1864)</f>
        <v>0</v>
      </c>
      <c r="K1864" s="3">
        <f>IF(デイリーデータ!E1864="なし","",デイリーデータ!E1864)</f>
        <v>0</v>
      </c>
      <c r="L1864" s="3">
        <f>IF(デイリーデータ!F1864="なし","",デイリーデータ!F1864)</f>
        <v>0</v>
      </c>
      <c r="M1864" s="3">
        <f>IF(デイリーデータ!G1864="なし","",デイリーデータ!G1864)</f>
        <v>0</v>
      </c>
      <c r="N1864" s="3">
        <f>IF(デイリーデータ!H1864="なし","",デイリーデータ!H1864)</f>
        <v>0</v>
      </c>
    </row>
    <row r="1865" spans="1:14" x14ac:dyDescent="0.2">
      <c r="A1865" s="9" t="str">
        <f>デイリーデータ!A1865&amp;デイリーデータ!I1865</f>
        <v/>
      </c>
      <c r="B1865" s="3" t="str">
        <f>デイリーデータ!A1865&amp;""</f>
        <v/>
      </c>
      <c r="C1865" s="3" t="str">
        <f>デイリーデータ!B1865&amp;""</f>
        <v/>
      </c>
      <c r="D1865" s="4" t="str">
        <f>IF(デイリーデータ!I1865="","",(デイリーデータ!I1865))</f>
        <v/>
      </c>
      <c r="E1865" s="3" t="str">
        <f>IF(デイリーデータ!D1865="休日","●",IF(デイリーデータ!D1865="指定","○",IF(LEFT(デイリーデータ!F1865,1)="日","",IF(LEFT(デイリーデータ!F1865,1)="半","／",LEFT(デイリーデータ!F1865,1)))))</f>
        <v/>
      </c>
      <c r="F1865" s="10" t="str">
        <f>IF(デイリーデータ!E1865="なし","",デイリーデータ!E1865)&amp;IF(デイリーデータ!G1865="なし","",デイリーデータ!G1865)&amp;IF(デイリーデータ!H1865="なし","",デイリーデータ!H1865)</f>
        <v/>
      </c>
      <c r="J1865" s="3">
        <f>IF(デイリーデータ!D1865="なし","",デイリーデータ!D1865)</f>
        <v>0</v>
      </c>
      <c r="K1865" s="3">
        <f>IF(デイリーデータ!E1865="なし","",デイリーデータ!E1865)</f>
        <v>0</v>
      </c>
      <c r="L1865" s="3">
        <f>IF(デイリーデータ!F1865="なし","",デイリーデータ!F1865)</f>
        <v>0</v>
      </c>
      <c r="M1865" s="3">
        <f>IF(デイリーデータ!G1865="なし","",デイリーデータ!G1865)</f>
        <v>0</v>
      </c>
      <c r="N1865" s="3">
        <f>IF(デイリーデータ!H1865="なし","",デイリーデータ!H1865)</f>
        <v>0</v>
      </c>
    </row>
    <row r="1866" spans="1:14" x14ac:dyDescent="0.2">
      <c r="A1866" s="9" t="str">
        <f>デイリーデータ!A1866&amp;デイリーデータ!I1866</f>
        <v/>
      </c>
      <c r="B1866" s="3" t="str">
        <f>デイリーデータ!A1866&amp;""</f>
        <v/>
      </c>
      <c r="C1866" s="3" t="str">
        <f>デイリーデータ!B1866&amp;""</f>
        <v/>
      </c>
      <c r="D1866" s="4" t="str">
        <f>IF(デイリーデータ!I1866="","",(デイリーデータ!I1866))</f>
        <v/>
      </c>
      <c r="E1866" s="3" t="str">
        <f>IF(デイリーデータ!D1866="休日","●",IF(デイリーデータ!D1866="指定","○",IF(LEFT(デイリーデータ!F1866,1)="日","",IF(LEFT(デイリーデータ!F1866,1)="半","／",LEFT(デイリーデータ!F1866,1)))))</f>
        <v/>
      </c>
      <c r="F1866" s="10" t="str">
        <f>IF(デイリーデータ!E1866="なし","",デイリーデータ!E1866)&amp;IF(デイリーデータ!G1866="なし","",デイリーデータ!G1866)&amp;IF(デイリーデータ!H1866="なし","",デイリーデータ!H1866)</f>
        <v/>
      </c>
      <c r="J1866" s="3">
        <f>IF(デイリーデータ!D1866="なし","",デイリーデータ!D1866)</f>
        <v>0</v>
      </c>
      <c r="K1866" s="3">
        <f>IF(デイリーデータ!E1866="なし","",デイリーデータ!E1866)</f>
        <v>0</v>
      </c>
      <c r="L1866" s="3">
        <f>IF(デイリーデータ!F1866="なし","",デイリーデータ!F1866)</f>
        <v>0</v>
      </c>
      <c r="M1866" s="3">
        <f>IF(デイリーデータ!G1866="なし","",デイリーデータ!G1866)</f>
        <v>0</v>
      </c>
      <c r="N1866" s="3">
        <f>IF(デイリーデータ!H1866="なし","",デイリーデータ!H1866)</f>
        <v>0</v>
      </c>
    </row>
    <row r="1867" spans="1:14" x14ac:dyDescent="0.2">
      <c r="A1867" s="9" t="str">
        <f>デイリーデータ!A1867&amp;デイリーデータ!I1867</f>
        <v/>
      </c>
      <c r="B1867" s="3" t="str">
        <f>デイリーデータ!A1867&amp;""</f>
        <v/>
      </c>
      <c r="C1867" s="3" t="str">
        <f>デイリーデータ!B1867&amp;""</f>
        <v/>
      </c>
      <c r="D1867" s="4" t="str">
        <f>IF(デイリーデータ!I1867="","",(デイリーデータ!I1867))</f>
        <v/>
      </c>
      <c r="E1867" s="3" t="str">
        <f>IF(デイリーデータ!D1867="休日","●",IF(デイリーデータ!D1867="指定","○",IF(LEFT(デイリーデータ!F1867,1)="日","",IF(LEFT(デイリーデータ!F1867,1)="半","／",LEFT(デイリーデータ!F1867,1)))))</f>
        <v/>
      </c>
      <c r="F1867" s="10" t="str">
        <f>IF(デイリーデータ!E1867="なし","",デイリーデータ!E1867)&amp;IF(デイリーデータ!G1867="なし","",デイリーデータ!G1867)&amp;IF(デイリーデータ!H1867="なし","",デイリーデータ!H1867)</f>
        <v/>
      </c>
      <c r="J1867" s="3">
        <f>IF(デイリーデータ!D1867="なし","",デイリーデータ!D1867)</f>
        <v>0</v>
      </c>
      <c r="K1867" s="3">
        <f>IF(デイリーデータ!E1867="なし","",デイリーデータ!E1867)</f>
        <v>0</v>
      </c>
      <c r="L1867" s="3">
        <f>IF(デイリーデータ!F1867="なし","",デイリーデータ!F1867)</f>
        <v>0</v>
      </c>
      <c r="M1867" s="3">
        <f>IF(デイリーデータ!G1867="なし","",デイリーデータ!G1867)</f>
        <v>0</v>
      </c>
      <c r="N1867" s="3">
        <f>IF(デイリーデータ!H1867="なし","",デイリーデータ!H1867)</f>
        <v>0</v>
      </c>
    </row>
    <row r="1868" spans="1:14" x14ac:dyDescent="0.2">
      <c r="A1868" s="9" t="str">
        <f>デイリーデータ!A1868&amp;デイリーデータ!I1868</f>
        <v/>
      </c>
      <c r="B1868" s="3" t="str">
        <f>デイリーデータ!A1868&amp;""</f>
        <v/>
      </c>
      <c r="C1868" s="3" t="str">
        <f>デイリーデータ!B1868&amp;""</f>
        <v/>
      </c>
      <c r="D1868" s="4" t="str">
        <f>IF(デイリーデータ!I1868="","",(デイリーデータ!I1868))</f>
        <v/>
      </c>
      <c r="E1868" s="3" t="str">
        <f>IF(デイリーデータ!D1868="休日","●",IF(デイリーデータ!D1868="指定","○",IF(LEFT(デイリーデータ!F1868,1)="日","",IF(LEFT(デイリーデータ!F1868,1)="半","／",LEFT(デイリーデータ!F1868,1)))))</f>
        <v/>
      </c>
      <c r="F1868" s="10" t="str">
        <f>IF(デイリーデータ!E1868="なし","",デイリーデータ!E1868)&amp;IF(デイリーデータ!G1868="なし","",デイリーデータ!G1868)&amp;IF(デイリーデータ!H1868="なし","",デイリーデータ!H1868)</f>
        <v/>
      </c>
      <c r="J1868" s="3">
        <f>IF(デイリーデータ!D1868="なし","",デイリーデータ!D1868)</f>
        <v>0</v>
      </c>
      <c r="K1868" s="3">
        <f>IF(デイリーデータ!E1868="なし","",デイリーデータ!E1868)</f>
        <v>0</v>
      </c>
      <c r="L1868" s="3">
        <f>IF(デイリーデータ!F1868="なし","",デイリーデータ!F1868)</f>
        <v>0</v>
      </c>
      <c r="M1868" s="3">
        <f>IF(デイリーデータ!G1868="なし","",デイリーデータ!G1868)</f>
        <v>0</v>
      </c>
      <c r="N1868" s="3">
        <f>IF(デイリーデータ!H1868="なし","",デイリーデータ!H1868)</f>
        <v>0</v>
      </c>
    </row>
    <row r="1869" spans="1:14" x14ac:dyDescent="0.2">
      <c r="A1869" s="9" t="str">
        <f>デイリーデータ!A1869&amp;デイリーデータ!I1869</f>
        <v/>
      </c>
      <c r="B1869" s="3" t="str">
        <f>デイリーデータ!A1869&amp;""</f>
        <v/>
      </c>
      <c r="C1869" s="3" t="str">
        <f>デイリーデータ!B1869&amp;""</f>
        <v/>
      </c>
      <c r="D1869" s="4" t="str">
        <f>IF(デイリーデータ!I1869="","",(デイリーデータ!I1869))</f>
        <v/>
      </c>
      <c r="E1869" s="3" t="str">
        <f>IF(デイリーデータ!D1869="休日","●",IF(デイリーデータ!D1869="指定","○",IF(LEFT(デイリーデータ!F1869,1)="日","",IF(LEFT(デイリーデータ!F1869,1)="半","／",LEFT(デイリーデータ!F1869,1)))))</f>
        <v/>
      </c>
      <c r="F1869" s="10" t="str">
        <f>IF(デイリーデータ!E1869="なし","",デイリーデータ!E1869)&amp;IF(デイリーデータ!G1869="なし","",デイリーデータ!G1869)&amp;IF(デイリーデータ!H1869="なし","",デイリーデータ!H1869)</f>
        <v/>
      </c>
      <c r="J1869" s="3">
        <f>IF(デイリーデータ!D1869="なし","",デイリーデータ!D1869)</f>
        <v>0</v>
      </c>
      <c r="K1869" s="3">
        <f>IF(デイリーデータ!E1869="なし","",デイリーデータ!E1869)</f>
        <v>0</v>
      </c>
      <c r="L1869" s="3">
        <f>IF(デイリーデータ!F1869="なし","",デイリーデータ!F1869)</f>
        <v>0</v>
      </c>
      <c r="M1869" s="3">
        <f>IF(デイリーデータ!G1869="なし","",デイリーデータ!G1869)</f>
        <v>0</v>
      </c>
      <c r="N1869" s="3">
        <f>IF(デイリーデータ!H1869="なし","",デイリーデータ!H1869)</f>
        <v>0</v>
      </c>
    </row>
    <row r="1870" spans="1:14" x14ac:dyDescent="0.2">
      <c r="A1870" s="9" t="str">
        <f>デイリーデータ!A1870&amp;デイリーデータ!I1870</f>
        <v/>
      </c>
      <c r="B1870" s="3" t="str">
        <f>デイリーデータ!A1870&amp;""</f>
        <v/>
      </c>
      <c r="C1870" s="3" t="str">
        <f>デイリーデータ!B1870&amp;""</f>
        <v/>
      </c>
      <c r="D1870" s="4" t="str">
        <f>IF(デイリーデータ!I1870="","",(デイリーデータ!I1870))</f>
        <v/>
      </c>
      <c r="E1870" s="3" t="str">
        <f>IF(デイリーデータ!D1870="休日","●",IF(デイリーデータ!D1870="指定","○",IF(LEFT(デイリーデータ!F1870,1)="日","",IF(LEFT(デイリーデータ!F1870,1)="半","／",LEFT(デイリーデータ!F1870,1)))))</f>
        <v/>
      </c>
      <c r="F1870" s="10" t="str">
        <f>IF(デイリーデータ!E1870="なし","",デイリーデータ!E1870)&amp;IF(デイリーデータ!G1870="なし","",デイリーデータ!G1870)&amp;IF(デイリーデータ!H1870="なし","",デイリーデータ!H1870)</f>
        <v/>
      </c>
      <c r="J1870" s="3">
        <f>IF(デイリーデータ!D1870="なし","",デイリーデータ!D1870)</f>
        <v>0</v>
      </c>
      <c r="K1870" s="3">
        <f>IF(デイリーデータ!E1870="なし","",デイリーデータ!E1870)</f>
        <v>0</v>
      </c>
      <c r="L1870" s="3">
        <f>IF(デイリーデータ!F1870="なし","",デイリーデータ!F1870)</f>
        <v>0</v>
      </c>
      <c r="M1870" s="3">
        <f>IF(デイリーデータ!G1870="なし","",デイリーデータ!G1870)</f>
        <v>0</v>
      </c>
      <c r="N1870" s="3">
        <f>IF(デイリーデータ!H1870="なし","",デイリーデータ!H1870)</f>
        <v>0</v>
      </c>
    </row>
    <row r="1871" spans="1:14" x14ac:dyDescent="0.2">
      <c r="A1871" s="9" t="str">
        <f>デイリーデータ!A1871&amp;デイリーデータ!I1871</f>
        <v/>
      </c>
      <c r="B1871" s="3" t="str">
        <f>デイリーデータ!A1871&amp;""</f>
        <v/>
      </c>
      <c r="C1871" s="3" t="str">
        <f>デイリーデータ!B1871&amp;""</f>
        <v/>
      </c>
      <c r="D1871" s="4" t="str">
        <f>IF(デイリーデータ!I1871="","",(デイリーデータ!I1871))</f>
        <v/>
      </c>
      <c r="E1871" s="3" t="str">
        <f>IF(デイリーデータ!D1871="休日","●",IF(デイリーデータ!D1871="指定","○",IF(LEFT(デイリーデータ!F1871,1)="日","",IF(LEFT(デイリーデータ!F1871,1)="半","／",LEFT(デイリーデータ!F1871,1)))))</f>
        <v/>
      </c>
      <c r="F1871" s="10" t="str">
        <f>IF(デイリーデータ!E1871="なし","",デイリーデータ!E1871)&amp;IF(デイリーデータ!G1871="なし","",デイリーデータ!G1871)&amp;IF(デイリーデータ!H1871="なし","",デイリーデータ!H1871)</f>
        <v/>
      </c>
      <c r="J1871" s="3">
        <f>IF(デイリーデータ!D1871="なし","",デイリーデータ!D1871)</f>
        <v>0</v>
      </c>
      <c r="K1871" s="3">
        <f>IF(デイリーデータ!E1871="なし","",デイリーデータ!E1871)</f>
        <v>0</v>
      </c>
      <c r="L1871" s="3">
        <f>IF(デイリーデータ!F1871="なし","",デイリーデータ!F1871)</f>
        <v>0</v>
      </c>
      <c r="M1871" s="3">
        <f>IF(デイリーデータ!G1871="なし","",デイリーデータ!G1871)</f>
        <v>0</v>
      </c>
      <c r="N1871" s="3">
        <f>IF(デイリーデータ!H1871="なし","",デイリーデータ!H1871)</f>
        <v>0</v>
      </c>
    </row>
    <row r="1872" spans="1:14" x14ac:dyDescent="0.2">
      <c r="A1872" s="9" t="str">
        <f>デイリーデータ!A1872&amp;デイリーデータ!I1872</f>
        <v/>
      </c>
      <c r="B1872" s="3" t="str">
        <f>デイリーデータ!A1872&amp;""</f>
        <v/>
      </c>
      <c r="C1872" s="3" t="str">
        <f>デイリーデータ!B1872&amp;""</f>
        <v/>
      </c>
      <c r="D1872" s="4" t="str">
        <f>IF(デイリーデータ!I1872="","",(デイリーデータ!I1872))</f>
        <v/>
      </c>
      <c r="E1872" s="3" t="str">
        <f>IF(デイリーデータ!D1872="休日","●",IF(デイリーデータ!D1872="指定","○",IF(LEFT(デイリーデータ!F1872,1)="日","",IF(LEFT(デイリーデータ!F1872,1)="半","／",LEFT(デイリーデータ!F1872,1)))))</f>
        <v/>
      </c>
      <c r="F1872" s="10" t="str">
        <f>IF(デイリーデータ!E1872="なし","",デイリーデータ!E1872)&amp;IF(デイリーデータ!G1872="なし","",デイリーデータ!G1872)&amp;IF(デイリーデータ!H1872="なし","",デイリーデータ!H1872)</f>
        <v/>
      </c>
      <c r="J1872" s="3">
        <f>IF(デイリーデータ!D1872="なし","",デイリーデータ!D1872)</f>
        <v>0</v>
      </c>
      <c r="K1872" s="3">
        <f>IF(デイリーデータ!E1872="なし","",デイリーデータ!E1872)</f>
        <v>0</v>
      </c>
      <c r="L1872" s="3">
        <f>IF(デイリーデータ!F1872="なし","",デイリーデータ!F1872)</f>
        <v>0</v>
      </c>
      <c r="M1872" s="3">
        <f>IF(デイリーデータ!G1872="なし","",デイリーデータ!G1872)</f>
        <v>0</v>
      </c>
      <c r="N1872" s="3">
        <f>IF(デイリーデータ!H1872="なし","",デイリーデータ!H1872)</f>
        <v>0</v>
      </c>
    </row>
    <row r="1873" spans="1:14" x14ac:dyDescent="0.2">
      <c r="A1873" s="9" t="str">
        <f>デイリーデータ!A1873&amp;デイリーデータ!I1873</f>
        <v/>
      </c>
      <c r="B1873" s="3" t="str">
        <f>デイリーデータ!A1873&amp;""</f>
        <v/>
      </c>
      <c r="C1873" s="3" t="str">
        <f>デイリーデータ!B1873&amp;""</f>
        <v/>
      </c>
      <c r="D1873" s="4" t="str">
        <f>IF(デイリーデータ!I1873="","",(デイリーデータ!I1873))</f>
        <v/>
      </c>
      <c r="E1873" s="3" t="str">
        <f>IF(デイリーデータ!D1873="休日","●",IF(デイリーデータ!D1873="指定","○",IF(LEFT(デイリーデータ!F1873,1)="日","",IF(LEFT(デイリーデータ!F1873,1)="半","／",LEFT(デイリーデータ!F1873,1)))))</f>
        <v/>
      </c>
      <c r="F1873" s="10" t="str">
        <f>IF(デイリーデータ!E1873="なし","",デイリーデータ!E1873)&amp;IF(デイリーデータ!G1873="なし","",デイリーデータ!G1873)&amp;IF(デイリーデータ!H1873="なし","",デイリーデータ!H1873)</f>
        <v/>
      </c>
      <c r="J1873" s="3">
        <f>IF(デイリーデータ!D1873="なし","",デイリーデータ!D1873)</f>
        <v>0</v>
      </c>
      <c r="K1873" s="3">
        <f>IF(デイリーデータ!E1873="なし","",デイリーデータ!E1873)</f>
        <v>0</v>
      </c>
      <c r="L1873" s="3">
        <f>IF(デイリーデータ!F1873="なし","",デイリーデータ!F1873)</f>
        <v>0</v>
      </c>
      <c r="M1873" s="3">
        <f>IF(デイリーデータ!G1873="なし","",デイリーデータ!G1873)</f>
        <v>0</v>
      </c>
      <c r="N1873" s="3">
        <f>IF(デイリーデータ!H1873="なし","",デイリーデータ!H1873)</f>
        <v>0</v>
      </c>
    </row>
    <row r="1874" spans="1:14" x14ac:dyDescent="0.2">
      <c r="A1874" s="9" t="str">
        <f>デイリーデータ!A1874&amp;デイリーデータ!I1874</f>
        <v/>
      </c>
      <c r="B1874" s="3" t="str">
        <f>デイリーデータ!A1874&amp;""</f>
        <v/>
      </c>
      <c r="C1874" s="3" t="str">
        <f>デイリーデータ!B1874&amp;""</f>
        <v/>
      </c>
      <c r="D1874" s="4" t="str">
        <f>IF(デイリーデータ!I1874="","",(デイリーデータ!I1874))</f>
        <v/>
      </c>
      <c r="E1874" s="3" t="str">
        <f>IF(デイリーデータ!D1874="休日","●",IF(デイリーデータ!D1874="指定","○",IF(LEFT(デイリーデータ!F1874,1)="日","",IF(LEFT(デイリーデータ!F1874,1)="半","／",LEFT(デイリーデータ!F1874,1)))))</f>
        <v/>
      </c>
      <c r="F1874" s="10" t="str">
        <f>IF(デイリーデータ!E1874="なし","",デイリーデータ!E1874)&amp;IF(デイリーデータ!G1874="なし","",デイリーデータ!G1874)&amp;IF(デイリーデータ!H1874="なし","",デイリーデータ!H1874)</f>
        <v/>
      </c>
      <c r="J1874" s="3">
        <f>IF(デイリーデータ!D1874="なし","",デイリーデータ!D1874)</f>
        <v>0</v>
      </c>
      <c r="K1874" s="3">
        <f>IF(デイリーデータ!E1874="なし","",デイリーデータ!E1874)</f>
        <v>0</v>
      </c>
      <c r="L1874" s="3">
        <f>IF(デイリーデータ!F1874="なし","",デイリーデータ!F1874)</f>
        <v>0</v>
      </c>
      <c r="M1874" s="3">
        <f>IF(デイリーデータ!G1874="なし","",デイリーデータ!G1874)</f>
        <v>0</v>
      </c>
      <c r="N1874" s="3">
        <f>IF(デイリーデータ!H1874="なし","",デイリーデータ!H1874)</f>
        <v>0</v>
      </c>
    </row>
    <row r="1875" spans="1:14" x14ac:dyDescent="0.2">
      <c r="A1875" s="9" t="str">
        <f>デイリーデータ!A1875&amp;デイリーデータ!I1875</f>
        <v/>
      </c>
      <c r="B1875" s="3" t="str">
        <f>デイリーデータ!A1875&amp;""</f>
        <v/>
      </c>
      <c r="C1875" s="3" t="str">
        <f>デイリーデータ!B1875&amp;""</f>
        <v/>
      </c>
      <c r="D1875" s="4" t="str">
        <f>IF(デイリーデータ!I1875="","",(デイリーデータ!I1875))</f>
        <v/>
      </c>
      <c r="E1875" s="3" t="str">
        <f>IF(デイリーデータ!D1875="休日","●",IF(デイリーデータ!D1875="指定","○",IF(LEFT(デイリーデータ!F1875,1)="日","",IF(LEFT(デイリーデータ!F1875,1)="半","／",LEFT(デイリーデータ!F1875,1)))))</f>
        <v/>
      </c>
      <c r="F1875" s="10" t="str">
        <f>IF(デイリーデータ!E1875="なし","",デイリーデータ!E1875)&amp;IF(デイリーデータ!G1875="なし","",デイリーデータ!G1875)&amp;IF(デイリーデータ!H1875="なし","",デイリーデータ!H1875)</f>
        <v/>
      </c>
      <c r="J1875" s="3">
        <f>IF(デイリーデータ!D1875="なし","",デイリーデータ!D1875)</f>
        <v>0</v>
      </c>
      <c r="K1875" s="3">
        <f>IF(デイリーデータ!E1875="なし","",デイリーデータ!E1875)</f>
        <v>0</v>
      </c>
      <c r="L1875" s="3">
        <f>IF(デイリーデータ!F1875="なし","",デイリーデータ!F1875)</f>
        <v>0</v>
      </c>
      <c r="M1875" s="3">
        <f>IF(デイリーデータ!G1875="なし","",デイリーデータ!G1875)</f>
        <v>0</v>
      </c>
      <c r="N1875" s="3">
        <f>IF(デイリーデータ!H1875="なし","",デイリーデータ!H1875)</f>
        <v>0</v>
      </c>
    </row>
    <row r="1876" spans="1:14" x14ac:dyDescent="0.2">
      <c r="A1876" s="9" t="str">
        <f>デイリーデータ!A1876&amp;デイリーデータ!I1876</f>
        <v/>
      </c>
      <c r="B1876" s="3" t="str">
        <f>デイリーデータ!A1876&amp;""</f>
        <v/>
      </c>
      <c r="C1876" s="3" t="str">
        <f>デイリーデータ!B1876&amp;""</f>
        <v/>
      </c>
      <c r="D1876" s="4" t="str">
        <f>IF(デイリーデータ!I1876="","",(デイリーデータ!I1876))</f>
        <v/>
      </c>
      <c r="E1876" s="3" t="str">
        <f>IF(デイリーデータ!D1876="休日","●",IF(デイリーデータ!D1876="指定","○",IF(LEFT(デイリーデータ!F1876,1)="日","",IF(LEFT(デイリーデータ!F1876,1)="半","／",LEFT(デイリーデータ!F1876,1)))))</f>
        <v/>
      </c>
      <c r="F1876" s="10" t="str">
        <f>IF(デイリーデータ!E1876="なし","",デイリーデータ!E1876)&amp;IF(デイリーデータ!G1876="なし","",デイリーデータ!G1876)&amp;IF(デイリーデータ!H1876="なし","",デイリーデータ!H1876)</f>
        <v/>
      </c>
      <c r="J1876" s="3">
        <f>IF(デイリーデータ!D1876="なし","",デイリーデータ!D1876)</f>
        <v>0</v>
      </c>
      <c r="K1876" s="3">
        <f>IF(デイリーデータ!E1876="なし","",デイリーデータ!E1876)</f>
        <v>0</v>
      </c>
      <c r="L1876" s="3">
        <f>IF(デイリーデータ!F1876="なし","",デイリーデータ!F1876)</f>
        <v>0</v>
      </c>
      <c r="M1876" s="3">
        <f>IF(デイリーデータ!G1876="なし","",デイリーデータ!G1876)</f>
        <v>0</v>
      </c>
      <c r="N1876" s="3">
        <f>IF(デイリーデータ!H1876="なし","",デイリーデータ!H1876)</f>
        <v>0</v>
      </c>
    </row>
    <row r="1877" spans="1:14" x14ac:dyDescent="0.2">
      <c r="A1877" s="9" t="str">
        <f>デイリーデータ!A1877&amp;デイリーデータ!I1877</f>
        <v/>
      </c>
      <c r="B1877" s="3" t="str">
        <f>デイリーデータ!A1877&amp;""</f>
        <v/>
      </c>
      <c r="C1877" s="3" t="str">
        <f>デイリーデータ!B1877&amp;""</f>
        <v/>
      </c>
      <c r="D1877" s="4" t="str">
        <f>IF(デイリーデータ!I1877="","",(デイリーデータ!I1877))</f>
        <v/>
      </c>
      <c r="E1877" s="3" t="str">
        <f>IF(デイリーデータ!D1877="休日","●",IF(デイリーデータ!D1877="指定","○",IF(LEFT(デイリーデータ!F1877,1)="日","",IF(LEFT(デイリーデータ!F1877,1)="半","／",LEFT(デイリーデータ!F1877,1)))))</f>
        <v/>
      </c>
      <c r="F1877" s="10" t="str">
        <f>IF(デイリーデータ!E1877="なし","",デイリーデータ!E1877)&amp;IF(デイリーデータ!G1877="なし","",デイリーデータ!G1877)&amp;IF(デイリーデータ!H1877="なし","",デイリーデータ!H1877)</f>
        <v/>
      </c>
      <c r="J1877" s="3">
        <f>IF(デイリーデータ!D1877="なし","",デイリーデータ!D1877)</f>
        <v>0</v>
      </c>
      <c r="K1877" s="3">
        <f>IF(デイリーデータ!E1877="なし","",デイリーデータ!E1877)</f>
        <v>0</v>
      </c>
      <c r="L1877" s="3">
        <f>IF(デイリーデータ!F1877="なし","",デイリーデータ!F1877)</f>
        <v>0</v>
      </c>
      <c r="M1877" s="3">
        <f>IF(デイリーデータ!G1877="なし","",デイリーデータ!G1877)</f>
        <v>0</v>
      </c>
      <c r="N1877" s="3">
        <f>IF(デイリーデータ!H1877="なし","",デイリーデータ!H1877)</f>
        <v>0</v>
      </c>
    </row>
    <row r="1878" spans="1:14" x14ac:dyDescent="0.2">
      <c r="A1878" s="9" t="str">
        <f>デイリーデータ!A1878&amp;デイリーデータ!I1878</f>
        <v/>
      </c>
      <c r="B1878" s="3" t="str">
        <f>デイリーデータ!A1878&amp;""</f>
        <v/>
      </c>
      <c r="C1878" s="3" t="str">
        <f>デイリーデータ!B1878&amp;""</f>
        <v/>
      </c>
      <c r="D1878" s="4" t="str">
        <f>IF(デイリーデータ!I1878="","",(デイリーデータ!I1878))</f>
        <v/>
      </c>
      <c r="E1878" s="3" t="str">
        <f>IF(デイリーデータ!D1878="休日","●",IF(デイリーデータ!D1878="指定","○",IF(LEFT(デイリーデータ!F1878,1)="日","",IF(LEFT(デイリーデータ!F1878,1)="半","／",LEFT(デイリーデータ!F1878,1)))))</f>
        <v/>
      </c>
      <c r="F1878" s="10" t="str">
        <f>IF(デイリーデータ!E1878="なし","",デイリーデータ!E1878)&amp;IF(デイリーデータ!G1878="なし","",デイリーデータ!G1878)&amp;IF(デイリーデータ!H1878="なし","",デイリーデータ!H1878)</f>
        <v/>
      </c>
      <c r="J1878" s="3">
        <f>IF(デイリーデータ!D1878="なし","",デイリーデータ!D1878)</f>
        <v>0</v>
      </c>
      <c r="K1878" s="3">
        <f>IF(デイリーデータ!E1878="なし","",デイリーデータ!E1878)</f>
        <v>0</v>
      </c>
      <c r="L1878" s="3">
        <f>IF(デイリーデータ!F1878="なし","",デイリーデータ!F1878)</f>
        <v>0</v>
      </c>
      <c r="M1878" s="3">
        <f>IF(デイリーデータ!G1878="なし","",デイリーデータ!G1878)</f>
        <v>0</v>
      </c>
      <c r="N1878" s="3">
        <f>IF(デイリーデータ!H1878="なし","",デイリーデータ!H1878)</f>
        <v>0</v>
      </c>
    </row>
    <row r="1879" spans="1:14" x14ac:dyDescent="0.2">
      <c r="A1879" s="9" t="str">
        <f>デイリーデータ!A1879&amp;デイリーデータ!I1879</f>
        <v/>
      </c>
      <c r="B1879" s="3" t="str">
        <f>デイリーデータ!A1879&amp;""</f>
        <v/>
      </c>
      <c r="C1879" s="3" t="str">
        <f>デイリーデータ!B1879&amp;""</f>
        <v/>
      </c>
      <c r="D1879" s="4" t="str">
        <f>IF(デイリーデータ!I1879="","",(デイリーデータ!I1879))</f>
        <v/>
      </c>
      <c r="E1879" s="3" t="str">
        <f>IF(デイリーデータ!D1879="休日","●",IF(デイリーデータ!D1879="指定","○",IF(LEFT(デイリーデータ!F1879,1)="日","",IF(LEFT(デイリーデータ!F1879,1)="半","／",LEFT(デイリーデータ!F1879,1)))))</f>
        <v/>
      </c>
      <c r="F1879" s="10" t="str">
        <f>IF(デイリーデータ!E1879="なし","",デイリーデータ!E1879)&amp;IF(デイリーデータ!G1879="なし","",デイリーデータ!G1879)&amp;IF(デイリーデータ!H1879="なし","",デイリーデータ!H1879)</f>
        <v/>
      </c>
      <c r="J1879" s="3">
        <f>IF(デイリーデータ!D1879="なし","",デイリーデータ!D1879)</f>
        <v>0</v>
      </c>
      <c r="K1879" s="3">
        <f>IF(デイリーデータ!E1879="なし","",デイリーデータ!E1879)</f>
        <v>0</v>
      </c>
      <c r="L1879" s="3">
        <f>IF(デイリーデータ!F1879="なし","",デイリーデータ!F1879)</f>
        <v>0</v>
      </c>
      <c r="M1879" s="3">
        <f>IF(デイリーデータ!G1879="なし","",デイリーデータ!G1879)</f>
        <v>0</v>
      </c>
      <c r="N1879" s="3">
        <f>IF(デイリーデータ!H1879="なし","",デイリーデータ!H1879)</f>
        <v>0</v>
      </c>
    </row>
    <row r="1880" spans="1:14" x14ac:dyDescent="0.2">
      <c r="A1880" s="9" t="str">
        <f>デイリーデータ!A1880&amp;デイリーデータ!I1880</f>
        <v/>
      </c>
      <c r="B1880" s="3" t="str">
        <f>デイリーデータ!A1880&amp;""</f>
        <v/>
      </c>
      <c r="C1880" s="3" t="str">
        <f>デイリーデータ!B1880&amp;""</f>
        <v/>
      </c>
      <c r="D1880" s="4" t="str">
        <f>IF(デイリーデータ!I1880="","",(デイリーデータ!I1880))</f>
        <v/>
      </c>
      <c r="E1880" s="3" t="str">
        <f>IF(デイリーデータ!D1880="休日","●",IF(デイリーデータ!D1880="指定","○",IF(LEFT(デイリーデータ!F1880,1)="日","",IF(LEFT(デイリーデータ!F1880,1)="半","／",LEFT(デイリーデータ!F1880,1)))))</f>
        <v/>
      </c>
      <c r="F1880" s="10" t="str">
        <f>IF(デイリーデータ!E1880="なし","",デイリーデータ!E1880)&amp;IF(デイリーデータ!G1880="なし","",デイリーデータ!G1880)&amp;IF(デイリーデータ!H1880="なし","",デイリーデータ!H1880)</f>
        <v/>
      </c>
      <c r="J1880" s="3">
        <f>IF(デイリーデータ!D1880="なし","",デイリーデータ!D1880)</f>
        <v>0</v>
      </c>
      <c r="K1880" s="3">
        <f>IF(デイリーデータ!E1880="なし","",デイリーデータ!E1880)</f>
        <v>0</v>
      </c>
      <c r="L1880" s="3">
        <f>IF(デイリーデータ!F1880="なし","",デイリーデータ!F1880)</f>
        <v>0</v>
      </c>
      <c r="M1880" s="3">
        <f>IF(デイリーデータ!G1880="なし","",デイリーデータ!G1880)</f>
        <v>0</v>
      </c>
      <c r="N1880" s="3">
        <f>IF(デイリーデータ!H1880="なし","",デイリーデータ!H1880)</f>
        <v>0</v>
      </c>
    </row>
    <row r="1881" spans="1:14" x14ac:dyDescent="0.2">
      <c r="A1881" s="9" t="str">
        <f>デイリーデータ!A1881&amp;デイリーデータ!I1881</f>
        <v/>
      </c>
      <c r="B1881" s="3" t="str">
        <f>デイリーデータ!A1881&amp;""</f>
        <v/>
      </c>
      <c r="C1881" s="3" t="str">
        <f>デイリーデータ!B1881&amp;""</f>
        <v/>
      </c>
      <c r="D1881" s="4" t="str">
        <f>IF(デイリーデータ!I1881="","",(デイリーデータ!I1881))</f>
        <v/>
      </c>
      <c r="E1881" s="3" t="str">
        <f>IF(デイリーデータ!D1881="休日","●",IF(デイリーデータ!D1881="指定","○",IF(LEFT(デイリーデータ!F1881,1)="日","",IF(LEFT(デイリーデータ!F1881,1)="半","／",LEFT(デイリーデータ!F1881,1)))))</f>
        <v/>
      </c>
      <c r="F1881" s="10" t="str">
        <f>IF(デイリーデータ!E1881="なし","",デイリーデータ!E1881)&amp;IF(デイリーデータ!G1881="なし","",デイリーデータ!G1881)&amp;IF(デイリーデータ!H1881="なし","",デイリーデータ!H1881)</f>
        <v/>
      </c>
      <c r="J1881" s="3">
        <f>IF(デイリーデータ!D1881="なし","",デイリーデータ!D1881)</f>
        <v>0</v>
      </c>
      <c r="K1881" s="3">
        <f>IF(デイリーデータ!E1881="なし","",デイリーデータ!E1881)</f>
        <v>0</v>
      </c>
      <c r="L1881" s="3">
        <f>IF(デイリーデータ!F1881="なし","",デイリーデータ!F1881)</f>
        <v>0</v>
      </c>
      <c r="M1881" s="3">
        <f>IF(デイリーデータ!G1881="なし","",デイリーデータ!G1881)</f>
        <v>0</v>
      </c>
      <c r="N1881" s="3">
        <f>IF(デイリーデータ!H1881="なし","",デイリーデータ!H1881)</f>
        <v>0</v>
      </c>
    </row>
    <row r="1882" spans="1:14" x14ac:dyDescent="0.2">
      <c r="A1882" s="9" t="str">
        <f>デイリーデータ!A1882&amp;デイリーデータ!I1882</f>
        <v/>
      </c>
      <c r="B1882" s="3" t="str">
        <f>デイリーデータ!A1882&amp;""</f>
        <v/>
      </c>
      <c r="C1882" s="3" t="str">
        <f>デイリーデータ!B1882&amp;""</f>
        <v/>
      </c>
      <c r="D1882" s="4" t="str">
        <f>IF(デイリーデータ!I1882="","",(デイリーデータ!I1882))</f>
        <v/>
      </c>
      <c r="E1882" s="3" t="str">
        <f>IF(デイリーデータ!D1882="休日","●",IF(デイリーデータ!D1882="指定","○",IF(LEFT(デイリーデータ!F1882,1)="日","",IF(LEFT(デイリーデータ!F1882,1)="半","／",LEFT(デイリーデータ!F1882,1)))))</f>
        <v/>
      </c>
      <c r="F1882" s="10" t="str">
        <f>IF(デイリーデータ!E1882="なし","",デイリーデータ!E1882)&amp;IF(デイリーデータ!G1882="なし","",デイリーデータ!G1882)&amp;IF(デイリーデータ!H1882="なし","",デイリーデータ!H1882)</f>
        <v/>
      </c>
      <c r="J1882" s="3">
        <f>IF(デイリーデータ!D1882="なし","",デイリーデータ!D1882)</f>
        <v>0</v>
      </c>
      <c r="K1882" s="3">
        <f>IF(デイリーデータ!E1882="なし","",デイリーデータ!E1882)</f>
        <v>0</v>
      </c>
      <c r="L1882" s="3">
        <f>IF(デイリーデータ!F1882="なし","",デイリーデータ!F1882)</f>
        <v>0</v>
      </c>
      <c r="M1882" s="3">
        <f>IF(デイリーデータ!G1882="なし","",デイリーデータ!G1882)</f>
        <v>0</v>
      </c>
      <c r="N1882" s="3">
        <f>IF(デイリーデータ!H1882="なし","",デイリーデータ!H1882)</f>
        <v>0</v>
      </c>
    </row>
    <row r="1883" spans="1:14" x14ac:dyDescent="0.2">
      <c r="A1883" s="9" t="str">
        <f>デイリーデータ!A1883&amp;デイリーデータ!I1883</f>
        <v/>
      </c>
      <c r="B1883" s="3" t="str">
        <f>デイリーデータ!A1883&amp;""</f>
        <v/>
      </c>
      <c r="C1883" s="3" t="str">
        <f>デイリーデータ!B1883&amp;""</f>
        <v/>
      </c>
      <c r="D1883" s="4" t="str">
        <f>IF(デイリーデータ!I1883="","",(デイリーデータ!I1883))</f>
        <v/>
      </c>
      <c r="E1883" s="3" t="str">
        <f>IF(デイリーデータ!D1883="休日","●",IF(デイリーデータ!D1883="指定","○",IF(LEFT(デイリーデータ!F1883,1)="日","",IF(LEFT(デイリーデータ!F1883,1)="半","／",LEFT(デイリーデータ!F1883,1)))))</f>
        <v/>
      </c>
      <c r="F1883" s="10" t="str">
        <f>IF(デイリーデータ!E1883="なし","",デイリーデータ!E1883)&amp;IF(デイリーデータ!G1883="なし","",デイリーデータ!G1883)&amp;IF(デイリーデータ!H1883="なし","",デイリーデータ!H1883)</f>
        <v/>
      </c>
      <c r="J1883" s="3">
        <f>IF(デイリーデータ!D1883="なし","",デイリーデータ!D1883)</f>
        <v>0</v>
      </c>
      <c r="K1883" s="3">
        <f>IF(デイリーデータ!E1883="なし","",デイリーデータ!E1883)</f>
        <v>0</v>
      </c>
      <c r="L1883" s="3">
        <f>IF(デイリーデータ!F1883="なし","",デイリーデータ!F1883)</f>
        <v>0</v>
      </c>
      <c r="M1883" s="3">
        <f>IF(デイリーデータ!G1883="なし","",デイリーデータ!G1883)</f>
        <v>0</v>
      </c>
      <c r="N1883" s="3">
        <f>IF(デイリーデータ!H1883="なし","",デイリーデータ!H1883)</f>
        <v>0</v>
      </c>
    </row>
    <row r="1884" spans="1:14" x14ac:dyDescent="0.2">
      <c r="A1884" s="9" t="str">
        <f>デイリーデータ!A1884&amp;デイリーデータ!I1884</f>
        <v/>
      </c>
      <c r="B1884" s="3" t="str">
        <f>デイリーデータ!A1884&amp;""</f>
        <v/>
      </c>
      <c r="C1884" s="3" t="str">
        <f>デイリーデータ!B1884&amp;""</f>
        <v/>
      </c>
      <c r="D1884" s="4" t="str">
        <f>IF(デイリーデータ!I1884="","",(デイリーデータ!I1884))</f>
        <v/>
      </c>
      <c r="E1884" s="3" t="str">
        <f>IF(デイリーデータ!D1884="休日","●",IF(デイリーデータ!D1884="指定","○",IF(LEFT(デイリーデータ!F1884,1)="日","",IF(LEFT(デイリーデータ!F1884,1)="半","／",LEFT(デイリーデータ!F1884,1)))))</f>
        <v/>
      </c>
      <c r="F1884" s="10" t="str">
        <f>IF(デイリーデータ!E1884="なし","",デイリーデータ!E1884)&amp;IF(デイリーデータ!G1884="なし","",デイリーデータ!G1884)&amp;IF(デイリーデータ!H1884="なし","",デイリーデータ!H1884)</f>
        <v/>
      </c>
      <c r="J1884" s="3">
        <f>IF(デイリーデータ!D1884="なし","",デイリーデータ!D1884)</f>
        <v>0</v>
      </c>
      <c r="K1884" s="3">
        <f>IF(デイリーデータ!E1884="なし","",デイリーデータ!E1884)</f>
        <v>0</v>
      </c>
      <c r="L1884" s="3">
        <f>IF(デイリーデータ!F1884="なし","",デイリーデータ!F1884)</f>
        <v>0</v>
      </c>
      <c r="M1884" s="3">
        <f>IF(デイリーデータ!G1884="なし","",デイリーデータ!G1884)</f>
        <v>0</v>
      </c>
      <c r="N1884" s="3">
        <f>IF(デイリーデータ!H1884="なし","",デイリーデータ!H1884)</f>
        <v>0</v>
      </c>
    </row>
    <row r="1885" spans="1:14" x14ac:dyDescent="0.2">
      <c r="A1885" s="9" t="str">
        <f>デイリーデータ!A1885&amp;デイリーデータ!I1885</f>
        <v/>
      </c>
      <c r="B1885" s="3" t="str">
        <f>デイリーデータ!A1885&amp;""</f>
        <v/>
      </c>
      <c r="C1885" s="3" t="str">
        <f>デイリーデータ!B1885&amp;""</f>
        <v/>
      </c>
      <c r="D1885" s="4" t="str">
        <f>IF(デイリーデータ!I1885="","",(デイリーデータ!I1885))</f>
        <v/>
      </c>
      <c r="E1885" s="3" t="str">
        <f>IF(デイリーデータ!D1885="休日","●",IF(デイリーデータ!D1885="指定","○",IF(LEFT(デイリーデータ!F1885,1)="日","",IF(LEFT(デイリーデータ!F1885,1)="半","／",LEFT(デイリーデータ!F1885,1)))))</f>
        <v/>
      </c>
      <c r="F1885" s="10" t="str">
        <f>IF(デイリーデータ!E1885="なし","",デイリーデータ!E1885)&amp;IF(デイリーデータ!G1885="なし","",デイリーデータ!G1885)&amp;IF(デイリーデータ!H1885="なし","",デイリーデータ!H1885)</f>
        <v/>
      </c>
      <c r="J1885" s="3">
        <f>IF(デイリーデータ!D1885="なし","",デイリーデータ!D1885)</f>
        <v>0</v>
      </c>
      <c r="K1885" s="3">
        <f>IF(デイリーデータ!E1885="なし","",デイリーデータ!E1885)</f>
        <v>0</v>
      </c>
      <c r="L1885" s="3">
        <f>IF(デイリーデータ!F1885="なし","",デイリーデータ!F1885)</f>
        <v>0</v>
      </c>
      <c r="M1885" s="3">
        <f>IF(デイリーデータ!G1885="なし","",デイリーデータ!G1885)</f>
        <v>0</v>
      </c>
      <c r="N1885" s="3">
        <f>IF(デイリーデータ!H1885="なし","",デイリーデータ!H1885)</f>
        <v>0</v>
      </c>
    </row>
    <row r="1886" spans="1:14" x14ac:dyDescent="0.2">
      <c r="A1886" s="9" t="str">
        <f>デイリーデータ!A1886&amp;デイリーデータ!I1886</f>
        <v/>
      </c>
      <c r="B1886" s="3" t="str">
        <f>デイリーデータ!A1886&amp;""</f>
        <v/>
      </c>
      <c r="C1886" s="3" t="str">
        <f>デイリーデータ!B1886&amp;""</f>
        <v/>
      </c>
      <c r="D1886" s="4" t="str">
        <f>IF(デイリーデータ!I1886="","",(デイリーデータ!I1886))</f>
        <v/>
      </c>
      <c r="E1886" s="3" t="str">
        <f>IF(デイリーデータ!D1886="休日","●",IF(デイリーデータ!D1886="指定","○",IF(LEFT(デイリーデータ!F1886,1)="日","",IF(LEFT(デイリーデータ!F1886,1)="半","／",LEFT(デイリーデータ!F1886,1)))))</f>
        <v/>
      </c>
      <c r="F1886" s="10" t="str">
        <f>IF(デイリーデータ!E1886="なし","",デイリーデータ!E1886)&amp;IF(デイリーデータ!G1886="なし","",デイリーデータ!G1886)&amp;IF(デイリーデータ!H1886="なし","",デイリーデータ!H1886)</f>
        <v/>
      </c>
      <c r="J1886" s="3">
        <f>IF(デイリーデータ!D1886="なし","",デイリーデータ!D1886)</f>
        <v>0</v>
      </c>
      <c r="K1886" s="3">
        <f>IF(デイリーデータ!E1886="なし","",デイリーデータ!E1886)</f>
        <v>0</v>
      </c>
      <c r="L1886" s="3">
        <f>IF(デイリーデータ!F1886="なし","",デイリーデータ!F1886)</f>
        <v>0</v>
      </c>
      <c r="M1886" s="3">
        <f>IF(デイリーデータ!G1886="なし","",デイリーデータ!G1886)</f>
        <v>0</v>
      </c>
      <c r="N1886" s="3">
        <f>IF(デイリーデータ!H1886="なし","",デイリーデータ!H1886)</f>
        <v>0</v>
      </c>
    </row>
    <row r="1887" spans="1:14" x14ac:dyDescent="0.2">
      <c r="A1887" s="9" t="str">
        <f>デイリーデータ!A1887&amp;デイリーデータ!I1887</f>
        <v/>
      </c>
      <c r="B1887" s="3" t="str">
        <f>デイリーデータ!A1887&amp;""</f>
        <v/>
      </c>
      <c r="C1887" s="3" t="str">
        <f>デイリーデータ!B1887&amp;""</f>
        <v/>
      </c>
      <c r="D1887" s="4" t="str">
        <f>IF(デイリーデータ!I1887="","",(デイリーデータ!I1887))</f>
        <v/>
      </c>
      <c r="E1887" s="3" t="str">
        <f>IF(デイリーデータ!D1887="休日","●",IF(デイリーデータ!D1887="指定","○",IF(LEFT(デイリーデータ!F1887,1)="日","",IF(LEFT(デイリーデータ!F1887,1)="半","／",LEFT(デイリーデータ!F1887,1)))))</f>
        <v/>
      </c>
      <c r="F1887" s="10" t="str">
        <f>IF(デイリーデータ!E1887="なし","",デイリーデータ!E1887)&amp;IF(デイリーデータ!G1887="なし","",デイリーデータ!G1887)&amp;IF(デイリーデータ!H1887="なし","",デイリーデータ!H1887)</f>
        <v/>
      </c>
      <c r="J1887" s="3">
        <f>IF(デイリーデータ!D1887="なし","",デイリーデータ!D1887)</f>
        <v>0</v>
      </c>
      <c r="K1887" s="3">
        <f>IF(デイリーデータ!E1887="なし","",デイリーデータ!E1887)</f>
        <v>0</v>
      </c>
      <c r="L1887" s="3">
        <f>IF(デイリーデータ!F1887="なし","",デイリーデータ!F1887)</f>
        <v>0</v>
      </c>
      <c r="M1887" s="3">
        <f>IF(デイリーデータ!G1887="なし","",デイリーデータ!G1887)</f>
        <v>0</v>
      </c>
      <c r="N1887" s="3">
        <f>IF(デイリーデータ!H1887="なし","",デイリーデータ!H1887)</f>
        <v>0</v>
      </c>
    </row>
    <row r="1888" spans="1:14" x14ac:dyDescent="0.2">
      <c r="A1888" s="9" t="str">
        <f>デイリーデータ!A1888&amp;デイリーデータ!I1888</f>
        <v/>
      </c>
      <c r="B1888" s="3" t="str">
        <f>デイリーデータ!A1888&amp;""</f>
        <v/>
      </c>
      <c r="C1888" s="3" t="str">
        <f>デイリーデータ!B1888&amp;""</f>
        <v/>
      </c>
      <c r="D1888" s="4" t="str">
        <f>IF(デイリーデータ!I1888="","",(デイリーデータ!I1888))</f>
        <v/>
      </c>
      <c r="E1888" s="3" t="str">
        <f>IF(デイリーデータ!D1888="休日","●",IF(デイリーデータ!D1888="指定","○",IF(LEFT(デイリーデータ!F1888,1)="日","",IF(LEFT(デイリーデータ!F1888,1)="半","／",LEFT(デイリーデータ!F1888,1)))))</f>
        <v/>
      </c>
      <c r="F1888" s="10" t="str">
        <f>IF(デイリーデータ!E1888="なし","",デイリーデータ!E1888)&amp;IF(デイリーデータ!G1888="なし","",デイリーデータ!G1888)&amp;IF(デイリーデータ!H1888="なし","",デイリーデータ!H1888)</f>
        <v/>
      </c>
      <c r="J1888" s="3">
        <f>IF(デイリーデータ!D1888="なし","",デイリーデータ!D1888)</f>
        <v>0</v>
      </c>
      <c r="K1888" s="3">
        <f>IF(デイリーデータ!E1888="なし","",デイリーデータ!E1888)</f>
        <v>0</v>
      </c>
      <c r="L1888" s="3">
        <f>IF(デイリーデータ!F1888="なし","",デイリーデータ!F1888)</f>
        <v>0</v>
      </c>
      <c r="M1888" s="3">
        <f>IF(デイリーデータ!G1888="なし","",デイリーデータ!G1888)</f>
        <v>0</v>
      </c>
      <c r="N1888" s="3">
        <f>IF(デイリーデータ!H1888="なし","",デイリーデータ!H1888)</f>
        <v>0</v>
      </c>
    </row>
    <row r="1889" spans="1:14" x14ac:dyDescent="0.2">
      <c r="A1889" s="9" t="str">
        <f>デイリーデータ!A1889&amp;デイリーデータ!I1889</f>
        <v/>
      </c>
      <c r="B1889" s="3" t="str">
        <f>デイリーデータ!A1889&amp;""</f>
        <v/>
      </c>
      <c r="C1889" s="3" t="str">
        <f>デイリーデータ!B1889&amp;""</f>
        <v/>
      </c>
      <c r="D1889" s="4" t="str">
        <f>IF(デイリーデータ!I1889="","",(デイリーデータ!I1889))</f>
        <v/>
      </c>
      <c r="E1889" s="3" t="str">
        <f>IF(デイリーデータ!D1889="休日","●",IF(デイリーデータ!D1889="指定","○",IF(LEFT(デイリーデータ!F1889,1)="日","",IF(LEFT(デイリーデータ!F1889,1)="半","／",LEFT(デイリーデータ!F1889,1)))))</f>
        <v/>
      </c>
      <c r="F1889" s="10" t="str">
        <f>IF(デイリーデータ!E1889="なし","",デイリーデータ!E1889)&amp;IF(デイリーデータ!G1889="なし","",デイリーデータ!G1889)&amp;IF(デイリーデータ!H1889="なし","",デイリーデータ!H1889)</f>
        <v/>
      </c>
      <c r="J1889" s="3">
        <f>IF(デイリーデータ!D1889="なし","",デイリーデータ!D1889)</f>
        <v>0</v>
      </c>
      <c r="K1889" s="3">
        <f>IF(デイリーデータ!E1889="なし","",デイリーデータ!E1889)</f>
        <v>0</v>
      </c>
      <c r="L1889" s="3">
        <f>IF(デイリーデータ!F1889="なし","",デイリーデータ!F1889)</f>
        <v>0</v>
      </c>
      <c r="M1889" s="3">
        <f>IF(デイリーデータ!G1889="なし","",デイリーデータ!G1889)</f>
        <v>0</v>
      </c>
      <c r="N1889" s="3">
        <f>IF(デイリーデータ!H1889="なし","",デイリーデータ!H1889)</f>
        <v>0</v>
      </c>
    </row>
    <row r="1890" spans="1:14" x14ac:dyDescent="0.2">
      <c r="A1890" s="9" t="str">
        <f>デイリーデータ!A1890&amp;デイリーデータ!I1890</f>
        <v/>
      </c>
      <c r="B1890" s="3" t="str">
        <f>デイリーデータ!A1890&amp;""</f>
        <v/>
      </c>
      <c r="C1890" s="3" t="str">
        <f>デイリーデータ!B1890&amp;""</f>
        <v/>
      </c>
      <c r="D1890" s="4" t="str">
        <f>IF(デイリーデータ!I1890="","",(デイリーデータ!I1890))</f>
        <v/>
      </c>
      <c r="E1890" s="3" t="str">
        <f>IF(デイリーデータ!D1890="休日","●",IF(デイリーデータ!D1890="指定","○",IF(LEFT(デイリーデータ!F1890,1)="日","",IF(LEFT(デイリーデータ!F1890,1)="半","／",LEFT(デイリーデータ!F1890,1)))))</f>
        <v/>
      </c>
      <c r="F1890" s="10" t="str">
        <f>IF(デイリーデータ!E1890="なし","",デイリーデータ!E1890)&amp;IF(デイリーデータ!G1890="なし","",デイリーデータ!G1890)&amp;IF(デイリーデータ!H1890="なし","",デイリーデータ!H1890)</f>
        <v/>
      </c>
      <c r="J1890" s="3">
        <f>IF(デイリーデータ!D1890="なし","",デイリーデータ!D1890)</f>
        <v>0</v>
      </c>
      <c r="K1890" s="3">
        <f>IF(デイリーデータ!E1890="なし","",デイリーデータ!E1890)</f>
        <v>0</v>
      </c>
      <c r="L1890" s="3">
        <f>IF(デイリーデータ!F1890="なし","",デイリーデータ!F1890)</f>
        <v>0</v>
      </c>
      <c r="M1890" s="3">
        <f>IF(デイリーデータ!G1890="なし","",デイリーデータ!G1890)</f>
        <v>0</v>
      </c>
      <c r="N1890" s="3">
        <f>IF(デイリーデータ!H1890="なし","",デイリーデータ!H1890)</f>
        <v>0</v>
      </c>
    </row>
    <row r="1891" spans="1:14" x14ac:dyDescent="0.2">
      <c r="A1891" s="9" t="str">
        <f>デイリーデータ!A1891&amp;デイリーデータ!I1891</f>
        <v/>
      </c>
      <c r="B1891" s="3" t="str">
        <f>デイリーデータ!A1891&amp;""</f>
        <v/>
      </c>
      <c r="C1891" s="3" t="str">
        <f>デイリーデータ!B1891&amp;""</f>
        <v/>
      </c>
      <c r="D1891" s="4" t="str">
        <f>IF(デイリーデータ!I1891="","",(デイリーデータ!I1891))</f>
        <v/>
      </c>
      <c r="E1891" s="3" t="str">
        <f>IF(デイリーデータ!D1891="休日","●",IF(デイリーデータ!D1891="指定","○",IF(LEFT(デイリーデータ!F1891,1)="日","",IF(LEFT(デイリーデータ!F1891,1)="半","／",LEFT(デイリーデータ!F1891,1)))))</f>
        <v/>
      </c>
      <c r="F1891" s="10" t="str">
        <f>IF(デイリーデータ!E1891="なし","",デイリーデータ!E1891)&amp;IF(デイリーデータ!G1891="なし","",デイリーデータ!G1891)&amp;IF(デイリーデータ!H1891="なし","",デイリーデータ!H1891)</f>
        <v/>
      </c>
      <c r="J1891" s="3">
        <f>IF(デイリーデータ!D1891="なし","",デイリーデータ!D1891)</f>
        <v>0</v>
      </c>
      <c r="K1891" s="3">
        <f>IF(デイリーデータ!E1891="なし","",デイリーデータ!E1891)</f>
        <v>0</v>
      </c>
      <c r="L1891" s="3">
        <f>IF(デイリーデータ!F1891="なし","",デイリーデータ!F1891)</f>
        <v>0</v>
      </c>
      <c r="M1891" s="3">
        <f>IF(デイリーデータ!G1891="なし","",デイリーデータ!G1891)</f>
        <v>0</v>
      </c>
      <c r="N1891" s="3">
        <f>IF(デイリーデータ!H1891="なし","",デイリーデータ!H1891)</f>
        <v>0</v>
      </c>
    </row>
    <row r="1892" spans="1:14" x14ac:dyDescent="0.2">
      <c r="A1892" s="9" t="str">
        <f>デイリーデータ!A1892&amp;デイリーデータ!I1892</f>
        <v/>
      </c>
      <c r="B1892" s="3" t="str">
        <f>デイリーデータ!A1892&amp;""</f>
        <v/>
      </c>
      <c r="C1892" s="3" t="str">
        <f>デイリーデータ!B1892&amp;""</f>
        <v/>
      </c>
      <c r="D1892" s="4" t="str">
        <f>IF(デイリーデータ!I1892="","",(デイリーデータ!I1892))</f>
        <v/>
      </c>
      <c r="E1892" s="3" t="str">
        <f>IF(デイリーデータ!D1892="休日","●",IF(デイリーデータ!D1892="指定","○",IF(LEFT(デイリーデータ!F1892,1)="日","",IF(LEFT(デイリーデータ!F1892,1)="半","／",LEFT(デイリーデータ!F1892,1)))))</f>
        <v/>
      </c>
      <c r="F1892" s="10" t="str">
        <f>IF(デイリーデータ!E1892="なし","",デイリーデータ!E1892)&amp;IF(デイリーデータ!G1892="なし","",デイリーデータ!G1892)&amp;IF(デイリーデータ!H1892="なし","",デイリーデータ!H1892)</f>
        <v/>
      </c>
      <c r="J1892" s="3">
        <f>IF(デイリーデータ!D1892="なし","",デイリーデータ!D1892)</f>
        <v>0</v>
      </c>
      <c r="K1892" s="3">
        <f>IF(デイリーデータ!E1892="なし","",デイリーデータ!E1892)</f>
        <v>0</v>
      </c>
      <c r="L1892" s="3">
        <f>IF(デイリーデータ!F1892="なし","",デイリーデータ!F1892)</f>
        <v>0</v>
      </c>
      <c r="M1892" s="3">
        <f>IF(デイリーデータ!G1892="なし","",デイリーデータ!G1892)</f>
        <v>0</v>
      </c>
      <c r="N1892" s="3">
        <f>IF(デイリーデータ!H1892="なし","",デイリーデータ!H1892)</f>
        <v>0</v>
      </c>
    </row>
    <row r="1893" spans="1:14" x14ac:dyDescent="0.2">
      <c r="A1893" s="9" t="str">
        <f>デイリーデータ!A1893&amp;デイリーデータ!I1893</f>
        <v/>
      </c>
      <c r="B1893" s="3" t="str">
        <f>デイリーデータ!A1893&amp;""</f>
        <v/>
      </c>
      <c r="C1893" s="3" t="str">
        <f>デイリーデータ!B1893&amp;""</f>
        <v/>
      </c>
      <c r="D1893" s="4" t="str">
        <f>IF(デイリーデータ!I1893="","",(デイリーデータ!I1893))</f>
        <v/>
      </c>
      <c r="E1893" s="3" t="str">
        <f>IF(デイリーデータ!D1893="休日","●",IF(デイリーデータ!D1893="指定","○",IF(LEFT(デイリーデータ!F1893,1)="日","",IF(LEFT(デイリーデータ!F1893,1)="半","／",LEFT(デイリーデータ!F1893,1)))))</f>
        <v/>
      </c>
      <c r="F1893" s="10" t="str">
        <f>IF(デイリーデータ!E1893="なし","",デイリーデータ!E1893)&amp;IF(デイリーデータ!G1893="なし","",デイリーデータ!G1893)&amp;IF(デイリーデータ!H1893="なし","",デイリーデータ!H1893)</f>
        <v/>
      </c>
      <c r="J1893" s="3">
        <f>IF(デイリーデータ!D1893="なし","",デイリーデータ!D1893)</f>
        <v>0</v>
      </c>
      <c r="K1893" s="3">
        <f>IF(デイリーデータ!E1893="なし","",デイリーデータ!E1893)</f>
        <v>0</v>
      </c>
      <c r="L1893" s="3">
        <f>IF(デイリーデータ!F1893="なし","",デイリーデータ!F1893)</f>
        <v>0</v>
      </c>
      <c r="M1893" s="3">
        <f>IF(デイリーデータ!G1893="なし","",デイリーデータ!G1893)</f>
        <v>0</v>
      </c>
      <c r="N1893" s="3">
        <f>IF(デイリーデータ!H1893="なし","",デイリーデータ!H1893)</f>
        <v>0</v>
      </c>
    </row>
    <row r="1894" spans="1:14" x14ac:dyDescent="0.2">
      <c r="A1894" s="9" t="str">
        <f>デイリーデータ!A1894&amp;デイリーデータ!I1894</f>
        <v/>
      </c>
      <c r="B1894" s="3" t="str">
        <f>デイリーデータ!A1894&amp;""</f>
        <v/>
      </c>
      <c r="C1894" s="3" t="str">
        <f>デイリーデータ!B1894&amp;""</f>
        <v/>
      </c>
      <c r="D1894" s="4" t="str">
        <f>IF(デイリーデータ!I1894="","",(デイリーデータ!I1894))</f>
        <v/>
      </c>
      <c r="E1894" s="3" t="str">
        <f>IF(デイリーデータ!D1894="休日","●",IF(デイリーデータ!D1894="指定","○",IF(LEFT(デイリーデータ!F1894,1)="日","",IF(LEFT(デイリーデータ!F1894,1)="半","／",LEFT(デイリーデータ!F1894,1)))))</f>
        <v/>
      </c>
      <c r="F1894" s="10" t="str">
        <f>IF(デイリーデータ!E1894="なし","",デイリーデータ!E1894)&amp;IF(デイリーデータ!G1894="なし","",デイリーデータ!G1894)&amp;IF(デイリーデータ!H1894="なし","",デイリーデータ!H1894)</f>
        <v/>
      </c>
      <c r="J1894" s="3">
        <f>IF(デイリーデータ!D1894="なし","",デイリーデータ!D1894)</f>
        <v>0</v>
      </c>
      <c r="K1894" s="3">
        <f>IF(デイリーデータ!E1894="なし","",デイリーデータ!E1894)</f>
        <v>0</v>
      </c>
      <c r="L1894" s="3">
        <f>IF(デイリーデータ!F1894="なし","",デイリーデータ!F1894)</f>
        <v>0</v>
      </c>
      <c r="M1894" s="3">
        <f>IF(デイリーデータ!G1894="なし","",デイリーデータ!G1894)</f>
        <v>0</v>
      </c>
      <c r="N1894" s="3">
        <f>IF(デイリーデータ!H1894="なし","",デイリーデータ!H1894)</f>
        <v>0</v>
      </c>
    </row>
    <row r="1895" spans="1:14" x14ac:dyDescent="0.2">
      <c r="A1895" s="9" t="str">
        <f>デイリーデータ!A1895&amp;デイリーデータ!I1895</f>
        <v/>
      </c>
      <c r="B1895" s="3" t="str">
        <f>デイリーデータ!A1895&amp;""</f>
        <v/>
      </c>
      <c r="C1895" s="3" t="str">
        <f>デイリーデータ!B1895&amp;""</f>
        <v/>
      </c>
      <c r="D1895" s="4" t="str">
        <f>IF(デイリーデータ!I1895="","",(デイリーデータ!I1895))</f>
        <v/>
      </c>
      <c r="E1895" s="3" t="str">
        <f>IF(デイリーデータ!D1895="休日","●",IF(デイリーデータ!D1895="指定","○",IF(LEFT(デイリーデータ!F1895,1)="日","",IF(LEFT(デイリーデータ!F1895,1)="半","／",LEFT(デイリーデータ!F1895,1)))))</f>
        <v/>
      </c>
      <c r="F1895" s="10" t="str">
        <f>IF(デイリーデータ!E1895="なし","",デイリーデータ!E1895)&amp;IF(デイリーデータ!G1895="なし","",デイリーデータ!G1895)&amp;IF(デイリーデータ!H1895="なし","",デイリーデータ!H1895)</f>
        <v/>
      </c>
      <c r="J1895" s="3">
        <f>IF(デイリーデータ!D1895="なし","",デイリーデータ!D1895)</f>
        <v>0</v>
      </c>
      <c r="K1895" s="3">
        <f>IF(デイリーデータ!E1895="なし","",デイリーデータ!E1895)</f>
        <v>0</v>
      </c>
      <c r="L1895" s="3">
        <f>IF(デイリーデータ!F1895="なし","",デイリーデータ!F1895)</f>
        <v>0</v>
      </c>
      <c r="M1895" s="3">
        <f>IF(デイリーデータ!G1895="なし","",デイリーデータ!G1895)</f>
        <v>0</v>
      </c>
      <c r="N1895" s="3">
        <f>IF(デイリーデータ!H1895="なし","",デイリーデータ!H1895)</f>
        <v>0</v>
      </c>
    </row>
    <row r="1896" spans="1:14" x14ac:dyDescent="0.2">
      <c r="A1896" s="9" t="str">
        <f>デイリーデータ!A1896&amp;デイリーデータ!I1896</f>
        <v/>
      </c>
      <c r="B1896" s="3" t="str">
        <f>デイリーデータ!A1896&amp;""</f>
        <v/>
      </c>
      <c r="C1896" s="3" t="str">
        <f>デイリーデータ!B1896&amp;""</f>
        <v/>
      </c>
      <c r="D1896" s="4" t="str">
        <f>IF(デイリーデータ!I1896="","",(デイリーデータ!I1896))</f>
        <v/>
      </c>
      <c r="E1896" s="3" t="str">
        <f>IF(デイリーデータ!D1896="休日","●",IF(デイリーデータ!D1896="指定","○",IF(LEFT(デイリーデータ!F1896,1)="日","",IF(LEFT(デイリーデータ!F1896,1)="半","／",LEFT(デイリーデータ!F1896,1)))))</f>
        <v/>
      </c>
      <c r="F1896" s="10" t="str">
        <f>IF(デイリーデータ!E1896="なし","",デイリーデータ!E1896)&amp;IF(デイリーデータ!G1896="なし","",デイリーデータ!G1896)&amp;IF(デイリーデータ!H1896="なし","",デイリーデータ!H1896)</f>
        <v/>
      </c>
      <c r="J1896" s="3">
        <f>IF(デイリーデータ!D1896="なし","",デイリーデータ!D1896)</f>
        <v>0</v>
      </c>
      <c r="K1896" s="3">
        <f>IF(デイリーデータ!E1896="なし","",デイリーデータ!E1896)</f>
        <v>0</v>
      </c>
      <c r="L1896" s="3">
        <f>IF(デイリーデータ!F1896="なし","",デイリーデータ!F1896)</f>
        <v>0</v>
      </c>
      <c r="M1896" s="3">
        <f>IF(デイリーデータ!G1896="なし","",デイリーデータ!G1896)</f>
        <v>0</v>
      </c>
      <c r="N1896" s="3">
        <f>IF(デイリーデータ!H1896="なし","",デイリーデータ!H1896)</f>
        <v>0</v>
      </c>
    </row>
    <row r="1897" spans="1:14" x14ac:dyDescent="0.2">
      <c r="A1897" s="9" t="str">
        <f>デイリーデータ!A1897&amp;デイリーデータ!I1897</f>
        <v/>
      </c>
      <c r="B1897" s="3" t="str">
        <f>デイリーデータ!A1897&amp;""</f>
        <v/>
      </c>
      <c r="C1897" s="3" t="str">
        <f>デイリーデータ!B1897&amp;""</f>
        <v/>
      </c>
      <c r="D1897" s="4" t="str">
        <f>IF(デイリーデータ!I1897="","",(デイリーデータ!I1897))</f>
        <v/>
      </c>
      <c r="E1897" s="3" t="str">
        <f>IF(デイリーデータ!D1897="休日","●",IF(デイリーデータ!D1897="指定","○",IF(LEFT(デイリーデータ!F1897,1)="日","",IF(LEFT(デイリーデータ!F1897,1)="半","／",LEFT(デイリーデータ!F1897,1)))))</f>
        <v/>
      </c>
      <c r="F1897" s="10" t="str">
        <f>IF(デイリーデータ!E1897="なし","",デイリーデータ!E1897)&amp;IF(デイリーデータ!G1897="なし","",デイリーデータ!G1897)&amp;IF(デイリーデータ!H1897="なし","",デイリーデータ!H1897)</f>
        <v/>
      </c>
      <c r="J1897" s="3">
        <f>IF(デイリーデータ!D1897="なし","",デイリーデータ!D1897)</f>
        <v>0</v>
      </c>
      <c r="K1897" s="3">
        <f>IF(デイリーデータ!E1897="なし","",デイリーデータ!E1897)</f>
        <v>0</v>
      </c>
      <c r="L1897" s="3">
        <f>IF(デイリーデータ!F1897="なし","",デイリーデータ!F1897)</f>
        <v>0</v>
      </c>
      <c r="M1897" s="3">
        <f>IF(デイリーデータ!G1897="なし","",デイリーデータ!G1897)</f>
        <v>0</v>
      </c>
      <c r="N1897" s="3">
        <f>IF(デイリーデータ!H1897="なし","",デイリーデータ!H1897)</f>
        <v>0</v>
      </c>
    </row>
    <row r="1898" spans="1:14" x14ac:dyDescent="0.2">
      <c r="A1898" s="9" t="str">
        <f>デイリーデータ!A1898&amp;デイリーデータ!I1898</f>
        <v/>
      </c>
      <c r="B1898" s="3" t="str">
        <f>デイリーデータ!A1898&amp;""</f>
        <v/>
      </c>
      <c r="C1898" s="3" t="str">
        <f>デイリーデータ!B1898&amp;""</f>
        <v/>
      </c>
      <c r="D1898" s="4" t="str">
        <f>IF(デイリーデータ!I1898="","",(デイリーデータ!I1898))</f>
        <v/>
      </c>
      <c r="E1898" s="3" t="str">
        <f>IF(デイリーデータ!D1898="休日","●",IF(デイリーデータ!D1898="指定","○",IF(LEFT(デイリーデータ!F1898,1)="日","",IF(LEFT(デイリーデータ!F1898,1)="半","／",LEFT(デイリーデータ!F1898,1)))))</f>
        <v/>
      </c>
      <c r="F1898" s="10" t="str">
        <f>IF(デイリーデータ!E1898="なし","",デイリーデータ!E1898)&amp;IF(デイリーデータ!G1898="なし","",デイリーデータ!G1898)&amp;IF(デイリーデータ!H1898="なし","",デイリーデータ!H1898)</f>
        <v/>
      </c>
      <c r="J1898" s="3">
        <f>IF(デイリーデータ!D1898="なし","",デイリーデータ!D1898)</f>
        <v>0</v>
      </c>
      <c r="K1898" s="3">
        <f>IF(デイリーデータ!E1898="なし","",デイリーデータ!E1898)</f>
        <v>0</v>
      </c>
      <c r="L1898" s="3">
        <f>IF(デイリーデータ!F1898="なし","",デイリーデータ!F1898)</f>
        <v>0</v>
      </c>
      <c r="M1898" s="3">
        <f>IF(デイリーデータ!G1898="なし","",デイリーデータ!G1898)</f>
        <v>0</v>
      </c>
      <c r="N1898" s="3">
        <f>IF(デイリーデータ!H1898="なし","",デイリーデータ!H1898)</f>
        <v>0</v>
      </c>
    </row>
    <row r="1899" spans="1:14" x14ac:dyDescent="0.2">
      <c r="A1899" s="9" t="str">
        <f>デイリーデータ!A1899&amp;デイリーデータ!I1899</f>
        <v/>
      </c>
      <c r="B1899" s="3" t="str">
        <f>デイリーデータ!A1899&amp;""</f>
        <v/>
      </c>
      <c r="C1899" s="3" t="str">
        <f>デイリーデータ!B1899&amp;""</f>
        <v/>
      </c>
      <c r="D1899" s="4" t="str">
        <f>IF(デイリーデータ!I1899="","",(デイリーデータ!I1899))</f>
        <v/>
      </c>
      <c r="E1899" s="3" t="str">
        <f>IF(デイリーデータ!D1899="休日","●",IF(デイリーデータ!D1899="指定","○",IF(LEFT(デイリーデータ!F1899,1)="日","",IF(LEFT(デイリーデータ!F1899,1)="半","／",LEFT(デイリーデータ!F1899,1)))))</f>
        <v/>
      </c>
      <c r="F1899" s="10" t="str">
        <f>IF(デイリーデータ!E1899="なし","",デイリーデータ!E1899)&amp;IF(デイリーデータ!G1899="なし","",デイリーデータ!G1899)&amp;IF(デイリーデータ!H1899="なし","",デイリーデータ!H1899)</f>
        <v/>
      </c>
      <c r="J1899" s="3">
        <f>IF(デイリーデータ!D1899="なし","",デイリーデータ!D1899)</f>
        <v>0</v>
      </c>
      <c r="K1899" s="3">
        <f>IF(デイリーデータ!E1899="なし","",デイリーデータ!E1899)</f>
        <v>0</v>
      </c>
      <c r="L1899" s="3">
        <f>IF(デイリーデータ!F1899="なし","",デイリーデータ!F1899)</f>
        <v>0</v>
      </c>
      <c r="M1899" s="3">
        <f>IF(デイリーデータ!G1899="なし","",デイリーデータ!G1899)</f>
        <v>0</v>
      </c>
      <c r="N1899" s="3">
        <f>IF(デイリーデータ!H1899="なし","",デイリーデータ!H1899)</f>
        <v>0</v>
      </c>
    </row>
    <row r="1900" spans="1:14" x14ac:dyDescent="0.2">
      <c r="A1900" s="9" t="str">
        <f>デイリーデータ!A1900&amp;デイリーデータ!I1900</f>
        <v/>
      </c>
      <c r="B1900" s="3" t="str">
        <f>デイリーデータ!A1900&amp;""</f>
        <v/>
      </c>
      <c r="C1900" s="3" t="str">
        <f>デイリーデータ!B1900&amp;""</f>
        <v/>
      </c>
      <c r="D1900" s="4" t="str">
        <f>IF(デイリーデータ!I1900="","",(デイリーデータ!I1900))</f>
        <v/>
      </c>
      <c r="E1900" s="3" t="str">
        <f>IF(デイリーデータ!D1900="休日","●",IF(デイリーデータ!D1900="指定","○",IF(LEFT(デイリーデータ!F1900,1)="日","",IF(LEFT(デイリーデータ!F1900,1)="半","／",LEFT(デイリーデータ!F1900,1)))))</f>
        <v/>
      </c>
      <c r="F1900" s="10" t="str">
        <f>IF(デイリーデータ!E1900="なし","",デイリーデータ!E1900)&amp;IF(デイリーデータ!G1900="なし","",デイリーデータ!G1900)&amp;IF(デイリーデータ!H1900="なし","",デイリーデータ!H1900)</f>
        <v/>
      </c>
      <c r="J1900" s="3">
        <f>IF(デイリーデータ!D1900="なし","",デイリーデータ!D1900)</f>
        <v>0</v>
      </c>
      <c r="K1900" s="3">
        <f>IF(デイリーデータ!E1900="なし","",デイリーデータ!E1900)</f>
        <v>0</v>
      </c>
      <c r="L1900" s="3">
        <f>IF(デイリーデータ!F1900="なし","",デイリーデータ!F1900)</f>
        <v>0</v>
      </c>
      <c r="M1900" s="3">
        <f>IF(デイリーデータ!G1900="なし","",デイリーデータ!G1900)</f>
        <v>0</v>
      </c>
      <c r="N1900" s="3">
        <f>IF(デイリーデータ!H1900="なし","",デイリーデータ!H1900)</f>
        <v>0</v>
      </c>
    </row>
    <row r="1901" spans="1:14" x14ac:dyDescent="0.2">
      <c r="A1901" s="9" t="str">
        <f>デイリーデータ!A1901&amp;デイリーデータ!I1901</f>
        <v/>
      </c>
      <c r="B1901" s="3" t="str">
        <f>デイリーデータ!A1901&amp;""</f>
        <v/>
      </c>
      <c r="C1901" s="3" t="str">
        <f>デイリーデータ!B1901&amp;""</f>
        <v/>
      </c>
      <c r="D1901" s="4" t="str">
        <f>IF(デイリーデータ!I1901="","",(デイリーデータ!I1901))</f>
        <v/>
      </c>
      <c r="E1901" s="3" t="str">
        <f>IF(デイリーデータ!D1901="休日","●",IF(デイリーデータ!D1901="指定","○",IF(LEFT(デイリーデータ!F1901,1)="日","",IF(LEFT(デイリーデータ!F1901,1)="半","／",LEFT(デイリーデータ!F1901,1)))))</f>
        <v/>
      </c>
      <c r="F1901" s="10" t="str">
        <f>IF(デイリーデータ!E1901="なし","",デイリーデータ!E1901)&amp;IF(デイリーデータ!G1901="なし","",デイリーデータ!G1901)&amp;IF(デイリーデータ!H1901="なし","",デイリーデータ!H1901)</f>
        <v/>
      </c>
      <c r="J1901" s="3">
        <f>IF(デイリーデータ!D1901="なし","",デイリーデータ!D1901)</f>
        <v>0</v>
      </c>
      <c r="K1901" s="3">
        <f>IF(デイリーデータ!E1901="なし","",デイリーデータ!E1901)</f>
        <v>0</v>
      </c>
      <c r="L1901" s="3">
        <f>IF(デイリーデータ!F1901="なし","",デイリーデータ!F1901)</f>
        <v>0</v>
      </c>
      <c r="M1901" s="3">
        <f>IF(デイリーデータ!G1901="なし","",デイリーデータ!G1901)</f>
        <v>0</v>
      </c>
      <c r="N1901" s="3">
        <f>IF(デイリーデータ!H1901="なし","",デイリーデータ!H1901)</f>
        <v>0</v>
      </c>
    </row>
    <row r="1902" spans="1:14" x14ac:dyDescent="0.2">
      <c r="A1902" s="9" t="str">
        <f>デイリーデータ!A1902&amp;デイリーデータ!I1902</f>
        <v/>
      </c>
      <c r="B1902" s="3" t="str">
        <f>デイリーデータ!A1902&amp;""</f>
        <v/>
      </c>
      <c r="C1902" s="3" t="str">
        <f>デイリーデータ!B1902&amp;""</f>
        <v/>
      </c>
      <c r="D1902" s="4" t="str">
        <f>IF(デイリーデータ!I1902="","",(デイリーデータ!I1902))</f>
        <v/>
      </c>
      <c r="E1902" s="3" t="str">
        <f>IF(デイリーデータ!D1902="休日","●",IF(デイリーデータ!D1902="指定","○",IF(LEFT(デイリーデータ!F1902,1)="日","",IF(LEFT(デイリーデータ!F1902,1)="半","／",LEFT(デイリーデータ!F1902,1)))))</f>
        <v/>
      </c>
      <c r="F1902" s="10" t="str">
        <f>IF(デイリーデータ!E1902="なし","",デイリーデータ!E1902)&amp;IF(デイリーデータ!G1902="なし","",デイリーデータ!G1902)&amp;IF(デイリーデータ!H1902="なし","",デイリーデータ!H1902)</f>
        <v/>
      </c>
      <c r="J1902" s="3">
        <f>IF(デイリーデータ!D1902="なし","",デイリーデータ!D1902)</f>
        <v>0</v>
      </c>
      <c r="K1902" s="3">
        <f>IF(デイリーデータ!E1902="なし","",デイリーデータ!E1902)</f>
        <v>0</v>
      </c>
      <c r="L1902" s="3">
        <f>IF(デイリーデータ!F1902="なし","",デイリーデータ!F1902)</f>
        <v>0</v>
      </c>
      <c r="M1902" s="3">
        <f>IF(デイリーデータ!G1902="なし","",デイリーデータ!G1902)</f>
        <v>0</v>
      </c>
      <c r="N1902" s="3">
        <f>IF(デイリーデータ!H1902="なし","",デイリーデータ!H1902)</f>
        <v>0</v>
      </c>
    </row>
    <row r="1903" spans="1:14" x14ac:dyDescent="0.2">
      <c r="A1903" s="9" t="str">
        <f>デイリーデータ!A1903&amp;デイリーデータ!I1903</f>
        <v/>
      </c>
      <c r="B1903" s="3" t="str">
        <f>デイリーデータ!A1903&amp;""</f>
        <v/>
      </c>
      <c r="C1903" s="3" t="str">
        <f>デイリーデータ!B1903&amp;""</f>
        <v/>
      </c>
      <c r="D1903" s="4" t="str">
        <f>IF(デイリーデータ!I1903="","",(デイリーデータ!I1903))</f>
        <v/>
      </c>
      <c r="E1903" s="3" t="str">
        <f>IF(デイリーデータ!D1903="休日","●",IF(デイリーデータ!D1903="指定","○",IF(LEFT(デイリーデータ!F1903,1)="日","",IF(LEFT(デイリーデータ!F1903,1)="半","／",LEFT(デイリーデータ!F1903,1)))))</f>
        <v/>
      </c>
      <c r="F1903" s="10" t="str">
        <f>IF(デイリーデータ!E1903="なし","",デイリーデータ!E1903)&amp;IF(デイリーデータ!G1903="なし","",デイリーデータ!G1903)&amp;IF(デイリーデータ!H1903="なし","",デイリーデータ!H1903)</f>
        <v/>
      </c>
      <c r="J1903" s="3">
        <f>IF(デイリーデータ!D1903="なし","",デイリーデータ!D1903)</f>
        <v>0</v>
      </c>
      <c r="K1903" s="3">
        <f>IF(デイリーデータ!E1903="なし","",デイリーデータ!E1903)</f>
        <v>0</v>
      </c>
      <c r="L1903" s="3">
        <f>IF(デイリーデータ!F1903="なし","",デイリーデータ!F1903)</f>
        <v>0</v>
      </c>
      <c r="M1903" s="3">
        <f>IF(デイリーデータ!G1903="なし","",デイリーデータ!G1903)</f>
        <v>0</v>
      </c>
      <c r="N1903" s="3">
        <f>IF(デイリーデータ!H1903="なし","",デイリーデータ!H1903)</f>
        <v>0</v>
      </c>
    </row>
    <row r="1904" spans="1:14" x14ac:dyDescent="0.2">
      <c r="A1904" s="9" t="str">
        <f>デイリーデータ!A1904&amp;デイリーデータ!I1904</f>
        <v/>
      </c>
      <c r="B1904" s="3" t="str">
        <f>デイリーデータ!A1904&amp;""</f>
        <v/>
      </c>
      <c r="C1904" s="3" t="str">
        <f>デイリーデータ!B1904&amp;""</f>
        <v/>
      </c>
      <c r="D1904" s="4" t="str">
        <f>IF(デイリーデータ!I1904="","",(デイリーデータ!I1904))</f>
        <v/>
      </c>
      <c r="E1904" s="3" t="str">
        <f>IF(デイリーデータ!D1904="休日","●",IF(デイリーデータ!D1904="指定","○",IF(LEFT(デイリーデータ!F1904,1)="日","",IF(LEFT(デイリーデータ!F1904,1)="半","／",LEFT(デイリーデータ!F1904,1)))))</f>
        <v/>
      </c>
      <c r="F1904" s="10" t="str">
        <f>IF(デイリーデータ!E1904="なし","",デイリーデータ!E1904)&amp;IF(デイリーデータ!G1904="なし","",デイリーデータ!G1904)&amp;IF(デイリーデータ!H1904="なし","",デイリーデータ!H1904)</f>
        <v/>
      </c>
      <c r="J1904" s="3">
        <f>IF(デイリーデータ!D1904="なし","",デイリーデータ!D1904)</f>
        <v>0</v>
      </c>
      <c r="K1904" s="3">
        <f>IF(デイリーデータ!E1904="なし","",デイリーデータ!E1904)</f>
        <v>0</v>
      </c>
      <c r="L1904" s="3">
        <f>IF(デイリーデータ!F1904="なし","",デイリーデータ!F1904)</f>
        <v>0</v>
      </c>
      <c r="M1904" s="3">
        <f>IF(デイリーデータ!G1904="なし","",デイリーデータ!G1904)</f>
        <v>0</v>
      </c>
      <c r="N1904" s="3">
        <f>IF(デイリーデータ!H1904="なし","",デイリーデータ!H1904)</f>
        <v>0</v>
      </c>
    </row>
    <row r="1905" spans="1:14" x14ac:dyDescent="0.2">
      <c r="A1905" s="9" t="str">
        <f>デイリーデータ!A1905&amp;デイリーデータ!I1905</f>
        <v/>
      </c>
      <c r="B1905" s="3" t="str">
        <f>デイリーデータ!A1905&amp;""</f>
        <v/>
      </c>
      <c r="C1905" s="3" t="str">
        <f>デイリーデータ!B1905&amp;""</f>
        <v/>
      </c>
      <c r="D1905" s="4" t="str">
        <f>IF(デイリーデータ!I1905="","",(デイリーデータ!I1905))</f>
        <v/>
      </c>
      <c r="E1905" s="3" t="str">
        <f>IF(デイリーデータ!D1905="休日","●",IF(デイリーデータ!D1905="指定","○",IF(LEFT(デイリーデータ!F1905,1)="日","",IF(LEFT(デイリーデータ!F1905,1)="半","／",LEFT(デイリーデータ!F1905,1)))))</f>
        <v/>
      </c>
      <c r="F1905" s="10" t="str">
        <f>IF(デイリーデータ!E1905="なし","",デイリーデータ!E1905)&amp;IF(デイリーデータ!G1905="なし","",デイリーデータ!G1905)&amp;IF(デイリーデータ!H1905="なし","",デイリーデータ!H1905)</f>
        <v/>
      </c>
      <c r="J1905" s="3">
        <f>IF(デイリーデータ!D1905="なし","",デイリーデータ!D1905)</f>
        <v>0</v>
      </c>
      <c r="K1905" s="3">
        <f>IF(デイリーデータ!E1905="なし","",デイリーデータ!E1905)</f>
        <v>0</v>
      </c>
      <c r="L1905" s="3">
        <f>IF(デイリーデータ!F1905="なし","",デイリーデータ!F1905)</f>
        <v>0</v>
      </c>
      <c r="M1905" s="3">
        <f>IF(デイリーデータ!G1905="なし","",デイリーデータ!G1905)</f>
        <v>0</v>
      </c>
      <c r="N1905" s="3">
        <f>IF(デイリーデータ!H1905="なし","",デイリーデータ!H1905)</f>
        <v>0</v>
      </c>
    </row>
    <row r="1906" spans="1:14" x14ac:dyDescent="0.2">
      <c r="A1906" s="9" t="str">
        <f>デイリーデータ!A1906&amp;デイリーデータ!I1906</f>
        <v/>
      </c>
      <c r="B1906" s="3" t="str">
        <f>デイリーデータ!A1906&amp;""</f>
        <v/>
      </c>
      <c r="C1906" s="3" t="str">
        <f>デイリーデータ!B1906&amp;""</f>
        <v/>
      </c>
      <c r="D1906" s="4" t="str">
        <f>IF(デイリーデータ!I1906="","",(デイリーデータ!I1906))</f>
        <v/>
      </c>
      <c r="E1906" s="3" t="str">
        <f>IF(デイリーデータ!D1906="休日","●",IF(デイリーデータ!D1906="指定","○",IF(LEFT(デイリーデータ!F1906,1)="日","",IF(LEFT(デイリーデータ!F1906,1)="半","／",LEFT(デイリーデータ!F1906,1)))))</f>
        <v/>
      </c>
      <c r="F1906" s="10" t="str">
        <f>IF(デイリーデータ!E1906="なし","",デイリーデータ!E1906)&amp;IF(デイリーデータ!G1906="なし","",デイリーデータ!G1906)&amp;IF(デイリーデータ!H1906="なし","",デイリーデータ!H1906)</f>
        <v/>
      </c>
      <c r="J1906" s="3">
        <f>IF(デイリーデータ!D1906="なし","",デイリーデータ!D1906)</f>
        <v>0</v>
      </c>
      <c r="K1906" s="3">
        <f>IF(デイリーデータ!E1906="なし","",デイリーデータ!E1906)</f>
        <v>0</v>
      </c>
      <c r="L1906" s="3">
        <f>IF(デイリーデータ!F1906="なし","",デイリーデータ!F1906)</f>
        <v>0</v>
      </c>
      <c r="M1906" s="3">
        <f>IF(デイリーデータ!G1906="なし","",デイリーデータ!G1906)</f>
        <v>0</v>
      </c>
      <c r="N1906" s="3">
        <f>IF(デイリーデータ!H1906="なし","",デイリーデータ!H1906)</f>
        <v>0</v>
      </c>
    </row>
    <row r="1907" spans="1:14" x14ac:dyDescent="0.2">
      <c r="A1907" s="9" t="str">
        <f>デイリーデータ!A1907&amp;デイリーデータ!I1907</f>
        <v/>
      </c>
      <c r="B1907" s="3" t="str">
        <f>デイリーデータ!A1907&amp;""</f>
        <v/>
      </c>
      <c r="C1907" s="3" t="str">
        <f>デイリーデータ!B1907&amp;""</f>
        <v/>
      </c>
      <c r="D1907" s="4" t="str">
        <f>IF(デイリーデータ!I1907="","",(デイリーデータ!I1907))</f>
        <v/>
      </c>
      <c r="E1907" s="3" t="str">
        <f>IF(デイリーデータ!D1907="休日","●",IF(デイリーデータ!D1907="指定","○",IF(LEFT(デイリーデータ!F1907,1)="日","",IF(LEFT(デイリーデータ!F1907,1)="半","／",LEFT(デイリーデータ!F1907,1)))))</f>
        <v/>
      </c>
      <c r="F1907" s="10" t="str">
        <f>IF(デイリーデータ!E1907="なし","",デイリーデータ!E1907)&amp;IF(デイリーデータ!G1907="なし","",デイリーデータ!G1907)&amp;IF(デイリーデータ!H1907="なし","",デイリーデータ!H1907)</f>
        <v/>
      </c>
      <c r="J1907" s="3">
        <f>IF(デイリーデータ!D1907="なし","",デイリーデータ!D1907)</f>
        <v>0</v>
      </c>
      <c r="K1907" s="3">
        <f>IF(デイリーデータ!E1907="なし","",デイリーデータ!E1907)</f>
        <v>0</v>
      </c>
      <c r="L1907" s="3">
        <f>IF(デイリーデータ!F1907="なし","",デイリーデータ!F1907)</f>
        <v>0</v>
      </c>
      <c r="M1907" s="3">
        <f>IF(デイリーデータ!G1907="なし","",デイリーデータ!G1907)</f>
        <v>0</v>
      </c>
      <c r="N1907" s="3">
        <f>IF(デイリーデータ!H1907="なし","",デイリーデータ!H1907)</f>
        <v>0</v>
      </c>
    </row>
    <row r="1908" spans="1:14" x14ac:dyDescent="0.2">
      <c r="A1908" s="9" t="str">
        <f>デイリーデータ!A1908&amp;デイリーデータ!I1908</f>
        <v/>
      </c>
      <c r="B1908" s="3" t="str">
        <f>デイリーデータ!A1908&amp;""</f>
        <v/>
      </c>
      <c r="C1908" s="3" t="str">
        <f>デイリーデータ!B1908&amp;""</f>
        <v/>
      </c>
      <c r="D1908" s="4" t="str">
        <f>IF(デイリーデータ!I1908="","",(デイリーデータ!I1908))</f>
        <v/>
      </c>
      <c r="E1908" s="3" t="str">
        <f>IF(デイリーデータ!D1908="休日","●",IF(デイリーデータ!D1908="指定","○",IF(LEFT(デイリーデータ!F1908,1)="日","",IF(LEFT(デイリーデータ!F1908,1)="半","／",LEFT(デイリーデータ!F1908,1)))))</f>
        <v/>
      </c>
      <c r="F1908" s="10" t="str">
        <f>IF(デイリーデータ!E1908="なし","",デイリーデータ!E1908)&amp;IF(デイリーデータ!G1908="なし","",デイリーデータ!G1908)&amp;IF(デイリーデータ!H1908="なし","",デイリーデータ!H1908)</f>
        <v/>
      </c>
      <c r="J1908" s="3">
        <f>IF(デイリーデータ!D1908="なし","",デイリーデータ!D1908)</f>
        <v>0</v>
      </c>
      <c r="K1908" s="3">
        <f>IF(デイリーデータ!E1908="なし","",デイリーデータ!E1908)</f>
        <v>0</v>
      </c>
      <c r="L1908" s="3">
        <f>IF(デイリーデータ!F1908="なし","",デイリーデータ!F1908)</f>
        <v>0</v>
      </c>
      <c r="M1908" s="3">
        <f>IF(デイリーデータ!G1908="なし","",デイリーデータ!G1908)</f>
        <v>0</v>
      </c>
      <c r="N1908" s="3">
        <f>IF(デイリーデータ!H1908="なし","",デイリーデータ!H1908)</f>
        <v>0</v>
      </c>
    </row>
    <row r="1909" spans="1:14" x14ac:dyDescent="0.2">
      <c r="A1909" s="9" t="str">
        <f>デイリーデータ!A1909&amp;デイリーデータ!I1909</f>
        <v/>
      </c>
      <c r="B1909" s="3" t="str">
        <f>デイリーデータ!A1909&amp;""</f>
        <v/>
      </c>
      <c r="C1909" s="3" t="str">
        <f>デイリーデータ!B1909&amp;""</f>
        <v/>
      </c>
      <c r="D1909" s="4" t="str">
        <f>IF(デイリーデータ!I1909="","",(デイリーデータ!I1909))</f>
        <v/>
      </c>
      <c r="E1909" s="3" t="str">
        <f>IF(デイリーデータ!D1909="休日","●",IF(デイリーデータ!D1909="指定","○",IF(LEFT(デイリーデータ!F1909,1)="日","",IF(LEFT(デイリーデータ!F1909,1)="半","／",LEFT(デイリーデータ!F1909,1)))))</f>
        <v/>
      </c>
      <c r="F1909" s="10" t="str">
        <f>IF(デイリーデータ!E1909="なし","",デイリーデータ!E1909)&amp;IF(デイリーデータ!G1909="なし","",デイリーデータ!G1909)&amp;IF(デイリーデータ!H1909="なし","",デイリーデータ!H1909)</f>
        <v/>
      </c>
      <c r="J1909" s="3">
        <f>IF(デイリーデータ!D1909="なし","",デイリーデータ!D1909)</f>
        <v>0</v>
      </c>
      <c r="K1909" s="3">
        <f>IF(デイリーデータ!E1909="なし","",デイリーデータ!E1909)</f>
        <v>0</v>
      </c>
      <c r="L1909" s="3">
        <f>IF(デイリーデータ!F1909="なし","",デイリーデータ!F1909)</f>
        <v>0</v>
      </c>
      <c r="M1909" s="3">
        <f>IF(デイリーデータ!G1909="なし","",デイリーデータ!G1909)</f>
        <v>0</v>
      </c>
      <c r="N1909" s="3">
        <f>IF(デイリーデータ!H1909="なし","",デイリーデータ!H1909)</f>
        <v>0</v>
      </c>
    </row>
    <row r="1910" spans="1:14" x14ac:dyDescent="0.2">
      <c r="A1910" s="9" t="str">
        <f>デイリーデータ!A1910&amp;デイリーデータ!I1910</f>
        <v/>
      </c>
      <c r="B1910" s="3" t="str">
        <f>デイリーデータ!A1910&amp;""</f>
        <v/>
      </c>
      <c r="C1910" s="3" t="str">
        <f>デイリーデータ!B1910&amp;""</f>
        <v/>
      </c>
      <c r="D1910" s="4" t="str">
        <f>IF(デイリーデータ!I1910="","",(デイリーデータ!I1910))</f>
        <v/>
      </c>
      <c r="E1910" s="3" t="str">
        <f>IF(デイリーデータ!D1910="休日","●",IF(デイリーデータ!D1910="指定","○",IF(LEFT(デイリーデータ!F1910,1)="日","",IF(LEFT(デイリーデータ!F1910,1)="半","／",LEFT(デイリーデータ!F1910,1)))))</f>
        <v/>
      </c>
      <c r="F1910" s="10" t="str">
        <f>IF(デイリーデータ!E1910="なし","",デイリーデータ!E1910)&amp;IF(デイリーデータ!G1910="なし","",デイリーデータ!G1910)&amp;IF(デイリーデータ!H1910="なし","",デイリーデータ!H1910)</f>
        <v/>
      </c>
      <c r="J1910" s="3">
        <f>IF(デイリーデータ!D1910="なし","",デイリーデータ!D1910)</f>
        <v>0</v>
      </c>
      <c r="K1910" s="3">
        <f>IF(デイリーデータ!E1910="なし","",デイリーデータ!E1910)</f>
        <v>0</v>
      </c>
      <c r="L1910" s="3">
        <f>IF(デイリーデータ!F1910="なし","",デイリーデータ!F1910)</f>
        <v>0</v>
      </c>
      <c r="M1910" s="3">
        <f>IF(デイリーデータ!G1910="なし","",デイリーデータ!G1910)</f>
        <v>0</v>
      </c>
      <c r="N1910" s="3">
        <f>IF(デイリーデータ!H1910="なし","",デイリーデータ!H1910)</f>
        <v>0</v>
      </c>
    </row>
    <row r="1911" spans="1:14" x14ac:dyDescent="0.2">
      <c r="A1911" s="9" t="str">
        <f>デイリーデータ!A1911&amp;デイリーデータ!I1911</f>
        <v/>
      </c>
      <c r="B1911" s="3" t="str">
        <f>デイリーデータ!A1911&amp;""</f>
        <v/>
      </c>
      <c r="C1911" s="3" t="str">
        <f>デイリーデータ!B1911&amp;""</f>
        <v/>
      </c>
      <c r="D1911" s="4" t="str">
        <f>IF(デイリーデータ!I1911="","",(デイリーデータ!I1911))</f>
        <v/>
      </c>
      <c r="E1911" s="3" t="str">
        <f>IF(デイリーデータ!D1911="休日","●",IF(デイリーデータ!D1911="指定","○",IF(LEFT(デイリーデータ!F1911,1)="日","",IF(LEFT(デイリーデータ!F1911,1)="半","／",LEFT(デイリーデータ!F1911,1)))))</f>
        <v/>
      </c>
      <c r="F1911" s="10" t="str">
        <f>IF(デイリーデータ!E1911="なし","",デイリーデータ!E1911)&amp;IF(デイリーデータ!G1911="なし","",デイリーデータ!G1911)&amp;IF(デイリーデータ!H1911="なし","",デイリーデータ!H1911)</f>
        <v/>
      </c>
      <c r="J1911" s="3">
        <f>IF(デイリーデータ!D1911="なし","",デイリーデータ!D1911)</f>
        <v>0</v>
      </c>
      <c r="K1911" s="3">
        <f>IF(デイリーデータ!E1911="なし","",デイリーデータ!E1911)</f>
        <v>0</v>
      </c>
      <c r="L1911" s="3">
        <f>IF(デイリーデータ!F1911="なし","",デイリーデータ!F1911)</f>
        <v>0</v>
      </c>
      <c r="M1911" s="3">
        <f>IF(デイリーデータ!G1911="なし","",デイリーデータ!G1911)</f>
        <v>0</v>
      </c>
      <c r="N1911" s="3">
        <f>IF(デイリーデータ!H1911="なし","",デイリーデータ!H1911)</f>
        <v>0</v>
      </c>
    </row>
    <row r="1912" spans="1:14" x14ac:dyDescent="0.2">
      <c r="A1912" s="9" t="str">
        <f>デイリーデータ!A1912&amp;デイリーデータ!I1912</f>
        <v/>
      </c>
      <c r="B1912" s="3" t="str">
        <f>デイリーデータ!A1912&amp;""</f>
        <v/>
      </c>
      <c r="C1912" s="3" t="str">
        <f>デイリーデータ!B1912&amp;""</f>
        <v/>
      </c>
      <c r="D1912" s="4" t="str">
        <f>IF(デイリーデータ!I1912="","",(デイリーデータ!I1912))</f>
        <v/>
      </c>
      <c r="E1912" s="3" t="str">
        <f>IF(デイリーデータ!D1912="休日","●",IF(デイリーデータ!D1912="指定","○",IF(LEFT(デイリーデータ!F1912,1)="日","",IF(LEFT(デイリーデータ!F1912,1)="半","／",LEFT(デイリーデータ!F1912,1)))))</f>
        <v/>
      </c>
      <c r="F1912" s="10" t="str">
        <f>IF(デイリーデータ!E1912="なし","",デイリーデータ!E1912)&amp;IF(デイリーデータ!G1912="なし","",デイリーデータ!G1912)&amp;IF(デイリーデータ!H1912="なし","",デイリーデータ!H1912)</f>
        <v/>
      </c>
      <c r="J1912" s="3">
        <f>IF(デイリーデータ!D1912="なし","",デイリーデータ!D1912)</f>
        <v>0</v>
      </c>
      <c r="K1912" s="3">
        <f>IF(デイリーデータ!E1912="なし","",デイリーデータ!E1912)</f>
        <v>0</v>
      </c>
      <c r="L1912" s="3">
        <f>IF(デイリーデータ!F1912="なし","",デイリーデータ!F1912)</f>
        <v>0</v>
      </c>
      <c r="M1912" s="3">
        <f>IF(デイリーデータ!G1912="なし","",デイリーデータ!G1912)</f>
        <v>0</v>
      </c>
      <c r="N1912" s="3">
        <f>IF(デイリーデータ!H1912="なし","",デイリーデータ!H1912)</f>
        <v>0</v>
      </c>
    </row>
    <row r="1913" spans="1:14" x14ac:dyDescent="0.2">
      <c r="A1913" s="9" t="str">
        <f>デイリーデータ!A1913&amp;デイリーデータ!I1913</f>
        <v/>
      </c>
      <c r="B1913" s="3" t="str">
        <f>デイリーデータ!A1913&amp;""</f>
        <v/>
      </c>
      <c r="C1913" s="3" t="str">
        <f>デイリーデータ!B1913&amp;""</f>
        <v/>
      </c>
      <c r="D1913" s="4" t="str">
        <f>IF(デイリーデータ!I1913="","",(デイリーデータ!I1913))</f>
        <v/>
      </c>
      <c r="E1913" s="3" t="str">
        <f>IF(デイリーデータ!D1913="休日","●",IF(デイリーデータ!D1913="指定","○",IF(LEFT(デイリーデータ!F1913,1)="日","",IF(LEFT(デイリーデータ!F1913,1)="半","／",LEFT(デイリーデータ!F1913,1)))))</f>
        <v/>
      </c>
      <c r="F1913" s="10" t="str">
        <f>IF(デイリーデータ!E1913="なし","",デイリーデータ!E1913)&amp;IF(デイリーデータ!G1913="なし","",デイリーデータ!G1913)&amp;IF(デイリーデータ!H1913="なし","",デイリーデータ!H1913)</f>
        <v/>
      </c>
      <c r="J1913" s="3">
        <f>IF(デイリーデータ!D1913="なし","",デイリーデータ!D1913)</f>
        <v>0</v>
      </c>
      <c r="K1913" s="3">
        <f>IF(デイリーデータ!E1913="なし","",デイリーデータ!E1913)</f>
        <v>0</v>
      </c>
      <c r="L1913" s="3">
        <f>IF(デイリーデータ!F1913="なし","",デイリーデータ!F1913)</f>
        <v>0</v>
      </c>
      <c r="M1913" s="3">
        <f>IF(デイリーデータ!G1913="なし","",デイリーデータ!G1913)</f>
        <v>0</v>
      </c>
      <c r="N1913" s="3">
        <f>IF(デイリーデータ!H1913="なし","",デイリーデータ!H1913)</f>
        <v>0</v>
      </c>
    </row>
    <row r="1914" spans="1:14" x14ac:dyDescent="0.2">
      <c r="A1914" s="9" t="str">
        <f>デイリーデータ!A1914&amp;デイリーデータ!I1914</f>
        <v/>
      </c>
      <c r="B1914" s="3" t="str">
        <f>デイリーデータ!A1914&amp;""</f>
        <v/>
      </c>
      <c r="C1914" s="3" t="str">
        <f>デイリーデータ!B1914&amp;""</f>
        <v/>
      </c>
      <c r="D1914" s="4" t="str">
        <f>IF(デイリーデータ!I1914="","",(デイリーデータ!I1914))</f>
        <v/>
      </c>
      <c r="E1914" s="3" t="str">
        <f>IF(デイリーデータ!D1914="休日","●",IF(デイリーデータ!D1914="指定","○",IF(LEFT(デイリーデータ!F1914,1)="日","",IF(LEFT(デイリーデータ!F1914,1)="半","／",LEFT(デイリーデータ!F1914,1)))))</f>
        <v/>
      </c>
      <c r="F1914" s="10" t="str">
        <f>IF(デイリーデータ!E1914="なし","",デイリーデータ!E1914)&amp;IF(デイリーデータ!G1914="なし","",デイリーデータ!G1914)&amp;IF(デイリーデータ!H1914="なし","",デイリーデータ!H1914)</f>
        <v/>
      </c>
      <c r="J1914" s="3">
        <f>IF(デイリーデータ!D1914="なし","",デイリーデータ!D1914)</f>
        <v>0</v>
      </c>
      <c r="K1914" s="3">
        <f>IF(デイリーデータ!E1914="なし","",デイリーデータ!E1914)</f>
        <v>0</v>
      </c>
      <c r="L1914" s="3">
        <f>IF(デイリーデータ!F1914="なし","",デイリーデータ!F1914)</f>
        <v>0</v>
      </c>
      <c r="M1914" s="3">
        <f>IF(デイリーデータ!G1914="なし","",デイリーデータ!G1914)</f>
        <v>0</v>
      </c>
      <c r="N1914" s="3">
        <f>IF(デイリーデータ!H1914="なし","",デイリーデータ!H1914)</f>
        <v>0</v>
      </c>
    </row>
    <row r="1915" spans="1:14" x14ac:dyDescent="0.2">
      <c r="A1915" s="9" t="str">
        <f>デイリーデータ!A1915&amp;デイリーデータ!I1915</f>
        <v/>
      </c>
      <c r="B1915" s="3" t="str">
        <f>デイリーデータ!A1915&amp;""</f>
        <v/>
      </c>
      <c r="C1915" s="3" t="str">
        <f>デイリーデータ!B1915&amp;""</f>
        <v/>
      </c>
      <c r="D1915" s="4" t="str">
        <f>IF(デイリーデータ!I1915="","",(デイリーデータ!I1915))</f>
        <v/>
      </c>
      <c r="E1915" s="3" t="str">
        <f>IF(デイリーデータ!D1915="休日","●",IF(デイリーデータ!D1915="指定","○",IF(LEFT(デイリーデータ!F1915,1)="日","",IF(LEFT(デイリーデータ!F1915,1)="半","／",LEFT(デイリーデータ!F1915,1)))))</f>
        <v/>
      </c>
      <c r="F1915" s="10" t="str">
        <f>IF(デイリーデータ!E1915="なし","",デイリーデータ!E1915)&amp;IF(デイリーデータ!G1915="なし","",デイリーデータ!G1915)&amp;IF(デイリーデータ!H1915="なし","",デイリーデータ!H1915)</f>
        <v/>
      </c>
      <c r="J1915" s="3">
        <f>IF(デイリーデータ!D1915="なし","",デイリーデータ!D1915)</f>
        <v>0</v>
      </c>
      <c r="K1915" s="3">
        <f>IF(デイリーデータ!E1915="なし","",デイリーデータ!E1915)</f>
        <v>0</v>
      </c>
      <c r="L1915" s="3">
        <f>IF(デイリーデータ!F1915="なし","",デイリーデータ!F1915)</f>
        <v>0</v>
      </c>
      <c r="M1915" s="3">
        <f>IF(デイリーデータ!G1915="なし","",デイリーデータ!G1915)</f>
        <v>0</v>
      </c>
      <c r="N1915" s="3">
        <f>IF(デイリーデータ!H1915="なし","",デイリーデータ!H1915)</f>
        <v>0</v>
      </c>
    </row>
    <row r="1916" spans="1:14" x14ac:dyDescent="0.2">
      <c r="A1916" s="9" t="str">
        <f>デイリーデータ!A1916&amp;デイリーデータ!I1916</f>
        <v/>
      </c>
      <c r="B1916" s="3" t="str">
        <f>デイリーデータ!A1916&amp;""</f>
        <v/>
      </c>
      <c r="C1916" s="3" t="str">
        <f>デイリーデータ!B1916&amp;""</f>
        <v/>
      </c>
      <c r="D1916" s="4" t="str">
        <f>IF(デイリーデータ!I1916="","",(デイリーデータ!I1916))</f>
        <v/>
      </c>
      <c r="E1916" s="3" t="str">
        <f>IF(デイリーデータ!D1916="休日","●",IF(デイリーデータ!D1916="指定","○",IF(LEFT(デイリーデータ!F1916,1)="日","",IF(LEFT(デイリーデータ!F1916,1)="半","／",LEFT(デイリーデータ!F1916,1)))))</f>
        <v/>
      </c>
      <c r="F1916" s="10" t="str">
        <f>IF(デイリーデータ!E1916="なし","",デイリーデータ!E1916)&amp;IF(デイリーデータ!G1916="なし","",デイリーデータ!G1916)&amp;IF(デイリーデータ!H1916="なし","",デイリーデータ!H1916)</f>
        <v/>
      </c>
      <c r="J1916" s="3">
        <f>IF(デイリーデータ!D1916="なし","",デイリーデータ!D1916)</f>
        <v>0</v>
      </c>
      <c r="K1916" s="3">
        <f>IF(デイリーデータ!E1916="なし","",デイリーデータ!E1916)</f>
        <v>0</v>
      </c>
      <c r="L1916" s="3">
        <f>IF(デイリーデータ!F1916="なし","",デイリーデータ!F1916)</f>
        <v>0</v>
      </c>
      <c r="M1916" s="3">
        <f>IF(デイリーデータ!G1916="なし","",デイリーデータ!G1916)</f>
        <v>0</v>
      </c>
      <c r="N1916" s="3">
        <f>IF(デイリーデータ!H1916="なし","",デイリーデータ!H1916)</f>
        <v>0</v>
      </c>
    </row>
    <row r="1917" spans="1:14" x14ac:dyDescent="0.2">
      <c r="A1917" s="9" t="str">
        <f>デイリーデータ!A1917&amp;デイリーデータ!I1917</f>
        <v/>
      </c>
      <c r="B1917" s="3" t="str">
        <f>デイリーデータ!A1917&amp;""</f>
        <v/>
      </c>
      <c r="C1917" s="3" t="str">
        <f>デイリーデータ!B1917&amp;""</f>
        <v/>
      </c>
      <c r="D1917" s="4" t="str">
        <f>IF(デイリーデータ!I1917="","",(デイリーデータ!I1917))</f>
        <v/>
      </c>
      <c r="E1917" s="3" t="str">
        <f>IF(デイリーデータ!D1917="休日","●",IF(デイリーデータ!D1917="指定","○",IF(LEFT(デイリーデータ!F1917,1)="日","",IF(LEFT(デイリーデータ!F1917,1)="半","／",LEFT(デイリーデータ!F1917,1)))))</f>
        <v/>
      </c>
      <c r="F1917" s="10" t="str">
        <f>IF(デイリーデータ!E1917="なし","",デイリーデータ!E1917)&amp;IF(デイリーデータ!G1917="なし","",デイリーデータ!G1917)&amp;IF(デイリーデータ!H1917="なし","",デイリーデータ!H1917)</f>
        <v/>
      </c>
      <c r="J1917" s="3">
        <f>IF(デイリーデータ!D1917="なし","",デイリーデータ!D1917)</f>
        <v>0</v>
      </c>
      <c r="K1917" s="3">
        <f>IF(デイリーデータ!E1917="なし","",デイリーデータ!E1917)</f>
        <v>0</v>
      </c>
      <c r="L1917" s="3">
        <f>IF(デイリーデータ!F1917="なし","",デイリーデータ!F1917)</f>
        <v>0</v>
      </c>
      <c r="M1917" s="3">
        <f>IF(デイリーデータ!G1917="なし","",デイリーデータ!G1917)</f>
        <v>0</v>
      </c>
      <c r="N1917" s="3">
        <f>IF(デイリーデータ!H1917="なし","",デイリーデータ!H1917)</f>
        <v>0</v>
      </c>
    </row>
    <row r="1918" spans="1:14" x14ac:dyDescent="0.2">
      <c r="A1918" s="9" t="str">
        <f>デイリーデータ!A1918&amp;デイリーデータ!I1918</f>
        <v/>
      </c>
      <c r="B1918" s="3" t="str">
        <f>デイリーデータ!A1918&amp;""</f>
        <v/>
      </c>
      <c r="C1918" s="3" t="str">
        <f>デイリーデータ!B1918&amp;""</f>
        <v/>
      </c>
      <c r="D1918" s="4" t="str">
        <f>IF(デイリーデータ!I1918="","",(デイリーデータ!I1918))</f>
        <v/>
      </c>
      <c r="E1918" s="3" t="str">
        <f>IF(デイリーデータ!D1918="休日","●",IF(デイリーデータ!D1918="指定","○",IF(LEFT(デイリーデータ!F1918,1)="日","",IF(LEFT(デイリーデータ!F1918,1)="半","／",LEFT(デイリーデータ!F1918,1)))))</f>
        <v/>
      </c>
      <c r="F1918" s="10" t="str">
        <f>IF(デイリーデータ!E1918="なし","",デイリーデータ!E1918)&amp;IF(デイリーデータ!G1918="なし","",デイリーデータ!G1918)&amp;IF(デイリーデータ!H1918="なし","",デイリーデータ!H1918)</f>
        <v/>
      </c>
      <c r="J1918" s="3">
        <f>IF(デイリーデータ!D1918="なし","",デイリーデータ!D1918)</f>
        <v>0</v>
      </c>
      <c r="K1918" s="3">
        <f>IF(デイリーデータ!E1918="なし","",デイリーデータ!E1918)</f>
        <v>0</v>
      </c>
      <c r="L1918" s="3">
        <f>IF(デイリーデータ!F1918="なし","",デイリーデータ!F1918)</f>
        <v>0</v>
      </c>
      <c r="M1918" s="3">
        <f>IF(デイリーデータ!G1918="なし","",デイリーデータ!G1918)</f>
        <v>0</v>
      </c>
      <c r="N1918" s="3">
        <f>IF(デイリーデータ!H1918="なし","",デイリーデータ!H1918)</f>
        <v>0</v>
      </c>
    </row>
    <row r="1919" spans="1:14" x14ac:dyDescent="0.2">
      <c r="A1919" s="9" t="str">
        <f>デイリーデータ!A1919&amp;デイリーデータ!I1919</f>
        <v/>
      </c>
      <c r="B1919" s="3" t="str">
        <f>デイリーデータ!A1919&amp;""</f>
        <v/>
      </c>
      <c r="C1919" s="3" t="str">
        <f>デイリーデータ!B1919&amp;""</f>
        <v/>
      </c>
      <c r="D1919" s="4" t="str">
        <f>IF(デイリーデータ!I1919="","",(デイリーデータ!I1919))</f>
        <v/>
      </c>
      <c r="E1919" s="3" t="str">
        <f>IF(デイリーデータ!D1919="休日","●",IF(デイリーデータ!D1919="指定","○",IF(LEFT(デイリーデータ!F1919,1)="日","",IF(LEFT(デイリーデータ!F1919,1)="半","／",LEFT(デイリーデータ!F1919,1)))))</f>
        <v/>
      </c>
      <c r="F1919" s="10" t="str">
        <f>IF(デイリーデータ!E1919="なし","",デイリーデータ!E1919)&amp;IF(デイリーデータ!G1919="なし","",デイリーデータ!G1919)&amp;IF(デイリーデータ!H1919="なし","",デイリーデータ!H1919)</f>
        <v/>
      </c>
      <c r="J1919" s="3">
        <f>IF(デイリーデータ!D1919="なし","",デイリーデータ!D1919)</f>
        <v>0</v>
      </c>
      <c r="K1919" s="3">
        <f>IF(デイリーデータ!E1919="なし","",デイリーデータ!E1919)</f>
        <v>0</v>
      </c>
      <c r="L1919" s="3">
        <f>IF(デイリーデータ!F1919="なし","",デイリーデータ!F1919)</f>
        <v>0</v>
      </c>
      <c r="M1919" s="3">
        <f>IF(デイリーデータ!G1919="なし","",デイリーデータ!G1919)</f>
        <v>0</v>
      </c>
      <c r="N1919" s="3">
        <f>IF(デイリーデータ!H1919="なし","",デイリーデータ!H1919)</f>
        <v>0</v>
      </c>
    </row>
    <row r="1920" spans="1:14" x14ac:dyDescent="0.2">
      <c r="A1920" s="9" t="str">
        <f>デイリーデータ!A1920&amp;デイリーデータ!I1920</f>
        <v/>
      </c>
      <c r="B1920" s="3" t="str">
        <f>デイリーデータ!A1920&amp;""</f>
        <v/>
      </c>
      <c r="C1920" s="3" t="str">
        <f>デイリーデータ!B1920&amp;""</f>
        <v/>
      </c>
      <c r="D1920" s="4" t="str">
        <f>IF(デイリーデータ!I1920="","",(デイリーデータ!I1920))</f>
        <v/>
      </c>
      <c r="E1920" s="3" t="str">
        <f>IF(デイリーデータ!D1920="休日","●",IF(デイリーデータ!D1920="指定","○",IF(LEFT(デイリーデータ!F1920,1)="日","",IF(LEFT(デイリーデータ!F1920,1)="半","／",LEFT(デイリーデータ!F1920,1)))))</f>
        <v/>
      </c>
      <c r="F1920" s="10" t="str">
        <f>IF(デイリーデータ!E1920="なし","",デイリーデータ!E1920)&amp;IF(デイリーデータ!G1920="なし","",デイリーデータ!G1920)&amp;IF(デイリーデータ!H1920="なし","",デイリーデータ!H1920)</f>
        <v/>
      </c>
      <c r="J1920" s="3">
        <f>IF(デイリーデータ!D1920="なし","",デイリーデータ!D1920)</f>
        <v>0</v>
      </c>
      <c r="K1920" s="3">
        <f>IF(デイリーデータ!E1920="なし","",デイリーデータ!E1920)</f>
        <v>0</v>
      </c>
      <c r="L1920" s="3">
        <f>IF(デイリーデータ!F1920="なし","",デイリーデータ!F1920)</f>
        <v>0</v>
      </c>
      <c r="M1920" s="3">
        <f>IF(デイリーデータ!G1920="なし","",デイリーデータ!G1920)</f>
        <v>0</v>
      </c>
      <c r="N1920" s="3">
        <f>IF(デイリーデータ!H1920="なし","",デイリーデータ!H1920)</f>
        <v>0</v>
      </c>
    </row>
    <row r="1921" spans="1:14" x14ac:dyDescent="0.2">
      <c r="A1921" s="9" t="str">
        <f>デイリーデータ!A1921&amp;デイリーデータ!I1921</f>
        <v/>
      </c>
      <c r="B1921" s="3" t="str">
        <f>デイリーデータ!A1921&amp;""</f>
        <v/>
      </c>
      <c r="C1921" s="3" t="str">
        <f>デイリーデータ!B1921&amp;""</f>
        <v/>
      </c>
      <c r="D1921" s="4" t="str">
        <f>IF(デイリーデータ!I1921="","",(デイリーデータ!I1921))</f>
        <v/>
      </c>
      <c r="E1921" s="3" t="str">
        <f>IF(デイリーデータ!D1921="休日","●",IF(デイリーデータ!D1921="指定","○",IF(LEFT(デイリーデータ!F1921,1)="日","",IF(LEFT(デイリーデータ!F1921,1)="半","／",LEFT(デイリーデータ!F1921,1)))))</f>
        <v/>
      </c>
      <c r="F1921" s="10" t="str">
        <f>IF(デイリーデータ!E1921="なし","",デイリーデータ!E1921)&amp;IF(デイリーデータ!G1921="なし","",デイリーデータ!G1921)&amp;IF(デイリーデータ!H1921="なし","",デイリーデータ!H1921)</f>
        <v/>
      </c>
      <c r="J1921" s="3">
        <f>IF(デイリーデータ!D1921="なし","",デイリーデータ!D1921)</f>
        <v>0</v>
      </c>
      <c r="K1921" s="3">
        <f>IF(デイリーデータ!E1921="なし","",デイリーデータ!E1921)</f>
        <v>0</v>
      </c>
      <c r="L1921" s="3">
        <f>IF(デイリーデータ!F1921="なし","",デイリーデータ!F1921)</f>
        <v>0</v>
      </c>
      <c r="M1921" s="3">
        <f>IF(デイリーデータ!G1921="なし","",デイリーデータ!G1921)</f>
        <v>0</v>
      </c>
      <c r="N1921" s="3">
        <f>IF(デイリーデータ!H1921="なし","",デイリーデータ!H1921)</f>
        <v>0</v>
      </c>
    </row>
    <row r="1922" spans="1:14" x14ac:dyDescent="0.2">
      <c r="A1922" s="9" t="str">
        <f>デイリーデータ!A1922&amp;デイリーデータ!I1922</f>
        <v/>
      </c>
      <c r="B1922" s="3" t="str">
        <f>デイリーデータ!A1922&amp;""</f>
        <v/>
      </c>
      <c r="C1922" s="3" t="str">
        <f>デイリーデータ!B1922&amp;""</f>
        <v/>
      </c>
      <c r="D1922" s="4" t="str">
        <f>IF(デイリーデータ!I1922="","",(デイリーデータ!I1922))</f>
        <v/>
      </c>
      <c r="E1922" s="3" t="str">
        <f>IF(デイリーデータ!D1922="休日","●",IF(デイリーデータ!D1922="指定","○",IF(LEFT(デイリーデータ!F1922,1)="日","",IF(LEFT(デイリーデータ!F1922,1)="半","／",LEFT(デイリーデータ!F1922,1)))))</f>
        <v/>
      </c>
      <c r="F1922" s="10" t="str">
        <f>IF(デイリーデータ!E1922="なし","",デイリーデータ!E1922)&amp;IF(デイリーデータ!G1922="なし","",デイリーデータ!G1922)&amp;IF(デイリーデータ!H1922="なし","",デイリーデータ!H1922)</f>
        <v/>
      </c>
      <c r="J1922" s="3">
        <f>IF(デイリーデータ!D1922="なし","",デイリーデータ!D1922)</f>
        <v>0</v>
      </c>
      <c r="K1922" s="3">
        <f>IF(デイリーデータ!E1922="なし","",デイリーデータ!E1922)</f>
        <v>0</v>
      </c>
      <c r="L1922" s="3">
        <f>IF(デイリーデータ!F1922="なし","",デイリーデータ!F1922)</f>
        <v>0</v>
      </c>
      <c r="M1922" s="3">
        <f>IF(デイリーデータ!G1922="なし","",デイリーデータ!G1922)</f>
        <v>0</v>
      </c>
      <c r="N1922" s="3">
        <f>IF(デイリーデータ!H1922="なし","",デイリーデータ!H1922)</f>
        <v>0</v>
      </c>
    </row>
    <row r="1923" spans="1:14" x14ac:dyDescent="0.2">
      <c r="A1923" s="9" t="str">
        <f>デイリーデータ!A1923&amp;デイリーデータ!I1923</f>
        <v/>
      </c>
      <c r="B1923" s="3" t="str">
        <f>デイリーデータ!A1923&amp;""</f>
        <v/>
      </c>
      <c r="C1923" s="3" t="str">
        <f>デイリーデータ!B1923&amp;""</f>
        <v/>
      </c>
      <c r="D1923" s="4" t="str">
        <f>IF(デイリーデータ!I1923="","",(デイリーデータ!I1923))</f>
        <v/>
      </c>
      <c r="E1923" s="3" t="str">
        <f>IF(デイリーデータ!D1923="休日","●",IF(デイリーデータ!D1923="指定","○",IF(LEFT(デイリーデータ!F1923,1)="日","",IF(LEFT(デイリーデータ!F1923,1)="半","／",LEFT(デイリーデータ!F1923,1)))))</f>
        <v/>
      </c>
      <c r="F1923" s="10" t="str">
        <f>IF(デイリーデータ!E1923="なし","",デイリーデータ!E1923)&amp;IF(デイリーデータ!G1923="なし","",デイリーデータ!G1923)&amp;IF(デイリーデータ!H1923="なし","",デイリーデータ!H1923)</f>
        <v/>
      </c>
      <c r="J1923" s="3">
        <f>IF(デイリーデータ!D1923="なし","",デイリーデータ!D1923)</f>
        <v>0</v>
      </c>
      <c r="K1923" s="3">
        <f>IF(デイリーデータ!E1923="なし","",デイリーデータ!E1923)</f>
        <v>0</v>
      </c>
      <c r="L1923" s="3">
        <f>IF(デイリーデータ!F1923="なし","",デイリーデータ!F1923)</f>
        <v>0</v>
      </c>
      <c r="M1923" s="3">
        <f>IF(デイリーデータ!G1923="なし","",デイリーデータ!G1923)</f>
        <v>0</v>
      </c>
      <c r="N1923" s="3">
        <f>IF(デイリーデータ!H1923="なし","",デイリーデータ!H1923)</f>
        <v>0</v>
      </c>
    </row>
    <row r="1924" spans="1:14" x14ac:dyDescent="0.2">
      <c r="A1924" s="9" t="str">
        <f>デイリーデータ!A1924&amp;デイリーデータ!I1924</f>
        <v/>
      </c>
      <c r="B1924" s="3" t="str">
        <f>デイリーデータ!A1924&amp;""</f>
        <v/>
      </c>
      <c r="C1924" s="3" t="str">
        <f>デイリーデータ!B1924&amp;""</f>
        <v/>
      </c>
      <c r="D1924" s="4" t="str">
        <f>IF(デイリーデータ!I1924="","",(デイリーデータ!I1924))</f>
        <v/>
      </c>
      <c r="E1924" s="3" t="str">
        <f>IF(デイリーデータ!D1924="休日","●",IF(デイリーデータ!D1924="指定","○",IF(LEFT(デイリーデータ!F1924,1)="日","",IF(LEFT(デイリーデータ!F1924,1)="半","／",LEFT(デイリーデータ!F1924,1)))))</f>
        <v/>
      </c>
      <c r="F1924" s="10" t="str">
        <f>IF(デイリーデータ!E1924="なし","",デイリーデータ!E1924)&amp;IF(デイリーデータ!G1924="なし","",デイリーデータ!G1924)&amp;IF(デイリーデータ!H1924="なし","",デイリーデータ!H1924)</f>
        <v/>
      </c>
      <c r="J1924" s="3">
        <f>IF(デイリーデータ!D1924="なし","",デイリーデータ!D1924)</f>
        <v>0</v>
      </c>
      <c r="K1924" s="3">
        <f>IF(デイリーデータ!E1924="なし","",デイリーデータ!E1924)</f>
        <v>0</v>
      </c>
      <c r="L1924" s="3">
        <f>IF(デイリーデータ!F1924="なし","",デイリーデータ!F1924)</f>
        <v>0</v>
      </c>
      <c r="M1924" s="3">
        <f>IF(デイリーデータ!G1924="なし","",デイリーデータ!G1924)</f>
        <v>0</v>
      </c>
      <c r="N1924" s="3">
        <f>IF(デイリーデータ!H1924="なし","",デイリーデータ!H1924)</f>
        <v>0</v>
      </c>
    </row>
    <row r="1925" spans="1:14" x14ac:dyDescent="0.2">
      <c r="A1925" s="9" t="str">
        <f>デイリーデータ!A1925&amp;デイリーデータ!I1925</f>
        <v/>
      </c>
      <c r="B1925" s="3" t="str">
        <f>デイリーデータ!A1925&amp;""</f>
        <v/>
      </c>
      <c r="C1925" s="3" t="str">
        <f>デイリーデータ!B1925&amp;""</f>
        <v/>
      </c>
      <c r="D1925" s="4" t="str">
        <f>IF(デイリーデータ!I1925="","",(デイリーデータ!I1925))</f>
        <v/>
      </c>
      <c r="E1925" s="3" t="str">
        <f>IF(デイリーデータ!D1925="休日","●",IF(デイリーデータ!D1925="指定","○",IF(LEFT(デイリーデータ!F1925,1)="日","",IF(LEFT(デイリーデータ!F1925,1)="半","／",LEFT(デイリーデータ!F1925,1)))))</f>
        <v/>
      </c>
      <c r="F1925" s="10" t="str">
        <f>IF(デイリーデータ!E1925="なし","",デイリーデータ!E1925)&amp;IF(デイリーデータ!G1925="なし","",デイリーデータ!G1925)&amp;IF(デイリーデータ!H1925="なし","",デイリーデータ!H1925)</f>
        <v/>
      </c>
      <c r="J1925" s="3">
        <f>IF(デイリーデータ!D1925="なし","",デイリーデータ!D1925)</f>
        <v>0</v>
      </c>
      <c r="K1925" s="3">
        <f>IF(デイリーデータ!E1925="なし","",デイリーデータ!E1925)</f>
        <v>0</v>
      </c>
      <c r="L1925" s="3">
        <f>IF(デイリーデータ!F1925="なし","",デイリーデータ!F1925)</f>
        <v>0</v>
      </c>
      <c r="M1925" s="3">
        <f>IF(デイリーデータ!G1925="なし","",デイリーデータ!G1925)</f>
        <v>0</v>
      </c>
      <c r="N1925" s="3">
        <f>IF(デイリーデータ!H1925="なし","",デイリーデータ!H1925)</f>
        <v>0</v>
      </c>
    </row>
    <row r="1926" spans="1:14" x14ac:dyDescent="0.2">
      <c r="A1926" s="9" t="str">
        <f>デイリーデータ!A1926&amp;デイリーデータ!I1926</f>
        <v/>
      </c>
      <c r="B1926" s="3" t="str">
        <f>デイリーデータ!A1926&amp;""</f>
        <v/>
      </c>
      <c r="C1926" s="3" t="str">
        <f>デイリーデータ!B1926&amp;""</f>
        <v/>
      </c>
      <c r="D1926" s="4" t="str">
        <f>IF(デイリーデータ!I1926="","",(デイリーデータ!I1926))</f>
        <v/>
      </c>
      <c r="E1926" s="3" t="str">
        <f>IF(デイリーデータ!D1926="休日","●",IF(デイリーデータ!D1926="指定","○",IF(LEFT(デイリーデータ!F1926,1)="日","",IF(LEFT(デイリーデータ!F1926,1)="半","／",LEFT(デイリーデータ!F1926,1)))))</f>
        <v/>
      </c>
      <c r="F1926" s="10" t="str">
        <f>IF(デイリーデータ!E1926="なし","",デイリーデータ!E1926)&amp;IF(デイリーデータ!G1926="なし","",デイリーデータ!G1926)&amp;IF(デイリーデータ!H1926="なし","",デイリーデータ!H1926)</f>
        <v/>
      </c>
      <c r="J1926" s="3">
        <f>IF(デイリーデータ!D1926="なし","",デイリーデータ!D1926)</f>
        <v>0</v>
      </c>
      <c r="K1926" s="3">
        <f>IF(デイリーデータ!E1926="なし","",デイリーデータ!E1926)</f>
        <v>0</v>
      </c>
      <c r="L1926" s="3">
        <f>IF(デイリーデータ!F1926="なし","",デイリーデータ!F1926)</f>
        <v>0</v>
      </c>
      <c r="M1926" s="3">
        <f>IF(デイリーデータ!G1926="なし","",デイリーデータ!G1926)</f>
        <v>0</v>
      </c>
      <c r="N1926" s="3">
        <f>IF(デイリーデータ!H1926="なし","",デイリーデータ!H1926)</f>
        <v>0</v>
      </c>
    </row>
    <row r="1927" spans="1:14" x14ac:dyDescent="0.2">
      <c r="A1927" s="9" t="str">
        <f>デイリーデータ!A1927&amp;デイリーデータ!I1927</f>
        <v/>
      </c>
      <c r="B1927" s="3" t="str">
        <f>デイリーデータ!A1927&amp;""</f>
        <v/>
      </c>
      <c r="C1927" s="3" t="str">
        <f>デイリーデータ!B1927&amp;""</f>
        <v/>
      </c>
      <c r="D1927" s="4" t="str">
        <f>IF(デイリーデータ!I1927="","",(デイリーデータ!I1927))</f>
        <v/>
      </c>
      <c r="E1927" s="3" t="str">
        <f>IF(デイリーデータ!D1927="休日","●",IF(デイリーデータ!D1927="指定","○",IF(LEFT(デイリーデータ!F1927,1)="日","",IF(LEFT(デイリーデータ!F1927,1)="半","／",LEFT(デイリーデータ!F1927,1)))))</f>
        <v/>
      </c>
      <c r="F1927" s="10" t="str">
        <f>IF(デイリーデータ!E1927="なし","",デイリーデータ!E1927)&amp;IF(デイリーデータ!G1927="なし","",デイリーデータ!G1927)&amp;IF(デイリーデータ!H1927="なし","",デイリーデータ!H1927)</f>
        <v/>
      </c>
      <c r="J1927" s="3">
        <f>IF(デイリーデータ!D1927="なし","",デイリーデータ!D1927)</f>
        <v>0</v>
      </c>
      <c r="K1927" s="3">
        <f>IF(デイリーデータ!E1927="なし","",デイリーデータ!E1927)</f>
        <v>0</v>
      </c>
      <c r="L1927" s="3">
        <f>IF(デイリーデータ!F1927="なし","",デイリーデータ!F1927)</f>
        <v>0</v>
      </c>
      <c r="M1927" s="3">
        <f>IF(デイリーデータ!G1927="なし","",デイリーデータ!G1927)</f>
        <v>0</v>
      </c>
      <c r="N1927" s="3">
        <f>IF(デイリーデータ!H1927="なし","",デイリーデータ!H1927)</f>
        <v>0</v>
      </c>
    </row>
    <row r="1928" spans="1:14" x14ac:dyDescent="0.2">
      <c r="A1928" s="9" t="str">
        <f>デイリーデータ!A1928&amp;デイリーデータ!I1928</f>
        <v/>
      </c>
      <c r="B1928" s="3" t="str">
        <f>デイリーデータ!A1928&amp;""</f>
        <v/>
      </c>
      <c r="C1928" s="3" t="str">
        <f>デイリーデータ!B1928&amp;""</f>
        <v/>
      </c>
      <c r="D1928" s="4" t="str">
        <f>IF(デイリーデータ!I1928="","",(デイリーデータ!I1928))</f>
        <v/>
      </c>
      <c r="E1928" s="3" t="str">
        <f>IF(デイリーデータ!D1928="休日","●",IF(デイリーデータ!D1928="指定","○",IF(LEFT(デイリーデータ!F1928,1)="日","",IF(LEFT(デイリーデータ!F1928,1)="半","／",LEFT(デイリーデータ!F1928,1)))))</f>
        <v/>
      </c>
      <c r="F1928" s="10" t="str">
        <f>IF(デイリーデータ!E1928="なし","",デイリーデータ!E1928)&amp;IF(デイリーデータ!G1928="なし","",デイリーデータ!G1928)&amp;IF(デイリーデータ!H1928="なし","",デイリーデータ!H1928)</f>
        <v/>
      </c>
      <c r="J1928" s="3">
        <f>IF(デイリーデータ!D1928="なし","",デイリーデータ!D1928)</f>
        <v>0</v>
      </c>
      <c r="K1928" s="3">
        <f>IF(デイリーデータ!E1928="なし","",デイリーデータ!E1928)</f>
        <v>0</v>
      </c>
      <c r="L1928" s="3">
        <f>IF(デイリーデータ!F1928="なし","",デイリーデータ!F1928)</f>
        <v>0</v>
      </c>
      <c r="M1928" s="3">
        <f>IF(デイリーデータ!G1928="なし","",デイリーデータ!G1928)</f>
        <v>0</v>
      </c>
      <c r="N1928" s="3">
        <f>IF(デイリーデータ!H1928="なし","",デイリーデータ!H1928)</f>
        <v>0</v>
      </c>
    </row>
    <row r="1929" spans="1:14" x14ac:dyDescent="0.2">
      <c r="A1929" s="9" t="str">
        <f>デイリーデータ!A1929&amp;デイリーデータ!I1929</f>
        <v/>
      </c>
      <c r="B1929" s="3" t="str">
        <f>デイリーデータ!A1929&amp;""</f>
        <v/>
      </c>
      <c r="C1929" s="3" t="str">
        <f>デイリーデータ!B1929&amp;""</f>
        <v/>
      </c>
      <c r="D1929" s="4" t="str">
        <f>IF(デイリーデータ!I1929="","",(デイリーデータ!I1929))</f>
        <v/>
      </c>
      <c r="E1929" s="3" t="str">
        <f>IF(デイリーデータ!D1929="休日","●",IF(デイリーデータ!D1929="指定","○",IF(LEFT(デイリーデータ!F1929,1)="日","",IF(LEFT(デイリーデータ!F1929,1)="半","／",LEFT(デイリーデータ!F1929,1)))))</f>
        <v/>
      </c>
      <c r="F1929" s="10" t="str">
        <f>IF(デイリーデータ!E1929="なし","",デイリーデータ!E1929)&amp;IF(デイリーデータ!G1929="なし","",デイリーデータ!G1929)&amp;IF(デイリーデータ!H1929="なし","",デイリーデータ!H1929)</f>
        <v/>
      </c>
      <c r="J1929" s="3">
        <f>IF(デイリーデータ!D1929="なし","",デイリーデータ!D1929)</f>
        <v>0</v>
      </c>
      <c r="K1929" s="3">
        <f>IF(デイリーデータ!E1929="なし","",デイリーデータ!E1929)</f>
        <v>0</v>
      </c>
      <c r="L1929" s="3">
        <f>IF(デイリーデータ!F1929="なし","",デイリーデータ!F1929)</f>
        <v>0</v>
      </c>
      <c r="M1929" s="3">
        <f>IF(デイリーデータ!G1929="なし","",デイリーデータ!G1929)</f>
        <v>0</v>
      </c>
      <c r="N1929" s="3">
        <f>IF(デイリーデータ!H1929="なし","",デイリーデータ!H1929)</f>
        <v>0</v>
      </c>
    </row>
    <row r="1930" spans="1:14" x14ac:dyDescent="0.2">
      <c r="A1930" s="9" t="str">
        <f>デイリーデータ!A1930&amp;デイリーデータ!I1930</f>
        <v/>
      </c>
      <c r="B1930" s="3" t="str">
        <f>デイリーデータ!A1930&amp;""</f>
        <v/>
      </c>
      <c r="C1930" s="3" t="str">
        <f>デイリーデータ!B1930&amp;""</f>
        <v/>
      </c>
      <c r="D1930" s="4" t="str">
        <f>IF(デイリーデータ!I1930="","",(デイリーデータ!I1930))</f>
        <v/>
      </c>
      <c r="E1930" s="3" t="str">
        <f>IF(デイリーデータ!D1930="休日","●",IF(デイリーデータ!D1930="指定","○",IF(LEFT(デイリーデータ!F1930,1)="日","",IF(LEFT(デイリーデータ!F1930,1)="半","／",LEFT(デイリーデータ!F1930,1)))))</f>
        <v/>
      </c>
      <c r="F1930" s="10" t="str">
        <f>IF(デイリーデータ!E1930="なし","",デイリーデータ!E1930)&amp;IF(デイリーデータ!G1930="なし","",デイリーデータ!G1930)&amp;IF(デイリーデータ!H1930="なし","",デイリーデータ!H1930)</f>
        <v/>
      </c>
      <c r="J1930" s="3">
        <f>IF(デイリーデータ!D1930="なし","",デイリーデータ!D1930)</f>
        <v>0</v>
      </c>
      <c r="K1930" s="3">
        <f>IF(デイリーデータ!E1930="なし","",デイリーデータ!E1930)</f>
        <v>0</v>
      </c>
      <c r="L1930" s="3">
        <f>IF(デイリーデータ!F1930="なし","",デイリーデータ!F1930)</f>
        <v>0</v>
      </c>
      <c r="M1930" s="3">
        <f>IF(デイリーデータ!G1930="なし","",デイリーデータ!G1930)</f>
        <v>0</v>
      </c>
      <c r="N1930" s="3">
        <f>IF(デイリーデータ!H1930="なし","",デイリーデータ!H1930)</f>
        <v>0</v>
      </c>
    </row>
    <row r="1931" spans="1:14" x14ac:dyDescent="0.2">
      <c r="A1931" s="9" t="str">
        <f>デイリーデータ!A1931&amp;デイリーデータ!I1931</f>
        <v/>
      </c>
      <c r="B1931" s="3" t="str">
        <f>デイリーデータ!A1931&amp;""</f>
        <v/>
      </c>
      <c r="C1931" s="3" t="str">
        <f>デイリーデータ!B1931&amp;""</f>
        <v/>
      </c>
      <c r="D1931" s="4" t="str">
        <f>IF(デイリーデータ!I1931="","",(デイリーデータ!I1931))</f>
        <v/>
      </c>
      <c r="E1931" s="3" t="str">
        <f>IF(デイリーデータ!D1931="休日","●",IF(デイリーデータ!D1931="指定","○",IF(LEFT(デイリーデータ!F1931,1)="日","",IF(LEFT(デイリーデータ!F1931,1)="半","／",LEFT(デイリーデータ!F1931,1)))))</f>
        <v/>
      </c>
      <c r="F1931" s="10" t="str">
        <f>IF(デイリーデータ!E1931="なし","",デイリーデータ!E1931)&amp;IF(デイリーデータ!G1931="なし","",デイリーデータ!G1931)&amp;IF(デイリーデータ!H1931="なし","",デイリーデータ!H1931)</f>
        <v/>
      </c>
      <c r="J1931" s="3">
        <f>IF(デイリーデータ!D1931="なし","",デイリーデータ!D1931)</f>
        <v>0</v>
      </c>
      <c r="K1931" s="3">
        <f>IF(デイリーデータ!E1931="なし","",デイリーデータ!E1931)</f>
        <v>0</v>
      </c>
      <c r="L1931" s="3">
        <f>IF(デイリーデータ!F1931="なし","",デイリーデータ!F1931)</f>
        <v>0</v>
      </c>
      <c r="M1931" s="3">
        <f>IF(デイリーデータ!G1931="なし","",デイリーデータ!G1931)</f>
        <v>0</v>
      </c>
      <c r="N1931" s="3">
        <f>IF(デイリーデータ!H1931="なし","",デイリーデータ!H1931)</f>
        <v>0</v>
      </c>
    </row>
    <row r="1932" spans="1:14" x14ac:dyDescent="0.2">
      <c r="A1932" s="9" t="str">
        <f>デイリーデータ!A1932&amp;デイリーデータ!I1932</f>
        <v/>
      </c>
      <c r="B1932" s="3" t="str">
        <f>デイリーデータ!A1932&amp;""</f>
        <v/>
      </c>
      <c r="C1932" s="3" t="str">
        <f>デイリーデータ!B1932&amp;""</f>
        <v/>
      </c>
      <c r="D1932" s="4" t="str">
        <f>IF(デイリーデータ!I1932="","",(デイリーデータ!I1932))</f>
        <v/>
      </c>
      <c r="E1932" s="3" t="str">
        <f>IF(デイリーデータ!D1932="休日","●",IF(デイリーデータ!D1932="指定","○",IF(LEFT(デイリーデータ!F1932,1)="日","",IF(LEFT(デイリーデータ!F1932,1)="半","／",LEFT(デイリーデータ!F1932,1)))))</f>
        <v/>
      </c>
      <c r="F1932" s="10" t="str">
        <f>IF(デイリーデータ!E1932="なし","",デイリーデータ!E1932)&amp;IF(デイリーデータ!G1932="なし","",デイリーデータ!G1932)&amp;IF(デイリーデータ!H1932="なし","",デイリーデータ!H1932)</f>
        <v/>
      </c>
      <c r="J1932" s="3">
        <f>IF(デイリーデータ!D1932="なし","",デイリーデータ!D1932)</f>
        <v>0</v>
      </c>
      <c r="K1932" s="3">
        <f>IF(デイリーデータ!E1932="なし","",デイリーデータ!E1932)</f>
        <v>0</v>
      </c>
      <c r="L1932" s="3">
        <f>IF(デイリーデータ!F1932="なし","",デイリーデータ!F1932)</f>
        <v>0</v>
      </c>
      <c r="M1932" s="3">
        <f>IF(デイリーデータ!G1932="なし","",デイリーデータ!G1932)</f>
        <v>0</v>
      </c>
      <c r="N1932" s="3">
        <f>IF(デイリーデータ!H1932="なし","",デイリーデータ!H1932)</f>
        <v>0</v>
      </c>
    </row>
    <row r="1933" spans="1:14" x14ac:dyDescent="0.2">
      <c r="A1933" s="9" t="str">
        <f>デイリーデータ!A1933&amp;デイリーデータ!I1933</f>
        <v/>
      </c>
      <c r="B1933" s="3" t="str">
        <f>デイリーデータ!A1933&amp;""</f>
        <v/>
      </c>
      <c r="C1933" s="3" t="str">
        <f>デイリーデータ!B1933&amp;""</f>
        <v/>
      </c>
      <c r="D1933" s="4" t="str">
        <f>IF(デイリーデータ!I1933="","",(デイリーデータ!I1933))</f>
        <v/>
      </c>
      <c r="E1933" s="3" t="str">
        <f>IF(デイリーデータ!D1933="休日","●",IF(デイリーデータ!D1933="指定","○",IF(LEFT(デイリーデータ!F1933,1)="日","",IF(LEFT(デイリーデータ!F1933,1)="半","／",LEFT(デイリーデータ!F1933,1)))))</f>
        <v/>
      </c>
      <c r="F1933" s="10" t="str">
        <f>IF(デイリーデータ!E1933="なし","",デイリーデータ!E1933)&amp;IF(デイリーデータ!G1933="なし","",デイリーデータ!G1933)&amp;IF(デイリーデータ!H1933="なし","",デイリーデータ!H1933)</f>
        <v/>
      </c>
      <c r="J1933" s="3">
        <f>IF(デイリーデータ!D1933="なし","",デイリーデータ!D1933)</f>
        <v>0</v>
      </c>
      <c r="K1933" s="3">
        <f>IF(デイリーデータ!E1933="なし","",デイリーデータ!E1933)</f>
        <v>0</v>
      </c>
      <c r="L1933" s="3">
        <f>IF(デイリーデータ!F1933="なし","",デイリーデータ!F1933)</f>
        <v>0</v>
      </c>
      <c r="M1933" s="3">
        <f>IF(デイリーデータ!G1933="なし","",デイリーデータ!G1933)</f>
        <v>0</v>
      </c>
      <c r="N1933" s="3">
        <f>IF(デイリーデータ!H1933="なし","",デイリーデータ!H1933)</f>
        <v>0</v>
      </c>
    </row>
    <row r="1934" spans="1:14" x14ac:dyDescent="0.2">
      <c r="A1934" s="9" t="str">
        <f>デイリーデータ!A1934&amp;デイリーデータ!I1934</f>
        <v/>
      </c>
      <c r="B1934" s="3" t="str">
        <f>デイリーデータ!A1934&amp;""</f>
        <v/>
      </c>
      <c r="C1934" s="3" t="str">
        <f>デイリーデータ!B1934&amp;""</f>
        <v/>
      </c>
      <c r="D1934" s="4" t="str">
        <f>IF(デイリーデータ!I1934="","",(デイリーデータ!I1934))</f>
        <v/>
      </c>
      <c r="E1934" s="3" t="str">
        <f>IF(デイリーデータ!D1934="休日","●",IF(デイリーデータ!D1934="指定","○",IF(LEFT(デイリーデータ!F1934,1)="日","",IF(LEFT(デイリーデータ!F1934,1)="半","／",LEFT(デイリーデータ!F1934,1)))))</f>
        <v/>
      </c>
      <c r="F1934" s="10" t="str">
        <f>IF(デイリーデータ!E1934="なし","",デイリーデータ!E1934)&amp;IF(デイリーデータ!G1934="なし","",デイリーデータ!G1934)&amp;IF(デイリーデータ!H1934="なし","",デイリーデータ!H1934)</f>
        <v/>
      </c>
      <c r="J1934" s="3">
        <f>IF(デイリーデータ!D1934="なし","",デイリーデータ!D1934)</f>
        <v>0</v>
      </c>
      <c r="K1934" s="3">
        <f>IF(デイリーデータ!E1934="なし","",デイリーデータ!E1934)</f>
        <v>0</v>
      </c>
      <c r="L1934" s="3">
        <f>IF(デイリーデータ!F1934="なし","",デイリーデータ!F1934)</f>
        <v>0</v>
      </c>
      <c r="M1934" s="3">
        <f>IF(デイリーデータ!G1934="なし","",デイリーデータ!G1934)</f>
        <v>0</v>
      </c>
      <c r="N1934" s="3">
        <f>IF(デイリーデータ!H1934="なし","",デイリーデータ!H1934)</f>
        <v>0</v>
      </c>
    </row>
    <row r="1935" spans="1:14" x14ac:dyDescent="0.2">
      <c r="A1935" s="9" t="str">
        <f>デイリーデータ!A1935&amp;デイリーデータ!I1935</f>
        <v/>
      </c>
      <c r="B1935" s="3" t="str">
        <f>デイリーデータ!A1935&amp;""</f>
        <v/>
      </c>
      <c r="C1935" s="3" t="str">
        <f>デイリーデータ!B1935&amp;""</f>
        <v/>
      </c>
      <c r="D1935" s="4" t="str">
        <f>IF(デイリーデータ!I1935="","",(デイリーデータ!I1935))</f>
        <v/>
      </c>
      <c r="E1935" s="3" t="str">
        <f>IF(デイリーデータ!D1935="休日","●",IF(デイリーデータ!D1935="指定","○",IF(LEFT(デイリーデータ!F1935,1)="日","",IF(LEFT(デイリーデータ!F1935,1)="半","／",LEFT(デイリーデータ!F1935,1)))))</f>
        <v/>
      </c>
      <c r="F1935" s="10" t="str">
        <f>IF(デイリーデータ!E1935="なし","",デイリーデータ!E1935)&amp;IF(デイリーデータ!G1935="なし","",デイリーデータ!G1935)&amp;IF(デイリーデータ!H1935="なし","",デイリーデータ!H1935)</f>
        <v/>
      </c>
      <c r="J1935" s="3">
        <f>IF(デイリーデータ!D1935="なし","",デイリーデータ!D1935)</f>
        <v>0</v>
      </c>
      <c r="K1935" s="3">
        <f>IF(デイリーデータ!E1935="なし","",デイリーデータ!E1935)</f>
        <v>0</v>
      </c>
      <c r="L1935" s="3">
        <f>IF(デイリーデータ!F1935="なし","",デイリーデータ!F1935)</f>
        <v>0</v>
      </c>
      <c r="M1935" s="3">
        <f>IF(デイリーデータ!G1935="なし","",デイリーデータ!G1935)</f>
        <v>0</v>
      </c>
      <c r="N1935" s="3">
        <f>IF(デイリーデータ!H1935="なし","",デイリーデータ!H1935)</f>
        <v>0</v>
      </c>
    </row>
    <row r="1936" spans="1:14" x14ac:dyDescent="0.2">
      <c r="A1936" s="9" t="str">
        <f>デイリーデータ!A1936&amp;デイリーデータ!I1936</f>
        <v/>
      </c>
      <c r="B1936" s="3" t="str">
        <f>デイリーデータ!A1936&amp;""</f>
        <v/>
      </c>
      <c r="C1936" s="3" t="str">
        <f>デイリーデータ!B1936&amp;""</f>
        <v/>
      </c>
      <c r="D1936" s="4" t="str">
        <f>IF(デイリーデータ!I1936="","",(デイリーデータ!I1936))</f>
        <v/>
      </c>
      <c r="E1936" s="3" t="str">
        <f>IF(デイリーデータ!D1936="休日","●",IF(デイリーデータ!D1936="指定","○",IF(LEFT(デイリーデータ!F1936,1)="日","",IF(LEFT(デイリーデータ!F1936,1)="半","／",LEFT(デイリーデータ!F1936,1)))))</f>
        <v/>
      </c>
      <c r="F1936" s="10" t="str">
        <f>IF(デイリーデータ!E1936="なし","",デイリーデータ!E1936)&amp;IF(デイリーデータ!G1936="なし","",デイリーデータ!G1936)&amp;IF(デイリーデータ!H1936="なし","",デイリーデータ!H1936)</f>
        <v/>
      </c>
      <c r="J1936" s="3">
        <f>IF(デイリーデータ!D1936="なし","",デイリーデータ!D1936)</f>
        <v>0</v>
      </c>
      <c r="K1936" s="3">
        <f>IF(デイリーデータ!E1936="なし","",デイリーデータ!E1936)</f>
        <v>0</v>
      </c>
      <c r="L1936" s="3">
        <f>IF(デイリーデータ!F1936="なし","",デイリーデータ!F1936)</f>
        <v>0</v>
      </c>
      <c r="M1936" s="3">
        <f>IF(デイリーデータ!G1936="なし","",デイリーデータ!G1936)</f>
        <v>0</v>
      </c>
      <c r="N1936" s="3">
        <f>IF(デイリーデータ!H1936="なし","",デイリーデータ!H1936)</f>
        <v>0</v>
      </c>
    </row>
    <row r="1937" spans="1:14" x14ac:dyDescent="0.2">
      <c r="A1937" s="9" t="str">
        <f>デイリーデータ!A1937&amp;デイリーデータ!I1937</f>
        <v/>
      </c>
      <c r="B1937" s="3" t="str">
        <f>デイリーデータ!A1937&amp;""</f>
        <v/>
      </c>
      <c r="C1937" s="3" t="str">
        <f>デイリーデータ!B1937&amp;""</f>
        <v/>
      </c>
      <c r="D1937" s="4" t="str">
        <f>IF(デイリーデータ!I1937="","",(デイリーデータ!I1937))</f>
        <v/>
      </c>
      <c r="E1937" s="3" t="str">
        <f>IF(デイリーデータ!D1937="休日","●",IF(デイリーデータ!D1937="指定","○",IF(LEFT(デイリーデータ!F1937,1)="日","",IF(LEFT(デイリーデータ!F1937,1)="半","／",LEFT(デイリーデータ!F1937,1)))))</f>
        <v/>
      </c>
      <c r="F1937" s="10" t="str">
        <f>IF(デイリーデータ!E1937="なし","",デイリーデータ!E1937)&amp;IF(デイリーデータ!G1937="なし","",デイリーデータ!G1937)&amp;IF(デイリーデータ!H1937="なし","",デイリーデータ!H1937)</f>
        <v/>
      </c>
      <c r="J1937" s="3">
        <f>IF(デイリーデータ!D1937="なし","",デイリーデータ!D1937)</f>
        <v>0</v>
      </c>
      <c r="K1937" s="3">
        <f>IF(デイリーデータ!E1937="なし","",デイリーデータ!E1937)</f>
        <v>0</v>
      </c>
      <c r="L1937" s="3">
        <f>IF(デイリーデータ!F1937="なし","",デイリーデータ!F1937)</f>
        <v>0</v>
      </c>
      <c r="M1937" s="3">
        <f>IF(デイリーデータ!G1937="なし","",デイリーデータ!G1937)</f>
        <v>0</v>
      </c>
      <c r="N1937" s="3">
        <f>IF(デイリーデータ!H1937="なし","",デイリーデータ!H1937)</f>
        <v>0</v>
      </c>
    </row>
    <row r="1938" spans="1:14" x14ac:dyDescent="0.2">
      <c r="A1938" s="9" t="str">
        <f>デイリーデータ!A1938&amp;デイリーデータ!I1938</f>
        <v/>
      </c>
      <c r="B1938" s="3" t="str">
        <f>デイリーデータ!A1938&amp;""</f>
        <v/>
      </c>
      <c r="C1938" s="3" t="str">
        <f>デイリーデータ!B1938&amp;""</f>
        <v/>
      </c>
      <c r="D1938" s="4" t="str">
        <f>IF(デイリーデータ!I1938="","",(デイリーデータ!I1938))</f>
        <v/>
      </c>
      <c r="E1938" s="3" t="str">
        <f>IF(デイリーデータ!D1938="休日","●",IF(デイリーデータ!D1938="指定","○",IF(LEFT(デイリーデータ!F1938,1)="日","",IF(LEFT(デイリーデータ!F1938,1)="半","／",LEFT(デイリーデータ!F1938,1)))))</f>
        <v/>
      </c>
      <c r="F1938" s="10" t="str">
        <f>IF(デイリーデータ!E1938="なし","",デイリーデータ!E1938)&amp;IF(デイリーデータ!G1938="なし","",デイリーデータ!G1938)&amp;IF(デイリーデータ!H1938="なし","",デイリーデータ!H1938)</f>
        <v/>
      </c>
      <c r="J1938" s="3">
        <f>IF(デイリーデータ!D1938="なし","",デイリーデータ!D1938)</f>
        <v>0</v>
      </c>
      <c r="K1938" s="3">
        <f>IF(デイリーデータ!E1938="なし","",デイリーデータ!E1938)</f>
        <v>0</v>
      </c>
      <c r="L1938" s="3">
        <f>IF(デイリーデータ!F1938="なし","",デイリーデータ!F1938)</f>
        <v>0</v>
      </c>
      <c r="M1938" s="3">
        <f>IF(デイリーデータ!G1938="なし","",デイリーデータ!G1938)</f>
        <v>0</v>
      </c>
      <c r="N1938" s="3">
        <f>IF(デイリーデータ!H1938="なし","",デイリーデータ!H1938)</f>
        <v>0</v>
      </c>
    </row>
    <row r="1939" spans="1:14" x14ac:dyDescent="0.2">
      <c r="A1939" s="9" t="str">
        <f>デイリーデータ!A1939&amp;デイリーデータ!I1939</f>
        <v/>
      </c>
      <c r="B1939" s="3" t="str">
        <f>デイリーデータ!A1939&amp;""</f>
        <v/>
      </c>
      <c r="C1939" s="3" t="str">
        <f>デイリーデータ!B1939&amp;""</f>
        <v/>
      </c>
      <c r="D1939" s="4" t="str">
        <f>IF(デイリーデータ!I1939="","",(デイリーデータ!I1939))</f>
        <v/>
      </c>
      <c r="E1939" s="3" t="str">
        <f>IF(デイリーデータ!D1939="休日","●",IF(デイリーデータ!D1939="指定","○",IF(LEFT(デイリーデータ!F1939,1)="日","",IF(LEFT(デイリーデータ!F1939,1)="半","／",LEFT(デイリーデータ!F1939,1)))))</f>
        <v/>
      </c>
      <c r="F1939" s="10" t="str">
        <f>IF(デイリーデータ!E1939="なし","",デイリーデータ!E1939)&amp;IF(デイリーデータ!G1939="なし","",デイリーデータ!G1939)&amp;IF(デイリーデータ!H1939="なし","",デイリーデータ!H1939)</f>
        <v/>
      </c>
      <c r="J1939" s="3">
        <f>IF(デイリーデータ!D1939="なし","",デイリーデータ!D1939)</f>
        <v>0</v>
      </c>
      <c r="K1939" s="3">
        <f>IF(デイリーデータ!E1939="なし","",デイリーデータ!E1939)</f>
        <v>0</v>
      </c>
      <c r="L1939" s="3">
        <f>IF(デイリーデータ!F1939="なし","",デイリーデータ!F1939)</f>
        <v>0</v>
      </c>
      <c r="M1939" s="3">
        <f>IF(デイリーデータ!G1939="なし","",デイリーデータ!G1939)</f>
        <v>0</v>
      </c>
      <c r="N1939" s="3">
        <f>IF(デイリーデータ!H1939="なし","",デイリーデータ!H1939)</f>
        <v>0</v>
      </c>
    </row>
    <row r="1940" spans="1:14" x14ac:dyDescent="0.2">
      <c r="A1940" s="9" t="str">
        <f>デイリーデータ!A1940&amp;デイリーデータ!I1940</f>
        <v/>
      </c>
      <c r="B1940" s="3" t="str">
        <f>デイリーデータ!A1940&amp;""</f>
        <v/>
      </c>
      <c r="C1940" s="3" t="str">
        <f>デイリーデータ!B1940&amp;""</f>
        <v/>
      </c>
      <c r="D1940" s="4" t="str">
        <f>IF(デイリーデータ!I1940="","",(デイリーデータ!I1940))</f>
        <v/>
      </c>
      <c r="E1940" s="3" t="str">
        <f>IF(デイリーデータ!D1940="休日","●",IF(デイリーデータ!D1940="指定","○",IF(LEFT(デイリーデータ!F1940,1)="日","",IF(LEFT(デイリーデータ!F1940,1)="半","／",LEFT(デイリーデータ!F1940,1)))))</f>
        <v/>
      </c>
      <c r="F1940" s="10" t="str">
        <f>IF(デイリーデータ!E1940="なし","",デイリーデータ!E1940)&amp;IF(デイリーデータ!G1940="なし","",デイリーデータ!G1940)&amp;IF(デイリーデータ!H1940="なし","",デイリーデータ!H1940)</f>
        <v/>
      </c>
      <c r="J1940" s="3">
        <f>IF(デイリーデータ!D1940="なし","",デイリーデータ!D1940)</f>
        <v>0</v>
      </c>
      <c r="K1940" s="3">
        <f>IF(デイリーデータ!E1940="なし","",デイリーデータ!E1940)</f>
        <v>0</v>
      </c>
      <c r="L1940" s="3">
        <f>IF(デイリーデータ!F1940="なし","",デイリーデータ!F1940)</f>
        <v>0</v>
      </c>
      <c r="M1940" s="3">
        <f>IF(デイリーデータ!G1940="なし","",デイリーデータ!G1940)</f>
        <v>0</v>
      </c>
      <c r="N1940" s="3">
        <f>IF(デイリーデータ!H1940="なし","",デイリーデータ!H1940)</f>
        <v>0</v>
      </c>
    </row>
    <row r="1941" spans="1:14" x14ac:dyDescent="0.2">
      <c r="A1941" s="9" t="str">
        <f>デイリーデータ!A1941&amp;デイリーデータ!I1941</f>
        <v/>
      </c>
      <c r="B1941" s="3" t="str">
        <f>デイリーデータ!A1941&amp;""</f>
        <v/>
      </c>
      <c r="C1941" s="3" t="str">
        <f>デイリーデータ!B1941&amp;""</f>
        <v/>
      </c>
      <c r="D1941" s="4" t="str">
        <f>IF(デイリーデータ!I1941="","",(デイリーデータ!I1941))</f>
        <v/>
      </c>
      <c r="E1941" s="3" t="str">
        <f>IF(デイリーデータ!D1941="休日","●",IF(デイリーデータ!D1941="指定","○",IF(LEFT(デイリーデータ!F1941,1)="日","",IF(LEFT(デイリーデータ!F1941,1)="半","／",LEFT(デイリーデータ!F1941,1)))))</f>
        <v/>
      </c>
      <c r="F1941" s="10" t="str">
        <f>IF(デイリーデータ!E1941="なし","",デイリーデータ!E1941)&amp;IF(デイリーデータ!G1941="なし","",デイリーデータ!G1941)&amp;IF(デイリーデータ!H1941="なし","",デイリーデータ!H1941)</f>
        <v/>
      </c>
      <c r="J1941" s="3">
        <f>IF(デイリーデータ!D1941="なし","",デイリーデータ!D1941)</f>
        <v>0</v>
      </c>
      <c r="K1941" s="3">
        <f>IF(デイリーデータ!E1941="なし","",デイリーデータ!E1941)</f>
        <v>0</v>
      </c>
      <c r="L1941" s="3">
        <f>IF(デイリーデータ!F1941="なし","",デイリーデータ!F1941)</f>
        <v>0</v>
      </c>
      <c r="M1941" s="3">
        <f>IF(デイリーデータ!G1941="なし","",デイリーデータ!G1941)</f>
        <v>0</v>
      </c>
      <c r="N1941" s="3">
        <f>IF(デイリーデータ!H1941="なし","",デイリーデータ!H1941)</f>
        <v>0</v>
      </c>
    </row>
    <row r="1942" spans="1:14" x14ac:dyDescent="0.2">
      <c r="A1942" s="9" t="str">
        <f>デイリーデータ!A1942&amp;デイリーデータ!I1942</f>
        <v/>
      </c>
      <c r="B1942" s="3" t="str">
        <f>デイリーデータ!A1942&amp;""</f>
        <v/>
      </c>
      <c r="C1942" s="3" t="str">
        <f>デイリーデータ!B1942&amp;""</f>
        <v/>
      </c>
      <c r="D1942" s="4" t="str">
        <f>IF(デイリーデータ!I1942="","",(デイリーデータ!I1942))</f>
        <v/>
      </c>
      <c r="E1942" s="3" t="str">
        <f>IF(デイリーデータ!D1942="休日","●",IF(デイリーデータ!D1942="指定","○",IF(LEFT(デイリーデータ!F1942,1)="日","",IF(LEFT(デイリーデータ!F1942,1)="半","／",LEFT(デイリーデータ!F1942,1)))))</f>
        <v/>
      </c>
      <c r="F1942" s="10" t="str">
        <f>IF(デイリーデータ!E1942="なし","",デイリーデータ!E1942)&amp;IF(デイリーデータ!G1942="なし","",デイリーデータ!G1942)&amp;IF(デイリーデータ!H1942="なし","",デイリーデータ!H1942)</f>
        <v/>
      </c>
      <c r="J1942" s="3">
        <f>IF(デイリーデータ!D1942="なし","",デイリーデータ!D1942)</f>
        <v>0</v>
      </c>
      <c r="K1942" s="3">
        <f>IF(デイリーデータ!E1942="なし","",デイリーデータ!E1942)</f>
        <v>0</v>
      </c>
      <c r="L1942" s="3">
        <f>IF(デイリーデータ!F1942="なし","",デイリーデータ!F1942)</f>
        <v>0</v>
      </c>
      <c r="M1942" s="3">
        <f>IF(デイリーデータ!G1942="なし","",デイリーデータ!G1942)</f>
        <v>0</v>
      </c>
      <c r="N1942" s="3">
        <f>IF(デイリーデータ!H1942="なし","",デイリーデータ!H1942)</f>
        <v>0</v>
      </c>
    </row>
    <row r="1943" spans="1:14" x14ac:dyDescent="0.2">
      <c r="A1943" s="9" t="str">
        <f>デイリーデータ!A1943&amp;デイリーデータ!I1943</f>
        <v/>
      </c>
      <c r="B1943" s="3" t="str">
        <f>デイリーデータ!A1943&amp;""</f>
        <v/>
      </c>
      <c r="C1943" s="3" t="str">
        <f>デイリーデータ!B1943&amp;""</f>
        <v/>
      </c>
      <c r="D1943" s="4" t="str">
        <f>IF(デイリーデータ!I1943="","",(デイリーデータ!I1943))</f>
        <v/>
      </c>
      <c r="E1943" s="3" t="str">
        <f>IF(デイリーデータ!D1943="休日","●",IF(デイリーデータ!D1943="指定","○",IF(LEFT(デイリーデータ!F1943,1)="日","",IF(LEFT(デイリーデータ!F1943,1)="半","／",LEFT(デイリーデータ!F1943,1)))))</f>
        <v/>
      </c>
      <c r="F1943" s="10" t="str">
        <f>IF(デイリーデータ!E1943="なし","",デイリーデータ!E1943)&amp;IF(デイリーデータ!G1943="なし","",デイリーデータ!G1943)&amp;IF(デイリーデータ!H1943="なし","",デイリーデータ!H1943)</f>
        <v/>
      </c>
      <c r="J1943" s="3">
        <f>IF(デイリーデータ!D1943="なし","",デイリーデータ!D1943)</f>
        <v>0</v>
      </c>
      <c r="K1943" s="3">
        <f>IF(デイリーデータ!E1943="なし","",デイリーデータ!E1943)</f>
        <v>0</v>
      </c>
      <c r="L1943" s="3">
        <f>IF(デイリーデータ!F1943="なし","",デイリーデータ!F1943)</f>
        <v>0</v>
      </c>
      <c r="M1943" s="3">
        <f>IF(デイリーデータ!G1943="なし","",デイリーデータ!G1943)</f>
        <v>0</v>
      </c>
      <c r="N1943" s="3">
        <f>IF(デイリーデータ!H1943="なし","",デイリーデータ!H1943)</f>
        <v>0</v>
      </c>
    </row>
    <row r="1944" spans="1:14" x14ac:dyDescent="0.2">
      <c r="A1944" s="9" t="str">
        <f>デイリーデータ!A1944&amp;デイリーデータ!I1944</f>
        <v/>
      </c>
      <c r="B1944" s="3" t="str">
        <f>デイリーデータ!A1944&amp;""</f>
        <v/>
      </c>
      <c r="C1944" s="3" t="str">
        <f>デイリーデータ!B1944&amp;""</f>
        <v/>
      </c>
      <c r="D1944" s="4" t="str">
        <f>IF(デイリーデータ!I1944="","",(デイリーデータ!I1944))</f>
        <v/>
      </c>
      <c r="E1944" s="3" t="str">
        <f>IF(デイリーデータ!D1944="休日","●",IF(デイリーデータ!D1944="指定","○",IF(LEFT(デイリーデータ!F1944,1)="日","",IF(LEFT(デイリーデータ!F1944,1)="半","／",LEFT(デイリーデータ!F1944,1)))))</f>
        <v/>
      </c>
      <c r="F1944" s="10" t="str">
        <f>IF(デイリーデータ!E1944="なし","",デイリーデータ!E1944)&amp;IF(デイリーデータ!G1944="なし","",デイリーデータ!G1944)&amp;IF(デイリーデータ!H1944="なし","",デイリーデータ!H1944)</f>
        <v/>
      </c>
      <c r="J1944" s="3">
        <f>IF(デイリーデータ!D1944="なし","",デイリーデータ!D1944)</f>
        <v>0</v>
      </c>
      <c r="K1944" s="3">
        <f>IF(デイリーデータ!E1944="なし","",デイリーデータ!E1944)</f>
        <v>0</v>
      </c>
      <c r="L1944" s="3">
        <f>IF(デイリーデータ!F1944="なし","",デイリーデータ!F1944)</f>
        <v>0</v>
      </c>
      <c r="M1944" s="3">
        <f>IF(デイリーデータ!G1944="なし","",デイリーデータ!G1944)</f>
        <v>0</v>
      </c>
      <c r="N1944" s="3">
        <f>IF(デイリーデータ!H1944="なし","",デイリーデータ!H1944)</f>
        <v>0</v>
      </c>
    </row>
    <row r="1945" spans="1:14" x14ac:dyDescent="0.2">
      <c r="A1945" s="9" t="str">
        <f>デイリーデータ!A1945&amp;デイリーデータ!I1945</f>
        <v/>
      </c>
      <c r="B1945" s="3" t="str">
        <f>デイリーデータ!A1945&amp;""</f>
        <v/>
      </c>
      <c r="C1945" s="3" t="str">
        <f>デイリーデータ!B1945&amp;""</f>
        <v/>
      </c>
      <c r="D1945" s="4" t="str">
        <f>IF(デイリーデータ!I1945="","",(デイリーデータ!I1945))</f>
        <v/>
      </c>
      <c r="E1945" s="3" t="str">
        <f>IF(デイリーデータ!D1945="休日","●",IF(デイリーデータ!D1945="指定","○",IF(LEFT(デイリーデータ!F1945,1)="日","",IF(LEFT(デイリーデータ!F1945,1)="半","／",LEFT(デイリーデータ!F1945,1)))))</f>
        <v/>
      </c>
      <c r="F1945" s="10" t="str">
        <f>IF(デイリーデータ!E1945="なし","",デイリーデータ!E1945)&amp;IF(デイリーデータ!G1945="なし","",デイリーデータ!G1945)&amp;IF(デイリーデータ!H1945="なし","",デイリーデータ!H1945)</f>
        <v/>
      </c>
      <c r="J1945" s="3">
        <f>IF(デイリーデータ!D1945="なし","",デイリーデータ!D1945)</f>
        <v>0</v>
      </c>
      <c r="K1945" s="3">
        <f>IF(デイリーデータ!E1945="なし","",デイリーデータ!E1945)</f>
        <v>0</v>
      </c>
      <c r="L1945" s="3">
        <f>IF(デイリーデータ!F1945="なし","",デイリーデータ!F1945)</f>
        <v>0</v>
      </c>
      <c r="M1945" s="3">
        <f>IF(デイリーデータ!G1945="なし","",デイリーデータ!G1945)</f>
        <v>0</v>
      </c>
      <c r="N1945" s="3">
        <f>IF(デイリーデータ!H1945="なし","",デイリーデータ!H1945)</f>
        <v>0</v>
      </c>
    </row>
    <row r="1946" spans="1:14" x14ac:dyDescent="0.2">
      <c r="A1946" s="9" t="str">
        <f>デイリーデータ!A1946&amp;デイリーデータ!I1946</f>
        <v/>
      </c>
      <c r="B1946" s="3" t="str">
        <f>デイリーデータ!A1946&amp;""</f>
        <v/>
      </c>
      <c r="C1946" s="3" t="str">
        <f>デイリーデータ!B1946&amp;""</f>
        <v/>
      </c>
      <c r="D1946" s="4" t="str">
        <f>IF(デイリーデータ!I1946="","",(デイリーデータ!I1946))</f>
        <v/>
      </c>
      <c r="E1946" s="3" t="str">
        <f>IF(デイリーデータ!D1946="休日","●",IF(デイリーデータ!D1946="指定","○",IF(LEFT(デイリーデータ!F1946,1)="日","",IF(LEFT(デイリーデータ!F1946,1)="半","／",LEFT(デイリーデータ!F1946,1)))))</f>
        <v/>
      </c>
      <c r="F1946" s="10" t="str">
        <f>IF(デイリーデータ!E1946="なし","",デイリーデータ!E1946)&amp;IF(デイリーデータ!G1946="なし","",デイリーデータ!G1946)&amp;IF(デイリーデータ!H1946="なし","",デイリーデータ!H1946)</f>
        <v/>
      </c>
      <c r="J1946" s="3">
        <f>IF(デイリーデータ!D1946="なし","",デイリーデータ!D1946)</f>
        <v>0</v>
      </c>
      <c r="K1946" s="3">
        <f>IF(デイリーデータ!E1946="なし","",デイリーデータ!E1946)</f>
        <v>0</v>
      </c>
      <c r="L1946" s="3">
        <f>IF(デイリーデータ!F1946="なし","",デイリーデータ!F1946)</f>
        <v>0</v>
      </c>
      <c r="M1946" s="3">
        <f>IF(デイリーデータ!G1946="なし","",デイリーデータ!G1946)</f>
        <v>0</v>
      </c>
      <c r="N1946" s="3">
        <f>IF(デイリーデータ!H1946="なし","",デイリーデータ!H1946)</f>
        <v>0</v>
      </c>
    </row>
    <row r="1947" spans="1:14" x14ac:dyDescent="0.2">
      <c r="A1947" s="9" t="str">
        <f>デイリーデータ!A1947&amp;デイリーデータ!I1947</f>
        <v/>
      </c>
      <c r="B1947" s="3" t="str">
        <f>デイリーデータ!A1947&amp;""</f>
        <v/>
      </c>
      <c r="C1947" s="3" t="str">
        <f>デイリーデータ!B1947&amp;""</f>
        <v/>
      </c>
      <c r="D1947" s="4" t="str">
        <f>IF(デイリーデータ!I1947="","",(デイリーデータ!I1947))</f>
        <v/>
      </c>
      <c r="E1947" s="3" t="str">
        <f>IF(デイリーデータ!D1947="休日","●",IF(デイリーデータ!D1947="指定","○",IF(LEFT(デイリーデータ!F1947,1)="日","",IF(LEFT(デイリーデータ!F1947,1)="半","／",LEFT(デイリーデータ!F1947,1)))))</f>
        <v/>
      </c>
      <c r="F1947" s="10" t="str">
        <f>IF(デイリーデータ!E1947="なし","",デイリーデータ!E1947)&amp;IF(デイリーデータ!G1947="なし","",デイリーデータ!G1947)&amp;IF(デイリーデータ!H1947="なし","",デイリーデータ!H1947)</f>
        <v/>
      </c>
      <c r="J1947" s="3">
        <f>IF(デイリーデータ!D1947="なし","",デイリーデータ!D1947)</f>
        <v>0</v>
      </c>
      <c r="K1947" s="3">
        <f>IF(デイリーデータ!E1947="なし","",デイリーデータ!E1947)</f>
        <v>0</v>
      </c>
      <c r="L1947" s="3">
        <f>IF(デイリーデータ!F1947="なし","",デイリーデータ!F1947)</f>
        <v>0</v>
      </c>
      <c r="M1947" s="3">
        <f>IF(デイリーデータ!G1947="なし","",デイリーデータ!G1947)</f>
        <v>0</v>
      </c>
      <c r="N1947" s="3">
        <f>IF(デイリーデータ!H1947="なし","",デイリーデータ!H1947)</f>
        <v>0</v>
      </c>
    </row>
    <row r="1948" spans="1:14" x14ac:dyDescent="0.2">
      <c r="A1948" s="9" t="str">
        <f>デイリーデータ!A1948&amp;デイリーデータ!I1948</f>
        <v/>
      </c>
      <c r="B1948" s="3" t="str">
        <f>デイリーデータ!A1948&amp;""</f>
        <v/>
      </c>
      <c r="C1948" s="3" t="str">
        <f>デイリーデータ!B1948&amp;""</f>
        <v/>
      </c>
      <c r="D1948" s="4" t="str">
        <f>IF(デイリーデータ!I1948="","",(デイリーデータ!I1948))</f>
        <v/>
      </c>
      <c r="E1948" s="3" t="str">
        <f>IF(デイリーデータ!D1948="休日","●",IF(デイリーデータ!D1948="指定","○",IF(LEFT(デイリーデータ!F1948,1)="日","",IF(LEFT(デイリーデータ!F1948,1)="半","／",LEFT(デイリーデータ!F1948,1)))))</f>
        <v/>
      </c>
      <c r="F1948" s="10" t="str">
        <f>IF(デイリーデータ!E1948="なし","",デイリーデータ!E1948)&amp;IF(デイリーデータ!G1948="なし","",デイリーデータ!G1948)&amp;IF(デイリーデータ!H1948="なし","",デイリーデータ!H1948)</f>
        <v/>
      </c>
      <c r="J1948" s="3">
        <f>IF(デイリーデータ!D1948="なし","",デイリーデータ!D1948)</f>
        <v>0</v>
      </c>
      <c r="K1948" s="3">
        <f>IF(デイリーデータ!E1948="なし","",デイリーデータ!E1948)</f>
        <v>0</v>
      </c>
      <c r="L1948" s="3">
        <f>IF(デイリーデータ!F1948="なし","",デイリーデータ!F1948)</f>
        <v>0</v>
      </c>
      <c r="M1948" s="3">
        <f>IF(デイリーデータ!G1948="なし","",デイリーデータ!G1948)</f>
        <v>0</v>
      </c>
      <c r="N1948" s="3">
        <f>IF(デイリーデータ!H1948="なし","",デイリーデータ!H1948)</f>
        <v>0</v>
      </c>
    </row>
    <row r="1949" spans="1:14" x14ac:dyDescent="0.2">
      <c r="A1949" s="9" t="str">
        <f>デイリーデータ!A1949&amp;デイリーデータ!I1949</f>
        <v/>
      </c>
      <c r="B1949" s="3" t="str">
        <f>デイリーデータ!A1949&amp;""</f>
        <v/>
      </c>
      <c r="C1949" s="3" t="str">
        <f>デイリーデータ!B1949&amp;""</f>
        <v/>
      </c>
      <c r="D1949" s="4" t="str">
        <f>IF(デイリーデータ!I1949="","",(デイリーデータ!I1949))</f>
        <v/>
      </c>
      <c r="E1949" s="3" t="str">
        <f>IF(デイリーデータ!D1949="休日","●",IF(デイリーデータ!D1949="指定","○",IF(LEFT(デイリーデータ!F1949,1)="日","",IF(LEFT(デイリーデータ!F1949,1)="半","／",LEFT(デイリーデータ!F1949,1)))))</f>
        <v/>
      </c>
      <c r="F1949" s="10" t="str">
        <f>IF(デイリーデータ!E1949="なし","",デイリーデータ!E1949)&amp;IF(デイリーデータ!G1949="なし","",デイリーデータ!G1949)&amp;IF(デイリーデータ!H1949="なし","",デイリーデータ!H1949)</f>
        <v/>
      </c>
      <c r="J1949" s="3">
        <f>IF(デイリーデータ!D1949="なし","",デイリーデータ!D1949)</f>
        <v>0</v>
      </c>
      <c r="K1949" s="3">
        <f>IF(デイリーデータ!E1949="なし","",デイリーデータ!E1949)</f>
        <v>0</v>
      </c>
      <c r="L1949" s="3">
        <f>IF(デイリーデータ!F1949="なし","",デイリーデータ!F1949)</f>
        <v>0</v>
      </c>
      <c r="M1949" s="3">
        <f>IF(デイリーデータ!G1949="なし","",デイリーデータ!G1949)</f>
        <v>0</v>
      </c>
      <c r="N1949" s="3">
        <f>IF(デイリーデータ!H1949="なし","",デイリーデータ!H1949)</f>
        <v>0</v>
      </c>
    </row>
    <row r="1950" spans="1:14" x14ac:dyDescent="0.2">
      <c r="A1950" s="9" t="str">
        <f>デイリーデータ!A1950&amp;デイリーデータ!I1950</f>
        <v/>
      </c>
      <c r="B1950" s="3" t="str">
        <f>デイリーデータ!A1950&amp;""</f>
        <v/>
      </c>
      <c r="C1950" s="3" t="str">
        <f>デイリーデータ!B1950&amp;""</f>
        <v/>
      </c>
      <c r="D1950" s="4" t="str">
        <f>IF(デイリーデータ!I1950="","",(デイリーデータ!I1950))</f>
        <v/>
      </c>
      <c r="E1950" s="3" t="str">
        <f>IF(デイリーデータ!D1950="休日","●",IF(デイリーデータ!D1950="指定","○",IF(LEFT(デイリーデータ!F1950,1)="日","",IF(LEFT(デイリーデータ!F1950,1)="半","／",LEFT(デイリーデータ!F1950,1)))))</f>
        <v/>
      </c>
      <c r="F1950" s="10" t="str">
        <f>IF(デイリーデータ!E1950="なし","",デイリーデータ!E1950)&amp;IF(デイリーデータ!G1950="なし","",デイリーデータ!G1950)&amp;IF(デイリーデータ!H1950="なし","",デイリーデータ!H1950)</f>
        <v/>
      </c>
      <c r="J1950" s="3">
        <f>IF(デイリーデータ!D1950="なし","",デイリーデータ!D1950)</f>
        <v>0</v>
      </c>
      <c r="K1950" s="3">
        <f>IF(デイリーデータ!E1950="なし","",デイリーデータ!E1950)</f>
        <v>0</v>
      </c>
      <c r="L1950" s="3">
        <f>IF(デイリーデータ!F1950="なし","",デイリーデータ!F1950)</f>
        <v>0</v>
      </c>
      <c r="M1950" s="3">
        <f>IF(デイリーデータ!G1950="なし","",デイリーデータ!G1950)</f>
        <v>0</v>
      </c>
      <c r="N1950" s="3">
        <f>IF(デイリーデータ!H1950="なし","",デイリーデータ!H1950)</f>
        <v>0</v>
      </c>
    </row>
    <row r="1951" spans="1:14" x14ac:dyDescent="0.2">
      <c r="A1951" s="9" t="str">
        <f>デイリーデータ!A1951&amp;デイリーデータ!I1951</f>
        <v/>
      </c>
      <c r="B1951" s="3" t="str">
        <f>デイリーデータ!A1951&amp;""</f>
        <v/>
      </c>
      <c r="C1951" s="3" t="str">
        <f>デイリーデータ!B1951&amp;""</f>
        <v/>
      </c>
      <c r="D1951" s="4" t="str">
        <f>IF(デイリーデータ!I1951="","",(デイリーデータ!I1951))</f>
        <v/>
      </c>
      <c r="E1951" s="3" t="str">
        <f>IF(デイリーデータ!D1951="休日","●",IF(デイリーデータ!D1951="指定","○",IF(LEFT(デイリーデータ!F1951,1)="日","",IF(LEFT(デイリーデータ!F1951,1)="半","／",LEFT(デイリーデータ!F1951,1)))))</f>
        <v/>
      </c>
      <c r="F1951" s="10" t="str">
        <f>IF(デイリーデータ!E1951="なし","",デイリーデータ!E1951)&amp;IF(デイリーデータ!G1951="なし","",デイリーデータ!G1951)&amp;IF(デイリーデータ!H1951="なし","",デイリーデータ!H1951)</f>
        <v/>
      </c>
      <c r="J1951" s="3">
        <f>IF(デイリーデータ!D1951="なし","",デイリーデータ!D1951)</f>
        <v>0</v>
      </c>
      <c r="K1951" s="3">
        <f>IF(デイリーデータ!E1951="なし","",デイリーデータ!E1951)</f>
        <v>0</v>
      </c>
      <c r="L1951" s="3">
        <f>IF(デイリーデータ!F1951="なし","",デイリーデータ!F1951)</f>
        <v>0</v>
      </c>
      <c r="M1951" s="3">
        <f>IF(デイリーデータ!G1951="なし","",デイリーデータ!G1951)</f>
        <v>0</v>
      </c>
      <c r="N1951" s="3">
        <f>IF(デイリーデータ!H1951="なし","",デイリーデータ!H1951)</f>
        <v>0</v>
      </c>
    </row>
    <row r="1952" spans="1:14" x14ac:dyDescent="0.2">
      <c r="A1952" s="9" t="str">
        <f>デイリーデータ!A1952&amp;デイリーデータ!I1952</f>
        <v/>
      </c>
      <c r="B1952" s="3" t="str">
        <f>デイリーデータ!A1952&amp;""</f>
        <v/>
      </c>
      <c r="C1952" s="3" t="str">
        <f>デイリーデータ!B1952&amp;""</f>
        <v/>
      </c>
      <c r="D1952" s="4" t="str">
        <f>IF(デイリーデータ!I1952="","",(デイリーデータ!I1952))</f>
        <v/>
      </c>
      <c r="E1952" s="3" t="str">
        <f>IF(デイリーデータ!D1952="休日","●",IF(デイリーデータ!D1952="指定","○",IF(LEFT(デイリーデータ!F1952,1)="日","",IF(LEFT(デイリーデータ!F1952,1)="半","／",LEFT(デイリーデータ!F1952,1)))))</f>
        <v/>
      </c>
      <c r="F1952" s="10" t="str">
        <f>IF(デイリーデータ!E1952="なし","",デイリーデータ!E1952)&amp;IF(デイリーデータ!G1952="なし","",デイリーデータ!G1952)&amp;IF(デイリーデータ!H1952="なし","",デイリーデータ!H1952)</f>
        <v/>
      </c>
      <c r="J1952" s="3">
        <f>IF(デイリーデータ!D1952="なし","",デイリーデータ!D1952)</f>
        <v>0</v>
      </c>
      <c r="K1952" s="3">
        <f>IF(デイリーデータ!E1952="なし","",デイリーデータ!E1952)</f>
        <v>0</v>
      </c>
      <c r="L1952" s="3">
        <f>IF(デイリーデータ!F1952="なし","",デイリーデータ!F1952)</f>
        <v>0</v>
      </c>
      <c r="M1952" s="3">
        <f>IF(デイリーデータ!G1952="なし","",デイリーデータ!G1952)</f>
        <v>0</v>
      </c>
      <c r="N1952" s="3">
        <f>IF(デイリーデータ!H1952="なし","",デイリーデータ!H1952)</f>
        <v>0</v>
      </c>
    </row>
    <row r="1953" spans="1:14" x14ac:dyDescent="0.2">
      <c r="A1953" s="9" t="str">
        <f>デイリーデータ!A1953&amp;デイリーデータ!I1953</f>
        <v/>
      </c>
      <c r="B1953" s="3" t="str">
        <f>デイリーデータ!A1953&amp;""</f>
        <v/>
      </c>
      <c r="C1953" s="3" t="str">
        <f>デイリーデータ!B1953&amp;""</f>
        <v/>
      </c>
      <c r="D1953" s="4" t="str">
        <f>IF(デイリーデータ!I1953="","",(デイリーデータ!I1953))</f>
        <v/>
      </c>
      <c r="E1953" s="3" t="str">
        <f>IF(デイリーデータ!D1953="休日","●",IF(デイリーデータ!D1953="指定","○",IF(LEFT(デイリーデータ!F1953,1)="日","",IF(LEFT(デイリーデータ!F1953,1)="半","／",LEFT(デイリーデータ!F1953,1)))))</f>
        <v/>
      </c>
      <c r="F1953" s="10" t="str">
        <f>IF(デイリーデータ!E1953="なし","",デイリーデータ!E1953)&amp;IF(デイリーデータ!G1953="なし","",デイリーデータ!G1953)&amp;IF(デイリーデータ!H1953="なし","",デイリーデータ!H1953)</f>
        <v/>
      </c>
      <c r="J1953" s="3">
        <f>IF(デイリーデータ!D1953="なし","",デイリーデータ!D1953)</f>
        <v>0</v>
      </c>
      <c r="K1953" s="3">
        <f>IF(デイリーデータ!E1953="なし","",デイリーデータ!E1953)</f>
        <v>0</v>
      </c>
      <c r="L1953" s="3">
        <f>IF(デイリーデータ!F1953="なし","",デイリーデータ!F1953)</f>
        <v>0</v>
      </c>
      <c r="M1953" s="3">
        <f>IF(デイリーデータ!G1953="なし","",デイリーデータ!G1953)</f>
        <v>0</v>
      </c>
      <c r="N1953" s="3">
        <f>IF(デイリーデータ!H1953="なし","",デイリーデータ!H1953)</f>
        <v>0</v>
      </c>
    </row>
    <row r="1954" spans="1:14" x14ac:dyDescent="0.2">
      <c r="A1954" s="9" t="str">
        <f>デイリーデータ!A1954&amp;デイリーデータ!I1954</f>
        <v/>
      </c>
      <c r="B1954" s="3" t="str">
        <f>デイリーデータ!A1954&amp;""</f>
        <v/>
      </c>
      <c r="C1954" s="3" t="str">
        <f>デイリーデータ!B1954&amp;""</f>
        <v/>
      </c>
      <c r="D1954" s="4" t="str">
        <f>IF(デイリーデータ!I1954="","",(デイリーデータ!I1954))</f>
        <v/>
      </c>
      <c r="E1954" s="3" t="str">
        <f>IF(デイリーデータ!D1954="休日","●",IF(デイリーデータ!D1954="指定","○",IF(LEFT(デイリーデータ!F1954,1)="日","",IF(LEFT(デイリーデータ!F1954,1)="半","／",LEFT(デイリーデータ!F1954,1)))))</f>
        <v/>
      </c>
      <c r="F1954" s="10" t="str">
        <f>IF(デイリーデータ!E1954="なし","",デイリーデータ!E1954)&amp;IF(デイリーデータ!G1954="なし","",デイリーデータ!G1954)&amp;IF(デイリーデータ!H1954="なし","",デイリーデータ!H1954)</f>
        <v/>
      </c>
      <c r="J1954" s="3">
        <f>IF(デイリーデータ!D1954="なし","",デイリーデータ!D1954)</f>
        <v>0</v>
      </c>
      <c r="K1954" s="3">
        <f>IF(デイリーデータ!E1954="なし","",デイリーデータ!E1954)</f>
        <v>0</v>
      </c>
      <c r="L1954" s="3">
        <f>IF(デイリーデータ!F1954="なし","",デイリーデータ!F1954)</f>
        <v>0</v>
      </c>
      <c r="M1954" s="3">
        <f>IF(デイリーデータ!G1954="なし","",デイリーデータ!G1954)</f>
        <v>0</v>
      </c>
      <c r="N1954" s="3">
        <f>IF(デイリーデータ!H1954="なし","",デイリーデータ!H1954)</f>
        <v>0</v>
      </c>
    </row>
    <row r="1955" spans="1:14" x14ac:dyDescent="0.2">
      <c r="A1955" s="9" t="str">
        <f>デイリーデータ!A1955&amp;デイリーデータ!I1955</f>
        <v/>
      </c>
      <c r="B1955" s="3" t="str">
        <f>デイリーデータ!A1955&amp;""</f>
        <v/>
      </c>
      <c r="C1955" s="3" t="str">
        <f>デイリーデータ!B1955&amp;""</f>
        <v/>
      </c>
      <c r="D1955" s="4" t="str">
        <f>IF(デイリーデータ!I1955="","",(デイリーデータ!I1955))</f>
        <v/>
      </c>
      <c r="E1955" s="3" t="str">
        <f>IF(デイリーデータ!D1955="休日","●",IF(デイリーデータ!D1955="指定","○",IF(LEFT(デイリーデータ!F1955,1)="日","",IF(LEFT(デイリーデータ!F1955,1)="半","／",LEFT(デイリーデータ!F1955,1)))))</f>
        <v/>
      </c>
      <c r="F1955" s="10" t="str">
        <f>IF(デイリーデータ!E1955="なし","",デイリーデータ!E1955)&amp;IF(デイリーデータ!G1955="なし","",デイリーデータ!G1955)&amp;IF(デイリーデータ!H1955="なし","",デイリーデータ!H1955)</f>
        <v/>
      </c>
      <c r="J1955" s="3">
        <f>IF(デイリーデータ!D1955="なし","",デイリーデータ!D1955)</f>
        <v>0</v>
      </c>
      <c r="K1955" s="3">
        <f>IF(デイリーデータ!E1955="なし","",デイリーデータ!E1955)</f>
        <v>0</v>
      </c>
      <c r="L1955" s="3">
        <f>IF(デイリーデータ!F1955="なし","",デイリーデータ!F1955)</f>
        <v>0</v>
      </c>
      <c r="M1955" s="3">
        <f>IF(デイリーデータ!G1955="なし","",デイリーデータ!G1955)</f>
        <v>0</v>
      </c>
      <c r="N1955" s="3">
        <f>IF(デイリーデータ!H1955="なし","",デイリーデータ!H1955)</f>
        <v>0</v>
      </c>
    </row>
    <row r="1956" spans="1:14" x14ac:dyDescent="0.2">
      <c r="A1956" s="9" t="str">
        <f>デイリーデータ!A1956&amp;デイリーデータ!I1956</f>
        <v/>
      </c>
      <c r="B1956" s="3" t="str">
        <f>デイリーデータ!A1956&amp;""</f>
        <v/>
      </c>
      <c r="C1956" s="3" t="str">
        <f>デイリーデータ!B1956&amp;""</f>
        <v/>
      </c>
      <c r="D1956" s="4" t="str">
        <f>IF(デイリーデータ!I1956="","",(デイリーデータ!I1956))</f>
        <v/>
      </c>
      <c r="E1956" s="3" t="str">
        <f>IF(デイリーデータ!D1956="休日","●",IF(デイリーデータ!D1956="指定","○",IF(LEFT(デイリーデータ!F1956,1)="日","",IF(LEFT(デイリーデータ!F1956,1)="半","／",LEFT(デイリーデータ!F1956,1)))))</f>
        <v/>
      </c>
      <c r="F1956" s="10" t="str">
        <f>IF(デイリーデータ!E1956="なし","",デイリーデータ!E1956)&amp;IF(デイリーデータ!G1956="なし","",デイリーデータ!G1956)&amp;IF(デイリーデータ!H1956="なし","",デイリーデータ!H1956)</f>
        <v/>
      </c>
      <c r="J1956" s="3">
        <f>IF(デイリーデータ!D1956="なし","",デイリーデータ!D1956)</f>
        <v>0</v>
      </c>
      <c r="K1956" s="3">
        <f>IF(デイリーデータ!E1956="なし","",デイリーデータ!E1956)</f>
        <v>0</v>
      </c>
      <c r="L1956" s="3">
        <f>IF(デイリーデータ!F1956="なし","",デイリーデータ!F1956)</f>
        <v>0</v>
      </c>
      <c r="M1956" s="3">
        <f>IF(デイリーデータ!G1956="なし","",デイリーデータ!G1956)</f>
        <v>0</v>
      </c>
      <c r="N1956" s="3">
        <f>IF(デイリーデータ!H1956="なし","",デイリーデータ!H1956)</f>
        <v>0</v>
      </c>
    </row>
    <row r="1957" spans="1:14" x14ac:dyDescent="0.2">
      <c r="A1957" s="9" t="str">
        <f>デイリーデータ!A1957&amp;デイリーデータ!I1957</f>
        <v/>
      </c>
      <c r="B1957" s="3" t="str">
        <f>デイリーデータ!A1957&amp;""</f>
        <v/>
      </c>
      <c r="C1957" s="3" t="str">
        <f>デイリーデータ!B1957&amp;""</f>
        <v/>
      </c>
      <c r="D1957" s="4" t="str">
        <f>IF(デイリーデータ!I1957="","",(デイリーデータ!I1957))</f>
        <v/>
      </c>
      <c r="E1957" s="3" t="str">
        <f>IF(デイリーデータ!D1957="休日","●",IF(デイリーデータ!D1957="指定","○",IF(LEFT(デイリーデータ!F1957,1)="日","",IF(LEFT(デイリーデータ!F1957,1)="半","／",LEFT(デイリーデータ!F1957,1)))))</f>
        <v/>
      </c>
      <c r="F1957" s="10" t="str">
        <f>IF(デイリーデータ!E1957="なし","",デイリーデータ!E1957)&amp;IF(デイリーデータ!G1957="なし","",デイリーデータ!G1957)&amp;IF(デイリーデータ!H1957="なし","",デイリーデータ!H1957)</f>
        <v/>
      </c>
      <c r="J1957" s="3">
        <f>IF(デイリーデータ!D1957="なし","",デイリーデータ!D1957)</f>
        <v>0</v>
      </c>
      <c r="K1957" s="3">
        <f>IF(デイリーデータ!E1957="なし","",デイリーデータ!E1957)</f>
        <v>0</v>
      </c>
      <c r="L1957" s="3">
        <f>IF(デイリーデータ!F1957="なし","",デイリーデータ!F1957)</f>
        <v>0</v>
      </c>
      <c r="M1957" s="3">
        <f>IF(デイリーデータ!G1957="なし","",デイリーデータ!G1957)</f>
        <v>0</v>
      </c>
      <c r="N1957" s="3">
        <f>IF(デイリーデータ!H1957="なし","",デイリーデータ!H1957)</f>
        <v>0</v>
      </c>
    </row>
    <row r="1958" spans="1:14" x14ac:dyDescent="0.2">
      <c r="A1958" s="9" t="str">
        <f>デイリーデータ!A1958&amp;デイリーデータ!I1958</f>
        <v/>
      </c>
      <c r="B1958" s="3" t="str">
        <f>デイリーデータ!A1958&amp;""</f>
        <v/>
      </c>
      <c r="C1958" s="3" t="str">
        <f>デイリーデータ!B1958&amp;""</f>
        <v/>
      </c>
      <c r="D1958" s="4" t="str">
        <f>IF(デイリーデータ!I1958="","",(デイリーデータ!I1958))</f>
        <v/>
      </c>
      <c r="E1958" s="3" t="str">
        <f>IF(デイリーデータ!D1958="休日","●",IF(デイリーデータ!D1958="指定","○",IF(LEFT(デイリーデータ!F1958,1)="日","",IF(LEFT(デイリーデータ!F1958,1)="半","／",LEFT(デイリーデータ!F1958,1)))))</f>
        <v/>
      </c>
      <c r="F1958" s="10" t="str">
        <f>IF(デイリーデータ!E1958="なし","",デイリーデータ!E1958)&amp;IF(デイリーデータ!G1958="なし","",デイリーデータ!G1958)&amp;IF(デイリーデータ!H1958="なし","",デイリーデータ!H1958)</f>
        <v/>
      </c>
      <c r="J1958" s="3">
        <f>IF(デイリーデータ!D1958="なし","",デイリーデータ!D1958)</f>
        <v>0</v>
      </c>
      <c r="K1958" s="3">
        <f>IF(デイリーデータ!E1958="なし","",デイリーデータ!E1958)</f>
        <v>0</v>
      </c>
      <c r="L1958" s="3">
        <f>IF(デイリーデータ!F1958="なし","",デイリーデータ!F1958)</f>
        <v>0</v>
      </c>
      <c r="M1958" s="3">
        <f>IF(デイリーデータ!G1958="なし","",デイリーデータ!G1958)</f>
        <v>0</v>
      </c>
      <c r="N1958" s="3">
        <f>IF(デイリーデータ!H1958="なし","",デイリーデータ!H1958)</f>
        <v>0</v>
      </c>
    </row>
    <row r="1959" spans="1:14" x14ac:dyDescent="0.2">
      <c r="A1959" s="9" t="str">
        <f>デイリーデータ!A1959&amp;デイリーデータ!I1959</f>
        <v/>
      </c>
      <c r="B1959" s="3" t="str">
        <f>デイリーデータ!A1959&amp;""</f>
        <v/>
      </c>
      <c r="C1959" s="3" t="str">
        <f>デイリーデータ!B1959&amp;""</f>
        <v/>
      </c>
      <c r="D1959" s="4" t="str">
        <f>IF(デイリーデータ!I1959="","",(デイリーデータ!I1959))</f>
        <v/>
      </c>
      <c r="E1959" s="3" t="str">
        <f>IF(デイリーデータ!D1959="休日","●",IF(デイリーデータ!D1959="指定","○",IF(LEFT(デイリーデータ!F1959,1)="日","",IF(LEFT(デイリーデータ!F1959,1)="半","／",LEFT(デイリーデータ!F1959,1)))))</f>
        <v/>
      </c>
      <c r="F1959" s="10" t="str">
        <f>IF(デイリーデータ!E1959="なし","",デイリーデータ!E1959)&amp;IF(デイリーデータ!G1959="なし","",デイリーデータ!G1959)&amp;IF(デイリーデータ!H1959="なし","",デイリーデータ!H1959)</f>
        <v/>
      </c>
      <c r="J1959" s="3">
        <f>IF(デイリーデータ!D1959="なし","",デイリーデータ!D1959)</f>
        <v>0</v>
      </c>
      <c r="K1959" s="3">
        <f>IF(デイリーデータ!E1959="なし","",デイリーデータ!E1959)</f>
        <v>0</v>
      </c>
      <c r="L1959" s="3">
        <f>IF(デイリーデータ!F1959="なし","",デイリーデータ!F1959)</f>
        <v>0</v>
      </c>
      <c r="M1959" s="3">
        <f>IF(デイリーデータ!G1959="なし","",デイリーデータ!G1959)</f>
        <v>0</v>
      </c>
      <c r="N1959" s="3">
        <f>IF(デイリーデータ!H1959="なし","",デイリーデータ!H1959)</f>
        <v>0</v>
      </c>
    </row>
    <row r="1960" spans="1:14" x14ac:dyDescent="0.2">
      <c r="A1960" s="9" t="str">
        <f>デイリーデータ!A1960&amp;デイリーデータ!I1960</f>
        <v/>
      </c>
      <c r="B1960" s="3" t="str">
        <f>デイリーデータ!A1960&amp;""</f>
        <v/>
      </c>
      <c r="C1960" s="3" t="str">
        <f>デイリーデータ!B1960&amp;""</f>
        <v/>
      </c>
      <c r="D1960" s="4" t="str">
        <f>IF(デイリーデータ!I1960="","",(デイリーデータ!I1960))</f>
        <v/>
      </c>
      <c r="E1960" s="3" t="str">
        <f>IF(デイリーデータ!D1960="休日","●",IF(デイリーデータ!D1960="指定","○",IF(LEFT(デイリーデータ!F1960,1)="日","",IF(LEFT(デイリーデータ!F1960,1)="半","／",LEFT(デイリーデータ!F1960,1)))))</f>
        <v/>
      </c>
      <c r="F1960" s="10" t="str">
        <f>IF(デイリーデータ!E1960="なし","",デイリーデータ!E1960)&amp;IF(デイリーデータ!G1960="なし","",デイリーデータ!G1960)&amp;IF(デイリーデータ!H1960="なし","",デイリーデータ!H1960)</f>
        <v/>
      </c>
      <c r="J1960" s="3">
        <f>IF(デイリーデータ!D1960="なし","",デイリーデータ!D1960)</f>
        <v>0</v>
      </c>
      <c r="K1960" s="3">
        <f>IF(デイリーデータ!E1960="なし","",デイリーデータ!E1960)</f>
        <v>0</v>
      </c>
      <c r="L1960" s="3">
        <f>IF(デイリーデータ!F1960="なし","",デイリーデータ!F1960)</f>
        <v>0</v>
      </c>
      <c r="M1960" s="3">
        <f>IF(デイリーデータ!G1960="なし","",デイリーデータ!G1960)</f>
        <v>0</v>
      </c>
      <c r="N1960" s="3">
        <f>IF(デイリーデータ!H1960="なし","",デイリーデータ!H1960)</f>
        <v>0</v>
      </c>
    </row>
    <row r="1961" spans="1:14" x14ac:dyDescent="0.2">
      <c r="A1961" s="9" t="str">
        <f>デイリーデータ!A1961&amp;デイリーデータ!I1961</f>
        <v/>
      </c>
      <c r="B1961" s="3" t="str">
        <f>デイリーデータ!A1961&amp;""</f>
        <v/>
      </c>
      <c r="C1961" s="3" t="str">
        <f>デイリーデータ!B1961&amp;""</f>
        <v/>
      </c>
      <c r="D1961" s="4" t="str">
        <f>IF(デイリーデータ!I1961="","",(デイリーデータ!I1961))</f>
        <v/>
      </c>
      <c r="E1961" s="3" t="str">
        <f>IF(デイリーデータ!D1961="休日","●",IF(デイリーデータ!D1961="指定","○",IF(LEFT(デイリーデータ!F1961,1)="日","",IF(LEFT(デイリーデータ!F1961,1)="半","／",LEFT(デイリーデータ!F1961,1)))))</f>
        <v/>
      </c>
      <c r="F1961" s="10" t="str">
        <f>IF(デイリーデータ!E1961="なし","",デイリーデータ!E1961)&amp;IF(デイリーデータ!G1961="なし","",デイリーデータ!G1961)&amp;IF(デイリーデータ!H1961="なし","",デイリーデータ!H1961)</f>
        <v/>
      </c>
      <c r="J1961" s="3">
        <f>IF(デイリーデータ!D1961="なし","",デイリーデータ!D1961)</f>
        <v>0</v>
      </c>
      <c r="K1961" s="3">
        <f>IF(デイリーデータ!E1961="なし","",デイリーデータ!E1961)</f>
        <v>0</v>
      </c>
      <c r="L1961" s="3">
        <f>IF(デイリーデータ!F1961="なし","",デイリーデータ!F1961)</f>
        <v>0</v>
      </c>
      <c r="M1961" s="3">
        <f>IF(デイリーデータ!G1961="なし","",デイリーデータ!G1961)</f>
        <v>0</v>
      </c>
      <c r="N1961" s="3">
        <f>IF(デイリーデータ!H1961="なし","",デイリーデータ!H1961)</f>
        <v>0</v>
      </c>
    </row>
    <row r="1962" spans="1:14" x14ac:dyDescent="0.2">
      <c r="A1962" s="9" t="str">
        <f>デイリーデータ!A1962&amp;デイリーデータ!I1962</f>
        <v/>
      </c>
      <c r="B1962" s="3" t="str">
        <f>デイリーデータ!A1962&amp;""</f>
        <v/>
      </c>
      <c r="C1962" s="3" t="str">
        <f>デイリーデータ!B1962&amp;""</f>
        <v/>
      </c>
      <c r="D1962" s="4" t="str">
        <f>IF(デイリーデータ!I1962="","",(デイリーデータ!I1962))</f>
        <v/>
      </c>
      <c r="E1962" s="3" t="str">
        <f>IF(デイリーデータ!D1962="休日","●",IF(デイリーデータ!D1962="指定","○",IF(LEFT(デイリーデータ!F1962,1)="日","",IF(LEFT(デイリーデータ!F1962,1)="半","／",LEFT(デイリーデータ!F1962,1)))))</f>
        <v/>
      </c>
      <c r="F1962" s="10" t="str">
        <f>IF(デイリーデータ!E1962="なし","",デイリーデータ!E1962)&amp;IF(デイリーデータ!G1962="なし","",デイリーデータ!G1962)&amp;IF(デイリーデータ!H1962="なし","",デイリーデータ!H1962)</f>
        <v/>
      </c>
      <c r="J1962" s="3">
        <f>IF(デイリーデータ!D1962="なし","",デイリーデータ!D1962)</f>
        <v>0</v>
      </c>
      <c r="K1962" s="3">
        <f>IF(デイリーデータ!E1962="なし","",デイリーデータ!E1962)</f>
        <v>0</v>
      </c>
      <c r="L1962" s="3">
        <f>IF(デイリーデータ!F1962="なし","",デイリーデータ!F1962)</f>
        <v>0</v>
      </c>
      <c r="M1962" s="3">
        <f>IF(デイリーデータ!G1962="なし","",デイリーデータ!G1962)</f>
        <v>0</v>
      </c>
      <c r="N1962" s="3">
        <f>IF(デイリーデータ!H1962="なし","",デイリーデータ!H1962)</f>
        <v>0</v>
      </c>
    </row>
    <row r="1963" spans="1:14" x14ac:dyDescent="0.2">
      <c r="A1963" s="9" t="str">
        <f>デイリーデータ!A1963&amp;デイリーデータ!I1963</f>
        <v/>
      </c>
      <c r="B1963" s="3" t="str">
        <f>デイリーデータ!A1963&amp;""</f>
        <v/>
      </c>
      <c r="C1963" s="3" t="str">
        <f>デイリーデータ!B1963&amp;""</f>
        <v/>
      </c>
      <c r="D1963" s="4" t="str">
        <f>IF(デイリーデータ!I1963="","",(デイリーデータ!I1963))</f>
        <v/>
      </c>
      <c r="E1963" s="3" t="str">
        <f>IF(デイリーデータ!D1963="休日","●",IF(デイリーデータ!D1963="指定","○",IF(LEFT(デイリーデータ!F1963,1)="日","",IF(LEFT(デイリーデータ!F1963,1)="半","／",LEFT(デイリーデータ!F1963,1)))))</f>
        <v/>
      </c>
      <c r="F1963" s="10" t="str">
        <f>IF(デイリーデータ!E1963="なし","",デイリーデータ!E1963)&amp;IF(デイリーデータ!G1963="なし","",デイリーデータ!G1963)&amp;IF(デイリーデータ!H1963="なし","",デイリーデータ!H1963)</f>
        <v/>
      </c>
      <c r="J1963" s="3">
        <f>IF(デイリーデータ!D1963="なし","",デイリーデータ!D1963)</f>
        <v>0</v>
      </c>
      <c r="K1963" s="3">
        <f>IF(デイリーデータ!E1963="なし","",デイリーデータ!E1963)</f>
        <v>0</v>
      </c>
      <c r="L1963" s="3">
        <f>IF(デイリーデータ!F1963="なし","",デイリーデータ!F1963)</f>
        <v>0</v>
      </c>
      <c r="M1963" s="3">
        <f>IF(デイリーデータ!G1963="なし","",デイリーデータ!G1963)</f>
        <v>0</v>
      </c>
      <c r="N1963" s="3">
        <f>IF(デイリーデータ!H1963="なし","",デイリーデータ!H1963)</f>
        <v>0</v>
      </c>
    </row>
    <row r="1964" spans="1:14" x14ac:dyDescent="0.2">
      <c r="A1964" s="9" t="str">
        <f>デイリーデータ!A1964&amp;デイリーデータ!I1964</f>
        <v/>
      </c>
      <c r="B1964" s="3" t="str">
        <f>デイリーデータ!A1964&amp;""</f>
        <v/>
      </c>
      <c r="C1964" s="3" t="str">
        <f>デイリーデータ!B1964&amp;""</f>
        <v/>
      </c>
      <c r="D1964" s="4" t="str">
        <f>IF(デイリーデータ!I1964="","",(デイリーデータ!I1964))</f>
        <v/>
      </c>
      <c r="E1964" s="3" t="str">
        <f>IF(デイリーデータ!D1964="休日","●",IF(デイリーデータ!D1964="指定","○",IF(LEFT(デイリーデータ!F1964,1)="日","",IF(LEFT(デイリーデータ!F1964,1)="半","／",LEFT(デイリーデータ!F1964,1)))))</f>
        <v/>
      </c>
      <c r="F1964" s="10" t="str">
        <f>IF(デイリーデータ!E1964="なし","",デイリーデータ!E1964)&amp;IF(デイリーデータ!G1964="なし","",デイリーデータ!G1964)&amp;IF(デイリーデータ!H1964="なし","",デイリーデータ!H1964)</f>
        <v/>
      </c>
      <c r="J1964" s="3">
        <f>IF(デイリーデータ!D1964="なし","",デイリーデータ!D1964)</f>
        <v>0</v>
      </c>
      <c r="K1964" s="3">
        <f>IF(デイリーデータ!E1964="なし","",デイリーデータ!E1964)</f>
        <v>0</v>
      </c>
      <c r="L1964" s="3">
        <f>IF(デイリーデータ!F1964="なし","",デイリーデータ!F1964)</f>
        <v>0</v>
      </c>
      <c r="M1964" s="3">
        <f>IF(デイリーデータ!G1964="なし","",デイリーデータ!G1964)</f>
        <v>0</v>
      </c>
      <c r="N1964" s="3">
        <f>IF(デイリーデータ!H1964="なし","",デイリーデータ!H1964)</f>
        <v>0</v>
      </c>
    </row>
    <row r="1965" spans="1:14" x14ac:dyDescent="0.2">
      <c r="A1965" s="9" t="str">
        <f>デイリーデータ!A1965&amp;デイリーデータ!I1965</f>
        <v/>
      </c>
      <c r="B1965" s="3" t="str">
        <f>デイリーデータ!A1965&amp;""</f>
        <v/>
      </c>
      <c r="C1965" s="3" t="str">
        <f>デイリーデータ!B1965&amp;""</f>
        <v/>
      </c>
      <c r="D1965" s="4" t="str">
        <f>IF(デイリーデータ!I1965="","",(デイリーデータ!I1965))</f>
        <v/>
      </c>
      <c r="E1965" s="3" t="str">
        <f>IF(デイリーデータ!D1965="休日","●",IF(デイリーデータ!D1965="指定","○",IF(LEFT(デイリーデータ!F1965,1)="日","",IF(LEFT(デイリーデータ!F1965,1)="半","／",LEFT(デイリーデータ!F1965,1)))))</f>
        <v/>
      </c>
      <c r="F1965" s="10" t="str">
        <f>IF(デイリーデータ!E1965="なし","",デイリーデータ!E1965)&amp;IF(デイリーデータ!G1965="なし","",デイリーデータ!G1965)&amp;IF(デイリーデータ!H1965="なし","",デイリーデータ!H1965)</f>
        <v/>
      </c>
      <c r="J1965" s="3">
        <f>IF(デイリーデータ!D1965="なし","",デイリーデータ!D1965)</f>
        <v>0</v>
      </c>
      <c r="K1965" s="3">
        <f>IF(デイリーデータ!E1965="なし","",デイリーデータ!E1965)</f>
        <v>0</v>
      </c>
      <c r="L1965" s="3">
        <f>IF(デイリーデータ!F1965="なし","",デイリーデータ!F1965)</f>
        <v>0</v>
      </c>
      <c r="M1965" s="3">
        <f>IF(デイリーデータ!G1965="なし","",デイリーデータ!G1965)</f>
        <v>0</v>
      </c>
      <c r="N1965" s="3">
        <f>IF(デイリーデータ!H1965="なし","",デイリーデータ!H1965)</f>
        <v>0</v>
      </c>
    </row>
    <row r="1966" spans="1:14" x14ac:dyDescent="0.2">
      <c r="A1966" s="9" t="str">
        <f>デイリーデータ!A1966&amp;デイリーデータ!I1966</f>
        <v/>
      </c>
      <c r="B1966" s="3" t="str">
        <f>デイリーデータ!A1966&amp;""</f>
        <v/>
      </c>
      <c r="C1966" s="3" t="str">
        <f>デイリーデータ!B1966&amp;""</f>
        <v/>
      </c>
      <c r="D1966" s="4" t="str">
        <f>IF(デイリーデータ!I1966="","",(デイリーデータ!I1966))</f>
        <v/>
      </c>
      <c r="E1966" s="3" t="str">
        <f>IF(デイリーデータ!D1966="休日","●",IF(デイリーデータ!D1966="指定","○",IF(LEFT(デイリーデータ!F1966,1)="日","",IF(LEFT(デイリーデータ!F1966,1)="半","／",LEFT(デイリーデータ!F1966,1)))))</f>
        <v/>
      </c>
      <c r="F1966" s="10" t="str">
        <f>IF(デイリーデータ!E1966="なし","",デイリーデータ!E1966)&amp;IF(デイリーデータ!G1966="なし","",デイリーデータ!G1966)&amp;IF(デイリーデータ!H1966="なし","",デイリーデータ!H1966)</f>
        <v/>
      </c>
      <c r="J1966" s="3">
        <f>IF(デイリーデータ!D1966="なし","",デイリーデータ!D1966)</f>
        <v>0</v>
      </c>
      <c r="K1966" s="3">
        <f>IF(デイリーデータ!E1966="なし","",デイリーデータ!E1966)</f>
        <v>0</v>
      </c>
      <c r="L1966" s="3">
        <f>IF(デイリーデータ!F1966="なし","",デイリーデータ!F1966)</f>
        <v>0</v>
      </c>
      <c r="M1966" s="3">
        <f>IF(デイリーデータ!G1966="なし","",デイリーデータ!G1966)</f>
        <v>0</v>
      </c>
      <c r="N1966" s="3">
        <f>IF(デイリーデータ!H1966="なし","",デイリーデータ!H1966)</f>
        <v>0</v>
      </c>
    </row>
    <row r="1967" spans="1:14" x14ac:dyDescent="0.2">
      <c r="A1967" s="9" t="str">
        <f>デイリーデータ!A1967&amp;デイリーデータ!I1967</f>
        <v/>
      </c>
      <c r="B1967" s="3" t="str">
        <f>デイリーデータ!A1967&amp;""</f>
        <v/>
      </c>
      <c r="C1967" s="3" t="str">
        <f>デイリーデータ!B1967&amp;""</f>
        <v/>
      </c>
      <c r="D1967" s="4" t="str">
        <f>IF(デイリーデータ!I1967="","",(デイリーデータ!I1967))</f>
        <v/>
      </c>
      <c r="E1967" s="3" t="str">
        <f>IF(デイリーデータ!D1967="休日","●",IF(デイリーデータ!D1967="指定","○",IF(LEFT(デイリーデータ!F1967,1)="日","",IF(LEFT(デイリーデータ!F1967,1)="半","／",LEFT(デイリーデータ!F1967,1)))))</f>
        <v/>
      </c>
      <c r="F1967" s="10" t="str">
        <f>IF(デイリーデータ!E1967="なし","",デイリーデータ!E1967)&amp;IF(デイリーデータ!G1967="なし","",デイリーデータ!G1967)&amp;IF(デイリーデータ!H1967="なし","",デイリーデータ!H1967)</f>
        <v/>
      </c>
      <c r="J1967" s="3">
        <f>IF(デイリーデータ!D1967="なし","",デイリーデータ!D1967)</f>
        <v>0</v>
      </c>
      <c r="K1967" s="3">
        <f>IF(デイリーデータ!E1967="なし","",デイリーデータ!E1967)</f>
        <v>0</v>
      </c>
      <c r="L1967" s="3">
        <f>IF(デイリーデータ!F1967="なし","",デイリーデータ!F1967)</f>
        <v>0</v>
      </c>
      <c r="M1967" s="3">
        <f>IF(デイリーデータ!G1967="なし","",デイリーデータ!G1967)</f>
        <v>0</v>
      </c>
      <c r="N1967" s="3">
        <f>IF(デイリーデータ!H1967="なし","",デイリーデータ!H1967)</f>
        <v>0</v>
      </c>
    </row>
    <row r="1968" spans="1:14" x14ac:dyDescent="0.2">
      <c r="A1968" s="9" t="str">
        <f>デイリーデータ!A1968&amp;デイリーデータ!I1968</f>
        <v/>
      </c>
      <c r="B1968" s="3" t="str">
        <f>デイリーデータ!A1968&amp;""</f>
        <v/>
      </c>
      <c r="C1968" s="3" t="str">
        <f>デイリーデータ!B1968&amp;""</f>
        <v/>
      </c>
      <c r="D1968" s="4" t="str">
        <f>IF(デイリーデータ!I1968="","",(デイリーデータ!I1968))</f>
        <v/>
      </c>
      <c r="E1968" s="3" t="str">
        <f>IF(デイリーデータ!D1968="休日","●",IF(デイリーデータ!D1968="指定","○",IF(LEFT(デイリーデータ!F1968,1)="日","",IF(LEFT(デイリーデータ!F1968,1)="半","／",LEFT(デイリーデータ!F1968,1)))))</f>
        <v/>
      </c>
      <c r="F1968" s="10" t="str">
        <f>IF(デイリーデータ!E1968="なし","",デイリーデータ!E1968)&amp;IF(デイリーデータ!G1968="なし","",デイリーデータ!G1968)&amp;IF(デイリーデータ!H1968="なし","",デイリーデータ!H1968)</f>
        <v/>
      </c>
      <c r="J1968" s="3">
        <f>IF(デイリーデータ!D1968="なし","",デイリーデータ!D1968)</f>
        <v>0</v>
      </c>
      <c r="K1968" s="3">
        <f>IF(デイリーデータ!E1968="なし","",デイリーデータ!E1968)</f>
        <v>0</v>
      </c>
      <c r="L1968" s="3">
        <f>IF(デイリーデータ!F1968="なし","",デイリーデータ!F1968)</f>
        <v>0</v>
      </c>
      <c r="M1968" s="3">
        <f>IF(デイリーデータ!G1968="なし","",デイリーデータ!G1968)</f>
        <v>0</v>
      </c>
      <c r="N1968" s="3">
        <f>IF(デイリーデータ!H1968="なし","",デイリーデータ!H1968)</f>
        <v>0</v>
      </c>
    </row>
    <row r="1969" spans="1:14" x14ac:dyDescent="0.2">
      <c r="A1969" s="9" t="str">
        <f>デイリーデータ!A1969&amp;デイリーデータ!I1969</f>
        <v/>
      </c>
      <c r="B1969" s="3" t="str">
        <f>デイリーデータ!A1969&amp;""</f>
        <v/>
      </c>
      <c r="C1969" s="3" t="str">
        <f>デイリーデータ!B1969&amp;""</f>
        <v/>
      </c>
      <c r="D1969" s="4" t="str">
        <f>IF(デイリーデータ!I1969="","",(デイリーデータ!I1969))</f>
        <v/>
      </c>
      <c r="E1969" s="3" t="str">
        <f>IF(デイリーデータ!D1969="休日","●",IF(デイリーデータ!D1969="指定","○",IF(LEFT(デイリーデータ!F1969,1)="日","",IF(LEFT(デイリーデータ!F1969,1)="半","／",LEFT(デイリーデータ!F1969,1)))))</f>
        <v/>
      </c>
      <c r="F1969" s="10" t="str">
        <f>IF(デイリーデータ!E1969="なし","",デイリーデータ!E1969)&amp;IF(デイリーデータ!G1969="なし","",デイリーデータ!G1969)&amp;IF(デイリーデータ!H1969="なし","",デイリーデータ!H1969)</f>
        <v/>
      </c>
      <c r="J1969" s="3">
        <f>IF(デイリーデータ!D1969="なし","",デイリーデータ!D1969)</f>
        <v>0</v>
      </c>
      <c r="K1969" s="3">
        <f>IF(デイリーデータ!E1969="なし","",デイリーデータ!E1969)</f>
        <v>0</v>
      </c>
      <c r="L1969" s="3">
        <f>IF(デイリーデータ!F1969="なし","",デイリーデータ!F1969)</f>
        <v>0</v>
      </c>
      <c r="M1969" s="3">
        <f>IF(デイリーデータ!G1969="なし","",デイリーデータ!G1969)</f>
        <v>0</v>
      </c>
      <c r="N1969" s="3">
        <f>IF(デイリーデータ!H1969="なし","",デイリーデータ!H1969)</f>
        <v>0</v>
      </c>
    </row>
    <row r="1970" spans="1:14" x14ac:dyDescent="0.2">
      <c r="A1970" s="9" t="str">
        <f>デイリーデータ!A1970&amp;デイリーデータ!I1970</f>
        <v/>
      </c>
      <c r="B1970" s="3" t="str">
        <f>デイリーデータ!A1970&amp;""</f>
        <v/>
      </c>
      <c r="C1970" s="3" t="str">
        <f>デイリーデータ!B1970&amp;""</f>
        <v/>
      </c>
      <c r="D1970" s="4" t="str">
        <f>IF(デイリーデータ!I1970="","",(デイリーデータ!I1970))</f>
        <v/>
      </c>
      <c r="E1970" s="3" t="str">
        <f>IF(デイリーデータ!D1970="休日","●",IF(デイリーデータ!D1970="指定","○",IF(LEFT(デイリーデータ!F1970,1)="日","",IF(LEFT(デイリーデータ!F1970,1)="半","／",LEFT(デイリーデータ!F1970,1)))))</f>
        <v/>
      </c>
      <c r="F1970" s="10" t="str">
        <f>IF(デイリーデータ!E1970="なし","",デイリーデータ!E1970)&amp;IF(デイリーデータ!G1970="なし","",デイリーデータ!G1970)&amp;IF(デイリーデータ!H1970="なし","",デイリーデータ!H1970)</f>
        <v/>
      </c>
      <c r="J1970" s="3">
        <f>IF(デイリーデータ!D1970="なし","",デイリーデータ!D1970)</f>
        <v>0</v>
      </c>
      <c r="K1970" s="3">
        <f>IF(デイリーデータ!E1970="なし","",デイリーデータ!E1970)</f>
        <v>0</v>
      </c>
      <c r="L1970" s="3">
        <f>IF(デイリーデータ!F1970="なし","",デイリーデータ!F1970)</f>
        <v>0</v>
      </c>
      <c r="M1970" s="3">
        <f>IF(デイリーデータ!G1970="なし","",デイリーデータ!G1970)</f>
        <v>0</v>
      </c>
      <c r="N1970" s="3">
        <f>IF(デイリーデータ!H1970="なし","",デイリーデータ!H1970)</f>
        <v>0</v>
      </c>
    </row>
    <row r="1971" spans="1:14" x14ac:dyDescent="0.2">
      <c r="A1971" s="9" t="str">
        <f>デイリーデータ!A1971&amp;デイリーデータ!I1971</f>
        <v/>
      </c>
      <c r="B1971" s="3" t="str">
        <f>デイリーデータ!A1971&amp;""</f>
        <v/>
      </c>
      <c r="C1971" s="3" t="str">
        <f>デイリーデータ!B1971&amp;""</f>
        <v/>
      </c>
      <c r="D1971" s="4" t="str">
        <f>IF(デイリーデータ!I1971="","",(デイリーデータ!I1971))</f>
        <v/>
      </c>
      <c r="E1971" s="3" t="str">
        <f>IF(デイリーデータ!D1971="休日","●",IF(デイリーデータ!D1971="指定","○",IF(LEFT(デイリーデータ!F1971,1)="日","",IF(LEFT(デイリーデータ!F1971,1)="半","／",LEFT(デイリーデータ!F1971,1)))))</f>
        <v/>
      </c>
      <c r="F1971" s="10" t="str">
        <f>IF(デイリーデータ!E1971="なし","",デイリーデータ!E1971)&amp;IF(デイリーデータ!G1971="なし","",デイリーデータ!G1971)&amp;IF(デイリーデータ!H1971="なし","",デイリーデータ!H1971)</f>
        <v/>
      </c>
      <c r="J1971" s="3">
        <f>IF(デイリーデータ!D1971="なし","",デイリーデータ!D1971)</f>
        <v>0</v>
      </c>
      <c r="K1971" s="3">
        <f>IF(デイリーデータ!E1971="なし","",デイリーデータ!E1971)</f>
        <v>0</v>
      </c>
      <c r="L1971" s="3">
        <f>IF(デイリーデータ!F1971="なし","",デイリーデータ!F1971)</f>
        <v>0</v>
      </c>
      <c r="M1971" s="3">
        <f>IF(デイリーデータ!G1971="なし","",デイリーデータ!G1971)</f>
        <v>0</v>
      </c>
      <c r="N1971" s="3">
        <f>IF(デイリーデータ!H1971="なし","",デイリーデータ!H1971)</f>
        <v>0</v>
      </c>
    </row>
    <row r="1972" spans="1:14" x14ac:dyDescent="0.2">
      <c r="A1972" s="9" t="str">
        <f>デイリーデータ!A1972&amp;デイリーデータ!I1972</f>
        <v/>
      </c>
      <c r="B1972" s="3" t="str">
        <f>デイリーデータ!A1972&amp;""</f>
        <v/>
      </c>
      <c r="C1972" s="3" t="str">
        <f>デイリーデータ!B1972&amp;""</f>
        <v/>
      </c>
      <c r="D1972" s="4" t="str">
        <f>IF(デイリーデータ!I1972="","",(デイリーデータ!I1972))</f>
        <v/>
      </c>
      <c r="E1972" s="3" t="str">
        <f>IF(デイリーデータ!D1972="休日","●",IF(デイリーデータ!D1972="指定","○",IF(LEFT(デイリーデータ!F1972,1)="日","",IF(LEFT(デイリーデータ!F1972,1)="半","／",LEFT(デイリーデータ!F1972,1)))))</f>
        <v/>
      </c>
      <c r="F1972" s="10" t="str">
        <f>IF(デイリーデータ!E1972="なし","",デイリーデータ!E1972)&amp;IF(デイリーデータ!G1972="なし","",デイリーデータ!G1972)&amp;IF(デイリーデータ!H1972="なし","",デイリーデータ!H1972)</f>
        <v/>
      </c>
      <c r="J1972" s="3">
        <f>IF(デイリーデータ!D1972="なし","",デイリーデータ!D1972)</f>
        <v>0</v>
      </c>
      <c r="K1972" s="3">
        <f>IF(デイリーデータ!E1972="なし","",デイリーデータ!E1972)</f>
        <v>0</v>
      </c>
      <c r="L1972" s="3">
        <f>IF(デイリーデータ!F1972="なし","",デイリーデータ!F1972)</f>
        <v>0</v>
      </c>
      <c r="M1972" s="3">
        <f>IF(デイリーデータ!G1972="なし","",デイリーデータ!G1972)</f>
        <v>0</v>
      </c>
      <c r="N1972" s="3">
        <f>IF(デイリーデータ!H1972="なし","",デイリーデータ!H1972)</f>
        <v>0</v>
      </c>
    </row>
    <row r="1973" spans="1:14" x14ac:dyDescent="0.2">
      <c r="A1973" s="9" t="str">
        <f>デイリーデータ!A1973&amp;デイリーデータ!I1973</f>
        <v/>
      </c>
      <c r="B1973" s="3" t="str">
        <f>デイリーデータ!A1973&amp;""</f>
        <v/>
      </c>
      <c r="C1973" s="3" t="str">
        <f>デイリーデータ!B1973&amp;""</f>
        <v/>
      </c>
      <c r="D1973" s="4" t="str">
        <f>IF(デイリーデータ!I1973="","",(デイリーデータ!I1973))</f>
        <v/>
      </c>
      <c r="E1973" s="3" t="str">
        <f>IF(デイリーデータ!D1973="休日","●",IF(デイリーデータ!D1973="指定","○",IF(LEFT(デイリーデータ!F1973,1)="日","",IF(LEFT(デイリーデータ!F1973,1)="半","／",LEFT(デイリーデータ!F1973,1)))))</f>
        <v/>
      </c>
      <c r="F1973" s="10" t="str">
        <f>IF(デイリーデータ!E1973="なし","",デイリーデータ!E1973)&amp;IF(デイリーデータ!G1973="なし","",デイリーデータ!G1973)&amp;IF(デイリーデータ!H1973="なし","",デイリーデータ!H1973)</f>
        <v/>
      </c>
      <c r="J1973" s="3">
        <f>IF(デイリーデータ!D1973="なし","",デイリーデータ!D1973)</f>
        <v>0</v>
      </c>
      <c r="K1973" s="3">
        <f>IF(デイリーデータ!E1973="なし","",デイリーデータ!E1973)</f>
        <v>0</v>
      </c>
      <c r="L1973" s="3">
        <f>IF(デイリーデータ!F1973="なし","",デイリーデータ!F1973)</f>
        <v>0</v>
      </c>
      <c r="M1973" s="3">
        <f>IF(デイリーデータ!G1973="なし","",デイリーデータ!G1973)</f>
        <v>0</v>
      </c>
      <c r="N1973" s="3">
        <f>IF(デイリーデータ!H1973="なし","",デイリーデータ!H1973)</f>
        <v>0</v>
      </c>
    </row>
    <row r="1974" spans="1:14" x14ac:dyDescent="0.2">
      <c r="A1974" s="9" t="str">
        <f>デイリーデータ!A1974&amp;デイリーデータ!I1974</f>
        <v/>
      </c>
      <c r="B1974" s="3" t="str">
        <f>デイリーデータ!A1974&amp;""</f>
        <v/>
      </c>
      <c r="C1974" s="3" t="str">
        <f>デイリーデータ!B1974&amp;""</f>
        <v/>
      </c>
      <c r="D1974" s="4" t="str">
        <f>IF(デイリーデータ!I1974="","",(デイリーデータ!I1974))</f>
        <v/>
      </c>
      <c r="E1974" s="3" t="str">
        <f>IF(デイリーデータ!D1974="休日","●",IF(デイリーデータ!D1974="指定","○",IF(LEFT(デイリーデータ!F1974,1)="日","",IF(LEFT(デイリーデータ!F1974,1)="半","／",LEFT(デイリーデータ!F1974,1)))))</f>
        <v/>
      </c>
      <c r="F1974" s="10" t="str">
        <f>IF(デイリーデータ!E1974="なし","",デイリーデータ!E1974)&amp;IF(デイリーデータ!G1974="なし","",デイリーデータ!G1974)&amp;IF(デイリーデータ!H1974="なし","",デイリーデータ!H1974)</f>
        <v/>
      </c>
      <c r="J1974" s="3">
        <f>IF(デイリーデータ!D1974="なし","",デイリーデータ!D1974)</f>
        <v>0</v>
      </c>
      <c r="K1974" s="3">
        <f>IF(デイリーデータ!E1974="なし","",デイリーデータ!E1974)</f>
        <v>0</v>
      </c>
      <c r="L1974" s="3">
        <f>IF(デイリーデータ!F1974="なし","",デイリーデータ!F1974)</f>
        <v>0</v>
      </c>
      <c r="M1974" s="3">
        <f>IF(デイリーデータ!G1974="なし","",デイリーデータ!G1974)</f>
        <v>0</v>
      </c>
      <c r="N1974" s="3">
        <f>IF(デイリーデータ!H1974="なし","",デイリーデータ!H1974)</f>
        <v>0</v>
      </c>
    </row>
    <row r="1975" spans="1:14" x14ac:dyDescent="0.2">
      <c r="A1975" s="9" t="str">
        <f>デイリーデータ!A1975&amp;デイリーデータ!I1975</f>
        <v/>
      </c>
      <c r="B1975" s="3" t="str">
        <f>デイリーデータ!A1975&amp;""</f>
        <v/>
      </c>
      <c r="C1975" s="3" t="str">
        <f>デイリーデータ!B1975&amp;""</f>
        <v/>
      </c>
      <c r="D1975" s="4" t="str">
        <f>IF(デイリーデータ!I1975="","",(デイリーデータ!I1975))</f>
        <v/>
      </c>
      <c r="E1975" s="3" t="str">
        <f>IF(デイリーデータ!D1975="休日","●",IF(デイリーデータ!D1975="指定","○",IF(LEFT(デイリーデータ!F1975,1)="日","",IF(LEFT(デイリーデータ!F1975,1)="半","／",LEFT(デイリーデータ!F1975,1)))))</f>
        <v/>
      </c>
      <c r="F1975" s="10" t="str">
        <f>IF(デイリーデータ!E1975="なし","",デイリーデータ!E1975)&amp;IF(デイリーデータ!G1975="なし","",デイリーデータ!G1975)&amp;IF(デイリーデータ!H1975="なし","",デイリーデータ!H1975)</f>
        <v/>
      </c>
      <c r="J1975" s="3">
        <f>IF(デイリーデータ!D1975="なし","",デイリーデータ!D1975)</f>
        <v>0</v>
      </c>
      <c r="K1975" s="3">
        <f>IF(デイリーデータ!E1975="なし","",デイリーデータ!E1975)</f>
        <v>0</v>
      </c>
      <c r="L1975" s="3">
        <f>IF(デイリーデータ!F1975="なし","",デイリーデータ!F1975)</f>
        <v>0</v>
      </c>
      <c r="M1975" s="3">
        <f>IF(デイリーデータ!G1975="なし","",デイリーデータ!G1975)</f>
        <v>0</v>
      </c>
      <c r="N1975" s="3">
        <f>IF(デイリーデータ!H1975="なし","",デイリーデータ!H1975)</f>
        <v>0</v>
      </c>
    </row>
    <row r="1976" spans="1:14" x14ac:dyDescent="0.2">
      <c r="A1976" s="9" t="str">
        <f>デイリーデータ!A1976&amp;デイリーデータ!I1976</f>
        <v/>
      </c>
      <c r="B1976" s="3" t="str">
        <f>デイリーデータ!A1976&amp;""</f>
        <v/>
      </c>
      <c r="C1976" s="3" t="str">
        <f>デイリーデータ!B1976&amp;""</f>
        <v/>
      </c>
      <c r="D1976" s="4" t="str">
        <f>IF(デイリーデータ!I1976="","",(デイリーデータ!I1976))</f>
        <v/>
      </c>
      <c r="E1976" s="3" t="str">
        <f>IF(デイリーデータ!D1976="休日","●",IF(デイリーデータ!D1976="指定","○",IF(LEFT(デイリーデータ!F1976,1)="日","",IF(LEFT(デイリーデータ!F1976,1)="半","／",LEFT(デイリーデータ!F1976,1)))))</f>
        <v/>
      </c>
      <c r="F1976" s="10" t="str">
        <f>IF(デイリーデータ!E1976="なし","",デイリーデータ!E1976)&amp;IF(デイリーデータ!G1976="なし","",デイリーデータ!G1976)&amp;IF(デイリーデータ!H1976="なし","",デイリーデータ!H1976)</f>
        <v/>
      </c>
      <c r="J1976" s="3">
        <f>IF(デイリーデータ!D1976="なし","",デイリーデータ!D1976)</f>
        <v>0</v>
      </c>
      <c r="K1976" s="3">
        <f>IF(デイリーデータ!E1976="なし","",デイリーデータ!E1976)</f>
        <v>0</v>
      </c>
      <c r="L1976" s="3">
        <f>IF(デイリーデータ!F1976="なし","",デイリーデータ!F1976)</f>
        <v>0</v>
      </c>
      <c r="M1976" s="3">
        <f>IF(デイリーデータ!G1976="なし","",デイリーデータ!G1976)</f>
        <v>0</v>
      </c>
      <c r="N1976" s="3">
        <f>IF(デイリーデータ!H1976="なし","",デイリーデータ!H1976)</f>
        <v>0</v>
      </c>
    </row>
    <row r="1977" spans="1:14" x14ac:dyDescent="0.2">
      <c r="A1977" s="9" t="str">
        <f>デイリーデータ!A1977&amp;デイリーデータ!I1977</f>
        <v/>
      </c>
      <c r="B1977" s="3" t="str">
        <f>デイリーデータ!A1977&amp;""</f>
        <v/>
      </c>
      <c r="C1977" s="3" t="str">
        <f>デイリーデータ!B1977&amp;""</f>
        <v/>
      </c>
      <c r="D1977" s="4" t="str">
        <f>IF(デイリーデータ!I1977="","",(デイリーデータ!I1977))</f>
        <v/>
      </c>
      <c r="E1977" s="3" t="str">
        <f>IF(デイリーデータ!D1977="休日","●",IF(デイリーデータ!D1977="指定","○",IF(LEFT(デイリーデータ!F1977,1)="日","",IF(LEFT(デイリーデータ!F1977,1)="半","／",LEFT(デイリーデータ!F1977,1)))))</f>
        <v/>
      </c>
      <c r="F1977" s="10" t="str">
        <f>IF(デイリーデータ!E1977="なし","",デイリーデータ!E1977)&amp;IF(デイリーデータ!G1977="なし","",デイリーデータ!G1977)&amp;IF(デイリーデータ!H1977="なし","",デイリーデータ!H1977)</f>
        <v/>
      </c>
      <c r="J1977" s="3">
        <f>IF(デイリーデータ!D1977="なし","",デイリーデータ!D1977)</f>
        <v>0</v>
      </c>
      <c r="K1977" s="3">
        <f>IF(デイリーデータ!E1977="なし","",デイリーデータ!E1977)</f>
        <v>0</v>
      </c>
      <c r="L1977" s="3">
        <f>IF(デイリーデータ!F1977="なし","",デイリーデータ!F1977)</f>
        <v>0</v>
      </c>
      <c r="M1977" s="3">
        <f>IF(デイリーデータ!G1977="なし","",デイリーデータ!G1977)</f>
        <v>0</v>
      </c>
      <c r="N1977" s="3">
        <f>IF(デイリーデータ!H1977="なし","",デイリーデータ!H1977)</f>
        <v>0</v>
      </c>
    </row>
    <row r="1978" spans="1:14" x14ac:dyDescent="0.2">
      <c r="A1978" s="9" t="str">
        <f>デイリーデータ!A1978&amp;デイリーデータ!I1978</f>
        <v/>
      </c>
      <c r="B1978" s="3" t="str">
        <f>デイリーデータ!A1978&amp;""</f>
        <v/>
      </c>
      <c r="C1978" s="3" t="str">
        <f>デイリーデータ!B1978&amp;""</f>
        <v/>
      </c>
      <c r="D1978" s="4" t="str">
        <f>IF(デイリーデータ!I1978="","",(デイリーデータ!I1978))</f>
        <v/>
      </c>
      <c r="E1978" s="3" t="str">
        <f>IF(デイリーデータ!D1978="休日","●",IF(デイリーデータ!D1978="指定","○",IF(LEFT(デイリーデータ!F1978,1)="日","",IF(LEFT(デイリーデータ!F1978,1)="半","／",LEFT(デイリーデータ!F1978,1)))))</f>
        <v/>
      </c>
      <c r="F1978" s="10" t="str">
        <f>IF(デイリーデータ!E1978="なし","",デイリーデータ!E1978)&amp;IF(デイリーデータ!G1978="なし","",デイリーデータ!G1978)&amp;IF(デイリーデータ!H1978="なし","",デイリーデータ!H1978)</f>
        <v/>
      </c>
      <c r="J1978" s="3">
        <f>IF(デイリーデータ!D1978="なし","",デイリーデータ!D1978)</f>
        <v>0</v>
      </c>
      <c r="K1978" s="3">
        <f>IF(デイリーデータ!E1978="なし","",デイリーデータ!E1978)</f>
        <v>0</v>
      </c>
      <c r="L1978" s="3">
        <f>IF(デイリーデータ!F1978="なし","",デイリーデータ!F1978)</f>
        <v>0</v>
      </c>
      <c r="M1978" s="3">
        <f>IF(デイリーデータ!G1978="なし","",デイリーデータ!G1978)</f>
        <v>0</v>
      </c>
      <c r="N1978" s="3">
        <f>IF(デイリーデータ!H1978="なし","",デイリーデータ!H1978)</f>
        <v>0</v>
      </c>
    </row>
    <row r="1979" spans="1:14" x14ac:dyDescent="0.2">
      <c r="A1979" s="9" t="str">
        <f>デイリーデータ!A1979&amp;デイリーデータ!I1979</f>
        <v/>
      </c>
      <c r="B1979" s="3" t="str">
        <f>デイリーデータ!A1979&amp;""</f>
        <v/>
      </c>
      <c r="C1979" s="3" t="str">
        <f>デイリーデータ!B1979&amp;""</f>
        <v/>
      </c>
      <c r="D1979" s="4" t="str">
        <f>IF(デイリーデータ!I1979="","",(デイリーデータ!I1979))</f>
        <v/>
      </c>
      <c r="E1979" s="3" t="str">
        <f>IF(デイリーデータ!D1979="休日","●",IF(デイリーデータ!D1979="指定","○",IF(LEFT(デイリーデータ!F1979,1)="日","",IF(LEFT(デイリーデータ!F1979,1)="半","／",LEFT(デイリーデータ!F1979,1)))))</f>
        <v/>
      </c>
      <c r="F1979" s="10" t="str">
        <f>IF(デイリーデータ!E1979="なし","",デイリーデータ!E1979)&amp;IF(デイリーデータ!G1979="なし","",デイリーデータ!G1979)&amp;IF(デイリーデータ!H1979="なし","",デイリーデータ!H1979)</f>
        <v/>
      </c>
      <c r="J1979" s="3">
        <f>IF(デイリーデータ!D1979="なし","",デイリーデータ!D1979)</f>
        <v>0</v>
      </c>
      <c r="K1979" s="3">
        <f>IF(デイリーデータ!E1979="なし","",デイリーデータ!E1979)</f>
        <v>0</v>
      </c>
      <c r="L1979" s="3">
        <f>IF(デイリーデータ!F1979="なし","",デイリーデータ!F1979)</f>
        <v>0</v>
      </c>
      <c r="M1979" s="3">
        <f>IF(デイリーデータ!G1979="なし","",デイリーデータ!G1979)</f>
        <v>0</v>
      </c>
      <c r="N1979" s="3">
        <f>IF(デイリーデータ!H1979="なし","",デイリーデータ!H1979)</f>
        <v>0</v>
      </c>
    </row>
    <row r="1980" spans="1:14" x14ac:dyDescent="0.2">
      <c r="A1980" s="9" t="str">
        <f>デイリーデータ!A1980&amp;デイリーデータ!I1980</f>
        <v/>
      </c>
      <c r="B1980" s="3" t="str">
        <f>デイリーデータ!A1980&amp;""</f>
        <v/>
      </c>
      <c r="C1980" s="3" t="str">
        <f>デイリーデータ!B1980&amp;""</f>
        <v/>
      </c>
      <c r="D1980" s="4" t="str">
        <f>IF(デイリーデータ!I1980="","",(デイリーデータ!I1980))</f>
        <v/>
      </c>
      <c r="E1980" s="3" t="str">
        <f>IF(デイリーデータ!D1980="休日","●",IF(デイリーデータ!D1980="指定","○",IF(LEFT(デイリーデータ!F1980,1)="日","",IF(LEFT(デイリーデータ!F1980,1)="半","／",LEFT(デイリーデータ!F1980,1)))))</f>
        <v/>
      </c>
      <c r="F1980" s="10" t="str">
        <f>IF(デイリーデータ!E1980="なし","",デイリーデータ!E1980)&amp;IF(デイリーデータ!G1980="なし","",デイリーデータ!G1980)&amp;IF(デイリーデータ!H1980="なし","",デイリーデータ!H1980)</f>
        <v/>
      </c>
      <c r="J1980" s="3">
        <f>IF(デイリーデータ!D1980="なし","",デイリーデータ!D1980)</f>
        <v>0</v>
      </c>
      <c r="K1980" s="3">
        <f>IF(デイリーデータ!E1980="なし","",デイリーデータ!E1980)</f>
        <v>0</v>
      </c>
      <c r="L1980" s="3">
        <f>IF(デイリーデータ!F1980="なし","",デイリーデータ!F1980)</f>
        <v>0</v>
      </c>
      <c r="M1980" s="3">
        <f>IF(デイリーデータ!G1980="なし","",デイリーデータ!G1980)</f>
        <v>0</v>
      </c>
      <c r="N1980" s="3">
        <f>IF(デイリーデータ!H1980="なし","",デイリーデータ!H1980)</f>
        <v>0</v>
      </c>
    </row>
    <row r="1981" spans="1:14" x14ac:dyDescent="0.2">
      <c r="A1981" s="9" t="str">
        <f>デイリーデータ!A1981&amp;デイリーデータ!I1981</f>
        <v/>
      </c>
      <c r="B1981" s="3" t="str">
        <f>デイリーデータ!A1981&amp;""</f>
        <v/>
      </c>
      <c r="C1981" s="3" t="str">
        <f>デイリーデータ!B1981&amp;""</f>
        <v/>
      </c>
      <c r="D1981" s="4" t="str">
        <f>IF(デイリーデータ!I1981="","",(デイリーデータ!I1981))</f>
        <v/>
      </c>
      <c r="E1981" s="3" t="str">
        <f>IF(デイリーデータ!D1981="休日","●",IF(デイリーデータ!D1981="指定","○",IF(LEFT(デイリーデータ!F1981,1)="日","",IF(LEFT(デイリーデータ!F1981,1)="半","／",LEFT(デイリーデータ!F1981,1)))))</f>
        <v/>
      </c>
      <c r="F1981" s="10" t="str">
        <f>IF(デイリーデータ!E1981="なし","",デイリーデータ!E1981)&amp;IF(デイリーデータ!G1981="なし","",デイリーデータ!G1981)&amp;IF(デイリーデータ!H1981="なし","",デイリーデータ!H1981)</f>
        <v/>
      </c>
      <c r="J1981" s="3">
        <f>IF(デイリーデータ!D1981="なし","",デイリーデータ!D1981)</f>
        <v>0</v>
      </c>
      <c r="K1981" s="3">
        <f>IF(デイリーデータ!E1981="なし","",デイリーデータ!E1981)</f>
        <v>0</v>
      </c>
      <c r="L1981" s="3">
        <f>IF(デイリーデータ!F1981="なし","",デイリーデータ!F1981)</f>
        <v>0</v>
      </c>
      <c r="M1981" s="3">
        <f>IF(デイリーデータ!G1981="なし","",デイリーデータ!G1981)</f>
        <v>0</v>
      </c>
      <c r="N1981" s="3">
        <f>IF(デイリーデータ!H1981="なし","",デイリーデータ!H1981)</f>
        <v>0</v>
      </c>
    </row>
    <row r="1982" spans="1:14" x14ac:dyDescent="0.2">
      <c r="A1982" s="9" t="str">
        <f>デイリーデータ!A1982&amp;デイリーデータ!I1982</f>
        <v/>
      </c>
      <c r="B1982" s="3" t="str">
        <f>デイリーデータ!A1982&amp;""</f>
        <v/>
      </c>
      <c r="C1982" s="3" t="str">
        <f>デイリーデータ!B1982&amp;""</f>
        <v/>
      </c>
      <c r="D1982" s="4" t="str">
        <f>IF(デイリーデータ!I1982="","",(デイリーデータ!I1982))</f>
        <v/>
      </c>
      <c r="E1982" s="3" t="str">
        <f>IF(デイリーデータ!D1982="休日","●",IF(デイリーデータ!D1982="指定","○",IF(LEFT(デイリーデータ!F1982,1)="日","",IF(LEFT(デイリーデータ!F1982,1)="半","／",LEFT(デイリーデータ!F1982,1)))))</f>
        <v/>
      </c>
      <c r="F1982" s="10" t="str">
        <f>IF(デイリーデータ!E1982="なし","",デイリーデータ!E1982)&amp;IF(デイリーデータ!G1982="なし","",デイリーデータ!G1982)&amp;IF(デイリーデータ!H1982="なし","",デイリーデータ!H1982)</f>
        <v/>
      </c>
      <c r="J1982" s="3">
        <f>IF(デイリーデータ!D1982="なし","",デイリーデータ!D1982)</f>
        <v>0</v>
      </c>
      <c r="K1982" s="3">
        <f>IF(デイリーデータ!E1982="なし","",デイリーデータ!E1982)</f>
        <v>0</v>
      </c>
      <c r="L1982" s="3">
        <f>IF(デイリーデータ!F1982="なし","",デイリーデータ!F1982)</f>
        <v>0</v>
      </c>
      <c r="M1982" s="3">
        <f>IF(デイリーデータ!G1982="なし","",デイリーデータ!G1982)</f>
        <v>0</v>
      </c>
      <c r="N1982" s="3">
        <f>IF(デイリーデータ!H1982="なし","",デイリーデータ!H1982)</f>
        <v>0</v>
      </c>
    </row>
    <row r="1983" spans="1:14" x14ac:dyDescent="0.2">
      <c r="A1983" s="9" t="str">
        <f>デイリーデータ!A1983&amp;デイリーデータ!I1983</f>
        <v/>
      </c>
      <c r="B1983" s="3" t="str">
        <f>デイリーデータ!A1983&amp;""</f>
        <v/>
      </c>
      <c r="C1983" s="3" t="str">
        <f>デイリーデータ!B1983&amp;""</f>
        <v/>
      </c>
      <c r="D1983" s="4" t="str">
        <f>IF(デイリーデータ!I1983="","",(デイリーデータ!I1983))</f>
        <v/>
      </c>
      <c r="E1983" s="3" t="str">
        <f>IF(デイリーデータ!D1983="休日","●",IF(デイリーデータ!D1983="指定","○",IF(LEFT(デイリーデータ!F1983,1)="日","",IF(LEFT(デイリーデータ!F1983,1)="半","／",LEFT(デイリーデータ!F1983,1)))))</f>
        <v/>
      </c>
      <c r="F1983" s="10" t="str">
        <f>IF(デイリーデータ!E1983="なし","",デイリーデータ!E1983)&amp;IF(デイリーデータ!G1983="なし","",デイリーデータ!G1983)&amp;IF(デイリーデータ!H1983="なし","",デイリーデータ!H1983)</f>
        <v/>
      </c>
      <c r="J1983" s="3">
        <f>IF(デイリーデータ!D1983="なし","",デイリーデータ!D1983)</f>
        <v>0</v>
      </c>
      <c r="K1983" s="3">
        <f>IF(デイリーデータ!E1983="なし","",デイリーデータ!E1983)</f>
        <v>0</v>
      </c>
      <c r="L1983" s="3">
        <f>IF(デイリーデータ!F1983="なし","",デイリーデータ!F1983)</f>
        <v>0</v>
      </c>
      <c r="M1983" s="3">
        <f>IF(デイリーデータ!G1983="なし","",デイリーデータ!G1983)</f>
        <v>0</v>
      </c>
      <c r="N1983" s="3">
        <f>IF(デイリーデータ!H1983="なし","",デイリーデータ!H1983)</f>
        <v>0</v>
      </c>
    </row>
    <row r="1984" spans="1:14" x14ac:dyDescent="0.2">
      <c r="A1984" s="9" t="str">
        <f>デイリーデータ!A1984&amp;デイリーデータ!I1984</f>
        <v/>
      </c>
      <c r="B1984" s="3" t="str">
        <f>デイリーデータ!A1984&amp;""</f>
        <v/>
      </c>
      <c r="C1984" s="3" t="str">
        <f>デイリーデータ!B1984&amp;""</f>
        <v/>
      </c>
      <c r="D1984" s="4" t="str">
        <f>IF(デイリーデータ!I1984="","",(デイリーデータ!I1984))</f>
        <v/>
      </c>
      <c r="E1984" s="3" t="str">
        <f>IF(デイリーデータ!D1984="休日","●",IF(デイリーデータ!D1984="指定","○",IF(LEFT(デイリーデータ!F1984,1)="日","",IF(LEFT(デイリーデータ!F1984,1)="半","／",LEFT(デイリーデータ!F1984,1)))))</f>
        <v/>
      </c>
      <c r="F1984" s="10" t="str">
        <f>IF(デイリーデータ!E1984="なし","",デイリーデータ!E1984)&amp;IF(デイリーデータ!G1984="なし","",デイリーデータ!G1984)&amp;IF(デイリーデータ!H1984="なし","",デイリーデータ!H1984)</f>
        <v/>
      </c>
      <c r="J1984" s="3">
        <f>IF(デイリーデータ!D1984="なし","",デイリーデータ!D1984)</f>
        <v>0</v>
      </c>
      <c r="K1984" s="3">
        <f>IF(デイリーデータ!E1984="なし","",デイリーデータ!E1984)</f>
        <v>0</v>
      </c>
      <c r="L1984" s="3">
        <f>IF(デイリーデータ!F1984="なし","",デイリーデータ!F1984)</f>
        <v>0</v>
      </c>
      <c r="M1984" s="3">
        <f>IF(デイリーデータ!G1984="なし","",デイリーデータ!G1984)</f>
        <v>0</v>
      </c>
      <c r="N1984" s="3">
        <f>IF(デイリーデータ!H1984="なし","",デイリーデータ!H1984)</f>
        <v>0</v>
      </c>
    </row>
    <row r="1985" spans="1:14" x14ac:dyDescent="0.2">
      <c r="A1985" s="9" t="str">
        <f>デイリーデータ!A1985&amp;デイリーデータ!I1985</f>
        <v/>
      </c>
      <c r="B1985" s="3" t="str">
        <f>デイリーデータ!A1985&amp;""</f>
        <v/>
      </c>
      <c r="C1985" s="3" t="str">
        <f>デイリーデータ!B1985&amp;""</f>
        <v/>
      </c>
      <c r="D1985" s="4" t="str">
        <f>IF(デイリーデータ!I1985="","",(デイリーデータ!I1985))</f>
        <v/>
      </c>
      <c r="E1985" s="3" t="str">
        <f>IF(デイリーデータ!D1985="休日","●",IF(デイリーデータ!D1985="指定","○",IF(LEFT(デイリーデータ!F1985,1)="日","",IF(LEFT(デイリーデータ!F1985,1)="半","／",LEFT(デイリーデータ!F1985,1)))))</f>
        <v/>
      </c>
      <c r="F1985" s="10" t="str">
        <f>IF(デイリーデータ!E1985="なし","",デイリーデータ!E1985)&amp;IF(デイリーデータ!G1985="なし","",デイリーデータ!G1985)&amp;IF(デイリーデータ!H1985="なし","",デイリーデータ!H1985)</f>
        <v/>
      </c>
      <c r="J1985" s="3">
        <f>IF(デイリーデータ!D1985="なし","",デイリーデータ!D1985)</f>
        <v>0</v>
      </c>
      <c r="K1985" s="3">
        <f>IF(デイリーデータ!E1985="なし","",デイリーデータ!E1985)</f>
        <v>0</v>
      </c>
      <c r="L1985" s="3">
        <f>IF(デイリーデータ!F1985="なし","",デイリーデータ!F1985)</f>
        <v>0</v>
      </c>
      <c r="M1985" s="3">
        <f>IF(デイリーデータ!G1985="なし","",デイリーデータ!G1985)</f>
        <v>0</v>
      </c>
      <c r="N1985" s="3">
        <f>IF(デイリーデータ!H1985="なし","",デイリーデータ!H1985)</f>
        <v>0</v>
      </c>
    </row>
    <row r="1986" spans="1:14" x14ac:dyDescent="0.2">
      <c r="A1986" s="9" t="str">
        <f>デイリーデータ!A1986&amp;デイリーデータ!I1986</f>
        <v/>
      </c>
      <c r="B1986" s="3" t="str">
        <f>デイリーデータ!A1986&amp;""</f>
        <v/>
      </c>
      <c r="C1986" s="3" t="str">
        <f>デイリーデータ!B1986&amp;""</f>
        <v/>
      </c>
      <c r="D1986" s="4" t="str">
        <f>IF(デイリーデータ!I1986="","",(デイリーデータ!I1986))</f>
        <v/>
      </c>
      <c r="E1986" s="3" t="str">
        <f>IF(デイリーデータ!D1986="休日","●",IF(デイリーデータ!D1986="指定","○",IF(LEFT(デイリーデータ!F1986,1)="日","",IF(LEFT(デイリーデータ!F1986,1)="半","／",LEFT(デイリーデータ!F1986,1)))))</f>
        <v/>
      </c>
      <c r="F1986" s="10" t="str">
        <f>IF(デイリーデータ!E1986="なし","",デイリーデータ!E1986)&amp;IF(デイリーデータ!G1986="なし","",デイリーデータ!G1986)&amp;IF(デイリーデータ!H1986="なし","",デイリーデータ!H1986)</f>
        <v/>
      </c>
      <c r="J1986" s="3">
        <f>IF(デイリーデータ!D1986="なし","",デイリーデータ!D1986)</f>
        <v>0</v>
      </c>
      <c r="K1986" s="3">
        <f>IF(デイリーデータ!E1986="なし","",デイリーデータ!E1986)</f>
        <v>0</v>
      </c>
      <c r="L1986" s="3">
        <f>IF(デイリーデータ!F1986="なし","",デイリーデータ!F1986)</f>
        <v>0</v>
      </c>
      <c r="M1986" s="3">
        <f>IF(デイリーデータ!G1986="なし","",デイリーデータ!G1986)</f>
        <v>0</v>
      </c>
      <c r="N1986" s="3">
        <f>IF(デイリーデータ!H1986="なし","",デイリーデータ!H1986)</f>
        <v>0</v>
      </c>
    </row>
    <row r="1987" spans="1:14" x14ac:dyDescent="0.2">
      <c r="A1987" s="9" t="str">
        <f>デイリーデータ!A1987&amp;デイリーデータ!I1987</f>
        <v/>
      </c>
      <c r="B1987" s="3" t="str">
        <f>デイリーデータ!A1987&amp;""</f>
        <v/>
      </c>
      <c r="C1987" s="3" t="str">
        <f>デイリーデータ!B1987&amp;""</f>
        <v/>
      </c>
      <c r="D1987" s="4" t="str">
        <f>IF(デイリーデータ!I1987="","",(デイリーデータ!I1987))</f>
        <v/>
      </c>
      <c r="E1987" s="3" t="str">
        <f>IF(デイリーデータ!D1987="休日","●",IF(デイリーデータ!D1987="指定","○",IF(LEFT(デイリーデータ!F1987,1)="日","",IF(LEFT(デイリーデータ!F1987,1)="半","／",LEFT(デイリーデータ!F1987,1)))))</f>
        <v/>
      </c>
      <c r="F1987" s="10" t="str">
        <f>IF(デイリーデータ!E1987="なし","",デイリーデータ!E1987)&amp;IF(デイリーデータ!G1987="なし","",デイリーデータ!G1987)&amp;IF(デイリーデータ!H1987="なし","",デイリーデータ!H1987)</f>
        <v/>
      </c>
      <c r="J1987" s="3">
        <f>IF(デイリーデータ!D1987="なし","",デイリーデータ!D1987)</f>
        <v>0</v>
      </c>
      <c r="K1987" s="3">
        <f>IF(デイリーデータ!E1987="なし","",デイリーデータ!E1987)</f>
        <v>0</v>
      </c>
      <c r="L1987" s="3">
        <f>IF(デイリーデータ!F1987="なし","",デイリーデータ!F1987)</f>
        <v>0</v>
      </c>
      <c r="M1987" s="3">
        <f>IF(デイリーデータ!G1987="なし","",デイリーデータ!G1987)</f>
        <v>0</v>
      </c>
      <c r="N1987" s="3">
        <f>IF(デイリーデータ!H1987="なし","",デイリーデータ!H1987)</f>
        <v>0</v>
      </c>
    </row>
    <row r="1988" spans="1:14" x14ac:dyDescent="0.2">
      <c r="A1988" s="9" t="str">
        <f>デイリーデータ!A1988&amp;デイリーデータ!I1988</f>
        <v/>
      </c>
      <c r="B1988" s="3" t="str">
        <f>デイリーデータ!A1988&amp;""</f>
        <v/>
      </c>
      <c r="C1988" s="3" t="str">
        <f>デイリーデータ!B1988&amp;""</f>
        <v/>
      </c>
      <c r="D1988" s="4" t="str">
        <f>IF(デイリーデータ!I1988="","",(デイリーデータ!I1988))</f>
        <v/>
      </c>
      <c r="E1988" s="3" t="str">
        <f>IF(デイリーデータ!D1988="休日","●",IF(デイリーデータ!D1988="指定","○",IF(LEFT(デイリーデータ!F1988,1)="日","",IF(LEFT(デイリーデータ!F1988,1)="半","／",LEFT(デイリーデータ!F1988,1)))))</f>
        <v/>
      </c>
      <c r="F1988" s="10" t="str">
        <f>IF(デイリーデータ!E1988="なし","",デイリーデータ!E1988)&amp;IF(デイリーデータ!G1988="なし","",デイリーデータ!G1988)&amp;IF(デイリーデータ!H1988="なし","",デイリーデータ!H1988)</f>
        <v/>
      </c>
      <c r="J1988" s="3">
        <f>IF(デイリーデータ!D1988="なし","",デイリーデータ!D1988)</f>
        <v>0</v>
      </c>
      <c r="K1988" s="3">
        <f>IF(デイリーデータ!E1988="なし","",デイリーデータ!E1988)</f>
        <v>0</v>
      </c>
      <c r="L1988" s="3">
        <f>IF(デイリーデータ!F1988="なし","",デイリーデータ!F1988)</f>
        <v>0</v>
      </c>
      <c r="M1988" s="3">
        <f>IF(デイリーデータ!G1988="なし","",デイリーデータ!G1988)</f>
        <v>0</v>
      </c>
      <c r="N1988" s="3">
        <f>IF(デイリーデータ!H1988="なし","",デイリーデータ!H1988)</f>
        <v>0</v>
      </c>
    </row>
    <row r="1989" spans="1:14" x14ac:dyDescent="0.2">
      <c r="A1989" s="9" t="str">
        <f>デイリーデータ!A1989&amp;デイリーデータ!I1989</f>
        <v/>
      </c>
      <c r="B1989" s="3" t="str">
        <f>デイリーデータ!A1989&amp;""</f>
        <v/>
      </c>
      <c r="C1989" s="3" t="str">
        <f>デイリーデータ!B1989&amp;""</f>
        <v/>
      </c>
      <c r="D1989" s="4" t="str">
        <f>IF(デイリーデータ!I1989="","",(デイリーデータ!I1989))</f>
        <v/>
      </c>
      <c r="E1989" s="3" t="str">
        <f>IF(デイリーデータ!D1989="休日","●",IF(デイリーデータ!D1989="指定","○",IF(LEFT(デイリーデータ!F1989,1)="日","",IF(LEFT(デイリーデータ!F1989,1)="半","／",LEFT(デイリーデータ!F1989,1)))))</f>
        <v/>
      </c>
      <c r="F1989" s="10" t="str">
        <f>IF(デイリーデータ!E1989="なし","",デイリーデータ!E1989)&amp;IF(デイリーデータ!G1989="なし","",デイリーデータ!G1989)&amp;IF(デイリーデータ!H1989="なし","",デイリーデータ!H1989)</f>
        <v/>
      </c>
      <c r="J1989" s="3">
        <f>IF(デイリーデータ!D1989="なし","",デイリーデータ!D1989)</f>
        <v>0</v>
      </c>
      <c r="K1989" s="3">
        <f>IF(デイリーデータ!E1989="なし","",デイリーデータ!E1989)</f>
        <v>0</v>
      </c>
      <c r="L1989" s="3">
        <f>IF(デイリーデータ!F1989="なし","",デイリーデータ!F1989)</f>
        <v>0</v>
      </c>
      <c r="M1989" s="3">
        <f>IF(デイリーデータ!G1989="なし","",デイリーデータ!G1989)</f>
        <v>0</v>
      </c>
      <c r="N1989" s="3">
        <f>IF(デイリーデータ!H1989="なし","",デイリーデータ!H1989)</f>
        <v>0</v>
      </c>
    </row>
    <row r="1990" spans="1:14" x14ac:dyDescent="0.2">
      <c r="A1990" s="9" t="str">
        <f>デイリーデータ!A1990&amp;デイリーデータ!I1990</f>
        <v/>
      </c>
      <c r="B1990" s="3" t="str">
        <f>デイリーデータ!A1990&amp;""</f>
        <v/>
      </c>
      <c r="C1990" s="3" t="str">
        <f>デイリーデータ!B1990&amp;""</f>
        <v/>
      </c>
      <c r="D1990" s="4" t="str">
        <f>IF(デイリーデータ!I1990="","",(デイリーデータ!I1990))</f>
        <v/>
      </c>
      <c r="E1990" s="3" t="str">
        <f>IF(デイリーデータ!D1990="休日","●",IF(デイリーデータ!D1990="指定","○",IF(LEFT(デイリーデータ!F1990,1)="日","",IF(LEFT(デイリーデータ!F1990,1)="半","／",LEFT(デイリーデータ!F1990,1)))))</f>
        <v/>
      </c>
      <c r="F1990" s="10" t="str">
        <f>IF(デイリーデータ!E1990="なし","",デイリーデータ!E1990)&amp;IF(デイリーデータ!G1990="なし","",デイリーデータ!G1990)&amp;IF(デイリーデータ!H1990="なし","",デイリーデータ!H1990)</f>
        <v/>
      </c>
      <c r="J1990" s="3">
        <f>IF(デイリーデータ!D1990="なし","",デイリーデータ!D1990)</f>
        <v>0</v>
      </c>
      <c r="K1990" s="3">
        <f>IF(デイリーデータ!E1990="なし","",デイリーデータ!E1990)</f>
        <v>0</v>
      </c>
      <c r="L1990" s="3">
        <f>IF(デイリーデータ!F1990="なし","",デイリーデータ!F1990)</f>
        <v>0</v>
      </c>
      <c r="M1990" s="3">
        <f>IF(デイリーデータ!G1990="なし","",デイリーデータ!G1990)</f>
        <v>0</v>
      </c>
      <c r="N1990" s="3">
        <f>IF(デイリーデータ!H1990="なし","",デイリーデータ!H1990)</f>
        <v>0</v>
      </c>
    </row>
    <row r="1991" spans="1:14" x14ac:dyDescent="0.2">
      <c r="A1991" s="9" t="str">
        <f>デイリーデータ!A1991&amp;デイリーデータ!I1991</f>
        <v/>
      </c>
      <c r="B1991" s="3" t="str">
        <f>デイリーデータ!A1991&amp;""</f>
        <v/>
      </c>
      <c r="C1991" s="3" t="str">
        <f>デイリーデータ!B1991&amp;""</f>
        <v/>
      </c>
      <c r="D1991" s="4" t="str">
        <f>IF(デイリーデータ!I1991="","",(デイリーデータ!I1991))</f>
        <v/>
      </c>
      <c r="E1991" s="3" t="str">
        <f>IF(デイリーデータ!D1991="休日","●",IF(デイリーデータ!D1991="指定","○",IF(LEFT(デイリーデータ!F1991,1)="日","",IF(LEFT(デイリーデータ!F1991,1)="半","／",LEFT(デイリーデータ!F1991,1)))))</f>
        <v/>
      </c>
      <c r="F1991" s="10" t="str">
        <f>IF(デイリーデータ!E1991="なし","",デイリーデータ!E1991)&amp;IF(デイリーデータ!G1991="なし","",デイリーデータ!G1991)&amp;IF(デイリーデータ!H1991="なし","",デイリーデータ!H1991)</f>
        <v/>
      </c>
      <c r="J1991" s="3">
        <f>IF(デイリーデータ!D1991="なし","",デイリーデータ!D1991)</f>
        <v>0</v>
      </c>
      <c r="K1991" s="3">
        <f>IF(デイリーデータ!E1991="なし","",デイリーデータ!E1991)</f>
        <v>0</v>
      </c>
      <c r="L1991" s="3">
        <f>IF(デイリーデータ!F1991="なし","",デイリーデータ!F1991)</f>
        <v>0</v>
      </c>
      <c r="M1991" s="3">
        <f>IF(デイリーデータ!G1991="なし","",デイリーデータ!G1991)</f>
        <v>0</v>
      </c>
      <c r="N1991" s="3">
        <f>IF(デイリーデータ!H1991="なし","",デイリーデータ!H1991)</f>
        <v>0</v>
      </c>
    </row>
    <row r="1992" spans="1:14" x14ac:dyDescent="0.2">
      <c r="A1992" s="9" t="str">
        <f>デイリーデータ!A1992&amp;デイリーデータ!I1992</f>
        <v/>
      </c>
      <c r="B1992" s="3" t="str">
        <f>デイリーデータ!A1992&amp;""</f>
        <v/>
      </c>
      <c r="C1992" s="3" t="str">
        <f>デイリーデータ!B1992&amp;""</f>
        <v/>
      </c>
      <c r="D1992" s="4" t="str">
        <f>IF(デイリーデータ!I1992="","",(デイリーデータ!I1992))</f>
        <v/>
      </c>
      <c r="E1992" s="3" t="str">
        <f>IF(デイリーデータ!D1992="休日","●",IF(デイリーデータ!D1992="指定","○",IF(LEFT(デイリーデータ!F1992,1)="日","",IF(LEFT(デイリーデータ!F1992,1)="半","／",LEFT(デイリーデータ!F1992,1)))))</f>
        <v/>
      </c>
      <c r="F1992" s="10" t="str">
        <f>IF(デイリーデータ!E1992="なし","",デイリーデータ!E1992)&amp;IF(デイリーデータ!G1992="なし","",デイリーデータ!G1992)&amp;IF(デイリーデータ!H1992="なし","",デイリーデータ!H1992)</f>
        <v/>
      </c>
      <c r="J1992" s="3">
        <f>IF(デイリーデータ!D1992="なし","",デイリーデータ!D1992)</f>
        <v>0</v>
      </c>
      <c r="K1992" s="3">
        <f>IF(デイリーデータ!E1992="なし","",デイリーデータ!E1992)</f>
        <v>0</v>
      </c>
      <c r="L1992" s="3">
        <f>IF(デイリーデータ!F1992="なし","",デイリーデータ!F1992)</f>
        <v>0</v>
      </c>
      <c r="M1992" s="3">
        <f>IF(デイリーデータ!G1992="なし","",デイリーデータ!G1992)</f>
        <v>0</v>
      </c>
      <c r="N1992" s="3">
        <f>IF(デイリーデータ!H1992="なし","",デイリーデータ!H1992)</f>
        <v>0</v>
      </c>
    </row>
    <row r="1993" spans="1:14" x14ac:dyDescent="0.2">
      <c r="A1993" s="9" t="str">
        <f>デイリーデータ!A1993&amp;デイリーデータ!I1993</f>
        <v/>
      </c>
      <c r="B1993" s="3" t="str">
        <f>デイリーデータ!A1993&amp;""</f>
        <v/>
      </c>
      <c r="C1993" s="3" t="str">
        <f>デイリーデータ!B1993&amp;""</f>
        <v/>
      </c>
      <c r="D1993" s="4" t="str">
        <f>IF(デイリーデータ!I1993="","",(デイリーデータ!I1993))</f>
        <v/>
      </c>
      <c r="E1993" s="3" t="str">
        <f>IF(デイリーデータ!D1993="休日","●",IF(デイリーデータ!D1993="指定","○",IF(LEFT(デイリーデータ!F1993,1)="日","",IF(LEFT(デイリーデータ!F1993,1)="半","／",LEFT(デイリーデータ!F1993,1)))))</f>
        <v/>
      </c>
      <c r="F1993" s="10" t="str">
        <f>IF(デイリーデータ!E1993="なし","",デイリーデータ!E1993)&amp;IF(デイリーデータ!G1993="なし","",デイリーデータ!G1993)&amp;IF(デイリーデータ!H1993="なし","",デイリーデータ!H1993)</f>
        <v/>
      </c>
      <c r="J1993" s="3">
        <f>IF(デイリーデータ!D1993="なし","",デイリーデータ!D1993)</f>
        <v>0</v>
      </c>
      <c r="K1993" s="3">
        <f>IF(デイリーデータ!E1993="なし","",デイリーデータ!E1993)</f>
        <v>0</v>
      </c>
      <c r="L1993" s="3">
        <f>IF(デイリーデータ!F1993="なし","",デイリーデータ!F1993)</f>
        <v>0</v>
      </c>
      <c r="M1993" s="3">
        <f>IF(デイリーデータ!G1993="なし","",デイリーデータ!G1993)</f>
        <v>0</v>
      </c>
      <c r="N1993" s="3">
        <f>IF(デイリーデータ!H1993="なし","",デイリーデータ!H1993)</f>
        <v>0</v>
      </c>
    </row>
    <row r="1994" spans="1:14" x14ac:dyDescent="0.2">
      <c r="A1994" s="9" t="str">
        <f>デイリーデータ!A1994&amp;デイリーデータ!I1994</f>
        <v/>
      </c>
      <c r="B1994" s="3" t="str">
        <f>デイリーデータ!A1994&amp;""</f>
        <v/>
      </c>
      <c r="C1994" s="3" t="str">
        <f>デイリーデータ!B1994&amp;""</f>
        <v/>
      </c>
      <c r="D1994" s="4" t="str">
        <f>IF(デイリーデータ!I1994="","",(デイリーデータ!I1994))</f>
        <v/>
      </c>
      <c r="E1994" s="3" t="str">
        <f>IF(デイリーデータ!D1994="休日","●",IF(デイリーデータ!D1994="指定","○",IF(LEFT(デイリーデータ!F1994,1)="日","",IF(LEFT(デイリーデータ!F1994,1)="半","／",LEFT(デイリーデータ!F1994,1)))))</f>
        <v/>
      </c>
      <c r="F1994" s="10" t="str">
        <f>IF(デイリーデータ!E1994="なし","",デイリーデータ!E1994)&amp;IF(デイリーデータ!G1994="なし","",デイリーデータ!G1994)&amp;IF(デイリーデータ!H1994="なし","",デイリーデータ!H1994)</f>
        <v/>
      </c>
      <c r="J1994" s="3">
        <f>IF(デイリーデータ!D1994="なし","",デイリーデータ!D1994)</f>
        <v>0</v>
      </c>
      <c r="K1994" s="3">
        <f>IF(デイリーデータ!E1994="なし","",デイリーデータ!E1994)</f>
        <v>0</v>
      </c>
      <c r="L1994" s="3">
        <f>IF(デイリーデータ!F1994="なし","",デイリーデータ!F1994)</f>
        <v>0</v>
      </c>
      <c r="M1994" s="3">
        <f>IF(デイリーデータ!G1994="なし","",デイリーデータ!G1994)</f>
        <v>0</v>
      </c>
      <c r="N1994" s="3">
        <f>IF(デイリーデータ!H1994="なし","",デイリーデータ!H1994)</f>
        <v>0</v>
      </c>
    </row>
    <row r="1995" spans="1:14" x14ac:dyDescent="0.2">
      <c r="A1995" s="9" t="str">
        <f>デイリーデータ!A1995&amp;デイリーデータ!I1995</f>
        <v/>
      </c>
      <c r="B1995" s="3" t="str">
        <f>デイリーデータ!A1995&amp;""</f>
        <v/>
      </c>
      <c r="C1995" s="3" t="str">
        <f>デイリーデータ!B1995&amp;""</f>
        <v/>
      </c>
      <c r="D1995" s="4" t="str">
        <f>IF(デイリーデータ!I1995="","",(デイリーデータ!I1995))</f>
        <v/>
      </c>
      <c r="E1995" s="3" t="str">
        <f>IF(デイリーデータ!D1995="休日","●",IF(デイリーデータ!D1995="指定","○",IF(LEFT(デイリーデータ!F1995,1)="日","",IF(LEFT(デイリーデータ!F1995,1)="半","／",LEFT(デイリーデータ!F1995,1)))))</f>
        <v/>
      </c>
      <c r="F1995" s="10" t="str">
        <f>IF(デイリーデータ!E1995="なし","",デイリーデータ!E1995)&amp;IF(デイリーデータ!G1995="なし","",デイリーデータ!G1995)&amp;IF(デイリーデータ!H1995="なし","",デイリーデータ!H1995)</f>
        <v/>
      </c>
      <c r="J1995" s="3">
        <f>IF(デイリーデータ!D1995="なし","",デイリーデータ!D1995)</f>
        <v>0</v>
      </c>
      <c r="K1995" s="3">
        <f>IF(デイリーデータ!E1995="なし","",デイリーデータ!E1995)</f>
        <v>0</v>
      </c>
      <c r="L1995" s="3">
        <f>IF(デイリーデータ!F1995="なし","",デイリーデータ!F1995)</f>
        <v>0</v>
      </c>
      <c r="M1995" s="3">
        <f>IF(デイリーデータ!G1995="なし","",デイリーデータ!G1995)</f>
        <v>0</v>
      </c>
      <c r="N1995" s="3">
        <f>IF(デイリーデータ!H1995="なし","",デイリーデータ!H1995)</f>
        <v>0</v>
      </c>
    </row>
    <row r="1996" spans="1:14" x14ac:dyDescent="0.2">
      <c r="A1996" s="9" t="str">
        <f>デイリーデータ!A1996&amp;デイリーデータ!I1996</f>
        <v/>
      </c>
      <c r="B1996" s="3" t="str">
        <f>デイリーデータ!A1996&amp;""</f>
        <v/>
      </c>
      <c r="C1996" s="3" t="str">
        <f>デイリーデータ!B1996&amp;""</f>
        <v/>
      </c>
      <c r="D1996" s="4" t="str">
        <f>IF(デイリーデータ!I1996="","",(デイリーデータ!I1996))</f>
        <v/>
      </c>
      <c r="E1996" s="3" t="str">
        <f>IF(デイリーデータ!D1996="休日","●",IF(デイリーデータ!D1996="指定","○",IF(LEFT(デイリーデータ!F1996,1)="日","",IF(LEFT(デイリーデータ!F1996,1)="半","／",LEFT(デイリーデータ!F1996,1)))))</f>
        <v/>
      </c>
      <c r="F1996" s="10" t="str">
        <f>IF(デイリーデータ!E1996="なし","",デイリーデータ!E1996)&amp;IF(デイリーデータ!G1996="なし","",デイリーデータ!G1996)&amp;IF(デイリーデータ!H1996="なし","",デイリーデータ!H1996)</f>
        <v/>
      </c>
      <c r="J1996" s="3">
        <f>IF(デイリーデータ!D1996="なし","",デイリーデータ!D1996)</f>
        <v>0</v>
      </c>
      <c r="K1996" s="3">
        <f>IF(デイリーデータ!E1996="なし","",デイリーデータ!E1996)</f>
        <v>0</v>
      </c>
      <c r="L1996" s="3">
        <f>IF(デイリーデータ!F1996="なし","",デイリーデータ!F1996)</f>
        <v>0</v>
      </c>
      <c r="M1996" s="3">
        <f>IF(デイリーデータ!G1996="なし","",デイリーデータ!G1996)</f>
        <v>0</v>
      </c>
      <c r="N1996" s="3">
        <f>IF(デイリーデータ!H1996="なし","",デイリーデータ!H1996)</f>
        <v>0</v>
      </c>
    </row>
    <row r="1997" spans="1:14" x14ac:dyDescent="0.2">
      <c r="A1997" s="9" t="str">
        <f>デイリーデータ!A1997&amp;デイリーデータ!I1997</f>
        <v/>
      </c>
      <c r="B1997" s="3" t="str">
        <f>デイリーデータ!A1997&amp;""</f>
        <v/>
      </c>
      <c r="C1997" s="3" t="str">
        <f>デイリーデータ!B1997&amp;""</f>
        <v/>
      </c>
      <c r="D1997" s="4" t="str">
        <f>IF(デイリーデータ!I1997="","",(デイリーデータ!I1997))</f>
        <v/>
      </c>
      <c r="E1997" s="3" t="str">
        <f>IF(デイリーデータ!D1997="休日","●",IF(デイリーデータ!D1997="指定","○",IF(LEFT(デイリーデータ!F1997,1)="日","",IF(LEFT(デイリーデータ!F1997,1)="半","／",LEFT(デイリーデータ!F1997,1)))))</f>
        <v/>
      </c>
      <c r="F1997" s="10" t="str">
        <f>IF(デイリーデータ!E1997="なし","",デイリーデータ!E1997)&amp;IF(デイリーデータ!G1997="なし","",デイリーデータ!G1997)&amp;IF(デイリーデータ!H1997="なし","",デイリーデータ!H1997)</f>
        <v/>
      </c>
      <c r="J1997" s="3">
        <f>IF(デイリーデータ!D1997="なし","",デイリーデータ!D1997)</f>
        <v>0</v>
      </c>
      <c r="K1997" s="3">
        <f>IF(デイリーデータ!E1997="なし","",デイリーデータ!E1997)</f>
        <v>0</v>
      </c>
      <c r="L1997" s="3">
        <f>IF(デイリーデータ!F1997="なし","",デイリーデータ!F1997)</f>
        <v>0</v>
      </c>
      <c r="M1997" s="3">
        <f>IF(デイリーデータ!G1997="なし","",デイリーデータ!G1997)</f>
        <v>0</v>
      </c>
      <c r="N1997" s="3">
        <f>IF(デイリーデータ!H1997="なし","",デイリーデータ!H1997)</f>
        <v>0</v>
      </c>
    </row>
    <row r="1998" spans="1:14" x14ac:dyDescent="0.2">
      <c r="A1998" s="9" t="str">
        <f>デイリーデータ!A1998&amp;デイリーデータ!I1998</f>
        <v/>
      </c>
      <c r="B1998" s="3" t="str">
        <f>デイリーデータ!A1998&amp;""</f>
        <v/>
      </c>
      <c r="C1998" s="3" t="str">
        <f>デイリーデータ!B1998&amp;""</f>
        <v/>
      </c>
      <c r="D1998" s="4" t="str">
        <f>IF(デイリーデータ!I1998="","",(デイリーデータ!I1998))</f>
        <v/>
      </c>
      <c r="E1998" s="3" t="str">
        <f>IF(デイリーデータ!D1998="休日","●",IF(デイリーデータ!D1998="指定","○",IF(LEFT(デイリーデータ!F1998,1)="日","",IF(LEFT(デイリーデータ!F1998,1)="半","／",LEFT(デイリーデータ!F1998,1)))))</f>
        <v/>
      </c>
      <c r="F1998" s="10" t="str">
        <f>IF(デイリーデータ!E1998="なし","",デイリーデータ!E1998)&amp;IF(デイリーデータ!G1998="なし","",デイリーデータ!G1998)&amp;IF(デイリーデータ!H1998="なし","",デイリーデータ!H1998)</f>
        <v/>
      </c>
      <c r="J1998" s="3">
        <f>IF(デイリーデータ!D1998="なし","",デイリーデータ!D1998)</f>
        <v>0</v>
      </c>
      <c r="K1998" s="3">
        <f>IF(デイリーデータ!E1998="なし","",デイリーデータ!E1998)</f>
        <v>0</v>
      </c>
      <c r="L1998" s="3">
        <f>IF(デイリーデータ!F1998="なし","",デイリーデータ!F1998)</f>
        <v>0</v>
      </c>
      <c r="M1998" s="3">
        <f>IF(デイリーデータ!G1998="なし","",デイリーデータ!G1998)</f>
        <v>0</v>
      </c>
      <c r="N1998" s="3">
        <f>IF(デイリーデータ!H1998="なし","",デイリーデータ!H1998)</f>
        <v>0</v>
      </c>
    </row>
    <row r="1999" spans="1:14" x14ac:dyDescent="0.2">
      <c r="A1999" s="9" t="str">
        <f>デイリーデータ!A1999&amp;デイリーデータ!I1999</f>
        <v/>
      </c>
      <c r="B1999" s="3" t="str">
        <f>デイリーデータ!A1999&amp;""</f>
        <v/>
      </c>
      <c r="C1999" s="3" t="str">
        <f>デイリーデータ!B1999&amp;""</f>
        <v/>
      </c>
      <c r="D1999" s="4" t="str">
        <f>IF(デイリーデータ!I1999="","",(デイリーデータ!I1999))</f>
        <v/>
      </c>
      <c r="E1999" s="3" t="str">
        <f>IF(デイリーデータ!D1999="休日","●",IF(デイリーデータ!D1999="指定","○",IF(LEFT(デイリーデータ!F1999,1)="日","",IF(LEFT(デイリーデータ!F1999,1)="半","／",LEFT(デイリーデータ!F1999,1)))))</f>
        <v/>
      </c>
      <c r="F1999" s="10" t="str">
        <f>IF(デイリーデータ!E1999="なし","",デイリーデータ!E1999)&amp;IF(デイリーデータ!G1999="なし","",デイリーデータ!G1999)&amp;IF(デイリーデータ!H1999="なし","",デイリーデータ!H1999)</f>
        <v/>
      </c>
      <c r="J1999" s="3">
        <f>IF(デイリーデータ!D1999="なし","",デイリーデータ!D1999)</f>
        <v>0</v>
      </c>
      <c r="K1999" s="3">
        <f>IF(デイリーデータ!E1999="なし","",デイリーデータ!E1999)</f>
        <v>0</v>
      </c>
      <c r="L1999" s="3">
        <f>IF(デイリーデータ!F1999="なし","",デイリーデータ!F1999)</f>
        <v>0</v>
      </c>
      <c r="M1999" s="3">
        <f>IF(デイリーデータ!G1999="なし","",デイリーデータ!G1999)</f>
        <v>0</v>
      </c>
      <c r="N1999" s="3">
        <f>IF(デイリーデータ!H1999="なし","",デイリーデータ!H1999)</f>
        <v>0</v>
      </c>
    </row>
    <row r="2000" spans="1:14" x14ac:dyDescent="0.2">
      <c r="A2000" s="9" t="str">
        <f>デイリーデータ!A2000&amp;デイリーデータ!I2000</f>
        <v/>
      </c>
      <c r="B2000" s="3" t="str">
        <f>デイリーデータ!A2000&amp;""</f>
        <v/>
      </c>
      <c r="C2000" s="3" t="str">
        <f>デイリーデータ!B2000&amp;""</f>
        <v/>
      </c>
      <c r="D2000" s="4" t="str">
        <f>IF(デイリーデータ!I2000="","",(デイリーデータ!I2000))</f>
        <v/>
      </c>
      <c r="E2000" s="3" t="str">
        <f>IF(デイリーデータ!D2000="休日","●",IF(デイリーデータ!D2000="指定","○",IF(LEFT(デイリーデータ!F2000,1)="日","",IF(LEFT(デイリーデータ!F2000,1)="半","／",LEFT(デイリーデータ!F2000,1)))))</f>
        <v/>
      </c>
      <c r="F2000" s="10" t="str">
        <f>IF(デイリーデータ!E2000="なし","",デイリーデータ!E2000)&amp;IF(デイリーデータ!G2000="なし","",デイリーデータ!G2000)&amp;IF(デイリーデータ!H2000="なし","",デイリーデータ!H2000)</f>
        <v/>
      </c>
      <c r="J2000" s="3">
        <f>IF(デイリーデータ!D2000="なし","",デイリーデータ!D2000)</f>
        <v>0</v>
      </c>
      <c r="K2000" s="3">
        <f>IF(デイリーデータ!E2000="なし","",デイリーデータ!E2000)</f>
        <v>0</v>
      </c>
      <c r="L2000" s="3">
        <f>IF(デイリーデータ!F2000="なし","",デイリーデータ!F2000)</f>
        <v>0</v>
      </c>
      <c r="M2000" s="3">
        <f>IF(デイリーデータ!G2000="なし","",デイリーデータ!G2000)</f>
        <v>0</v>
      </c>
      <c r="N2000" s="3">
        <f>IF(デイリーデータ!H2000="なし","",デイリーデータ!H2000)</f>
        <v>0</v>
      </c>
    </row>
    <row r="2001" spans="1:14" x14ac:dyDescent="0.2">
      <c r="A2001" s="9" t="str">
        <f>デイリーデータ!A2001&amp;デイリーデータ!I2001</f>
        <v/>
      </c>
      <c r="B2001" s="12" t="str">
        <f>デイリーデータ!A2001&amp;""</f>
        <v/>
      </c>
      <c r="C2001" s="12" t="str">
        <f>デイリーデータ!B2001&amp;""</f>
        <v/>
      </c>
      <c r="D2001" s="4" t="str">
        <f>IF(デイリーデータ!I2001="","",(デイリーデータ!I2001))</f>
        <v/>
      </c>
      <c r="E2001" s="12" t="str">
        <f>IF(デイリーデータ!D2001="休日","●",IF(デイリーデータ!D2001="指定","○",IF(LEFT(デイリーデータ!F2001,1)="日","",IF(LEFT(デイリーデータ!F2001,1)="半","／",LEFT(デイリーデータ!F2001,1)))))</f>
        <v/>
      </c>
      <c r="F2001" s="14" t="str">
        <f>IF(デイリーデータ!E2001="なし","",デイリーデータ!E2001)&amp;IF(デイリーデータ!G2001="なし","",デイリーデータ!G2001)&amp;IF(デイリーデータ!H2001="なし","",デイリーデータ!H2001)</f>
        <v/>
      </c>
      <c r="J2001" s="3">
        <f>IF(デイリーデータ!D2001="なし","",デイリーデータ!D2001)</f>
        <v>0</v>
      </c>
      <c r="K2001" s="3">
        <f>IF(デイリーデータ!E2001="なし","",デイリーデータ!E2001)</f>
        <v>0</v>
      </c>
      <c r="L2001" s="3">
        <f>IF(デイリーデータ!F2001="なし","",デイリーデータ!F2001)</f>
        <v>0</v>
      </c>
      <c r="M2001" s="3">
        <f>IF(デイリーデータ!G2001="なし","",デイリーデータ!G2001)</f>
        <v>0</v>
      </c>
      <c r="N2001" s="3">
        <f>IF(デイリーデータ!H2001="なし","",デイリーデータ!H2001)</f>
        <v>0</v>
      </c>
    </row>
  </sheetData>
  <sheetProtection selectLockedCells="1" selectUnlockedCells="1"/>
  <mergeCells count="1">
    <mergeCell ref="G1:I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01"/>
  <sheetViews>
    <sheetView workbookViewId="0">
      <pane ySplit="1" topLeftCell="A2" activePane="bottomLeft" state="frozen"/>
      <selection activeCell="AG11" sqref="AG11"/>
      <selection pane="bottomLeft" activeCell="I13" sqref="I13"/>
    </sheetView>
  </sheetViews>
  <sheetFormatPr defaultColWidth="9" defaultRowHeight="13" x14ac:dyDescent="0.2"/>
  <cols>
    <col min="1" max="1" width="16.6328125" style="3" customWidth="1"/>
    <col min="2" max="2" width="7.6328125" style="3" customWidth="1"/>
    <col min="3" max="3" width="11.26953125" style="3" customWidth="1"/>
    <col min="4" max="4" width="9.6328125" style="4" customWidth="1"/>
    <col min="5" max="9" width="9" style="3"/>
    <col min="10" max="10" width="10.36328125" style="3" customWidth="1"/>
    <col min="11" max="16384" width="9" style="3"/>
  </cols>
  <sheetData>
    <row r="1" spans="1:11" x14ac:dyDescent="0.2">
      <c r="A1" s="5" t="str">
        <f>デイリーデータ!A1&amp;デイリーデータ!C1</f>
        <v>個人コード処理日</v>
      </c>
      <c r="B1" s="6" t="str">
        <f>デイリーデータ!A1</f>
        <v>個人コード</v>
      </c>
      <c r="C1" s="6" t="str">
        <f>デイリーデータ!B1</f>
        <v>氏名</v>
      </c>
      <c r="D1" s="7" t="s">
        <v>43</v>
      </c>
      <c r="E1" s="6" t="s">
        <v>40</v>
      </c>
      <c r="F1" s="6" t="s">
        <v>41</v>
      </c>
      <c r="G1" s="8" t="s">
        <v>42</v>
      </c>
      <c r="H1" s="3" t="s">
        <v>123</v>
      </c>
      <c r="I1" s="3" t="s">
        <v>124</v>
      </c>
      <c r="J1" s="3" t="s">
        <v>125</v>
      </c>
      <c r="K1" s="3" t="s">
        <v>126</v>
      </c>
    </row>
    <row r="2" spans="1:11" x14ac:dyDescent="0.2">
      <c r="A2" s="9" t="str">
        <f>'宅直データ '!A2&amp;'宅直データ '!C2</f>
        <v>5177445627</v>
      </c>
      <c r="B2" s="3" t="str">
        <f>'宅直データ '!A2&amp;""</f>
        <v>51774</v>
      </c>
      <c r="C2" s="3" t="str">
        <f>'宅直データ '!B2</f>
        <v>山村 博</v>
      </c>
      <c r="D2" s="4">
        <f>'宅直データ '!C2</f>
        <v>45627</v>
      </c>
      <c r="E2" s="3">
        <f>'宅直データ '!D2</f>
        <v>0</v>
      </c>
      <c r="F2" s="3">
        <f>'宅直データ '!E2</f>
        <v>0</v>
      </c>
      <c r="G2" s="10">
        <f>'宅直データ '!F2</f>
        <v>0</v>
      </c>
      <c r="H2" s="3" t="str">
        <f>IF(G2=1,"日","")&amp;IF(F2=1,"PM","")&amp;IF(E2=1,"夜","")</f>
        <v/>
      </c>
      <c r="I2" s="3" t="str">
        <f>IF(F2=1,VLOOKUP($B2,スタッフ!$B:$F,5,FALSE),"")</f>
        <v/>
      </c>
      <c r="J2" s="3" t="str">
        <f>IF(G2=1,VLOOKUP($B2,スタッフ!$B:$F,5,FALSE),"")</f>
        <v/>
      </c>
      <c r="K2" s="3" t="str">
        <f>IF(E2=1,VLOOKUP($B2,スタッフ!$B:$F,5,FALSE),"")</f>
        <v/>
      </c>
    </row>
    <row r="3" spans="1:11" x14ac:dyDescent="0.2">
      <c r="A3" s="9" t="str">
        <f>'宅直データ '!A3&amp;'宅直データ '!C3</f>
        <v>5177445628</v>
      </c>
      <c r="B3" s="3" t="str">
        <f>'宅直データ '!A3&amp;""</f>
        <v>51774</v>
      </c>
      <c r="C3" s="3" t="str">
        <f>'宅直データ '!B3</f>
        <v>山村 博</v>
      </c>
      <c r="D3" s="4">
        <f>'宅直データ '!C3</f>
        <v>45628</v>
      </c>
      <c r="E3" s="3">
        <f>'宅直データ '!D3</f>
        <v>0</v>
      </c>
      <c r="F3" s="3">
        <f>'宅直データ '!E3</f>
        <v>0</v>
      </c>
      <c r="G3" s="10">
        <f>'宅直データ '!F3</f>
        <v>0</v>
      </c>
      <c r="H3" s="3" t="str">
        <f t="shared" ref="H3:H66" si="0">IF(G3=1,"日","")&amp;IF(F3=1,"PM","")&amp;IF(E3=1,"夜","")</f>
        <v/>
      </c>
      <c r="I3" s="3" t="str">
        <f>IF(F3=1,VLOOKUP($B3,スタッフ!$B:$F,5,FALSE),"")</f>
        <v/>
      </c>
      <c r="J3" s="3" t="str">
        <f>IF(G3=1,VLOOKUP($B3,スタッフ!$B:$F,5,FALSE),"")</f>
        <v/>
      </c>
      <c r="K3" s="3" t="str">
        <f>IF(E3=1,VLOOKUP($B3,スタッフ!$B:$F,5,FALSE),"")</f>
        <v/>
      </c>
    </row>
    <row r="4" spans="1:11" x14ac:dyDescent="0.2">
      <c r="A4" s="9" t="str">
        <f>'宅直データ '!A4&amp;'宅直データ '!C4</f>
        <v>5177445629</v>
      </c>
      <c r="B4" s="3" t="str">
        <f>'宅直データ '!A4&amp;""</f>
        <v>51774</v>
      </c>
      <c r="C4" s="3" t="str">
        <f>'宅直データ '!B4</f>
        <v>山村 博</v>
      </c>
      <c r="D4" s="4">
        <f>'宅直データ '!C4</f>
        <v>45629</v>
      </c>
      <c r="E4" s="3">
        <f>'宅直データ '!D4</f>
        <v>0</v>
      </c>
      <c r="F4" s="3">
        <f>'宅直データ '!E4</f>
        <v>0</v>
      </c>
      <c r="G4" s="10">
        <f>'宅直データ '!F4</f>
        <v>0</v>
      </c>
      <c r="H4" s="3" t="str">
        <f t="shared" si="0"/>
        <v/>
      </c>
      <c r="I4" s="3" t="str">
        <f>IF(F4=1,VLOOKUP($B4,スタッフ!$B:$F,5,FALSE),"")</f>
        <v/>
      </c>
      <c r="J4" s="3" t="str">
        <f>IF(G4=1,VLOOKUP($B4,スタッフ!$B:$F,5,FALSE),"")</f>
        <v/>
      </c>
      <c r="K4" s="3" t="str">
        <f>IF(E4=1,VLOOKUP($B4,スタッフ!$B:$F,5,FALSE),"")</f>
        <v/>
      </c>
    </row>
    <row r="5" spans="1:11" x14ac:dyDescent="0.2">
      <c r="A5" s="9" t="str">
        <f>'宅直データ '!A5&amp;'宅直データ '!C5</f>
        <v>5177445630</v>
      </c>
      <c r="B5" s="3" t="str">
        <f>'宅直データ '!A5&amp;""</f>
        <v>51774</v>
      </c>
      <c r="C5" s="3" t="str">
        <f>'宅直データ '!B5</f>
        <v>山村 博</v>
      </c>
      <c r="D5" s="4">
        <f>'宅直データ '!C5</f>
        <v>45630</v>
      </c>
      <c r="E5" s="3">
        <f>'宅直データ '!D5</f>
        <v>0</v>
      </c>
      <c r="F5" s="3">
        <f>'宅直データ '!E5</f>
        <v>0</v>
      </c>
      <c r="G5" s="10">
        <f>'宅直データ '!F5</f>
        <v>0</v>
      </c>
      <c r="H5" s="3" t="str">
        <f t="shared" si="0"/>
        <v/>
      </c>
      <c r="I5" s="3" t="str">
        <f>IF(F5=1,VLOOKUP($B5,スタッフ!$B:$F,5,FALSE),"")</f>
        <v/>
      </c>
      <c r="J5" s="3" t="str">
        <f>IF(G5=1,VLOOKUP($B5,スタッフ!$B:$F,5,FALSE),"")</f>
        <v/>
      </c>
      <c r="K5" s="3" t="str">
        <f>IF(E5=1,VLOOKUP($B5,スタッフ!$B:$F,5,FALSE),"")</f>
        <v/>
      </c>
    </row>
    <row r="6" spans="1:11" x14ac:dyDescent="0.2">
      <c r="A6" s="9" t="str">
        <f>'宅直データ '!A6&amp;'宅直データ '!C6</f>
        <v>5177445631</v>
      </c>
      <c r="B6" s="3" t="str">
        <f>'宅直データ '!A6&amp;""</f>
        <v>51774</v>
      </c>
      <c r="C6" s="3" t="str">
        <f>'宅直データ '!B6</f>
        <v>山村 博</v>
      </c>
      <c r="D6" s="4">
        <f>'宅直データ '!C6</f>
        <v>45631</v>
      </c>
      <c r="E6" s="3">
        <f>'宅直データ '!D6</f>
        <v>0</v>
      </c>
      <c r="F6" s="3">
        <f>'宅直データ '!E6</f>
        <v>0</v>
      </c>
      <c r="G6" s="10">
        <f>'宅直データ '!F6</f>
        <v>0</v>
      </c>
      <c r="H6" s="3" t="str">
        <f t="shared" si="0"/>
        <v/>
      </c>
      <c r="I6" s="3" t="str">
        <f>IF(F6=1,VLOOKUP($B6,スタッフ!$B:$F,5,FALSE),"")</f>
        <v/>
      </c>
      <c r="J6" s="3" t="str">
        <f>IF(G6=1,VLOOKUP($B6,スタッフ!$B:$F,5,FALSE),"")</f>
        <v/>
      </c>
      <c r="K6" s="3" t="str">
        <f>IF(E6=1,VLOOKUP($B6,スタッフ!$B:$F,5,FALSE),"")</f>
        <v/>
      </c>
    </row>
    <row r="7" spans="1:11" x14ac:dyDescent="0.2">
      <c r="A7" s="9" t="str">
        <f>'宅直データ '!A7&amp;'宅直データ '!C7</f>
        <v>5177445632</v>
      </c>
      <c r="B7" s="3" t="str">
        <f>'宅直データ '!A7&amp;""</f>
        <v>51774</v>
      </c>
      <c r="C7" s="3" t="str">
        <f>'宅直データ '!B7</f>
        <v>山村 博</v>
      </c>
      <c r="D7" s="4">
        <f>'宅直データ '!C7</f>
        <v>45632</v>
      </c>
      <c r="E7" s="3">
        <f>'宅直データ '!D7</f>
        <v>0</v>
      </c>
      <c r="F7" s="3">
        <f>'宅直データ '!E7</f>
        <v>0</v>
      </c>
      <c r="G7" s="10">
        <f>'宅直データ '!F7</f>
        <v>0</v>
      </c>
      <c r="H7" s="3" t="str">
        <f t="shared" si="0"/>
        <v/>
      </c>
      <c r="I7" s="3" t="str">
        <f>IF(F7=1,VLOOKUP($B7,スタッフ!$B:$F,5,FALSE),"")</f>
        <v/>
      </c>
      <c r="J7" s="3" t="str">
        <f>IF(G7=1,VLOOKUP($B7,スタッフ!$B:$F,5,FALSE),"")</f>
        <v/>
      </c>
      <c r="K7" s="3" t="str">
        <f>IF(E7=1,VLOOKUP($B7,スタッフ!$B:$F,5,FALSE),"")</f>
        <v/>
      </c>
    </row>
    <row r="8" spans="1:11" x14ac:dyDescent="0.2">
      <c r="A8" s="9" t="str">
        <f>'宅直データ '!A8&amp;'宅直データ '!C8</f>
        <v>5177445633</v>
      </c>
      <c r="B8" s="3" t="str">
        <f>'宅直データ '!A8&amp;""</f>
        <v>51774</v>
      </c>
      <c r="C8" s="3" t="str">
        <f>'宅直データ '!B8</f>
        <v>山村 博</v>
      </c>
      <c r="D8" s="4">
        <f>'宅直データ '!C8</f>
        <v>45633</v>
      </c>
      <c r="E8" s="3">
        <f>'宅直データ '!D8</f>
        <v>0</v>
      </c>
      <c r="F8" s="3">
        <f>'宅直データ '!E8</f>
        <v>0</v>
      </c>
      <c r="G8" s="10">
        <f>'宅直データ '!F8</f>
        <v>0</v>
      </c>
      <c r="H8" s="3" t="str">
        <f t="shared" si="0"/>
        <v/>
      </c>
      <c r="I8" s="3" t="str">
        <f>IF(F8=1,VLOOKUP($B8,スタッフ!$B:$F,5,FALSE),"")</f>
        <v/>
      </c>
      <c r="J8" s="3" t="str">
        <f>IF(G8=1,VLOOKUP($B8,スタッフ!$B:$F,5,FALSE),"")</f>
        <v/>
      </c>
      <c r="K8" s="3" t="str">
        <f>IF(E8=1,VLOOKUP($B8,スタッフ!$B:$F,5,FALSE),"")</f>
        <v/>
      </c>
    </row>
    <row r="9" spans="1:11" x14ac:dyDescent="0.2">
      <c r="A9" s="9" t="str">
        <f>'宅直データ '!A9&amp;'宅直データ '!C9</f>
        <v>5177445634</v>
      </c>
      <c r="B9" s="3" t="str">
        <f>'宅直データ '!A9&amp;""</f>
        <v>51774</v>
      </c>
      <c r="C9" s="3" t="str">
        <f>'宅直データ '!B9</f>
        <v>山村 博</v>
      </c>
      <c r="D9" s="4">
        <f>'宅直データ '!C9</f>
        <v>45634</v>
      </c>
      <c r="E9" s="3">
        <f>'宅直データ '!D9</f>
        <v>0</v>
      </c>
      <c r="F9" s="3">
        <f>'宅直データ '!E9</f>
        <v>0</v>
      </c>
      <c r="G9" s="10">
        <f>'宅直データ '!F9</f>
        <v>0</v>
      </c>
      <c r="H9" s="3" t="str">
        <f t="shared" si="0"/>
        <v/>
      </c>
      <c r="I9" s="3" t="str">
        <f>IF(F9=1,VLOOKUP($B9,スタッフ!$B:$F,5,FALSE),"")</f>
        <v/>
      </c>
      <c r="J9" s="3" t="str">
        <f>IF(G9=1,VLOOKUP($B9,スタッフ!$B:$F,5,FALSE),"")</f>
        <v/>
      </c>
      <c r="K9" s="3" t="str">
        <f>IF(E9=1,VLOOKUP($B9,スタッフ!$B:$F,5,FALSE),"")</f>
        <v/>
      </c>
    </row>
    <row r="10" spans="1:11" x14ac:dyDescent="0.2">
      <c r="A10" s="9" t="str">
        <f>'宅直データ '!A10&amp;'宅直データ '!C10</f>
        <v>5177445635</v>
      </c>
      <c r="B10" s="3" t="str">
        <f>'宅直データ '!A10&amp;""</f>
        <v>51774</v>
      </c>
      <c r="C10" s="3" t="str">
        <f>'宅直データ '!B10</f>
        <v>山村 博</v>
      </c>
      <c r="D10" s="4">
        <f>'宅直データ '!C10</f>
        <v>45635</v>
      </c>
      <c r="E10" s="3">
        <f>'宅直データ '!D10</f>
        <v>0</v>
      </c>
      <c r="F10" s="3">
        <f>'宅直データ '!E10</f>
        <v>0</v>
      </c>
      <c r="G10" s="10">
        <f>'宅直データ '!F10</f>
        <v>0</v>
      </c>
      <c r="H10" s="3" t="str">
        <f t="shared" si="0"/>
        <v/>
      </c>
      <c r="I10" s="3" t="str">
        <f>IF(F10=1,VLOOKUP($B10,スタッフ!$B:$F,5,FALSE),"")</f>
        <v/>
      </c>
      <c r="J10" s="3" t="str">
        <f>IF(G10=1,VLOOKUP($B10,スタッフ!$B:$F,5,FALSE),"")</f>
        <v/>
      </c>
      <c r="K10" s="3" t="str">
        <f>IF(E10=1,VLOOKUP($B10,スタッフ!$B:$F,5,FALSE),"")</f>
        <v/>
      </c>
    </row>
    <row r="11" spans="1:11" x14ac:dyDescent="0.2">
      <c r="A11" s="9" t="str">
        <f>'宅直データ '!A11&amp;'宅直データ '!C11</f>
        <v>5177445636</v>
      </c>
      <c r="B11" s="3" t="str">
        <f>'宅直データ '!A11&amp;""</f>
        <v>51774</v>
      </c>
      <c r="C11" s="3" t="str">
        <f>'宅直データ '!B11</f>
        <v>山村 博</v>
      </c>
      <c r="D11" s="4">
        <f>'宅直データ '!C11</f>
        <v>45636</v>
      </c>
      <c r="E11" s="3">
        <f>'宅直データ '!D11</f>
        <v>0</v>
      </c>
      <c r="F11" s="3">
        <f>'宅直データ '!E11</f>
        <v>0</v>
      </c>
      <c r="G11" s="10">
        <f>'宅直データ '!F11</f>
        <v>0</v>
      </c>
      <c r="H11" s="3" t="str">
        <f t="shared" si="0"/>
        <v/>
      </c>
      <c r="I11" s="3" t="str">
        <f>IF(F11=1,VLOOKUP($B11,スタッフ!$B:$F,5,FALSE),"")</f>
        <v/>
      </c>
      <c r="J11" s="3" t="str">
        <f>IF(G11=1,VLOOKUP($B11,スタッフ!$B:$F,5,FALSE),"")</f>
        <v/>
      </c>
      <c r="K11" s="3" t="str">
        <f>IF(E11=1,VLOOKUP($B11,スタッフ!$B:$F,5,FALSE),"")</f>
        <v/>
      </c>
    </row>
    <row r="12" spans="1:11" x14ac:dyDescent="0.2">
      <c r="A12" s="9" t="str">
        <f>'宅直データ '!A12&amp;'宅直データ '!C12</f>
        <v>5177445637</v>
      </c>
      <c r="B12" s="3" t="str">
        <f>'宅直データ '!A12&amp;""</f>
        <v>51774</v>
      </c>
      <c r="C12" s="3" t="str">
        <f>'宅直データ '!B12</f>
        <v>山村 博</v>
      </c>
      <c r="D12" s="4">
        <f>'宅直データ '!C12</f>
        <v>45637</v>
      </c>
      <c r="E12" s="3">
        <f>'宅直データ '!D12</f>
        <v>0</v>
      </c>
      <c r="F12" s="3">
        <f>'宅直データ '!E12</f>
        <v>0</v>
      </c>
      <c r="G12" s="10">
        <f>'宅直データ '!F12</f>
        <v>0</v>
      </c>
      <c r="H12" s="3" t="str">
        <f t="shared" si="0"/>
        <v/>
      </c>
      <c r="I12" s="3" t="str">
        <f>IF(F12=1,VLOOKUP($B12,スタッフ!$B:$F,5,FALSE),"")</f>
        <v/>
      </c>
      <c r="J12" s="3" t="str">
        <f>IF(G12=1,VLOOKUP($B12,スタッフ!$B:$F,5,FALSE),"")</f>
        <v/>
      </c>
      <c r="K12" s="3" t="str">
        <f>IF(E12=1,VLOOKUP($B12,スタッフ!$B:$F,5,FALSE),"")</f>
        <v/>
      </c>
    </row>
    <row r="13" spans="1:11" x14ac:dyDescent="0.2">
      <c r="A13" s="9" t="str">
        <f>'宅直データ '!A13&amp;'宅直データ '!C13</f>
        <v>5177445638</v>
      </c>
      <c r="B13" s="3" t="str">
        <f>'宅直データ '!A13&amp;""</f>
        <v>51774</v>
      </c>
      <c r="C13" s="3" t="str">
        <f>'宅直データ '!B13</f>
        <v>山村 博</v>
      </c>
      <c r="D13" s="4">
        <f>'宅直データ '!C13</f>
        <v>45638</v>
      </c>
      <c r="E13" s="3">
        <f>'宅直データ '!D13</f>
        <v>0</v>
      </c>
      <c r="F13" s="3">
        <f>'宅直データ '!E13</f>
        <v>0</v>
      </c>
      <c r="G13" s="10">
        <f>'宅直データ '!F13</f>
        <v>0</v>
      </c>
      <c r="H13" s="3" t="str">
        <f t="shared" si="0"/>
        <v/>
      </c>
      <c r="I13" s="3" t="str">
        <f>IF(F13=1,VLOOKUP($B13,スタッフ!$B:$F,5,FALSE),"")</f>
        <v/>
      </c>
      <c r="J13" s="3" t="str">
        <f>IF(G13=1,VLOOKUP($B13,スタッフ!$B:$F,5,FALSE),"")</f>
        <v/>
      </c>
      <c r="K13" s="3" t="str">
        <f>IF(E13=1,VLOOKUP($B13,スタッフ!$B:$F,5,FALSE),"")</f>
        <v/>
      </c>
    </row>
    <row r="14" spans="1:11" x14ac:dyDescent="0.2">
      <c r="A14" s="9" t="str">
        <f>'宅直データ '!A14&amp;'宅直データ '!C14</f>
        <v>5177445639</v>
      </c>
      <c r="B14" s="3" t="str">
        <f>'宅直データ '!A14&amp;""</f>
        <v>51774</v>
      </c>
      <c r="C14" s="3" t="str">
        <f>'宅直データ '!B14</f>
        <v>山村 博</v>
      </c>
      <c r="D14" s="4">
        <f>'宅直データ '!C14</f>
        <v>45639</v>
      </c>
      <c r="E14" s="3">
        <f>'宅直データ '!D14</f>
        <v>0</v>
      </c>
      <c r="F14" s="3">
        <f>'宅直データ '!E14</f>
        <v>0</v>
      </c>
      <c r="G14" s="10">
        <f>'宅直データ '!F14</f>
        <v>0</v>
      </c>
      <c r="H14" s="3" t="str">
        <f t="shared" si="0"/>
        <v/>
      </c>
      <c r="I14" s="3" t="str">
        <f>IF(F14=1,VLOOKUP($B14,スタッフ!$B:$F,5,FALSE),"")</f>
        <v/>
      </c>
      <c r="J14" s="3" t="str">
        <f>IF(G14=1,VLOOKUP($B14,スタッフ!$B:$F,5,FALSE),"")</f>
        <v/>
      </c>
      <c r="K14" s="3" t="str">
        <f>IF(E14=1,VLOOKUP($B14,スタッフ!$B:$F,5,FALSE),"")</f>
        <v/>
      </c>
    </row>
    <row r="15" spans="1:11" x14ac:dyDescent="0.2">
      <c r="A15" s="9" t="str">
        <f>'宅直データ '!A15&amp;'宅直データ '!C15</f>
        <v>5177445640</v>
      </c>
      <c r="B15" s="3" t="str">
        <f>'宅直データ '!A15&amp;""</f>
        <v>51774</v>
      </c>
      <c r="C15" s="3" t="str">
        <f>'宅直データ '!B15</f>
        <v>山村 博</v>
      </c>
      <c r="D15" s="4">
        <f>'宅直データ '!C15</f>
        <v>45640</v>
      </c>
      <c r="E15" s="3">
        <f>'宅直データ '!D15</f>
        <v>0</v>
      </c>
      <c r="F15" s="3">
        <f>'宅直データ '!E15</f>
        <v>0</v>
      </c>
      <c r="G15" s="10">
        <f>'宅直データ '!F15</f>
        <v>0</v>
      </c>
      <c r="H15" s="3" t="str">
        <f t="shared" si="0"/>
        <v/>
      </c>
      <c r="I15" s="3" t="str">
        <f>IF(F15=1,VLOOKUP($B15,スタッフ!$B:$F,5,FALSE),"")</f>
        <v/>
      </c>
      <c r="J15" s="3" t="str">
        <f>IF(G15=1,VLOOKUP($B15,スタッフ!$B:$F,5,FALSE),"")</f>
        <v/>
      </c>
      <c r="K15" s="3" t="str">
        <f>IF(E15=1,VLOOKUP($B15,スタッフ!$B:$F,5,FALSE),"")</f>
        <v/>
      </c>
    </row>
    <row r="16" spans="1:11" x14ac:dyDescent="0.2">
      <c r="A16" s="9" t="str">
        <f>'宅直データ '!A16&amp;'宅直データ '!C16</f>
        <v>5177445641</v>
      </c>
      <c r="B16" s="3" t="str">
        <f>'宅直データ '!A16&amp;""</f>
        <v>51774</v>
      </c>
      <c r="C16" s="3" t="str">
        <f>'宅直データ '!B16</f>
        <v>山村 博</v>
      </c>
      <c r="D16" s="4">
        <f>'宅直データ '!C16</f>
        <v>45641</v>
      </c>
      <c r="E16" s="3">
        <f>'宅直データ '!D16</f>
        <v>0</v>
      </c>
      <c r="F16" s="3">
        <f>'宅直データ '!E16</f>
        <v>0</v>
      </c>
      <c r="G16" s="10">
        <f>'宅直データ '!F16</f>
        <v>0</v>
      </c>
      <c r="H16" s="3" t="str">
        <f t="shared" si="0"/>
        <v/>
      </c>
      <c r="I16" s="3" t="str">
        <f>IF(F16=1,VLOOKUP($B16,スタッフ!$B:$F,5,FALSE),"")</f>
        <v/>
      </c>
      <c r="J16" s="3" t="str">
        <f>IF(G16=1,VLOOKUP($B16,スタッフ!$B:$F,5,FALSE),"")</f>
        <v/>
      </c>
      <c r="K16" s="3" t="str">
        <f>IF(E16=1,VLOOKUP($B16,スタッフ!$B:$F,5,FALSE),"")</f>
        <v/>
      </c>
    </row>
    <row r="17" spans="1:11" x14ac:dyDescent="0.2">
      <c r="A17" s="9" t="str">
        <f>'宅直データ '!A17&amp;'宅直データ '!C17</f>
        <v>5177445642</v>
      </c>
      <c r="B17" s="3" t="str">
        <f>'宅直データ '!A17&amp;""</f>
        <v>51774</v>
      </c>
      <c r="C17" s="3" t="str">
        <f>'宅直データ '!B17</f>
        <v>山村 博</v>
      </c>
      <c r="D17" s="4">
        <f>'宅直データ '!C17</f>
        <v>45642</v>
      </c>
      <c r="E17" s="3">
        <f>'宅直データ '!D17</f>
        <v>0</v>
      </c>
      <c r="F17" s="3">
        <f>'宅直データ '!E17</f>
        <v>0</v>
      </c>
      <c r="G17" s="10">
        <f>'宅直データ '!F17</f>
        <v>0</v>
      </c>
      <c r="H17" s="3" t="str">
        <f t="shared" si="0"/>
        <v/>
      </c>
      <c r="I17" s="3" t="str">
        <f>IF(F17=1,VLOOKUP($B17,スタッフ!$B:$F,5,FALSE),"")</f>
        <v/>
      </c>
      <c r="J17" s="3" t="str">
        <f>IF(G17=1,VLOOKUP($B17,スタッフ!$B:$F,5,FALSE),"")</f>
        <v/>
      </c>
      <c r="K17" s="3" t="str">
        <f>IF(E17=1,VLOOKUP($B17,スタッフ!$B:$F,5,FALSE),"")</f>
        <v/>
      </c>
    </row>
    <row r="18" spans="1:11" x14ac:dyDescent="0.2">
      <c r="A18" s="9" t="str">
        <f>'宅直データ '!A18&amp;'宅直データ '!C18</f>
        <v>5177445643</v>
      </c>
      <c r="B18" s="3" t="str">
        <f>'宅直データ '!A18&amp;""</f>
        <v>51774</v>
      </c>
      <c r="C18" s="3" t="str">
        <f>'宅直データ '!B18</f>
        <v>山村 博</v>
      </c>
      <c r="D18" s="4">
        <f>'宅直データ '!C18</f>
        <v>45643</v>
      </c>
      <c r="E18" s="3">
        <f>'宅直データ '!D18</f>
        <v>0</v>
      </c>
      <c r="F18" s="3">
        <f>'宅直データ '!E18</f>
        <v>0</v>
      </c>
      <c r="G18" s="10">
        <f>'宅直データ '!F18</f>
        <v>0</v>
      </c>
      <c r="H18" s="3" t="str">
        <f t="shared" si="0"/>
        <v/>
      </c>
      <c r="I18" s="3" t="str">
        <f>IF(F18=1,VLOOKUP($B18,スタッフ!$B:$F,5,FALSE),"")</f>
        <v/>
      </c>
      <c r="J18" s="3" t="str">
        <f>IF(G18=1,VLOOKUP($B18,スタッフ!$B:$F,5,FALSE),"")</f>
        <v/>
      </c>
      <c r="K18" s="3" t="str">
        <f>IF(E18=1,VLOOKUP($B18,スタッフ!$B:$F,5,FALSE),"")</f>
        <v/>
      </c>
    </row>
    <row r="19" spans="1:11" x14ac:dyDescent="0.2">
      <c r="A19" s="9" t="str">
        <f>'宅直データ '!A19&amp;'宅直データ '!C19</f>
        <v>5177445644</v>
      </c>
      <c r="B19" s="3" t="str">
        <f>'宅直データ '!A19&amp;""</f>
        <v>51774</v>
      </c>
      <c r="C19" s="3" t="str">
        <f>'宅直データ '!B19</f>
        <v>山村 博</v>
      </c>
      <c r="D19" s="4">
        <f>'宅直データ '!C19</f>
        <v>45644</v>
      </c>
      <c r="E19" s="3">
        <f>'宅直データ '!D19</f>
        <v>0</v>
      </c>
      <c r="F19" s="3">
        <f>'宅直データ '!E19</f>
        <v>0</v>
      </c>
      <c r="G19" s="10">
        <f>'宅直データ '!F19</f>
        <v>0</v>
      </c>
      <c r="H19" s="3" t="str">
        <f t="shared" si="0"/>
        <v/>
      </c>
      <c r="I19" s="3" t="str">
        <f>IF(F19=1,VLOOKUP($B19,スタッフ!$B:$F,5,FALSE),"")</f>
        <v/>
      </c>
      <c r="J19" s="3" t="str">
        <f>IF(G19=1,VLOOKUP($B19,スタッフ!$B:$F,5,FALSE),"")</f>
        <v/>
      </c>
      <c r="K19" s="3" t="str">
        <f>IF(E19=1,VLOOKUP($B19,スタッフ!$B:$F,5,FALSE),"")</f>
        <v/>
      </c>
    </row>
    <row r="20" spans="1:11" x14ac:dyDescent="0.2">
      <c r="A20" s="9" t="str">
        <f>'宅直データ '!A20&amp;'宅直データ '!C20</f>
        <v>5177445645</v>
      </c>
      <c r="B20" s="3" t="str">
        <f>'宅直データ '!A20&amp;""</f>
        <v>51774</v>
      </c>
      <c r="C20" s="3" t="str">
        <f>'宅直データ '!B20</f>
        <v>山村 博</v>
      </c>
      <c r="D20" s="4">
        <f>'宅直データ '!C20</f>
        <v>45645</v>
      </c>
      <c r="E20" s="3">
        <f>'宅直データ '!D20</f>
        <v>0</v>
      </c>
      <c r="F20" s="3">
        <f>'宅直データ '!E20</f>
        <v>0</v>
      </c>
      <c r="G20" s="10">
        <f>'宅直データ '!F20</f>
        <v>0</v>
      </c>
      <c r="H20" s="3" t="str">
        <f t="shared" si="0"/>
        <v/>
      </c>
      <c r="I20" s="3" t="str">
        <f>IF(F20=1,VLOOKUP($B20,スタッフ!$B:$F,5,FALSE),"")</f>
        <v/>
      </c>
      <c r="J20" s="3" t="str">
        <f>IF(G20=1,VLOOKUP($B20,スタッフ!$B:$F,5,FALSE),"")</f>
        <v/>
      </c>
      <c r="K20" s="3" t="str">
        <f>IF(E20=1,VLOOKUP($B20,スタッフ!$B:$F,5,FALSE),"")</f>
        <v/>
      </c>
    </row>
    <row r="21" spans="1:11" x14ac:dyDescent="0.2">
      <c r="A21" s="9" t="str">
        <f>'宅直データ '!A21&amp;'宅直データ '!C21</f>
        <v>5177445646</v>
      </c>
      <c r="B21" s="3" t="str">
        <f>'宅直データ '!A21&amp;""</f>
        <v>51774</v>
      </c>
      <c r="C21" s="3" t="str">
        <f>'宅直データ '!B21</f>
        <v>山村 博</v>
      </c>
      <c r="D21" s="4">
        <f>'宅直データ '!C21</f>
        <v>45646</v>
      </c>
      <c r="E21" s="3">
        <f>'宅直データ '!D21</f>
        <v>0</v>
      </c>
      <c r="F21" s="3">
        <f>'宅直データ '!E21</f>
        <v>0</v>
      </c>
      <c r="G21" s="10">
        <f>'宅直データ '!F21</f>
        <v>0</v>
      </c>
      <c r="H21" s="3" t="str">
        <f t="shared" si="0"/>
        <v/>
      </c>
      <c r="I21" s="3" t="str">
        <f>IF(F21=1,VLOOKUP($B21,スタッフ!$B:$F,5,FALSE),"")</f>
        <v/>
      </c>
      <c r="J21" s="3" t="str">
        <f>IF(G21=1,VLOOKUP($B21,スタッフ!$B:$F,5,FALSE),"")</f>
        <v/>
      </c>
      <c r="K21" s="3" t="str">
        <f>IF(E21=1,VLOOKUP($B21,スタッフ!$B:$F,5,FALSE),"")</f>
        <v/>
      </c>
    </row>
    <row r="22" spans="1:11" x14ac:dyDescent="0.2">
      <c r="A22" s="9" t="str">
        <f>'宅直データ '!A22&amp;'宅直データ '!C22</f>
        <v>5177445647</v>
      </c>
      <c r="B22" s="3" t="str">
        <f>'宅直データ '!A22&amp;""</f>
        <v>51774</v>
      </c>
      <c r="C22" s="3" t="str">
        <f>'宅直データ '!B22</f>
        <v>山村 博</v>
      </c>
      <c r="D22" s="4">
        <f>'宅直データ '!C22</f>
        <v>45647</v>
      </c>
      <c r="E22" s="3">
        <f>'宅直データ '!D22</f>
        <v>0</v>
      </c>
      <c r="F22" s="3">
        <f>'宅直データ '!E22</f>
        <v>0</v>
      </c>
      <c r="G22" s="10">
        <f>'宅直データ '!F22</f>
        <v>0</v>
      </c>
      <c r="H22" s="3" t="str">
        <f t="shared" si="0"/>
        <v/>
      </c>
      <c r="I22" s="3" t="str">
        <f>IF(F22=1,VLOOKUP($B22,スタッフ!$B:$F,5,FALSE),"")</f>
        <v/>
      </c>
      <c r="J22" s="3" t="str">
        <f>IF(G22=1,VLOOKUP($B22,スタッフ!$B:$F,5,FALSE),"")</f>
        <v/>
      </c>
      <c r="K22" s="3" t="str">
        <f>IF(E22=1,VLOOKUP($B22,スタッフ!$B:$F,5,FALSE),"")</f>
        <v/>
      </c>
    </row>
    <row r="23" spans="1:11" x14ac:dyDescent="0.2">
      <c r="A23" s="9" t="str">
        <f>'宅直データ '!A23&amp;'宅直データ '!C23</f>
        <v>5177445648</v>
      </c>
      <c r="B23" s="3" t="str">
        <f>'宅直データ '!A23&amp;""</f>
        <v>51774</v>
      </c>
      <c r="C23" s="3" t="str">
        <f>'宅直データ '!B23</f>
        <v>山村 博</v>
      </c>
      <c r="D23" s="4">
        <f>'宅直データ '!C23</f>
        <v>45648</v>
      </c>
      <c r="E23" s="3">
        <f>'宅直データ '!D23</f>
        <v>0</v>
      </c>
      <c r="F23" s="3">
        <f>'宅直データ '!E23</f>
        <v>0</v>
      </c>
      <c r="G23" s="10">
        <f>'宅直データ '!F23</f>
        <v>0</v>
      </c>
      <c r="H23" s="3" t="str">
        <f t="shared" si="0"/>
        <v/>
      </c>
      <c r="I23" s="3" t="str">
        <f>IF(F23=1,VLOOKUP($B23,スタッフ!$B:$F,5,FALSE),"")</f>
        <v/>
      </c>
      <c r="J23" s="3" t="str">
        <f>IF(G23=1,VLOOKUP($B23,スタッフ!$B:$F,5,FALSE),"")</f>
        <v/>
      </c>
      <c r="K23" s="3" t="str">
        <f>IF(E23=1,VLOOKUP($B23,スタッフ!$B:$F,5,FALSE),"")</f>
        <v/>
      </c>
    </row>
    <row r="24" spans="1:11" x14ac:dyDescent="0.2">
      <c r="A24" s="9" t="str">
        <f>'宅直データ '!A24&amp;'宅直データ '!C24</f>
        <v>5177445649</v>
      </c>
      <c r="B24" s="3" t="str">
        <f>'宅直データ '!A24&amp;""</f>
        <v>51774</v>
      </c>
      <c r="C24" s="3" t="str">
        <f>'宅直データ '!B24</f>
        <v>山村 博</v>
      </c>
      <c r="D24" s="4">
        <f>'宅直データ '!C24</f>
        <v>45649</v>
      </c>
      <c r="E24" s="3">
        <f>'宅直データ '!D24</f>
        <v>0</v>
      </c>
      <c r="F24" s="3">
        <f>'宅直データ '!E24</f>
        <v>0</v>
      </c>
      <c r="G24" s="10">
        <f>'宅直データ '!F24</f>
        <v>0</v>
      </c>
      <c r="H24" s="3" t="str">
        <f t="shared" si="0"/>
        <v/>
      </c>
      <c r="I24" s="3" t="str">
        <f>IF(F24=1,VLOOKUP($B24,スタッフ!$B:$F,5,FALSE),"")</f>
        <v/>
      </c>
      <c r="J24" s="3" t="str">
        <f>IF(G24=1,VLOOKUP($B24,スタッフ!$B:$F,5,FALSE),"")</f>
        <v/>
      </c>
      <c r="K24" s="3" t="str">
        <f>IF(E24=1,VLOOKUP($B24,スタッフ!$B:$F,5,FALSE),"")</f>
        <v/>
      </c>
    </row>
    <row r="25" spans="1:11" x14ac:dyDescent="0.2">
      <c r="A25" s="9" t="str">
        <f>'宅直データ '!A25&amp;'宅直データ '!C25</f>
        <v>5177445650</v>
      </c>
      <c r="B25" s="3" t="str">
        <f>'宅直データ '!A25&amp;""</f>
        <v>51774</v>
      </c>
      <c r="C25" s="3" t="str">
        <f>'宅直データ '!B25</f>
        <v>山村 博</v>
      </c>
      <c r="D25" s="4">
        <f>'宅直データ '!C25</f>
        <v>45650</v>
      </c>
      <c r="E25" s="3">
        <f>'宅直データ '!D25</f>
        <v>0</v>
      </c>
      <c r="F25" s="3">
        <f>'宅直データ '!E25</f>
        <v>0</v>
      </c>
      <c r="G25" s="10">
        <f>'宅直データ '!F25</f>
        <v>0</v>
      </c>
      <c r="H25" s="3" t="str">
        <f t="shared" si="0"/>
        <v/>
      </c>
      <c r="I25" s="3" t="str">
        <f>IF(F25=1,VLOOKUP($B25,スタッフ!$B:$F,5,FALSE),"")</f>
        <v/>
      </c>
      <c r="J25" s="3" t="str">
        <f>IF(G25=1,VLOOKUP($B25,スタッフ!$B:$F,5,FALSE),"")</f>
        <v/>
      </c>
      <c r="K25" s="3" t="str">
        <f>IF(E25=1,VLOOKUP($B25,スタッフ!$B:$F,5,FALSE),"")</f>
        <v/>
      </c>
    </row>
    <row r="26" spans="1:11" x14ac:dyDescent="0.2">
      <c r="A26" s="9" t="str">
        <f>'宅直データ '!A26&amp;'宅直データ '!C26</f>
        <v>5177445651</v>
      </c>
      <c r="B26" s="3" t="str">
        <f>'宅直データ '!A26&amp;""</f>
        <v>51774</v>
      </c>
      <c r="C26" s="3" t="str">
        <f>'宅直データ '!B26</f>
        <v>山村 博</v>
      </c>
      <c r="D26" s="4">
        <f>'宅直データ '!C26</f>
        <v>45651</v>
      </c>
      <c r="E26" s="3">
        <f>'宅直データ '!D26</f>
        <v>0</v>
      </c>
      <c r="F26" s="3">
        <f>'宅直データ '!E26</f>
        <v>0</v>
      </c>
      <c r="G26" s="10">
        <f>'宅直データ '!F26</f>
        <v>0</v>
      </c>
      <c r="H26" s="3" t="str">
        <f t="shared" si="0"/>
        <v/>
      </c>
      <c r="I26" s="3" t="str">
        <f>IF(F26=1,VLOOKUP($B26,スタッフ!$B:$F,5,FALSE),"")</f>
        <v/>
      </c>
      <c r="J26" s="3" t="str">
        <f>IF(G26=1,VLOOKUP($B26,スタッフ!$B:$F,5,FALSE),"")</f>
        <v/>
      </c>
      <c r="K26" s="3" t="str">
        <f>IF(E26=1,VLOOKUP($B26,スタッフ!$B:$F,5,FALSE),"")</f>
        <v/>
      </c>
    </row>
    <row r="27" spans="1:11" x14ac:dyDescent="0.2">
      <c r="A27" s="9" t="str">
        <f>'宅直データ '!A27&amp;'宅直データ '!C27</f>
        <v>5177445652</v>
      </c>
      <c r="B27" s="3" t="str">
        <f>'宅直データ '!A27&amp;""</f>
        <v>51774</v>
      </c>
      <c r="C27" s="3" t="str">
        <f>'宅直データ '!B27</f>
        <v>山村 博</v>
      </c>
      <c r="D27" s="4">
        <f>'宅直データ '!C27</f>
        <v>45652</v>
      </c>
      <c r="E27" s="3">
        <f>'宅直データ '!D27</f>
        <v>0</v>
      </c>
      <c r="F27" s="3">
        <f>'宅直データ '!E27</f>
        <v>0</v>
      </c>
      <c r="G27" s="10">
        <f>'宅直データ '!F27</f>
        <v>0</v>
      </c>
      <c r="H27" s="3" t="str">
        <f t="shared" si="0"/>
        <v/>
      </c>
      <c r="I27" s="3" t="str">
        <f>IF(F27=1,VLOOKUP($B27,スタッフ!$B:$F,5,FALSE),"")</f>
        <v/>
      </c>
      <c r="J27" s="3" t="str">
        <f>IF(G27=1,VLOOKUP($B27,スタッフ!$B:$F,5,FALSE),"")</f>
        <v/>
      </c>
      <c r="K27" s="3" t="str">
        <f>IF(E27=1,VLOOKUP($B27,スタッフ!$B:$F,5,FALSE),"")</f>
        <v/>
      </c>
    </row>
    <row r="28" spans="1:11" x14ac:dyDescent="0.2">
      <c r="A28" s="9" t="str">
        <f>'宅直データ '!A28&amp;'宅直データ '!C28</f>
        <v>5177445653</v>
      </c>
      <c r="B28" s="3" t="str">
        <f>'宅直データ '!A28&amp;""</f>
        <v>51774</v>
      </c>
      <c r="C28" s="3" t="str">
        <f>'宅直データ '!B28</f>
        <v>山村 博</v>
      </c>
      <c r="D28" s="4">
        <f>'宅直データ '!C28</f>
        <v>45653</v>
      </c>
      <c r="E28" s="3">
        <f>'宅直データ '!D28</f>
        <v>0</v>
      </c>
      <c r="F28" s="3">
        <f>'宅直データ '!E28</f>
        <v>0</v>
      </c>
      <c r="G28" s="10">
        <f>'宅直データ '!F28</f>
        <v>0</v>
      </c>
      <c r="H28" s="3" t="str">
        <f t="shared" si="0"/>
        <v/>
      </c>
      <c r="I28" s="3" t="str">
        <f>IF(F28=1,VLOOKUP($B28,スタッフ!$B:$F,5,FALSE),"")</f>
        <v/>
      </c>
      <c r="J28" s="3" t="str">
        <f>IF(G28=1,VLOOKUP($B28,スタッフ!$B:$F,5,FALSE),"")</f>
        <v/>
      </c>
      <c r="K28" s="3" t="str">
        <f>IF(E28=1,VLOOKUP($B28,スタッフ!$B:$F,5,FALSE),"")</f>
        <v/>
      </c>
    </row>
    <row r="29" spans="1:11" x14ac:dyDescent="0.2">
      <c r="A29" s="9" t="str">
        <f>'宅直データ '!A29&amp;'宅直データ '!C29</f>
        <v>5177445654</v>
      </c>
      <c r="B29" s="3" t="str">
        <f>'宅直データ '!A29&amp;""</f>
        <v>51774</v>
      </c>
      <c r="C29" s="3" t="str">
        <f>'宅直データ '!B29</f>
        <v>山村 博</v>
      </c>
      <c r="D29" s="4">
        <f>'宅直データ '!C29</f>
        <v>45654</v>
      </c>
      <c r="E29" s="3">
        <f>'宅直データ '!D29</f>
        <v>0</v>
      </c>
      <c r="F29" s="3">
        <f>'宅直データ '!E29</f>
        <v>0</v>
      </c>
      <c r="G29" s="10">
        <f>'宅直データ '!F29</f>
        <v>0</v>
      </c>
      <c r="H29" s="3" t="str">
        <f t="shared" si="0"/>
        <v/>
      </c>
      <c r="I29" s="3" t="str">
        <f>IF(F29=1,VLOOKUP($B29,スタッフ!$B:$F,5,FALSE),"")</f>
        <v/>
      </c>
      <c r="J29" s="3" t="str">
        <f>IF(G29=1,VLOOKUP($B29,スタッフ!$B:$F,5,FALSE),"")</f>
        <v/>
      </c>
      <c r="K29" s="3" t="str">
        <f>IF(E29=1,VLOOKUP($B29,スタッフ!$B:$F,5,FALSE),"")</f>
        <v/>
      </c>
    </row>
    <row r="30" spans="1:11" x14ac:dyDescent="0.2">
      <c r="A30" s="9" t="str">
        <f>'宅直データ '!A30&amp;'宅直データ '!C30</f>
        <v>5177445655</v>
      </c>
      <c r="B30" s="3" t="str">
        <f>'宅直データ '!A30&amp;""</f>
        <v>51774</v>
      </c>
      <c r="C30" s="3" t="str">
        <f>'宅直データ '!B30</f>
        <v>山村 博</v>
      </c>
      <c r="D30" s="4">
        <f>'宅直データ '!C30</f>
        <v>45655</v>
      </c>
      <c r="E30" s="3">
        <f>'宅直データ '!D30</f>
        <v>0</v>
      </c>
      <c r="F30" s="3">
        <f>'宅直データ '!E30</f>
        <v>0</v>
      </c>
      <c r="G30" s="10">
        <f>'宅直データ '!F30</f>
        <v>0</v>
      </c>
      <c r="H30" s="3" t="str">
        <f t="shared" si="0"/>
        <v/>
      </c>
      <c r="I30" s="3" t="str">
        <f>IF(F30=1,VLOOKUP($B30,スタッフ!$B:$F,5,FALSE),"")</f>
        <v/>
      </c>
      <c r="J30" s="3" t="str">
        <f>IF(G30=1,VLOOKUP($B30,スタッフ!$B:$F,5,FALSE),"")</f>
        <v/>
      </c>
      <c r="K30" s="3" t="str">
        <f>IF(E30=1,VLOOKUP($B30,スタッフ!$B:$F,5,FALSE),"")</f>
        <v/>
      </c>
    </row>
    <row r="31" spans="1:11" x14ac:dyDescent="0.2">
      <c r="A31" s="9" t="str">
        <f>'宅直データ '!A31&amp;'宅直データ '!C31</f>
        <v>5177445656</v>
      </c>
      <c r="B31" s="3" t="str">
        <f>'宅直データ '!A31&amp;""</f>
        <v>51774</v>
      </c>
      <c r="C31" s="3" t="str">
        <f>'宅直データ '!B31</f>
        <v>山村 博</v>
      </c>
      <c r="D31" s="4">
        <f>'宅直データ '!C31</f>
        <v>45656</v>
      </c>
      <c r="E31" s="3">
        <f>'宅直データ '!D31</f>
        <v>0</v>
      </c>
      <c r="F31" s="3">
        <f>'宅直データ '!E31</f>
        <v>0</v>
      </c>
      <c r="G31" s="10">
        <f>'宅直データ '!F31</f>
        <v>0</v>
      </c>
      <c r="H31" s="3" t="str">
        <f t="shared" si="0"/>
        <v/>
      </c>
      <c r="I31" s="3" t="str">
        <f>IF(F31=1,VLOOKUP($B31,スタッフ!$B:$F,5,FALSE),"")</f>
        <v/>
      </c>
      <c r="J31" s="3" t="str">
        <f>IF(G31=1,VLOOKUP($B31,スタッフ!$B:$F,5,FALSE),"")</f>
        <v/>
      </c>
      <c r="K31" s="3" t="str">
        <f>IF(E31=1,VLOOKUP($B31,スタッフ!$B:$F,5,FALSE),"")</f>
        <v/>
      </c>
    </row>
    <row r="32" spans="1:11" x14ac:dyDescent="0.2">
      <c r="A32" s="9" t="str">
        <f>'宅直データ '!A32&amp;'宅直データ '!C32</f>
        <v>5177445657</v>
      </c>
      <c r="B32" s="3" t="str">
        <f>'宅直データ '!A32&amp;""</f>
        <v>51774</v>
      </c>
      <c r="C32" s="3" t="str">
        <f>'宅直データ '!B32</f>
        <v>山村 博</v>
      </c>
      <c r="D32" s="4">
        <f>'宅直データ '!C32</f>
        <v>45657</v>
      </c>
      <c r="E32" s="3">
        <f>'宅直データ '!D32</f>
        <v>0</v>
      </c>
      <c r="F32" s="3">
        <f>'宅直データ '!E32</f>
        <v>0</v>
      </c>
      <c r="G32" s="10">
        <f>'宅直データ '!F32</f>
        <v>0</v>
      </c>
      <c r="H32" s="3" t="str">
        <f t="shared" si="0"/>
        <v/>
      </c>
      <c r="I32" s="3" t="str">
        <f>IF(F32=1,VLOOKUP($B32,スタッフ!$B:$F,5,FALSE),"")</f>
        <v/>
      </c>
      <c r="J32" s="3" t="str">
        <f>IF(G32=1,VLOOKUP($B32,スタッフ!$B:$F,5,FALSE),"")</f>
        <v/>
      </c>
      <c r="K32" s="3" t="str">
        <f>IF(E32=1,VLOOKUP($B32,スタッフ!$B:$F,5,FALSE),"")</f>
        <v/>
      </c>
    </row>
    <row r="33" spans="1:11" x14ac:dyDescent="0.2">
      <c r="A33" s="9" t="str">
        <f>'宅直データ '!A33&amp;'宅直データ '!C33</f>
        <v>3566545627</v>
      </c>
      <c r="B33" s="3" t="str">
        <f>'宅直データ '!A33&amp;""</f>
        <v>35665</v>
      </c>
      <c r="C33" s="3" t="str">
        <f>'宅直データ '!B33</f>
        <v>山下 修</v>
      </c>
      <c r="D33" s="4">
        <f>'宅直データ '!C33</f>
        <v>45627</v>
      </c>
      <c r="E33" s="3">
        <f>'宅直データ '!D33</f>
        <v>0</v>
      </c>
      <c r="F33" s="3">
        <f>'宅直データ '!E33</f>
        <v>0</v>
      </c>
      <c r="G33" s="10">
        <f>'宅直データ '!F33</f>
        <v>0</v>
      </c>
      <c r="H33" s="3" t="str">
        <f t="shared" si="0"/>
        <v/>
      </c>
      <c r="I33" s="3" t="str">
        <f>IF(F33=1,VLOOKUP($B33,スタッフ!$B:$F,5,FALSE),"")</f>
        <v/>
      </c>
      <c r="J33" s="3" t="str">
        <f>IF(G33=1,VLOOKUP($B33,スタッフ!$B:$F,5,FALSE),"")</f>
        <v/>
      </c>
      <c r="K33" s="3" t="str">
        <f>IF(E33=1,VLOOKUP($B33,スタッフ!$B:$F,5,FALSE),"")</f>
        <v/>
      </c>
    </row>
    <row r="34" spans="1:11" x14ac:dyDescent="0.2">
      <c r="A34" s="9" t="str">
        <f>'宅直データ '!A34&amp;'宅直データ '!C34</f>
        <v>3566545628</v>
      </c>
      <c r="B34" s="3" t="str">
        <f>'宅直データ '!A34&amp;""</f>
        <v>35665</v>
      </c>
      <c r="C34" s="3" t="str">
        <f>'宅直データ '!B34</f>
        <v>山下 修</v>
      </c>
      <c r="D34" s="4">
        <f>'宅直データ '!C34</f>
        <v>45628</v>
      </c>
      <c r="E34" s="3">
        <f>'宅直データ '!D34</f>
        <v>0</v>
      </c>
      <c r="F34" s="3">
        <f>'宅直データ '!E34</f>
        <v>0</v>
      </c>
      <c r="G34" s="10">
        <f>'宅直データ '!F34</f>
        <v>0</v>
      </c>
      <c r="H34" s="3" t="str">
        <f t="shared" si="0"/>
        <v/>
      </c>
      <c r="I34" s="3" t="str">
        <f>IF(F34=1,VLOOKUP($B34,スタッフ!$B:$F,5,FALSE),"")</f>
        <v/>
      </c>
      <c r="J34" s="3" t="str">
        <f>IF(G34=1,VLOOKUP($B34,スタッフ!$B:$F,5,FALSE),"")</f>
        <v/>
      </c>
      <c r="K34" s="3" t="str">
        <f>IF(E34=1,VLOOKUP($B34,スタッフ!$B:$F,5,FALSE),"")</f>
        <v/>
      </c>
    </row>
    <row r="35" spans="1:11" x14ac:dyDescent="0.2">
      <c r="A35" s="9" t="str">
        <f>'宅直データ '!A35&amp;'宅直データ '!C35</f>
        <v>3566545629</v>
      </c>
      <c r="B35" s="3" t="str">
        <f>'宅直データ '!A35&amp;""</f>
        <v>35665</v>
      </c>
      <c r="C35" s="3" t="str">
        <f>'宅直データ '!B35</f>
        <v>山下 修</v>
      </c>
      <c r="D35" s="4">
        <f>'宅直データ '!C35</f>
        <v>45629</v>
      </c>
      <c r="E35" s="3">
        <f>'宅直データ '!D35</f>
        <v>0</v>
      </c>
      <c r="F35" s="3">
        <f>'宅直データ '!E35</f>
        <v>0</v>
      </c>
      <c r="G35" s="10">
        <f>'宅直データ '!F35</f>
        <v>0</v>
      </c>
      <c r="H35" s="3" t="str">
        <f t="shared" si="0"/>
        <v/>
      </c>
      <c r="I35" s="3" t="str">
        <f>IF(F35=1,VLOOKUP($B35,スタッフ!$B:$F,5,FALSE),"")</f>
        <v/>
      </c>
      <c r="J35" s="3" t="str">
        <f>IF(G35=1,VLOOKUP($B35,スタッフ!$B:$F,5,FALSE),"")</f>
        <v/>
      </c>
      <c r="K35" s="3" t="str">
        <f>IF(E35=1,VLOOKUP($B35,スタッフ!$B:$F,5,FALSE),"")</f>
        <v/>
      </c>
    </row>
    <row r="36" spans="1:11" x14ac:dyDescent="0.2">
      <c r="A36" s="9" t="str">
        <f>'宅直データ '!A36&amp;'宅直データ '!C36</f>
        <v>3566545630</v>
      </c>
      <c r="B36" s="3" t="str">
        <f>'宅直データ '!A36&amp;""</f>
        <v>35665</v>
      </c>
      <c r="C36" s="3" t="str">
        <f>'宅直データ '!B36</f>
        <v>山下 修</v>
      </c>
      <c r="D36" s="4">
        <f>'宅直データ '!C36</f>
        <v>45630</v>
      </c>
      <c r="E36" s="3">
        <f>'宅直データ '!D36</f>
        <v>0</v>
      </c>
      <c r="F36" s="3">
        <f>'宅直データ '!E36</f>
        <v>0</v>
      </c>
      <c r="G36" s="10">
        <f>'宅直データ '!F36</f>
        <v>0</v>
      </c>
      <c r="H36" s="3" t="str">
        <f t="shared" si="0"/>
        <v/>
      </c>
      <c r="I36" s="3" t="str">
        <f>IF(F36=1,VLOOKUP($B36,スタッフ!$B:$F,5,FALSE),"")</f>
        <v/>
      </c>
      <c r="J36" s="3" t="str">
        <f>IF(G36=1,VLOOKUP($B36,スタッフ!$B:$F,5,FALSE),"")</f>
        <v/>
      </c>
      <c r="K36" s="3" t="str">
        <f>IF(E36=1,VLOOKUP($B36,スタッフ!$B:$F,5,FALSE),"")</f>
        <v/>
      </c>
    </row>
    <row r="37" spans="1:11" x14ac:dyDescent="0.2">
      <c r="A37" s="9" t="str">
        <f>'宅直データ '!A37&amp;'宅直データ '!C37</f>
        <v>3566545631</v>
      </c>
      <c r="B37" s="3" t="str">
        <f>'宅直データ '!A37&amp;""</f>
        <v>35665</v>
      </c>
      <c r="C37" s="3" t="str">
        <f>'宅直データ '!B37</f>
        <v>山下 修</v>
      </c>
      <c r="D37" s="4">
        <f>'宅直データ '!C37</f>
        <v>45631</v>
      </c>
      <c r="E37" s="3">
        <f>'宅直データ '!D37</f>
        <v>0</v>
      </c>
      <c r="F37" s="3">
        <f>'宅直データ '!E37</f>
        <v>0</v>
      </c>
      <c r="G37" s="10">
        <f>'宅直データ '!F37</f>
        <v>0</v>
      </c>
      <c r="H37" s="3" t="str">
        <f t="shared" si="0"/>
        <v/>
      </c>
      <c r="I37" s="3" t="str">
        <f>IF(F37=1,VLOOKUP($B37,スタッフ!$B:$F,5,FALSE),"")</f>
        <v/>
      </c>
      <c r="J37" s="3" t="str">
        <f>IF(G37=1,VLOOKUP($B37,スタッフ!$B:$F,5,FALSE),"")</f>
        <v/>
      </c>
      <c r="K37" s="3" t="str">
        <f>IF(E37=1,VLOOKUP($B37,スタッフ!$B:$F,5,FALSE),"")</f>
        <v/>
      </c>
    </row>
    <row r="38" spans="1:11" x14ac:dyDescent="0.2">
      <c r="A38" s="9" t="str">
        <f>'宅直データ '!A38&amp;'宅直データ '!C38</f>
        <v>3566545632</v>
      </c>
      <c r="B38" s="3" t="str">
        <f>'宅直データ '!A38&amp;""</f>
        <v>35665</v>
      </c>
      <c r="C38" s="3" t="str">
        <f>'宅直データ '!B38</f>
        <v>山下 修</v>
      </c>
      <c r="D38" s="4">
        <f>'宅直データ '!C38</f>
        <v>45632</v>
      </c>
      <c r="E38" s="3">
        <f>'宅直データ '!D38</f>
        <v>0</v>
      </c>
      <c r="F38" s="3">
        <f>'宅直データ '!E38</f>
        <v>0</v>
      </c>
      <c r="G38" s="10">
        <f>'宅直データ '!F38</f>
        <v>0</v>
      </c>
      <c r="H38" s="3" t="str">
        <f t="shared" si="0"/>
        <v/>
      </c>
      <c r="I38" s="3" t="str">
        <f>IF(F38=1,VLOOKUP($B38,スタッフ!$B:$F,5,FALSE),"")</f>
        <v/>
      </c>
      <c r="J38" s="3" t="str">
        <f>IF(G38=1,VLOOKUP($B38,スタッフ!$B:$F,5,FALSE),"")</f>
        <v/>
      </c>
      <c r="K38" s="3" t="str">
        <f>IF(E38=1,VLOOKUP($B38,スタッフ!$B:$F,5,FALSE),"")</f>
        <v/>
      </c>
    </row>
    <row r="39" spans="1:11" x14ac:dyDescent="0.2">
      <c r="A39" s="9" t="str">
        <f>'宅直データ '!A39&amp;'宅直データ '!C39</f>
        <v>3566545633</v>
      </c>
      <c r="B39" s="3" t="str">
        <f>'宅直データ '!A39&amp;""</f>
        <v>35665</v>
      </c>
      <c r="C39" s="3" t="str">
        <f>'宅直データ '!B39</f>
        <v>山下 修</v>
      </c>
      <c r="D39" s="4">
        <f>'宅直データ '!C39</f>
        <v>45633</v>
      </c>
      <c r="E39" s="3">
        <f>'宅直データ '!D39</f>
        <v>0</v>
      </c>
      <c r="F39" s="3">
        <f>'宅直データ '!E39</f>
        <v>0</v>
      </c>
      <c r="G39" s="10">
        <f>'宅直データ '!F39</f>
        <v>0</v>
      </c>
      <c r="H39" s="3" t="str">
        <f t="shared" si="0"/>
        <v/>
      </c>
      <c r="I39" s="3" t="str">
        <f>IF(F39=1,VLOOKUP($B39,スタッフ!$B:$F,5,FALSE),"")</f>
        <v/>
      </c>
      <c r="J39" s="3" t="str">
        <f>IF(G39=1,VLOOKUP($B39,スタッフ!$B:$F,5,FALSE),"")</f>
        <v/>
      </c>
      <c r="K39" s="3" t="str">
        <f>IF(E39=1,VLOOKUP($B39,スタッフ!$B:$F,5,FALSE),"")</f>
        <v/>
      </c>
    </row>
    <row r="40" spans="1:11" x14ac:dyDescent="0.2">
      <c r="A40" s="9" t="str">
        <f>'宅直データ '!A40&amp;'宅直データ '!C40</f>
        <v>3566545634</v>
      </c>
      <c r="B40" s="3" t="str">
        <f>'宅直データ '!A40&amp;""</f>
        <v>35665</v>
      </c>
      <c r="C40" s="3" t="str">
        <f>'宅直データ '!B40</f>
        <v>山下 修</v>
      </c>
      <c r="D40" s="4">
        <f>'宅直データ '!C40</f>
        <v>45634</v>
      </c>
      <c r="E40" s="3">
        <f>'宅直データ '!D40</f>
        <v>0</v>
      </c>
      <c r="F40" s="3">
        <f>'宅直データ '!E40</f>
        <v>0</v>
      </c>
      <c r="G40" s="10">
        <f>'宅直データ '!F40</f>
        <v>0</v>
      </c>
      <c r="H40" s="3" t="str">
        <f t="shared" si="0"/>
        <v/>
      </c>
      <c r="I40" s="3" t="str">
        <f>IF(F40=1,VLOOKUP($B40,スタッフ!$B:$F,5,FALSE),"")</f>
        <v/>
      </c>
      <c r="J40" s="3" t="str">
        <f>IF(G40=1,VLOOKUP($B40,スタッフ!$B:$F,5,FALSE),"")</f>
        <v/>
      </c>
      <c r="K40" s="3" t="str">
        <f>IF(E40=1,VLOOKUP($B40,スタッフ!$B:$F,5,FALSE),"")</f>
        <v/>
      </c>
    </row>
    <row r="41" spans="1:11" x14ac:dyDescent="0.2">
      <c r="A41" s="9" t="str">
        <f>'宅直データ '!A41&amp;'宅直データ '!C41</f>
        <v>3566545635</v>
      </c>
      <c r="B41" s="3" t="str">
        <f>'宅直データ '!A41&amp;""</f>
        <v>35665</v>
      </c>
      <c r="C41" s="3" t="str">
        <f>'宅直データ '!B41</f>
        <v>山下 修</v>
      </c>
      <c r="D41" s="4">
        <f>'宅直データ '!C41</f>
        <v>45635</v>
      </c>
      <c r="E41" s="3">
        <f>'宅直データ '!D41</f>
        <v>0</v>
      </c>
      <c r="F41" s="3">
        <f>'宅直データ '!E41</f>
        <v>0</v>
      </c>
      <c r="G41" s="10">
        <f>'宅直データ '!F41</f>
        <v>0</v>
      </c>
      <c r="H41" s="3" t="str">
        <f t="shared" si="0"/>
        <v/>
      </c>
      <c r="I41" s="3" t="str">
        <f>IF(F41=1,VLOOKUP($B41,スタッフ!$B:$F,5,FALSE),"")</f>
        <v/>
      </c>
      <c r="J41" s="3" t="str">
        <f>IF(G41=1,VLOOKUP($B41,スタッフ!$B:$F,5,FALSE),"")</f>
        <v/>
      </c>
      <c r="K41" s="3" t="str">
        <f>IF(E41=1,VLOOKUP($B41,スタッフ!$B:$F,5,FALSE),"")</f>
        <v/>
      </c>
    </row>
    <row r="42" spans="1:11" x14ac:dyDescent="0.2">
      <c r="A42" s="9" t="str">
        <f>'宅直データ '!A42&amp;'宅直データ '!C42</f>
        <v>3566545636</v>
      </c>
      <c r="B42" s="3" t="str">
        <f>'宅直データ '!A42&amp;""</f>
        <v>35665</v>
      </c>
      <c r="C42" s="3" t="str">
        <f>'宅直データ '!B42</f>
        <v>山下 修</v>
      </c>
      <c r="D42" s="4">
        <f>'宅直データ '!C42</f>
        <v>45636</v>
      </c>
      <c r="E42" s="3">
        <f>'宅直データ '!D42</f>
        <v>0</v>
      </c>
      <c r="F42" s="3">
        <f>'宅直データ '!E42</f>
        <v>0</v>
      </c>
      <c r="G42" s="10">
        <f>'宅直データ '!F42</f>
        <v>0</v>
      </c>
      <c r="H42" s="3" t="str">
        <f t="shared" si="0"/>
        <v/>
      </c>
      <c r="I42" s="3" t="str">
        <f>IF(F42=1,VLOOKUP($B42,スタッフ!$B:$F,5,FALSE),"")</f>
        <v/>
      </c>
      <c r="J42" s="3" t="str">
        <f>IF(G42=1,VLOOKUP($B42,スタッフ!$B:$F,5,FALSE),"")</f>
        <v/>
      </c>
      <c r="K42" s="3" t="str">
        <f>IF(E42=1,VLOOKUP($B42,スタッフ!$B:$F,5,FALSE),"")</f>
        <v/>
      </c>
    </row>
    <row r="43" spans="1:11" x14ac:dyDescent="0.2">
      <c r="A43" s="9" t="str">
        <f>'宅直データ '!A43&amp;'宅直データ '!C43</f>
        <v>3566545637</v>
      </c>
      <c r="B43" s="3" t="str">
        <f>'宅直データ '!A43&amp;""</f>
        <v>35665</v>
      </c>
      <c r="C43" s="3" t="str">
        <f>'宅直データ '!B43</f>
        <v>山下 修</v>
      </c>
      <c r="D43" s="4">
        <f>'宅直データ '!C43</f>
        <v>45637</v>
      </c>
      <c r="E43" s="3">
        <f>'宅直データ '!D43</f>
        <v>0</v>
      </c>
      <c r="F43" s="3">
        <f>'宅直データ '!E43</f>
        <v>0</v>
      </c>
      <c r="G43" s="10">
        <f>'宅直データ '!F43</f>
        <v>0</v>
      </c>
      <c r="H43" s="3" t="str">
        <f t="shared" si="0"/>
        <v/>
      </c>
      <c r="I43" s="3" t="str">
        <f>IF(F43=1,VLOOKUP($B43,スタッフ!$B:$F,5,FALSE),"")</f>
        <v/>
      </c>
      <c r="J43" s="3" t="str">
        <f>IF(G43=1,VLOOKUP($B43,スタッフ!$B:$F,5,FALSE),"")</f>
        <v/>
      </c>
      <c r="K43" s="3" t="str">
        <f>IF(E43=1,VLOOKUP($B43,スタッフ!$B:$F,5,FALSE),"")</f>
        <v/>
      </c>
    </row>
    <row r="44" spans="1:11" x14ac:dyDescent="0.2">
      <c r="A44" s="9" t="str">
        <f>'宅直データ '!A44&amp;'宅直データ '!C44</f>
        <v>3566545638</v>
      </c>
      <c r="B44" s="3" t="str">
        <f>'宅直データ '!A44&amp;""</f>
        <v>35665</v>
      </c>
      <c r="C44" s="3" t="str">
        <f>'宅直データ '!B44</f>
        <v>山下 修</v>
      </c>
      <c r="D44" s="4">
        <f>'宅直データ '!C44</f>
        <v>45638</v>
      </c>
      <c r="E44" s="3">
        <f>'宅直データ '!D44</f>
        <v>0</v>
      </c>
      <c r="F44" s="3">
        <f>'宅直データ '!E44</f>
        <v>0</v>
      </c>
      <c r="G44" s="10">
        <f>'宅直データ '!F44</f>
        <v>0</v>
      </c>
      <c r="H44" s="3" t="str">
        <f t="shared" si="0"/>
        <v/>
      </c>
      <c r="I44" s="3" t="str">
        <f>IF(F44=1,VLOOKUP($B44,スタッフ!$B:$F,5,FALSE),"")</f>
        <v/>
      </c>
      <c r="J44" s="3" t="str">
        <f>IF(G44=1,VLOOKUP($B44,スタッフ!$B:$F,5,FALSE),"")</f>
        <v/>
      </c>
      <c r="K44" s="3" t="str">
        <f>IF(E44=1,VLOOKUP($B44,スタッフ!$B:$F,5,FALSE),"")</f>
        <v/>
      </c>
    </row>
    <row r="45" spans="1:11" x14ac:dyDescent="0.2">
      <c r="A45" s="9" t="str">
        <f>'宅直データ '!A45&amp;'宅直データ '!C45</f>
        <v>3566545639</v>
      </c>
      <c r="B45" s="3" t="str">
        <f>'宅直データ '!A45&amp;""</f>
        <v>35665</v>
      </c>
      <c r="C45" s="3" t="str">
        <f>'宅直データ '!B45</f>
        <v>山下 修</v>
      </c>
      <c r="D45" s="4">
        <f>'宅直データ '!C45</f>
        <v>45639</v>
      </c>
      <c r="E45" s="3">
        <f>'宅直データ '!D45</f>
        <v>0</v>
      </c>
      <c r="F45" s="3">
        <f>'宅直データ '!E45</f>
        <v>0</v>
      </c>
      <c r="G45" s="10">
        <f>'宅直データ '!F45</f>
        <v>0</v>
      </c>
      <c r="H45" s="3" t="str">
        <f t="shared" si="0"/>
        <v/>
      </c>
      <c r="I45" s="3" t="str">
        <f>IF(F45=1,VLOOKUP($B45,スタッフ!$B:$F,5,FALSE),"")</f>
        <v/>
      </c>
      <c r="J45" s="3" t="str">
        <f>IF(G45=1,VLOOKUP($B45,スタッフ!$B:$F,5,FALSE),"")</f>
        <v/>
      </c>
      <c r="K45" s="3" t="str">
        <f>IF(E45=1,VLOOKUP($B45,スタッフ!$B:$F,5,FALSE),"")</f>
        <v/>
      </c>
    </row>
    <row r="46" spans="1:11" x14ac:dyDescent="0.2">
      <c r="A46" s="9" t="str">
        <f>'宅直データ '!A46&amp;'宅直データ '!C46</f>
        <v>3566545640</v>
      </c>
      <c r="B46" s="3" t="str">
        <f>'宅直データ '!A46&amp;""</f>
        <v>35665</v>
      </c>
      <c r="C46" s="3" t="str">
        <f>'宅直データ '!B46</f>
        <v>山下 修</v>
      </c>
      <c r="D46" s="4">
        <f>'宅直データ '!C46</f>
        <v>45640</v>
      </c>
      <c r="E46" s="3">
        <f>'宅直データ '!D46</f>
        <v>0</v>
      </c>
      <c r="F46" s="3">
        <f>'宅直データ '!E46</f>
        <v>0</v>
      </c>
      <c r="G46" s="10">
        <f>'宅直データ '!F46</f>
        <v>0</v>
      </c>
      <c r="H46" s="3" t="str">
        <f t="shared" si="0"/>
        <v/>
      </c>
      <c r="I46" s="3" t="str">
        <f>IF(F46=1,VLOOKUP($B46,スタッフ!$B:$F,5,FALSE),"")</f>
        <v/>
      </c>
      <c r="J46" s="3" t="str">
        <f>IF(G46=1,VLOOKUP($B46,スタッフ!$B:$F,5,FALSE),"")</f>
        <v/>
      </c>
      <c r="K46" s="3" t="str">
        <f>IF(E46=1,VLOOKUP($B46,スタッフ!$B:$F,5,FALSE),"")</f>
        <v/>
      </c>
    </row>
    <row r="47" spans="1:11" x14ac:dyDescent="0.2">
      <c r="A47" s="9" t="str">
        <f>'宅直データ '!A47&amp;'宅直データ '!C47</f>
        <v>3566545641</v>
      </c>
      <c r="B47" s="3" t="str">
        <f>'宅直データ '!A47&amp;""</f>
        <v>35665</v>
      </c>
      <c r="C47" s="3" t="str">
        <f>'宅直データ '!B47</f>
        <v>山下 修</v>
      </c>
      <c r="D47" s="4">
        <f>'宅直データ '!C47</f>
        <v>45641</v>
      </c>
      <c r="E47" s="3">
        <f>'宅直データ '!D47</f>
        <v>0</v>
      </c>
      <c r="F47" s="3">
        <f>'宅直データ '!E47</f>
        <v>0</v>
      </c>
      <c r="G47" s="10">
        <f>'宅直データ '!F47</f>
        <v>0</v>
      </c>
      <c r="H47" s="3" t="str">
        <f t="shared" si="0"/>
        <v/>
      </c>
      <c r="I47" s="3" t="str">
        <f>IF(F47=1,VLOOKUP($B47,スタッフ!$B:$F,5,FALSE),"")</f>
        <v/>
      </c>
      <c r="J47" s="3" t="str">
        <f>IF(G47=1,VLOOKUP($B47,スタッフ!$B:$F,5,FALSE),"")</f>
        <v/>
      </c>
      <c r="K47" s="3" t="str">
        <f>IF(E47=1,VLOOKUP($B47,スタッフ!$B:$F,5,FALSE),"")</f>
        <v/>
      </c>
    </row>
    <row r="48" spans="1:11" x14ac:dyDescent="0.2">
      <c r="A48" s="9" t="str">
        <f>'宅直データ '!A48&amp;'宅直データ '!C48</f>
        <v>3566545642</v>
      </c>
      <c r="B48" s="3" t="str">
        <f>'宅直データ '!A48&amp;""</f>
        <v>35665</v>
      </c>
      <c r="C48" s="3" t="str">
        <f>'宅直データ '!B48</f>
        <v>山下 修</v>
      </c>
      <c r="D48" s="4">
        <f>'宅直データ '!C48</f>
        <v>45642</v>
      </c>
      <c r="E48" s="3">
        <f>'宅直データ '!D48</f>
        <v>0</v>
      </c>
      <c r="F48" s="3">
        <f>'宅直データ '!E48</f>
        <v>0</v>
      </c>
      <c r="G48" s="10">
        <f>'宅直データ '!F48</f>
        <v>0</v>
      </c>
      <c r="H48" s="3" t="str">
        <f t="shared" si="0"/>
        <v/>
      </c>
      <c r="I48" s="3" t="str">
        <f>IF(F48=1,VLOOKUP($B48,スタッフ!$B:$F,5,FALSE),"")</f>
        <v/>
      </c>
      <c r="J48" s="3" t="str">
        <f>IF(G48=1,VLOOKUP($B48,スタッフ!$B:$F,5,FALSE),"")</f>
        <v/>
      </c>
      <c r="K48" s="3" t="str">
        <f>IF(E48=1,VLOOKUP($B48,スタッフ!$B:$F,5,FALSE),"")</f>
        <v/>
      </c>
    </row>
    <row r="49" spans="1:11" x14ac:dyDescent="0.2">
      <c r="A49" s="9" t="str">
        <f>'宅直データ '!A49&amp;'宅直データ '!C49</f>
        <v>3566545643</v>
      </c>
      <c r="B49" s="3" t="str">
        <f>'宅直データ '!A49&amp;""</f>
        <v>35665</v>
      </c>
      <c r="C49" s="3" t="str">
        <f>'宅直データ '!B49</f>
        <v>山下 修</v>
      </c>
      <c r="D49" s="4">
        <f>'宅直データ '!C49</f>
        <v>45643</v>
      </c>
      <c r="E49" s="3">
        <f>'宅直データ '!D49</f>
        <v>0</v>
      </c>
      <c r="F49" s="3">
        <f>'宅直データ '!E49</f>
        <v>0</v>
      </c>
      <c r="G49" s="10">
        <f>'宅直データ '!F49</f>
        <v>0</v>
      </c>
      <c r="H49" s="3" t="str">
        <f t="shared" si="0"/>
        <v/>
      </c>
      <c r="I49" s="3" t="str">
        <f>IF(F49=1,VLOOKUP($B49,スタッフ!$B:$F,5,FALSE),"")</f>
        <v/>
      </c>
      <c r="J49" s="3" t="str">
        <f>IF(G49=1,VLOOKUP($B49,スタッフ!$B:$F,5,FALSE),"")</f>
        <v/>
      </c>
      <c r="K49" s="3" t="str">
        <f>IF(E49=1,VLOOKUP($B49,スタッフ!$B:$F,5,FALSE),"")</f>
        <v/>
      </c>
    </row>
    <row r="50" spans="1:11" x14ac:dyDescent="0.2">
      <c r="A50" s="9" t="str">
        <f>'宅直データ '!A50&amp;'宅直データ '!C50</f>
        <v>3566545644</v>
      </c>
      <c r="B50" s="3" t="str">
        <f>'宅直データ '!A50&amp;""</f>
        <v>35665</v>
      </c>
      <c r="C50" s="3" t="str">
        <f>'宅直データ '!B50</f>
        <v>山下 修</v>
      </c>
      <c r="D50" s="4">
        <f>'宅直データ '!C50</f>
        <v>45644</v>
      </c>
      <c r="E50" s="3">
        <f>'宅直データ '!D50</f>
        <v>0</v>
      </c>
      <c r="F50" s="3">
        <f>'宅直データ '!E50</f>
        <v>0</v>
      </c>
      <c r="G50" s="10">
        <f>'宅直データ '!F50</f>
        <v>0</v>
      </c>
      <c r="H50" s="3" t="str">
        <f t="shared" si="0"/>
        <v/>
      </c>
      <c r="I50" s="3" t="str">
        <f>IF(F50=1,VLOOKUP($B50,スタッフ!$B:$F,5,FALSE),"")</f>
        <v/>
      </c>
      <c r="J50" s="3" t="str">
        <f>IF(G50=1,VLOOKUP($B50,スタッフ!$B:$F,5,FALSE),"")</f>
        <v/>
      </c>
      <c r="K50" s="3" t="str">
        <f>IF(E50=1,VLOOKUP($B50,スタッフ!$B:$F,5,FALSE),"")</f>
        <v/>
      </c>
    </row>
    <row r="51" spans="1:11" x14ac:dyDescent="0.2">
      <c r="A51" s="9" t="str">
        <f>'宅直データ '!A51&amp;'宅直データ '!C51</f>
        <v>3566545645</v>
      </c>
      <c r="B51" s="3" t="str">
        <f>'宅直データ '!A51&amp;""</f>
        <v>35665</v>
      </c>
      <c r="C51" s="3" t="str">
        <f>'宅直データ '!B51</f>
        <v>山下 修</v>
      </c>
      <c r="D51" s="4">
        <f>'宅直データ '!C51</f>
        <v>45645</v>
      </c>
      <c r="E51" s="3">
        <f>'宅直データ '!D51</f>
        <v>0</v>
      </c>
      <c r="F51" s="3">
        <f>'宅直データ '!E51</f>
        <v>0</v>
      </c>
      <c r="G51" s="10">
        <f>'宅直データ '!F51</f>
        <v>0</v>
      </c>
      <c r="H51" s="3" t="str">
        <f t="shared" si="0"/>
        <v/>
      </c>
      <c r="I51" s="3" t="str">
        <f>IF(F51=1,VLOOKUP($B51,スタッフ!$B:$F,5,FALSE),"")</f>
        <v/>
      </c>
      <c r="J51" s="3" t="str">
        <f>IF(G51=1,VLOOKUP($B51,スタッフ!$B:$F,5,FALSE),"")</f>
        <v/>
      </c>
      <c r="K51" s="3" t="str">
        <f>IF(E51=1,VLOOKUP($B51,スタッフ!$B:$F,5,FALSE),"")</f>
        <v/>
      </c>
    </row>
    <row r="52" spans="1:11" x14ac:dyDescent="0.2">
      <c r="A52" s="9" t="str">
        <f>'宅直データ '!A52&amp;'宅直データ '!C52</f>
        <v>3566545646</v>
      </c>
      <c r="B52" s="3" t="str">
        <f>'宅直データ '!A52&amp;""</f>
        <v>35665</v>
      </c>
      <c r="C52" s="3" t="str">
        <f>'宅直データ '!B52</f>
        <v>山下 修</v>
      </c>
      <c r="D52" s="4">
        <f>'宅直データ '!C52</f>
        <v>45646</v>
      </c>
      <c r="E52" s="3">
        <f>'宅直データ '!D52</f>
        <v>0</v>
      </c>
      <c r="F52" s="3">
        <f>'宅直データ '!E52</f>
        <v>0</v>
      </c>
      <c r="G52" s="10">
        <f>'宅直データ '!F52</f>
        <v>0</v>
      </c>
      <c r="H52" s="3" t="str">
        <f t="shared" si="0"/>
        <v/>
      </c>
      <c r="I52" s="3" t="str">
        <f>IF(F52=1,VLOOKUP($B52,スタッフ!$B:$F,5,FALSE),"")</f>
        <v/>
      </c>
      <c r="J52" s="3" t="str">
        <f>IF(G52=1,VLOOKUP($B52,スタッフ!$B:$F,5,FALSE),"")</f>
        <v/>
      </c>
      <c r="K52" s="3" t="str">
        <f>IF(E52=1,VLOOKUP($B52,スタッフ!$B:$F,5,FALSE),"")</f>
        <v/>
      </c>
    </row>
    <row r="53" spans="1:11" x14ac:dyDescent="0.2">
      <c r="A53" s="9" t="str">
        <f>'宅直データ '!A53&amp;'宅直データ '!C53</f>
        <v>3566545647</v>
      </c>
      <c r="B53" s="3" t="str">
        <f>'宅直データ '!A53&amp;""</f>
        <v>35665</v>
      </c>
      <c r="C53" s="3" t="str">
        <f>'宅直データ '!B53</f>
        <v>山下 修</v>
      </c>
      <c r="D53" s="4">
        <f>'宅直データ '!C53</f>
        <v>45647</v>
      </c>
      <c r="E53" s="3">
        <f>'宅直データ '!D53</f>
        <v>0</v>
      </c>
      <c r="F53" s="3">
        <f>'宅直データ '!E53</f>
        <v>0</v>
      </c>
      <c r="G53" s="10">
        <f>'宅直データ '!F53</f>
        <v>0</v>
      </c>
      <c r="H53" s="3" t="str">
        <f t="shared" si="0"/>
        <v/>
      </c>
      <c r="I53" s="3" t="str">
        <f>IF(F53=1,VLOOKUP($B53,スタッフ!$B:$F,5,FALSE),"")</f>
        <v/>
      </c>
      <c r="J53" s="3" t="str">
        <f>IF(G53=1,VLOOKUP($B53,スタッフ!$B:$F,5,FALSE),"")</f>
        <v/>
      </c>
      <c r="K53" s="3" t="str">
        <f>IF(E53=1,VLOOKUP($B53,スタッフ!$B:$F,5,FALSE),"")</f>
        <v/>
      </c>
    </row>
    <row r="54" spans="1:11" x14ac:dyDescent="0.2">
      <c r="A54" s="9" t="str">
        <f>'宅直データ '!A54&amp;'宅直データ '!C54</f>
        <v>3566545648</v>
      </c>
      <c r="B54" s="3" t="str">
        <f>'宅直データ '!A54&amp;""</f>
        <v>35665</v>
      </c>
      <c r="C54" s="3" t="str">
        <f>'宅直データ '!B54</f>
        <v>山下 修</v>
      </c>
      <c r="D54" s="4">
        <f>'宅直データ '!C54</f>
        <v>45648</v>
      </c>
      <c r="E54" s="3">
        <f>'宅直データ '!D54</f>
        <v>0</v>
      </c>
      <c r="F54" s="3">
        <f>'宅直データ '!E54</f>
        <v>0</v>
      </c>
      <c r="G54" s="10">
        <f>'宅直データ '!F54</f>
        <v>0</v>
      </c>
      <c r="H54" s="3" t="str">
        <f t="shared" si="0"/>
        <v/>
      </c>
      <c r="I54" s="3" t="str">
        <f>IF(F54=1,VLOOKUP($B54,スタッフ!$B:$F,5,FALSE),"")</f>
        <v/>
      </c>
      <c r="J54" s="3" t="str">
        <f>IF(G54=1,VLOOKUP($B54,スタッフ!$B:$F,5,FALSE),"")</f>
        <v/>
      </c>
      <c r="K54" s="3" t="str">
        <f>IF(E54=1,VLOOKUP($B54,スタッフ!$B:$F,5,FALSE),"")</f>
        <v/>
      </c>
    </row>
    <row r="55" spans="1:11" x14ac:dyDescent="0.2">
      <c r="A55" s="9" t="str">
        <f>'宅直データ '!A55&amp;'宅直データ '!C55</f>
        <v>3566545649</v>
      </c>
      <c r="B55" s="3" t="str">
        <f>'宅直データ '!A55&amp;""</f>
        <v>35665</v>
      </c>
      <c r="C55" s="3" t="str">
        <f>'宅直データ '!B55</f>
        <v>山下 修</v>
      </c>
      <c r="D55" s="4">
        <f>'宅直データ '!C55</f>
        <v>45649</v>
      </c>
      <c r="E55" s="3">
        <f>'宅直データ '!D55</f>
        <v>0</v>
      </c>
      <c r="F55" s="3">
        <f>'宅直データ '!E55</f>
        <v>0</v>
      </c>
      <c r="G55" s="10">
        <f>'宅直データ '!F55</f>
        <v>0</v>
      </c>
      <c r="H55" s="3" t="str">
        <f t="shared" si="0"/>
        <v/>
      </c>
      <c r="I55" s="3" t="str">
        <f>IF(F55=1,VLOOKUP($B55,スタッフ!$B:$F,5,FALSE),"")</f>
        <v/>
      </c>
      <c r="J55" s="3" t="str">
        <f>IF(G55=1,VLOOKUP($B55,スタッフ!$B:$F,5,FALSE),"")</f>
        <v/>
      </c>
      <c r="K55" s="3" t="str">
        <f>IF(E55=1,VLOOKUP($B55,スタッフ!$B:$F,5,FALSE),"")</f>
        <v/>
      </c>
    </row>
    <row r="56" spans="1:11" x14ac:dyDescent="0.2">
      <c r="A56" s="9" t="str">
        <f>'宅直データ '!A56&amp;'宅直データ '!C56</f>
        <v>3566545650</v>
      </c>
      <c r="B56" s="3" t="str">
        <f>'宅直データ '!A56&amp;""</f>
        <v>35665</v>
      </c>
      <c r="C56" s="3" t="str">
        <f>'宅直データ '!B56</f>
        <v>山下 修</v>
      </c>
      <c r="D56" s="4">
        <f>'宅直データ '!C56</f>
        <v>45650</v>
      </c>
      <c r="E56" s="3">
        <f>'宅直データ '!D56</f>
        <v>0</v>
      </c>
      <c r="F56" s="3">
        <f>'宅直データ '!E56</f>
        <v>0</v>
      </c>
      <c r="G56" s="10">
        <f>'宅直データ '!F56</f>
        <v>0</v>
      </c>
      <c r="H56" s="3" t="str">
        <f t="shared" si="0"/>
        <v/>
      </c>
      <c r="I56" s="3" t="str">
        <f>IF(F56=1,VLOOKUP($B56,スタッフ!$B:$F,5,FALSE),"")</f>
        <v/>
      </c>
      <c r="J56" s="3" t="str">
        <f>IF(G56=1,VLOOKUP($B56,スタッフ!$B:$F,5,FALSE),"")</f>
        <v/>
      </c>
      <c r="K56" s="3" t="str">
        <f>IF(E56=1,VLOOKUP($B56,スタッフ!$B:$F,5,FALSE),"")</f>
        <v/>
      </c>
    </row>
    <row r="57" spans="1:11" x14ac:dyDescent="0.2">
      <c r="A57" s="9" t="str">
        <f>'宅直データ '!A57&amp;'宅直データ '!C57</f>
        <v>3566545651</v>
      </c>
      <c r="B57" s="3" t="str">
        <f>'宅直データ '!A57&amp;""</f>
        <v>35665</v>
      </c>
      <c r="C57" s="3" t="str">
        <f>'宅直データ '!B57</f>
        <v>山下 修</v>
      </c>
      <c r="D57" s="4">
        <f>'宅直データ '!C57</f>
        <v>45651</v>
      </c>
      <c r="E57" s="3">
        <f>'宅直データ '!D57</f>
        <v>0</v>
      </c>
      <c r="F57" s="3">
        <f>'宅直データ '!E57</f>
        <v>0</v>
      </c>
      <c r="G57" s="10">
        <f>'宅直データ '!F57</f>
        <v>0</v>
      </c>
      <c r="H57" s="3" t="str">
        <f t="shared" si="0"/>
        <v/>
      </c>
      <c r="I57" s="3" t="str">
        <f>IF(F57=1,VLOOKUP($B57,スタッフ!$B:$F,5,FALSE),"")</f>
        <v/>
      </c>
      <c r="J57" s="3" t="str">
        <f>IF(G57=1,VLOOKUP($B57,スタッフ!$B:$F,5,FALSE),"")</f>
        <v/>
      </c>
      <c r="K57" s="3" t="str">
        <f>IF(E57=1,VLOOKUP($B57,スタッフ!$B:$F,5,FALSE),"")</f>
        <v/>
      </c>
    </row>
    <row r="58" spans="1:11" x14ac:dyDescent="0.2">
      <c r="A58" s="9" t="str">
        <f>'宅直データ '!A58&amp;'宅直データ '!C58</f>
        <v>3566545652</v>
      </c>
      <c r="B58" s="3" t="str">
        <f>'宅直データ '!A58&amp;""</f>
        <v>35665</v>
      </c>
      <c r="C58" s="3" t="str">
        <f>'宅直データ '!B58</f>
        <v>山下 修</v>
      </c>
      <c r="D58" s="4">
        <f>'宅直データ '!C58</f>
        <v>45652</v>
      </c>
      <c r="E58" s="3">
        <f>'宅直データ '!D58</f>
        <v>0</v>
      </c>
      <c r="F58" s="3">
        <f>'宅直データ '!E58</f>
        <v>0</v>
      </c>
      <c r="G58" s="10">
        <f>'宅直データ '!F58</f>
        <v>0</v>
      </c>
      <c r="H58" s="3" t="str">
        <f t="shared" si="0"/>
        <v/>
      </c>
      <c r="I58" s="3" t="str">
        <f>IF(F58=1,VLOOKUP($B58,スタッフ!$B:$F,5,FALSE),"")</f>
        <v/>
      </c>
      <c r="J58" s="3" t="str">
        <f>IF(G58=1,VLOOKUP($B58,スタッフ!$B:$F,5,FALSE),"")</f>
        <v/>
      </c>
      <c r="K58" s="3" t="str">
        <f>IF(E58=1,VLOOKUP($B58,スタッフ!$B:$F,5,FALSE),"")</f>
        <v/>
      </c>
    </row>
    <row r="59" spans="1:11" x14ac:dyDescent="0.2">
      <c r="A59" s="9" t="str">
        <f>'宅直データ '!A59&amp;'宅直データ '!C59</f>
        <v>3566545653</v>
      </c>
      <c r="B59" s="3" t="str">
        <f>'宅直データ '!A59&amp;""</f>
        <v>35665</v>
      </c>
      <c r="C59" s="3" t="str">
        <f>'宅直データ '!B59</f>
        <v>山下 修</v>
      </c>
      <c r="D59" s="4">
        <f>'宅直データ '!C59</f>
        <v>45653</v>
      </c>
      <c r="E59" s="3">
        <f>'宅直データ '!D59</f>
        <v>0</v>
      </c>
      <c r="F59" s="3">
        <f>'宅直データ '!E59</f>
        <v>0</v>
      </c>
      <c r="G59" s="10">
        <f>'宅直データ '!F59</f>
        <v>0</v>
      </c>
      <c r="H59" s="3" t="str">
        <f t="shared" si="0"/>
        <v/>
      </c>
      <c r="I59" s="3" t="str">
        <f>IF(F59=1,VLOOKUP($B59,スタッフ!$B:$F,5,FALSE),"")</f>
        <v/>
      </c>
      <c r="J59" s="3" t="str">
        <f>IF(G59=1,VLOOKUP($B59,スタッフ!$B:$F,5,FALSE),"")</f>
        <v/>
      </c>
      <c r="K59" s="3" t="str">
        <f>IF(E59=1,VLOOKUP($B59,スタッフ!$B:$F,5,FALSE),"")</f>
        <v/>
      </c>
    </row>
    <row r="60" spans="1:11" x14ac:dyDescent="0.2">
      <c r="A60" s="9" t="str">
        <f>'宅直データ '!A60&amp;'宅直データ '!C60</f>
        <v>3566545654</v>
      </c>
      <c r="B60" s="3" t="str">
        <f>'宅直データ '!A60&amp;""</f>
        <v>35665</v>
      </c>
      <c r="C60" s="3" t="str">
        <f>'宅直データ '!B60</f>
        <v>山下 修</v>
      </c>
      <c r="D60" s="4">
        <f>'宅直データ '!C60</f>
        <v>45654</v>
      </c>
      <c r="E60" s="3">
        <f>'宅直データ '!D60</f>
        <v>0</v>
      </c>
      <c r="F60" s="3">
        <f>'宅直データ '!E60</f>
        <v>0</v>
      </c>
      <c r="G60" s="10">
        <f>'宅直データ '!F60</f>
        <v>0</v>
      </c>
      <c r="H60" s="3" t="str">
        <f t="shared" si="0"/>
        <v/>
      </c>
      <c r="I60" s="3" t="str">
        <f>IF(F60=1,VLOOKUP($B60,スタッフ!$B:$F,5,FALSE),"")</f>
        <v/>
      </c>
      <c r="J60" s="3" t="str">
        <f>IF(G60=1,VLOOKUP($B60,スタッフ!$B:$F,5,FALSE),"")</f>
        <v/>
      </c>
      <c r="K60" s="3" t="str">
        <f>IF(E60=1,VLOOKUP($B60,スタッフ!$B:$F,5,FALSE),"")</f>
        <v/>
      </c>
    </row>
    <row r="61" spans="1:11" x14ac:dyDescent="0.2">
      <c r="A61" s="9" t="str">
        <f>'宅直データ '!A61&amp;'宅直データ '!C61</f>
        <v>3566545655</v>
      </c>
      <c r="B61" s="3" t="str">
        <f>'宅直データ '!A61&amp;""</f>
        <v>35665</v>
      </c>
      <c r="C61" s="3" t="str">
        <f>'宅直データ '!B61</f>
        <v>山下 修</v>
      </c>
      <c r="D61" s="4">
        <f>'宅直データ '!C61</f>
        <v>45655</v>
      </c>
      <c r="E61" s="3">
        <f>'宅直データ '!D61</f>
        <v>0</v>
      </c>
      <c r="F61" s="3">
        <f>'宅直データ '!E61</f>
        <v>0</v>
      </c>
      <c r="G61" s="10">
        <f>'宅直データ '!F61</f>
        <v>0</v>
      </c>
      <c r="H61" s="3" t="str">
        <f t="shared" si="0"/>
        <v/>
      </c>
      <c r="I61" s="3" t="str">
        <f>IF(F61=1,VLOOKUP($B61,スタッフ!$B:$F,5,FALSE),"")</f>
        <v/>
      </c>
      <c r="J61" s="3" t="str">
        <f>IF(G61=1,VLOOKUP($B61,スタッフ!$B:$F,5,FALSE),"")</f>
        <v/>
      </c>
      <c r="K61" s="3" t="str">
        <f>IF(E61=1,VLOOKUP($B61,スタッフ!$B:$F,5,FALSE),"")</f>
        <v/>
      </c>
    </row>
    <row r="62" spans="1:11" x14ac:dyDescent="0.2">
      <c r="A62" s="9" t="str">
        <f>'宅直データ '!A62&amp;'宅直データ '!C62</f>
        <v>3566545656</v>
      </c>
      <c r="B62" s="3" t="str">
        <f>'宅直データ '!A62&amp;""</f>
        <v>35665</v>
      </c>
      <c r="C62" s="3" t="str">
        <f>'宅直データ '!B62</f>
        <v>山下 修</v>
      </c>
      <c r="D62" s="4">
        <f>'宅直データ '!C62</f>
        <v>45656</v>
      </c>
      <c r="E62" s="3">
        <f>'宅直データ '!D62</f>
        <v>0</v>
      </c>
      <c r="F62" s="3">
        <f>'宅直データ '!E62</f>
        <v>0</v>
      </c>
      <c r="G62" s="10">
        <f>'宅直データ '!F62</f>
        <v>0</v>
      </c>
      <c r="H62" s="3" t="str">
        <f t="shared" si="0"/>
        <v/>
      </c>
      <c r="I62" s="3" t="str">
        <f>IF(F62=1,VLOOKUP($B62,スタッフ!$B:$F,5,FALSE),"")</f>
        <v/>
      </c>
      <c r="J62" s="3" t="str">
        <f>IF(G62=1,VLOOKUP($B62,スタッフ!$B:$F,5,FALSE),"")</f>
        <v/>
      </c>
      <c r="K62" s="3" t="str">
        <f>IF(E62=1,VLOOKUP($B62,スタッフ!$B:$F,5,FALSE),"")</f>
        <v/>
      </c>
    </row>
    <row r="63" spans="1:11" x14ac:dyDescent="0.2">
      <c r="A63" s="9" t="str">
        <f>'宅直データ '!A63&amp;'宅直データ '!C63</f>
        <v>3566545657</v>
      </c>
      <c r="B63" s="3" t="str">
        <f>'宅直データ '!A63&amp;""</f>
        <v>35665</v>
      </c>
      <c r="C63" s="3" t="str">
        <f>'宅直データ '!B63</f>
        <v>山下 修</v>
      </c>
      <c r="D63" s="4">
        <f>'宅直データ '!C63</f>
        <v>45657</v>
      </c>
      <c r="E63" s="3">
        <f>'宅直データ '!D63</f>
        <v>0</v>
      </c>
      <c r="F63" s="3">
        <f>'宅直データ '!E63</f>
        <v>0</v>
      </c>
      <c r="G63" s="10">
        <f>'宅直データ '!F63</f>
        <v>0</v>
      </c>
      <c r="H63" s="3" t="str">
        <f t="shared" si="0"/>
        <v/>
      </c>
      <c r="I63" s="3" t="str">
        <f>IF(F63=1,VLOOKUP($B63,スタッフ!$B:$F,5,FALSE),"")</f>
        <v/>
      </c>
      <c r="J63" s="3" t="str">
        <f>IF(G63=1,VLOOKUP($B63,スタッフ!$B:$F,5,FALSE),"")</f>
        <v/>
      </c>
      <c r="K63" s="3" t="str">
        <f>IF(E63=1,VLOOKUP($B63,スタッフ!$B:$F,5,FALSE),"")</f>
        <v/>
      </c>
    </row>
    <row r="64" spans="1:11" x14ac:dyDescent="0.2">
      <c r="A64" s="9" t="str">
        <f>'宅直データ '!A64&amp;'宅直データ '!C64</f>
        <v>6299345627</v>
      </c>
      <c r="B64" s="3" t="str">
        <f>'宅直データ '!A64&amp;""</f>
        <v>62993</v>
      </c>
      <c r="C64" s="3" t="str">
        <f>'宅直データ '!B64</f>
        <v>平田 恵哉</v>
      </c>
      <c r="D64" s="4">
        <f>'宅直データ '!C64</f>
        <v>45627</v>
      </c>
      <c r="E64" s="3">
        <f>'宅直データ '!D64</f>
        <v>0</v>
      </c>
      <c r="F64" s="3">
        <f>'宅直データ '!E64</f>
        <v>0</v>
      </c>
      <c r="G64" s="10">
        <f>'宅直データ '!F64</f>
        <v>0</v>
      </c>
      <c r="H64" s="3" t="str">
        <f t="shared" si="0"/>
        <v/>
      </c>
      <c r="I64" s="3" t="str">
        <f>IF(F64=1,VLOOKUP($B64,スタッフ!$B:$F,5,FALSE),"")</f>
        <v/>
      </c>
      <c r="J64" s="3" t="str">
        <f>IF(G64=1,VLOOKUP($B64,スタッフ!$B:$F,5,FALSE),"")</f>
        <v/>
      </c>
      <c r="K64" s="3" t="str">
        <f>IF(E64=1,VLOOKUP($B64,スタッフ!$B:$F,5,FALSE),"")</f>
        <v/>
      </c>
    </row>
    <row r="65" spans="1:11" x14ac:dyDescent="0.2">
      <c r="A65" s="9" t="str">
        <f>'宅直データ '!A65&amp;'宅直データ '!C65</f>
        <v>6299345628</v>
      </c>
      <c r="B65" s="3" t="str">
        <f>'宅直データ '!A65&amp;""</f>
        <v>62993</v>
      </c>
      <c r="C65" s="3" t="str">
        <f>'宅直データ '!B65</f>
        <v>平田 恵哉</v>
      </c>
      <c r="D65" s="4">
        <f>'宅直データ '!C65</f>
        <v>45628</v>
      </c>
      <c r="E65" s="3">
        <f>'宅直データ '!D65</f>
        <v>0</v>
      </c>
      <c r="F65" s="3">
        <f>'宅直データ '!E65</f>
        <v>0</v>
      </c>
      <c r="G65" s="10">
        <f>'宅直データ '!F65</f>
        <v>0</v>
      </c>
      <c r="H65" s="3" t="str">
        <f t="shared" si="0"/>
        <v/>
      </c>
      <c r="I65" s="3" t="str">
        <f>IF(F65=1,VLOOKUP($B65,スタッフ!$B:$F,5,FALSE),"")</f>
        <v/>
      </c>
      <c r="J65" s="3" t="str">
        <f>IF(G65=1,VLOOKUP($B65,スタッフ!$B:$F,5,FALSE),"")</f>
        <v/>
      </c>
      <c r="K65" s="3" t="str">
        <f>IF(E65=1,VLOOKUP($B65,スタッフ!$B:$F,5,FALSE),"")</f>
        <v/>
      </c>
    </row>
    <row r="66" spans="1:11" x14ac:dyDescent="0.2">
      <c r="A66" s="9" t="str">
        <f>'宅直データ '!A66&amp;'宅直データ '!C66</f>
        <v>6299345629</v>
      </c>
      <c r="B66" s="3" t="str">
        <f>'宅直データ '!A66&amp;""</f>
        <v>62993</v>
      </c>
      <c r="C66" s="3" t="str">
        <f>'宅直データ '!B66</f>
        <v>平田 恵哉</v>
      </c>
      <c r="D66" s="4">
        <f>'宅直データ '!C66</f>
        <v>45629</v>
      </c>
      <c r="E66" s="3">
        <f>'宅直データ '!D66</f>
        <v>0</v>
      </c>
      <c r="F66" s="3">
        <f>'宅直データ '!E66</f>
        <v>0</v>
      </c>
      <c r="G66" s="10">
        <f>'宅直データ '!F66</f>
        <v>0</v>
      </c>
      <c r="H66" s="3" t="str">
        <f t="shared" si="0"/>
        <v/>
      </c>
      <c r="I66" s="3" t="str">
        <f>IF(F66=1,VLOOKUP($B66,スタッフ!$B:$F,5,FALSE),"")</f>
        <v/>
      </c>
      <c r="J66" s="3" t="str">
        <f>IF(G66=1,VLOOKUP($B66,スタッフ!$B:$F,5,FALSE),"")</f>
        <v/>
      </c>
      <c r="K66" s="3" t="str">
        <f>IF(E66=1,VLOOKUP($B66,スタッフ!$B:$F,5,FALSE),"")</f>
        <v/>
      </c>
    </row>
    <row r="67" spans="1:11" x14ac:dyDescent="0.2">
      <c r="A67" s="9" t="str">
        <f>'宅直データ '!A67&amp;'宅直データ '!C67</f>
        <v>6299345630</v>
      </c>
      <c r="B67" s="3" t="str">
        <f>'宅直データ '!A67&amp;""</f>
        <v>62993</v>
      </c>
      <c r="C67" s="3" t="str">
        <f>'宅直データ '!B67</f>
        <v>平田 恵哉</v>
      </c>
      <c r="D67" s="4">
        <f>'宅直データ '!C67</f>
        <v>45630</v>
      </c>
      <c r="E67" s="3">
        <f>'宅直データ '!D67</f>
        <v>0</v>
      </c>
      <c r="F67" s="3">
        <f>'宅直データ '!E67</f>
        <v>0</v>
      </c>
      <c r="G67" s="10">
        <f>'宅直データ '!F67</f>
        <v>0</v>
      </c>
      <c r="H67" s="3" t="str">
        <f t="shared" ref="H67:H130" si="1">IF(G67=1,"日","")&amp;IF(F67=1,"PM","")&amp;IF(E67=1,"夜","")</f>
        <v/>
      </c>
      <c r="I67" s="3" t="str">
        <f>IF(F67=1,VLOOKUP($B67,スタッフ!$B:$F,5,FALSE),"")</f>
        <v/>
      </c>
      <c r="J67" s="3" t="str">
        <f>IF(G67=1,VLOOKUP($B67,スタッフ!$B:$F,5,FALSE),"")</f>
        <v/>
      </c>
      <c r="K67" s="3" t="str">
        <f>IF(E67=1,VLOOKUP($B67,スタッフ!$B:$F,5,FALSE),"")</f>
        <v/>
      </c>
    </row>
    <row r="68" spans="1:11" x14ac:dyDescent="0.2">
      <c r="A68" s="9" t="str">
        <f>'宅直データ '!A68&amp;'宅直データ '!C68</f>
        <v>6299345631</v>
      </c>
      <c r="B68" s="3" t="str">
        <f>'宅直データ '!A68&amp;""</f>
        <v>62993</v>
      </c>
      <c r="C68" s="3" t="str">
        <f>'宅直データ '!B68</f>
        <v>平田 恵哉</v>
      </c>
      <c r="D68" s="4">
        <f>'宅直データ '!C68</f>
        <v>45631</v>
      </c>
      <c r="E68" s="3">
        <f>'宅直データ '!D68</f>
        <v>0</v>
      </c>
      <c r="F68" s="3">
        <f>'宅直データ '!E68</f>
        <v>0</v>
      </c>
      <c r="G68" s="10">
        <f>'宅直データ '!F68</f>
        <v>0</v>
      </c>
      <c r="H68" s="3" t="str">
        <f t="shared" si="1"/>
        <v/>
      </c>
      <c r="I68" s="3" t="str">
        <f>IF(F68=1,VLOOKUP($B68,スタッフ!$B:$F,5,FALSE),"")</f>
        <v/>
      </c>
      <c r="J68" s="3" t="str">
        <f>IF(G68=1,VLOOKUP($B68,スタッフ!$B:$F,5,FALSE),"")</f>
        <v/>
      </c>
      <c r="K68" s="3" t="str">
        <f>IF(E68=1,VLOOKUP($B68,スタッフ!$B:$F,5,FALSE),"")</f>
        <v/>
      </c>
    </row>
    <row r="69" spans="1:11" x14ac:dyDescent="0.2">
      <c r="A69" s="9" t="str">
        <f>'宅直データ '!A69&amp;'宅直データ '!C69</f>
        <v>6299345632</v>
      </c>
      <c r="B69" s="3" t="str">
        <f>'宅直データ '!A69&amp;""</f>
        <v>62993</v>
      </c>
      <c r="C69" s="3" t="str">
        <f>'宅直データ '!B69</f>
        <v>平田 恵哉</v>
      </c>
      <c r="D69" s="4">
        <f>'宅直データ '!C69</f>
        <v>45632</v>
      </c>
      <c r="E69" s="3">
        <f>'宅直データ '!D69</f>
        <v>0</v>
      </c>
      <c r="F69" s="3">
        <f>'宅直データ '!E69</f>
        <v>0</v>
      </c>
      <c r="G69" s="10">
        <f>'宅直データ '!F69</f>
        <v>0</v>
      </c>
      <c r="H69" s="3" t="str">
        <f t="shared" si="1"/>
        <v/>
      </c>
      <c r="I69" s="3" t="str">
        <f>IF(F69=1,VLOOKUP($B69,スタッフ!$B:$F,5,FALSE),"")</f>
        <v/>
      </c>
      <c r="J69" s="3" t="str">
        <f>IF(G69=1,VLOOKUP($B69,スタッフ!$B:$F,5,FALSE),"")</f>
        <v/>
      </c>
      <c r="K69" s="3" t="str">
        <f>IF(E69=1,VLOOKUP($B69,スタッフ!$B:$F,5,FALSE),"")</f>
        <v/>
      </c>
    </row>
    <row r="70" spans="1:11" x14ac:dyDescent="0.2">
      <c r="A70" s="9" t="str">
        <f>'宅直データ '!A70&amp;'宅直データ '!C70</f>
        <v>6299345633</v>
      </c>
      <c r="B70" s="3" t="str">
        <f>'宅直データ '!A70&amp;""</f>
        <v>62993</v>
      </c>
      <c r="C70" s="3" t="str">
        <f>'宅直データ '!B70</f>
        <v>平田 恵哉</v>
      </c>
      <c r="D70" s="4">
        <f>'宅直データ '!C70</f>
        <v>45633</v>
      </c>
      <c r="E70" s="3">
        <f>'宅直データ '!D70</f>
        <v>0</v>
      </c>
      <c r="F70" s="3">
        <f>'宅直データ '!E70</f>
        <v>0</v>
      </c>
      <c r="G70" s="10">
        <f>'宅直データ '!F70</f>
        <v>0</v>
      </c>
      <c r="H70" s="3" t="str">
        <f t="shared" si="1"/>
        <v/>
      </c>
      <c r="I70" s="3" t="str">
        <f>IF(F70=1,VLOOKUP($B70,スタッフ!$B:$F,5,FALSE),"")</f>
        <v/>
      </c>
      <c r="J70" s="3" t="str">
        <f>IF(G70=1,VLOOKUP($B70,スタッフ!$B:$F,5,FALSE),"")</f>
        <v/>
      </c>
      <c r="K70" s="3" t="str">
        <f>IF(E70=1,VLOOKUP($B70,スタッフ!$B:$F,5,FALSE),"")</f>
        <v/>
      </c>
    </row>
    <row r="71" spans="1:11" x14ac:dyDescent="0.2">
      <c r="A71" s="9" t="str">
        <f>'宅直データ '!A71&amp;'宅直データ '!C71</f>
        <v>6299345634</v>
      </c>
      <c r="B71" s="3" t="str">
        <f>'宅直データ '!A71&amp;""</f>
        <v>62993</v>
      </c>
      <c r="C71" s="3" t="str">
        <f>'宅直データ '!B71</f>
        <v>平田 恵哉</v>
      </c>
      <c r="D71" s="4">
        <f>'宅直データ '!C71</f>
        <v>45634</v>
      </c>
      <c r="E71" s="3">
        <f>'宅直データ '!D71</f>
        <v>0</v>
      </c>
      <c r="F71" s="3">
        <f>'宅直データ '!E71</f>
        <v>0</v>
      </c>
      <c r="G71" s="10">
        <f>'宅直データ '!F71</f>
        <v>0</v>
      </c>
      <c r="H71" s="3" t="str">
        <f t="shared" si="1"/>
        <v/>
      </c>
      <c r="I71" s="3" t="str">
        <f>IF(F71=1,VLOOKUP($B71,スタッフ!$B:$F,5,FALSE),"")</f>
        <v/>
      </c>
      <c r="J71" s="3" t="str">
        <f>IF(G71=1,VLOOKUP($B71,スタッフ!$B:$F,5,FALSE),"")</f>
        <v/>
      </c>
      <c r="K71" s="3" t="str">
        <f>IF(E71=1,VLOOKUP($B71,スタッフ!$B:$F,5,FALSE),"")</f>
        <v/>
      </c>
    </row>
    <row r="72" spans="1:11" x14ac:dyDescent="0.2">
      <c r="A72" s="9" t="str">
        <f>'宅直データ '!A72&amp;'宅直データ '!C72</f>
        <v>6299345635</v>
      </c>
      <c r="B72" s="3" t="str">
        <f>'宅直データ '!A72&amp;""</f>
        <v>62993</v>
      </c>
      <c r="C72" s="3" t="str">
        <f>'宅直データ '!B72</f>
        <v>平田 恵哉</v>
      </c>
      <c r="D72" s="4">
        <f>'宅直データ '!C72</f>
        <v>45635</v>
      </c>
      <c r="E72" s="3">
        <f>'宅直データ '!D72</f>
        <v>0</v>
      </c>
      <c r="F72" s="3">
        <f>'宅直データ '!E72</f>
        <v>0</v>
      </c>
      <c r="G72" s="10">
        <f>'宅直データ '!F72</f>
        <v>0</v>
      </c>
      <c r="H72" s="3" t="str">
        <f t="shared" si="1"/>
        <v/>
      </c>
      <c r="I72" s="3" t="str">
        <f>IF(F72=1,VLOOKUP($B72,スタッフ!$B:$F,5,FALSE),"")</f>
        <v/>
      </c>
      <c r="J72" s="3" t="str">
        <f>IF(G72=1,VLOOKUP($B72,スタッフ!$B:$F,5,FALSE),"")</f>
        <v/>
      </c>
      <c r="K72" s="3" t="str">
        <f>IF(E72=1,VLOOKUP($B72,スタッフ!$B:$F,5,FALSE),"")</f>
        <v/>
      </c>
    </row>
    <row r="73" spans="1:11" x14ac:dyDescent="0.2">
      <c r="A73" s="9" t="str">
        <f>'宅直データ '!A73&amp;'宅直データ '!C73</f>
        <v>6299345636</v>
      </c>
      <c r="B73" s="3" t="str">
        <f>'宅直データ '!A73&amp;""</f>
        <v>62993</v>
      </c>
      <c r="C73" s="3" t="str">
        <f>'宅直データ '!B73</f>
        <v>平田 恵哉</v>
      </c>
      <c r="D73" s="4">
        <f>'宅直データ '!C73</f>
        <v>45636</v>
      </c>
      <c r="E73" s="3">
        <f>'宅直データ '!D73</f>
        <v>0</v>
      </c>
      <c r="F73" s="3">
        <f>'宅直データ '!E73</f>
        <v>0</v>
      </c>
      <c r="G73" s="10">
        <f>'宅直データ '!F73</f>
        <v>0</v>
      </c>
      <c r="H73" s="3" t="str">
        <f t="shared" si="1"/>
        <v/>
      </c>
      <c r="I73" s="3" t="str">
        <f>IF(F73=1,VLOOKUP($B73,スタッフ!$B:$F,5,FALSE),"")</f>
        <v/>
      </c>
      <c r="J73" s="3" t="str">
        <f>IF(G73=1,VLOOKUP($B73,スタッフ!$B:$F,5,FALSE),"")</f>
        <v/>
      </c>
      <c r="K73" s="3" t="str">
        <f>IF(E73=1,VLOOKUP($B73,スタッフ!$B:$F,5,FALSE),"")</f>
        <v/>
      </c>
    </row>
    <row r="74" spans="1:11" x14ac:dyDescent="0.2">
      <c r="A74" s="9" t="str">
        <f>'宅直データ '!A74&amp;'宅直データ '!C74</f>
        <v>6299345637</v>
      </c>
      <c r="B74" s="3" t="str">
        <f>'宅直データ '!A74&amp;""</f>
        <v>62993</v>
      </c>
      <c r="C74" s="3" t="str">
        <f>'宅直データ '!B74</f>
        <v>平田 恵哉</v>
      </c>
      <c r="D74" s="4">
        <f>'宅直データ '!C74</f>
        <v>45637</v>
      </c>
      <c r="E74" s="3">
        <f>'宅直データ '!D74</f>
        <v>0</v>
      </c>
      <c r="F74" s="3">
        <f>'宅直データ '!E74</f>
        <v>0</v>
      </c>
      <c r="G74" s="10">
        <f>'宅直データ '!F74</f>
        <v>0</v>
      </c>
      <c r="H74" s="3" t="str">
        <f t="shared" si="1"/>
        <v/>
      </c>
      <c r="I74" s="3" t="str">
        <f>IF(F74=1,VLOOKUP($B74,スタッフ!$B:$F,5,FALSE),"")</f>
        <v/>
      </c>
      <c r="J74" s="3" t="str">
        <f>IF(G74=1,VLOOKUP($B74,スタッフ!$B:$F,5,FALSE),"")</f>
        <v/>
      </c>
      <c r="K74" s="3" t="str">
        <f>IF(E74=1,VLOOKUP($B74,スタッフ!$B:$F,5,FALSE),"")</f>
        <v/>
      </c>
    </row>
    <row r="75" spans="1:11" x14ac:dyDescent="0.2">
      <c r="A75" s="9" t="str">
        <f>'宅直データ '!A75&amp;'宅直データ '!C75</f>
        <v>6299345638</v>
      </c>
      <c r="B75" s="3" t="str">
        <f>'宅直データ '!A75&amp;""</f>
        <v>62993</v>
      </c>
      <c r="C75" s="3" t="str">
        <f>'宅直データ '!B75</f>
        <v>平田 恵哉</v>
      </c>
      <c r="D75" s="4">
        <f>'宅直データ '!C75</f>
        <v>45638</v>
      </c>
      <c r="E75" s="3">
        <f>'宅直データ '!D75</f>
        <v>0</v>
      </c>
      <c r="F75" s="3">
        <f>'宅直データ '!E75</f>
        <v>0</v>
      </c>
      <c r="G75" s="10">
        <f>'宅直データ '!F75</f>
        <v>0</v>
      </c>
      <c r="H75" s="3" t="str">
        <f t="shared" si="1"/>
        <v/>
      </c>
      <c r="I75" s="3" t="str">
        <f>IF(F75=1,VLOOKUP($B75,スタッフ!$B:$F,5,FALSE),"")</f>
        <v/>
      </c>
      <c r="J75" s="3" t="str">
        <f>IF(G75=1,VLOOKUP($B75,スタッフ!$B:$F,5,FALSE),"")</f>
        <v/>
      </c>
      <c r="K75" s="3" t="str">
        <f>IF(E75=1,VLOOKUP($B75,スタッフ!$B:$F,5,FALSE),"")</f>
        <v/>
      </c>
    </row>
    <row r="76" spans="1:11" x14ac:dyDescent="0.2">
      <c r="A76" s="9" t="str">
        <f>'宅直データ '!A76&amp;'宅直データ '!C76</f>
        <v>6299345639</v>
      </c>
      <c r="B76" s="3" t="str">
        <f>'宅直データ '!A76&amp;""</f>
        <v>62993</v>
      </c>
      <c r="C76" s="3" t="str">
        <f>'宅直データ '!B76</f>
        <v>平田 恵哉</v>
      </c>
      <c r="D76" s="4">
        <f>'宅直データ '!C76</f>
        <v>45639</v>
      </c>
      <c r="E76" s="3">
        <f>'宅直データ '!D76</f>
        <v>0</v>
      </c>
      <c r="F76" s="3">
        <f>'宅直データ '!E76</f>
        <v>0</v>
      </c>
      <c r="G76" s="10">
        <f>'宅直データ '!F76</f>
        <v>0</v>
      </c>
      <c r="H76" s="3" t="str">
        <f t="shared" si="1"/>
        <v/>
      </c>
      <c r="I76" s="3" t="str">
        <f>IF(F76=1,VLOOKUP($B76,スタッフ!$B:$F,5,FALSE),"")</f>
        <v/>
      </c>
      <c r="J76" s="3" t="str">
        <f>IF(G76=1,VLOOKUP($B76,スタッフ!$B:$F,5,FALSE),"")</f>
        <v/>
      </c>
      <c r="K76" s="3" t="str">
        <f>IF(E76=1,VLOOKUP($B76,スタッフ!$B:$F,5,FALSE),"")</f>
        <v/>
      </c>
    </row>
    <row r="77" spans="1:11" x14ac:dyDescent="0.2">
      <c r="A77" s="9" t="str">
        <f>'宅直データ '!A77&amp;'宅直データ '!C77</f>
        <v>6299345640</v>
      </c>
      <c r="B77" s="3" t="str">
        <f>'宅直データ '!A77&amp;""</f>
        <v>62993</v>
      </c>
      <c r="C77" s="3" t="str">
        <f>'宅直データ '!B77</f>
        <v>平田 恵哉</v>
      </c>
      <c r="D77" s="4">
        <f>'宅直データ '!C77</f>
        <v>45640</v>
      </c>
      <c r="E77" s="3">
        <f>'宅直データ '!D77</f>
        <v>0</v>
      </c>
      <c r="F77" s="3">
        <f>'宅直データ '!E77</f>
        <v>0</v>
      </c>
      <c r="G77" s="10">
        <f>'宅直データ '!F77</f>
        <v>0</v>
      </c>
      <c r="H77" s="3" t="str">
        <f t="shared" si="1"/>
        <v/>
      </c>
      <c r="I77" s="3" t="str">
        <f>IF(F77=1,VLOOKUP($B77,スタッフ!$B:$F,5,FALSE),"")</f>
        <v/>
      </c>
      <c r="J77" s="3" t="str">
        <f>IF(G77=1,VLOOKUP($B77,スタッフ!$B:$F,5,FALSE),"")</f>
        <v/>
      </c>
      <c r="K77" s="3" t="str">
        <f>IF(E77=1,VLOOKUP($B77,スタッフ!$B:$F,5,FALSE),"")</f>
        <v/>
      </c>
    </row>
    <row r="78" spans="1:11" x14ac:dyDescent="0.2">
      <c r="A78" s="9" t="str">
        <f>'宅直データ '!A78&amp;'宅直データ '!C78</f>
        <v>6299345641</v>
      </c>
      <c r="B78" s="3" t="str">
        <f>'宅直データ '!A78&amp;""</f>
        <v>62993</v>
      </c>
      <c r="C78" s="3" t="str">
        <f>'宅直データ '!B78</f>
        <v>平田 恵哉</v>
      </c>
      <c r="D78" s="4">
        <f>'宅直データ '!C78</f>
        <v>45641</v>
      </c>
      <c r="E78" s="3">
        <f>'宅直データ '!D78</f>
        <v>0</v>
      </c>
      <c r="F78" s="3">
        <f>'宅直データ '!E78</f>
        <v>0</v>
      </c>
      <c r="G78" s="10">
        <f>'宅直データ '!F78</f>
        <v>0</v>
      </c>
      <c r="H78" s="3" t="str">
        <f t="shared" si="1"/>
        <v/>
      </c>
      <c r="I78" s="3" t="str">
        <f>IF(F78=1,VLOOKUP($B78,スタッフ!$B:$F,5,FALSE),"")</f>
        <v/>
      </c>
      <c r="J78" s="3" t="str">
        <f>IF(G78=1,VLOOKUP($B78,スタッフ!$B:$F,5,FALSE),"")</f>
        <v/>
      </c>
      <c r="K78" s="3" t="str">
        <f>IF(E78=1,VLOOKUP($B78,スタッフ!$B:$F,5,FALSE),"")</f>
        <v/>
      </c>
    </row>
    <row r="79" spans="1:11" x14ac:dyDescent="0.2">
      <c r="A79" s="9" t="str">
        <f>'宅直データ '!A79&amp;'宅直データ '!C79</f>
        <v>6299345642</v>
      </c>
      <c r="B79" s="3" t="str">
        <f>'宅直データ '!A79&amp;""</f>
        <v>62993</v>
      </c>
      <c r="C79" s="3" t="str">
        <f>'宅直データ '!B79</f>
        <v>平田 恵哉</v>
      </c>
      <c r="D79" s="4">
        <f>'宅直データ '!C79</f>
        <v>45642</v>
      </c>
      <c r="E79" s="3">
        <f>'宅直データ '!D79</f>
        <v>0</v>
      </c>
      <c r="F79" s="3">
        <f>'宅直データ '!E79</f>
        <v>0</v>
      </c>
      <c r="G79" s="10">
        <f>'宅直データ '!F79</f>
        <v>0</v>
      </c>
      <c r="H79" s="3" t="str">
        <f t="shared" si="1"/>
        <v/>
      </c>
      <c r="I79" s="3" t="str">
        <f>IF(F79=1,VLOOKUP($B79,スタッフ!$B:$F,5,FALSE),"")</f>
        <v/>
      </c>
      <c r="J79" s="3" t="str">
        <f>IF(G79=1,VLOOKUP($B79,スタッフ!$B:$F,5,FALSE),"")</f>
        <v/>
      </c>
      <c r="K79" s="3" t="str">
        <f>IF(E79=1,VLOOKUP($B79,スタッフ!$B:$F,5,FALSE),"")</f>
        <v/>
      </c>
    </row>
    <row r="80" spans="1:11" x14ac:dyDescent="0.2">
      <c r="A80" s="9" t="str">
        <f>'宅直データ '!A80&amp;'宅直データ '!C80</f>
        <v>6299345643</v>
      </c>
      <c r="B80" s="3" t="str">
        <f>'宅直データ '!A80&amp;""</f>
        <v>62993</v>
      </c>
      <c r="C80" s="3" t="str">
        <f>'宅直データ '!B80</f>
        <v>平田 恵哉</v>
      </c>
      <c r="D80" s="4">
        <f>'宅直データ '!C80</f>
        <v>45643</v>
      </c>
      <c r="E80" s="3">
        <f>'宅直データ '!D80</f>
        <v>0</v>
      </c>
      <c r="F80" s="3">
        <f>'宅直データ '!E80</f>
        <v>0</v>
      </c>
      <c r="G80" s="10">
        <f>'宅直データ '!F80</f>
        <v>0</v>
      </c>
      <c r="H80" s="3" t="str">
        <f t="shared" si="1"/>
        <v/>
      </c>
      <c r="I80" s="3" t="str">
        <f>IF(F80=1,VLOOKUP($B80,スタッフ!$B:$F,5,FALSE),"")</f>
        <v/>
      </c>
      <c r="J80" s="3" t="str">
        <f>IF(G80=1,VLOOKUP($B80,スタッフ!$B:$F,5,FALSE),"")</f>
        <v/>
      </c>
      <c r="K80" s="3" t="str">
        <f>IF(E80=1,VLOOKUP($B80,スタッフ!$B:$F,5,FALSE),"")</f>
        <v/>
      </c>
    </row>
    <row r="81" spans="1:11" x14ac:dyDescent="0.2">
      <c r="A81" s="9" t="str">
        <f>'宅直データ '!A81&amp;'宅直データ '!C81</f>
        <v>6299345644</v>
      </c>
      <c r="B81" s="3" t="str">
        <f>'宅直データ '!A81&amp;""</f>
        <v>62993</v>
      </c>
      <c r="C81" s="3" t="str">
        <f>'宅直データ '!B81</f>
        <v>平田 恵哉</v>
      </c>
      <c r="D81" s="4">
        <f>'宅直データ '!C81</f>
        <v>45644</v>
      </c>
      <c r="E81" s="3">
        <f>'宅直データ '!D81</f>
        <v>0</v>
      </c>
      <c r="F81" s="3">
        <f>'宅直データ '!E81</f>
        <v>0</v>
      </c>
      <c r="G81" s="10">
        <f>'宅直データ '!F81</f>
        <v>0</v>
      </c>
      <c r="H81" s="3" t="str">
        <f t="shared" si="1"/>
        <v/>
      </c>
      <c r="I81" s="3" t="str">
        <f>IF(F81=1,VLOOKUP($B81,スタッフ!$B:$F,5,FALSE),"")</f>
        <v/>
      </c>
      <c r="J81" s="3" t="str">
        <f>IF(G81=1,VLOOKUP($B81,スタッフ!$B:$F,5,FALSE),"")</f>
        <v/>
      </c>
      <c r="K81" s="3" t="str">
        <f>IF(E81=1,VLOOKUP($B81,スタッフ!$B:$F,5,FALSE),"")</f>
        <v/>
      </c>
    </row>
    <row r="82" spans="1:11" x14ac:dyDescent="0.2">
      <c r="A82" s="9" t="str">
        <f>'宅直データ '!A82&amp;'宅直データ '!C82</f>
        <v>6299345645</v>
      </c>
      <c r="B82" s="3" t="str">
        <f>'宅直データ '!A82&amp;""</f>
        <v>62993</v>
      </c>
      <c r="C82" s="3" t="str">
        <f>'宅直データ '!B82</f>
        <v>平田 恵哉</v>
      </c>
      <c r="D82" s="4">
        <f>'宅直データ '!C82</f>
        <v>45645</v>
      </c>
      <c r="E82" s="3">
        <f>'宅直データ '!D82</f>
        <v>0</v>
      </c>
      <c r="F82" s="3">
        <f>'宅直データ '!E82</f>
        <v>0</v>
      </c>
      <c r="G82" s="10">
        <f>'宅直データ '!F82</f>
        <v>0</v>
      </c>
      <c r="H82" s="3" t="str">
        <f t="shared" si="1"/>
        <v/>
      </c>
      <c r="I82" s="3" t="str">
        <f>IF(F82=1,VLOOKUP($B82,スタッフ!$B:$F,5,FALSE),"")</f>
        <v/>
      </c>
      <c r="J82" s="3" t="str">
        <f>IF(G82=1,VLOOKUP($B82,スタッフ!$B:$F,5,FALSE),"")</f>
        <v/>
      </c>
      <c r="K82" s="3" t="str">
        <f>IF(E82=1,VLOOKUP($B82,スタッフ!$B:$F,5,FALSE),"")</f>
        <v/>
      </c>
    </row>
    <row r="83" spans="1:11" x14ac:dyDescent="0.2">
      <c r="A83" s="9" t="str">
        <f>'宅直データ '!A83&amp;'宅直データ '!C83</f>
        <v>6299345646</v>
      </c>
      <c r="B83" s="3" t="str">
        <f>'宅直データ '!A83&amp;""</f>
        <v>62993</v>
      </c>
      <c r="C83" s="3" t="str">
        <f>'宅直データ '!B83</f>
        <v>平田 恵哉</v>
      </c>
      <c r="D83" s="4">
        <f>'宅直データ '!C83</f>
        <v>45646</v>
      </c>
      <c r="E83" s="3">
        <f>'宅直データ '!D83</f>
        <v>0</v>
      </c>
      <c r="F83" s="3">
        <f>'宅直データ '!E83</f>
        <v>0</v>
      </c>
      <c r="G83" s="10">
        <f>'宅直データ '!F83</f>
        <v>0</v>
      </c>
      <c r="H83" s="3" t="str">
        <f t="shared" si="1"/>
        <v/>
      </c>
      <c r="I83" s="3" t="str">
        <f>IF(F83=1,VLOOKUP($B83,スタッフ!$B:$F,5,FALSE),"")</f>
        <v/>
      </c>
      <c r="J83" s="3" t="str">
        <f>IF(G83=1,VLOOKUP($B83,スタッフ!$B:$F,5,FALSE),"")</f>
        <v/>
      </c>
      <c r="K83" s="3" t="str">
        <f>IF(E83=1,VLOOKUP($B83,スタッフ!$B:$F,5,FALSE),"")</f>
        <v/>
      </c>
    </row>
    <row r="84" spans="1:11" x14ac:dyDescent="0.2">
      <c r="A84" s="9" t="str">
        <f>'宅直データ '!A84&amp;'宅直データ '!C84</f>
        <v>6299345647</v>
      </c>
      <c r="B84" s="3" t="str">
        <f>'宅直データ '!A84&amp;""</f>
        <v>62993</v>
      </c>
      <c r="C84" s="3" t="str">
        <f>'宅直データ '!B84</f>
        <v>平田 恵哉</v>
      </c>
      <c r="D84" s="4">
        <f>'宅直データ '!C84</f>
        <v>45647</v>
      </c>
      <c r="E84" s="3">
        <f>'宅直データ '!D84</f>
        <v>0</v>
      </c>
      <c r="F84" s="3">
        <f>'宅直データ '!E84</f>
        <v>0</v>
      </c>
      <c r="G84" s="10">
        <f>'宅直データ '!F84</f>
        <v>0</v>
      </c>
      <c r="H84" s="3" t="str">
        <f t="shared" si="1"/>
        <v/>
      </c>
      <c r="I84" s="3" t="str">
        <f>IF(F84=1,VLOOKUP($B84,スタッフ!$B:$F,5,FALSE),"")</f>
        <v/>
      </c>
      <c r="J84" s="3" t="str">
        <f>IF(G84=1,VLOOKUP($B84,スタッフ!$B:$F,5,FALSE),"")</f>
        <v/>
      </c>
      <c r="K84" s="3" t="str">
        <f>IF(E84=1,VLOOKUP($B84,スタッフ!$B:$F,5,FALSE),"")</f>
        <v/>
      </c>
    </row>
    <row r="85" spans="1:11" x14ac:dyDescent="0.2">
      <c r="A85" s="9" t="str">
        <f>'宅直データ '!A85&amp;'宅直データ '!C85</f>
        <v>6299345648</v>
      </c>
      <c r="B85" s="3" t="str">
        <f>'宅直データ '!A85&amp;""</f>
        <v>62993</v>
      </c>
      <c r="C85" s="3" t="str">
        <f>'宅直データ '!B85</f>
        <v>平田 恵哉</v>
      </c>
      <c r="D85" s="4">
        <f>'宅直データ '!C85</f>
        <v>45648</v>
      </c>
      <c r="E85" s="3">
        <f>'宅直データ '!D85</f>
        <v>0</v>
      </c>
      <c r="F85" s="3">
        <f>'宅直データ '!E85</f>
        <v>0</v>
      </c>
      <c r="G85" s="10">
        <f>'宅直データ '!F85</f>
        <v>0</v>
      </c>
      <c r="H85" s="3" t="str">
        <f t="shared" si="1"/>
        <v/>
      </c>
      <c r="I85" s="3" t="str">
        <f>IF(F85=1,VLOOKUP($B85,スタッフ!$B:$F,5,FALSE),"")</f>
        <v/>
      </c>
      <c r="J85" s="3" t="str">
        <f>IF(G85=1,VLOOKUP($B85,スタッフ!$B:$F,5,FALSE),"")</f>
        <v/>
      </c>
      <c r="K85" s="3" t="str">
        <f>IF(E85=1,VLOOKUP($B85,スタッフ!$B:$F,5,FALSE),"")</f>
        <v/>
      </c>
    </row>
    <row r="86" spans="1:11" x14ac:dyDescent="0.2">
      <c r="A86" s="9" t="str">
        <f>'宅直データ '!A86&amp;'宅直データ '!C86</f>
        <v>6299345649</v>
      </c>
      <c r="B86" s="3" t="str">
        <f>'宅直データ '!A86&amp;""</f>
        <v>62993</v>
      </c>
      <c r="C86" s="3" t="str">
        <f>'宅直データ '!B86</f>
        <v>平田 恵哉</v>
      </c>
      <c r="D86" s="4">
        <f>'宅直データ '!C86</f>
        <v>45649</v>
      </c>
      <c r="E86" s="3">
        <f>'宅直データ '!D86</f>
        <v>0</v>
      </c>
      <c r="F86" s="3">
        <f>'宅直データ '!E86</f>
        <v>0</v>
      </c>
      <c r="G86" s="10">
        <f>'宅直データ '!F86</f>
        <v>0</v>
      </c>
      <c r="H86" s="3" t="str">
        <f t="shared" si="1"/>
        <v/>
      </c>
      <c r="I86" s="3" t="str">
        <f>IF(F86=1,VLOOKUP($B86,スタッフ!$B:$F,5,FALSE),"")</f>
        <v/>
      </c>
      <c r="J86" s="3" t="str">
        <f>IF(G86=1,VLOOKUP($B86,スタッフ!$B:$F,5,FALSE),"")</f>
        <v/>
      </c>
      <c r="K86" s="3" t="str">
        <f>IF(E86=1,VLOOKUP($B86,スタッフ!$B:$F,5,FALSE),"")</f>
        <v/>
      </c>
    </row>
    <row r="87" spans="1:11" x14ac:dyDescent="0.2">
      <c r="A87" s="9" t="str">
        <f>'宅直データ '!A87&amp;'宅直データ '!C87</f>
        <v>6299345650</v>
      </c>
      <c r="B87" s="3" t="str">
        <f>'宅直データ '!A87&amp;""</f>
        <v>62993</v>
      </c>
      <c r="C87" s="3" t="str">
        <f>'宅直データ '!B87</f>
        <v>平田 恵哉</v>
      </c>
      <c r="D87" s="4">
        <f>'宅直データ '!C87</f>
        <v>45650</v>
      </c>
      <c r="E87" s="3">
        <f>'宅直データ '!D87</f>
        <v>0</v>
      </c>
      <c r="F87" s="3">
        <f>'宅直データ '!E87</f>
        <v>0</v>
      </c>
      <c r="G87" s="10">
        <f>'宅直データ '!F87</f>
        <v>0</v>
      </c>
      <c r="H87" s="3" t="str">
        <f t="shared" si="1"/>
        <v/>
      </c>
      <c r="I87" s="3" t="str">
        <f>IF(F87=1,VLOOKUP($B87,スタッフ!$B:$F,5,FALSE),"")</f>
        <v/>
      </c>
      <c r="J87" s="3" t="str">
        <f>IF(G87=1,VLOOKUP($B87,スタッフ!$B:$F,5,FALSE),"")</f>
        <v/>
      </c>
      <c r="K87" s="3" t="str">
        <f>IF(E87=1,VLOOKUP($B87,スタッフ!$B:$F,5,FALSE),"")</f>
        <v/>
      </c>
    </row>
    <row r="88" spans="1:11" x14ac:dyDescent="0.2">
      <c r="A88" s="9" t="str">
        <f>'宅直データ '!A88&amp;'宅直データ '!C88</f>
        <v>6299345651</v>
      </c>
      <c r="B88" s="3" t="str">
        <f>'宅直データ '!A88&amp;""</f>
        <v>62993</v>
      </c>
      <c r="C88" s="3" t="str">
        <f>'宅直データ '!B88</f>
        <v>平田 恵哉</v>
      </c>
      <c r="D88" s="4">
        <f>'宅直データ '!C88</f>
        <v>45651</v>
      </c>
      <c r="E88" s="3">
        <f>'宅直データ '!D88</f>
        <v>0</v>
      </c>
      <c r="F88" s="3">
        <f>'宅直データ '!E88</f>
        <v>0</v>
      </c>
      <c r="G88" s="10">
        <f>'宅直データ '!F88</f>
        <v>0</v>
      </c>
      <c r="H88" s="3" t="str">
        <f t="shared" si="1"/>
        <v/>
      </c>
      <c r="I88" s="3" t="str">
        <f>IF(F88=1,VLOOKUP($B88,スタッフ!$B:$F,5,FALSE),"")</f>
        <v/>
      </c>
      <c r="J88" s="3" t="str">
        <f>IF(G88=1,VLOOKUP($B88,スタッフ!$B:$F,5,FALSE),"")</f>
        <v/>
      </c>
      <c r="K88" s="3" t="str">
        <f>IF(E88=1,VLOOKUP($B88,スタッフ!$B:$F,5,FALSE),"")</f>
        <v/>
      </c>
    </row>
    <row r="89" spans="1:11" x14ac:dyDescent="0.2">
      <c r="A89" s="9" t="str">
        <f>'宅直データ '!A89&amp;'宅直データ '!C89</f>
        <v>6299345652</v>
      </c>
      <c r="B89" s="3" t="str">
        <f>'宅直データ '!A89&amp;""</f>
        <v>62993</v>
      </c>
      <c r="C89" s="3" t="str">
        <f>'宅直データ '!B89</f>
        <v>平田 恵哉</v>
      </c>
      <c r="D89" s="4">
        <f>'宅直データ '!C89</f>
        <v>45652</v>
      </c>
      <c r="E89" s="3">
        <f>'宅直データ '!D89</f>
        <v>0</v>
      </c>
      <c r="F89" s="3">
        <f>'宅直データ '!E89</f>
        <v>0</v>
      </c>
      <c r="G89" s="10">
        <f>'宅直データ '!F89</f>
        <v>0</v>
      </c>
      <c r="H89" s="3" t="str">
        <f t="shared" si="1"/>
        <v/>
      </c>
      <c r="I89" s="3" t="str">
        <f>IF(F89=1,VLOOKUP($B89,スタッフ!$B:$F,5,FALSE),"")</f>
        <v/>
      </c>
      <c r="J89" s="3" t="str">
        <f>IF(G89=1,VLOOKUP($B89,スタッフ!$B:$F,5,FALSE),"")</f>
        <v/>
      </c>
      <c r="K89" s="3" t="str">
        <f>IF(E89=1,VLOOKUP($B89,スタッフ!$B:$F,5,FALSE),"")</f>
        <v/>
      </c>
    </row>
    <row r="90" spans="1:11" x14ac:dyDescent="0.2">
      <c r="A90" s="9" t="str">
        <f>'宅直データ '!A90&amp;'宅直データ '!C90</f>
        <v>6299345653</v>
      </c>
      <c r="B90" s="3" t="str">
        <f>'宅直データ '!A90&amp;""</f>
        <v>62993</v>
      </c>
      <c r="C90" s="3" t="str">
        <f>'宅直データ '!B90</f>
        <v>平田 恵哉</v>
      </c>
      <c r="D90" s="4">
        <f>'宅直データ '!C90</f>
        <v>45653</v>
      </c>
      <c r="E90" s="3">
        <f>'宅直データ '!D90</f>
        <v>0</v>
      </c>
      <c r="F90" s="3">
        <f>'宅直データ '!E90</f>
        <v>0</v>
      </c>
      <c r="G90" s="10">
        <f>'宅直データ '!F90</f>
        <v>0</v>
      </c>
      <c r="H90" s="3" t="str">
        <f t="shared" si="1"/>
        <v/>
      </c>
      <c r="I90" s="3" t="str">
        <f>IF(F90=1,VLOOKUP($B90,スタッフ!$B:$F,5,FALSE),"")</f>
        <v/>
      </c>
      <c r="J90" s="3" t="str">
        <f>IF(G90=1,VLOOKUP($B90,スタッフ!$B:$F,5,FALSE),"")</f>
        <v/>
      </c>
      <c r="K90" s="3" t="str">
        <f>IF(E90=1,VLOOKUP($B90,スタッフ!$B:$F,5,FALSE),"")</f>
        <v/>
      </c>
    </row>
    <row r="91" spans="1:11" x14ac:dyDescent="0.2">
      <c r="A91" s="9" t="str">
        <f>'宅直データ '!A91&amp;'宅直データ '!C91</f>
        <v>6299345654</v>
      </c>
      <c r="B91" s="3" t="str">
        <f>'宅直データ '!A91&amp;""</f>
        <v>62993</v>
      </c>
      <c r="C91" s="3" t="str">
        <f>'宅直データ '!B91</f>
        <v>平田 恵哉</v>
      </c>
      <c r="D91" s="4">
        <f>'宅直データ '!C91</f>
        <v>45654</v>
      </c>
      <c r="E91" s="3">
        <f>'宅直データ '!D91</f>
        <v>0</v>
      </c>
      <c r="F91" s="3">
        <f>'宅直データ '!E91</f>
        <v>0</v>
      </c>
      <c r="G91" s="10">
        <f>'宅直データ '!F91</f>
        <v>0</v>
      </c>
      <c r="H91" s="3" t="str">
        <f t="shared" si="1"/>
        <v/>
      </c>
      <c r="I91" s="3" t="str">
        <f>IF(F91=1,VLOOKUP($B91,スタッフ!$B:$F,5,FALSE),"")</f>
        <v/>
      </c>
      <c r="J91" s="3" t="str">
        <f>IF(G91=1,VLOOKUP($B91,スタッフ!$B:$F,5,FALSE),"")</f>
        <v/>
      </c>
      <c r="K91" s="3" t="str">
        <f>IF(E91=1,VLOOKUP($B91,スタッフ!$B:$F,5,FALSE),"")</f>
        <v/>
      </c>
    </row>
    <row r="92" spans="1:11" x14ac:dyDescent="0.2">
      <c r="A92" s="9" t="str">
        <f>'宅直データ '!A92&amp;'宅直データ '!C92</f>
        <v>6299345655</v>
      </c>
      <c r="B92" s="3" t="str">
        <f>'宅直データ '!A92&amp;""</f>
        <v>62993</v>
      </c>
      <c r="C92" s="3" t="str">
        <f>'宅直データ '!B92</f>
        <v>平田 恵哉</v>
      </c>
      <c r="D92" s="4">
        <f>'宅直データ '!C92</f>
        <v>45655</v>
      </c>
      <c r="E92" s="3">
        <f>'宅直データ '!D92</f>
        <v>0</v>
      </c>
      <c r="F92" s="3">
        <f>'宅直データ '!E92</f>
        <v>0</v>
      </c>
      <c r="G92" s="10">
        <f>'宅直データ '!F92</f>
        <v>0</v>
      </c>
      <c r="H92" s="3" t="str">
        <f t="shared" si="1"/>
        <v/>
      </c>
      <c r="I92" s="3" t="str">
        <f>IF(F92=1,VLOOKUP($B92,スタッフ!$B:$F,5,FALSE),"")</f>
        <v/>
      </c>
      <c r="J92" s="3" t="str">
        <f>IF(G92=1,VLOOKUP($B92,スタッフ!$B:$F,5,FALSE),"")</f>
        <v/>
      </c>
      <c r="K92" s="3" t="str">
        <f>IF(E92=1,VLOOKUP($B92,スタッフ!$B:$F,5,FALSE),"")</f>
        <v/>
      </c>
    </row>
    <row r="93" spans="1:11" x14ac:dyDescent="0.2">
      <c r="A93" s="9" t="str">
        <f>'宅直データ '!A93&amp;'宅直データ '!C93</f>
        <v>6299345656</v>
      </c>
      <c r="B93" s="3" t="str">
        <f>'宅直データ '!A93&amp;""</f>
        <v>62993</v>
      </c>
      <c r="C93" s="3" t="str">
        <f>'宅直データ '!B93</f>
        <v>平田 恵哉</v>
      </c>
      <c r="D93" s="4">
        <f>'宅直データ '!C93</f>
        <v>45656</v>
      </c>
      <c r="E93" s="3">
        <f>'宅直データ '!D93</f>
        <v>0</v>
      </c>
      <c r="F93" s="3">
        <f>'宅直データ '!E93</f>
        <v>0</v>
      </c>
      <c r="G93" s="10">
        <f>'宅直データ '!F93</f>
        <v>0</v>
      </c>
      <c r="H93" s="3" t="str">
        <f t="shared" si="1"/>
        <v/>
      </c>
      <c r="I93" s="3" t="str">
        <f>IF(F93=1,VLOOKUP($B93,スタッフ!$B:$F,5,FALSE),"")</f>
        <v/>
      </c>
      <c r="J93" s="3" t="str">
        <f>IF(G93=1,VLOOKUP($B93,スタッフ!$B:$F,5,FALSE),"")</f>
        <v/>
      </c>
      <c r="K93" s="3" t="str">
        <f>IF(E93=1,VLOOKUP($B93,スタッフ!$B:$F,5,FALSE),"")</f>
        <v/>
      </c>
    </row>
    <row r="94" spans="1:11" x14ac:dyDescent="0.2">
      <c r="A94" s="9" t="str">
        <f>'宅直データ '!A94&amp;'宅直データ '!C94</f>
        <v>6299345657</v>
      </c>
      <c r="B94" s="3" t="str">
        <f>'宅直データ '!A94&amp;""</f>
        <v>62993</v>
      </c>
      <c r="C94" s="3" t="str">
        <f>'宅直データ '!B94</f>
        <v>平田 恵哉</v>
      </c>
      <c r="D94" s="4">
        <f>'宅直データ '!C94</f>
        <v>45657</v>
      </c>
      <c r="E94" s="3">
        <f>'宅直データ '!D94</f>
        <v>0</v>
      </c>
      <c r="F94" s="3">
        <f>'宅直データ '!E94</f>
        <v>0</v>
      </c>
      <c r="G94" s="10">
        <f>'宅直データ '!F94</f>
        <v>0</v>
      </c>
      <c r="H94" s="3" t="str">
        <f t="shared" si="1"/>
        <v/>
      </c>
      <c r="I94" s="3" t="str">
        <f>IF(F94=1,VLOOKUP($B94,スタッフ!$B:$F,5,FALSE),"")</f>
        <v/>
      </c>
      <c r="J94" s="3" t="str">
        <f>IF(G94=1,VLOOKUP($B94,スタッフ!$B:$F,5,FALSE),"")</f>
        <v/>
      </c>
      <c r="K94" s="3" t="str">
        <f>IF(E94=1,VLOOKUP($B94,スタッフ!$B:$F,5,FALSE),"")</f>
        <v/>
      </c>
    </row>
    <row r="95" spans="1:11" x14ac:dyDescent="0.2">
      <c r="A95" s="9" t="str">
        <f>'宅直データ '!A95&amp;'宅直データ '!C95</f>
        <v>8801445627</v>
      </c>
      <c r="B95" s="3" t="str">
        <f>'宅直データ '!A95&amp;""</f>
        <v>88014</v>
      </c>
      <c r="C95" s="3" t="str">
        <f>'宅直データ '!B95</f>
        <v>長田 弘二</v>
      </c>
      <c r="D95" s="4">
        <f>'宅直データ '!C95</f>
        <v>45627</v>
      </c>
      <c r="E95" s="3">
        <f>'宅直データ '!D95</f>
        <v>0</v>
      </c>
      <c r="F95" s="3">
        <f>'宅直データ '!E95</f>
        <v>0</v>
      </c>
      <c r="G95" s="10">
        <f>'宅直データ '!F95</f>
        <v>0</v>
      </c>
      <c r="H95" s="3" t="str">
        <f t="shared" si="1"/>
        <v/>
      </c>
      <c r="I95" s="3" t="str">
        <f>IF(F95=1,VLOOKUP($B95,スタッフ!$B:$F,5,FALSE),"")</f>
        <v/>
      </c>
      <c r="J95" s="3" t="str">
        <f>IF(G95=1,VLOOKUP($B95,スタッフ!$B:$F,5,FALSE),"")</f>
        <v/>
      </c>
      <c r="K95" s="3" t="str">
        <f>IF(E95=1,VLOOKUP($B95,スタッフ!$B:$F,5,FALSE),"")</f>
        <v/>
      </c>
    </row>
    <row r="96" spans="1:11" x14ac:dyDescent="0.2">
      <c r="A96" s="9" t="str">
        <f>'宅直データ '!A96&amp;'宅直データ '!C96</f>
        <v>8801445628</v>
      </c>
      <c r="B96" s="3" t="str">
        <f>'宅直データ '!A96&amp;""</f>
        <v>88014</v>
      </c>
      <c r="C96" s="3" t="str">
        <f>'宅直データ '!B96</f>
        <v>長田 弘二</v>
      </c>
      <c r="D96" s="4">
        <f>'宅直データ '!C96</f>
        <v>45628</v>
      </c>
      <c r="E96" s="3">
        <f>'宅直データ '!D96</f>
        <v>0</v>
      </c>
      <c r="F96" s="3">
        <f>'宅直データ '!E96</f>
        <v>0</v>
      </c>
      <c r="G96" s="10">
        <f>'宅直データ '!F96</f>
        <v>0</v>
      </c>
      <c r="H96" s="3" t="str">
        <f t="shared" si="1"/>
        <v/>
      </c>
      <c r="I96" s="3" t="str">
        <f>IF(F96=1,VLOOKUP($B96,スタッフ!$B:$F,5,FALSE),"")</f>
        <v/>
      </c>
      <c r="J96" s="3" t="str">
        <f>IF(G96=1,VLOOKUP($B96,スタッフ!$B:$F,5,FALSE),"")</f>
        <v/>
      </c>
      <c r="K96" s="3" t="str">
        <f>IF(E96=1,VLOOKUP($B96,スタッフ!$B:$F,5,FALSE),"")</f>
        <v/>
      </c>
    </row>
    <row r="97" spans="1:11" x14ac:dyDescent="0.2">
      <c r="A97" s="9" t="str">
        <f>'宅直データ '!A97&amp;'宅直データ '!C97</f>
        <v>8801445629</v>
      </c>
      <c r="B97" s="3" t="str">
        <f>'宅直データ '!A97&amp;""</f>
        <v>88014</v>
      </c>
      <c r="C97" s="3" t="str">
        <f>'宅直データ '!B97</f>
        <v>長田 弘二</v>
      </c>
      <c r="D97" s="4">
        <f>'宅直データ '!C97</f>
        <v>45629</v>
      </c>
      <c r="E97" s="3">
        <f>'宅直データ '!D97</f>
        <v>0</v>
      </c>
      <c r="F97" s="3">
        <f>'宅直データ '!E97</f>
        <v>0</v>
      </c>
      <c r="G97" s="10">
        <f>'宅直データ '!F97</f>
        <v>0</v>
      </c>
      <c r="H97" s="3" t="str">
        <f t="shared" si="1"/>
        <v/>
      </c>
      <c r="I97" s="3" t="str">
        <f>IF(F97=1,VLOOKUP($B97,スタッフ!$B:$F,5,FALSE),"")</f>
        <v/>
      </c>
      <c r="J97" s="3" t="str">
        <f>IF(G97=1,VLOOKUP($B97,スタッフ!$B:$F,5,FALSE),"")</f>
        <v/>
      </c>
      <c r="K97" s="3" t="str">
        <f>IF(E97=1,VLOOKUP($B97,スタッフ!$B:$F,5,FALSE),"")</f>
        <v/>
      </c>
    </row>
    <row r="98" spans="1:11" x14ac:dyDescent="0.2">
      <c r="A98" s="9" t="str">
        <f>'宅直データ '!A98&amp;'宅直データ '!C98</f>
        <v>8801445630</v>
      </c>
      <c r="B98" s="3" t="str">
        <f>'宅直データ '!A98&amp;""</f>
        <v>88014</v>
      </c>
      <c r="C98" s="3" t="str">
        <f>'宅直データ '!B98</f>
        <v>長田 弘二</v>
      </c>
      <c r="D98" s="4">
        <f>'宅直データ '!C98</f>
        <v>45630</v>
      </c>
      <c r="E98" s="3">
        <f>'宅直データ '!D98</f>
        <v>0</v>
      </c>
      <c r="F98" s="3">
        <f>'宅直データ '!E98</f>
        <v>0</v>
      </c>
      <c r="G98" s="10">
        <f>'宅直データ '!F98</f>
        <v>0</v>
      </c>
      <c r="H98" s="3" t="str">
        <f t="shared" si="1"/>
        <v/>
      </c>
      <c r="I98" s="3" t="str">
        <f>IF(F98=1,VLOOKUP($B98,スタッフ!$B:$F,5,FALSE),"")</f>
        <v/>
      </c>
      <c r="J98" s="3" t="str">
        <f>IF(G98=1,VLOOKUP($B98,スタッフ!$B:$F,5,FALSE),"")</f>
        <v/>
      </c>
      <c r="K98" s="3" t="str">
        <f>IF(E98=1,VLOOKUP($B98,スタッフ!$B:$F,5,FALSE),"")</f>
        <v/>
      </c>
    </row>
    <row r="99" spans="1:11" x14ac:dyDescent="0.2">
      <c r="A99" s="9" t="str">
        <f>'宅直データ '!A99&amp;'宅直データ '!C99</f>
        <v>8801445631</v>
      </c>
      <c r="B99" s="3" t="str">
        <f>'宅直データ '!A99&amp;""</f>
        <v>88014</v>
      </c>
      <c r="C99" s="3" t="str">
        <f>'宅直データ '!B99</f>
        <v>長田 弘二</v>
      </c>
      <c r="D99" s="4">
        <f>'宅直データ '!C99</f>
        <v>45631</v>
      </c>
      <c r="E99" s="3">
        <f>'宅直データ '!D99</f>
        <v>0</v>
      </c>
      <c r="F99" s="3">
        <f>'宅直データ '!E99</f>
        <v>0</v>
      </c>
      <c r="G99" s="10">
        <f>'宅直データ '!F99</f>
        <v>0</v>
      </c>
      <c r="H99" s="3" t="str">
        <f t="shared" si="1"/>
        <v/>
      </c>
      <c r="I99" s="3" t="str">
        <f>IF(F99=1,VLOOKUP($B99,スタッフ!$B:$F,5,FALSE),"")</f>
        <v/>
      </c>
      <c r="J99" s="3" t="str">
        <f>IF(G99=1,VLOOKUP($B99,スタッフ!$B:$F,5,FALSE),"")</f>
        <v/>
      </c>
      <c r="K99" s="3" t="str">
        <f>IF(E99=1,VLOOKUP($B99,スタッフ!$B:$F,5,FALSE),"")</f>
        <v/>
      </c>
    </row>
    <row r="100" spans="1:11" x14ac:dyDescent="0.2">
      <c r="A100" s="9" t="str">
        <f>'宅直データ '!A100&amp;'宅直データ '!C100</f>
        <v>8801445632</v>
      </c>
      <c r="B100" s="3" t="str">
        <f>'宅直データ '!A100&amp;""</f>
        <v>88014</v>
      </c>
      <c r="C100" s="3" t="str">
        <f>'宅直データ '!B100</f>
        <v>長田 弘二</v>
      </c>
      <c r="D100" s="4">
        <f>'宅直データ '!C100</f>
        <v>45632</v>
      </c>
      <c r="E100" s="3">
        <f>'宅直データ '!D100</f>
        <v>0</v>
      </c>
      <c r="F100" s="3">
        <f>'宅直データ '!E100</f>
        <v>0</v>
      </c>
      <c r="G100" s="10">
        <f>'宅直データ '!F100</f>
        <v>0</v>
      </c>
      <c r="H100" s="3" t="str">
        <f t="shared" si="1"/>
        <v/>
      </c>
      <c r="I100" s="3" t="str">
        <f>IF(F100=1,VLOOKUP($B100,スタッフ!$B:$F,5,FALSE),"")</f>
        <v/>
      </c>
      <c r="J100" s="3" t="str">
        <f>IF(G100=1,VLOOKUP($B100,スタッフ!$B:$F,5,FALSE),"")</f>
        <v/>
      </c>
      <c r="K100" s="3" t="str">
        <f>IF(E100=1,VLOOKUP($B100,スタッフ!$B:$F,5,FALSE),"")</f>
        <v/>
      </c>
    </row>
    <row r="101" spans="1:11" x14ac:dyDescent="0.2">
      <c r="A101" s="9" t="str">
        <f>'宅直データ '!A101&amp;'宅直データ '!C101</f>
        <v>8801445633</v>
      </c>
      <c r="B101" s="3" t="str">
        <f>'宅直データ '!A101&amp;""</f>
        <v>88014</v>
      </c>
      <c r="C101" s="3" t="str">
        <f>'宅直データ '!B101</f>
        <v>長田 弘二</v>
      </c>
      <c r="D101" s="4">
        <f>'宅直データ '!C101</f>
        <v>45633</v>
      </c>
      <c r="E101" s="3">
        <f>'宅直データ '!D101</f>
        <v>0</v>
      </c>
      <c r="F101" s="3">
        <f>'宅直データ '!E101</f>
        <v>0</v>
      </c>
      <c r="G101" s="10">
        <f>'宅直データ '!F101</f>
        <v>0</v>
      </c>
      <c r="H101" s="3" t="str">
        <f t="shared" si="1"/>
        <v/>
      </c>
      <c r="I101" s="3" t="str">
        <f>IF(F101=1,VLOOKUP($B101,スタッフ!$B:$F,5,FALSE),"")</f>
        <v/>
      </c>
      <c r="J101" s="3" t="str">
        <f>IF(G101=1,VLOOKUP($B101,スタッフ!$B:$F,5,FALSE),"")</f>
        <v/>
      </c>
      <c r="K101" s="3" t="str">
        <f>IF(E101=1,VLOOKUP($B101,スタッフ!$B:$F,5,FALSE),"")</f>
        <v/>
      </c>
    </row>
    <row r="102" spans="1:11" x14ac:dyDescent="0.2">
      <c r="A102" s="9" t="str">
        <f>'宅直データ '!A102&amp;'宅直データ '!C102</f>
        <v>8801445634</v>
      </c>
      <c r="B102" s="3" t="str">
        <f>'宅直データ '!A102&amp;""</f>
        <v>88014</v>
      </c>
      <c r="C102" s="3" t="str">
        <f>'宅直データ '!B102</f>
        <v>長田 弘二</v>
      </c>
      <c r="D102" s="4">
        <f>'宅直データ '!C102</f>
        <v>45634</v>
      </c>
      <c r="E102" s="3">
        <f>'宅直データ '!D102</f>
        <v>0</v>
      </c>
      <c r="F102" s="3">
        <f>'宅直データ '!E102</f>
        <v>0</v>
      </c>
      <c r="G102" s="10">
        <f>'宅直データ '!F102</f>
        <v>0</v>
      </c>
      <c r="H102" s="3" t="str">
        <f t="shared" si="1"/>
        <v/>
      </c>
      <c r="I102" s="3" t="str">
        <f>IF(F102=1,VLOOKUP($B102,スタッフ!$B:$F,5,FALSE),"")</f>
        <v/>
      </c>
      <c r="J102" s="3" t="str">
        <f>IF(G102=1,VLOOKUP($B102,スタッフ!$B:$F,5,FALSE),"")</f>
        <v/>
      </c>
      <c r="K102" s="3" t="str">
        <f>IF(E102=1,VLOOKUP($B102,スタッフ!$B:$F,5,FALSE),"")</f>
        <v/>
      </c>
    </row>
    <row r="103" spans="1:11" x14ac:dyDescent="0.2">
      <c r="A103" s="9" t="str">
        <f>'宅直データ '!A103&amp;'宅直データ '!C103</f>
        <v>8801445635</v>
      </c>
      <c r="B103" s="3" t="str">
        <f>'宅直データ '!A103&amp;""</f>
        <v>88014</v>
      </c>
      <c r="C103" s="3" t="str">
        <f>'宅直データ '!B103</f>
        <v>長田 弘二</v>
      </c>
      <c r="D103" s="4">
        <f>'宅直データ '!C103</f>
        <v>45635</v>
      </c>
      <c r="E103" s="3">
        <f>'宅直データ '!D103</f>
        <v>0</v>
      </c>
      <c r="F103" s="3">
        <f>'宅直データ '!E103</f>
        <v>0</v>
      </c>
      <c r="G103" s="10">
        <f>'宅直データ '!F103</f>
        <v>0</v>
      </c>
      <c r="H103" s="3" t="str">
        <f t="shared" si="1"/>
        <v/>
      </c>
      <c r="I103" s="3" t="str">
        <f>IF(F103=1,VLOOKUP($B103,スタッフ!$B:$F,5,FALSE),"")</f>
        <v/>
      </c>
      <c r="J103" s="3" t="str">
        <f>IF(G103=1,VLOOKUP($B103,スタッフ!$B:$F,5,FALSE),"")</f>
        <v/>
      </c>
      <c r="K103" s="3" t="str">
        <f>IF(E103=1,VLOOKUP($B103,スタッフ!$B:$F,5,FALSE),"")</f>
        <v/>
      </c>
    </row>
    <row r="104" spans="1:11" x14ac:dyDescent="0.2">
      <c r="A104" s="9" t="str">
        <f>'宅直データ '!A104&amp;'宅直データ '!C104</f>
        <v>8801445636</v>
      </c>
      <c r="B104" s="3" t="str">
        <f>'宅直データ '!A104&amp;""</f>
        <v>88014</v>
      </c>
      <c r="C104" s="3" t="str">
        <f>'宅直データ '!B104</f>
        <v>長田 弘二</v>
      </c>
      <c r="D104" s="4">
        <f>'宅直データ '!C104</f>
        <v>45636</v>
      </c>
      <c r="E104" s="3">
        <f>'宅直データ '!D104</f>
        <v>0</v>
      </c>
      <c r="F104" s="3">
        <f>'宅直データ '!E104</f>
        <v>0</v>
      </c>
      <c r="G104" s="10">
        <f>'宅直データ '!F104</f>
        <v>0</v>
      </c>
      <c r="H104" s="3" t="str">
        <f t="shared" si="1"/>
        <v/>
      </c>
      <c r="I104" s="3" t="str">
        <f>IF(F104=1,VLOOKUP($B104,スタッフ!$B:$F,5,FALSE),"")</f>
        <v/>
      </c>
      <c r="J104" s="3" t="str">
        <f>IF(G104=1,VLOOKUP($B104,スタッフ!$B:$F,5,FALSE),"")</f>
        <v/>
      </c>
      <c r="K104" s="3" t="str">
        <f>IF(E104=1,VLOOKUP($B104,スタッフ!$B:$F,5,FALSE),"")</f>
        <v/>
      </c>
    </row>
    <row r="105" spans="1:11" x14ac:dyDescent="0.2">
      <c r="A105" s="9" t="str">
        <f>'宅直データ '!A105&amp;'宅直データ '!C105</f>
        <v>8801445637</v>
      </c>
      <c r="B105" s="3" t="str">
        <f>'宅直データ '!A105&amp;""</f>
        <v>88014</v>
      </c>
      <c r="C105" s="3" t="str">
        <f>'宅直データ '!B105</f>
        <v>長田 弘二</v>
      </c>
      <c r="D105" s="4">
        <f>'宅直データ '!C105</f>
        <v>45637</v>
      </c>
      <c r="E105" s="3">
        <f>'宅直データ '!D105</f>
        <v>0</v>
      </c>
      <c r="F105" s="3">
        <f>'宅直データ '!E105</f>
        <v>0</v>
      </c>
      <c r="G105" s="10">
        <f>'宅直データ '!F105</f>
        <v>0</v>
      </c>
      <c r="H105" s="3" t="str">
        <f t="shared" si="1"/>
        <v/>
      </c>
      <c r="I105" s="3" t="str">
        <f>IF(F105=1,VLOOKUP($B105,スタッフ!$B:$F,5,FALSE),"")</f>
        <v/>
      </c>
      <c r="J105" s="3" t="str">
        <f>IF(G105=1,VLOOKUP($B105,スタッフ!$B:$F,5,FALSE),"")</f>
        <v/>
      </c>
      <c r="K105" s="3" t="str">
        <f>IF(E105=1,VLOOKUP($B105,スタッフ!$B:$F,5,FALSE),"")</f>
        <v/>
      </c>
    </row>
    <row r="106" spans="1:11" x14ac:dyDescent="0.2">
      <c r="A106" s="9" t="str">
        <f>'宅直データ '!A106&amp;'宅直データ '!C106</f>
        <v>8801445638</v>
      </c>
      <c r="B106" s="3" t="str">
        <f>'宅直データ '!A106&amp;""</f>
        <v>88014</v>
      </c>
      <c r="C106" s="3" t="str">
        <f>'宅直データ '!B106</f>
        <v>長田 弘二</v>
      </c>
      <c r="D106" s="4">
        <f>'宅直データ '!C106</f>
        <v>45638</v>
      </c>
      <c r="E106" s="3">
        <f>'宅直データ '!D106</f>
        <v>0</v>
      </c>
      <c r="F106" s="3">
        <f>'宅直データ '!E106</f>
        <v>0</v>
      </c>
      <c r="G106" s="10">
        <f>'宅直データ '!F106</f>
        <v>0</v>
      </c>
      <c r="H106" s="3" t="str">
        <f t="shared" si="1"/>
        <v/>
      </c>
      <c r="I106" s="3" t="str">
        <f>IF(F106=1,VLOOKUP($B106,スタッフ!$B:$F,5,FALSE),"")</f>
        <v/>
      </c>
      <c r="J106" s="3" t="str">
        <f>IF(G106=1,VLOOKUP($B106,スタッフ!$B:$F,5,FALSE),"")</f>
        <v/>
      </c>
      <c r="K106" s="3" t="str">
        <f>IF(E106=1,VLOOKUP($B106,スタッフ!$B:$F,5,FALSE),"")</f>
        <v/>
      </c>
    </row>
    <row r="107" spans="1:11" x14ac:dyDescent="0.2">
      <c r="A107" s="9" t="str">
        <f>'宅直データ '!A107&amp;'宅直データ '!C107</f>
        <v>8801445639</v>
      </c>
      <c r="B107" s="3" t="str">
        <f>'宅直データ '!A107&amp;""</f>
        <v>88014</v>
      </c>
      <c r="C107" s="3" t="str">
        <f>'宅直データ '!B107</f>
        <v>長田 弘二</v>
      </c>
      <c r="D107" s="4">
        <f>'宅直データ '!C107</f>
        <v>45639</v>
      </c>
      <c r="E107" s="3">
        <f>'宅直データ '!D107</f>
        <v>0</v>
      </c>
      <c r="F107" s="3">
        <f>'宅直データ '!E107</f>
        <v>0</v>
      </c>
      <c r="G107" s="10">
        <f>'宅直データ '!F107</f>
        <v>0</v>
      </c>
      <c r="H107" s="3" t="str">
        <f t="shared" si="1"/>
        <v/>
      </c>
      <c r="I107" s="3" t="str">
        <f>IF(F107=1,VLOOKUP($B107,スタッフ!$B:$F,5,FALSE),"")</f>
        <v/>
      </c>
      <c r="J107" s="3" t="str">
        <f>IF(G107=1,VLOOKUP($B107,スタッフ!$B:$F,5,FALSE),"")</f>
        <v/>
      </c>
      <c r="K107" s="3" t="str">
        <f>IF(E107=1,VLOOKUP($B107,スタッフ!$B:$F,5,FALSE),"")</f>
        <v/>
      </c>
    </row>
    <row r="108" spans="1:11" x14ac:dyDescent="0.2">
      <c r="A108" s="9" t="str">
        <f>'宅直データ '!A108&amp;'宅直データ '!C108</f>
        <v>8801445640</v>
      </c>
      <c r="B108" s="3" t="str">
        <f>'宅直データ '!A108&amp;""</f>
        <v>88014</v>
      </c>
      <c r="C108" s="3" t="str">
        <f>'宅直データ '!B108</f>
        <v>長田 弘二</v>
      </c>
      <c r="D108" s="4">
        <f>'宅直データ '!C108</f>
        <v>45640</v>
      </c>
      <c r="E108" s="3">
        <f>'宅直データ '!D108</f>
        <v>0</v>
      </c>
      <c r="F108" s="3">
        <f>'宅直データ '!E108</f>
        <v>0</v>
      </c>
      <c r="G108" s="10">
        <f>'宅直データ '!F108</f>
        <v>0</v>
      </c>
      <c r="H108" s="3" t="str">
        <f t="shared" si="1"/>
        <v/>
      </c>
      <c r="I108" s="3" t="str">
        <f>IF(F108=1,VLOOKUP($B108,スタッフ!$B:$F,5,FALSE),"")</f>
        <v/>
      </c>
      <c r="J108" s="3" t="str">
        <f>IF(G108=1,VLOOKUP($B108,スタッフ!$B:$F,5,FALSE),"")</f>
        <v/>
      </c>
      <c r="K108" s="3" t="str">
        <f>IF(E108=1,VLOOKUP($B108,スタッフ!$B:$F,5,FALSE),"")</f>
        <v/>
      </c>
    </row>
    <row r="109" spans="1:11" x14ac:dyDescent="0.2">
      <c r="A109" s="9" t="str">
        <f>'宅直データ '!A109&amp;'宅直データ '!C109</f>
        <v>8801445641</v>
      </c>
      <c r="B109" s="3" t="str">
        <f>'宅直データ '!A109&amp;""</f>
        <v>88014</v>
      </c>
      <c r="C109" s="3" t="str">
        <f>'宅直データ '!B109</f>
        <v>長田 弘二</v>
      </c>
      <c r="D109" s="4">
        <f>'宅直データ '!C109</f>
        <v>45641</v>
      </c>
      <c r="E109" s="3">
        <f>'宅直データ '!D109</f>
        <v>0</v>
      </c>
      <c r="F109" s="3">
        <f>'宅直データ '!E109</f>
        <v>0</v>
      </c>
      <c r="G109" s="10">
        <f>'宅直データ '!F109</f>
        <v>0</v>
      </c>
      <c r="H109" s="3" t="str">
        <f t="shared" si="1"/>
        <v/>
      </c>
      <c r="I109" s="3" t="str">
        <f>IF(F109=1,VLOOKUP($B109,スタッフ!$B:$F,5,FALSE),"")</f>
        <v/>
      </c>
      <c r="J109" s="3" t="str">
        <f>IF(G109=1,VLOOKUP($B109,スタッフ!$B:$F,5,FALSE),"")</f>
        <v/>
      </c>
      <c r="K109" s="3" t="str">
        <f>IF(E109=1,VLOOKUP($B109,スタッフ!$B:$F,5,FALSE),"")</f>
        <v/>
      </c>
    </row>
    <row r="110" spans="1:11" x14ac:dyDescent="0.2">
      <c r="A110" s="9" t="str">
        <f>'宅直データ '!A110&amp;'宅直データ '!C110</f>
        <v>8801445642</v>
      </c>
      <c r="B110" s="3" t="str">
        <f>'宅直データ '!A110&amp;""</f>
        <v>88014</v>
      </c>
      <c r="C110" s="3" t="str">
        <f>'宅直データ '!B110</f>
        <v>長田 弘二</v>
      </c>
      <c r="D110" s="4">
        <f>'宅直データ '!C110</f>
        <v>45642</v>
      </c>
      <c r="E110" s="3">
        <f>'宅直データ '!D110</f>
        <v>0</v>
      </c>
      <c r="F110" s="3">
        <f>'宅直データ '!E110</f>
        <v>0</v>
      </c>
      <c r="G110" s="10">
        <f>'宅直データ '!F110</f>
        <v>0</v>
      </c>
      <c r="H110" s="3" t="str">
        <f t="shared" si="1"/>
        <v/>
      </c>
      <c r="I110" s="3" t="str">
        <f>IF(F110=1,VLOOKUP($B110,スタッフ!$B:$F,5,FALSE),"")</f>
        <v/>
      </c>
      <c r="J110" s="3" t="str">
        <f>IF(G110=1,VLOOKUP($B110,スタッフ!$B:$F,5,FALSE),"")</f>
        <v/>
      </c>
      <c r="K110" s="3" t="str">
        <f>IF(E110=1,VLOOKUP($B110,スタッフ!$B:$F,5,FALSE),"")</f>
        <v/>
      </c>
    </row>
    <row r="111" spans="1:11" x14ac:dyDescent="0.2">
      <c r="A111" s="9" t="str">
        <f>'宅直データ '!A111&amp;'宅直データ '!C111</f>
        <v>8801445643</v>
      </c>
      <c r="B111" s="3" t="str">
        <f>'宅直データ '!A111&amp;""</f>
        <v>88014</v>
      </c>
      <c r="C111" s="3" t="str">
        <f>'宅直データ '!B111</f>
        <v>長田 弘二</v>
      </c>
      <c r="D111" s="4">
        <f>'宅直データ '!C111</f>
        <v>45643</v>
      </c>
      <c r="E111" s="3">
        <f>'宅直データ '!D111</f>
        <v>0</v>
      </c>
      <c r="F111" s="3">
        <f>'宅直データ '!E111</f>
        <v>0</v>
      </c>
      <c r="G111" s="10">
        <f>'宅直データ '!F111</f>
        <v>0</v>
      </c>
      <c r="H111" s="3" t="str">
        <f t="shared" si="1"/>
        <v/>
      </c>
      <c r="I111" s="3" t="str">
        <f>IF(F111=1,VLOOKUP($B111,スタッフ!$B:$F,5,FALSE),"")</f>
        <v/>
      </c>
      <c r="J111" s="3" t="str">
        <f>IF(G111=1,VLOOKUP($B111,スタッフ!$B:$F,5,FALSE),"")</f>
        <v/>
      </c>
      <c r="K111" s="3" t="str">
        <f>IF(E111=1,VLOOKUP($B111,スタッフ!$B:$F,5,FALSE),"")</f>
        <v/>
      </c>
    </row>
    <row r="112" spans="1:11" x14ac:dyDescent="0.2">
      <c r="A112" s="9" t="str">
        <f>'宅直データ '!A112&amp;'宅直データ '!C112</f>
        <v>8801445644</v>
      </c>
      <c r="B112" s="3" t="str">
        <f>'宅直データ '!A112&amp;""</f>
        <v>88014</v>
      </c>
      <c r="C112" s="3" t="str">
        <f>'宅直データ '!B112</f>
        <v>長田 弘二</v>
      </c>
      <c r="D112" s="4">
        <f>'宅直データ '!C112</f>
        <v>45644</v>
      </c>
      <c r="E112" s="3">
        <f>'宅直データ '!D112</f>
        <v>0</v>
      </c>
      <c r="F112" s="3">
        <f>'宅直データ '!E112</f>
        <v>0</v>
      </c>
      <c r="G112" s="10">
        <f>'宅直データ '!F112</f>
        <v>0</v>
      </c>
      <c r="H112" s="3" t="str">
        <f t="shared" si="1"/>
        <v/>
      </c>
      <c r="I112" s="3" t="str">
        <f>IF(F112=1,VLOOKUP($B112,スタッフ!$B:$F,5,FALSE),"")</f>
        <v/>
      </c>
      <c r="J112" s="3" t="str">
        <f>IF(G112=1,VLOOKUP($B112,スタッフ!$B:$F,5,FALSE),"")</f>
        <v/>
      </c>
      <c r="K112" s="3" t="str">
        <f>IF(E112=1,VLOOKUP($B112,スタッフ!$B:$F,5,FALSE),"")</f>
        <v/>
      </c>
    </row>
    <row r="113" spans="1:11" x14ac:dyDescent="0.2">
      <c r="A113" s="9" t="str">
        <f>'宅直データ '!A113&amp;'宅直データ '!C113</f>
        <v>8801445645</v>
      </c>
      <c r="B113" s="3" t="str">
        <f>'宅直データ '!A113&amp;""</f>
        <v>88014</v>
      </c>
      <c r="C113" s="3" t="str">
        <f>'宅直データ '!B113</f>
        <v>長田 弘二</v>
      </c>
      <c r="D113" s="4">
        <f>'宅直データ '!C113</f>
        <v>45645</v>
      </c>
      <c r="E113" s="3">
        <f>'宅直データ '!D113</f>
        <v>0</v>
      </c>
      <c r="F113" s="3">
        <f>'宅直データ '!E113</f>
        <v>0</v>
      </c>
      <c r="G113" s="10">
        <f>'宅直データ '!F113</f>
        <v>0</v>
      </c>
      <c r="H113" s="3" t="str">
        <f t="shared" si="1"/>
        <v/>
      </c>
      <c r="I113" s="3" t="str">
        <f>IF(F113=1,VLOOKUP($B113,スタッフ!$B:$F,5,FALSE),"")</f>
        <v/>
      </c>
      <c r="J113" s="3" t="str">
        <f>IF(G113=1,VLOOKUP($B113,スタッフ!$B:$F,5,FALSE),"")</f>
        <v/>
      </c>
      <c r="K113" s="3" t="str">
        <f>IF(E113=1,VLOOKUP($B113,スタッフ!$B:$F,5,FALSE),"")</f>
        <v/>
      </c>
    </row>
    <row r="114" spans="1:11" x14ac:dyDescent="0.2">
      <c r="A114" s="9" t="str">
        <f>'宅直データ '!A114&amp;'宅直データ '!C114</f>
        <v>8801445646</v>
      </c>
      <c r="B114" s="3" t="str">
        <f>'宅直データ '!A114&amp;""</f>
        <v>88014</v>
      </c>
      <c r="C114" s="3" t="str">
        <f>'宅直データ '!B114</f>
        <v>長田 弘二</v>
      </c>
      <c r="D114" s="4">
        <f>'宅直データ '!C114</f>
        <v>45646</v>
      </c>
      <c r="E114" s="3">
        <f>'宅直データ '!D114</f>
        <v>0</v>
      </c>
      <c r="F114" s="3">
        <f>'宅直データ '!E114</f>
        <v>0</v>
      </c>
      <c r="G114" s="10">
        <f>'宅直データ '!F114</f>
        <v>0</v>
      </c>
      <c r="H114" s="3" t="str">
        <f t="shared" si="1"/>
        <v/>
      </c>
      <c r="I114" s="3" t="str">
        <f>IF(F114=1,VLOOKUP($B114,スタッフ!$B:$F,5,FALSE),"")</f>
        <v/>
      </c>
      <c r="J114" s="3" t="str">
        <f>IF(G114=1,VLOOKUP($B114,スタッフ!$B:$F,5,FALSE),"")</f>
        <v/>
      </c>
      <c r="K114" s="3" t="str">
        <f>IF(E114=1,VLOOKUP($B114,スタッフ!$B:$F,5,FALSE),"")</f>
        <v/>
      </c>
    </row>
    <row r="115" spans="1:11" x14ac:dyDescent="0.2">
      <c r="A115" s="9" t="str">
        <f>'宅直データ '!A115&amp;'宅直データ '!C115</f>
        <v>8801445647</v>
      </c>
      <c r="B115" s="3" t="str">
        <f>'宅直データ '!A115&amp;""</f>
        <v>88014</v>
      </c>
      <c r="C115" s="3" t="str">
        <f>'宅直データ '!B115</f>
        <v>長田 弘二</v>
      </c>
      <c r="D115" s="4">
        <f>'宅直データ '!C115</f>
        <v>45647</v>
      </c>
      <c r="E115" s="3">
        <f>'宅直データ '!D115</f>
        <v>0</v>
      </c>
      <c r="F115" s="3">
        <f>'宅直データ '!E115</f>
        <v>0</v>
      </c>
      <c r="G115" s="10">
        <f>'宅直データ '!F115</f>
        <v>0</v>
      </c>
      <c r="H115" s="3" t="str">
        <f t="shared" si="1"/>
        <v/>
      </c>
      <c r="I115" s="3" t="str">
        <f>IF(F115=1,VLOOKUP($B115,スタッフ!$B:$F,5,FALSE),"")</f>
        <v/>
      </c>
      <c r="J115" s="3" t="str">
        <f>IF(G115=1,VLOOKUP($B115,スタッフ!$B:$F,5,FALSE),"")</f>
        <v/>
      </c>
      <c r="K115" s="3" t="str">
        <f>IF(E115=1,VLOOKUP($B115,スタッフ!$B:$F,5,FALSE),"")</f>
        <v/>
      </c>
    </row>
    <row r="116" spans="1:11" x14ac:dyDescent="0.2">
      <c r="A116" s="9" t="str">
        <f>'宅直データ '!A116&amp;'宅直データ '!C116</f>
        <v>8801445648</v>
      </c>
      <c r="B116" s="3" t="str">
        <f>'宅直データ '!A116&amp;""</f>
        <v>88014</v>
      </c>
      <c r="C116" s="3" t="str">
        <f>'宅直データ '!B116</f>
        <v>長田 弘二</v>
      </c>
      <c r="D116" s="4">
        <f>'宅直データ '!C116</f>
        <v>45648</v>
      </c>
      <c r="E116" s="3">
        <f>'宅直データ '!D116</f>
        <v>0</v>
      </c>
      <c r="F116" s="3">
        <f>'宅直データ '!E116</f>
        <v>0</v>
      </c>
      <c r="G116" s="10">
        <f>'宅直データ '!F116</f>
        <v>0</v>
      </c>
      <c r="H116" s="3" t="str">
        <f t="shared" si="1"/>
        <v/>
      </c>
      <c r="I116" s="3" t="str">
        <f>IF(F116=1,VLOOKUP($B116,スタッフ!$B:$F,5,FALSE),"")</f>
        <v/>
      </c>
      <c r="J116" s="3" t="str">
        <f>IF(G116=1,VLOOKUP($B116,スタッフ!$B:$F,5,FALSE),"")</f>
        <v/>
      </c>
      <c r="K116" s="3" t="str">
        <f>IF(E116=1,VLOOKUP($B116,スタッフ!$B:$F,5,FALSE),"")</f>
        <v/>
      </c>
    </row>
    <row r="117" spans="1:11" x14ac:dyDescent="0.2">
      <c r="A117" s="9" t="str">
        <f>'宅直データ '!A117&amp;'宅直データ '!C117</f>
        <v>8801445649</v>
      </c>
      <c r="B117" s="3" t="str">
        <f>'宅直データ '!A117&amp;""</f>
        <v>88014</v>
      </c>
      <c r="C117" s="3" t="str">
        <f>'宅直データ '!B117</f>
        <v>長田 弘二</v>
      </c>
      <c r="D117" s="4">
        <f>'宅直データ '!C117</f>
        <v>45649</v>
      </c>
      <c r="E117" s="3">
        <f>'宅直データ '!D117</f>
        <v>0</v>
      </c>
      <c r="F117" s="3">
        <f>'宅直データ '!E117</f>
        <v>0</v>
      </c>
      <c r="G117" s="10">
        <f>'宅直データ '!F117</f>
        <v>0</v>
      </c>
      <c r="H117" s="3" t="str">
        <f t="shared" si="1"/>
        <v/>
      </c>
      <c r="I117" s="3" t="str">
        <f>IF(F117=1,VLOOKUP($B117,スタッフ!$B:$F,5,FALSE),"")</f>
        <v/>
      </c>
      <c r="J117" s="3" t="str">
        <f>IF(G117=1,VLOOKUP($B117,スタッフ!$B:$F,5,FALSE),"")</f>
        <v/>
      </c>
      <c r="K117" s="3" t="str">
        <f>IF(E117=1,VLOOKUP($B117,スタッフ!$B:$F,5,FALSE),"")</f>
        <v/>
      </c>
    </row>
    <row r="118" spans="1:11" x14ac:dyDescent="0.2">
      <c r="A118" s="9" t="str">
        <f>'宅直データ '!A118&amp;'宅直データ '!C118</f>
        <v>8801445650</v>
      </c>
      <c r="B118" s="3" t="str">
        <f>'宅直データ '!A118&amp;""</f>
        <v>88014</v>
      </c>
      <c r="C118" s="3" t="str">
        <f>'宅直データ '!B118</f>
        <v>長田 弘二</v>
      </c>
      <c r="D118" s="4">
        <f>'宅直データ '!C118</f>
        <v>45650</v>
      </c>
      <c r="E118" s="3">
        <f>'宅直データ '!D118</f>
        <v>0</v>
      </c>
      <c r="F118" s="3">
        <f>'宅直データ '!E118</f>
        <v>0</v>
      </c>
      <c r="G118" s="10">
        <f>'宅直データ '!F118</f>
        <v>0</v>
      </c>
      <c r="H118" s="3" t="str">
        <f t="shared" si="1"/>
        <v/>
      </c>
      <c r="I118" s="3" t="str">
        <f>IF(F118=1,VLOOKUP($B118,スタッフ!$B:$F,5,FALSE),"")</f>
        <v/>
      </c>
      <c r="J118" s="3" t="str">
        <f>IF(G118=1,VLOOKUP($B118,スタッフ!$B:$F,5,FALSE),"")</f>
        <v/>
      </c>
      <c r="K118" s="3" t="str">
        <f>IF(E118=1,VLOOKUP($B118,スタッフ!$B:$F,5,FALSE),"")</f>
        <v/>
      </c>
    </row>
    <row r="119" spans="1:11" x14ac:dyDescent="0.2">
      <c r="A119" s="9" t="str">
        <f>'宅直データ '!A119&amp;'宅直データ '!C119</f>
        <v>8801445651</v>
      </c>
      <c r="B119" s="3" t="str">
        <f>'宅直データ '!A119&amp;""</f>
        <v>88014</v>
      </c>
      <c r="C119" s="3" t="str">
        <f>'宅直データ '!B119</f>
        <v>長田 弘二</v>
      </c>
      <c r="D119" s="4">
        <f>'宅直データ '!C119</f>
        <v>45651</v>
      </c>
      <c r="E119" s="3">
        <f>'宅直データ '!D119</f>
        <v>0</v>
      </c>
      <c r="F119" s="3">
        <f>'宅直データ '!E119</f>
        <v>0</v>
      </c>
      <c r="G119" s="10">
        <f>'宅直データ '!F119</f>
        <v>0</v>
      </c>
      <c r="H119" s="3" t="str">
        <f t="shared" si="1"/>
        <v/>
      </c>
      <c r="I119" s="3" t="str">
        <f>IF(F119=1,VLOOKUP($B119,スタッフ!$B:$F,5,FALSE),"")</f>
        <v/>
      </c>
      <c r="J119" s="3" t="str">
        <f>IF(G119=1,VLOOKUP($B119,スタッフ!$B:$F,5,FALSE),"")</f>
        <v/>
      </c>
      <c r="K119" s="3" t="str">
        <f>IF(E119=1,VLOOKUP($B119,スタッフ!$B:$F,5,FALSE),"")</f>
        <v/>
      </c>
    </row>
    <row r="120" spans="1:11" x14ac:dyDescent="0.2">
      <c r="A120" s="9" t="str">
        <f>'宅直データ '!A120&amp;'宅直データ '!C120</f>
        <v>8801445652</v>
      </c>
      <c r="B120" s="3" t="str">
        <f>'宅直データ '!A120&amp;""</f>
        <v>88014</v>
      </c>
      <c r="C120" s="3" t="str">
        <f>'宅直データ '!B120</f>
        <v>長田 弘二</v>
      </c>
      <c r="D120" s="4">
        <f>'宅直データ '!C120</f>
        <v>45652</v>
      </c>
      <c r="E120" s="3">
        <f>'宅直データ '!D120</f>
        <v>0</v>
      </c>
      <c r="F120" s="3">
        <f>'宅直データ '!E120</f>
        <v>0</v>
      </c>
      <c r="G120" s="10">
        <f>'宅直データ '!F120</f>
        <v>0</v>
      </c>
      <c r="H120" s="3" t="str">
        <f t="shared" si="1"/>
        <v/>
      </c>
      <c r="I120" s="3" t="str">
        <f>IF(F120=1,VLOOKUP($B120,スタッフ!$B:$F,5,FALSE),"")</f>
        <v/>
      </c>
      <c r="J120" s="3" t="str">
        <f>IF(G120=1,VLOOKUP($B120,スタッフ!$B:$F,5,FALSE),"")</f>
        <v/>
      </c>
      <c r="K120" s="3" t="str">
        <f>IF(E120=1,VLOOKUP($B120,スタッフ!$B:$F,5,FALSE),"")</f>
        <v/>
      </c>
    </row>
    <row r="121" spans="1:11" x14ac:dyDescent="0.2">
      <c r="A121" s="9" t="str">
        <f>'宅直データ '!A121&amp;'宅直データ '!C121</f>
        <v>8801445653</v>
      </c>
      <c r="B121" s="3" t="str">
        <f>'宅直データ '!A121&amp;""</f>
        <v>88014</v>
      </c>
      <c r="C121" s="3" t="str">
        <f>'宅直データ '!B121</f>
        <v>長田 弘二</v>
      </c>
      <c r="D121" s="4">
        <f>'宅直データ '!C121</f>
        <v>45653</v>
      </c>
      <c r="E121" s="3">
        <f>'宅直データ '!D121</f>
        <v>0</v>
      </c>
      <c r="F121" s="3">
        <f>'宅直データ '!E121</f>
        <v>0</v>
      </c>
      <c r="G121" s="10">
        <f>'宅直データ '!F121</f>
        <v>0</v>
      </c>
      <c r="H121" s="3" t="str">
        <f t="shared" si="1"/>
        <v/>
      </c>
      <c r="I121" s="3" t="str">
        <f>IF(F121=1,VLOOKUP($B121,スタッフ!$B:$F,5,FALSE),"")</f>
        <v/>
      </c>
      <c r="J121" s="3" t="str">
        <f>IF(G121=1,VLOOKUP($B121,スタッフ!$B:$F,5,FALSE),"")</f>
        <v/>
      </c>
      <c r="K121" s="3" t="str">
        <f>IF(E121=1,VLOOKUP($B121,スタッフ!$B:$F,5,FALSE),"")</f>
        <v/>
      </c>
    </row>
    <row r="122" spans="1:11" x14ac:dyDescent="0.2">
      <c r="A122" s="9" t="str">
        <f>'宅直データ '!A122&amp;'宅直データ '!C122</f>
        <v>8801445654</v>
      </c>
      <c r="B122" s="3" t="str">
        <f>'宅直データ '!A122&amp;""</f>
        <v>88014</v>
      </c>
      <c r="C122" s="3" t="str">
        <f>'宅直データ '!B122</f>
        <v>長田 弘二</v>
      </c>
      <c r="D122" s="4">
        <f>'宅直データ '!C122</f>
        <v>45654</v>
      </c>
      <c r="E122" s="3">
        <f>'宅直データ '!D122</f>
        <v>0</v>
      </c>
      <c r="F122" s="3">
        <f>'宅直データ '!E122</f>
        <v>0</v>
      </c>
      <c r="G122" s="10">
        <f>'宅直データ '!F122</f>
        <v>0</v>
      </c>
      <c r="H122" s="3" t="str">
        <f t="shared" si="1"/>
        <v/>
      </c>
      <c r="I122" s="3" t="str">
        <f>IF(F122=1,VLOOKUP($B122,スタッフ!$B:$F,5,FALSE),"")</f>
        <v/>
      </c>
      <c r="J122" s="3" t="str">
        <f>IF(G122=1,VLOOKUP($B122,スタッフ!$B:$F,5,FALSE),"")</f>
        <v/>
      </c>
      <c r="K122" s="3" t="str">
        <f>IF(E122=1,VLOOKUP($B122,スタッフ!$B:$F,5,FALSE),"")</f>
        <v/>
      </c>
    </row>
    <row r="123" spans="1:11" x14ac:dyDescent="0.2">
      <c r="A123" s="9" t="str">
        <f>'宅直データ '!A123&amp;'宅直データ '!C123</f>
        <v>8801445655</v>
      </c>
      <c r="B123" s="3" t="str">
        <f>'宅直データ '!A123&amp;""</f>
        <v>88014</v>
      </c>
      <c r="C123" s="3" t="str">
        <f>'宅直データ '!B123</f>
        <v>長田 弘二</v>
      </c>
      <c r="D123" s="4">
        <f>'宅直データ '!C123</f>
        <v>45655</v>
      </c>
      <c r="E123" s="3">
        <f>'宅直データ '!D123</f>
        <v>0</v>
      </c>
      <c r="F123" s="3">
        <f>'宅直データ '!E123</f>
        <v>0</v>
      </c>
      <c r="G123" s="10">
        <f>'宅直データ '!F123</f>
        <v>0</v>
      </c>
      <c r="H123" s="3" t="str">
        <f t="shared" si="1"/>
        <v/>
      </c>
      <c r="I123" s="3" t="str">
        <f>IF(F123=1,VLOOKUP($B123,スタッフ!$B:$F,5,FALSE),"")</f>
        <v/>
      </c>
      <c r="J123" s="3" t="str">
        <f>IF(G123=1,VLOOKUP($B123,スタッフ!$B:$F,5,FALSE),"")</f>
        <v/>
      </c>
      <c r="K123" s="3" t="str">
        <f>IF(E123=1,VLOOKUP($B123,スタッフ!$B:$F,5,FALSE),"")</f>
        <v/>
      </c>
    </row>
    <row r="124" spans="1:11" x14ac:dyDescent="0.2">
      <c r="A124" s="9" t="str">
        <f>'宅直データ '!A124&amp;'宅直データ '!C124</f>
        <v>8801445656</v>
      </c>
      <c r="B124" s="3" t="str">
        <f>'宅直データ '!A124&amp;""</f>
        <v>88014</v>
      </c>
      <c r="C124" s="3" t="str">
        <f>'宅直データ '!B124</f>
        <v>長田 弘二</v>
      </c>
      <c r="D124" s="4">
        <f>'宅直データ '!C124</f>
        <v>45656</v>
      </c>
      <c r="E124" s="3">
        <f>'宅直データ '!D124</f>
        <v>0</v>
      </c>
      <c r="F124" s="3">
        <f>'宅直データ '!E124</f>
        <v>0</v>
      </c>
      <c r="G124" s="10">
        <f>'宅直データ '!F124</f>
        <v>0</v>
      </c>
      <c r="H124" s="3" t="str">
        <f t="shared" si="1"/>
        <v/>
      </c>
      <c r="I124" s="3" t="str">
        <f>IF(F124=1,VLOOKUP($B124,スタッフ!$B:$F,5,FALSE),"")</f>
        <v/>
      </c>
      <c r="J124" s="3" t="str">
        <f>IF(G124=1,VLOOKUP($B124,スタッフ!$B:$F,5,FALSE),"")</f>
        <v/>
      </c>
      <c r="K124" s="3" t="str">
        <f>IF(E124=1,VLOOKUP($B124,スタッフ!$B:$F,5,FALSE),"")</f>
        <v/>
      </c>
    </row>
    <row r="125" spans="1:11" x14ac:dyDescent="0.2">
      <c r="A125" s="9" t="str">
        <f>'宅直データ '!A125&amp;'宅直データ '!C125</f>
        <v>8801445657</v>
      </c>
      <c r="B125" s="3" t="str">
        <f>'宅直データ '!A125&amp;""</f>
        <v>88014</v>
      </c>
      <c r="C125" s="3" t="str">
        <f>'宅直データ '!B125</f>
        <v>長田 弘二</v>
      </c>
      <c r="D125" s="4">
        <f>'宅直データ '!C125</f>
        <v>45657</v>
      </c>
      <c r="E125" s="3">
        <f>'宅直データ '!D125</f>
        <v>0</v>
      </c>
      <c r="F125" s="3">
        <f>'宅直データ '!E125</f>
        <v>0</v>
      </c>
      <c r="G125" s="10">
        <f>'宅直データ '!F125</f>
        <v>0</v>
      </c>
      <c r="H125" s="3" t="str">
        <f t="shared" si="1"/>
        <v/>
      </c>
      <c r="I125" s="3" t="str">
        <f>IF(F125=1,VLOOKUP($B125,スタッフ!$B:$F,5,FALSE),"")</f>
        <v/>
      </c>
      <c r="J125" s="3" t="str">
        <f>IF(G125=1,VLOOKUP($B125,スタッフ!$B:$F,5,FALSE),"")</f>
        <v/>
      </c>
      <c r="K125" s="3" t="str">
        <f>IF(E125=1,VLOOKUP($B125,スタッフ!$B:$F,5,FALSE),"")</f>
        <v/>
      </c>
    </row>
    <row r="126" spans="1:11" x14ac:dyDescent="0.2">
      <c r="A126" s="9" t="str">
        <f>'宅直データ '!A126&amp;'宅直データ '!C126</f>
        <v>2905645627</v>
      </c>
      <c r="B126" s="3" t="str">
        <f>'宅直データ '!A126&amp;""</f>
        <v>29056</v>
      </c>
      <c r="C126" s="3" t="str">
        <f>'宅直データ '!B126</f>
        <v>中井 士郎</v>
      </c>
      <c r="D126" s="4">
        <f>'宅直データ '!C126</f>
        <v>45627</v>
      </c>
      <c r="E126" s="3">
        <f>'宅直データ '!D126</f>
        <v>0</v>
      </c>
      <c r="F126" s="3">
        <f>'宅直データ '!E126</f>
        <v>0</v>
      </c>
      <c r="G126" s="10">
        <f>'宅直データ '!F126</f>
        <v>0</v>
      </c>
      <c r="H126" s="3" t="str">
        <f t="shared" si="1"/>
        <v/>
      </c>
      <c r="I126" s="3" t="str">
        <f>IF(F126=1,VLOOKUP($B126,スタッフ!$B:$F,5,FALSE),"")</f>
        <v/>
      </c>
      <c r="J126" s="3" t="str">
        <f>IF(G126=1,VLOOKUP($B126,スタッフ!$B:$F,5,FALSE),"")</f>
        <v/>
      </c>
      <c r="K126" s="3" t="str">
        <f>IF(E126=1,VLOOKUP($B126,スタッフ!$B:$F,5,FALSE),"")</f>
        <v/>
      </c>
    </row>
    <row r="127" spans="1:11" x14ac:dyDescent="0.2">
      <c r="A127" s="9" t="str">
        <f>'宅直データ '!A127&amp;'宅直データ '!C127</f>
        <v>2905645628</v>
      </c>
      <c r="B127" s="3" t="str">
        <f>'宅直データ '!A127&amp;""</f>
        <v>29056</v>
      </c>
      <c r="C127" s="3" t="str">
        <f>'宅直データ '!B127</f>
        <v>中井 士郎</v>
      </c>
      <c r="D127" s="4">
        <f>'宅直データ '!C127</f>
        <v>45628</v>
      </c>
      <c r="E127" s="3">
        <f>'宅直データ '!D127</f>
        <v>0</v>
      </c>
      <c r="F127" s="3">
        <f>'宅直データ '!E127</f>
        <v>0</v>
      </c>
      <c r="G127" s="10">
        <f>'宅直データ '!F127</f>
        <v>0</v>
      </c>
      <c r="H127" s="3" t="str">
        <f t="shared" si="1"/>
        <v/>
      </c>
      <c r="I127" s="3" t="str">
        <f>IF(F127=1,VLOOKUP($B127,スタッフ!$B:$F,5,FALSE),"")</f>
        <v/>
      </c>
      <c r="J127" s="3" t="str">
        <f>IF(G127=1,VLOOKUP($B127,スタッフ!$B:$F,5,FALSE),"")</f>
        <v/>
      </c>
      <c r="K127" s="3" t="str">
        <f>IF(E127=1,VLOOKUP($B127,スタッフ!$B:$F,5,FALSE),"")</f>
        <v/>
      </c>
    </row>
    <row r="128" spans="1:11" x14ac:dyDescent="0.2">
      <c r="A128" s="9" t="str">
        <f>'宅直データ '!A128&amp;'宅直データ '!C128</f>
        <v>2905645629</v>
      </c>
      <c r="B128" s="3" t="str">
        <f>'宅直データ '!A128&amp;""</f>
        <v>29056</v>
      </c>
      <c r="C128" s="3" t="str">
        <f>'宅直データ '!B128</f>
        <v>中井 士郎</v>
      </c>
      <c r="D128" s="4">
        <f>'宅直データ '!C128</f>
        <v>45629</v>
      </c>
      <c r="E128" s="3">
        <f>'宅直データ '!D128</f>
        <v>0</v>
      </c>
      <c r="F128" s="3">
        <f>'宅直データ '!E128</f>
        <v>0</v>
      </c>
      <c r="G128" s="10">
        <f>'宅直データ '!F128</f>
        <v>0</v>
      </c>
      <c r="H128" s="3" t="str">
        <f t="shared" si="1"/>
        <v/>
      </c>
      <c r="I128" s="3" t="str">
        <f>IF(F128=1,VLOOKUP($B128,スタッフ!$B:$F,5,FALSE),"")</f>
        <v/>
      </c>
      <c r="J128" s="3" t="str">
        <f>IF(G128=1,VLOOKUP($B128,スタッフ!$B:$F,5,FALSE),"")</f>
        <v/>
      </c>
      <c r="K128" s="3" t="str">
        <f>IF(E128=1,VLOOKUP($B128,スタッフ!$B:$F,5,FALSE),"")</f>
        <v/>
      </c>
    </row>
    <row r="129" spans="1:11" x14ac:dyDescent="0.2">
      <c r="A129" s="9" t="str">
        <f>'宅直データ '!A129&amp;'宅直データ '!C129</f>
        <v>2905645630</v>
      </c>
      <c r="B129" s="3" t="str">
        <f>'宅直データ '!A129&amp;""</f>
        <v>29056</v>
      </c>
      <c r="C129" s="3" t="str">
        <f>'宅直データ '!B129</f>
        <v>中井 士郎</v>
      </c>
      <c r="D129" s="4">
        <f>'宅直データ '!C129</f>
        <v>45630</v>
      </c>
      <c r="E129" s="3">
        <f>'宅直データ '!D129</f>
        <v>0</v>
      </c>
      <c r="F129" s="3">
        <f>'宅直データ '!E129</f>
        <v>0</v>
      </c>
      <c r="G129" s="10">
        <f>'宅直データ '!F129</f>
        <v>0</v>
      </c>
      <c r="H129" s="3" t="str">
        <f t="shared" si="1"/>
        <v/>
      </c>
      <c r="I129" s="3" t="str">
        <f>IF(F129=1,VLOOKUP($B129,スタッフ!$B:$F,5,FALSE),"")</f>
        <v/>
      </c>
      <c r="J129" s="3" t="str">
        <f>IF(G129=1,VLOOKUP($B129,スタッフ!$B:$F,5,FALSE),"")</f>
        <v/>
      </c>
      <c r="K129" s="3" t="str">
        <f>IF(E129=1,VLOOKUP($B129,スタッフ!$B:$F,5,FALSE),"")</f>
        <v/>
      </c>
    </row>
    <row r="130" spans="1:11" x14ac:dyDescent="0.2">
      <c r="A130" s="9" t="str">
        <f>'宅直データ '!A130&amp;'宅直データ '!C130</f>
        <v>2905645631</v>
      </c>
      <c r="B130" s="3" t="str">
        <f>'宅直データ '!A130&amp;""</f>
        <v>29056</v>
      </c>
      <c r="C130" s="3" t="str">
        <f>'宅直データ '!B130</f>
        <v>中井 士郎</v>
      </c>
      <c r="D130" s="4">
        <f>'宅直データ '!C130</f>
        <v>45631</v>
      </c>
      <c r="E130" s="3">
        <f>'宅直データ '!D130</f>
        <v>0</v>
      </c>
      <c r="F130" s="3">
        <f>'宅直データ '!E130</f>
        <v>0</v>
      </c>
      <c r="G130" s="10">
        <f>'宅直データ '!F130</f>
        <v>0</v>
      </c>
      <c r="H130" s="3" t="str">
        <f t="shared" si="1"/>
        <v/>
      </c>
      <c r="I130" s="3" t="str">
        <f>IF(F130=1,VLOOKUP($B130,スタッフ!$B:$F,5,FALSE),"")</f>
        <v/>
      </c>
      <c r="J130" s="3" t="str">
        <f>IF(G130=1,VLOOKUP($B130,スタッフ!$B:$F,5,FALSE),"")</f>
        <v/>
      </c>
      <c r="K130" s="3" t="str">
        <f>IF(E130=1,VLOOKUP($B130,スタッフ!$B:$F,5,FALSE),"")</f>
        <v/>
      </c>
    </row>
    <row r="131" spans="1:11" x14ac:dyDescent="0.2">
      <c r="A131" s="9" t="str">
        <f>'宅直データ '!A131&amp;'宅直データ '!C131</f>
        <v>2905645632</v>
      </c>
      <c r="B131" s="3" t="str">
        <f>'宅直データ '!A131&amp;""</f>
        <v>29056</v>
      </c>
      <c r="C131" s="3" t="str">
        <f>'宅直データ '!B131</f>
        <v>中井 士郎</v>
      </c>
      <c r="D131" s="4">
        <f>'宅直データ '!C131</f>
        <v>45632</v>
      </c>
      <c r="E131" s="3">
        <f>'宅直データ '!D131</f>
        <v>0</v>
      </c>
      <c r="F131" s="3">
        <f>'宅直データ '!E131</f>
        <v>0</v>
      </c>
      <c r="G131" s="10">
        <f>'宅直データ '!F131</f>
        <v>0</v>
      </c>
      <c r="H131" s="3" t="str">
        <f t="shared" ref="H131:H194" si="2">IF(G131=1,"日","")&amp;IF(F131=1,"PM","")&amp;IF(E131=1,"夜","")</f>
        <v/>
      </c>
      <c r="I131" s="3" t="str">
        <f>IF(F131=1,VLOOKUP($B131,スタッフ!$B:$F,5,FALSE),"")</f>
        <v/>
      </c>
      <c r="J131" s="3" t="str">
        <f>IF(G131=1,VLOOKUP($B131,スタッフ!$B:$F,5,FALSE),"")</f>
        <v/>
      </c>
      <c r="K131" s="3" t="str">
        <f>IF(E131=1,VLOOKUP($B131,スタッフ!$B:$F,5,FALSE),"")</f>
        <v/>
      </c>
    </row>
    <row r="132" spans="1:11" x14ac:dyDescent="0.2">
      <c r="A132" s="9" t="str">
        <f>'宅直データ '!A132&amp;'宅直データ '!C132</f>
        <v>2905645633</v>
      </c>
      <c r="B132" s="3" t="str">
        <f>'宅直データ '!A132&amp;""</f>
        <v>29056</v>
      </c>
      <c r="C132" s="3" t="str">
        <f>'宅直データ '!B132</f>
        <v>中井 士郎</v>
      </c>
      <c r="D132" s="4">
        <f>'宅直データ '!C132</f>
        <v>45633</v>
      </c>
      <c r="E132" s="3">
        <f>'宅直データ '!D132</f>
        <v>0</v>
      </c>
      <c r="F132" s="3">
        <f>'宅直データ '!E132</f>
        <v>0</v>
      </c>
      <c r="G132" s="10">
        <f>'宅直データ '!F132</f>
        <v>0</v>
      </c>
      <c r="H132" s="3" t="str">
        <f t="shared" si="2"/>
        <v/>
      </c>
      <c r="I132" s="3" t="str">
        <f>IF(F132=1,VLOOKUP($B132,スタッフ!$B:$F,5,FALSE),"")</f>
        <v/>
      </c>
      <c r="J132" s="3" t="str">
        <f>IF(G132=1,VLOOKUP($B132,スタッフ!$B:$F,5,FALSE),"")</f>
        <v/>
      </c>
      <c r="K132" s="3" t="str">
        <f>IF(E132=1,VLOOKUP($B132,スタッフ!$B:$F,5,FALSE),"")</f>
        <v/>
      </c>
    </row>
    <row r="133" spans="1:11" x14ac:dyDescent="0.2">
      <c r="A133" s="9" t="str">
        <f>'宅直データ '!A133&amp;'宅直データ '!C133</f>
        <v>2905645634</v>
      </c>
      <c r="B133" s="3" t="str">
        <f>'宅直データ '!A133&amp;""</f>
        <v>29056</v>
      </c>
      <c r="C133" s="3" t="str">
        <f>'宅直データ '!B133</f>
        <v>中井 士郎</v>
      </c>
      <c r="D133" s="4">
        <f>'宅直データ '!C133</f>
        <v>45634</v>
      </c>
      <c r="E133" s="3">
        <f>'宅直データ '!D133</f>
        <v>0</v>
      </c>
      <c r="F133" s="3">
        <f>'宅直データ '!E133</f>
        <v>0</v>
      </c>
      <c r="G133" s="10">
        <f>'宅直データ '!F133</f>
        <v>0</v>
      </c>
      <c r="H133" s="3" t="str">
        <f t="shared" si="2"/>
        <v/>
      </c>
      <c r="I133" s="3" t="str">
        <f>IF(F133=1,VLOOKUP($B133,スタッフ!$B:$F,5,FALSE),"")</f>
        <v/>
      </c>
      <c r="J133" s="3" t="str">
        <f>IF(G133=1,VLOOKUP($B133,スタッフ!$B:$F,5,FALSE),"")</f>
        <v/>
      </c>
      <c r="K133" s="3" t="str">
        <f>IF(E133=1,VLOOKUP($B133,スタッフ!$B:$F,5,FALSE),"")</f>
        <v/>
      </c>
    </row>
    <row r="134" spans="1:11" x14ac:dyDescent="0.2">
      <c r="A134" s="9" t="str">
        <f>'宅直データ '!A134&amp;'宅直データ '!C134</f>
        <v>2905645635</v>
      </c>
      <c r="B134" s="3" t="str">
        <f>'宅直データ '!A134&amp;""</f>
        <v>29056</v>
      </c>
      <c r="C134" s="3" t="str">
        <f>'宅直データ '!B134</f>
        <v>中井 士郎</v>
      </c>
      <c r="D134" s="4">
        <f>'宅直データ '!C134</f>
        <v>45635</v>
      </c>
      <c r="E134" s="3">
        <f>'宅直データ '!D134</f>
        <v>0</v>
      </c>
      <c r="F134" s="3">
        <f>'宅直データ '!E134</f>
        <v>0</v>
      </c>
      <c r="G134" s="10">
        <f>'宅直データ '!F134</f>
        <v>0</v>
      </c>
      <c r="H134" s="3" t="str">
        <f t="shared" si="2"/>
        <v/>
      </c>
      <c r="I134" s="3" t="str">
        <f>IF(F134=1,VLOOKUP($B134,スタッフ!$B:$F,5,FALSE),"")</f>
        <v/>
      </c>
      <c r="J134" s="3" t="str">
        <f>IF(G134=1,VLOOKUP($B134,スタッフ!$B:$F,5,FALSE),"")</f>
        <v/>
      </c>
      <c r="K134" s="3" t="str">
        <f>IF(E134=1,VLOOKUP($B134,スタッフ!$B:$F,5,FALSE),"")</f>
        <v/>
      </c>
    </row>
    <row r="135" spans="1:11" x14ac:dyDescent="0.2">
      <c r="A135" s="9" t="str">
        <f>'宅直データ '!A135&amp;'宅直データ '!C135</f>
        <v>2905645636</v>
      </c>
      <c r="B135" s="3" t="str">
        <f>'宅直データ '!A135&amp;""</f>
        <v>29056</v>
      </c>
      <c r="C135" s="3" t="str">
        <f>'宅直データ '!B135</f>
        <v>中井 士郎</v>
      </c>
      <c r="D135" s="4">
        <f>'宅直データ '!C135</f>
        <v>45636</v>
      </c>
      <c r="E135" s="3">
        <f>'宅直データ '!D135</f>
        <v>0</v>
      </c>
      <c r="F135" s="3">
        <f>'宅直データ '!E135</f>
        <v>0</v>
      </c>
      <c r="G135" s="10">
        <f>'宅直データ '!F135</f>
        <v>0</v>
      </c>
      <c r="H135" s="3" t="str">
        <f t="shared" si="2"/>
        <v/>
      </c>
      <c r="I135" s="3" t="str">
        <f>IF(F135=1,VLOOKUP($B135,スタッフ!$B:$F,5,FALSE),"")</f>
        <v/>
      </c>
      <c r="J135" s="3" t="str">
        <f>IF(G135=1,VLOOKUP($B135,スタッフ!$B:$F,5,FALSE),"")</f>
        <v/>
      </c>
      <c r="K135" s="3" t="str">
        <f>IF(E135=1,VLOOKUP($B135,スタッフ!$B:$F,5,FALSE),"")</f>
        <v/>
      </c>
    </row>
    <row r="136" spans="1:11" x14ac:dyDescent="0.2">
      <c r="A136" s="9" t="str">
        <f>'宅直データ '!A136&amp;'宅直データ '!C136</f>
        <v>2905645637</v>
      </c>
      <c r="B136" s="3" t="str">
        <f>'宅直データ '!A136&amp;""</f>
        <v>29056</v>
      </c>
      <c r="C136" s="3" t="str">
        <f>'宅直データ '!B136</f>
        <v>中井 士郎</v>
      </c>
      <c r="D136" s="4">
        <f>'宅直データ '!C136</f>
        <v>45637</v>
      </c>
      <c r="E136" s="3">
        <f>'宅直データ '!D136</f>
        <v>0</v>
      </c>
      <c r="F136" s="3">
        <f>'宅直データ '!E136</f>
        <v>0</v>
      </c>
      <c r="G136" s="10">
        <f>'宅直データ '!F136</f>
        <v>0</v>
      </c>
      <c r="H136" s="3" t="str">
        <f t="shared" si="2"/>
        <v/>
      </c>
      <c r="I136" s="3" t="str">
        <f>IF(F136=1,VLOOKUP($B136,スタッフ!$B:$F,5,FALSE),"")</f>
        <v/>
      </c>
      <c r="J136" s="3" t="str">
        <f>IF(G136=1,VLOOKUP($B136,スタッフ!$B:$F,5,FALSE),"")</f>
        <v/>
      </c>
      <c r="K136" s="3" t="str">
        <f>IF(E136=1,VLOOKUP($B136,スタッフ!$B:$F,5,FALSE),"")</f>
        <v/>
      </c>
    </row>
    <row r="137" spans="1:11" x14ac:dyDescent="0.2">
      <c r="A137" s="9" t="str">
        <f>'宅直データ '!A137&amp;'宅直データ '!C137</f>
        <v>2905645638</v>
      </c>
      <c r="B137" s="3" t="str">
        <f>'宅直データ '!A137&amp;""</f>
        <v>29056</v>
      </c>
      <c r="C137" s="3" t="str">
        <f>'宅直データ '!B137</f>
        <v>中井 士郎</v>
      </c>
      <c r="D137" s="4">
        <f>'宅直データ '!C137</f>
        <v>45638</v>
      </c>
      <c r="E137" s="3">
        <f>'宅直データ '!D137</f>
        <v>0</v>
      </c>
      <c r="F137" s="3">
        <f>'宅直データ '!E137</f>
        <v>0</v>
      </c>
      <c r="G137" s="10">
        <f>'宅直データ '!F137</f>
        <v>0</v>
      </c>
      <c r="H137" s="3" t="str">
        <f t="shared" si="2"/>
        <v/>
      </c>
      <c r="I137" s="3" t="str">
        <f>IF(F137=1,VLOOKUP($B137,スタッフ!$B:$F,5,FALSE),"")</f>
        <v/>
      </c>
      <c r="J137" s="3" t="str">
        <f>IF(G137=1,VLOOKUP($B137,スタッフ!$B:$F,5,FALSE),"")</f>
        <v/>
      </c>
      <c r="K137" s="3" t="str">
        <f>IF(E137=1,VLOOKUP($B137,スタッフ!$B:$F,5,FALSE),"")</f>
        <v/>
      </c>
    </row>
    <row r="138" spans="1:11" x14ac:dyDescent="0.2">
      <c r="A138" s="9" t="str">
        <f>'宅直データ '!A138&amp;'宅直データ '!C138</f>
        <v>2905645639</v>
      </c>
      <c r="B138" s="3" t="str">
        <f>'宅直データ '!A138&amp;""</f>
        <v>29056</v>
      </c>
      <c r="C138" s="3" t="str">
        <f>'宅直データ '!B138</f>
        <v>中井 士郎</v>
      </c>
      <c r="D138" s="4">
        <f>'宅直データ '!C138</f>
        <v>45639</v>
      </c>
      <c r="E138" s="3">
        <f>'宅直データ '!D138</f>
        <v>0</v>
      </c>
      <c r="F138" s="3">
        <f>'宅直データ '!E138</f>
        <v>0</v>
      </c>
      <c r="G138" s="10">
        <f>'宅直データ '!F138</f>
        <v>0</v>
      </c>
      <c r="H138" s="3" t="str">
        <f t="shared" si="2"/>
        <v/>
      </c>
      <c r="I138" s="3" t="str">
        <f>IF(F138=1,VLOOKUP($B138,スタッフ!$B:$F,5,FALSE),"")</f>
        <v/>
      </c>
      <c r="J138" s="3" t="str">
        <f>IF(G138=1,VLOOKUP($B138,スタッフ!$B:$F,5,FALSE),"")</f>
        <v/>
      </c>
      <c r="K138" s="3" t="str">
        <f>IF(E138=1,VLOOKUP($B138,スタッフ!$B:$F,5,FALSE),"")</f>
        <v/>
      </c>
    </row>
    <row r="139" spans="1:11" x14ac:dyDescent="0.2">
      <c r="A139" s="9" t="str">
        <f>'宅直データ '!A139&amp;'宅直データ '!C139</f>
        <v>2905645640</v>
      </c>
      <c r="B139" s="3" t="str">
        <f>'宅直データ '!A139&amp;""</f>
        <v>29056</v>
      </c>
      <c r="C139" s="3" t="str">
        <f>'宅直データ '!B139</f>
        <v>中井 士郎</v>
      </c>
      <c r="D139" s="4">
        <f>'宅直データ '!C139</f>
        <v>45640</v>
      </c>
      <c r="E139" s="3">
        <f>'宅直データ '!D139</f>
        <v>0</v>
      </c>
      <c r="F139" s="3">
        <f>'宅直データ '!E139</f>
        <v>0</v>
      </c>
      <c r="G139" s="10">
        <f>'宅直データ '!F139</f>
        <v>0</v>
      </c>
      <c r="H139" s="3" t="str">
        <f t="shared" si="2"/>
        <v/>
      </c>
      <c r="I139" s="3" t="str">
        <f>IF(F139=1,VLOOKUP($B139,スタッフ!$B:$F,5,FALSE),"")</f>
        <v/>
      </c>
      <c r="J139" s="3" t="str">
        <f>IF(G139=1,VLOOKUP($B139,スタッフ!$B:$F,5,FALSE),"")</f>
        <v/>
      </c>
      <c r="K139" s="3" t="str">
        <f>IF(E139=1,VLOOKUP($B139,スタッフ!$B:$F,5,FALSE),"")</f>
        <v/>
      </c>
    </row>
    <row r="140" spans="1:11" x14ac:dyDescent="0.2">
      <c r="A140" s="9" t="str">
        <f>'宅直データ '!A140&amp;'宅直データ '!C140</f>
        <v>2905645641</v>
      </c>
      <c r="B140" s="3" t="str">
        <f>'宅直データ '!A140&amp;""</f>
        <v>29056</v>
      </c>
      <c r="C140" s="3" t="str">
        <f>'宅直データ '!B140</f>
        <v>中井 士郎</v>
      </c>
      <c r="D140" s="4">
        <f>'宅直データ '!C140</f>
        <v>45641</v>
      </c>
      <c r="E140" s="3">
        <f>'宅直データ '!D140</f>
        <v>0</v>
      </c>
      <c r="F140" s="3">
        <f>'宅直データ '!E140</f>
        <v>0</v>
      </c>
      <c r="G140" s="10">
        <f>'宅直データ '!F140</f>
        <v>0</v>
      </c>
      <c r="H140" s="3" t="str">
        <f t="shared" si="2"/>
        <v/>
      </c>
      <c r="I140" s="3" t="str">
        <f>IF(F140=1,VLOOKUP($B140,スタッフ!$B:$F,5,FALSE),"")</f>
        <v/>
      </c>
      <c r="J140" s="3" t="str">
        <f>IF(G140=1,VLOOKUP($B140,スタッフ!$B:$F,5,FALSE),"")</f>
        <v/>
      </c>
      <c r="K140" s="3" t="str">
        <f>IF(E140=1,VLOOKUP($B140,スタッフ!$B:$F,5,FALSE),"")</f>
        <v/>
      </c>
    </row>
    <row r="141" spans="1:11" x14ac:dyDescent="0.2">
      <c r="A141" s="9" t="str">
        <f>'宅直データ '!A141&amp;'宅直データ '!C141</f>
        <v>2905645642</v>
      </c>
      <c r="B141" s="3" t="str">
        <f>'宅直データ '!A141&amp;""</f>
        <v>29056</v>
      </c>
      <c r="C141" s="3" t="str">
        <f>'宅直データ '!B141</f>
        <v>中井 士郎</v>
      </c>
      <c r="D141" s="4">
        <f>'宅直データ '!C141</f>
        <v>45642</v>
      </c>
      <c r="E141" s="3">
        <f>'宅直データ '!D141</f>
        <v>0</v>
      </c>
      <c r="F141" s="3">
        <f>'宅直データ '!E141</f>
        <v>0</v>
      </c>
      <c r="G141" s="10">
        <f>'宅直データ '!F141</f>
        <v>0</v>
      </c>
      <c r="H141" s="3" t="str">
        <f t="shared" si="2"/>
        <v/>
      </c>
      <c r="I141" s="3" t="str">
        <f>IF(F141=1,VLOOKUP($B141,スタッフ!$B:$F,5,FALSE),"")</f>
        <v/>
      </c>
      <c r="J141" s="3" t="str">
        <f>IF(G141=1,VLOOKUP($B141,スタッフ!$B:$F,5,FALSE),"")</f>
        <v/>
      </c>
      <c r="K141" s="3" t="str">
        <f>IF(E141=1,VLOOKUP($B141,スタッフ!$B:$F,5,FALSE),"")</f>
        <v/>
      </c>
    </row>
    <row r="142" spans="1:11" x14ac:dyDescent="0.2">
      <c r="A142" s="9" t="str">
        <f>'宅直データ '!A142&amp;'宅直データ '!C142</f>
        <v>2905645643</v>
      </c>
      <c r="B142" s="3" t="str">
        <f>'宅直データ '!A142&amp;""</f>
        <v>29056</v>
      </c>
      <c r="C142" s="3" t="str">
        <f>'宅直データ '!B142</f>
        <v>中井 士郎</v>
      </c>
      <c r="D142" s="4">
        <f>'宅直データ '!C142</f>
        <v>45643</v>
      </c>
      <c r="E142" s="3">
        <f>'宅直データ '!D142</f>
        <v>0</v>
      </c>
      <c r="F142" s="3">
        <f>'宅直データ '!E142</f>
        <v>0</v>
      </c>
      <c r="G142" s="10">
        <f>'宅直データ '!F142</f>
        <v>0</v>
      </c>
      <c r="H142" s="3" t="str">
        <f t="shared" si="2"/>
        <v/>
      </c>
      <c r="I142" s="3" t="str">
        <f>IF(F142=1,VLOOKUP($B142,スタッフ!$B:$F,5,FALSE),"")</f>
        <v/>
      </c>
      <c r="J142" s="3" t="str">
        <f>IF(G142=1,VLOOKUP($B142,スタッフ!$B:$F,5,FALSE),"")</f>
        <v/>
      </c>
      <c r="K142" s="3" t="str">
        <f>IF(E142=1,VLOOKUP($B142,スタッフ!$B:$F,5,FALSE),"")</f>
        <v/>
      </c>
    </row>
    <row r="143" spans="1:11" x14ac:dyDescent="0.2">
      <c r="A143" s="9" t="str">
        <f>'宅直データ '!A143&amp;'宅直データ '!C143</f>
        <v>2905645644</v>
      </c>
      <c r="B143" s="3" t="str">
        <f>'宅直データ '!A143&amp;""</f>
        <v>29056</v>
      </c>
      <c r="C143" s="3" t="str">
        <f>'宅直データ '!B143</f>
        <v>中井 士郎</v>
      </c>
      <c r="D143" s="4">
        <f>'宅直データ '!C143</f>
        <v>45644</v>
      </c>
      <c r="E143" s="3">
        <f>'宅直データ '!D143</f>
        <v>0</v>
      </c>
      <c r="F143" s="3">
        <f>'宅直データ '!E143</f>
        <v>0</v>
      </c>
      <c r="G143" s="10">
        <f>'宅直データ '!F143</f>
        <v>0</v>
      </c>
      <c r="H143" s="3" t="str">
        <f t="shared" si="2"/>
        <v/>
      </c>
      <c r="I143" s="3" t="str">
        <f>IF(F143=1,VLOOKUP($B143,スタッフ!$B:$F,5,FALSE),"")</f>
        <v/>
      </c>
      <c r="J143" s="3" t="str">
        <f>IF(G143=1,VLOOKUP($B143,スタッフ!$B:$F,5,FALSE),"")</f>
        <v/>
      </c>
      <c r="K143" s="3" t="str">
        <f>IF(E143=1,VLOOKUP($B143,スタッフ!$B:$F,5,FALSE),"")</f>
        <v/>
      </c>
    </row>
    <row r="144" spans="1:11" x14ac:dyDescent="0.2">
      <c r="A144" s="9" t="str">
        <f>'宅直データ '!A144&amp;'宅直データ '!C144</f>
        <v>2905645645</v>
      </c>
      <c r="B144" s="3" t="str">
        <f>'宅直データ '!A144&amp;""</f>
        <v>29056</v>
      </c>
      <c r="C144" s="3" t="str">
        <f>'宅直データ '!B144</f>
        <v>中井 士郎</v>
      </c>
      <c r="D144" s="4">
        <f>'宅直データ '!C144</f>
        <v>45645</v>
      </c>
      <c r="E144" s="3">
        <f>'宅直データ '!D144</f>
        <v>0</v>
      </c>
      <c r="F144" s="3">
        <f>'宅直データ '!E144</f>
        <v>0</v>
      </c>
      <c r="G144" s="10">
        <f>'宅直データ '!F144</f>
        <v>0</v>
      </c>
      <c r="H144" s="3" t="str">
        <f t="shared" si="2"/>
        <v/>
      </c>
      <c r="I144" s="3" t="str">
        <f>IF(F144=1,VLOOKUP($B144,スタッフ!$B:$F,5,FALSE),"")</f>
        <v/>
      </c>
      <c r="J144" s="3" t="str">
        <f>IF(G144=1,VLOOKUP($B144,スタッフ!$B:$F,5,FALSE),"")</f>
        <v/>
      </c>
      <c r="K144" s="3" t="str">
        <f>IF(E144=1,VLOOKUP($B144,スタッフ!$B:$F,5,FALSE),"")</f>
        <v/>
      </c>
    </row>
    <row r="145" spans="1:11" x14ac:dyDescent="0.2">
      <c r="A145" s="9" t="str">
        <f>'宅直データ '!A145&amp;'宅直データ '!C145</f>
        <v>2905645646</v>
      </c>
      <c r="B145" s="3" t="str">
        <f>'宅直データ '!A145&amp;""</f>
        <v>29056</v>
      </c>
      <c r="C145" s="3" t="str">
        <f>'宅直データ '!B145</f>
        <v>中井 士郎</v>
      </c>
      <c r="D145" s="4">
        <f>'宅直データ '!C145</f>
        <v>45646</v>
      </c>
      <c r="E145" s="3">
        <f>'宅直データ '!D145</f>
        <v>0</v>
      </c>
      <c r="F145" s="3">
        <f>'宅直データ '!E145</f>
        <v>0</v>
      </c>
      <c r="G145" s="10">
        <f>'宅直データ '!F145</f>
        <v>0</v>
      </c>
      <c r="H145" s="3" t="str">
        <f t="shared" si="2"/>
        <v/>
      </c>
      <c r="I145" s="3" t="str">
        <f>IF(F145=1,VLOOKUP($B145,スタッフ!$B:$F,5,FALSE),"")</f>
        <v/>
      </c>
      <c r="J145" s="3" t="str">
        <f>IF(G145=1,VLOOKUP($B145,スタッフ!$B:$F,5,FALSE),"")</f>
        <v/>
      </c>
      <c r="K145" s="3" t="str">
        <f>IF(E145=1,VLOOKUP($B145,スタッフ!$B:$F,5,FALSE),"")</f>
        <v/>
      </c>
    </row>
    <row r="146" spans="1:11" x14ac:dyDescent="0.2">
      <c r="A146" s="9" t="str">
        <f>'宅直データ '!A146&amp;'宅直データ '!C146</f>
        <v>2905645647</v>
      </c>
      <c r="B146" s="3" t="str">
        <f>'宅直データ '!A146&amp;""</f>
        <v>29056</v>
      </c>
      <c r="C146" s="3" t="str">
        <f>'宅直データ '!B146</f>
        <v>中井 士郎</v>
      </c>
      <c r="D146" s="4">
        <f>'宅直データ '!C146</f>
        <v>45647</v>
      </c>
      <c r="E146" s="3">
        <f>'宅直データ '!D146</f>
        <v>0</v>
      </c>
      <c r="F146" s="3">
        <f>'宅直データ '!E146</f>
        <v>0</v>
      </c>
      <c r="G146" s="10">
        <f>'宅直データ '!F146</f>
        <v>0</v>
      </c>
      <c r="H146" s="3" t="str">
        <f t="shared" si="2"/>
        <v/>
      </c>
      <c r="I146" s="3" t="str">
        <f>IF(F146=1,VLOOKUP($B146,スタッフ!$B:$F,5,FALSE),"")</f>
        <v/>
      </c>
      <c r="J146" s="3" t="str">
        <f>IF(G146=1,VLOOKUP($B146,スタッフ!$B:$F,5,FALSE),"")</f>
        <v/>
      </c>
      <c r="K146" s="3" t="str">
        <f>IF(E146=1,VLOOKUP($B146,スタッフ!$B:$F,5,FALSE),"")</f>
        <v/>
      </c>
    </row>
    <row r="147" spans="1:11" x14ac:dyDescent="0.2">
      <c r="A147" s="9" t="str">
        <f>'宅直データ '!A147&amp;'宅直データ '!C147</f>
        <v>2905645648</v>
      </c>
      <c r="B147" s="3" t="str">
        <f>'宅直データ '!A147&amp;""</f>
        <v>29056</v>
      </c>
      <c r="C147" s="3" t="str">
        <f>'宅直データ '!B147</f>
        <v>中井 士郎</v>
      </c>
      <c r="D147" s="4">
        <f>'宅直データ '!C147</f>
        <v>45648</v>
      </c>
      <c r="E147" s="3">
        <f>'宅直データ '!D147</f>
        <v>0</v>
      </c>
      <c r="F147" s="3">
        <f>'宅直データ '!E147</f>
        <v>0</v>
      </c>
      <c r="G147" s="10">
        <f>'宅直データ '!F147</f>
        <v>0</v>
      </c>
      <c r="H147" s="3" t="str">
        <f t="shared" si="2"/>
        <v/>
      </c>
      <c r="I147" s="3" t="str">
        <f>IF(F147=1,VLOOKUP($B147,スタッフ!$B:$F,5,FALSE),"")</f>
        <v/>
      </c>
      <c r="J147" s="3" t="str">
        <f>IF(G147=1,VLOOKUP($B147,スタッフ!$B:$F,5,FALSE),"")</f>
        <v/>
      </c>
      <c r="K147" s="3" t="str">
        <f>IF(E147=1,VLOOKUP($B147,スタッフ!$B:$F,5,FALSE),"")</f>
        <v/>
      </c>
    </row>
    <row r="148" spans="1:11" x14ac:dyDescent="0.2">
      <c r="A148" s="9" t="str">
        <f>'宅直データ '!A148&amp;'宅直データ '!C148</f>
        <v>2905645649</v>
      </c>
      <c r="B148" s="3" t="str">
        <f>'宅直データ '!A148&amp;""</f>
        <v>29056</v>
      </c>
      <c r="C148" s="3" t="str">
        <f>'宅直データ '!B148</f>
        <v>中井 士郎</v>
      </c>
      <c r="D148" s="4">
        <f>'宅直データ '!C148</f>
        <v>45649</v>
      </c>
      <c r="E148" s="3">
        <f>'宅直データ '!D148</f>
        <v>0</v>
      </c>
      <c r="F148" s="3">
        <f>'宅直データ '!E148</f>
        <v>0</v>
      </c>
      <c r="G148" s="10">
        <f>'宅直データ '!F148</f>
        <v>0</v>
      </c>
      <c r="H148" s="3" t="str">
        <f t="shared" si="2"/>
        <v/>
      </c>
      <c r="I148" s="3" t="str">
        <f>IF(F148=1,VLOOKUP($B148,スタッフ!$B:$F,5,FALSE),"")</f>
        <v/>
      </c>
      <c r="J148" s="3" t="str">
        <f>IF(G148=1,VLOOKUP($B148,スタッフ!$B:$F,5,FALSE),"")</f>
        <v/>
      </c>
      <c r="K148" s="3" t="str">
        <f>IF(E148=1,VLOOKUP($B148,スタッフ!$B:$F,5,FALSE),"")</f>
        <v/>
      </c>
    </row>
    <row r="149" spans="1:11" x14ac:dyDescent="0.2">
      <c r="A149" s="9" t="str">
        <f>'宅直データ '!A149&amp;'宅直データ '!C149</f>
        <v>2905645650</v>
      </c>
      <c r="B149" s="3" t="str">
        <f>'宅直データ '!A149&amp;""</f>
        <v>29056</v>
      </c>
      <c r="C149" s="3" t="str">
        <f>'宅直データ '!B149</f>
        <v>中井 士郎</v>
      </c>
      <c r="D149" s="4">
        <f>'宅直データ '!C149</f>
        <v>45650</v>
      </c>
      <c r="E149" s="3">
        <f>'宅直データ '!D149</f>
        <v>0</v>
      </c>
      <c r="F149" s="3">
        <f>'宅直データ '!E149</f>
        <v>0</v>
      </c>
      <c r="G149" s="10">
        <f>'宅直データ '!F149</f>
        <v>0</v>
      </c>
      <c r="H149" s="3" t="str">
        <f t="shared" si="2"/>
        <v/>
      </c>
      <c r="I149" s="3" t="str">
        <f>IF(F149=1,VLOOKUP($B149,スタッフ!$B:$F,5,FALSE),"")</f>
        <v/>
      </c>
      <c r="J149" s="3" t="str">
        <f>IF(G149=1,VLOOKUP($B149,スタッフ!$B:$F,5,FALSE),"")</f>
        <v/>
      </c>
      <c r="K149" s="3" t="str">
        <f>IF(E149=1,VLOOKUP($B149,スタッフ!$B:$F,5,FALSE),"")</f>
        <v/>
      </c>
    </row>
    <row r="150" spans="1:11" x14ac:dyDescent="0.2">
      <c r="A150" s="9" t="str">
        <f>'宅直データ '!A150&amp;'宅直データ '!C150</f>
        <v>2905645651</v>
      </c>
      <c r="B150" s="3" t="str">
        <f>'宅直データ '!A150&amp;""</f>
        <v>29056</v>
      </c>
      <c r="C150" s="3" t="str">
        <f>'宅直データ '!B150</f>
        <v>中井 士郎</v>
      </c>
      <c r="D150" s="4">
        <f>'宅直データ '!C150</f>
        <v>45651</v>
      </c>
      <c r="E150" s="3">
        <f>'宅直データ '!D150</f>
        <v>0</v>
      </c>
      <c r="F150" s="3">
        <f>'宅直データ '!E150</f>
        <v>0</v>
      </c>
      <c r="G150" s="10">
        <f>'宅直データ '!F150</f>
        <v>0</v>
      </c>
      <c r="H150" s="3" t="str">
        <f t="shared" si="2"/>
        <v/>
      </c>
      <c r="I150" s="3" t="str">
        <f>IF(F150=1,VLOOKUP($B150,スタッフ!$B:$F,5,FALSE),"")</f>
        <v/>
      </c>
      <c r="J150" s="3" t="str">
        <f>IF(G150=1,VLOOKUP($B150,スタッフ!$B:$F,5,FALSE),"")</f>
        <v/>
      </c>
      <c r="K150" s="3" t="str">
        <f>IF(E150=1,VLOOKUP($B150,スタッフ!$B:$F,5,FALSE),"")</f>
        <v/>
      </c>
    </row>
    <row r="151" spans="1:11" x14ac:dyDescent="0.2">
      <c r="A151" s="9" t="str">
        <f>'宅直データ '!A151&amp;'宅直データ '!C151</f>
        <v>2905645652</v>
      </c>
      <c r="B151" s="3" t="str">
        <f>'宅直データ '!A151&amp;""</f>
        <v>29056</v>
      </c>
      <c r="C151" s="3" t="str">
        <f>'宅直データ '!B151</f>
        <v>中井 士郎</v>
      </c>
      <c r="D151" s="4">
        <f>'宅直データ '!C151</f>
        <v>45652</v>
      </c>
      <c r="E151" s="3">
        <f>'宅直データ '!D151</f>
        <v>0</v>
      </c>
      <c r="F151" s="3">
        <f>'宅直データ '!E151</f>
        <v>0</v>
      </c>
      <c r="G151" s="10">
        <f>'宅直データ '!F151</f>
        <v>0</v>
      </c>
      <c r="H151" s="3" t="str">
        <f t="shared" si="2"/>
        <v/>
      </c>
      <c r="I151" s="3" t="str">
        <f>IF(F151=1,VLOOKUP($B151,スタッフ!$B:$F,5,FALSE),"")</f>
        <v/>
      </c>
      <c r="J151" s="3" t="str">
        <f>IF(G151=1,VLOOKUP($B151,スタッフ!$B:$F,5,FALSE),"")</f>
        <v/>
      </c>
      <c r="K151" s="3" t="str">
        <f>IF(E151=1,VLOOKUP($B151,スタッフ!$B:$F,5,FALSE),"")</f>
        <v/>
      </c>
    </row>
    <row r="152" spans="1:11" x14ac:dyDescent="0.2">
      <c r="A152" s="9" t="str">
        <f>'宅直データ '!A152&amp;'宅直データ '!C152</f>
        <v>2905645653</v>
      </c>
      <c r="B152" s="3" t="str">
        <f>'宅直データ '!A152&amp;""</f>
        <v>29056</v>
      </c>
      <c r="C152" s="3" t="str">
        <f>'宅直データ '!B152</f>
        <v>中井 士郎</v>
      </c>
      <c r="D152" s="4">
        <f>'宅直データ '!C152</f>
        <v>45653</v>
      </c>
      <c r="E152" s="3">
        <f>'宅直データ '!D152</f>
        <v>0</v>
      </c>
      <c r="F152" s="3">
        <f>'宅直データ '!E152</f>
        <v>0</v>
      </c>
      <c r="G152" s="10">
        <f>'宅直データ '!F152</f>
        <v>0</v>
      </c>
      <c r="H152" s="3" t="str">
        <f t="shared" si="2"/>
        <v/>
      </c>
      <c r="I152" s="3" t="str">
        <f>IF(F152=1,VLOOKUP($B152,スタッフ!$B:$F,5,FALSE),"")</f>
        <v/>
      </c>
      <c r="J152" s="3" t="str">
        <f>IF(G152=1,VLOOKUP($B152,スタッフ!$B:$F,5,FALSE),"")</f>
        <v/>
      </c>
      <c r="K152" s="3" t="str">
        <f>IF(E152=1,VLOOKUP($B152,スタッフ!$B:$F,5,FALSE),"")</f>
        <v/>
      </c>
    </row>
    <row r="153" spans="1:11" x14ac:dyDescent="0.2">
      <c r="A153" s="9" t="str">
        <f>'宅直データ '!A153&amp;'宅直データ '!C153</f>
        <v>2905645654</v>
      </c>
      <c r="B153" s="3" t="str">
        <f>'宅直データ '!A153&amp;""</f>
        <v>29056</v>
      </c>
      <c r="C153" s="3" t="str">
        <f>'宅直データ '!B153</f>
        <v>中井 士郎</v>
      </c>
      <c r="D153" s="4">
        <f>'宅直データ '!C153</f>
        <v>45654</v>
      </c>
      <c r="E153" s="3">
        <f>'宅直データ '!D153</f>
        <v>0</v>
      </c>
      <c r="F153" s="3">
        <f>'宅直データ '!E153</f>
        <v>0</v>
      </c>
      <c r="G153" s="10">
        <f>'宅直データ '!F153</f>
        <v>0</v>
      </c>
      <c r="H153" s="3" t="str">
        <f t="shared" si="2"/>
        <v/>
      </c>
      <c r="I153" s="3" t="str">
        <f>IF(F153=1,VLOOKUP($B153,スタッフ!$B:$F,5,FALSE),"")</f>
        <v/>
      </c>
      <c r="J153" s="3" t="str">
        <f>IF(G153=1,VLOOKUP($B153,スタッフ!$B:$F,5,FALSE),"")</f>
        <v/>
      </c>
      <c r="K153" s="3" t="str">
        <f>IF(E153=1,VLOOKUP($B153,スタッフ!$B:$F,5,FALSE),"")</f>
        <v/>
      </c>
    </row>
    <row r="154" spans="1:11" x14ac:dyDescent="0.2">
      <c r="A154" s="9" t="str">
        <f>'宅直データ '!A154&amp;'宅直データ '!C154</f>
        <v>2905645655</v>
      </c>
      <c r="B154" s="3" t="str">
        <f>'宅直データ '!A154&amp;""</f>
        <v>29056</v>
      </c>
      <c r="C154" s="3" t="str">
        <f>'宅直データ '!B154</f>
        <v>中井 士郎</v>
      </c>
      <c r="D154" s="4">
        <f>'宅直データ '!C154</f>
        <v>45655</v>
      </c>
      <c r="E154" s="3">
        <f>'宅直データ '!D154</f>
        <v>0</v>
      </c>
      <c r="F154" s="3">
        <f>'宅直データ '!E154</f>
        <v>0</v>
      </c>
      <c r="G154" s="10">
        <f>'宅直データ '!F154</f>
        <v>0</v>
      </c>
      <c r="H154" s="3" t="str">
        <f t="shared" si="2"/>
        <v/>
      </c>
      <c r="I154" s="3" t="str">
        <f>IF(F154=1,VLOOKUP($B154,スタッフ!$B:$F,5,FALSE),"")</f>
        <v/>
      </c>
      <c r="J154" s="3" t="str">
        <f>IF(G154=1,VLOOKUP($B154,スタッフ!$B:$F,5,FALSE),"")</f>
        <v/>
      </c>
      <c r="K154" s="3" t="str">
        <f>IF(E154=1,VLOOKUP($B154,スタッフ!$B:$F,5,FALSE),"")</f>
        <v/>
      </c>
    </row>
    <row r="155" spans="1:11" x14ac:dyDescent="0.2">
      <c r="A155" s="9" t="str">
        <f>'宅直データ '!A155&amp;'宅直データ '!C155</f>
        <v>2905645656</v>
      </c>
      <c r="B155" s="3" t="str">
        <f>'宅直データ '!A155&amp;""</f>
        <v>29056</v>
      </c>
      <c r="C155" s="3" t="str">
        <f>'宅直データ '!B155</f>
        <v>中井 士郎</v>
      </c>
      <c r="D155" s="4">
        <f>'宅直データ '!C155</f>
        <v>45656</v>
      </c>
      <c r="E155" s="3">
        <f>'宅直データ '!D155</f>
        <v>0</v>
      </c>
      <c r="F155" s="3">
        <f>'宅直データ '!E155</f>
        <v>0</v>
      </c>
      <c r="G155" s="10">
        <f>'宅直データ '!F155</f>
        <v>0</v>
      </c>
      <c r="H155" s="3" t="str">
        <f t="shared" si="2"/>
        <v/>
      </c>
      <c r="I155" s="3" t="str">
        <f>IF(F155=1,VLOOKUP($B155,スタッフ!$B:$F,5,FALSE),"")</f>
        <v/>
      </c>
      <c r="J155" s="3" t="str">
        <f>IF(G155=1,VLOOKUP($B155,スタッフ!$B:$F,5,FALSE),"")</f>
        <v/>
      </c>
      <c r="K155" s="3" t="str">
        <f>IF(E155=1,VLOOKUP($B155,スタッフ!$B:$F,5,FALSE),"")</f>
        <v/>
      </c>
    </row>
    <row r="156" spans="1:11" x14ac:dyDescent="0.2">
      <c r="A156" s="9" t="str">
        <f>'宅直データ '!A156&amp;'宅直データ '!C156</f>
        <v>2905645657</v>
      </c>
      <c r="B156" s="3" t="str">
        <f>'宅直データ '!A156&amp;""</f>
        <v>29056</v>
      </c>
      <c r="C156" s="3" t="str">
        <f>'宅直データ '!B156</f>
        <v>中井 士郎</v>
      </c>
      <c r="D156" s="4">
        <f>'宅直データ '!C156</f>
        <v>45657</v>
      </c>
      <c r="E156" s="3">
        <f>'宅直データ '!D156</f>
        <v>0</v>
      </c>
      <c r="F156" s="3">
        <f>'宅直データ '!E156</f>
        <v>0</v>
      </c>
      <c r="G156" s="10">
        <f>'宅直データ '!F156</f>
        <v>0</v>
      </c>
      <c r="H156" s="3" t="str">
        <f t="shared" si="2"/>
        <v/>
      </c>
      <c r="I156" s="3" t="str">
        <f>IF(F156=1,VLOOKUP($B156,スタッフ!$B:$F,5,FALSE),"")</f>
        <v/>
      </c>
      <c r="J156" s="3" t="str">
        <f>IF(G156=1,VLOOKUP($B156,スタッフ!$B:$F,5,FALSE),"")</f>
        <v/>
      </c>
      <c r="K156" s="3" t="str">
        <f>IF(E156=1,VLOOKUP($B156,スタッフ!$B:$F,5,FALSE),"")</f>
        <v/>
      </c>
    </row>
    <row r="157" spans="1:11" x14ac:dyDescent="0.2">
      <c r="A157" s="9" t="str">
        <f>'宅直データ '!A157&amp;'宅直データ '!C157</f>
        <v>3117645627</v>
      </c>
      <c r="B157" s="3" t="str">
        <f>'宅直データ '!A157&amp;""</f>
        <v>31176</v>
      </c>
      <c r="C157" s="3" t="str">
        <f>'宅直データ '!B157</f>
        <v>北 洋一</v>
      </c>
      <c r="D157" s="4">
        <f>'宅直データ '!C157</f>
        <v>45627</v>
      </c>
      <c r="E157" s="3">
        <f>'宅直データ '!D157</f>
        <v>0</v>
      </c>
      <c r="F157" s="3">
        <f>'宅直データ '!E157</f>
        <v>0</v>
      </c>
      <c r="G157" s="10">
        <f>'宅直データ '!F157</f>
        <v>0</v>
      </c>
      <c r="H157" s="3" t="str">
        <f t="shared" si="2"/>
        <v/>
      </c>
      <c r="I157" s="3" t="str">
        <f>IF(F157=1,VLOOKUP($B157,スタッフ!$B:$F,5,FALSE),"")</f>
        <v/>
      </c>
      <c r="J157" s="3" t="str">
        <f>IF(G157=1,VLOOKUP($B157,スタッフ!$B:$F,5,FALSE),"")</f>
        <v/>
      </c>
      <c r="K157" s="3" t="str">
        <f>IF(E157=1,VLOOKUP($B157,スタッフ!$B:$F,5,FALSE),"")</f>
        <v/>
      </c>
    </row>
    <row r="158" spans="1:11" x14ac:dyDescent="0.2">
      <c r="A158" s="9" t="str">
        <f>'宅直データ '!A158&amp;'宅直データ '!C158</f>
        <v>3117645628</v>
      </c>
      <c r="B158" s="3" t="str">
        <f>'宅直データ '!A158&amp;""</f>
        <v>31176</v>
      </c>
      <c r="C158" s="3" t="str">
        <f>'宅直データ '!B158</f>
        <v>北 洋一</v>
      </c>
      <c r="D158" s="4">
        <f>'宅直データ '!C158</f>
        <v>45628</v>
      </c>
      <c r="E158" s="3">
        <f>'宅直データ '!D158</f>
        <v>0</v>
      </c>
      <c r="F158" s="3">
        <f>'宅直データ '!E158</f>
        <v>0</v>
      </c>
      <c r="G158" s="10">
        <f>'宅直データ '!F158</f>
        <v>0</v>
      </c>
      <c r="H158" s="3" t="str">
        <f t="shared" si="2"/>
        <v/>
      </c>
      <c r="I158" s="3" t="str">
        <f>IF(F158=1,VLOOKUP($B158,スタッフ!$B:$F,5,FALSE),"")</f>
        <v/>
      </c>
      <c r="J158" s="3" t="str">
        <f>IF(G158=1,VLOOKUP($B158,スタッフ!$B:$F,5,FALSE),"")</f>
        <v/>
      </c>
      <c r="K158" s="3" t="str">
        <f>IF(E158=1,VLOOKUP($B158,スタッフ!$B:$F,5,FALSE),"")</f>
        <v/>
      </c>
    </row>
    <row r="159" spans="1:11" x14ac:dyDescent="0.2">
      <c r="A159" s="9" t="str">
        <f>'宅直データ '!A159&amp;'宅直データ '!C159</f>
        <v>3117645629</v>
      </c>
      <c r="B159" s="3" t="str">
        <f>'宅直データ '!A159&amp;""</f>
        <v>31176</v>
      </c>
      <c r="C159" s="3" t="str">
        <f>'宅直データ '!B159</f>
        <v>北 洋一</v>
      </c>
      <c r="D159" s="4">
        <f>'宅直データ '!C159</f>
        <v>45629</v>
      </c>
      <c r="E159" s="3">
        <f>'宅直データ '!D159</f>
        <v>0</v>
      </c>
      <c r="F159" s="3">
        <f>'宅直データ '!E159</f>
        <v>0</v>
      </c>
      <c r="G159" s="10">
        <f>'宅直データ '!F159</f>
        <v>0</v>
      </c>
      <c r="H159" s="3" t="str">
        <f t="shared" si="2"/>
        <v/>
      </c>
      <c r="I159" s="3" t="str">
        <f>IF(F159=1,VLOOKUP($B159,スタッフ!$B:$F,5,FALSE),"")</f>
        <v/>
      </c>
      <c r="J159" s="3" t="str">
        <f>IF(G159=1,VLOOKUP($B159,スタッフ!$B:$F,5,FALSE),"")</f>
        <v/>
      </c>
      <c r="K159" s="3" t="str">
        <f>IF(E159=1,VLOOKUP($B159,スタッフ!$B:$F,5,FALSE),"")</f>
        <v/>
      </c>
    </row>
    <row r="160" spans="1:11" x14ac:dyDescent="0.2">
      <c r="A160" s="9" t="str">
        <f>'宅直データ '!A160&amp;'宅直データ '!C160</f>
        <v>3117645630</v>
      </c>
      <c r="B160" s="3" t="str">
        <f>'宅直データ '!A160&amp;""</f>
        <v>31176</v>
      </c>
      <c r="C160" s="3" t="str">
        <f>'宅直データ '!B160</f>
        <v>北 洋一</v>
      </c>
      <c r="D160" s="4">
        <f>'宅直データ '!C160</f>
        <v>45630</v>
      </c>
      <c r="E160" s="3">
        <f>'宅直データ '!D160</f>
        <v>0</v>
      </c>
      <c r="F160" s="3">
        <f>'宅直データ '!E160</f>
        <v>0</v>
      </c>
      <c r="G160" s="10">
        <f>'宅直データ '!F160</f>
        <v>0</v>
      </c>
      <c r="H160" s="3" t="str">
        <f t="shared" si="2"/>
        <v/>
      </c>
      <c r="I160" s="3" t="str">
        <f>IF(F160=1,VLOOKUP($B160,スタッフ!$B:$F,5,FALSE),"")</f>
        <v/>
      </c>
      <c r="J160" s="3" t="str">
        <f>IF(G160=1,VLOOKUP($B160,スタッフ!$B:$F,5,FALSE),"")</f>
        <v/>
      </c>
      <c r="K160" s="3" t="str">
        <f>IF(E160=1,VLOOKUP($B160,スタッフ!$B:$F,5,FALSE),"")</f>
        <v/>
      </c>
    </row>
    <row r="161" spans="1:11" x14ac:dyDescent="0.2">
      <c r="A161" s="9" t="str">
        <f>'宅直データ '!A161&amp;'宅直データ '!C161</f>
        <v>3117645631</v>
      </c>
      <c r="B161" s="3" t="str">
        <f>'宅直データ '!A161&amp;""</f>
        <v>31176</v>
      </c>
      <c r="C161" s="3" t="str">
        <f>'宅直データ '!B161</f>
        <v>北 洋一</v>
      </c>
      <c r="D161" s="4">
        <f>'宅直データ '!C161</f>
        <v>45631</v>
      </c>
      <c r="E161" s="3">
        <f>'宅直データ '!D161</f>
        <v>0</v>
      </c>
      <c r="F161" s="3">
        <f>'宅直データ '!E161</f>
        <v>0</v>
      </c>
      <c r="G161" s="10">
        <f>'宅直データ '!F161</f>
        <v>0</v>
      </c>
      <c r="H161" s="3" t="str">
        <f t="shared" si="2"/>
        <v/>
      </c>
      <c r="I161" s="3" t="str">
        <f>IF(F161=1,VLOOKUP($B161,スタッフ!$B:$F,5,FALSE),"")</f>
        <v/>
      </c>
      <c r="J161" s="3" t="str">
        <f>IF(G161=1,VLOOKUP($B161,スタッフ!$B:$F,5,FALSE),"")</f>
        <v/>
      </c>
      <c r="K161" s="3" t="str">
        <f>IF(E161=1,VLOOKUP($B161,スタッフ!$B:$F,5,FALSE),"")</f>
        <v/>
      </c>
    </row>
    <row r="162" spans="1:11" x14ac:dyDescent="0.2">
      <c r="A162" s="9" t="str">
        <f>'宅直データ '!A162&amp;'宅直データ '!C162</f>
        <v>3117645632</v>
      </c>
      <c r="B162" s="3" t="str">
        <f>'宅直データ '!A162&amp;""</f>
        <v>31176</v>
      </c>
      <c r="C162" s="3" t="str">
        <f>'宅直データ '!B162</f>
        <v>北 洋一</v>
      </c>
      <c r="D162" s="4">
        <f>'宅直データ '!C162</f>
        <v>45632</v>
      </c>
      <c r="E162" s="3">
        <f>'宅直データ '!D162</f>
        <v>0</v>
      </c>
      <c r="F162" s="3">
        <f>'宅直データ '!E162</f>
        <v>0</v>
      </c>
      <c r="G162" s="10">
        <f>'宅直データ '!F162</f>
        <v>0</v>
      </c>
      <c r="H162" s="3" t="str">
        <f t="shared" si="2"/>
        <v/>
      </c>
      <c r="I162" s="3" t="str">
        <f>IF(F162=1,VLOOKUP($B162,スタッフ!$B:$F,5,FALSE),"")</f>
        <v/>
      </c>
      <c r="J162" s="3" t="str">
        <f>IF(G162=1,VLOOKUP($B162,スタッフ!$B:$F,5,FALSE),"")</f>
        <v/>
      </c>
      <c r="K162" s="3" t="str">
        <f>IF(E162=1,VLOOKUP($B162,スタッフ!$B:$F,5,FALSE),"")</f>
        <v/>
      </c>
    </row>
    <row r="163" spans="1:11" x14ac:dyDescent="0.2">
      <c r="A163" s="9" t="str">
        <f>'宅直データ '!A163&amp;'宅直データ '!C163</f>
        <v>3117645633</v>
      </c>
      <c r="B163" s="3" t="str">
        <f>'宅直データ '!A163&amp;""</f>
        <v>31176</v>
      </c>
      <c r="C163" s="3" t="str">
        <f>'宅直データ '!B163</f>
        <v>北 洋一</v>
      </c>
      <c r="D163" s="4">
        <f>'宅直データ '!C163</f>
        <v>45633</v>
      </c>
      <c r="E163" s="3">
        <f>'宅直データ '!D163</f>
        <v>0</v>
      </c>
      <c r="F163" s="3">
        <f>'宅直データ '!E163</f>
        <v>0</v>
      </c>
      <c r="G163" s="10">
        <f>'宅直データ '!F163</f>
        <v>0</v>
      </c>
      <c r="H163" s="3" t="str">
        <f t="shared" si="2"/>
        <v/>
      </c>
      <c r="I163" s="3" t="str">
        <f>IF(F163=1,VLOOKUP($B163,スタッフ!$B:$F,5,FALSE),"")</f>
        <v/>
      </c>
      <c r="J163" s="3" t="str">
        <f>IF(G163=1,VLOOKUP($B163,スタッフ!$B:$F,5,FALSE),"")</f>
        <v/>
      </c>
      <c r="K163" s="3" t="str">
        <f>IF(E163=1,VLOOKUP($B163,スタッフ!$B:$F,5,FALSE),"")</f>
        <v/>
      </c>
    </row>
    <row r="164" spans="1:11" x14ac:dyDescent="0.2">
      <c r="A164" s="9" t="str">
        <f>'宅直データ '!A164&amp;'宅直データ '!C164</f>
        <v>3117645634</v>
      </c>
      <c r="B164" s="3" t="str">
        <f>'宅直データ '!A164&amp;""</f>
        <v>31176</v>
      </c>
      <c r="C164" s="3" t="str">
        <f>'宅直データ '!B164</f>
        <v>北 洋一</v>
      </c>
      <c r="D164" s="4">
        <f>'宅直データ '!C164</f>
        <v>45634</v>
      </c>
      <c r="E164" s="3">
        <f>'宅直データ '!D164</f>
        <v>0</v>
      </c>
      <c r="F164" s="3">
        <f>'宅直データ '!E164</f>
        <v>0</v>
      </c>
      <c r="G164" s="10">
        <f>'宅直データ '!F164</f>
        <v>0</v>
      </c>
      <c r="H164" s="3" t="str">
        <f t="shared" si="2"/>
        <v/>
      </c>
      <c r="I164" s="3" t="str">
        <f>IF(F164=1,VLOOKUP($B164,スタッフ!$B:$F,5,FALSE),"")</f>
        <v/>
      </c>
      <c r="J164" s="3" t="str">
        <f>IF(G164=1,VLOOKUP($B164,スタッフ!$B:$F,5,FALSE),"")</f>
        <v/>
      </c>
      <c r="K164" s="3" t="str">
        <f>IF(E164=1,VLOOKUP($B164,スタッフ!$B:$F,5,FALSE),"")</f>
        <v/>
      </c>
    </row>
    <row r="165" spans="1:11" x14ac:dyDescent="0.2">
      <c r="A165" s="9" t="str">
        <f>'宅直データ '!A165&amp;'宅直データ '!C165</f>
        <v>3117645635</v>
      </c>
      <c r="B165" s="3" t="str">
        <f>'宅直データ '!A165&amp;""</f>
        <v>31176</v>
      </c>
      <c r="C165" s="3" t="str">
        <f>'宅直データ '!B165</f>
        <v>北 洋一</v>
      </c>
      <c r="D165" s="4">
        <f>'宅直データ '!C165</f>
        <v>45635</v>
      </c>
      <c r="E165" s="3">
        <f>'宅直データ '!D165</f>
        <v>0</v>
      </c>
      <c r="F165" s="3">
        <f>'宅直データ '!E165</f>
        <v>0</v>
      </c>
      <c r="G165" s="10">
        <f>'宅直データ '!F165</f>
        <v>0</v>
      </c>
      <c r="H165" s="3" t="str">
        <f t="shared" si="2"/>
        <v/>
      </c>
      <c r="I165" s="3" t="str">
        <f>IF(F165=1,VLOOKUP($B165,スタッフ!$B:$F,5,FALSE),"")</f>
        <v/>
      </c>
      <c r="J165" s="3" t="str">
        <f>IF(G165=1,VLOOKUP($B165,スタッフ!$B:$F,5,FALSE),"")</f>
        <v/>
      </c>
      <c r="K165" s="3" t="str">
        <f>IF(E165=1,VLOOKUP($B165,スタッフ!$B:$F,5,FALSE),"")</f>
        <v/>
      </c>
    </row>
    <row r="166" spans="1:11" x14ac:dyDescent="0.2">
      <c r="A166" s="9" t="str">
        <f>'宅直データ '!A166&amp;'宅直データ '!C166</f>
        <v>3117645636</v>
      </c>
      <c r="B166" s="3" t="str">
        <f>'宅直データ '!A166&amp;""</f>
        <v>31176</v>
      </c>
      <c r="C166" s="3" t="str">
        <f>'宅直データ '!B166</f>
        <v>北 洋一</v>
      </c>
      <c r="D166" s="4">
        <f>'宅直データ '!C166</f>
        <v>45636</v>
      </c>
      <c r="E166" s="3">
        <f>'宅直データ '!D166</f>
        <v>0</v>
      </c>
      <c r="F166" s="3">
        <f>'宅直データ '!E166</f>
        <v>0</v>
      </c>
      <c r="G166" s="10">
        <f>'宅直データ '!F166</f>
        <v>0</v>
      </c>
      <c r="H166" s="3" t="str">
        <f t="shared" si="2"/>
        <v/>
      </c>
      <c r="I166" s="3" t="str">
        <f>IF(F166=1,VLOOKUP($B166,スタッフ!$B:$F,5,FALSE),"")</f>
        <v/>
      </c>
      <c r="J166" s="3" t="str">
        <f>IF(G166=1,VLOOKUP($B166,スタッフ!$B:$F,5,FALSE),"")</f>
        <v/>
      </c>
      <c r="K166" s="3" t="str">
        <f>IF(E166=1,VLOOKUP($B166,スタッフ!$B:$F,5,FALSE),"")</f>
        <v/>
      </c>
    </row>
    <row r="167" spans="1:11" x14ac:dyDescent="0.2">
      <c r="A167" s="9" t="str">
        <f>'宅直データ '!A167&amp;'宅直データ '!C167</f>
        <v>3117645637</v>
      </c>
      <c r="B167" s="3" t="str">
        <f>'宅直データ '!A167&amp;""</f>
        <v>31176</v>
      </c>
      <c r="C167" s="3" t="str">
        <f>'宅直データ '!B167</f>
        <v>北 洋一</v>
      </c>
      <c r="D167" s="4">
        <f>'宅直データ '!C167</f>
        <v>45637</v>
      </c>
      <c r="E167" s="3">
        <f>'宅直データ '!D167</f>
        <v>0</v>
      </c>
      <c r="F167" s="3">
        <f>'宅直データ '!E167</f>
        <v>0</v>
      </c>
      <c r="G167" s="10">
        <f>'宅直データ '!F167</f>
        <v>0</v>
      </c>
      <c r="H167" s="3" t="str">
        <f t="shared" si="2"/>
        <v/>
      </c>
      <c r="I167" s="3" t="str">
        <f>IF(F167=1,VLOOKUP($B167,スタッフ!$B:$F,5,FALSE),"")</f>
        <v/>
      </c>
      <c r="J167" s="3" t="str">
        <f>IF(G167=1,VLOOKUP($B167,スタッフ!$B:$F,5,FALSE),"")</f>
        <v/>
      </c>
      <c r="K167" s="3" t="str">
        <f>IF(E167=1,VLOOKUP($B167,スタッフ!$B:$F,5,FALSE),"")</f>
        <v/>
      </c>
    </row>
    <row r="168" spans="1:11" x14ac:dyDescent="0.2">
      <c r="A168" s="9" t="str">
        <f>'宅直データ '!A168&amp;'宅直データ '!C168</f>
        <v>3117645638</v>
      </c>
      <c r="B168" s="3" t="str">
        <f>'宅直データ '!A168&amp;""</f>
        <v>31176</v>
      </c>
      <c r="C168" s="3" t="str">
        <f>'宅直データ '!B168</f>
        <v>北 洋一</v>
      </c>
      <c r="D168" s="4">
        <f>'宅直データ '!C168</f>
        <v>45638</v>
      </c>
      <c r="E168" s="3">
        <f>'宅直データ '!D168</f>
        <v>0</v>
      </c>
      <c r="F168" s="3">
        <f>'宅直データ '!E168</f>
        <v>0</v>
      </c>
      <c r="G168" s="10">
        <f>'宅直データ '!F168</f>
        <v>0</v>
      </c>
      <c r="H168" s="3" t="str">
        <f t="shared" si="2"/>
        <v/>
      </c>
      <c r="I168" s="3" t="str">
        <f>IF(F168=1,VLOOKUP($B168,スタッフ!$B:$F,5,FALSE),"")</f>
        <v/>
      </c>
      <c r="J168" s="3" t="str">
        <f>IF(G168=1,VLOOKUP($B168,スタッフ!$B:$F,5,FALSE),"")</f>
        <v/>
      </c>
      <c r="K168" s="3" t="str">
        <f>IF(E168=1,VLOOKUP($B168,スタッフ!$B:$F,5,FALSE),"")</f>
        <v/>
      </c>
    </row>
    <row r="169" spans="1:11" x14ac:dyDescent="0.2">
      <c r="A169" s="9" t="str">
        <f>'宅直データ '!A169&amp;'宅直データ '!C169</f>
        <v>3117645639</v>
      </c>
      <c r="B169" s="3" t="str">
        <f>'宅直データ '!A169&amp;""</f>
        <v>31176</v>
      </c>
      <c r="C169" s="3" t="str">
        <f>'宅直データ '!B169</f>
        <v>北 洋一</v>
      </c>
      <c r="D169" s="4">
        <f>'宅直データ '!C169</f>
        <v>45639</v>
      </c>
      <c r="E169" s="3">
        <f>'宅直データ '!D169</f>
        <v>0</v>
      </c>
      <c r="F169" s="3">
        <f>'宅直データ '!E169</f>
        <v>0</v>
      </c>
      <c r="G169" s="10">
        <f>'宅直データ '!F169</f>
        <v>0</v>
      </c>
      <c r="H169" s="3" t="str">
        <f t="shared" si="2"/>
        <v/>
      </c>
      <c r="I169" s="3" t="str">
        <f>IF(F169=1,VLOOKUP($B169,スタッフ!$B:$F,5,FALSE),"")</f>
        <v/>
      </c>
      <c r="J169" s="3" t="str">
        <f>IF(G169=1,VLOOKUP($B169,スタッフ!$B:$F,5,FALSE),"")</f>
        <v/>
      </c>
      <c r="K169" s="3" t="str">
        <f>IF(E169=1,VLOOKUP($B169,スタッフ!$B:$F,5,FALSE),"")</f>
        <v/>
      </c>
    </row>
    <row r="170" spans="1:11" x14ac:dyDescent="0.2">
      <c r="A170" s="9" t="str">
        <f>'宅直データ '!A170&amp;'宅直データ '!C170</f>
        <v>3117645640</v>
      </c>
      <c r="B170" s="3" t="str">
        <f>'宅直データ '!A170&amp;""</f>
        <v>31176</v>
      </c>
      <c r="C170" s="3" t="str">
        <f>'宅直データ '!B170</f>
        <v>北 洋一</v>
      </c>
      <c r="D170" s="4">
        <f>'宅直データ '!C170</f>
        <v>45640</v>
      </c>
      <c r="E170" s="3">
        <f>'宅直データ '!D170</f>
        <v>0</v>
      </c>
      <c r="F170" s="3">
        <f>'宅直データ '!E170</f>
        <v>0</v>
      </c>
      <c r="G170" s="10">
        <f>'宅直データ '!F170</f>
        <v>0</v>
      </c>
      <c r="H170" s="3" t="str">
        <f t="shared" si="2"/>
        <v/>
      </c>
      <c r="I170" s="3" t="str">
        <f>IF(F170=1,VLOOKUP($B170,スタッフ!$B:$F,5,FALSE),"")</f>
        <v/>
      </c>
      <c r="J170" s="3" t="str">
        <f>IF(G170=1,VLOOKUP($B170,スタッフ!$B:$F,5,FALSE),"")</f>
        <v/>
      </c>
      <c r="K170" s="3" t="str">
        <f>IF(E170=1,VLOOKUP($B170,スタッフ!$B:$F,5,FALSE),"")</f>
        <v/>
      </c>
    </row>
    <row r="171" spans="1:11" x14ac:dyDescent="0.2">
      <c r="A171" s="9" t="str">
        <f>'宅直データ '!A171&amp;'宅直データ '!C171</f>
        <v>3117645641</v>
      </c>
      <c r="B171" s="3" t="str">
        <f>'宅直データ '!A171&amp;""</f>
        <v>31176</v>
      </c>
      <c r="C171" s="3" t="str">
        <f>'宅直データ '!B171</f>
        <v>北 洋一</v>
      </c>
      <c r="D171" s="4">
        <f>'宅直データ '!C171</f>
        <v>45641</v>
      </c>
      <c r="E171" s="3">
        <f>'宅直データ '!D171</f>
        <v>0</v>
      </c>
      <c r="F171" s="3">
        <f>'宅直データ '!E171</f>
        <v>0</v>
      </c>
      <c r="G171" s="10">
        <f>'宅直データ '!F171</f>
        <v>0</v>
      </c>
      <c r="H171" s="3" t="str">
        <f t="shared" si="2"/>
        <v/>
      </c>
      <c r="I171" s="3" t="str">
        <f>IF(F171=1,VLOOKUP($B171,スタッフ!$B:$F,5,FALSE),"")</f>
        <v/>
      </c>
      <c r="J171" s="3" t="str">
        <f>IF(G171=1,VLOOKUP($B171,スタッフ!$B:$F,5,FALSE),"")</f>
        <v/>
      </c>
      <c r="K171" s="3" t="str">
        <f>IF(E171=1,VLOOKUP($B171,スタッフ!$B:$F,5,FALSE),"")</f>
        <v/>
      </c>
    </row>
    <row r="172" spans="1:11" x14ac:dyDescent="0.2">
      <c r="A172" s="9" t="str">
        <f>'宅直データ '!A172&amp;'宅直データ '!C172</f>
        <v>3117645642</v>
      </c>
      <c r="B172" s="3" t="str">
        <f>'宅直データ '!A172&amp;""</f>
        <v>31176</v>
      </c>
      <c r="C172" s="3" t="str">
        <f>'宅直データ '!B172</f>
        <v>北 洋一</v>
      </c>
      <c r="D172" s="4">
        <f>'宅直データ '!C172</f>
        <v>45642</v>
      </c>
      <c r="E172" s="3">
        <f>'宅直データ '!D172</f>
        <v>0</v>
      </c>
      <c r="F172" s="3">
        <f>'宅直データ '!E172</f>
        <v>0</v>
      </c>
      <c r="G172" s="10">
        <f>'宅直データ '!F172</f>
        <v>0</v>
      </c>
      <c r="H172" s="3" t="str">
        <f t="shared" si="2"/>
        <v/>
      </c>
      <c r="I172" s="3" t="str">
        <f>IF(F172=1,VLOOKUP($B172,スタッフ!$B:$F,5,FALSE),"")</f>
        <v/>
      </c>
      <c r="J172" s="3" t="str">
        <f>IF(G172=1,VLOOKUP($B172,スタッフ!$B:$F,5,FALSE),"")</f>
        <v/>
      </c>
      <c r="K172" s="3" t="str">
        <f>IF(E172=1,VLOOKUP($B172,スタッフ!$B:$F,5,FALSE),"")</f>
        <v/>
      </c>
    </row>
    <row r="173" spans="1:11" x14ac:dyDescent="0.2">
      <c r="A173" s="9" t="str">
        <f>'宅直データ '!A173&amp;'宅直データ '!C173</f>
        <v>3117645643</v>
      </c>
      <c r="B173" s="3" t="str">
        <f>'宅直データ '!A173&amp;""</f>
        <v>31176</v>
      </c>
      <c r="C173" s="3" t="str">
        <f>'宅直データ '!B173</f>
        <v>北 洋一</v>
      </c>
      <c r="D173" s="4">
        <f>'宅直データ '!C173</f>
        <v>45643</v>
      </c>
      <c r="E173" s="3">
        <f>'宅直データ '!D173</f>
        <v>0</v>
      </c>
      <c r="F173" s="3">
        <f>'宅直データ '!E173</f>
        <v>0</v>
      </c>
      <c r="G173" s="10">
        <f>'宅直データ '!F173</f>
        <v>0</v>
      </c>
      <c r="H173" s="3" t="str">
        <f t="shared" si="2"/>
        <v/>
      </c>
      <c r="I173" s="3" t="str">
        <f>IF(F173=1,VLOOKUP($B173,スタッフ!$B:$F,5,FALSE),"")</f>
        <v/>
      </c>
      <c r="J173" s="3" t="str">
        <f>IF(G173=1,VLOOKUP($B173,スタッフ!$B:$F,5,FALSE),"")</f>
        <v/>
      </c>
      <c r="K173" s="3" t="str">
        <f>IF(E173=1,VLOOKUP($B173,スタッフ!$B:$F,5,FALSE),"")</f>
        <v/>
      </c>
    </row>
    <row r="174" spans="1:11" x14ac:dyDescent="0.2">
      <c r="A174" s="9" t="str">
        <f>'宅直データ '!A174&amp;'宅直データ '!C174</f>
        <v>3117645644</v>
      </c>
      <c r="B174" s="3" t="str">
        <f>'宅直データ '!A174&amp;""</f>
        <v>31176</v>
      </c>
      <c r="C174" s="3" t="str">
        <f>'宅直データ '!B174</f>
        <v>北 洋一</v>
      </c>
      <c r="D174" s="4">
        <f>'宅直データ '!C174</f>
        <v>45644</v>
      </c>
      <c r="E174" s="3">
        <f>'宅直データ '!D174</f>
        <v>0</v>
      </c>
      <c r="F174" s="3">
        <f>'宅直データ '!E174</f>
        <v>0</v>
      </c>
      <c r="G174" s="10">
        <f>'宅直データ '!F174</f>
        <v>0</v>
      </c>
      <c r="H174" s="3" t="str">
        <f t="shared" si="2"/>
        <v/>
      </c>
      <c r="I174" s="3" t="str">
        <f>IF(F174=1,VLOOKUP($B174,スタッフ!$B:$F,5,FALSE),"")</f>
        <v/>
      </c>
      <c r="J174" s="3" t="str">
        <f>IF(G174=1,VLOOKUP($B174,スタッフ!$B:$F,5,FALSE),"")</f>
        <v/>
      </c>
      <c r="K174" s="3" t="str">
        <f>IF(E174=1,VLOOKUP($B174,スタッフ!$B:$F,5,FALSE),"")</f>
        <v/>
      </c>
    </row>
    <row r="175" spans="1:11" x14ac:dyDescent="0.2">
      <c r="A175" s="9" t="str">
        <f>'宅直データ '!A175&amp;'宅直データ '!C175</f>
        <v>3117645645</v>
      </c>
      <c r="B175" s="3" t="str">
        <f>'宅直データ '!A175&amp;""</f>
        <v>31176</v>
      </c>
      <c r="C175" s="3" t="str">
        <f>'宅直データ '!B175</f>
        <v>北 洋一</v>
      </c>
      <c r="D175" s="4">
        <f>'宅直データ '!C175</f>
        <v>45645</v>
      </c>
      <c r="E175" s="3">
        <f>'宅直データ '!D175</f>
        <v>0</v>
      </c>
      <c r="F175" s="3">
        <f>'宅直データ '!E175</f>
        <v>0</v>
      </c>
      <c r="G175" s="10">
        <f>'宅直データ '!F175</f>
        <v>0</v>
      </c>
      <c r="H175" s="3" t="str">
        <f t="shared" si="2"/>
        <v/>
      </c>
      <c r="I175" s="3" t="str">
        <f>IF(F175=1,VLOOKUP($B175,スタッフ!$B:$F,5,FALSE),"")</f>
        <v/>
      </c>
      <c r="J175" s="3" t="str">
        <f>IF(G175=1,VLOOKUP($B175,スタッフ!$B:$F,5,FALSE),"")</f>
        <v/>
      </c>
      <c r="K175" s="3" t="str">
        <f>IF(E175=1,VLOOKUP($B175,スタッフ!$B:$F,5,FALSE),"")</f>
        <v/>
      </c>
    </row>
    <row r="176" spans="1:11" x14ac:dyDescent="0.2">
      <c r="A176" s="9" t="str">
        <f>'宅直データ '!A176&amp;'宅直データ '!C176</f>
        <v>3117645646</v>
      </c>
      <c r="B176" s="3" t="str">
        <f>'宅直データ '!A176&amp;""</f>
        <v>31176</v>
      </c>
      <c r="C176" s="3" t="str">
        <f>'宅直データ '!B176</f>
        <v>北 洋一</v>
      </c>
      <c r="D176" s="4">
        <f>'宅直データ '!C176</f>
        <v>45646</v>
      </c>
      <c r="E176" s="3">
        <f>'宅直データ '!D176</f>
        <v>0</v>
      </c>
      <c r="F176" s="3">
        <f>'宅直データ '!E176</f>
        <v>0</v>
      </c>
      <c r="G176" s="10">
        <f>'宅直データ '!F176</f>
        <v>0</v>
      </c>
      <c r="H176" s="3" t="str">
        <f t="shared" si="2"/>
        <v/>
      </c>
      <c r="I176" s="3" t="str">
        <f>IF(F176=1,VLOOKUP($B176,スタッフ!$B:$F,5,FALSE),"")</f>
        <v/>
      </c>
      <c r="J176" s="3" t="str">
        <f>IF(G176=1,VLOOKUP($B176,スタッフ!$B:$F,5,FALSE),"")</f>
        <v/>
      </c>
      <c r="K176" s="3" t="str">
        <f>IF(E176=1,VLOOKUP($B176,スタッフ!$B:$F,5,FALSE),"")</f>
        <v/>
      </c>
    </row>
    <row r="177" spans="1:11" x14ac:dyDescent="0.2">
      <c r="A177" s="9" t="str">
        <f>'宅直データ '!A177&amp;'宅直データ '!C177</f>
        <v>3117645647</v>
      </c>
      <c r="B177" s="3" t="str">
        <f>'宅直データ '!A177&amp;""</f>
        <v>31176</v>
      </c>
      <c r="C177" s="3" t="str">
        <f>'宅直データ '!B177</f>
        <v>北 洋一</v>
      </c>
      <c r="D177" s="4">
        <f>'宅直データ '!C177</f>
        <v>45647</v>
      </c>
      <c r="E177" s="3">
        <f>'宅直データ '!D177</f>
        <v>0</v>
      </c>
      <c r="F177" s="3">
        <f>'宅直データ '!E177</f>
        <v>0</v>
      </c>
      <c r="G177" s="10">
        <f>'宅直データ '!F177</f>
        <v>0</v>
      </c>
      <c r="H177" s="3" t="str">
        <f t="shared" si="2"/>
        <v/>
      </c>
      <c r="I177" s="3" t="str">
        <f>IF(F177=1,VLOOKUP($B177,スタッフ!$B:$F,5,FALSE),"")</f>
        <v/>
      </c>
      <c r="J177" s="3" t="str">
        <f>IF(G177=1,VLOOKUP($B177,スタッフ!$B:$F,5,FALSE),"")</f>
        <v/>
      </c>
      <c r="K177" s="3" t="str">
        <f>IF(E177=1,VLOOKUP($B177,スタッフ!$B:$F,5,FALSE),"")</f>
        <v/>
      </c>
    </row>
    <row r="178" spans="1:11" x14ac:dyDescent="0.2">
      <c r="A178" s="9" t="str">
        <f>'宅直データ '!A178&amp;'宅直データ '!C178</f>
        <v>3117645648</v>
      </c>
      <c r="B178" s="3" t="str">
        <f>'宅直データ '!A178&amp;""</f>
        <v>31176</v>
      </c>
      <c r="C178" s="3" t="str">
        <f>'宅直データ '!B178</f>
        <v>北 洋一</v>
      </c>
      <c r="D178" s="4">
        <f>'宅直データ '!C178</f>
        <v>45648</v>
      </c>
      <c r="E178" s="3">
        <f>'宅直データ '!D178</f>
        <v>0</v>
      </c>
      <c r="F178" s="3">
        <f>'宅直データ '!E178</f>
        <v>0</v>
      </c>
      <c r="G178" s="10">
        <f>'宅直データ '!F178</f>
        <v>0</v>
      </c>
      <c r="H178" s="3" t="str">
        <f t="shared" si="2"/>
        <v/>
      </c>
      <c r="I178" s="3" t="str">
        <f>IF(F178=1,VLOOKUP($B178,スタッフ!$B:$F,5,FALSE),"")</f>
        <v/>
      </c>
      <c r="J178" s="3" t="str">
        <f>IF(G178=1,VLOOKUP($B178,スタッフ!$B:$F,5,FALSE),"")</f>
        <v/>
      </c>
      <c r="K178" s="3" t="str">
        <f>IF(E178=1,VLOOKUP($B178,スタッフ!$B:$F,5,FALSE),"")</f>
        <v/>
      </c>
    </row>
    <row r="179" spans="1:11" x14ac:dyDescent="0.2">
      <c r="A179" s="9" t="str">
        <f>'宅直データ '!A179&amp;'宅直データ '!C179</f>
        <v>3117645649</v>
      </c>
      <c r="B179" s="3" t="str">
        <f>'宅直データ '!A179&amp;""</f>
        <v>31176</v>
      </c>
      <c r="C179" s="3" t="str">
        <f>'宅直データ '!B179</f>
        <v>北 洋一</v>
      </c>
      <c r="D179" s="4">
        <f>'宅直データ '!C179</f>
        <v>45649</v>
      </c>
      <c r="E179" s="3">
        <f>'宅直データ '!D179</f>
        <v>0</v>
      </c>
      <c r="F179" s="3">
        <f>'宅直データ '!E179</f>
        <v>0</v>
      </c>
      <c r="G179" s="10">
        <f>'宅直データ '!F179</f>
        <v>0</v>
      </c>
      <c r="H179" s="3" t="str">
        <f t="shared" si="2"/>
        <v/>
      </c>
      <c r="I179" s="3" t="str">
        <f>IF(F179=1,VLOOKUP($B179,スタッフ!$B:$F,5,FALSE),"")</f>
        <v/>
      </c>
      <c r="J179" s="3" t="str">
        <f>IF(G179=1,VLOOKUP($B179,スタッフ!$B:$F,5,FALSE),"")</f>
        <v/>
      </c>
      <c r="K179" s="3" t="str">
        <f>IF(E179=1,VLOOKUP($B179,スタッフ!$B:$F,5,FALSE),"")</f>
        <v/>
      </c>
    </row>
    <row r="180" spans="1:11" x14ac:dyDescent="0.2">
      <c r="A180" s="9" t="str">
        <f>'宅直データ '!A180&amp;'宅直データ '!C180</f>
        <v>3117645650</v>
      </c>
      <c r="B180" s="3" t="str">
        <f>'宅直データ '!A180&amp;""</f>
        <v>31176</v>
      </c>
      <c r="C180" s="3" t="str">
        <f>'宅直データ '!B180</f>
        <v>北 洋一</v>
      </c>
      <c r="D180" s="4">
        <f>'宅直データ '!C180</f>
        <v>45650</v>
      </c>
      <c r="E180" s="3">
        <f>'宅直データ '!D180</f>
        <v>0</v>
      </c>
      <c r="F180" s="3">
        <f>'宅直データ '!E180</f>
        <v>0</v>
      </c>
      <c r="G180" s="10">
        <f>'宅直データ '!F180</f>
        <v>0</v>
      </c>
      <c r="H180" s="3" t="str">
        <f t="shared" si="2"/>
        <v/>
      </c>
      <c r="I180" s="3" t="str">
        <f>IF(F180=1,VLOOKUP($B180,スタッフ!$B:$F,5,FALSE),"")</f>
        <v/>
      </c>
      <c r="J180" s="3" t="str">
        <f>IF(G180=1,VLOOKUP($B180,スタッフ!$B:$F,5,FALSE),"")</f>
        <v/>
      </c>
      <c r="K180" s="3" t="str">
        <f>IF(E180=1,VLOOKUP($B180,スタッフ!$B:$F,5,FALSE),"")</f>
        <v/>
      </c>
    </row>
    <row r="181" spans="1:11" x14ac:dyDescent="0.2">
      <c r="A181" s="9" t="str">
        <f>'宅直データ '!A181&amp;'宅直データ '!C181</f>
        <v>3117645651</v>
      </c>
      <c r="B181" s="3" t="str">
        <f>'宅直データ '!A181&amp;""</f>
        <v>31176</v>
      </c>
      <c r="C181" s="3" t="str">
        <f>'宅直データ '!B181</f>
        <v>北 洋一</v>
      </c>
      <c r="D181" s="4">
        <f>'宅直データ '!C181</f>
        <v>45651</v>
      </c>
      <c r="E181" s="3">
        <f>'宅直データ '!D181</f>
        <v>0</v>
      </c>
      <c r="F181" s="3">
        <f>'宅直データ '!E181</f>
        <v>0</v>
      </c>
      <c r="G181" s="10">
        <f>'宅直データ '!F181</f>
        <v>0</v>
      </c>
      <c r="H181" s="3" t="str">
        <f t="shared" si="2"/>
        <v/>
      </c>
      <c r="I181" s="3" t="str">
        <f>IF(F181=1,VLOOKUP($B181,スタッフ!$B:$F,5,FALSE),"")</f>
        <v/>
      </c>
      <c r="J181" s="3" t="str">
        <f>IF(G181=1,VLOOKUP($B181,スタッフ!$B:$F,5,FALSE),"")</f>
        <v/>
      </c>
      <c r="K181" s="3" t="str">
        <f>IF(E181=1,VLOOKUP($B181,スタッフ!$B:$F,5,FALSE),"")</f>
        <v/>
      </c>
    </row>
    <row r="182" spans="1:11" x14ac:dyDescent="0.2">
      <c r="A182" s="9" t="str">
        <f>'宅直データ '!A182&amp;'宅直データ '!C182</f>
        <v>3117645652</v>
      </c>
      <c r="B182" s="3" t="str">
        <f>'宅直データ '!A182&amp;""</f>
        <v>31176</v>
      </c>
      <c r="C182" s="3" t="str">
        <f>'宅直データ '!B182</f>
        <v>北 洋一</v>
      </c>
      <c r="D182" s="4">
        <f>'宅直データ '!C182</f>
        <v>45652</v>
      </c>
      <c r="E182" s="3">
        <f>'宅直データ '!D182</f>
        <v>0</v>
      </c>
      <c r="F182" s="3">
        <f>'宅直データ '!E182</f>
        <v>0</v>
      </c>
      <c r="G182" s="10">
        <f>'宅直データ '!F182</f>
        <v>0</v>
      </c>
      <c r="H182" s="3" t="str">
        <f t="shared" si="2"/>
        <v/>
      </c>
      <c r="I182" s="3" t="str">
        <f>IF(F182=1,VLOOKUP($B182,スタッフ!$B:$F,5,FALSE),"")</f>
        <v/>
      </c>
      <c r="J182" s="3" t="str">
        <f>IF(G182=1,VLOOKUP($B182,スタッフ!$B:$F,5,FALSE),"")</f>
        <v/>
      </c>
      <c r="K182" s="3" t="str">
        <f>IF(E182=1,VLOOKUP($B182,スタッフ!$B:$F,5,FALSE),"")</f>
        <v/>
      </c>
    </row>
    <row r="183" spans="1:11" x14ac:dyDescent="0.2">
      <c r="A183" s="9" t="str">
        <f>'宅直データ '!A183&amp;'宅直データ '!C183</f>
        <v>3117645653</v>
      </c>
      <c r="B183" s="3" t="str">
        <f>'宅直データ '!A183&amp;""</f>
        <v>31176</v>
      </c>
      <c r="C183" s="3" t="str">
        <f>'宅直データ '!B183</f>
        <v>北 洋一</v>
      </c>
      <c r="D183" s="4">
        <f>'宅直データ '!C183</f>
        <v>45653</v>
      </c>
      <c r="E183" s="3">
        <f>'宅直データ '!D183</f>
        <v>0</v>
      </c>
      <c r="F183" s="3">
        <f>'宅直データ '!E183</f>
        <v>0</v>
      </c>
      <c r="G183" s="10">
        <f>'宅直データ '!F183</f>
        <v>0</v>
      </c>
      <c r="H183" s="3" t="str">
        <f t="shared" si="2"/>
        <v/>
      </c>
      <c r="I183" s="3" t="str">
        <f>IF(F183=1,VLOOKUP($B183,スタッフ!$B:$F,5,FALSE),"")</f>
        <v/>
      </c>
      <c r="J183" s="3" t="str">
        <f>IF(G183=1,VLOOKUP($B183,スタッフ!$B:$F,5,FALSE),"")</f>
        <v/>
      </c>
      <c r="K183" s="3" t="str">
        <f>IF(E183=1,VLOOKUP($B183,スタッフ!$B:$F,5,FALSE),"")</f>
        <v/>
      </c>
    </row>
    <row r="184" spans="1:11" x14ac:dyDescent="0.2">
      <c r="A184" s="9" t="str">
        <f>'宅直データ '!A184&amp;'宅直データ '!C184</f>
        <v>3117645654</v>
      </c>
      <c r="B184" s="3" t="str">
        <f>'宅直データ '!A184&amp;""</f>
        <v>31176</v>
      </c>
      <c r="C184" s="3" t="str">
        <f>'宅直データ '!B184</f>
        <v>北 洋一</v>
      </c>
      <c r="D184" s="4">
        <f>'宅直データ '!C184</f>
        <v>45654</v>
      </c>
      <c r="E184" s="3">
        <f>'宅直データ '!D184</f>
        <v>0</v>
      </c>
      <c r="F184" s="3">
        <f>'宅直データ '!E184</f>
        <v>0</v>
      </c>
      <c r="G184" s="10">
        <f>'宅直データ '!F184</f>
        <v>0</v>
      </c>
      <c r="H184" s="3" t="str">
        <f t="shared" si="2"/>
        <v/>
      </c>
      <c r="I184" s="3" t="str">
        <f>IF(F184=1,VLOOKUP($B184,スタッフ!$B:$F,5,FALSE),"")</f>
        <v/>
      </c>
      <c r="J184" s="3" t="str">
        <f>IF(G184=1,VLOOKUP($B184,スタッフ!$B:$F,5,FALSE),"")</f>
        <v/>
      </c>
      <c r="K184" s="3" t="str">
        <f>IF(E184=1,VLOOKUP($B184,スタッフ!$B:$F,5,FALSE),"")</f>
        <v/>
      </c>
    </row>
    <row r="185" spans="1:11" x14ac:dyDescent="0.2">
      <c r="A185" s="9" t="str">
        <f>'宅直データ '!A185&amp;'宅直データ '!C185</f>
        <v>3117645655</v>
      </c>
      <c r="B185" s="3" t="str">
        <f>'宅直データ '!A185&amp;""</f>
        <v>31176</v>
      </c>
      <c r="C185" s="3" t="str">
        <f>'宅直データ '!B185</f>
        <v>北 洋一</v>
      </c>
      <c r="D185" s="4">
        <f>'宅直データ '!C185</f>
        <v>45655</v>
      </c>
      <c r="E185" s="3">
        <f>'宅直データ '!D185</f>
        <v>0</v>
      </c>
      <c r="F185" s="3">
        <f>'宅直データ '!E185</f>
        <v>0</v>
      </c>
      <c r="G185" s="10">
        <f>'宅直データ '!F185</f>
        <v>0</v>
      </c>
      <c r="H185" s="3" t="str">
        <f t="shared" si="2"/>
        <v/>
      </c>
      <c r="I185" s="3" t="str">
        <f>IF(F185=1,VLOOKUP($B185,スタッフ!$B:$F,5,FALSE),"")</f>
        <v/>
      </c>
      <c r="J185" s="3" t="str">
        <f>IF(G185=1,VLOOKUP($B185,スタッフ!$B:$F,5,FALSE),"")</f>
        <v/>
      </c>
      <c r="K185" s="3" t="str">
        <f>IF(E185=1,VLOOKUP($B185,スタッフ!$B:$F,5,FALSE),"")</f>
        <v/>
      </c>
    </row>
    <row r="186" spans="1:11" x14ac:dyDescent="0.2">
      <c r="A186" s="9" t="str">
        <f>'宅直データ '!A186&amp;'宅直データ '!C186</f>
        <v>3117645656</v>
      </c>
      <c r="B186" s="3" t="str">
        <f>'宅直データ '!A186&amp;""</f>
        <v>31176</v>
      </c>
      <c r="C186" s="3" t="str">
        <f>'宅直データ '!B186</f>
        <v>北 洋一</v>
      </c>
      <c r="D186" s="4">
        <f>'宅直データ '!C186</f>
        <v>45656</v>
      </c>
      <c r="E186" s="3">
        <f>'宅直データ '!D186</f>
        <v>0</v>
      </c>
      <c r="F186" s="3">
        <f>'宅直データ '!E186</f>
        <v>0</v>
      </c>
      <c r="G186" s="10">
        <f>'宅直データ '!F186</f>
        <v>0</v>
      </c>
      <c r="H186" s="3" t="str">
        <f t="shared" si="2"/>
        <v/>
      </c>
      <c r="I186" s="3" t="str">
        <f>IF(F186=1,VLOOKUP($B186,スタッフ!$B:$F,5,FALSE),"")</f>
        <v/>
      </c>
      <c r="J186" s="3" t="str">
        <f>IF(G186=1,VLOOKUP($B186,スタッフ!$B:$F,5,FALSE),"")</f>
        <v/>
      </c>
      <c r="K186" s="3" t="str">
        <f>IF(E186=1,VLOOKUP($B186,スタッフ!$B:$F,5,FALSE),"")</f>
        <v/>
      </c>
    </row>
    <row r="187" spans="1:11" x14ac:dyDescent="0.2">
      <c r="A187" s="9" t="str">
        <f>'宅直データ '!A187&amp;'宅直データ '!C187</f>
        <v>3117645657</v>
      </c>
      <c r="B187" s="3" t="str">
        <f>'宅直データ '!A187&amp;""</f>
        <v>31176</v>
      </c>
      <c r="C187" s="3" t="str">
        <f>'宅直データ '!B187</f>
        <v>北 洋一</v>
      </c>
      <c r="D187" s="4">
        <f>'宅直データ '!C187</f>
        <v>45657</v>
      </c>
      <c r="E187" s="3">
        <f>'宅直データ '!D187</f>
        <v>0</v>
      </c>
      <c r="F187" s="3">
        <f>'宅直データ '!E187</f>
        <v>0</v>
      </c>
      <c r="G187" s="10">
        <f>'宅直データ '!F187</f>
        <v>0</v>
      </c>
      <c r="H187" s="3" t="str">
        <f t="shared" si="2"/>
        <v/>
      </c>
      <c r="I187" s="3" t="str">
        <f>IF(F187=1,VLOOKUP($B187,スタッフ!$B:$F,5,FALSE),"")</f>
        <v/>
      </c>
      <c r="J187" s="3" t="str">
        <f>IF(G187=1,VLOOKUP($B187,スタッフ!$B:$F,5,FALSE),"")</f>
        <v/>
      </c>
      <c r="K187" s="3" t="str">
        <f>IF(E187=1,VLOOKUP($B187,スタッフ!$B:$F,5,FALSE),"")</f>
        <v/>
      </c>
    </row>
    <row r="188" spans="1:11" x14ac:dyDescent="0.2">
      <c r="A188" s="9" t="str">
        <f>'宅直データ '!A188&amp;'宅直データ '!C188</f>
        <v>3347345627</v>
      </c>
      <c r="B188" s="3" t="str">
        <f>'宅直データ '!A188&amp;""</f>
        <v>33473</v>
      </c>
      <c r="C188" s="3" t="str">
        <f>'宅直データ '!B188</f>
        <v>中村 映水</v>
      </c>
      <c r="D188" s="4">
        <f>'宅直データ '!C188</f>
        <v>45627</v>
      </c>
      <c r="E188" s="3">
        <f>'宅直データ '!D188</f>
        <v>0</v>
      </c>
      <c r="F188" s="3">
        <f>'宅直データ '!E188</f>
        <v>0</v>
      </c>
      <c r="G188" s="10">
        <f>'宅直データ '!F188</f>
        <v>0</v>
      </c>
      <c r="H188" s="3" t="str">
        <f t="shared" si="2"/>
        <v/>
      </c>
      <c r="I188" s="3" t="str">
        <f>IF(F188=1,VLOOKUP($B188,スタッフ!$B:$F,5,FALSE),"")</f>
        <v/>
      </c>
      <c r="J188" s="3" t="str">
        <f>IF(G188=1,VLOOKUP($B188,スタッフ!$B:$F,5,FALSE),"")</f>
        <v/>
      </c>
      <c r="K188" s="3" t="str">
        <f>IF(E188=1,VLOOKUP($B188,スタッフ!$B:$F,5,FALSE),"")</f>
        <v/>
      </c>
    </row>
    <row r="189" spans="1:11" x14ac:dyDescent="0.2">
      <c r="A189" s="9" t="str">
        <f>'宅直データ '!A189&amp;'宅直データ '!C189</f>
        <v>3347345628</v>
      </c>
      <c r="B189" s="3" t="str">
        <f>'宅直データ '!A189&amp;""</f>
        <v>33473</v>
      </c>
      <c r="C189" s="3" t="str">
        <f>'宅直データ '!B189</f>
        <v>中村 映水</v>
      </c>
      <c r="D189" s="4">
        <f>'宅直データ '!C189</f>
        <v>45628</v>
      </c>
      <c r="E189" s="3">
        <f>'宅直データ '!D189</f>
        <v>0</v>
      </c>
      <c r="F189" s="3">
        <f>'宅直データ '!E189</f>
        <v>0</v>
      </c>
      <c r="G189" s="10">
        <f>'宅直データ '!F189</f>
        <v>0</v>
      </c>
      <c r="H189" s="3" t="str">
        <f t="shared" si="2"/>
        <v/>
      </c>
      <c r="I189" s="3" t="str">
        <f>IF(F189=1,VLOOKUP($B189,スタッフ!$B:$F,5,FALSE),"")</f>
        <v/>
      </c>
      <c r="J189" s="3" t="str">
        <f>IF(G189=1,VLOOKUP($B189,スタッフ!$B:$F,5,FALSE),"")</f>
        <v/>
      </c>
      <c r="K189" s="3" t="str">
        <f>IF(E189=1,VLOOKUP($B189,スタッフ!$B:$F,5,FALSE),"")</f>
        <v/>
      </c>
    </row>
    <row r="190" spans="1:11" x14ac:dyDescent="0.2">
      <c r="A190" s="9" t="str">
        <f>'宅直データ '!A190&amp;'宅直データ '!C190</f>
        <v>3347345629</v>
      </c>
      <c r="B190" s="3" t="str">
        <f>'宅直データ '!A190&amp;""</f>
        <v>33473</v>
      </c>
      <c r="C190" s="3" t="str">
        <f>'宅直データ '!B190</f>
        <v>中村 映水</v>
      </c>
      <c r="D190" s="4">
        <f>'宅直データ '!C190</f>
        <v>45629</v>
      </c>
      <c r="E190" s="3">
        <f>'宅直データ '!D190</f>
        <v>0</v>
      </c>
      <c r="F190" s="3">
        <f>'宅直データ '!E190</f>
        <v>0</v>
      </c>
      <c r="G190" s="10">
        <f>'宅直データ '!F190</f>
        <v>0</v>
      </c>
      <c r="H190" s="3" t="str">
        <f t="shared" si="2"/>
        <v/>
      </c>
      <c r="I190" s="3" t="str">
        <f>IF(F190=1,VLOOKUP($B190,スタッフ!$B:$F,5,FALSE),"")</f>
        <v/>
      </c>
      <c r="J190" s="3" t="str">
        <f>IF(G190=1,VLOOKUP($B190,スタッフ!$B:$F,5,FALSE),"")</f>
        <v/>
      </c>
      <c r="K190" s="3" t="str">
        <f>IF(E190=1,VLOOKUP($B190,スタッフ!$B:$F,5,FALSE),"")</f>
        <v/>
      </c>
    </row>
    <row r="191" spans="1:11" x14ac:dyDescent="0.2">
      <c r="A191" s="9" t="str">
        <f>'宅直データ '!A191&amp;'宅直データ '!C191</f>
        <v>3347345630</v>
      </c>
      <c r="B191" s="3" t="str">
        <f>'宅直データ '!A191&amp;""</f>
        <v>33473</v>
      </c>
      <c r="C191" s="3" t="str">
        <f>'宅直データ '!B191</f>
        <v>中村 映水</v>
      </c>
      <c r="D191" s="4">
        <f>'宅直データ '!C191</f>
        <v>45630</v>
      </c>
      <c r="E191" s="3">
        <f>'宅直データ '!D191</f>
        <v>0</v>
      </c>
      <c r="F191" s="3">
        <f>'宅直データ '!E191</f>
        <v>0</v>
      </c>
      <c r="G191" s="10">
        <f>'宅直データ '!F191</f>
        <v>0</v>
      </c>
      <c r="H191" s="3" t="str">
        <f t="shared" si="2"/>
        <v/>
      </c>
      <c r="I191" s="3" t="str">
        <f>IF(F191=1,VLOOKUP($B191,スタッフ!$B:$F,5,FALSE),"")</f>
        <v/>
      </c>
      <c r="J191" s="3" t="str">
        <f>IF(G191=1,VLOOKUP($B191,スタッフ!$B:$F,5,FALSE),"")</f>
        <v/>
      </c>
      <c r="K191" s="3" t="str">
        <f>IF(E191=1,VLOOKUP($B191,スタッフ!$B:$F,5,FALSE),"")</f>
        <v/>
      </c>
    </row>
    <row r="192" spans="1:11" x14ac:dyDescent="0.2">
      <c r="A192" s="9" t="str">
        <f>'宅直データ '!A192&amp;'宅直データ '!C192</f>
        <v>3347345631</v>
      </c>
      <c r="B192" s="3" t="str">
        <f>'宅直データ '!A192&amp;""</f>
        <v>33473</v>
      </c>
      <c r="C192" s="3" t="str">
        <f>'宅直データ '!B192</f>
        <v>中村 映水</v>
      </c>
      <c r="D192" s="4">
        <f>'宅直データ '!C192</f>
        <v>45631</v>
      </c>
      <c r="E192" s="3">
        <f>'宅直データ '!D192</f>
        <v>0</v>
      </c>
      <c r="F192" s="3">
        <f>'宅直データ '!E192</f>
        <v>0</v>
      </c>
      <c r="G192" s="10">
        <f>'宅直データ '!F192</f>
        <v>0</v>
      </c>
      <c r="H192" s="3" t="str">
        <f t="shared" si="2"/>
        <v/>
      </c>
      <c r="I192" s="3" t="str">
        <f>IF(F192=1,VLOOKUP($B192,スタッフ!$B:$F,5,FALSE),"")</f>
        <v/>
      </c>
      <c r="J192" s="3" t="str">
        <f>IF(G192=1,VLOOKUP($B192,スタッフ!$B:$F,5,FALSE),"")</f>
        <v/>
      </c>
      <c r="K192" s="3" t="str">
        <f>IF(E192=1,VLOOKUP($B192,スタッフ!$B:$F,5,FALSE),"")</f>
        <v/>
      </c>
    </row>
    <row r="193" spans="1:11" x14ac:dyDescent="0.2">
      <c r="A193" s="9" t="str">
        <f>'宅直データ '!A193&amp;'宅直データ '!C193</f>
        <v>3347345632</v>
      </c>
      <c r="B193" s="3" t="str">
        <f>'宅直データ '!A193&amp;""</f>
        <v>33473</v>
      </c>
      <c r="C193" s="3" t="str">
        <f>'宅直データ '!B193</f>
        <v>中村 映水</v>
      </c>
      <c r="D193" s="4">
        <f>'宅直データ '!C193</f>
        <v>45632</v>
      </c>
      <c r="E193" s="3">
        <f>'宅直データ '!D193</f>
        <v>0</v>
      </c>
      <c r="F193" s="3">
        <f>'宅直データ '!E193</f>
        <v>0</v>
      </c>
      <c r="G193" s="10">
        <f>'宅直データ '!F193</f>
        <v>0</v>
      </c>
      <c r="H193" s="3" t="str">
        <f t="shared" si="2"/>
        <v/>
      </c>
      <c r="I193" s="3" t="str">
        <f>IF(F193=1,VLOOKUP($B193,スタッフ!$B:$F,5,FALSE),"")</f>
        <v/>
      </c>
      <c r="J193" s="3" t="str">
        <f>IF(G193=1,VLOOKUP($B193,スタッフ!$B:$F,5,FALSE),"")</f>
        <v/>
      </c>
      <c r="K193" s="3" t="str">
        <f>IF(E193=1,VLOOKUP($B193,スタッフ!$B:$F,5,FALSE),"")</f>
        <v/>
      </c>
    </row>
    <row r="194" spans="1:11" x14ac:dyDescent="0.2">
      <c r="A194" s="9" t="str">
        <f>'宅直データ '!A194&amp;'宅直データ '!C194</f>
        <v>3347345633</v>
      </c>
      <c r="B194" s="3" t="str">
        <f>'宅直データ '!A194&amp;""</f>
        <v>33473</v>
      </c>
      <c r="C194" s="3" t="str">
        <f>'宅直データ '!B194</f>
        <v>中村 映水</v>
      </c>
      <c r="D194" s="4">
        <f>'宅直データ '!C194</f>
        <v>45633</v>
      </c>
      <c r="E194" s="3">
        <f>'宅直データ '!D194</f>
        <v>0</v>
      </c>
      <c r="F194" s="3">
        <f>'宅直データ '!E194</f>
        <v>0</v>
      </c>
      <c r="G194" s="10">
        <f>'宅直データ '!F194</f>
        <v>0</v>
      </c>
      <c r="H194" s="3" t="str">
        <f t="shared" si="2"/>
        <v/>
      </c>
      <c r="I194" s="3" t="str">
        <f>IF(F194=1,VLOOKUP($B194,スタッフ!$B:$F,5,FALSE),"")</f>
        <v/>
      </c>
      <c r="J194" s="3" t="str">
        <f>IF(G194=1,VLOOKUP($B194,スタッフ!$B:$F,5,FALSE),"")</f>
        <v/>
      </c>
      <c r="K194" s="3" t="str">
        <f>IF(E194=1,VLOOKUP($B194,スタッフ!$B:$F,5,FALSE),"")</f>
        <v/>
      </c>
    </row>
    <row r="195" spans="1:11" x14ac:dyDescent="0.2">
      <c r="A195" s="9" t="str">
        <f>'宅直データ '!A195&amp;'宅直データ '!C195</f>
        <v>3347345634</v>
      </c>
      <c r="B195" s="3" t="str">
        <f>'宅直データ '!A195&amp;""</f>
        <v>33473</v>
      </c>
      <c r="C195" s="3" t="str">
        <f>'宅直データ '!B195</f>
        <v>中村 映水</v>
      </c>
      <c r="D195" s="4">
        <f>'宅直データ '!C195</f>
        <v>45634</v>
      </c>
      <c r="E195" s="3">
        <f>'宅直データ '!D195</f>
        <v>0</v>
      </c>
      <c r="F195" s="3">
        <f>'宅直データ '!E195</f>
        <v>0</v>
      </c>
      <c r="G195" s="10">
        <f>'宅直データ '!F195</f>
        <v>0</v>
      </c>
      <c r="H195" s="3" t="str">
        <f t="shared" ref="H195:H258" si="3">IF(G195=1,"日","")&amp;IF(F195=1,"PM","")&amp;IF(E195=1,"夜","")</f>
        <v/>
      </c>
      <c r="I195" s="3" t="str">
        <f>IF(F195=1,VLOOKUP($B195,スタッフ!$B:$F,5,FALSE),"")</f>
        <v/>
      </c>
      <c r="J195" s="3" t="str">
        <f>IF(G195=1,VLOOKUP($B195,スタッフ!$B:$F,5,FALSE),"")</f>
        <v/>
      </c>
      <c r="K195" s="3" t="str">
        <f>IF(E195=1,VLOOKUP($B195,スタッフ!$B:$F,5,FALSE),"")</f>
        <v/>
      </c>
    </row>
    <row r="196" spans="1:11" x14ac:dyDescent="0.2">
      <c r="A196" s="9" t="str">
        <f>'宅直データ '!A196&amp;'宅直データ '!C196</f>
        <v>3347345635</v>
      </c>
      <c r="B196" s="3" t="str">
        <f>'宅直データ '!A196&amp;""</f>
        <v>33473</v>
      </c>
      <c r="C196" s="3" t="str">
        <f>'宅直データ '!B196</f>
        <v>中村 映水</v>
      </c>
      <c r="D196" s="4">
        <f>'宅直データ '!C196</f>
        <v>45635</v>
      </c>
      <c r="E196" s="3">
        <f>'宅直データ '!D196</f>
        <v>0</v>
      </c>
      <c r="F196" s="3">
        <f>'宅直データ '!E196</f>
        <v>0</v>
      </c>
      <c r="G196" s="10">
        <f>'宅直データ '!F196</f>
        <v>0</v>
      </c>
      <c r="H196" s="3" t="str">
        <f t="shared" si="3"/>
        <v/>
      </c>
      <c r="I196" s="3" t="str">
        <f>IF(F196=1,VLOOKUP($B196,スタッフ!$B:$F,5,FALSE),"")</f>
        <v/>
      </c>
      <c r="J196" s="3" t="str">
        <f>IF(G196=1,VLOOKUP($B196,スタッフ!$B:$F,5,FALSE),"")</f>
        <v/>
      </c>
      <c r="K196" s="3" t="str">
        <f>IF(E196=1,VLOOKUP($B196,スタッフ!$B:$F,5,FALSE),"")</f>
        <v/>
      </c>
    </row>
    <row r="197" spans="1:11" x14ac:dyDescent="0.2">
      <c r="A197" s="9" t="str">
        <f>'宅直データ '!A197&amp;'宅直データ '!C197</f>
        <v>3347345636</v>
      </c>
      <c r="B197" s="3" t="str">
        <f>'宅直データ '!A197&amp;""</f>
        <v>33473</v>
      </c>
      <c r="C197" s="3" t="str">
        <f>'宅直データ '!B197</f>
        <v>中村 映水</v>
      </c>
      <c r="D197" s="4">
        <f>'宅直データ '!C197</f>
        <v>45636</v>
      </c>
      <c r="E197" s="3">
        <f>'宅直データ '!D197</f>
        <v>0</v>
      </c>
      <c r="F197" s="3">
        <f>'宅直データ '!E197</f>
        <v>0</v>
      </c>
      <c r="G197" s="10">
        <f>'宅直データ '!F197</f>
        <v>0</v>
      </c>
      <c r="H197" s="3" t="str">
        <f t="shared" si="3"/>
        <v/>
      </c>
      <c r="I197" s="3" t="str">
        <f>IF(F197=1,VLOOKUP($B197,スタッフ!$B:$F,5,FALSE),"")</f>
        <v/>
      </c>
      <c r="J197" s="3" t="str">
        <f>IF(G197=1,VLOOKUP($B197,スタッフ!$B:$F,5,FALSE),"")</f>
        <v/>
      </c>
      <c r="K197" s="3" t="str">
        <f>IF(E197=1,VLOOKUP($B197,スタッフ!$B:$F,5,FALSE),"")</f>
        <v/>
      </c>
    </row>
    <row r="198" spans="1:11" x14ac:dyDescent="0.2">
      <c r="A198" s="9" t="str">
        <f>'宅直データ '!A198&amp;'宅直データ '!C198</f>
        <v>3347345637</v>
      </c>
      <c r="B198" s="3" t="str">
        <f>'宅直データ '!A198&amp;""</f>
        <v>33473</v>
      </c>
      <c r="C198" s="3" t="str">
        <f>'宅直データ '!B198</f>
        <v>中村 映水</v>
      </c>
      <c r="D198" s="4">
        <f>'宅直データ '!C198</f>
        <v>45637</v>
      </c>
      <c r="E198" s="3">
        <f>'宅直データ '!D198</f>
        <v>0</v>
      </c>
      <c r="F198" s="3">
        <f>'宅直データ '!E198</f>
        <v>0</v>
      </c>
      <c r="G198" s="10">
        <f>'宅直データ '!F198</f>
        <v>0</v>
      </c>
      <c r="H198" s="3" t="str">
        <f t="shared" si="3"/>
        <v/>
      </c>
      <c r="I198" s="3" t="str">
        <f>IF(F198=1,VLOOKUP($B198,スタッフ!$B:$F,5,FALSE),"")</f>
        <v/>
      </c>
      <c r="J198" s="3" t="str">
        <f>IF(G198=1,VLOOKUP($B198,スタッフ!$B:$F,5,FALSE),"")</f>
        <v/>
      </c>
      <c r="K198" s="3" t="str">
        <f>IF(E198=1,VLOOKUP($B198,スタッフ!$B:$F,5,FALSE),"")</f>
        <v/>
      </c>
    </row>
    <row r="199" spans="1:11" x14ac:dyDescent="0.2">
      <c r="A199" s="9" t="str">
        <f>'宅直データ '!A199&amp;'宅直データ '!C199</f>
        <v>3347345638</v>
      </c>
      <c r="B199" s="3" t="str">
        <f>'宅直データ '!A199&amp;""</f>
        <v>33473</v>
      </c>
      <c r="C199" s="3" t="str">
        <f>'宅直データ '!B199</f>
        <v>中村 映水</v>
      </c>
      <c r="D199" s="4">
        <f>'宅直データ '!C199</f>
        <v>45638</v>
      </c>
      <c r="E199" s="3">
        <f>'宅直データ '!D199</f>
        <v>0</v>
      </c>
      <c r="F199" s="3">
        <f>'宅直データ '!E199</f>
        <v>0</v>
      </c>
      <c r="G199" s="10">
        <f>'宅直データ '!F199</f>
        <v>0</v>
      </c>
      <c r="H199" s="3" t="str">
        <f t="shared" si="3"/>
        <v/>
      </c>
      <c r="I199" s="3" t="str">
        <f>IF(F199=1,VLOOKUP($B199,スタッフ!$B:$F,5,FALSE),"")</f>
        <v/>
      </c>
      <c r="J199" s="3" t="str">
        <f>IF(G199=1,VLOOKUP($B199,スタッフ!$B:$F,5,FALSE),"")</f>
        <v/>
      </c>
      <c r="K199" s="3" t="str">
        <f>IF(E199=1,VLOOKUP($B199,スタッフ!$B:$F,5,FALSE),"")</f>
        <v/>
      </c>
    </row>
    <row r="200" spans="1:11" x14ac:dyDescent="0.2">
      <c r="A200" s="9" t="str">
        <f>'宅直データ '!A200&amp;'宅直データ '!C200</f>
        <v>3347345639</v>
      </c>
      <c r="B200" s="3" t="str">
        <f>'宅直データ '!A200&amp;""</f>
        <v>33473</v>
      </c>
      <c r="C200" s="3" t="str">
        <f>'宅直データ '!B200</f>
        <v>中村 映水</v>
      </c>
      <c r="D200" s="4">
        <f>'宅直データ '!C200</f>
        <v>45639</v>
      </c>
      <c r="E200" s="3">
        <f>'宅直データ '!D200</f>
        <v>0</v>
      </c>
      <c r="F200" s="3">
        <f>'宅直データ '!E200</f>
        <v>0</v>
      </c>
      <c r="G200" s="10">
        <f>'宅直データ '!F200</f>
        <v>0</v>
      </c>
      <c r="H200" s="3" t="str">
        <f t="shared" si="3"/>
        <v/>
      </c>
      <c r="I200" s="3" t="str">
        <f>IF(F200=1,VLOOKUP($B200,スタッフ!$B:$F,5,FALSE),"")</f>
        <v/>
      </c>
      <c r="J200" s="3" t="str">
        <f>IF(G200=1,VLOOKUP($B200,スタッフ!$B:$F,5,FALSE),"")</f>
        <v/>
      </c>
      <c r="K200" s="3" t="str">
        <f>IF(E200=1,VLOOKUP($B200,スタッフ!$B:$F,5,FALSE),"")</f>
        <v/>
      </c>
    </row>
    <row r="201" spans="1:11" x14ac:dyDescent="0.2">
      <c r="A201" s="9" t="str">
        <f>'宅直データ '!A201&amp;'宅直データ '!C201</f>
        <v>3347345640</v>
      </c>
      <c r="B201" s="3" t="str">
        <f>'宅直データ '!A201&amp;""</f>
        <v>33473</v>
      </c>
      <c r="C201" s="3" t="str">
        <f>'宅直データ '!B201</f>
        <v>中村 映水</v>
      </c>
      <c r="D201" s="4">
        <f>'宅直データ '!C201</f>
        <v>45640</v>
      </c>
      <c r="E201" s="3">
        <f>'宅直データ '!D201</f>
        <v>0</v>
      </c>
      <c r="F201" s="3">
        <f>'宅直データ '!E201</f>
        <v>0</v>
      </c>
      <c r="G201" s="10">
        <f>'宅直データ '!F201</f>
        <v>0</v>
      </c>
      <c r="H201" s="3" t="str">
        <f t="shared" si="3"/>
        <v/>
      </c>
      <c r="I201" s="3" t="str">
        <f>IF(F201=1,VLOOKUP($B201,スタッフ!$B:$F,5,FALSE),"")</f>
        <v/>
      </c>
      <c r="J201" s="3" t="str">
        <f>IF(G201=1,VLOOKUP($B201,スタッフ!$B:$F,5,FALSE),"")</f>
        <v/>
      </c>
      <c r="K201" s="3" t="str">
        <f>IF(E201=1,VLOOKUP($B201,スタッフ!$B:$F,5,FALSE),"")</f>
        <v/>
      </c>
    </row>
    <row r="202" spans="1:11" x14ac:dyDescent="0.2">
      <c r="A202" s="9" t="str">
        <f>'宅直データ '!A202&amp;'宅直データ '!C202</f>
        <v>3347345641</v>
      </c>
      <c r="B202" s="3" t="str">
        <f>'宅直データ '!A202&amp;""</f>
        <v>33473</v>
      </c>
      <c r="C202" s="3" t="str">
        <f>'宅直データ '!B202</f>
        <v>中村 映水</v>
      </c>
      <c r="D202" s="4">
        <f>'宅直データ '!C202</f>
        <v>45641</v>
      </c>
      <c r="E202" s="3">
        <f>'宅直データ '!D202</f>
        <v>0</v>
      </c>
      <c r="F202" s="3">
        <f>'宅直データ '!E202</f>
        <v>0</v>
      </c>
      <c r="G202" s="10">
        <f>'宅直データ '!F202</f>
        <v>0</v>
      </c>
      <c r="H202" s="3" t="str">
        <f t="shared" si="3"/>
        <v/>
      </c>
      <c r="I202" s="3" t="str">
        <f>IF(F202=1,VLOOKUP($B202,スタッフ!$B:$F,5,FALSE),"")</f>
        <v/>
      </c>
      <c r="J202" s="3" t="str">
        <f>IF(G202=1,VLOOKUP($B202,スタッフ!$B:$F,5,FALSE),"")</f>
        <v/>
      </c>
      <c r="K202" s="3" t="str">
        <f>IF(E202=1,VLOOKUP($B202,スタッフ!$B:$F,5,FALSE),"")</f>
        <v/>
      </c>
    </row>
    <row r="203" spans="1:11" x14ac:dyDescent="0.2">
      <c r="A203" s="9" t="str">
        <f>'宅直データ '!A203&amp;'宅直データ '!C203</f>
        <v>3347345642</v>
      </c>
      <c r="B203" s="3" t="str">
        <f>'宅直データ '!A203&amp;""</f>
        <v>33473</v>
      </c>
      <c r="C203" s="3" t="str">
        <f>'宅直データ '!B203</f>
        <v>中村 映水</v>
      </c>
      <c r="D203" s="4">
        <f>'宅直データ '!C203</f>
        <v>45642</v>
      </c>
      <c r="E203" s="3">
        <f>'宅直データ '!D203</f>
        <v>0</v>
      </c>
      <c r="F203" s="3">
        <f>'宅直データ '!E203</f>
        <v>0</v>
      </c>
      <c r="G203" s="10">
        <f>'宅直データ '!F203</f>
        <v>0</v>
      </c>
      <c r="H203" s="3" t="str">
        <f t="shared" si="3"/>
        <v/>
      </c>
      <c r="I203" s="3" t="str">
        <f>IF(F203=1,VLOOKUP($B203,スタッフ!$B:$F,5,FALSE),"")</f>
        <v/>
      </c>
      <c r="J203" s="3" t="str">
        <f>IF(G203=1,VLOOKUP($B203,スタッフ!$B:$F,5,FALSE),"")</f>
        <v/>
      </c>
      <c r="K203" s="3" t="str">
        <f>IF(E203=1,VLOOKUP($B203,スタッフ!$B:$F,5,FALSE),"")</f>
        <v/>
      </c>
    </row>
    <row r="204" spans="1:11" x14ac:dyDescent="0.2">
      <c r="A204" s="9" t="str">
        <f>'宅直データ '!A204&amp;'宅直データ '!C204</f>
        <v>3347345643</v>
      </c>
      <c r="B204" s="3" t="str">
        <f>'宅直データ '!A204&amp;""</f>
        <v>33473</v>
      </c>
      <c r="C204" s="3" t="str">
        <f>'宅直データ '!B204</f>
        <v>中村 映水</v>
      </c>
      <c r="D204" s="4">
        <f>'宅直データ '!C204</f>
        <v>45643</v>
      </c>
      <c r="E204" s="3">
        <f>'宅直データ '!D204</f>
        <v>0</v>
      </c>
      <c r="F204" s="3">
        <f>'宅直データ '!E204</f>
        <v>0</v>
      </c>
      <c r="G204" s="10">
        <f>'宅直データ '!F204</f>
        <v>0</v>
      </c>
      <c r="H204" s="3" t="str">
        <f t="shared" si="3"/>
        <v/>
      </c>
      <c r="I204" s="3" t="str">
        <f>IF(F204=1,VLOOKUP($B204,スタッフ!$B:$F,5,FALSE),"")</f>
        <v/>
      </c>
      <c r="J204" s="3" t="str">
        <f>IF(G204=1,VLOOKUP($B204,スタッフ!$B:$F,5,FALSE),"")</f>
        <v/>
      </c>
      <c r="K204" s="3" t="str">
        <f>IF(E204=1,VLOOKUP($B204,スタッフ!$B:$F,5,FALSE),"")</f>
        <v/>
      </c>
    </row>
    <row r="205" spans="1:11" x14ac:dyDescent="0.2">
      <c r="A205" s="9" t="str">
        <f>'宅直データ '!A205&amp;'宅直データ '!C205</f>
        <v>3347345644</v>
      </c>
      <c r="B205" s="3" t="str">
        <f>'宅直データ '!A205&amp;""</f>
        <v>33473</v>
      </c>
      <c r="C205" s="3" t="str">
        <f>'宅直データ '!B205</f>
        <v>中村 映水</v>
      </c>
      <c r="D205" s="4">
        <f>'宅直データ '!C205</f>
        <v>45644</v>
      </c>
      <c r="E205" s="3">
        <f>'宅直データ '!D205</f>
        <v>0</v>
      </c>
      <c r="F205" s="3">
        <f>'宅直データ '!E205</f>
        <v>0</v>
      </c>
      <c r="G205" s="10">
        <f>'宅直データ '!F205</f>
        <v>0</v>
      </c>
      <c r="H205" s="3" t="str">
        <f t="shared" si="3"/>
        <v/>
      </c>
      <c r="I205" s="3" t="str">
        <f>IF(F205=1,VLOOKUP($B205,スタッフ!$B:$F,5,FALSE),"")</f>
        <v/>
      </c>
      <c r="J205" s="3" t="str">
        <f>IF(G205=1,VLOOKUP($B205,スタッフ!$B:$F,5,FALSE),"")</f>
        <v/>
      </c>
      <c r="K205" s="3" t="str">
        <f>IF(E205=1,VLOOKUP($B205,スタッフ!$B:$F,5,FALSE),"")</f>
        <v/>
      </c>
    </row>
    <row r="206" spans="1:11" x14ac:dyDescent="0.2">
      <c r="A206" s="9" t="str">
        <f>'宅直データ '!A206&amp;'宅直データ '!C206</f>
        <v>3347345645</v>
      </c>
      <c r="B206" s="3" t="str">
        <f>'宅直データ '!A206&amp;""</f>
        <v>33473</v>
      </c>
      <c r="C206" s="3" t="str">
        <f>'宅直データ '!B206</f>
        <v>中村 映水</v>
      </c>
      <c r="D206" s="4">
        <f>'宅直データ '!C206</f>
        <v>45645</v>
      </c>
      <c r="E206" s="3">
        <f>'宅直データ '!D206</f>
        <v>0</v>
      </c>
      <c r="F206" s="3">
        <f>'宅直データ '!E206</f>
        <v>0</v>
      </c>
      <c r="G206" s="10">
        <f>'宅直データ '!F206</f>
        <v>0</v>
      </c>
      <c r="H206" s="3" t="str">
        <f t="shared" si="3"/>
        <v/>
      </c>
      <c r="I206" s="3" t="str">
        <f>IF(F206=1,VLOOKUP($B206,スタッフ!$B:$F,5,FALSE),"")</f>
        <v/>
      </c>
      <c r="J206" s="3" t="str">
        <f>IF(G206=1,VLOOKUP($B206,スタッフ!$B:$F,5,FALSE),"")</f>
        <v/>
      </c>
      <c r="K206" s="3" t="str">
        <f>IF(E206=1,VLOOKUP($B206,スタッフ!$B:$F,5,FALSE),"")</f>
        <v/>
      </c>
    </row>
    <row r="207" spans="1:11" x14ac:dyDescent="0.2">
      <c r="A207" s="9" t="str">
        <f>'宅直データ '!A207&amp;'宅直データ '!C207</f>
        <v>3347345646</v>
      </c>
      <c r="B207" s="3" t="str">
        <f>'宅直データ '!A207&amp;""</f>
        <v>33473</v>
      </c>
      <c r="C207" s="3" t="str">
        <f>'宅直データ '!B207</f>
        <v>中村 映水</v>
      </c>
      <c r="D207" s="4">
        <f>'宅直データ '!C207</f>
        <v>45646</v>
      </c>
      <c r="E207" s="3">
        <f>'宅直データ '!D207</f>
        <v>0</v>
      </c>
      <c r="F207" s="3">
        <f>'宅直データ '!E207</f>
        <v>0</v>
      </c>
      <c r="G207" s="10">
        <f>'宅直データ '!F207</f>
        <v>0</v>
      </c>
      <c r="H207" s="3" t="str">
        <f t="shared" si="3"/>
        <v/>
      </c>
      <c r="I207" s="3" t="str">
        <f>IF(F207=1,VLOOKUP($B207,スタッフ!$B:$F,5,FALSE),"")</f>
        <v/>
      </c>
      <c r="J207" s="3" t="str">
        <f>IF(G207=1,VLOOKUP($B207,スタッフ!$B:$F,5,FALSE),"")</f>
        <v/>
      </c>
      <c r="K207" s="3" t="str">
        <f>IF(E207=1,VLOOKUP($B207,スタッフ!$B:$F,5,FALSE),"")</f>
        <v/>
      </c>
    </row>
    <row r="208" spans="1:11" x14ac:dyDescent="0.2">
      <c r="A208" s="9" t="str">
        <f>'宅直データ '!A208&amp;'宅直データ '!C208</f>
        <v>3347345647</v>
      </c>
      <c r="B208" s="3" t="str">
        <f>'宅直データ '!A208&amp;""</f>
        <v>33473</v>
      </c>
      <c r="C208" s="3" t="str">
        <f>'宅直データ '!B208</f>
        <v>中村 映水</v>
      </c>
      <c r="D208" s="4">
        <f>'宅直データ '!C208</f>
        <v>45647</v>
      </c>
      <c r="E208" s="3">
        <f>'宅直データ '!D208</f>
        <v>0</v>
      </c>
      <c r="F208" s="3">
        <f>'宅直データ '!E208</f>
        <v>0</v>
      </c>
      <c r="G208" s="10">
        <f>'宅直データ '!F208</f>
        <v>0</v>
      </c>
      <c r="H208" s="3" t="str">
        <f t="shared" si="3"/>
        <v/>
      </c>
      <c r="I208" s="3" t="str">
        <f>IF(F208=1,VLOOKUP($B208,スタッフ!$B:$F,5,FALSE),"")</f>
        <v/>
      </c>
      <c r="J208" s="3" t="str">
        <f>IF(G208=1,VLOOKUP($B208,スタッフ!$B:$F,5,FALSE),"")</f>
        <v/>
      </c>
      <c r="K208" s="3" t="str">
        <f>IF(E208=1,VLOOKUP($B208,スタッフ!$B:$F,5,FALSE),"")</f>
        <v/>
      </c>
    </row>
    <row r="209" spans="1:11" x14ac:dyDescent="0.2">
      <c r="A209" s="9" t="str">
        <f>'宅直データ '!A209&amp;'宅直データ '!C209</f>
        <v>3347345648</v>
      </c>
      <c r="B209" s="3" t="str">
        <f>'宅直データ '!A209&amp;""</f>
        <v>33473</v>
      </c>
      <c r="C209" s="3" t="str">
        <f>'宅直データ '!B209</f>
        <v>中村 映水</v>
      </c>
      <c r="D209" s="4">
        <f>'宅直データ '!C209</f>
        <v>45648</v>
      </c>
      <c r="E209" s="3">
        <f>'宅直データ '!D209</f>
        <v>0</v>
      </c>
      <c r="F209" s="3">
        <f>'宅直データ '!E209</f>
        <v>0</v>
      </c>
      <c r="G209" s="10">
        <f>'宅直データ '!F209</f>
        <v>0</v>
      </c>
      <c r="H209" s="3" t="str">
        <f t="shared" si="3"/>
        <v/>
      </c>
      <c r="I209" s="3" t="str">
        <f>IF(F209=1,VLOOKUP($B209,スタッフ!$B:$F,5,FALSE),"")</f>
        <v/>
      </c>
      <c r="J209" s="3" t="str">
        <f>IF(G209=1,VLOOKUP($B209,スタッフ!$B:$F,5,FALSE),"")</f>
        <v/>
      </c>
      <c r="K209" s="3" t="str">
        <f>IF(E209=1,VLOOKUP($B209,スタッフ!$B:$F,5,FALSE),"")</f>
        <v/>
      </c>
    </row>
    <row r="210" spans="1:11" x14ac:dyDescent="0.2">
      <c r="A210" s="9" t="str">
        <f>'宅直データ '!A210&amp;'宅直データ '!C210</f>
        <v>3347345649</v>
      </c>
      <c r="B210" s="3" t="str">
        <f>'宅直データ '!A210&amp;""</f>
        <v>33473</v>
      </c>
      <c r="C210" s="3" t="str">
        <f>'宅直データ '!B210</f>
        <v>中村 映水</v>
      </c>
      <c r="D210" s="4">
        <f>'宅直データ '!C210</f>
        <v>45649</v>
      </c>
      <c r="E210" s="3">
        <f>'宅直データ '!D210</f>
        <v>0</v>
      </c>
      <c r="F210" s="3">
        <f>'宅直データ '!E210</f>
        <v>0</v>
      </c>
      <c r="G210" s="10">
        <f>'宅直データ '!F210</f>
        <v>0</v>
      </c>
      <c r="H210" s="3" t="str">
        <f t="shared" si="3"/>
        <v/>
      </c>
      <c r="I210" s="3" t="str">
        <f>IF(F210=1,VLOOKUP($B210,スタッフ!$B:$F,5,FALSE),"")</f>
        <v/>
      </c>
      <c r="J210" s="3" t="str">
        <f>IF(G210=1,VLOOKUP($B210,スタッフ!$B:$F,5,FALSE),"")</f>
        <v/>
      </c>
      <c r="K210" s="3" t="str">
        <f>IF(E210=1,VLOOKUP($B210,スタッフ!$B:$F,5,FALSE),"")</f>
        <v/>
      </c>
    </row>
    <row r="211" spans="1:11" x14ac:dyDescent="0.2">
      <c r="A211" s="9" t="str">
        <f>'宅直データ '!A211&amp;'宅直データ '!C211</f>
        <v>3347345650</v>
      </c>
      <c r="B211" s="3" t="str">
        <f>'宅直データ '!A211&amp;""</f>
        <v>33473</v>
      </c>
      <c r="C211" s="3" t="str">
        <f>'宅直データ '!B211</f>
        <v>中村 映水</v>
      </c>
      <c r="D211" s="4">
        <f>'宅直データ '!C211</f>
        <v>45650</v>
      </c>
      <c r="E211" s="3">
        <f>'宅直データ '!D211</f>
        <v>0</v>
      </c>
      <c r="F211" s="3">
        <f>'宅直データ '!E211</f>
        <v>0</v>
      </c>
      <c r="G211" s="10">
        <f>'宅直データ '!F211</f>
        <v>0</v>
      </c>
      <c r="H211" s="3" t="str">
        <f t="shared" si="3"/>
        <v/>
      </c>
      <c r="I211" s="3" t="str">
        <f>IF(F211=1,VLOOKUP($B211,スタッフ!$B:$F,5,FALSE),"")</f>
        <v/>
      </c>
      <c r="J211" s="3" t="str">
        <f>IF(G211=1,VLOOKUP($B211,スタッフ!$B:$F,5,FALSE),"")</f>
        <v/>
      </c>
      <c r="K211" s="3" t="str">
        <f>IF(E211=1,VLOOKUP($B211,スタッフ!$B:$F,5,FALSE),"")</f>
        <v/>
      </c>
    </row>
    <row r="212" spans="1:11" x14ac:dyDescent="0.2">
      <c r="A212" s="9" t="str">
        <f>'宅直データ '!A212&amp;'宅直データ '!C212</f>
        <v>3347345651</v>
      </c>
      <c r="B212" s="3" t="str">
        <f>'宅直データ '!A212&amp;""</f>
        <v>33473</v>
      </c>
      <c r="C212" s="3" t="str">
        <f>'宅直データ '!B212</f>
        <v>中村 映水</v>
      </c>
      <c r="D212" s="4">
        <f>'宅直データ '!C212</f>
        <v>45651</v>
      </c>
      <c r="E212" s="3">
        <f>'宅直データ '!D212</f>
        <v>0</v>
      </c>
      <c r="F212" s="3">
        <f>'宅直データ '!E212</f>
        <v>0</v>
      </c>
      <c r="G212" s="10">
        <f>'宅直データ '!F212</f>
        <v>0</v>
      </c>
      <c r="H212" s="3" t="str">
        <f t="shared" si="3"/>
        <v/>
      </c>
      <c r="I212" s="3" t="str">
        <f>IF(F212=1,VLOOKUP($B212,スタッフ!$B:$F,5,FALSE),"")</f>
        <v/>
      </c>
      <c r="J212" s="3" t="str">
        <f>IF(G212=1,VLOOKUP($B212,スタッフ!$B:$F,5,FALSE),"")</f>
        <v/>
      </c>
      <c r="K212" s="3" t="str">
        <f>IF(E212=1,VLOOKUP($B212,スタッフ!$B:$F,5,FALSE),"")</f>
        <v/>
      </c>
    </row>
    <row r="213" spans="1:11" x14ac:dyDescent="0.2">
      <c r="A213" s="9" t="str">
        <f>'宅直データ '!A213&amp;'宅直データ '!C213</f>
        <v>3347345652</v>
      </c>
      <c r="B213" s="3" t="str">
        <f>'宅直データ '!A213&amp;""</f>
        <v>33473</v>
      </c>
      <c r="C213" s="3" t="str">
        <f>'宅直データ '!B213</f>
        <v>中村 映水</v>
      </c>
      <c r="D213" s="4">
        <f>'宅直データ '!C213</f>
        <v>45652</v>
      </c>
      <c r="E213" s="3">
        <f>'宅直データ '!D213</f>
        <v>0</v>
      </c>
      <c r="F213" s="3">
        <f>'宅直データ '!E213</f>
        <v>0</v>
      </c>
      <c r="G213" s="10">
        <f>'宅直データ '!F213</f>
        <v>0</v>
      </c>
      <c r="H213" s="3" t="str">
        <f t="shared" si="3"/>
        <v/>
      </c>
      <c r="I213" s="3" t="str">
        <f>IF(F213=1,VLOOKUP($B213,スタッフ!$B:$F,5,FALSE),"")</f>
        <v/>
      </c>
      <c r="J213" s="3" t="str">
        <f>IF(G213=1,VLOOKUP($B213,スタッフ!$B:$F,5,FALSE),"")</f>
        <v/>
      </c>
      <c r="K213" s="3" t="str">
        <f>IF(E213=1,VLOOKUP($B213,スタッフ!$B:$F,5,FALSE),"")</f>
        <v/>
      </c>
    </row>
    <row r="214" spans="1:11" x14ac:dyDescent="0.2">
      <c r="A214" s="9" t="str">
        <f>'宅直データ '!A214&amp;'宅直データ '!C214</f>
        <v>3347345653</v>
      </c>
      <c r="B214" s="3" t="str">
        <f>'宅直データ '!A214&amp;""</f>
        <v>33473</v>
      </c>
      <c r="C214" s="3" t="str">
        <f>'宅直データ '!B214</f>
        <v>中村 映水</v>
      </c>
      <c r="D214" s="4">
        <f>'宅直データ '!C214</f>
        <v>45653</v>
      </c>
      <c r="E214" s="3">
        <f>'宅直データ '!D214</f>
        <v>0</v>
      </c>
      <c r="F214" s="3">
        <f>'宅直データ '!E214</f>
        <v>0</v>
      </c>
      <c r="G214" s="10">
        <f>'宅直データ '!F214</f>
        <v>0</v>
      </c>
      <c r="H214" s="3" t="str">
        <f t="shared" si="3"/>
        <v/>
      </c>
      <c r="I214" s="3" t="str">
        <f>IF(F214=1,VLOOKUP($B214,スタッフ!$B:$F,5,FALSE),"")</f>
        <v/>
      </c>
      <c r="J214" s="3" t="str">
        <f>IF(G214=1,VLOOKUP($B214,スタッフ!$B:$F,5,FALSE),"")</f>
        <v/>
      </c>
      <c r="K214" s="3" t="str">
        <f>IF(E214=1,VLOOKUP($B214,スタッフ!$B:$F,5,FALSE),"")</f>
        <v/>
      </c>
    </row>
    <row r="215" spans="1:11" x14ac:dyDescent="0.2">
      <c r="A215" s="9" t="str">
        <f>'宅直データ '!A215&amp;'宅直データ '!C215</f>
        <v>3347345654</v>
      </c>
      <c r="B215" s="3" t="str">
        <f>'宅直データ '!A215&amp;""</f>
        <v>33473</v>
      </c>
      <c r="C215" s="3" t="str">
        <f>'宅直データ '!B215</f>
        <v>中村 映水</v>
      </c>
      <c r="D215" s="4">
        <f>'宅直データ '!C215</f>
        <v>45654</v>
      </c>
      <c r="E215" s="3">
        <f>'宅直データ '!D215</f>
        <v>0</v>
      </c>
      <c r="F215" s="3">
        <f>'宅直データ '!E215</f>
        <v>0</v>
      </c>
      <c r="G215" s="10">
        <f>'宅直データ '!F215</f>
        <v>0</v>
      </c>
      <c r="H215" s="3" t="str">
        <f t="shared" si="3"/>
        <v/>
      </c>
      <c r="I215" s="3" t="str">
        <f>IF(F215=1,VLOOKUP($B215,スタッフ!$B:$F,5,FALSE),"")</f>
        <v/>
      </c>
      <c r="J215" s="3" t="str">
        <f>IF(G215=1,VLOOKUP($B215,スタッフ!$B:$F,5,FALSE),"")</f>
        <v/>
      </c>
      <c r="K215" s="3" t="str">
        <f>IF(E215=1,VLOOKUP($B215,スタッフ!$B:$F,5,FALSE),"")</f>
        <v/>
      </c>
    </row>
    <row r="216" spans="1:11" x14ac:dyDescent="0.2">
      <c r="A216" s="9" t="str">
        <f>'宅直データ '!A216&amp;'宅直データ '!C216</f>
        <v>3347345655</v>
      </c>
      <c r="B216" s="3" t="str">
        <f>'宅直データ '!A216&amp;""</f>
        <v>33473</v>
      </c>
      <c r="C216" s="3" t="str">
        <f>'宅直データ '!B216</f>
        <v>中村 映水</v>
      </c>
      <c r="D216" s="4">
        <f>'宅直データ '!C216</f>
        <v>45655</v>
      </c>
      <c r="E216" s="3">
        <f>'宅直データ '!D216</f>
        <v>0</v>
      </c>
      <c r="F216" s="3">
        <f>'宅直データ '!E216</f>
        <v>0</v>
      </c>
      <c r="G216" s="10">
        <f>'宅直データ '!F216</f>
        <v>0</v>
      </c>
      <c r="H216" s="3" t="str">
        <f t="shared" si="3"/>
        <v/>
      </c>
      <c r="I216" s="3" t="str">
        <f>IF(F216=1,VLOOKUP($B216,スタッフ!$B:$F,5,FALSE),"")</f>
        <v/>
      </c>
      <c r="J216" s="3" t="str">
        <f>IF(G216=1,VLOOKUP($B216,スタッフ!$B:$F,5,FALSE),"")</f>
        <v/>
      </c>
      <c r="K216" s="3" t="str">
        <f>IF(E216=1,VLOOKUP($B216,スタッフ!$B:$F,5,FALSE),"")</f>
        <v/>
      </c>
    </row>
    <row r="217" spans="1:11" x14ac:dyDescent="0.2">
      <c r="A217" s="9" t="str">
        <f>'宅直データ '!A217&amp;'宅直データ '!C217</f>
        <v>3347345656</v>
      </c>
      <c r="B217" s="3" t="str">
        <f>'宅直データ '!A217&amp;""</f>
        <v>33473</v>
      </c>
      <c r="C217" s="3" t="str">
        <f>'宅直データ '!B217</f>
        <v>中村 映水</v>
      </c>
      <c r="D217" s="4">
        <f>'宅直データ '!C217</f>
        <v>45656</v>
      </c>
      <c r="E217" s="3">
        <f>'宅直データ '!D217</f>
        <v>0</v>
      </c>
      <c r="F217" s="3">
        <f>'宅直データ '!E217</f>
        <v>0</v>
      </c>
      <c r="G217" s="10">
        <f>'宅直データ '!F217</f>
        <v>0</v>
      </c>
      <c r="H217" s="3" t="str">
        <f t="shared" si="3"/>
        <v/>
      </c>
      <c r="I217" s="3" t="str">
        <f>IF(F217=1,VLOOKUP($B217,スタッフ!$B:$F,5,FALSE),"")</f>
        <v/>
      </c>
      <c r="J217" s="3" t="str">
        <f>IF(G217=1,VLOOKUP($B217,スタッフ!$B:$F,5,FALSE),"")</f>
        <v/>
      </c>
      <c r="K217" s="3" t="str">
        <f>IF(E217=1,VLOOKUP($B217,スタッフ!$B:$F,5,FALSE),"")</f>
        <v/>
      </c>
    </row>
    <row r="218" spans="1:11" x14ac:dyDescent="0.2">
      <c r="A218" s="9" t="str">
        <f>'宅直データ '!A218&amp;'宅直データ '!C218</f>
        <v>3347345657</v>
      </c>
      <c r="B218" s="3" t="str">
        <f>'宅直データ '!A218&amp;""</f>
        <v>33473</v>
      </c>
      <c r="C218" s="3" t="str">
        <f>'宅直データ '!B218</f>
        <v>中村 映水</v>
      </c>
      <c r="D218" s="4">
        <f>'宅直データ '!C218</f>
        <v>45657</v>
      </c>
      <c r="E218" s="3">
        <f>'宅直データ '!D218</f>
        <v>0</v>
      </c>
      <c r="F218" s="3">
        <f>'宅直データ '!E218</f>
        <v>0</v>
      </c>
      <c r="G218" s="10">
        <f>'宅直データ '!F218</f>
        <v>0</v>
      </c>
      <c r="H218" s="3" t="str">
        <f t="shared" si="3"/>
        <v/>
      </c>
      <c r="I218" s="3" t="str">
        <f>IF(F218=1,VLOOKUP($B218,スタッフ!$B:$F,5,FALSE),"")</f>
        <v/>
      </c>
      <c r="J218" s="3" t="str">
        <f>IF(G218=1,VLOOKUP($B218,スタッフ!$B:$F,5,FALSE),"")</f>
        <v/>
      </c>
      <c r="K218" s="3" t="str">
        <f>IF(E218=1,VLOOKUP($B218,スタッフ!$B:$F,5,FALSE),"")</f>
        <v/>
      </c>
    </row>
    <row r="219" spans="1:11" x14ac:dyDescent="0.2">
      <c r="A219" s="9" t="str">
        <f>'宅直データ '!A219&amp;'宅直データ '!C219</f>
        <v>3348545627</v>
      </c>
      <c r="B219" s="3" t="str">
        <f>'宅直データ '!A219&amp;""</f>
        <v>33485</v>
      </c>
      <c r="C219" s="3" t="str">
        <f>'宅直データ '!B219</f>
        <v>平田 真奈美</v>
      </c>
      <c r="D219" s="4">
        <f>'宅直データ '!C219</f>
        <v>45627</v>
      </c>
      <c r="E219" s="3">
        <f>'宅直データ '!D219</f>
        <v>0</v>
      </c>
      <c r="F219" s="3">
        <f>'宅直データ '!E219</f>
        <v>0</v>
      </c>
      <c r="G219" s="10">
        <f>'宅直データ '!F219</f>
        <v>0</v>
      </c>
      <c r="H219" s="3" t="str">
        <f t="shared" si="3"/>
        <v/>
      </c>
      <c r="I219" s="3" t="str">
        <f>IF(F219=1,VLOOKUP($B219,スタッフ!$B:$F,5,FALSE),"")</f>
        <v/>
      </c>
      <c r="J219" s="3" t="str">
        <f>IF(G219=1,VLOOKUP($B219,スタッフ!$B:$F,5,FALSE),"")</f>
        <v/>
      </c>
      <c r="K219" s="3" t="str">
        <f>IF(E219=1,VLOOKUP($B219,スタッフ!$B:$F,5,FALSE),"")</f>
        <v/>
      </c>
    </row>
    <row r="220" spans="1:11" x14ac:dyDescent="0.2">
      <c r="A220" s="9" t="str">
        <f>'宅直データ '!A220&amp;'宅直データ '!C220</f>
        <v>3348545628</v>
      </c>
      <c r="B220" s="3" t="str">
        <f>'宅直データ '!A220&amp;""</f>
        <v>33485</v>
      </c>
      <c r="C220" s="3" t="str">
        <f>'宅直データ '!B220</f>
        <v>平田 真奈美</v>
      </c>
      <c r="D220" s="4">
        <f>'宅直データ '!C220</f>
        <v>45628</v>
      </c>
      <c r="E220" s="3">
        <f>'宅直データ '!D220</f>
        <v>0</v>
      </c>
      <c r="F220" s="3">
        <f>'宅直データ '!E220</f>
        <v>0</v>
      </c>
      <c r="G220" s="10">
        <f>'宅直データ '!F220</f>
        <v>0</v>
      </c>
      <c r="H220" s="3" t="str">
        <f t="shared" si="3"/>
        <v/>
      </c>
      <c r="I220" s="3" t="str">
        <f>IF(F220=1,VLOOKUP($B220,スタッフ!$B:$F,5,FALSE),"")</f>
        <v/>
      </c>
      <c r="J220" s="3" t="str">
        <f>IF(G220=1,VLOOKUP($B220,スタッフ!$B:$F,5,FALSE),"")</f>
        <v/>
      </c>
      <c r="K220" s="3" t="str">
        <f>IF(E220=1,VLOOKUP($B220,スタッフ!$B:$F,5,FALSE),"")</f>
        <v/>
      </c>
    </row>
    <row r="221" spans="1:11" x14ac:dyDescent="0.2">
      <c r="A221" s="9" t="str">
        <f>'宅直データ '!A221&amp;'宅直データ '!C221</f>
        <v>3348545629</v>
      </c>
      <c r="B221" s="3" t="str">
        <f>'宅直データ '!A221&amp;""</f>
        <v>33485</v>
      </c>
      <c r="C221" s="3" t="str">
        <f>'宅直データ '!B221</f>
        <v>平田 真奈美</v>
      </c>
      <c r="D221" s="4">
        <f>'宅直データ '!C221</f>
        <v>45629</v>
      </c>
      <c r="E221" s="3">
        <f>'宅直データ '!D221</f>
        <v>0</v>
      </c>
      <c r="F221" s="3">
        <f>'宅直データ '!E221</f>
        <v>0</v>
      </c>
      <c r="G221" s="10">
        <f>'宅直データ '!F221</f>
        <v>0</v>
      </c>
      <c r="H221" s="3" t="str">
        <f t="shared" si="3"/>
        <v/>
      </c>
      <c r="I221" s="3" t="str">
        <f>IF(F221=1,VLOOKUP($B221,スタッフ!$B:$F,5,FALSE),"")</f>
        <v/>
      </c>
      <c r="J221" s="3" t="str">
        <f>IF(G221=1,VLOOKUP($B221,スタッフ!$B:$F,5,FALSE),"")</f>
        <v/>
      </c>
      <c r="K221" s="3" t="str">
        <f>IF(E221=1,VLOOKUP($B221,スタッフ!$B:$F,5,FALSE),"")</f>
        <v/>
      </c>
    </row>
    <row r="222" spans="1:11" x14ac:dyDescent="0.2">
      <c r="A222" s="9" t="str">
        <f>'宅直データ '!A222&amp;'宅直データ '!C222</f>
        <v>3348545630</v>
      </c>
      <c r="B222" s="3" t="str">
        <f>'宅直データ '!A222&amp;""</f>
        <v>33485</v>
      </c>
      <c r="C222" s="3" t="str">
        <f>'宅直データ '!B222</f>
        <v>平田 真奈美</v>
      </c>
      <c r="D222" s="4">
        <f>'宅直データ '!C222</f>
        <v>45630</v>
      </c>
      <c r="E222" s="3">
        <f>'宅直データ '!D222</f>
        <v>0</v>
      </c>
      <c r="F222" s="3">
        <f>'宅直データ '!E222</f>
        <v>0</v>
      </c>
      <c r="G222" s="10">
        <f>'宅直データ '!F222</f>
        <v>0</v>
      </c>
      <c r="H222" s="3" t="str">
        <f t="shared" si="3"/>
        <v/>
      </c>
      <c r="I222" s="3" t="str">
        <f>IF(F222=1,VLOOKUP($B222,スタッフ!$B:$F,5,FALSE),"")</f>
        <v/>
      </c>
      <c r="J222" s="3" t="str">
        <f>IF(G222=1,VLOOKUP($B222,スタッフ!$B:$F,5,FALSE),"")</f>
        <v/>
      </c>
      <c r="K222" s="3" t="str">
        <f>IF(E222=1,VLOOKUP($B222,スタッフ!$B:$F,5,FALSE),"")</f>
        <v/>
      </c>
    </row>
    <row r="223" spans="1:11" x14ac:dyDescent="0.2">
      <c r="A223" s="9" t="str">
        <f>'宅直データ '!A223&amp;'宅直データ '!C223</f>
        <v>3348545631</v>
      </c>
      <c r="B223" s="3" t="str">
        <f>'宅直データ '!A223&amp;""</f>
        <v>33485</v>
      </c>
      <c r="C223" s="3" t="str">
        <f>'宅直データ '!B223</f>
        <v>平田 真奈美</v>
      </c>
      <c r="D223" s="4">
        <f>'宅直データ '!C223</f>
        <v>45631</v>
      </c>
      <c r="E223" s="3">
        <f>'宅直データ '!D223</f>
        <v>0</v>
      </c>
      <c r="F223" s="3">
        <f>'宅直データ '!E223</f>
        <v>0</v>
      </c>
      <c r="G223" s="10">
        <f>'宅直データ '!F223</f>
        <v>0</v>
      </c>
      <c r="H223" s="3" t="str">
        <f t="shared" si="3"/>
        <v/>
      </c>
      <c r="I223" s="3" t="str">
        <f>IF(F223=1,VLOOKUP($B223,スタッフ!$B:$F,5,FALSE),"")</f>
        <v/>
      </c>
      <c r="J223" s="3" t="str">
        <f>IF(G223=1,VLOOKUP($B223,スタッフ!$B:$F,5,FALSE),"")</f>
        <v/>
      </c>
      <c r="K223" s="3" t="str">
        <f>IF(E223=1,VLOOKUP($B223,スタッフ!$B:$F,5,FALSE),"")</f>
        <v/>
      </c>
    </row>
    <row r="224" spans="1:11" x14ac:dyDescent="0.2">
      <c r="A224" s="9" t="str">
        <f>'宅直データ '!A224&amp;'宅直データ '!C224</f>
        <v>3348545632</v>
      </c>
      <c r="B224" s="3" t="str">
        <f>'宅直データ '!A224&amp;""</f>
        <v>33485</v>
      </c>
      <c r="C224" s="3" t="str">
        <f>'宅直データ '!B224</f>
        <v>平田 真奈美</v>
      </c>
      <c r="D224" s="4">
        <f>'宅直データ '!C224</f>
        <v>45632</v>
      </c>
      <c r="E224" s="3">
        <f>'宅直データ '!D224</f>
        <v>0</v>
      </c>
      <c r="F224" s="3">
        <f>'宅直データ '!E224</f>
        <v>0</v>
      </c>
      <c r="G224" s="10">
        <f>'宅直データ '!F224</f>
        <v>0</v>
      </c>
      <c r="H224" s="3" t="str">
        <f t="shared" si="3"/>
        <v/>
      </c>
      <c r="I224" s="3" t="str">
        <f>IF(F224=1,VLOOKUP($B224,スタッフ!$B:$F,5,FALSE),"")</f>
        <v/>
      </c>
      <c r="J224" s="3" t="str">
        <f>IF(G224=1,VLOOKUP($B224,スタッフ!$B:$F,5,FALSE),"")</f>
        <v/>
      </c>
      <c r="K224" s="3" t="str">
        <f>IF(E224=1,VLOOKUP($B224,スタッフ!$B:$F,5,FALSE),"")</f>
        <v/>
      </c>
    </row>
    <row r="225" spans="1:11" x14ac:dyDescent="0.2">
      <c r="A225" s="9" t="str">
        <f>'宅直データ '!A225&amp;'宅直データ '!C225</f>
        <v>3348545633</v>
      </c>
      <c r="B225" s="3" t="str">
        <f>'宅直データ '!A225&amp;""</f>
        <v>33485</v>
      </c>
      <c r="C225" s="3" t="str">
        <f>'宅直データ '!B225</f>
        <v>平田 真奈美</v>
      </c>
      <c r="D225" s="4">
        <f>'宅直データ '!C225</f>
        <v>45633</v>
      </c>
      <c r="E225" s="3">
        <f>'宅直データ '!D225</f>
        <v>0</v>
      </c>
      <c r="F225" s="3">
        <f>'宅直データ '!E225</f>
        <v>0</v>
      </c>
      <c r="G225" s="10">
        <f>'宅直データ '!F225</f>
        <v>0</v>
      </c>
      <c r="H225" s="3" t="str">
        <f t="shared" si="3"/>
        <v/>
      </c>
      <c r="I225" s="3" t="str">
        <f>IF(F225=1,VLOOKUP($B225,スタッフ!$B:$F,5,FALSE),"")</f>
        <v/>
      </c>
      <c r="J225" s="3" t="str">
        <f>IF(G225=1,VLOOKUP($B225,スタッフ!$B:$F,5,FALSE),"")</f>
        <v/>
      </c>
      <c r="K225" s="3" t="str">
        <f>IF(E225=1,VLOOKUP($B225,スタッフ!$B:$F,5,FALSE),"")</f>
        <v/>
      </c>
    </row>
    <row r="226" spans="1:11" x14ac:dyDescent="0.2">
      <c r="A226" s="9" t="str">
        <f>'宅直データ '!A226&amp;'宅直データ '!C226</f>
        <v>3348545634</v>
      </c>
      <c r="B226" s="3" t="str">
        <f>'宅直データ '!A226&amp;""</f>
        <v>33485</v>
      </c>
      <c r="C226" s="3" t="str">
        <f>'宅直データ '!B226</f>
        <v>平田 真奈美</v>
      </c>
      <c r="D226" s="4">
        <f>'宅直データ '!C226</f>
        <v>45634</v>
      </c>
      <c r="E226" s="3">
        <f>'宅直データ '!D226</f>
        <v>0</v>
      </c>
      <c r="F226" s="3">
        <f>'宅直データ '!E226</f>
        <v>0</v>
      </c>
      <c r="G226" s="10">
        <f>'宅直データ '!F226</f>
        <v>0</v>
      </c>
      <c r="H226" s="3" t="str">
        <f t="shared" si="3"/>
        <v/>
      </c>
      <c r="I226" s="3" t="str">
        <f>IF(F226=1,VLOOKUP($B226,スタッフ!$B:$F,5,FALSE),"")</f>
        <v/>
      </c>
      <c r="J226" s="3" t="str">
        <f>IF(G226=1,VLOOKUP($B226,スタッフ!$B:$F,5,FALSE),"")</f>
        <v/>
      </c>
      <c r="K226" s="3" t="str">
        <f>IF(E226=1,VLOOKUP($B226,スタッフ!$B:$F,5,FALSE),"")</f>
        <v/>
      </c>
    </row>
    <row r="227" spans="1:11" x14ac:dyDescent="0.2">
      <c r="A227" s="9" t="str">
        <f>'宅直データ '!A227&amp;'宅直データ '!C227</f>
        <v>3348545635</v>
      </c>
      <c r="B227" s="3" t="str">
        <f>'宅直データ '!A227&amp;""</f>
        <v>33485</v>
      </c>
      <c r="C227" s="3" t="str">
        <f>'宅直データ '!B227</f>
        <v>平田 真奈美</v>
      </c>
      <c r="D227" s="4">
        <f>'宅直データ '!C227</f>
        <v>45635</v>
      </c>
      <c r="E227" s="3">
        <f>'宅直データ '!D227</f>
        <v>0</v>
      </c>
      <c r="F227" s="3">
        <f>'宅直データ '!E227</f>
        <v>0</v>
      </c>
      <c r="G227" s="10">
        <f>'宅直データ '!F227</f>
        <v>0</v>
      </c>
      <c r="H227" s="3" t="str">
        <f t="shared" si="3"/>
        <v/>
      </c>
      <c r="I227" s="3" t="str">
        <f>IF(F227=1,VLOOKUP($B227,スタッフ!$B:$F,5,FALSE),"")</f>
        <v/>
      </c>
      <c r="J227" s="3" t="str">
        <f>IF(G227=1,VLOOKUP($B227,スタッフ!$B:$F,5,FALSE),"")</f>
        <v/>
      </c>
      <c r="K227" s="3" t="str">
        <f>IF(E227=1,VLOOKUP($B227,スタッフ!$B:$F,5,FALSE),"")</f>
        <v/>
      </c>
    </row>
    <row r="228" spans="1:11" x14ac:dyDescent="0.2">
      <c r="A228" s="9" t="str">
        <f>'宅直データ '!A228&amp;'宅直データ '!C228</f>
        <v>3348545636</v>
      </c>
      <c r="B228" s="3" t="str">
        <f>'宅直データ '!A228&amp;""</f>
        <v>33485</v>
      </c>
      <c r="C228" s="3" t="str">
        <f>'宅直データ '!B228</f>
        <v>平田 真奈美</v>
      </c>
      <c r="D228" s="4">
        <f>'宅直データ '!C228</f>
        <v>45636</v>
      </c>
      <c r="E228" s="3">
        <f>'宅直データ '!D228</f>
        <v>0</v>
      </c>
      <c r="F228" s="3">
        <f>'宅直データ '!E228</f>
        <v>0</v>
      </c>
      <c r="G228" s="10">
        <f>'宅直データ '!F228</f>
        <v>0</v>
      </c>
      <c r="H228" s="3" t="str">
        <f t="shared" si="3"/>
        <v/>
      </c>
      <c r="I228" s="3" t="str">
        <f>IF(F228=1,VLOOKUP($B228,スタッフ!$B:$F,5,FALSE),"")</f>
        <v/>
      </c>
      <c r="J228" s="3" t="str">
        <f>IF(G228=1,VLOOKUP($B228,スタッフ!$B:$F,5,FALSE),"")</f>
        <v/>
      </c>
      <c r="K228" s="3" t="str">
        <f>IF(E228=1,VLOOKUP($B228,スタッフ!$B:$F,5,FALSE),"")</f>
        <v/>
      </c>
    </row>
    <row r="229" spans="1:11" x14ac:dyDescent="0.2">
      <c r="A229" s="9" t="str">
        <f>'宅直データ '!A229&amp;'宅直データ '!C229</f>
        <v>3348545637</v>
      </c>
      <c r="B229" s="3" t="str">
        <f>'宅直データ '!A229&amp;""</f>
        <v>33485</v>
      </c>
      <c r="C229" s="3" t="str">
        <f>'宅直データ '!B229</f>
        <v>平田 真奈美</v>
      </c>
      <c r="D229" s="4">
        <f>'宅直データ '!C229</f>
        <v>45637</v>
      </c>
      <c r="E229" s="3">
        <f>'宅直データ '!D229</f>
        <v>0</v>
      </c>
      <c r="F229" s="3">
        <f>'宅直データ '!E229</f>
        <v>0</v>
      </c>
      <c r="G229" s="10">
        <f>'宅直データ '!F229</f>
        <v>0</v>
      </c>
      <c r="H229" s="3" t="str">
        <f t="shared" si="3"/>
        <v/>
      </c>
      <c r="I229" s="3" t="str">
        <f>IF(F229=1,VLOOKUP($B229,スタッフ!$B:$F,5,FALSE),"")</f>
        <v/>
      </c>
      <c r="J229" s="3" t="str">
        <f>IF(G229=1,VLOOKUP($B229,スタッフ!$B:$F,5,FALSE),"")</f>
        <v/>
      </c>
      <c r="K229" s="3" t="str">
        <f>IF(E229=1,VLOOKUP($B229,スタッフ!$B:$F,5,FALSE),"")</f>
        <v/>
      </c>
    </row>
    <row r="230" spans="1:11" x14ac:dyDescent="0.2">
      <c r="A230" s="9" t="str">
        <f>'宅直データ '!A230&amp;'宅直データ '!C230</f>
        <v>3348545638</v>
      </c>
      <c r="B230" s="3" t="str">
        <f>'宅直データ '!A230&amp;""</f>
        <v>33485</v>
      </c>
      <c r="C230" s="3" t="str">
        <f>'宅直データ '!B230</f>
        <v>平田 真奈美</v>
      </c>
      <c r="D230" s="4">
        <f>'宅直データ '!C230</f>
        <v>45638</v>
      </c>
      <c r="E230" s="3">
        <f>'宅直データ '!D230</f>
        <v>0</v>
      </c>
      <c r="F230" s="3">
        <f>'宅直データ '!E230</f>
        <v>0</v>
      </c>
      <c r="G230" s="10">
        <f>'宅直データ '!F230</f>
        <v>0</v>
      </c>
      <c r="H230" s="3" t="str">
        <f t="shared" si="3"/>
        <v/>
      </c>
      <c r="I230" s="3" t="str">
        <f>IF(F230=1,VLOOKUP($B230,スタッフ!$B:$F,5,FALSE),"")</f>
        <v/>
      </c>
      <c r="J230" s="3" t="str">
        <f>IF(G230=1,VLOOKUP($B230,スタッフ!$B:$F,5,FALSE),"")</f>
        <v/>
      </c>
      <c r="K230" s="3" t="str">
        <f>IF(E230=1,VLOOKUP($B230,スタッフ!$B:$F,5,FALSE),"")</f>
        <v/>
      </c>
    </row>
    <row r="231" spans="1:11" x14ac:dyDescent="0.2">
      <c r="A231" s="9" t="str">
        <f>'宅直データ '!A231&amp;'宅直データ '!C231</f>
        <v>3348545639</v>
      </c>
      <c r="B231" s="3" t="str">
        <f>'宅直データ '!A231&amp;""</f>
        <v>33485</v>
      </c>
      <c r="C231" s="3" t="str">
        <f>'宅直データ '!B231</f>
        <v>平田 真奈美</v>
      </c>
      <c r="D231" s="4">
        <f>'宅直データ '!C231</f>
        <v>45639</v>
      </c>
      <c r="E231" s="3">
        <f>'宅直データ '!D231</f>
        <v>0</v>
      </c>
      <c r="F231" s="3">
        <f>'宅直データ '!E231</f>
        <v>0</v>
      </c>
      <c r="G231" s="10">
        <f>'宅直データ '!F231</f>
        <v>0</v>
      </c>
      <c r="H231" s="3" t="str">
        <f t="shared" si="3"/>
        <v/>
      </c>
      <c r="I231" s="3" t="str">
        <f>IF(F231=1,VLOOKUP($B231,スタッフ!$B:$F,5,FALSE),"")</f>
        <v/>
      </c>
      <c r="J231" s="3" t="str">
        <f>IF(G231=1,VLOOKUP($B231,スタッフ!$B:$F,5,FALSE),"")</f>
        <v/>
      </c>
      <c r="K231" s="3" t="str">
        <f>IF(E231=1,VLOOKUP($B231,スタッフ!$B:$F,5,FALSE),"")</f>
        <v/>
      </c>
    </row>
    <row r="232" spans="1:11" x14ac:dyDescent="0.2">
      <c r="A232" s="9" t="str">
        <f>'宅直データ '!A232&amp;'宅直データ '!C232</f>
        <v>3348545640</v>
      </c>
      <c r="B232" s="3" t="str">
        <f>'宅直データ '!A232&amp;""</f>
        <v>33485</v>
      </c>
      <c r="C232" s="3" t="str">
        <f>'宅直データ '!B232</f>
        <v>平田 真奈美</v>
      </c>
      <c r="D232" s="4">
        <f>'宅直データ '!C232</f>
        <v>45640</v>
      </c>
      <c r="E232" s="3">
        <f>'宅直データ '!D232</f>
        <v>0</v>
      </c>
      <c r="F232" s="3">
        <f>'宅直データ '!E232</f>
        <v>0</v>
      </c>
      <c r="G232" s="10">
        <f>'宅直データ '!F232</f>
        <v>0</v>
      </c>
      <c r="H232" s="3" t="str">
        <f t="shared" si="3"/>
        <v/>
      </c>
      <c r="I232" s="3" t="str">
        <f>IF(F232=1,VLOOKUP($B232,スタッフ!$B:$F,5,FALSE),"")</f>
        <v/>
      </c>
      <c r="J232" s="3" t="str">
        <f>IF(G232=1,VLOOKUP($B232,スタッフ!$B:$F,5,FALSE),"")</f>
        <v/>
      </c>
      <c r="K232" s="3" t="str">
        <f>IF(E232=1,VLOOKUP($B232,スタッフ!$B:$F,5,FALSE),"")</f>
        <v/>
      </c>
    </row>
    <row r="233" spans="1:11" x14ac:dyDescent="0.2">
      <c r="A233" s="9" t="str">
        <f>'宅直データ '!A233&amp;'宅直データ '!C233</f>
        <v>3348545641</v>
      </c>
      <c r="B233" s="3" t="str">
        <f>'宅直データ '!A233&amp;""</f>
        <v>33485</v>
      </c>
      <c r="C233" s="3" t="str">
        <f>'宅直データ '!B233</f>
        <v>平田 真奈美</v>
      </c>
      <c r="D233" s="4">
        <f>'宅直データ '!C233</f>
        <v>45641</v>
      </c>
      <c r="E233" s="3">
        <f>'宅直データ '!D233</f>
        <v>0</v>
      </c>
      <c r="F233" s="3">
        <f>'宅直データ '!E233</f>
        <v>0</v>
      </c>
      <c r="G233" s="10">
        <f>'宅直データ '!F233</f>
        <v>0</v>
      </c>
      <c r="H233" s="3" t="str">
        <f t="shared" si="3"/>
        <v/>
      </c>
      <c r="I233" s="3" t="str">
        <f>IF(F233=1,VLOOKUP($B233,スタッフ!$B:$F,5,FALSE),"")</f>
        <v/>
      </c>
      <c r="J233" s="3" t="str">
        <f>IF(G233=1,VLOOKUP($B233,スタッフ!$B:$F,5,FALSE),"")</f>
        <v/>
      </c>
      <c r="K233" s="3" t="str">
        <f>IF(E233=1,VLOOKUP($B233,スタッフ!$B:$F,5,FALSE),"")</f>
        <v/>
      </c>
    </row>
    <row r="234" spans="1:11" x14ac:dyDescent="0.2">
      <c r="A234" s="9" t="str">
        <f>'宅直データ '!A234&amp;'宅直データ '!C234</f>
        <v>3348545642</v>
      </c>
      <c r="B234" s="3" t="str">
        <f>'宅直データ '!A234&amp;""</f>
        <v>33485</v>
      </c>
      <c r="C234" s="3" t="str">
        <f>'宅直データ '!B234</f>
        <v>平田 真奈美</v>
      </c>
      <c r="D234" s="4">
        <f>'宅直データ '!C234</f>
        <v>45642</v>
      </c>
      <c r="E234" s="3">
        <f>'宅直データ '!D234</f>
        <v>0</v>
      </c>
      <c r="F234" s="3">
        <f>'宅直データ '!E234</f>
        <v>0</v>
      </c>
      <c r="G234" s="10">
        <f>'宅直データ '!F234</f>
        <v>0</v>
      </c>
      <c r="H234" s="3" t="str">
        <f t="shared" si="3"/>
        <v/>
      </c>
      <c r="I234" s="3" t="str">
        <f>IF(F234=1,VLOOKUP($B234,スタッフ!$B:$F,5,FALSE),"")</f>
        <v/>
      </c>
      <c r="J234" s="3" t="str">
        <f>IF(G234=1,VLOOKUP($B234,スタッフ!$B:$F,5,FALSE),"")</f>
        <v/>
      </c>
      <c r="K234" s="3" t="str">
        <f>IF(E234=1,VLOOKUP($B234,スタッフ!$B:$F,5,FALSE),"")</f>
        <v/>
      </c>
    </row>
    <row r="235" spans="1:11" x14ac:dyDescent="0.2">
      <c r="A235" s="9" t="str">
        <f>'宅直データ '!A235&amp;'宅直データ '!C235</f>
        <v>3348545643</v>
      </c>
      <c r="B235" s="3" t="str">
        <f>'宅直データ '!A235&amp;""</f>
        <v>33485</v>
      </c>
      <c r="C235" s="3" t="str">
        <f>'宅直データ '!B235</f>
        <v>平田 真奈美</v>
      </c>
      <c r="D235" s="4">
        <f>'宅直データ '!C235</f>
        <v>45643</v>
      </c>
      <c r="E235" s="3">
        <f>'宅直データ '!D235</f>
        <v>0</v>
      </c>
      <c r="F235" s="3">
        <f>'宅直データ '!E235</f>
        <v>0</v>
      </c>
      <c r="G235" s="10">
        <f>'宅直データ '!F235</f>
        <v>0</v>
      </c>
      <c r="H235" s="3" t="str">
        <f t="shared" si="3"/>
        <v/>
      </c>
      <c r="I235" s="3" t="str">
        <f>IF(F235=1,VLOOKUP($B235,スタッフ!$B:$F,5,FALSE),"")</f>
        <v/>
      </c>
      <c r="J235" s="3" t="str">
        <f>IF(G235=1,VLOOKUP($B235,スタッフ!$B:$F,5,FALSE),"")</f>
        <v/>
      </c>
      <c r="K235" s="3" t="str">
        <f>IF(E235=1,VLOOKUP($B235,スタッフ!$B:$F,5,FALSE),"")</f>
        <v/>
      </c>
    </row>
    <row r="236" spans="1:11" x14ac:dyDescent="0.2">
      <c r="A236" s="9" t="str">
        <f>'宅直データ '!A236&amp;'宅直データ '!C236</f>
        <v>3348545644</v>
      </c>
      <c r="B236" s="3" t="str">
        <f>'宅直データ '!A236&amp;""</f>
        <v>33485</v>
      </c>
      <c r="C236" s="3" t="str">
        <f>'宅直データ '!B236</f>
        <v>平田 真奈美</v>
      </c>
      <c r="D236" s="4">
        <f>'宅直データ '!C236</f>
        <v>45644</v>
      </c>
      <c r="E236" s="3">
        <f>'宅直データ '!D236</f>
        <v>0</v>
      </c>
      <c r="F236" s="3">
        <f>'宅直データ '!E236</f>
        <v>0</v>
      </c>
      <c r="G236" s="10">
        <f>'宅直データ '!F236</f>
        <v>0</v>
      </c>
      <c r="H236" s="3" t="str">
        <f t="shared" si="3"/>
        <v/>
      </c>
      <c r="I236" s="3" t="str">
        <f>IF(F236=1,VLOOKUP($B236,スタッフ!$B:$F,5,FALSE),"")</f>
        <v/>
      </c>
      <c r="J236" s="3" t="str">
        <f>IF(G236=1,VLOOKUP($B236,スタッフ!$B:$F,5,FALSE),"")</f>
        <v/>
      </c>
      <c r="K236" s="3" t="str">
        <f>IF(E236=1,VLOOKUP($B236,スタッフ!$B:$F,5,FALSE),"")</f>
        <v/>
      </c>
    </row>
    <row r="237" spans="1:11" x14ac:dyDescent="0.2">
      <c r="A237" s="9" t="str">
        <f>'宅直データ '!A237&amp;'宅直データ '!C237</f>
        <v>3348545645</v>
      </c>
      <c r="B237" s="3" t="str">
        <f>'宅直データ '!A237&amp;""</f>
        <v>33485</v>
      </c>
      <c r="C237" s="3" t="str">
        <f>'宅直データ '!B237</f>
        <v>平田 真奈美</v>
      </c>
      <c r="D237" s="4">
        <f>'宅直データ '!C237</f>
        <v>45645</v>
      </c>
      <c r="E237" s="3">
        <f>'宅直データ '!D237</f>
        <v>0</v>
      </c>
      <c r="F237" s="3">
        <f>'宅直データ '!E237</f>
        <v>0</v>
      </c>
      <c r="G237" s="10">
        <f>'宅直データ '!F237</f>
        <v>0</v>
      </c>
      <c r="H237" s="3" t="str">
        <f t="shared" si="3"/>
        <v/>
      </c>
      <c r="I237" s="3" t="str">
        <f>IF(F237=1,VLOOKUP($B237,スタッフ!$B:$F,5,FALSE),"")</f>
        <v/>
      </c>
      <c r="J237" s="3" t="str">
        <f>IF(G237=1,VLOOKUP($B237,スタッフ!$B:$F,5,FALSE),"")</f>
        <v/>
      </c>
      <c r="K237" s="3" t="str">
        <f>IF(E237=1,VLOOKUP($B237,スタッフ!$B:$F,5,FALSE),"")</f>
        <v/>
      </c>
    </row>
    <row r="238" spans="1:11" x14ac:dyDescent="0.2">
      <c r="A238" s="9" t="str">
        <f>'宅直データ '!A238&amp;'宅直データ '!C238</f>
        <v>3348545646</v>
      </c>
      <c r="B238" s="3" t="str">
        <f>'宅直データ '!A238&amp;""</f>
        <v>33485</v>
      </c>
      <c r="C238" s="3" t="str">
        <f>'宅直データ '!B238</f>
        <v>平田 真奈美</v>
      </c>
      <c r="D238" s="4">
        <f>'宅直データ '!C238</f>
        <v>45646</v>
      </c>
      <c r="E238" s="3">
        <f>'宅直データ '!D238</f>
        <v>0</v>
      </c>
      <c r="F238" s="3">
        <f>'宅直データ '!E238</f>
        <v>0</v>
      </c>
      <c r="G238" s="10">
        <f>'宅直データ '!F238</f>
        <v>0</v>
      </c>
      <c r="H238" s="3" t="str">
        <f t="shared" si="3"/>
        <v/>
      </c>
      <c r="I238" s="3" t="str">
        <f>IF(F238=1,VLOOKUP($B238,スタッフ!$B:$F,5,FALSE),"")</f>
        <v/>
      </c>
      <c r="J238" s="3" t="str">
        <f>IF(G238=1,VLOOKUP($B238,スタッフ!$B:$F,5,FALSE),"")</f>
        <v/>
      </c>
      <c r="K238" s="3" t="str">
        <f>IF(E238=1,VLOOKUP($B238,スタッフ!$B:$F,5,FALSE),"")</f>
        <v/>
      </c>
    </row>
    <row r="239" spans="1:11" x14ac:dyDescent="0.2">
      <c r="A239" s="9" t="str">
        <f>'宅直データ '!A239&amp;'宅直データ '!C239</f>
        <v>3348545647</v>
      </c>
      <c r="B239" s="3" t="str">
        <f>'宅直データ '!A239&amp;""</f>
        <v>33485</v>
      </c>
      <c r="C239" s="3" t="str">
        <f>'宅直データ '!B239</f>
        <v>平田 真奈美</v>
      </c>
      <c r="D239" s="4">
        <f>'宅直データ '!C239</f>
        <v>45647</v>
      </c>
      <c r="E239" s="3">
        <f>'宅直データ '!D239</f>
        <v>0</v>
      </c>
      <c r="F239" s="3">
        <f>'宅直データ '!E239</f>
        <v>0</v>
      </c>
      <c r="G239" s="10">
        <f>'宅直データ '!F239</f>
        <v>0</v>
      </c>
      <c r="H239" s="3" t="str">
        <f t="shared" si="3"/>
        <v/>
      </c>
      <c r="I239" s="3" t="str">
        <f>IF(F239=1,VLOOKUP($B239,スタッフ!$B:$F,5,FALSE),"")</f>
        <v/>
      </c>
      <c r="J239" s="3" t="str">
        <f>IF(G239=1,VLOOKUP($B239,スタッフ!$B:$F,5,FALSE),"")</f>
        <v/>
      </c>
      <c r="K239" s="3" t="str">
        <f>IF(E239=1,VLOOKUP($B239,スタッフ!$B:$F,5,FALSE),"")</f>
        <v/>
      </c>
    </row>
    <row r="240" spans="1:11" x14ac:dyDescent="0.2">
      <c r="A240" s="9" t="str">
        <f>'宅直データ '!A240&amp;'宅直データ '!C240</f>
        <v>3348545648</v>
      </c>
      <c r="B240" s="3" t="str">
        <f>'宅直データ '!A240&amp;""</f>
        <v>33485</v>
      </c>
      <c r="C240" s="3" t="str">
        <f>'宅直データ '!B240</f>
        <v>平田 真奈美</v>
      </c>
      <c r="D240" s="4">
        <f>'宅直データ '!C240</f>
        <v>45648</v>
      </c>
      <c r="E240" s="3">
        <f>'宅直データ '!D240</f>
        <v>0</v>
      </c>
      <c r="F240" s="3">
        <f>'宅直データ '!E240</f>
        <v>0</v>
      </c>
      <c r="G240" s="10">
        <f>'宅直データ '!F240</f>
        <v>0</v>
      </c>
      <c r="H240" s="3" t="str">
        <f t="shared" si="3"/>
        <v/>
      </c>
      <c r="I240" s="3" t="str">
        <f>IF(F240=1,VLOOKUP($B240,スタッフ!$B:$F,5,FALSE),"")</f>
        <v/>
      </c>
      <c r="J240" s="3" t="str">
        <f>IF(G240=1,VLOOKUP($B240,スタッフ!$B:$F,5,FALSE),"")</f>
        <v/>
      </c>
      <c r="K240" s="3" t="str">
        <f>IF(E240=1,VLOOKUP($B240,スタッフ!$B:$F,5,FALSE),"")</f>
        <v/>
      </c>
    </row>
    <row r="241" spans="1:11" x14ac:dyDescent="0.2">
      <c r="A241" s="9" t="str">
        <f>'宅直データ '!A241&amp;'宅直データ '!C241</f>
        <v>3348545649</v>
      </c>
      <c r="B241" s="3" t="str">
        <f>'宅直データ '!A241&amp;""</f>
        <v>33485</v>
      </c>
      <c r="C241" s="3" t="str">
        <f>'宅直データ '!B241</f>
        <v>平田 真奈美</v>
      </c>
      <c r="D241" s="4">
        <f>'宅直データ '!C241</f>
        <v>45649</v>
      </c>
      <c r="E241" s="3">
        <f>'宅直データ '!D241</f>
        <v>0</v>
      </c>
      <c r="F241" s="3">
        <f>'宅直データ '!E241</f>
        <v>0</v>
      </c>
      <c r="G241" s="10">
        <f>'宅直データ '!F241</f>
        <v>0</v>
      </c>
      <c r="H241" s="3" t="str">
        <f t="shared" si="3"/>
        <v/>
      </c>
      <c r="I241" s="3" t="str">
        <f>IF(F241=1,VLOOKUP($B241,スタッフ!$B:$F,5,FALSE),"")</f>
        <v/>
      </c>
      <c r="J241" s="3" t="str">
        <f>IF(G241=1,VLOOKUP($B241,スタッフ!$B:$F,5,FALSE),"")</f>
        <v/>
      </c>
      <c r="K241" s="3" t="str">
        <f>IF(E241=1,VLOOKUP($B241,スタッフ!$B:$F,5,FALSE),"")</f>
        <v/>
      </c>
    </row>
    <row r="242" spans="1:11" x14ac:dyDescent="0.2">
      <c r="A242" s="9" t="str">
        <f>'宅直データ '!A242&amp;'宅直データ '!C242</f>
        <v>3348545650</v>
      </c>
      <c r="B242" s="3" t="str">
        <f>'宅直データ '!A242&amp;""</f>
        <v>33485</v>
      </c>
      <c r="C242" s="3" t="str">
        <f>'宅直データ '!B242</f>
        <v>平田 真奈美</v>
      </c>
      <c r="D242" s="4">
        <f>'宅直データ '!C242</f>
        <v>45650</v>
      </c>
      <c r="E242" s="3">
        <f>'宅直データ '!D242</f>
        <v>0</v>
      </c>
      <c r="F242" s="3">
        <f>'宅直データ '!E242</f>
        <v>0</v>
      </c>
      <c r="G242" s="10">
        <f>'宅直データ '!F242</f>
        <v>0</v>
      </c>
      <c r="H242" s="3" t="str">
        <f t="shared" si="3"/>
        <v/>
      </c>
      <c r="I242" s="3" t="str">
        <f>IF(F242=1,VLOOKUP($B242,スタッフ!$B:$F,5,FALSE),"")</f>
        <v/>
      </c>
      <c r="J242" s="3" t="str">
        <f>IF(G242=1,VLOOKUP($B242,スタッフ!$B:$F,5,FALSE),"")</f>
        <v/>
      </c>
      <c r="K242" s="3" t="str">
        <f>IF(E242=1,VLOOKUP($B242,スタッフ!$B:$F,5,FALSE),"")</f>
        <v/>
      </c>
    </row>
    <row r="243" spans="1:11" x14ac:dyDescent="0.2">
      <c r="A243" s="9" t="str">
        <f>'宅直データ '!A243&amp;'宅直データ '!C243</f>
        <v>3348545651</v>
      </c>
      <c r="B243" s="3" t="str">
        <f>'宅直データ '!A243&amp;""</f>
        <v>33485</v>
      </c>
      <c r="C243" s="3" t="str">
        <f>'宅直データ '!B243</f>
        <v>平田 真奈美</v>
      </c>
      <c r="D243" s="4">
        <f>'宅直データ '!C243</f>
        <v>45651</v>
      </c>
      <c r="E243" s="3">
        <f>'宅直データ '!D243</f>
        <v>0</v>
      </c>
      <c r="F243" s="3">
        <f>'宅直データ '!E243</f>
        <v>0</v>
      </c>
      <c r="G243" s="10">
        <f>'宅直データ '!F243</f>
        <v>0</v>
      </c>
      <c r="H243" s="3" t="str">
        <f t="shared" si="3"/>
        <v/>
      </c>
      <c r="I243" s="3" t="str">
        <f>IF(F243=1,VLOOKUP($B243,スタッフ!$B:$F,5,FALSE),"")</f>
        <v/>
      </c>
      <c r="J243" s="3" t="str">
        <f>IF(G243=1,VLOOKUP($B243,スタッフ!$B:$F,5,FALSE),"")</f>
        <v/>
      </c>
      <c r="K243" s="3" t="str">
        <f>IF(E243=1,VLOOKUP($B243,スタッフ!$B:$F,5,FALSE),"")</f>
        <v/>
      </c>
    </row>
    <row r="244" spans="1:11" x14ac:dyDescent="0.2">
      <c r="A244" s="9" t="str">
        <f>'宅直データ '!A244&amp;'宅直データ '!C244</f>
        <v>3348545652</v>
      </c>
      <c r="B244" s="3" t="str">
        <f>'宅直データ '!A244&amp;""</f>
        <v>33485</v>
      </c>
      <c r="C244" s="3" t="str">
        <f>'宅直データ '!B244</f>
        <v>平田 真奈美</v>
      </c>
      <c r="D244" s="4">
        <f>'宅直データ '!C244</f>
        <v>45652</v>
      </c>
      <c r="E244" s="3">
        <f>'宅直データ '!D244</f>
        <v>0</v>
      </c>
      <c r="F244" s="3">
        <f>'宅直データ '!E244</f>
        <v>0</v>
      </c>
      <c r="G244" s="10">
        <f>'宅直データ '!F244</f>
        <v>0</v>
      </c>
      <c r="H244" s="3" t="str">
        <f t="shared" si="3"/>
        <v/>
      </c>
      <c r="I244" s="3" t="str">
        <f>IF(F244=1,VLOOKUP($B244,スタッフ!$B:$F,5,FALSE),"")</f>
        <v/>
      </c>
      <c r="J244" s="3" t="str">
        <f>IF(G244=1,VLOOKUP($B244,スタッフ!$B:$F,5,FALSE),"")</f>
        <v/>
      </c>
      <c r="K244" s="3" t="str">
        <f>IF(E244=1,VLOOKUP($B244,スタッフ!$B:$F,5,FALSE),"")</f>
        <v/>
      </c>
    </row>
    <row r="245" spans="1:11" x14ac:dyDescent="0.2">
      <c r="A245" s="9" t="str">
        <f>'宅直データ '!A245&amp;'宅直データ '!C245</f>
        <v>3348545653</v>
      </c>
      <c r="B245" s="3" t="str">
        <f>'宅直データ '!A245&amp;""</f>
        <v>33485</v>
      </c>
      <c r="C245" s="3" t="str">
        <f>'宅直データ '!B245</f>
        <v>平田 真奈美</v>
      </c>
      <c r="D245" s="4">
        <f>'宅直データ '!C245</f>
        <v>45653</v>
      </c>
      <c r="E245" s="3">
        <f>'宅直データ '!D245</f>
        <v>0</v>
      </c>
      <c r="F245" s="3">
        <f>'宅直データ '!E245</f>
        <v>0</v>
      </c>
      <c r="G245" s="10">
        <f>'宅直データ '!F245</f>
        <v>0</v>
      </c>
      <c r="H245" s="3" t="str">
        <f t="shared" si="3"/>
        <v/>
      </c>
      <c r="I245" s="3" t="str">
        <f>IF(F245=1,VLOOKUP($B245,スタッフ!$B:$F,5,FALSE),"")</f>
        <v/>
      </c>
      <c r="J245" s="3" t="str">
        <f>IF(G245=1,VLOOKUP($B245,スタッフ!$B:$F,5,FALSE),"")</f>
        <v/>
      </c>
      <c r="K245" s="3" t="str">
        <f>IF(E245=1,VLOOKUP($B245,スタッフ!$B:$F,5,FALSE),"")</f>
        <v/>
      </c>
    </row>
    <row r="246" spans="1:11" x14ac:dyDescent="0.2">
      <c r="A246" s="9" t="str">
        <f>'宅直データ '!A246&amp;'宅直データ '!C246</f>
        <v>3348545654</v>
      </c>
      <c r="B246" s="3" t="str">
        <f>'宅直データ '!A246&amp;""</f>
        <v>33485</v>
      </c>
      <c r="C246" s="3" t="str">
        <f>'宅直データ '!B246</f>
        <v>平田 真奈美</v>
      </c>
      <c r="D246" s="4">
        <f>'宅直データ '!C246</f>
        <v>45654</v>
      </c>
      <c r="E246" s="3">
        <f>'宅直データ '!D246</f>
        <v>0</v>
      </c>
      <c r="F246" s="3">
        <f>'宅直データ '!E246</f>
        <v>0</v>
      </c>
      <c r="G246" s="10">
        <f>'宅直データ '!F246</f>
        <v>0</v>
      </c>
      <c r="H246" s="3" t="str">
        <f t="shared" si="3"/>
        <v/>
      </c>
      <c r="I246" s="3" t="str">
        <f>IF(F246=1,VLOOKUP($B246,スタッフ!$B:$F,5,FALSE),"")</f>
        <v/>
      </c>
      <c r="J246" s="3" t="str">
        <f>IF(G246=1,VLOOKUP($B246,スタッフ!$B:$F,5,FALSE),"")</f>
        <v/>
      </c>
      <c r="K246" s="3" t="str">
        <f>IF(E246=1,VLOOKUP($B246,スタッフ!$B:$F,5,FALSE),"")</f>
        <v/>
      </c>
    </row>
    <row r="247" spans="1:11" x14ac:dyDescent="0.2">
      <c r="A247" s="9" t="str">
        <f>'宅直データ '!A247&amp;'宅直データ '!C247</f>
        <v>3348545655</v>
      </c>
      <c r="B247" s="3" t="str">
        <f>'宅直データ '!A247&amp;""</f>
        <v>33485</v>
      </c>
      <c r="C247" s="3" t="str">
        <f>'宅直データ '!B247</f>
        <v>平田 真奈美</v>
      </c>
      <c r="D247" s="4">
        <f>'宅直データ '!C247</f>
        <v>45655</v>
      </c>
      <c r="E247" s="3">
        <f>'宅直データ '!D247</f>
        <v>0</v>
      </c>
      <c r="F247" s="3">
        <f>'宅直データ '!E247</f>
        <v>0</v>
      </c>
      <c r="G247" s="10">
        <f>'宅直データ '!F247</f>
        <v>0</v>
      </c>
      <c r="H247" s="3" t="str">
        <f t="shared" si="3"/>
        <v/>
      </c>
      <c r="I247" s="3" t="str">
        <f>IF(F247=1,VLOOKUP($B247,スタッフ!$B:$F,5,FALSE),"")</f>
        <v/>
      </c>
      <c r="J247" s="3" t="str">
        <f>IF(G247=1,VLOOKUP($B247,スタッフ!$B:$F,5,FALSE),"")</f>
        <v/>
      </c>
      <c r="K247" s="3" t="str">
        <f>IF(E247=1,VLOOKUP($B247,スタッフ!$B:$F,5,FALSE),"")</f>
        <v/>
      </c>
    </row>
    <row r="248" spans="1:11" x14ac:dyDescent="0.2">
      <c r="A248" s="9" t="str">
        <f>'宅直データ '!A248&amp;'宅直データ '!C248</f>
        <v>3348545656</v>
      </c>
      <c r="B248" s="3" t="str">
        <f>'宅直データ '!A248&amp;""</f>
        <v>33485</v>
      </c>
      <c r="C248" s="3" t="str">
        <f>'宅直データ '!B248</f>
        <v>平田 真奈美</v>
      </c>
      <c r="D248" s="4">
        <f>'宅直データ '!C248</f>
        <v>45656</v>
      </c>
      <c r="E248" s="3">
        <f>'宅直データ '!D248</f>
        <v>0</v>
      </c>
      <c r="F248" s="3">
        <f>'宅直データ '!E248</f>
        <v>0</v>
      </c>
      <c r="G248" s="10">
        <f>'宅直データ '!F248</f>
        <v>0</v>
      </c>
      <c r="H248" s="3" t="str">
        <f t="shared" si="3"/>
        <v/>
      </c>
      <c r="I248" s="3" t="str">
        <f>IF(F248=1,VLOOKUP($B248,スタッフ!$B:$F,5,FALSE),"")</f>
        <v/>
      </c>
      <c r="J248" s="3" t="str">
        <f>IF(G248=1,VLOOKUP($B248,スタッフ!$B:$F,5,FALSE),"")</f>
        <v/>
      </c>
      <c r="K248" s="3" t="str">
        <f>IF(E248=1,VLOOKUP($B248,スタッフ!$B:$F,5,FALSE),"")</f>
        <v/>
      </c>
    </row>
    <row r="249" spans="1:11" x14ac:dyDescent="0.2">
      <c r="A249" s="9" t="str">
        <f>'宅直データ '!A249&amp;'宅直データ '!C249</f>
        <v>3348545657</v>
      </c>
      <c r="B249" s="3" t="str">
        <f>'宅直データ '!A249&amp;""</f>
        <v>33485</v>
      </c>
      <c r="C249" s="3" t="str">
        <f>'宅直データ '!B249</f>
        <v>平田 真奈美</v>
      </c>
      <c r="D249" s="4">
        <f>'宅直データ '!C249</f>
        <v>45657</v>
      </c>
      <c r="E249" s="3">
        <f>'宅直データ '!D249</f>
        <v>0</v>
      </c>
      <c r="F249" s="3">
        <f>'宅直データ '!E249</f>
        <v>0</v>
      </c>
      <c r="G249" s="10">
        <f>'宅直データ '!F249</f>
        <v>0</v>
      </c>
      <c r="H249" s="3" t="str">
        <f t="shared" si="3"/>
        <v/>
      </c>
      <c r="I249" s="3" t="str">
        <f>IF(F249=1,VLOOKUP($B249,スタッフ!$B:$F,5,FALSE),"")</f>
        <v/>
      </c>
      <c r="J249" s="3" t="str">
        <f>IF(G249=1,VLOOKUP($B249,スタッフ!$B:$F,5,FALSE),"")</f>
        <v/>
      </c>
      <c r="K249" s="3" t="str">
        <f>IF(E249=1,VLOOKUP($B249,スタッフ!$B:$F,5,FALSE),"")</f>
        <v/>
      </c>
    </row>
    <row r="250" spans="1:11" x14ac:dyDescent="0.2">
      <c r="A250" s="9" t="str">
        <f>'宅直データ '!A250&amp;'宅直データ '!C250</f>
        <v>3758445627</v>
      </c>
      <c r="B250" s="3" t="str">
        <f>'宅直データ '!A250&amp;""</f>
        <v>37584</v>
      </c>
      <c r="C250" s="3" t="str">
        <f>'宅直データ '!B250</f>
        <v>大橋 効</v>
      </c>
      <c r="D250" s="4">
        <f>'宅直データ '!C250</f>
        <v>45627</v>
      </c>
      <c r="E250" s="3">
        <f>'宅直データ '!D250</f>
        <v>0</v>
      </c>
      <c r="F250" s="3">
        <f>'宅直データ '!E250</f>
        <v>0</v>
      </c>
      <c r="G250" s="10">
        <f>'宅直データ '!F250</f>
        <v>0</v>
      </c>
      <c r="H250" s="3" t="str">
        <f t="shared" si="3"/>
        <v/>
      </c>
      <c r="I250" s="3" t="str">
        <f>IF(F250=1,VLOOKUP($B250,スタッフ!$B:$F,5,FALSE),"")</f>
        <v/>
      </c>
      <c r="J250" s="3" t="str">
        <f>IF(G250=1,VLOOKUP($B250,スタッフ!$B:$F,5,FALSE),"")</f>
        <v/>
      </c>
      <c r="K250" s="3" t="str">
        <f>IF(E250=1,VLOOKUP($B250,スタッフ!$B:$F,5,FALSE),"")</f>
        <v/>
      </c>
    </row>
    <row r="251" spans="1:11" x14ac:dyDescent="0.2">
      <c r="A251" s="9" t="str">
        <f>'宅直データ '!A251&amp;'宅直データ '!C251</f>
        <v>3758445628</v>
      </c>
      <c r="B251" s="3" t="str">
        <f>'宅直データ '!A251&amp;""</f>
        <v>37584</v>
      </c>
      <c r="C251" s="3" t="str">
        <f>'宅直データ '!B251</f>
        <v>大橋 効</v>
      </c>
      <c r="D251" s="4">
        <f>'宅直データ '!C251</f>
        <v>45628</v>
      </c>
      <c r="E251" s="3">
        <f>'宅直データ '!D251</f>
        <v>0</v>
      </c>
      <c r="F251" s="3">
        <f>'宅直データ '!E251</f>
        <v>0</v>
      </c>
      <c r="G251" s="10">
        <f>'宅直データ '!F251</f>
        <v>0</v>
      </c>
      <c r="H251" s="3" t="str">
        <f t="shared" si="3"/>
        <v/>
      </c>
      <c r="I251" s="3" t="str">
        <f>IF(F251=1,VLOOKUP($B251,スタッフ!$B:$F,5,FALSE),"")</f>
        <v/>
      </c>
      <c r="J251" s="3" t="str">
        <f>IF(G251=1,VLOOKUP($B251,スタッフ!$B:$F,5,FALSE),"")</f>
        <v/>
      </c>
      <c r="K251" s="3" t="str">
        <f>IF(E251=1,VLOOKUP($B251,スタッフ!$B:$F,5,FALSE),"")</f>
        <v/>
      </c>
    </row>
    <row r="252" spans="1:11" x14ac:dyDescent="0.2">
      <c r="A252" s="9" t="str">
        <f>'宅直データ '!A252&amp;'宅直データ '!C252</f>
        <v>3758445629</v>
      </c>
      <c r="B252" s="3" t="str">
        <f>'宅直データ '!A252&amp;""</f>
        <v>37584</v>
      </c>
      <c r="C252" s="3" t="str">
        <f>'宅直データ '!B252</f>
        <v>大橋 効</v>
      </c>
      <c r="D252" s="4">
        <f>'宅直データ '!C252</f>
        <v>45629</v>
      </c>
      <c r="E252" s="3">
        <f>'宅直データ '!D252</f>
        <v>0</v>
      </c>
      <c r="F252" s="3">
        <f>'宅直データ '!E252</f>
        <v>0</v>
      </c>
      <c r="G252" s="10">
        <f>'宅直データ '!F252</f>
        <v>0</v>
      </c>
      <c r="H252" s="3" t="str">
        <f t="shared" si="3"/>
        <v/>
      </c>
      <c r="I252" s="3" t="str">
        <f>IF(F252=1,VLOOKUP($B252,スタッフ!$B:$F,5,FALSE),"")</f>
        <v/>
      </c>
      <c r="J252" s="3" t="str">
        <f>IF(G252=1,VLOOKUP($B252,スタッフ!$B:$F,5,FALSE),"")</f>
        <v/>
      </c>
      <c r="K252" s="3" t="str">
        <f>IF(E252=1,VLOOKUP($B252,スタッフ!$B:$F,5,FALSE),"")</f>
        <v/>
      </c>
    </row>
    <row r="253" spans="1:11" x14ac:dyDescent="0.2">
      <c r="A253" s="9" t="str">
        <f>'宅直データ '!A253&amp;'宅直データ '!C253</f>
        <v>3758445630</v>
      </c>
      <c r="B253" s="3" t="str">
        <f>'宅直データ '!A253&amp;""</f>
        <v>37584</v>
      </c>
      <c r="C253" s="3" t="str">
        <f>'宅直データ '!B253</f>
        <v>大橋 効</v>
      </c>
      <c r="D253" s="4">
        <f>'宅直データ '!C253</f>
        <v>45630</v>
      </c>
      <c r="E253" s="3">
        <f>'宅直データ '!D253</f>
        <v>0</v>
      </c>
      <c r="F253" s="3">
        <f>'宅直データ '!E253</f>
        <v>0</v>
      </c>
      <c r="G253" s="10">
        <f>'宅直データ '!F253</f>
        <v>0</v>
      </c>
      <c r="H253" s="3" t="str">
        <f t="shared" si="3"/>
        <v/>
      </c>
      <c r="I253" s="3" t="str">
        <f>IF(F253=1,VLOOKUP($B253,スタッフ!$B:$F,5,FALSE),"")</f>
        <v/>
      </c>
      <c r="J253" s="3" t="str">
        <f>IF(G253=1,VLOOKUP($B253,スタッフ!$B:$F,5,FALSE),"")</f>
        <v/>
      </c>
      <c r="K253" s="3" t="str">
        <f>IF(E253=1,VLOOKUP($B253,スタッフ!$B:$F,5,FALSE),"")</f>
        <v/>
      </c>
    </row>
    <row r="254" spans="1:11" x14ac:dyDescent="0.2">
      <c r="A254" s="9" t="str">
        <f>'宅直データ '!A254&amp;'宅直データ '!C254</f>
        <v>3758445631</v>
      </c>
      <c r="B254" s="3" t="str">
        <f>'宅直データ '!A254&amp;""</f>
        <v>37584</v>
      </c>
      <c r="C254" s="3" t="str">
        <f>'宅直データ '!B254</f>
        <v>大橋 効</v>
      </c>
      <c r="D254" s="4">
        <f>'宅直データ '!C254</f>
        <v>45631</v>
      </c>
      <c r="E254" s="3">
        <f>'宅直データ '!D254</f>
        <v>0</v>
      </c>
      <c r="F254" s="3">
        <f>'宅直データ '!E254</f>
        <v>0</v>
      </c>
      <c r="G254" s="10">
        <f>'宅直データ '!F254</f>
        <v>0</v>
      </c>
      <c r="H254" s="3" t="str">
        <f t="shared" si="3"/>
        <v/>
      </c>
      <c r="I254" s="3" t="str">
        <f>IF(F254=1,VLOOKUP($B254,スタッフ!$B:$F,5,FALSE),"")</f>
        <v/>
      </c>
      <c r="J254" s="3" t="str">
        <f>IF(G254=1,VLOOKUP($B254,スタッフ!$B:$F,5,FALSE),"")</f>
        <v/>
      </c>
      <c r="K254" s="3" t="str">
        <f>IF(E254=1,VLOOKUP($B254,スタッフ!$B:$F,5,FALSE),"")</f>
        <v/>
      </c>
    </row>
    <row r="255" spans="1:11" x14ac:dyDescent="0.2">
      <c r="A255" s="9" t="str">
        <f>'宅直データ '!A255&amp;'宅直データ '!C255</f>
        <v>3758445632</v>
      </c>
      <c r="B255" s="3" t="str">
        <f>'宅直データ '!A255&amp;""</f>
        <v>37584</v>
      </c>
      <c r="C255" s="3" t="str">
        <f>'宅直データ '!B255</f>
        <v>大橋 効</v>
      </c>
      <c r="D255" s="4">
        <f>'宅直データ '!C255</f>
        <v>45632</v>
      </c>
      <c r="E255" s="3">
        <f>'宅直データ '!D255</f>
        <v>0</v>
      </c>
      <c r="F255" s="3">
        <f>'宅直データ '!E255</f>
        <v>0</v>
      </c>
      <c r="G255" s="10">
        <f>'宅直データ '!F255</f>
        <v>0</v>
      </c>
      <c r="H255" s="3" t="str">
        <f t="shared" si="3"/>
        <v/>
      </c>
      <c r="I255" s="3" t="str">
        <f>IF(F255=1,VLOOKUP($B255,スタッフ!$B:$F,5,FALSE),"")</f>
        <v/>
      </c>
      <c r="J255" s="3" t="str">
        <f>IF(G255=1,VLOOKUP($B255,スタッフ!$B:$F,5,FALSE),"")</f>
        <v/>
      </c>
      <c r="K255" s="3" t="str">
        <f>IF(E255=1,VLOOKUP($B255,スタッフ!$B:$F,5,FALSE),"")</f>
        <v/>
      </c>
    </row>
    <row r="256" spans="1:11" x14ac:dyDescent="0.2">
      <c r="A256" s="9" t="str">
        <f>'宅直データ '!A256&amp;'宅直データ '!C256</f>
        <v>3758445633</v>
      </c>
      <c r="B256" s="3" t="str">
        <f>'宅直データ '!A256&amp;""</f>
        <v>37584</v>
      </c>
      <c r="C256" s="3" t="str">
        <f>'宅直データ '!B256</f>
        <v>大橋 効</v>
      </c>
      <c r="D256" s="4">
        <f>'宅直データ '!C256</f>
        <v>45633</v>
      </c>
      <c r="E256" s="3">
        <f>'宅直データ '!D256</f>
        <v>0</v>
      </c>
      <c r="F256" s="3">
        <f>'宅直データ '!E256</f>
        <v>0</v>
      </c>
      <c r="G256" s="10">
        <f>'宅直データ '!F256</f>
        <v>0</v>
      </c>
      <c r="H256" s="3" t="str">
        <f t="shared" si="3"/>
        <v/>
      </c>
      <c r="I256" s="3" t="str">
        <f>IF(F256=1,VLOOKUP($B256,スタッフ!$B:$F,5,FALSE),"")</f>
        <v/>
      </c>
      <c r="J256" s="3" t="str">
        <f>IF(G256=1,VLOOKUP($B256,スタッフ!$B:$F,5,FALSE),"")</f>
        <v/>
      </c>
      <c r="K256" s="3" t="str">
        <f>IF(E256=1,VLOOKUP($B256,スタッフ!$B:$F,5,FALSE),"")</f>
        <v/>
      </c>
    </row>
    <row r="257" spans="1:11" x14ac:dyDescent="0.2">
      <c r="A257" s="9" t="str">
        <f>'宅直データ '!A257&amp;'宅直データ '!C257</f>
        <v>3758445634</v>
      </c>
      <c r="B257" s="3" t="str">
        <f>'宅直データ '!A257&amp;""</f>
        <v>37584</v>
      </c>
      <c r="C257" s="3" t="str">
        <f>'宅直データ '!B257</f>
        <v>大橋 効</v>
      </c>
      <c r="D257" s="4">
        <f>'宅直データ '!C257</f>
        <v>45634</v>
      </c>
      <c r="E257" s="3">
        <f>'宅直データ '!D257</f>
        <v>0</v>
      </c>
      <c r="F257" s="3">
        <f>'宅直データ '!E257</f>
        <v>0</v>
      </c>
      <c r="G257" s="10">
        <f>'宅直データ '!F257</f>
        <v>0</v>
      </c>
      <c r="H257" s="3" t="str">
        <f t="shared" si="3"/>
        <v/>
      </c>
      <c r="I257" s="3" t="str">
        <f>IF(F257=1,VLOOKUP($B257,スタッフ!$B:$F,5,FALSE),"")</f>
        <v/>
      </c>
      <c r="J257" s="3" t="str">
        <f>IF(G257=1,VLOOKUP($B257,スタッフ!$B:$F,5,FALSE),"")</f>
        <v/>
      </c>
      <c r="K257" s="3" t="str">
        <f>IF(E257=1,VLOOKUP($B257,スタッフ!$B:$F,5,FALSE),"")</f>
        <v/>
      </c>
    </row>
    <row r="258" spans="1:11" x14ac:dyDescent="0.2">
      <c r="A258" s="9" t="str">
        <f>'宅直データ '!A258&amp;'宅直データ '!C258</f>
        <v>3758445635</v>
      </c>
      <c r="B258" s="3" t="str">
        <f>'宅直データ '!A258&amp;""</f>
        <v>37584</v>
      </c>
      <c r="C258" s="3" t="str">
        <f>'宅直データ '!B258</f>
        <v>大橋 効</v>
      </c>
      <c r="D258" s="4">
        <f>'宅直データ '!C258</f>
        <v>45635</v>
      </c>
      <c r="E258" s="3">
        <f>'宅直データ '!D258</f>
        <v>0</v>
      </c>
      <c r="F258" s="3">
        <f>'宅直データ '!E258</f>
        <v>0</v>
      </c>
      <c r="G258" s="10">
        <f>'宅直データ '!F258</f>
        <v>0</v>
      </c>
      <c r="H258" s="3" t="str">
        <f t="shared" si="3"/>
        <v/>
      </c>
      <c r="I258" s="3" t="str">
        <f>IF(F258=1,VLOOKUP($B258,スタッフ!$B:$F,5,FALSE),"")</f>
        <v/>
      </c>
      <c r="J258" s="3" t="str">
        <f>IF(G258=1,VLOOKUP($B258,スタッフ!$B:$F,5,FALSE),"")</f>
        <v/>
      </c>
      <c r="K258" s="3" t="str">
        <f>IF(E258=1,VLOOKUP($B258,スタッフ!$B:$F,5,FALSE),"")</f>
        <v/>
      </c>
    </row>
    <row r="259" spans="1:11" x14ac:dyDescent="0.2">
      <c r="A259" s="9" t="str">
        <f>'宅直データ '!A259&amp;'宅直データ '!C259</f>
        <v>3758445636</v>
      </c>
      <c r="B259" s="3" t="str">
        <f>'宅直データ '!A259&amp;""</f>
        <v>37584</v>
      </c>
      <c r="C259" s="3" t="str">
        <f>'宅直データ '!B259</f>
        <v>大橋 効</v>
      </c>
      <c r="D259" s="4">
        <f>'宅直データ '!C259</f>
        <v>45636</v>
      </c>
      <c r="E259" s="3">
        <f>'宅直データ '!D259</f>
        <v>0</v>
      </c>
      <c r="F259" s="3">
        <f>'宅直データ '!E259</f>
        <v>0</v>
      </c>
      <c r="G259" s="10">
        <f>'宅直データ '!F259</f>
        <v>0</v>
      </c>
      <c r="H259" s="3" t="str">
        <f t="shared" ref="H259:H322" si="4">IF(G259=1,"日","")&amp;IF(F259=1,"PM","")&amp;IF(E259=1,"夜","")</f>
        <v/>
      </c>
      <c r="I259" s="3" t="str">
        <f>IF(F259=1,VLOOKUP($B259,スタッフ!$B:$F,5,FALSE),"")</f>
        <v/>
      </c>
      <c r="J259" s="3" t="str">
        <f>IF(G259=1,VLOOKUP($B259,スタッフ!$B:$F,5,FALSE),"")</f>
        <v/>
      </c>
      <c r="K259" s="3" t="str">
        <f>IF(E259=1,VLOOKUP($B259,スタッフ!$B:$F,5,FALSE),"")</f>
        <v/>
      </c>
    </row>
    <row r="260" spans="1:11" x14ac:dyDescent="0.2">
      <c r="A260" s="9" t="str">
        <f>'宅直データ '!A260&amp;'宅直データ '!C260</f>
        <v>3758445637</v>
      </c>
      <c r="B260" s="3" t="str">
        <f>'宅直データ '!A260&amp;""</f>
        <v>37584</v>
      </c>
      <c r="C260" s="3" t="str">
        <f>'宅直データ '!B260</f>
        <v>大橋 効</v>
      </c>
      <c r="D260" s="4">
        <f>'宅直データ '!C260</f>
        <v>45637</v>
      </c>
      <c r="E260" s="3">
        <f>'宅直データ '!D260</f>
        <v>0</v>
      </c>
      <c r="F260" s="3">
        <f>'宅直データ '!E260</f>
        <v>0</v>
      </c>
      <c r="G260" s="10">
        <f>'宅直データ '!F260</f>
        <v>0</v>
      </c>
      <c r="H260" s="3" t="str">
        <f t="shared" si="4"/>
        <v/>
      </c>
      <c r="I260" s="3" t="str">
        <f>IF(F260=1,VLOOKUP($B260,スタッフ!$B:$F,5,FALSE),"")</f>
        <v/>
      </c>
      <c r="J260" s="3" t="str">
        <f>IF(G260=1,VLOOKUP($B260,スタッフ!$B:$F,5,FALSE),"")</f>
        <v/>
      </c>
      <c r="K260" s="3" t="str">
        <f>IF(E260=1,VLOOKUP($B260,スタッフ!$B:$F,5,FALSE),"")</f>
        <v/>
      </c>
    </row>
    <row r="261" spans="1:11" x14ac:dyDescent="0.2">
      <c r="A261" s="9" t="str">
        <f>'宅直データ '!A261&amp;'宅直データ '!C261</f>
        <v>3758445638</v>
      </c>
      <c r="B261" s="3" t="str">
        <f>'宅直データ '!A261&amp;""</f>
        <v>37584</v>
      </c>
      <c r="C261" s="3" t="str">
        <f>'宅直データ '!B261</f>
        <v>大橋 効</v>
      </c>
      <c r="D261" s="4">
        <f>'宅直データ '!C261</f>
        <v>45638</v>
      </c>
      <c r="E261" s="3">
        <f>'宅直データ '!D261</f>
        <v>0</v>
      </c>
      <c r="F261" s="3">
        <f>'宅直データ '!E261</f>
        <v>0</v>
      </c>
      <c r="G261" s="10">
        <f>'宅直データ '!F261</f>
        <v>0</v>
      </c>
      <c r="H261" s="3" t="str">
        <f t="shared" si="4"/>
        <v/>
      </c>
      <c r="I261" s="3" t="str">
        <f>IF(F261=1,VLOOKUP($B261,スタッフ!$B:$F,5,FALSE),"")</f>
        <v/>
      </c>
      <c r="J261" s="3" t="str">
        <f>IF(G261=1,VLOOKUP($B261,スタッフ!$B:$F,5,FALSE),"")</f>
        <v/>
      </c>
      <c r="K261" s="3" t="str">
        <f>IF(E261=1,VLOOKUP($B261,スタッフ!$B:$F,5,FALSE),"")</f>
        <v/>
      </c>
    </row>
    <row r="262" spans="1:11" x14ac:dyDescent="0.2">
      <c r="A262" s="9" t="str">
        <f>'宅直データ '!A262&amp;'宅直データ '!C262</f>
        <v>3758445639</v>
      </c>
      <c r="B262" s="3" t="str">
        <f>'宅直データ '!A262&amp;""</f>
        <v>37584</v>
      </c>
      <c r="C262" s="3" t="str">
        <f>'宅直データ '!B262</f>
        <v>大橋 効</v>
      </c>
      <c r="D262" s="4">
        <f>'宅直データ '!C262</f>
        <v>45639</v>
      </c>
      <c r="E262" s="3">
        <f>'宅直データ '!D262</f>
        <v>0</v>
      </c>
      <c r="F262" s="3">
        <f>'宅直データ '!E262</f>
        <v>0</v>
      </c>
      <c r="G262" s="10">
        <f>'宅直データ '!F262</f>
        <v>0</v>
      </c>
      <c r="H262" s="3" t="str">
        <f t="shared" si="4"/>
        <v/>
      </c>
      <c r="I262" s="3" t="str">
        <f>IF(F262=1,VLOOKUP($B262,スタッフ!$B:$F,5,FALSE),"")</f>
        <v/>
      </c>
      <c r="J262" s="3" t="str">
        <f>IF(G262=1,VLOOKUP($B262,スタッフ!$B:$F,5,FALSE),"")</f>
        <v/>
      </c>
      <c r="K262" s="3" t="str">
        <f>IF(E262=1,VLOOKUP($B262,スタッフ!$B:$F,5,FALSE),"")</f>
        <v/>
      </c>
    </row>
    <row r="263" spans="1:11" x14ac:dyDescent="0.2">
      <c r="A263" s="9" t="str">
        <f>'宅直データ '!A263&amp;'宅直データ '!C263</f>
        <v>3758445640</v>
      </c>
      <c r="B263" s="3" t="str">
        <f>'宅直データ '!A263&amp;""</f>
        <v>37584</v>
      </c>
      <c r="C263" s="3" t="str">
        <f>'宅直データ '!B263</f>
        <v>大橋 効</v>
      </c>
      <c r="D263" s="4">
        <f>'宅直データ '!C263</f>
        <v>45640</v>
      </c>
      <c r="E263" s="3">
        <f>'宅直データ '!D263</f>
        <v>0</v>
      </c>
      <c r="F263" s="3">
        <f>'宅直データ '!E263</f>
        <v>0</v>
      </c>
      <c r="G263" s="10">
        <f>'宅直データ '!F263</f>
        <v>0</v>
      </c>
      <c r="H263" s="3" t="str">
        <f t="shared" si="4"/>
        <v/>
      </c>
      <c r="I263" s="3" t="str">
        <f>IF(F263=1,VLOOKUP($B263,スタッフ!$B:$F,5,FALSE),"")</f>
        <v/>
      </c>
      <c r="J263" s="3" t="str">
        <f>IF(G263=1,VLOOKUP($B263,スタッフ!$B:$F,5,FALSE),"")</f>
        <v/>
      </c>
      <c r="K263" s="3" t="str">
        <f>IF(E263=1,VLOOKUP($B263,スタッフ!$B:$F,5,FALSE),"")</f>
        <v/>
      </c>
    </row>
    <row r="264" spans="1:11" x14ac:dyDescent="0.2">
      <c r="A264" s="9" t="str">
        <f>'宅直データ '!A264&amp;'宅直データ '!C264</f>
        <v>3758445641</v>
      </c>
      <c r="B264" s="3" t="str">
        <f>'宅直データ '!A264&amp;""</f>
        <v>37584</v>
      </c>
      <c r="C264" s="3" t="str">
        <f>'宅直データ '!B264</f>
        <v>大橋 効</v>
      </c>
      <c r="D264" s="4">
        <f>'宅直データ '!C264</f>
        <v>45641</v>
      </c>
      <c r="E264" s="3">
        <f>'宅直データ '!D264</f>
        <v>0</v>
      </c>
      <c r="F264" s="3">
        <f>'宅直データ '!E264</f>
        <v>0</v>
      </c>
      <c r="G264" s="10">
        <f>'宅直データ '!F264</f>
        <v>0</v>
      </c>
      <c r="H264" s="3" t="str">
        <f t="shared" si="4"/>
        <v/>
      </c>
      <c r="I264" s="3" t="str">
        <f>IF(F264=1,VLOOKUP($B264,スタッフ!$B:$F,5,FALSE),"")</f>
        <v/>
      </c>
      <c r="J264" s="3" t="str">
        <f>IF(G264=1,VLOOKUP($B264,スタッフ!$B:$F,5,FALSE),"")</f>
        <v/>
      </c>
      <c r="K264" s="3" t="str">
        <f>IF(E264=1,VLOOKUP($B264,スタッフ!$B:$F,5,FALSE),"")</f>
        <v/>
      </c>
    </row>
    <row r="265" spans="1:11" x14ac:dyDescent="0.2">
      <c r="A265" s="9" t="str">
        <f>'宅直データ '!A265&amp;'宅直データ '!C265</f>
        <v>3758445642</v>
      </c>
      <c r="B265" s="3" t="str">
        <f>'宅直データ '!A265&amp;""</f>
        <v>37584</v>
      </c>
      <c r="C265" s="3" t="str">
        <f>'宅直データ '!B265</f>
        <v>大橋 効</v>
      </c>
      <c r="D265" s="4">
        <f>'宅直データ '!C265</f>
        <v>45642</v>
      </c>
      <c r="E265" s="3">
        <f>'宅直データ '!D265</f>
        <v>0</v>
      </c>
      <c r="F265" s="3">
        <f>'宅直データ '!E265</f>
        <v>0</v>
      </c>
      <c r="G265" s="10">
        <f>'宅直データ '!F265</f>
        <v>0</v>
      </c>
      <c r="H265" s="3" t="str">
        <f t="shared" si="4"/>
        <v/>
      </c>
      <c r="I265" s="3" t="str">
        <f>IF(F265=1,VLOOKUP($B265,スタッフ!$B:$F,5,FALSE),"")</f>
        <v/>
      </c>
      <c r="J265" s="3" t="str">
        <f>IF(G265=1,VLOOKUP($B265,スタッフ!$B:$F,5,FALSE),"")</f>
        <v/>
      </c>
      <c r="K265" s="3" t="str">
        <f>IF(E265=1,VLOOKUP($B265,スタッフ!$B:$F,5,FALSE),"")</f>
        <v/>
      </c>
    </row>
    <row r="266" spans="1:11" x14ac:dyDescent="0.2">
      <c r="A266" s="9" t="str">
        <f>'宅直データ '!A266&amp;'宅直データ '!C266</f>
        <v>3758445643</v>
      </c>
      <c r="B266" s="3" t="str">
        <f>'宅直データ '!A266&amp;""</f>
        <v>37584</v>
      </c>
      <c r="C266" s="3" t="str">
        <f>'宅直データ '!B266</f>
        <v>大橋 効</v>
      </c>
      <c r="D266" s="4">
        <f>'宅直データ '!C266</f>
        <v>45643</v>
      </c>
      <c r="E266" s="3">
        <f>'宅直データ '!D266</f>
        <v>0</v>
      </c>
      <c r="F266" s="3">
        <f>'宅直データ '!E266</f>
        <v>0</v>
      </c>
      <c r="G266" s="10">
        <f>'宅直データ '!F266</f>
        <v>0</v>
      </c>
      <c r="H266" s="3" t="str">
        <f t="shared" si="4"/>
        <v/>
      </c>
      <c r="I266" s="3" t="str">
        <f>IF(F266=1,VLOOKUP($B266,スタッフ!$B:$F,5,FALSE),"")</f>
        <v/>
      </c>
      <c r="J266" s="3" t="str">
        <f>IF(G266=1,VLOOKUP($B266,スタッフ!$B:$F,5,FALSE),"")</f>
        <v/>
      </c>
      <c r="K266" s="3" t="str">
        <f>IF(E266=1,VLOOKUP($B266,スタッフ!$B:$F,5,FALSE),"")</f>
        <v/>
      </c>
    </row>
    <row r="267" spans="1:11" x14ac:dyDescent="0.2">
      <c r="A267" s="9" t="str">
        <f>'宅直データ '!A267&amp;'宅直データ '!C267</f>
        <v>3758445644</v>
      </c>
      <c r="B267" s="3" t="str">
        <f>'宅直データ '!A267&amp;""</f>
        <v>37584</v>
      </c>
      <c r="C267" s="3" t="str">
        <f>'宅直データ '!B267</f>
        <v>大橋 効</v>
      </c>
      <c r="D267" s="4">
        <f>'宅直データ '!C267</f>
        <v>45644</v>
      </c>
      <c r="E267" s="3">
        <f>'宅直データ '!D267</f>
        <v>0</v>
      </c>
      <c r="F267" s="3">
        <f>'宅直データ '!E267</f>
        <v>0</v>
      </c>
      <c r="G267" s="10">
        <f>'宅直データ '!F267</f>
        <v>0</v>
      </c>
      <c r="H267" s="3" t="str">
        <f t="shared" si="4"/>
        <v/>
      </c>
      <c r="I267" s="3" t="str">
        <f>IF(F267=1,VLOOKUP($B267,スタッフ!$B:$F,5,FALSE),"")</f>
        <v/>
      </c>
      <c r="J267" s="3" t="str">
        <f>IF(G267=1,VLOOKUP($B267,スタッフ!$B:$F,5,FALSE),"")</f>
        <v/>
      </c>
      <c r="K267" s="3" t="str">
        <f>IF(E267=1,VLOOKUP($B267,スタッフ!$B:$F,5,FALSE),"")</f>
        <v/>
      </c>
    </row>
    <row r="268" spans="1:11" x14ac:dyDescent="0.2">
      <c r="A268" s="9" t="str">
        <f>'宅直データ '!A268&amp;'宅直データ '!C268</f>
        <v>3758445645</v>
      </c>
      <c r="B268" s="3" t="str">
        <f>'宅直データ '!A268&amp;""</f>
        <v>37584</v>
      </c>
      <c r="C268" s="3" t="str">
        <f>'宅直データ '!B268</f>
        <v>大橋 効</v>
      </c>
      <c r="D268" s="4">
        <f>'宅直データ '!C268</f>
        <v>45645</v>
      </c>
      <c r="E268" s="3">
        <f>'宅直データ '!D268</f>
        <v>0</v>
      </c>
      <c r="F268" s="3">
        <f>'宅直データ '!E268</f>
        <v>0</v>
      </c>
      <c r="G268" s="10">
        <f>'宅直データ '!F268</f>
        <v>0</v>
      </c>
      <c r="H268" s="3" t="str">
        <f t="shared" si="4"/>
        <v/>
      </c>
      <c r="I268" s="3" t="str">
        <f>IF(F268=1,VLOOKUP($B268,スタッフ!$B:$F,5,FALSE),"")</f>
        <v/>
      </c>
      <c r="J268" s="3" t="str">
        <f>IF(G268=1,VLOOKUP($B268,スタッフ!$B:$F,5,FALSE),"")</f>
        <v/>
      </c>
      <c r="K268" s="3" t="str">
        <f>IF(E268=1,VLOOKUP($B268,スタッフ!$B:$F,5,FALSE),"")</f>
        <v/>
      </c>
    </row>
    <row r="269" spans="1:11" x14ac:dyDescent="0.2">
      <c r="A269" s="9" t="str">
        <f>'宅直データ '!A269&amp;'宅直データ '!C269</f>
        <v>3758445646</v>
      </c>
      <c r="B269" s="3" t="str">
        <f>'宅直データ '!A269&amp;""</f>
        <v>37584</v>
      </c>
      <c r="C269" s="3" t="str">
        <f>'宅直データ '!B269</f>
        <v>大橋 効</v>
      </c>
      <c r="D269" s="4">
        <f>'宅直データ '!C269</f>
        <v>45646</v>
      </c>
      <c r="E269" s="3">
        <f>'宅直データ '!D269</f>
        <v>0</v>
      </c>
      <c r="F269" s="3">
        <f>'宅直データ '!E269</f>
        <v>0</v>
      </c>
      <c r="G269" s="10">
        <f>'宅直データ '!F269</f>
        <v>0</v>
      </c>
      <c r="H269" s="3" t="str">
        <f t="shared" si="4"/>
        <v/>
      </c>
      <c r="I269" s="3" t="str">
        <f>IF(F269=1,VLOOKUP($B269,スタッフ!$B:$F,5,FALSE),"")</f>
        <v/>
      </c>
      <c r="J269" s="3" t="str">
        <f>IF(G269=1,VLOOKUP($B269,スタッフ!$B:$F,5,FALSE),"")</f>
        <v/>
      </c>
      <c r="K269" s="3" t="str">
        <f>IF(E269=1,VLOOKUP($B269,スタッフ!$B:$F,5,FALSE),"")</f>
        <v/>
      </c>
    </row>
    <row r="270" spans="1:11" x14ac:dyDescent="0.2">
      <c r="A270" s="9" t="str">
        <f>'宅直データ '!A270&amp;'宅直データ '!C270</f>
        <v>3758445647</v>
      </c>
      <c r="B270" s="3" t="str">
        <f>'宅直データ '!A270&amp;""</f>
        <v>37584</v>
      </c>
      <c r="C270" s="3" t="str">
        <f>'宅直データ '!B270</f>
        <v>大橋 効</v>
      </c>
      <c r="D270" s="4">
        <f>'宅直データ '!C270</f>
        <v>45647</v>
      </c>
      <c r="E270" s="3">
        <f>'宅直データ '!D270</f>
        <v>0</v>
      </c>
      <c r="F270" s="3">
        <f>'宅直データ '!E270</f>
        <v>0</v>
      </c>
      <c r="G270" s="10">
        <f>'宅直データ '!F270</f>
        <v>0</v>
      </c>
      <c r="H270" s="3" t="str">
        <f t="shared" si="4"/>
        <v/>
      </c>
      <c r="I270" s="3" t="str">
        <f>IF(F270=1,VLOOKUP($B270,スタッフ!$B:$F,5,FALSE),"")</f>
        <v/>
      </c>
      <c r="J270" s="3" t="str">
        <f>IF(G270=1,VLOOKUP($B270,スタッフ!$B:$F,5,FALSE),"")</f>
        <v/>
      </c>
      <c r="K270" s="3" t="str">
        <f>IF(E270=1,VLOOKUP($B270,スタッフ!$B:$F,5,FALSE),"")</f>
        <v/>
      </c>
    </row>
    <row r="271" spans="1:11" x14ac:dyDescent="0.2">
      <c r="A271" s="9" t="str">
        <f>'宅直データ '!A271&amp;'宅直データ '!C271</f>
        <v>3758445648</v>
      </c>
      <c r="B271" s="3" t="str">
        <f>'宅直データ '!A271&amp;""</f>
        <v>37584</v>
      </c>
      <c r="C271" s="3" t="str">
        <f>'宅直データ '!B271</f>
        <v>大橋 効</v>
      </c>
      <c r="D271" s="4">
        <f>'宅直データ '!C271</f>
        <v>45648</v>
      </c>
      <c r="E271" s="3">
        <f>'宅直データ '!D271</f>
        <v>0</v>
      </c>
      <c r="F271" s="3">
        <f>'宅直データ '!E271</f>
        <v>0</v>
      </c>
      <c r="G271" s="10">
        <f>'宅直データ '!F271</f>
        <v>0</v>
      </c>
      <c r="H271" s="3" t="str">
        <f t="shared" si="4"/>
        <v/>
      </c>
      <c r="I271" s="3" t="str">
        <f>IF(F271=1,VLOOKUP($B271,スタッフ!$B:$F,5,FALSE),"")</f>
        <v/>
      </c>
      <c r="J271" s="3" t="str">
        <f>IF(G271=1,VLOOKUP($B271,スタッフ!$B:$F,5,FALSE),"")</f>
        <v/>
      </c>
      <c r="K271" s="3" t="str">
        <f>IF(E271=1,VLOOKUP($B271,スタッフ!$B:$F,5,FALSE),"")</f>
        <v/>
      </c>
    </row>
    <row r="272" spans="1:11" x14ac:dyDescent="0.2">
      <c r="A272" s="9" t="str">
        <f>'宅直データ '!A272&amp;'宅直データ '!C272</f>
        <v>3758445649</v>
      </c>
      <c r="B272" s="3" t="str">
        <f>'宅直データ '!A272&amp;""</f>
        <v>37584</v>
      </c>
      <c r="C272" s="3" t="str">
        <f>'宅直データ '!B272</f>
        <v>大橋 効</v>
      </c>
      <c r="D272" s="4">
        <f>'宅直データ '!C272</f>
        <v>45649</v>
      </c>
      <c r="E272" s="3">
        <f>'宅直データ '!D272</f>
        <v>0</v>
      </c>
      <c r="F272" s="3">
        <f>'宅直データ '!E272</f>
        <v>0</v>
      </c>
      <c r="G272" s="10">
        <f>'宅直データ '!F272</f>
        <v>0</v>
      </c>
      <c r="H272" s="3" t="str">
        <f t="shared" si="4"/>
        <v/>
      </c>
      <c r="I272" s="3" t="str">
        <f>IF(F272=1,VLOOKUP($B272,スタッフ!$B:$F,5,FALSE),"")</f>
        <v/>
      </c>
      <c r="J272" s="3" t="str">
        <f>IF(G272=1,VLOOKUP($B272,スタッフ!$B:$F,5,FALSE),"")</f>
        <v/>
      </c>
      <c r="K272" s="3" t="str">
        <f>IF(E272=1,VLOOKUP($B272,スタッフ!$B:$F,5,FALSE),"")</f>
        <v/>
      </c>
    </row>
    <row r="273" spans="1:11" x14ac:dyDescent="0.2">
      <c r="A273" s="9" t="str">
        <f>'宅直データ '!A273&amp;'宅直データ '!C273</f>
        <v>3758445650</v>
      </c>
      <c r="B273" s="3" t="str">
        <f>'宅直データ '!A273&amp;""</f>
        <v>37584</v>
      </c>
      <c r="C273" s="3" t="str">
        <f>'宅直データ '!B273</f>
        <v>大橋 効</v>
      </c>
      <c r="D273" s="4">
        <f>'宅直データ '!C273</f>
        <v>45650</v>
      </c>
      <c r="E273" s="3">
        <f>'宅直データ '!D273</f>
        <v>0</v>
      </c>
      <c r="F273" s="3">
        <f>'宅直データ '!E273</f>
        <v>0</v>
      </c>
      <c r="G273" s="10">
        <f>'宅直データ '!F273</f>
        <v>0</v>
      </c>
      <c r="H273" s="3" t="str">
        <f t="shared" si="4"/>
        <v/>
      </c>
      <c r="I273" s="3" t="str">
        <f>IF(F273=1,VLOOKUP($B273,スタッフ!$B:$F,5,FALSE),"")</f>
        <v/>
      </c>
      <c r="J273" s="3" t="str">
        <f>IF(G273=1,VLOOKUP($B273,スタッフ!$B:$F,5,FALSE),"")</f>
        <v/>
      </c>
      <c r="K273" s="3" t="str">
        <f>IF(E273=1,VLOOKUP($B273,スタッフ!$B:$F,5,FALSE),"")</f>
        <v/>
      </c>
    </row>
    <row r="274" spans="1:11" x14ac:dyDescent="0.2">
      <c r="A274" s="9" t="str">
        <f>'宅直データ '!A274&amp;'宅直データ '!C274</f>
        <v>3758445651</v>
      </c>
      <c r="B274" s="3" t="str">
        <f>'宅直データ '!A274&amp;""</f>
        <v>37584</v>
      </c>
      <c r="C274" s="3" t="str">
        <f>'宅直データ '!B274</f>
        <v>大橋 効</v>
      </c>
      <c r="D274" s="4">
        <f>'宅直データ '!C274</f>
        <v>45651</v>
      </c>
      <c r="E274" s="3">
        <f>'宅直データ '!D274</f>
        <v>0</v>
      </c>
      <c r="F274" s="3">
        <f>'宅直データ '!E274</f>
        <v>0</v>
      </c>
      <c r="G274" s="10">
        <f>'宅直データ '!F274</f>
        <v>0</v>
      </c>
      <c r="H274" s="3" t="str">
        <f t="shared" si="4"/>
        <v/>
      </c>
      <c r="I274" s="3" t="str">
        <f>IF(F274=1,VLOOKUP($B274,スタッフ!$B:$F,5,FALSE),"")</f>
        <v/>
      </c>
      <c r="J274" s="3" t="str">
        <f>IF(G274=1,VLOOKUP($B274,スタッフ!$B:$F,5,FALSE),"")</f>
        <v/>
      </c>
      <c r="K274" s="3" t="str">
        <f>IF(E274=1,VLOOKUP($B274,スタッフ!$B:$F,5,FALSE),"")</f>
        <v/>
      </c>
    </row>
    <row r="275" spans="1:11" x14ac:dyDescent="0.2">
      <c r="A275" s="9" t="str">
        <f>'宅直データ '!A275&amp;'宅直データ '!C275</f>
        <v>3758445652</v>
      </c>
      <c r="B275" s="3" t="str">
        <f>'宅直データ '!A275&amp;""</f>
        <v>37584</v>
      </c>
      <c r="C275" s="3" t="str">
        <f>'宅直データ '!B275</f>
        <v>大橋 効</v>
      </c>
      <c r="D275" s="4">
        <f>'宅直データ '!C275</f>
        <v>45652</v>
      </c>
      <c r="E275" s="3">
        <f>'宅直データ '!D275</f>
        <v>0</v>
      </c>
      <c r="F275" s="3">
        <f>'宅直データ '!E275</f>
        <v>0</v>
      </c>
      <c r="G275" s="10">
        <f>'宅直データ '!F275</f>
        <v>0</v>
      </c>
      <c r="H275" s="3" t="str">
        <f t="shared" si="4"/>
        <v/>
      </c>
      <c r="I275" s="3" t="str">
        <f>IF(F275=1,VLOOKUP($B275,スタッフ!$B:$F,5,FALSE),"")</f>
        <v/>
      </c>
      <c r="J275" s="3" t="str">
        <f>IF(G275=1,VLOOKUP($B275,スタッフ!$B:$F,5,FALSE),"")</f>
        <v/>
      </c>
      <c r="K275" s="3" t="str">
        <f>IF(E275=1,VLOOKUP($B275,スタッフ!$B:$F,5,FALSE),"")</f>
        <v/>
      </c>
    </row>
    <row r="276" spans="1:11" x14ac:dyDescent="0.2">
      <c r="A276" s="9" t="str">
        <f>'宅直データ '!A276&amp;'宅直データ '!C276</f>
        <v>3758445653</v>
      </c>
      <c r="B276" s="3" t="str">
        <f>'宅直データ '!A276&amp;""</f>
        <v>37584</v>
      </c>
      <c r="C276" s="3" t="str">
        <f>'宅直データ '!B276</f>
        <v>大橋 効</v>
      </c>
      <c r="D276" s="4">
        <f>'宅直データ '!C276</f>
        <v>45653</v>
      </c>
      <c r="E276" s="3">
        <f>'宅直データ '!D276</f>
        <v>0</v>
      </c>
      <c r="F276" s="3">
        <f>'宅直データ '!E276</f>
        <v>0</v>
      </c>
      <c r="G276" s="10">
        <f>'宅直データ '!F276</f>
        <v>0</v>
      </c>
      <c r="H276" s="3" t="str">
        <f t="shared" si="4"/>
        <v/>
      </c>
      <c r="I276" s="3" t="str">
        <f>IF(F276=1,VLOOKUP($B276,スタッフ!$B:$F,5,FALSE),"")</f>
        <v/>
      </c>
      <c r="J276" s="3" t="str">
        <f>IF(G276=1,VLOOKUP($B276,スタッフ!$B:$F,5,FALSE),"")</f>
        <v/>
      </c>
      <c r="K276" s="3" t="str">
        <f>IF(E276=1,VLOOKUP($B276,スタッフ!$B:$F,5,FALSE),"")</f>
        <v/>
      </c>
    </row>
    <row r="277" spans="1:11" x14ac:dyDescent="0.2">
      <c r="A277" s="9" t="str">
        <f>'宅直データ '!A277&amp;'宅直データ '!C277</f>
        <v>3758445654</v>
      </c>
      <c r="B277" s="3" t="str">
        <f>'宅直データ '!A277&amp;""</f>
        <v>37584</v>
      </c>
      <c r="C277" s="3" t="str">
        <f>'宅直データ '!B277</f>
        <v>大橋 効</v>
      </c>
      <c r="D277" s="4">
        <f>'宅直データ '!C277</f>
        <v>45654</v>
      </c>
      <c r="E277" s="3">
        <f>'宅直データ '!D277</f>
        <v>0</v>
      </c>
      <c r="F277" s="3">
        <f>'宅直データ '!E277</f>
        <v>0</v>
      </c>
      <c r="G277" s="10">
        <f>'宅直データ '!F277</f>
        <v>0</v>
      </c>
      <c r="H277" s="3" t="str">
        <f t="shared" si="4"/>
        <v/>
      </c>
      <c r="I277" s="3" t="str">
        <f>IF(F277=1,VLOOKUP($B277,スタッフ!$B:$F,5,FALSE),"")</f>
        <v/>
      </c>
      <c r="J277" s="3" t="str">
        <f>IF(G277=1,VLOOKUP($B277,スタッフ!$B:$F,5,FALSE),"")</f>
        <v/>
      </c>
      <c r="K277" s="3" t="str">
        <f>IF(E277=1,VLOOKUP($B277,スタッフ!$B:$F,5,FALSE),"")</f>
        <v/>
      </c>
    </row>
    <row r="278" spans="1:11" x14ac:dyDescent="0.2">
      <c r="A278" s="9" t="str">
        <f>'宅直データ '!A278&amp;'宅直データ '!C278</f>
        <v>3758445655</v>
      </c>
      <c r="B278" s="3" t="str">
        <f>'宅直データ '!A278&amp;""</f>
        <v>37584</v>
      </c>
      <c r="C278" s="3" t="str">
        <f>'宅直データ '!B278</f>
        <v>大橋 効</v>
      </c>
      <c r="D278" s="4">
        <f>'宅直データ '!C278</f>
        <v>45655</v>
      </c>
      <c r="E278" s="3">
        <f>'宅直データ '!D278</f>
        <v>0</v>
      </c>
      <c r="F278" s="3">
        <f>'宅直データ '!E278</f>
        <v>0</v>
      </c>
      <c r="G278" s="10">
        <f>'宅直データ '!F278</f>
        <v>0</v>
      </c>
      <c r="H278" s="3" t="str">
        <f t="shared" si="4"/>
        <v/>
      </c>
      <c r="I278" s="3" t="str">
        <f>IF(F278=1,VLOOKUP($B278,スタッフ!$B:$F,5,FALSE),"")</f>
        <v/>
      </c>
      <c r="J278" s="3" t="str">
        <f>IF(G278=1,VLOOKUP($B278,スタッフ!$B:$F,5,FALSE),"")</f>
        <v/>
      </c>
      <c r="K278" s="3" t="str">
        <f>IF(E278=1,VLOOKUP($B278,スタッフ!$B:$F,5,FALSE),"")</f>
        <v/>
      </c>
    </row>
    <row r="279" spans="1:11" x14ac:dyDescent="0.2">
      <c r="A279" s="9" t="str">
        <f>'宅直データ '!A279&amp;'宅直データ '!C279</f>
        <v>3758445656</v>
      </c>
      <c r="B279" s="3" t="str">
        <f>'宅直データ '!A279&amp;""</f>
        <v>37584</v>
      </c>
      <c r="C279" s="3" t="str">
        <f>'宅直データ '!B279</f>
        <v>大橋 効</v>
      </c>
      <c r="D279" s="4">
        <f>'宅直データ '!C279</f>
        <v>45656</v>
      </c>
      <c r="E279" s="3">
        <f>'宅直データ '!D279</f>
        <v>0</v>
      </c>
      <c r="F279" s="3">
        <f>'宅直データ '!E279</f>
        <v>0</v>
      </c>
      <c r="G279" s="10">
        <f>'宅直データ '!F279</f>
        <v>0</v>
      </c>
      <c r="H279" s="3" t="str">
        <f t="shared" si="4"/>
        <v/>
      </c>
      <c r="I279" s="3" t="str">
        <f>IF(F279=1,VLOOKUP($B279,スタッフ!$B:$F,5,FALSE),"")</f>
        <v/>
      </c>
      <c r="J279" s="3" t="str">
        <f>IF(G279=1,VLOOKUP($B279,スタッフ!$B:$F,5,FALSE),"")</f>
        <v/>
      </c>
      <c r="K279" s="3" t="str">
        <f>IF(E279=1,VLOOKUP($B279,スタッフ!$B:$F,5,FALSE),"")</f>
        <v/>
      </c>
    </row>
    <row r="280" spans="1:11" x14ac:dyDescent="0.2">
      <c r="A280" s="9" t="str">
        <f>'宅直データ '!A280&amp;'宅直データ '!C280</f>
        <v>3758445657</v>
      </c>
      <c r="B280" s="3" t="str">
        <f>'宅直データ '!A280&amp;""</f>
        <v>37584</v>
      </c>
      <c r="C280" s="3" t="str">
        <f>'宅直データ '!B280</f>
        <v>大橋 効</v>
      </c>
      <c r="D280" s="4">
        <f>'宅直データ '!C280</f>
        <v>45657</v>
      </c>
      <c r="E280" s="3">
        <f>'宅直データ '!D280</f>
        <v>0</v>
      </c>
      <c r="F280" s="3">
        <f>'宅直データ '!E280</f>
        <v>0</v>
      </c>
      <c r="G280" s="10">
        <f>'宅直データ '!F280</f>
        <v>0</v>
      </c>
      <c r="H280" s="3" t="str">
        <f t="shared" si="4"/>
        <v/>
      </c>
      <c r="I280" s="3" t="str">
        <f>IF(F280=1,VLOOKUP($B280,スタッフ!$B:$F,5,FALSE),"")</f>
        <v/>
      </c>
      <c r="J280" s="3" t="str">
        <f>IF(G280=1,VLOOKUP($B280,スタッフ!$B:$F,5,FALSE),"")</f>
        <v/>
      </c>
      <c r="K280" s="3" t="str">
        <f>IF(E280=1,VLOOKUP($B280,スタッフ!$B:$F,5,FALSE),"")</f>
        <v/>
      </c>
    </row>
    <row r="281" spans="1:11" x14ac:dyDescent="0.2">
      <c r="A281" s="9" t="str">
        <f>'宅直データ '!A281&amp;'宅直データ '!C281</f>
        <v>3760145627</v>
      </c>
      <c r="B281" s="3" t="str">
        <f>'宅直データ '!A281&amp;""</f>
        <v>37601</v>
      </c>
      <c r="C281" s="3" t="str">
        <f>'宅直データ '!B281</f>
        <v>山本 浩之</v>
      </c>
      <c r="D281" s="4">
        <f>'宅直データ '!C281</f>
        <v>45627</v>
      </c>
      <c r="E281" s="3">
        <f>'宅直データ '!D281</f>
        <v>0</v>
      </c>
      <c r="F281" s="3">
        <f>'宅直データ '!E281</f>
        <v>0</v>
      </c>
      <c r="G281" s="10">
        <f>'宅直データ '!F281</f>
        <v>0</v>
      </c>
      <c r="H281" s="3" t="str">
        <f t="shared" si="4"/>
        <v/>
      </c>
      <c r="I281" s="3" t="str">
        <f>IF(F281=1,VLOOKUP($B281,スタッフ!$B:$F,5,FALSE),"")</f>
        <v/>
      </c>
      <c r="J281" s="3" t="str">
        <f>IF(G281=1,VLOOKUP($B281,スタッフ!$B:$F,5,FALSE),"")</f>
        <v/>
      </c>
      <c r="K281" s="3" t="str">
        <f>IF(E281=1,VLOOKUP($B281,スタッフ!$B:$F,5,FALSE),"")</f>
        <v/>
      </c>
    </row>
    <row r="282" spans="1:11" x14ac:dyDescent="0.2">
      <c r="A282" s="9" t="str">
        <f>'宅直データ '!A282&amp;'宅直データ '!C282</f>
        <v>3760145628</v>
      </c>
      <c r="B282" s="3" t="str">
        <f>'宅直データ '!A282&amp;""</f>
        <v>37601</v>
      </c>
      <c r="C282" s="3" t="str">
        <f>'宅直データ '!B282</f>
        <v>山本 浩之</v>
      </c>
      <c r="D282" s="4">
        <f>'宅直データ '!C282</f>
        <v>45628</v>
      </c>
      <c r="E282" s="3">
        <f>'宅直データ '!D282</f>
        <v>0</v>
      </c>
      <c r="F282" s="3">
        <f>'宅直データ '!E282</f>
        <v>0</v>
      </c>
      <c r="G282" s="10">
        <f>'宅直データ '!F282</f>
        <v>0</v>
      </c>
      <c r="H282" s="3" t="str">
        <f t="shared" si="4"/>
        <v/>
      </c>
      <c r="I282" s="3" t="str">
        <f>IF(F282=1,VLOOKUP($B282,スタッフ!$B:$F,5,FALSE),"")</f>
        <v/>
      </c>
      <c r="J282" s="3" t="str">
        <f>IF(G282=1,VLOOKUP($B282,スタッフ!$B:$F,5,FALSE),"")</f>
        <v/>
      </c>
      <c r="K282" s="3" t="str">
        <f>IF(E282=1,VLOOKUP($B282,スタッフ!$B:$F,5,FALSE),"")</f>
        <v/>
      </c>
    </row>
    <row r="283" spans="1:11" x14ac:dyDescent="0.2">
      <c r="A283" s="9" t="str">
        <f>'宅直データ '!A283&amp;'宅直データ '!C283</f>
        <v>3760145629</v>
      </c>
      <c r="B283" s="3" t="str">
        <f>'宅直データ '!A283&amp;""</f>
        <v>37601</v>
      </c>
      <c r="C283" s="3" t="str">
        <f>'宅直データ '!B283</f>
        <v>山本 浩之</v>
      </c>
      <c r="D283" s="4">
        <f>'宅直データ '!C283</f>
        <v>45629</v>
      </c>
      <c r="E283" s="3">
        <f>'宅直データ '!D283</f>
        <v>0</v>
      </c>
      <c r="F283" s="3">
        <f>'宅直データ '!E283</f>
        <v>0</v>
      </c>
      <c r="G283" s="10">
        <f>'宅直データ '!F283</f>
        <v>0</v>
      </c>
      <c r="H283" s="3" t="str">
        <f t="shared" si="4"/>
        <v/>
      </c>
      <c r="I283" s="3" t="str">
        <f>IF(F283=1,VLOOKUP($B283,スタッフ!$B:$F,5,FALSE),"")</f>
        <v/>
      </c>
      <c r="J283" s="3" t="str">
        <f>IF(G283=1,VLOOKUP($B283,スタッフ!$B:$F,5,FALSE),"")</f>
        <v/>
      </c>
      <c r="K283" s="3" t="str">
        <f>IF(E283=1,VLOOKUP($B283,スタッフ!$B:$F,5,FALSE),"")</f>
        <v/>
      </c>
    </row>
    <row r="284" spans="1:11" x14ac:dyDescent="0.2">
      <c r="A284" s="9" t="str">
        <f>'宅直データ '!A284&amp;'宅直データ '!C284</f>
        <v>3760145630</v>
      </c>
      <c r="B284" s="3" t="str">
        <f>'宅直データ '!A284&amp;""</f>
        <v>37601</v>
      </c>
      <c r="C284" s="3" t="str">
        <f>'宅直データ '!B284</f>
        <v>山本 浩之</v>
      </c>
      <c r="D284" s="4">
        <f>'宅直データ '!C284</f>
        <v>45630</v>
      </c>
      <c r="E284" s="3">
        <f>'宅直データ '!D284</f>
        <v>0</v>
      </c>
      <c r="F284" s="3">
        <f>'宅直データ '!E284</f>
        <v>0</v>
      </c>
      <c r="G284" s="10">
        <f>'宅直データ '!F284</f>
        <v>0</v>
      </c>
      <c r="H284" s="3" t="str">
        <f t="shared" si="4"/>
        <v/>
      </c>
      <c r="I284" s="3" t="str">
        <f>IF(F284=1,VLOOKUP($B284,スタッフ!$B:$F,5,FALSE),"")</f>
        <v/>
      </c>
      <c r="J284" s="3" t="str">
        <f>IF(G284=1,VLOOKUP($B284,スタッフ!$B:$F,5,FALSE),"")</f>
        <v/>
      </c>
      <c r="K284" s="3" t="str">
        <f>IF(E284=1,VLOOKUP($B284,スタッフ!$B:$F,5,FALSE),"")</f>
        <v/>
      </c>
    </row>
    <row r="285" spans="1:11" x14ac:dyDescent="0.2">
      <c r="A285" s="9" t="str">
        <f>'宅直データ '!A285&amp;'宅直データ '!C285</f>
        <v>3760145631</v>
      </c>
      <c r="B285" s="3" t="str">
        <f>'宅直データ '!A285&amp;""</f>
        <v>37601</v>
      </c>
      <c r="C285" s="3" t="str">
        <f>'宅直データ '!B285</f>
        <v>山本 浩之</v>
      </c>
      <c r="D285" s="4">
        <f>'宅直データ '!C285</f>
        <v>45631</v>
      </c>
      <c r="E285" s="3">
        <f>'宅直データ '!D285</f>
        <v>0</v>
      </c>
      <c r="F285" s="3">
        <f>'宅直データ '!E285</f>
        <v>0</v>
      </c>
      <c r="G285" s="10">
        <f>'宅直データ '!F285</f>
        <v>0</v>
      </c>
      <c r="H285" s="3" t="str">
        <f t="shared" si="4"/>
        <v/>
      </c>
      <c r="I285" s="3" t="str">
        <f>IF(F285=1,VLOOKUP($B285,スタッフ!$B:$F,5,FALSE),"")</f>
        <v/>
      </c>
      <c r="J285" s="3" t="str">
        <f>IF(G285=1,VLOOKUP($B285,スタッフ!$B:$F,5,FALSE),"")</f>
        <v/>
      </c>
      <c r="K285" s="3" t="str">
        <f>IF(E285=1,VLOOKUP($B285,スタッフ!$B:$F,5,FALSE),"")</f>
        <v/>
      </c>
    </row>
    <row r="286" spans="1:11" x14ac:dyDescent="0.2">
      <c r="A286" s="9" t="str">
        <f>'宅直データ '!A286&amp;'宅直データ '!C286</f>
        <v>3760145632</v>
      </c>
      <c r="B286" s="3" t="str">
        <f>'宅直データ '!A286&amp;""</f>
        <v>37601</v>
      </c>
      <c r="C286" s="3" t="str">
        <f>'宅直データ '!B286</f>
        <v>山本 浩之</v>
      </c>
      <c r="D286" s="4">
        <f>'宅直データ '!C286</f>
        <v>45632</v>
      </c>
      <c r="E286" s="3">
        <f>'宅直データ '!D286</f>
        <v>0</v>
      </c>
      <c r="F286" s="3">
        <f>'宅直データ '!E286</f>
        <v>0</v>
      </c>
      <c r="G286" s="10">
        <f>'宅直データ '!F286</f>
        <v>0</v>
      </c>
      <c r="H286" s="3" t="str">
        <f t="shared" si="4"/>
        <v/>
      </c>
      <c r="I286" s="3" t="str">
        <f>IF(F286=1,VLOOKUP($B286,スタッフ!$B:$F,5,FALSE),"")</f>
        <v/>
      </c>
      <c r="J286" s="3" t="str">
        <f>IF(G286=1,VLOOKUP($B286,スタッフ!$B:$F,5,FALSE),"")</f>
        <v/>
      </c>
      <c r="K286" s="3" t="str">
        <f>IF(E286=1,VLOOKUP($B286,スタッフ!$B:$F,5,FALSE),"")</f>
        <v/>
      </c>
    </row>
    <row r="287" spans="1:11" x14ac:dyDescent="0.2">
      <c r="A287" s="9" t="str">
        <f>'宅直データ '!A287&amp;'宅直データ '!C287</f>
        <v>3760145633</v>
      </c>
      <c r="B287" s="3" t="str">
        <f>'宅直データ '!A287&amp;""</f>
        <v>37601</v>
      </c>
      <c r="C287" s="3" t="str">
        <f>'宅直データ '!B287</f>
        <v>山本 浩之</v>
      </c>
      <c r="D287" s="4">
        <f>'宅直データ '!C287</f>
        <v>45633</v>
      </c>
      <c r="E287" s="3">
        <f>'宅直データ '!D287</f>
        <v>0</v>
      </c>
      <c r="F287" s="3">
        <f>'宅直データ '!E287</f>
        <v>0</v>
      </c>
      <c r="G287" s="10">
        <f>'宅直データ '!F287</f>
        <v>0</v>
      </c>
      <c r="H287" s="3" t="str">
        <f t="shared" si="4"/>
        <v/>
      </c>
      <c r="I287" s="3" t="str">
        <f>IF(F287=1,VLOOKUP($B287,スタッフ!$B:$F,5,FALSE),"")</f>
        <v/>
      </c>
      <c r="J287" s="3" t="str">
        <f>IF(G287=1,VLOOKUP($B287,スタッフ!$B:$F,5,FALSE),"")</f>
        <v/>
      </c>
      <c r="K287" s="3" t="str">
        <f>IF(E287=1,VLOOKUP($B287,スタッフ!$B:$F,5,FALSE),"")</f>
        <v/>
      </c>
    </row>
    <row r="288" spans="1:11" x14ac:dyDescent="0.2">
      <c r="A288" s="9" t="str">
        <f>'宅直データ '!A288&amp;'宅直データ '!C288</f>
        <v>3760145634</v>
      </c>
      <c r="B288" s="3" t="str">
        <f>'宅直データ '!A288&amp;""</f>
        <v>37601</v>
      </c>
      <c r="C288" s="3" t="str">
        <f>'宅直データ '!B288</f>
        <v>山本 浩之</v>
      </c>
      <c r="D288" s="4">
        <f>'宅直データ '!C288</f>
        <v>45634</v>
      </c>
      <c r="E288" s="3">
        <f>'宅直データ '!D288</f>
        <v>0</v>
      </c>
      <c r="F288" s="3">
        <f>'宅直データ '!E288</f>
        <v>0</v>
      </c>
      <c r="G288" s="10">
        <f>'宅直データ '!F288</f>
        <v>0</v>
      </c>
      <c r="H288" s="3" t="str">
        <f t="shared" si="4"/>
        <v/>
      </c>
      <c r="I288" s="3" t="str">
        <f>IF(F288=1,VLOOKUP($B288,スタッフ!$B:$F,5,FALSE),"")</f>
        <v/>
      </c>
      <c r="J288" s="3" t="str">
        <f>IF(G288=1,VLOOKUP($B288,スタッフ!$B:$F,5,FALSE),"")</f>
        <v/>
      </c>
      <c r="K288" s="3" t="str">
        <f>IF(E288=1,VLOOKUP($B288,スタッフ!$B:$F,5,FALSE),"")</f>
        <v/>
      </c>
    </row>
    <row r="289" spans="1:11" x14ac:dyDescent="0.2">
      <c r="A289" s="9" t="str">
        <f>'宅直データ '!A289&amp;'宅直データ '!C289</f>
        <v>3760145635</v>
      </c>
      <c r="B289" s="3" t="str">
        <f>'宅直データ '!A289&amp;""</f>
        <v>37601</v>
      </c>
      <c r="C289" s="3" t="str">
        <f>'宅直データ '!B289</f>
        <v>山本 浩之</v>
      </c>
      <c r="D289" s="4">
        <f>'宅直データ '!C289</f>
        <v>45635</v>
      </c>
      <c r="E289" s="3">
        <f>'宅直データ '!D289</f>
        <v>0</v>
      </c>
      <c r="F289" s="3">
        <f>'宅直データ '!E289</f>
        <v>0</v>
      </c>
      <c r="G289" s="10">
        <f>'宅直データ '!F289</f>
        <v>0</v>
      </c>
      <c r="H289" s="3" t="str">
        <f t="shared" si="4"/>
        <v/>
      </c>
      <c r="I289" s="3" t="str">
        <f>IF(F289=1,VLOOKUP($B289,スタッフ!$B:$F,5,FALSE),"")</f>
        <v/>
      </c>
      <c r="J289" s="3" t="str">
        <f>IF(G289=1,VLOOKUP($B289,スタッフ!$B:$F,5,FALSE),"")</f>
        <v/>
      </c>
      <c r="K289" s="3" t="str">
        <f>IF(E289=1,VLOOKUP($B289,スタッフ!$B:$F,5,FALSE),"")</f>
        <v/>
      </c>
    </row>
    <row r="290" spans="1:11" x14ac:dyDescent="0.2">
      <c r="A290" s="9" t="str">
        <f>'宅直データ '!A290&amp;'宅直データ '!C290</f>
        <v>3760145636</v>
      </c>
      <c r="B290" s="3" t="str">
        <f>'宅直データ '!A290&amp;""</f>
        <v>37601</v>
      </c>
      <c r="C290" s="3" t="str">
        <f>'宅直データ '!B290</f>
        <v>山本 浩之</v>
      </c>
      <c r="D290" s="4">
        <f>'宅直データ '!C290</f>
        <v>45636</v>
      </c>
      <c r="E290" s="3">
        <f>'宅直データ '!D290</f>
        <v>0</v>
      </c>
      <c r="F290" s="3">
        <f>'宅直データ '!E290</f>
        <v>0</v>
      </c>
      <c r="G290" s="10">
        <f>'宅直データ '!F290</f>
        <v>0</v>
      </c>
      <c r="H290" s="3" t="str">
        <f t="shared" si="4"/>
        <v/>
      </c>
      <c r="I290" s="3" t="str">
        <f>IF(F290=1,VLOOKUP($B290,スタッフ!$B:$F,5,FALSE),"")</f>
        <v/>
      </c>
      <c r="J290" s="3" t="str">
        <f>IF(G290=1,VLOOKUP($B290,スタッフ!$B:$F,5,FALSE),"")</f>
        <v/>
      </c>
      <c r="K290" s="3" t="str">
        <f>IF(E290=1,VLOOKUP($B290,スタッフ!$B:$F,5,FALSE),"")</f>
        <v/>
      </c>
    </row>
    <row r="291" spans="1:11" x14ac:dyDescent="0.2">
      <c r="A291" s="9" t="str">
        <f>'宅直データ '!A291&amp;'宅直データ '!C291</f>
        <v>3760145637</v>
      </c>
      <c r="B291" s="3" t="str">
        <f>'宅直データ '!A291&amp;""</f>
        <v>37601</v>
      </c>
      <c r="C291" s="3" t="str">
        <f>'宅直データ '!B291</f>
        <v>山本 浩之</v>
      </c>
      <c r="D291" s="4">
        <f>'宅直データ '!C291</f>
        <v>45637</v>
      </c>
      <c r="E291" s="3">
        <f>'宅直データ '!D291</f>
        <v>0</v>
      </c>
      <c r="F291" s="3">
        <f>'宅直データ '!E291</f>
        <v>0</v>
      </c>
      <c r="G291" s="10">
        <f>'宅直データ '!F291</f>
        <v>0</v>
      </c>
      <c r="H291" s="3" t="str">
        <f t="shared" si="4"/>
        <v/>
      </c>
      <c r="I291" s="3" t="str">
        <f>IF(F291=1,VLOOKUP($B291,スタッフ!$B:$F,5,FALSE),"")</f>
        <v/>
      </c>
      <c r="J291" s="3" t="str">
        <f>IF(G291=1,VLOOKUP($B291,スタッフ!$B:$F,5,FALSE),"")</f>
        <v/>
      </c>
      <c r="K291" s="3" t="str">
        <f>IF(E291=1,VLOOKUP($B291,スタッフ!$B:$F,5,FALSE),"")</f>
        <v/>
      </c>
    </row>
    <row r="292" spans="1:11" x14ac:dyDescent="0.2">
      <c r="A292" s="9" t="str">
        <f>'宅直データ '!A292&amp;'宅直データ '!C292</f>
        <v>3760145638</v>
      </c>
      <c r="B292" s="3" t="str">
        <f>'宅直データ '!A292&amp;""</f>
        <v>37601</v>
      </c>
      <c r="C292" s="3" t="str">
        <f>'宅直データ '!B292</f>
        <v>山本 浩之</v>
      </c>
      <c r="D292" s="4">
        <f>'宅直データ '!C292</f>
        <v>45638</v>
      </c>
      <c r="E292" s="3">
        <f>'宅直データ '!D292</f>
        <v>0</v>
      </c>
      <c r="F292" s="3">
        <f>'宅直データ '!E292</f>
        <v>0</v>
      </c>
      <c r="G292" s="10">
        <f>'宅直データ '!F292</f>
        <v>0</v>
      </c>
      <c r="H292" s="3" t="str">
        <f t="shared" si="4"/>
        <v/>
      </c>
      <c r="I292" s="3" t="str">
        <f>IF(F292=1,VLOOKUP($B292,スタッフ!$B:$F,5,FALSE),"")</f>
        <v/>
      </c>
      <c r="J292" s="3" t="str">
        <f>IF(G292=1,VLOOKUP($B292,スタッフ!$B:$F,5,FALSE),"")</f>
        <v/>
      </c>
      <c r="K292" s="3" t="str">
        <f>IF(E292=1,VLOOKUP($B292,スタッフ!$B:$F,5,FALSE),"")</f>
        <v/>
      </c>
    </row>
    <row r="293" spans="1:11" x14ac:dyDescent="0.2">
      <c r="A293" s="9" t="str">
        <f>'宅直データ '!A293&amp;'宅直データ '!C293</f>
        <v>3760145639</v>
      </c>
      <c r="B293" s="3" t="str">
        <f>'宅直データ '!A293&amp;""</f>
        <v>37601</v>
      </c>
      <c r="C293" s="3" t="str">
        <f>'宅直データ '!B293</f>
        <v>山本 浩之</v>
      </c>
      <c r="D293" s="4">
        <f>'宅直データ '!C293</f>
        <v>45639</v>
      </c>
      <c r="E293" s="3">
        <f>'宅直データ '!D293</f>
        <v>0</v>
      </c>
      <c r="F293" s="3">
        <f>'宅直データ '!E293</f>
        <v>0</v>
      </c>
      <c r="G293" s="10">
        <f>'宅直データ '!F293</f>
        <v>0</v>
      </c>
      <c r="H293" s="3" t="str">
        <f t="shared" si="4"/>
        <v/>
      </c>
      <c r="I293" s="3" t="str">
        <f>IF(F293=1,VLOOKUP($B293,スタッフ!$B:$F,5,FALSE),"")</f>
        <v/>
      </c>
      <c r="J293" s="3" t="str">
        <f>IF(G293=1,VLOOKUP($B293,スタッフ!$B:$F,5,FALSE),"")</f>
        <v/>
      </c>
      <c r="K293" s="3" t="str">
        <f>IF(E293=1,VLOOKUP($B293,スタッフ!$B:$F,5,FALSE),"")</f>
        <v/>
      </c>
    </row>
    <row r="294" spans="1:11" x14ac:dyDescent="0.2">
      <c r="A294" s="9" t="str">
        <f>'宅直データ '!A294&amp;'宅直データ '!C294</f>
        <v>3760145640</v>
      </c>
      <c r="B294" s="3" t="str">
        <f>'宅直データ '!A294&amp;""</f>
        <v>37601</v>
      </c>
      <c r="C294" s="3" t="str">
        <f>'宅直データ '!B294</f>
        <v>山本 浩之</v>
      </c>
      <c r="D294" s="4">
        <f>'宅直データ '!C294</f>
        <v>45640</v>
      </c>
      <c r="E294" s="3">
        <f>'宅直データ '!D294</f>
        <v>0</v>
      </c>
      <c r="F294" s="3">
        <f>'宅直データ '!E294</f>
        <v>0</v>
      </c>
      <c r="G294" s="10">
        <f>'宅直データ '!F294</f>
        <v>0</v>
      </c>
      <c r="H294" s="3" t="str">
        <f t="shared" si="4"/>
        <v/>
      </c>
      <c r="I294" s="3" t="str">
        <f>IF(F294=1,VLOOKUP($B294,スタッフ!$B:$F,5,FALSE),"")</f>
        <v/>
      </c>
      <c r="J294" s="3" t="str">
        <f>IF(G294=1,VLOOKUP($B294,スタッフ!$B:$F,5,FALSE),"")</f>
        <v/>
      </c>
      <c r="K294" s="3" t="str">
        <f>IF(E294=1,VLOOKUP($B294,スタッフ!$B:$F,5,FALSE),"")</f>
        <v/>
      </c>
    </row>
    <row r="295" spans="1:11" x14ac:dyDescent="0.2">
      <c r="A295" s="9" t="str">
        <f>'宅直データ '!A295&amp;'宅直データ '!C295</f>
        <v>3760145641</v>
      </c>
      <c r="B295" s="3" t="str">
        <f>'宅直データ '!A295&amp;""</f>
        <v>37601</v>
      </c>
      <c r="C295" s="3" t="str">
        <f>'宅直データ '!B295</f>
        <v>山本 浩之</v>
      </c>
      <c r="D295" s="4">
        <f>'宅直データ '!C295</f>
        <v>45641</v>
      </c>
      <c r="E295" s="3">
        <f>'宅直データ '!D295</f>
        <v>0</v>
      </c>
      <c r="F295" s="3">
        <f>'宅直データ '!E295</f>
        <v>0</v>
      </c>
      <c r="G295" s="10">
        <f>'宅直データ '!F295</f>
        <v>0</v>
      </c>
      <c r="H295" s="3" t="str">
        <f t="shared" si="4"/>
        <v/>
      </c>
      <c r="I295" s="3" t="str">
        <f>IF(F295=1,VLOOKUP($B295,スタッフ!$B:$F,5,FALSE),"")</f>
        <v/>
      </c>
      <c r="J295" s="3" t="str">
        <f>IF(G295=1,VLOOKUP($B295,スタッフ!$B:$F,5,FALSE),"")</f>
        <v/>
      </c>
      <c r="K295" s="3" t="str">
        <f>IF(E295=1,VLOOKUP($B295,スタッフ!$B:$F,5,FALSE),"")</f>
        <v/>
      </c>
    </row>
    <row r="296" spans="1:11" x14ac:dyDescent="0.2">
      <c r="A296" s="9" t="str">
        <f>'宅直データ '!A296&amp;'宅直データ '!C296</f>
        <v>3760145642</v>
      </c>
      <c r="B296" s="3" t="str">
        <f>'宅直データ '!A296&amp;""</f>
        <v>37601</v>
      </c>
      <c r="C296" s="3" t="str">
        <f>'宅直データ '!B296</f>
        <v>山本 浩之</v>
      </c>
      <c r="D296" s="4">
        <f>'宅直データ '!C296</f>
        <v>45642</v>
      </c>
      <c r="E296" s="3">
        <f>'宅直データ '!D296</f>
        <v>0</v>
      </c>
      <c r="F296" s="3">
        <f>'宅直データ '!E296</f>
        <v>0</v>
      </c>
      <c r="G296" s="10">
        <f>'宅直データ '!F296</f>
        <v>0</v>
      </c>
      <c r="H296" s="3" t="str">
        <f t="shared" si="4"/>
        <v/>
      </c>
      <c r="I296" s="3" t="str">
        <f>IF(F296=1,VLOOKUP($B296,スタッフ!$B:$F,5,FALSE),"")</f>
        <v/>
      </c>
      <c r="J296" s="3" t="str">
        <f>IF(G296=1,VLOOKUP($B296,スタッフ!$B:$F,5,FALSE),"")</f>
        <v/>
      </c>
      <c r="K296" s="3" t="str">
        <f>IF(E296=1,VLOOKUP($B296,スタッフ!$B:$F,5,FALSE),"")</f>
        <v/>
      </c>
    </row>
    <row r="297" spans="1:11" x14ac:dyDescent="0.2">
      <c r="A297" s="9" t="str">
        <f>'宅直データ '!A297&amp;'宅直データ '!C297</f>
        <v>3760145643</v>
      </c>
      <c r="B297" s="3" t="str">
        <f>'宅直データ '!A297&amp;""</f>
        <v>37601</v>
      </c>
      <c r="C297" s="3" t="str">
        <f>'宅直データ '!B297</f>
        <v>山本 浩之</v>
      </c>
      <c r="D297" s="4">
        <f>'宅直データ '!C297</f>
        <v>45643</v>
      </c>
      <c r="E297" s="3">
        <f>'宅直データ '!D297</f>
        <v>0</v>
      </c>
      <c r="F297" s="3">
        <f>'宅直データ '!E297</f>
        <v>0</v>
      </c>
      <c r="G297" s="10">
        <f>'宅直データ '!F297</f>
        <v>0</v>
      </c>
      <c r="H297" s="3" t="str">
        <f t="shared" si="4"/>
        <v/>
      </c>
      <c r="I297" s="3" t="str">
        <f>IF(F297=1,VLOOKUP($B297,スタッフ!$B:$F,5,FALSE),"")</f>
        <v/>
      </c>
      <c r="J297" s="3" t="str">
        <f>IF(G297=1,VLOOKUP($B297,スタッフ!$B:$F,5,FALSE),"")</f>
        <v/>
      </c>
      <c r="K297" s="3" t="str">
        <f>IF(E297=1,VLOOKUP($B297,スタッフ!$B:$F,5,FALSE),"")</f>
        <v/>
      </c>
    </row>
    <row r="298" spans="1:11" x14ac:dyDescent="0.2">
      <c r="A298" s="9" t="str">
        <f>'宅直データ '!A298&amp;'宅直データ '!C298</f>
        <v>3760145644</v>
      </c>
      <c r="B298" s="3" t="str">
        <f>'宅直データ '!A298&amp;""</f>
        <v>37601</v>
      </c>
      <c r="C298" s="3" t="str">
        <f>'宅直データ '!B298</f>
        <v>山本 浩之</v>
      </c>
      <c r="D298" s="4">
        <f>'宅直データ '!C298</f>
        <v>45644</v>
      </c>
      <c r="E298" s="3">
        <f>'宅直データ '!D298</f>
        <v>0</v>
      </c>
      <c r="F298" s="3">
        <f>'宅直データ '!E298</f>
        <v>0</v>
      </c>
      <c r="G298" s="10">
        <f>'宅直データ '!F298</f>
        <v>0</v>
      </c>
      <c r="H298" s="3" t="str">
        <f t="shared" si="4"/>
        <v/>
      </c>
      <c r="I298" s="3" t="str">
        <f>IF(F298=1,VLOOKUP($B298,スタッフ!$B:$F,5,FALSE),"")</f>
        <v/>
      </c>
      <c r="J298" s="3" t="str">
        <f>IF(G298=1,VLOOKUP($B298,スタッフ!$B:$F,5,FALSE),"")</f>
        <v/>
      </c>
      <c r="K298" s="3" t="str">
        <f>IF(E298=1,VLOOKUP($B298,スタッフ!$B:$F,5,FALSE),"")</f>
        <v/>
      </c>
    </row>
    <row r="299" spans="1:11" x14ac:dyDescent="0.2">
      <c r="A299" s="9" t="str">
        <f>'宅直データ '!A299&amp;'宅直データ '!C299</f>
        <v>3760145645</v>
      </c>
      <c r="B299" s="3" t="str">
        <f>'宅直データ '!A299&amp;""</f>
        <v>37601</v>
      </c>
      <c r="C299" s="3" t="str">
        <f>'宅直データ '!B299</f>
        <v>山本 浩之</v>
      </c>
      <c r="D299" s="4">
        <f>'宅直データ '!C299</f>
        <v>45645</v>
      </c>
      <c r="E299" s="3">
        <f>'宅直データ '!D299</f>
        <v>0</v>
      </c>
      <c r="F299" s="3">
        <f>'宅直データ '!E299</f>
        <v>0</v>
      </c>
      <c r="G299" s="10">
        <f>'宅直データ '!F299</f>
        <v>0</v>
      </c>
      <c r="H299" s="3" t="str">
        <f t="shared" si="4"/>
        <v/>
      </c>
      <c r="I299" s="3" t="str">
        <f>IF(F299=1,VLOOKUP($B299,スタッフ!$B:$F,5,FALSE),"")</f>
        <v/>
      </c>
      <c r="J299" s="3" t="str">
        <f>IF(G299=1,VLOOKUP($B299,スタッフ!$B:$F,5,FALSE),"")</f>
        <v/>
      </c>
      <c r="K299" s="3" t="str">
        <f>IF(E299=1,VLOOKUP($B299,スタッフ!$B:$F,5,FALSE),"")</f>
        <v/>
      </c>
    </row>
    <row r="300" spans="1:11" x14ac:dyDescent="0.2">
      <c r="A300" s="9" t="str">
        <f>'宅直データ '!A300&amp;'宅直データ '!C300</f>
        <v>3760145646</v>
      </c>
      <c r="B300" s="3" t="str">
        <f>'宅直データ '!A300&amp;""</f>
        <v>37601</v>
      </c>
      <c r="C300" s="3" t="str">
        <f>'宅直データ '!B300</f>
        <v>山本 浩之</v>
      </c>
      <c r="D300" s="4">
        <f>'宅直データ '!C300</f>
        <v>45646</v>
      </c>
      <c r="E300" s="3">
        <f>'宅直データ '!D300</f>
        <v>0</v>
      </c>
      <c r="F300" s="3">
        <f>'宅直データ '!E300</f>
        <v>0</v>
      </c>
      <c r="G300" s="10">
        <f>'宅直データ '!F300</f>
        <v>0</v>
      </c>
      <c r="H300" s="3" t="str">
        <f t="shared" si="4"/>
        <v/>
      </c>
      <c r="I300" s="3" t="str">
        <f>IF(F300=1,VLOOKUP($B300,スタッフ!$B:$F,5,FALSE),"")</f>
        <v/>
      </c>
      <c r="J300" s="3" t="str">
        <f>IF(G300=1,VLOOKUP($B300,スタッフ!$B:$F,5,FALSE),"")</f>
        <v/>
      </c>
      <c r="K300" s="3" t="str">
        <f>IF(E300=1,VLOOKUP($B300,スタッフ!$B:$F,5,FALSE),"")</f>
        <v/>
      </c>
    </row>
    <row r="301" spans="1:11" x14ac:dyDescent="0.2">
      <c r="A301" s="9" t="str">
        <f>'宅直データ '!A301&amp;'宅直データ '!C301</f>
        <v>3760145647</v>
      </c>
      <c r="B301" s="3" t="str">
        <f>'宅直データ '!A301&amp;""</f>
        <v>37601</v>
      </c>
      <c r="C301" s="3" t="str">
        <f>'宅直データ '!B301</f>
        <v>山本 浩之</v>
      </c>
      <c r="D301" s="4">
        <f>'宅直データ '!C301</f>
        <v>45647</v>
      </c>
      <c r="E301" s="3">
        <f>'宅直データ '!D301</f>
        <v>0</v>
      </c>
      <c r="F301" s="3">
        <f>'宅直データ '!E301</f>
        <v>0</v>
      </c>
      <c r="G301" s="10">
        <f>'宅直データ '!F301</f>
        <v>0</v>
      </c>
      <c r="H301" s="3" t="str">
        <f t="shared" si="4"/>
        <v/>
      </c>
      <c r="I301" s="3" t="str">
        <f>IF(F301=1,VLOOKUP($B301,スタッフ!$B:$F,5,FALSE),"")</f>
        <v/>
      </c>
      <c r="J301" s="3" t="str">
        <f>IF(G301=1,VLOOKUP($B301,スタッフ!$B:$F,5,FALSE),"")</f>
        <v/>
      </c>
      <c r="K301" s="3" t="str">
        <f>IF(E301=1,VLOOKUP($B301,スタッフ!$B:$F,5,FALSE),"")</f>
        <v/>
      </c>
    </row>
    <row r="302" spans="1:11" x14ac:dyDescent="0.2">
      <c r="A302" s="9" t="str">
        <f>'宅直データ '!A302&amp;'宅直データ '!C302</f>
        <v>3760145648</v>
      </c>
      <c r="B302" s="3" t="str">
        <f>'宅直データ '!A302&amp;""</f>
        <v>37601</v>
      </c>
      <c r="C302" s="3" t="str">
        <f>'宅直データ '!B302</f>
        <v>山本 浩之</v>
      </c>
      <c r="D302" s="4">
        <f>'宅直データ '!C302</f>
        <v>45648</v>
      </c>
      <c r="E302" s="3">
        <f>'宅直データ '!D302</f>
        <v>0</v>
      </c>
      <c r="F302" s="3">
        <f>'宅直データ '!E302</f>
        <v>0</v>
      </c>
      <c r="G302" s="10">
        <f>'宅直データ '!F302</f>
        <v>0</v>
      </c>
      <c r="H302" s="3" t="str">
        <f t="shared" si="4"/>
        <v/>
      </c>
      <c r="I302" s="3" t="str">
        <f>IF(F302=1,VLOOKUP($B302,スタッフ!$B:$F,5,FALSE),"")</f>
        <v/>
      </c>
      <c r="J302" s="3" t="str">
        <f>IF(G302=1,VLOOKUP($B302,スタッフ!$B:$F,5,FALSE),"")</f>
        <v/>
      </c>
      <c r="K302" s="3" t="str">
        <f>IF(E302=1,VLOOKUP($B302,スタッフ!$B:$F,5,FALSE),"")</f>
        <v/>
      </c>
    </row>
    <row r="303" spans="1:11" x14ac:dyDescent="0.2">
      <c r="A303" s="9" t="str">
        <f>'宅直データ '!A303&amp;'宅直データ '!C303</f>
        <v>3760145649</v>
      </c>
      <c r="B303" s="3" t="str">
        <f>'宅直データ '!A303&amp;""</f>
        <v>37601</v>
      </c>
      <c r="C303" s="3" t="str">
        <f>'宅直データ '!B303</f>
        <v>山本 浩之</v>
      </c>
      <c r="D303" s="4">
        <f>'宅直データ '!C303</f>
        <v>45649</v>
      </c>
      <c r="E303" s="3">
        <f>'宅直データ '!D303</f>
        <v>0</v>
      </c>
      <c r="F303" s="3">
        <f>'宅直データ '!E303</f>
        <v>0</v>
      </c>
      <c r="G303" s="10">
        <f>'宅直データ '!F303</f>
        <v>0</v>
      </c>
      <c r="H303" s="3" t="str">
        <f t="shared" si="4"/>
        <v/>
      </c>
      <c r="I303" s="3" t="str">
        <f>IF(F303=1,VLOOKUP($B303,スタッフ!$B:$F,5,FALSE),"")</f>
        <v/>
      </c>
      <c r="J303" s="3" t="str">
        <f>IF(G303=1,VLOOKUP($B303,スタッフ!$B:$F,5,FALSE),"")</f>
        <v/>
      </c>
      <c r="K303" s="3" t="str">
        <f>IF(E303=1,VLOOKUP($B303,スタッフ!$B:$F,5,FALSE),"")</f>
        <v/>
      </c>
    </row>
    <row r="304" spans="1:11" x14ac:dyDescent="0.2">
      <c r="A304" s="9" t="str">
        <f>'宅直データ '!A304&amp;'宅直データ '!C304</f>
        <v>3760145650</v>
      </c>
      <c r="B304" s="3" t="str">
        <f>'宅直データ '!A304&amp;""</f>
        <v>37601</v>
      </c>
      <c r="C304" s="3" t="str">
        <f>'宅直データ '!B304</f>
        <v>山本 浩之</v>
      </c>
      <c r="D304" s="4">
        <f>'宅直データ '!C304</f>
        <v>45650</v>
      </c>
      <c r="E304" s="3">
        <f>'宅直データ '!D304</f>
        <v>0</v>
      </c>
      <c r="F304" s="3">
        <f>'宅直データ '!E304</f>
        <v>0</v>
      </c>
      <c r="G304" s="10">
        <f>'宅直データ '!F304</f>
        <v>0</v>
      </c>
      <c r="H304" s="3" t="str">
        <f t="shared" si="4"/>
        <v/>
      </c>
      <c r="I304" s="3" t="str">
        <f>IF(F304=1,VLOOKUP($B304,スタッフ!$B:$F,5,FALSE),"")</f>
        <v/>
      </c>
      <c r="J304" s="3" t="str">
        <f>IF(G304=1,VLOOKUP($B304,スタッフ!$B:$F,5,FALSE),"")</f>
        <v/>
      </c>
      <c r="K304" s="3" t="str">
        <f>IF(E304=1,VLOOKUP($B304,スタッフ!$B:$F,5,FALSE),"")</f>
        <v/>
      </c>
    </row>
    <row r="305" spans="1:11" x14ac:dyDescent="0.2">
      <c r="A305" s="9" t="str">
        <f>'宅直データ '!A305&amp;'宅直データ '!C305</f>
        <v>3760145651</v>
      </c>
      <c r="B305" s="3" t="str">
        <f>'宅直データ '!A305&amp;""</f>
        <v>37601</v>
      </c>
      <c r="C305" s="3" t="str">
        <f>'宅直データ '!B305</f>
        <v>山本 浩之</v>
      </c>
      <c r="D305" s="4">
        <f>'宅直データ '!C305</f>
        <v>45651</v>
      </c>
      <c r="E305" s="3">
        <f>'宅直データ '!D305</f>
        <v>0</v>
      </c>
      <c r="F305" s="3">
        <f>'宅直データ '!E305</f>
        <v>0</v>
      </c>
      <c r="G305" s="10">
        <f>'宅直データ '!F305</f>
        <v>0</v>
      </c>
      <c r="H305" s="3" t="str">
        <f t="shared" si="4"/>
        <v/>
      </c>
      <c r="I305" s="3" t="str">
        <f>IF(F305=1,VLOOKUP($B305,スタッフ!$B:$F,5,FALSE),"")</f>
        <v/>
      </c>
      <c r="J305" s="3" t="str">
        <f>IF(G305=1,VLOOKUP($B305,スタッフ!$B:$F,5,FALSE),"")</f>
        <v/>
      </c>
      <c r="K305" s="3" t="str">
        <f>IF(E305=1,VLOOKUP($B305,スタッフ!$B:$F,5,FALSE),"")</f>
        <v/>
      </c>
    </row>
    <row r="306" spans="1:11" x14ac:dyDescent="0.2">
      <c r="A306" s="9" t="str">
        <f>'宅直データ '!A306&amp;'宅直データ '!C306</f>
        <v>3760145652</v>
      </c>
      <c r="B306" s="3" t="str">
        <f>'宅直データ '!A306&amp;""</f>
        <v>37601</v>
      </c>
      <c r="C306" s="3" t="str">
        <f>'宅直データ '!B306</f>
        <v>山本 浩之</v>
      </c>
      <c r="D306" s="4">
        <f>'宅直データ '!C306</f>
        <v>45652</v>
      </c>
      <c r="E306" s="3">
        <f>'宅直データ '!D306</f>
        <v>0</v>
      </c>
      <c r="F306" s="3">
        <f>'宅直データ '!E306</f>
        <v>0</v>
      </c>
      <c r="G306" s="10">
        <f>'宅直データ '!F306</f>
        <v>0</v>
      </c>
      <c r="H306" s="3" t="str">
        <f t="shared" si="4"/>
        <v/>
      </c>
      <c r="I306" s="3" t="str">
        <f>IF(F306=1,VLOOKUP($B306,スタッフ!$B:$F,5,FALSE),"")</f>
        <v/>
      </c>
      <c r="J306" s="3" t="str">
        <f>IF(G306=1,VLOOKUP($B306,スタッフ!$B:$F,5,FALSE),"")</f>
        <v/>
      </c>
      <c r="K306" s="3" t="str">
        <f>IF(E306=1,VLOOKUP($B306,スタッフ!$B:$F,5,FALSE),"")</f>
        <v/>
      </c>
    </row>
    <row r="307" spans="1:11" x14ac:dyDescent="0.2">
      <c r="A307" s="9" t="str">
        <f>'宅直データ '!A307&amp;'宅直データ '!C307</f>
        <v>3760145653</v>
      </c>
      <c r="B307" s="3" t="str">
        <f>'宅直データ '!A307&amp;""</f>
        <v>37601</v>
      </c>
      <c r="C307" s="3" t="str">
        <f>'宅直データ '!B307</f>
        <v>山本 浩之</v>
      </c>
      <c r="D307" s="4">
        <f>'宅直データ '!C307</f>
        <v>45653</v>
      </c>
      <c r="E307" s="3">
        <f>'宅直データ '!D307</f>
        <v>0</v>
      </c>
      <c r="F307" s="3">
        <f>'宅直データ '!E307</f>
        <v>0</v>
      </c>
      <c r="G307" s="10">
        <f>'宅直データ '!F307</f>
        <v>0</v>
      </c>
      <c r="H307" s="3" t="str">
        <f t="shared" si="4"/>
        <v/>
      </c>
      <c r="I307" s="3" t="str">
        <f>IF(F307=1,VLOOKUP($B307,スタッフ!$B:$F,5,FALSE),"")</f>
        <v/>
      </c>
      <c r="J307" s="3" t="str">
        <f>IF(G307=1,VLOOKUP($B307,スタッフ!$B:$F,5,FALSE),"")</f>
        <v/>
      </c>
      <c r="K307" s="3" t="str">
        <f>IF(E307=1,VLOOKUP($B307,スタッフ!$B:$F,5,FALSE),"")</f>
        <v/>
      </c>
    </row>
    <row r="308" spans="1:11" x14ac:dyDescent="0.2">
      <c r="A308" s="9" t="str">
        <f>'宅直データ '!A308&amp;'宅直データ '!C308</f>
        <v>3760145654</v>
      </c>
      <c r="B308" s="3" t="str">
        <f>'宅直データ '!A308&amp;""</f>
        <v>37601</v>
      </c>
      <c r="C308" s="3" t="str">
        <f>'宅直データ '!B308</f>
        <v>山本 浩之</v>
      </c>
      <c r="D308" s="4">
        <f>'宅直データ '!C308</f>
        <v>45654</v>
      </c>
      <c r="E308" s="3">
        <f>'宅直データ '!D308</f>
        <v>0</v>
      </c>
      <c r="F308" s="3">
        <f>'宅直データ '!E308</f>
        <v>0</v>
      </c>
      <c r="G308" s="10">
        <f>'宅直データ '!F308</f>
        <v>0</v>
      </c>
      <c r="H308" s="3" t="str">
        <f t="shared" si="4"/>
        <v/>
      </c>
      <c r="I308" s="3" t="str">
        <f>IF(F308=1,VLOOKUP($B308,スタッフ!$B:$F,5,FALSE),"")</f>
        <v/>
      </c>
      <c r="J308" s="3" t="str">
        <f>IF(G308=1,VLOOKUP($B308,スタッフ!$B:$F,5,FALSE),"")</f>
        <v/>
      </c>
      <c r="K308" s="3" t="str">
        <f>IF(E308=1,VLOOKUP($B308,スタッフ!$B:$F,5,FALSE),"")</f>
        <v/>
      </c>
    </row>
    <row r="309" spans="1:11" x14ac:dyDescent="0.2">
      <c r="A309" s="9" t="str">
        <f>'宅直データ '!A309&amp;'宅直データ '!C309</f>
        <v>3760145655</v>
      </c>
      <c r="B309" s="3" t="str">
        <f>'宅直データ '!A309&amp;""</f>
        <v>37601</v>
      </c>
      <c r="C309" s="3" t="str">
        <f>'宅直データ '!B309</f>
        <v>山本 浩之</v>
      </c>
      <c r="D309" s="4">
        <f>'宅直データ '!C309</f>
        <v>45655</v>
      </c>
      <c r="E309" s="3">
        <f>'宅直データ '!D309</f>
        <v>0</v>
      </c>
      <c r="F309" s="3">
        <f>'宅直データ '!E309</f>
        <v>0</v>
      </c>
      <c r="G309" s="10">
        <f>'宅直データ '!F309</f>
        <v>0</v>
      </c>
      <c r="H309" s="3" t="str">
        <f t="shared" si="4"/>
        <v/>
      </c>
      <c r="I309" s="3" t="str">
        <f>IF(F309=1,VLOOKUP($B309,スタッフ!$B:$F,5,FALSE),"")</f>
        <v/>
      </c>
      <c r="J309" s="3" t="str">
        <f>IF(G309=1,VLOOKUP($B309,スタッフ!$B:$F,5,FALSE),"")</f>
        <v/>
      </c>
      <c r="K309" s="3" t="str">
        <f>IF(E309=1,VLOOKUP($B309,スタッフ!$B:$F,5,FALSE),"")</f>
        <v/>
      </c>
    </row>
    <row r="310" spans="1:11" x14ac:dyDescent="0.2">
      <c r="A310" s="9" t="str">
        <f>'宅直データ '!A310&amp;'宅直データ '!C310</f>
        <v>3760145656</v>
      </c>
      <c r="B310" s="3" t="str">
        <f>'宅直データ '!A310&amp;""</f>
        <v>37601</v>
      </c>
      <c r="C310" s="3" t="str">
        <f>'宅直データ '!B310</f>
        <v>山本 浩之</v>
      </c>
      <c r="D310" s="4">
        <f>'宅直データ '!C310</f>
        <v>45656</v>
      </c>
      <c r="E310" s="3">
        <f>'宅直データ '!D310</f>
        <v>0</v>
      </c>
      <c r="F310" s="3">
        <f>'宅直データ '!E310</f>
        <v>0</v>
      </c>
      <c r="G310" s="10">
        <f>'宅直データ '!F310</f>
        <v>0</v>
      </c>
      <c r="H310" s="3" t="str">
        <f t="shared" si="4"/>
        <v/>
      </c>
      <c r="I310" s="3" t="str">
        <f>IF(F310=1,VLOOKUP($B310,スタッフ!$B:$F,5,FALSE),"")</f>
        <v/>
      </c>
      <c r="J310" s="3" t="str">
        <f>IF(G310=1,VLOOKUP($B310,スタッフ!$B:$F,5,FALSE),"")</f>
        <v/>
      </c>
      <c r="K310" s="3" t="str">
        <f>IF(E310=1,VLOOKUP($B310,スタッフ!$B:$F,5,FALSE),"")</f>
        <v/>
      </c>
    </row>
    <row r="311" spans="1:11" x14ac:dyDescent="0.2">
      <c r="A311" s="9" t="str">
        <f>'宅直データ '!A311&amp;'宅直データ '!C311</f>
        <v>3760145657</v>
      </c>
      <c r="B311" s="3" t="str">
        <f>'宅直データ '!A311&amp;""</f>
        <v>37601</v>
      </c>
      <c r="C311" s="3" t="str">
        <f>'宅直データ '!B311</f>
        <v>山本 浩之</v>
      </c>
      <c r="D311" s="4">
        <f>'宅直データ '!C311</f>
        <v>45657</v>
      </c>
      <c r="E311" s="3">
        <f>'宅直データ '!D311</f>
        <v>0</v>
      </c>
      <c r="F311" s="3">
        <f>'宅直データ '!E311</f>
        <v>0</v>
      </c>
      <c r="G311" s="10">
        <f>'宅直データ '!F311</f>
        <v>0</v>
      </c>
      <c r="H311" s="3" t="str">
        <f t="shared" si="4"/>
        <v/>
      </c>
      <c r="I311" s="3" t="str">
        <f>IF(F311=1,VLOOKUP($B311,スタッフ!$B:$F,5,FALSE),"")</f>
        <v/>
      </c>
      <c r="J311" s="3" t="str">
        <f>IF(G311=1,VLOOKUP($B311,スタッフ!$B:$F,5,FALSE),"")</f>
        <v/>
      </c>
      <c r="K311" s="3" t="str">
        <f>IF(E311=1,VLOOKUP($B311,スタッフ!$B:$F,5,FALSE),"")</f>
        <v/>
      </c>
    </row>
    <row r="312" spans="1:11" x14ac:dyDescent="0.2">
      <c r="A312" s="9" t="str">
        <f>'宅直データ '!A312&amp;'宅直データ '!C312</f>
        <v>3980545627</v>
      </c>
      <c r="B312" s="3" t="str">
        <f>'宅直データ '!A312&amp;""</f>
        <v>39805</v>
      </c>
      <c r="C312" s="3" t="str">
        <f>'宅直データ '!B312</f>
        <v>南 博之</v>
      </c>
      <c r="D312" s="4">
        <f>'宅直データ '!C312</f>
        <v>45627</v>
      </c>
      <c r="E312" s="3">
        <f>'宅直データ '!D312</f>
        <v>0</v>
      </c>
      <c r="F312" s="3">
        <f>'宅直データ '!E312</f>
        <v>0</v>
      </c>
      <c r="G312" s="10">
        <f>'宅直データ '!F312</f>
        <v>0</v>
      </c>
      <c r="H312" s="3" t="str">
        <f t="shared" si="4"/>
        <v/>
      </c>
      <c r="I312" s="3" t="str">
        <f>IF(F312=1,VLOOKUP($B312,スタッフ!$B:$F,5,FALSE),"")</f>
        <v/>
      </c>
      <c r="J312" s="3" t="str">
        <f>IF(G312=1,VLOOKUP($B312,スタッフ!$B:$F,5,FALSE),"")</f>
        <v/>
      </c>
      <c r="K312" s="3" t="str">
        <f>IF(E312=1,VLOOKUP($B312,スタッフ!$B:$F,5,FALSE),"")</f>
        <v/>
      </c>
    </row>
    <row r="313" spans="1:11" x14ac:dyDescent="0.2">
      <c r="A313" s="9" t="str">
        <f>'宅直データ '!A313&amp;'宅直データ '!C313</f>
        <v>3980545628</v>
      </c>
      <c r="B313" s="3" t="str">
        <f>'宅直データ '!A313&amp;""</f>
        <v>39805</v>
      </c>
      <c r="C313" s="3" t="str">
        <f>'宅直データ '!B313</f>
        <v>南 博之</v>
      </c>
      <c r="D313" s="4">
        <f>'宅直データ '!C313</f>
        <v>45628</v>
      </c>
      <c r="E313" s="3">
        <f>'宅直データ '!D313</f>
        <v>0</v>
      </c>
      <c r="F313" s="3">
        <f>'宅直データ '!E313</f>
        <v>0</v>
      </c>
      <c r="G313" s="10">
        <f>'宅直データ '!F313</f>
        <v>0</v>
      </c>
      <c r="H313" s="3" t="str">
        <f t="shared" si="4"/>
        <v/>
      </c>
      <c r="I313" s="3" t="str">
        <f>IF(F313=1,VLOOKUP($B313,スタッフ!$B:$F,5,FALSE),"")</f>
        <v/>
      </c>
      <c r="J313" s="3" t="str">
        <f>IF(G313=1,VLOOKUP($B313,スタッフ!$B:$F,5,FALSE),"")</f>
        <v/>
      </c>
      <c r="K313" s="3" t="str">
        <f>IF(E313=1,VLOOKUP($B313,スタッフ!$B:$F,5,FALSE),"")</f>
        <v/>
      </c>
    </row>
    <row r="314" spans="1:11" x14ac:dyDescent="0.2">
      <c r="A314" s="9" t="str">
        <f>'宅直データ '!A314&amp;'宅直データ '!C314</f>
        <v>3980545629</v>
      </c>
      <c r="B314" s="3" t="str">
        <f>'宅直データ '!A314&amp;""</f>
        <v>39805</v>
      </c>
      <c r="C314" s="3" t="str">
        <f>'宅直データ '!B314</f>
        <v>南 博之</v>
      </c>
      <c r="D314" s="4">
        <f>'宅直データ '!C314</f>
        <v>45629</v>
      </c>
      <c r="E314" s="3">
        <f>'宅直データ '!D314</f>
        <v>0</v>
      </c>
      <c r="F314" s="3">
        <f>'宅直データ '!E314</f>
        <v>0</v>
      </c>
      <c r="G314" s="10">
        <f>'宅直データ '!F314</f>
        <v>0</v>
      </c>
      <c r="H314" s="3" t="str">
        <f t="shared" si="4"/>
        <v/>
      </c>
      <c r="I314" s="3" t="str">
        <f>IF(F314=1,VLOOKUP($B314,スタッフ!$B:$F,5,FALSE),"")</f>
        <v/>
      </c>
      <c r="J314" s="3" t="str">
        <f>IF(G314=1,VLOOKUP($B314,スタッフ!$B:$F,5,FALSE),"")</f>
        <v/>
      </c>
      <c r="K314" s="3" t="str">
        <f>IF(E314=1,VLOOKUP($B314,スタッフ!$B:$F,5,FALSE),"")</f>
        <v/>
      </c>
    </row>
    <row r="315" spans="1:11" x14ac:dyDescent="0.2">
      <c r="A315" s="9" t="str">
        <f>'宅直データ '!A315&amp;'宅直データ '!C315</f>
        <v>3980545630</v>
      </c>
      <c r="B315" s="3" t="str">
        <f>'宅直データ '!A315&amp;""</f>
        <v>39805</v>
      </c>
      <c r="C315" s="3" t="str">
        <f>'宅直データ '!B315</f>
        <v>南 博之</v>
      </c>
      <c r="D315" s="4">
        <f>'宅直データ '!C315</f>
        <v>45630</v>
      </c>
      <c r="E315" s="3">
        <f>'宅直データ '!D315</f>
        <v>0</v>
      </c>
      <c r="F315" s="3">
        <f>'宅直データ '!E315</f>
        <v>0</v>
      </c>
      <c r="G315" s="10">
        <f>'宅直データ '!F315</f>
        <v>0</v>
      </c>
      <c r="H315" s="3" t="str">
        <f t="shared" si="4"/>
        <v/>
      </c>
      <c r="I315" s="3" t="str">
        <f>IF(F315=1,VLOOKUP($B315,スタッフ!$B:$F,5,FALSE),"")</f>
        <v/>
      </c>
      <c r="J315" s="3" t="str">
        <f>IF(G315=1,VLOOKUP($B315,スタッフ!$B:$F,5,FALSE),"")</f>
        <v/>
      </c>
      <c r="K315" s="3" t="str">
        <f>IF(E315=1,VLOOKUP($B315,スタッフ!$B:$F,5,FALSE),"")</f>
        <v/>
      </c>
    </row>
    <row r="316" spans="1:11" x14ac:dyDescent="0.2">
      <c r="A316" s="9" t="str">
        <f>'宅直データ '!A316&amp;'宅直データ '!C316</f>
        <v>3980545631</v>
      </c>
      <c r="B316" s="3" t="str">
        <f>'宅直データ '!A316&amp;""</f>
        <v>39805</v>
      </c>
      <c r="C316" s="3" t="str">
        <f>'宅直データ '!B316</f>
        <v>南 博之</v>
      </c>
      <c r="D316" s="4">
        <f>'宅直データ '!C316</f>
        <v>45631</v>
      </c>
      <c r="E316" s="3">
        <f>'宅直データ '!D316</f>
        <v>0</v>
      </c>
      <c r="F316" s="3">
        <f>'宅直データ '!E316</f>
        <v>0</v>
      </c>
      <c r="G316" s="10">
        <f>'宅直データ '!F316</f>
        <v>0</v>
      </c>
      <c r="H316" s="3" t="str">
        <f t="shared" si="4"/>
        <v/>
      </c>
      <c r="I316" s="3" t="str">
        <f>IF(F316=1,VLOOKUP($B316,スタッフ!$B:$F,5,FALSE),"")</f>
        <v/>
      </c>
      <c r="J316" s="3" t="str">
        <f>IF(G316=1,VLOOKUP($B316,スタッフ!$B:$F,5,FALSE),"")</f>
        <v/>
      </c>
      <c r="K316" s="3" t="str">
        <f>IF(E316=1,VLOOKUP($B316,スタッフ!$B:$F,5,FALSE),"")</f>
        <v/>
      </c>
    </row>
    <row r="317" spans="1:11" x14ac:dyDescent="0.2">
      <c r="A317" s="9" t="str">
        <f>'宅直データ '!A317&amp;'宅直データ '!C317</f>
        <v>3980545632</v>
      </c>
      <c r="B317" s="3" t="str">
        <f>'宅直データ '!A317&amp;""</f>
        <v>39805</v>
      </c>
      <c r="C317" s="3" t="str">
        <f>'宅直データ '!B317</f>
        <v>南 博之</v>
      </c>
      <c r="D317" s="4">
        <f>'宅直データ '!C317</f>
        <v>45632</v>
      </c>
      <c r="E317" s="3">
        <f>'宅直データ '!D317</f>
        <v>0</v>
      </c>
      <c r="F317" s="3">
        <f>'宅直データ '!E317</f>
        <v>0</v>
      </c>
      <c r="G317" s="10">
        <f>'宅直データ '!F317</f>
        <v>0</v>
      </c>
      <c r="H317" s="3" t="str">
        <f t="shared" si="4"/>
        <v/>
      </c>
      <c r="I317" s="3" t="str">
        <f>IF(F317=1,VLOOKUP($B317,スタッフ!$B:$F,5,FALSE),"")</f>
        <v/>
      </c>
      <c r="J317" s="3" t="str">
        <f>IF(G317=1,VLOOKUP($B317,スタッフ!$B:$F,5,FALSE),"")</f>
        <v/>
      </c>
      <c r="K317" s="3" t="str">
        <f>IF(E317=1,VLOOKUP($B317,スタッフ!$B:$F,5,FALSE),"")</f>
        <v/>
      </c>
    </row>
    <row r="318" spans="1:11" x14ac:dyDescent="0.2">
      <c r="A318" s="9" t="str">
        <f>'宅直データ '!A318&amp;'宅直データ '!C318</f>
        <v>3980545633</v>
      </c>
      <c r="B318" s="3" t="str">
        <f>'宅直データ '!A318&amp;""</f>
        <v>39805</v>
      </c>
      <c r="C318" s="3" t="str">
        <f>'宅直データ '!B318</f>
        <v>南 博之</v>
      </c>
      <c r="D318" s="4">
        <f>'宅直データ '!C318</f>
        <v>45633</v>
      </c>
      <c r="E318" s="3">
        <f>'宅直データ '!D318</f>
        <v>0</v>
      </c>
      <c r="F318" s="3">
        <f>'宅直データ '!E318</f>
        <v>0</v>
      </c>
      <c r="G318" s="10">
        <f>'宅直データ '!F318</f>
        <v>0</v>
      </c>
      <c r="H318" s="3" t="str">
        <f t="shared" si="4"/>
        <v/>
      </c>
      <c r="I318" s="3" t="str">
        <f>IF(F318=1,VLOOKUP($B318,スタッフ!$B:$F,5,FALSE),"")</f>
        <v/>
      </c>
      <c r="J318" s="3" t="str">
        <f>IF(G318=1,VLOOKUP($B318,スタッフ!$B:$F,5,FALSE),"")</f>
        <v/>
      </c>
      <c r="K318" s="3" t="str">
        <f>IF(E318=1,VLOOKUP($B318,スタッフ!$B:$F,5,FALSE),"")</f>
        <v/>
      </c>
    </row>
    <row r="319" spans="1:11" x14ac:dyDescent="0.2">
      <c r="A319" s="9" t="str">
        <f>'宅直データ '!A319&amp;'宅直データ '!C319</f>
        <v>3980545634</v>
      </c>
      <c r="B319" s="3" t="str">
        <f>'宅直データ '!A319&amp;""</f>
        <v>39805</v>
      </c>
      <c r="C319" s="3" t="str">
        <f>'宅直データ '!B319</f>
        <v>南 博之</v>
      </c>
      <c r="D319" s="4">
        <f>'宅直データ '!C319</f>
        <v>45634</v>
      </c>
      <c r="E319" s="3">
        <f>'宅直データ '!D319</f>
        <v>0</v>
      </c>
      <c r="F319" s="3">
        <f>'宅直データ '!E319</f>
        <v>0</v>
      </c>
      <c r="G319" s="10">
        <f>'宅直データ '!F319</f>
        <v>0</v>
      </c>
      <c r="H319" s="3" t="str">
        <f t="shared" si="4"/>
        <v/>
      </c>
      <c r="I319" s="3" t="str">
        <f>IF(F319=1,VLOOKUP($B319,スタッフ!$B:$F,5,FALSE),"")</f>
        <v/>
      </c>
      <c r="J319" s="3" t="str">
        <f>IF(G319=1,VLOOKUP($B319,スタッフ!$B:$F,5,FALSE),"")</f>
        <v/>
      </c>
      <c r="K319" s="3" t="str">
        <f>IF(E319=1,VLOOKUP($B319,スタッフ!$B:$F,5,FALSE),"")</f>
        <v/>
      </c>
    </row>
    <row r="320" spans="1:11" x14ac:dyDescent="0.2">
      <c r="A320" s="9" t="str">
        <f>'宅直データ '!A320&amp;'宅直データ '!C320</f>
        <v>3980545635</v>
      </c>
      <c r="B320" s="3" t="str">
        <f>'宅直データ '!A320&amp;""</f>
        <v>39805</v>
      </c>
      <c r="C320" s="3" t="str">
        <f>'宅直データ '!B320</f>
        <v>南 博之</v>
      </c>
      <c r="D320" s="4">
        <f>'宅直データ '!C320</f>
        <v>45635</v>
      </c>
      <c r="E320" s="3">
        <f>'宅直データ '!D320</f>
        <v>0</v>
      </c>
      <c r="F320" s="3">
        <f>'宅直データ '!E320</f>
        <v>0</v>
      </c>
      <c r="G320" s="10">
        <f>'宅直データ '!F320</f>
        <v>0</v>
      </c>
      <c r="H320" s="3" t="str">
        <f t="shared" si="4"/>
        <v/>
      </c>
      <c r="I320" s="3" t="str">
        <f>IF(F320=1,VLOOKUP($B320,スタッフ!$B:$F,5,FALSE),"")</f>
        <v/>
      </c>
      <c r="J320" s="3" t="str">
        <f>IF(G320=1,VLOOKUP($B320,スタッフ!$B:$F,5,FALSE),"")</f>
        <v/>
      </c>
      <c r="K320" s="3" t="str">
        <f>IF(E320=1,VLOOKUP($B320,スタッフ!$B:$F,5,FALSE),"")</f>
        <v/>
      </c>
    </row>
    <row r="321" spans="1:11" x14ac:dyDescent="0.2">
      <c r="A321" s="9" t="str">
        <f>'宅直データ '!A321&amp;'宅直データ '!C321</f>
        <v>3980545636</v>
      </c>
      <c r="B321" s="3" t="str">
        <f>'宅直データ '!A321&amp;""</f>
        <v>39805</v>
      </c>
      <c r="C321" s="3" t="str">
        <f>'宅直データ '!B321</f>
        <v>南 博之</v>
      </c>
      <c r="D321" s="4">
        <f>'宅直データ '!C321</f>
        <v>45636</v>
      </c>
      <c r="E321" s="3">
        <f>'宅直データ '!D321</f>
        <v>0</v>
      </c>
      <c r="F321" s="3">
        <f>'宅直データ '!E321</f>
        <v>0</v>
      </c>
      <c r="G321" s="10">
        <f>'宅直データ '!F321</f>
        <v>0</v>
      </c>
      <c r="H321" s="3" t="str">
        <f t="shared" si="4"/>
        <v/>
      </c>
      <c r="I321" s="3" t="str">
        <f>IF(F321=1,VLOOKUP($B321,スタッフ!$B:$F,5,FALSE),"")</f>
        <v/>
      </c>
      <c r="J321" s="3" t="str">
        <f>IF(G321=1,VLOOKUP($B321,スタッフ!$B:$F,5,FALSE),"")</f>
        <v/>
      </c>
      <c r="K321" s="3" t="str">
        <f>IF(E321=1,VLOOKUP($B321,スタッフ!$B:$F,5,FALSE),"")</f>
        <v/>
      </c>
    </row>
    <row r="322" spans="1:11" x14ac:dyDescent="0.2">
      <c r="A322" s="9" t="str">
        <f>'宅直データ '!A322&amp;'宅直データ '!C322</f>
        <v>3980545637</v>
      </c>
      <c r="B322" s="3" t="str">
        <f>'宅直データ '!A322&amp;""</f>
        <v>39805</v>
      </c>
      <c r="C322" s="3" t="str">
        <f>'宅直データ '!B322</f>
        <v>南 博之</v>
      </c>
      <c r="D322" s="4">
        <f>'宅直データ '!C322</f>
        <v>45637</v>
      </c>
      <c r="E322" s="3">
        <f>'宅直データ '!D322</f>
        <v>0</v>
      </c>
      <c r="F322" s="3">
        <f>'宅直データ '!E322</f>
        <v>0</v>
      </c>
      <c r="G322" s="10">
        <f>'宅直データ '!F322</f>
        <v>0</v>
      </c>
      <c r="H322" s="3" t="str">
        <f t="shared" si="4"/>
        <v/>
      </c>
      <c r="I322" s="3" t="str">
        <f>IF(F322=1,VLOOKUP($B322,スタッフ!$B:$F,5,FALSE),"")</f>
        <v/>
      </c>
      <c r="J322" s="3" t="str">
        <f>IF(G322=1,VLOOKUP($B322,スタッフ!$B:$F,5,FALSE),"")</f>
        <v/>
      </c>
      <c r="K322" s="3" t="str">
        <f>IF(E322=1,VLOOKUP($B322,スタッフ!$B:$F,5,FALSE),"")</f>
        <v/>
      </c>
    </row>
    <row r="323" spans="1:11" x14ac:dyDescent="0.2">
      <c r="A323" s="9" t="str">
        <f>'宅直データ '!A323&amp;'宅直データ '!C323</f>
        <v>3980545638</v>
      </c>
      <c r="B323" s="3" t="str">
        <f>'宅直データ '!A323&amp;""</f>
        <v>39805</v>
      </c>
      <c r="C323" s="3" t="str">
        <f>'宅直データ '!B323</f>
        <v>南 博之</v>
      </c>
      <c r="D323" s="4">
        <f>'宅直データ '!C323</f>
        <v>45638</v>
      </c>
      <c r="E323" s="3">
        <f>'宅直データ '!D323</f>
        <v>0</v>
      </c>
      <c r="F323" s="3">
        <f>'宅直データ '!E323</f>
        <v>0</v>
      </c>
      <c r="G323" s="10">
        <f>'宅直データ '!F323</f>
        <v>0</v>
      </c>
      <c r="H323" s="3" t="str">
        <f t="shared" ref="H323:H386" si="5">IF(G323=1,"日","")&amp;IF(F323=1,"PM","")&amp;IF(E323=1,"夜","")</f>
        <v/>
      </c>
      <c r="I323" s="3" t="str">
        <f>IF(F323=1,VLOOKUP($B323,スタッフ!$B:$F,5,FALSE),"")</f>
        <v/>
      </c>
      <c r="J323" s="3" t="str">
        <f>IF(G323=1,VLOOKUP($B323,スタッフ!$B:$F,5,FALSE),"")</f>
        <v/>
      </c>
      <c r="K323" s="3" t="str">
        <f>IF(E323=1,VLOOKUP($B323,スタッフ!$B:$F,5,FALSE),"")</f>
        <v/>
      </c>
    </row>
    <row r="324" spans="1:11" x14ac:dyDescent="0.2">
      <c r="A324" s="9" t="str">
        <f>'宅直データ '!A324&amp;'宅直データ '!C324</f>
        <v>3980545639</v>
      </c>
      <c r="B324" s="3" t="str">
        <f>'宅直データ '!A324&amp;""</f>
        <v>39805</v>
      </c>
      <c r="C324" s="3" t="str">
        <f>'宅直データ '!B324</f>
        <v>南 博之</v>
      </c>
      <c r="D324" s="4">
        <f>'宅直データ '!C324</f>
        <v>45639</v>
      </c>
      <c r="E324" s="3">
        <f>'宅直データ '!D324</f>
        <v>0</v>
      </c>
      <c r="F324" s="3">
        <f>'宅直データ '!E324</f>
        <v>0</v>
      </c>
      <c r="G324" s="10">
        <f>'宅直データ '!F324</f>
        <v>0</v>
      </c>
      <c r="H324" s="3" t="str">
        <f t="shared" si="5"/>
        <v/>
      </c>
      <c r="I324" s="3" t="str">
        <f>IF(F324=1,VLOOKUP($B324,スタッフ!$B:$F,5,FALSE),"")</f>
        <v/>
      </c>
      <c r="J324" s="3" t="str">
        <f>IF(G324=1,VLOOKUP($B324,スタッフ!$B:$F,5,FALSE),"")</f>
        <v/>
      </c>
      <c r="K324" s="3" t="str">
        <f>IF(E324=1,VLOOKUP($B324,スタッフ!$B:$F,5,FALSE),"")</f>
        <v/>
      </c>
    </row>
    <row r="325" spans="1:11" x14ac:dyDescent="0.2">
      <c r="A325" s="9" t="str">
        <f>'宅直データ '!A325&amp;'宅直データ '!C325</f>
        <v>3980545640</v>
      </c>
      <c r="B325" s="3" t="str">
        <f>'宅直データ '!A325&amp;""</f>
        <v>39805</v>
      </c>
      <c r="C325" s="3" t="str">
        <f>'宅直データ '!B325</f>
        <v>南 博之</v>
      </c>
      <c r="D325" s="4">
        <f>'宅直データ '!C325</f>
        <v>45640</v>
      </c>
      <c r="E325" s="3">
        <f>'宅直データ '!D325</f>
        <v>0</v>
      </c>
      <c r="F325" s="3">
        <f>'宅直データ '!E325</f>
        <v>0</v>
      </c>
      <c r="G325" s="10">
        <f>'宅直データ '!F325</f>
        <v>0</v>
      </c>
      <c r="H325" s="3" t="str">
        <f t="shared" si="5"/>
        <v/>
      </c>
      <c r="I325" s="3" t="str">
        <f>IF(F325=1,VLOOKUP($B325,スタッフ!$B:$F,5,FALSE),"")</f>
        <v/>
      </c>
      <c r="J325" s="3" t="str">
        <f>IF(G325=1,VLOOKUP($B325,スタッフ!$B:$F,5,FALSE),"")</f>
        <v/>
      </c>
      <c r="K325" s="3" t="str">
        <f>IF(E325=1,VLOOKUP($B325,スタッフ!$B:$F,5,FALSE),"")</f>
        <v/>
      </c>
    </row>
    <row r="326" spans="1:11" x14ac:dyDescent="0.2">
      <c r="A326" s="9" t="str">
        <f>'宅直データ '!A326&amp;'宅直データ '!C326</f>
        <v>3980545641</v>
      </c>
      <c r="B326" s="3" t="str">
        <f>'宅直データ '!A326&amp;""</f>
        <v>39805</v>
      </c>
      <c r="C326" s="3" t="str">
        <f>'宅直データ '!B326</f>
        <v>南 博之</v>
      </c>
      <c r="D326" s="4">
        <f>'宅直データ '!C326</f>
        <v>45641</v>
      </c>
      <c r="E326" s="3">
        <f>'宅直データ '!D326</f>
        <v>0</v>
      </c>
      <c r="F326" s="3">
        <f>'宅直データ '!E326</f>
        <v>0</v>
      </c>
      <c r="G326" s="10">
        <f>'宅直データ '!F326</f>
        <v>0</v>
      </c>
      <c r="H326" s="3" t="str">
        <f t="shared" si="5"/>
        <v/>
      </c>
      <c r="I326" s="3" t="str">
        <f>IF(F326=1,VLOOKUP($B326,スタッフ!$B:$F,5,FALSE),"")</f>
        <v/>
      </c>
      <c r="J326" s="3" t="str">
        <f>IF(G326=1,VLOOKUP($B326,スタッフ!$B:$F,5,FALSE),"")</f>
        <v/>
      </c>
      <c r="K326" s="3" t="str">
        <f>IF(E326=1,VLOOKUP($B326,スタッフ!$B:$F,5,FALSE),"")</f>
        <v/>
      </c>
    </row>
    <row r="327" spans="1:11" x14ac:dyDescent="0.2">
      <c r="A327" s="9" t="str">
        <f>'宅直データ '!A327&amp;'宅直データ '!C327</f>
        <v>3980545642</v>
      </c>
      <c r="B327" s="3" t="str">
        <f>'宅直データ '!A327&amp;""</f>
        <v>39805</v>
      </c>
      <c r="C327" s="3" t="str">
        <f>'宅直データ '!B327</f>
        <v>南 博之</v>
      </c>
      <c r="D327" s="4">
        <f>'宅直データ '!C327</f>
        <v>45642</v>
      </c>
      <c r="E327" s="3">
        <f>'宅直データ '!D327</f>
        <v>0</v>
      </c>
      <c r="F327" s="3">
        <f>'宅直データ '!E327</f>
        <v>0</v>
      </c>
      <c r="G327" s="10">
        <f>'宅直データ '!F327</f>
        <v>0</v>
      </c>
      <c r="H327" s="3" t="str">
        <f t="shared" si="5"/>
        <v/>
      </c>
      <c r="I327" s="3" t="str">
        <f>IF(F327=1,VLOOKUP($B327,スタッフ!$B:$F,5,FALSE),"")</f>
        <v/>
      </c>
      <c r="J327" s="3" t="str">
        <f>IF(G327=1,VLOOKUP($B327,スタッフ!$B:$F,5,FALSE),"")</f>
        <v/>
      </c>
      <c r="K327" s="3" t="str">
        <f>IF(E327=1,VLOOKUP($B327,スタッフ!$B:$F,5,FALSE),"")</f>
        <v/>
      </c>
    </row>
    <row r="328" spans="1:11" x14ac:dyDescent="0.2">
      <c r="A328" s="9" t="str">
        <f>'宅直データ '!A328&amp;'宅直データ '!C328</f>
        <v>3980545643</v>
      </c>
      <c r="B328" s="3" t="str">
        <f>'宅直データ '!A328&amp;""</f>
        <v>39805</v>
      </c>
      <c r="C328" s="3" t="str">
        <f>'宅直データ '!B328</f>
        <v>南 博之</v>
      </c>
      <c r="D328" s="4">
        <f>'宅直データ '!C328</f>
        <v>45643</v>
      </c>
      <c r="E328" s="3">
        <f>'宅直データ '!D328</f>
        <v>0</v>
      </c>
      <c r="F328" s="3">
        <f>'宅直データ '!E328</f>
        <v>0</v>
      </c>
      <c r="G328" s="10">
        <f>'宅直データ '!F328</f>
        <v>0</v>
      </c>
      <c r="H328" s="3" t="str">
        <f t="shared" si="5"/>
        <v/>
      </c>
      <c r="I328" s="3" t="str">
        <f>IF(F328=1,VLOOKUP($B328,スタッフ!$B:$F,5,FALSE),"")</f>
        <v/>
      </c>
      <c r="J328" s="3" t="str">
        <f>IF(G328=1,VLOOKUP($B328,スタッフ!$B:$F,5,FALSE),"")</f>
        <v/>
      </c>
      <c r="K328" s="3" t="str">
        <f>IF(E328=1,VLOOKUP($B328,スタッフ!$B:$F,5,FALSE),"")</f>
        <v/>
      </c>
    </row>
    <row r="329" spans="1:11" x14ac:dyDescent="0.2">
      <c r="A329" s="9" t="str">
        <f>'宅直データ '!A329&amp;'宅直データ '!C329</f>
        <v>3980545644</v>
      </c>
      <c r="B329" s="3" t="str">
        <f>'宅直データ '!A329&amp;""</f>
        <v>39805</v>
      </c>
      <c r="C329" s="3" t="str">
        <f>'宅直データ '!B329</f>
        <v>南 博之</v>
      </c>
      <c r="D329" s="4">
        <f>'宅直データ '!C329</f>
        <v>45644</v>
      </c>
      <c r="E329" s="3">
        <f>'宅直データ '!D329</f>
        <v>0</v>
      </c>
      <c r="F329" s="3">
        <f>'宅直データ '!E329</f>
        <v>0</v>
      </c>
      <c r="G329" s="10">
        <f>'宅直データ '!F329</f>
        <v>0</v>
      </c>
      <c r="H329" s="3" t="str">
        <f t="shared" si="5"/>
        <v/>
      </c>
      <c r="I329" s="3" t="str">
        <f>IF(F329=1,VLOOKUP($B329,スタッフ!$B:$F,5,FALSE),"")</f>
        <v/>
      </c>
      <c r="J329" s="3" t="str">
        <f>IF(G329=1,VLOOKUP($B329,スタッフ!$B:$F,5,FALSE),"")</f>
        <v/>
      </c>
      <c r="K329" s="3" t="str">
        <f>IF(E329=1,VLOOKUP($B329,スタッフ!$B:$F,5,FALSE),"")</f>
        <v/>
      </c>
    </row>
    <row r="330" spans="1:11" x14ac:dyDescent="0.2">
      <c r="A330" s="9" t="str">
        <f>'宅直データ '!A330&amp;'宅直データ '!C330</f>
        <v>3980545645</v>
      </c>
      <c r="B330" s="3" t="str">
        <f>'宅直データ '!A330&amp;""</f>
        <v>39805</v>
      </c>
      <c r="C330" s="3" t="str">
        <f>'宅直データ '!B330</f>
        <v>南 博之</v>
      </c>
      <c r="D330" s="4">
        <f>'宅直データ '!C330</f>
        <v>45645</v>
      </c>
      <c r="E330" s="3">
        <f>'宅直データ '!D330</f>
        <v>0</v>
      </c>
      <c r="F330" s="3">
        <f>'宅直データ '!E330</f>
        <v>0</v>
      </c>
      <c r="G330" s="10">
        <f>'宅直データ '!F330</f>
        <v>0</v>
      </c>
      <c r="H330" s="3" t="str">
        <f t="shared" si="5"/>
        <v/>
      </c>
      <c r="I330" s="3" t="str">
        <f>IF(F330=1,VLOOKUP($B330,スタッフ!$B:$F,5,FALSE),"")</f>
        <v/>
      </c>
      <c r="J330" s="3" t="str">
        <f>IF(G330=1,VLOOKUP($B330,スタッフ!$B:$F,5,FALSE),"")</f>
        <v/>
      </c>
      <c r="K330" s="3" t="str">
        <f>IF(E330=1,VLOOKUP($B330,スタッフ!$B:$F,5,FALSE),"")</f>
        <v/>
      </c>
    </row>
    <row r="331" spans="1:11" x14ac:dyDescent="0.2">
      <c r="A331" s="9" t="str">
        <f>'宅直データ '!A331&amp;'宅直データ '!C331</f>
        <v>3980545646</v>
      </c>
      <c r="B331" s="3" t="str">
        <f>'宅直データ '!A331&amp;""</f>
        <v>39805</v>
      </c>
      <c r="C331" s="3" t="str">
        <f>'宅直データ '!B331</f>
        <v>南 博之</v>
      </c>
      <c r="D331" s="4">
        <f>'宅直データ '!C331</f>
        <v>45646</v>
      </c>
      <c r="E331" s="3">
        <f>'宅直データ '!D331</f>
        <v>0</v>
      </c>
      <c r="F331" s="3">
        <f>'宅直データ '!E331</f>
        <v>0</v>
      </c>
      <c r="G331" s="10">
        <f>'宅直データ '!F331</f>
        <v>0</v>
      </c>
      <c r="H331" s="3" t="str">
        <f t="shared" si="5"/>
        <v/>
      </c>
      <c r="I331" s="3" t="str">
        <f>IF(F331=1,VLOOKUP($B331,スタッフ!$B:$F,5,FALSE),"")</f>
        <v/>
      </c>
      <c r="J331" s="3" t="str">
        <f>IF(G331=1,VLOOKUP($B331,スタッフ!$B:$F,5,FALSE),"")</f>
        <v/>
      </c>
      <c r="K331" s="3" t="str">
        <f>IF(E331=1,VLOOKUP($B331,スタッフ!$B:$F,5,FALSE),"")</f>
        <v/>
      </c>
    </row>
    <row r="332" spans="1:11" x14ac:dyDescent="0.2">
      <c r="A332" s="9" t="str">
        <f>'宅直データ '!A332&amp;'宅直データ '!C332</f>
        <v>3980545647</v>
      </c>
      <c r="B332" s="3" t="str">
        <f>'宅直データ '!A332&amp;""</f>
        <v>39805</v>
      </c>
      <c r="C332" s="3" t="str">
        <f>'宅直データ '!B332</f>
        <v>南 博之</v>
      </c>
      <c r="D332" s="4">
        <f>'宅直データ '!C332</f>
        <v>45647</v>
      </c>
      <c r="E332" s="3">
        <f>'宅直データ '!D332</f>
        <v>0</v>
      </c>
      <c r="F332" s="3">
        <f>'宅直データ '!E332</f>
        <v>0</v>
      </c>
      <c r="G332" s="10">
        <f>'宅直データ '!F332</f>
        <v>0</v>
      </c>
      <c r="H332" s="3" t="str">
        <f t="shared" si="5"/>
        <v/>
      </c>
      <c r="I332" s="3" t="str">
        <f>IF(F332=1,VLOOKUP($B332,スタッフ!$B:$F,5,FALSE),"")</f>
        <v/>
      </c>
      <c r="J332" s="3" t="str">
        <f>IF(G332=1,VLOOKUP($B332,スタッフ!$B:$F,5,FALSE),"")</f>
        <v/>
      </c>
      <c r="K332" s="3" t="str">
        <f>IF(E332=1,VLOOKUP($B332,スタッフ!$B:$F,5,FALSE),"")</f>
        <v/>
      </c>
    </row>
    <row r="333" spans="1:11" x14ac:dyDescent="0.2">
      <c r="A333" s="9" t="str">
        <f>'宅直データ '!A333&amp;'宅直データ '!C333</f>
        <v>3980545648</v>
      </c>
      <c r="B333" s="3" t="str">
        <f>'宅直データ '!A333&amp;""</f>
        <v>39805</v>
      </c>
      <c r="C333" s="3" t="str">
        <f>'宅直データ '!B333</f>
        <v>南 博之</v>
      </c>
      <c r="D333" s="4">
        <f>'宅直データ '!C333</f>
        <v>45648</v>
      </c>
      <c r="E333" s="3">
        <f>'宅直データ '!D333</f>
        <v>0</v>
      </c>
      <c r="F333" s="3">
        <f>'宅直データ '!E333</f>
        <v>0</v>
      </c>
      <c r="G333" s="10">
        <f>'宅直データ '!F333</f>
        <v>0</v>
      </c>
      <c r="H333" s="3" t="str">
        <f t="shared" si="5"/>
        <v/>
      </c>
      <c r="I333" s="3" t="str">
        <f>IF(F333=1,VLOOKUP($B333,スタッフ!$B:$F,5,FALSE),"")</f>
        <v/>
      </c>
      <c r="J333" s="3" t="str">
        <f>IF(G333=1,VLOOKUP($B333,スタッフ!$B:$F,5,FALSE),"")</f>
        <v/>
      </c>
      <c r="K333" s="3" t="str">
        <f>IF(E333=1,VLOOKUP($B333,スタッフ!$B:$F,5,FALSE),"")</f>
        <v/>
      </c>
    </row>
    <row r="334" spans="1:11" x14ac:dyDescent="0.2">
      <c r="A334" s="9" t="str">
        <f>'宅直データ '!A334&amp;'宅直データ '!C334</f>
        <v>3980545649</v>
      </c>
      <c r="B334" s="3" t="str">
        <f>'宅直データ '!A334&amp;""</f>
        <v>39805</v>
      </c>
      <c r="C334" s="3" t="str">
        <f>'宅直データ '!B334</f>
        <v>南 博之</v>
      </c>
      <c r="D334" s="4">
        <f>'宅直データ '!C334</f>
        <v>45649</v>
      </c>
      <c r="E334" s="3">
        <f>'宅直データ '!D334</f>
        <v>0</v>
      </c>
      <c r="F334" s="3">
        <f>'宅直データ '!E334</f>
        <v>0</v>
      </c>
      <c r="G334" s="10">
        <f>'宅直データ '!F334</f>
        <v>0</v>
      </c>
      <c r="H334" s="3" t="str">
        <f t="shared" si="5"/>
        <v/>
      </c>
      <c r="I334" s="3" t="str">
        <f>IF(F334=1,VLOOKUP($B334,スタッフ!$B:$F,5,FALSE),"")</f>
        <v/>
      </c>
      <c r="J334" s="3" t="str">
        <f>IF(G334=1,VLOOKUP($B334,スタッフ!$B:$F,5,FALSE),"")</f>
        <v/>
      </c>
      <c r="K334" s="3" t="str">
        <f>IF(E334=1,VLOOKUP($B334,スタッフ!$B:$F,5,FALSE),"")</f>
        <v/>
      </c>
    </row>
    <row r="335" spans="1:11" x14ac:dyDescent="0.2">
      <c r="A335" s="9" t="str">
        <f>'宅直データ '!A335&amp;'宅直データ '!C335</f>
        <v>3980545650</v>
      </c>
      <c r="B335" s="3" t="str">
        <f>'宅直データ '!A335&amp;""</f>
        <v>39805</v>
      </c>
      <c r="C335" s="3" t="str">
        <f>'宅直データ '!B335</f>
        <v>南 博之</v>
      </c>
      <c r="D335" s="4">
        <f>'宅直データ '!C335</f>
        <v>45650</v>
      </c>
      <c r="E335" s="3">
        <f>'宅直データ '!D335</f>
        <v>0</v>
      </c>
      <c r="F335" s="3">
        <f>'宅直データ '!E335</f>
        <v>0</v>
      </c>
      <c r="G335" s="10">
        <f>'宅直データ '!F335</f>
        <v>0</v>
      </c>
      <c r="H335" s="3" t="str">
        <f t="shared" si="5"/>
        <v/>
      </c>
      <c r="I335" s="3" t="str">
        <f>IF(F335=1,VLOOKUP($B335,スタッフ!$B:$F,5,FALSE),"")</f>
        <v/>
      </c>
      <c r="J335" s="3" t="str">
        <f>IF(G335=1,VLOOKUP($B335,スタッフ!$B:$F,5,FALSE),"")</f>
        <v/>
      </c>
      <c r="K335" s="3" t="str">
        <f>IF(E335=1,VLOOKUP($B335,スタッフ!$B:$F,5,FALSE),"")</f>
        <v/>
      </c>
    </row>
    <row r="336" spans="1:11" x14ac:dyDescent="0.2">
      <c r="A336" s="9" t="str">
        <f>'宅直データ '!A336&amp;'宅直データ '!C336</f>
        <v>3980545651</v>
      </c>
      <c r="B336" s="3" t="str">
        <f>'宅直データ '!A336&amp;""</f>
        <v>39805</v>
      </c>
      <c r="C336" s="3" t="str">
        <f>'宅直データ '!B336</f>
        <v>南 博之</v>
      </c>
      <c r="D336" s="4">
        <f>'宅直データ '!C336</f>
        <v>45651</v>
      </c>
      <c r="E336" s="3">
        <f>'宅直データ '!D336</f>
        <v>0</v>
      </c>
      <c r="F336" s="3">
        <f>'宅直データ '!E336</f>
        <v>0</v>
      </c>
      <c r="G336" s="10">
        <f>'宅直データ '!F336</f>
        <v>0</v>
      </c>
      <c r="H336" s="3" t="str">
        <f t="shared" si="5"/>
        <v/>
      </c>
      <c r="I336" s="3" t="str">
        <f>IF(F336=1,VLOOKUP($B336,スタッフ!$B:$F,5,FALSE),"")</f>
        <v/>
      </c>
      <c r="J336" s="3" t="str">
        <f>IF(G336=1,VLOOKUP($B336,スタッフ!$B:$F,5,FALSE),"")</f>
        <v/>
      </c>
      <c r="K336" s="3" t="str">
        <f>IF(E336=1,VLOOKUP($B336,スタッフ!$B:$F,5,FALSE),"")</f>
        <v/>
      </c>
    </row>
    <row r="337" spans="1:11" x14ac:dyDescent="0.2">
      <c r="A337" s="9" t="str">
        <f>'宅直データ '!A337&amp;'宅直データ '!C337</f>
        <v>3980545652</v>
      </c>
      <c r="B337" s="3" t="str">
        <f>'宅直データ '!A337&amp;""</f>
        <v>39805</v>
      </c>
      <c r="C337" s="3" t="str">
        <f>'宅直データ '!B337</f>
        <v>南 博之</v>
      </c>
      <c r="D337" s="4">
        <f>'宅直データ '!C337</f>
        <v>45652</v>
      </c>
      <c r="E337" s="3">
        <f>'宅直データ '!D337</f>
        <v>0</v>
      </c>
      <c r="F337" s="3">
        <f>'宅直データ '!E337</f>
        <v>0</v>
      </c>
      <c r="G337" s="10">
        <f>'宅直データ '!F337</f>
        <v>0</v>
      </c>
      <c r="H337" s="3" t="str">
        <f t="shared" si="5"/>
        <v/>
      </c>
      <c r="I337" s="3" t="str">
        <f>IF(F337=1,VLOOKUP($B337,スタッフ!$B:$F,5,FALSE),"")</f>
        <v/>
      </c>
      <c r="J337" s="3" t="str">
        <f>IF(G337=1,VLOOKUP($B337,スタッフ!$B:$F,5,FALSE),"")</f>
        <v/>
      </c>
      <c r="K337" s="3" t="str">
        <f>IF(E337=1,VLOOKUP($B337,スタッフ!$B:$F,5,FALSE),"")</f>
        <v/>
      </c>
    </row>
    <row r="338" spans="1:11" x14ac:dyDescent="0.2">
      <c r="A338" s="9" t="str">
        <f>'宅直データ '!A338&amp;'宅直データ '!C338</f>
        <v>3980545653</v>
      </c>
      <c r="B338" s="3" t="str">
        <f>'宅直データ '!A338&amp;""</f>
        <v>39805</v>
      </c>
      <c r="C338" s="3" t="str">
        <f>'宅直データ '!B338</f>
        <v>南 博之</v>
      </c>
      <c r="D338" s="4">
        <f>'宅直データ '!C338</f>
        <v>45653</v>
      </c>
      <c r="E338" s="3">
        <f>'宅直データ '!D338</f>
        <v>0</v>
      </c>
      <c r="F338" s="3">
        <f>'宅直データ '!E338</f>
        <v>0</v>
      </c>
      <c r="G338" s="10">
        <f>'宅直データ '!F338</f>
        <v>0</v>
      </c>
      <c r="H338" s="3" t="str">
        <f t="shared" si="5"/>
        <v/>
      </c>
      <c r="I338" s="3" t="str">
        <f>IF(F338=1,VLOOKUP($B338,スタッフ!$B:$F,5,FALSE),"")</f>
        <v/>
      </c>
      <c r="J338" s="3" t="str">
        <f>IF(G338=1,VLOOKUP($B338,スタッフ!$B:$F,5,FALSE),"")</f>
        <v/>
      </c>
      <c r="K338" s="3" t="str">
        <f>IF(E338=1,VLOOKUP($B338,スタッフ!$B:$F,5,FALSE),"")</f>
        <v/>
      </c>
    </row>
    <row r="339" spans="1:11" x14ac:dyDescent="0.2">
      <c r="A339" s="9" t="str">
        <f>'宅直データ '!A339&amp;'宅直データ '!C339</f>
        <v>3980545654</v>
      </c>
      <c r="B339" s="3" t="str">
        <f>'宅直データ '!A339&amp;""</f>
        <v>39805</v>
      </c>
      <c r="C339" s="3" t="str">
        <f>'宅直データ '!B339</f>
        <v>南 博之</v>
      </c>
      <c r="D339" s="4">
        <f>'宅直データ '!C339</f>
        <v>45654</v>
      </c>
      <c r="E339" s="3">
        <f>'宅直データ '!D339</f>
        <v>0</v>
      </c>
      <c r="F339" s="3">
        <f>'宅直データ '!E339</f>
        <v>0</v>
      </c>
      <c r="G339" s="10">
        <f>'宅直データ '!F339</f>
        <v>0</v>
      </c>
      <c r="H339" s="3" t="str">
        <f t="shared" si="5"/>
        <v/>
      </c>
      <c r="I339" s="3" t="str">
        <f>IF(F339=1,VLOOKUP($B339,スタッフ!$B:$F,5,FALSE),"")</f>
        <v/>
      </c>
      <c r="J339" s="3" t="str">
        <f>IF(G339=1,VLOOKUP($B339,スタッフ!$B:$F,5,FALSE),"")</f>
        <v/>
      </c>
      <c r="K339" s="3" t="str">
        <f>IF(E339=1,VLOOKUP($B339,スタッフ!$B:$F,5,FALSE),"")</f>
        <v/>
      </c>
    </row>
    <row r="340" spans="1:11" x14ac:dyDescent="0.2">
      <c r="A340" s="9" t="str">
        <f>'宅直データ '!A340&amp;'宅直データ '!C340</f>
        <v>3980545655</v>
      </c>
      <c r="B340" s="3" t="str">
        <f>'宅直データ '!A340&amp;""</f>
        <v>39805</v>
      </c>
      <c r="C340" s="3" t="str">
        <f>'宅直データ '!B340</f>
        <v>南 博之</v>
      </c>
      <c r="D340" s="4">
        <f>'宅直データ '!C340</f>
        <v>45655</v>
      </c>
      <c r="E340" s="3">
        <f>'宅直データ '!D340</f>
        <v>0</v>
      </c>
      <c r="F340" s="3">
        <f>'宅直データ '!E340</f>
        <v>0</v>
      </c>
      <c r="G340" s="10">
        <f>'宅直データ '!F340</f>
        <v>0</v>
      </c>
      <c r="H340" s="3" t="str">
        <f t="shared" si="5"/>
        <v/>
      </c>
      <c r="I340" s="3" t="str">
        <f>IF(F340=1,VLOOKUP($B340,スタッフ!$B:$F,5,FALSE),"")</f>
        <v/>
      </c>
      <c r="J340" s="3" t="str">
        <f>IF(G340=1,VLOOKUP($B340,スタッフ!$B:$F,5,FALSE),"")</f>
        <v/>
      </c>
      <c r="K340" s="3" t="str">
        <f>IF(E340=1,VLOOKUP($B340,スタッフ!$B:$F,5,FALSE),"")</f>
        <v/>
      </c>
    </row>
    <row r="341" spans="1:11" x14ac:dyDescent="0.2">
      <c r="A341" s="9" t="str">
        <f>'宅直データ '!A341&amp;'宅直データ '!C341</f>
        <v>3980545656</v>
      </c>
      <c r="B341" s="3" t="str">
        <f>'宅直データ '!A341&amp;""</f>
        <v>39805</v>
      </c>
      <c r="C341" s="3" t="str">
        <f>'宅直データ '!B341</f>
        <v>南 博之</v>
      </c>
      <c r="D341" s="4">
        <f>'宅直データ '!C341</f>
        <v>45656</v>
      </c>
      <c r="E341" s="3">
        <f>'宅直データ '!D341</f>
        <v>0</v>
      </c>
      <c r="F341" s="3">
        <f>'宅直データ '!E341</f>
        <v>0</v>
      </c>
      <c r="G341" s="10">
        <f>'宅直データ '!F341</f>
        <v>0</v>
      </c>
      <c r="H341" s="3" t="str">
        <f t="shared" si="5"/>
        <v/>
      </c>
      <c r="I341" s="3" t="str">
        <f>IF(F341=1,VLOOKUP($B341,スタッフ!$B:$F,5,FALSE),"")</f>
        <v/>
      </c>
      <c r="J341" s="3" t="str">
        <f>IF(G341=1,VLOOKUP($B341,スタッフ!$B:$F,5,FALSE),"")</f>
        <v/>
      </c>
      <c r="K341" s="3" t="str">
        <f>IF(E341=1,VLOOKUP($B341,スタッフ!$B:$F,5,FALSE),"")</f>
        <v/>
      </c>
    </row>
    <row r="342" spans="1:11" x14ac:dyDescent="0.2">
      <c r="A342" s="9" t="str">
        <f>'宅直データ '!A342&amp;'宅直データ '!C342</f>
        <v>3980545657</v>
      </c>
      <c r="B342" s="3" t="str">
        <f>'宅直データ '!A342&amp;""</f>
        <v>39805</v>
      </c>
      <c r="C342" s="3" t="str">
        <f>'宅直データ '!B342</f>
        <v>南 博之</v>
      </c>
      <c r="D342" s="4">
        <f>'宅直データ '!C342</f>
        <v>45657</v>
      </c>
      <c r="E342" s="3">
        <f>'宅直データ '!D342</f>
        <v>0</v>
      </c>
      <c r="F342" s="3">
        <f>'宅直データ '!E342</f>
        <v>0</v>
      </c>
      <c r="G342" s="10">
        <f>'宅直データ '!F342</f>
        <v>0</v>
      </c>
      <c r="H342" s="3" t="str">
        <f t="shared" si="5"/>
        <v/>
      </c>
      <c r="I342" s="3" t="str">
        <f>IF(F342=1,VLOOKUP($B342,スタッフ!$B:$F,5,FALSE),"")</f>
        <v/>
      </c>
      <c r="J342" s="3" t="str">
        <f>IF(G342=1,VLOOKUP($B342,スタッフ!$B:$F,5,FALSE),"")</f>
        <v/>
      </c>
      <c r="K342" s="3" t="str">
        <f>IF(E342=1,VLOOKUP($B342,スタッフ!$B:$F,5,FALSE),"")</f>
        <v/>
      </c>
    </row>
    <row r="343" spans="1:11" x14ac:dyDescent="0.2">
      <c r="A343" s="9" t="str">
        <f>'宅直データ '!A343&amp;'宅直データ '!C343</f>
        <v>4250345627</v>
      </c>
      <c r="B343" s="3" t="str">
        <f>'宅直データ '!A343&amp;""</f>
        <v>42503</v>
      </c>
      <c r="C343" s="3" t="str">
        <f>'宅直データ '!B343</f>
        <v>澤野 正樹</v>
      </c>
      <c r="D343" s="4">
        <f>'宅直データ '!C343</f>
        <v>45627</v>
      </c>
      <c r="E343" s="3">
        <f>'宅直データ '!D343</f>
        <v>0</v>
      </c>
      <c r="F343" s="3">
        <f>'宅直データ '!E343</f>
        <v>0</v>
      </c>
      <c r="G343" s="10">
        <f>'宅直データ '!F343</f>
        <v>0</v>
      </c>
      <c r="H343" s="3" t="str">
        <f t="shared" si="5"/>
        <v/>
      </c>
      <c r="I343" s="3" t="str">
        <f>IF(F343=1,VLOOKUP($B343,スタッフ!$B:$F,5,FALSE),"")</f>
        <v/>
      </c>
      <c r="J343" s="3" t="str">
        <f>IF(G343=1,VLOOKUP($B343,スタッフ!$B:$F,5,FALSE),"")</f>
        <v/>
      </c>
      <c r="K343" s="3" t="str">
        <f>IF(E343=1,VLOOKUP($B343,スタッフ!$B:$F,5,FALSE),"")</f>
        <v/>
      </c>
    </row>
    <row r="344" spans="1:11" x14ac:dyDescent="0.2">
      <c r="A344" s="9" t="str">
        <f>'宅直データ '!A344&amp;'宅直データ '!C344</f>
        <v>4250345628</v>
      </c>
      <c r="B344" s="3" t="str">
        <f>'宅直データ '!A344&amp;""</f>
        <v>42503</v>
      </c>
      <c r="C344" s="3" t="str">
        <f>'宅直データ '!B344</f>
        <v>澤野 正樹</v>
      </c>
      <c r="D344" s="4">
        <f>'宅直データ '!C344</f>
        <v>45628</v>
      </c>
      <c r="E344" s="3">
        <f>'宅直データ '!D344</f>
        <v>0</v>
      </c>
      <c r="F344" s="3">
        <f>'宅直データ '!E344</f>
        <v>0</v>
      </c>
      <c r="G344" s="10">
        <f>'宅直データ '!F344</f>
        <v>0</v>
      </c>
      <c r="H344" s="3" t="str">
        <f t="shared" si="5"/>
        <v/>
      </c>
      <c r="I344" s="3" t="str">
        <f>IF(F344=1,VLOOKUP($B344,スタッフ!$B:$F,5,FALSE),"")</f>
        <v/>
      </c>
      <c r="J344" s="3" t="str">
        <f>IF(G344=1,VLOOKUP($B344,スタッフ!$B:$F,5,FALSE),"")</f>
        <v/>
      </c>
      <c r="K344" s="3" t="str">
        <f>IF(E344=1,VLOOKUP($B344,スタッフ!$B:$F,5,FALSE),"")</f>
        <v/>
      </c>
    </row>
    <row r="345" spans="1:11" x14ac:dyDescent="0.2">
      <c r="A345" s="9" t="str">
        <f>'宅直データ '!A345&amp;'宅直データ '!C345</f>
        <v>4250345629</v>
      </c>
      <c r="B345" s="3" t="str">
        <f>'宅直データ '!A345&amp;""</f>
        <v>42503</v>
      </c>
      <c r="C345" s="3" t="str">
        <f>'宅直データ '!B345</f>
        <v>澤野 正樹</v>
      </c>
      <c r="D345" s="4">
        <f>'宅直データ '!C345</f>
        <v>45629</v>
      </c>
      <c r="E345" s="3">
        <f>'宅直データ '!D345</f>
        <v>0</v>
      </c>
      <c r="F345" s="3">
        <f>'宅直データ '!E345</f>
        <v>0</v>
      </c>
      <c r="G345" s="10">
        <f>'宅直データ '!F345</f>
        <v>0</v>
      </c>
      <c r="H345" s="3" t="str">
        <f t="shared" si="5"/>
        <v/>
      </c>
      <c r="I345" s="3" t="str">
        <f>IF(F345=1,VLOOKUP($B345,スタッフ!$B:$F,5,FALSE),"")</f>
        <v/>
      </c>
      <c r="J345" s="3" t="str">
        <f>IF(G345=1,VLOOKUP($B345,スタッフ!$B:$F,5,FALSE),"")</f>
        <v/>
      </c>
      <c r="K345" s="3" t="str">
        <f>IF(E345=1,VLOOKUP($B345,スタッフ!$B:$F,5,FALSE),"")</f>
        <v/>
      </c>
    </row>
    <row r="346" spans="1:11" x14ac:dyDescent="0.2">
      <c r="A346" s="9" t="str">
        <f>'宅直データ '!A346&amp;'宅直データ '!C346</f>
        <v>4250345630</v>
      </c>
      <c r="B346" s="3" t="str">
        <f>'宅直データ '!A346&amp;""</f>
        <v>42503</v>
      </c>
      <c r="C346" s="3" t="str">
        <f>'宅直データ '!B346</f>
        <v>澤野 正樹</v>
      </c>
      <c r="D346" s="4">
        <f>'宅直データ '!C346</f>
        <v>45630</v>
      </c>
      <c r="E346" s="3">
        <f>'宅直データ '!D346</f>
        <v>0</v>
      </c>
      <c r="F346" s="3">
        <f>'宅直データ '!E346</f>
        <v>0</v>
      </c>
      <c r="G346" s="10">
        <f>'宅直データ '!F346</f>
        <v>0</v>
      </c>
      <c r="H346" s="3" t="str">
        <f t="shared" si="5"/>
        <v/>
      </c>
      <c r="I346" s="3" t="str">
        <f>IF(F346=1,VLOOKUP($B346,スタッフ!$B:$F,5,FALSE),"")</f>
        <v/>
      </c>
      <c r="J346" s="3" t="str">
        <f>IF(G346=1,VLOOKUP($B346,スタッフ!$B:$F,5,FALSE),"")</f>
        <v/>
      </c>
      <c r="K346" s="3" t="str">
        <f>IF(E346=1,VLOOKUP($B346,スタッフ!$B:$F,5,FALSE),"")</f>
        <v/>
      </c>
    </row>
    <row r="347" spans="1:11" x14ac:dyDescent="0.2">
      <c r="A347" s="9" t="str">
        <f>'宅直データ '!A347&amp;'宅直データ '!C347</f>
        <v>4250345631</v>
      </c>
      <c r="B347" s="3" t="str">
        <f>'宅直データ '!A347&amp;""</f>
        <v>42503</v>
      </c>
      <c r="C347" s="3" t="str">
        <f>'宅直データ '!B347</f>
        <v>澤野 正樹</v>
      </c>
      <c r="D347" s="4">
        <f>'宅直データ '!C347</f>
        <v>45631</v>
      </c>
      <c r="E347" s="3">
        <f>'宅直データ '!D347</f>
        <v>0</v>
      </c>
      <c r="F347" s="3">
        <f>'宅直データ '!E347</f>
        <v>0</v>
      </c>
      <c r="G347" s="10">
        <f>'宅直データ '!F347</f>
        <v>0</v>
      </c>
      <c r="H347" s="3" t="str">
        <f t="shared" si="5"/>
        <v/>
      </c>
      <c r="I347" s="3" t="str">
        <f>IF(F347=1,VLOOKUP($B347,スタッフ!$B:$F,5,FALSE),"")</f>
        <v/>
      </c>
      <c r="J347" s="3" t="str">
        <f>IF(G347=1,VLOOKUP($B347,スタッフ!$B:$F,5,FALSE),"")</f>
        <v/>
      </c>
      <c r="K347" s="3" t="str">
        <f>IF(E347=1,VLOOKUP($B347,スタッフ!$B:$F,5,FALSE),"")</f>
        <v/>
      </c>
    </row>
    <row r="348" spans="1:11" x14ac:dyDescent="0.2">
      <c r="A348" s="9" t="str">
        <f>'宅直データ '!A348&amp;'宅直データ '!C348</f>
        <v>4250345632</v>
      </c>
      <c r="B348" s="3" t="str">
        <f>'宅直データ '!A348&amp;""</f>
        <v>42503</v>
      </c>
      <c r="C348" s="3" t="str">
        <f>'宅直データ '!B348</f>
        <v>澤野 正樹</v>
      </c>
      <c r="D348" s="4">
        <f>'宅直データ '!C348</f>
        <v>45632</v>
      </c>
      <c r="E348" s="3">
        <f>'宅直データ '!D348</f>
        <v>0</v>
      </c>
      <c r="F348" s="3">
        <f>'宅直データ '!E348</f>
        <v>0</v>
      </c>
      <c r="G348" s="10">
        <f>'宅直データ '!F348</f>
        <v>0</v>
      </c>
      <c r="H348" s="3" t="str">
        <f t="shared" si="5"/>
        <v/>
      </c>
      <c r="I348" s="3" t="str">
        <f>IF(F348=1,VLOOKUP($B348,スタッフ!$B:$F,5,FALSE),"")</f>
        <v/>
      </c>
      <c r="J348" s="3" t="str">
        <f>IF(G348=1,VLOOKUP($B348,スタッフ!$B:$F,5,FALSE),"")</f>
        <v/>
      </c>
      <c r="K348" s="3" t="str">
        <f>IF(E348=1,VLOOKUP($B348,スタッフ!$B:$F,5,FALSE),"")</f>
        <v/>
      </c>
    </row>
    <row r="349" spans="1:11" x14ac:dyDescent="0.2">
      <c r="A349" s="9" t="str">
        <f>'宅直データ '!A349&amp;'宅直データ '!C349</f>
        <v>4250345633</v>
      </c>
      <c r="B349" s="3" t="str">
        <f>'宅直データ '!A349&amp;""</f>
        <v>42503</v>
      </c>
      <c r="C349" s="3" t="str">
        <f>'宅直データ '!B349</f>
        <v>澤野 正樹</v>
      </c>
      <c r="D349" s="4">
        <f>'宅直データ '!C349</f>
        <v>45633</v>
      </c>
      <c r="E349" s="3">
        <f>'宅直データ '!D349</f>
        <v>0</v>
      </c>
      <c r="F349" s="3">
        <f>'宅直データ '!E349</f>
        <v>0</v>
      </c>
      <c r="G349" s="10">
        <f>'宅直データ '!F349</f>
        <v>0</v>
      </c>
      <c r="H349" s="3" t="str">
        <f t="shared" si="5"/>
        <v/>
      </c>
      <c r="I349" s="3" t="str">
        <f>IF(F349=1,VLOOKUP($B349,スタッフ!$B:$F,5,FALSE),"")</f>
        <v/>
      </c>
      <c r="J349" s="3" t="str">
        <f>IF(G349=1,VLOOKUP($B349,スタッフ!$B:$F,5,FALSE),"")</f>
        <v/>
      </c>
      <c r="K349" s="3" t="str">
        <f>IF(E349=1,VLOOKUP($B349,スタッフ!$B:$F,5,FALSE),"")</f>
        <v/>
      </c>
    </row>
    <row r="350" spans="1:11" x14ac:dyDescent="0.2">
      <c r="A350" s="9" t="str">
        <f>'宅直データ '!A350&amp;'宅直データ '!C350</f>
        <v>4250345634</v>
      </c>
      <c r="B350" s="3" t="str">
        <f>'宅直データ '!A350&amp;""</f>
        <v>42503</v>
      </c>
      <c r="C350" s="3" t="str">
        <f>'宅直データ '!B350</f>
        <v>澤野 正樹</v>
      </c>
      <c r="D350" s="4">
        <f>'宅直データ '!C350</f>
        <v>45634</v>
      </c>
      <c r="E350" s="3">
        <f>'宅直データ '!D350</f>
        <v>0</v>
      </c>
      <c r="F350" s="3">
        <f>'宅直データ '!E350</f>
        <v>0</v>
      </c>
      <c r="G350" s="10">
        <f>'宅直データ '!F350</f>
        <v>0</v>
      </c>
      <c r="H350" s="3" t="str">
        <f t="shared" si="5"/>
        <v/>
      </c>
      <c r="I350" s="3" t="str">
        <f>IF(F350=1,VLOOKUP($B350,スタッフ!$B:$F,5,FALSE),"")</f>
        <v/>
      </c>
      <c r="J350" s="3" t="str">
        <f>IF(G350=1,VLOOKUP($B350,スタッフ!$B:$F,5,FALSE),"")</f>
        <v/>
      </c>
      <c r="K350" s="3" t="str">
        <f>IF(E350=1,VLOOKUP($B350,スタッフ!$B:$F,5,FALSE),"")</f>
        <v/>
      </c>
    </row>
    <row r="351" spans="1:11" x14ac:dyDescent="0.2">
      <c r="A351" s="9" t="str">
        <f>'宅直データ '!A351&amp;'宅直データ '!C351</f>
        <v>4250345635</v>
      </c>
      <c r="B351" s="3" t="str">
        <f>'宅直データ '!A351&amp;""</f>
        <v>42503</v>
      </c>
      <c r="C351" s="3" t="str">
        <f>'宅直データ '!B351</f>
        <v>澤野 正樹</v>
      </c>
      <c r="D351" s="4">
        <f>'宅直データ '!C351</f>
        <v>45635</v>
      </c>
      <c r="E351" s="3">
        <f>'宅直データ '!D351</f>
        <v>0</v>
      </c>
      <c r="F351" s="3">
        <f>'宅直データ '!E351</f>
        <v>0</v>
      </c>
      <c r="G351" s="10">
        <f>'宅直データ '!F351</f>
        <v>0</v>
      </c>
      <c r="H351" s="3" t="str">
        <f t="shared" si="5"/>
        <v/>
      </c>
      <c r="I351" s="3" t="str">
        <f>IF(F351=1,VLOOKUP($B351,スタッフ!$B:$F,5,FALSE),"")</f>
        <v/>
      </c>
      <c r="J351" s="3" t="str">
        <f>IF(G351=1,VLOOKUP($B351,スタッフ!$B:$F,5,FALSE),"")</f>
        <v/>
      </c>
      <c r="K351" s="3" t="str">
        <f>IF(E351=1,VLOOKUP($B351,スタッフ!$B:$F,5,FALSE),"")</f>
        <v/>
      </c>
    </row>
    <row r="352" spans="1:11" x14ac:dyDescent="0.2">
      <c r="A352" s="9" t="str">
        <f>'宅直データ '!A352&amp;'宅直データ '!C352</f>
        <v>4250345636</v>
      </c>
      <c r="B352" s="3" t="str">
        <f>'宅直データ '!A352&amp;""</f>
        <v>42503</v>
      </c>
      <c r="C352" s="3" t="str">
        <f>'宅直データ '!B352</f>
        <v>澤野 正樹</v>
      </c>
      <c r="D352" s="4">
        <f>'宅直データ '!C352</f>
        <v>45636</v>
      </c>
      <c r="E352" s="3">
        <f>'宅直データ '!D352</f>
        <v>0</v>
      </c>
      <c r="F352" s="3">
        <f>'宅直データ '!E352</f>
        <v>0</v>
      </c>
      <c r="G352" s="10">
        <f>'宅直データ '!F352</f>
        <v>0</v>
      </c>
      <c r="H352" s="3" t="str">
        <f t="shared" si="5"/>
        <v/>
      </c>
      <c r="I352" s="3" t="str">
        <f>IF(F352=1,VLOOKUP($B352,スタッフ!$B:$F,5,FALSE),"")</f>
        <v/>
      </c>
      <c r="J352" s="3" t="str">
        <f>IF(G352=1,VLOOKUP($B352,スタッフ!$B:$F,5,FALSE),"")</f>
        <v/>
      </c>
      <c r="K352" s="3" t="str">
        <f>IF(E352=1,VLOOKUP($B352,スタッフ!$B:$F,5,FALSE),"")</f>
        <v/>
      </c>
    </row>
    <row r="353" spans="1:11" x14ac:dyDescent="0.2">
      <c r="A353" s="9" t="str">
        <f>'宅直データ '!A353&amp;'宅直データ '!C353</f>
        <v>4250345637</v>
      </c>
      <c r="B353" s="3" t="str">
        <f>'宅直データ '!A353&amp;""</f>
        <v>42503</v>
      </c>
      <c r="C353" s="3" t="str">
        <f>'宅直データ '!B353</f>
        <v>澤野 正樹</v>
      </c>
      <c r="D353" s="4">
        <f>'宅直データ '!C353</f>
        <v>45637</v>
      </c>
      <c r="E353" s="3">
        <f>'宅直データ '!D353</f>
        <v>0</v>
      </c>
      <c r="F353" s="3">
        <f>'宅直データ '!E353</f>
        <v>0</v>
      </c>
      <c r="G353" s="10">
        <f>'宅直データ '!F353</f>
        <v>0</v>
      </c>
      <c r="H353" s="3" t="str">
        <f t="shared" si="5"/>
        <v/>
      </c>
      <c r="I353" s="3" t="str">
        <f>IF(F353=1,VLOOKUP($B353,スタッフ!$B:$F,5,FALSE),"")</f>
        <v/>
      </c>
      <c r="J353" s="3" t="str">
        <f>IF(G353=1,VLOOKUP($B353,スタッフ!$B:$F,5,FALSE),"")</f>
        <v/>
      </c>
      <c r="K353" s="3" t="str">
        <f>IF(E353=1,VLOOKUP($B353,スタッフ!$B:$F,5,FALSE),"")</f>
        <v/>
      </c>
    </row>
    <row r="354" spans="1:11" x14ac:dyDescent="0.2">
      <c r="A354" s="9" t="str">
        <f>'宅直データ '!A354&amp;'宅直データ '!C354</f>
        <v>4250345638</v>
      </c>
      <c r="B354" s="3" t="str">
        <f>'宅直データ '!A354&amp;""</f>
        <v>42503</v>
      </c>
      <c r="C354" s="3" t="str">
        <f>'宅直データ '!B354</f>
        <v>澤野 正樹</v>
      </c>
      <c r="D354" s="4">
        <f>'宅直データ '!C354</f>
        <v>45638</v>
      </c>
      <c r="E354" s="3">
        <f>'宅直データ '!D354</f>
        <v>0</v>
      </c>
      <c r="F354" s="3">
        <f>'宅直データ '!E354</f>
        <v>0</v>
      </c>
      <c r="G354" s="10">
        <f>'宅直データ '!F354</f>
        <v>0</v>
      </c>
      <c r="H354" s="3" t="str">
        <f t="shared" si="5"/>
        <v/>
      </c>
      <c r="I354" s="3" t="str">
        <f>IF(F354=1,VLOOKUP($B354,スタッフ!$B:$F,5,FALSE),"")</f>
        <v/>
      </c>
      <c r="J354" s="3" t="str">
        <f>IF(G354=1,VLOOKUP($B354,スタッフ!$B:$F,5,FALSE),"")</f>
        <v/>
      </c>
      <c r="K354" s="3" t="str">
        <f>IF(E354=1,VLOOKUP($B354,スタッフ!$B:$F,5,FALSE),"")</f>
        <v/>
      </c>
    </row>
    <row r="355" spans="1:11" x14ac:dyDescent="0.2">
      <c r="A355" s="9" t="str">
        <f>'宅直データ '!A355&amp;'宅直データ '!C355</f>
        <v>4250345639</v>
      </c>
      <c r="B355" s="3" t="str">
        <f>'宅直データ '!A355&amp;""</f>
        <v>42503</v>
      </c>
      <c r="C355" s="3" t="str">
        <f>'宅直データ '!B355</f>
        <v>澤野 正樹</v>
      </c>
      <c r="D355" s="4">
        <f>'宅直データ '!C355</f>
        <v>45639</v>
      </c>
      <c r="E355" s="3">
        <f>'宅直データ '!D355</f>
        <v>0</v>
      </c>
      <c r="F355" s="3">
        <f>'宅直データ '!E355</f>
        <v>0</v>
      </c>
      <c r="G355" s="10">
        <f>'宅直データ '!F355</f>
        <v>0</v>
      </c>
      <c r="H355" s="3" t="str">
        <f t="shared" si="5"/>
        <v/>
      </c>
      <c r="I355" s="3" t="str">
        <f>IF(F355=1,VLOOKUP($B355,スタッフ!$B:$F,5,FALSE),"")</f>
        <v/>
      </c>
      <c r="J355" s="3" t="str">
        <f>IF(G355=1,VLOOKUP($B355,スタッフ!$B:$F,5,FALSE),"")</f>
        <v/>
      </c>
      <c r="K355" s="3" t="str">
        <f>IF(E355=1,VLOOKUP($B355,スタッフ!$B:$F,5,FALSE),"")</f>
        <v/>
      </c>
    </row>
    <row r="356" spans="1:11" x14ac:dyDescent="0.2">
      <c r="A356" s="9" t="str">
        <f>'宅直データ '!A356&amp;'宅直データ '!C356</f>
        <v>4250345640</v>
      </c>
      <c r="B356" s="3" t="str">
        <f>'宅直データ '!A356&amp;""</f>
        <v>42503</v>
      </c>
      <c r="C356" s="3" t="str">
        <f>'宅直データ '!B356</f>
        <v>澤野 正樹</v>
      </c>
      <c r="D356" s="4">
        <f>'宅直データ '!C356</f>
        <v>45640</v>
      </c>
      <c r="E356" s="3">
        <f>'宅直データ '!D356</f>
        <v>0</v>
      </c>
      <c r="F356" s="3">
        <f>'宅直データ '!E356</f>
        <v>0</v>
      </c>
      <c r="G356" s="10">
        <f>'宅直データ '!F356</f>
        <v>0</v>
      </c>
      <c r="H356" s="3" t="str">
        <f t="shared" si="5"/>
        <v/>
      </c>
      <c r="I356" s="3" t="str">
        <f>IF(F356=1,VLOOKUP($B356,スタッフ!$B:$F,5,FALSE),"")</f>
        <v/>
      </c>
      <c r="J356" s="3" t="str">
        <f>IF(G356=1,VLOOKUP($B356,スタッフ!$B:$F,5,FALSE),"")</f>
        <v/>
      </c>
      <c r="K356" s="3" t="str">
        <f>IF(E356=1,VLOOKUP($B356,スタッフ!$B:$F,5,FALSE),"")</f>
        <v/>
      </c>
    </row>
    <row r="357" spans="1:11" x14ac:dyDescent="0.2">
      <c r="A357" s="9" t="str">
        <f>'宅直データ '!A357&amp;'宅直データ '!C357</f>
        <v>4250345641</v>
      </c>
      <c r="B357" s="3" t="str">
        <f>'宅直データ '!A357&amp;""</f>
        <v>42503</v>
      </c>
      <c r="C357" s="3" t="str">
        <f>'宅直データ '!B357</f>
        <v>澤野 正樹</v>
      </c>
      <c r="D357" s="4">
        <f>'宅直データ '!C357</f>
        <v>45641</v>
      </c>
      <c r="E357" s="3">
        <f>'宅直データ '!D357</f>
        <v>0</v>
      </c>
      <c r="F357" s="3">
        <f>'宅直データ '!E357</f>
        <v>0</v>
      </c>
      <c r="G357" s="10">
        <f>'宅直データ '!F357</f>
        <v>0</v>
      </c>
      <c r="H357" s="3" t="str">
        <f t="shared" si="5"/>
        <v/>
      </c>
      <c r="I357" s="3" t="str">
        <f>IF(F357=1,VLOOKUP($B357,スタッフ!$B:$F,5,FALSE),"")</f>
        <v/>
      </c>
      <c r="J357" s="3" t="str">
        <f>IF(G357=1,VLOOKUP($B357,スタッフ!$B:$F,5,FALSE),"")</f>
        <v/>
      </c>
      <c r="K357" s="3" t="str">
        <f>IF(E357=1,VLOOKUP($B357,スタッフ!$B:$F,5,FALSE),"")</f>
        <v/>
      </c>
    </row>
    <row r="358" spans="1:11" x14ac:dyDescent="0.2">
      <c r="A358" s="9" t="str">
        <f>'宅直データ '!A358&amp;'宅直データ '!C358</f>
        <v>4250345642</v>
      </c>
      <c r="B358" s="3" t="str">
        <f>'宅直データ '!A358&amp;""</f>
        <v>42503</v>
      </c>
      <c r="C358" s="3" t="str">
        <f>'宅直データ '!B358</f>
        <v>澤野 正樹</v>
      </c>
      <c r="D358" s="4">
        <f>'宅直データ '!C358</f>
        <v>45642</v>
      </c>
      <c r="E358" s="3">
        <f>'宅直データ '!D358</f>
        <v>0</v>
      </c>
      <c r="F358" s="3">
        <f>'宅直データ '!E358</f>
        <v>0</v>
      </c>
      <c r="G358" s="10">
        <f>'宅直データ '!F358</f>
        <v>0</v>
      </c>
      <c r="H358" s="3" t="str">
        <f t="shared" si="5"/>
        <v/>
      </c>
      <c r="I358" s="3" t="str">
        <f>IF(F358=1,VLOOKUP($B358,スタッフ!$B:$F,5,FALSE),"")</f>
        <v/>
      </c>
      <c r="J358" s="3" t="str">
        <f>IF(G358=1,VLOOKUP($B358,スタッフ!$B:$F,5,FALSE),"")</f>
        <v/>
      </c>
      <c r="K358" s="3" t="str">
        <f>IF(E358=1,VLOOKUP($B358,スタッフ!$B:$F,5,FALSE),"")</f>
        <v/>
      </c>
    </row>
    <row r="359" spans="1:11" x14ac:dyDescent="0.2">
      <c r="A359" s="9" t="str">
        <f>'宅直データ '!A359&amp;'宅直データ '!C359</f>
        <v>4250345643</v>
      </c>
      <c r="B359" s="3" t="str">
        <f>'宅直データ '!A359&amp;""</f>
        <v>42503</v>
      </c>
      <c r="C359" s="3" t="str">
        <f>'宅直データ '!B359</f>
        <v>澤野 正樹</v>
      </c>
      <c r="D359" s="4">
        <f>'宅直データ '!C359</f>
        <v>45643</v>
      </c>
      <c r="E359" s="3">
        <f>'宅直データ '!D359</f>
        <v>0</v>
      </c>
      <c r="F359" s="3">
        <f>'宅直データ '!E359</f>
        <v>0</v>
      </c>
      <c r="G359" s="10">
        <f>'宅直データ '!F359</f>
        <v>0</v>
      </c>
      <c r="H359" s="3" t="str">
        <f t="shared" si="5"/>
        <v/>
      </c>
      <c r="I359" s="3" t="str">
        <f>IF(F359=1,VLOOKUP($B359,スタッフ!$B:$F,5,FALSE),"")</f>
        <v/>
      </c>
      <c r="J359" s="3" t="str">
        <f>IF(G359=1,VLOOKUP($B359,スタッフ!$B:$F,5,FALSE),"")</f>
        <v/>
      </c>
      <c r="K359" s="3" t="str">
        <f>IF(E359=1,VLOOKUP($B359,スタッフ!$B:$F,5,FALSE),"")</f>
        <v/>
      </c>
    </row>
    <row r="360" spans="1:11" x14ac:dyDescent="0.2">
      <c r="A360" s="9" t="str">
        <f>'宅直データ '!A360&amp;'宅直データ '!C360</f>
        <v>4250345644</v>
      </c>
      <c r="B360" s="3" t="str">
        <f>'宅直データ '!A360&amp;""</f>
        <v>42503</v>
      </c>
      <c r="C360" s="3" t="str">
        <f>'宅直データ '!B360</f>
        <v>澤野 正樹</v>
      </c>
      <c r="D360" s="4">
        <f>'宅直データ '!C360</f>
        <v>45644</v>
      </c>
      <c r="E360" s="3">
        <f>'宅直データ '!D360</f>
        <v>0</v>
      </c>
      <c r="F360" s="3">
        <f>'宅直データ '!E360</f>
        <v>0</v>
      </c>
      <c r="G360" s="10">
        <f>'宅直データ '!F360</f>
        <v>0</v>
      </c>
      <c r="H360" s="3" t="str">
        <f t="shared" si="5"/>
        <v/>
      </c>
      <c r="I360" s="3" t="str">
        <f>IF(F360=1,VLOOKUP($B360,スタッフ!$B:$F,5,FALSE),"")</f>
        <v/>
      </c>
      <c r="J360" s="3" t="str">
        <f>IF(G360=1,VLOOKUP($B360,スタッフ!$B:$F,5,FALSE),"")</f>
        <v/>
      </c>
      <c r="K360" s="3" t="str">
        <f>IF(E360=1,VLOOKUP($B360,スタッフ!$B:$F,5,FALSE),"")</f>
        <v/>
      </c>
    </row>
    <row r="361" spans="1:11" x14ac:dyDescent="0.2">
      <c r="A361" s="9" t="str">
        <f>'宅直データ '!A361&amp;'宅直データ '!C361</f>
        <v>4250345645</v>
      </c>
      <c r="B361" s="3" t="str">
        <f>'宅直データ '!A361&amp;""</f>
        <v>42503</v>
      </c>
      <c r="C361" s="3" t="str">
        <f>'宅直データ '!B361</f>
        <v>澤野 正樹</v>
      </c>
      <c r="D361" s="4">
        <f>'宅直データ '!C361</f>
        <v>45645</v>
      </c>
      <c r="E361" s="3">
        <f>'宅直データ '!D361</f>
        <v>0</v>
      </c>
      <c r="F361" s="3">
        <f>'宅直データ '!E361</f>
        <v>0</v>
      </c>
      <c r="G361" s="10">
        <f>'宅直データ '!F361</f>
        <v>0</v>
      </c>
      <c r="H361" s="3" t="str">
        <f t="shared" si="5"/>
        <v/>
      </c>
      <c r="I361" s="3" t="str">
        <f>IF(F361=1,VLOOKUP($B361,スタッフ!$B:$F,5,FALSE),"")</f>
        <v/>
      </c>
      <c r="J361" s="3" t="str">
        <f>IF(G361=1,VLOOKUP($B361,スタッフ!$B:$F,5,FALSE),"")</f>
        <v/>
      </c>
      <c r="K361" s="3" t="str">
        <f>IF(E361=1,VLOOKUP($B361,スタッフ!$B:$F,5,FALSE),"")</f>
        <v/>
      </c>
    </row>
    <row r="362" spans="1:11" x14ac:dyDescent="0.2">
      <c r="A362" s="9" t="str">
        <f>'宅直データ '!A362&amp;'宅直データ '!C362</f>
        <v>4250345646</v>
      </c>
      <c r="B362" s="3" t="str">
        <f>'宅直データ '!A362&amp;""</f>
        <v>42503</v>
      </c>
      <c r="C362" s="3" t="str">
        <f>'宅直データ '!B362</f>
        <v>澤野 正樹</v>
      </c>
      <c r="D362" s="4">
        <f>'宅直データ '!C362</f>
        <v>45646</v>
      </c>
      <c r="E362" s="3">
        <f>'宅直データ '!D362</f>
        <v>0</v>
      </c>
      <c r="F362" s="3">
        <f>'宅直データ '!E362</f>
        <v>0</v>
      </c>
      <c r="G362" s="10">
        <f>'宅直データ '!F362</f>
        <v>0</v>
      </c>
      <c r="H362" s="3" t="str">
        <f t="shared" si="5"/>
        <v/>
      </c>
      <c r="I362" s="3" t="str">
        <f>IF(F362=1,VLOOKUP($B362,スタッフ!$B:$F,5,FALSE),"")</f>
        <v/>
      </c>
      <c r="J362" s="3" t="str">
        <f>IF(G362=1,VLOOKUP($B362,スタッフ!$B:$F,5,FALSE),"")</f>
        <v/>
      </c>
      <c r="K362" s="3" t="str">
        <f>IF(E362=1,VLOOKUP($B362,スタッフ!$B:$F,5,FALSE),"")</f>
        <v/>
      </c>
    </row>
    <row r="363" spans="1:11" x14ac:dyDescent="0.2">
      <c r="A363" s="9" t="str">
        <f>'宅直データ '!A363&amp;'宅直データ '!C363</f>
        <v>4250345647</v>
      </c>
      <c r="B363" s="3" t="str">
        <f>'宅直データ '!A363&amp;""</f>
        <v>42503</v>
      </c>
      <c r="C363" s="3" t="str">
        <f>'宅直データ '!B363</f>
        <v>澤野 正樹</v>
      </c>
      <c r="D363" s="4">
        <f>'宅直データ '!C363</f>
        <v>45647</v>
      </c>
      <c r="E363" s="3">
        <f>'宅直データ '!D363</f>
        <v>0</v>
      </c>
      <c r="F363" s="3">
        <f>'宅直データ '!E363</f>
        <v>0</v>
      </c>
      <c r="G363" s="10">
        <f>'宅直データ '!F363</f>
        <v>0</v>
      </c>
      <c r="H363" s="3" t="str">
        <f t="shared" si="5"/>
        <v/>
      </c>
      <c r="I363" s="3" t="str">
        <f>IF(F363=1,VLOOKUP($B363,スタッフ!$B:$F,5,FALSE),"")</f>
        <v/>
      </c>
      <c r="J363" s="3" t="str">
        <f>IF(G363=1,VLOOKUP($B363,スタッフ!$B:$F,5,FALSE),"")</f>
        <v/>
      </c>
      <c r="K363" s="3" t="str">
        <f>IF(E363=1,VLOOKUP($B363,スタッフ!$B:$F,5,FALSE),"")</f>
        <v/>
      </c>
    </row>
    <row r="364" spans="1:11" x14ac:dyDescent="0.2">
      <c r="A364" s="9" t="str">
        <f>'宅直データ '!A364&amp;'宅直データ '!C364</f>
        <v>4250345648</v>
      </c>
      <c r="B364" s="3" t="str">
        <f>'宅直データ '!A364&amp;""</f>
        <v>42503</v>
      </c>
      <c r="C364" s="3" t="str">
        <f>'宅直データ '!B364</f>
        <v>澤野 正樹</v>
      </c>
      <c r="D364" s="4">
        <f>'宅直データ '!C364</f>
        <v>45648</v>
      </c>
      <c r="E364" s="3">
        <f>'宅直データ '!D364</f>
        <v>0</v>
      </c>
      <c r="F364" s="3">
        <f>'宅直データ '!E364</f>
        <v>0</v>
      </c>
      <c r="G364" s="10">
        <f>'宅直データ '!F364</f>
        <v>0</v>
      </c>
      <c r="H364" s="3" t="str">
        <f t="shared" si="5"/>
        <v/>
      </c>
      <c r="I364" s="3" t="str">
        <f>IF(F364=1,VLOOKUP($B364,スタッフ!$B:$F,5,FALSE),"")</f>
        <v/>
      </c>
      <c r="J364" s="3" t="str">
        <f>IF(G364=1,VLOOKUP($B364,スタッフ!$B:$F,5,FALSE),"")</f>
        <v/>
      </c>
      <c r="K364" s="3" t="str">
        <f>IF(E364=1,VLOOKUP($B364,スタッフ!$B:$F,5,FALSE),"")</f>
        <v/>
      </c>
    </row>
    <row r="365" spans="1:11" x14ac:dyDescent="0.2">
      <c r="A365" s="9" t="str">
        <f>'宅直データ '!A365&amp;'宅直データ '!C365</f>
        <v>4250345649</v>
      </c>
      <c r="B365" s="3" t="str">
        <f>'宅直データ '!A365&amp;""</f>
        <v>42503</v>
      </c>
      <c r="C365" s="3" t="str">
        <f>'宅直データ '!B365</f>
        <v>澤野 正樹</v>
      </c>
      <c r="D365" s="4">
        <f>'宅直データ '!C365</f>
        <v>45649</v>
      </c>
      <c r="E365" s="3">
        <f>'宅直データ '!D365</f>
        <v>0</v>
      </c>
      <c r="F365" s="3">
        <f>'宅直データ '!E365</f>
        <v>0</v>
      </c>
      <c r="G365" s="10">
        <f>'宅直データ '!F365</f>
        <v>0</v>
      </c>
      <c r="H365" s="3" t="str">
        <f t="shared" si="5"/>
        <v/>
      </c>
      <c r="I365" s="3" t="str">
        <f>IF(F365=1,VLOOKUP($B365,スタッフ!$B:$F,5,FALSE),"")</f>
        <v/>
      </c>
      <c r="J365" s="3" t="str">
        <f>IF(G365=1,VLOOKUP($B365,スタッフ!$B:$F,5,FALSE),"")</f>
        <v/>
      </c>
      <c r="K365" s="3" t="str">
        <f>IF(E365=1,VLOOKUP($B365,スタッフ!$B:$F,5,FALSE),"")</f>
        <v/>
      </c>
    </row>
    <row r="366" spans="1:11" x14ac:dyDescent="0.2">
      <c r="A366" s="9" t="str">
        <f>'宅直データ '!A366&amp;'宅直データ '!C366</f>
        <v>4250345650</v>
      </c>
      <c r="B366" s="3" t="str">
        <f>'宅直データ '!A366&amp;""</f>
        <v>42503</v>
      </c>
      <c r="C366" s="3" t="str">
        <f>'宅直データ '!B366</f>
        <v>澤野 正樹</v>
      </c>
      <c r="D366" s="4">
        <f>'宅直データ '!C366</f>
        <v>45650</v>
      </c>
      <c r="E366" s="3">
        <f>'宅直データ '!D366</f>
        <v>0</v>
      </c>
      <c r="F366" s="3">
        <f>'宅直データ '!E366</f>
        <v>0</v>
      </c>
      <c r="G366" s="10">
        <f>'宅直データ '!F366</f>
        <v>0</v>
      </c>
      <c r="H366" s="3" t="str">
        <f t="shared" si="5"/>
        <v/>
      </c>
      <c r="I366" s="3" t="str">
        <f>IF(F366=1,VLOOKUP($B366,スタッフ!$B:$F,5,FALSE),"")</f>
        <v/>
      </c>
      <c r="J366" s="3" t="str">
        <f>IF(G366=1,VLOOKUP($B366,スタッフ!$B:$F,5,FALSE),"")</f>
        <v/>
      </c>
      <c r="K366" s="3" t="str">
        <f>IF(E366=1,VLOOKUP($B366,スタッフ!$B:$F,5,FALSE),"")</f>
        <v/>
      </c>
    </row>
    <row r="367" spans="1:11" x14ac:dyDescent="0.2">
      <c r="A367" s="9" t="str">
        <f>'宅直データ '!A367&amp;'宅直データ '!C367</f>
        <v>4250345651</v>
      </c>
      <c r="B367" s="3" t="str">
        <f>'宅直データ '!A367&amp;""</f>
        <v>42503</v>
      </c>
      <c r="C367" s="3" t="str">
        <f>'宅直データ '!B367</f>
        <v>澤野 正樹</v>
      </c>
      <c r="D367" s="4">
        <f>'宅直データ '!C367</f>
        <v>45651</v>
      </c>
      <c r="E367" s="3">
        <f>'宅直データ '!D367</f>
        <v>0</v>
      </c>
      <c r="F367" s="3">
        <f>'宅直データ '!E367</f>
        <v>0</v>
      </c>
      <c r="G367" s="10">
        <f>'宅直データ '!F367</f>
        <v>0</v>
      </c>
      <c r="H367" s="3" t="str">
        <f t="shared" si="5"/>
        <v/>
      </c>
      <c r="I367" s="3" t="str">
        <f>IF(F367=1,VLOOKUP($B367,スタッフ!$B:$F,5,FALSE),"")</f>
        <v/>
      </c>
      <c r="J367" s="3" t="str">
        <f>IF(G367=1,VLOOKUP($B367,スタッフ!$B:$F,5,FALSE),"")</f>
        <v/>
      </c>
      <c r="K367" s="3" t="str">
        <f>IF(E367=1,VLOOKUP($B367,スタッフ!$B:$F,5,FALSE),"")</f>
        <v/>
      </c>
    </row>
    <row r="368" spans="1:11" x14ac:dyDescent="0.2">
      <c r="A368" s="9" t="str">
        <f>'宅直データ '!A368&amp;'宅直データ '!C368</f>
        <v>4250345652</v>
      </c>
      <c r="B368" s="3" t="str">
        <f>'宅直データ '!A368&amp;""</f>
        <v>42503</v>
      </c>
      <c r="C368" s="3" t="str">
        <f>'宅直データ '!B368</f>
        <v>澤野 正樹</v>
      </c>
      <c r="D368" s="4">
        <f>'宅直データ '!C368</f>
        <v>45652</v>
      </c>
      <c r="E368" s="3">
        <f>'宅直データ '!D368</f>
        <v>0</v>
      </c>
      <c r="F368" s="3">
        <f>'宅直データ '!E368</f>
        <v>0</v>
      </c>
      <c r="G368" s="10">
        <f>'宅直データ '!F368</f>
        <v>0</v>
      </c>
      <c r="H368" s="3" t="str">
        <f t="shared" si="5"/>
        <v/>
      </c>
      <c r="I368" s="3" t="str">
        <f>IF(F368=1,VLOOKUP($B368,スタッフ!$B:$F,5,FALSE),"")</f>
        <v/>
      </c>
      <c r="J368" s="3" t="str">
        <f>IF(G368=1,VLOOKUP($B368,スタッフ!$B:$F,5,FALSE),"")</f>
        <v/>
      </c>
      <c r="K368" s="3" t="str">
        <f>IF(E368=1,VLOOKUP($B368,スタッフ!$B:$F,5,FALSE),"")</f>
        <v/>
      </c>
    </row>
    <row r="369" spans="1:11" x14ac:dyDescent="0.2">
      <c r="A369" s="9" t="str">
        <f>'宅直データ '!A369&amp;'宅直データ '!C369</f>
        <v>4250345653</v>
      </c>
      <c r="B369" s="3" t="str">
        <f>'宅直データ '!A369&amp;""</f>
        <v>42503</v>
      </c>
      <c r="C369" s="3" t="str">
        <f>'宅直データ '!B369</f>
        <v>澤野 正樹</v>
      </c>
      <c r="D369" s="4">
        <f>'宅直データ '!C369</f>
        <v>45653</v>
      </c>
      <c r="E369" s="3">
        <f>'宅直データ '!D369</f>
        <v>0</v>
      </c>
      <c r="F369" s="3">
        <f>'宅直データ '!E369</f>
        <v>0</v>
      </c>
      <c r="G369" s="10">
        <f>'宅直データ '!F369</f>
        <v>0</v>
      </c>
      <c r="H369" s="3" t="str">
        <f t="shared" si="5"/>
        <v/>
      </c>
      <c r="I369" s="3" t="str">
        <f>IF(F369=1,VLOOKUP($B369,スタッフ!$B:$F,5,FALSE),"")</f>
        <v/>
      </c>
      <c r="J369" s="3" t="str">
        <f>IF(G369=1,VLOOKUP($B369,スタッフ!$B:$F,5,FALSE),"")</f>
        <v/>
      </c>
      <c r="K369" s="3" t="str">
        <f>IF(E369=1,VLOOKUP($B369,スタッフ!$B:$F,5,FALSE),"")</f>
        <v/>
      </c>
    </row>
    <row r="370" spans="1:11" x14ac:dyDescent="0.2">
      <c r="A370" s="9" t="str">
        <f>'宅直データ '!A370&amp;'宅直データ '!C370</f>
        <v>4250345654</v>
      </c>
      <c r="B370" s="3" t="str">
        <f>'宅直データ '!A370&amp;""</f>
        <v>42503</v>
      </c>
      <c r="C370" s="3" t="str">
        <f>'宅直データ '!B370</f>
        <v>澤野 正樹</v>
      </c>
      <c r="D370" s="4">
        <f>'宅直データ '!C370</f>
        <v>45654</v>
      </c>
      <c r="E370" s="3">
        <f>'宅直データ '!D370</f>
        <v>0</v>
      </c>
      <c r="F370" s="3">
        <f>'宅直データ '!E370</f>
        <v>0</v>
      </c>
      <c r="G370" s="10">
        <f>'宅直データ '!F370</f>
        <v>0</v>
      </c>
      <c r="H370" s="3" t="str">
        <f t="shared" si="5"/>
        <v/>
      </c>
      <c r="I370" s="3" t="str">
        <f>IF(F370=1,VLOOKUP($B370,スタッフ!$B:$F,5,FALSE),"")</f>
        <v/>
      </c>
      <c r="J370" s="3" t="str">
        <f>IF(G370=1,VLOOKUP($B370,スタッフ!$B:$F,5,FALSE),"")</f>
        <v/>
      </c>
      <c r="K370" s="3" t="str">
        <f>IF(E370=1,VLOOKUP($B370,スタッフ!$B:$F,5,FALSE),"")</f>
        <v/>
      </c>
    </row>
    <row r="371" spans="1:11" x14ac:dyDescent="0.2">
      <c r="A371" s="9" t="str">
        <f>'宅直データ '!A371&amp;'宅直データ '!C371</f>
        <v>4250345655</v>
      </c>
      <c r="B371" s="3" t="str">
        <f>'宅直データ '!A371&amp;""</f>
        <v>42503</v>
      </c>
      <c r="C371" s="3" t="str">
        <f>'宅直データ '!B371</f>
        <v>澤野 正樹</v>
      </c>
      <c r="D371" s="4">
        <f>'宅直データ '!C371</f>
        <v>45655</v>
      </c>
      <c r="E371" s="3">
        <f>'宅直データ '!D371</f>
        <v>0</v>
      </c>
      <c r="F371" s="3">
        <f>'宅直データ '!E371</f>
        <v>0</v>
      </c>
      <c r="G371" s="10">
        <f>'宅直データ '!F371</f>
        <v>0</v>
      </c>
      <c r="H371" s="3" t="str">
        <f t="shared" si="5"/>
        <v/>
      </c>
      <c r="I371" s="3" t="str">
        <f>IF(F371=1,VLOOKUP($B371,スタッフ!$B:$F,5,FALSE),"")</f>
        <v/>
      </c>
      <c r="J371" s="3" t="str">
        <f>IF(G371=1,VLOOKUP($B371,スタッフ!$B:$F,5,FALSE),"")</f>
        <v/>
      </c>
      <c r="K371" s="3" t="str">
        <f>IF(E371=1,VLOOKUP($B371,スタッフ!$B:$F,5,FALSE),"")</f>
        <v/>
      </c>
    </row>
    <row r="372" spans="1:11" x14ac:dyDescent="0.2">
      <c r="A372" s="9" t="str">
        <f>'宅直データ '!A372&amp;'宅直データ '!C372</f>
        <v>4250345656</v>
      </c>
      <c r="B372" s="3" t="str">
        <f>'宅直データ '!A372&amp;""</f>
        <v>42503</v>
      </c>
      <c r="C372" s="3" t="str">
        <f>'宅直データ '!B372</f>
        <v>澤野 正樹</v>
      </c>
      <c r="D372" s="4">
        <f>'宅直データ '!C372</f>
        <v>45656</v>
      </c>
      <c r="E372" s="3">
        <f>'宅直データ '!D372</f>
        <v>0</v>
      </c>
      <c r="F372" s="3">
        <f>'宅直データ '!E372</f>
        <v>0</v>
      </c>
      <c r="G372" s="10">
        <f>'宅直データ '!F372</f>
        <v>0</v>
      </c>
      <c r="H372" s="3" t="str">
        <f t="shared" si="5"/>
        <v/>
      </c>
      <c r="I372" s="3" t="str">
        <f>IF(F372=1,VLOOKUP($B372,スタッフ!$B:$F,5,FALSE),"")</f>
        <v/>
      </c>
      <c r="J372" s="3" t="str">
        <f>IF(G372=1,VLOOKUP($B372,スタッフ!$B:$F,5,FALSE),"")</f>
        <v/>
      </c>
      <c r="K372" s="3" t="str">
        <f>IF(E372=1,VLOOKUP($B372,スタッフ!$B:$F,5,FALSE),"")</f>
        <v/>
      </c>
    </row>
    <row r="373" spans="1:11" x14ac:dyDescent="0.2">
      <c r="A373" s="9" t="str">
        <f>'宅直データ '!A373&amp;'宅直データ '!C373</f>
        <v>4250345657</v>
      </c>
      <c r="B373" s="3" t="str">
        <f>'宅直データ '!A373&amp;""</f>
        <v>42503</v>
      </c>
      <c r="C373" s="3" t="str">
        <f>'宅直データ '!B373</f>
        <v>澤野 正樹</v>
      </c>
      <c r="D373" s="4">
        <f>'宅直データ '!C373</f>
        <v>45657</v>
      </c>
      <c r="E373" s="3">
        <f>'宅直データ '!D373</f>
        <v>0</v>
      </c>
      <c r="F373" s="3">
        <f>'宅直データ '!E373</f>
        <v>0</v>
      </c>
      <c r="G373" s="10">
        <f>'宅直データ '!F373</f>
        <v>0</v>
      </c>
      <c r="H373" s="3" t="str">
        <f t="shared" si="5"/>
        <v/>
      </c>
      <c r="I373" s="3" t="str">
        <f>IF(F373=1,VLOOKUP($B373,スタッフ!$B:$F,5,FALSE),"")</f>
        <v/>
      </c>
      <c r="J373" s="3" t="str">
        <f>IF(G373=1,VLOOKUP($B373,スタッフ!$B:$F,5,FALSE),"")</f>
        <v/>
      </c>
      <c r="K373" s="3" t="str">
        <f>IF(E373=1,VLOOKUP($B373,スタッフ!$B:$F,5,FALSE),"")</f>
        <v/>
      </c>
    </row>
    <row r="374" spans="1:11" x14ac:dyDescent="0.2">
      <c r="A374" s="9" t="str">
        <f>'宅直データ '!A374&amp;'宅直データ '!C374</f>
        <v>4696345627</v>
      </c>
      <c r="B374" s="3" t="str">
        <f>'宅直データ '!A374&amp;""</f>
        <v>46963</v>
      </c>
      <c r="C374" s="3" t="str">
        <f>'宅直データ '!B374</f>
        <v>清水 和弥</v>
      </c>
      <c r="D374" s="4">
        <f>'宅直データ '!C374</f>
        <v>45627</v>
      </c>
      <c r="E374" s="3">
        <f>'宅直データ '!D374</f>
        <v>0</v>
      </c>
      <c r="F374" s="3">
        <f>'宅直データ '!E374</f>
        <v>0</v>
      </c>
      <c r="G374" s="10">
        <f>'宅直データ '!F374</f>
        <v>0</v>
      </c>
      <c r="H374" s="3" t="str">
        <f t="shared" si="5"/>
        <v/>
      </c>
      <c r="I374" s="3" t="str">
        <f>IF(F374=1,VLOOKUP($B374,スタッフ!$B:$F,5,FALSE),"")</f>
        <v/>
      </c>
      <c r="J374" s="3" t="str">
        <f>IF(G374=1,VLOOKUP($B374,スタッフ!$B:$F,5,FALSE),"")</f>
        <v/>
      </c>
      <c r="K374" s="3" t="str">
        <f>IF(E374=1,VLOOKUP($B374,スタッフ!$B:$F,5,FALSE),"")</f>
        <v/>
      </c>
    </row>
    <row r="375" spans="1:11" x14ac:dyDescent="0.2">
      <c r="A375" s="9" t="str">
        <f>'宅直データ '!A375&amp;'宅直データ '!C375</f>
        <v>4696345628</v>
      </c>
      <c r="B375" s="3" t="str">
        <f>'宅直データ '!A375&amp;""</f>
        <v>46963</v>
      </c>
      <c r="C375" s="3" t="str">
        <f>'宅直データ '!B375</f>
        <v>清水 和弥</v>
      </c>
      <c r="D375" s="4">
        <f>'宅直データ '!C375</f>
        <v>45628</v>
      </c>
      <c r="E375" s="3">
        <f>'宅直データ '!D375</f>
        <v>0</v>
      </c>
      <c r="F375" s="3">
        <f>'宅直データ '!E375</f>
        <v>0</v>
      </c>
      <c r="G375" s="10">
        <f>'宅直データ '!F375</f>
        <v>0</v>
      </c>
      <c r="H375" s="3" t="str">
        <f t="shared" si="5"/>
        <v/>
      </c>
      <c r="I375" s="3" t="str">
        <f>IF(F375=1,VLOOKUP($B375,スタッフ!$B:$F,5,FALSE),"")</f>
        <v/>
      </c>
      <c r="J375" s="3" t="str">
        <f>IF(G375=1,VLOOKUP($B375,スタッフ!$B:$F,5,FALSE),"")</f>
        <v/>
      </c>
      <c r="K375" s="3" t="str">
        <f>IF(E375=1,VLOOKUP($B375,スタッフ!$B:$F,5,FALSE),"")</f>
        <v/>
      </c>
    </row>
    <row r="376" spans="1:11" x14ac:dyDescent="0.2">
      <c r="A376" s="9" t="str">
        <f>'宅直データ '!A376&amp;'宅直データ '!C376</f>
        <v>4696345629</v>
      </c>
      <c r="B376" s="3" t="str">
        <f>'宅直データ '!A376&amp;""</f>
        <v>46963</v>
      </c>
      <c r="C376" s="3" t="str">
        <f>'宅直データ '!B376</f>
        <v>清水 和弥</v>
      </c>
      <c r="D376" s="4">
        <f>'宅直データ '!C376</f>
        <v>45629</v>
      </c>
      <c r="E376" s="3">
        <f>'宅直データ '!D376</f>
        <v>0</v>
      </c>
      <c r="F376" s="3">
        <f>'宅直データ '!E376</f>
        <v>0</v>
      </c>
      <c r="G376" s="10">
        <f>'宅直データ '!F376</f>
        <v>0</v>
      </c>
      <c r="H376" s="3" t="str">
        <f t="shared" si="5"/>
        <v/>
      </c>
      <c r="I376" s="3" t="str">
        <f>IF(F376=1,VLOOKUP($B376,スタッフ!$B:$F,5,FALSE),"")</f>
        <v/>
      </c>
      <c r="J376" s="3" t="str">
        <f>IF(G376=1,VLOOKUP($B376,スタッフ!$B:$F,5,FALSE),"")</f>
        <v/>
      </c>
      <c r="K376" s="3" t="str">
        <f>IF(E376=1,VLOOKUP($B376,スタッフ!$B:$F,5,FALSE),"")</f>
        <v/>
      </c>
    </row>
    <row r="377" spans="1:11" x14ac:dyDescent="0.2">
      <c r="A377" s="9" t="str">
        <f>'宅直データ '!A377&amp;'宅直データ '!C377</f>
        <v>4696345630</v>
      </c>
      <c r="B377" s="3" t="str">
        <f>'宅直データ '!A377&amp;""</f>
        <v>46963</v>
      </c>
      <c r="C377" s="3" t="str">
        <f>'宅直データ '!B377</f>
        <v>清水 和弥</v>
      </c>
      <c r="D377" s="4">
        <f>'宅直データ '!C377</f>
        <v>45630</v>
      </c>
      <c r="E377" s="3">
        <f>'宅直データ '!D377</f>
        <v>0</v>
      </c>
      <c r="F377" s="3">
        <f>'宅直データ '!E377</f>
        <v>0</v>
      </c>
      <c r="G377" s="10">
        <f>'宅直データ '!F377</f>
        <v>0</v>
      </c>
      <c r="H377" s="3" t="str">
        <f t="shared" si="5"/>
        <v/>
      </c>
      <c r="I377" s="3" t="str">
        <f>IF(F377=1,VLOOKUP($B377,スタッフ!$B:$F,5,FALSE),"")</f>
        <v/>
      </c>
      <c r="J377" s="3" t="str">
        <f>IF(G377=1,VLOOKUP($B377,スタッフ!$B:$F,5,FALSE),"")</f>
        <v/>
      </c>
      <c r="K377" s="3" t="str">
        <f>IF(E377=1,VLOOKUP($B377,スタッフ!$B:$F,5,FALSE),"")</f>
        <v/>
      </c>
    </row>
    <row r="378" spans="1:11" x14ac:dyDescent="0.2">
      <c r="A378" s="9" t="str">
        <f>'宅直データ '!A378&amp;'宅直データ '!C378</f>
        <v>4696345631</v>
      </c>
      <c r="B378" s="3" t="str">
        <f>'宅直データ '!A378&amp;""</f>
        <v>46963</v>
      </c>
      <c r="C378" s="3" t="str">
        <f>'宅直データ '!B378</f>
        <v>清水 和弥</v>
      </c>
      <c r="D378" s="4">
        <f>'宅直データ '!C378</f>
        <v>45631</v>
      </c>
      <c r="E378" s="3">
        <f>'宅直データ '!D378</f>
        <v>0</v>
      </c>
      <c r="F378" s="3">
        <f>'宅直データ '!E378</f>
        <v>0</v>
      </c>
      <c r="G378" s="10">
        <f>'宅直データ '!F378</f>
        <v>0</v>
      </c>
      <c r="H378" s="3" t="str">
        <f t="shared" si="5"/>
        <v/>
      </c>
      <c r="I378" s="3" t="str">
        <f>IF(F378=1,VLOOKUP($B378,スタッフ!$B:$F,5,FALSE),"")</f>
        <v/>
      </c>
      <c r="J378" s="3" t="str">
        <f>IF(G378=1,VLOOKUP($B378,スタッフ!$B:$F,5,FALSE),"")</f>
        <v/>
      </c>
      <c r="K378" s="3" t="str">
        <f>IF(E378=1,VLOOKUP($B378,スタッフ!$B:$F,5,FALSE),"")</f>
        <v/>
      </c>
    </row>
    <row r="379" spans="1:11" x14ac:dyDescent="0.2">
      <c r="A379" s="9" t="str">
        <f>'宅直データ '!A379&amp;'宅直データ '!C379</f>
        <v>4696345632</v>
      </c>
      <c r="B379" s="3" t="str">
        <f>'宅直データ '!A379&amp;""</f>
        <v>46963</v>
      </c>
      <c r="C379" s="3" t="str">
        <f>'宅直データ '!B379</f>
        <v>清水 和弥</v>
      </c>
      <c r="D379" s="4">
        <f>'宅直データ '!C379</f>
        <v>45632</v>
      </c>
      <c r="E379" s="3">
        <f>'宅直データ '!D379</f>
        <v>0</v>
      </c>
      <c r="F379" s="3">
        <f>'宅直データ '!E379</f>
        <v>0</v>
      </c>
      <c r="G379" s="10">
        <f>'宅直データ '!F379</f>
        <v>0</v>
      </c>
      <c r="H379" s="3" t="str">
        <f t="shared" si="5"/>
        <v/>
      </c>
      <c r="I379" s="3" t="str">
        <f>IF(F379=1,VLOOKUP($B379,スタッフ!$B:$F,5,FALSE),"")</f>
        <v/>
      </c>
      <c r="J379" s="3" t="str">
        <f>IF(G379=1,VLOOKUP($B379,スタッフ!$B:$F,5,FALSE),"")</f>
        <v/>
      </c>
      <c r="K379" s="3" t="str">
        <f>IF(E379=1,VLOOKUP($B379,スタッフ!$B:$F,5,FALSE),"")</f>
        <v/>
      </c>
    </row>
    <row r="380" spans="1:11" x14ac:dyDescent="0.2">
      <c r="A380" s="9" t="str">
        <f>'宅直データ '!A380&amp;'宅直データ '!C380</f>
        <v>4696345633</v>
      </c>
      <c r="B380" s="3" t="str">
        <f>'宅直データ '!A380&amp;""</f>
        <v>46963</v>
      </c>
      <c r="C380" s="3" t="str">
        <f>'宅直データ '!B380</f>
        <v>清水 和弥</v>
      </c>
      <c r="D380" s="4">
        <f>'宅直データ '!C380</f>
        <v>45633</v>
      </c>
      <c r="E380" s="3">
        <f>'宅直データ '!D380</f>
        <v>0</v>
      </c>
      <c r="F380" s="3">
        <f>'宅直データ '!E380</f>
        <v>0</v>
      </c>
      <c r="G380" s="10">
        <f>'宅直データ '!F380</f>
        <v>0</v>
      </c>
      <c r="H380" s="3" t="str">
        <f t="shared" si="5"/>
        <v/>
      </c>
      <c r="I380" s="3" t="str">
        <f>IF(F380=1,VLOOKUP($B380,スタッフ!$B:$F,5,FALSE),"")</f>
        <v/>
      </c>
      <c r="J380" s="3" t="str">
        <f>IF(G380=1,VLOOKUP($B380,スタッフ!$B:$F,5,FALSE),"")</f>
        <v/>
      </c>
      <c r="K380" s="3" t="str">
        <f>IF(E380=1,VLOOKUP($B380,スタッフ!$B:$F,5,FALSE),"")</f>
        <v/>
      </c>
    </row>
    <row r="381" spans="1:11" x14ac:dyDescent="0.2">
      <c r="A381" s="9" t="str">
        <f>'宅直データ '!A381&amp;'宅直データ '!C381</f>
        <v>4696345634</v>
      </c>
      <c r="B381" s="3" t="str">
        <f>'宅直データ '!A381&amp;""</f>
        <v>46963</v>
      </c>
      <c r="C381" s="3" t="str">
        <f>'宅直データ '!B381</f>
        <v>清水 和弥</v>
      </c>
      <c r="D381" s="4">
        <f>'宅直データ '!C381</f>
        <v>45634</v>
      </c>
      <c r="E381" s="3">
        <f>'宅直データ '!D381</f>
        <v>0</v>
      </c>
      <c r="F381" s="3">
        <f>'宅直データ '!E381</f>
        <v>0</v>
      </c>
      <c r="G381" s="10">
        <f>'宅直データ '!F381</f>
        <v>0</v>
      </c>
      <c r="H381" s="3" t="str">
        <f t="shared" si="5"/>
        <v/>
      </c>
      <c r="I381" s="3" t="str">
        <f>IF(F381=1,VLOOKUP($B381,スタッフ!$B:$F,5,FALSE),"")</f>
        <v/>
      </c>
      <c r="J381" s="3" t="str">
        <f>IF(G381=1,VLOOKUP($B381,スタッフ!$B:$F,5,FALSE),"")</f>
        <v/>
      </c>
      <c r="K381" s="3" t="str">
        <f>IF(E381=1,VLOOKUP($B381,スタッフ!$B:$F,5,FALSE),"")</f>
        <v/>
      </c>
    </row>
    <row r="382" spans="1:11" x14ac:dyDescent="0.2">
      <c r="A382" s="9" t="str">
        <f>'宅直データ '!A382&amp;'宅直データ '!C382</f>
        <v>4696345635</v>
      </c>
      <c r="B382" s="3" t="str">
        <f>'宅直データ '!A382&amp;""</f>
        <v>46963</v>
      </c>
      <c r="C382" s="3" t="str">
        <f>'宅直データ '!B382</f>
        <v>清水 和弥</v>
      </c>
      <c r="D382" s="4">
        <f>'宅直データ '!C382</f>
        <v>45635</v>
      </c>
      <c r="E382" s="3">
        <f>'宅直データ '!D382</f>
        <v>0</v>
      </c>
      <c r="F382" s="3">
        <f>'宅直データ '!E382</f>
        <v>0</v>
      </c>
      <c r="G382" s="10">
        <f>'宅直データ '!F382</f>
        <v>0</v>
      </c>
      <c r="H382" s="3" t="str">
        <f t="shared" si="5"/>
        <v/>
      </c>
      <c r="I382" s="3" t="str">
        <f>IF(F382=1,VLOOKUP($B382,スタッフ!$B:$F,5,FALSE),"")</f>
        <v/>
      </c>
      <c r="J382" s="3" t="str">
        <f>IF(G382=1,VLOOKUP($B382,スタッフ!$B:$F,5,FALSE),"")</f>
        <v/>
      </c>
      <c r="K382" s="3" t="str">
        <f>IF(E382=1,VLOOKUP($B382,スタッフ!$B:$F,5,FALSE),"")</f>
        <v/>
      </c>
    </row>
    <row r="383" spans="1:11" x14ac:dyDescent="0.2">
      <c r="A383" s="9" t="str">
        <f>'宅直データ '!A383&amp;'宅直データ '!C383</f>
        <v>4696345636</v>
      </c>
      <c r="B383" s="3" t="str">
        <f>'宅直データ '!A383&amp;""</f>
        <v>46963</v>
      </c>
      <c r="C383" s="3" t="str">
        <f>'宅直データ '!B383</f>
        <v>清水 和弥</v>
      </c>
      <c r="D383" s="4">
        <f>'宅直データ '!C383</f>
        <v>45636</v>
      </c>
      <c r="E383" s="3">
        <f>'宅直データ '!D383</f>
        <v>0</v>
      </c>
      <c r="F383" s="3">
        <f>'宅直データ '!E383</f>
        <v>0</v>
      </c>
      <c r="G383" s="10">
        <f>'宅直データ '!F383</f>
        <v>0</v>
      </c>
      <c r="H383" s="3" t="str">
        <f t="shared" si="5"/>
        <v/>
      </c>
      <c r="I383" s="3" t="str">
        <f>IF(F383=1,VLOOKUP($B383,スタッフ!$B:$F,5,FALSE),"")</f>
        <v/>
      </c>
      <c r="J383" s="3" t="str">
        <f>IF(G383=1,VLOOKUP($B383,スタッフ!$B:$F,5,FALSE),"")</f>
        <v/>
      </c>
      <c r="K383" s="3" t="str">
        <f>IF(E383=1,VLOOKUP($B383,スタッフ!$B:$F,5,FALSE),"")</f>
        <v/>
      </c>
    </row>
    <row r="384" spans="1:11" x14ac:dyDescent="0.2">
      <c r="A384" s="9" t="str">
        <f>'宅直データ '!A384&amp;'宅直データ '!C384</f>
        <v>4696345637</v>
      </c>
      <c r="B384" s="3" t="str">
        <f>'宅直データ '!A384&amp;""</f>
        <v>46963</v>
      </c>
      <c r="C384" s="3" t="str">
        <f>'宅直データ '!B384</f>
        <v>清水 和弥</v>
      </c>
      <c r="D384" s="4">
        <f>'宅直データ '!C384</f>
        <v>45637</v>
      </c>
      <c r="E384" s="3">
        <f>'宅直データ '!D384</f>
        <v>0</v>
      </c>
      <c r="F384" s="3">
        <f>'宅直データ '!E384</f>
        <v>0</v>
      </c>
      <c r="G384" s="10">
        <f>'宅直データ '!F384</f>
        <v>0</v>
      </c>
      <c r="H384" s="3" t="str">
        <f t="shared" si="5"/>
        <v/>
      </c>
      <c r="I384" s="3" t="str">
        <f>IF(F384=1,VLOOKUP($B384,スタッフ!$B:$F,5,FALSE),"")</f>
        <v/>
      </c>
      <c r="J384" s="3" t="str">
        <f>IF(G384=1,VLOOKUP($B384,スタッフ!$B:$F,5,FALSE),"")</f>
        <v/>
      </c>
      <c r="K384" s="3" t="str">
        <f>IF(E384=1,VLOOKUP($B384,スタッフ!$B:$F,5,FALSE),"")</f>
        <v/>
      </c>
    </row>
    <row r="385" spans="1:11" x14ac:dyDescent="0.2">
      <c r="A385" s="9" t="str">
        <f>'宅直データ '!A385&amp;'宅直データ '!C385</f>
        <v>4696345638</v>
      </c>
      <c r="B385" s="3" t="str">
        <f>'宅直データ '!A385&amp;""</f>
        <v>46963</v>
      </c>
      <c r="C385" s="3" t="str">
        <f>'宅直データ '!B385</f>
        <v>清水 和弥</v>
      </c>
      <c r="D385" s="4">
        <f>'宅直データ '!C385</f>
        <v>45638</v>
      </c>
      <c r="E385" s="3">
        <f>'宅直データ '!D385</f>
        <v>0</v>
      </c>
      <c r="F385" s="3">
        <f>'宅直データ '!E385</f>
        <v>0</v>
      </c>
      <c r="G385" s="10">
        <f>'宅直データ '!F385</f>
        <v>0</v>
      </c>
      <c r="H385" s="3" t="str">
        <f t="shared" si="5"/>
        <v/>
      </c>
      <c r="I385" s="3" t="str">
        <f>IF(F385=1,VLOOKUP($B385,スタッフ!$B:$F,5,FALSE),"")</f>
        <v/>
      </c>
      <c r="J385" s="3" t="str">
        <f>IF(G385=1,VLOOKUP($B385,スタッフ!$B:$F,5,FALSE),"")</f>
        <v/>
      </c>
      <c r="K385" s="3" t="str">
        <f>IF(E385=1,VLOOKUP($B385,スタッフ!$B:$F,5,FALSE),"")</f>
        <v/>
      </c>
    </row>
    <row r="386" spans="1:11" x14ac:dyDescent="0.2">
      <c r="A386" s="9" t="str">
        <f>'宅直データ '!A386&amp;'宅直データ '!C386</f>
        <v>4696345639</v>
      </c>
      <c r="B386" s="3" t="str">
        <f>'宅直データ '!A386&amp;""</f>
        <v>46963</v>
      </c>
      <c r="C386" s="3" t="str">
        <f>'宅直データ '!B386</f>
        <v>清水 和弥</v>
      </c>
      <c r="D386" s="4">
        <f>'宅直データ '!C386</f>
        <v>45639</v>
      </c>
      <c r="E386" s="3">
        <f>'宅直データ '!D386</f>
        <v>0</v>
      </c>
      <c r="F386" s="3">
        <f>'宅直データ '!E386</f>
        <v>0</v>
      </c>
      <c r="G386" s="10">
        <f>'宅直データ '!F386</f>
        <v>0</v>
      </c>
      <c r="H386" s="3" t="str">
        <f t="shared" si="5"/>
        <v/>
      </c>
      <c r="I386" s="3" t="str">
        <f>IF(F386=1,VLOOKUP($B386,スタッフ!$B:$F,5,FALSE),"")</f>
        <v/>
      </c>
      <c r="J386" s="3" t="str">
        <f>IF(G386=1,VLOOKUP($B386,スタッフ!$B:$F,5,FALSE),"")</f>
        <v/>
      </c>
      <c r="K386" s="3" t="str">
        <f>IF(E386=1,VLOOKUP($B386,スタッフ!$B:$F,5,FALSE),"")</f>
        <v/>
      </c>
    </row>
    <row r="387" spans="1:11" x14ac:dyDescent="0.2">
      <c r="A387" s="9" t="str">
        <f>'宅直データ '!A387&amp;'宅直データ '!C387</f>
        <v>4696345640</v>
      </c>
      <c r="B387" s="3" t="str">
        <f>'宅直データ '!A387&amp;""</f>
        <v>46963</v>
      </c>
      <c r="C387" s="3" t="str">
        <f>'宅直データ '!B387</f>
        <v>清水 和弥</v>
      </c>
      <c r="D387" s="4">
        <f>'宅直データ '!C387</f>
        <v>45640</v>
      </c>
      <c r="E387" s="3">
        <f>'宅直データ '!D387</f>
        <v>0</v>
      </c>
      <c r="F387" s="3">
        <f>'宅直データ '!E387</f>
        <v>0</v>
      </c>
      <c r="G387" s="10">
        <f>'宅直データ '!F387</f>
        <v>0</v>
      </c>
      <c r="H387" s="3" t="str">
        <f t="shared" ref="H387:H450" si="6">IF(G387=1,"日","")&amp;IF(F387=1,"PM","")&amp;IF(E387=1,"夜","")</f>
        <v/>
      </c>
      <c r="I387" s="3" t="str">
        <f>IF(F387=1,VLOOKUP($B387,スタッフ!$B:$F,5,FALSE),"")</f>
        <v/>
      </c>
      <c r="J387" s="3" t="str">
        <f>IF(G387=1,VLOOKUP($B387,スタッフ!$B:$F,5,FALSE),"")</f>
        <v/>
      </c>
      <c r="K387" s="3" t="str">
        <f>IF(E387=1,VLOOKUP($B387,スタッフ!$B:$F,5,FALSE),"")</f>
        <v/>
      </c>
    </row>
    <row r="388" spans="1:11" x14ac:dyDescent="0.2">
      <c r="A388" s="9" t="str">
        <f>'宅直データ '!A388&amp;'宅直データ '!C388</f>
        <v>4696345641</v>
      </c>
      <c r="B388" s="3" t="str">
        <f>'宅直データ '!A388&amp;""</f>
        <v>46963</v>
      </c>
      <c r="C388" s="3" t="str">
        <f>'宅直データ '!B388</f>
        <v>清水 和弥</v>
      </c>
      <c r="D388" s="4">
        <f>'宅直データ '!C388</f>
        <v>45641</v>
      </c>
      <c r="E388" s="3">
        <f>'宅直データ '!D388</f>
        <v>0</v>
      </c>
      <c r="F388" s="3">
        <f>'宅直データ '!E388</f>
        <v>0</v>
      </c>
      <c r="G388" s="10">
        <f>'宅直データ '!F388</f>
        <v>0</v>
      </c>
      <c r="H388" s="3" t="str">
        <f t="shared" si="6"/>
        <v/>
      </c>
      <c r="I388" s="3" t="str">
        <f>IF(F388=1,VLOOKUP($B388,スタッフ!$B:$F,5,FALSE),"")</f>
        <v/>
      </c>
      <c r="J388" s="3" t="str">
        <f>IF(G388=1,VLOOKUP($B388,スタッフ!$B:$F,5,FALSE),"")</f>
        <v/>
      </c>
      <c r="K388" s="3" t="str">
        <f>IF(E388=1,VLOOKUP($B388,スタッフ!$B:$F,5,FALSE),"")</f>
        <v/>
      </c>
    </row>
    <row r="389" spans="1:11" x14ac:dyDescent="0.2">
      <c r="A389" s="9" t="str">
        <f>'宅直データ '!A389&amp;'宅直データ '!C389</f>
        <v>4696345642</v>
      </c>
      <c r="B389" s="3" t="str">
        <f>'宅直データ '!A389&amp;""</f>
        <v>46963</v>
      </c>
      <c r="C389" s="3" t="str">
        <f>'宅直データ '!B389</f>
        <v>清水 和弥</v>
      </c>
      <c r="D389" s="4">
        <f>'宅直データ '!C389</f>
        <v>45642</v>
      </c>
      <c r="E389" s="3">
        <f>'宅直データ '!D389</f>
        <v>0</v>
      </c>
      <c r="F389" s="3">
        <f>'宅直データ '!E389</f>
        <v>0</v>
      </c>
      <c r="G389" s="10">
        <f>'宅直データ '!F389</f>
        <v>0</v>
      </c>
      <c r="H389" s="3" t="str">
        <f t="shared" si="6"/>
        <v/>
      </c>
      <c r="I389" s="3" t="str">
        <f>IF(F389=1,VLOOKUP($B389,スタッフ!$B:$F,5,FALSE),"")</f>
        <v/>
      </c>
      <c r="J389" s="3" t="str">
        <f>IF(G389=1,VLOOKUP($B389,スタッフ!$B:$F,5,FALSE),"")</f>
        <v/>
      </c>
      <c r="K389" s="3" t="str">
        <f>IF(E389=1,VLOOKUP($B389,スタッフ!$B:$F,5,FALSE),"")</f>
        <v/>
      </c>
    </row>
    <row r="390" spans="1:11" x14ac:dyDescent="0.2">
      <c r="A390" s="9" t="str">
        <f>'宅直データ '!A390&amp;'宅直データ '!C390</f>
        <v>4696345643</v>
      </c>
      <c r="B390" s="3" t="str">
        <f>'宅直データ '!A390&amp;""</f>
        <v>46963</v>
      </c>
      <c r="C390" s="3" t="str">
        <f>'宅直データ '!B390</f>
        <v>清水 和弥</v>
      </c>
      <c r="D390" s="4">
        <f>'宅直データ '!C390</f>
        <v>45643</v>
      </c>
      <c r="E390" s="3">
        <f>'宅直データ '!D390</f>
        <v>0</v>
      </c>
      <c r="F390" s="3">
        <f>'宅直データ '!E390</f>
        <v>0</v>
      </c>
      <c r="G390" s="10">
        <f>'宅直データ '!F390</f>
        <v>0</v>
      </c>
      <c r="H390" s="3" t="str">
        <f t="shared" si="6"/>
        <v/>
      </c>
      <c r="I390" s="3" t="str">
        <f>IF(F390=1,VLOOKUP($B390,スタッフ!$B:$F,5,FALSE),"")</f>
        <v/>
      </c>
      <c r="J390" s="3" t="str">
        <f>IF(G390=1,VLOOKUP($B390,スタッフ!$B:$F,5,FALSE),"")</f>
        <v/>
      </c>
      <c r="K390" s="3" t="str">
        <f>IF(E390=1,VLOOKUP($B390,スタッフ!$B:$F,5,FALSE),"")</f>
        <v/>
      </c>
    </row>
    <row r="391" spans="1:11" x14ac:dyDescent="0.2">
      <c r="A391" s="9" t="str">
        <f>'宅直データ '!A391&amp;'宅直データ '!C391</f>
        <v>4696345644</v>
      </c>
      <c r="B391" s="3" t="str">
        <f>'宅直データ '!A391&amp;""</f>
        <v>46963</v>
      </c>
      <c r="C391" s="3" t="str">
        <f>'宅直データ '!B391</f>
        <v>清水 和弥</v>
      </c>
      <c r="D391" s="4">
        <f>'宅直データ '!C391</f>
        <v>45644</v>
      </c>
      <c r="E391" s="3">
        <f>'宅直データ '!D391</f>
        <v>0</v>
      </c>
      <c r="F391" s="3">
        <f>'宅直データ '!E391</f>
        <v>0</v>
      </c>
      <c r="G391" s="10">
        <f>'宅直データ '!F391</f>
        <v>0</v>
      </c>
      <c r="H391" s="3" t="str">
        <f t="shared" si="6"/>
        <v/>
      </c>
      <c r="I391" s="3" t="str">
        <f>IF(F391=1,VLOOKUP($B391,スタッフ!$B:$F,5,FALSE),"")</f>
        <v/>
      </c>
      <c r="J391" s="3" t="str">
        <f>IF(G391=1,VLOOKUP($B391,スタッフ!$B:$F,5,FALSE),"")</f>
        <v/>
      </c>
      <c r="K391" s="3" t="str">
        <f>IF(E391=1,VLOOKUP($B391,スタッフ!$B:$F,5,FALSE),"")</f>
        <v/>
      </c>
    </row>
    <row r="392" spans="1:11" x14ac:dyDescent="0.2">
      <c r="A392" s="9" t="str">
        <f>'宅直データ '!A392&amp;'宅直データ '!C392</f>
        <v>4696345645</v>
      </c>
      <c r="B392" s="3" t="str">
        <f>'宅直データ '!A392&amp;""</f>
        <v>46963</v>
      </c>
      <c r="C392" s="3" t="str">
        <f>'宅直データ '!B392</f>
        <v>清水 和弥</v>
      </c>
      <c r="D392" s="4">
        <f>'宅直データ '!C392</f>
        <v>45645</v>
      </c>
      <c r="E392" s="3">
        <f>'宅直データ '!D392</f>
        <v>0</v>
      </c>
      <c r="F392" s="3">
        <f>'宅直データ '!E392</f>
        <v>0</v>
      </c>
      <c r="G392" s="10">
        <f>'宅直データ '!F392</f>
        <v>0</v>
      </c>
      <c r="H392" s="3" t="str">
        <f t="shared" si="6"/>
        <v/>
      </c>
      <c r="I392" s="3" t="str">
        <f>IF(F392=1,VLOOKUP($B392,スタッフ!$B:$F,5,FALSE),"")</f>
        <v/>
      </c>
      <c r="J392" s="3" t="str">
        <f>IF(G392=1,VLOOKUP($B392,スタッフ!$B:$F,5,FALSE),"")</f>
        <v/>
      </c>
      <c r="K392" s="3" t="str">
        <f>IF(E392=1,VLOOKUP($B392,スタッフ!$B:$F,5,FALSE),"")</f>
        <v/>
      </c>
    </row>
    <row r="393" spans="1:11" x14ac:dyDescent="0.2">
      <c r="A393" s="9" t="str">
        <f>'宅直データ '!A393&amp;'宅直データ '!C393</f>
        <v>4696345646</v>
      </c>
      <c r="B393" s="3" t="str">
        <f>'宅直データ '!A393&amp;""</f>
        <v>46963</v>
      </c>
      <c r="C393" s="3" t="str">
        <f>'宅直データ '!B393</f>
        <v>清水 和弥</v>
      </c>
      <c r="D393" s="4">
        <f>'宅直データ '!C393</f>
        <v>45646</v>
      </c>
      <c r="E393" s="3">
        <f>'宅直データ '!D393</f>
        <v>0</v>
      </c>
      <c r="F393" s="3">
        <f>'宅直データ '!E393</f>
        <v>0</v>
      </c>
      <c r="G393" s="10">
        <f>'宅直データ '!F393</f>
        <v>0</v>
      </c>
      <c r="H393" s="3" t="str">
        <f t="shared" si="6"/>
        <v/>
      </c>
      <c r="I393" s="3" t="str">
        <f>IF(F393=1,VLOOKUP($B393,スタッフ!$B:$F,5,FALSE),"")</f>
        <v/>
      </c>
      <c r="J393" s="3" t="str">
        <f>IF(G393=1,VLOOKUP($B393,スタッフ!$B:$F,5,FALSE),"")</f>
        <v/>
      </c>
      <c r="K393" s="3" t="str">
        <f>IF(E393=1,VLOOKUP($B393,スタッフ!$B:$F,5,FALSE),"")</f>
        <v/>
      </c>
    </row>
    <row r="394" spans="1:11" x14ac:dyDescent="0.2">
      <c r="A394" s="9" t="str">
        <f>'宅直データ '!A394&amp;'宅直データ '!C394</f>
        <v>4696345647</v>
      </c>
      <c r="B394" s="3" t="str">
        <f>'宅直データ '!A394&amp;""</f>
        <v>46963</v>
      </c>
      <c r="C394" s="3" t="str">
        <f>'宅直データ '!B394</f>
        <v>清水 和弥</v>
      </c>
      <c r="D394" s="4">
        <f>'宅直データ '!C394</f>
        <v>45647</v>
      </c>
      <c r="E394" s="3">
        <f>'宅直データ '!D394</f>
        <v>0</v>
      </c>
      <c r="F394" s="3">
        <f>'宅直データ '!E394</f>
        <v>0</v>
      </c>
      <c r="G394" s="10">
        <f>'宅直データ '!F394</f>
        <v>0</v>
      </c>
      <c r="H394" s="3" t="str">
        <f t="shared" si="6"/>
        <v/>
      </c>
      <c r="I394" s="3" t="str">
        <f>IF(F394=1,VLOOKUP($B394,スタッフ!$B:$F,5,FALSE),"")</f>
        <v/>
      </c>
      <c r="J394" s="3" t="str">
        <f>IF(G394=1,VLOOKUP($B394,スタッフ!$B:$F,5,FALSE),"")</f>
        <v/>
      </c>
      <c r="K394" s="3" t="str">
        <f>IF(E394=1,VLOOKUP($B394,スタッフ!$B:$F,5,FALSE),"")</f>
        <v/>
      </c>
    </row>
    <row r="395" spans="1:11" x14ac:dyDescent="0.2">
      <c r="A395" s="9" t="str">
        <f>'宅直データ '!A395&amp;'宅直データ '!C395</f>
        <v>4696345648</v>
      </c>
      <c r="B395" s="3" t="str">
        <f>'宅直データ '!A395&amp;""</f>
        <v>46963</v>
      </c>
      <c r="C395" s="3" t="str">
        <f>'宅直データ '!B395</f>
        <v>清水 和弥</v>
      </c>
      <c r="D395" s="4">
        <f>'宅直データ '!C395</f>
        <v>45648</v>
      </c>
      <c r="E395" s="3">
        <f>'宅直データ '!D395</f>
        <v>0</v>
      </c>
      <c r="F395" s="3">
        <f>'宅直データ '!E395</f>
        <v>0</v>
      </c>
      <c r="G395" s="10">
        <f>'宅直データ '!F395</f>
        <v>0</v>
      </c>
      <c r="H395" s="3" t="str">
        <f t="shared" si="6"/>
        <v/>
      </c>
      <c r="I395" s="3" t="str">
        <f>IF(F395=1,VLOOKUP($B395,スタッフ!$B:$F,5,FALSE),"")</f>
        <v/>
      </c>
      <c r="J395" s="3" t="str">
        <f>IF(G395=1,VLOOKUP($B395,スタッフ!$B:$F,5,FALSE),"")</f>
        <v/>
      </c>
      <c r="K395" s="3" t="str">
        <f>IF(E395=1,VLOOKUP($B395,スタッフ!$B:$F,5,FALSE),"")</f>
        <v/>
      </c>
    </row>
    <row r="396" spans="1:11" x14ac:dyDescent="0.2">
      <c r="A396" s="9" t="str">
        <f>'宅直データ '!A396&amp;'宅直データ '!C396</f>
        <v>4696345649</v>
      </c>
      <c r="B396" s="3" t="str">
        <f>'宅直データ '!A396&amp;""</f>
        <v>46963</v>
      </c>
      <c r="C396" s="3" t="str">
        <f>'宅直データ '!B396</f>
        <v>清水 和弥</v>
      </c>
      <c r="D396" s="4">
        <f>'宅直データ '!C396</f>
        <v>45649</v>
      </c>
      <c r="E396" s="3">
        <f>'宅直データ '!D396</f>
        <v>0</v>
      </c>
      <c r="F396" s="3">
        <f>'宅直データ '!E396</f>
        <v>0</v>
      </c>
      <c r="G396" s="10">
        <f>'宅直データ '!F396</f>
        <v>0</v>
      </c>
      <c r="H396" s="3" t="str">
        <f t="shared" si="6"/>
        <v/>
      </c>
      <c r="I396" s="3" t="str">
        <f>IF(F396=1,VLOOKUP($B396,スタッフ!$B:$F,5,FALSE),"")</f>
        <v/>
      </c>
      <c r="J396" s="3" t="str">
        <f>IF(G396=1,VLOOKUP($B396,スタッフ!$B:$F,5,FALSE),"")</f>
        <v/>
      </c>
      <c r="K396" s="3" t="str">
        <f>IF(E396=1,VLOOKUP($B396,スタッフ!$B:$F,5,FALSE),"")</f>
        <v/>
      </c>
    </row>
    <row r="397" spans="1:11" x14ac:dyDescent="0.2">
      <c r="A397" s="9" t="str">
        <f>'宅直データ '!A397&amp;'宅直データ '!C397</f>
        <v>4696345650</v>
      </c>
      <c r="B397" s="3" t="str">
        <f>'宅直データ '!A397&amp;""</f>
        <v>46963</v>
      </c>
      <c r="C397" s="3" t="str">
        <f>'宅直データ '!B397</f>
        <v>清水 和弥</v>
      </c>
      <c r="D397" s="4">
        <f>'宅直データ '!C397</f>
        <v>45650</v>
      </c>
      <c r="E397" s="3">
        <f>'宅直データ '!D397</f>
        <v>0</v>
      </c>
      <c r="F397" s="3">
        <f>'宅直データ '!E397</f>
        <v>0</v>
      </c>
      <c r="G397" s="10">
        <f>'宅直データ '!F397</f>
        <v>0</v>
      </c>
      <c r="H397" s="3" t="str">
        <f t="shared" si="6"/>
        <v/>
      </c>
      <c r="I397" s="3" t="str">
        <f>IF(F397=1,VLOOKUP($B397,スタッフ!$B:$F,5,FALSE),"")</f>
        <v/>
      </c>
      <c r="J397" s="3" t="str">
        <f>IF(G397=1,VLOOKUP($B397,スタッフ!$B:$F,5,FALSE),"")</f>
        <v/>
      </c>
      <c r="K397" s="3" t="str">
        <f>IF(E397=1,VLOOKUP($B397,スタッフ!$B:$F,5,FALSE),"")</f>
        <v/>
      </c>
    </row>
    <row r="398" spans="1:11" x14ac:dyDescent="0.2">
      <c r="A398" s="9" t="str">
        <f>'宅直データ '!A398&amp;'宅直データ '!C398</f>
        <v>4696345651</v>
      </c>
      <c r="B398" s="3" t="str">
        <f>'宅直データ '!A398&amp;""</f>
        <v>46963</v>
      </c>
      <c r="C398" s="3" t="str">
        <f>'宅直データ '!B398</f>
        <v>清水 和弥</v>
      </c>
      <c r="D398" s="4">
        <f>'宅直データ '!C398</f>
        <v>45651</v>
      </c>
      <c r="E398" s="3">
        <f>'宅直データ '!D398</f>
        <v>0</v>
      </c>
      <c r="F398" s="3">
        <f>'宅直データ '!E398</f>
        <v>0</v>
      </c>
      <c r="G398" s="10">
        <f>'宅直データ '!F398</f>
        <v>0</v>
      </c>
      <c r="H398" s="3" t="str">
        <f t="shared" si="6"/>
        <v/>
      </c>
      <c r="I398" s="3" t="str">
        <f>IF(F398=1,VLOOKUP($B398,スタッフ!$B:$F,5,FALSE),"")</f>
        <v/>
      </c>
      <c r="J398" s="3" t="str">
        <f>IF(G398=1,VLOOKUP($B398,スタッフ!$B:$F,5,FALSE),"")</f>
        <v/>
      </c>
      <c r="K398" s="3" t="str">
        <f>IF(E398=1,VLOOKUP($B398,スタッフ!$B:$F,5,FALSE),"")</f>
        <v/>
      </c>
    </row>
    <row r="399" spans="1:11" x14ac:dyDescent="0.2">
      <c r="A399" s="9" t="str">
        <f>'宅直データ '!A399&amp;'宅直データ '!C399</f>
        <v>4696345652</v>
      </c>
      <c r="B399" s="3" t="str">
        <f>'宅直データ '!A399&amp;""</f>
        <v>46963</v>
      </c>
      <c r="C399" s="3" t="str">
        <f>'宅直データ '!B399</f>
        <v>清水 和弥</v>
      </c>
      <c r="D399" s="4">
        <f>'宅直データ '!C399</f>
        <v>45652</v>
      </c>
      <c r="E399" s="3">
        <f>'宅直データ '!D399</f>
        <v>0</v>
      </c>
      <c r="F399" s="3">
        <f>'宅直データ '!E399</f>
        <v>0</v>
      </c>
      <c r="G399" s="10">
        <f>'宅直データ '!F399</f>
        <v>0</v>
      </c>
      <c r="H399" s="3" t="str">
        <f t="shared" si="6"/>
        <v/>
      </c>
      <c r="I399" s="3" t="str">
        <f>IF(F399=1,VLOOKUP($B399,スタッフ!$B:$F,5,FALSE),"")</f>
        <v/>
      </c>
      <c r="J399" s="3" t="str">
        <f>IF(G399=1,VLOOKUP($B399,スタッフ!$B:$F,5,FALSE),"")</f>
        <v/>
      </c>
      <c r="K399" s="3" t="str">
        <f>IF(E399=1,VLOOKUP($B399,スタッフ!$B:$F,5,FALSE),"")</f>
        <v/>
      </c>
    </row>
    <row r="400" spans="1:11" x14ac:dyDescent="0.2">
      <c r="A400" s="9" t="str">
        <f>'宅直データ '!A400&amp;'宅直データ '!C400</f>
        <v>4696345653</v>
      </c>
      <c r="B400" s="3" t="str">
        <f>'宅直データ '!A400&amp;""</f>
        <v>46963</v>
      </c>
      <c r="C400" s="3" t="str">
        <f>'宅直データ '!B400</f>
        <v>清水 和弥</v>
      </c>
      <c r="D400" s="4">
        <f>'宅直データ '!C400</f>
        <v>45653</v>
      </c>
      <c r="E400" s="3">
        <f>'宅直データ '!D400</f>
        <v>0</v>
      </c>
      <c r="F400" s="3">
        <f>'宅直データ '!E400</f>
        <v>0</v>
      </c>
      <c r="G400" s="10">
        <f>'宅直データ '!F400</f>
        <v>0</v>
      </c>
      <c r="H400" s="3" t="str">
        <f t="shared" si="6"/>
        <v/>
      </c>
      <c r="I400" s="3" t="str">
        <f>IF(F400=1,VLOOKUP($B400,スタッフ!$B:$F,5,FALSE),"")</f>
        <v/>
      </c>
      <c r="J400" s="3" t="str">
        <f>IF(G400=1,VLOOKUP($B400,スタッフ!$B:$F,5,FALSE),"")</f>
        <v/>
      </c>
      <c r="K400" s="3" t="str">
        <f>IF(E400=1,VLOOKUP($B400,スタッフ!$B:$F,5,FALSE),"")</f>
        <v/>
      </c>
    </row>
    <row r="401" spans="1:11" x14ac:dyDescent="0.2">
      <c r="A401" s="9" t="str">
        <f>'宅直データ '!A401&amp;'宅直データ '!C401</f>
        <v>4696345654</v>
      </c>
      <c r="B401" s="3" t="str">
        <f>'宅直データ '!A401&amp;""</f>
        <v>46963</v>
      </c>
      <c r="C401" s="3" t="str">
        <f>'宅直データ '!B401</f>
        <v>清水 和弥</v>
      </c>
      <c r="D401" s="4">
        <f>'宅直データ '!C401</f>
        <v>45654</v>
      </c>
      <c r="E401" s="3">
        <f>'宅直データ '!D401</f>
        <v>0</v>
      </c>
      <c r="F401" s="3">
        <f>'宅直データ '!E401</f>
        <v>0</v>
      </c>
      <c r="G401" s="10">
        <f>'宅直データ '!F401</f>
        <v>0</v>
      </c>
      <c r="H401" s="3" t="str">
        <f t="shared" si="6"/>
        <v/>
      </c>
      <c r="I401" s="3" t="str">
        <f>IF(F401=1,VLOOKUP($B401,スタッフ!$B:$F,5,FALSE),"")</f>
        <v/>
      </c>
      <c r="J401" s="3" t="str">
        <f>IF(G401=1,VLOOKUP($B401,スタッフ!$B:$F,5,FALSE),"")</f>
        <v/>
      </c>
      <c r="K401" s="3" t="str">
        <f>IF(E401=1,VLOOKUP($B401,スタッフ!$B:$F,5,FALSE),"")</f>
        <v/>
      </c>
    </row>
    <row r="402" spans="1:11" x14ac:dyDescent="0.2">
      <c r="A402" s="9" t="str">
        <f>'宅直データ '!A402&amp;'宅直データ '!C402</f>
        <v>4696345655</v>
      </c>
      <c r="B402" s="3" t="str">
        <f>'宅直データ '!A402&amp;""</f>
        <v>46963</v>
      </c>
      <c r="C402" s="3" t="str">
        <f>'宅直データ '!B402</f>
        <v>清水 和弥</v>
      </c>
      <c r="D402" s="4">
        <f>'宅直データ '!C402</f>
        <v>45655</v>
      </c>
      <c r="E402" s="3">
        <f>'宅直データ '!D402</f>
        <v>0</v>
      </c>
      <c r="F402" s="3">
        <f>'宅直データ '!E402</f>
        <v>0</v>
      </c>
      <c r="G402" s="10">
        <f>'宅直データ '!F402</f>
        <v>0</v>
      </c>
      <c r="H402" s="3" t="str">
        <f t="shared" si="6"/>
        <v/>
      </c>
      <c r="I402" s="3" t="str">
        <f>IF(F402=1,VLOOKUP($B402,スタッフ!$B:$F,5,FALSE),"")</f>
        <v/>
      </c>
      <c r="J402" s="3" t="str">
        <f>IF(G402=1,VLOOKUP($B402,スタッフ!$B:$F,5,FALSE),"")</f>
        <v/>
      </c>
      <c r="K402" s="3" t="str">
        <f>IF(E402=1,VLOOKUP($B402,スタッフ!$B:$F,5,FALSE),"")</f>
        <v/>
      </c>
    </row>
    <row r="403" spans="1:11" x14ac:dyDescent="0.2">
      <c r="A403" s="9" t="str">
        <f>'宅直データ '!A403&amp;'宅直データ '!C403</f>
        <v>4696345656</v>
      </c>
      <c r="B403" s="3" t="str">
        <f>'宅直データ '!A403&amp;""</f>
        <v>46963</v>
      </c>
      <c r="C403" s="3" t="str">
        <f>'宅直データ '!B403</f>
        <v>清水 和弥</v>
      </c>
      <c r="D403" s="4">
        <f>'宅直データ '!C403</f>
        <v>45656</v>
      </c>
      <c r="E403" s="3">
        <f>'宅直データ '!D403</f>
        <v>0</v>
      </c>
      <c r="F403" s="3">
        <f>'宅直データ '!E403</f>
        <v>0</v>
      </c>
      <c r="G403" s="10">
        <f>'宅直データ '!F403</f>
        <v>0</v>
      </c>
      <c r="H403" s="3" t="str">
        <f t="shared" si="6"/>
        <v/>
      </c>
      <c r="I403" s="3" t="str">
        <f>IF(F403=1,VLOOKUP($B403,スタッフ!$B:$F,5,FALSE),"")</f>
        <v/>
      </c>
      <c r="J403" s="3" t="str">
        <f>IF(G403=1,VLOOKUP($B403,スタッフ!$B:$F,5,FALSE),"")</f>
        <v/>
      </c>
      <c r="K403" s="3" t="str">
        <f>IF(E403=1,VLOOKUP($B403,スタッフ!$B:$F,5,FALSE),"")</f>
        <v/>
      </c>
    </row>
    <row r="404" spans="1:11" x14ac:dyDescent="0.2">
      <c r="A404" s="9" t="str">
        <f>'宅直データ '!A404&amp;'宅直データ '!C404</f>
        <v>4696345657</v>
      </c>
      <c r="B404" s="3" t="str">
        <f>'宅直データ '!A404&amp;""</f>
        <v>46963</v>
      </c>
      <c r="C404" s="3" t="str">
        <f>'宅直データ '!B404</f>
        <v>清水 和弥</v>
      </c>
      <c r="D404" s="4">
        <f>'宅直データ '!C404</f>
        <v>45657</v>
      </c>
      <c r="E404" s="3">
        <f>'宅直データ '!D404</f>
        <v>0</v>
      </c>
      <c r="F404" s="3">
        <f>'宅直データ '!E404</f>
        <v>0</v>
      </c>
      <c r="G404" s="10">
        <f>'宅直データ '!F404</f>
        <v>0</v>
      </c>
      <c r="H404" s="3" t="str">
        <f t="shared" si="6"/>
        <v/>
      </c>
      <c r="I404" s="3" t="str">
        <f>IF(F404=1,VLOOKUP($B404,スタッフ!$B:$F,5,FALSE),"")</f>
        <v/>
      </c>
      <c r="J404" s="3" t="str">
        <f>IF(G404=1,VLOOKUP($B404,スタッフ!$B:$F,5,FALSE),"")</f>
        <v/>
      </c>
      <c r="K404" s="3" t="str">
        <f>IF(E404=1,VLOOKUP($B404,スタッフ!$B:$F,5,FALSE),"")</f>
        <v/>
      </c>
    </row>
    <row r="405" spans="1:11" x14ac:dyDescent="0.2">
      <c r="A405" s="9" t="str">
        <f>'宅直データ '!A405&amp;'宅直データ '!C405</f>
        <v>5268745627</v>
      </c>
      <c r="B405" s="3" t="str">
        <f>'宅直データ '!A405&amp;""</f>
        <v>52687</v>
      </c>
      <c r="C405" s="3" t="str">
        <f>'宅直データ '!B405</f>
        <v>坪野 寿恵</v>
      </c>
      <c r="D405" s="4">
        <f>'宅直データ '!C405</f>
        <v>45627</v>
      </c>
      <c r="E405" s="3">
        <f>'宅直データ '!D405</f>
        <v>0</v>
      </c>
      <c r="F405" s="3">
        <f>'宅直データ '!E405</f>
        <v>0</v>
      </c>
      <c r="G405" s="10">
        <f>'宅直データ '!F405</f>
        <v>0</v>
      </c>
      <c r="H405" s="3" t="str">
        <f t="shared" si="6"/>
        <v/>
      </c>
      <c r="I405" s="3" t="str">
        <f>IF(F405=1,VLOOKUP($B405,スタッフ!$B:$F,5,FALSE),"")</f>
        <v/>
      </c>
      <c r="J405" s="3" t="str">
        <f>IF(G405=1,VLOOKUP($B405,スタッフ!$B:$F,5,FALSE),"")</f>
        <v/>
      </c>
      <c r="K405" s="3" t="str">
        <f>IF(E405=1,VLOOKUP($B405,スタッフ!$B:$F,5,FALSE),"")</f>
        <v/>
      </c>
    </row>
    <row r="406" spans="1:11" x14ac:dyDescent="0.2">
      <c r="A406" s="9" t="str">
        <f>'宅直データ '!A406&amp;'宅直データ '!C406</f>
        <v>5268745628</v>
      </c>
      <c r="B406" s="3" t="str">
        <f>'宅直データ '!A406&amp;""</f>
        <v>52687</v>
      </c>
      <c r="C406" s="3" t="str">
        <f>'宅直データ '!B406</f>
        <v>坪野 寿恵</v>
      </c>
      <c r="D406" s="4">
        <f>'宅直データ '!C406</f>
        <v>45628</v>
      </c>
      <c r="E406" s="3">
        <f>'宅直データ '!D406</f>
        <v>0</v>
      </c>
      <c r="F406" s="3">
        <f>'宅直データ '!E406</f>
        <v>0</v>
      </c>
      <c r="G406" s="10">
        <f>'宅直データ '!F406</f>
        <v>0</v>
      </c>
      <c r="H406" s="3" t="str">
        <f t="shared" si="6"/>
        <v/>
      </c>
      <c r="I406" s="3" t="str">
        <f>IF(F406=1,VLOOKUP($B406,スタッフ!$B:$F,5,FALSE),"")</f>
        <v/>
      </c>
      <c r="J406" s="3" t="str">
        <f>IF(G406=1,VLOOKUP($B406,スタッフ!$B:$F,5,FALSE),"")</f>
        <v/>
      </c>
      <c r="K406" s="3" t="str">
        <f>IF(E406=1,VLOOKUP($B406,スタッフ!$B:$F,5,FALSE),"")</f>
        <v/>
      </c>
    </row>
    <row r="407" spans="1:11" x14ac:dyDescent="0.2">
      <c r="A407" s="9" t="str">
        <f>'宅直データ '!A407&amp;'宅直データ '!C407</f>
        <v>5268745629</v>
      </c>
      <c r="B407" s="3" t="str">
        <f>'宅直データ '!A407&amp;""</f>
        <v>52687</v>
      </c>
      <c r="C407" s="3" t="str">
        <f>'宅直データ '!B407</f>
        <v>坪野 寿恵</v>
      </c>
      <c r="D407" s="4">
        <f>'宅直データ '!C407</f>
        <v>45629</v>
      </c>
      <c r="E407" s="3">
        <f>'宅直データ '!D407</f>
        <v>0</v>
      </c>
      <c r="F407" s="3">
        <f>'宅直データ '!E407</f>
        <v>0</v>
      </c>
      <c r="G407" s="10">
        <f>'宅直データ '!F407</f>
        <v>0</v>
      </c>
      <c r="H407" s="3" t="str">
        <f t="shared" si="6"/>
        <v/>
      </c>
      <c r="I407" s="3" t="str">
        <f>IF(F407=1,VLOOKUP($B407,スタッフ!$B:$F,5,FALSE),"")</f>
        <v/>
      </c>
      <c r="J407" s="3" t="str">
        <f>IF(G407=1,VLOOKUP($B407,スタッフ!$B:$F,5,FALSE),"")</f>
        <v/>
      </c>
      <c r="K407" s="3" t="str">
        <f>IF(E407=1,VLOOKUP($B407,スタッフ!$B:$F,5,FALSE),"")</f>
        <v/>
      </c>
    </row>
    <row r="408" spans="1:11" x14ac:dyDescent="0.2">
      <c r="A408" s="9" t="str">
        <f>'宅直データ '!A408&amp;'宅直データ '!C408</f>
        <v>5268745630</v>
      </c>
      <c r="B408" s="3" t="str">
        <f>'宅直データ '!A408&amp;""</f>
        <v>52687</v>
      </c>
      <c r="C408" s="3" t="str">
        <f>'宅直データ '!B408</f>
        <v>坪野 寿恵</v>
      </c>
      <c r="D408" s="4">
        <f>'宅直データ '!C408</f>
        <v>45630</v>
      </c>
      <c r="E408" s="3">
        <f>'宅直データ '!D408</f>
        <v>0</v>
      </c>
      <c r="F408" s="3">
        <f>'宅直データ '!E408</f>
        <v>0</v>
      </c>
      <c r="G408" s="10">
        <f>'宅直データ '!F408</f>
        <v>0</v>
      </c>
      <c r="H408" s="3" t="str">
        <f t="shared" si="6"/>
        <v/>
      </c>
      <c r="I408" s="3" t="str">
        <f>IF(F408=1,VLOOKUP($B408,スタッフ!$B:$F,5,FALSE),"")</f>
        <v/>
      </c>
      <c r="J408" s="3" t="str">
        <f>IF(G408=1,VLOOKUP($B408,スタッフ!$B:$F,5,FALSE),"")</f>
        <v/>
      </c>
      <c r="K408" s="3" t="str">
        <f>IF(E408=1,VLOOKUP($B408,スタッフ!$B:$F,5,FALSE),"")</f>
        <v/>
      </c>
    </row>
    <row r="409" spans="1:11" x14ac:dyDescent="0.2">
      <c r="A409" s="9" t="str">
        <f>'宅直データ '!A409&amp;'宅直データ '!C409</f>
        <v>5268745631</v>
      </c>
      <c r="B409" s="3" t="str">
        <f>'宅直データ '!A409&amp;""</f>
        <v>52687</v>
      </c>
      <c r="C409" s="3" t="str">
        <f>'宅直データ '!B409</f>
        <v>坪野 寿恵</v>
      </c>
      <c r="D409" s="4">
        <f>'宅直データ '!C409</f>
        <v>45631</v>
      </c>
      <c r="E409" s="3">
        <f>'宅直データ '!D409</f>
        <v>0</v>
      </c>
      <c r="F409" s="3">
        <f>'宅直データ '!E409</f>
        <v>0</v>
      </c>
      <c r="G409" s="10">
        <f>'宅直データ '!F409</f>
        <v>0</v>
      </c>
      <c r="H409" s="3" t="str">
        <f t="shared" si="6"/>
        <v/>
      </c>
      <c r="I409" s="3" t="str">
        <f>IF(F409=1,VLOOKUP($B409,スタッフ!$B:$F,5,FALSE),"")</f>
        <v/>
      </c>
      <c r="J409" s="3" t="str">
        <f>IF(G409=1,VLOOKUP($B409,スタッフ!$B:$F,5,FALSE),"")</f>
        <v/>
      </c>
      <c r="K409" s="3" t="str">
        <f>IF(E409=1,VLOOKUP($B409,スタッフ!$B:$F,5,FALSE),"")</f>
        <v/>
      </c>
    </row>
    <row r="410" spans="1:11" x14ac:dyDescent="0.2">
      <c r="A410" s="9" t="str">
        <f>'宅直データ '!A410&amp;'宅直データ '!C410</f>
        <v>5268745632</v>
      </c>
      <c r="B410" s="3" t="str">
        <f>'宅直データ '!A410&amp;""</f>
        <v>52687</v>
      </c>
      <c r="C410" s="3" t="str">
        <f>'宅直データ '!B410</f>
        <v>坪野 寿恵</v>
      </c>
      <c r="D410" s="4">
        <f>'宅直データ '!C410</f>
        <v>45632</v>
      </c>
      <c r="E410" s="3">
        <f>'宅直データ '!D410</f>
        <v>0</v>
      </c>
      <c r="F410" s="3">
        <f>'宅直データ '!E410</f>
        <v>0</v>
      </c>
      <c r="G410" s="10">
        <f>'宅直データ '!F410</f>
        <v>0</v>
      </c>
      <c r="H410" s="3" t="str">
        <f t="shared" si="6"/>
        <v/>
      </c>
      <c r="I410" s="3" t="str">
        <f>IF(F410=1,VLOOKUP($B410,スタッフ!$B:$F,5,FALSE),"")</f>
        <v/>
      </c>
      <c r="J410" s="3" t="str">
        <f>IF(G410=1,VLOOKUP($B410,スタッフ!$B:$F,5,FALSE),"")</f>
        <v/>
      </c>
      <c r="K410" s="3" t="str">
        <f>IF(E410=1,VLOOKUP($B410,スタッフ!$B:$F,5,FALSE),"")</f>
        <v/>
      </c>
    </row>
    <row r="411" spans="1:11" x14ac:dyDescent="0.2">
      <c r="A411" s="9" t="str">
        <f>'宅直データ '!A411&amp;'宅直データ '!C411</f>
        <v>5268745633</v>
      </c>
      <c r="B411" s="3" t="str">
        <f>'宅直データ '!A411&amp;""</f>
        <v>52687</v>
      </c>
      <c r="C411" s="3" t="str">
        <f>'宅直データ '!B411</f>
        <v>坪野 寿恵</v>
      </c>
      <c r="D411" s="4">
        <f>'宅直データ '!C411</f>
        <v>45633</v>
      </c>
      <c r="E411" s="3">
        <f>'宅直データ '!D411</f>
        <v>0</v>
      </c>
      <c r="F411" s="3">
        <f>'宅直データ '!E411</f>
        <v>0</v>
      </c>
      <c r="G411" s="10">
        <f>'宅直データ '!F411</f>
        <v>0</v>
      </c>
      <c r="H411" s="3" t="str">
        <f t="shared" si="6"/>
        <v/>
      </c>
      <c r="I411" s="3" t="str">
        <f>IF(F411=1,VLOOKUP($B411,スタッフ!$B:$F,5,FALSE),"")</f>
        <v/>
      </c>
      <c r="J411" s="3" t="str">
        <f>IF(G411=1,VLOOKUP($B411,スタッフ!$B:$F,5,FALSE),"")</f>
        <v/>
      </c>
      <c r="K411" s="3" t="str">
        <f>IF(E411=1,VLOOKUP($B411,スタッフ!$B:$F,5,FALSE),"")</f>
        <v/>
      </c>
    </row>
    <row r="412" spans="1:11" x14ac:dyDescent="0.2">
      <c r="A412" s="9" t="str">
        <f>'宅直データ '!A412&amp;'宅直データ '!C412</f>
        <v>5268745634</v>
      </c>
      <c r="B412" s="3" t="str">
        <f>'宅直データ '!A412&amp;""</f>
        <v>52687</v>
      </c>
      <c r="C412" s="3" t="str">
        <f>'宅直データ '!B412</f>
        <v>坪野 寿恵</v>
      </c>
      <c r="D412" s="4">
        <f>'宅直データ '!C412</f>
        <v>45634</v>
      </c>
      <c r="E412" s="3">
        <f>'宅直データ '!D412</f>
        <v>0</v>
      </c>
      <c r="F412" s="3">
        <f>'宅直データ '!E412</f>
        <v>0</v>
      </c>
      <c r="G412" s="10">
        <f>'宅直データ '!F412</f>
        <v>0</v>
      </c>
      <c r="H412" s="3" t="str">
        <f t="shared" si="6"/>
        <v/>
      </c>
      <c r="I412" s="3" t="str">
        <f>IF(F412=1,VLOOKUP($B412,スタッフ!$B:$F,5,FALSE),"")</f>
        <v/>
      </c>
      <c r="J412" s="3" t="str">
        <f>IF(G412=1,VLOOKUP($B412,スタッフ!$B:$F,5,FALSE),"")</f>
        <v/>
      </c>
      <c r="K412" s="3" t="str">
        <f>IF(E412=1,VLOOKUP($B412,スタッフ!$B:$F,5,FALSE),"")</f>
        <v/>
      </c>
    </row>
    <row r="413" spans="1:11" x14ac:dyDescent="0.2">
      <c r="A413" s="9" t="str">
        <f>'宅直データ '!A413&amp;'宅直データ '!C413</f>
        <v>5268745635</v>
      </c>
      <c r="B413" s="3" t="str">
        <f>'宅直データ '!A413&amp;""</f>
        <v>52687</v>
      </c>
      <c r="C413" s="3" t="str">
        <f>'宅直データ '!B413</f>
        <v>坪野 寿恵</v>
      </c>
      <c r="D413" s="4">
        <f>'宅直データ '!C413</f>
        <v>45635</v>
      </c>
      <c r="E413" s="3">
        <f>'宅直データ '!D413</f>
        <v>0</v>
      </c>
      <c r="F413" s="3">
        <f>'宅直データ '!E413</f>
        <v>0</v>
      </c>
      <c r="G413" s="10">
        <f>'宅直データ '!F413</f>
        <v>0</v>
      </c>
      <c r="H413" s="3" t="str">
        <f t="shared" si="6"/>
        <v/>
      </c>
      <c r="I413" s="3" t="str">
        <f>IF(F413=1,VLOOKUP($B413,スタッフ!$B:$F,5,FALSE),"")</f>
        <v/>
      </c>
      <c r="J413" s="3" t="str">
        <f>IF(G413=1,VLOOKUP($B413,スタッフ!$B:$F,5,FALSE),"")</f>
        <v/>
      </c>
      <c r="K413" s="3" t="str">
        <f>IF(E413=1,VLOOKUP($B413,スタッフ!$B:$F,5,FALSE),"")</f>
        <v/>
      </c>
    </row>
    <row r="414" spans="1:11" x14ac:dyDescent="0.2">
      <c r="A414" s="9" t="str">
        <f>'宅直データ '!A414&amp;'宅直データ '!C414</f>
        <v>5268745636</v>
      </c>
      <c r="B414" s="3" t="str">
        <f>'宅直データ '!A414&amp;""</f>
        <v>52687</v>
      </c>
      <c r="C414" s="3" t="str">
        <f>'宅直データ '!B414</f>
        <v>坪野 寿恵</v>
      </c>
      <c r="D414" s="4">
        <f>'宅直データ '!C414</f>
        <v>45636</v>
      </c>
      <c r="E414" s="3">
        <f>'宅直データ '!D414</f>
        <v>0</v>
      </c>
      <c r="F414" s="3">
        <f>'宅直データ '!E414</f>
        <v>0</v>
      </c>
      <c r="G414" s="10">
        <f>'宅直データ '!F414</f>
        <v>0</v>
      </c>
      <c r="H414" s="3" t="str">
        <f t="shared" si="6"/>
        <v/>
      </c>
      <c r="I414" s="3" t="str">
        <f>IF(F414=1,VLOOKUP($B414,スタッフ!$B:$F,5,FALSE),"")</f>
        <v/>
      </c>
      <c r="J414" s="3" t="str">
        <f>IF(G414=1,VLOOKUP($B414,スタッフ!$B:$F,5,FALSE),"")</f>
        <v/>
      </c>
      <c r="K414" s="3" t="str">
        <f>IF(E414=1,VLOOKUP($B414,スタッフ!$B:$F,5,FALSE),"")</f>
        <v/>
      </c>
    </row>
    <row r="415" spans="1:11" x14ac:dyDescent="0.2">
      <c r="A415" s="9" t="str">
        <f>'宅直データ '!A415&amp;'宅直データ '!C415</f>
        <v>5268745637</v>
      </c>
      <c r="B415" s="3" t="str">
        <f>'宅直データ '!A415&amp;""</f>
        <v>52687</v>
      </c>
      <c r="C415" s="3" t="str">
        <f>'宅直データ '!B415</f>
        <v>坪野 寿恵</v>
      </c>
      <c r="D415" s="4">
        <f>'宅直データ '!C415</f>
        <v>45637</v>
      </c>
      <c r="E415" s="3">
        <f>'宅直データ '!D415</f>
        <v>0</v>
      </c>
      <c r="F415" s="3">
        <f>'宅直データ '!E415</f>
        <v>0</v>
      </c>
      <c r="G415" s="10">
        <f>'宅直データ '!F415</f>
        <v>0</v>
      </c>
      <c r="H415" s="3" t="str">
        <f t="shared" si="6"/>
        <v/>
      </c>
      <c r="I415" s="3" t="str">
        <f>IF(F415=1,VLOOKUP($B415,スタッフ!$B:$F,5,FALSE),"")</f>
        <v/>
      </c>
      <c r="J415" s="3" t="str">
        <f>IF(G415=1,VLOOKUP($B415,スタッフ!$B:$F,5,FALSE),"")</f>
        <v/>
      </c>
      <c r="K415" s="3" t="str">
        <f>IF(E415=1,VLOOKUP($B415,スタッフ!$B:$F,5,FALSE),"")</f>
        <v/>
      </c>
    </row>
    <row r="416" spans="1:11" x14ac:dyDescent="0.2">
      <c r="A416" s="9" t="str">
        <f>'宅直データ '!A416&amp;'宅直データ '!C416</f>
        <v>5268745638</v>
      </c>
      <c r="B416" s="3" t="str">
        <f>'宅直データ '!A416&amp;""</f>
        <v>52687</v>
      </c>
      <c r="C416" s="3" t="str">
        <f>'宅直データ '!B416</f>
        <v>坪野 寿恵</v>
      </c>
      <c r="D416" s="4">
        <f>'宅直データ '!C416</f>
        <v>45638</v>
      </c>
      <c r="E416" s="3">
        <f>'宅直データ '!D416</f>
        <v>0</v>
      </c>
      <c r="F416" s="3">
        <f>'宅直データ '!E416</f>
        <v>0</v>
      </c>
      <c r="G416" s="10">
        <f>'宅直データ '!F416</f>
        <v>0</v>
      </c>
      <c r="H416" s="3" t="str">
        <f t="shared" si="6"/>
        <v/>
      </c>
      <c r="I416" s="3" t="str">
        <f>IF(F416=1,VLOOKUP($B416,スタッフ!$B:$F,5,FALSE),"")</f>
        <v/>
      </c>
      <c r="J416" s="3" t="str">
        <f>IF(G416=1,VLOOKUP($B416,スタッフ!$B:$F,5,FALSE),"")</f>
        <v/>
      </c>
      <c r="K416" s="3" t="str">
        <f>IF(E416=1,VLOOKUP($B416,スタッフ!$B:$F,5,FALSE),"")</f>
        <v/>
      </c>
    </row>
    <row r="417" spans="1:11" x14ac:dyDescent="0.2">
      <c r="A417" s="9" t="str">
        <f>'宅直データ '!A417&amp;'宅直データ '!C417</f>
        <v>5268745639</v>
      </c>
      <c r="B417" s="3" t="str">
        <f>'宅直データ '!A417&amp;""</f>
        <v>52687</v>
      </c>
      <c r="C417" s="3" t="str">
        <f>'宅直データ '!B417</f>
        <v>坪野 寿恵</v>
      </c>
      <c r="D417" s="4">
        <f>'宅直データ '!C417</f>
        <v>45639</v>
      </c>
      <c r="E417" s="3">
        <f>'宅直データ '!D417</f>
        <v>0</v>
      </c>
      <c r="F417" s="3">
        <f>'宅直データ '!E417</f>
        <v>0</v>
      </c>
      <c r="G417" s="10">
        <f>'宅直データ '!F417</f>
        <v>0</v>
      </c>
      <c r="H417" s="3" t="str">
        <f t="shared" si="6"/>
        <v/>
      </c>
      <c r="I417" s="3" t="str">
        <f>IF(F417=1,VLOOKUP($B417,スタッフ!$B:$F,5,FALSE),"")</f>
        <v/>
      </c>
      <c r="J417" s="3" t="str">
        <f>IF(G417=1,VLOOKUP($B417,スタッフ!$B:$F,5,FALSE),"")</f>
        <v/>
      </c>
      <c r="K417" s="3" t="str">
        <f>IF(E417=1,VLOOKUP($B417,スタッフ!$B:$F,5,FALSE),"")</f>
        <v/>
      </c>
    </row>
    <row r="418" spans="1:11" x14ac:dyDescent="0.2">
      <c r="A418" s="9" t="str">
        <f>'宅直データ '!A418&amp;'宅直データ '!C418</f>
        <v>5268745640</v>
      </c>
      <c r="B418" s="3" t="str">
        <f>'宅直データ '!A418&amp;""</f>
        <v>52687</v>
      </c>
      <c r="C418" s="3" t="str">
        <f>'宅直データ '!B418</f>
        <v>坪野 寿恵</v>
      </c>
      <c r="D418" s="4">
        <f>'宅直データ '!C418</f>
        <v>45640</v>
      </c>
      <c r="E418" s="3">
        <f>'宅直データ '!D418</f>
        <v>0</v>
      </c>
      <c r="F418" s="3">
        <f>'宅直データ '!E418</f>
        <v>0</v>
      </c>
      <c r="G418" s="10">
        <f>'宅直データ '!F418</f>
        <v>0</v>
      </c>
      <c r="H418" s="3" t="str">
        <f t="shared" si="6"/>
        <v/>
      </c>
      <c r="I418" s="3" t="str">
        <f>IF(F418=1,VLOOKUP($B418,スタッフ!$B:$F,5,FALSE),"")</f>
        <v/>
      </c>
      <c r="J418" s="3" t="str">
        <f>IF(G418=1,VLOOKUP($B418,スタッフ!$B:$F,5,FALSE),"")</f>
        <v/>
      </c>
      <c r="K418" s="3" t="str">
        <f>IF(E418=1,VLOOKUP($B418,スタッフ!$B:$F,5,FALSE),"")</f>
        <v/>
      </c>
    </row>
    <row r="419" spans="1:11" x14ac:dyDescent="0.2">
      <c r="A419" s="9" t="str">
        <f>'宅直データ '!A419&amp;'宅直データ '!C419</f>
        <v>5268745641</v>
      </c>
      <c r="B419" s="3" t="str">
        <f>'宅直データ '!A419&amp;""</f>
        <v>52687</v>
      </c>
      <c r="C419" s="3" t="str">
        <f>'宅直データ '!B419</f>
        <v>坪野 寿恵</v>
      </c>
      <c r="D419" s="4">
        <f>'宅直データ '!C419</f>
        <v>45641</v>
      </c>
      <c r="E419" s="3">
        <f>'宅直データ '!D419</f>
        <v>0</v>
      </c>
      <c r="F419" s="3">
        <f>'宅直データ '!E419</f>
        <v>0</v>
      </c>
      <c r="G419" s="10">
        <f>'宅直データ '!F419</f>
        <v>0</v>
      </c>
      <c r="H419" s="3" t="str">
        <f t="shared" si="6"/>
        <v/>
      </c>
      <c r="I419" s="3" t="str">
        <f>IF(F419=1,VLOOKUP($B419,スタッフ!$B:$F,5,FALSE),"")</f>
        <v/>
      </c>
      <c r="J419" s="3" t="str">
        <f>IF(G419=1,VLOOKUP($B419,スタッフ!$B:$F,5,FALSE),"")</f>
        <v/>
      </c>
      <c r="K419" s="3" t="str">
        <f>IF(E419=1,VLOOKUP($B419,スタッフ!$B:$F,5,FALSE),"")</f>
        <v/>
      </c>
    </row>
    <row r="420" spans="1:11" x14ac:dyDescent="0.2">
      <c r="A420" s="9" t="str">
        <f>'宅直データ '!A420&amp;'宅直データ '!C420</f>
        <v>5268745642</v>
      </c>
      <c r="B420" s="3" t="str">
        <f>'宅直データ '!A420&amp;""</f>
        <v>52687</v>
      </c>
      <c r="C420" s="3" t="str">
        <f>'宅直データ '!B420</f>
        <v>坪野 寿恵</v>
      </c>
      <c r="D420" s="4">
        <f>'宅直データ '!C420</f>
        <v>45642</v>
      </c>
      <c r="E420" s="3">
        <f>'宅直データ '!D420</f>
        <v>0</v>
      </c>
      <c r="F420" s="3">
        <f>'宅直データ '!E420</f>
        <v>0</v>
      </c>
      <c r="G420" s="10">
        <f>'宅直データ '!F420</f>
        <v>0</v>
      </c>
      <c r="H420" s="3" t="str">
        <f t="shared" si="6"/>
        <v/>
      </c>
      <c r="I420" s="3" t="str">
        <f>IF(F420=1,VLOOKUP($B420,スタッフ!$B:$F,5,FALSE),"")</f>
        <v/>
      </c>
      <c r="J420" s="3" t="str">
        <f>IF(G420=1,VLOOKUP($B420,スタッフ!$B:$F,5,FALSE),"")</f>
        <v/>
      </c>
      <c r="K420" s="3" t="str">
        <f>IF(E420=1,VLOOKUP($B420,スタッフ!$B:$F,5,FALSE),"")</f>
        <v/>
      </c>
    </row>
    <row r="421" spans="1:11" x14ac:dyDescent="0.2">
      <c r="A421" s="9" t="str">
        <f>'宅直データ '!A421&amp;'宅直データ '!C421</f>
        <v>5268745643</v>
      </c>
      <c r="B421" s="3" t="str">
        <f>'宅直データ '!A421&amp;""</f>
        <v>52687</v>
      </c>
      <c r="C421" s="3" t="str">
        <f>'宅直データ '!B421</f>
        <v>坪野 寿恵</v>
      </c>
      <c r="D421" s="4">
        <f>'宅直データ '!C421</f>
        <v>45643</v>
      </c>
      <c r="E421" s="3">
        <f>'宅直データ '!D421</f>
        <v>0</v>
      </c>
      <c r="F421" s="3">
        <f>'宅直データ '!E421</f>
        <v>0</v>
      </c>
      <c r="G421" s="10">
        <f>'宅直データ '!F421</f>
        <v>0</v>
      </c>
      <c r="H421" s="3" t="str">
        <f t="shared" si="6"/>
        <v/>
      </c>
      <c r="I421" s="3" t="str">
        <f>IF(F421=1,VLOOKUP($B421,スタッフ!$B:$F,5,FALSE),"")</f>
        <v/>
      </c>
      <c r="J421" s="3" t="str">
        <f>IF(G421=1,VLOOKUP($B421,スタッフ!$B:$F,5,FALSE),"")</f>
        <v/>
      </c>
      <c r="K421" s="3" t="str">
        <f>IF(E421=1,VLOOKUP($B421,スタッフ!$B:$F,5,FALSE),"")</f>
        <v/>
      </c>
    </row>
    <row r="422" spans="1:11" x14ac:dyDescent="0.2">
      <c r="A422" s="9" t="str">
        <f>'宅直データ '!A422&amp;'宅直データ '!C422</f>
        <v>5268745644</v>
      </c>
      <c r="B422" s="3" t="str">
        <f>'宅直データ '!A422&amp;""</f>
        <v>52687</v>
      </c>
      <c r="C422" s="3" t="str">
        <f>'宅直データ '!B422</f>
        <v>坪野 寿恵</v>
      </c>
      <c r="D422" s="4">
        <f>'宅直データ '!C422</f>
        <v>45644</v>
      </c>
      <c r="E422" s="3">
        <f>'宅直データ '!D422</f>
        <v>0</v>
      </c>
      <c r="F422" s="3">
        <f>'宅直データ '!E422</f>
        <v>0</v>
      </c>
      <c r="G422" s="10">
        <f>'宅直データ '!F422</f>
        <v>0</v>
      </c>
      <c r="H422" s="3" t="str">
        <f t="shared" si="6"/>
        <v/>
      </c>
      <c r="I422" s="3" t="str">
        <f>IF(F422=1,VLOOKUP($B422,スタッフ!$B:$F,5,FALSE),"")</f>
        <v/>
      </c>
      <c r="J422" s="3" t="str">
        <f>IF(G422=1,VLOOKUP($B422,スタッフ!$B:$F,5,FALSE),"")</f>
        <v/>
      </c>
      <c r="K422" s="3" t="str">
        <f>IF(E422=1,VLOOKUP($B422,スタッフ!$B:$F,5,FALSE),"")</f>
        <v/>
      </c>
    </row>
    <row r="423" spans="1:11" x14ac:dyDescent="0.2">
      <c r="A423" s="9" t="str">
        <f>'宅直データ '!A423&amp;'宅直データ '!C423</f>
        <v>5268745645</v>
      </c>
      <c r="B423" s="3" t="str">
        <f>'宅直データ '!A423&amp;""</f>
        <v>52687</v>
      </c>
      <c r="C423" s="3" t="str">
        <f>'宅直データ '!B423</f>
        <v>坪野 寿恵</v>
      </c>
      <c r="D423" s="4">
        <f>'宅直データ '!C423</f>
        <v>45645</v>
      </c>
      <c r="E423" s="3">
        <f>'宅直データ '!D423</f>
        <v>0</v>
      </c>
      <c r="F423" s="3">
        <f>'宅直データ '!E423</f>
        <v>0</v>
      </c>
      <c r="G423" s="10">
        <f>'宅直データ '!F423</f>
        <v>0</v>
      </c>
      <c r="H423" s="3" t="str">
        <f t="shared" si="6"/>
        <v/>
      </c>
      <c r="I423" s="3" t="str">
        <f>IF(F423=1,VLOOKUP($B423,スタッフ!$B:$F,5,FALSE),"")</f>
        <v/>
      </c>
      <c r="J423" s="3" t="str">
        <f>IF(G423=1,VLOOKUP($B423,スタッフ!$B:$F,5,FALSE),"")</f>
        <v/>
      </c>
      <c r="K423" s="3" t="str">
        <f>IF(E423=1,VLOOKUP($B423,スタッフ!$B:$F,5,FALSE),"")</f>
        <v/>
      </c>
    </row>
    <row r="424" spans="1:11" x14ac:dyDescent="0.2">
      <c r="A424" s="9" t="str">
        <f>'宅直データ '!A424&amp;'宅直データ '!C424</f>
        <v>5268745646</v>
      </c>
      <c r="B424" s="3" t="str">
        <f>'宅直データ '!A424&amp;""</f>
        <v>52687</v>
      </c>
      <c r="C424" s="3" t="str">
        <f>'宅直データ '!B424</f>
        <v>坪野 寿恵</v>
      </c>
      <c r="D424" s="4">
        <f>'宅直データ '!C424</f>
        <v>45646</v>
      </c>
      <c r="E424" s="3">
        <f>'宅直データ '!D424</f>
        <v>0</v>
      </c>
      <c r="F424" s="3">
        <f>'宅直データ '!E424</f>
        <v>0</v>
      </c>
      <c r="G424" s="10">
        <f>'宅直データ '!F424</f>
        <v>0</v>
      </c>
      <c r="H424" s="3" t="str">
        <f t="shared" si="6"/>
        <v/>
      </c>
      <c r="I424" s="3" t="str">
        <f>IF(F424=1,VLOOKUP($B424,スタッフ!$B:$F,5,FALSE),"")</f>
        <v/>
      </c>
      <c r="J424" s="3" t="str">
        <f>IF(G424=1,VLOOKUP($B424,スタッフ!$B:$F,5,FALSE),"")</f>
        <v/>
      </c>
      <c r="K424" s="3" t="str">
        <f>IF(E424=1,VLOOKUP($B424,スタッフ!$B:$F,5,FALSE),"")</f>
        <v/>
      </c>
    </row>
    <row r="425" spans="1:11" x14ac:dyDescent="0.2">
      <c r="A425" s="9" t="str">
        <f>'宅直データ '!A425&amp;'宅直データ '!C425</f>
        <v>5268745647</v>
      </c>
      <c r="B425" s="3" t="str">
        <f>'宅直データ '!A425&amp;""</f>
        <v>52687</v>
      </c>
      <c r="C425" s="3" t="str">
        <f>'宅直データ '!B425</f>
        <v>坪野 寿恵</v>
      </c>
      <c r="D425" s="4">
        <f>'宅直データ '!C425</f>
        <v>45647</v>
      </c>
      <c r="E425" s="3">
        <f>'宅直データ '!D425</f>
        <v>0</v>
      </c>
      <c r="F425" s="3">
        <f>'宅直データ '!E425</f>
        <v>0</v>
      </c>
      <c r="G425" s="10">
        <f>'宅直データ '!F425</f>
        <v>0</v>
      </c>
      <c r="H425" s="3" t="str">
        <f t="shared" si="6"/>
        <v/>
      </c>
      <c r="I425" s="3" t="str">
        <f>IF(F425=1,VLOOKUP($B425,スタッフ!$B:$F,5,FALSE),"")</f>
        <v/>
      </c>
      <c r="J425" s="3" t="str">
        <f>IF(G425=1,VLOOKUP($B425,スタッフ!$B:$F,5,FALSE),"")</f>
        <v/>
      </c>
      <c r="K425" s="3" t="str">
        <f>IF(E425=1,VLOOKUP($B425,スタッフ!$B:$F,5,FALSE),"")</f>
        <v/>
      </c>
    </row>
    <row r="426" spans="1:11" x14ac:dyDescent="0.2">
      <c r="A426" s="9" t="str">
        <f>'宅直データ '!A426&amp;'宅直データ '!C426</f>
        <v>5268745648</v>
      </c>
      <c r="B426" s="3" t="str">
        <f>'宅直データ '!A426&amp;""</f>
        <v>52687</v>
      </c>
      <c r="C426" s="3" t="str">
        <f>'宅直データ '!B426</f>
        <v>坪野 寿恵</v>
      </c>
      <c r="D426" s="4">
        <f>'宅直データ '!C426</f>
        <v>45648</v>
      </c>
      <c r="E426" s="3">
        <f>'宅直データ '!D426</f>
        <v>0</v>
      </c>
      <c r="F426" s="3">
        <f>'宅直データ '!E426</f>
        <v>0</v>
      </c>
      <c r="G426" s="10">
        <f>'宅直データ '!F426</f>
        <v>0</v>
      </c>
      <c r="H426" s="3" t="str">
        <f t="shared" si="6"/>
        <v/>
      </c>
      <c r="I426" s="3" t="str">
        <f>IF(F426=1,VLOOKUP($B426,スタッフ!$B:$F,5,FALSE),"")</f>
        <v/>
      </c>
      <c r="J426" s="3" t="str">
        <f>IF(G426=1,VLOOKUP($B426,スタッフ!$B:$F,5,FALSE),"")</f>
        <v/>
      </c>
      <c r="K426" s="3" t="str">
        <f>IF(E426=1,VLOOKUP($B426,スタッフ!$B:$F,5,FALSE),"")</f>
        <v/>
      </c>
    </row>
    <row r="427" spans="1:11" x14ac:dyDescent="0.2">
      <c r="A427" s="9" t="str">
        <f>'宅直データ '!A427&amp;'宅直データ '!C427</f>
        <v>5268745649</v>
      </c>
      <c r="B427" s="3" t="str">
        <f>'宅直データ '!A427&amp;""</f>
        <v>52687</v>
      </c>
      <c r="C427" s="3" t="str">
        <f>'宅直データ '!B427</f>
        <v>坪野 寿恵</v>
      </c>
      <c r="D427" s="4">
        <f>'宅直データ '!C427</f>
        <v>45649</v>
      </c>
      <c r="E427" s="3">
        <f>'宅直データ '!D427</f>
        <v>0</v>
      </c>
      <c r="F427" s="3">
        <f>'宅直データ '!E427</f>
        <v>0</v>
      </c>
      <c r="G427" s="10">
        <f>'宅直データ '!F427</f>
        <v>0</v>
      </c>
      <c r="H427" s="3" t="str">
        <f t="shared" si="6"/>
        <v/>
      </c>
      <c r="I427" s="3" t="str">
        <f>IF(F427=1,VLOOKUP($B427,スタッフ!$B:$F,5,FALSE),"")</f>
        <v/>
      </c>
      <c r="J427" s="3" t="str">
        <f>IF(G427=1,VLOOKUP($B427,スタッフ!$B:$F,5,FALSE),"")</f>
        <v/>
      </c>
      <c r="K427" s="3" t="str">
        <f>IF(E427=1,VLOOKUP($B427,スタッフ!$B:$F,5,FALSE),"")</f>
        <v/>
      </c>
    </row>
    <row r="428" spans="1:11" x14ac:dyDescent="0.2">
      <c r="A428" s="9" t="str">
        <f>'宅直データ '!A428&amp;'宅直データ '!C428</f>
        <v>5268745650</v>
      </c>
      <c r="B428" s="3" t="str">
        <f>'宅直データ '!A428&amp;""</f>
        <v>52687</v>
      </c>
      <c r="C428" s="3" t="str">
        <f>'宅直データ '!B428</f>
        <v>坪野 寿恵</v>
      </c>
      <c r="D428" s="4">
        <f>'宅直データ '!C428</f>
        <v>45650</v>
      </c>
      <c r="E428" s="3">
        <f>'宅直データ '!D428</f>
        <v>0</v>
      </c>
      <c r="F428" s="3">
        <f>'宅直データ '!E428</f>
        <v>0</v>
      </c>
      <c r="G428" s="10">
        <f>'宅直データ '!F428</f>
        <v>0</v>
      </c>
      <c r="H428" s="3" t="str">
        <f t="shared" si="6"/>
        <v/>
      </c>
      <c r="I428" s="3" t="str">
        <f>IF(F428=1,VLOOKUP($B428,スタッフ!$B:$F,5,FALSE),"")</f>
        <v/>
      </c>
      <c r="J428" s="3" t="str">
        <f>IF(G428=1,VLOOKUP($B428,スタッフ!$B:$F,5,FALSE),"")</f>
        <v/>
      </c>
      <c r="K428" s="3" t="str">
        <f>IF(E428=1,VLOOKUP($B428,スタッフ!$B:$F,5,FALSE),"")</f>
        <v/>
      </c>
    </row>
    <row r="429" spans="1:11" x14ac:dyDescent="0.2">
      <c r="A429" s="9" t="str">
        <f>'宅直データ '!A429&amp;'宅直データ '!C429</f>
        <v>5268745651</v>
      </c>
      <c r="B429" s="3" t="str">
        <f>'宅直データ '!A429&amp;""</f>
        <v>52687</v>
      </c>
      <c r="C429" s="3" t="str">
        <f>'宅直データ '!B429</f>
        <v>坪野 寿恵</v>
      </c>
      <c r="D429" s="4">
        <f>'宅直データ '!C429</f>
        <v>45651</v>
      </c>
      <c r="E429" s="3">
        <f>'宅直データ '!D429</f>
        <v>0</v>
      </c>
      <c r="F429" s="3">
        <f>'宅直データ '!E429</f>
        <v>0</v>
      </c>
      <c r="G429" s="10">
        <f>'宅直データ '!F429</f>
        <v>0</v>
      </c>
      <c r="H429" s="3" t="str">
        <f t="shared" si="6"/>
        <v/>
      </c>
      <c r="I429" s="3" t="str">
        <f>IF(F429=1,VLOOKUP($B429,スタッフ!$B:$F,5,FALSE),"")</f>
        <v/>
      </c>
      <c r="J429" s="3" t="str">
        <f>IF(G429=1,VLOOKUP($B429,スタッフ!$B:$F,5,FALSE),"")</f>
        <v/>
      </c>
      <c r="K429" s="3" t="str">
        <f>IF(E429=1,VLOOKUP($B429,スタッフ!$B:$F,5,FALSE),"")</f>
        <v/>
      </c>
    </row>
    <row r="430" spans="1:11" x14ac:dyDescent="0.2">
      <c r="A430" s="9" t="str">
        <f>'宅直データ '!A430&amp;'宅直データ '!C430</f>
        <v>5268745652</v>
      </c>
      <c r="B430" s="3" t="str">
        <f>'宅直データ '!A430&amp;""</f>
        <v>52687</v>
      </c>
      <c r="C430" s="3" t="str">
        <f>'宅直データ '!B430</f>
        <v>坪野 寿恵</v>
      </c>
      <c r="D430" s="4">
        <f>'宅直データ '!C430</f>
        <v>45652</v>
      </c>
      <c r="E430" s="3">
        <f>'宅直データ '!D430</f>
        <v>0</v>
      </c>
      <c r="F430" s="3">
        <f>'宅直データ '!E430</f>
        <v>0</v>
      </c>
      <c r="G430" s="10">
        <f>'宅直データ '!F430</f>
        <v>0</v>
      </c>
      <c r="H430" s="3" t="str">
        <f t="shared" si="6"/>
        <v/>
      </c>
      <c r="I430" s="3" t="str">
        <f>IF(F430=1,VLOOKUP($B430,スタッフ!$B:$F,5,FALSE),"")</f>
        <v/>
      </c>
      <c r="J430" s="3" t="str">
        <f>IF(G430=1,VLOOKUP($B430,スタッフ!$B:$F,5,FALSE),"")</f>
        <v/>
      </c>
      <c r="K430" s="3" t="str">
        <f>IF(E430=1,VLOOKUP($B430,スタッフ!$B:$F,5,FALSE),"")</f>
        <v/>
      </c>
    </row>
    <row r="431" spans="1:11" x14ac:dyDescent="0.2">
      <c r="A431" s="9" t="str">
        <f>'宅直データ '!A431&amp;'宅直データ '!C431</f>
        <v>5268745653</v>
      </c>
      <c r="B431" s="3" t="str">
        <f>'宅直データ '!A431&amp;""</f>
        <v>52687</v>
      </c>
      <c r="C431" s="3" t="str">
        <f>'宅直データ '!B431</f>
        <v>坪野 寿恵</v>
      </c>
      <c r="D431" s="4">
        <f>'宅直データ '!C431</f>
        <v>45653</v>
      </c>
      <c r="E431" s="3">
        <f>'宅直データ '!D431</f>
        <v>0</v>
      </c>
      <c r="F431" s="3">
        <f>'宅直データ '!E431</f>
        <v>0</v>
      </c>
      <c r="G431" s="10">
        <f>'宅直データ '!F431</f>
        <v>0</v>
      </c>
      <c r="H431" s="3" t="str">
        <f t="shared" si="6"/>
        <v/>
      </c>
      <c r="I431" s="3" t="str">
        <f>IF(F431=1,VLOOKUP($B431,スタッフ!$B:$F,5,FALSE),"")</f>
        <v/>
      </c>
      <c r="J431" s="3" t="str">
        <f>IF(G431=1,VLOOKUP($B431,スタッフ!$B:$F,5,FALSE),"")</f>
        <v/>
      </c>
      <c r="K431" s="3" t="str">
        <f>IF(E431=1,VLOOKUP($B431,スタッフ!$B:$F,5,FALSE),"")</f>
        <v/>
      </c>
    </row>
    <row r="432" spans="1:11" x14ac:dyDescent="0.2">
      <c r="A432" s="9" t="str">
        <f>'宅直データ '!A432&amp;'宅直データ '!C432</f>
        <v>5268745654</v>
      </c>
      <c r="B432" s="3" t="str">
        <f>'宅直データ '!A432&amp;""</f>
        <v>52687</v>
      </c>
      <c r="C432" s="3" t="str">
        <f>'宅直データ '!B432</f>
        <v>坪野 寿恵</v>
      </c>
      <c r="D432" s="4">
        <f>'宅直データ '!C432</f>
        <v>45654</v>
      </c>
      <c r="E432" s="3">
        <f>'宅直データ '!D432</f>
        <v>0</v>
      </c>
      <c r="F432" s="3">
        <f>'宅直データ '!E432</f>
        <v>0</v>
      </c>
      <c r="G432" s="10">
        <f>'宅直データ '!F432</f>
        <v>0</v>
      </c>
      <c r="H432" s="3" t="str">
        <f t="shared" si="6"/>
        <v/>
      </c>
      <c r="I432" s="3" t="str">
        <f>IF(F432=1,VLOOKUP($B432,スタッフ!$B:$F,5,FALSE),"")</f>
        <v/>
      </c>
      <c r="J432" s="3" t="str">
        <f>IF(G432=1,VLOOKUP($B432,スタッフ!$B:$F,5,FALSE),"")</f>
        <v/>
      </c>
      <c r="K432" s="3" t="str">
        <f>IF(E432=1,VLOOKUP($B432,スタッフ!$B:$F,5,FALSE),"")</f>
        <v/>
      </c>
    </row>
    <row r="433" spans="1:11" x14ac:dyDescent="0.2">
      <c r="A433" s="9" t="str">
        <f>'宅直データ '!A433&amp;'宅直データ '!C433</f>
        <v>5268745655</v>
      </c>
      <c r="B433" s="3" t="str">
        <f>'宅直データ '!A433&amp;""</f>
        <v>52687</v>
      </c>
      <c r="C433" s="3" t="str">
        <f>'宅直データ '!B433</f>
        <v>坪野 寿恵</v>
      </c>
      <c r="D433" s="4">
        <f>'宅直データ '!C433</f>
        <v>45655</v>
      </c>
      <c r="E433" s="3">
        <f>'宅直データ '!D433</f>
        <v>0</v>
      </c>
      <c r="F433" s="3">
        <f>'宅直データ '!E433</f>
        <v>0</v>
      </c>
      <c r="G433" s="10">
        <f>'宅直データ '!F433</f>
        <v>0</v>
      </c>
      <c r="H433" s="3" t="str">
        <f t="shared" si="6"/>
        <v/>
      </c>
      <c r="I433" s="3" t="str">
        <f>IF(F433=1,VLOOKUP($B433,スタッフ!$B:$F,5,FALSE),"")</f>
        <v/>
      </c>
      <c r="J433" s="3" t="str">
        <f>IF(G433=1,VLOOKUP($B433,スタッフ!$B:$F,5,FALSE),"")</f>
        <v/>
      </c>
      <c r="K433" s="3" t="str">
        <f>IF(E433=1,VLOOKUP($B433,スタッフ!$B:$F,5,FALSE),"")</f>
        <v/>
      </c>
    </row>
    <row r="434" spans="1:11" x14ac:dyDescent="0.2">
      <c r="A434" s="9" t="str">
        <f>'宅直データ '!A434&amp;'宅直データ '!C434</f>
        <v>5268745656</v>
      </c>
      <c r="B434" s="3" t="str">
        <f>'宅直データ '!A434&amp;""</f>
        <v>52687</v>
      </c>
      <c r="C434" s="3" t="str">
        <f>'宅直データ '!B434</f>
        <v>坪野 寿恵</v>
      </c>
      <c r="D434" s="4">
        <f>'宅直データ '!C434</f>
        <v>45656</v>
      </c>
      <c r="E434" s="3">
        <f>'宅直データ '!D434</f>
        <v>0</v>
      </c>
      <c r="F434" s="3">
        <f>'宅直データ '!E434</f>
        <v>0</v>
      </c>
      <c r="G434" s="10">
        <f>'宅直データ '!F434</f>
        <v>0</v>
      </c>
      <c r="H434" s="3" t="str">
        <f t="shared" si="6"/>
        <v/>
      </c>
      <c r="I434" s="3" t="str">
        <f>IF(F434=1,VLOOKUP($B434,スタッフ!$B:$F,5,FALSE),"")</f>
        <v/>
      </c>
      <c r="J434" s="3" t="str">
        <f>IF(G434=1,VLOOKUP($B434,スタッフ!$B:$F,5,FALSE),"")</f>
        <v/>
      </c>
      <c r="K434" s="3" t="str">
        <f>IF(E434=1,VLOOKUP($B434,スタッフ!$B:$F,5,FALSE),"")</f>
        <v/>
      </c>
    </row>
    <row r="435" spans="1:11" x14ac:dyDescent="0.2">
      <c r="A435" s="9" t="str">
        <f>'宅直データ '!A435&amp;'宅直データ '!C435</f>
        <v>5268745657</v>
      </c>
      <c r="B435" s="3" t="str">
        <f>'宅直データ '!A435&amp;""</f>
        <v>52687</v>
      </c>
      <c r="C435" s="3" t="str">
        <f>'宅直データ '!B435</f>
        <v>坪野 寿恵</v>
      </c>
      <c r="D435" s="4">
        <f>'宅直データ '!C435</f>
        <v>45657</v>
      </c>
      <c r="E435" s="3">
        <f>'宅直データ '!D435</f>
        <v>0</v>
      </c>
      <c r="F435" s="3">
        <f>'宅直データ '!E435</f>
        <v>0</v>
      </c>
      <c r="G435" s="10">
        <f>'宅直データ '!F435</f>
        <v>0</v>
      </c>
      <c r="H435" s="3" t="str">
        <f t="shared" si="6"/>
        <v/>
      </c>
      <c r="I435" s="3" t="str">
        <f>IF(F435=1,VLOOKUP($B435,スタッフ!$B:$F,5,FALSE),"")</f>
        <v/>
      </c>
      <c r="J435" s="3" t="str">
        <f>IF(G435=1,VLOOKUP($B435,スタッフ!$B:$F,5,FALSE),"")</f>
        <v/>
      </c>
      <c r="K435" s="3" t="str">
        <f>IF(E435=1,VLOOKUP($B435,スタッフ!$B:$F,5,FALSE),"")</f>
        <v/>
      </c>
    </row>
    <row r="436" spans="1:11" x14ac:dyDescent="0.2">
      <c r="A436" s="9" t="str">
        <f>'宅直データ '!A436&amp;'宅直データ '!C436</f>
        <v>5671245627</v>
      </c>
      <c r="B436" s="3" t="str">
        <f>'宅直データ '!A436&amp;""</f>
        <v>56712</v>
      </c>
      <c r="C436" s="3" t="str">
        <f>'宅直データ '!B436</f>
        <v>山田 正則</v>
      </c>
      <c r="D436" s="4">
        <f>'宅直データ '!C436</f>
        <v>45627</v>
      </c>
      <c r="E436" s="3">
        <f>'宅直データ '!D436</f>
        <v>0</v>
      </c>
      <c r="F436" s="3">
        <f>'宅直データ '!E436</f>
        <v>0</v>
      </c>
      <c r="G436" s="10">
        <f>'宅直データ '!F436</f>
        <v>0</v>
      </c>
      <c r="H436" s="3" t="str">
        <f t="shared" si="6"/>
        <v/>
      </c>
      <c r="I436" s="3" t="str">
        <f>IF(F436=1,VLOOKUP($B436,スタッフ!$B:$F,5,FALSE),"")</f>
        <v/>
      </c>
      <c r="J436" s="3" t="str">
        <f>IF(G436=1,VLOOKUP($B436,スタッフ!$B:$F,5,FALSE),"")</f>
        <v/>
      </c>
      <c r="K436" s="3" t="str">
        <f>IF(E436=1,VLOOKUP($B436,スタッフ!$B:$F,5,FALSE),"")</f>
        <v/>
      </c>
    </row>
    <row r="437" spans="1:11" x14ac:dyDescent="0.2">
      <c r="A437" s="9" t="str">
        <f>'宅直データ '!A437&amp;'宅直データ '!C437</f>
        <v>5671245628</v>
      </c>
      <c r="B437" s="3" t="str">
        <f>'宅直データ '!A437&amp;""</f>
        <v>56712</v>
      </c>
      <c r="C437" s="3" t="str">
        <f>'宅直データ '!B437</f>
        <v>山田 正則</v>
      </c>
      <c r="D437" s="4">
        <f>'宅直データ '!C437</f>
        <v>45628</v>
      </c>
      <c r="E437" s="3">
        <f>'宅直データ '!D437</f>
        <v>0</v>
      </c>
      <c r="F437" s="3">
        <f>'宅直データ '!E437</f>
        <v>0</v>
      </c>
      <c r="G437" s="10">
        <f>'宅直データ '!F437</f>
        <v>0</v>
      </c>
      <c r="H437" s="3" t="str">
        <f t="shared" si="6"/>
        <v/>
      </c>
      <c r="I437" s="3" t="str">
        <f>IF(F437=1,VLOOKUP($B437,スタッフ!$B:$F,5,FALSE),"")</f>
        <v/>
      </c>
      <c r="J437" s="3" t="str">
        <f>IF(G437=1,VLOOKUP($B437,スタッフ!$B:$F,5,FALSE),"")</f>
        <v/>
      </c>
      <c r="K437" s="3" t="str">
        <f>IF(E437=1,VLOOKUP($B437,スタッフ!$B:$F,5,FALSE),"")</f>
        <v/>
      </c>
    </row>
    <row r="438" spans="1:11" x14ac:dyDescent="0.2">
      <c r="A438" s="9" t="str">
        <f>'宅直データ '!A438&amp;'宅直データ '!C438</f>
        <v>5671245629</v>
      </c>
      <c r="B438" s="3" t="str">
        <f>'宅直データ '!A438&amp;""</f>
        <v>56712</v>
      </c>
      <c r="C438" s="3" t="str">
        <f>'宅直データ '!B438</f>
        <v>山田 正則</v>
      </c>
      <c r="D438" s="4">
        <f>'宅直データ '!C438</f>
        <v>45629</v>
      </c>
      <c r="E438" s="3">
        <f>'宅直データ '!D438</f>
        <v>0</v>
      </c>
      <c r="F438" s="3">
        <f>'宅直データ '!E438</f>
        <v>0</v>
      </c>
      <c r="G438" s="10">
        <f>'宅直データ '!F438</f>
        <v>0</v>
      </c>
      <c r="H438" s="3" t="str">
        <f t="shared" si="6"/>
        <v/>
      </c>
      <c r="I438" s="3" t="str">
        <f>IF(F438=1,VLOOKUP($B438,スタッフ!$B:$F,5,FALSE),"")</f>
        <v/>
      </c>
      <c r="J438" s="3" t="str">
        <f>IF(G438=1,VLOOKUP($B438,スタッフ!$B:$F,5,FALSE),"")</f>
        <v/>
      </c>
      <c r="K438" s="3" t="str">
        <f>IF(E438=1,VLOOKUP($B438,スタッフ!$B:$F,5,FALSE),"")</f>
        <v/>
      </c>
    </row>
    <row r="439" spans="1:11" x14ac:dyDescent="0.2">
      <c r="A439" s="9" t="str">
        <f>'宅直データ '!A439&amp;'宅直データ '!C439</f>
        <v>5671245630</v>
      </c>
      <c r="B439" s="3" t="str">
        <f>'宅直データ '!A439&amp;""</f>
        <v>56712</v>
      </c>
      <c r="C439" s="3" t="str">
        <f>'宅直データ '!B439</f>
        <v>山田 正則</v>
      </c>
      <c r="D439" s="4">
        <f>'宅直データ '!C439</f>
        <v>45630</v>
      </c>
      <c r="E439" s="3">
        <f>'宅直データ '!D439</f>
        <v>0</v>
      </c>
      <c r="F439" s="3">
        <f>'宅直データ '!E439</f>
        <v>0</v>
      </c>
      <c r="G439" s="10">
        <f>'宅直データ '!F439</f>
        <v>0</v>
      </c>
      <c r="H439" s="3" t="str">
        <f t="shared" si="6"/>
        <v/>
      </c>
      <c r="I439" s="3" t="str">
        <f>IF(F439=1,VLOOKUP($B439,スタッフ!$B:$F,5,FALSE),"")</f>
        <v/>
      </c>
      <c r="J439" s="3" t="str">
        <f>IF(G439=1,VLOOKUP($B439,スタッフ!$B:$F,5,FALSE),"")</f>
        <v/>
      </c>
      <c r="K439" s="3" t="str">
        <f>IF(E439=1,VLOOKUP($B439,スタッフ!$B:$F,5,FALSE),"")</f>
        <v/>
      </c>
    </row>
    <row r="440" spans="1:11" x14ac:dyDescent="0.2">
      <c r="A440" s="9" t="str">
        <f>'宅直データ '!A440&amp;'宅直データ '!C440</f>
        <v>5671245631</v>
      </c>
      <c r="B440" s="3" t="str">
        <f>'宅直データ '!A440&amp;""</f>
        <v>56712</v>
      </c>
      <c r="C440" s="3" t="str">
        <f>'宅直データ '!B440</f>
        <v>山田 正則</v>
      </c>
      <c r="D440" s="4">
        <f>'宅直データ '!C440</f>
        <v>45631</v>
      </c>
      <c r="E440" s="3">
        <f>'宅直データ '!D440</f>
        <v>0</v>
      </c>
      <c r="F440" s="3">
        <f>'宅直データ '!E440</f>
        <v>0</v>
      </c>
      <c r="G440" s="10">
        <f>'宅直データ '!F440</f>
        <v>0</v>
      </c>
      <c r="H440" s="3" t="str">
        <f t="shared" si="6"/>
        <v/>
      </c>
      <c r="I440" s="3" t="str">
        <f>IF(F440=1,VLOOKUP($B440,スタッフ!$B:$F,5,FALSE),"")</f>
        <v/>
      </c>
      <c r="J440" s="3" t="str">
        <f>IF(G440=1,VLOOKUP($B440,スタッフ!$B:$F,5,FALSE),"")</f>
        <v/>
      </c>
      <c r="K440" s="3" t="str">
        <f>IF(E440=1,VLOOKUP($B440,スタッフ!$B:$F,5,FALSE),"")</f>
        <v/>
      </c>
    </row>
    <row r="441" spans="1:11" x14ac:dyDescent="0.2">
      <c r="A441" s="9" t="str">
        <f>'宅直データ '!A441&amp;'宅直データ '!C441</f>
        <v>5671245632</v>
      </c>
      <c r="B441" s="3" t="str">
        <f>'宅直データ '!A441&amp;""</f>
        <v>56712</v>
      </c>
      <c r="C441" s="3" t="str">
        <f>'宅直データ '!B441</f>
        <v>山田 正則</v>
      </c>
      <c r="D441" s="4">
        <f>'宅直データ '!C441</f>
        <v>45632</v>
      </c>
      <c r="E441" s="3">
        <f>'宅直データ '!D441</f>
        <v>0</v>
      </c>
      <c r="F441" s="3">
        <f>'宅直データ '!E441</f>
        <v>0</v>
      </c>
      <c r="G441" s="10">
        <f>'宅直データ '!F441</f>
        <v>0</v>
      </c>
      <c r="H441" s="3" t="str">
        <f t="shared" si="6"/>
        <v/>
      </c>
      <c r="I441" s="3" t="str">
        <f>IF(F441=1,VLOOKUP($B441,スタッフ!$B:$F,5,FALSE),"")</f>
        <v/>
      </c>
      <c r="J441" s="3" t="str">
        <f>IF(G441=1,VLOOKUP($B441,スタッフ!$B:$F,5,FALSE),"")</f>
        <v/>
      </c>
      <c r="K441" s="3" t="str">
        <f>IF(E441=1,VLOOKUP($B441,スタッフ!$B:$F,5,FALSE),"")</f>
        <v/>
      </c>
    </row>
    <row r="442" spans="1:11" x14ac:dyDescent="0.2">
      <c r="A442" s="9" t="str">
        <f>'宅直データ '!A442&amp;'宅直データ '!C442</f>
        <v>5671245633</v>
      </c>
      <c r="B442" s="3" t="str">
        <f>'宅直データ '!A442&amp;""</f>
        <v>56712</v>
      </c>
      <c r="C442" s="3" t="str">
        <f>'宅直データ '!B442</f>
        <v>山田 正則</v>
      </c>
      <c r="D442" s="4">
        <f>'宅直データ '!C442</f>
        <v>45633</v>
      </c>
      <c r="E442" s="3">
        <f>'宅直データ '!D442</f>
        <v>0</v>
      </c>
      <c r="F442" s="3">
        <f>'宅直データ '!E442</f>
        <v>0</v>
      </c>
      <c r="G442" s="10">
        <f>'宅直データ '!F442</f>
        <v>0</v>
      </c>
      <c r="H442" s="3" t="str">
        <f t="shared" si="6"/>
        <v/>
      </c>
      <c r="I442" s="3" t="str">
        <f>IF(F442=1,VLOOKUP($B442,スタッフ!$B:$F,5,FALSE),"")</f>
        <v/>
      </c>
      <c r="J442" s="3" t="str">
        <f>IF(G442=1,VLOOKUP($B442,スタッフ!$B:$F,5,FALSE),"")</f>
        <v/>
      </c>
      <c r="K442" s="3" t="str">
        <f>IF(E442=1,VLOOKUP($B442,スタッフ!$B:$F,5,FALSE),"")</f>
        <v/>
      </c>
    </row>
    <row r="443" spans="1:11" x14ac:dyDescent="0.2">
      <c r="A443" s="9" t="str">
        <f>'宅直データ '!A443&amp;'宅直データ '!C443</f>
        <v>5671245634</v>
      </c>
      <c r="B443" s="3" t="str">
        <f>'宅直データ '!A443&amp;""</f>
        <v>56712</v>
      </c>
      <c r="C443" s="3" t="str">
        <f>'宅直データ '!B443</f>
        <v>山田 正則</v>
      </c>
      <c r="D443" s="4">
        <f>'宅直データ '!C443</f>
        <v>45634</v>
      </c>
      <c r="E443" s="3">
        <f>'宅直データ '!D443</f>
        <v>0</v>
      </c>
      <c r="F443" s="3">
        <f>'宅直データ '!E443</f>
        <v>0</v>
      </c>
      <c r="G443" s="10">
        <f>'宅直データ '!F443</f>
        <v>0</v>
      </c>
      <c r="H443" s="3" t="str">
        <f t="shared" si="6"/>
        <v/>
      </c>
      <c r="I443" s="3" t="str">
        <f>IF(F443=1,VLOOKUP($B443,スタッフ!$B:$F,5,FALSE),"")</f>
        <v/>
      </c>
      <c r="J443" s="3" t="str">
        <f>IF(G443=1,VLOOKUP($B443,スタッフ!$B:$F,5,FALSE),"")</f>
        <v/>
      </c>
      <c r="K443" s="3" t="str">
        <f>IF(E443=1,VLOOKUP($B443,スタッフ!$B:$F,5,FALSE),"")</f>
        <v/>
      </c>
    </row>
    <row r="444" spans="1:11" x14ac:dyDescent="0.2">
      <c r="A444" s="9" t="str">
        <f>'宅直データ '!A444&amp;'宅直データ '!C444</f>
        <v>5671245635</v>
      </c>
      <c r="B444" s="3" t="str">
        <f>'宅直データ '!A444&amp;""</f>
        <v>56712</v>
      </c>
      <c r="C444" s="3" t="str">
        <f>'宅直データ '!B444</f>
        <v>山田 正則</v>
      </c>
      <c r="D444" s="4">
        <f>'宅直データ '!C444</f>
        <v>45635</v>
      </c>
      <c r="E444" s="3">
        <f>'宅直データ '!D444</f>
        <v>0</v>
      </c>
      <c r="F444" s="3">
        <f>'宅直データ '!E444</f>
        <v>0</v>
      </c>
      <c r="G444" s="10">
        <f>'宅直データ '!F444</f>
        <v>0</v>
      </c>
      <c r="H444" s="3" t="str">
        <f t="shared" si="6"/>
        <v/>
      </c>
      <c r="I444" s="3" t="str">
        <f>IF(F444=1,VLOOKUP($B444,スタッフ!$B:$F,5,FALSE),"")</f>
        <v/>
      </c>
      <c r="J444" s="3" t="str">
        <f>IF(G444=1,VLOOKUP($B444,スタッフ!$B:$F,5,FALSE),"")</f>
        <v/>
      </c>
      <c r="K444" s="3" t="str">
        <f>IF(E444=1,VLOOKUP($B444,スタッフ!$B:$F,5,FALSE),"")</f>
        <v/>
      </c>
    </row>
    <row r="445" spans="1:11" x14ac:dyDescent="0.2">
      <c r="A445" s="9" t="str">
        <f>'宅直データ '!A445&amp;'宅直データ '!C445</f>
        <v>5671245636</v>
      </c>
      <c r="B445" s="3" t="str">
        <f>'宅直データ '!A445&amp;""</f>
        <v>56712</v>
      </c>
      <c r="C445" s="3" t="str">
        <f>'宅直データ '!B445</f>
        <v>山田 正則</v>
      </c>
      <c r="D445" s="4">
        <f>'宅直データ '!C445</f>
        <v>45636</v>
      </c>
      <c r="E445" s="3">
        <f>'宅直データ '!D445</f>
        <v>0</v>
      </c>
      <c r="F445" s="3">
        <f>'宅直データ '!E445</f>
        <v>0</v>
      </c>
      <c r="G445" s="10">
        <f>'宅直データ '!F445</f>
        <v>0</v>
      </c>
      <c r="H445" s="3" t="str">
        <f t="shared" si="6"/>
        <v/>
      </c>
      <c r="I445" s="3" t="str">
        <f>IF(F445=1,VLOOKUP($B445,スタッフ!$B:$F,5,FALSE),"")</f>
        <v/>
      </c>
      <c r="J445" s="3" t="str">
        <f>IF(G445=1,VLOOKUP($B445,スタッフ!$B:$F,5,FALSE),"")</f>
        <v/>
      </c>
      <c r="K445" s="3" t="str">
        <f>IF(E445=1,VLOOKUP($B445,スタッフ!$B:$F,5,FALSE),"")</f>
        <v/>
      </c>
    </row>
    <row r="446" spans="1:11" x14ac:dyDescent="0.2">
      <c r="A446" s="9" t="str">
        <f>'宅直データ '!A446&amp;'宅直データ '!C446</f>
        <v>5671245637</v>
      </c>
      <c r="B446" s="3" t="str">
        <f>'宅直データ '!A446&amp;""</f>
        <v>56712</v>
      </c>
      <c r="C446" s="3" t="str">
        <f>'宅直データ '!B446</f>
        <v>山田 正則</v>
      </c>
      <c r="D446" s="4">
        <f>'宅直データ '!C446</f>
        <v>45637</v>
      </c>
      <c r="E446" s="3">
        <f>'宅直データ '!D446</f>
        <v>0</v>
      </c>
      <c r="F446" s="3">
        <f>'宅直データ '!E446</f>
        <v>0</v>
      </c>
      <c r="G446" s="10">
        <f>'宅直データ '!F446</f>
        <v>0</v>
      </c>
      <c r="H446" s="3" t="str">
        <f t="shared" si="6"/>
        <v/>
      </c>
      <c r="I446" s="3" t="str">
        <f>IF(F446=1,VLOOKUP($B446,スタッフ!$B:$F,5,FALSE),"")</f>
        <v/>
      </c>
      <c r="J446" s="3" t="str">
        <f>IF(G446=1,VLOOKUP($B446,スタッフ!$B:$F,5,FALSE),"")</f>
        <v/>
      </c>
      <c r="K446" s="3" t="str">
        <f>IF(E446=1,VLOOKUP($B446,スタッフ!$B:$F,5,FALSE),"")</f>
        <v/>
      </c>
    </row>
    <row r="447" spans="1:11" x14ac:dyDescent="0.2">
      <c r="A447" s="9" t="str">
        <f>'宅直データ '!A447&amp;'宅直データ '!C447</f>
        <v>5671245638</v>
      </c>
      <c r="B447" s="3" t="str">
        <f>'宅直データ '!A447&amp;""</f>
        <v>56712</v>
      </c>
      <c r="C447" s="3" t="str">
        <f>'宅直データ '!B447</f>
        <v>山田 正則</v>
      </c>
      <c r="D447" s="4">
        <f>'宅直データ '!C447</f>
        <v>45638</v>
      </c>
      <c r="E447" s="3">
        <f>'宅直データ '!D447</f>
        <v>0</v>
      </c>
      <c r="F447" s="3">
        <f>'宅直データ '!E447</f>
        <v>0</v>
      </c>
      <c r="G447" s="10">
        <f>'宅直データ '!F447</f>
        <v>0</v>
      </c>
      <c r="H447" s="3" t="str">
        <f t="shared" si="6"/>
        <v/>
      </c>
      <c r="I447" s="3" t="str">
        <f>IF(F447=1,VLOOKUP($B447,スタッフ!$B:$F,5,FALSE),"")</f>
        <v/>
      </c>
      <c r="J447" s="3" t="str">
        <f>IF(G447=1,VLOOKUP($B447,スタッフ!$B:$F,5,FALSE),"")</f>
        <v/>
      </c>
      <c r="K447" s="3" t="str">
        <f>IF(E447=1,VLOOKUP($B447,スタッフ!$B:$F,5,FALSE),"")</f>
        <v/>
      </c>
    </row>
    <row r="448" spans="1:11" x14ac:dyDescent="0.2">
      <c r="A448" s="9" t="str">
        <f>'宅直データ '!A448&amp;'宅直データ '!C448</f>
        <v>5671245639</v>
      </c>
      <c r="B448" s="3" t="str">
        <f>'宅直データ '!A448&amp;""</f>
        <v>56712</v>
      </c>
      <c r="C448" s="3" t="str">
        <f>'宅直データ '!B448</f>
        <v>山田 正則</v>
      </c>
      <c r="D448" s="4">
        <f>'宅直データ '!C448</f>
        <v>45639</v>
      </c>
      <c r="E448" s="3">
        <f>'宅直データ '!D448</f>
        <v>0</v>
      </c>
      <c r="F448" s="3">
        <f>'宅直データ '!E448</f>
        <v>0</v>
      </c>
      <c r="G448" s="10">
        <f>'宅直データ '!F448</f>
        <v>0</v>
      </c>
      <c r="H448" s="3" t="str">
        <f t="shared" si="6"/>
        <v/>
      </c>
      <c r="I448" s="3" t="str">
        <f>IF(F448=1,VLOOKUP($B448,スタッフ!$B:$F,5,FALSE),"")</f>
        <v/>
      </c>
      <c r="J448" s="3" t="str">
        <f>IF(G448=1,VLOOKUP($B448,スタッフ!$B:$F,5,FALSE),"")</f>
        <v/>
      </c>
      <c r="K448" s="3" t="str">
        <f>IF(E448=1,VLOOKUP($B448,スタッフ!$B:$F,5,FALSE),"")</f>
        <v/>
      </c>
    </row>
    <row r="449" spans="1:11" x14ac:dyDescent="0.2">
      <c r="A449" s="9" t="str">
        <f>'宅直データ '!A449&amp;'宅直データ '!C449</f>
        <v>5671245640</v>
      </c>
      <c r="B449" s="3" t="str">
        <f>'宅直データ '!A449&amp;""</f>
        <v>56712</v>
      </c>
      <c r="C449" s="3" t="str">
        <f>'宅直データ '!B449</f>
        <v>山田 正則</v>
      </c>
      <c r="D449" s="4">
        <f>'宅直データ '!C449</f>
        <v>45640</v>
      </c>
      <c r="E449" s="3">
        <f>'宅直データ '!D449</f>
        <v>0</v>
      </c>
      <c r="F449" s="3">
        <f>'宅直データ '!E449</f>
        <v>0</v>
      </c>
      <c r="G449" s="10">
        <f>'宅直データ '!F449</f>
        <v>0</v>
      </c>
      <c r="H449" s="3" t="str">
        <f t="shared" si="6"/>
        <v/>
      </c>
      <c r="I449" s="3" t="str">
        <f>IF(F449=1,VLOOKUP($B449,スタッフ!$B:$F,5,FALSE),"")</f>
        <v/>
      </c>
      <c r="J449" s="3" t="str">
        <f>IF(G449=1,VLOOKUP($B449,スタッフ!$B:$F,5,FALSE),"")</f>
        <v/>
      </c>
      <c r="K449" s="3" t="str">
        <f>IF(E449=1,VLOOKUP($B449,スタッフ!$B:$F,5,FALSE),"")</f>
        <v/>
      </c>
    </row>
    <row r="450" spans="1:11" x14ac:dyDescent="0.2">
      <c r="A450" s="9" t="str">
        <f>'宅直データ '!A450&amp;'宅直データ '!C450</f>
        <v>5671245641</v>
      </c>
      <c r="B450" s="3" t="str">
        <f>'宅直データ '!A450&amp;""</f>
        <v>56712</v>
      </c>
      <c r="C450" s="3" t="str">
        <f>'宅直データ '!B450</f>
        <v>山田 正則</v>
      </c>
      <c r="D450" s="4">
        <f>'宅直データ '!C450</f>
        <v>45641</v>
      </c>
      <c r="E450" s="3">
        <f>'宅直データ '!D450</f>
        <v>0</v>
      </c>
      <c r="F450" s="3">
        <f>'宅直データ '!E450</f>
        <v>0</v>
      </c>
      <c r="G450" s="10">
        <f>'宅直データ '!F450</f>
        <v>0</v>
      </c>
      <c r="H450" s="3" t="str">
        <f t="shared" si="6"/>
        <v/>
      </c>
      <c r="I450" s="3" t="str">
        <f>IF(F450=1,VLOOKUP($B450,スタッフ!$B:$F,5,FALSE),"")</f>
        <v/>
      </c>
      <c r="J450" s="3" t="str">
        <f>IF(G450=1,VLOOKUP($B450,スタッフ!$B:$F,5,FALSE),"")</f>
        <v/>
      </c>
      <c r="K450" s="3" t="str">
        <f>IF(E450=1,VLOOKUP($B450,スタッフ!$B:$F,5,FALSE),"")</f>
        <v/>
      </c>
    </row>
    <row r="451" spans="1:11" x14ac:dyDescent="0.2">
      <c r="A451" s="9" t="str">
        <f>'宅直データ '!A451&amp;'宅直データ '!C451</f>
        <v>5671245642</v>
      </c>
      <c r="B451" s="3" t="str">
        <f>'宅直データ '!A451&amp;""</f>
        <v>56712</v>
      </c>
      <c r="C451" s="3" t="str">
        <f>'宅直データ '!B451</f>
        <v>山田 正則</v>
      </c>
      <c r="D451" s="4">
        <f>'宅直データ '!C451</f>
        <v>45642</v>
      </c>
      <c r="E451" s="3">
        <f>'宅直データ '!D451</f>
        <v>0</v>
      </c>
      <c r="F451" s="3">
        <f>'宅直データ '!E451</f>
        <v>0</v>
      </c>
      <c r="G451" s="10">
        <f>'宅直データ '!F451</f>
        <v>0</v>
      </c>
      <c r="H451" s="3" t="str">
        <f t="shared" ref="H451:H514" si="7">IF(G451=1,"日","")&amp;IF(F451=1,"PM","")&amp;IF(E451=1,"夜","")</f>
        <v/>
      </c>
      <c r="I451" s="3" t="str">
        <f>IF(F451=1,VLOOKUP($B451,スタッフ!$B:$F,5,FALSE),"")</f>
        <v/>
      </c>
      <c r="J451" s="3" t="str">
        <f>IF(G451=1,VLOOKUP($B451,スタッフ!$B:$F,5,FALSE),"")</f>
        <v/>
      </c>
      <c r="K451" s="3" t="str">
        <f>IF(E451=1,VLOOKUP($B451,スタッフ!$B:$F,5,FALSE),"")</f>
        <v/>
      </c>
    </row>
    <row r="452" spans="1:11" x14ac:dyDescent="0.2">
      <c r="A452" s="9" t="str">
        <f>'宅直データ '!A452&amp;'宅直データ '!C452</f>
        <v>5671245643</v>
      </c>
      <c r="B452" s="3" t="str">
        <f>'宅直データ '!A452&amp;""</f>
        <v>56712</v>
      </c>
      <c r="C452" s="3" t="str">
        <f>'宅直データ '!B452</f>
        <v>山田 正則</v>
      </c>
      <c r="D452" s="4">
        <f>'宅直データ '!C452</f>
        <v>45643</v>
      </c>
      <c r="E452" s="3">
        <f>'宅直データ '!D452</f>
        <v>0</v>
      </c>
      <c r="F452" s="3">
        <f>'宅直データ '!E452</f>
        <v>0</v>
      </c>
      <c r="G452" s="10">
        <f>'宅直データ '!F452</f>
        <v>0</v>
      </c>
      <c r="H452" s="3" t="str">
        <f t="shared" si="7"/>
        <v/>
      </c>
      <c r="I452" s="3" t="str">
        <f>IF(F452=1,VLOOKUP($B452,スタッフ!$B:$F,5,FALSE),"")</f>
        <v/>
      </c>
      <c r="J452" s="3" t="str">
        <f>IF(G452=1,VLOOKUP($B452,スタッフ!$B:$F,5,FALSE),"")</f>
        <v/>
      </c>
      <c r="K452" s="3" t="str">
        <f>IF(E452=1,VLOOKUP($B452,スタッフ!$B:$F,5,FALSE),"")</f>
        <v/>
      </c>
    </row>
    <row r="453" spans="1:11" x14ac:dyDescent="0.2">
      <c r="A453" s="9" t="str">
        <f>'宅直データ '!A453&amp;'宅直データ '!C453</f>
        <v>5671245644</v>
      </c>
      <c r="B453" s="3" t="str">
        <f>'宅直データ '!A453&amp;""</f>
        <v>56712</v>
      </c>
      <c r="C453" s="3" t="str">
        <f>'宅直データ '!B453</f>
        <v>山田 正則</v>
      </c>
      <c r="D453" s="4">
        <f>'宅直データ '!C453</f>
        <v>45644</v>
      </c>
      <c r="E453" s="3">
        <f>'宅直データ '!D453</f>
        <v>0</v>
      </c>
      <c r="F453" s="3">
        <f>'宅直データ '!E453</f>
        <v>0</v>
      </c>
      <c r="G453" s="10">
        <f>'宅直データ '!F453</f>
        <v>0</v>
      </c>
      <c r="H453" s="3" t="str">
        <f t="shared" si="7"/>
        <v/>
      </c>
      <c r="I453" s="3" t="str">
        <f>IF(F453=1,VLOOKUP($B453,スタッフ!$B:$F,5,FALSE),"")</f>
        <v/>
      </c>
      <c r="J453" s="3" t="str">
        <f>IF(G453=1,VLOOKUP($B453,スタッフ!$B:$F,5,FALSE),"")</f>
        <v/>
      </c>
      <c r="K453" s="3" t="str">
        <f>IF(E453=1,VLOOKUP($B453,スタッフ!$B:$F,5,FALSE),"")</f>
        <v/>
      </c>
    </row>
    <row r="454" spans="1:11" x14ac:dyDescent="0.2">
      <c r="A454" s="9" t="str">
        <f>'宅直データ '!A454&amp;'宅直データ '!C454</f>
        <v>5671245645</v>
      </c>
      <c r="B454" s="3" t="str">
        <f>'宅直データ '!A454&amp;""</f>
        <v>56712</v>
      </c>
      <c r="C454" s="3" t="str">
        <f>'宅直データ '!B454</f>
        <v>山田 正則</v>
      </c>
      <c r="D454" s="4">
        <f>'宅直データ '!C454</f>
        <v>45645</v>
      </c>
      <c r="E454" s="3">
        <f>'宅直データ '!D454</f>
        <v>0</v>
      </c>
      <c r="F454" s="3">
        <f>'宅直データ '!E454</f>
        <v>0</v>
      </c>
      <c r="G454" s="10">
        <f>'宅直データ '!F454</f>
        <v>0</v>
      </c>
      <c r="H454" s="3" t="str">
        <f t="shared" si="7"/>
        <v/>
      </c>
      <c r="I454" s="3" t="str">
        <f>IF(F454=1,VLOOKUP($B454,スタッフ!$B:$F,5,FALSE),"")</f>
        <v/>
      </c>
      <c r="J454" s="3" t="str">
        <f>IF(G454=1,VLOOKUP($B454,スタッフ!$B:$F,5,FALSE),"")</f>
        <v/>
      </c>
      <c r="K454" s="3" t="str">
        <f>IF(E454=1,VLOOKUP($B454,スタッフ!$B:$F,5,FALSE),"")</f>
        <v/>
      </c>
    </row>
    <row r="455" spans="1:11" x14ac:dyDescent="0.2">
      <c r="A455" s="9" t="str">
        <f>'宅直データ '!A455&amp;'宅直データ '!C455</f>
        <v>5671245646</v>
      </c>
      <c r="B455" s="3" t="str">
        <f>'宅直データ '!A455&amp;""</f>
        <v>56712</v>
      </c>
      <c r="C455" s="3" t="str">
        <f>'宅直データ '!B455</f>
        <v>山田 正則</v>
      </c>
      <c r="D455" s="4">
        <f>'宅直データ '!C455</f>
        <v>45646</v>
      </c>
      <c r="E455" s="3">
        <f>'宅直データ '!D455</f>
        <v>0</v>
      </c>
      <c r="F455" s="3">
        <f>'宅直データ '!E455</f>
        <v>0</v>
      </c>
      <c r="G455" s="10">
        <f>'宅直データ '!F455</f>
        <v>0</v>
      </c>
      <c r="H455" s="3" t="str">
        <f t="shared" si="7"/>
        <v/>
      </c>
      <c r="I455" s="3" t="str">
        <f>IF(F455=1,VLOOKUP($B455,スタッフ!$B:$F,5,FALSE),"")</f>
        <v/>
      </c>
      <c r="J455" s="3" t="str">
        <f>IF(G455=1,VLOOKUP($B455,スタッフ!$B:$F,5,FALSE),"")</f>
        <v/>
      </c>
      <c r="K455" s="3" t="str">
        <f>IF(E455=1,VLOOKUP($B455,スタッフ!$B:$F,5,FALSE),"")</f>
        <v/>
      </c>
    </row>
    <row r="456" spans="1:11" x14ac:dyDescent="0.2">
      <c r="A456" s="9" t="str">
        <f>'宅直データ '!A456&amp;'宅直データ '!C456</f>
        <v>5671245647</v>
      </c>
      <c r="B456" s="3" t="str">
        <f>'宅直データ '!A456&amp;""</f>
        <v>56712</v>
      </c>
      <c r="C456" s="3" t="str">
        <f>'宅直データ '!B456</f>
        <v>山田 正則</v>
      </c>
      <c r="D456" s="4">
        <f>'宅直データ '!C456</f>
        <v>45647</v>
      </c>
      <c r="E456" s="3">
        <f>'宅直データ '!D456</f>
        <v>0</v>
      </c>
      <c r="F456" s="3">
        <f>'宅直データ '!E456</f>
        <v>0</v>
      </c>
      <c r="G456" s="10">
        <f>'宅直データ '!F456</f>
        <v>0</v>
      </c>
      <c r="H456" s="3" t="str">
        <f t="shared" si="7"/>
        <v/>
      </c>
      <c r="I456" s="3" t="str">
        <f>IF(F456=1,VLOOKUP($B456,スタッフ!$B:$F,5,FALSE),"")</f>
        <v/>
      </c>
      <c r="J456" s="3" t="str">
        <f>IF(G456=1,VLOOKUP($B456,スタッフ!$B:$F,5,FALSE),"")</f>
        <v/>
      </c>
      <c r="K456" s="3" t="str">
        <f>IF(E456=1,VLOOKUP($B456,スタッフ!$B:$F,5,FALSE),"")</f>
        <v/>
      </c>
    </row>
    <row r="457" spans="1:11" x14ac:dyDescent="0.2">
      <c r="A457" s="9" t="str">
        <f>'宅直データ '!A457&amp;'宅直データ '!C457</f>
        <v>5671245648</v>
      </c>
      <c r="B457" s="3" t="str">
        <f>'宅直データ '!A457&amp;""</f>
        <v>56712</v>
      </c>
      <c r="C457" s="3" t="str">
        <f>'宅直データ '!B457</f>
        <v>山田 正則</v>
      </c>
      <c r="D457" s="4">
        <f>'宅直データ '!C457</f>
        <v>45648</v>
      </c>
      <c r="E457" s="3">
        <f>'宅直データ '!D457</f>
        <v>0</v>
      </c>
      <c r="F457" s="3">
        <f>'宅直データ '!E457</f>
        <v>0</v>
      </c>
      <c r="G457" s="10">
        <f>'宅直データ '!F457</f>
        <v>0</v>
      </c>
      <c r="H457" s="3" t="str">
        <f t="shared" si="7"/>
        <v/>
      </c>
      <c r="I457" s="3" t="str">
        <f>IF(F457=1,VLOOKUP($B457,スタッフ!$B:$F,5,FALSE),"")</f>
        <v/>
      </c>
      <c r="J457" s="3" t="str">
        <f>IF(G457=1,VLOOKUP($B457,スタッフ!$B:$F,5,FALSE),"")</f>
        <v/>
      </c>
      <c r="K457" s="3" t="str">
        <f>IF(E457=1,VLOOKUP($B457,スタッフ!$B:$F,5,FALSE),"")</f>
        <v/>
      </c>
    </row>
    <row r="458" spans="1:11" x14ac:dyDescent="0.2">
      <c r="A458" s="9" t="str">
        <f>'宅直データ '!A458&amp;'宅直データ '!C458</f>
        <v>5671245649</v>
      </c>
      <c r="B458" s="3" t="str">
        <f>'宅直データ '!A458&amp;""</f>
        <v>56712</v>
      </c>
      <c r="C458" s="3" t="str">
        <f>'宅直データ '!B458</f>
        <v>山田 正則</v>
      </c>
      <c r="D458" s="4">
        <f>'宅直データ '!C458</f>
        <v>45649</v>
      </c>
      <c r="E458" s="3">
        <f>'宅直データ '!D458</f>
        <v>0</v>
      </c>
      <c r="F458" s="3">
        <f>'宅直データ '!E458</f>
        <v>0</v>
      </c>
      <c r="G458" s="10">
        <f>'宅直データ '!F458</f>
        <v>0</v>
      </c>
      <c r="H458" s="3" t="str">
        <f t="shared" si="7"/>
        <v/>
      </c>
      <c r="I458" s="3" t="str">
        <f>IF(F458=1,VLOOKUP($B458,スタッフ!$B:$F,5,FALSE),"")</f>
        <v/>
      </c>
      <c r="J458" s="3" t="str">
        <f>IF(G458=1,VLOOKUP($B458,スタッフ!$B:$F,5,FALSE),"")</f>
        <v/>
      </c>
      <c r="K458" s="3" t="str">
        <f>IF(E458=1,VLOOKUP($B458,スタッフ!$B:$F,5,FALSE),"")</f>
        <v/>
      </c>
    </row>
    <row r="459" spans="1:11" x14ac:dyDescent="0.2">
      <c r="A459" s="9" t="str">
        <f>'宅直データ '!A459&amp;'宅直データ '!C459</f>
        <v>5671245650</v>
      </c>
      <c r="B459" s="3" t="str">
        <f>'宅直データ '!A459&amp;""</f>
        <v>56712</v>
      </c>
      <c r="C459" s="3" t="str">
        <f>'宅直データ '!B459</f>
        <v>山田 正則</v>
      </c>
      <c r="D459" s="4">
        <f>'宅直データ '!C459</f>
        <v>45650</v>
      </c>
      <c r="E459" s="3">
        <f>'宅直データ '!D459</f>
        <v>0</v>
      </c>
      <c r="F459" s="3">
        <f>'宅直データ '!E459</f>
        <v>0</v>
      </c>
      <c r="G459" s="10">
        <f>'宅直データ '!F459</f>
        <v>0</v>
      </c>
      <c r="H459" s="3" t="str">
        <f t="shared" si="7"/>
        <v/>
      </c>
      <c r="I459" s="3" t="str">
        <f>IF(F459=1,VLOOKUP($B459,スタッフ!$B:$F,5,FALSE),"")</f>
        <v/>
      </c>
      <c r="J459" s="3" t="str">
        <f>IF(G459=1,VLOOKUP($B459,スタッフ!$B:$F,5,FALSE),"")</f>
        <v/>
      </c>
      <c r="K459" s="3" t="str">
        <f>IF(E459=1,VLOOKUP($B459,スタッフ!$B:$F,5,FALSE),"")</f>
        <v/>
      </c>
    </row>
    <row r="460" spans="1:11" x14ac:dyDescent="0.2">
      <c r="A460" s="9" t="str">
        <f>'宅直データ '!A460&amp;'宅直データ '!C460</f>
        <v>5671245651</v>
      </c>
      <c r="B460" s="3" t="str">
        <f>'宅直データ '!A460&amp;""</f>
        <v>56712</v>
      </c>
      <c r="C460" s="3" t="str">
        <f>'宅直データ '!B460</f>
        <v>山田 正則</v>
      </c>
      <c r="D460" s="4">
        <f>'宅直データ '!C460</f>
        <v>45651</v>
      </c>
      <c r="E460" s="3">
        <f>'宅直データ '!D460</f>
        <v>0</v>
      </c>
      <c r="F460" s="3">
        <f>'宅直データ '!E460</f>
        <v>0</v>
      </c>
      <c r="G460" s="10">
        <f>'宅直データ '!F460</f>
        <v>0</v>
      </c>
      <c r="H460" s="3" t="str">
        <f t="shared" si="7"/>
        <v/>
      </c>
      <c r="I460" s="3" t="str">
        <f>IF(F460=1,VLOOKUP($B460,スタッフ!$B:$F,5,FALSE),"")</f>
        <v/>
      </c>
      <c r="J460" s="3" t="str">
        <f>IF(G460=1,VLOOKUP($B460,スタッフ!$B:$F,5,FALSE),"")</f>
        <v/>
      </c>
      <c r="K460" s="3" t="str">
        <f>IF(E460=1,VLOOKUP($B460,スタッフ!$B:$F,5,FALSE),"")</f>
        <v/>
      </c>
    </row>
    <row r="461" spans="1:11" x14ac:dyDescent="0.2">
      <c r="A461" s="9" t="str">
        <f>'宅直データ '!A461&amp;'宅直データ '!C461</f>
        <v>5671245652</v>
      </c>
      <c r="B461" s="3" t="str">
        <f>'宅直データ '!A461&amp;""</f>
        <v>56712</v>
      </c>
      <c r="C461" s="3" t="str">
        <f>'宅直データ '!B461</f>
        <v>山田 正則</v>
      </c>
      <c r="D461" s="4">
        <f>'宅直データ '!C461</f>
        <v>45652</v>
      </c>
      <c r="E461" s="3">
        <f>'宅直データ '!D461</f>
        <v>0</v>
      </c>
      <c r="F461" s="3">
        <f>'宅直データ '!E461</f>
        <v>0</v>
      </c>
      <c r="G461" s="10">
        <f>'宅直データ '!F461</f>
        <v>0</v>
      </c>
      <c r="H461" s="3" t="str">
        <f t="shared" si="7"/>
        <v/>
      </c>
      <c r="I461" s="3" t="str">
        <f>IF(F461=1,VLOOKUP($B461,スタッフ!$B:$F,5,FALSE),"")</f>
        <v/>
      </c>
      <c r="J461" s="3" t="str">
        <f>IF(G461=1,VLOOKUP($B461,スタッフ!$B:$F,5,FALSE),"")</f>
        <v/>
      </c>
      <c r="K461" s="3" t="str">
        <f>IF(E461=1,VLOOKUP($B461,スタッフ!$B:$F,5,FALSE),"")</f>
        <v/>
      </c>
    </row>
    <row r="462" spans="1:11" x14ac:dyDescent="0.2">
      <c r="A462" s="9" t="str">
        <f>'宅直データ '!A462&amp;'宅直データ '!C462</f>
        <v>5671245653</v>
      </c>
      <c r="B462" s="3" t="str">
        <f>'宅直データ '!A462&amp;""</f>
        <v>56712</v>
      </c>
      <c r="C462" s="3" t="str">
        <f>'宅直データ '!B462</f>
        <v>山田 正則</v>
      </c>
      <c r="D462" s="4">
        <f>'宅直データ '!C462</f>
        <v>45653</v>
      </c>
      <c r="E462" s="3">
        <f>'宅直データ '!D462</f>
        <v>0</v>
      </c>
      <c r="F462" s="3">
        <f>'宅直データ '!E462</f>
        <v>0</v>
      </c>
      <c r="G462" s="10">
        <f>'宅直データ '!F462</f>
        <v>0</v>
      </c>
      <c r="H462" s="3" t="str">
        <f t="shared" si="7"/>
        <v/>
      </c>
      <c r="I462" s="3" t="str">
        <f>IF(F462=1,VLOOKUP($B462,スタッフ!$B:$F,5,FALSE),"")</f>
        <v/>
      </c>
      <c r="J462" s="3" t="str">
        <f>IF(G462=1,VLOOKUP($B462,スタッフ!$B:$F,5,FALSE),"")</f>
        <v/>
      </c>
      <c r="K462" s="3" t="str">
        <f>IF(E462=1,VLOOKUP($B462,スタッフ!$B:$F,5,FALSE),"")</f>
        <v/>
      </c>
    </row>
    <row r="463" spans="1:11" x14ac:dyDescent="0.2">
      <c r="A463" s="9" t="str">
        <f>'宅直データ '!A463&amp;'宅直データ '!C463</f>
        <v>5671245654</v>
      </c>
      <c r="B463" s="3" t="str">
        <f>'宅直データ '!A463&amp;""</f>
        <v>56712</v>
      </c>
      <c r="C463" s="3" t="str">
        <f>'宅直データ '!B463</f>
        <v>山田 正則</v>
      </c>
      <c r="D463" s="4">
        <f>'宅直データ '!C463</f>
        <v>45654</v>
      </c>
      <c r="E463" s="3">
        <f>'宅直データ '!D463</f>
        <v>0</v>
      </c>
      <c r="F463" s="3">
        <f>'宅直データ '!E463</f>
        <v>0</v>
      </c>
      <c r="G463" s="10">
        <f>'宅直データ '!F463</f>
        <v>0</v>
      </c>
      <c r="H463" s="3" t="str">
        <f t="shared" si="7"/>
        <v/>
      </c>
      <c r="I463" s="3" t="str">
        <f>IF(F463=1,VLOOKUP($B463,スタッフ!$B:$F,5,FALSE),"")</f>
        <v/>
      </c>
      <c r="J463" s="3" t="str">
        <f>IF(G463=1,VLOOKUP($B463,スタッフ!$B:$F,5,FALSE),"")</f>
        <v/>
      </c>
      <c r="K463" s="3" t="str">
        <f>IF(E463=1,VLOOKUP($B463,スタッフ!$B:$F,5,FALSE),"")</f>
        <v/>
      </c>
    </row>
    <row r="464" spans="1:11" x14ac:dyDescent="0.2">
      <c r="A464" s="9" t="str">
        <f>'宅直データ '!A464&amp;'宅直データ '!C464</f>
        <v>5671245655</v>
      </c>
      <c r="B464" s="3" t="str">
        <f>'宅直データ '!A464&amp;""</f>
        <v>56712</v>
      </c>
      <c r="C464" s="3" t="str">
        <f>'宅直データ '!B464</f>
        <v>山田 正則</v>
      </c>
      <c r="D464" s="4">
        <f>'宅直データ '!C464</f>
        <v>45655</v>
      </c>
      <c r="E464" s="3">
        <f>'宅直データ '!D464</f>
        <v>0</v>
      </c>
      <c r="F464" s="3">
        <f>'宅直データ '!E464</f>
        <v>0</v>
      </c>
      <c r="G464" s="10">
        <f>'宅直データ '!F464</f>
        <v>0</v>
      </c>
      <c r="H464" s="3" t="str">
        <f t="shared" si="7"/>
        <v/>
      </c>
      <c r="I464" s="3" t="str">
        <f>IF(F464=1,VLOOKUP($B464,スタッフ!$B:$F,5,FALSE),"")</f>
        <v/>
      </c>
      <c r="J464" s="3" t="str">
        <f>IF(G464=1,VLOOKUP($B464,スタッフ!$B:$F,5,FALSE),"")</f>
        <v/>
      </c>
      <c r="K464" s="3" t="str">
        <f>IF(E464=1,VLOOKUP($B464,スタッフ!$B:$F,5,FALSE),"")</f>
        <v/>
      </c>
    </row>
    <row r="465" spans="1:11" x14ac:dyDescent="0.2">
      <c r="A465" s="9" t="str">
        <f>'宅直データ '!A465&amp;'宅直データ '!C465</f>
        <v>5671245656</v>
      </c>
      <c r="B465" s="3" t="str">
        <f>'宅直データ '!A465&amp;""</f>
        <v>56712</v>
      </c>
      <c r="C465" s="3" t="str">
        <f>'宅直データ '!B465</f>
        <v>山田 正則</v>
      </c>
      <c r="D465" s="4">
        <f>'宅直データ '!C465</f>
        <v>45656</v>
      </c>
      <c r="E465" s="3">
        <f>'宅直データ '!D465</f>
        <v>0</v>
      </c>
      <c r="F465" s="3">
        <f>'宅直データ '!E465</f>
        <v>0</v>
      </c>
      <c r="G465" s="10">
        <f>'宅直データ '!F465</f>
        <v>0</v>
      </c>
      <c r="H465" s="3" t="str">
        <f t="shared" si="7"/>
        <v/>
      </c>
      <c r="I465" s="3" t="str">
        <f>IF(F465=1,VLOOKUP($B465,スタッフ!$B:$F,5,FALSE),"")</f>
        <v/>
      </c>
      <c r="J465" s="3" t="str">
        <f>IF(G465=1,VLOOKUP($B465,スタッフ!$B:$F,5,FALSE),"")</f>
        <v/>
      </c>
      <c r="K465" s="3" t="str">
        <f>IF(E465=1,VLOOKUP($B465,スタッフ!$B:$F,5,FALSE),"")</f>
        <v/>
      </c>
    </row>
    <row r="466" spans="1:11" x14ac:dyDescent="0.2">
      <c r="A466" s="9" t="str">
        <f>'宅直データ '!A466&amp;'宅直データ '!C466</f>
        <v>5671245657</v>
      </c>
      <c r="B466" s="3" t="str">
        <f>'宅直データ '!A466&amp;""</f>
        <v>56712</v>
      </c>
      <c r="C466" s="3" t="str">
        <f>'宅直データ '!B466</f>
        <v>山田 正則</v>
      </c>
      <c r="D466" s="4">
        <f>'宅直データ '!C466</f>
        <v>45657</v>
      </c>
      <c r="E466" s="3">
        <f>'宅直データ '!D466</f>
        <v>0</v>
      </c>
      <c r="F466" s="3">
        <f>'宅直データ '!E466</f>
        <v>0</v>
      </c>
      <c r="G466" s="10">
        <f>'宅直データ '!F466</f>
        <v>0</v>
      </c>
      <c r="H466" s="3" t="str">
        <f t="shared" si="7"/>
        <v/>
      </c>
      <c r="I466" s="3" t="str">
        <f>IF(F466=1,VLOOKUP($B466,スタッフ!$B:$F,5,FALSE),"")</f>
        <v/>
      </c>
      <c r="J466" s="3" t="str">
        <f>IF(G466=1,VLOOKUP($B466,スタッフ!$B:$F,5,FALSE),"")</f>
        <v/>
      </c>
      <c r="K466" s="3" t="str">
        <f>IF(E466=1,VLOOKUP($B466,スタッフ!$B:$F,5,FALSE),"")</f>
        <v/>
      </c>
    </row>
    <row r="467" spans="1:11" x14ac:dyDescent="0.2">
      <c r="A467" s="9" t="str">
        <f>'宅直データ '!A467&amp;'宅直データ '!C467</f>
        <v>9796245627</v>
      </c>
      <c r="B467" s="3" t="str">
        <f>'宅直データ '!A467&amp;""</f>
        <v>97962</v>
      </c>
      <c r="C467" s="3" t="str">
        <f>'宅直データ '!B467</f>
        <v>林 亮子</v>
      </c>
      <c r="D467" s="4">
        <f>'宅直データ '!C467</f>
        <v>45627</v>
      </c>
      <c r="E467" s="3">
        <f>'宅直データ '!D467</f>
        <v>0</v>
      </c>
      <c r="F467" s="3">
        <f>'宅直データ '!E467</f>
        <v>0</v>
      </c>
      <c r="G467" s="10">
        <f>'宅直データ '!F467</f>
        <v>0</v>
      </c>
      <c r="H467" s="3" t="str">
        <f t="shared" si="7"/>
        <v/>
      </c>
      <c r="I467" s="3" t="str">
        <f>IF(F467=1,VLOOKUP($B467,スタッフ!$B:$F,5,FALSE),"")</f>
        <v/>
      </c>
      <c r="J467" s="3" t="str">
        <f>IF(G467=1,VLOOKUP($B467,スタッフ!$B:$F,5,FALSE),"")</f>
        <v/>
      </c>
      <c r="K467" s="3" t="str">
        <f>IF(E467=1,VLOOKUP($B467,スタッフ!$B:$F,5,FALSE),"")</f>
        <v/>
      </c>
    </row>
    <row r="468" spans="1:11" x14ac:dyDescent="0.2">
      <c r="A468" s="9" t="str">
        <f>'宅直データ '!A468&amp;'宅直データ '!C468</f>
        <v>9796245628</v>
      </c>
      <c r="B468" s="3" t="str">
        <f>'宅直データ '!A468&amp;""</f>
        <v>97962</v>
      </c>
      <c r="C468" s="3" t="str">
        <f>'宅直データ '!B468</f>
        <v>林 亮子</v>
      </c>
      <c r="D468" s="4">
        <f>'宅直データ '!C468</f>
        <v>45628</v>
      </c>
      <c r="E468" s="3">
        <f>'宅直データ '!D468</f>
        <v>0</v>
      </c>
      <c r="F468" s="3">
        <f>'宅直データ '!E468</f>
        <v>0</v>
      </c>
      <c r="G468" s="10">
        <f>'宅直データ '!F468</f>
        <v>0</v>
      </c>
      <c r="H468" s="3" t="str">
        <f t="shared" si="7"/>
        <v/>
      </c>
      <c r="I468" s="3" t="str">
        <f>IF(F468=1,VLOOKUP($B468,スタッフ!$B:$F,5,FALSE),"")</f>
        <v/>
      </c>
      <c r="J468" s="3" t="str">
        <f>IF(G468=1,VLOOKUP($B468,スタッフ!$B:$F,5,FALSE),"")</f>
        <v/>
      </c>
      <c r="K468" s="3" t="str">
        <f>IF(E468=1,VLOOKUP($B468,スタッフ!$B:$F,5,FALSE),"")</f>
        <v/>
      </c>
    </row>
    <row r="469" spans="1:11" x14ac:dyDescent="0.2">
      <c r="A469" s="9" t="str">
        <f>'宅直データ '!A469&amp;'宅直データ '!C469</f>
        <v>9796245629</v>
      </c>
      <c r="B469" s="3" t="str">
        <f>'宅直データ '!A469&amp;""</f>
        <v>97962</v>
      </c>
      <c r="C469" s="3" t="str">
        <f>'宅直データ '!B469</f>
        <v>林 亮子</v>
      </c>
      <c r="D469" s="4">
        <f>'宅直データ '!C469</f>
        <v>45629</v>
      </c>
      <c r="E469" s="3">
        <f>'宅直データ '!D469</f>
        <v>0</v>
      </c>
      <c r="F469" s="3">
        <f>'宅直データ '!E469</f>
        <v>0</v>
      </c>
      <c r="G469" s="10">
        <f>'宅直データ '!F469</f>
        <v>0</v>
      </c>
      <c r="H469" s="3" t="str">
        <f t="shared" si="7"/>
        <v/>
      </c>
      <c r="I469" s="3" t="str">
        <f>IF(F469=1,VLOOKUP($B469,スタッフ!$B:$F,5,FALSE),"")</f>
        <v/>
      </c>
      <c r="J469" s="3" t="str">
        <f>IF(G469=1,VLOOKUP($B469,スタッフ!$B:$F,5,FALSE),"")</f>
        <v/>
      </c>
      <c r="K469" s="3" t="str">
        <f>IF(E469=1,VLOOKUP($B469,スタッフ!$B:$F,5,FALSE),"")</f>
        <v/>
      </c>
    </row>
    <row r="470" spans="1:11" x14ac:dyDescent="0.2">
      <c r="A470" s="9" t="str">
        <f>'宅直データ '!A470&amp;'宅直データ '!C470</f>
        <v>9796245630</v>
      </c>
      <c r="B470" s="3" t="str">
        <f>'宅直データ '!A470&amp;""</f>
        <v>97962</v>
      </c>
      <c r="C470" s="3" t="str">
        <f>'宅直データ '!B470</f>
        <v>林 亮子</v>
      </c>
      <c r="D470" s="4">
        <f>'宅直データ '!C470</f>
        <v>45630</v>
      </c>
      <c r="E470" s="3">
        <f>'宅直データ '!D470</f>
        <v>0</v>
      </c>
      <c r="F470" s="3">
        <f>'宅直データ '!E470</f>
        <v>0</v>
      </c>
      <c r="G470" s="10">
        <f>'宅直データ '!F470</f>
        <v>0</v>
      </c>
      <c r="H470" s="3" t="str">
        <f t="shared" si="7"/>
        <v/>
      </c>
      <c r="I470" s="3" t="str">
        <f>IF(F470=1,VLOOKUP($B470,スタッフ!$B:$F,5,FALSE),"")</f>
        <v/>
      </c>
      <c r="J470" s="3" t="str">
        <f>IF(G470=1,VLOOKUP($B470,スタッフ!$B:$F,5,FALSE),"")</f>
        <v/>
      </c>
      <c r="K470" s="3" t="str">
        <f>IF(E470=1,VLOOKUP($B470,スタッフ!$B:$F,5,FALSE),"")</f>
        <v/>
      </c>
    </row>
    <row r="471" spans="1:11" x14ac:dyDescent="0.2">
      <c r="A471" s="9" t="str">
        <f>'宅直データ '!A471&amp;'宅直データ '!C471</f>
        <v>9796245631</v>
      </c>
      <c r="B471" s="3" t="str">
        <f>'宅直データ '!A471&amp;""</f>
        <v>97962</v>
      </c>
      <c r="C471" s="3" t="str">
        <f>'宅直データ '!B471</f>
        <v>林 亮子</v>
      </c>
      <c r="D471" s="4">
        <f>'宅直データ '!C471</f>
        <v>45631</v>
      </c>
      <c r="E471" s="3">
        <f>'宅直データ '!D471</f>
        <v>0</v>
      </c>
      <c r="F471" s="3">
        <f>'宅直データ '!E471</f>
        <v>0</v>
      </c>
      <c r="G471" s="10">
        <f>'宅直データ '!F471</f>
        <v>0</v>
      </c>
      <c r="H471" s="3" t="str">
        <f t="shared" si="7"/>
        <v/>
      </c>
      <c r="I471" s="3" t="str">
        <f>IF(F471=1,VLOOKUP($B471,スタッフ!$B:$F,5,FALSE),"")</f>
        <v/>
      </c>
      <c r="J471" s="3" t="str">
        <f>IF(G471=1,VLOOKUP($B471,スタッフ!$B:$F,5,FALSE),"")</f>
        <v/>
      </c>
      <c r="K471" s="3" t="str">
        <f>IF(E471=1,VLOOKUP($B471,スタッフ!$B:$F,5,FALSE),"")</f>
        <v/>
      </c>
    </row>
    <row r="472" spans="1:11" x14ac:dyDescent="0.2">
      <c r="A472" s="9" t="str">
        <f>'宅直データ '!A472&amp;'宅直データ '!C472</f>
        <v>9796245632</v>
      </c>
      <c r="B472" s="3" t="str">
        <f>'宅直データ '!A472&amp;""</f>
        <v>97962</v>
      </c>
      <c r="C472" s="3" t="str">
        <f>'宅直データ '!B472</f>
        <v>林 亮子</v>
      </c>
      <c r="D472" s="4">
        <f>'宅直データ '!C472</f>
        <v>45632</v>
      </c>
      <c r="E472" s="3">
        <f>'宅直データ '!D472</f>
        <v>0</v>
      </c>
      <c r="F472" s="3">
        <f>'宅直データ '!E472</f>
        <v>0</v>
      </c>
      <c r="G472" s="10">
        <f>'宅直データ '!F472</f>
        <v>0</v>
      </c>
      <c r="H472" s="3" t="str">
        <f t="shared" si="7"/>
        <v/>
      </c>
      <c r="I472" s="3" t="str">
        <f>IF(F472=1,VLOOKUP($B472,スタッフ!$B:$F,5,FALSE),"")</f>
        <v/>
      </c>
      <c r="J472" s="3" t="str">
        <f>IF(G472=1,VLOOKUP($B472,スタッフ!$B:$F,5,FALSE),"")</f>
        <v/>
      </c>
      <c r="K472" s="3" t="str">
        <f>IF(E472=1,VLOOKUP($B472,スタッフ!$B:$F,5,FALSE),"")</f>
        <v/>
      </c>
    </row>
    <row r="473" spans="1:11" x14ac:dyDescent="0.2">
      <c r="A473" s="9" t="str">
        <f>'宅直データ '!A473&amp;'宅直データ '!C473</f>
        <v>9796245633</v>
      </c>
      <c r="B473" s="3" t="str">
        <f>'宅直データ '!A473&amp;""</f>
        <v>97962</v>
      </c>
      <c r="C473" s="3" t="str">
        <f>'宅直データ '!B473</f>
        <v>林 亮子</v>
      </c>
      <c r="D473" s="4">
        <f>'宅直データ '!C473</f>
        <v>45633</v>
      </c>
      <c r="E473" s="3">
        <f>'宅直データ '!D473</f>
        <v>0</v>
      </c>
      <c r="F473" s="3">
        <f>'宅直データ '!E473</f>
        <v>0</v>
      </c>
      <c r="G473" s="10">
        <f>'宅直データ '!F473</f>
        <v>0</v>
      </c>
      <c r="H473" s="3" t="str">
        <f t="shared" si="7"/>
        <v/>
      </c>
      <c r="I473" s="3" t="str">
        <f>IF(F473=1,VLOOKUP($B473,スタッフ!$B:$F,5,FALSE),"")</f>
        <v/>
      </c>
      <c r="J473" s="3" t="str">
        <f>IF(G473=1,VLOOKUP($B473,スタッフ!$B:$F,5,FALSE),"")</f>
        <v/>
      </c>
      <c r="K473" s="3" t="str">
        <f>IF(E473=1,VLOOKUP($B473,スタッフ!$B:$F,5,FALSE),"")</f>
        <v/>
      </c>
    </row>
    <row r="474" spans="1:11" x14ac:dyDescent="0.2">
      <c r="A474" s="9" t="str">
        <f>'宅直データ '!A474&amp;'宅直データ '!C474</f>
        <v>9796245634</v>
      </c>
      <c r="B474" s="3" t="str">
        <f>'宅直データ '!A474&amp;""</f>
        <v>97962</v>
      </c>
      <c r="C474" s="3" t="str">
        <f>'宅直データ '!B474</f>
        <v>林 亮子</v>
      </c>
      <c r="D474" s="4">
        <f>'宅直データ '!C474</f>
        <v>45634</v>
      </c>
      <c r="E474" s="3">
        <f>'宅直データ '!D474</f>
        <v>0</v>
      </c>
      <c r="F474" s="3">
        <f>'宅直データ '!E474</f>
        <v>0</v>
      </c>
      <c r="G474" s="10">
        <f>'宅直データ '!F474</f>
        <v>0</v>
      </c>
      <c r="H474" s="3" t="str">
        <f t="shared" si="7"/>
        <v/>
      </c>
      <c r="I474" s="3" t="str">
        <f>IF(F474=1,VLOOKUP($B474,スタッフ!$B:$F,5,FALSE),"")</f>
        <v/>
      </c>
      <c r="J474" s="3" t="str">
        <f>IF(G474=1,VLOOKUP($B474,スタッフ!$B:$F,5,FALSE),"")</f>
        <v/>
      </c>
      <c r="K474" s="3" t="str">
        <f>IF(E474=1,VLOOKUP($B474,スタッフ!$B:$F,5,FALSE),"")</f>
        <v/>
      </c>
    </row>
    <row r="475" spans="1:11" x14ac:dyDescent="0.2">
      <c r="A475" s="9" t="str">
        <f>'宅直データ '!A475&amp;'宅直データ '!C475</f>
        <v>9796245635</v>
      </c>
      <c r="B475" s="3" t="str">
        <f>'宅直データ '!A475&amp;""</f>
        <v>97962</v>
      </c>
      <c r="C475" s="3" t="str">
        <f>'宅直データ '!B475</f>
        <v>林 亮子</v>
      </c>
      <c r="D475" s="4">
        <f>'宅直データ '!C475</f>
        <v>45635</v>
      </c>
      <c r="E475" s="3">
        <f>'宅直データ '!D475</f>
        <v>0</v>
      </c>
      <c r="F475" s="3">
        <f>'宅直データ '!E475</f>
        <v>0</v>
      </c>
      <c r="G475" s="10">
        <f>'宅直データ '!F475</f>
        <v>0</v>
      </c>
      <c r="H475" s="3" t="str">
        <f t="shared" si="7"/>
        <v/>
      </c>
      <c r="I475" s="3" t="str">
        <f>IF(F475=1,VLOOKUP($B475,スタッフ!$B:$F,5,FALSE),"")</f>
        <v/>
      </c>
      <c r="J475" s="3" t="str">
        <f>IF(G475=1,VLOOKUP($B475,スタッフ!$B:$F,5,FALSE),"")</f>
        <v/>
      </c>
      <c r="K475" s="3" t="str">
        <f>IF(E475=1,VLOOKUP($B475,スタッフ!$B:$F,5,FALSE),"")</f>
        <v/>
      </c>
    </row>
    <row r="476" spans="1:11" x14ac:dyDescent="0.2">
      <c r="A476" s="9" t="str">
        <f>'宅直データ '!A476&amp;'宅直データ '!C476</f>
        <v>9796245636</v>
      </c>
      <c r="B476" s="3" t="str">
        <f>'宅直データ '!A476&amp;""</f>
        <v>97962</v>
      </c>
      <c r="C476" s="3" t="str">
        <f>'宅直データ '!B476</f>
        <v>林 亮子</v>
      </c>
      <c r="D476" s="4">
        <f>'宅直データ '!C476</f>
        <v>45636</v>
      </c>
      <c r="E476" s="3">
        <f>'宅直データ '!D476</f>
        <v>0</v>
      </c>
      <c r="F476" s="3">
        <f>'宅直データ '!E476</f>
        <v>0</v>
      </c>
      <c r="G476" s="10">
        <f>'宅直データ '!F476</f>
        <v>0</v>
      </c>
      <c r="H476" s="3" t="str">
        <f t="shared" si="7"/>
        <v/>
      </c>
      <c r="I476" s="3" t="str">
        <f>IF(F476=1,VLOOKUP($B476,スタッフ!$B:$F,5,FALSE),"")</f>
        <v/>
      </c>
      <c r="J476" s="3" t="str">
        <f>IF(G476=1,VLOOKUP($B476,スタッフ!$B:$F,5,FALSE),"")</f>
        <v/>
      </c>
      <c r="K476" s="3" t="str">
        <f>IF(E476=1,VLOOKUP($B476,スタッフ!$B:$F,5,FALSE),"")</f>
        <v/>
      </c>
    </row>
    <row r="477" spans="1:11" x14ac:dyDescent="0.2">
      <c r="A477" s="9" t="str">
        <f>'宅直データ '!A477&amp;'宅直データ '!C477</f>
        <v>9796245637</v>
      </c>
      <c r="B477" s="3" t="str">
        <f>'宅直データ '!A477&amp;""</f>
        <v>97962</v>
      </c>
      <c r="C477" s="3" t="str">
        <f>'宅直データ '!B477</f>
        <v>林 亮子</v>
      </c>
      <c r="D477" s="4">
        <f>'宅直データ '!C477</f>
        <v>45637</v>
      </c>
      <c r="E477" s="3">
        <f>'宅直データ '!D477</f>
        <v>0</v>
      </c>
      <c r="F477" s="3">
        <f>'宅直データ '!E477</f>
        <v>0</v>
      </c>
      <c r="G477" s="10">
        <f>'宅直データ '!F477</f>
        <v>0</v>
      </c>
      <c r="H477" s="3" t="str">
        <f t="shared" si="7"/>
        <v/>
      </c>
      <c r="I477" s="3" t="str">
        <f>IF(F477=1,VLOOKUP($B477,スタッフ!$B:$F,5,FALSE),"")</f>
        <v/>
      </c>
      <c r="J477" s="3" t="str">
        <f>IF(G477=1,VLOOKUP($B477,スタッフ!$B:$F,5,FALSE),"")</f>
        <v/>
      </c>
      <c r="K477" s="3" t="str">
        <f>IF(E477=1,VLOOKUP($B477,スタッフ!$B:$F,5,FALSE),"")</f>
        <v/>
      </c>
    </row>
    <row r="478" spans="1:11" x14ac:dyDescent="0.2">
      <c r="A478" s="9" t="str">
        <f>'宅直データ '!A478&amp;'宅直データ '!C478</f>
        <v>9796245638</v>
      </c>
      <c r="B478" s="3" t="str">
        <f>'宅直データ '!A478&amp;""</f>
        <v>97962</v>
      </c>
      <c r="C478" s="3" t="str">
        <f>'宅直データ '!B478</f>
        <v>林 亮子</v>
      </c>
      <c r="D478" s="4">
        <f>'宅直データ '!C478</f>
        <v>45638</v>
      </c>
      <c r="E478" s="3">
        <f>'宅直データ '!D478</f>
        <v>0</v>
      </c>
      <c r="F478" s="3">
        <f>'宅直データ '!E478</f>
        <v>0</v>
      </c>
      <c r="G478" s="10">
        <f>'宅直データ '!F478</f>
        <v>0</v>
      </c>
      <c r="H478" s="3" t="str">
        <f t="shared" si="7"/>
        <v/>
      </c>
      <c r="I478" s="3" t="str">
        <f>IF(F478=1,VLOOKUP($B478,スタッフ!$B:$F,5,FALSE),"")</f>
        <v/>
      </c>
      <c r="J478" s="3" t="str">
        <f>IF(G478=1,VLOOKUP($B478,スタッフ!$B:$F,5,FALSE),"")</f>
        <v/>
      </c>
      <c r="K478" s="3" t="str">
        <f>IF(E478=1,VLOOKUP($B478,スタッフ!$B:$F,5,FALSE),"")</f>
        <v/>
      </c>
    </row>
    <row r="479" spans="1:11" x14ac:dyDescent="0.2">
      <c r="A479" s="9" t="str">
        <f>'宅直データ '!A479&amp;'宅直データ '!C479</f>
        <v>9796245639</v>
      </c>
      <c r="B479" s="3" t="str">
        <f>'宅直データ '!A479&amp;""</f>
        <v>97962</v>
      </c>
      <c r="C479" s="3" t="str">
        <f>'宅直データ '!B479</f>
        <v>林 亮子</v>
      </c>
      <c r="D479" s="4">
        <f>'宅直データ '!C479</f>
        <v>45639</v>
      </c>
      <c r="E479" s="3">
        <f>'宅直データ '!D479</f>
        <v>0</v>
      </c>
      <c r="F479" s="3">
        <f>'宅直データ '!E479</f>
        <v>0</v>
      </c>
      <c r="G479" s="10">
        <f>'宅直データ '!F479</f>
        <v>0</v>
      </c>
      <c r="H479" s="3" t="str">
        <f t="shared" si="7"/>
        <v/>
      </c>
      <c r="I479" s="3" t="str">
        <f>IF(F479=1,VLOOKUP($B479,スタッフ!$B:$F,5,FALSE),"")</f>
        <v/>
      </c>
      <c r="J479" s="3" t="str">
        <f>IF(G479=1,VLOOKUP($B479,スタッフ!$B:$F,5,FALSE),"")</f>
        <v/>
      </c>
      <c r="K479" s="3" t="str">
        <f>IF(E479=1,VLOOKUP($B479,スタッフ!$B:$F,5,FALSE),"")</f>
        <v/>
      </c>
    </row>
    <row r="480" spans="1:11" x14ac:dyDescent="0.2">
      <c r="A480" s="9" t="str">
        <f>'宅直データ '!A480&amp;'宅直データ '!C480</f>
        <v>9796245640</v>
      </c>
      <c r="B480" s="3" t="str">
        <f>'宅直データ '!A480&amp;""</f>
        <v>97962</v>
      </c>
      <c r="C480" s="3" t="str">
        <f>'宅直データ '!B480</f>
        <v>林 亮子</v>
      </c>
      <c r="D480" s="4">
        <f>'宅直データ '!C480</f>
        <v>45640</v>
      </c>
      <c r="E480" s="3">
        <f>'宅直データ '!D480</f>
        <v>0</v>
      </c>
      <c r="F480" s="3">
        <f>'宅直データ '!E480</f>
        <v>0</v>
      </c>
      <c r="G480" s="10">
        <f>'宅直データ '!F480</f>
        <v>0</v>
      </c>
      <c r="H480" s="3" t="str">
        <f t="shared" si="7"/>
        <v/>
      </c>
      <c r="I480" s="3" t="str">
        <f>IF(F480=1,VLOOKUP($B480,スタッフ!$B:$F,5,FALSE),"")</f>
        <v/>
      </c>
      <c r="J480" s="3" t="str">
        <f>IF(G480=1,VLOOKUP($B480,スタッフ!$B:$F,5,FALSE),"")</f>
        <v/>
      </c>
      <c r="K480" s="3" t="str">
        <f>IF(E480=1,VLOOKUP($B480,スタッフ!$B:$F,5,FALSE),"")</f>
        <v/>
      </c>
    </row>
    <row r="481" spans="1:11" x14ac:dyDescent="0.2">
      <c r="A481" s="9" t="str">
        <f>'宅直データ '!A481&amp;'宅直データ '!C481</f>
        <v>9796245641</v>
      </c>
      <c r="B481" s="3" t="str">
        <f>'宅直データ '!A481&amp;""</f>
        <v>97962</v>
      </c>
      <c r="C481" s="3" t="str">
        <f>'宅直データ '!B481</f>
        <v>林 亮子</v>
      </c>
      <c r="D481" s="4">
        <f>'宅直データ '!C481</f>
        <v>45641</v>
      </c>
      <c r="E481" s="3">
        <f>'宅直データ '!D481</f>
        <v>0</v>
      </c>
      <c r="F481" s="3">
        <f>'宅直データ '!E481</f>
        <v>0</v>
      </c>
      <c r="G481" s="10">
        <f>'宅直データ '!F481</f>
        <v>0</v>
      </c>
      <c r="H481" s="3" t="str">
        <f t="shared" si="7"/>
        <v/>
      </c>
      <c r="I481" s="3" t="str">
        <f>IF(F481=1,VLOOKUP($B481,スタッフ!$B:$F,5,FALSE),"")</f>
        <v/>
      </c>
      <c r="J481" s="3" t="str">
        <f>IF(G481=1,VLOOKUP($B481,スタッフ!$B:$F,5,FALSE),"")</f>
        <v/>
      </c>
      <c r="K481" s="3" t="str">
        <f>IF(E481=1,VLOOKUP($B481,スタッフ!$B:$F,5,FALSE),"")</f>
        <v/>
      </c>
    </row>
    <row r="482" spans="1:11" x14ac:dyDescent="0.2">
      <c r="A482" s="9" t="str">
        <f>'宅直データ '!A482&amp;'宅直データ '!C482</f>
        <v>9796245642</v>
      </c>
      <c r="B482" s="3" t="str">
        <f>'宅直データ '!A482&amp;""</f>
        <v>97962</v>
      </c>
      <c r="C482" s="3" t="str">
        <f>'宅直データ '!B482</f>
        <v>林 亮子</v>
      </c>
      <c r="D482" s="4">
        <f>'宅直データ '!C482</f>
        <v>45642</v>
      </c>
      <c r="E482" s="3">
        <f>'宅直データ '!D482</f>
        <v>0</v>
      </c>
      <c r="F482" s="3">
        <f>'宅直データ '!E482</f>
        <v>0</v>
      </c>
      <c r="G482" s="10">
        <f>'宅直データ '!F482</f>
        <v>0</v>
      </c>
      <c r="H482" s="3" t="str">
        <f t="shared" si="7"/>
        <v/>
      </c>
      <c r="I482" s="3" t="str">
        <f>IF(F482=1,VLOOKUP($B482,スタッフ!$B:$F,5,FALSE),"")</f>
        <v/>
      </c>
      <c r="J482" s="3" t="str">
        <f>IF(G482=1,VLOOKUP($B482,スタッフ!$B:$F,5,FALSE),"")</f>
        <v/>
      </c>
      <c r="K482" s="3" t="str">
        <f>IF(E482=1,VLOOKUP($B482,スタッフ!$B:$F,5,FALSE),"")</f>
        <v/>
      </c>
    </row>
    <row r="483" spans="1:11" x14ac:dyDescent="0.2">
      <c r="A483" s="9" t="str">
        <f>'宅直データ '!A483&amp;'宅直データ '!C483</f>
        <v>9796245643</v>
      </c>
      <c r="B483" s="3" t="str">
        <f>'宅直データ '!A483&amp;""</f>
        <v>97962</v>
      </c>
      <c r="C483" s="3" t="str">
        <f>'宅直データ '!B483</f>
        <v>林 亮子</v>
      </c>
      <c r="D483" s="4">
        <f>'宅直データ '!C483</f>
        <v>45643</v>
      </c>
      <c r="E483" s="3">
        <f>'宅直データ '!D483</f>
        <v>0</v>
      </c>
      <c r="F483" s="3">
        <f>'宅直データ '!E483</f>
        <v>0</v>
      </c>
      <c r="G483" s="10">
        <f>'宅直データ '!F483</f>
        <v>0</v>
      </c>
      <c r="H483" s="3" t="str">
        <f t="shared" si="7"/>
        <v/>
      </c>
      <c r="I483" s="3" t="str">
        <f>IF(F483=1,VLOOKUP($B483,スタッフ!$B:$F,5,FALSE),"")</f>
        <v/>
      </c>
      <c r="J483" s="3" t="str">
        <f>IF(G483=1,VLOOKUP($B483,スタッフ!$B:$F,5,FALSE),"")</f>
        <v/>
      </c>
      <c r="K483" s="3" t="str">
        <f>IF(E483=1,VLOOKUP($B483,スタッフ!$B:$F,5,FALSE),"")</f>
        <v/>
      </c>
    </row>
    <row r="484" spans="1:11" x14ac:dyDescent="0.2">
      <c r="A484" s="9" t="str">
        <f>'宅直データ '!A484&amp;'宅直データ '!C484</f>
        <v>9796245644</v>
      </c>
      <c r="B484" s="3" t="str">
        <f>'宅直データ '!A484&amp;""</f>
        <v>97962</v>
      </c>
      <c r="C484" s="3" t="str">
        <f>'宅直データ '!B484</f>
        <v>林 亮子</v>
      </c>
      <c r="D484" s="4">
        <f>'宅直データ '!C484</f>
        <v>45644</v>
      </c>
      <c r="E484" s="3">
        <f>'宅直データ '!D484</f>
        <v>0</v>
      </c>
      <c r="F484" s="3">
        <f>'宅直データ '!E484</f>
        <v>0</v>
      </c>
      <c r="G484" s="10">
        <f>'宅直データ '!F484</f>
        <v>0</v>
      </c>
      <c r="H484" s="3" t="str">
        <f t="shared" si="7"/>
        <v/>
      </c>
      <c r="I484" s="3" t="str">
        <f>IF(F484=1,VLOOKUP($B484,スタッフ!$B:$F,5,FALSE),"")</f>
        <v/>
      </c>
      <c r="J484" s="3" t="str">
        <f>IF(G484=1,VLOOKUP($B484,スタッフ!$B:$F,5,FALSE),"")</f>
        <v/>
      </c>
      <c r="K484" s="3" t="str">
        <f>IF(E484=1,VLOOKUP($B484,スタッフ!$B:$F,5,FALSE),"")</f>
        <v/>
      </c>
    </row>
    <row r="485" spans="1:11" x14ac:dyDescent="0.2">
      <c r="A485" s="9" t="str">
        <f>'宅直データ '!A485&amp;'宅直データ '!C485</f>
        <v>9796245645</v>
      </c>
      <c r="B485" s="3" t="str">
        <f>'宅直データ '!A485&amp;""</f>
        <v>97962</v>
      </c>
      <c r="C485" s="3" t="str">
        <f>'宅直データ '!B485</f>
        <v>林 亮子</v>
      </c>
      <c r="D485" s="4">
        <f>'宅直データ '!C485</f>
        <v>45645</v>
      </c>
      <c r="E485" s="3">
        <f>'宅直データ '!D485</f>
        <v>0</v>
      </c>
      <c r="F485" s="3">
        <f>'宅直データ '!E485</f>
        <v>0</v>
      </c>
      <c r="G485" s="10">
        <f>'宅直データ '!F485</f>
        <v>0</v>
      </c>
      <c r="H485" s="3" t="str">
        <f t="shared" si="7"/>
        <v/>
      </c>
      <c r="I485" s="3" t="str">
        <f>IF(F485=1,VLOOKUP($B485,スタッフ!$B:$F,5,FALSE),"")</f>
        <v/>
      </c>
      <c r="J485" s="3" t="str">
        <f>IF(G485=1,VLOOKUP($B485,スタッフ!$B:$F,5,FALSE),"")</f>
        <v/>
      </c>
      <c r="K485" s="3" t="str">
        <f>IF(E485=1,VLOOKUP($B485,スタッフ!$B:$F,5,FALSE),"")</f>
        <v/>
      </c>
    </row>
    <row r="486" spans="1:11" x14ac:dyDescent="0.2">
      <c r="A486" s="9" t="str">
        <f>'宅直データ '!A486&amp;'宅直データ '!C486</f>
        <v>9796245646</v>
      </c>
      <c r="B486" s="3" t="str">
        <f>'宅直データ '!A486&amp;""</f>
        <v>97962</v>
      </c>
      <c r="C486" s="3" t="str">
        <f>'宅直データ '!B486</f>
        <v>林 亮子</v>
      </c>
      <c r="D486" s="4">
        <f>'宅直データ '!C486</f>
        <v>45646</v>
      </c>
      <c r="E486" s="3">
        <f>'宅直データ '!D486</f>
        <v>0</v>
      </c>
      <c r="F486" s="3">
        <f>'宅直データ '!E486</f>
        <v>0</v>
      </c>
      <c r="G486" s="10">
        <f>'宅直データ '!F486</f>
        <v>0</v>
      </c>
      <c r="H486" s="3" t="str">
        <f t="shared" si="7"/>
        <v/>
      </c>
      <c r="I486" s="3" t="str">
        <f>IF(F486=1,VLOOKUP($B486,スタッフ!$B:$F,5,FALSE),"")</f>
        <v/>
      </c>
      <c r="J486" s="3" t="str">
        <f>IF(G486=1,VLOOKUP($B486,スタッフ!$B:$F,5,FALSE),"")</f>
        <v/>
      </c>
      <c r="K486" s="3" t="str">
        <f>IF(E486=1,VLOOKUP($B486,スタッフ!$B:$F,5,FALSE),"")</f>
        <v/>
      </c>
    </row>
    <row r="487" spans="1:11" x14ac:dyDescent="0.2">
      <c r="A487" s="9" t="str">
        <f>'宅直データ '!A487&amp;'宅直データ '!C487</f>
        <v>9796245647</v>
      </c>
      <c r="B487" s="3" t="str">
        <f>'宅直データ '!A487&amp;""</f>
        <v>97962</v>
      </c>
      <c r="C487" s="3" t="str">
        <f>'宅直データ '!B487</f>
        <v>林 亮子</v>
      </c>
      <c r="D487" s="4">
        <f>'宅直データ '!C487</f>
        <v>45647</v>
      </c>
      <c r="E487" s="3">
        <f>'宅直データ '!D487</f>
        <v>0</v>
      </c>
      <c r="F487" s="3">
        <f>'宅直データ '!E487</f>
        <v>0</v>
      </c>
      <c r="G487" s="10">
        <f>'宅直データ '!F487</f>
        <v>0</v>
      </c>
      <c r="H487" s="3" t="str">
        <f t="shared" si="7"/>
        <v/>
      </c>
      <c r="I487" s="3" t="str">
        <f>IF(F487=1,VLOOKUP($B487,スタッフ!$B:$F,5,FALSE),"")</f>
        <v/>
      </c>
      <c r="J487" s="3" t="str">
        <f>IF(G487=1,VLOOKUP($B487,スタッフ!$B:$F,5,FALSE),"")</f>
        <v/>
      </c>
      <c r="K487" s="3" t="str">
        <f>IF(E487=1,VLOOKUP($B487,スタッフ!$B:$F,5,FALSE),"")</f>
        <v/>
      </c>
    </row>
    <row r="488" spans="1:11" x14ac:dyDescent="0.2">
      <c r="A488" s="9" t="str">
        <f>'宅直データ '!A488&amp;'宅直データ '!C488</f>
        <v>9796245648</v>
      </c>
      <c r="B488" s="3" t="str">
        <f>'宅直データ '!A488&amp;""</f>
        <v>97962</v>
      </c>
      <c r="C488" s="3" t="str">
        <f>'宅直データ '!B488</f>
        <v>林 亮子</v>
      </c>
      <c r="D488" s="4">
        <f>'宅直データ '!C488</f>
        <v>45648</v>
      </c>
      <c r="E488" s="3">
        <f>'宅直データ '!D488</f>
        <v>0</v>
      </c>
      <c r="F488" s="3">
        <f>'宅直データ '!E488</f>
        <v>0</v>
      </c>
      <c r="G488" s="10">
        <f>'宅直データ '!F488</f>
        <v>0</v>
      </c>
      <c r="H488" s="3" t="str">
        <f t="shared" si="7"/>
        <v/>
      </c>
      <c r="I488" s="3" t="str">
        <f>IF(F488=1,VLOOKUP($B488,スタッフ!$B:$F,5,FALSE),"")</f>
        <v/>
      </c>
      <c r="J488" s="3" t="str">
        <f>IF(G488=1,VLOOKUP($B488,スタッフ!$B:$F,5,FALSE),"")</f>
        <v/>
      </c>
      <c r="K488" s="3" t="str">
        <f>IF(E488=1,VLOOKUP($B488,スタッフ!$B:$F,5,FALSE),"")</f>
        <v/>
      </c>
    </row>
    <row r="489" spans="1:11" x14ac:dyDescent="0.2">
      <c r="A489" s="9" t="str">
        <f>'宅直データ '!A489&amp;'宅直データ '!C489</f>
        <v>9796245649</v>
      </c>
      <c r="B489" s="3" t="str">
        <f>'宅直データ '!A489&amp;""</f>
        <v>97962</v>
      </c>
      <c r="C489" s="3" t="str">
        <f>'宅直データ '!B489</f>
        <v>林 亮子</v>
      </c>
      <c r="D489" s="4">
        <f>'宅直データ '!C489</f>
        <v>45649</v>
      </c>
      <c r="E489" s="3">
        <f>'宅直データ '!D489</f>
        <v>0</v>
      </c>
      <c r="F489" s="3">
        <f>'宅直データ '!E489</f>
        <v>0</v>
      </c>
      <c r="G489" s="10">
        <f>'宅直データ '!F489</f>
        <v>0</v>
      </c>
      <c r="H489" s="3" t="str">
        <f t="shared" si="7"/>
        <v/>
      </c>
      <c r="I489" s="3" t="str">
        <f>IF(F489=1,VLOOKUP($B489,スタッフ!$B:$F,5,FALSE),"")</f>
        <v/>
      </c>
      <c r="J489" s="3" t="str">
        <f>IF(G489=1,VLOOKUP($B489,スタッフ!$B:$F,5,FALSE),"")</f>
        <v/>
      </c>
      <c r="K489" s="3" t="str">
        <f>IF(E489=1,VLOOKUP($B489,スタッフ!$B:$F,5,FALSE),"")</f>
        <v/>
      </c>
    </row>
    <row r="490" spans="1:11" x14ac:dyDescent="0.2">
      <c r="A490" s="9" t="str">
        <f>'宅直データ '!A490&amp;'宅直データ '!C490</f>
        <v>9796245650</v>
      </c>
      <c r="B490" s="3" t="str">
        <f>'宅直データ '!A490&amp;""</f>
        <v>97962</v>
      </c>
      <c r="C490" s="3" t="str">
        <f>'宅直データ '!B490</f>
        <v>林 亮子</v>
      </c>
      <c r="D490" s="4">
        <f>'宅直データ '!C490</f>
        <v>45650</v>
      </c>
      <c r="E490" s="3">
        <f>'宅直データ '!D490</f>
        <v>0</v>
      </c>
      <c r="F490" s="3">
        <f>'宅直データ '!E490</f>
        <v>0</v>
      </c>
      <c r="G490" s="10">
        <f>'宅直データ '!F490</f>
        <v>0</v>
      </c>
      <c r="H490" s="3" t="str">
        <f t="shared" si="7"/>
        <v/>
      </c>
      <c r="I490" s="3" t="str">
        <f>IF(F490=1,VLOOKUP($B490,スタッフ!$B:$F,5,FALSE),"")</f>
        <v/>
      </c>
      <c r="J490" s="3" t="str">
        <f>IF(G490=1,VLOOKUP($B490,スタッフ!$B:$F,5,FALSE),"")</f>
        <v/>
      </c>
      <c r="K490" s="3" t="str">
        <f>IF(E490=1,VLOOKUP($B490,スタッフ!$B:$F,5,FALSE),"")</f>
        <v/>
      </c>
    </row>
    <row r="491" spans="1:11" x14ac:dyDescent="0.2">
      <c r="A491" s="9" t="str">
        <f>'宅直データ '!A491&amp;'宅直データ '!C491</f>
        <v>9796245651</v>
      </c>
      <c r="B491" s="3" t="str">
        <f>'宅直データ '!A491&amp;""</f>
        <v>97962</v>
      </c>
      <c r="C491" s="3" t="str">
        <f>'宅直データ '!B491</f>
        <v>林 亮子</v>
      </c>
      <c r="D491" s="4">
        <f>'宅直データ '!C491</f>
        <v>45651</v>
      </c>
      <c r="E491" s="3">
        <f>'宅直データ '!D491</f>
        <v>0</v>
      </c>
      <c r="F491" s="3">
        <f>'宅直データ '!E491</f>
        <v>0</v>
      </c>
      <c r="G491" s="10">
        <f>'宅直データ '!F491</f>
        <v>0</v>
      </c>
      <c r="H491" s="3" t="str">
        <f t="shared" si="7"/>
        <v/>
      </c>
      <c r="I491" s="3" t="str">
        <f>IF(F491=1,VLOOKUP($B491,スタッフ!$B:$F,5,FALSE),"")</f>
        <v/>
      </c>
      <c r="J491" s="3" t="str">
        <f>IF(G491=1,VLOOKUP($B491,スタッフ!$B:$F,5,FALSE),"")</f>
        <v/>
      </c>
      <c r="K491" s="3" t="str">
        <f>IF(E491=1,VLOOKUP($B491,スタッフ!$B:$F,5,FALSE),"")</f>
        <v/>
      </c>
    </row>
    <row r="492" spans="1:11" x14ac:dyDescent="0.2">
      <c r="A492" s="9" t="str">
        <f>'宅直データ '!A492&amp;'宅直データ '!C492</f>
        <v>9796245652</v>
      </c>
      <c r="B492" s="3" t="str">
        <f>'宅直データ '!A492&amp;""</f>
        <v>97962</v>
      </c>
      <c r="C492" s="3" t="str">
        <f>'宅直データ '!B492</f>
        <v>林 亮子</v>
      </c>
      <c r="D492" s="4">
        <f>'宅直データ '!C492</f>
        <v>45652</v>
      </c>
      <c r="E492" s="3">
        <f>'宅直データ '!D492</f>
        <v>0</v>
      </c>
      <c r="F492" s="3">
        <f>'宅直データ '!E492</f>
        <v>0</v>
      </c>
      <c r="G492" s="10">
        <f>'宅直データ '!F492</f>
        <v>0</v>
      </c>
      <c r="H492" s="3" t="str">
        <f t="shared" si="7"/>
        <v/>
      </c>
      <c r="I492" s="3" t="str">
        <f>IF(F492=1,VLOOKUP($B492,スタッフ!$B:$F,5,FALSE),"")</f>
        <v/>
      </c>
      <c r="J492" s="3" t="str">
        <f>IF(G492=1,VLOOKUP($B492,スタッフ!$B:$F,5,FALSE),"")</f>
        <v/>
      </c>
      <c r="K492" s="3" t="str">
        <f>IF(E492=1,VLOOKUP($B492,スタッフ!$B:$F,5,FALSE),"")</f>
        <v/>
      </c>
    </row>
    <row r="493" spans="1:11" x14ac:dyDescent="0.2">
      <c r="A493" s="9" t="str">
        <f>'宅直データ '!A493&amp;'宅直データ '!C493</f>
        <v>9796245653</v>
      </c>
      <c r="B493" s="3" t="str">
        <f>'宅直データ '!A493&amp;""</f>
        <v>97962</v>
      </c>
      <c r="C493" s="3" t="str">
        <f>'宅直データ '!B493</f>
        <v>林 亮子</v>
      </c>
      <c r="D493" s="4">
        <f>'宅直データ '!C493</f>
        <v>45653</v>
      </c>
      <c r="E493" s="3">
        <f>'宅直データ '!D493</f>
        <v>0</v>
      </c>
      <c r="F493" s="3">
        <f>'宅直データ '!E493</f>
        <v>0</v>
      </c>
      <c r="G493" s="10">
        <f>'宅直データ '!F493</f>
        <v>0</v>
      </c>
      <c r="H493" s="3" t="str">
        <f t="shared" si="7"/>
        <v/>
      </c>
      <c r="I493" s="3" t="str">
        <f>IF(F493=1,VLOOKUP($B493,スタッフ!$B:$F,5,FALSE),"")</f>
        <v/>
      </c>
      <c r="J493" s="3" t="str">
        <f>IF(G493=1,VLOOKUP($B493,スタッフ!$B:$F,5,FALSE),"")</f>
        <v/>
      </c>
      <c r="K493" s="3" t="str">
        <f>IF(E493=1,VLOOKUP($B493,スタッフ!$B:$F,5,FALSE),"")</f>
        <v/>
      </c>
    </row>
    <row r="494" spans="1:11" x14ac:dyDescent="0.2">
      <c r="A494" s="9" t="str">
        <f>'宅直データ '!A494&amp;'宅直データ '!C494</f>
        <v>9796245654</v>
      </c>
      <c r="B494" s="3" t="str">
        <f>'宅直データ '!A494&amp;""</f>
        <v>97962</v>
      </c>
      <c r="C494" s="3" t="str">
        <f>'宅直データ '!B494</f>
        <v>林 亮子</v>
      </c>
      <c r="D494" s="4">
        <f>'宅直データ '!C494</f>
        <v>45654</v>
      </c>
      <c r="E494" s="3">
        <f>'宅直データ '!D494</f>
        <v>0</v>
      </c>
      <c r="F494" s="3">
        <f>'宅直データ '!E494</f>
        <v>0</v>
      </c>
      <c r="G494" s="10">
        <f>'宅直データ '!F494</f>
        <v>0</v>
      </c>
      <c r="H494" s="3" t="str">
        <f t="shared" si="7"/>
        <v/>
      </c>
      <c r="I494" s="3" t="str">
        <f>IF(F494=1,VLOOKUP($B494,スタッフ!$B:$F,5,FALSE),"")</f>
        <v/>
      </c>
      <c r="J494" s="3" t="str">
        <f>IF(G494=1,VLOOKUP($B494,スタッフ!$B:$F,5,FALSE),"")</f>
        <v/>
      </c>
      <c r="K494" s="3" t="str">
        <f>IF(E494=1,VLOOKUP($B494,スタッフ!$B:$F,5,FALSE),"")</f>
        <v/>
      </c>
    </row>
    <row r="495" spans="1:11" x14ac:dyDescent="0.2">
      <c r="A495" s="9" t="str">
        <f>'宅直データ '!A495&amp;'宅直データ '!C495</f>
        <v>9796245655</v>
      </c>
      <c r="B495" s="3" t="str">
        <f>'宅直データ '!A495&amp;""</f>
        <v>97962</v>
      </c>
      <c r="C495" s="3" t="str">
        <f>'宅直データ '!B495</f>
        <v>林 亮子</v>
      </c>
      <c r="D495" s="4">
        <f>'宅直データ '!C495</f>
        <v>45655</v>
      </c>
      <c r="E495" s="3">
        <f>'宅直データ '!D495</f>
        <v>0</v>
      </c>
      <c r="F495" s="3">
        <f>'宅直データ '!E495</f>
        <v>0</v>
      </c>
      <c r="G495" s="10">
        <f>'宅直データ '!F495</f>
        <v>0</v>
      </c>
      <c r="H495" s="3" t="str">
        <f t="shared" si="7"/>
        <v/>
      </c>
      <c r="I495" s="3" t="str">
        <f>IF(F495=1,VLOOKUP($B495,スタッフ!$B:$F,5,FALSE),"")</f>
        <v/>
      </c>
      <c r="J495" s="3" t="str">
        <f>IF(G495=1,VLOOKUP($B495,スタッフ!$B:$F,5,FALSE),"")</f>
        <v/>
      </c>
      <c r="K495" s="3" t="str">
        <f>IF(E495=1,VLOOKUP($B495,スタッフ!$B:$F,5,FALSE),"")</f>
        <v/>
      </c>
    </row>
    <row r="496" spans="1:11" x14ac:dyDescent="0.2">
      <c r="A496" s="9" t="str">
        <f>'宅直データ '!A496&amp;'宅直データ '!C496</f>
        <v>9796245656</v>
      </c>
      <c r="B496" s="3" t="str">
        <f>'宅直データ '!A496&amp;""</f>
        <v>97962</v>
      </c>
      <c r="C496" s="3" t="str">
        <f>'宅直データ '!B496</f>
        <v>林 亮子</v>
      </c>
      <c r="D496" s="4">
        <f>'宅直データ '!C496</f>
        <v>45656</v>
      </c>
      <c r="E496" s="3">
        <f>'宅直データ '!D496</f>
        <v>0</v>
      </c>
      <c r="F496" s="3">
        <f>'宅直データ '!E496</f>
        <v>0</v>
      </c>
      <c r="G496" s="10">
        <f>'宅直データ '!F496</f>
        <v>0</v>
      </c>
      <c r="H496" s="3" t="str">
        <f t="shared" si="7"/>
        <v/>
      </c>
      <c r="I496" s="3" t="str">
        <f>IF(F496=1,VLOOKUP($B496,スタッフ!$B:$F,5,FALSE),"")</f>
        <v/>
      </c>
      <c r="J496" s="3" t="str">
        <f>IF(G496=1,VLOOKUP($B496,スタッフ!$B:$F,5,FALSE),"")</f>
        <v/>
      </c>
      <c r="K496" s="3" t="str">
        <f>IF(E496=1,VLOOKUP($B496,スタッフ!$B:$F,5,FALSE),"")</f>
        <v/>
      </c>
    </row>
    <row r="497" spans="1:11" x14ac:dyDescent="0.2">
      <c r="A497" s="9" t="str">
        <f>'宅直データ '!A497&amp;'宅直データ '!C497</f>
        <v>9796245657</v>
      </c>
      <c r="B497" s="3" t="str">
        <f>'宅直データ '!A497&amp;""</f>
        <v>97962</v>
      </c>
      <c r="C497" s="3" t="str">
        <f>'宅直データ '!B497</f>
        <v>林 亮子</v>
      </c>
      <c r="D497" s="4">
        <f>'宅直データ '!C497</f>
        <v>45657</v>
      </c>
      <c r="E497" s="3">
        <f>'宅直データ '!D497</f>
        <v>0</v>
      </c>
      <c r="F497" s="3">
        <f>'宅直データ '!E497</f>
        <v>0</v>
      </c>
      <c r="G497" s="10">
        <f>'宅直データ '!F497</f>
        <v>0</v>
      </c>
      <c r="H497" s="3" t="str">
        <f t="shared" si="7"/>
        <v/>
      </c>
      <c r="I497" s="3" t="str">
        <f>IF(F497=1,VLOOKUP($B497,スタッフ!$B:$F,5,FALSE),"")</f>
        <v/>
      </c>
      <c r="J497" s="3" t="str">
        <f>IF(G497=1,VLOOKUP($B497,スタッフ!$B:$F,5,FALSE),"")</f>
        <v/>
      </c>
      <c r="K497" s="3" t="str">
        <f>IF(E497=1,VLOOKUP($B497,スタッフ!$B:$F,5,FALSE),"")</f>
        <v/>
      </c>
    </row>
    <row r="498" spans="1:11" x14ac:dyDescent="0.2">
      <c r="A498" s="9" t="str">
        <f>'宅直データ '!A498&amp;'宅直データ '!C498</f>
        <v>10381445627</v>
      </c>
      <c r="B498" s="3" t="str">
        <f>'宅直データ '!A498&amp;""</f>
        <v>103814</v>
      </c>
      <c r="C498" s="3" t="str">
        <f>'宅直データ '!B498</f>
        <v>田村 能之</v>
      </c>
      <c r="D498" s="4">
        <f>'宅直データ '!C498</f>
        <v>45627</v>
      </c>
      <c r="E498" s="3">
        <f>'宅直データ '!D498</f>
        <v>0</v>
      </c>
      <c r="F498" s="3">
        <f>'宅直データ '!E498</f>
        <v>0</v>
      </c>
      <c r="G498" s="10">
        <f>'宅直データ '!F498</f>
        <v>0</v>
      </c>
      <c r="H498" s="3" t="str">
        <f t="shared" si="7"/>
        <v/>
      </c>
      <c r="I498" s="3" t="str">
        <f>IF(F498=1,VLOOKUP($B498,スタッフ!$B:$F,5,FALSE),"")</f>
        <v/>
      </c>
      <c r="J498" s="3" t="str">
        <f>IF(G498=1,VLOOKUP($B498,スタッフ!$B:$F,5,FALSE),"")</f>
        <v/>
      </c>
      <c r="K498" s="3" t="str">
        <f>IF(E498=1,VLOOKUP($B498,スタッフ!$B:$F,5,FALSE),"")</f>
        <v/>
      </c>
    </row>
    <row r="499" spans="1:11" x14ac:dyDescent="0.2">
      <c r="A499" s="9" t="str">
        <f>'宅直データ '!A499&amp;'宅直データ '!C499</f>
        <v>10381445628</v>
      </c>
      <c r="B499" s="3" t="str">
        <f>'宅直データ '!A499&amp;""</f>
        <v>103814</v>
      </c>
      <c r="C499" s="3" t="str">
        <f>'宅直データ '!B499</f>
        <v>田村 能之</v>
      </c>
      <c r="D499" s="4">
        <f>'宅直データ '!C499</f>
        <v>45628</v>
      </c>
      <c r="E499" s="3">
        <f>'宅直データ '!D499</f>
        <v>0</v>
      </c>
      <c r="F499" s="3">
        <f>'宅直データ '!E499</f>
        <v>0</v>
      </c>
      <c r="G499" s="10">
        <f>'宅直データ '!F499</f>
        <v>0</v>
      </c>
      <c r="H499" s="3" t="str">
        <f t="shared" si="7"/>
        <v/>
      </c>
      <c r="I499" s="3" t="str">
        <f>IF(F499=1,VLOOKUP($B499,スタッフ!$B:$F,5,FALSE),"")</f>
        <v/>
      </c>
      <c r="J499" s="3" t="str">
        <f>IF(G499=1,VLOOKUP($B499,スタッフ!$B:$F,5,FALSE),"")</f>
        <v/>
      </c>
      <c r="K499" s="3" t="str">
        <f>IF(E499=1,VLOOKUP($B499,スタッフ!$B:$F,5,FALSE),"")</f>
        <v/>
      </c>
    </row>
    <row r="500" spans="1:11" x14ac:dyDescent="0.2">
      <c r="A500" s="9" t="str">
        <f>'宅直データ '!A500&amp;'宅直データ '!C500</f>
        <v>10381445629</v>
      </c>
      <c r="B500" s="3" t="str">
        <f>'宅直データ '!A500&amp;""</f>
        <v>103814</v>
      </c>
      <c r="C500" s="3" t="str">
        <f>'宅直データ '!B500</f>
        <v>田村 能之</v>
      </c>
      <c r="D500" s="4">
        <f>'宅直データ '!C500</f>
        <v>45629</v>
      </c>
      <c r="E500" s="3">
        <f>'宅直データ '!D500</f>
        <v>0</v>
      </c>
      <c r="F500" s="3">
        <f>'宅直データ '!E500</f>
        <v>0</v>
      </c>
      <c r="G500" s="10">
        <f>'宅直データ '!F500</f>
        <v>0</v>
      </c>
      <c r="H500" s="3" t="str">
        <f t="shared" si="7"/>
        <v/>
      </c>
      <c r="I500" s="3" t="str">
        <f>IF(F500=1,VLOOKUP($B500,スタッフ!$B:$F,5,FALSE),"")</f>
        <v/>
      </c>
      <c r="J500" s="3" t="str">
        <f>IF(G500=1,VLOOKUP($B500,スタッフ!$B:$F,5,FALSE),"")</f>
        <v/>
      </c>
      <c r="K500" s="3" t="str">
        <f>IF(E500=1,VLOOKUP($B500,スタッフ!$B:$F,5,FALSE),"")</f>
        <v/>
      </c>
    </row>
    <row r="501" spans="1:11" x14ac:dyDescent="0.2">
      <c r="A501" s="9" t="str">
        <f>'宅直データ '!A501&amp;'宅直データ '!C501</f>
        <v>10381445630</v>
      </c>
      <c r="B501" s="3" t="str">
        <f>'宅直データ '!A501&amp;""</f>
        <v>103814</v>
      </c>
      <c r="C501" s="3" t="str">
        <f>'宅直データ '!B501</f>
        <v>田村 能之</v>
      </c>
      <c r="D501" s="4">
        <f>'宅直データ '!C501</f>
        <v>45630</v>
      </c>
      <c r="E501" s="3">
        <f>'宅直データ '!D501</f>
        <v>0</v>
      </c>
      <c r="F501" s="3">
        <f>'宅直データ '!E501</f>
        <v>0</v>
      </c>
      <c r="G501" s="10">
        <f>'宅直データ '!F501</f>
        <v>0</v>
      </c>
      <c r="H501" s="3" t="str">
        <f t="shared" si="7"/>
        <v/>
      </c>
      <c r="I501" s="3" t="str">
        <f>IF(F501=1,VLOOKUP($B501,スタッフ!$B:$F,5,FALSE),"")</f>
        <v/>
      </c>
      <c r="J501" s="3" t="str">
        <f>IF(G501=1,VLOOKUP($B501,スタッフ!$B:$F,5,FALSE),"")</f>
        <v/>
      </c>
      <c r="K501" s="3" t="str">
        <f>IF(E501=1,VLOOKUP($B501,スタッフ!$B:$F,5,FALSE),"")</f>
        <v/>
      </c>
    </row>
    <row r="502" spans="1:11" x14ac:dyDescent="0.2">
      <c r="A502" s="9" t="str">
        <f>'宅直データ '!A502&amp;'宅直データ '!C502</f>
        <v>10381445631</v>
      </c>
      <c r="B502" s="3" t="str">
        <f>'宅直データ '!A502&amp;""</f>
        <v>103814</v>
      </c>
      <c r="C502" s="3" t="str">
        <f>'宅直データ '!B502</f>
        <v>田村 能之</v>
      </c>
      <c r="D502" s="4">
        <f>'宅直データ '!C502</f>
        <v>45631</v>
      </c>
      <c r="E502" s="3">
        <f>'宅直データ '!D502</f>
        <v>0</v>
      </c>
      <c r="F502" s="3">
        <f>'宅直データ '!E502</f>
        <v>0</v>
      </c>
      <c r="G502" s="10">
        <f>'宅直データ '!F502</f>
        <v>0</v>
      </c>
      <c r="H502" s="3" t="str">
        <f t="shared" si="7"/>
        <v/>
      </c>
      <c r="I502" s="3" t="str">
        <f>IF(F502=1,VLOOKUP($B502,スタッフ!$B:$F,5,FALSE),"")</f>
        <v/>
      </c>
      <c r="J502" s="3" t="str">
        <f>IF(G502=1,VLOOKUP($B502,スタッフ!$B:$F,5,FALSE),"")</f>
        <v/>
      </c>
      <c r="K502" s="3" t="str">
        <f>IF(E502=1,VLOOKUP($B502,スタッフ!$B:$F,5,FALSE),"")</f>
        <v/>
      </c>
    </row>
    <row r="503" spans="1:11" x14ac:dyDescent="0.2">
      <c r="A503" s="9" t="str">
        <f>'宅直データ '!A503&amp;'宅直データ '!C503</f>
        <v>10381445632</v>
      </c>
      <c r="B503" s="3" t="str">
        <f>'宅直データ '!A503&amp;""</f>
        <v>103814</v>
      </c>
      <c r="C503" s="3" t="str">
        <f>'宅直データ '!B503</f>
        <v>田村 能之</v>
      </c>
      <c r="D503" s="4">
        <f>'宅直データ '!C503</f>
        <v>45632</v>
      </c>
      <c r="E503" s="3">
        <f>'宅直データ '!D503</f>
        <v>0</v>
      </c>
      <c r="F503" s="3">
        <f>'宅直データ '!E503</f>
        <v>0</v>
      </c>
      <c r="G503" s="10">
        <f>'宅直データ '!F503</f>
        <v>0</v>
      </c>
      <c r="H503" s="3" t="str">
        <f t="shared" si="7"/>
        <v/>
      </c>
      <c r="I503" s="3" t="str">
        <f>IF(F503=1,VLOOKUP($B503,スタッフ!$B:$F,5,FALSE),"")</f>
        <v/>
      </c>
      <c r="J503" s="3" t="str">
        <f>IF(G503=1,VLOOKUP($B503,スタッフ!$B:$F,5,FALSE),"")</f>
        <v/>
      </c>
      <c r="K503" s="3" t="str">
        <f>IF(E503=1,VLOOKUP($B503,スタッフ!$B:$F,5,FALSE),"")</f>
        <v/>
      </c>
    </row>
    <row r="504" spans="1:11" x14ac:dyDescent="0.2">
      <c r="A504" s="9" t="str">
        <f>'宅直データ '!A504&amp;'宅直データ '!C504</f>
        <v>10381445633</v>
      </c>
      <c r="B504" s="3" t="str">
        <f>'宅直データ '!A504&amp;""</f>
        <v>103814</v>
      </c>
      <c r="C504" s="3" t="str">
        <f>'宅直データ '!B504</f>
        <v>田村 能之</v>
      </c>
      <c r="D504" s="4">
        <f>'宅直データ '!C504</f>
        <v>45633</v>
      </c>
      <c r="E504" s="3">
        <f>'宅直データ '!D504</f>
        <v>0</v>
      </c>
      <c r="F504" s="3">
        <f>'宅直データ '!E504</f>
        <v>0</v>
      </c>
      <c r="G504" s="10">
        <f>'宅直データ '!F504</f>
        <v>0</v>
      </c>
      <c r="H504" s="3" t="str">
        <f t="shared" si="7"/>
        <v/>
      </c>
      <c r="I504" s="3" t="str">
        <f>IF(F504=1,VLOOKUP($B504,スタッフ!$B:$F,5,FALSE),"")</f>
        <v/>
      </c>
      <c r="J504" s="3" t="str">
        <f>IF(G504=1,VLOOKUP($B504,スタッフ!$B:$F,5,FALSE),"")</f>
        <v/>
      </c>
      <c r="K504" s="3" t="str">
        <f>IF(E504=1,VLOOKUP($B504,スタッフ!$B:$F,5,FALSE),"")</f>
        <v/>
      </c>
    </row>
    <row r="505" spans="1:11" x14ac:dyDescent="0.2">
      <c r="A505" s="9" t="str">
        <f>'宅直データ '!A505&amp;'宅直データ '!C505</f>
        <v>10381445634</v>
      </c>
      <c r="B505" s="3" t="str">
        <f>'宅直データ '!A505&amp;""</f>
        <v>103814</v>
      </c>
      <c r="C505" s="3" t="str">
        <f>'宅直データ '!B505</f>
        <v>田村 能之</v>
      </c>
      <c r="D505" s="4">
        <f>'宅直データ '!C505</f>
        <v>45634</v>
      </c>
      <c r="E505" s="3">
        <f>'宅直データ '!D505</f>
        <v>0</v>
      </c>
      <c r="F505" s="3">
        <f>'宅直データ '!E505</f>
        <v>0</v>
      </c>
      <c r="G505" s="10">
        <f>'宅直データ '!F505</f>
        <v>0</v>
      </c>
      <c r="H505" s="3" t="str">
        <f t="shared" si="7"/>
        <v/>
      </c>
      <c r="I505" s="3" t="str">
        <f>IF(F505=1,VLOOKUP($B505,スタッフ!$B:$F,5,FALSE),"")</f>
        <v/>
      </c>
      <c r="J505" s="3" t="str">
        <f>IF(G505=1,VLOOKUP($B505,スタッフ!$B:$F,5,FALSE),"")</f>
        <v/>
      </c>
      <c r="K505" s="3" t="str">
        <f>IF(E505=1,VLOOKUP($B505,スタッフ!$B:$F,5,FALSE),"")</f>
        <v/>
      </c>
    </row>
    <row r="506" spans="1:11" x14ac:dyDescent="0.2">
      <c r="A506" s="9" t="str">
        <f>'宅直データ '!A506&amp;'宅直データ '!C506</f>
        <v>10381445635</v>
      </c>
      <c r="B506" s="3" t="str">
        <f>'宅直データ '!A506&amp;""</f>
        <v>103814</v>
      </c>
      <c r="C506" s="3" t="str">
        <f>'宅直データ '!B506</f>
        <v>田村 能之</v>
      </c>
      <c r="D506" s="4">
        <f>'宅直データ '!C506</f>
        <v>45635</v>
      </c>
      <c r="E506" s="3">
        <f>'宅直データ '!D506</f>
        <v>0</v>
      </c>
      <c r="F506" s="3">
        <f>'宅直データ '!E506</f>
        <v>0</v>
      </c>
      <c r="G506" s="10">
        <f>'宅直データ '!F506</f>
        <v>0</v>
      </c>
      <c r="H506" s="3" t="str">
        <f t="shared" si="7"/>
        <v/>
      </c>
      <c r="I506" s="3" t="str">
        <f>IF(F506=1,VLOOKUP($B506,スタッフ!$B:$F,5,FALSE),"")</f>
        <v/>
      </c>
      <c r="J506" s="3" t="str">
        <f>IF(G506=1,VLOOKUP($B506,スタッフ!$B:$F,5,FALSE),"")</f>
        <v/>
      </c>
      <c r="K506" s="3" t="str">
        <f>IF(E506=1,VLOOKUP($B506,スタッフ!$B:$F,5,FALSE),"")</f>
        <v/>
      </c>
    </row>
    <row r="507" spans="1:11" x14ac:dyDescent="0.2">
      <c r="A507" s="9" t="str">
        <f>'宅直データ '!A507&amp;'宅直データ '!C507</f>
        <v>10381445636</v>
      </c>
      <c r="B507" s="3" t="str">
        <f>'宅直データ '!A507&amp;""</f>
        <v>103814</v>
      </c>
      <c r="C507" s="3" t="str">
        <f>'宅直データ '!B507</f>
        <v>田村 能之</v>
      </c>
      <c r="D507" s="4">
        <f>'宅直データ '!C507</f>
        <v>45636</v>
      </c>
      <c r="E507" s="3">
        <f>'宅直データ '!D507</f>
        <v>0</v>
      </c>
      <c r="F507" s="3">
        <f>'宅直データ '!E507</f>
        <v>0</v>
      </c>
      <c r="G507" s="10">
        <f>'宅直データ '!F507</f>
        <v>0</v>
      </c>
      <c r="H507" s="3" t="str">
        <f t="shared" si="7"/>
        <v/>
      </c>
      <c r="I507" s="3" t="str">
        <f>IF(F507=1,VLOOKUP($B507,スタッフ!$B:$F,5,FALSE),"")</f>
        <v/>
      </c>
      <c r="J507" s="3" t="str">
        <f>IF(G507=1,VLOOKUP($B507,スタッフ!$B:$F,5,FALSE),"")</f>
        <v/>
      </c>
      <c r="K507" s="3" t="str">
        <f>IF(E507=1,VLOOKUP($B507,スタッフ!$B:$F,5,FALSE),"")</f>
        <v/>
      </c>
    </row>
    <row r="508" spans="1:11" x14ac:dyDescent="0.2">
      <c r="A508" s="9" t="str">
        <f>'宅直データ '!A508&amp;'宅直データ '!C508</f>
        <v>10381445637</v>
      </c>
      <c r="B508" s="3" t="str">
        <f>'宅直データ '!A508&amp;""</f>
        <v>103814</v>
      </c>
      <c r="C508" s="3" t="str">
        <f>'宅直データ '!B508</f>
        <v>田村 能之</v>
      </c>
      <c r="D508" s="4">
        <f>'宅直データ '!C508</f>
        <v>45637</v>
      </c>
      <c r="E508" s="3">
        <f>'宅直データ '!D508</f>
        <v>0</v>
      </c>
      <c r="F508" s="3">
        <f>'宅直データ '!E508</f>
        <v>0</v>
      </c>
      <c r="G508" s="10">
        <f>'宅直データ '!F508</f>
        <v>0</v>
      </c>
      <c r="H508" s="3" t="str">
        <f t="shared" si="7"/>
        <v/>
      </c>
      <c r="I508" s="3" t="str">
        <f>IF(F508=1,VLOOKUP($B508,スタッフ!$B:$F,5,FALSE),"")</f>
        <v/>
      </c>
      <c r="J508" s="3" t="str">
        <f>IF(G508=1,VLOOKUP($B508,スタッフ!$B:$F,5,FALSE),"")</f>
        <v/>
      </c>
      <c r="K508" s="3" t="str">
        <f>IF(E508=1,VLOOKUP($B508,スタッフ!$B:$F,5,FALSE),"")</f>
        <v/>
      </c>
    </row>
    <row r="509" spans="1:11" x14ac:dyDescent="0.2">
      <c r="A509" s="9" t="str">
        <f>'宅直データ '!A509&amp;'宅直データ '!C509</f>
        <v>10381445638</v>
      </c>
      <c r="B509" s="3" t="str">
        <f>'宅直データ '!A509&amp;""</f>
        <v>103814</v>
      </c>
      <c r="C509" s="3" t="str">
        <f>'宅直データ '!B509</f>
        <v>田村 能之</v>
      </c>
      <c r="D509" s="4">
        <f>'宅直データ '!C509</f>
        <v>45638</v>
      </c>
      <c r="E509" s="3">
        <f>'宅直データ '!D509</f>
        <v>0</v>
      </c>
      <c r="F509" s="3">
        <f>'宅直データ '!E509</f>
        <v>0</v>
      </c>
      <c r="G509" s="10">
        <f>'宅直データ '!F509</f>
        <v>0</v>
      </c>
      <c r="H509" s="3" t="str">
        <f t="shared" si="7"/>
        <v/>
      </c>
      <c r="I509" s="3" t="str">
        <f>IF(F509=1,VLOOKUP($B509,スタッフ!$B:$F,5,FALSE),"")</f>
        <v/>
      </c>
      <c r="J509" s="3" t="str">
        <f>IF(G509=1,VLOOKUP($B509,スタッフ!$B:$F,5,FALSE),"")</f>
        <v/>
      </c>
      <c r="K509" s="3" t="str">
        <f>IF(E509=1,VLOOKUP($B509,スタッフ!$B:$F,5,FALSE),"")</f>
        <v/>
      </c>
    </row>
    <row r="510" spans="1:11" x14ac:dyDescent="0.2">
      <c r="A510" s="9" t="str">
        <f>'宅直データ '!A510&amp;'宅直データ '!C510</f>
        <v>10381445639</v>
      </c>
      <c r="B510" s="3" t="str">
        <f>'宅直データ '!A510&amp;""</f>
        <v>103814</v>
      </c>
      <c r="C510" s="3" t="str">
        <f>'宅直データ '!B510</f>
        <v>田村 能之</v>
      </c>
      <c r="D510" s="4">
        <f>'宅直データ '!C510</f>
        <v>45639</v>
      </c>
      <c r="E510" s="3">
        <f>'宅直データ '!D510</f>
        <v>0</v>
      </c>
      <c r="F510" s="3">
        <f>'宅直データ '!E510</f>
        <v>0</v>
      </c>
      <c r="G510" s="10">
        <f>'宅直データ '!F510</f>
        <v>0</v>
      </c>
      <c r="H510" s="3" t="str">
        <f t="shared" si="7"/>
        <v/>
      </c>
      <c r="I510" s="3" t="str">
        <f>IF(F510=1,VLOOKUP($B510,スタッフ!$B:$F,5,FALSE),"")</f>
        <v/>
      </c>
      <c r="J510" s="3" t="str">
        <f>IF(G510=1,VLOOKUP($B510,スタッフ!$B:$F,5,FALSE),"")</f>
        <v/>
      </c>
      <c r="K510" s="3" t="str">
        <f>IF(E510=1,VLOOKUP($B510,スタッフ!$B:$F,5,FALSE),"")</f>
        <v/>
      </c>
    </row>
    <row r="511" spans="1:11" x14ac:dyDescent="0.2">
      <c r="A511" s="9" t="str">
        <f>'宅直データ '!A511&amp;'宅直データ '!C511</f>
        <v>10381445640</v>
      </c>
      <c r="B511" s="3" t="str">
        <f>'宅直データ '!A511&amp;""</f>
        <v>103814</v>
      </c>
      <c r="C511" s="3" t="str">
        <f>'宅直データ '!B511</f>
        <v>田村 能之</v>
      </c>
      <c r="D511" s="4">
        <f>'宅直データ '!C511</f>
        <v>45640</v>
      </c>
      <c r="E511" s="3">
        <f>'宅直データ '!D511</f>
        <v>0</v>
      </c>
      <c r="F511" s="3">
        <f>'宅直データ '!E511</f>
        <v>0</v>
      </c>
      <c r="G511" s="10">
        <f>'宅直データ '!F511</f>
        <v>0</v>
      </c>
      <c r="H511" s="3" t="str">
        <f t="shared" si="7"/>
        <v/>
      </c>
      <c r="I511" s="3" t="str">
        <f>IF(F511=1,VLOOKUP($B511,スタッフ!$B:$F,5,FALSE),"")</f>
        <v/>
      </c>
      <c r="J511" s="3" t="str">
        <f>IF(G511=1,VLOOKUP($B511,スタッフ!$B:$F,5,FALSE),"")</f>
        <v/>
      </c>
      <c r="K511" s="3" t="str">
        <f>IF(E511=1,VLOOKUP($B511,スタッフ!$B:$F,5,FALSE),"")</f>
        <v/>
      </c>
    </row>
    <row r="512" spans="1:11" x14ac:dyDescent="0.2">
      <c r="A512" s="9" t="str">
        <f>'宅直データ '!A512&amp;'宅直データ '!C512</f>
        <v>10381445641</v>
      </c>
      <c r="B512" s="3" t="str">
        <f>'宅直データ '!A512&amp;""</f>
        <v>103814</v>
      </c>
      <c r="C512" s="3" t="str">
        <f>'宅直データ '!B512</f>
        <v>田村 能之</v>
      </c>
      <c r="D512" s="4">
        <f>'宅直データ '!C512</f>
        <v>45641</v>
      </c>
      <c r="E512" s="3">
        <f>'宅直データ '!D512</f>
        <v>0</v>
      </c>
      <c r="F512" s="3">
        <f>'宅直データ '!E512</f>
        <v>0</v>
      </c>
      <c r="G512" s="10">
        <f>'宅直データ '!F512</f>
        <v>0</v>
      </c>
      <c r="H512" s="3" t="str">
        <f t="shared" si="7"/>
        <v/>
      </c>
      <c r="I512" s="3" t="str">
        <f>IF(F512=1,VLOOKUP($B512,スタッフ!$B:$F,5,FALSE),"")</f>
        <v/>
      </c>
      <c r="J512" s="3" t="str">
        <f>IF(G512=1,VLOOKUP($B512,スタッフ!$B:$F,5,FALSE),"")</f>
        <v/>
      </c>
      <c r="K512" s="3" t="str">
        <f>IF(E512=1,VLOOKUP($B512,スタッフ!$B:$F,5,FALSE),"")</f>
        <v/>
      </c>
    </row>
    <row r="513" spans="1:11" x14ac:dyDescent="0.2">
      <c r="A513" s="9" t="str">
        <f>'宅直データ '!A513&amp;'宅直データ '!C513</f>
        <v>10381445642</v>
      </c>
      <c r="B513" s="3" t="str">
        <f>'宅直データ '!A513&amp;""</f>
        <v>103814</v>
      </c>
      <c r="C513" s="3" t="str">
        <f>'宅直データ '!B513</f>
        <v>田村 能之</v>
      </c>
      <c r="D513" s="4">
        <f>'宅直データ '!C513</f>
        <v>45642</v>
      </c>
      <c r="E513" s="3">
        <f>'宅直データ '!D513</f>
        <v>0</v>
      </c>
      <c r="F513" s="3">
        <f>'宅直データ '!E513</f>
        <v>0</v>
      </c>
      <c r="G513" s="10">
        <f>'宅直データ '!F513</f>
        <v>0</v>
      </c>
      <c r="H513" s="3" t="str">
        <f t="shared" si="7"/>
        <v/>
      </c>
      <c r="I513" s="3" t="str">
        <f>IF(F513=1,VLOOKUP($B513,スタッフ!$B:$F,5,FALSE),"")</f>
        <v/>
      </c>
      <c r="J513" s="3" t="str">
        <f>IF(G513=1,VLOOKUP($B513,スタッフ!$B:$F,5,FALSE),"")</f>
        <v/>
      </c>
      <c r="K513" s="3" t="str">
        <f>IF(E513=1,VLOOKUP($B513,スタッフ!$B:$F,5,FALSE),"")</f>
        <v/>
      </c>
    </row>
    <row r="514" spans="1:11" x14ac:dyDescent="0.2">
      <c r="A514" s="9" t="str">
        <f>'宅直データ '!A514&amp;'宅直データ '!C514</f>
        <v>10381445643</v>
      </c>
      <c r="B514" s="3" t="str">
        <f>'宅直データ '!A514&amp;""</f>
        <v>103814</v>
      </c>
      <c r="C514" s="3" t="str">
        <f>'宅直データ '!B514</f>
        <v>田村 能之</v>
      </c>
      <c r="D514" s="4">
        <f>'宅直データ '!C514</f>
        <v>45643</v>
      </c>
      <c r="E514" s="3">
        <f>'宅直データ '!D514</f>
        <v>0</v>
      </c>
      <c r="F514" s="3">
        <f>'宅直データ '!E514</f>
        <v>0</v>
      </c>
      <c r="G514" s="10">
        <f>'宅直データ '!F514</f>
        <v>0</v>
      </c>
      <c r="H514" s="3" t="str">
        <f t="shared" si="7"/>
        <v/>
      </c>
      <c r="I514" s="3" t="str">
        <f>IF(F514=1,VLOOKUP($B514,スタッフ!$B:$F,5,FALSE),"")</f>
        <v/>
      </c>
      <c r="J514" s="3" t="str">
        <f>IF(G514=1,VLOOKUP($B514,スタッフ!$B:$F,5,FALSE),"")</f>
        <v/>
      </c>
      <c r="K514" s="3" t="str">
        <f>IF(E514=1,VLOOKUP($B514,スタッフ!$B:$F,5,FALSE),"")</f>
        <v/>
      </c>
    </row>
    <row r="515" spans="1:11" x14ac:dyDescent="0.2">
      <c r="A515" s="9" t="str">
        <f>'宅直データ '!A515&amp;'宅直データ '!C515</f>
        <v>10381445644</v>
      </c>
      <c r="B515" s="3" t="str">
        <f>'宅直データ '!A515&amp;""</f>
        <v>103814</v>
      </c>
      <c r="C515" s="3" t="str">
        <f>'宅直データ '!B515</f>
        <v>田村 能之</v>
      </c>
      <c r="D515" s="4">
        <f>'宅直データ '!C515</f>
        <v>45644</v>
      </c>
      <c r="E515" s="3">
        <f>'宅直データ '!D515</f>
        <v>0</v>
      </c>
      <c r="F515" s="3">
        <f>'宅直データ '!E515</f>
        <v>0</v>
      </c>
      <c r="G515" s="10">
        <f>'宅直データ '!F515</f>
        <v>0</v>
      </c>
      <c r="H515" s="3" t="str">
        <f t="shared" ref="H515:H578" si="8">IF(G515=1,"日","")&amp;IF(F515=1,"PM","")&amp;IF(E515=1,"夜","")</f>
        <v/>
      </c>
      <c r="I515" s="3" t="str">
        <f>IF(F515=1,VLOOKUP($B515,スタッフ!$B:$F,5,FALSE),"")</f>
        <v/>
      </c>
      <c r="J515" s="3" t="str">
        <f>IF(G515=1,VLOOKUP($B515,スタッフ!$B:$F,5,FALSE),"")</f>
        <v/>
      </c>
      <c r="K515" s="3" t="str">
        <f>IF(E515=1,VLOOKUP($B515,スタッフ!$B:$F,5,FALSE),"")</f>
        <v/>
      </c>
    </row>
    <row r="516" spans="1:11" x14ac:dyDescent="0.2">
      <c r="A516" s="9" t="str">
        <f>'宅直データ '!A516&amp;'宅直データ '!C516</f>
        <v>10381445645</v>
      </c>
      <c r="B516" s="3" t="str">
        <f>'宅直データ '!A516&amp;""</f>
        <v>103814</v>
      </c>
      <c r="C516" s="3" t="str">
        <f>'宅直データ '!B516</f>
        <v>田村 能之</v>
      </c>
      <c r="D516" s="4">
        <f>'宅直データ '!C516</f>
        <v>45645</v>
      </c>
      <c r="E516" s="3">
        <f>'宅直データ '!D516</f>
        <v>0</v>
      </c>
      <c r="F516" s="3">
        <f>'宅直データ '!E516</f>
        <v>0</v>
      </c>
      <c r="G516" s="10">
        <f>'宅直データ '!F516</f>
        <v>0</v>
      </c>
      <c r="H516" s="3" t="str">
        <f t="shared" si="8"/>
        <v/>
      </c>
      <c r="I516" s="3" t="str">
        <f>IF(F516=1,VLOOKUP($B516,スタッフ!$B:$F,5,FALSE),"")</f>
        <v/>
      </c>
      <c r="J516" s="3" t="str">
        <f>IF(G516=1,VLOOKUP($B516,スタッフ!$B:$F,5,FALSE),"")</f>
        <v/>
      </c>
      <c r="K516" s="3" t="str">
        <f>IF(E516=1,VLOOKUP($B516,スタッフ!$B:$F,5,FALSE),"")</f>
        <v/>
      </c>
    </row>
    <row r="517" spans="1:11" x14ac:dyDescent="0.2">
      <c r="A517" s="9" t="str">
        <f>'宅直データ '!A517&amp;'宅直データ '!C517</f>
        <v>10381445646</v>
      </c>
      <c r="B517" s="3" t="str">
        <f>'宅直データ '!A517&amp;""</f>
        <v>103814</v>
      </c>
      <c r="C517" s="3" t="str">
        <f>'宅直データ '!B517</f>
        <v>田村 能之</v>
      </c>
      <c r="D517" s="4">
        <f>'宅直データ '!C517</f>
        <v>45646</v>
      </c>
      <c r="E517" s="3">
        <f>'宅直データ '!D517</f>
        <v>0</v>
      </c>
      <c r="F517" s="3">
        <f>'宅直データ '!E517</f>
        <v>0</v>
      </c>
      <c r="G517" s="10">
        <f>'宅直データ '!F517</f>
        <v>0</v>
      </c>
      <c r="H517" s="3" t="str">
        <f t="shared" si="8"/>
        <v/>
      </c>
      <c r="I517" s="3" t="str">
        <f>IF(F517=1,VLOOKUP($B517,スタッフ!$B:$F,5,FALSE),"")</f>
        <v/>
      </c>
      <c r="J517" s="3" t="str">
        <f>IF(G517=1,VLOOKUP($B517,スタッフ!$B:$F,5,FALSE),"")</f>
        <v/>
      </c>
      <c r="K517" s="3" t="str">
        <f>IF(E517=1,VLOOKUP($B517,スタッフ!$B:$F,5,FALSE),"")</f>
        <v/>
      </c>
    </row>
    <row r="518" spans="1:11" x14ac:dyDescent="0.2">
      <c r="A518" s="9" t="str">
        <f>'宅直データ '!A518&amp;'宅直データ '!C518</f>
        <v>10381445647</v>
      </c>
      <c r="B518" s="3" t="str">
        <f>'宅直データ '!A518&amp;""</f>
        <v>103814</v>
      </c>
      <c r="C518" s="3" t="str">
        <f>'宅直データ '!B518</f>
        <v>田村 能之</v>
      </c>
      <c r="D518" s="4">
        <f>'宅直データ '!C518</f>
        <v>45647</v>
      </c>
      <c r="E518" s="3">
        <f>'宅直データ '!D518</f>
        <v>0</v>
      </c>
      <c r="F518" s="3">
        <f>'宅直データ '!E518</f>
        <v>0</v>
      </c>
      <c r="G518" s="10">
        <f>'宅直データ '!F518</f>
        <v>0</v>
      </c>
      <c r="H518" s="3" t="str">
        <f t="shared" si="8"/>
        <v/>
      </c>
      <c r="I518" s="3" t="str">
        <f>IF(F518=1,VLOOKUP($B518,スタッフ!$B:$F,5,FALSE),"")</f>
        <v/>
      </c>
      <c r="J518" s="3" t="str">
        <f>IF(G518=1,VLOOKUP($B518,スタッフ!$B:$F,5,FALSE),"")</f>
        <v/>
      </c>
      <c r="K518" s="3" t="str">
        <f>IF(E518=1,VLOOKUP($B518,スタッフ!$B:$F,5,FALSE),"")</f>
        <v/>
      </c>
    </row>
    <row r="519" spans="1:11" x14ac:dyDescent="0.2">
      <c r="A519" s="9" t="str">
        <f>'宅直データ '!A519&amp;'宅直データ '!C519</f>
        <v>10381445648</v>
      </c>
      <c r="B519" s="3" t="str">
        <f>'宅直データ '!A519&amp;""</f>
        <v>103814</v>
      </c>
      <c r="C519" s="3" t="str">
        <f>'宅直データ '!B519</f>
        <v>田村 能之</v>
      </c>
      <c r="D519" s="4">
        <f>'宅直データ '!C519</f>
        <v>45648</v>
      </c>
      <c r="E519" s="3">
        <f>'宅直データ '!D519</f>
        <v>0</v>
      </c>
      <c r="F519" s="3">
        <f>'宅直データ '!E519</f>
        <v>0</v>
      </c>
      <c r="G519" s="10">
        <f>'宅直データ '!F519</f>
        <v>0</v>
      </c>
      <c r="H519" s="3" t="str">
        <f t="shared" si="8"/>
        <v/>
      </c>
      <c r="I519" s="3" t="str">
        <f>IF(F519=1,VLOOKUP($B519,スタッフ!$B:$F,5,FALSE),"")</f>
        <v/>
      </c>
      <c r="J519" s="3" t="str">
        <f>IF(G519=1,VLOOKUP($B519,スタッフ!$B:$F,5,FALSE),"")</f>
        <v/>
      </c>
      <c r="K519" s="3" t="str">
        <f>IF(E519=1,VLOOKUP($B519,スタッフ!$B:$F,5,FALSE),"")</f>
        <v/>
      </c>
    </row>
    <row r="520" spans="1:11" x14ac:dyDescent="0.2">
      <c r="A520" s="9" t="str">
        <f>'宅直データ '!A520&amp;'宅直データ '!C520</f>
        <v>10381445649</v>
      </c>
      <c r="B520" s="3" t="str">
        <f>'宅直データ '!A520&amp;""</f>
        <v>103814</v>
      </c>
      <c r="C520" s="3" t="str">
        <f>'宅直データ '!B520</f>
        <v>田村 能之</v>
      </c>
      <c r="D520" s="4">
        <f>'宅直データ '!C520</f>
        <v>45649</v>
      </c>
      <c r="E520" s="3">
        <f>'宅直データ '!D520</f>
        <v>0</v>
      </c>
      <c r="F520" s="3">
        <f>'宅直データ '!E520</f>
        <v>0</v>
      </c>
      <c r="G520" s="10">
        <f>'宅直データ '!F520</f>
        <v>0</v>
      </c>
      <c r="H520" s="3" t="str">
        <f t="shared" si="8"/>
        <v/>
      </c>
      <c r="I520" s="3" t="str">
        <f>IF(F520=1,VLOOKUP($B520,スタッフ!$B:$F,5,FALSE),"")</f>
        <v/>
      </c>
      <c r="J520" s="3" t="str">
        <f>IF(G520=1,VLOOKUP($B520,スタッフ!$B:$F,5,FALSE),"")</f>
        <v/>
      </c>
      <c r="K520" s="3" t="str">
        <f>IF(E520=1,VLOOKUP($B520,スタッフ!$B:$F,5,FALSE),"")</f>
        <v/>
      </c>
    </row>
    <row r="521" spans="1:11" x14ac:dyDescent="0.2">
      <c r="A521" s="9" t="str">
        <f>'宅直データ '!A521&amp;'宅直データ '!C521</f>
        <v>10381445650</v>
      </c>
      <c r="B521" s="3" t="str">
        <f>'宅直データ '!A521&amp;""</f>
        <v>103814</v>
      </c>
      <c r="C521" s="3" t="str">
        <f>'宅直データ '!B521</f>
        <v>田村 能之</v>
      </c>
      <c r="D521" s="4">
        <f>'宅直データ '!C521</f>
        <v>45650</v>
      </c>
      <c r="E521" s="3">
        <f>'宅直データ '!D521</f>
        <v>0</v>
      </c>
      <c r="F521" s="3">
        <f>'宅直データ '!E521</f>
        <v>0</v>
      </c>
      <c r="G521" s="10">
        <f>'宅直データ '!F521</f>
        <v>0</v>
      </c>
      <c r="H521" s="3" t="str">
        <f t="shared" si="8"/>
        <v/>
      </c>
      <c r="I521" s="3" t="str">
        <f>IF(F521=1,VLOOKUP($B521,スタッフ!$B:$F,5,FALSE),"")</f>
        <v/>
      </c>
      <c r="J521" s="3" t="str">
        <f>IF(G521=1,VLOOKUP($B521,スタッフ!$B:$F,5,FALSE),"")</f>
        <v/>
      </c>
      <c r="K521" s="3" t="str">
        <f>IF(E521=1,VLOOKUP($B521,スタッフ!$B:$F,5,FALSE),"")</f>
        <v/>
      </c>
    </row>
    <row r="522" spans="1:11" x14ac:dyDescent="0.2">
      <c r="A522" s="9" t="str">
        <f>'宅直データ '!A522&amp;'宅直データ '!C522</f>
        <v>10381445651</v>
      </c>
      <c r="B522" s="3" t="str">
        <f>'宅直データ '!A522&amp;""</f>
        <v>103814</v>
      </c>
      <c r="C522" s="3" t="str">
        <f>'宅直データ '!B522</f>
        <v>田村 能之</v>
      </c>
      <c r="D522" s="4">
        <f>'宅直データ '!C522</f>
        <v>45651</v>
      </c>
      <c r="E522" s="3">
        <f>'宅直データ '!D522</f>
        <v>0</v>
      </c>
      <c r="F522" s="3">
        <f>'宅直データ '!E522</f>
        <v>0</v>
      </c>
      <c r="G522" s="10">
        <f>'宅直データ '!F522</f>
        <v>0</v>
      </c>
      <c r="H522" s="3" t="str">
        <f t="shared" si="8"/>
        <v/>
      </c>
      <c r="I522" s="3" t="str">
        <f>IF(F522=1,VLOOKUP($B522,スタッフ!$B:$F,5,FALSE),"")</f>
        <v/>
      </c>
      <c r="J522" s="3" t="str">
        <f>IF(G522=1,VLOOKUP($B522,スタッフ!$B:$F,5,FALSE),"")</f>
        <v/>
      </c>
      <c r="K522" s="3" t="str">
        <f>IF(E522=1,VLOOKUP($B522,スタッフ!$B:$F,5,FALSE),"")</f>
        <v/>
      </c>
    </row>
    <row r="523" spans="1:11" x14ac:dyDescent="0.2">
      <c r="A523" s="9" t="str">
        <f>'宅直データ '!A523&amp;'宅直データ '!C523</f>
        <v>10381445652</v>
      </c>
      <c r="B523" s="3" t="str">
        <f>'宅直データ '!A523&amp;""</f>
        <v>103814</v>
      </c>
      <c r="C523" s="3" t="str">
        <f>'宅直データ '!B523</f>
        <v>田村 能之</v>
      </c>
      <c r="D523" s="4">
        <f>'宅直データ '!C523</f>
        <v>45652</v>
      </c>
      <c r="E523" s="3">
        <f>'宅直データ '!D523</f>
        <v>0</v>
      </c>
      <c r="F523" s="3">
        <f>'宅直データ '!E523</f>
        <v>0</v>
      </c>
      <c r="G523" s="10">
        <f>'宅直データ '!F523</f>
        <v>0</v>
      </c>
      <c r="H523" s="3" t="str">
        <f t="shared" si="8"/>
        <v/>
      </c>
      <c r="I523" s="3" t="str">
        <f>IF(F523=1,VLOOKUP($B523,スタッフ!$B:$F,5,FALSE),"")</f>
        <v/>
      </c>
      <c r="J523" s="3" t="str">
        <f>IF(G523=1,VLOOKUP($B523,スタッフ!$B:$F,5,FALSE),"")</f>
        <v/>
      </c>
      <c r="K523" s="3" t="str">
        <f>IF(E523=1,VLOOKUP($B523,スタッフ!$B:$F,5,FALSE),"")</f>
        <v/>
      </c>
    </row>
    <row r="524" spans="1:11" x14ac:dyDescent="0.2">
      <c r="A524" s="9" t="str">
        <f>'宅直データ '!A524&amp;'宅直データ '!C524</f>
        <v>10381445653</v>
      </c>
      <c r="B524" s="3" t="str">
        <f>'宅直データ '!A524&amp;""</f>
        <v>103814</v>
      </c>
      <c r="C524" s="3" t="str">
        <f>'宅直データ '!B524</f>
        <v>田村 能之</v>
      </c>
      <c r="D524" s="4">
        <f>'宅直データ '!C524</f>
        <v>45653</v>
      </c>
      <c r="E524" s="3">
        <f>'宅直データ '!D524</f>
        <v>0</v>
      </c>
      <c r="F524" s="3">
        <f>'宅直データ '!E524</f>
        <v>0</v>
      </c>
      <c r="G524" s="10">
        <f>'宅直データ '!F524</f>
        <v>0</v>
      </c>
      <c r="H524" s="3" t="str">
        <f t="shared" si="8"/>
        <v/>
      </c>
      <c r="I524" s="3" t="str">
        <f>IF(F524=1,VLOOKUP($B524,スタッフ!$B:$F,5,FALSE),"")</f>
        <v/>
      </c>
      <c r="J524" s="3" t="str">
        <f>IF(G524=1,VLOOKUP($B524,スタッフ!$B:$F,5,FALSE),"")</f>
        <v/>
      </c>
      <c r="K524" s="3" t="str">
        <f>IF(E524=1,VLOOKUP($B524,スタッフ!$B:$F,5,FALSE),"")</f>
        <v/>
      </c>
    </row>
    <row r="525" spans="1:11" x14ac:dyDescent="0.2">
      <c r="A525" s="9" t="str">
        <f>'宅直データ '!A525&amp;'宅直データ '!C525</f>
        <v>10381445654</v>
      </c>
      <c r="B525" s="3" t="str">
        <f>'宅直データ '!A525&amp;""</f>
        <v>103814</v>
      </c>
      <c r="C525" s="3" t="str">
        <f>'宅直データ '!B525</f>
        <v>田村 能之</v>
      </c>
      <c r="D525" s="4">
        <f>'宅直データ '!C525</f>
        <v>45654</v>
      </c>
      <c r="E525" s="3">
        <f>'宅直データ '!D525</f>
        <v>0</v>
      </c>
      <c r="F525" s="3">
        <f>'宅直データ '!E525</f>
        <v>0</v>
      </c>
      <c r="G525" s="10">
        <f>'宅直データ '!F525</f>
        <v>0</v>
      </c>
      <c r="H525" s="3" t="str">
        <f t="shared" si="8"/>
        <v/>
      </c>
      <c r="I525" s="3" t="str">
        <f>IF(F525=1,VLOOKUP($B525,スタッフ!$B:$F,5,FALSE),"")</f>
        <v/>
      </c>
      <c r="J525" s="3" t="str">
        <f>IF(G525=1,VLOOKUP($B525,スタッフ!$B:$F,5,FALSE),"")</f>
        <v/>
      </c>
      <c r="K525" s="3" t="str">
        <f>IF(E525=1,VLOOKUP($B525,スタッフ!$B:$F,5,FALSE),"")</f>
        <v/>
      </c>
    </row>
    <row r="526" spans="1:11" x14ac:dyDescent="0.2">
      <c r="A526" s="9" t="str">
        <f>'宅直データ '!A526&amp;'宅直データ '!C526</f>
        <v>10381445655</v>
      </c>
      <c r="B526" s="3" t="str">
        <f>'宅直データ '!A526&amp;""</f>
        <v>103814</v>
      </c>
      <c r="C526" s="3" t="str">
        <f>'宅直データ '!B526</f>
        <v>田村 能之</v>
      </c>
      <c r="D526" s="4">
        <f>'宅直データ '!C526</f>
        <v>45655</v>
      </c>
      <c r="E526" s="3">
        <f>'宅直データ '!D526</f>
        <v>0</v>
      </c>
      <c r="F526" s="3">
        <f>'宅直データ '!E526</f>
        <v>0</v>
      </c>
      <c r="G526" s="10">
        <f>'宅直データ '!F526</f>
        <v>0</v>
      </c>
      <c r="H526" s="3" t="str">
        <f t="shared" si="8"/>
        <v/>
      </c>
      <c r="I526" s="3" t="str">
        <f>IF(F526=1,VLOOKUP($B526,スタッフ!$B:$F,5,FALSE),"")</f>
        <v/>
      </c>
      <c r="J526" s="3" t="str">
        <f>IF(G526=1,VLOOKUP($B526,スタッフ!$B:$F,5,FALSE),"")</f>
        <v/>
      </c>
      <c r="K526" s="3" t="str">
        <f>IF(E526=1,VLOOKUP($B526,スタッフ!$B:$F,5,FALSE),"")</f>
        <v/>
      </c>
    </row>
    <row r="527" spans="1:11" x14ac:dyDescent="0.2">
      <c r="A527" s="9" t="str">
        <f>'宅直データ '!A527&amp;'宅直データ '!C527</f>
        <v>10381445656</v>
      </c>
      <c r="B527" s="3" t="str">
        <f>'宅直データ '!A527&amp;""</f>
        <v>103814</v>
      </c>
      <c r="C527" s="3" t="str">
        <f>'宅直データ '!B527</f>
        <v>田村 能之</v>
      </c>
      <c r="D527" s="4">
        <f>'宅直データ '!C527</f>
        <v>45656</v>
      </c>
      <c r="E527" s="3">
        <f>'宅直データ '!D527</f>
        <v>0</v>
      </c>
      <c r="F527" s="3">
        <f>'宅直データ '!E527</f>
        <v>0</v>
      </c>
      <c r="G527" s="10">
        <f>'宅直データ '!F527</f>
        <v>0</v>
      </c>
      <c r="H527" s="3" t="str">
        <f t="shared" si="8"/>
        <v/>
      </c>
      <c r="I527" s="3" t="str">
        <f>IF(F527=1,VLOOKUP($B527,スタッフ!$B:$F,5,FALSE),"")</f>
        <v/>
      </c>
      <c r="J527" s="3" t="str">
        <f>IF(G527=1,VLOOKUP($B527,スタッフ!$B:$F,5,FALSE),"")</f>
        <v/>
      </c>
      <c r="K527" s="3" t="str">
        <f>IF(E527=1,VLOOKUP($B527,スタッフ!$B:$F,5,FALSE),"")</f>
        <v/>
      </c>
    </row>
    <row r="528" spans="1:11" x14ac:dyDescent="0.2">
      <c r="A528" s="9" t="str">
        <f>'宅直データ '!A528&amp;'宅直データ '!C528</f>
        <v>10381445657</v>
      </c>
      <c r="B528" s="3" t="str">
        <f>'宅直データ '!A528&amp;""</f>
        <v>103814</v>
      </c>
      <c r="C528" s="3" t="str">
        <f>'宅直データ '!B528</f>
        <v>田村 能之</v>
      </c>
      <c r="D528" s="4">
        <f>'宅直データ '!C528</f>
        <v>45657</v>
      </c>
      <c r="E528" s="3">
        <f>'宅直データ '!D528</f>
        <v>0</v>
      </c>
      <c r="F528" s="3">
        <f>'宅直データ '!E528</f>
        <v>0</v>
      </c>
      <c r="G528" s="10">
        <f>'宅直データ '!F528</f>
        <v>0</v>
      </c>
      <c r="H528" s="3" t="str">
        <f t="shared" si="8"/>
        <v/>
      </c>
      <c r="I528" s="3" t="str">
        <f>IF(F528=1,VLOOKUP($B528,スタッフ!$B:$F,5,FALSE),"")</f>
        <v/>
      </c>
      <c r="J528" s="3" t="str">
        <f>IF(G528=1,VLOOKUP($B528,スタッフ!$B:$F,5,FALSE),"")</f>
        <v/>
      </c>
      <c r="K528" s="3" t="str">
        <f>IF(E528=1,VLOOKUP($B528,スタッフ!$B:$F,5,FALSE),"")</f>
        <v/>
      </c>
    </row>
    <row r="529" spans="1:11" x14ac:dyDescent="0.2">
      <c r="A529" s="9" t="str">
        <f>'宅直データ '!A529&amp;'宅直データ '!C529</f>
        <v>10999745627</v>
      </c>
      <c r="B529" s="3" t="str">
        <f>'宅直データ '!A529&amp;""</f>
        <v>109997</v>
      </c>
      <c r="C529" s="3" t="str">
        <f>'宅直データ '!B529</f>
        <v>庵 緋沙子</v>
      </c>
      <c r="D529" s="4">
        <f>'宅直データ '!C529</f>
        <v>45627</v>
      </c>
      <c r="E529" s="3">
        <f>'宅直データ '!D529</f>
        <v>0</v>
      </c>
      <c r="F529" s="3">
        <f>'宅直データ '!E529</f>
        <v>0</v>
      </c>
      <c r="G529" s="10">
        <f>'宅直データ '!F529</f>
        <v>0</v>
      </c>
      <c r="H529" s="3" t="str">
        <f t="shared" si="8"/>
        <v/>
      </c>
      <c r="I529" s="3" t="str">
        <f>IF(F529=1,VLOOKUP($B529,スタッフ!$B:$F,5,FALSE),"")</f>
        <v/>
      </c>
      <c r="J529" s="3" t="str">
        <f>IF(G529=1,VLOOKUP($B529,スタッフ!$B:$F,5,FALSE),"")</f>
        <v/>
      </c>
      <c r="K529" s="3" t="str">
        <f>IF(E529=1,VLOOKUP($B529,スタッフ!$B:$F,5,FALSE),"")</f>
        <v/>
      </c>
    </row>
    <row r="530" spans="1:11" x14ac:dyDescent="0.2">
      <c r="A530" s="9" t="str">
        <f>'宅直データ '!A530&amp;'宅直データ '!C530</f>
        <v>10999745628</v>
      </c>
      <c r="B530" s="3" t="str">
        <f>'宅直データ '!A530&amp;""</f>
        <v>109997</v>
      </c>
      <c r="C530" s="3" t="str">
        <f>'宅直データ '!B530</f>
        <v>庵 緋沙子</v>
      </c>
      <c r="D530" s="4">
        <f>'宅直データ '!C530</f>
        <v>45628</v>
      </c>
      <c r="E530" s="3">
        <f>'宅直データ '!D530</f>
        <v>0</v>
      </c>
      <c r="F530" s="3">
        <f>'宅直データ '!E530</f>
        <v>0</v>
      </c>
      <c r="G530" s="10">
        <f>'宅直データ '!F530</f>
        <v>0</v>
      </c>
      <c r="H530" s="3" t="str">
        <f t="shared" si="8"/>
        <v/>
      </c>
      <c r="I530" s="3" t="str">
        <f>IF(F530=1,VLOOKUP($B530,スタッフ!$B:$F,5,FALSE),"")</f>
        <v/>
      </c>
      <c r="J530" s="3" t="str">
        <f>IF(G530=1,VLOOKUP($B530,スタッフ!$B:$F,5,FALSE),"")</f>
        <v/>
      </c>
      <c r="K530" s="3" t="str">
        <f>IF(E530=1,VLOOKUP($B530,スタッフ!$B:$F,5,FALSE),"")</f>
        <v/>
      </c>
    </row>
    <row r="531" spans="1:11" x14ac:dyDescent="0.2">
      <c r="A531" s="9" t="str">
        <f>'宅直データ '!A531&amp;'宅直データ '!C531</f>
        <v>10999745629</v>
      </c>
      <c r="B531" s="3" t="str">
        <f>'宅直データ '!A531&amp;""</f>
        <v>109997</v>
      </c>
      <c r="C531" s="3" t="str">
        <f>'宅直データ '!B531</f>
        <v>庵 緋沙子</v>
      </c>
      <c r="D531" s="4">
        <f>'宅直データ '!C531</f>
        <v>45629</v>
      </c>
      <c r="E531" s="3">
        <f>'宅直データ '!D531</f>
        <v>0</v>
      </c>
      <c r="F531" s="3">
        <f>'宅直データ '!E531</f>
        <v>0</v>
      </c>
      <c r="G531" s="10">
        <f>'宅直データ '!F531</f>
        <v>0</v>
      </c>
      <c r="H531" s="3" t="str">
        <f t="shared" si="8"/>
        <v/>
      </c>
      <c r="I531" s="3" t="str">
        <f>IF(F531=1,VLOOKUP($B531,スタッフ!$B:$F,5,FALSE),"")</f>
        <v/>
      </c>
      <c r="J531" s="3" t="str">
        <f>IF(G531=1,VLOOKUP($B531,スタッフ!$B:$F,5,FALSE),"")</f>
        <v/>
      </c>
      <c r="K531" s="3" t="str">
        <f>IF(E531=1,VLOOKUP($B531,スタッフ!$B:$F,5,FALSE),"")</f>
        <v/>
      </c>
    </row>
    <row r="532" spans="1:11" x14ac:dyDescent="0.2">
      <c r="A532" s="9" t="str">
        <f>'宅直データ '!A532&amp;'宅直データ '!C532</f>
        <v>10999745630</v>
      </c>
      <c r="B532" s="3" t="str">
        <f>'宅直データ '!A532&amp;""</f>
        <v>109997</v>
      </c>
      <c r="C532" s="3" t="str">
        <f>'宅直データ '!B532</f>
        <v>庵 緋沙子</v>
      </c>
      <c r="D532" s="4">
        <f>'宅直データ '!C532</f>
        <v>45630</v>
      </c>
      <c r="E532" s="3">
        <f>'宅直データ '!D532</f>
        <v>0</v>
      </c>
      <c r="F532" s="3">
        <f>'宅直データ '!E532</f>
        <v>0</v>
      </c>
      <c r="G532" s="10">
        <f>'宅直データ '!F532</f>
        <v>0</v>
      </c>
      <c r="H532" s="3" t="str">
        <f t="shared" si="8"/>
        <v/>
      </c>
      <c r="I532" s="3" t="str">
        <f>IF(F532=1,VLOOKUP($B532,スタッフ!$B:$F,5,FALSE),"")</f>
        <v/>
      </c>
      <c r="J532" s="3" t="str">
        <f>IF(G532=1,VLOOKUP($B532,スタッフ!$B:$F,5,FALSE),"")</f>
        <v/>
      </c>
      <c r="K532" s="3" t="str">
        <f>IF(E532=1,VLOOKUP($B532,スタッフ!$B:$F,5,FALSE),"")</f>
        <v/>
      </c>
    </row>
    <row r="533" spans="1:11" x14ac:dyDescent="0.2">
      <c r="A533" s="9" t="str">
        <f>'宅直データ '!A533&amp;'宅直データ '!C533</f>
        <v>10999745631</v>
      </c>
      <c r="B533" s="3" t="str">
        <f>'宅直データ '!A533&amp;""</f>
        <v>109997</v>
      </c>
      <c r="C533" s="3" t="str">
        <f>'宅直データ '!B533</f>
        <v>庵 緋沙子</v>
      </c>
      <c r="D533" s="4">
        <f>'宅直データ '!C533</f>
        <v>45631</v>
      </c>
      <c r="E533" s="3">
        <f>'宅直データ '!D533</f>
        <v>0</v>
      </c>
      <c r="F533" s="3">
        <f>'宅直データ '!E533</f>
        <v>0</v>
      </c>
      <c r="G533" s="10">
        <f>'宅直データ '!F533</f>
        <v>0</v>
      </c>
      <c r="H533" s="3" t="str">
        <f t="shared" si="8"/>
        <v/>
      </c>
      <c r="I533" s="3" t="str">
        <f>IF(F533=1,VLOOKUP($B533,スタッフ!$B:$F,5,FALSE),"")</f>
        <v/>
      </c>
      <c r="J533" s="3" t="str">
        <f>IF(G533=1,VLOOKUP($B533,スタッフ!$B:$F,5,FALSE),"")</f>
        <v/>
      </c>
      <c r="K533" s="3" t="str">
        <f>IF(E533=1,VLOOKUP($B533,スタッフ!$B:$F,5,FALSE),"")</f>
        <v/>
      </c>
    </row>
    <row r="534" spans="1:11" x14ac:dyDescent="0.2">
      <c r="A534" s="9" t="str">
        <f>'宅直データ '!A534&amp;'宅直データ '!C534</f>
        <v>10999745632</v>
      </c>
      <c r="B534" s="3" t="str">
        <f>'宅直データ '!A534&amp;""</f>
        <v>109997</v>
      </c>
      <c r="C534" s="3" t="str">
        <f>'宅直データ '!B534</f>
        <v>庵 緋沙子</v>
      </c>
      <c r="D534" s="4">
        <f>'宅直データ '!C534</f>
        <v>45632</v>
      </c>
      <c r="E534" s="3">
        <f>'宅直データ '!D534</f>
        <v>0</v>
      </c>
      <c r="F534" s="3">
        <f>'宅直データ '!E534</f>
        <v>0</v>
      </c>
      <c r="G534" s="10">
        <f>'宅直データ '!F534</f>
        <v>0</v>
      </c>
      <c r="H534" s="3" t="str">
        <f t="shared" si="8"/>
        <v/>
      </c>
      <c r="I534" s="3" t="str">
        <f>IF(F534=1,VLOOKUP($B534,スタッフ!$B:$F,5,FALSE),"")</f>
        <v/>
      </c>
      <c r="J534" s="3" t="str">
        <f>IF(G534=1,VLOOKUP($B534,スタッフ!$B:$F,5,FALSE),"")</f>
        <v/>
      </c>
      <c r="K534" s="3" t="str">
        <f>IF(E534=1,VLOOKUP($B534,スタッフ!$B:$F,5,FALSE),"")</f>
        <v/>
      </c>
    </row>
    <row r="535" spans="1:11" x14ac:dyDescent="0.2">
      <c r="A535" s="9" t="str">
        <f>'宅直データ '!A535&amp;'宅直データ '!C535</f>
        <v>10999745633</v>
      </c>
      <c r="B535" s="3" t="str">
        <f>'宅直データ '!A535&amp;""</f>
        <v>109997</v>
      </c>
      <c r="C535" s="3" t="str">
        <f>'宅直データ '!B535</f>
        <v>庵 緋沙子</v>
      </c>
      <c r="D535" s="4">
        <f>'宅直データ '!C535</f>
        <v>45633</v>
      </c>
      <c r="E535" s="3">
        <f>'宅直データ '!D535</f>
        <v>0</v>
      </c>
      <c r="F535" s="3">
        <f>'宅直データ '!E535</f>
        <v>0</v>
      </c>
      <c r="G535" s="10">
        <f>'宅直データ '!F535</f>
        <v>0</v>
      </c>
      <c r="H535" s="3" t="str">
        <f t="shared" si="8"/>
        <v/>
      </c>
      <c r="I535" s="3" t="str">
        <f>IF(F535=1,VLOOKUP($B535,スタッフ!$B:$F,5,FALSE),"")</f>
        <v/>
      </c>
      <c r="J535" s="3" t="str">
        <f>IF(G535=1,VLOOKUP($B535,スタッフ!$B:$F,5,FALSE),"")</f>
        <v/>
      </c>
      <c r="K535" s="3" t="str">
        <f>IF(E535=1,VLOOKUP($B535,スタッフ!$B:$F,5,FALSE),"")</f>
        <v/>
      </c>
    </row>
    <row r="536" spans="1:11" x14ac:dyDescent="0.2">
      <c r="A536" s="9" t="str">
        <f>'宅直データ '!A536&amp;'宅直データ '!C536</f>
        <v>10999745634</v>
      </c>
      <c r="B536" s="3" t="str">
        <f>'宅直データ '!A536&amp;""</f>
        <v>109997</v>
      </c>
      <c r="C536" s="3" t="str">
        <f>'宅直データ '!B536</f>
        <v>庵 緋沙子</v>
      </c>
      <c r="D536" s="4">
        <f>'宅直データ '!C536</f>
        <v>45634</v>
      </c>
      <c r="E536" s="3">
        <f>'宅直データ '!D536</f>
        <v>0</v>
      </c>
      <c r="F536" s="3">
        <f>'宅直データ '!E536</f>
        <v>0</v>
      </c>
      <c r="G536" s="10">
        <f>'宅直データ '!F536</f>
        <v>0</v>
      </c>
      <c r="H536" s="3" t="str">
        <f t="shared" si="8"/>
        <v/>
      </c>
      <c r="I536" s="3" t="str">
        <f>IF(F536=1,VLOOKUP($B536,スタッフ!$B:$F,5,FALSE),"")</f>
        <v/>
      </c>
      <c r="J536" s="3" t="str">
        <f>IF(G536=1,VLOOKUP($B536,スタッフ!$B:$F,5,FALSE),"")</f>
        <v/>
      </c>
      <c r="K536" s="3" t="str">
        <f>IF(E536=1,VLOOKUP($B536,スタッフ!$B:$F,5,FALSE),"")</f>
        <v/>
      </c>
    </row>
    <row r="537" spans="1:11" x14ac:dyDescent="0.2">
      <c r="A537" s="9" t="str">
        <f>'宅直データ '!A537&amp;'宅直データ '!C537</f>
        <v>10999745635</v>
      </c>
      <c r="B537" s="3" t="str">
        <f>'宅直データ '!A537&amp;""</f>
        <v>109997</v>
      </c>
      <c r="C537" s="3" t="str">
        <f>'宅直データ '!B537</f>
        <v>庵 緋沙子</v>
      </c>
      <c r="D537" s="4">
        <f>'宅直データ '!C537</f>
        <v>45635</v>
      </c>
      <c r="E537" s="3">
        <f>'宅直データ '!D537</f>
        <v>0</v>
      </c>
      <c r="F537" s="3">
        <f>'宅直データ '!E537</f>
        <v>0</v>
      </c>
      <c r="G537" s="10">
        <f>'宅直データ '!F537</f>
        <v>0</v>
      </c>
      <c r="H537" s="3" t="str">
        <f t="shared" si="8"/>
        <v/>
      </c>
      <c r="I537" s="3" t="str">
        <f>IF(F537=1,VLOOKUP($B537,スタッフ!$B:$F,5,FALSE),"")</f>
        <v/>
      </c>
      <c r="J537" s="3" t="str">
        <f>IF(G537=1,VLOOKUP($B537,スタッフ!$B:$F,5,FALSE),"")</f>
        <v/>
      </c>
      <c r="K537" s="3" t="str">
        <f>IF(E537=1,VLOOKUP($B537,スタッフ!$B:$F,5,FALSE),"")</f>
        <v/>
      </c>
    </row>
    <row r="538" spans="1:11" x14ac:dyDescent="0.2">
      <c r="A538" s="9" t="str">
        <f>'宅直データ '!A538&amp;'宅直データ '!C538</f>
        <v>10999745636</v>
      </c>
      <c r="B538" s="3" t="str">
        <f>'宅直データ '!A538&amp;""</f>
        <v>109997</v>
      </c>
      <c r="C538" s="3" t="str">
        <f>'宅直データ '!B538</f>
        <v>庵 緋沙子</v>
      </c>
      <c r="D538" s="4">
        <f>'宅直データ '!C538</f>
        <v>45636</v>
      </c>
      <c r="E538" s="3">
        <f>'宅直データ '!D538</f>
        <v>0</v>
      </c>
      <c r="F538" s="3">
        <f>'宅直データ '!E538</f>
        <v>0</v>
      </c>
      <c r="G538" s="10">
        <f>'宅直データ '!F538</f>
        <v>0</v>
      </c>
      <c r="H538" s="3" t="str">
        <f t="shared" si="8"/>
        <v/>
      </c>
      <c r="I538" s="3" t="str">
        <f>IF(F538=1,VLOOKUP($B538,スタッフ!$B:$F,5,FALSE),"")</f>
        <v/>
      </c>
      <c r="J538" s="3" t="str">
        <f>IF(G538=1,VLOOKUP($B538,スタッフ!$B:$F,5,FALSE),"")</f>
        <v/>
      </c>
      <c r="K538" s="3" t="str">
        <f>IF(E538=1,VLOOKUP($B538,スタッフ!$B:$F,5,FALSE),"")</f>
        <v/>
      </c>
    </row>
    <row r="539" spans="1:11" x14ac:dyDescent="0.2">
      <c r="A539" s="9" t="str">
        <f>'宅直データ '!A539&amp;'宅直データ '!C539</f>
        <v>10999745637</v>
      </c>
      <c r="B539" s="3" t="str">
        <f>'宅直データ '!A539&amp;""</f>
        <v>109997</v>
      </c>
      <c r="C539" s="3" t="str">
        <f>'宅直データ '!B539</f>
        <v>庵 緋沙子</v>
      </c>
      <c r="D539" s="4">
        <f>'宅直データ '!C539</f>
        <v>45637</v>
      </c>
      <c r="E539" s="3">
        <f>'宅直データ '!D539</f>
        <v>0</v>
      </c>
      <c r="F539" s="3">
        <f>'宅直データ '!E539</f>
        <v>0</v>
      </c>
      <c r="G539" s="10">
        <f>'宅直データ '!F539</f>
        <v>0</v>
      </c>
      <c r="H539" s="3" t="str">
        <f t="shared" si="8"/>
        <v/>
      </c>
      <c r="I539" s="3" t="str">
        <f>IF(F539=1,VLOOKUP($B539,スタッフ!$B:$F,5,FALSE),"")</f>
        <v/>
      </c>
      <c r="J539" s="3" t="str">
        <f>IF(G539=1,VLOOKUP($B539,スタッフ!$B:$F,5,FALSE),"")</f>
        <v/>
      </c>
      <c r="K539" s="3" t="str">
        <f>IF(E539=1,VLOOKUP($B539,スタッフ!$B:$F,5,FALSE),"")</f>
        <v/>
      </c>
    </row>
    <row r="540" spans="1:11" x14ac:dyDescent="0.2">
      <c r="A540" s="9" t="str">
        <f>'宅直データ '!A540&amp;'宅直データ '!C540</f>
        <v>10999745638</v>
      </c>
      <c r="B540" s="3" t="str">
        <f>'宅直データ '!A540&amp;""</f>
        <v>109997</v>
      </c>
      <c r="C540" s="3" t="str">
        <f>'宅直データ '!B540</f>
        <v>庵 緋沙子</v>
      </c>
      <c r="D540" s="4">
        <f>'宅直データ '!C540</f>
        <v>45638</v>
      </c>
      <c r="E540" s="3">
        <f>'宅直データ '!D540</f>
        <v>0</v>
      </c>
      <c r="F540" s="3">
        <f>'宅直データ '!E540</f>
        <v>0</v>
      </c>
      <c r="G540" s="10">
        <f>'宅直データ '!F540</f>
        <v>0</v>
      </c>
      <c r="H540" s="3" t="str">
        <f t="shared" si="8"/>
        <v/>
      </c>
      <c r="I540" s="3" t="str">
        <f>IF(F540=1,VLOOKUP($B540,スタッフ!$B:$F,5,FALSE),"")</f>
        <v/>
      </c>
      <c r="J540" s="3" t="str">
        <f>IF(G540=1,VLOOKUP($B540,スタッフ!$B:$F,5,FALSE),"")</f>
        <v/>
      </c>
      <c r="K540" s="3" t="str">
        <f>IF(E540=1,VLOOKUP($B540,スタッフ!$B:$F,5,FALSE),"")</f>
        <v/>
      </c>
    </row>
    <row r="541" spans="1:11" x14ac:dyDescent="0.2">
      <c r="A541" s="9" t="str">
        <f>'宅直データ '!A541&amp;'宅直データ '!C541</f>
        <v>10999745639</v>
      </c>
      <c r="B541" s="3" t="str">
        <f>'宅直データ '!A541&amp;""</f>
        <v>109997</v>
      </c>
      <c r="C541" s="3" t="str">
        <f>'宅直データ '!B541</f>
        <v>庵 緋沙子</v>
      </c>
      <c r="D541" s="4">
        <f>'宅直データ '!C541</f>
        <v>45639</v>
      </c>
      <c r="E541" s="3">
        <f>'宅直データ '!D541</f>
        <v>0</v>
      </c>
      <c r="F541" s="3">
        <f>'宅直データ '!E541</f>
        <v>0</v>
      </c>
      <c r="G541" s="10">
        <f>'宅直データ '!F541</f>
        <v>0</v>
      </c>
      <c r="H541" s="3" t="str">
        <f t="shared" si="8"/>
        <v/>
      </c>
      <c r="I541" s="3" t="str">
        <f>IF(F541=1,VLOOKUP($B541,スタッフ!$B:$F,5,FALSE),"")</f>
        <v/>
      </c>
      <c r="J541" s="3" t="str">
        <f>IF(G541=1,VLOOKUP($B541,スタッフ!$B:$F,5,FALSE),"")</f>
        <v/>
      </c>
      <c r="K541" s="3" t="str">
        <f>IF(E541=1,VLOOKUP($B541,スタッフ!$B:$F,5,FALSE),"")</f>
        <v/>
      </c>
    </row>
    <row r="542" spans="1:11" x14ac:dyDescent="0.2">
      <c r="A542" s="9" t="str">
        <f>'宅直データ '!A542&amp;'宅直データ '!C542</f>
        <v>10999745640</v>
      </c>
      <c r="B542" s="3" t="str">
        <f>'宅直データ '!A542&amp;""</f>
        <v>109997</v>
      </c>
      <c r="C542" s="3" t="str">
        <f>'宅直データ '!B542</f>
        <v>庵 緋沙子</v>
      </c>
      <c r="D542" s="4">
        <f>'宅直データ '!C542</f>
        <v>45640</v>
      </c>
      <c r="E542" s="3">
        <f>'宅直データ '!D542</f>
        <v>0</v>
      </c>
      <c r="F542" s="3">
        <f>'宅直データ '!E542</f>
        <v>0</v>
      </c>
      <c r="G542" s="10">
        <f>'宅直データ '!F542</f>
        <v>0</v>
      </c>
      <c r="H542" s="3" t="str">
        <f t="shared" si="8"/>
        <v/>
      </c>
      <c r="I542" s="3" t="str">
        <f>IF(F542=1,VLOOKUP($B542,スタッフ!$B:$F,5,FALSE),"")</f>
        <v/>
      </c>
      <c r="J542" s="3" t="str">
        <f>IF(G542=1,VLOOKUP($B542,スタッフ!$B:$F,5,FALSE),"")</f>
        <v/>
      </c>
      <c r="K542" s="3" t="str">
        <f>IF(E542=1,VLOOKUP($B542,スタッフ!$B:$F,5,FALSE),"")</f>
        <v/>
      </c>
    </row>
    <row r="543" spans="1:11" x14ac:dyDescent="0.2">
      <c r="A543" s="9" t="str">
        <f>'宅直データ '!A543&amp;'宅直データ '!C543</f>
        <v>10999745641</v>
      </c>
      <c r="B543" s="3" t="str">
        <f>'宅直データ '!A543&amp;""</f>
        <v>109997</v>
      </c>
      <c r="C543" s="3" t="str">
        <f>'宅直データ '!B543</f>
        <v>庵 緋沙子</v>
      </c>
      <c r="D543" s="4">
        <f>'宅直データ '!C543</f>
        <v>45641</v>
      </c>
      <c r="E543" s="3">
        <f>'宅直データ '!D543</f>
        <v>0</v>
      </c>
      <c r="F543" s="3">
        <f>'宅直データ '!E543</f>
        <v>0</v>
      </c>
      <c r="G543" s="10">
        <f>'宅直データ '!F543</f>
        <v>0</v>
      </c>
      <c r="H543" s="3" t="str">
        <f t="shared" si="8"/>
        <v/>
      </c>
      <c r="I543" s="3" t="str">
        <f>IF(F543=1,VLOOKUP($B543,スタッフ!$B:$F,5,FALSE),"")</f>
        <v/>
      </c>
      <c r="J543" s="3" t="str">
        <f>IF(G543=1,VLOOKUP($B543,スタッフ!$B:$F,5,FALSE),"")</f>
        <v/>
      </c>
      <c r="K543" s="3" t="str">
        <f>IF(E543=1,VLOOKUP($B543,スタッフ!$B:$F,5,FALSE),"")</f>
        <v/>
      </c>
    </row>
    <row r="544" spans="1:11" x14ac:dyDescent="0.2">
      <c r="A544" s="9" t="str">
        <f>'宅直データ '!A544&amp;'宅直データ '!C544</f>
        <v>10999745642</v>
      </c>
      <c r="B544" s="3" t="str">
        <f>'宅直データ '!A544&amp;""</f>
        <v>109997</v>
      </c>
      <c r="C544" s="3" t="str">
        <f>'宅直データ '!B544</f>
        <v>庵 緋沙子</v>
      </c>
      <c r="D544" s="4">
        <f>'宅直データ '!C544</f>
        <v>45642</v>
      </c>
      <c r="E544" s="3">
        <f>'宅直データ '!D544</f>
        <v>0</v>
      </c>
      <c r="F544" s="3">
        <f>'宅直データ '!E544</f>
        <v>0</v>
      </c>
      <c r="G544" s="10">
        <f>'宅直データ '!F544</f>
        <v>0</v>
      </c>
      <c r="H544" s="3" t="str">
        <f t="shared" si="8"/>
        <v/>
      </c>
      <c r="I544" s="3" t="str">
        <f>IF(F544=1,VLOOKUP($B544,スタッフ!$B:$F,5,FALSE),"")</f>
        <v/>
      </c>
      <c r="J544" s="3" t="str">
        <f>IF(G544=1,VLOOKUP($B544,スタッフ!$B:$F,5,FALSE),"")</f>
        <v/>
      </c>
      <c r="K544" s="3" t="str">
        <f>IF(E544=1,VLOOKUP($B544,スタッフ!$B:$F,5,FALSE),"")</f>
        <v/>
      </c>
    </row>
    <row r="545" spans="1:11" x14ac:dyDescent="0.2">
      <c r="A545" s="9" t="str">
        <f>'宅直データ '!A545&amp;'宅直データ '!C545</f>
        <v>10999745643</v>
      </c>
      <c r="B545" s="3" t="str">
        <f>'宅直データ '!A545&amp;""</f>
        <v>109997</v>
      </c>
      <c r="C545" s="3" t="str">
        <f>'宅直データ '!B545</f>
        <v>庵 緋沙子</v>
      </c>
      <c r="D545" s="4">
        <f>'宅直データ '!C545</f>
        <v>45643</v>
      </c>
      <c r="E545" s="3">
        <f>'宅直データ '!D545</f>
        <v>0</v>
      </c>
      <c r="F545" s="3">
        <f>'宅直データ '!E545</f>
        <v>0</v>
      </c>
      <c r="G545" s="10">
        <f>'宅直データ '!F545</f>
        <v>0</v>
      </c>
      <c r="H545" s="3" t="str">
        <f t="shared" si="8"/>
        <v/>
      </c>
      <c r="I545" s="3" t="str">
        <f>IF(F545=1,VLOOKUP($B545,スタッフ!$B:$F,5,FALSE),"")</f>
        <v/>
      </c>
      <c r="J545" s="3" t="str">
        <f>IF(G545=1,VLOOKUP($B545,スタッフ!$B:$F,5,FALSE),"")</f>
        <v/>
      </c>
      <c r="K545" s="3" t="str">
        <f>IF(E545=1,VLOOKUP($B545,スタッフ!$B:$F,5,FALSE),"")</f>
        <v/>
      </c>
    </row>
    <row r="546" spans="1:11" x14ac:dyDescent="0.2">
      <c r="A546" s="9" t="str">
        <f>'宅直データ '!A546&amp;'宅直データ '!C546</f>
        <v>10999745644</v>
      </c>
      <c r="B546" s="3" t="str">
        <f>'宅直データ '!A546&amp;""</f>
        <v>109997</v>
      </c>
      <c r="C546" s="3" t="str">
        <f>'宅直データ '!B546</f>
        <v>庵 緋沙子</v>
      </c>
      <c r="D546" s="4">
        <f>'宅直データ '!C546</f>
        <v>45644</v>
      </c>
      <c r="E546" s="3">
        <f>'宅直データ '!D546</f>
        <v>0</v>
      </c>
      <c r="F546" s="3">
        <f>'宅直データ '!E546</f>
        <v>0</v>
      </c>
      <c r="G546" s="10">
        <f>'宅直データ '!F546</f>
        <v>0</v>
      </c>
      <c r="H546" s="3" t="str">
        <f t="shared" si="8"/>
        <v/>
      </c>
      <c r="I546" s="3" t="str">
        <f>IF(F546=1,VLOOKUP($B546,スタッフ!$B:$F,5,FALSE),"")</f>
        <v/>
      </c>
      <c r="J546" s="3" t="str">
        <f>IF(G546=1,VLOOKUP($B546,スタッフ!$B:$F,5,FALSE),"")</f>
        <v/>
      </c>
      <c r="K546" s="3" t="str">
        <f>IF(E546=1,VLOOKUP($B546,スタッフ!$B:$F,5,FALSE),"")</f>
        <v/>
      </c>
    </row>
    <row r="547" spans="1:11" x14ac:dyDescent="0.2">
      <c r="A547" s="9" t="str">
        <f>'宅直データ '!A547&amp;'宅直データ '!C547</f>
        <v>10999745645</v>
      </c>
      <c r="B547" s="3" t="str">
        <f>'宅直データ '!A547&amp;""</f>
        <v>109997</v>
      </c>
      <c r="C547" s="3" t="str">
        <f>'宅直データ '!B547</f>
        <v>庵 緋沙子</v>
      </c>
      <c r="D547" s="4">
        <f>'宅直データ '!C547</f>
        <v>45645</v>
      </c>
      <c r="E547" s="3">
        <f>'宅直データ '!D547</f>
        <v>0</v>
      </c>
      <c r="F547" s="3">
        <f>'宅直データ '!E547</f>
        <v>0</v>
      </c>
      <c r="G547" s="10">
        <f>'宅直データ '!F547</f>
        <v>0</v>
      </c>
      <c r="H547" s="3" t="str">
        <f t="shared" si="8"/>
        <v/>
      </c>
      <c r="I547" s="3" t="str">
        <f>IF(F547=1,VLOOKUP($B547,スタッフ!$B:$F,5,FALSE),"")</f>
        <v/>
      </c>
      <c r="J547" s="3" t="str">
        <f>IF(G547=1,VLOOKUP($B547,スタッフ!$B:$F,5,FALSE),"")</f>
        <v/>
      </c>
      <c r="K547" s="3" t="str">
        <f>IF(E547=1,VLOOKUP($B547,スタッフ!$B:$F,5,FALSE),"")</f>
        <v/>
      </c>
    </row>
    <row r="548" spans="1:11" x14ac:dyDescent="0.2">
      <c r="A548" s="9" t="str">
        <f>'宅直データ '!A548&amp;'宅直データ '!C548</f>
        <v>10999745646</v>
      </c>
      <c r="B548" s="3" t="str">
        <f>'宅直データ '!A548&amp;""</f>
        <v>109997</v>
      </c>
      <c r="C548" s="3" t="str">
        <f>'宅直データ '!B548</f>
        <v>庵 緋沙子</v>
      </c>
      <c r="D548" s="4">
        <f>'宅直データ '!C548</f>
        <v>45646</v>
      </c>
      <c r="E548" s="3">
        <f>'宅直データ '!D548</f>
        <v>0</v>
      </c>
      <c r="F548" s="3">
        <f>'宅直データ '!E548</f>
        <v>0</v>
      </c>
      <c r="G548" s="10">
        <f>'宅直データ '!F548</f>
        <v>0</v>
      </c>
      <c r="H548" s="3" t="str">
        <f t="shared" si="8"/>
        <v/>
      </c>
      <c r="I548" s="3" t="str">
        <f>IF(F548=1,VLOOKUP($B548,スタッフ!$B:$F,5,FALSE),"")</f>
        <v/>
      </c>
      <c r="J548" s="3" t="str">
        <f>IF(G548=1,VLOOKUP($B548,スタッフ!$B:$F,5,FALSE),"")</f>
        <v/>
      </c>
      <c r="K548" s="3" t="str">
        <f>IF(E548=1,VLOOKUP($B548,スタッフ!$B:$F,5,FALSE),"")</f>
        <v/>
      </c>
    </row>
    <row r="549" spans="1:11" x14ac:dyDescent="0.2">
      <c r="A549" s="9" t="str">
        <f>'宅直データ '!A549&amp;'宅直データ '!C549</f>
        <v>10999745647</v>
      </c>
      <c r="B549" s="3" t="str">
        <f>'宅直データ '!A549&amp;""</f>
        <v>109997</v>
      </c>
      <c r="C549" s="3" t="str">
        <f>'宅直データ '!B549</f>
        <v>庵 緋沙子</v>
      </c>
      <c r="D549" s="4">
        <f>'宅直データ '!C549</f>
        <v>45647</v>
      </c>
      <c r="E549" s="3">
        <f>'宅直データ '!D549</f>
        <v>0</v>
      </c>
      <c r="F549" s="3">
        <f>'宅直データ '!E549</f>
        <v>0</v>
      </c>
      <c r="G549" s="10">
        <f>'宅直データ '!F549</f>
        <v>0</v>
      </c>
      <c r="H549" s="3" t="str">
        <f t="shared" si="8"/>
        <v/>
      </c>
      <c r="I549" s="3" t="str">
        <f>IF(F549=1,VLOOKUP($B549,スタッフ!$B:$F,5,FALSE),"")</f>
        <v/>
      </c>
      <c r="J549" s="3" t="str">
        <f>IF(G549=1,VLOOKUP($B549,スタッフ!$B:$F,5,FALSE),"")</f>
        <v/>
      </c>
      <c r="K549" s="3" t="str">
        <f>IF(E549=1,VLOOKUP($B549,スタッフ!$B:$F,5,FALSE),"")</f>
        <v/>
      </c>
    </row>
    <row r="550" spans="1:11" x14ac:dyDescent="0.2">
      <c r="A550" s="9" t="str">
        <f>'宅直データ '!A550&amp;'宅直データ '!C550</f>
        <v>10999745648</v>
      </c>
      <c r="B550" s="3" t="str">
        <f>'宅直データ '!A550&amp;""</f>
        <v>109997</v>
      </c>
      <c r="C550" s="3" t="str">
        <f>'宅直データ '!B550</f>
        <v>庵 緋沙子</v>
      </c>
      <c r="D550" s="4">
        <f>'宅直データ '!C550</f>
        <v>45648</v>
      </c>
      <c r="E550" s="3">
        <f>'宅直データ '!D550</f>
        <v>0</v>
      </c>
      <c r="F550" s="3">
        <f>'宅直データ '!E550</f>
        <v>0</v>
      </c>
      <c r="G550" s="10">
        <f>'宅直データ '!F550</f>
        <v>0</v>
      </c>
      <c r="H550" s="3" t="str">
        <f t="shared" si="8"/>
        <v/>
      </c>
      <c r="I550" s="3" t="str">
        <f>IF(F550=1,VLOOKUP($B550,スタッフ!$B:$F,5,FALSE),"")</f>
        <v/>
      </c>
      <c r="J550" s="3" t="str">
        <f>IF(G550=1,VLOOKUP($B550,スタッフ!$B:$F,5,FALSE),"")</f>
        <v/>
      </c>
      <c r="K550" s="3" t="str">
        <f>IF(E550=1,VLOOKUP($B550,スタッフ!$B:$F,5,FALSE),"")</f>
        <v/>
      </c>
    </row>
    <row r="551" spans="1:11" x14ac:dyDescent="0.2">
      <c r="A551" s="9" t="str">
        <f>'宅直データ '!A551&amp;'宅直データ '!C551</f>
        <v>10999745649</v>
      </c>
      <c r="B551" s="3" t="str">
        <f>'宅直データ '!A551&amp;""</f>
        <v>109997</v>
      </c>
      <c r="C551" s="3" t="str">
        <f>'宅直データ '!B551</f>
        <v>庵 緋沙子</v>
      </c>
      <c r="D551" s="4">
        <f>'宅直データ '!C551</f>
        <v>45649</v>
      </c>
      <c r="E551" s="3">
        <f>'宅直データ '!D551</f>
        <v>0</v>
      </c>
      <c r="F551" s="3">
        <f>'宅直データ '!E551</f>
        <v>0</v>
      </c>
      <c r="G551" s="10">
        <f>'宅直データ '!F551</f>
        <v>0</v>
      </c>
      <c r="H551" s="3" t="str">
        <f t="shared" si="8"/>
        <v/>
      </c>
      <c r="I551" s="3" t="str">
        <f>IF(F551=1,VLOOKUP($B551,スタッフ!$B:$F,5,FALSE),"")</f>
        <v/>
      </c>
      <c r="J551" s="3" t="str">
        <f>IF(G551=1,VLOOKUP($B551,スタッフ!$B:$F,5,FALSE),"")</f>
        <v/>
      </c>
      <c r="K551" s="3" t="str">
        <f>IF(E551=1,VLOOKUP($B551,スタッフ!$B:$F,5,FALSE),"")</f>
        <v/>
      </c>
    </row>
    <row r="552" spans="1:11" x14ac:dyDescent="0.2">
      <c r="A552" s="9" t="str">
        <f>'宅直データ '!A552&amp;'宅直データ '!C552</f>
        <v>10999745650</v>
      </c>
      <c r="B552" s="3" t="str">
        <f>'宅直データ '!A552&amp;""</f>
        <v>109997</v>
      </c>
      <c r="C552" s="3" t="str">
        <f>'宅直データ '!B552</f>
        <v>庵 緋沙子</v>
      </c>
      <c r="D552" s="4">
        <f>'宅直データ '!C552</f>
        <v>45650</v>
      </c>
      <c r="E552" s="3">
        <f>'宅直データ '!D552</f>
        <v>0</v>
      </c>
      <c r="F552" s="3">
        <f>'宅直データ '!E552</f>
        <v>0</v>
      </c>
      <c r="G552" s="10">
        <f>'宅直データ '!F552</f>
        <v>0</v>
      </c>
      <c r="H552" s="3" t="str">
        <f t="shared" si="8"/>
        <v/>
      </c>
      <c r="I552" s="3" t="str">
        <f>IF(F552=1,VLOOKUP($B552,スタッフ!$B:$F,5,FALSE),"")</f>
        <v/>
      </c>
      <c r="J552" s="3" t="str">
        <f>IF(G552=1,VLOOKUP($B552,スタッフ!$B:$F,5,FALSE),"")</f>
        <v/>
      </c>
      <c r="K552" s="3" t="str">
        <f>IF(E552=1,VLOOKUP($B552,スタッフ!$B:$F,5,FALSE),"")</f>
        <v/>
      </c>
    </row>
    <row r="553" spans="1:11" x14ac:dyDescent="0.2">
      <c r="A553" s="9" t="str">
        <f>'宅直データ '!A553&amp;'宅直データ '!C553</f>
        <v>10999745651</v>
      </c>
      <c r="B553" s="3" t="str">
        <f>'宅直データ '!A553&amp;""</f>
        <v>109997</v>
      </c>
      <c r="C553" s="3" t="str">
        <f>'宅直データ '!B553</f>
        <v>庵 緋沙子</v>
      </c>
      <c r="D553" s="4">
        <f>'宅直データ '!C553</f>
        <v>45651</v>
      </c>
      <c r="E553" s="3">
        <f>'宅直データ '!D553</f>
        <v>0</v>
      </c>
      <c r="F553" s="3">
        <f>'宅直データ '!E553</f>
        <v>0</v>
      </c>
      <c r="G553" s="10">
        <f>'宅直データ '!F553</f>
        <v>0</v>
      </c>
      <c r="H553" s="3" t="str">
        <f t="shared" si="8"/>
        <v/>
      </c>
      <c r="I553" s="3" t="str">
        <f>IF(F553=1,VLOOKUP($B553,スタッフ!$B:$F,5,FALSE),"")</f>
        <v/>
      </c>
      <c r="J553" s="3" t="str">
        <f>IF(G553=1,VLOOKUP($B553,スタッフ!$B:$F,5,FALSE),"")</f>
        <v/>
      </c>
      <c r="K553" s="3" t="str">
        <f>IF(E553=1,VLOOKUP($B553,スタッフ!$B:$F,5,FALSE),"")</f>
        <v/>
      </c>
    </row>
    <row r="554" spans="1:11" x14ac:dyDescent="0.2">
      <c r="A554" s="9" t="str">
        <f>'宅直データ '!A554&amp;'宅直データ '!C554</f>
        <v>10999745652</v>
      </c>
      <c r="B554" s="3" t="str">
        <f>'宅直データ '!A554&amp;""</f>
        <v>109997</v>
      </c>
      <c r="C554" s="3" t="str">
        <f>'宅直データ '!B554</f>
        <v>庵 緋沙子</v>
      </c>
      <c r="D554" s="4">
        <f>'宅直データ '!C554</f>
        <v>45652</v>
      </c>
      <c r="E554" s="3">
        <f>'宅直データ '!D554</f>
        <v>0</v>
      </c>
      <c r="F554" s="3">
        <f>'宅直データ '!E554</f>
        <v>0</v>
      </c>
      <c r="G554" s="10">
        <f>'宅直データ '!F554</f>
        <v>0</v>
      </c>
      <c r="H554" s="3" t="str">
        <f t="shared" si="8"/>
        <v/>
      </c>
      <c r="I554" s="3" t="str">
        <f>IF(F554=1,VLOOKUP($B554,スタッフ!$B:$F,5,FALSE),"")</f>
        <v/>
      </c>
      <c r="J554" s="3" t="str">
        <f>IF(G554=1,VLOOKUP($B554,スタッフ!$B:$F,5,FALSE),"")</f>
        <v/>
      </c>
      <c r="K554" s="3" t="str">
        <f>IF(E554=1,VLOOKUP($B554,スタッフ!$B:$F,5,FALSE),"")</f>
        <v/>
      </c>
    </row>
    <row r="555" spans="1:11" x14ac:dyDescent="0.2">
      <c r="A555" s="9" t="str">
        <f>'宅直データ '!A555&amp;'宅直データ '!C555</f>
        <v>10999745653</v>
      </c>
      <c r="B555" s="3" t="str">
        <f>'宅直データ '!A555&amp;""</f>
        <v>109997</v>
      </c>
      <c r="C555" s="3" t="str">
        <f>'宅直データ '!B555</f>
        <v>庵 緋沙子</v>
      </c>
      <c r="D555" s="4">
        <f>'宅直データ '!C555</f>
        <v>45653</v>
      </c>
      <c r="E555" s="3">
        <f>'宅直データ '!D555</f>
        <v>0</v>
      </c>
      <c r="F555" s="3">
        <f>'宅直データ '!E555</f>
        <v>0</v>
      </c>
      <c r="G555" s="10">
        <f>'宅直データ '!F555</f>
        <v>0</v>
      </c>
      <c r="H555" s="3" t="str">
        <f t="shared" si="8"/>
        <v/>
      </c>
      <c r="I555" s="3" t="str">
        <f>IF(F555=1,VLOOKUP($B555,スタッフ!$B:$F,5,FALSE),"")</f>
        <v/>
      </c>
      <c r="J555" s="3" t="str">
        <f>IF(G555=1,VLOOKUP($B555,スタッフ!$B:$F,5,FALSE),"")</f>
        <v/>
      </c>
      <c r="K555" s="3" t="str">
        <f>IF(E555=1,VLOOKUP($B555,スタッフ!$B:$F,5,FALSE),"")</f>
        <v/>
      </c>
    </row>
    <row r="556" spans="1:11" x14ac:dyDescent="0.2">
      <c r="A556" s="9" t="str">
        <f>'宅直データ '!A556&amp;'宅直データ '!C556</f>
        <v>10999745654</v>
      </c>
      <c r="B556" s="3" t="str">
        <f>'宅直データ '!A556&amp;""</f>
        <v>109997</v>
      </c>
      <c r="C556" s="3" t="str">
        <f>'宅直データ '!B556</f>
        <v>庵 緋沙子</v>
      </c>
      <c r="D556" s="4">
        <f>'宅直データ '!C556</f>
        <v>45654</v>
      </c>
      <c r="E556" s="3">
        <f>'宅直データ '!D556</f>
        <v>0</v>
      </c>
      <c r="F556" s="3">
        <f>'宅直データ '!E556</f>
        <v>0</v>
      </c>
      <c r="G556" s="10">
        <f>'宅直データ '!F556</f>
        <v>0</v>
      </c>
      <c r="H556" s="3" t="str">
        <f t="shared" si="8"/>
        <v/>
      </c>
      <c r="I556" s="3" t="str">
        <f>IF(F556=1,VLOOKUP($B556,スタッフ!$B:$F,5,FALSE),"")</f>
        <v/>
      </c>
      <c r="J556" s="3" t="str">
        <f>IF(G556=1,VLOOKUP($B556,スタッフ!$B:$F,5,FALSE),"")</f>
        <v/>
      </c>
      <c r="K556" s="3" t="str">
        <f>IF(E556=1,VLOOKUP($B556,スタッフ!$B:$F,5,FALSE),"")</f>
        <v/>
      </c>
    </row>
    <row r="557" spans="1:11" x14ac:dyDescent="0.2">
      <c r="A557" s="9" t="str">
        <f>'宅直データ '!A557&amp;'宅直データ '!C557</f>
        <v>10999745655</v>
      </c>
      <c r="B557" s="3" t="str">
        <f>'宅直データ '!A557&amp;""</f>
        <v>109997</v>
      </c>
      <c r="C557" s="3" t="str">
        <f>'宅直データ '!B557</f>
        <v>庵 緋沙子</v>
      </c>
      <c r="D557" s="4">
        <f>'宅直データ '!C557</f>
        <v>45655</v>
      </c>
      <c r="E557" s="3">
        <f>'宅直データ '!D557</f>
        <v>0</v>
      </c>
      <c r="F557" s="3">
        <f>'宅直データ '!E557</f>
        <v>0</v>
      </c>
      <c r="G557" s="10">
        <f>'宅直データ '!F557</f>
        <v>0</v>
      </c>
      <c r="H557" s="3" t="str">
        <f t="shared" si="8"/>
        <v/>
      </c>
      <c r="I557" s="3" t="str">
        <f>IF(F557=1,VLOOKUP($B557,スタッフ!$B:$F,5,FALSE),"")</f>
        <v/>
      </c>
      <c r="J557" s="3" t="str">
        <f>IF(G557=1,VLOOKUP($B557,スタッフ!$B:$F,5,FALSE),"")</f>
        <v/>
      </c>
      <c r="K557" s="3" t="str">
        <f>IF(E557=1,VLOOKUP($B557,スタッフ!$B:$F,5,FALSE),"")</f>
        <v/>
      </c>
    </row>
    <row r="558" spans="1:11" x14ac:dyDescent="0.2">
      <c r="A558" s="9" t="str">
        <f>'宅直データ '!A558&amp;'宅直データ '!C558</f>
        <v>10999745656</v>
      </c>
      <c r="B558" s="3" t="str">
        <f>'宅直データ '!A558&amp;""</f>
        <v>109997</v>
      </c>
      <c r="C558" s="3" t="str">
        <f>'宅直データ '!B558</f>
        <v>庵 緋沙子</v>
      </c>
      <c r="D558" s="4">
        <f>'宅直データ '!C558</f>
        <v>45656</v>
      </c>
      <c r="E558" s="3">
        <f>'宅直データ '!D558</f>
        <v>0</v>
      </c>
      <c r="F558" s="3">
        <f>'宅直データ '!E558</f>
        <v>0</v>
      </c>
      <c r="G558" s="10">
        <f>'宅直データ '!F558</f>
        <v>0</v>
      </c>
      <c r="H558" s="3" t="str">
        <f t="shared" si="8"/>
        <v/>
      </c>
      <c r="I558" s="3" t="str">
        <f>IF(F558=1,VLOOKUP($B558,スタッフ!$B:$F,5,FALSE),"")</f>
        <v/>
      </c>
      <c r="J558" s="3" t="str">
        <f>IF(G558=1,VLOOKUP($B558,スタッフ!$B:$F,5,FALSE),"")</f>
        <v/>
      </c>
      <c r="K558" s="3" t="str">
        <f>IF(E558=1,VLOOKUP($B558,スタッフ!$B:$F,5,FALSE),"")</f>
        <v/>
      </c>
    </row>
    <row r="559" spans="1:11" x14ac:dyDescent="0.2">
      <c r="A559" s="9" t="str">
        <f>'宅直データ '!A559&amp;'宅直データ '!C559</f>
        <v>10999745657</v>
      </c>
      <c r="B559" s="3" t="str">
        <f>'宅直データ '!A559&amp;""</f>
        <v>109997</v>
      </c>
      <c r="C559" s="3" t="str">
        <f>'宅直データ '!B559</f>
        <v>庵 緋沙子</v>
      </c>
      <c r="D559" s="4">
        <f>'宅直データ '!C559</f>
        <v>45657</v>
      </c>
      <c r="E559" s="3">
        <f>'宅直データ '!D559</f>
        <v>0</v>
      </c>
      <c r="F559" s="3">
        <f>'宅直データ '!E559</f>
        <v>0</v>
      </c>
      <c r="G559" s="10">
        <f>'宅直データ '!F559</f>
        <v>0</v>
      </c>
      <c r="H559" s="3" t="str">
        <f t="shared" si="8"/>
        <v/>
      </c>
      <c r="I559" s="3" t="str">
        <f>IF(F559=1,VLOOKUP($B559,スタッフ!$B:$F,5,FALSE),"")</f>
        <v/>
      </c>
      <c r="J559" s="3" t="str">
        <f>IF(G559=1,VLOOKUP($B559,スタッフ!$B:$F,5,FALSE),"")</f>
        <v/>
      </c>
      <c r="K559" s="3" t="str">
        <f>IF(E559=1,VLOOKUP($B559,スタッフ!$B:$F,5,FALSE),"")</f>
        <v/>
      </c>
    </row>
    <row r="560" spans="1:11" x14ac:dyDescent="0.2">
      <c r="A560" s="9" t="str">
        <f>'宅直データ '!A560&amp;'宅直データ '!C560</f>
        <v>7926945627</v>
      </c>
      <c r="B560" s="3" t="str">
        <f>'宅直データ '!A560&amp;""</f>
        <v>79269</v>
      </c>
      <c r="C560" s="3" t="str">
        <f>'宅直データ '!B560</f>
        <v>冨田 紗詠子</v>
      </c>
      <c r="D560" s="4">
        <f>'宅直データ '!C560</f>
        <v>45627</v>
      </c>
      <c r="E560" s="3">
        <f>'宅直データ '!D560</f>
        <v>0</v>
      </c>
      <c r="F560" s="3">
        <f>'宅直データ '!E560</f>
        <v>0</v>
      </c>
      <c r="G560" s="10">
        <f>'宅直データ '!F560</f>
        <v>0</v>
      </c>
      <c r="H560" s="3" t="str">
        <f t="shared" si="8"/>
        <v/>
      </c>
      <c r="I560" s="3" t="str">
        <f>IF(F560=1,VLOOKUP($B560,スタッフ!$B:$F,5,FALSE),"")</f>
        <v/>
      </c>
      <c r="J560" s="3" t="str">
        <f>IF(G560=1,VLOOKUP($B560,スタッフ!$B:$F,5,FALSE),"")</f>
        <v/>
      </c>
      <c r="K560" s="3" t="str">
        <f>IF(E560=1,VLOOKUP($B560,スタッフ!$B:$F,5,FALSE),"")</f>
        <v/>
      </c>
    </row>
    <row r="561" spans="1:11" x14ac:dyDescent="0.2">
      <c r="A561" s="9" t="str">
        <f>'宅直データ '!A561&amp;'宅直データ '!C561</f>
        <v>7926945628</v>
      </c>
      <c r="B561" s="3" t="str">
        <f>'宅直データ '!A561&amp;""</f>
        <v>79269</v>
      </c>
      <c r="C561" s="3" t="str">
        <f>'宅直データ '!B561</f>
        <v>冨田 紗詠子</v>
      </c>
      <c r="D561" s="4">
        <f>'宅直データ '!C561</f>
        <v>45628</v>
      </c>
      <c r="E561" s="3">
        <f>'宅直データ '!D561</f>
        <v>0</v>
      </c>
      <c r="F561" s="3">
        <f>'宅直データ '!E561</f>
        <v>0</v>
      </c>
      <c r="G561" s="10">
        <f>'宅直データ '!F561</f>
        <v>0</v>
      </c>
      <c r="H561" s="3" t="str">
        <f t="shared" si="8"/>
        <v/>
      </c>
      <c r="I561" s="3" t="str">
        <f>IF(F561=1,VLOOKUP($B561,スタッフ!$B:$F,5,FALSE),"")</f>
        <v/>
      </c>
      <c r="J561" s="3" t="str">
        <f>IF(G561=1,VLOOKUP($B561,スタッフ!$B:$F,5,FALSE),"")</f>
        <v/>
      </c>
      <c r="K561" s="3" t="str">
        <f>IF(E561=1,VLOOKUP($B561,スタッフ!$B:$F,5,FALSE),"")</f>
        <v/>
      </c>
    </row>
    <row r="562" spans="1:11" x14ac:dyDescent="0.2">
      <c r="A562" s="9" t="str">
        <f>'宅直データ '!A562&amp;'宅直データ '!C562</f>
        <v>7926945629</v>
      </c>
      <c r="B562" s="3" t="str">
        <f>'宅直データ '!A562&amp;""</f>
        <v>79269</v>
      </c>
      <c r="C562" s="3" t="str">
        <f>'宅直データ '!B562</f>
        <v>冨田 紗詠子</v>
      </c>
      <c r="D562" s="4">
        <f>'宅直データ '!C562</f>
        <v>45629</v>
      </c>
      <c r="E562" s="3">
        <f>'宅直データ '!D562</f>
        <v>0</v>
      </c>
      <c r="F562" s="3">
        <f>'宅直データ '!E562</f>
        <v>0</v>
      </c>
      <c r="G562" s="10">
        <f>'宅直データ '!F562</f>
        <v>0</v>
      </c>
      <c r="H562" s="3" t="str">
        <f t="shared" si="8"/>
        <v/>
      </c>
      <c r="I562" s="3" t="str">
        <f>IF(F562=1,VLOOKUP($B562,スタッフ!$B:$F,5,FALSE),"")</f>
        <v/>
      </c>
      <c r="J562" s="3" t="str">
        <f>IF(G562=1,VLOOKUP($B562,スタッフ!$B:$F,5,FALSE),"")</f>
        <v/>
      </c>
      <c r="K562" s="3" t="str">
        <f>IF(E562=1,VLOOKUP($B562,スタッフ!$B:$F,5,FALSE),"")</f>
        <v/>
      </c>
    </row>
    <row r="563" spans="1:11" x14ac:dyDescent="0.2">
      <c r="A563" s="9" t="str">
        <f>'宅直データ '!A563&amp;'宅直データ '!C563</f>
        <v>7926945630</v>
      </c>
      <c r="B563" s="3" t="str">
        <f>'宅直データ '!A563&amp;""</f>
        <v>79269</v>
      </c>
      <c r="C563" s="3" t="str">
        <f>'宅直データ '!B563</f>
        <v>冨田 紗詠子</v>
      </c>
      <c r="D563" s="4">
        <f>'宅直データ '!C563</f>
        <v>45630</v>
      </c>
      <c r="E563" s="3">
        <f>'宅直データ '!D563</f>
        <v>0</v>
      </c>
      <c r="F563" s="3">
        <f>'宅直データ '!E563</f>
        <v>0</v>
      </c>
      <c r="G563" s="10">
        <f>'宅直データ '!F563</f>
        <v>0</v>
      </c>
      <c r="H563" s="3" t="str">
        <f t="shared" si="8"/>
        <v/>
      </c>
      <c r="I563" s="3" t="str">
        <f>IF(F563=1,VLOOKUP($B563,スタッフ!$B:$F,5,FALSE),"")</f>
        <v/>
      </c>
      <c r="J563" s="3" t="str">
        <f>IF(G563=1,VLOOKUP($B563,スタッフ!$B:$F,5,FALSE),"")</f>
        <v/>
      </c>
      <c r="K563" s="3" t="str">
        <f>IF(E563=1,VLOOKUP($B563,スタッフ!$B:$F,5,FALSE),"")</f>
        <v/>
      </c>
    </row>
    <row r="564" spans="1:11" x14ac:dyDescent="0.2">
      <c r="A564" s="9" t="str">
        <f>'宅直データ '!A564&amp;'宅直データ '!C564</f>
        <v>7926945631</v>
      </c>
      <c r="B564" s="3" t="str">
        <f>'宅直データ '!A564&amp;""</f>
        <v>79269</v>
      </c>
      <c r="C564" s="3" t="str">
        <f>'宅直データ '!B564</f>
        <v>冨田 紗詠子</v>
      </c>
      <c r="D564" s="4">
        <f>'宅直データ '!C564</f>
        <v>45631</v>
      </c>
      <c r="E564" s="3">
        <f>'宅直データ '!D564</f>
        <v>0</v>
      </c>
      <c r="F564" s="3">
        <f>'宅直データ '!E564</f>
        <v>0</v>
      </c>
      <c r="G564" s="10">
        <f>'宅直データ '!F564</f>
        <v>0</v>
      </c>
      <c r="H564" s="3" t="str">
        <f t="shared" si="8"/>
        <v/>
      </c>
      <c r="I564" s="3" t="str">
        <f>IF(F564=1,VLOOKUP($B564,スタッフ!$B:$F,5,FALSE),"")</f>
        <v/>
      </c>
      <c r="J564" s="3" t="str">
        <f>IF(G564=1,VLOOKUP($B564,スタッフ!$B:$F,5,FALSE),"")</f>
        <v/>
      </c>
      <c r="K564" s="3" t="str">
        <f>IF(E564=1,VLOOKUP($B564,スタッフ!$B:$F,5,FALSE),"")</f>
        <v/>
      </c>
    </row>
    <row r="565" spans="1:11" x14ac:dyDescent="0.2">
      <c r="A565" s="9" t="str">
        <f>'宅直データ '!A565&amp;'宅直データ '!C565</f>
        <v>7926945632</v>
      </c>
      <c r="B565" s="3" t="str">
        <f>'宅直データ '!A565&amp;""</f>
        <v>79269</v>
      </c>
      <c r="C565" s="3" t="str">
        <f>'宅直データ '!B565</f>
        <v>冨田 紗詠子</v>
      </c>
      <c r="D565" s="4">
        <f>'宅直データ '!C565</f>
        <v>45632</v>
      </c>
      <c r="E565" s="3">
        <f>'宅直データ '!D565</f>
        <v>0</v>
      </c>
      <c r="F565" s="3">
        <f>'宅直データ '!E565</f>
        <v>0</v>
      </c>
      <c r="G565" s="10">
        <f>'宅直データ '!F565</f>
        <v>0</v>
      </c>
      <c r="H565" s="3" t="str">
        <f t="shared" si="8"/>
        <v/>
      </c>
      <c r="I565" s="3" t="str">
        <f>IF(F565=1,VLOOKUP($B565,スタッフ!$B:$F,5,FALSE),"")</f>
        <v/>
      </c>
      <c r="J565" s="3" t="str">
        <f>IF(G565=1,VLOOKUP($B565,スタッフ!$B:$F,5,FALSE),"")</f>
        <v/>
      </c>
      <c r="K565" s="3" t="str">
        <f>IF(E565=1,VLOOKUP($B565,スタッフ!$B:$F,5,FALSE),"")</f>
        <v/>
      </c>
    </row>
    <row r="566" spans="1:11" x14ac:dyDescent="0.2">
      <c r="A566" s="9" t="str">
        <f>'宅直データ '!A566&amp;'宅直データ '!C566</f>
        <v>7926945633</v>
      </c>
      <c r="B566" s="3" t="str">
        <f>'宅直データ '!A566&amp;""</f>
        <v>79269</v>
      </c>
      <c r="C566" s="3" t="str">
        <f>'宅直データ '!B566</f>
        <v>冨田 紗詠子</v>
      </c>
      <c r="D566" s="4">
        <f>'宅直データ '!C566</f>
        <v>45633</v>
      </c>
      <c r="E566" s="3">
        <f>'宅直データ '!D566</f>
        <v>0</v>
      </c>
      <c r="F566" s="3">
        <f>'宅直データ '!E566</f>
        <v>0</v>
      </c>
      <c r="G566" s="10">
        <f>'宅直データ '!F566</f>
        <v>0</v>
      </c>
      <c r="H566" s="3" t="str">
        <f t="shared" si="8"/>
        <v/>
      </c>
      <c r="I566" s="3" t="str">
        <f>IF(F566=1,VLOOKUP($B566,スタッフ!$B:$F,5,FALSE),"")</f>
        <v/>
      </c>
      <c r="J566" s="3" t="str">
        <f>IF(G566=1,VLOOKUP($B566,スタッフ!$B:$F,5,FALSE),"")</f>
        <v/>
      </c>
      <c r="K566" s="3" t="str">
        <f>IF(E566=1,VLOOKUP($B566,スタッフ!$B:$F,5,FALSE),"")</f>
        <v/>
      </c>
    </row>
    <row r="567" spans="1:11" x14ac:dyDescent="0.2">
      <c r="A567" s="9" t="str">
        <f>'宅直データ '!A567&amp;'宅直データ '!C567</f>
        <v>7926945634</v>
      </c>
      <c r="B567" s="3" t="str">
        <f>'宅直データ '!A567&amp;""</f>
        <v>79269</v>
      </c>
      <c r="C567" s="3" t="str">
        <f>'宅直データ '!B567</f>
        <v>冨田 紗詠子</v>
      </c>
      <c r="D567" s="4">
        <f>'宅直データ '!C567</f>
        <v>45634</v>
      </c>
      <c r="E567" s="3">
        <f>'宅直データ '!D567</f>
        <v>0</v>
      </c>
      <c r="F567" s="3">
        <f>'宅直データ '!E567</f>
        <v>0</v>
      </c>
      <c r="G567" s="10">
        <f>'宅直データ '!F567</f>
        <v>0</v>
      </c>
      <c r="H567" s="3" t="str">
        <f t="shared" si="8"/>
        <v/>
      </c>
      <c r="I567" s="3" t="str">
        <f>IF(F567=1,VLOOKUP($B567,スタッフ!$B:$F,5,FALSE),"")</f>
        <v/>
      </c>
      <c r="J567" s="3" t="str">
        <f>IF(G567=1,VLOOKUP($B567,スタッフ!$B:$F,5,FALSE),"")</f>
        <v/>
      </c>
      <c r="K567" s="3" t="str">
        <f>IF(E567=1,VLOOKUP($B567,スタッフ!$B:$F,5,FALSE),"")</f>
        <v/>
      </c>
    </row>
    <row r="568" spans="1:11" x14ac:dyDescent="0.2">
      <c r="A568" s="9" t="str">
        <f>'宅直データ '!A568&amp;'宅直データ '!C568</f>
        <v>7926945635</v>
      </c>
      <c r="B568" s="3" t="str">
        <f>'宅直データ '!A568&amp;""</f>
        <v>79269</v>
      </c>
      <c r="C568" s="3" t="str">
        <f>'宅直データ '!B568</f>
        <v>冨田 紗詠子</v>
      </c>
      <c r="D568" s="4">
        <f>'宅直データ '!C568</f>
        <v>45635</v>
      </c>
      <c r="E568" s="3">
        <f>'宅直データ '!D568</f>
        <v>0</v>
      </c>
      <c r="F568" s="3">
        <f>'宅直データ '!E568</f>
        <v>0</v>
      </c>
      <c r="G568" s="10">
        <f>'宅直データ '!F568</f>
        <v>0</v>
      </c>
      <c r="H568" s="3" t="str">
        <f t="shared" si="8"/>
        <v/>
      </c>
      <c r="I568" s="3" t="str">
        <f>IF(F568=1,VLOOKUP($B568,スタッフ!$B:$F,5,FALSE),"")</f>
        <v/>
      </c>
      <c r="J568" s="3" t="str">
        <f>IF(G568=1,VLOOKUP($B568,スタッフ!$B:$F,5,FALSE),"")</f>
        <v/>
      </c>
      <c r="K568" s="3" t="str">
        <f>IF(E568=1,VLOOKUP($B568,スタッフ!$B:$F,5,FALSE),"")</f>
        <v/>
      </c>
    </row>
    <row r="569" spans="1:11" x14ac:dyDescent="0.2">
      <c r="A569" s="9" t="str">
        <f>'宅直データ '!A569&amp;'宅直データ '!C569</f>
        <v>7926945636</v>
      </c>
      <c r="B569" s="3" t="str">
        <f>'宅直データ '!A569&amp;""</f>
        <v>79269</v>
      </c>
      <c r="C569" s="3" t="str">
        <f>'宅直データ '!B569</f>
        <v>冨田 紗詠子</v>
      </c>
      <c r="D569" s="4">
        <f>'宅直データ '!C569</f>
        <v>45636</v>
      </c>
      <c r="E569" s="3">
        <f>'宅直データ '!D569</f>
        <v>0</v>
      </c>
      <c r="F569" s="3">
        <f>'宅直データ '!E569</f>
        <v>0</v>
      </c>
      <c r="G569" s="10">
        <f>'宅直データ '!F569</f>
        <v>0</v>
      </c>
      <c r="H569" s="3" t="str">
        <f t="shared" si="8"/>
        <v/>
      </c>
      <c r="I569" s="3" t="str">
        <f>IF(F569=1,VLOOKUP($B569,スタッフ!$B:$F,5,FALSE),"")</f>
        <v/>
      </c>
      <c r="J569" s="3" t="str">
        <f>IF(G569=1,VLOOKUP($B569,スタッフ!$B:$F,5,FALSE),"")</f>
        <v/>
      </c>
      <c r="K569" s="3" t="str">
        <f>IF(E569=1,VLOOKUP($B569,スタッフ!$B:$F,5,FALSE),"")</f>
        <v/>
      </c>
    </row>
    <row r="570" spans="1:11" x14ac:dyDescent="0.2">
      <c r="A570" s="9" t="str">
        <f>'宅直データ '!A570&amp;'宅直データ '!C570</f>
        <v>7926945637</v>
      </c>
      <c r="B570" s="3" t="str">
        <f>'宅直データ '!A570&amp;""</f>
        <v>79269</v>
      </c>
      <c r="C570" s="3" t="str">
        <f>'宅直データ '!B570</f>
        <v>冨田 紗詠子</v>
      </c>
      <c r="D570" s="4">
        <f>'宅直データ '!C570</f>
        <v>45637</v>
      </c>
      <c r="E570" s="3">
        <f>'宅直データ '!D570</f>
        <v>0</v>
      </c>
      <c r="F570" s="3">
        <f>'宅直データ '!E570</f>
        <v>0</v>
      </c>
      <c r="G570" s="10">
        <f>'宅直データ '!F570</f>
        <v>0</v>
      </c>
      <c r="H570" s="3" t="str">
        <f t="shared" si="8"/>
        <v/>
      </c>
      <c r="I570" s="3" t="str">
        <f>IF(F570=1,VLOOKUP($B570,スタッフ!$B:$F,5,FALSE),"")</f>
        <v/>
      </c>
      <c r="J570" s="3" t="str">
        <f>IF(G570=1,VLOOKUP($B570,スタッフ!$B:$F,5,FALSE),"")</f>
        <v/>
      </c>
      <c r="K570" s="3" t="str">
        <f>IF(E570=1,VLOOKUP($B570,スタッフ!$B:$F,5,FALSE),"")</f>
        <v/>
      </c>
    </row>
    <row r="571" spans="1:11" x14ac:dyDescent="0.2">
      <c r="A571" s="9" t="str">
        <f>'宅直データ '!A571&amp;'宅直データ '!C571</f>
        <v>7926945638</v>
      </c>
      <c r="B571" s="3" t="str">
        <f>'宅直データ '!A571&amp;""</f>
        <v>79269</v>
      </c>
      <c r="C571" s="3" t="str">
        <f>'宅直データ '!B571</f>
        <v>冨田 紗詠子</v>
      </c>
      <c r="D571" s="4">
        <f>'宅直データ '!C571</f>
        <v>45638</v>
      </c>
      <c r="E571" s="3">
        <f>'宅直データ '!D571</f>
        <v>0</v>
      </c>
      <c r="F571" s="3">
        <f>'宅直データ '!E571</f>
        <v>0</v>
      </c>
      <c r="G571" s="10">
        <f>'宅直データ '!F571</f>
        <v>0</v>
      </c>
      <c r="H571" s="3" t="str">
        <f t="shared" si="8"/>
        <v/>
      </c>
      <c r="I571" s="3" t="str">
        <f>IF(F571=1,VLOOKUP($B571,スタッフ!$B:$F,5,FALSE),"")</f>
        <v/>
      </c>
      <c r="J571" s="3" t="str">
        <f>IF(G571=1,VLOOKUP($B571,スタッフ!$B:$F,5,FALSE),"")</f>
        <v/>
      </c>
      <c r="K571" s="3" t="str">
        <f>IF(E571=1,VLOOKUP($B571,スタッフ!$B:$F,5,FALSE),"")</f>
        <v/>
      </c>
    </row>
    <row r="572" spans="1:11" x14ac:dyDescent="0.2">
      <c r="A572" s="9" t="str">
        <f>'宅直データ '!A572&amp;'宅直データ '!C572</f>
        <v>7926945639</v>
      </c>
      <c r="B572" s="3" t="str">
        <f>'宅直データ '!A572&amp;""</f>
        <v>79269</v>
      </c>
      <c r="C572" s="3" t="str">
        <f>'宅直データ '!B572</f>
        <v>冨田 紗詠子</v>
      </c>
      <c r="D572" s="4">
        <f>'宅直データ '!C572</f>
        <v>45639</v>
      </c>
      <c r="E572" s="3">
        <f>'宅直データ '!D572</f>
        <v>0</v>
      </c>
      <c r="F572" s="3">
        <f>'宅直データ '!E572</f>
        <v>0</v>
      </c>
      <c r="G572" s="10">
        <f>'宅直データ '!F572</f>
        <v>0</v>
      </c>
      <c r="H572" s="3" t="str">
        <f t="shared" si="8"/>
        <v/>
      </c>
      <c r="I572" s="3" t="str">
        <f>IF(F572=1,VLOOKUP($B572,スタッフ!$B:$F,5,FALSE),"")</f>
        <v/>
      </c>
      <c r="J572" s="3" t="str">
        <f>IF(G572=1,VLOOKUP($B572,スタッフ!$B:$F,5,FALSE),"")</f>
        <v/>
      </c>
      <c r="K572" s="3" t="str">
        <f>IF(E572=1,VLOOKUP($B572,スタッフ!$B:$F,5,FALSE),"")</f>
        <v/>
      </c>
    </row>
    <row r="573" spans="1:11" x14ac:dyDescent="0.2">
      <c r="A573" s="9" t="str">
        <f>'宅直データ '!A573&amp;'宅直データ '!C573</f>
        <v>7926945640</v>
      </c>
      <c r="B573" s="3" t="str">
        <f>'宅直データ '!A573&amp;""</f>
        <v>79269</v>
      </c>
      <c r="C573" s="3" t="str">
        <f>'宅直データ '!B573</f>
        <v>冨田 紗詠子</v>
      </c>
      <c r="D573" s="4">
        <f>'宅直データ '!C573</f>
        <v>45640</v>
      </c>
      <c r="E573" s="3">
        <f>'宅直データ '!D573</f>
        <v>0</v>
      </c>
      <c r="F573" s="3">
        <f>'宅直データ '!E573</f>
        <v>0</v>
      </c>
      <c r="G573" s="10">
        <f>'宅直データ '!F573</f>
        <v>0</v>
      </c>
      <c r="H573" s="3" t="str">
        <f t="shared" si="8"/>
        <v/>
      </c>
      <c r="I573" s="3" t="str">
        <f>IF(F573=1,VLOOKUP($B573,スタッフ!$B:$F,5,FALSE),"")</f>
        <v/>
      </c>
      <c r="J573" s="3" t="str">
        <f>IF(G573=1,VLOOKUP($B573,スタッフ!$B:$F,5,FALSE),"")</f>
        <v/>
      </c>
      <c r="K573" s="3" t="str">
        <f>IF(E573=1,VLOOKUP($B573,スタッフ!$B:$F,5,FALSE),"")</f>
        <v/>
      </c>
    </row>
    <row r="574" spans="1:11" x14ac:dyDescent="0.2">
      <c r="A574" s="9" t="str">
        <f>'宅直データ '!A574&amp;'宅直データ '!C574</f>
        <v>7926945641</v>
      </c>
      <c r="B574" s="3" t="str">
        <f>'宅直データ '!A574&amp;""</f>
        <v>79269</v>
      </c>
      <c r="C574" s="3" t="str">
        <f>'宅直データ '!B574</f>
        <v>冨田 紗詠子</v>
      </c>
      <c r="D574" s="4">
        <f>'宅直データ '!C574</f>
        <v>45641</v>
      </c>
      <c r="E574" s="3">
        <f>'宅直データ '!D574</f>
        <v>0</v>
      </c>
      <c r="F574" s="3">
        <f>'宅直データ '!E574</f>
        <v>0</v>
      </c>
      <c r="G574" s="10">
        <f>'宅直データ '!F574</f>
        <v>0</v>
      </c>
      <c r="H574" s="3" t="str">
        <f t="shared" si="8"/>
        <v/>
      </c>
      <c r="I574" s="3" t="str">
        <f>IF(F574=1,VLOOKUP($B574,スタッフ!$B:$F,5,FALSE),"")</f>
        <v/>
      </c>
      <c r="J574" s="3" t="str">
        <f>IF(G574=1,VLOOKUP($B574,スタッフ!$B:$F,5,FALSE),"")</f>
        <v/>
      </c>
      <c r="K574" s="3" t="str">
        <f>IF(E574=1,VLOOKUP($B574,スタッフ!$B:$F,5,FALSE),"")</f>
        <v/>
      </c>
    </row>
    <row r="575" spans="1:11" x14ac:dyDescent="0.2">
      <c r="A575" s="9" t="str">
        <f>'宅直データ '!A575&amp;'宅直データ '!C575</f>
        <v>7926945642</v>
      </c>
      <c r="B575" s="3" t="str">
        <f>'宅直データ '!A575&amp;""</f>
        <v>79269</v>
      </c>
      <c r="C575" s="3" t="str">
        <f>'宅直データ '!B575</f>
        <v>冨田 紗詠子</v>
      </c>
      <c r="D575" s="4">
        <f>'宅直データ '!C575</f>
        <v>45642</v>
      </c>
      <c r="E575" s="3">
        <f>'宅直データ '!D575</f>
        <v>0</v>
      </c>
      <c r="F575" s="3">
        <f>'宅直データ '!E575</f>
        <v>0</v>
      </c>
      <c r="G575" s="10">
        <f>'宅直データ '!F575</f>
        <v>0</v>
      </c>
      <c r="H575" s="3" t="str">
        <f t="shared" si="8"/>
        <v/>
      </c>
      <c r="I575" s="3" t="str">
        <f>IF(F575=1,VLOOKUP($B575,スタッフ!$B:$F,5,FALSE),"")</f>
        <v/>
      </c>
      <c r="J575" s="3" t="str">
        <f>IF(G575=1,VLOOKUP($B575,スタッフ!$B:$F,5,FALSE),"")</f>
        <v/>
      </c>
      <c r="K575" s="3" t="str">
        <f>IF(E575=1,VLOOKUP($B575,スタッフ!$B:$F,5,FALSE),"")</f>
        <v/>
      </c>
    </row>
    <row r="576" spans="1:11" x14ac:dyDescent="0.2">
      <c r="A576" s="9" t="str">
        <f>'宅直データ '!A576&amp;'宅直データ '!C576</f>
        <v>7926945643</v>
      </c>
      <c r="B576" s="3" t="str">
        <f>'宅直データ '!A576&amp;""</f>
        <v>79269</v>
      </c>
      <c r="C576" s="3" t="str">
        <f>'宅直データ '!B576</f>
        <v>冨田 紗詠子</v>
      </c>
      <c r="D576" s="4">
        <f>'宅直データ '!C576</f>
        <v>45643</v>
      </c>
      <c r="E576" s="3">
        <f>'宅直データ '!D576</f>
        <v>0</v>
      </c>
      <c r="F576" s="3">
        <f>'宅直データ '!E576</f>
        <v>0</v>
      </c>
      <c r="G576" s="10">
        <f>'宅直データ '!F576</f>
        <v>0</v>
      </c>
      <c r="H576" s="3" t="str">
        <f t="shared" si="8"/>
        <v/>
      </c>
      <c r="I576" s="3" t="str">
        <f>IF(F576=1,VLOOKUP($B576,スタッフ!$B:$F,5,FALSE),"")</f>
        <v/>
      </c>
      <c r="J576" s="3" t="str">
        <f>IF(G576=1,VLOOKUP($B576,スタッフ!$B:$F,5,FALSE),"")</f>
        <v/>
      </c>
      <c r="K576" s="3" t="str">
        <f>IF(E576=1,VLOOKUP($B576,スタッフ!$B:$F,5,FALSE),"")</f>
        <v/>
      </c>
    </row>
    <row r="577" spans="1:11" x14ac:dyDescent="0.2">
      <c r="A577" s="9" t="str">
        <f>'宅直データ '!A577&amp;'宅直データ '!C577</f>
        <v>7926945644</v>
      </c>
      <c r="B577" s="3" t="str">
        <f>'宅直データ '!A577&amp;""</f>
        <v>79269</v>
      </c>
      <c r="C577" s="3" t="str">
        <f>'宅直データ '!B577</f>
        <v>冨田 紗詠子</v>
      </c>
      <c r="D577" s="4">
        <f>'宅直データ '!C577</f>
        <v>45644</v>
      </c>
      <c r="E577" s="3">
        <f>'宅直データ '!D577</f>
        <v>0</v>
      </c>
      <c r="F577" s="3">
        <f>'宅直データ '!E577</f>
        <v>0</v>
      </c>
      <c r="G577" s="10">
        <f>'宅直データ '!F577</f>
        <v>0</v>
      </c>
      <c r="H577" s="3" t="str">
        <f t="shared" si="8"/>
        <v/>
      </c>
      <c r="I577" s="3" t="str">
        <f>IF(F577=1,VLOOKUP($B577,スタッフ!$B:$F,5,FALSE),"")</f>
        <v/>
      </c>
      <c r="J577" s="3" t="str">
        <f>IF(G577=1,VLOOKUP($B577,スタッフ!$B:$F,5,FALSE),"")</f>
        <v/>
      </c>
      <c r="K577" s="3" t="str">
        <f>IF(E577=1,VLOOKUP($B577,スタッフ!$B:$F,5,FALSE),"")</f>
        <v/>
      </c>
    </row>
    <row r="578" spans="1:11" x14ac:dyDescent="0.2">
      <c r="A578" s="9" t="str">
        <f>'宅直データ '!A578&amp;'宅直データ '!C578</f>
        <v>7926945645</v>
      </c>
      <c r="B578" s="3" t="str">
        <f>'宅直データ '!A578&amp;""</f>
        <v>79269</v>
      </c>
      <c r="C578" s="3" t="str">
        <f>'宅直データ '!B578</f>
        <v>冨田 紗詠子</v>
      </c>
      <c r="D578" s="4">
        <f>'宅直データ '!C578</f>
        <v>45645</v>
      </c>
      <c r="E578" s="3">
        <f>'宅直データ '!D578</f>
        <v>0</v>
      </c>
      <c r="F578" s="3">
        <f>'宅直データ '!E578</f>
        <v>0</v>
      </c>
      <c r="G578" s="10">
        <f>'宅直データ '!F578</f>
        <v>0</v>
      </c>
      <c r="H578" s="3" t="str">
        <f t="shared" si="8"/>
        <v/>
      </c>
      <c r="I578" s="3" t="str">
        <f>IF(F578=1,VLOOKUP($B578,スタッフ!$B:$F,5,FALSE),"")</f>
        <v/>
      </c>
      <c r="J578" s="3" t="str">
        <f>IF(G578=1,VLOOKUP($B578,スタッフ!$B:$F,5,FALSE),"")</f>
        <v/>
      </c>
      <c r="K578" s="3" t="str">
        <f>IF(E578=1,VLOOKUP($B578,スタッフ!$B:$F,5,FALSE),"")</f>
        <v/>
      </c>
    </row>
    <row r="579" spans="1:11" x14ac:dyDescent="0.2">
      <c r="A579" s="9" t="str">
        <f>'宅直データ '!A579&amp;'宅直データ '!C579</f>
        <v>7926945646</v>
      </c>
      <c r="B579" s="3" t="str">
        <f>'宅直データ '!A579&amp;""</f>
        <v>79269</v>
      </c>
      <c r="C579" s="3" t="str">
        <f>'宅直データ '!B579</f>
        <v>冨田 紗詠子</v>
      </c>
      <c r="D579" s="4">
        <f>'宅直データ '!C579</f>
        <v>45646</v>
      </c>
      <c r="E579" s="3">
        <f>'宅直データ '!D579</f>
        <v>0</v>
      </c>
      <c r="F579" s="3">
        <f>'宅直データ '!E579</f>
        <v>0</v>
      </c>
      <c r="G579" s="10">
        <f>'宅直データ '!F579</f>
        <v>0</v>
      </c>
      <c r="H579" s="3" t="str">
        <f t="shared" ref="H579:H642" si="9">IF(G579=1,"日","")&amp;IF(F579=1,"PM","")&amp;IF(E579=1,"夜","")</f>
        <v/>
      </c>
      <c r="I579" s="3" t="str">
        <f>IF(F579=1,VLOOKUP($B579,スタッフ!$B:$F,5,FALSE),"")</f>
        <v/>
      </c>
      <c r="J579" s="3" t="str">
        <f>IF(G579=1,VLOOKUP($B579,スタッフ!$B:$F,5,FALSE),"")</f>
        <v/>
      </c>
      <c r="K579" s="3" t="str">
        <f>IF(E579=1,VLOOKUP($B579,スタッフ!$B:$F,5,FALSE),"")</f>
        <v/>
      </c>
    </row>
    <row r="580" spans="1:11" x14ac:dyDescent="0.2">
      <c r="A580" s="9" t="str">
        <f>'宅直データ '!A580&amp;'宅直データ '!C580</f>
        <v>7926945647</v>
      </c>
      <c r="B580" s="3" t="str">
        <f>'宅直データ '!A580&amp;""</f>
        <v>79269</v>
      </c>
      <c r="C580" s="3" t="str">
        <f>'宅直データ '!B580</f>
        <v>冨田 紗詠子</v>
      </c>
      <c r="D580" s="4">
        <f>'宅直データ '!C580</f>
        <v>45647</v>
      </c>
      <c r="E580" s="3">
        <f>'宅直データ '!D580</f>
        <v>0</v>
      </c>
      <c r="F580" s="3">
        <f>'宅直データ '!E580</f>
        <v>0</v>
      </c>
      <c r="G580" s="10">
        <f>'宅直データ '!F580</f>
        <v>0</v>
      </c>
      <c r="H580" s="3" t="str">
        <f t="shared" si="9"/>
        <v/>
      </c>
      <c r="I580" s="3" t="str">
        <f>IF(F580=1,VLOOKUP($B580,スタッフ!$B:$F,5,FALSE),"")</f>
        <v/>
      </c>
      <c r="J580" s="3" t="str">
        <f>IF(G580=1,VLOOKUP($B580,スタッフ!$B:$F,5,FALSE),"")</f>
        <v/>
      </c>
      <c r="K580" s="3" t="str">
        <f>IF(E580=1,VLOOKUP($B580,スタッフ!$B:$F,5,FALSE),"")</f>
        <v/>
      </c>
    </row>
    <row r="581" spans="1:11" x14ac:dyDescent="0.2">
      <c r="A581" s="9" t="str">
        <f>'宅直データ '!A581&amp;'宅直データ '!C581</f>
        <v>7926945648</v>
      </c>
      <c r="B581" s="3" t="str">
        <f>'宅直データ '!A581&amp;""</f>
        <v>79269</v>
      </c>
      <c r="C581" s="3" t="str">
        <f>'宅直データ '!B581</f>
        <v>冨田 紗詠子</v>
      </c>
      <c r="D581" s="4">
        <f>'宅直データ '!C581</f>
        <v>45648</v>
      </c>
      <c r="E581" s="3">
        <f>'宅直データ '!D581</f>
        <v>0</v>
      </c>
      <c r="F581" s="3">
        <f>'宅直データ '!E581</f>
        <v>0</v>
      </c>
      <c r="G581" s="10">
        <f>'宅直データ '!F581</f>
        <v>0</v>
      </c>
      <c r="H581" s="3" t="str">
        <f t="shared" si="9"/>
        <v/>
      </c>
      <c r="I581" s="3" t="str">
        <f>IF(F581=1,VLOOKUP($B581,スタッフ!$B:$F,5,FALSE),"")</f>
        <v/>
      </c>
      <c r="J581" s="3" t="str">
        <f>IF(G581=1,VLOOKUP($B581,スタッフ!$B:$F,5,FALSE),"")</f>
        <v/>
      </c>
      <c r="K581" s="3" t="str">
        <f>IF(E581=1,VLOOKUP($B581,スタッフ!$B:$F,5,FALSE),"")</f>
        <v/>
      </c>
    </row>
    <row r="582" spans="1:11" x14ac:dyDescent="0.2">
      <c r="A582" s="9" t="str">
        <f>'宅直データ '!A582&amp;'宅直データ '!C582</f>
        <v>7926945649</v>
      </c>
      <c r="B582" s="3" t="str">
        <f>'宅直データ '!A582&amp;""</f>
        <v>79269</v>
      </c>
      <c r="C582" s="3" t="str">
        <f>'宅直データ '!B582</f>
        <v>冨田 紗詠子</v>
      </c>
      <c r="D582" s="4">
        <f>'宅直データ '!C582</f>
        <v>45649</v>
      </c>
      <c r="E582" s="3">
        <f>'宅直データ '!D582</f>
        <v>0</v>
      </c>
      <c r="F582" s="3">
        <f>'宅直データ '!E582</f>
        <v>0</v>
      </c>
      <c r="G582" s="10">
        <f>'宅直データ '!F582</f>
        <v>0</v>
      </c>
      <c r="H582" s="3" t="str">
        <f t="shared" si="9"/>
        <v/>
      </c>
      <c r="I582" s="3" t="str">
        <f>IF(F582=1,VLOOKUP($B582,スタッフ!$B:$F,5,FALSE),"")</f>
        <v/>
      </c>
      <c r="J582" s="3" t="str">
        <f>IF(G582=1,VLOOKUP($B582,スタッフ!$B:$F,5,FALSE),"")</f>
        <v/>
      </c>
      <c r="K582" s="3" t="str">
        <f>IF(E582=1,VLOOKUP($B582,スタッフ!$B:$F,5,FALSE),"")</f>
        <v/>
      </c>
    </row>
    <row r="583" spans="1:11" x14ac:dyDescent="0.2">
      <c r="A583" s="9" t="str">
        <f>'宅直データ '!A583&amp;'宅直データ '!C583</f>
        <v>7926945650</v>
      </c>
      <c r="B583" s="3" t="str">
        <f>'宅直データ '!A583&amp;""</f>
        <v>79269</v>
      </c>
      <c r="C583" s="3" t="str">
        <f>'宅直データ '!B583</f>
        <v>冨田 紗詠子</v>
      </c>
      <c r="D583" s="4">
        <f>'宅直データ '!C583</f>
        <v>45650</v>
      </c>
      <c r="E583" s="3">
        <f>'宅直データ '!D583</f>
        <v>0</v>
      </c>
      <c r="F583" s="3">
        <f>'宅直データ '!E583</f>
        <v>0</v>
      </c>
      <c r="G583" s="10">
        <f>'宅直データ '!F583</f>
        <v>0</v>
      </c>
      <c r="H583" s="3" t="str">
        <f t="shared" si="9"/>
        <v/>
      </c>
      <c r="I583" s="3" t="str">
        <f>IF(F583=1,VLOOKUP($B583,スタッフ!$B:$F,5,FALSE),"")</f>
        <v/>
      </c>
      <c r="J583" s="3" t="str">
        <f>IF(G583=1,VLOOKUP($B583,スタッフ!$B:$F,5,FALSE),"")</f>
        <v/>
      </c>
      <c r="K583" s="3" t="str">
        <f>IF(E583=1,VLOOKUP($B583,スタッフ!$B:$F,5,FALSE),"")</f>
        <v/>
      </c>
    </row>
    <row r="584" spans="1:11" x14ac:dyDescent="0.2">
      <c r="A584" s="9" t="str">
        <f>'宅直データ '!A584&amp;'宅直データ '!C584</f>
        <v>7926945651</v>
      </c>
      <c r="B584" s="3" t="str">
        <f>'宅直データ '!A584&amp;""</f>
        <v>79269</v>
      </c>
      <c r="C584" s="3" t="str">
        <f>'宅直データ '!B584</f>
        <v>冨田 紗詠子</v>
      </c>
      <c r="D584" s="4">
        <f>'宅直データ '!C584</f>
        <v>45651</v>
      </c>
      <c r="E584" s="3">
        <f>'宅直データ '!D584</f>
        <v>0</v>
      </c>
      <c r="F584" s="3">
        <f>'宅直データ '!E584</f>
        <v>0</v>
      </c>
      <c r="G584" s="10">
        <f>'宅直データ '!F584</f>
        <v>0</v>
      </c>
      <c r="H584" s="3" t="str">
        <f t="shared" si="9"/>
        <v/>
      </c>
      <c r="I584" s="3" t="str">
        <f>IF(F584=1,VLOOKUP($B584,スタッフ!$B:$F,5,FALSE),"")</f>
        <v/>
      </c>
      <c r="J584" s="3" t="str">
        <f>IF(G584=1,VLOOKUP($B584,スタッフ!$B:$F,5,FALSE),"")</f>
        <v/>
      </c>
      <c r="K584" s="3" t="str">
        <f>IF(E584=1,VLOOKUP($B584,スタッフ!$B:$F,5,FALSE),"")</f>
        <v/>
      </c>
    </row>
    <row r="585" spans="1:11" x14ac:dyDescent="0.2">
      <c r="A585" s="9" t="str">
        <f>'宅直データ '!A585&amp;'宅直データ '!C585</f>
        <v>7926945652</v>
      </c>
      <c r="B585" s="3" t="str">
        <f>'宅直データ '!A585&amp;""</f>
        <v>79269</v>
      </c>
      <c r="C585" s="3" t="str">
        <f>'宅直データ '!B585</f>
        <v>冨田 紗詠子</v>
      </c>
      <c r="D585" s="4">
        <f>'宅直データ '!C585</f>
        <v>45652</v>
      </c>
      <c r="E585" s="3">
        <f>'宅直データ '!D585</f>
        <v>0</v>
      </c>
      <c r="F585" s="3">
        <f>'宅直データ '!E585</f>
        <v>0</v>
      </c>
      <c r="G585" s="10">
        <f>'宅直データ '!F585</f>
        <v>0</v>
      </c>
      <c r="H585" s="3" t="str">
        <f t="shared" si="9"/>
        <v/>
      </c>
      <c r="I585" s="3" t="str">
        <f>IF(F585=1,VLOOKUP($B585,スタッフ!$B:$F,5,FALSE),"")</f>
        <v/>
      </c>
      <c r="J585" s="3" t="str">
        <f>IF(G585=1,VLOOKUP($B585,スタッフ!$B:$F,5,FALSE),"")</f>
        <v/>
      </c>
      <c r="K585" s="3" t="str">
        <f>IF(E585=1,VLOOKUP($B585,スタッフ!$B:$F,5,FALSE),"")</f>
        <v/>
      </c>
    </row>
    <row r="586" spans="1:11" x14ac:dyDescent="0.2">
      <c r="A586" s="9" t="str">
        <f>'宅直データ '!A586&amp;'宅直データ '!C586</f>
        <v>7926945653</v>
      </c>
      <c r="B586" s="3" t="str">
        <f>'宅直データ '!A586&amp;""</f>
        <v>79269</v>
      </c>
      <c r="C586" s="3" t="str">
        <f>'宅直データ '!B586</f>
        <v>冨田 紗詠子</v>
      </c>
      <c r="D586" s="4">
        <f>'宅直データ '!C586</f>
        <v>45653</v>
      </c>
      <c r="E586" s="3">
        <f>'宅直データ '!D586</f>
        <v>0</v>
      </c>
      <c r="F586" s="3">
        <f>'宅直データ '!E586</f>
        <v>0</v>
      </c>
      <c r="G586" s="10">
        <f>'宅直データ '!F586</f>
        <v>0</v>
      </c>
      <c r="H586" s="3" t="str">
        <f t="shared" si="9"/>
        <v/>
      </c>
      <c r="I586" s="3" t="str">
        <f>IF(F586=1,VLOOKUP($B586,スタッフ!$B:$F,5,FALSE),"")</f>
        <v/>
      </c>
      <c r="J586" s="3" t="str">
        <f>IF(G586=1,VLOOKUP($B586,スタッフ!$B:$F,5,FALSE),"")</f>
        <v/>
      </c>
      <c r="K586" s="3" t="str">
        <f>IF(E586=1,VLOOKUP($B586,スタッフ!$B:$F,5,FALSE),"")</f>
        <v/>
      </c>
    </row>
    <row r="587" spans="1:11" x14ac:dyDescent="0.2">
      <c r="A587" s="9" t="str">
        <f>'宅直データ '!A587&amp;'宅直データ '!C587</f>
        <v>7926945654</v>
      </c>
      <c r="B587" s="3" t="str">
        <f>'宅直データ '!A587&amp;""</f>
        <v>79269</v>
      </c>
      <c r="C587" s="3" t="str">
        <f>'宅直データ '!B587</f>
        <v>冨田 紗詠子</v>
      </c>
      <c r="D587" s="4">
        <f>'宅直データ '!C587</f>
        <v>45654</v>
      </c>
      <c r="E587" s="3">
        <f>'宅直データ '!D587</f>
        <v>0</v>
      </c>
      <c r="F587" s="3">
        <f>'宅直データ '!E587</f>
        <v>0</v>
      </c>
      <c r="G587" s="10">
        <f>'宅直データ '!F587</f>
        <v>0</v>
      </c>
      <c r="H587" s="3" t="str">
        <f t="shared" si="9"/>
        <v/>
      </c>
      <c r="I587" s="3" t="str">
        <f>IF(F587=1,VLOOKUP($B587,スタッフ!$B:$F,5,FALSE),"")</f>
        <v/>
      </c>
      <c r="J587" s="3" t="str">
        <f>IF(G587=1,VLOOKUP($B587,スタッフ!$B:$F,5,FALSE),"")</f>
        <v/>
      </c>
      <c r="K587" s="3" t="str">
        <f>IF(E587=1,VLOOKUP($B587,スタッフ!$B:$F,5,FALSE),"")</f>
        <v/>
      </c>
    </row>
    <row r="588" spans="1:11" x14ac:dyDescent="0.2">
      <c r="A588" s="9" t="str">
        <f>'宅直データ '!A588&amp;'宅直データ '!C588</f>
        <v>7926945655</v>
      </c>
      <c r="B588" s="3" t="str">
        <f>'宅直データ '!A588&amp;""</f>
        <v>79269</v>
      </c>
      <c r="C588" s="3" t="str">
        <f>'宅直データ '!B588</f>
        <v>冨田 紗詠子</v>
      </c>
      <c r="D588" s="4">
        <f>'宅直データ '!C588</f>
        <v>45655</v>
      </c>
      <c r="E588" s="3">
        <f>'宅直データ '!D588</f>
        <v>0</v>
      </c>
      <c r="F588" s="3">
        <f>'宅直データ '!E588</f>
        <v>0</v>
      </c>
      <c r="G588" s="10">
        <f>'宅直データ '!F588</f>
        <v>0</v>
      </c>
      <c r="H588" s="3" t="str">
        <f t="shared" si="9"/>
        <v/>
      </c>
      <c r="I588" s="3" t="str">
        <f>IF(F588=1,VLOOKUP($B588,スタッフ!$B:$F,5,FALSE),"")</f>
        <v/>
      </c>
      <c r="J588" s="3" t="str">
        <f>IF(G588=1,VLOOKUP($B588,スタッフ!$B:$F,5,FALSE),"")</f>
        <v/>
      </c>
      <c r="K588" s="3" t="str">
        <f>IF(E588=1,VLOOKUP($B588,スタッフ!$B:$F,5,FALSE),"")</f>
        <v/>
      </c>
    </row>
    <row r="589" spans="1:11" x14ac:dyDescent="0.2">
      <c r="A589" s="9" t="str">
        <f>'宅直データ '!A589&amp;'宅直データ '!C589</f>
        <v>7926945656</v>
      </c>
      <c r="B589" s="3" t="str">
        <f>'宅直データ '!A589&amp;""</f>
        <v>79269</v>
      </c>
      <c r="C589" s="3" t="str">
        <f>'宅直データ '!B589</f>
        <v>冨田 紗詠子</v>
      </c>
      <c r="D589" s="4">
        <f>'宅直データ '!C589</f>
        <v>45656</v>
      </c>
      <c r="E589" s="3">
        <f>'宅直データ '!D589</f>
        <v>0</v>
      </c>
      <c r="F589" s="3">
        <f>'宅直データ '!E589</f>
        <v>0</v>
      </c>
      <c r="G589" s="10">
        <f>'宅直データ '!F589</f>
        <v>0</v>
      </c>
      <c r="H589" s="3" t="str">
        <f t="shared" si="9"/>
        <v/>
      </c>
      <c r="I589" s="3" t="str">
        <f>IF(F589=1,VLOOKUP($B589,スタッフ!$B:$F,5,FALSE),"")</f>
        <v/>
      </c>
      <c r="J589" s="3" t="str">
        <f>IF(G589=1,VLOOKUP($B589,スタッフ!$B:$F,5,FALSE),"")</f>
        <v/>
      </c>
      <c r="K589" s="3" t="str">
        <f>IF(E589=1,VLOOKUP($B589,スタッフ!$B:$F,5,FALSE),"")</f>
        <v/>
      </c>
    </row>
    <row r="590" spans="1:11" x14ac:dyDescent="0.2">
      <c r="A590" s="9" t="str">
        <f>'宅直データ '!A590&amp;'宅直データ '!C590</f>
        <v>7926945657</v>
      </c>
      <c r="B590" s="3" t="str">
        <f>'宅直データ '!A590&amp;""</f>
        <v>79269</v>
      </c>
      <c r="C590" s="3" t="str">
        <f>'宅直データ '!B590</f>
        <v>冨田 紗詠子</v>
      </c>
      <c r="D590" s="4">
        <f>'宅直データ '!C590</f>
        <v>45657</v>
      </c>
      <c r="E590" s="3">
        <f>'宅直データ '!D590</f>
        <v>0</v>
      </c>
      <c r="F590" s="3">
        <f>'宅直データ '!E590</f>
        <v>0</v>
      </c>
      <c r="G590" s="10">
        <f>'宅直データ '!F590</f>
        <v>0</v>
      </c>
      <c r="H590" s="3" t="str">
        <f t="shared" si="9"/>
        <v/>
      </c>
      <c r="I590" s="3" t="str">
        <f>IF(F590=1,VLOOKUP($B590,スタッフ!$B:$F,5,FALSE),"")</f>
        <v/>
      </c>
      <c r="J590" s="3" t="str">
        <f>IF(G590=1,VLOOKUP($B590,スタッフ!$B:$F,5,FALSE),"")</f>
        <v/>
      </c>
      <c r="K590" s="3" t="str">
        <f>IF(E590=1,VLOOKUP($B590,スタッフ!$B:$F,5,FALSE),"")</f>
        <v/>
      </c>
    </row>
    <row r="591" spans="1:11" x14ac:dyDescent="0.2">
      <c r="A591" s="9" t="str">
        <f>'宅直データ '!A591&amp;'宅直データ '!C591</f>
        <v>8877745627</v>
      </c>
      <c r="B591" s="3" t="str">
        <f>'宅直データ '!A591&amp;""</f>
        <v>88777</v>
      </c>
      <c r="C591" s="3" t="str">
        <f>'宅直データ '!B591</f>
        <v>黒田 奈菜子</v>
      </c>
      <c r="D591" s="4">
        <f>'宅直データ '!C591</f>
        <v>45627</v>
      </c>
      <c r="E591" s="3">
        <f>'宅直データ '!D591</f>
        <v>0</v>
      </c>
      <c r="F591" s="3">
        <f>'宅直データ '!E591</f>
        <v>0</v>
      </c>
      <c r="G591" s="10">
        <f>'宅直データ '!F591</f>
        <v>0</v>
      </c>
      <c r="H591" s="3" t="str">
        <f t="shared" si="9"/>
        <v/>
      </c>
      <c r="I591" s="3" t="str">
        <f>IF(F591=1,VLOOKUP($B591,スタッフ!$B:$F,5,FALSE),"")</f>
        <v/>
      </c>
      <c r="J591" s="3" t="str">
        <f>IF(G591=1,VLOOKUP($B591,スタッフ!$B:$F,5,FALSE),"")</f>
        <v/>
      </c>
      <c r="K591" s="3" t="str">
        <f>IF(E591=1,VLOOKUP($B591,スタッフ!$B:$F,5,FALSE),"")</f>
        <v/>
      </c>
    </row>
    <row r="592" spans="1:11" x14ac:dyDescent="0.2">
      <c r="A592" s="9" t="str">
        <f>'宅直データ '!A592&amp;'宅直データ '!C592</f>
        <v>8877745628</v>
      </c>
      <c r="B592" s="3" t="str">
        <f>'宅直データ '!A592&amp;""</f>
        <v>88777</v>
      </c>
      <c r="C592" s="3" t="str">
        <f>'宅直データ '!B592</f>
        <v>黒田 奈菜子</v>
      </c>
      <c r="D592" s="4">
        <f>'宅直データ '!C592</f>
        <v>45628</v>
      </c>
      <c r="E592" s="3">
        <f>'宅直データ '!D592</f>
        <v>0</v>
      </c>
      <c r="F592" s="3">
        <f>'宅直データ '!E592</f>
        <v>0</v>
      </c>
      <c r="G592" s="10">
        <f>'宅直データ '!F592</f>
        <v>0</v>
      </c>
      <c r="H592" s="3" t="str">
        <f t="shared" si="9"/>
        <v/>
      </c>
      <c r="I592" s="3" t="str">
        <f>IF(F592=1,VLOOKUP($B592,スタッフ!$B:$F,5,FALSE),"")</f>
        <v/>
      </c>
      <c r="J592" s="3" t="str">
        <f>IF(G592=1,VLOOKUP($B592,スタッフ!$B:$F,5,FALSE),"")</f>
        <v/>
      </c>
      <c r="K592" s="3" t="str">
        <f>IF(E592=1,VLOOKUP($B592,スタッフ!$B:$F,5,FALSE),"")</f>
        <v/>
      </c>
    </row>
    <row r="593" spans="1:11" x14ac:dyDescent="0.2">
      <c r="A593" s="9" t="str">
        <f>'宅直データ '!A593&amp;'宅直データ '!C593</f>
        <v>8877745629</v>
      </c>
      <c r="B593" s="3" t="str">
        <f>'宅直データ '!A593&amp;""</f>
        <v>88777</v>
      </c>
      <c r="C593" s="3" t="str">
        <f>'宅直データ '!B593</f>
        <v>黒田 奈菜子</v>
      </c>
      <c r="D593" s="4">
        <f>'宅直データ '!C593</f>
        <v>45629</v>
      </c>
      <c r="E593" s="3">
        <f>'宅直データ '!D593</f>
        <v>0</v>
      </c>
      <c r="F593" s="3">
        <f>'宅直データ '!E593</f>
        <v>0</v>
      </c>
      <c r="G593" s="10">
        <f>'宅直データ '!F593</f>
        <v>0</v>
      </c>
      <c r="H593" s="3" t="str">
        <f t="shared" si="9"/>
        <v/>
      </c>
      <c r="I593" s="3" t="str">
        <f>IF(F593=1,VLOOKUP($B593,スタッフ!$B:$F,5,FALSE),"")</f>
        <v/>
      </c>
      <c r="J593" s="3" t="str">
        <f>IF(G593=1,VLOOKUP($B593,スタッフ!$B:$F,5,FALSE),"")</f>
        <v/>
      </c>
      <c r="K593" s="3" t="str">
        <f>IF(E593=1,VLOOKUP($B593,スタッフ!$B:$F,5,FALSE),"")</f>
        <v/>
      </c>
    </row>
    <row r="594" spans="1:11" x14ac:dyDescent="0.2">
      <c r="A594" s="9" t="str">
        <f>'宅直データ '!A594&amp;'宅直データ '!C594</f>
        <v>8877745630</v>
      </c>
      <c r="B594" s="3" t="str">
        <f>'宅直データ '!A594&amp;""</f>
        <v>88777</v>
      </c>
      <c r="C594" s="3" t="str">
        <f>'宅直データ '!B594</f>
        <v>黒田 奈菜子</v>
      </c>
      <c r="D594" s="4">
        <f>'宅直データ '!C594</f>
        <v>45630</v>
      </c>
      <c r="E594" s="3">
        <f>'宅直データ '!D594</f>
        <v>0</v>
      </c>
      <c r="F594" s="3">
        <f>'宅直データ '!E594</f>
        <v>0</v>
      </c>
      <c r="G594" s="10">
        <f>'宅直データ '!F594</f>
        <v>0</v>
      </c>
      <c r="H594" s="3" t="str">
        <f t="shared" si="9"/>
        <v/>
      </c>
      <c r="I594" s="3" t="str">
        <f>IF(F594=1,VLOOKUP($B594,スタッフ!$B:$F,5,FALSE),"")</f>
        <v/>
      </c>
      <c r="J594" s="3" t="str">
        <f>IF(G594=1,VLOOKUP($B594,スタッフ!$B:$F,5,FALSE),"")</f>
        <v/>
      </c>
      <c r="K594" s="3" t="str">
        <f>IF(E594=1,VLOOKUP($B594,スタッフ!$B:$F,5,FALSE),"")</f>
        <v/>
      </c>
    </row>
    <row r="595" spans="1:11" x14ac:dyDescent="0.2">
      <c r="A595" s="9" t="str">
        <f>'宅直データ '!A595&amp;'宅直データ '!C595</f>
        <v>8877745631</v>
      </c>
      <c r="B595" s="3" t="str">
        <f>'宅直データ '!A595&amp;""</f>
        <v>88777</v>
      </c>
      <c r="C595" s="3" t="str">
        <f>'宅直データ '!B595</f>
        <v>黒田 奈菜子</v>
      </c>
      <c r="D595" s="4">
        <f>'宅直データ '!C595</f>
        <v>45631</v>
      </c>
      <c r="E595" s="3">
        <f>'宅直データ '!D595</f>
        <v>0</v>
      </c>
      <c r="F595" s="3">
        <f>'宅直データ '!E595</f>
        <v>0</v>
      </c>
      <c r="G595" s="10">
        <f>'宅直データ '!F595</f>
        <v>0</v>
      </c>
      <c r="H595" s="3" t="str">
        <f t="shared" si="9"/>
        <v/>
      </c>
      <c r="I595" s="3" t="str">
        <f>IF(F595=1,VLOOKUP($B595,スタッフ!$B:$F,5,FALSE),"")</f>
        <v/>
      </c>
      <c r="J595" s="3" t="str">
        <f>IF(G595=1,VLOOKUP($B595,スタッフ!$B:$F,5,FALSE),"")</f>
        <v/>
      </c>
      <c r="K595" s="3" t="str">
        <f>IF(E595=1,VLOOKUP($B595,スタッフ!$B:$F,5,FALSE),"")</f>
        <v/>
      </c>
    </row>
    <row r="596" spans="1:11" x14ac:dyDescent="0.2">
      <c r="A596" s="9" t="str">
        <f>'宅直データ '!A596&amp;'宅直データ '!C596</f>
        <v>8877745632</v>
      </c>
      <c r="B596" s="3" t="str">
        <f>'宅直データ '!A596&amp;""</f>
        <v>88777</v>
      </c>
      <c r="C596" s="3" t="str">
        <f>'宅直データ '!B596</f>
        <v>黒田 奈菜子</v>
      </c>
      <c r="D596" s="4">
        <f>'宅直データ '!C596</f>
        <v>45632</v>
      </c>
      <c r="E596" s="3">
        <f>'宅直データ '!D596</f>
        <v>0</v>
      </c>
      <c r="F596" s="3">
        <f>'宅直データ '!E596</f>
        <v>0</v>
      </c>
      <c r="G596" s="10">
        <f>'宅直データ '!F596</f>
        <v>0</v>
      </c>
      <c r="H596" s="3" t="str">
        <f t="shared" si="9"/>
        <v/>
      </c>
      <c r="I596" s="3" t="str">
        <f>IF(F596=1,VLOOKUP($B596,スタッフ!$B:$F,5,FALSE),"")</f>
        <v/>
      </c>
      <c r="J596" s="3" t="str">
        <f>IF(G596=1,VLOOKUP($B596,スタッフ!$B:$F,5,FALSE),"")</f>
        <v/>
      </c>
      <c r="K596" s="3" t="str">
        <f>IF(E596=1,VLOOKUP($B596,スタッフ!$B:$F,5,FALSE),"")</f>
        <v/>
      </c>
    </row>
    <row r="597" spans="1:11" x14ac:dyDescent="0.2">
      <c r="A597" s="9" t="str">
        <f>'宅直データ '!A597&amp;'宅直データ '!C597</f>
        <v>8877745633</v>
      </c>
      <c r="B597" s="3" t="str">
        <f>'宅直データ '!A597&amp;""</f>
        <v>88777</v>
      </c>
      <c r="C597" s="3" t="str">
        <f>'宅直データ '!B597</f>
        <v>黒田 奈菜子</v>
      </c>
      <c r="D597" s="4">
        <f>'宅直データ '!C597</f>
        <v>45633</v>
      </c>
      <c r="E597" s="3">
        <f>'宅直データ '!D597</f>
        <v>0</v>
      </c>
      <c r="F597" s="3">
        <f>'宅直データ '!E597</f>
        <v>0</v>
      </c>
      <c r="G597" s="10">
        <f>'宅直データ '!F597</f>
        <v>0</v>
      </c>
      <c r="H597" s="3" t="str">
        <f t="shared" si="9"/>
        <v/>
      </c>
      <c r="I597" s="3" t="str">
        <f>IF(F597=1,VLOOKUP($B597,スタッフ!$B:$F,5,FALSE),"")</f>
        <v/>
      </c>
      <c r="J597" s="3" t="str">
        <f>IF(G597=1,VLOOKUP($B597,スタッフ!$B:$F,5,FALSE),"")</f>
        <v/>
      </c>
      <c r="K597" s="3" t="str">
        <f>IF(E597=1,VLOOKUP($B597,スタッフ!$B:$F,5,FALSE),"")</f>
        <v/>
      </c>
    </row>
    <row r="598" spans="1:11" x14ac:dyDescent="0.2">
      <c r="A598" s="9" t="str">
        <f>'宅直データ '!A598&amp;'宅直データ '!C598</f>
        <v>8877745634</v>
      </c>
      <c r="B598" s="3" t="str">
        <f>'宅直データ '!A598&amp;""</f>
        <v>88777</v>
      </c>
      <c r="C598" s="3" t="str">
        <f>'宅直データ '!B598</f>
        <v>黒田 奈菜子</v>
      </c>
      <c r="D598" s="4">
        <f>'宅直データ '!C598</f>
        <v>45634</v>
      </c>
      <c r="E598" s="3">
        <f>'宅直データ '!D598</f>
        <v>0</v>
      </c>
      <c r="F598" s="3">
        <f>'宅直データ '!E598</f>
        <v>0</v>
      </c>
      <c r="G598" s="10">
        <f>'宅直データ '!F598</f>
        <v>0</v>
      </c>
      <c r="H598" s="3" t="str">
        <f t="shared" si="9"/>
        <v/>
      </c>
      <c r="I598" s="3" t="str">
        <f>IF(F598=1,VLOOKUP($B598,スタッフ!$B:$F,5,FALSE),"")</f>
        <v/>
      </c>
      <c r="J598" s="3" t="str">
        <f>IF(G598=1,VLOOKUP($B598,スタッフ!$B:$F,5,FALSE),"")</f>
        <v/>
      </c>
      <c r="K598" s="3" t="str">
        <f>IF(E598=1,VLOOKUP($B598,スタッフ!$B:$F,5,FALSE),"")</f>
        <v/>
      </c>
    </row>
    <row r="599" spans="1:11" x14ac:dyDescent="0.2">
      <c r="A599" s="9" t="str">
        <f>'宅直データ '!A599&amp;'宅直データ '!C599</f>
        <v>8877745635</v>
      </c>
      <c r="B599" s="3" t="str">
        <f>'宅直データ '!A599&amp;""</f>
        <v>88777</v>
      </c>
      <c r="C599" s="3" t="str">
        <f>'宅直データ '!B599</f>
        <v>黒田 奈菜子</v>
      </c>
      <c r="D599" s="4">
        <f>'宅直データ '!C599</f>
        <v>45635</v>
      </c>
      <c r="E599" s="3">
        <f>'宅直データ '!D599</f>
        <v>0</v>
      </c>
      <c r="F599" s="3">
        <f>'宅直データ '!E599</f>
        <v>0</v>
      </c>
      <c r="G599" s="10">
        <f>'宅直データ '!F599</f>
        <v>0</v>
      </c>
      <c r="H599" s="3" t="str">
        <f t="shared" si="9"/>
        <v/>
      </c>
      <c r="I599" s="3" t="str">
        <f>IF(F599=1,VLOOKUP($B599,スタッフ!$B:$F,5,FALSE),"")</f>
        <v/>
      </c>
      <c r="J599" s="3" t="str">
        <f>IF(G599=1,VLOOKUP($B599,スタッフ!$B:$F,5,FALSE),"")</f>
        <v/>
      </c>
      <c r="K599" s="3" t="str">
        <f>IF(E599=1,VLOOKUP($B599,スタッフ!$B:$F,5,FALSE),"")</f>
        <v/>
      </c>
    </row>
    <row r="600" spans="1:11" x14ac:dyDescent="0.2">
      <c r="A600" s="9" t="str">
        <f>'宅直データ '!A600&amp;'宅直データ '!C600</f>
        <v>8877745636</v>
      </c>
      <c r="B600" s="3" t="str">
        <f>'宅直データ '!A600&amp;""</f>
        <v>88777</v>
      </c>
      <c r="C600" s="3" t="str">
        <f>'宅直データ '!B600</f>
        <v>黒田 奈菜子</v>
      </c>
      <c r="D600" s="4">
        <f>'宅直データ '!C600</f>
        <v>45636</v>
      </c>
      <c r="E600" s="3">
        <f>'宅直データ '!D600</f>
        <v>0</v>
      </c>
      <c r="F600" s="3">
        <f>'宅直データ '!E600</f>
        <v>0</v>
      </c>
      <c r="G600" s="10">
        <f>'宅直データ '!F600</f>
        <v>0</v>
      </c>
      <c r="H600" s="3" t="str">
        <f t="shared" si="9"/>
        <v/>
      </c>
      <c r="I600" s="3" t="str">
        <f>IF(F600=1,VLOOKUP($B600,スタッフ!$B:$F,5,FALSE),"")</f>
        <v/>
      </c>
      <c r="J600" s="3" t="str">
        <f>IF(G600=1,VLOOKUP($B600,スタッフ!$B:$F,5,FALSE),"")</f>
        <v/>
      </c>
      <c r="K600" s="3" t="str">
        <f>IF(E600=1,VLOOKUP($B600,スタッフ!$B:$F,5,FALSE),"")</f>
        <v/>
      </c>
    </row>
    <row r="601" spans="1:11" x14ac:dyDescent="0.2">
      <c r="A601" s="9" t="str">
        <f>'宅直データ '!A601&amp;'宅直データ '!C601</f>
        <v>8877745637</v>
      </c>
      <c r="B601" s="3" t="str">
        <f>'宅直データ '!A601&amp;""</f>
        <v>88777</v>
      </c>
      <c r="C601" s="3" t="str">
        <f>'宅直データ '!B601</f>
        <v>黒田 奈菜子</v>
      </c>
      <c r="D601" s="4">
        <f>'宅直データ '!C601</f>
        <v>45637</v>
      </c>
      <c r="E601" s="3">
        <f>'宅直データ '!D601</f>
        <v>0</v>
      </c>
      <c r="F601" s="3">
        <f>'宅直データ '!E601</f>
        <v>0</v>
      </c>
      <c r="G601" s="10">
        <f>'宅直データ '!F601</f>
        <v>0</v>
      </c>
      <c r="H601" s="3" t="str">
        <f t="shared" si="9"/>
        <v/>
      </c>
      <c r="I601" s="3" t="str">
        <f>IF(F601=1,VLOOKUP($B601,スタッフ!$B:$F,5,FALSE),"")</f>
        <v/>
      </c>
      <c r="J601" s="3" t="str">
        <f>IF(G601=1,VLOOKUP($B601,スタッフ!$B:$F,5,FALSE),"")</f>
        <v/>
      </c>
      <c r="K601" s="3" t="str">
        <f>IF(E601=1,VLOOKUP($B601,スタッフ!$B:$F,5,FALSE),"")</f>
        <v/>
      </c>
    </row>
    <row r="602" spans="1:11" x14ac:dyDescent="0.2">
      <c r="A602" s="9" t="str">
        <f>'宅直データ '!A602&amp;'宅直データ '!C602</f>
        <v>8877745638</v>
      </c>
      <c r="B602" s="3" t="str">
        <f>'宅直データ '!A602&amp;""</f>
        <v>88777</v>
      </c>
      <c r="C602" s="3" t="str">
        <f>'宅直データ '!B602</f>
        <v>黒田 奈菜子</v>
      </c>
      <c r="D602" s="4">
        <f>'宅直データ '!C602</f>
        <v>45638</v>
      </c>
      <c r="E602" s="3">
        <f>'宅直データ '!D602</f>
        <v>0</v>
      </c>
      <c r="F602" s="3">
        <f>'宅直データ '!E602</f>
        <v>0</v>
      </c>
      <c r="G602" s="10">
        <f>'宅直データ '!F602</f>
        <v>0</v>
      </c>
      <c r="H602" s="3" t="str">
        <f t="shared" si="9"/>
        <v/>
      </c>
      <c r="I602" s="3" t="str">
        <f>IF(F602=1,VLOOKUP($B602,スタッフ!$B:$F,5,FALSE),"")</f>
        <v/>
      </c>
      <c r="J602" s="3" t="str">
        <f>IF(G602=1,VLOOKUP($B602,スタッフ!$B:$F,5,FALSE),"")</f>
        <v/>
      </c>
      <c r="K602" s="3" t="str">
        <f>IF(E602=1,VLOOKUP($B602,スタッフ!$B:$F,5,FALSE),"")</f>
        <v/>
      </c>
    </row>
    <row r="603" spans="1:11" x14ac:dyDescent="0.2">
      <c r="A603" s="9" t="str">
        <f>'宅直データ '!A603&amp;'宅直データ '!C603</f>
        <v>8877745639</v>
      </c>
      <c r="B603" s="3" t="str">
        <f>'宅直データ '!A603&amp;""</f>
        <v>88777</v>
      </c>
      <c r="C603" s="3" t="str">
        <f>'宅直データ '!B603</f>
        <v>黒田 奈菜子</v>
      </c>
      <c r="D603" s="4">
        <f>'宅直データ '!C603</f>
        <v>45639</v>
      </c>
      <c r="E603" s="3">
        <f>'宅直データ '!D603</f>
        <v>0</v>
      </c>
      <c r="F603" s="3">
        <f>'宅直データ '!E603</f>
        <v>0</v>
      </c>
      <c r="G603" s="10">
        <f>'宅直データ '!F603</f>
        <v>0</v>
      </c>
      <c r="H603" s="3" t="str">
        <f t="shared" si="9"/>
        <v/>
      </c>
      <c r="I603" s="3" t="str">
        <f>IF(F603=1,VLOOKUP($B603,スタッフ!$B:$F,5,FALSE),"")</f>
        <v/>
      </c>
      <c r="J603" s="3" t="str">
        <f>IF(G603=1,VLOOKUP($B603,スタッフ!$B:$F,5,FALSE),"")</f>
        <v/>
      </c>
      <c r="K603" s="3" t="str">
        <f>IF(E603=1,VLOOKUP($B603,スタッフ!$B:$F,5,FALSE),"")</f>
        <v/>
      </c>
    </row>
    <row r="604" spans="1:11" x14ac:dyDescent="0.2">
      <c r="A604" s="9" t="str">
        <f>'宅直データ '!A604&amp;'宅直データ '!C604</f>
        <v>8877745640</v>
      </c>
      <c r="B604" s="3" t="str">
        <f>'宅直データ '!A604&amp;""</f>
        <v>88777</v>
      </c>
      <c r="C604" s="3" t="str">
        <f>'宅直データ '!B604</f>
        <v>黒田 奈菜子</v>
      </c>
      <c r="D604" s="4">
        <f>'宅直データ '!C604</f>
        <v>45640</v>
      </c>
      <c r="E604" s="3">
        <f>'宅直データ '!D604</f>
        <v>0</v>
      </c>
      <c r="F604" s="3">
        <f>'宅直データ '!E604</f>
        <v>0</v>
      </c>
      <c r="G604" s="10">
        <f>'宅直データ '!F604</f>
        <v>0</v>
      </c>
      <c r="H604" s="3" t="str">
        <f t="shared" si="9"/>
        <v/>
      </c>
      <c r="I604" s="3" t="str">
        <f>IF(F604=1,VLOOKUP($B604,スタッフ!$B:$F,5,FALSE),"")</f>
        <v/>
      </c>
      <c r="J604" s="3" t="str">
        <f>IF(G604=1,VLOOKUP($B604,スタッフ!$B:$F,5,FALSE),"")</f>
        <v/>
      </c>
      <c r="K604" s="3" t="str">
        <f>IF(E604=1,VLOOKUP($B604,スタッフ!$B:$F,5,FALSE),"")</f>
        <v/>
      </c>
    </row>
    <row r="605" spans="1:11" x14ac:dyDescent="0.2">
      <c r="A605" s="9" t="str">
        <f>'宅直データ '!A605&amp;'宅直データ '!C605</f>
        <v>8877745641</v>
      </c>
      <c r="B605" s="3" t="str">
        <f>'宅直データ '!A605&amp;""</f>
        <v>88777</v>
      </c>
      <c r="C605" s="3" t="str">
        <f>'宅直データ '!B605</f>
        <v>黒田 奈菜子</v>
      </c>
      <c r="D605" s="4">
        <f>'宅直データ '!C605</f>
        <v>45641</v>
      </c>
      <c r="E605" s="3">
        <f>'宅直データ '!D605</f>
        <v>0</v>
      </c>
      <c r="F605" s="3">
        <f>'宅直データ '!E605</f>
        <v>0</v>
      </c>
      <c r="G605" s="10">
        <f>'宅直データ '!F605</f>
        <v>0</v>
      </c>
      <c r="H605" s="3" t="str">
        <f t="shared" si="9"/>
        <v/>
      </c>
      <c r="I605" s="3" t="str">
        <f>IF(F605=1,VLOOKUP($B605,スタッフ!$B:$F,5,FALSE),"")</f>
        <v/>
      </c>
      <c r="J605" s="3" t="str">
        <f>IF(G605=1,VLOOKUP($B605,スタッフ!$B:$F,5,FALSE),"")</f>
        <v/>
      </c>
      <c r="K605" s="3" t="str">
        <f>IF(E605=1,VLOOKUP($B605,スタッフ!$B:$F,5,FALSE),"")</f>
        <v/>
      </c>
    </row>
    <row r="606" spans="1:11" x14ac:dyDescent="0.2">
      <c r="A606" s="9" t="str">
        <f>'宅直データ '!A606&amp;'宅直データ '!C606</f>
        <v>8877745642</v>
      </c>
      <c r="B606" s="3" t="str">
        <f>'宅直データ '!A606&amp;""</f>
        <v>88777</v>
      </c>
      <c r="C606" s="3" t="str">
        <f>'宅直データ '!B606</f>
        <v>黒田 奈菜子</v>
      </c>
      <c r="D606" s="4">
        <f>'宅直データ '!C606</f>
        <v>45642</v>
      </c>
      <c r="E606" s="3">
        <f>'宅直データ '!D606</f>
        <v>0</v>
      </c>
      <c r="F606" s="3">
        <f>'宅直データ '!E606</f>
        <v>0</v>
      </c>
      <c r="G606" s="10">
        <f>'宅直データ '!F606</f>
        <v>0</v>
      </c>
      <c r="H606" s="3" t="str">
        <f t="shared" si="9"/>
        <v/>
      </c>
      <c r="I606" s="3" t="str">
        <f>IF(F606=1,VLOOKUP($B606,スタッフ!$B:$F,5,FALSE),"")</f>
        <v/>
      </c>
      <c r="J606" s="3" t="str">
        <f>IF(G606=1,VLOOKUP($B606,スタッフ!$B:$F,5,FALSE),"")</f>
        <v/>
      </c>
      <c r="K606" s="3" t="str">
        <f>IF(E606=1,VLOOKUP($B606,スタッフ!$B:$F,5,FALSE),"")</f>
        <v/>
      </c>
    </row>
    <row r="607" spans="1:11" x14ac:dyDescent="0.2">
      <c r="A607" s="9" t="str">
        <f>'宅直データ '!A607&amp;'宅直データ '!C607</f>
        <v>8877745643</v>
      </c>
      <c r="B607" s="3" t="str">
        <f>'宅直データ '!A607&amp;""</f>
        <v>88777</v>
      </c>
      <c r="C607" s="3" t="str">
        <f>'宅直データ '!B607</f>
        <v>黒田 奈菜子</v>
      </c>
      <c r="D607" s="4">
        <f>'宅直データ '!C607</f>
        <v>45643</v>
      </c>
      <c r="E607" s="3">
        <f>'宅直データ '!D607</f>
        <v>0</v>
      </c>
      <c r="F607" s="3">
        <f>'宅直データ '!E607</f>
        <v>0</v>
      </c>
      <c r="G607" s="10">
        <f>'宅直データ '!F607</f>
        <v>0</v>
      </c>
      <c r="H607" s="3" t="str">
        <f t="shared" si="9"/>
        <v/>
      </c>
      <c r="I607" s="3" t="str">
        <f>IF(F607=1,VLOOKUP($B607,スタッフ!$B:$F,5,FALSE),"")</f>
        <v/>
      </c>
      <c r="J607" s="3" t="str">
        <f>IF(G607=1,VLOOKUP($B607,スタッフ!$B:$F,5,FALSE),"")</f>
        <v/>
      </c>
      <c r="K607" s="3" t="str">
        <f>IF(E607=1,VLOOKUP($B607,スタッフ!$B:$F,5,FALSE),"")</f>
        <v/>
      </c>
    </row>
    <row r="608" spans="1:11" x14ac:dyDescent="0.2">
      <c r="A608" s="9" t="str">
        <f>'宅直データ '!A608&amp;'宅直データ '!C608</f>
        <v>8877745644</v>
      </c>
      <c r="B608" s="3" t="str">
        <f>'宅直データ '!A608&amp;""</f>
        <v>88777</v>
      </c>
      <c r="C608" s="3" t="str">
        <f>'宅直データ '!B608</f>
        <v>黒田 奈菜子</v>
      </c>
      <c r="D608" s="4">
        <f>'宅直データ '!C608</f>
        <v>45644</v>
      </c>
      <c r="E608" s="3">
        <f>'宅直データ '!D608</f>
        <v>0</v>
      </c>
      <c r="F608" s="3">
        <f>'宅直データ '!E608</f>
        <v>0</v>
      </c>
      <c r="G608" s="10">
        <f>'宅直データ '!F608</f>
        <v>0</v>
      </c>
      <c r="H608" s="3" t="str">
        <f t="shared" si="9"/>
        <v/>
      </c>
      <c r="I608" s="3" t="str">
        <f>IF(F608=1,VLOOKUP($B608,スタッフ!$B:$F,5,FALSE),"")</f>
        <v/>
      </c>
      <c r="J608" s="3" t="str">
        <f>IF(G608=1,VLOOKUP($B608,スタッフ!$B:$F,5,FALSE),"")</f>
        <v/>
      </c>
      <c r="K608" s="3" t="str">
        <f>IF(E608=1,VLOOKUP($B608,スタッフ!$B:$F,5,FALSE),"")</f>
        <v/>
      </c>
    </row>
    <row r="609" spans="1:11" x14ac:dyDescent="0.2">
      <c r="A609" s="9" t="str">
        <f>'宅直データ '!A609&amp;'宅直データ '!C609</f>
        <v>8877745645</v>
      </c>
      <c r="B609" s="3" t="str">
        <f>'宅直データ '!A609&amp;""</f>
        <v>88777</v>
      </c>
      <c r="C609" s="3" t="str">
        <f>'宅直データ '!B609</f>
        <v>黒田 奈菜子</v>
      </c>
      <c r="D609" s="4">
        <f>'宅直データ '!C609</f>
        <v>45645</v>
      </c>
      <c r="E609" s="3">
        <f>'宅直データ '!D609</f>
        <v>0</v>
      </c>
      <c r="F609" s="3">
        <f>'宅直データ '!E609</f>
        <v>0</v>
      </c>
      <c r="G609" s="10">
        <f>'宅直データ '!F609</f>
        <v>0</v>
      </c>
      <c r="H609" s="3" t="str">
        <f t="shared" si="9"/>
        <v/>
      </c>
      <c r="I609" s="3" t="str">
        <f>IF(F609=1,VLOOKUP($B609,スタッフ!$B:$F,5,FALSE),"")</f>
        <v/>
      </c>
      <c r="J609" s="3" t="str">
        <f>IF(G609=1,VLOOKUP($B609,スタッフ!$B:$F,5,FALSE),"")</f>
        <v/>
      </c>
      <c r="K609" s="3" t="str">
        <f>IF(E609=1,VLOOKUP($B609,スタッフ!$B:$F,5,FALSE),"")</f>
        <v/>
      </c>
    </row>
    <row r="610" spans="1:11" x14ac:dyDescent="0.2">
      <c r="A610" s="9" t="str">
        <f>'宅直データ '!A610&amp;'宅直データ '!C610</f>
        <v>8877745646</v>
      </c>
      <c r="B610" s="3" t="str">
        <f>'宅直データ '!A610&amp;""</f>
        <v>88777</v>
      </c>
      <c r="C610" s="3" t="str">
        <f>'宅直データ '!B610</f>
        <v>黒田 奈菜子</v>
      </c>
      <c r="D610" s="4">
        <f>'宅直データ '!C610</f>
        <v>45646</v>
      </c>
      <c r="E610" s="3">
        <f>'宅直データ '!D610</f>
        <v>0</v>
      </c>
      <c r="F610" s="3">
        <f>'宅直データ '!E610</f>
        <v>0</v>
      </c>
      <c r="G610" s="10">
        <f>'宅直データ '!F610</f>
        <v>0</v>
      </c>
      <c r="H610" s="3" t="str">
        <f t="shared" si="9"/>
        <v/>
      </c>
      <c r="I610" s="3" t="str">
        <f>IF(F610=1,VLOOKUP($B610,スタッフ!$B:$F,5,FALSE),"")</f>
        <v/>
      </c>
      <c r="J610" s="3" t="str">
        <f>IF(G610=1,VLOOKUP($B610,スタッフ!$B:$F,5,FALSE),"")</f>
        <v/>
      </c>
      <c r="K610" s="3" t="str">
        <f>IF(E610=1,VLOOKUP($B610,スタッフ!$B:$F,5,FALSE),"")</f>
        <v/>
      </c>
    </row>
    <row r="611" spans="1:11" x14ac:dyDescent="0.2">
      <c r="A611" s="9" t="str">
        <f>'宅直データ '!A611&amp;'宅直データ '!C611</f>
        <v>8877745647</v>
      </c>
      <c r="B611" s="3" t="str">
        <f>'宅直データ '!A611&amp;""</f>
        <v>88777</v>
      </c>
      <c r="C611" s="3" t="str">
        <f>'宅直データ '!B611</f>
        <v>黒田 奈菜子</v>
      </c>
      <c r="D611" s="4">
        <f>'宅直データ '!C611</f>
        <v>45647</v>
      </c>
      <c r="E611" s="3">
        <f>'宅直データ '!D611</f>
        <v>0</v>
      </c>
      <c r="F611" s="3">
        <f>'宅直データ '!E611</f>
        <v>0</v>
      </c>
      <c r="G611" s="10">
        <f>'宅直データ '!F611</f>
        <v>0</v>
      </c>
      <c r="H611" s="3" t="str">
        <f t="shared" si="9"/>
        <v/>
      </c>
      <c r="I611" s="3" t="str">
        <f>IF(F611=1,VLOOKUP($B611,スタッフ!$B:$F,5,FALSE),"")</f>
        <v/>
      </c>
      <c r="J611" s="3" t="str">
        <f>IF(G611=1,VLOOKUP($B611,スタッフ!$B:$F,5,FALSE),"")</f>
        <v/>
      </c>
      <c r="K611" s="3" t="str">
        <f>IF(E611=1,VLOOKUP($B611,スタッフ!$B:$F,5,FALSE),"")</f>
        <v/>
      </c>
    </row>
    <row r="612" spans="1:11" x14ac:dyDescent="0.2">
      <c r="A612" s="9" t="str">
        <f>'宅直データ '!A612&amp;'宅直データ '!C612</f>
        <v>8877745648</v>
      </c>
      <c r="B612" s="3" t="str">
        <f>'宅直データ '!A612&amp;""</f>
        <v>88777</v>
      </c>
      <c r="C612" s="3" t="str">
        <f>'宅直データ '!B612</f>
        <v>黒田 奈菜子</v>
      </c>
      <c r="D612" s="4">
        <f>'宅直データ '!C612</f>
        <v>45648</v>
      </c>
      <c r="E612" s="3">
        <f>'宅直データ '!D612</f>
        <v>0</v>
      </c>
      <c r="F612" s="3">
        <f>'宅直データ '!E612</f>
        <v>0</v>
      </c>
      <c r="G612" s="10">
        <f>'宅直データ '!F612</f>
        <v>0</v>
      </c>
      <c r="H612" s="3" t="str">
        <f t="shared" si="9"/>
        <v/>
      </c>
      <c r="I612" s="3" t="str">
        <f>IF(F612=1,VLOOKUP($B612,スタッフ!$B:$F,5,FALSE),"")</f>
        <v/>
      </c>
      <c r="J612" s="3" t="str">
        <f>IF(G612=1,VLOOKUP($B612,スタッフ!$B:$F,5,FALSE),"")</f>
        <v/>
      </c>
      <c r="K612" s="3" t="str">
        <f>IF(E612=1,VLOOKUP($B612,スタッフ!$B:$F,5,FALSE),"")</f>
        <v/>
      </c>
    </row>
    <row r="613" spans="1:11" x14ac:dyDescent="0.2">
      <c r="A613" s="9" t="str">
        <f>'宅直データ '!A613&amp;'宅直データ '!C613</f>
        <v>8877745649</v>
      </c>
      <c r="B613" s="3" t="str">
        <f>'宅直データ '!A613&amp;""</f>
        <v>88777</v>
      </c>
      <c r="C613" s="3" t="str">
        <f>'宅直データ '!B613</f>
        <v>黒田 奈菜子</v>
      </c>
      <c r="D613" s="4">
        <f>'宅直データ '!C613</f>
        <v>45649</v>
      </c>
      <c r="E613" s="3">
        <f>'宅直データ '!D613</f>
        <v>0</v>
      </c>
      <c r="F613" s="3">
        <f>'宅直データ '!E613</f>
        <v>0</v>
      </c>
      <c r="G613" s="10">
        <f>'宅直データ '!F613</f>
        <v>0</v>
      </c>
      <c r="H613" s="3" t="str">
        <f t="shared" si="9"/>
        <v/>
      </c>
      <c r="I613" s="3" t="str">
        <f>IF(F613=1,VLOOKUP($B613,スタッフ!$B:$F,5,FALSE),"")</f>
        <v/>
      </c>
      <c r="J613" s="3" t="str">
        <f>IF(G613=1,VLOOKUP($B613,スタッフ!$B:$F,5,FALSE),"")</f>
        <v/>
      </c>
      <c r="K613" s="3" t="str">
        <f>IF(E613=1,VLOOKUP($B613,スタッフ!$B:$F,5,FALSE),"")</f>
        <v/>
      </c>
    </row>
    <row r="614" spans="1:11" x14ac:dyDescent="0.2">
      <c r="A614" s="9" t="str">
        <f>'宅直データ '!A614&amp;'宅直データ '!C614</f>
        <v>8877745650</v>
      </c>
      <c r="B614" s="3" t="str">
        <f>'宅直データ '!A614&amp;""</f>
        <v>88777</v>
      </c>
      <c r="C614" s="3" t="str">
        <f>'宅直データ '!B614</f>
        <v>黒田 奈菜子</v>
      </c>
      <c r="D614" s="4">
        <f>'宅直データ '!C614</f>
        <v>45650</v>
      </c>
      <c r="E614" s="3">
        <f>'宅直データ '!D614</f>
        <v>0</v>
      </c>
      <c r="F614" s="3">
        <f>'宅直データ '!E614</f>
        <v>0</v>
      </c>
      <c r="G614" s="10">
        <f>'宅直データ '!F614</f>
        <v>0</v>
      </c>
      <c r="H614" s="3" t="str">
        <f t="shared" si="9"/>
        <v/>
      </c>
      <c r="I614" s="3" t="str">
        <f>IF(F614=1,VLOOKUP($B614,スタッフ!$B:$F,5,FALSE),"")</f>
        <v/>
      </c>
      <c r="J614" s="3" t="str">
        <f>IF(G614=1,VLOOKUP($B614,スタッフ!$B:$F,5,FALSE),"")</f>
        <v/>
      </c>
      <c r="K614" s="3" t="str">
        <f>IF(E614=1,VLOOKUP($B614,スタッフ!$B:$F,5,FALSE),"")</f>
        <v/>
      </c>
    </row>
    <row r="615" spans="1:11" x14ac:dyDescent="0.2">
      <c r="A615" s="9" t="str">
        <f>'宅直データ '!A615&amp;'宅直データ '!C615</f>
        <v>8877745651</v>
      </c>
      <c r="B615" s="3" t="str">
        <f>'宅直データ '!A615&amp;""</f>
        <v>88777</v>
      </c>
      <c r="C615" s="3" t="str">
        <f>'宅直データ '!B615</f>
        <v>黒田 奈菜子</v>
      </c>
      <c r="D615" s="4">
        <f>'宅直データ '!C615</f>
        <v>45651</v>
      </c>
      <c r="E615" s="3">
        <f>'宅直データ '!D615</f>
        <v>0</v>
      </c>
      <c r="F615" s="3">
        <f>'宅直データ '!E615</f>
        <v>0</v>
      </c>
      <c r="G615" s="10">
        <f>'宅直データ '!F615</f>
        <v>0</v>
      </c>
      <c r="H615" s="3" t="str">
        <f t="shared" si="9"/>
        <v/>
      </c>
      <c r="I615" s="3" t="str">
        <f>IF(F615=1,VLOOKUP($B615,スタッフ!$B:$F,5,FALSE),"")</f>
        <v/>
      </c>
      <c r="J615" s="3" t="str">
        <f>IF(G615=1,VLOOKUP($B615,スタッフ!$B:$F,5,FALSE),"")</f>
        <v/>
      </c>
      <c r="K615" s="3" t="str">
        <f>IF(E615=1,VLOOKUP($B615,スタッフ!$B:$F,5,FALSE),"")</f>
        <v/>
      </c>
    </row>
    <row r="616" spans="1:11" x14ac:dyDescent="0.2">
      <c r="A616" s="9" t="str">
        <f>'宅直データ '!A616&amp;'宅直データ '!C616</f>
        <v>8877745652</v>
      </c>
      <c r="B616" s="3" t="str">
        <f>'宅直データ '!A616&amp;""</f>
        <v>88777</v>
      </c>
      <c r="C616" s="3" t="str">
        <f>'宅直データ '!B616</f>
        <v>黒田 奈菜子</v>
      </c>
      <c r="D616" s="4">
        <f>'宅直データ '!C616</f>
        <v>45652</v>
      </c>
      <c r="E616" s="3">
        <f>'宅直データ '!D616</f>
        <v>0</v>
      </c>
      <c r="F616" s="3">
        <f>'宅直データ '!E616</f>
        <v>0</v>
      </c>
      <c r="G616" s="10">
        <f>'宅直データ '!F616</f>
        <v>0</v>
      </c>
      <c r="H616" s="3" t="str">
        <f t="shared" si="9"/>
        <v/>
      </c>
      <c r="I616" s="3" t="str">
        <f>IF(F616=1,VLOOKUP($B616,スタッフ!$B:$F,5,FALSE),"")</f>
        <v/>
      </c>
      <c r="J616" s="3" t="str">
        <f>IF(G616=1,VLOOKUP($B616,スタッフ!$B:$F,5,FALSE),"")</f>
        <v/>
      </c>
      <c r="K616" s="3" t="str">
        <f>IF(E616=1,VLOOKUP($B616,スタッフ!$B:$F,5,FALSE),"")</f>
        <v/>
      </c>
    </row>
    <row r="617" spans="1:11" x14ac:dyDescent="0.2">
      <c r="A617" s="9" t="str">
        <f>'宅直データ '!A617&amp;'宅直データ '!C617</f>
        <v>8877745653</v>
      </c>
      <c r="B617" s="3" t="str">
        <f>'宅直データ '!A617&amp;""</f>
        <v>88777</v>
      </c>
      <c r="C617" s="3" t="str">
        <f>'宅直データ '!B617</f>
        <v>黒田 奈菜子</v>
      </c>
      <c r="D617" s="4">
        <f>'宅直データ '!C617</f>
        <v>45653</v>
      </c>
      <c r="E617" s="3">
        <f>'宅直データ '!D617</f>
        <v>0</v>
      </c>
      <c r="F617" s="3">
        <f>'宅直データ '!E617</f>
        <v>0</v>
      </c>
      <c r="G617" s="10">
        <f>'宅直データ '!F617</f>
        <v>0</v>
      </c>
      <c r="H617" s="3" t="str">
        <f t="shared" si="9"/>
        <v/>
      </c>
      <c r="I617" s="3" t="str">
        <f>IF(F617=1,VLOOKUP($B617,スタッフ!$B:$F,5,FALSE),"")</f>
        <v/>
      </c>
      <c r="J617" s="3" t="str">
        <f>IF(G617=1,VLOOKUP($B617,スタッフ!$B:$F,5,FALSE),"")</f>
        <v/>
      </c>
      <c r="K617" s="3" t="str">
        <f>IF(E617=1,VLOOKUP($B617,スタッフ!$B:$F,5,FALSE),"")</f>
        <v/>
      </c>
    </row>
    <row r="618" spans="1:11" x14ac:dyDescent="0.2">
      <c r="A618" s="9" t="str">
        <f>'宅直データ '!A618&amp;'宅直データ '!C618</f>
        <v>8877745654</v>
      </c>
      <c r="B618" s="3" t="str">
        <f>'宅直データ '!A618&amp;""</f>
        <v>88777</v>
      </c>
      <c r="C618" s="3" t="str">
        <f>'宅直データ '!B618</f>
        <v>黒田 奈菜子</v>
      </c>
      <c r="D618" s="4">
        <f>'宅直データ '!C618</f>
        <v>45654</v>
      </c>
      <c r="E618" s="3">
        <f>'宅直データ '!D618</f>
        <v>0</v>
      </c>
      <c r="F618" s="3">
        <f>'宅直データ '!E618</f>
        <v>0</v>
      </c>
      <c r="G618" s="10">
        <f>'宅直データ '!F618</f>
        <v>0</v>
      </c>
      <c r="H618" s="3" t="str">
        <f t="shared" si="9"/>
        <v/>
      </c>
      <c r="I618" s="3" t="str">
        <f>IF(F618=1,VLOOKUP($B618,スタッフ!$B:$F,5,FALSE),"")</f>
        <v/>
      </c>
      <c r="J618" s="3" t="str">
        <f>IF(G618=1,VLOOKUP($B618,スタッフ!$B:$F,5,FALSE),"")</f>
        <v/>
      </c>
      <c r="K618" s="3" t="str">
        <f>IF(E618=1,VLOOKUP($B618,スタッフ!$B:$F,5,FALSE),"")</f>
        <v/>
      </c>
    </row>
    <row r="619" spans="1:11" x14ac:dyDescent="0.2">
      <c r="A619" s="9" t="str">
        <f>'宅直データ '!A619&amp;'宅直データ '!C619</f>
        <v>8877745655</v>
      </c>
      <c r="B619" s="3" t="str">
        <f>'宅直データ '!A619&amp;""</f>
        <v>88777</v>
      </c>
      <c r="C619" s="3" t="str">
        <f>'宅直データ '!B619</f>
        <v>黒田 奈菜子</v>
      </c>
      <c r="D619" s="4">
        <f>'宅直データ '!C619</f>
        <v>45655</v>
      </c>
      <c r="E619" s="3">
        <f>'宅直データ '!D619</f>
        <v>0</v>
      </c>
      <c r="F619" s="3">
        <f>'宅直データ '!E619</f>
        <v>0</v>
      </c>
      <c r="G619" s="10">
        <f>'宅直データ '!F619</f>
        <v>0</v>
      </c>
      <c r="H619" s="3" t="str">
        <f t="shared" si="9"/>
        <v/>
      </c>
      <c r="I619" s="3" t="str">
        <f>IF(F619=1,VLOOKUP($B619,スタッフ!$B:$F,5,FALSE),"")</f>
        <v/>
      </c>
      <c r="J619" s="3" t="str">
        <f>IF(G619=1,VLOOKUP($B619,スタッフ!$B:$F,5,FALSE),"")</f>
        <v/>
      </c>
      <c r="K619" s="3" t="str">
        <f>IF(E619=1,VLOOKUP($B619,スタッフ!$B:$F,5,FALSE),"")</f>
        <v/>
      </c>
    </row>
    <row r="620" spans="1:11" x14ac:dyDescent="0.2">
      <c r="A620" s="9" t="str">
        <f>'宅直データ '!A620&amp;'宅直データ '!C620</f>
        <v>8877745656</v>
      </c>
      <c r="B620" s="3" t="str">
        <f>'宅直データ '!A620&amp;""</f>
        <v>88777</v>
      </c>
      <c r="C620" s="3" t="str">
        <f>'宅直データ '!B620</f>
        <v>黒田 奈菜子</v>
      </c>
      <c r="D620" s="4">
        <f>'宅直データ '!C620</f>
        <v>45656</v>
      </c>
      <c r="E620" s="3">
        <f>'宅直データ '!D620</f>
        <v>0</v>
      </c>
      <c r="F620" s="3">
        <f>'宅直データ '!E620</f>
        <v>0</v>
      </c>
      <c r="G620" s="10">
        <f>'宅直データ '!F620</f>
        <v>0</v>
      </c>
      <c r="H620" s="3" t="str">
        <f t="shared" si="9"/>
        <v/>
      </c>
      <c r="I620" s="3" t="str">
        <f>IF(F620=1,VLOOKUP($B620,スタッフ!$B:$F,5,FALSE),"")</f>
        <v/>
      </c>
      <c r="J620" s="3" t="str">
        <f>IF(G620=1,VLOOKUP($B620,スタッフ!$B:$F,5,FALSE),"")</f>
        <v/>
      </c>
      <c r="K620" s="3" t="str">
        <f>IF(E620=1,VLOOKUP($B620,スタッフ!$B:$F,5,FALSE),"")</f>
        <v/>
      </c>
    </row>
    <row r="621" spans="1:11" x14ac:dyDescent="0.2">
      <c r="A621" s="9" t="str">
        <f>'宅直データ '!A621&amp;'宅直データ '!C621</f>
        <v>8877745657</v>
      </c>
      <c r="B621" s="3" t="str">
        <f>'宅直データ '!A621&amp;""</f>
        <v>88777</v>
      </c>
      <c r="C621" s="3" t="str">
        <f>'宅直データ '!B621</f>
        <v>黒田 奈菜子</v>
      </c>
      <c r="D621" s="4">
        <f>'宅直データ '!C621</f>
        <v>45657</v>
      </c>
      <c r="E621" s="3">
        <f>'宅直データ '!D621</f>
        <v>0</v>
      </c>
      <c r="F621" s="3">
        <f>'宅直データ '!E621</f>
        <v>0</v>
      </c>
      <c r="G621" s="10">
        <f>'宅直データ '!F621</f>
        <v>0</v>
      </c>
      <c r="H621" s="3" t="str">
        <f t="shared" si="9"/>
        <v/>
      </c>
      <c r="I621" s="3" t="str">
        <f>IF(F621=1,VLOOKUP($B621,スタッフ!$B:$F,5,FALSE),"")</f>
        <v/>
      </c>
      <c r="J621" s="3" t="str">
        <f>IF(G621=1,VLOOKUP($B621,スタッフ!$B:$F,5,FALSE),"")</f>
        <v/>
      </c>
      <c r="K621" s="3" t="str">
        <f>IF(E621=1,VLOOKUP($B621,スタッフ!$B:$F,5,FALSE),"")</f>
        <v/>
      </c>
    </row>
    <row r="622" spans="1:11" x14ac:dyDescent="0.2">
      <c r="A622" s="9" t="str">
        <f>'宅直データ '!A622&amp;'宅直データ '!C622</f>
        <v>9490845627</v>
      </c>
      <c r="B622" s="3" t="str">
        <f>'宅直データ '!A622&amp;""</f>
        <v>94908</v>
      </c>
      <c r="C622" s="3" t="str">
        <f>'宅直データ '!B622</f>
        <v>長迫 千寛</v>
      </c>
      <c r="D622" s="4">
        <f>'宅直データ '!C622</f>
        <v>45627</v>
      </c>
      <c r="E622" s="3">
        <f>'宅直データ '!D622</f>
        <v>0</v>
      </c>
      <c r="F622" s="3">
        <f>'宅直データ '!E622</f>
        <v>0</v>
      </c>
      <c r="G622" s="10">
        <f>'宅直データ '!F622</f>
        <v>0</v>
      </c>
      <c r="H622" s="3" t="str">
        <f t="shared" si="9"/>
        <v/>
      </c>
      <c r="I622" s="3" t="str">
        <f>IF(F622=1,VLOOKUP($B622,スタッフ!$B:$F,5,FALSE),"")</f>
        <v/>
      </c>
      <c r="J622" s="3" t="str">
        <f>IF(G622=1,VLOOKUP($B622,スタッフ!$B:$F,5,FALSE),"")</f>
        <v/>
      </c>
      <c r="K622" s="3" t="str">
        <f>IF(E622=1,VLOOKUP($B622,スタッフ!$B:$F,5,FALSE),"")</f>
        <v/>
      </c>
    </row>
    <row r="623" spans="1:11" x14ac:dyDescent="0.2">
      <c r="A623" s="9" t="str">
        <f>'宅直データ '!A623&amp;'宅直データ '!C623</f>
        <v>9490845628</v>
      </c>
      <c r="B623" s="3" t="str">
        <f>'宅直データ '!A623&amp;""</f>
        <v>94908</v>
      </c>
      <c r="C623" s="3" t="str">
        <f>'宅直データ '!B623</f>
        <v>長迫 千寛</v>
      </c>
      <c r="D623" s="4">
        <f>'宅直データ '!C623</f>
        <v>45628</v>
      </c>
      <c r="E623" s="3">
        <f>'宅直データ '!D623</f>
        <v>0</v>
      </c>
      <c r="F623" s="3">
        <f>'宅直データ '!E623</f>
        <v>0</v>
      </c>
      <c r="G623" s="10">
        <f>'宅直データ '!F623</f>
        <v>0</v>
      </c>
      <c r="H623" s="3" t="str">
        <f t="shared" si="9"/>
        <v/>
      </c>
      <c r="I623" s="3" t="str">
        <f>IF(F623=1,VLOOKUP($B623,スタッフ!$B:$F,5,FALSE),"")</f>
        <v/>
      </c>
      <c r="J623" s="3" t="str">
        <f>IF(G623=1,VLOOKUP($B623,スタッフ!$B:$F,5,FALSE),"")</f>
        <v/>
      </c>
      <c r="K623" s="3" t="str">
        <f>IF(E623=1,VLOOKUP($B623,スタッフ!$B:$F,5,FALSE),"")</f>
        <v/>
      </c>
    </row>
    <row r="624" spans="1:11" x14ac:dyDescent="0.2">
      <c r="A624" s="9" t="str">
        <f>'宅直データ '!A624&amp;'宅直データ '!C624</f>
        <v>9490845629</v>
      </c>
      <c r="B624" s="3" t="str">
        <f>'宅直データ '!A624&amp;""</f>
        <v>94908</v>
      </c>
      <c r="C624" s="3" t="str">
        <f>'宅直データ '!B624</f>
        <v>長迫 千寛</v>
      </c>
      <c r="D624" s="4">
        <f>'宅直データ '!C624</f>
        <v>45629</v>
      </c>
      <c r="E624" s="3">
        <f>'宅直データ '!D624</f>
        <v>0</v>
      </c>
      <c r="F624" s="3">
        <f>'宅直データ '!E624</f>
        <v>0</v>
      </c>
      <c r="G624" s="10">
        <f>'宅直データ '!F624</f>
        <v>0</v>
      </c>
      <c r="H624" s="3" t="str">
        <f t="shared" si="9"/>
        <v/>
      </c>
      <c r="I624" s="3" t="str">
        <f>IF(F624=1,VLOOKUP($B624,スタッフ!$B:$F,5,FALSE),"")</f>
        <v/>
      </c>
      <c r="J624" s="3" t="str">
        <f>IF(G624=1,VLOOKUP($B624,スタッフ!$B:$F,5,FALSE),"")</f>
        <v/>
      </c>
      <c r="K624" s="3" t="str">
        <f>IF(E624=1,VLOOKUP($B624,スタッフ!$B:$F,5,FALSE),"")</f>
        <v/>
      </c>
    </row>
    <row r="625" spans="1:11" x14ac:dyDescent="0.2">
      <c r="A625" s="9" t="str">
        <f>'宅直データ '!A625&amp;'宅直データ '!C625</f>
        <v>9490845630</v>
      </c>
      <c r="B625" s="3" t="str">
        <f>'宅直データ '!A625&amp;""</f>
        <v>94908</v>
      </c>
      <c r="C625" s="3" t="str">
        <f>'宅直データ '!B625</f>
        <v>長迫 千寛</v>
      </c>
      <c r="D625" s="4">
        <f>'宅直データ '!C625</f>
        <v>45630</v>
      </c>
      <c r="E625" s="3">
        <f>'宅直データ '!D625</f>
        <v>0</v>
      </c>
      <c r="F625" s="3">
        <f>'宅直データ '!E625</f>
        <v>0</v>
      </c>
      <c r="G625" s="10">
        <f>'宅直データ '!F625</f>
        <v>0</v>
      </c>
      <c r="H625" s="3" t="str">
        <f t="shared" si="9"/>
        <v/>
      </c>
      <c r="I625" s="3" t="str">
        <f>IF(F625=1,VLOOKUP($B625,スタッフ!$B:$F,5,FALSE),"")</f>
        <v/>
      </c>
      <c r="J625" s="3" t="str">
        <f>IF(G625=1,VLOOKUP($B625,スタッフ!$B:$F,5,FALSE),"")</f>
        <v/>
      </c>
      <c r="K625" s="3" t="str">
        <f>IF(E625=1,VLOOKUP($B625,スタッフ!$B:$F,5,FALSE),"")</f>
        <v/>
      </c>
    </row>
    <row r="626" spans="1:11" x14ac:dyDescent="0.2">
      <c r="A626" s="9" t="str">
        <f>'宅直データ '!A626&amp;'宅直データ '!C626</f>
        <v>9490845631</v>
      </c>
      <c r="B626" s="3" t="str">
        <f>'宅直データ '!A626&amp;""</f>
        <v>94908</v>
      </c>
      <c r="C626" s="3" t="str">
        <f>'宅直データ '!B626</f>
        <v>長迫 千寛</v>
      </c>
      <c r="D626" s="4">
        <f>'宅直データ '!C626</f>
        <v>45631</v>
      </c>
      <c r="E626" s="3">
        <f>'宅直データ '!D626</f>
        <v>0</v>
      </c>
      <c r="F626" s="3">
        <f>'宅直データ '!E626</f>
        <v>0</v>
      </c>
      <c r="G626" s="10">
        <f>'宅直データ '!F626</f>
        <v>0</v>
      </c>
      <c r="H626" s="3" t="str">
        <f t="shared" si="9"/>
        <v/>
      </c>
      <c r="I626" s="3" t="str">
        <f>IF(F626=1,VLOOKUP($B626,スタッフ!$B:$F,5,FALSE),"")</f>
        <v/>
      </c>
      <c r="J626" s="3" t="str">
        <f>IF(G626=1,VLOOKUP($B626,スタッフ!$B:$F,5,FALSE),"")</f>
        <v/>
      </c>
      <c r="K626" s="3" t="str">
        <f>IF(E626=1,VLOOKUP($B626,スタッフ!$B:$F,5,FALSE),"")</f>
        <v/>
      </c>
    </row>
    <row r="627" spans="1:11" x14ac:dyDescent="0.2">
      <c r="A627" s="9" t="str">
        <f>'宅直データ '!A627&amp;'宅直データ '!C627</f>
        <v>9490845632</v>
      </c>
      <c r="B627" s="3" t="str">
        <f>'宅直データ '!A627&amp;""</f>
        <v>94908</v>
      </c>
      <c r="C627" s="3" t="str">
        <f>'宅直データ '!B627</f>
        <v>長迫 千寛</v>
      </c>
      <c r="D627" s="4">
        <f>'宅直データ '!C627</f>
        <v>45632</v>
      </c>
      <c r="E627" s="3">
        <f>'宅直データ '!D627</f>
        <v>0</v>
      </c>
      <c r="F627" s="3">
        <f>'宅直データ '!E627</f>
        <v>0</v>
      </c>
      <c r="G627" s="10">
        <f>'宅直データ '!F627</f>
        <v>0</v>
      </c>
      <c r="H627" s="3" t="str">
        <f t="shared" si="9"/>
        <v/>
      </c>
      <c r="I627" s="3" t="str">
        <f>IF(F627=1,VLOOKUP($B627,スタッフ!$B:$F,5,FALSE),"")</f>
        <v/>
      </c>
      <c r="J627" s="3" t="str">
        <f>IF(G627=1,VLOOKUP($B627,スタッフ!$B:$F,5,FALSE),"")</f>
        <v/>
      </c>
      <c r="K627" s="3" t="str">
        <f>IF(E627=1,VLOOKUP($B627,スタッフ!$B:$F,5,FALSE),"")</f>
        <v/>
      </c>
    </row>
    <row r="628" spans="1:11" x14ac:dyDescent="0.2">
      <c r="A628" s="9" t="str">
        <f>'宅直データ '!A628&amp;'宅直データ '!C628</f>
        <v>9490845633</v>
      </c>
      <c r="B628" s="3" t="str">
        <f>'宅直データ '!A628&amp;""</f>
        <v>94908</v>
      </c>
      <c r="C628" s="3" t="str">
        <f>'宅直データ '!B628</f>
        <v>長迫 千寛</v>
      </c>
      <c r="D628" s="4">
        <f>'宅直データ '!C628</f>
        <v>45633</v>
      </c>
      <c r="E628" s="3">
        <f>'宅直データ '!D628</f>
        <v>0</v>
      </c>
      <c r="F628" s="3">
        <f>'宅直データ '!E628</f>
        <v>0</v>
      </c>
      <c r="G628" s="10">
        <f>'宅直データ '!F628</f>
        <v>0</v>
      </c>
      <c r="H628" s="3" t="str">
        <f t="shared" si="9"/>
        <v/>
      </c>
      <c r="I628" s="3" t="str">
        <f>IF(F628=1,VLOOKUP($B628,スタッフ!$B:$F,5,FALSE),"")</f>
        <v/>
      </c>
      <c r="J628" s="3" t="str">
        <f>IF(G628=1,VLOOKUP($B628,スタッフ!$B:$F,5,FALSE),"")</f>
        <v/>
      </c>
      <c r="K628" s="3" t="str">
        <f>IF(E628=1,VLOOKUP($B628,スタッフ!$B:$F,5,FALSE),"")</f>
        <v/>
      </c>
    </row>
    <row r="629" spans="1:11" x14ac:dyDescent="0.2">
      <c r="A629" s="9" t="str">
        <f>'宅直データ '!A629&amp;'宅直データ '!C629</f>
        <v>9490845634</v>
      </c>
      <c r="B629" s="3" t="str">
        <f>'宅直データ '!A629&amp;""</f>
        <v>94908</v>
      </c>
      <c r="C629" s="3" t="str">
        <f>'宅直データ '!B629</f>
        <v>長迫 千寛</v>
      </c>
      <c r="D629" s="4">
        <f>'宅直データ '!C629</f>
        <v>45634</v>
      </c>
      <c r="E629" s="3">
        <f>'宅直データ '!D629</f>
        <v>0</v>
      </c>
      <c r="F629" s="3">
        <f>'宅直データ '!E629</f>
        <v>0</v>
      </c>
      <c r="G629" s="10">
        <f>'宅直データ '!F629</f>
        <v>0</v>
      </c>
      <c r="H629" s="3" t="str">
        <f t="shared" si="9"/>
        <v/>
      </c>
      <c r="I629" s="3" t="str">
        <f>IF(F629=1,VLOOKUP($B629,スタッフ!$B:$F,5,FALSE),"")</f>
        <v/>
      </c>
      <c r="J629" s="3" t="str">
        <f>IF(G629=1,VLOOKUP($B629,スタッフ!$B:$F,5,FALSE),"")</f>
        <v/>
      </c>
      <c r="K629" s="3" t="str">
        <f>IF(E629=1,VLOOKUP($B629,スタッフ!$B:$F,5,FALSE),"")</f>
        <v/>
      </c>
    </row>
    <row r="630" spans="1:11" x14ac:dyDescent="0.2">
      <c r="A630" s="9" t="str">
        <f>'宅直データ '!A630&amp;'宅直データ '!C630</f>
        <v>9490845635</v>
      </c>
      <c r="B630" s="3" t="str">
        <f>'宅直データ '!A630&amp;""</f>
        <v>94908</v>
      </c>
      <c r="C630" s="3" t="str">
        <f>'宅直データ '!B630</f>
        <v>長迫 千寛</v>
      </c>
      <c r="D630" s="4">
        <f>'宅直データ '!C630</f>
        <v>45635</v>
      </c>
      <c r="E630" s="3">
        <f>'宅直データ '!D630</f>
        <v>0</v>
      </c>
      <c r="F630" s="3">
        <f>'宅直データ '!E630</f>
        <v>0</v>
      </c>
      <c r="G630" s="10">
        <f>'宅直データ '!F630</f>
        <v>0</v>
      </c>
      <c r="H630" s="3" t="str">
        <f t="shared" si="9"/>
        <v/>
      </c>
      <c r="I630" s="3" t="str">
        <f>IF(F630=1,VLOOKUP($B630,スタッフ!$B:$F,5,FALSE),"")</f>
        <v/>
      </c>
      <c r="J630" s="3" t="str">
        <f>IF(G630=1,VLOOKUP($B630,スタッフ!$B:$F,5,FALSE),"")</f>
        <v/>
      </c>
      <c r="K630" s="3" t="str">
        <f>IF(E630=1,VLOOKUP($B630,スタッフ!$B:$F,5,FALSE),"")</f>
        <v/>
      </c>
    </row>
    <row r="631" spans="1:11" x14ac:dyDescent="0.2">
      <c r="A631" s="9" t="str">
        <f>'宅直データ '!A631&amp;'宅直データ '!C631</f>
        <v>9490845636</v>
      </c>
      <c r="B631" s="3" t="str">
        <f>'宅直データ '!A631&amp;""</f>
        <v>94908</v>
      </c>
      <c r="C631" s="3" t="str">
        <f>'宅直データ '!B631</f>
        <v>長迫 千寛</v>
      </c>
      <c r="D631" s="4">
        <f>'宅直データ '!C631</f>
        <v>45636</v>
      </c>
      <c r="E631" s="3">
        <f>'宅直データ '!D631</f>
        <v>0</v>
      </c>
      <c r="F631" s="3">
        <f>'宅直データ '!E631</f>
        <v>0</v>
      </c>
      <c r="G631" s="10">
        <f>'宅直データ '!F631</f>
        <v>0</v>
      </c>
      <c r="H631" s="3" t="str">
        <f t="shared" si="9"/>
        <v/>
      </c>
      <c r="I631" s="3" t="str">
        <f>IF(F631=1,VLOOKUP($B631,スタッフ!$B:$F,5,FALSE),"")</f>
        <v/>
      </c>
      <c r="J631" s="3" t="str">
        <f>IF(G631=1,VLOOKUP($B631,スタッフ!$B:$F,5,FALSE),"")</f>
        <v/>
      </c>
      <c r="K631" s="3" t="str">
        <f>IF(E631=1,VLOOKUP($B631,スタッフ!$B:$F,5,FALSE),"")</f>
        <v/>
      </c>
    </row>
    <row r="632" spans="1:11" x14ac:dyDescent="0.2">
      <c r="A632" s="9" t="str">
        <f>'宅直データ '!A632&amp;'宅直データ '!C632</f>
        <v>9490845637</v>
      </c>
      <c r="B632" s="3" t="str">
        <f>'宅直データ '!A632&amp;""</f>
        <v>94908</v>
      </c>
      <c r="C632" s="3" t="str">
        <f>'宅直データ '!B632</f>
        <v>長迫 千寛</v>
      </c>
      <c r="D632" s="4">
        <f>'宅直データ '!C632</f>
        <v>45637</v>
      </c>
      <c r="E632" s="3">
        <f>'宅直データ '!D632</f>
        <v>0</v>
      </c>
      <c r="F632" s="3">
        <f>'宅直データ '!E632</f>
        <v>0</v>
      </c>
      <c r="G632" s="10">
        <f>'宅直データ '!F632</f>
        <v>0</v>
      </c>
      <c r="H632" s="3" t="str">
        <f t="shared" si="9"/>
        <v/>
      </c>
      <c r="I632" s="3" t="str">
        <f>IF(F632=1,VLOOKUP($B632,スタッフ!$B:$F,5,FALSE),"")</f>
        <v/>
      </c>
      <c r="J632" s="3" t="str">
        <f>IF(G632=1,VLOOKUP($B632,スタッフ!$B:$F,5,FALSE),"")</f>
        <v/>
      </c>
      <c r="K632" s="3" t="str">
        <f>IF(E632=1,VLOOKUP($B632,スタッフ!$B:$F,5,FALSE),"")</f>
        <v/>
      </c>
    </row>
    <row r="633" spans="1:11" x14ac:dyDescent="0.2">
      <c r="A633" s="9" t="str">
        <f>'宅直データ '!A633&amp;'宅直データ '!C633</f>
        <v>9490845638</v>
      </c>
      <c r="B633" s="3" t="str">
        <f>'宅直データ '!A633&amp;""</f>
        <v>94908</v>
      </c>
      <c r="C633" s="3" t="str">
        <f>'宅直データ '!B633</f>
        <v>長迫 千寛</v>
      </c>
      <c r="D633" s="4">
        <f>'宅直データ '!C633</f>
        <v>45638</v>
      </c>
      <c r="E633" s="3">
        <f>'宅直データ '!D633</f>
        <v>0</v>
      </c>
      <c r="F633" s="3">
        <f>'宅直データ '!E633</f>
        <v>0</v>
      </c>
      <c r="G633" s="10">
        <f>'宅直データ '!F633</f>
        <v>0</v>
      </c>
      <c r="H633" s="3" t="str">
        <f t="shared" si="9"/>
        <v/>
      </c>
      <c r="I633" s="3" t="str">
        <f>IF(F633=1,VLOOKUP($B633,スタッフ!$B:$F,5,FALSE),"")</f>
        <v/>
      </c>
      <c r="J633" s="3" t="str">
        <f>IF(G633=1,VLOOKUP($B633,スタッフ!$B:$F,5,FALSE),"")</f>
        <v/>
      </c>
      <c r="K633" s="3" t="str">
        <f>IF(E633=1,VLOOKUP($B633,スタッフ!$B:$F,5,FALSE),"")</f>
        <v/>
      </c>
    </row>
    <row r="634" spans="1:11" x14ac:dyDescent="0.2">
      <c r="A634" s="9" t="str">
        <f>'宅直データ '!A634&amp;'宅直データ '!C634</f>
        <v>9490845639</v>
      </c>
      <c r="B634" s="3" t="str">
        <f>'宅直データ '!A634&amp;""</f>
        <v>94908</v>
      </c>
      <c r="C634" s="3" t="str">
        <f>'宅直データ '!B634</f>
        <v>長迫 千寛</v>
      </c>
      <c r="D634" s="4">
        <f>'宅直データ '!C634</f>
        <v>45639</v>
      </c>
      <c r="E634" s="3">
        <f>'宅直データ '!D634</f>
        <v>0</v>
      </c>
      <c r="F634" s="3">
        <f>'宅直データ '!E634</f>
        <v>0</v>
      </c>
      <c r="G634" s="10">
        <f>'宅直データ '!F634</f>
        <v>0</v>
      </c>
      <c r="H634" s="3" t="str">
        <f t="shared" si="9"/>
        <v/>
      </c>
      <c r="I634" s="3" t="str">
        <f>IF(F634=1,VLOOKUP($B634,スタッフ!$B:$F,5,FALSE),"")</f>
        <v/>
      </c>
      <c r="J634" s="3" t="str">
        <f>IF(G634=1,VLOOKUP($B634,スタッフ!$B:$F,5,FALSE),"")</f>
        <v/>
      </c>
      <c r="K634" s="3" t="str">
        <f>IF(E634=1,VLOOKUP($B634,スタッフ!$B:$F,5,FALSE),"")</f>
        <v/>
      </c>
    </row>
    <row r="635" spans="1:11" x14ac:dyDescent="0.2">
      <c r="A635" s="9" t="str">
        <f>'宅直データ '!A635&amp;'宅直データ '!C635</f>
        <v>9490845640</v>
      </c>
      <c r="B635" s="3" t="str">
        <f>'宅直データ '!A635&amp;""</f>
        <v>94908</v>
      </c>
      <c r="C635" s="3" t="str">
        <f>'宅直データ '!B635</f>
        <v>長迫 千寛</v>
      </c>
      <c r="D635" s="4">
        <f>'宅直データ '!C635</f>
        <v>45640</v>
      </c>
      <c r="E635" s="3">
        <f>'宅直データ '!D635</f>
        <v>0</v>
      </c>
      <c r="F635" s="3">
        <f>'宅直データ '!E635</f>
        <v>0</v>
      </c>
      <c r="G635" s="10">
        <f>'宅直データ '!F635</f>
        <v>0</v>
      </c>
      <c r="H635" s="3" t="str">
        <f t="shared" si="9"/>
        <v/>
      </c>
      <c r="I635" s="3" t="str">
        <f>IF(F635=1,VLOOKUP($B635,スタッフ!$B:$F,5,FALSE),"")</f>
        <v/>
      </c>
      <c r="J635" s="3" t="str">
        <f>IF(G635=1,VLOOKUP($B635,スタッフ!$B:$F,5,FALSE),"")</f>
        <v/>
      </c>
      <c r="K635" s="3" t="str">
        <f>IF(E635=1,VLOOKUP($B635,スタッフ!$B:$F,5,FALSE),"")</f>
        <v/>
      </c>
    </row>
    <row r="636" spans="1:11" x14ac:dyDescent="0.2">
      <c r="A636" s="9" t="str">
        <f>'宅直データ '!A636&amp;'宅直データ '!C636</f>
        <v>9490845641</v>
      </c>
      <c r="B636" s="3" t="str">
        <f>'宅直データ '!A636&amp;""</f>
        <v>94908</v>
      </c>
      <c r="C636" s="3" t="str">
        <f>'宅直データ '!B636</f>
        <v>長迫 千寛</v>
      </c>
      <c r="D636" s="4">
        <f>'宅直データ '!C636</f>
        <v>45641</v>
      </c>
      <c r="E636" s="3">
        <f>'宅直データ '!D636</f>
        <v>0</v>
      </c>
      <c r="F636" s="3">
        <f>'宅直データ '!E636</f>
        <v>0</v>
      </c>
      <c r="G636" s="10">
        <f>'宅直データ '!F636</f>
        <v>0</v>
      </c>
      <c r="H636" s="3" t="str">
        <f t="shared" si="9"/>
        <v/>
      </c>
      <c r="I636" s="3" t="str">
        <f>IF(F636=1,VLOOKUP($B636,スタッフ!$B:$F,5,FALSE),"")</f>
        <v/>
      </c>
      <c r="J636" s="3" t="str">
        <f>IF(G636=1,VLOOKUP($B636,スタッフ!$B:$F,5,FALSE),"")</f>
        <v/>
      </c>
      <c r="K636" s="3" t="str">
        <f>IF(E636=1,VLOOKUP($B636,スタッフ!$B:$F,5,FALSE),"")</f>
        <v/>
      </c>
    </row>
    <row r="637" spans="1:11" x14ac:dyDescent="0.2">
      <c r="A637" s="9" t="str">
        <f>'宅直データ '!A637&amp;'宅直データ '!C637</f>
        <v>9490845642</v>
      </c>
      <c r="B637" s="3" t="str">
        <f>'宅直データ '!A637&amp;""</f>
        <v>94908</v>
      </c>
      <c r="C637" s="3" t="str">
        <f>'宅直データ '!B637</f>
        <v>長迫 千寛</v>
      </c>
      <c r="D637" s="4">
        <f>'宅直データ '!C637</f>
        <v>45642</v>
      </c>
      <c r="E637" s="3">
        <f>'宅直データ '!D637</f>
        <v>0</v>
      </c>
      <c r="F637" s="3">
        <f>'宅直データ '!E637</f>
        <v>0</v>
      </c>
      <c r="G637" s="10">
        <f>'宅直データ '!F637</f>
        <v>0</v>
      </c>
      <c r="H637" s="3" t="str">
        <f t="shared" si="9"/>
        <v/>
      </c>
      <c r="I637" s="3" t="str">
        <f>IF(F637=1,VLOOKUP($B637,スタッフ!$B:$F,5,FALSE),"")</f>
        <v/>
      </c>
      <c r="J637" s="3" t="str">
        <f>IF(G637=1,VLOOKUP($B637,スタッフ!$B:$F,5,FALSE),"")</f>
        <v/>
      </c>
      <c r="K637" s="3" t="str">
        <f>IF(E637=1,VLOOKUP($B637,スタッフ!$B:$F,5,FALSE),"")</f>
        <v/>
      </c>
    </row>
    <row r="638" spans="1:11" x14ac:dyDescent="0.2">
      <c r="A638" s="9" t="str">
        <f>'宅直データ '!A638&amp;'宅直データ '!C638</f>
        <v>9490845643</v>
      </c>
      <c r="B638" s="3" t="str">
        <f>'宅直データ '!A638&amp;""</f>
        <v>94908</v>
      </c>
      <c r="C638" s="3" t="str">
        <f>'宅直データ '!B638</f>
        <v>長迫 千寛</v>
      </c>
      <c r="D638" s="4">
        <f>'宅直データ '!C638</f>
        <v>45643</v>
      </c>
      <c r="E638" s="3">
        <f>'宅直データ '!D638</f>
        <v>0</v>
      </c>
      <c r="F638" s="3">
        <f>'宅直データ '!E638</f>
        <v>0</v>
      </c>
      <c r="G638" s="10">
        <f>'宅直データ '!F638</f>
        <v>0</v>
      </c>
      <c r="H638" s="3" t="str">
        <f t="shared" si="9"/>
        <v/>
      </c>
      <c r="I638" s="3" t="str">
        <f>IF(F638=1,VLOOKUP($B638,スタッフ!$B:$F,5,FALSE),"")</f>
        <v/>
      </c>
      <c r="J638" s="3" t="str">
        <f>IF(G638=1,VLOOKUP($B638,スタッフ!$B:$F,5,FALSE),"")</f>
        <v/>
      </c>
      <c r="K638" s="3" t="str">
        <f>IF(E638=1,VLOOKUP($B638,スタッフ!$B:$F,5,FALSE),"")</f>
        <v/>
      </c>
    </row>
    <row r="639" spans="1:11" x14ac:dyDescent="0.2">
      <c r="A639" s="9" t="str">
        <f>'宅直データ '!A639&amp;'宅直データ '!C639</f>
        <v>9490845644</v>
      </c>
      <c r="B639" s="3" t="str">
        <f>'宅直データ '!A639&amp;""</f>
        <v>94908</v>
      </c>
      <c r="C639" s="3" t="str">
        <f>'宅直データ '!B639</f>
        <v>長迫 千寛</v>
      </c>
      <c r="D639" s="4">
        <f>'宅直データ '!C639</f>
        <v>45644</v>
      </c>
      <c r="E639" s="3">
        <f>'宅直データ '!D639</f>
        <v>0</v>
      </c>
      <c r="F639" s="3">
        <f>'宅直データ '!E639</f>
        <v>0</v>
      </c>
      <c r="G639" s="10">
        <f>'宅直データ '!F639</f>
        <v>0</v>
      </c>
      <c r="H639" s="3" t="str">
        <f t="shared" si="9"/>
        <v/>
      </c>
      <c r="I639" s="3" t="str">
        <f>IF(F639=1,VLOOKUP($B639,スタッフ!$B:$F,5,FALSE),"")</f>
        <v/>
      </c>
      <c r="J639" s="3" t="str">
        <f>IF(G639=1,VLOOKUP($B639,スタッフ!$B:$F,5,FALSE),"")</f>
        <v/>
      </c>
      <c r="K639" s="3" t="str">
        <f>IF(E639=1,VLOOKUP($B639,スタッフ!$B:$F,5,FALSE),"")</f>
        <v/>
      </c>
    </row>
    <row r="640" spans="1:11" x14ac:dyDescent="0.2">
      <c r="A640" s="9" t="str">
        <f>'宅直データ '!A640&amp;'宅直データ '!C640</f>
        <v>9490845645</v>
      </c>
      <c r="B640" s="3" t="str">
        <f>'宅直データ '!A640&amp;""</f>
        <v>94908</v>
      </c>
      <c r="C640" s="3" t="str">
        <f>'宅直データ '!B640</f>
        <v>長迫 千寛</v>
      </c>
      <c r="D640" s="4">
        <f>'宅直データ '!C640</f>
        <v>45645</v>
      </c>
      <c r="E640" s="3">
        <f>'宅直データ '!D640</f>
        <v>0</v>
      </c>
      <c r="F640" s="3">
        <f>'宅直データ '!E640</f>
        <v>0</v>
      </c>
      <c r="G640" s="10">
        <f>'宅直データ '!F640</f>
        <v>0</v>
      </c>
      <c r="H640" s="3" t="str">
        <f t="shared" si="9"/>
        <v/>
      </c>
      <c r="I640" s="3" t="str">
        <f>IF(F640=1,VLOOKUP($B640,スタッフ!$B:$F,5,FALSE),"")</f>
        <v/>
      </c>
      <c r="J640" s="3" t="str">
        <f>IF(G640=1,VLOOKUP($B640,スタッフ!$B:$F,5,FALSE),"")</f>
        <v/>
      </c>
      <c r="K640" s="3" t="str">
        <f>IF(E640=1,VLOOKUP($B640,スタッフ!$B:$F,5,FALSE),"")</f>
        <v/>
      </c>
    </row>
    <row r="641" spans="1:11" x14ac:dyDescent="0.2">
      <c r="A641" s="9" t="str">
        <f>'宅直データ '!A641&amp;'宅直データ '!C641</f>
        <v>9490845646</v>
      </c>
      <c r="B641" s="3" t="str">
        <f>'宅直データ '!A641&amp;""</f>
        <v>94908</v>
      </c>
      <c r="C641" s="3" t="str">
        <f>'宅直データ '!B641</f>
        <v>長迫 千寛</v>
      </c>
      <c r="D641" s="4">
        <f>'宅直データ '!C641</f>
        <v>45646</v>
      </c>
      <c r="E641" s="3">
        <f>'宅直データ '!D641</f>
        <v>0</v>
      </c>
      <c r="F641" s="3">
        <f>'宅直データ '!E641</f>
        <v>0</v>
      </c>
      <c r="G641" s="10">
        <f>'宅直データ '!F641</f>
        <v>0</v>
      </c>
      <c r="H641" s="3" t="str">
        <f t="shared" si="9"/>
        <v/>
      </c>
      <c r="I641" s="3" t="str">
        <f>IF(F641=1,VLOOKUP($B641,スタッフ!$B:$F,5,FALSE),"")</f>
        <v/>
      </c>
      <c r="J641" s="3" t="str">
        <f>IF(G641=1,VLOOKUP($B641,スタッフ!$B:$F,5,FALSE),"")</f>
        <v/>
      </c>
      <c r="K641" s="3" t="str">
        <f>IF(E641=1,VLOOKUP($B641,スタッフ!$B:$F,5,FALSE),"")</f>
        <v/>
      </c>
    </row>
    <row r="642" spans="1:11" x14ac:dyDescent="0.2">
      <c r="A642" s="9" t="str">
        <f>'宅直データ '!A642&amp;'宅直データ '!C642</f>
        <v>9490845647</v>
      </c>
      <c r="B642" s="3" t="str">
        <f>'宅直データ '!A642&amp;""</f>
        <v>94908</v>
      </c>
      <c r="C642" s="3" t="str">
        <f>'宅直データ '!B642</f>
        <v>長迫 千寛</v>
      </c>
      <c r="D642" s="4">
        <f>'宅直データ '!C642</f>
        <v>45647</v>
      </c>
      <c r="E642" s="3">
        <f>'宅直データ '!D642</f>
        <v>0</v>
      </c>
      <c r="F642" s="3">
        <f>'宅直データ '!E642</f>
        <v>0</v>
      </c>
      <c r="G642" s="10">
        <f>'宅直データ '!F642</f>
        <v>0</v>
      </c>
      <c r="H642" s="3" t="str">
        <f t="shared" si="9"/>
        <v/>
      </c>
      <c r="I642" s="3" t="str">
        <f>IF(F642=1,VLOOKUP($B642,スタッフ!$B:$F,5,FALSE),"")</f>
        <v/>
      </c>
      <c r="J642" s="3" t="str">
        <f>IF(G642=1,VLOOKUP($B642,スタッフ!$B:$F,5,FALSE),"")</f>
        <v/>
      </c>
      <c r="K642" s="3" t="str">
        <f>IF(E642=1,VLOOKUP($B642,スタッフ!$B:$F,5,FALSE),"")</f>
        <v/>
      </c>
    </row>
    <row r="643" spans="1:11" x14ac:dyDescent="0.2">
      <c r="A643" s="9" t="str">
        <f>'宅直データ '!A643&amp;'宅直データ '!C643</f>
        <v>9490845648</v>
      </c>
      <c r="B643" s="3" t="str">
        <f>'宅直データ '!A643&amp;""</f>
        <v>94908</v>
      </c>
      <c r="C643" s="3" t="str">
        <f>'宅直データ '!B643</f>
        <v>長迫 千寛</v>
      </c>
      <c r="D643" s="4">
        <f>'宅直データ '!C643</f>
        <v>45648</v>
      </c>
      <c r="E643" s="3">
        <f>'宅直データ '!D643</f>
        <v>0</v>
      </c>
      <c r="F643" s="3">
        <f>'宅直データ '!E643</f>
        <v>0</v>
      </c>
      <c r="G643" s="10">
        <f>'宅直データ '!F643</f>
        <v>0</v>
      </c>
      <c r="H643" s="3" t="str">
        <f t="shared" ref="H643:H706" si="10">IF(G643=1,"日","")&amp;IF(F643=1,"PM","")&amp;IF(E643=1,"夜","")</f>
        <v/>
      </c>
      <c r="I643" s="3" t="str">
        <f>IF(F643=1,VLOOKUP($B643,スタッフ!$B:$F,5,FALSE),"")</f>
        <v/>
      </c>
      <c r="J643" s="3" t="str">
        <f>IF(G643=1,VLOOKUP($B643,スタッフ!$B:$F,5,FALSE),"")</f>
        <v/>
      </c>
      <c r="K643" s="3" t="str">
        <f>IF(E643=1,VLOOKUP($B643,スタッフ!$B:$F,5,FALSE),"")</f>
        <v/>
      </c>
    </row>
    <row r="644" spans="1:11" x14ac:dyDescent="0.2">
      <c r="A644" s="9" t="str">
        <f>'宅直データ '!A644&amp;'宅直データ '!C644</f>
        <v>9490845649</v>
      </c>
      <c r="B644" s="3" t="str">
        <f>'宅直データ '!A644&amp;""</f>
        <v>94908</v>
      </c>
      <c r="C644" s="3" t="str">
        <f>'宅直データ '!B644</f>
        <v>長迫 千寛</v>
      </c>
      <c r="D644" s="4">
        <f>'宅直データ '!C644</f>
        <v>45649</v>
      </c>
      <c r="E644" s="3">
        <f>'宅直データ '!D644</f>
        <v>0</v>
      </c>
      <c r="F644" s="3">
        <f>'宅直データ '!E644</f>
        <v>0</v>
      </c>
      <c r="G644" s="10">
        <f>'宅直データ '!F644</f>
        <v>0</v>
      </c>
      <c r="H644" s="3" t="str">
        <f t="shared" si="10"/>
        <v/>
      </c>
      <c r="I644" s="3" t="str">
        <f>IF(F644=1,VLOOKUP($B644,スタッフ!$B:$F,5,FALSE),"")</f>
        <v/>
      </c>
      <c r="J644" s="3" t="str">
        <f>IF(G644=1,VLOOKUP($B644,スタッフ!$B:$F,5,FALSE),"")</f>
        <v/>
      </c>
      <c r="K644" s="3" t="str">
        <f>IF(E644=1,VLOOKUP($B644,スタッフ!$B:$F,5,FALSE),"")</f>
        <v/>
      </c>
    </row>
    <row r="645" spans="1:11" x14ac:dyDescent="0.2">
      <c r="A645" s="9" t="str">
        <f>'宅直データ '!A645&amp;'宅直データ '!C645</f>
        <v>9490845650</v>
      </c>
      <c r="B645" s="3" t="str">
        <f>'宅直データ '!A645&amp;""</f>
        <v>94908</v>
      </c>
      <c r="C645" s="3" t="str">
        <f>'宅直データ '!B645</f>
        <v>長迫 千寛</v>
      </c>
      <c r="D645" s="4">
        <f>'宅直データ '!C645</f>
        <v>45650</v>
      </c>
      <c r="E645" s="3">
        <f>'宅直データ '!D645</f>
        <v>0</v>
      </c>
      <c r="F645" s="3">
        <f>'宅直データ '!E645</f>
        <v>0</v>
      </c>
      <c r="G645" s="10">
        <f>'宅直データ '!F645</f>
        <v>0</v>
      </c>
      <c r="H645" s="3" t="str">
        <f t="shared" si="10"/>
        <v/>
      </c>
      <c r="I645" s="3" t="str">
        <f>IF(F645=1,VLOOKUP($B645,スタッフ!$B:$F,5,FALSE),"")</f>
        <v/>
      </c>
      <c r="J645" s="3" t="str">
        <f>IF(G645=1,VLOOKUP($B645,スタッフ!$B:$F,5,FALSE),"")</f>
        <v/>
      </c>
      <c r="K645" s="3" t="str">
        <f>IF(E645=1,VLOOKUP($B645,スタッフ!$B:$F,5,FALSE),"")</f>
        <v/>
      </c>
    </row>
    <row r="646" spans="1:11" x14ac:dyDescent="0.2">
      <c r="A646" s="9" t="str">
        <f>'宅直データ '!A646&amp;'宅直データ '!C646</f>
        <v>9490845651</v>
      </c>
      <c r="B646" s="3" t="str">
        <f>'宅直データ '!A646&amp;""</f>
        <v>94908</v>
      </c>
      <c r="C646" s="3" t="str">
        <f>'宅直データ '!B646</f>
        <v>長迫 千寛</v>
      </c>
      <c r="D646" s="4">
        <f>'宅直データ '!C646</f>
        <v>45651</v>
      </c>
      <c r="E646" s="3">
        <f>'宅直データ '!D646</f>
        <v>0</v>
      </c>
      <c r="F646" s="3">
        <f>'宅直データ '!E646</f>
        <v>0</v>
      </c>
      <c r="G646" s="10">
        <f>'宅直データ '!F646</f>
        <v>0</v>
      </c>
      <c r="H646" s="3" t="str">
        <f t="shared" si="10"/>
        <v/>
      </c>
      <c r="I646" s="3" t="str">
        <f>IF(F646=1,VLOOKUP($B646,スタッフ!$B:$F,5,FALSE),"")</f>
        <v/>
      </c>
      <c r="J646" s="3" t="str">
        <f>IF(G646=1,VLOOKUP($B646,スタッフ!$B:$F,5,FALSE),"")</f>
        <v/>
      </c>
      <c r="K646" s="3" t="str">
        <f>IF(E646=1,VLOOKUP($B646,スタッフ!$B:$F,5,FALSE),"")</f>
        <v/>
      </c>
    </row>
    <row r="647" spans="1:11" x14ac:dyDescent="0.2">
      <c r="A647" s="9" t="str">
        <f>'宅直データ '!A647&amp;'宅直データ '!C647</f>
        <v>9490845652</v>
      </c>
      <c r="B647" s="3" t="str">
        <f>'宅直データ '!A647&amp;""</f>
        <v>94908</v>
      </c>
      <c r="C647" s="3" t="str">
        <f>'宅直データ '!B647</f>
        <v>長迫 千寛</v>
      </c>
      <c r="D647" s="4">
        <f>'宅直データ '!C647</f>
        <v>45652</v>
      </c>
      <c r="E647" s="3">
        <f>'宅直データ '!D647</f>
        <v>0</v>
      </c>
      <c r="F647" s="3">
        <f>'宅直データ '!E647</f>
        <v>0</v>
      </c>
      <c r="G647" s="10">
        <f>'宅直データ '!F647</f>
        <v>0</v>
      </c>
      <c r="H647" s="3" t="str">
        <f t="shared" si="10"/>
        <v/>
      </c>
      <c r="I647" s="3" t="str">
        <f>IF(F647=1,VLOOKUP($B647,スタッフ!$B:$F,5,FALSE),"")</f>
        <v/>
      </c>
      <c r="J647" s="3" t="str">
        <f>IF(G647=1,VLOOKUP($B647,スタッフ!$B:$F,5,FALSE),"")</f>
        <v/>
      </c>
      <c r="K647" s="3" t="str">
        <f>IF(E647=1,VLOOKUP($B647,スタッフ!$B:$F,5,FALSE),"")</f>
        <v/>
      </c>
    </row>
    <row r="648" spans="1:11" x14ac:dyDescent="0.2">
      <c r="A648" s="9" t="str">
        <f>'宅直データ '!A648&amp;'宅直データ '!C648</f>
        <v>9490845653</v>
      </c>
      <c r="B648" s="3" t="str">
        <f>'宅直データ '!A648&amp;""</f>
        <v>94908</v>
      </c>
      <c r="C648" s="3" t="str">
        <f>'宅直データ '!B648</f>
        <v>長迫 千寛</v>
      </c>
      <c r="D648" s="4">
        <f>'宅直データ '!C648</f>
        <v>45653</v>
      </c>
      <c r="E648" s="3">
        <f>'宅直データ '!D648</f>
        <v>0</v>
      </c>
      <c r="F648" s="3">
        <f>'宅直データ '!E648</f>
        <v>0</v>
      </c>
      <c r="G648" s="10">
        <f>'宅直データ '!F648</f>
        <v>0</v>
      </c>
      <c r="H648" s="3" t="str">
        <f t="shared" si="10"/>
        <v/>
      </c>
      <c r="I648" s="3" t="str">
        <f>IF(F648=1,VLOOKUP($B648,スタッフ!$B:$F,5,FALSE),"")</f>
        <v/>
      </c>
      <c r="J648" s="3" t="str">
        <f>IF(G648=1,VLOOKUP($B648,スタッフ!$B:$F,5,FALSE),"")</f>
        <v/>
      </c>
      <c r="K648" s="3" t="str">
        <f>IF(E648=1,VLOOKUP($B648,スタッフ!$B:$F,5,FALSE),"")</f>
        <v/>
      </c>
    </row>
    <row r="649" spans="1:11" x14ac:dyDescent="0.2">
      <c r="A649" s="9" t="str">
        <f>'宅直データ '!A649&amp;'宅直データ '!C649</f>
        <v>9490845654</v>
      </c>
      <c r="B649" s="3" t="str">
        <f>'宅直データ '!A649&amp;""</f>
        <v>94908</v>
      </c>
      <c r="C649" s="3" t="str">
        <f>'宅直データ '!B649</f>
        <v>長迫 千寛</v>
      </c>
      <c r="D649" s="4">
        <f>'宅直データ '!C649</f>
        <v>45654</v>
      </c>
      <c r="E649" s="3">
        <f>'宅直データ '!D649</f>
        <v>0</v>
      </c>
      <c r="F649" s="3">
        <f>'宅直データ '!E649</f>
        <v>0</v>
      </c>
      <c r="G649" s="10">
        <f>'宅直データ '!F649</f>
        <v>0</v>
      </c>
      <c r="H649" s="3" t="str">
        <f t="shared" si="10"/>
        <v/>
      </c>
      <c r="I649" s="3" t="str">
        <f>IF(F649=1,VLOOKUP($B649,スタッフ!$B:$F,5,FALSE),"")</f>
        <v/>
      </c>
      <c r="J649" s="3" t="str">
        <f>IF(G649=1,VLOOKUP($B649,スタッフ!$B:$F,5,FALSE),"")</f>
        <v/>
      </c>
      <c r="K649" s="3" t="str">
        <f>IF(E649=1,VLOOKUP($B649,スタッフ!$B:$F,5,FALSE),"")</f>
        <v/>
      </c>
    </row>
    <row r="650" spans="1:11" x14ac:dyDescent="0.2">
      <c r="A650" s="9" t="str">
        <f>'宅直データ '!A650&amp;'宅直データ '!C650</f>
        <v>9490845655</v>
      </c>
      <c r="B650" s="3" t="str">
        <f>'宅直データ '!A650&amp;""</f>
        <v>94908</v>
      </c>
      <c r="C650" s="3" t="str">
        <f>'宅直データ '!B650</f>
        <v>長迫 千寛</v>
      </c>
      <c r="D650" s="4">
        <f>'宅直データ '!C650</f>
        <v>45655</v>
      </c>
      <c r="E650" s="3">
        <f>'宅直データ '!D650</f>
        <v>0</v>
      </c>
      <c r="F650" s="3">
        <f>'宅直データ '!E650</f>
        <v>0</v>
      </c>
      <c r="G650" s="10">
        <f>'宅直データ '!F650</f>
        <v>0</v>
      </c>
      <c r="H650" s="3" t="str">
        <f t="shared" si="10"/>
        <v/>
      </c>
      <c r="I650" s="3" t="str">
        <f>IF(F650=1,VLOOKUP($B650,スタッフ!$B:$F,5,FALSE),"")</f>
        <v/>
      </c>
      <c r="J650" s="3" t="str">
        <f>IF(G650=1,VLOOKUP($B650,スタッフ!$B:$F,5,FALSE),"")</f>
        <v/>
      </c>
      <c r="K650" s="3" t="str">
        <f>IF(E650=1,VLOOKUP($B650,スタッフ!$B:$F,5,FALSE),"")</f>
        <v/>
      </c>
    </row>
    <row r="651" spans="1:11" x14ac:dyDescent="0.2">
      <c r="A651" s="9" t="str">
        <f>'宅直データ '!A651&amp;'宅直データ '!C651</f>
        <v>9490845656</v>
      </c>
      <c r="B651" s="3" t="str">
        <f>'宅直データ '!A651&amp;""</f>
        <v>94908</v>
      </c>
      <c r="C651" s="3" t="str">
        <f>'宅直データ '!B651</f>
        <v>長迫 千寛</v>
      </c>
      <c r="D651" s="4">
        <f>'宅直データ '!C651</f>
        <v>45656</v>
      </c>
      <c r="E651" s="3">
        <f>'宅直データ '!D651</f>
        <v>0</v>
      </c>
      <c r="F651" s="3">
        <f>'宅直データ '!E651</f>
        <v>0</v>
      </c>
      <c r="G651" s="10">
        <f>'宅直データ '!F651</f>
        <v>0</v>
      </c>
      <c r="H651" s="3" t="str">
        <f t="shared" si="10"/>
        <v/>
      </c>
      <c r="I651" s="3" t="str">
        <f>IF(F651=1,VLOOKUP($B651,スタッフ!$B:$F,5,FALSE),"")</f>
        <v/>
      </c>
      <c r="J651" s="3" t="str">
        <f>IF(G651=1,VLOOKUP($B651,スタッフ!$B:$F,5,FALSE),"")</f>
        <v/>
      </c>
      <c r="K651" s="3" t="str">
        <f>IF(E651=1,VLOOKUP($B651,スタッフ!$B:$F,5,FALSE),"")</f>
        <v/>
      </c>
    </row>
    <row r="652" spans="1:11" x14ac:dyDescent="0.2">
      <c r="A652" s="9" t="str">
        <f>'宅直データ '!A652&amp;'宅直データ '!C652</f>
        <v>9490845657</v>
      </c>
      <c r="B652" s="3" t="str">
        <f>'宅直データ '!A652&amp;""</f>
        <v>94908</v>
      </c>
      <c r="C652" s="3" t="str">
        <f>'宅直データ '!B652</f>
        <v>長迫 千寛</v>
      </c>
      <c r="D652" s="4">
        <f>'宅直データ '!C652</f>
        <v>45657</v>
      </c>
      <c r="E652" s="3">
        <f>'宅直データ '!D652</f>
        <v>0</v>
      </c>
      <c r="F652" s="3">
        <f>'宅直データ '!E652</f>
        <v>0</v>
      </c>
      <c r="G652" s="10">
        <f>'宅直データ '!F652</f>
        <v>0</v>
      </c>
      <c r="H652" s="3" t="str">
        <f t="shared" si="10"/>
        <v/>
      </c>
      <c r="I652" s="3" t="str">
        <f>IF(F652=1,VLOOKUP($B652,スタッフ!$B:$F,5,FALSE),"")</f>
        <v/>
      </c>
      <c r="J652" s="3" t="str">
        <f>IF(G652=1,VLOOKUP($B652,スタッフ!$B:$F,5,FALSE),"")</f>
        <v/>
      </c>
      <c r="K652" s="3" t="str">
        <f>IF(E652=1,VLOOKUP($B652,スタッフ!$B:$F,5,FALSE),"")</f>
        <v/>
      </c>
    </row>
    <row r="653" spans="1:11" x14ac:dyDescent="0.2">
      <c r="A653" s="9" t="str">
        <f>'宅直データ '!A653&amp;'宅直データ '!C653</f>
        <v>9797445627</v>
      </c>
      <c r="B653" s="3" t="str">
        <f>'宅直データ '!A653&amp;""</f>
        <v>97974</v>
      </c>
      <c r="C653" s="3" t="str">
        <f>'宅直データ '!B653</f>
        <v>吉田 汐里</v>
      </c>
      <c r="D653" s="4">
        <f>'宅直データ '!C653</f>
        <v>45627</v>
      </c>
      <c r="E653" s="3">
        <f>'宅直データ '!D653</f>
        <v>0</v>
      </c>
      <c r="F653" s="3">
        <f>'宅直データ '!E653</f>
        <v>0</v>
      </c>
      <c r="G653" s="10">
        <f>'宅直データ '!F653</f>
        <v>0</v>
      </c>
      <c r="H653" s="3" t="str">
        <f t="shared" si="10"/>
        <v/>
      </c>
      <c r="I653" s="3" t="str">
        <f>IF(F653=1,VLOOKUP($B653,スタッフ!$B:$F,5,FALSE),"")</f>
        <v/>
      </c>
      <c r="J653" s="3" t="str">
        <f>IF(G653=1,VLOOKUP($B653,スタッフ!$B:$F,5,FALSE),"")</f>
        <v/>
      </c>
      <c r="K653" s="3" t="str">
        <f>IF(E653=1,VLOOKUP($B653,スタッフ!$B:$F,5,FALSE),"")</f>
        <v/>
      </c>
    </row>
    <row r="654" spans="1:11" x14ac:dyDescent="0.2">
      <c r="A654" s="9" t="str">
        <f>'宅直データ '!A654&amp;'宅直データ '!C654</f>
        <v>9797445628</v>
      </c>
      <c r="B654" s="3" t="str">
        <f>'宅直データ '!A654&amp;""</f>
        <v>97974</v>
      </c>
      <c r="C654" s="3" t="str">
        <f>'宅直データ '!B654</f>
        <v>吉田 汐里</v>
      </c>
      <c r="D654" s="4">
        <f>'宅直データ '!C654</f>
        <v>45628</v>
      </c>
      <c r="E654" s="3">
        <f>'宅直データ '!D654</f>
        <v>0</v>
      </c>
      <c r="F654" s="3">
        <f>'宅直データ '!E654</f>
        <v>0</v>
      </c>
      <c r="G654" s="10">
        <f>'宅直データ '!F654</f>
        <v>0</v>
      </c>
      <c r="H654" s="3" t="str">
        <f t="shared" si="10"/>
        <v/>
      </c>
      <c r="I654" s="3" t="str">
        <f>IF(F654=1,VLOOKUP($B654,スタッフ!$B:$F,5,FALSE),"")</f>
        <v/>
      </c>
      <c r="J654" s="3" t="str">
        <f>IF(G654=1,VLOOKUP($B654,スタッフ!$B:$F,5,FALSE),"")</f>
        <v/>
      </c>
      <c r="K654" s="3" t="str">
        <f>IF(E654=1,VLOOKUP($B654,スタッフ!$B:$F,5,FALSE),"")</f>
        <v/>
      </c>
    </row>
    <row r="655" spans="1:11" x14ac:dyDescent="0.2">
      <c r="A655" s="9" t="str">
        <f>'宅直データ '!A655&amp;'宅直データ '!C655</f>
        <v>9797445629</v>
      </c>
      <c r="B655" s="3" t="str">
        <f>'宅直データ '!A655&amp;""</f>
        <v>97974</v>
      </c>
      <c r="C655" s="3" t="str">
        <f>'宅直データ '!B655</f>
        <v>吉田 汐里</v>
      </c>
      <c r="D655" s="4">
        <f>'宅直データ '!C655</f>
        <v>45629</v>
      </c>
      <c r="E655" s="3">
        <f>'宅直データ '!D655</f>
        <v>0</v>
      </c>
      <c r="F655" s="3">
        <f>'宅直データ '!E655</f>
        <v>0</v>
      </c>
      <c r="G655" s="10">
        <f>'宅直データ '!F655</f>
        <v>0</v>
      </c>
      <c r="H655" s="3" t="str">
        <f t="shared" si="10"/>
        <v/>
      </c>
      <c r="I655" s="3" t="str">
        <f>IF(F655=1,VLOOKUP($B655,スタッフ!$B:$F,5,FALSE),"")</f>
        <v/>
      </c>
      <c r="J655" s="3" t="str">
        <f>IF(G655=1,VLOOKUP($B655,スタッフ!$B:$F,5,FALSE),"")</f>
        <v/>
      </c>
      <c r="K655" s="3" t="str">
        <f>IF(E655=1,VLOOKUP($B655,スタッフ!$B:$F,5,FALSE),"")</f>
        <v/>
      </c>
    </row>
    <row r="656" spans="1:11" x14ac:dyDescent="0.2">
      <c r="A656" s="9" t="str">
        <f>'宅直データ '!A656&amp;'宅直データ '!C656</f>
        <v>9797445630</v>
      </c>
      <c r="B656" s="3" t="str">
        <f>'宅直データ '!A656&amp;""</f>
        <v>97974</v>
      </c>
      <c r="C656" s="3" t="str">
        <f>'宅直データ '!B656</f>
        <v>吉田 汐里</v>
      </c>
      <c r="D656" s="4">
        <f>'宅直データ '!C656</f>
        <v>45630</v>
      </c>
      <c r="E656" s="3">
        <f>'宅直データ '!D656</f>
        <v>0</v>
      </c>
      <c r="F656" s="3">
        <f>'宅直データ '!E656</f>
        <v>0</v>
      </c>
      <c r="G656" s="10">
        <f>'宅直データ '!F656</f>
        <v>0</v>
      </c>
      <c r="H656" s="3" t="str">
        <f t="shared" si="10"/>
        <v/>
      </c>
      <c r="I656" s="3" t="str">
        <f>IF(F656=1,VLOOKUP($B656,スタッフ!$B:$F,5,FALSE),"")</f>
        <v/>
      </c>
      <c r="J656" s="3" t="str">
        <f>IF(G656=1,VLOOKUP($B656,スタッフ!$B:$F,5,FALSE),"")</f>
        <v/>
      </c>
      <c r="K656" s="3" t="str">
        <f>IF(E656=1,VLOOKUP($B656,スタッフ!$B:$F,5,FALSE),"")</f>
        <v/>
      </c>
    </row>
    <row r="657" spans="1:11" x14ac:dyDescent="0.2">
      <c r="A657" s="9" t="str">
        <f>'宅直データ '!A657&amp;'宅直データ '!C657</f>
        <v>9797445631</v>
      </c>
      <c r="B657" s="3" t="str">
        <f>'宅直データ '!A657&amp;""</f>
        <v>97974</v>
      </c>
      <c r="C657" s="3" t="str">
        <f>'宅直データ '!B657</f>
        <v>吉田 汐里</v>
      </c>
      <c r="D657" s="4">
        <f>'宅直データ '!C657</f>
        <v>45631</v>
      </c>
      <c r="E657" s="3">
        <f>'宅直データ '!D657</f>
        <v>0</v>
      </c>
      <c r="F657" s="3">
        <f>'宅直データ '!E657</f>
        <v>0</v>
      </c>
      <c r="G657" s="10">
        <f>'宅直データ '!F657</f>
        <v>0</v>
      </c>
      <c r="H657" s="3" t="str">
        <f t="shared" si="10"/>
        <v/>
      </c>
      <c r="I657" s="3" t="str">
        <f>IF(F657=1,VLOOKUP($B657,スタッフ!$B:$F,5,FALSE),"")</f>
        <v/>
      </c>
      <c r="J657" s="3" t="str">
        <f>IF(G657=1,VLOOKUP($B657,スタッフ!$B:$F,5,FALSE),"")</f>
        <v/>
      </c>
      <c r="K657" s="3" t="str">
        <f>IF(E657=1,VLOOKUP($B657,スタッフ!$B:$F,5,FALSE),"")</f>
        <v/>
      </c>
    </row>
    <row r="658" spans="1:11" x14ac:dyDescent="0.2">
      <c r="A658" s="9" t="str">
        <f>'宅直データ '!A658&amp;'宅直データ '!C658</f>
        <v>9797445632</v>
      </c>
      <c r="B658" s="3" t="str">
        <f>'宅直データ '!A658&amp;""</f>
        <v>97974</v>
      </c>
      <c r="C658" s="3" t="str">
        <f>'宅直データ '!B658</f>
        <v>吉田 汐里</v>
      </c>
      <c r="D658" s="4">
        <f>'宅直データ '!C658</f>
        <v>45632</v>
      </c>
      <c r="E658" s="3">
        <f>'宅直データ '!D658</f>
        <v>0</v>
      </c>
      <c r="F658" s="3">
        <f>'宅直データ '!E658</f>
        <v>0</v>
      </c>
      <c r="G658" s="10">
        <f>'宅直データ '!F658</f>
        <v>0</v>
      </c>
      <c r="H658" s="3" t="str">
        <f t="shared" si="10"/>
        <v/>
      </c>
      <c r="I658" s="3" t="str">
        <f>IF(F658=1,VLOOKUP($B658,スタッフ!$B:$F,5,FALSE),"")</f>
        <v/>
      </c>
      <c r="J658" s="3" t="str">
        <f>IF(G658=1,VLOOKUP($B658,スタッフ!$B:$F,5,FALSE),"")</f>
        <v/>
      </c>
      <c r="K658" s="3" t="str">
        <f>IF(E658=1,VLOOKUP($B658,スタッフ!$B:$F,5,FALSE),"")</f>
        <v/>
      </c>
    </row>
    <row r="659" spans="1:11" x14ac:dyDescent="0.2">
      <c r="A659" s="9" t="str">
        <f>'宅直データ '!A659&amp;'宅直データ '!C659</f>
        <v>9797445633</v>
      </c>
      <c r="B659" s="3" t="str">
        <f>'宅直データ '!A659&amp;""</f>
        <v>97974</v>
      </c>
      <c r="C659" s="3" t="str">
        <f>'宅直データ '!B659</f>
        <v>吉田 汐里</v>
      </c>
      <c r="D659" s="4">
        <f>'宅直データ '!C659</f>
        <v>45633</v>
      </c>
      <c r="E659" s="3">
        <f>'宅直データ '!D659</f>
        <v>0</v>
      </c>
      <c r="F659" s="3">
        <f>'宅直データ '!E659</f>
        <v>0</v>
      </c>
      <c r="G659" s="10">
        <f>'宅直データ '!F659</f>
        <v>0</v>
      </c>
      <c r="H659" s="3" t="str">
        <f t="shared" si="10"/>
        <v/>
      </c>
      <c r="I659" s="3" t="str">
        <f>IF(F659=1,VLOOKUP($B659,スタッフ!$B:$F,5,FALSE),"")</f>
        <v/>
      </c>
      <c r="J659" s="3" t="str">
        <f>IF(G659=1,VLOOKUP($B659,スタッフ!$B:$F,5,FALSE),"")</f>
        <v/>
      </c>
      <c r="K659" s="3" t="str">
        <f>IF(E659=1,VLOOKUP($B659,スタッフ!$B:$F,5,FALSE),"")</f>
        <v/>
      </c>
    </row>
    <row r="660" spans="1:11" x14ac:dyDescent="0.2">
      <c r="A660" s="9" t="str">
        <f>'宅直データ '!A660&amp;'宅直データ '!C660</f>
        <v>9797445634</v>
      </c>
      <c r="B660" s="3" t="str">
        <f>'宅直データ '!A660&amp;""</f>
        <v>97974</v>
      </c>
      <c r="C660" s="3" t="str">
        <f>'宅直データ '!B660</f>
        <v>吉田 汐里</v>
      </c>
      <c r="D660" s="4">
        <f>'宅直データ '!C660</f>
        <v>45634</v>
      </c>
      <c r="E660" s="3">
        <f>'宅直データ '!D660</f>
        <v>0</v>
      </c>
      <c r="F660" s="3">
        <f>'宅直データ '!E660</f>
        <v>0</v>
      </c>
      <c r="G660" s="10">
        <f>'宅直データ '!F660</f>
        <v>0</v>
      </c>
      <c r="H660" s="3" t="str">
        <f t="shared" si="10"/>
        <v/>
      </c>
      <c r="I660" s="3" t="str">
        <f>IF(F660=1,VLOOKUP($B660,スタッフ!$B:$F,5,FALSE),"")</f>
        <v/>
      </c>
      <c r="J660" s="3" t="str">
        <f>IF(G660=1,VLOOKUP($B660,スタッフ!$B:$F,5,FALSE),"")</f>
        <v/>
      </c>
      <c r="K660" s="3" t="str">
        <f>IF(E660=1,VLOOKUP($B660,スタッフ!$B:$F,5,FALSE),"")</f>
        <v/>
      </c>
    </row>
    <row r="661" spans="1:11" x14ac:dyDescent="0.2">
      <c r="A661" s="9" t="str">
        <f>'宅直データ '!A661&amp;'宅直データ '!C661</f>
        <v>9797445635</v>
      </c>
      <c r="B661" s="3" t="str">
        <f>'宅直データ '!A661&amp;""</f>
        <v>97974</v>
      </c>
      <c r="C661" s="3" t="str">
        <f>'宅直データ '!B661</f>
        <v>吉田 汐里</v>
      </c>
      <c r="D661" s="4">
        <f>'宅直データ '!C661</f>
        <v>45635</v>
      </c>
      <c r="E661" s="3">
        <f>'宅直データ '!D661</f>
        <v>0</v>
      </c>
      <c r="F661" s="3">
        <f>'宅直データ '!E661</f>
        <v>0</v>
      </c>
      <c r="G661" s="10">
        <f>'宅直データ '!F661</f>
        <v>0</v>
      </c>
      <c r="H661" s="3" t="str">
        <f t="shared" si="10"/>
        <v/>
      </c>
      <c r="I661" s="3" t="str">
        <f>IF(F661=1,VLOOKUP($B661,スタッフ!$B:$F,5,FALSE),"")</f>
        <v/>
      </c>
      <c r="J661" s="3" t="str">
        <f>IF(G661=1,VLOOKUP($B661,スタッフ!$B:$F,5,FALSE),"")</f>
        <v/>
      </c>
      <c r="K661" s="3" t="str">
        <f>IF(E661=1,VLOOKUP($B661,スタッフ!$B:$F,5,FALSE),"")</f>
        <v/>
      </c>
    </row>
    <row r="662" spans="1:11" x14ac:dyDescent="0.2">
      <c r="A662" s="9" t="str">
        <f>'宅直データ '!A662&amp;'宅直データ '!C662</f>
        <v>9797445636</v>
      </c>
      <c r="B662" s="3" t="str">
        <f>'宅直データ '!A662&amp;""</f>
        <v>97974</v>
      </c>
      <c r="C662" s="3" t="str">
        <f>'宅直データ '!B662</f>
        <v>吉田 汐里</v>
      </c>
      <c r="D662" s="4">
        <f>'宅直データ '!C662</f>
        <v>45636</v>
      </c>
      <c r="E662" s="3">
        <f>'宅直データ '!D662</f>
        <v>0</v>
      </c>
      <c r="F662" s="3">
        <f>'宅直データ '!E662</f>
        <v>0</v>
      </c>
      <c r="G662" s="10">
        <f>'宅直データ '!F662</f>
        <v>0</v>
      </c>
      <c r="H662" s="3" t="str">
        <f t="shared" si="10"/>
        <v/>
      </c>
      <c r="I662" s="3" t="str">
        <f>IF(F662=1,VLOOKUP($B662,スタッフ!$B:$F,5,FALSE),"")</f>
        <v/>
      </c>
      <c r="J662" s="3" t="str">
        <f>IF(G662=1,VLOOKUP($B662,スタッフ!$B:$F,5,FALSE),"")</f>
        <v/>
      </c>
      <c r="K662" s="3" t="str">
        <f>IF(E662=1,VLOOKUP($B662,スタッフ!$B:$F,5,FALSE),"")</f>
        <v/>
      </c>
    </row>
    <row r="663" spans="1:11" x14ac:dyDescent="0.2">
      <c r="A663" s="9" t="str">
        <f>'宅直データ '!A663&amp;'宅直データ '!C663</f>
        <v>9797445637</v>
      </c>
      <c r="B663" s="3" t="str">
        <f>'宅直データ '!A663&amp;""</f>
        <v>97974</v>
      </c>
      <c r="C663" s="3" t="str">
        <f>'宅直データ '!B663</f>
        <v>吉田 汐里</v>
      </c>
      <c r="D663" s="4">
        <f>'宅直データ '!C663</f>
        <v>45637</v>
      </c>
      <c r="E663" s="3">
        <f>'宅直データ '!D663</f>
        <v>0</v>
      </c>
      <c r="F663" s="3">
        <f>'宅直データ '!E663</f>
        <v>0</v>
      </c>
      <c r="G663" s="10">
        <f>'宅直データ '!F663</f>
        <v>0</v>
      </c>
      <c r="H663" s="3" t="str">
        <f t="shared" si="10"/>
        <v/>
      </c>
      <c r="I663" s="3" t="str">
        <f>IF(F663=1,VLOOKUP($B663,スタッフ!$B:$F,5,FALSE),"")</f>
        <v/>
      </c>
      <c r="J663" s="3" t="str">
        <f>IF(G663=1,VLOOKUP($B663,スタッフ!$B:$F,5,FALSE),"")</f>
        <v/>
      </c>
      <c r="K663" s="3" t="str">
        <f>IF(E663=1,VLOOKUP($B663,スタッフ!$B:$F,5,FALSE),"")</f>
        <v/>
      </c>
    </row>
    <row r="664" spans="1:11" x14ac:dyDescent="0.2">
      <c r="A664" s="9" t="str">
        <f>'宅直データ '!A664&amp;'宅直データ '!C664</f>
        <v>9797445638</v>
      </c>
      <c r="B664" s="3" t="str">
        <f>'宅直データ '!A664&amp;""</f>
        <v>97974</v>
      </c>
      <c r="C664" s="3" t="str">
        <f>'宅直データ '!B664</f>
        <v>吉田 汐里</v>
      </c>
      <c r="D664" s="4">
        <f>'宅直データ '!C664</f>
        <v>45638</v>
      </c>
      <c r="E664" s="3">
        <f>'宅直データ '!D664</f>
        <v>0</v>
      </c>
      <c r="F664" s="3">
        <f>'宅直データ '!E664</f>
        <v>0</v>
      </c>
      <c r="G664" s="10">
        <f>'宅直データ '!F664</f>
        <v>0</v>
      </c>
      <c r="H664" s="3" t="str">
        <f t="shared" si="10"/>
        <v/>
      </c>
      <c r="I664" s="3" t="str">
        <f>IF(F664=1,VLOOKUP($B664,スタッフ!$B:$F,5,FALSE),"")</f>
        <v/>
      </c>
      <c r="J664" s="3" t="str">
        <f>IF(G664=1,VLOOKUP($B664,スタッフ!$B:$F,5,FALSE),"")</f>
        <v/>
      </c>
      <c r="K664" s="3" t="str">
        <f>IF(E664=1,VLOOKUP($B664,スタッフ!$B:$F,5,FALSE),"")</f>
        <v/>
      </c>
    </row>
    <row r="665" spans="1:11" x14ac:dyDescent="0.2">
      <c r="A665" s="9" t="str">
        <f>'宅直データ '!A665&amp;'宅直データ '!C665</f>
        <v>9797445639</v>
      </c>
      <c r="B665" s="3" t="str">
        <f>'宅直データ '!A665&amp;""</f>
        <v>97974</v>
      </c>
      <c r="C665" s="3" t="str">
        <f>'宅直データ '!B665</f>
        <v>吉田 汐里</v>
      </c>
      <c r="D665" s="4">
        <f>'宅直データ '!C665</f>
        <v>45639</v>
      </c>
      <c r="E665" s="3">
        <f>'宅直データ '!D665</f>
        <v>0</v>
      </c>
      <c r="F665" s="3">
        <f>'宅直データ '!E665</f>
        <v>0</v>
      </c>
      <c r="G665" s="10">
        <f>'宅直データ '!F665</f>
        <v>0</v>
      </c>
      <c r="H665" s="3" t="str">
        <f t="shared" si="10"/>
        <v/>
      </c>
      <c r="I665" s="3" t="str">
        <f>IF(F665=1,VLOOKUP($B665,スタッフ!$B:$F,5,FALSE),"")</f>
        <v/>
      </c>
      <c r="J665" s="3" t="str">
        <f>IF(G665=1,VLOOKUP($B665,スタッフ!$B:$F,5,FALSE),"")</f>
        <v/>
      </c>
      <c r="K665" s="3" t="str">
        <f>IF(E665=1,VLOOKUP($B665,スタッフ!$B:$F,5,FALSE),"")</f>
        <v/>
      </c>
    </row>
    <row r="666" spans="1:11" x14ac:dyDescent="0.2">
      <c r="A666" s="9" t="str">
        <f>'宅直データ '!A666&amp;'宅直データ '!C666</f>
        <v>9797445640</v>
      </c>
      <c r="B666" s="3" t="str">
        <f>'宅直データ '!A666&amp;""</f>
        <v>97974</v>
      </c>
      <c r="C666" s="3" t="str">
        <f>'宅直データ '!B666</f>
        <v>吉田 汐里</v>
      </c>
      <c r="D666" s="4">
        <f>'宅直データ '!C666</f>
        <v>45640</v>
      </c>
      <c r="E666" s="3">
        <f>'宅直データ '!D666</f>
        <v>0</v>
      </c>
      <c r="F666" s="3">
        <f>'宅直データ '!E666</f>
        <v>0</v>
      </c>
      <c r="G666" s="10">
        <f>'宅直データ '!F666</f>
        <v>0</v>
      </c>
      <c r="H666" s="3" t="str">
        <f t="shared" si="10"/>
        <v/>
      </c>
      <c r="I666" s="3" t="str">
        <f>IF(F666=1,VLOOKUP($B666,スタッフ!$B:$F,5,FALSE),"")</f>
        <v/>
      </c>
      <c r="J666" s="3" t="str">
        <f>IF(G666=1,VLOOKUP($B666,スタッフ!$B:$F,5,FALSE),"")</f>
        <v/>
      </c>
      <c r="K666" s="3" t="str">
        <f>IF(E666=1,VLOOKUP($B666,スタッフ!$B:$F,5,FALSE),"")</f>
        <v/>
      </c>
    </row>
    <row r="667" spans="1:11" x14ac:dyDescent="0.2">
      <c r="A667" s="9" t="str">
        <f>'宅直データ '!A667&amp;'宅直データ '!C667</f>
        <v>9797445641</v>
      </c>
      <c r="B667" s="3" t="str">
        <f>'宅直データ '!A667&amp;""</f>
        <v>97974</v>
      </c>
      <c r="C667" s="3" t="str">
        <f>'宅直データ '!B667</f>
        <v>吉田 汐里</v>
      </c>
      <c r="D667" s="4">
        <f>'宅直データ '!C667</f>
        <v>45641</v>
      </c>
      <c r="E667" s="3">
        <f>'宅直データ '!D667</f>
        <v>0</v>
      </c>
      <c r="F667" s="3">
        <f>'宅直データ '!E667</f>
        <v>0</v>
      </c>
      <c r="G667" s="10">
        <f>'宅直データ '!F667</f>
        <v>0</v>
      </c>
      <c r="H667" s="3" t="str">
        <f t="shared" si="10"/>
        <v/>
      </c>
      <c r="I667" s="3" t="str">
        <f>IF(F667=1,VLOOKUP($B667,スタッフ!$B:$F,5,FALSE),"")</f>
        <v/>
      </c>
      <c r="J667" s="3" t="str">
        <f>IF(G667=1,VLOOKUP($B667,スタッフ!$B:$F,5,FALSE),"")</f>
        <v/>
      </c>
      <c r="K667" s="3" t="str">
        <f>IF(E667=1,VLOOKUP($B667,スタッフ!$B:$F,5,FALSE),"")</f>
        <v/>
      </c>
    </row>
    <row r="668" spans="1:11" x14ac:dyDescent="0.2">
      <c r="A668" s="9" t="str">
        <f>'宅直データ '!A668&amp;'宅直データ '!C668</f>
        <v>9797445642</v>
      </c>
      <c r="B668" s="3" t="str">
        <f>'宅直データ '!A668&amp;""</f>
        <v>97974</v>
      </c>
      <c r="C668" s="3" t="str">
        <f>'宅直データ '!B668</f>
        <v>吉田 汐里</v>
      </c>
      <c r="D668" s="4">
        <f>'宅直データ '!C668</f>
        <v>45642</v>
      </c>
      <c r="E668" s="3">
        <f>'宅直データ '!D668</f>
        <v>0</v>
      </c>
      <c r="F668" s="3">
        <f>'宅直データ '!E668</f>
        <v>0</v>
      </c>
      <c r="G668" s="10">
        <f>'宅直データ '!F668</f>
        <v>0</v>
      </c>
      <c r="H668" s="3" t="str">
        <f t="shared" si="10"/>
        <v/>
      </c>
      <c r="I668" s="3" t="str">
        <f>IF(F668=1,VLOOKUP($B668,スタッフ!$B:$F,5,FALSE),"")</f>
        <v/>
      </c>
      <c r="J668" s="3" t="str">
        <f>IF(G668=1,VLOOKUP($B668,スタッフ!$B:$F,5,FALSE),"")</f>
        <v/>
      </c>
      <c r="K668" s="3" t="str">
        <f>IF(E668=1,VLOOKUP($B668,スタッフ!$B:$F,5,FALSE),"")</f>
        <v/>
      </c>
    </row>
    <row r="669" spans="1:11" x14ac:dyDescent="0.2">
      <c r="A669" s="9" t="str">
        <f>'宅直データ '!A669&amp;'宅直データ '!C669</f>
        <v>9797445643</v>
      </c>
      <c r="B669" s="3" t="str">
        <f>'宅直データ '!A669&amp;""</f>
        <v>97974</v>
      </c>
      <c r="C669" s="3" t="str">
        <f>'宅直データ '!B669</f>
        <v>吉田 汐里</v>
      </c>
      <c r="D669" s="4">
        <f>'宅直データ '!C669</f>
        <v>45643</v>
      </c>
      <c r="E669" s="3">
        <f>'宅直データ '!D669</f>
        <v>0</v>
      </c>
      <c r="F669" s="3">
        <f>'宅直データ '!E669</f>
        <v>0</v>
      </c>
      <c r="G669" s="10">
        <f>'宅直データ '!F669</f>
        <v>0</v>
      </c>
      <c r="H669" s="3" t="str">
        <f t="shared" si="10"/>
        <v/>
      </c>
      <c r="I669" s="3" t="str">
        <f>IF(F669=1,VLOOKUP($B669,スタッフ!$B:$F,5,FALSE),"")</f>
        <v/>
      </c>
      <c r="J669" s="3" t="str">
        <f>IF(G669=1,VLOOKUP($B669,スタッフ!$B:$F,5,FALSE),"")</f>
        <v/>
      </c>
      <c r="K669" s="3" t="str">
        <f>IF(E669=1,VLOOKUP($B669,スタッフ!$B:$F,5,FALSE),"")</f>
        <v/>
      </c>
    </row>
    <row r="670" spans="1:11" x14ac:dyDescent="0.2">
      <c r="A670" s="9" t="str">
        <f>'宅直データ '!A670&amp;'宅直データ '!C670</f>
        <v>9797445644</v>
      </c>
      <c r="B670" s="3" t="str">
        <f>'宅直データ '!A670&amp;""</f>
        <v>97974</v>
      </c>
      <c r="C670" s="3" t="str">
        <f>'宅直データ '!B670</f>
        <v>吉田 汐里</v>
      </c>
      <c r="D670" s="4">
        <f>'宅直データ '!C670</f>
        <v>45644</v>
      </c>
      <c r="E670" s="3">
        <f>'宅直データ '!D670</f>
        <v>0</v>
      </c>
      <c r="F670" s="3">
        <f>'宅直データ '!E670</f>
        <v>0</v>
      </c>
      <c r="G670" s="10">
        <f>'宅直データ '!F670</f>
        <v>0</v>
      </c>
      <c r="H670" s="3" t="str">
        <f t="shared" si="10"/>
        <v/>
      </c>
      <c r="I670" s="3" t="str">
        <f>IF(F670=1,VLOOKUP($B670,スタッフ!$B:$F,5,FALSE),"")</f>
        <v/>
      </c>
      <c r="J670" s="3" t="str">
        <f>IF(G670=1,VLOOKUP($B670,スタッフ!$B:$F,5,FALSE),"")</f>
        <v/>
      </c>
      <c r="K670" s="3" t="str">
        <f>IF(E670=1,VLOOKUP($B670,スタッフ!$B:$F,5,FALSE),"")</f>
        <v/>
      </c>
    </row>
    <row r="671" spans="1:11" x14ac:dyDescent="0.2">
      <c r="A671" s="9" t="str">
        <f>'宅直データ '!A671&amp;'宅直データ '!C671</f>
        <v>9797445645</v>
      </c>
      <c r="B671" s="3" t="str">
        <f>'宅直データ '!A671&amp;""</f>
        <v>97974</v>
      </c>
      <c r="C671" s="3" t="str">
        <f>'宅直データ '!B671</f>
        <v>吉田 汐里</v>
      </c>
      <c r="D671" s="4">
        <f>'宅直データ '!C671</f>
        <v>45645</v>
      </c>
      <c r="E671" s="3">
        <f>'宅直データ '!D671</f>
        <v>0</v>
      </c>
      <c r="F671" s="3">
        <f>'宅直データ '!E671</f>
        <v>0</v>
      </c>
      <c r="G671" s="10">
        <f>'宅直データ '!F671</f>
        <v>0</v>
      </c>
      <c r="H671" s="3" t="str">
        <f t="shared" si="10"/>
        <v/>
      </c>
      <c r="I671" s="3" t="str">
        <f>IF(F671=1,VLOOKUP($B671,スタッフ!$B:$F,5,FALSE),"")</f>
        <v/>
      </c>
      <c r="J671" s="3" t="str">
        <f>IF(G671=1,VLOOKUP($B671,スタッフ!$B:$F,5,FALSE),"")</f>
        <v/>
      </c>
      <c r="K671" s="3" t="str">
        <f>IF(E671=1,VLOOKUP($B671,スタッフ!$B:$F,5,FALSE),"")</f>
        <v/>
      </c>
    </row>
    <row r="672" spans="1:11" x14ac:dyDescent="0.2">
      <c r="A672" s="9" t="str">
        <f>'宅直データ '!A672&amp;'宅直データ '!C672</f>
        <v>9797445646</v>
      </c>
      <c r="B672" s="3" t="str">
        <f>'宅直データ '!A672&amp;""</f>
        <v>97974</v>
      </c>
      <c r="C672" s="3" t="str">
        <f>'宅直データ '!B672</f>
        <v>吉田 汐里</v>
      </c>
      <c r="D672" s="4">
        <f>'宅直データ '!C672</f>
        <v>45646</v>
      </c>
      <c r="E672" s="3">
        <f>'宅直データ '!D672</f>
        <v>0</v>
      </c>
      <c r="F672" s="3">
        <f>'宅直データ '!E672</f>
        <v>0</v>
      </c>
      <c r="G672" s="10">
        <f>'宅直データ '!F672</f>
        <v>0</v>
      </c>
      <c r="H672" s="3" t="str">
        <f t="shared" si="10"/>
        <v/>
      </c>
      <c r="I672" s="3" t="str">
        <f>IF(F672=1,VLOOKUP($B672,スタッフ!$B:$F,5,FALSE),"")</f>
        <v/>
      </c>
      <c r="J672" s="3" t="str">
        <f>IF(G672=1,VLOOKUP($B672,スタッフ!$B:$F,5,FALSE),"")</f>
        <v/>
      </c>
      <c r="K672" s="3" t="str">
        <f>IF(E672=1,VLOOKUP($B672,スタッフ!$B:$F,5,FALSE),"")</f>
        <v/>
      </c>
    </row>
    <row r="673" spans="1:11" x14ac:dyDescent="0.2">
      <c r="A673" s="9" t="str">
        <f>'宅直データ '!A673&amp;'宅直データ '!C673</f>
        <v>9797445647</v>
      </c>
      <c r="B673" s="3" t="str">
        <f>'宅直データ '!A673&amp;""</f>
        <v>97974</v>
      </c>
      <c r="C673" s="3" t="str">
        <f>'宅直データ '!B673</f>
        <v>吉田 汐里</v>
      </c>
      <c r="D673" s="4">
        <f>'宅直データ '!C673</f>
        <v>45647</v>
      </c>
      <c r="E673" s="3">
        <f>'宅直データ '!D673</f>
        <v>0</v>
      </c>
      <c r="F673" s="3">
        <f>'宅直データ '!E673</f>
        <v>0</v>
      </c>
      <c r="G673" s="10">
        <f>'宅直データ '!F673</f>
        <v>0</v>
      </c>
      <c r="H673" s="3" t="str">
        <f t="shared" si="10"/>
        <v/>
      </c>
      <c r="I673" s="3" t="str">
        <f>IF(F673=1,VLOOKUP($B673,スタッフ!$B:$F,5,FALSE),"")</f>
        <v/>
      </c>
      <c r="J673" s="3" t="str">
        <f>IF(G673=1,VLOOKUP($B673,スタッフ!$B:$F,5,FALSE),"")</f>
        <v/>
      </c>
      <c r="K673" s="3" t="str">
        <f>IF(E673=1,VLOOKUP($B673,スタッフ!$B:$F,5,FALSE),"")</f>
        <v/>
      </c>
    </row>
    <row r="674" spans="1:11" x14ac:dyDescent="0.2">
      <c r="A674" s="9" t="str">
        <f>'宅直データ '!A674&amp;'宅直データ '!C674</f>
        <v>9797445648</v>
      </c>
      <c r="B674" s="3" t="str">
        <f>'宅直データ '!A674&amp;""</f>
        <v>97974</v>
      </c>
      <c r="C674" s="3" t="str">
        <f>'宅直データ '!B674</f>
        <v>吉田 汐里</v>
      </c>
      <c r="D674" s="4">
        <f>'宅直データ '!C674</f>
        <v>45648</v>
      </c>
      <c r="E674" s="3">
        <f>'宅直データ '!D674</f>
        <v>0</v>
      </c>
      <c r="F674" s="3">
        <f>'宅直データ '!E674</f>
        <v>0</v>
      </c>
      <c r="G674" s="10">
        <f>'宅直データ '!F674</f>
        <v>0</v>
      </c>
      <c r="H674" s="3" t="str">
        <f t="shared" si="10"/>
        <v/>
      </c>
      <c r="I674" s="3" t="str">
        <f>IF(F674=1,VLOOKUP($B674,スタッフ!$B:$F,5,FALSE),"")</f>
        <v/>
      </c>
      <c r="J674" s="3" t="str">
        <f>IF(G674=1,VLOOKUP($B674,スタッフ!$B:$F,5,FALSE),"")</f>
        <v/>
      </c>
      <c r="K674" s="3" t="str">
        <f>IF(E674=1,VLOOKUP($B674,スタッフ!$B:$F,5,FALSE),"")</f>
        <v/>
      </c>
    </row>
    <row r="675" spans="1:11" x14ac:dyDescent="0.2">
      <c r="A675" s="9" t="str">
        <f>'宅直データ '!A675&amp;'宅直データ '!C675</f>
        <v>9797445649</v>
      </c>
      <c r="B675" s="3" t="str">
        <f>'宅直データ '!A675&amp;""</f>
        <v>97974</v>
      </c>
      <c r="C675" s="3" t="str">
        <f>'宅直データ '!B675</f>
        <v>吉田 汐里</v>
      </c>
      <c r="D675" s="4">
        <f>'宅直データ '!C675</f>
        <v>45649</v>
      </c>
      <c r="E675" s="3">
        <f>'宅直データ '!D675</f>
        <v>0</v>
      </c>
      <c r="F675" s="3">
        <f>'宅直データ '!E675</f>
        <v>0</v>
      </c>
      <c r="G675" s="10">
        <f>'宅直データ '!F675</f>
        <v>0</v>
      </c>
      <c r="H675" s="3" t="str">
        <f t="shared" si="10"/>
        <v/>
      </c>
      <c r="I675" s="3" t="str">
        <f>IF(F675=1,VLOOKUP($B675,スタッフ!$B:$F,5,FALSE),"")</f>
        <v/>
      </c>
      <c r="J675" s="3" t="str">
        <f>IF(G675=1,VLOOKUP($B675,スタッフ!$B:$F,5,FALSE),"")</f>
        <v/>
      </c>
      <c r="K675" s="3" t="str">
        <f>IF(E675=1,VLOOKUP($B675,スタッフ!$B:$F,5,FALSE),"")</f>
        <v/>
      </c>
    </row>
    <row r="676" spans="1:11" x14ac:dyDescent="0.2">
      <c r="A676" s="9" t="str">
        <f>'宅直データ '!A676&amp;'宅直データ '!C676</f>
        <v>9797445650</v>
      </c>
      <c r="B676" s="3" t="str">
        <f>'宅直データ '!A676&amp;""</f>
        <v>97974</v>
      </c>
      <c r="C676" s="3" t="str">
        <f>'宅直データ '!B676</f>
        <v>吉田 汐里</v>
      </c>
      <c r="D676" s="4">
        <f>'宅直データ '!C676</f>
        <v>45650</v>
      </c>
      <c r="E676" s="3">
        <f>'宅直データ '!D676</f>
        <v>0</v>
      </c>
      <c r="F676" s="3">
        <f>'宅直データ '!E676</f>
        <v>0</v>
      </c>
      <c r="G676" s="10">
        <f>'宅直データ '!F676</f>
        <v>0</v>
      </c>
      <c r="H676" s="3" t="str">
        <f t="shared" si="10"/>
        <v/>
      </c>
      <c r="I676" s="3" t="str">
        <f>IF(F676=1,VLOOKUP($B676,スタッフ!$B:$F,5,FALSE),"")</f>
        <v/>
      </c>
      <c r="J676" s="3" t="str">
        <f>IF(G676=1,VLOOKUP($B676,スタッフ!$B:$F,5,FALSE),"")</f>
        <v/>
      </c>
      <c r="K676" s="3" t="str">
        <f>IF(E676=1,VLOOKUP($B676,スタッフ!$B:$F,5,FALSE),"")</f>
        <v/>
      </c>
    </row>
    <row r="677" spans="1:11" x14ac:dyDescent="0.2">
      <c r="A677" s="9" t="str">
        <f>'宅直データ '!A677&amp;'宅直データ '!C677</f>
        <v>9797445651</v>
      </c>
      <c r="B677" s="3" t="str">
        <f>'宅直データ '!A677&amp;""</f>
        <v>97974</v>
      </c>
      <c r="C677" s="3" t="str">
        <f>'宅直データ '!B677</f>
        <v>吉田 汐里</v>
      </c>
      <c r="D677" s="4">
        <f>'宅直データ '!C677</f>
        <v>45651</v>
      </c>
      <c r="E677" s="3">
        <f>'宅直データ '!D677</f>
        <v>0</v>
      </c>
      <c r="F677" s="3">
        <f>'宅直データ '!E677</f>
        <v>0</v>
      </c>
      <c r="G677" s="10">
        <f>'宅直データ '!F677</f>
        <v>0</v>
      </c>
      <c r="H677" s="3" t="str">
        <f t="shared" si="10"/>
        <v/>
      </c>
      <c r="I677" s="3" t="str">
        <f>IF(F677=1,VLOOKUP($B677,スタッフ!$B:$F,5,FALSE),"")</f>
        <v/>
      </c>
      <c r="J677" s="3" t="str">
        <f>IF(G677=1,VLOOKUP($B677,スタッフ!$B:$F,5,FALSE),"")</f>
        <v/>
      </c>
      <c r="K677" s="3" t="str">
        <f>IF(E677=1,VLOOKUP($B677,スタッフ!$B:$F,5,FALSE),"")</f>
        <v/>
      </c>
    </row>
    <row r="678" spans="1:11" x14ac:dyDescent="0.2">
      <c r="A678" s="9" t="str">
        <f>'宅直データ '!A678&amp;'宅直データ '!C678</f>
        <v>9797445652</v>
      </c>
      <c r="B678" s="3" t="str">
        <f>'宅直データ '!A678&amp;""</f>
        <v>97974</v>
      </c>
      <c r="C678" s="3" t="str">
        <f>'宅直データ '!B678</f>
        <v>吉田 汐里</v>
      </c>
      <c r="D678" s="4">
        <f>'宅直データ '!C678</f>
        <v>45652</v>
      </c>
      <c r="E678" s="3">
        <f>'宅直データ '!D678</f>
        <v>0</v>
      </c>
      <c r="F678" s="3">
        <f>'宅直データ '!E678</f>
        <v>0</v>
      </c>
      <c r="G678" s="10">
        <f>'宅直データ '!F678</f>
        <v>0</v>
      </c>
      <c r="H678" s="3" t="str">
        <f t="shared" si="10"/>
        <v/>
      </c>
      <c r="I678" s="3" t="str">
        <f>IF(F678=1,VLOOKUP($B678,スタッフ!$B:$F,5,FALSE),"")</f>
        <v/>
      </c>
      <c r="J678" s="3" t="str">
        <f>IF(G678=1,VLOOKUP($B678,スタッフ!$B:$F,5,FALSE),"")</f>
        <v/>
      </c>
      <c r="K678" s="3" t="str">
        <f>IF(E678=1,VLOOKUP($B678,スタッフ!$B:$F,5,FALSE),"")</f>
        <v/>
      </c>
    </row>
    <row r="679" spans="1:11" x14ac:dyDescent="0.2">
      <c r="A679" s="9" t="str">
        <f>'宅直データ '!A679&amp;'宅直データ '!C679</f>
        <v>9797445653</v>
      </c>
      <c r="B679" s="3" t="str">
        <f>'宅直データ '!A679&amp;""</f>
        <v>97974</v>
      </c>
      <c r="C679" s="3" t="str">
        <f>'宅直データ '!B679</f>
        <v>吉田 汐里</v>
      </c>
      <c r="D679" s="4">
        <f>'宅直データ '!C679</f>
        <v>45653</v>
      </c>
      <c r="E679" s="3">
        <f>'宅直データ '!D679</f>
        <v>0</v>
      </c>
      <c r="F679" s="3">
        <f>'宅直データ '!E679</f>
        <v>0</v>
      </c>
      <c r="G679" s="10">
        <f>'宅直データ '!F679</f>
        <v>0</v>
      </c>
      <c r="H679" s="3" t="str">
        <f t="shared" si="10"/>
        <v/>
      </c>
      <c r="I679" s="3" t="str">
        <f>IF(F679=1,VLOOKUP($B679,スタッフ!$B:$F,5,FALSE),"")</f>
        <v/>
      </c>
      <c r="J679" s="3" t="str">
        <f>IF(G679=1,VLOOKUP($B679,スタッフ!$B:$F,5,FALSE),"")</f>
        <v/>
      </c>
      <c r="K679" s="3" t="str">
        <f>IF(E679=1,VLOOKUP($B679,スタッフ!$B:$F,5,FALSE),"")</f>
        <v/>
      </c>
    </row>
    <row r="680" spans="1:11" x14ac:dyDescent="0.2">
      <c r="A680" s="9" t="str">
        <f>'宅直データ '!A680&amp;'宅直データ '!C680</f>
        <v>9797445654</v>
      </c>
      <c r="B680" s="3" t="str">
        <f>'宅直データ '!A680&amp;""</f>
        <v>97974</v>
      </c>
      <c r="C680" s="3" t="str">
        <f>'宅直データ '!B680</f>
        <v>吉田 汐里</v>
      </c>
      <c r="D680" s="4">
        <f>'宅直データ '!C680</f>
        <v>45654</v>
      </c>
      <c r="E680" s="3">
        <f>'宅直データ '!D680</f>
        <v>0</v>
      </c>
      <c r="F680" s="3">
        <f>'宅直データ '!E680</f>
        <v>0</v>
      </c>
      <c r="G680" s="10">
        <f>'宅直データ '!F680</f>
        <v>0</v>
      </c>
      <c r="H680" s="3" t="str">
        <f t="shared" si="10"/>
        <v/>
      </c>
      <c r="I680" s="3" t="str">
        <f>IF(F680=1,VLOOKUP($B680,スタッフ!$B:$F,5,FALSE),"")</f>
        <v/>
      </c>
      <c r="J680" s="3" t="str">
        <f>IF(G680=1,VLOOKUP($B680,スタッフ!$B:$F,5,FALSE),"")</f>
        <v/>
      </c>
      <c r="K680" s="3" t="str">
        <f>IF(E680=1,VLOOKUP($B680,スタッフ!$B:$F,5,FALSE),"")</f>
        <v/>
      </c>
    </row>
    <row r="681" spans="1:11" x14ac:dyDescent="0.2">
      <c r="A681" s="9" t="str">
        <f>'宅直データ '!A681&amp;'宅直データ '!C681</f>
        <v>9797445655</v>
      </c>
      <c r="B681" s="3" t="str">
        <f>'宅直データ '!A681&amp;""</f>
        <v>97974</v>
      </c>
      <c r="C681" s="3" t="str">
        <f>'宅直データ '!B681</f>
        <v>吉田 汐里</v>
      </c>
      <c r="D681" s="4">
        <f>'宅直データ '!C681</f>
        <v>45655</v>
      </c>
      <c r="E681" s="3">
        <f>'宅直データ '!D681</f>
        <v>0</v>
      </c>
      <c r="F681" s="3">
        <f>'宅直データ '!E681</f>
        <v>0</v>
      </c>
      <c r="G681" s="10">
        <f>'宅直データ '!F681</f>
        <v>0</v>
      </c>
      <c r="H681" s="3" t="str">
        <f t="shared" si="10"/>
        <v/>
      </c>
      <c r="I681" s="3" t="str">
        <f>IF(F681=1,VLOOKUP($B681,スタッフ!$B:$F,5,FALSE),"")</f>
        <v/>
      </c>
      <c r="J681" s="3" t="str">
        <f>IF(G681=1,VLOOKUP($B681,スタッフ!$B:$F,5,FALSE),"")</f>
        <v/>
      </c>
      <c r="K681" s="3" t="str">
        <f>IF(E681=1,VLOOKUP($B681,スタッフ!$B:$F,5,FALSE),"")</f>
        <v/>
      </c>
    </row>
    <row r="682" spans="1:11" x14ac:dyDescent="0.2">
      <c r="A682" s="9" t="str">
        <f>'宅直データ '!A682&amp;'宅直データ '!C682</f>
        <v>9797445656</v>
      </c>
      <c r="B682" s="3" t="str">
        <f>'宅直データ '!A682&amp;""</f>
        <v>97974</v>
      </c>
      <c r="C682" s="3" t="str">
        <f>'宅直データ '!B682</f>
        <v>吉田 汐里</v>
      </c>
      <c r="D682" s="4">
        <f>'宅直データ '!C682</f>
        <v>45656</v>
      </c>
      <c r="E682" s="3">
        <f>'宅直データ '!D682</f>
        <v>0</v>
      </c>
      <c r="F682" s="3">
        <f>'宅直データ '!E682</f>
        <v>0</v>
      </c>
      <c r="G682" s="10">
        <f>'宅直データ '!F682</f>
        <v>0</v>
      </c>
      <c r="H682" s="3" t="str">
        <f t="shared" si="10"/>
        <v/>
      </c>
      <c r="I682" s="3" t="str">
        <f>IF(F682=1,VLOOKUP($B682,スタッフ!$B:$F,5,FALSE),"")</f>
        <v/>
      </c>
      <c r="J682" s="3" t="str">
        <f>IF(G682=1,VLOOKUP($B682,スタッフ!$B:$F,5,FALSE),"")</f>
        <v/>
      </c>
      <c r="K682" s="3" t="str">
        <f>IF(E682=1,VLOOKUP($B682,スタッフ!$B:$F,5,FALSE),"")</f>
        <v/>
      </c>
    </row>
    <row r="683" spans="1:11" x14ac:dyDescent="0.2">
      <c r="A683" s="9" t="str">
        <f>'宅直データ '!A683&amp;'宅直データ '!C683</f>
        <v>9797445657</v>
      </c>
      <c r="B683" s="3" t="str">
        <f>'宅直データ '!A683&amp;""</f>
        <v>97974</v>
      </c>
      <c r="C683" s="3" t="str">
        <f>'宅直データ '!B683</f>
        <v>吉田 汐里</v>
      </c>
      <c r="D683" s="4">
        <f>'宅直データ '!C683</f>
        <v>45657</v>
      </c>
      <c r="E683" s="3">
        <f>'宅直データ '!D683</f>
        <v>0</v>
      </c>
      <c r="F683" s="3">
        <f>'宅直データ '!E683</f>
        <v>0</v>
      </c>
      <c r="G683" s="10">
        <f>'宅直データ '!F683</f>
        <v>0</v>
      </c>
      <c r="H683" s="3" t="str">
        <f t="shared" si="10"/>
        <v/>
      </c>
      <c r="I683" s="3" t="str">
        <f>IF(F683=1,VLOOKUP($B683,スタッフ!$B:$F,5,FALSE),"")</f>
        <v/>
      </c>
      <c r="J683" s="3" t="str">
        <f>IF(G683=1,VLOOKUP($B683,スタッフ!$B:$F,5,FALSE),"")</f>
        <v/>
      </c>
      <c r="K683" s="3" t="str">
        <f>IF(E683=1,VLOOKUP($B683,スタッフ!$B:$F,5,FALSE),"")</f>
        <v/>
      </c>
    </row>
    <row r="684" spans="1:11" x14ac:dyDescent="0.2">
      <c r="A684" s="9" t="str">
        <f>'宅直データ '!A684&amp;'宅直データ '!C684</f>
        <v>10927245627</v>
      </c>
      <c r="B684" s="3" t="str">
        <f>'宅直データ '!A684&amp;""</f>
        <v>109272</v>
      </c>
      <c r="C684" s="3" t="str">
        <f>'宅直データ '!B684</f>
        <v>齊藤 久紘</v>
      </c>
      <c r="D684" s="4">
        <f>'宅直データ '!C684</f>
        <v>45627</v>
      </c>
      <c r="E684" s="3">
        <f>'宅直データ '!D684</f>
        <v>0</v>
      </c>
      <c r="F684" s="3">
        <f>'宅直データ '!E684</f>
        <v>0</v>
      </c>
      <c r="G684" s="10">
        <f>'宅直データ '!F684</f>
        <v>0</v>
      </c>
      <c r="H684" s="3" t="str">
        <f t="shared" si="10"/>
        <v/>
      </c>
      <c r="I684" s="3" t="str">
        <f>IF(F684=1,VLOOKUP($B684,スタッフ!$B:$F,5,FALSE),"")</f>
        <v/>
      </c>
      <c r="J684" s="3" t="str">
        <f>IF(G684=1,VLOOKUP($B684,スタッフ!$B:$F,5,FALSE),"")</f>
        <v/>
      </c>
      <c r="K684" s="3" t="str">
        <f>IF(E684=1,VLOOKUP($B684,スタッフ!$B:$F,5,FALSE),"")</f>
        <v/>
      </c>
    </row>
    <row r="685" spans="1:11" x14ac:dyDescent="0.2">
      <c r="A685" s="9" t="str">
        <f>'宅直データ '!A685&amp;'宅直データ '!C685</f>
        <v>10927245628</v>
      </c>
      <c r="B685" s="3" t="str">
        <f>'宅直データ '!A685&amp;""</f>
        <v>109272</v>
      </c>
      <c r="C685" s="3" t="str">
        <f>'宅直データ '!B685</f>
        <v>齊藤 久紘</v>
      </c>
      <c r="D685" s="4">
        <f>'宅直データ '!C685</f>
        <v>45628</v>
      </c>
      <c r="E685" s="3">
        <f>'宅直データ '!D685</f>
        <v>0</v>
      </c>
      <c r="F685" s="3">
        <f>'宅直データ '!E685</f>
        <v>0</v>
      </c>
      <c r="G685" s="10">
        <f>'宅直データ '!F685</f>
        <v>0</v>
      </c>
      <c r="H685" s="3" t="str">
        <f t="shared" si="10"/>
        <v/>
      </c>
      <c r="I685" s="3" t="str">
        <f>IF(F685=1,VLOOKUP($B685,スタッフ!$B:$F,5,FALSE),"")</f>
        <v/>
      </c>
      <c r="J685" s="3" t="str">
        <f>IF(G685=1,VLOOKUP($B685,スタッフ!$B:$F,5,FALSE),"")</f>
        <v/>
      </c>
      <c r="K685" s="3" t="str">
        <f>IF(E685=1,VLOOKUP($B685,スタッフ!$B:$F,5,FALSE),"")</f>
        <v/>
      </c>
    </row>
    <row r="686" spans="1:11" x14ac:dyDescent="0.2">
      <c r="A686" s="9" t="str">
        <f>'宅直データ '!A686&amp;'宅直データ '!C686</f>
        <v>10927245629</v>
      </c>
      <c r="B686" s="3" t="str">
        <f>'宅直データ '!A686&amp;""</f>
        <v>109272</v>
      </c>
      <c r="C686" s="3" t="str">
        <f>'宅直データ '!B686</f>
        <v>齊藤 久紘</v>
      </c>
      <c r="D686" s="4">
        <f>'宅直データ '!C686</f>
        <v>45629</v>
      </c>
      <c r="E686" s="3">
        <f>'宅直データ '!D686</f>
        <v>0</v>
      </c>
      <c r="F686" s="3">
        <f>'宅直データ '!E686</f>
        <v>0</v>
      </c>
      <c r="G686" s="10">
        <f>'宅直データ '!F686</f>
        <v>0</v>
      </c>
      <c r="H686" s="3" t="str">
        <f t="shared" si="10"/>
        <v/>
      </c>
      <c r="I686" s="3" t="str">
        <f>IF(F686=1,VLOOKUP($B686,スタッフ!$B:$F,5,FALSE),"")</f>
        <v/>
      </c>
      <c r="J686" s="3" t="str">
        <f>IF(G686=1,VLOOKUP($B686,スタッフ!$B:$F,5,FALSE),"")</f>
        <v/>
      </c>
      <c r="K686" s="3" t="str">
        <f>IF(E686=1,VLOOKUP($B686,スタッフ!$B:$F,5,FALSE),"")</f>
        <v/>
      </c>
    </row>
    <row r="687" spans="1:11" x14ac:dyDescent="0.2">
      <c r="A687" s="9" t="str">
        <f>'宅直データ '!A687&amp;'宅直データ '!C687</f>
        <v>10927245630</v>
      </c>
      <c r="B687" s="3" t="str">
        <f>'宅直データ '!A687&amp;""</f>
        <v>109272</v>
      </c>
      <c r="C687" s="3" t="str">
        <f>'宅直データ '!B687</f>
        <v>齊藤 久紘</v>
      </c>
      <c r="D687" s="4">
        <f>'宅直データ '!C687</f>
        <v>45630</v>
      </c>
      <c r="E687" s="3">
        <f>'宅直データ '!D687</f>
        <v>0</v>
      </c>
      <c r="F687" s="3">
        <f>'宅直データ '!E687</f>
        <v>0</v>
      </c>
      <c r="G687" s="10">
        <f>'宅直データ '!F687</f>
        <v>0</v>
      </c>
      <c r="H687" s="3" t="str">
        <f t="shared" si="10"/>
        <v/>
      </c>
      <c r="I687" s="3" t="str">
        <f>IF(F687=1,VLOOKUP($B687,スタッフ!$B:$F,5,FALSE),"")</f>
        <v/>
      </c>
      <c r="J687" s="3" t="str">
        <f>IF(G687=1,VLOOKUP($B687,スタッフ!$B:$F,5,FALSE),"")</f>
        <v/>
      </c>
      <c r="K687" s="3" t="str">
        <f>IF(E687=1,VLOOKUP($B687,スタッフ!$B:$F,5,FALSE),"")</f>
        <v/>
      </c>
    </row>
    <row r="688" spans="1:11" x14ac:dyDescent="0.2">
      <c r="A688" s="9" t="str">
        <f>'宅直データ '!A688&amp;'宅直データ '!C688</f>
        <v>10927245631</v>
      </c>
      <c r="B688" s="3" t="str">
        <f>'宅直データ '!A688&amp;""</f>
        <v>109272</v>
      </c>
      <c r="C688" s="3" t="str">
        <f>'宅直データ '!B688</f>
        <v>齊藤 久紘</v>
      </c>
      <c r="D688" s="4">
        <f>'宅直データ '!C688</f>
        <v>45631</v>
      </c>
      <c r="E688" s="3">
        <f>'宅直データ '!D688</f>
        <v>0</v>
      </c>
      <c r="F688" s="3">
        <f>'宅直データ '!E688</f>
        <v>0</v>
      </c>
      <c r="G688" s="10">
        <f>'宅直データ '!F688</f>
        <v>0</v>
      </c>
      <c r="H688" s="3" t="str">
        <f t="shared" si="10"/>
        <v/>
      </c>
      <c r="I688" s="3" t="str">
        <f>IF(F688=1,VLOOKUP($B688,スタッフ!$B:$F,5,FALSE),"")</f>
        <v/>
      </c>
      <c r="J688" s="3" t="str">
        <f>IF(G688=1,VLOOKUP($B688,スタッフ!$B:$F,5,FALSE),"")</f>
        <v/>
      </c>
      <c r="K688" s="3" t="str">
        <f>IF(E688=1,VLOOKUP($B688,スタッフ!$B:$F,5,FALSE),"")</f>
        <v/>
      </c>
    </row>
    <row r="689" spans="1:11" x14ac:dyDescent="0.2">
      <c r="A689" s="9" t="str">
        <f>'宅直データ '!A689&amp;'宅直データ '!C689</f>
        <v>10927245632</v>
      </c>
      <c r="B689" s="3" t="str">
        <f>'宅直データ '!A689&amp;""</f>
        <v>109272</v>
      </c>
      <c r="C689" s="3" t="str">
        <f>'宅直データ '!B689</f>
        <v>齊藤 久紘</v>
      </c>
      <c r="D689" s="4">
        <f>'宅直データ '!C689</f>
        <v>45632</v>
      </c>
      <c r="E689" s="3">
        <f>'宅直データ '!D689</f>
        <v>0</v>
      </c>
      <c r="F689" s="3">
        <f>'宅直データ '!E689</f>
        <v>0</v>
      </c>
      <c r="G689" s="10">
        <f>'宅直データ '!F689</f>
        <v>0</v>
      </c>
      <c r="H689" s="3" t="str">
        <f t="shared" si="10"/>
        <v/>
      </c>
      <c r="I689" s="3" t="str">
        <f>IF(F689=1,VLOOKUP($B689,スタッフ!$B:$F,5,FALSE),"")</f>
        <v/>
      </c>
      <c r="J689" s="3" t="str">
        <f>IF(G689=1,VLOOKUP($B689,スタッフ!$B:$F,5,FALSE),"")</f>
        <v/>
      </c>
      <c r="K689" s="3" t="str">
        <f>IF(E689=1,VLOOKUP($B689,スタッフ!$B:$F,5,FALSE),"")</f>
        <v/>
      </c>
    </row>
    <row r="690" spans="1:11" x14ac:dyDescent="0.2">
      <c r="A690" s="9" t="str">
        <f>'宅直データ '!A690&amp;'宅直データ '!C690</f>
        <v>10927245633</v>
      </c>
      <c r="B690" s="3" t="str">
        <f>'宅直データ '!A690&amp;""</f>
        <v>109272</v>
      </c>
      <c r="C690" s="3" t="str">
        <f>'宅直データ '!B690</f>
        <v>齊藤 久紘</v>
      </c>
      <c r="D690" s="4">
        <f>'宅直データ '!C690</f>
        <v>45633</v>
      </c>
      <c r="E690" s="3">
        <f>'宅直データ '!D690</f>
        <v>0</v>
      </c>
      <c r="F690" s="3">
        <f>'宅直データ '!E690</f>
        <v>0</v>
      </c>
      <c r="G690" s="10">
        <f>'宅直データ '!F690</f>
        <v>0</v>
      </c>
      <c r="H690" s="3" t="str">
        <f t="shared" si="10"/>
        <v/>
      </c>
      <c r="I690" s="3" t="str">
        <f>IF(F690=1,VLOOKUP($B690,スタッフ!$B:$F,5,FALSE),"")</f>
        <v/>
      </c>
      <c r="J690" s="3" t="str">
        <f>IF(G690=1,VLOOKUP($B690,スタッフ!$B:$F,5,FALSE),"")</f>
        <v/>
      </c>
      <c r="K690" s="3" t="str">
        <f>IF(E690=1,VLOOKUP($B690,スタッフ!$B:$F,5,FALSE),"")</f>
        <v/>
      </c>
    </row>
    <row r="691" spans="1:11" x14ac:dyDescent="0.2">
      <c r="A691" s="9" t="str">
        <f>'宅直データ '!A691&amp;'宅直データ '!C691</f>
        <v>10927245634</v>
      </c>
      <c r="B691" s="3" t="str">
        <f>'宅直データ '!A691&amp;""</f>
        <v>109272</v>
      </c>
      <c r="C691" s="3" t="str">
        <f>'宅直データ '!B691</f>
        <v>齊藤 久紘</v>
      </c>
      <c r="D691" s="4">
        <f>'宅直データ '!C691</f>
        <v>45634</v>
      </c>
      <c r="E691" s="3">
        <f>'宅直データ '!D691</f>
        <v>0</v>
      </c>
      <c r="F691" s="3">
        <f>'宅直データ '!E691</f>
        <v>0</v>
      </c>
      <c r="G691" s="10">
        <f>'宅直データ '!F691</f>
        <v>0</v>
      </c>
      <c r="H691" s="3" t="str">
        <f t="shared" si="10"/>
        <v/>
      </c>
      <c r="I691" s="3" t="str">
        <f>IF(F691=1,VLOOKUP($B691,スタッフ!$B:$F,5,FALSE),"")</f>
        <v/>
      </c>
      <c r="J691" s="3" t="str">
        <f>IF(G691=1,VLOOKUP($B691,スタッフ!$B:$F,5,FALSE),"")</f>
        <v/>
      </c>
      <c r="K691" s="3" t="str">
        <f>IF(E691=1,VLOOKUP($B691,スタッフ!$B:$F,5,FALSE),"")</f>
        <v/>
      </c>
    </row>
    <row r="692" spans="1:11" x14ac:dyDescent="0.2">
      <c r="A692" s="9" t="str">
        <f>'宅直データ '!A692&amp;'宅直データ '!C692</f>
        <v>10927245635</v>
      </c>
      <c r="B692" s="3" t="str">
        <f>'宅直データ '!A692&amp;""</f>
        <v>109272</v>
      </c>
      <c r="C692" s="3" t="str">
        <f>'宅直データ '!B692</f>
        <v>齊藤 久紘</v>
      </c>
      <c r="D692" s="4">
        <f>'宅直データ '!C692</f>
        <v>45635</v>
      </c>
      <c r="E692" s="3">
        <f>'宅直データ '!D692</f>
        <v>0</v>
      </c>
      <c r="F692" s="3">
        <f>'宅直データ '!E692</f>
        <v>0</v>
      </c>
      <c r="G692" s="10">
        <f>'宅直データ '!F692</f>
        <v>0</v>
      </c>
      <c r="H692" s="3" t="str">
        <f t="shared" si="10"/>
        <v/>
      </c>
      <c r="I692" s="3" t="str">
        <f>IF(F692=1,VLOOKUP($B692,スタッフ!$B:$F,5,FALSE),"")</f>
        <v/>
      </c>
      <c r="J692" s="3" t="str">
        <f>IF(G692=1,VLOOKUP($B692,スタッフ!$B:$F,5,FALSE),"")</f>
        <v/>
      </c>
      <c r="K692" s="3" t="str">
        <f>IF(E692=1,VLOOKUP($B692,スタッフ!$B:$F,5,FALSE),"")</f>
        <v/>
      </c>
    </row>
    <row r="693" spans="1:11" x14ac:dyDescent="0.2">
      <c r="A693" s="9" t="str">
        <f>'宅直データ '!A693&amp;'宅直データ '!C693</f>
        <v>10927245636</v>
      </c>
      <c r="B693" s="3" t="str">
        <f>'宅直データ '!A693&amp;""</f>
        <v>109272</v>
      </c>
      <c r="C693" s="3" t="str">
        <f>'宅直データ '!B693</f>
        <v>齊藤 久紘</v>
      </c>
      <c r="D693" s="4">
        <f>'宅直データ '!C693</f>
        <v>45636</v>
      </c>
      <c r="E693" s="3">
        <f>'宅直データ '!D693</f>
        <v>0</v>
      </c>
      <c r="F693" s="3">
        <f>'宅直データ '!E693</f>
        <v>0</v>
      </c>
      <c r="G693" s="10">
        <f>'宅直データ '!F693</f>
        <v>0</v>
      </c>
      <c r="H693" s="3" t="str">
        <f t="shared" si="10"/>
        <v/>
      </c>
      <c r="I693" s="3" t="str">
        <f>IF(F693=1,VLOOKUP($B693,スタッフ!$B:$F,5,FALSE),"")</f>
        <v/>
      </c>
      <c r="J693" s="3" t="str">
        <f>IF(G693=1,VLOOKUP($B693,スタッフ!$B:$F,5,FALSE),"")</f>
        <v/>
      </c>
      <c r="K693" s="3" t="str">
        <f>IF(E693=1,VLOOKUP($B693,スタッフ!$B:$F,5,FALSE),"")</f>
        <v/>
      </c>
    </row>
    <row r="694" spans="1:11" x14ac:dyDescent="0.2">
      <c r="A694" s="9" t="str">
        <f>'宅直データ '!A694&amp;'宅直データ '!C694</f>
        <v>10927245637</v>
      </c>
      <c r="B694" s="3" t="str">
        <f>'宅直データ '!A694&amp;""</f>
        <v>109272</v>
      </c>
      <c r="C694" s="3" t="str">
        <f>'宅直データ '!B694</f>
        <v>齊藤 久紘</v>
      </c>
      <c r="D694" s="4">
        <f>'宅直データ '!C694</f>
        <v>45637</v>
      </c>
      <c r="E694" s="3">
        <f>'宅直データ '!D694</f>
        <v>0</v>
      </c>
      <c r="F694" s="3">
        <f>'宅直データ '!E694</f>
        <v>0</v>
      </c>
      <c r="G694" s="10">
        <f>'宅直データ '!F694</f>
        <v>0</v>
      </c>
      <c r="H694" s="3" t="str">
        <f t="shared" si="10"/>
        <v/>
      </c>
      <c r="I694" s="3" t="str">
        <f>IF(F694=1,VLOOKUP($B694,スタッフ!$B:$F,5,FALSE),"")</f>
        <v/>
      </c>
      <c r="J694" s="3" t="str">
        <f>IF(G694=1,VLOOKUP($B694,スタッフ!$B:$F,5,FALSE),"")</f>
        <v/>
      </c>
      <c r="K694" s="3" t="str">
        <f>IF(E694=1,VLOOKUP($B694,スタッフ!$B:$F,5,FALSE),"")</f>
        <v/>
      </c>
    </row>
    <row r="695" spans="1:11" x14ac:dyDescent="0.2">
      <c r="A695" s="9" t="str">
        <f>'宅直データ '!A695&amp;'宅直データ '!C695</f>
        <v>10927245638</v>
      </c>
      <c r="B695" s="3" t="str">
        <f>'宅直データ '!A695&amp;""</f>
        <v>109272</v>
      </c>
      <c r="C695" s="3" t="str">
        <f>'宅直データ '!B695</f>
        <v>齊藤 久紘</v>
      </c>
      <c r="D695" s="4">
        <f>'宅直データ '!C695</f>
        <v>45638</v>
      </c>
      <c r="E695" s="3">
        <f>'宅直データ '!D695</f>
        <v>0</v>
      </c>
      <c r="F695" s="3">
        <f>'宅直データ '!E695</f>
        <v>0</v>
      </c>
      <c r="G695" s="10">
        <f>'宅直データ '!F695</f>
        <v>0</v>
      </c>
      <c r="H695" s="3" t="str">
        <f t="shared" si="10"/>
        <v/>
      </c>
      <c r="I695" s="3" t="str">
        <f>IF(F695=1,VLOOKUP($B695,スタッフ!$B:$F,5,FALSE),"")</f>
        <v/>
      </c>
      <c r="J695" s="3" t="str">
        <f>IF(G695=1,VLOOKUP($B695,スタッフ!$B:$F,5,FALSE),"")</f>
        <v/>
      </c>
      <c r="K695" s="3" t="str">
        <f>IF(E695=1,VLOOKUP($B695,スタッフ!$B:$F,5,FALSE),"")</f>
        <v/>
      </c>
    </row>
    <row r="696" spans="1:11" x14ac:dyDescent="0.2">
      <c r="A696" s="9" t="str">
        <f>'宅直データ '!A696&amp;'宅直データ '!C696</f>
        <v>10927245639</v>
      </c>
      <c r="B696" s="3" t="str">
        <f>'宅直データ '!A696&amp;""</f>
        <v>109272</v>
      </c>
      <c r="C696" s="3" t="str">
        <f>'宅直データ '!B696</f>
        <v>齊藤 久紘</v>
      </c>
      <c r="D696" s="4">
        <f>'宅直データ '!C696</f>
        <v>45639</v>
      </c>
      <c r="E696" s="3">
        <f>'宅直データ '!D696</f>
        <v>0</v>
      </c>
      <c r="F696" s="3">
        <f>'宅直データ '!E696</f>
        <v>0</v>
      </c>
      <c r="G696" s="10">
        <f>'宅直データ '!F696</f>
        <v>0</v>
      </c>
      <c r="H696" s="3" t="str">
        <f t="shared" si="10"/>
        <v/>
      </c>
      <c r="I696" s="3" t="str">
        <f>IF(F696=1,VLOOKUP($B696,スタッフ!$B:$F,5,FALSE),"")</f>
        <v/>
      </c>
      <c r="J696" s="3" t="str">
        <f>IF(G696=1,VLOOKUP($B696,スタッフ!$B:$F,5,FALSE),"")</f>
        <v/>
      </c>
      <c r="K696" s="3" t="str">
        <f>IF(E696=1,VLOOKUP($B696,スタッフ!$B:$F,5,FALSE),"")</f>
        <v/>
      </c>
    </row>
    <row r="697" spans="1:11" x14ac:dyDescent="0.2">
      <c r="A697" s="9" t="str">
        <f>'宅直データ '!A697&amp;'宅直データ '!C697</f>
        <v>10927245640</v>
      </c>
      <c r="B697" s="3" t="str">
        <f>'宅直データ '!A697&amp;""</f>
        <v>109272</v>
      </c>
      <c r="C697" s="3" t="str">
        <f>'宅直データ '!B697</f>
        <v>齊藤 久紘</v>
      </c>
      <c r="D697" s="4">
        <f>'宅直データ '!C697</f>
        <v>45640</v>
      </c>
      <c r="E697" s="3">
        <f>'宅直データ '!D697</f>
        <v>0</v>
      </c>
      <c r="F697" s="3">
        <f>'宅直データ '!E697</f>
        <v>0</v>
      </c>
      <c r="G697" s="10">
        <f>'宅直データ '!F697</f>
        <v>0</v>
      </c>
      <c r="H697" s="3" t="str">
        <f t="shared" si="10"/>
        <v/>
      </c>
      <c r="I697" s="3" t="str">
        <f>IF(F697=1,VLOOKUP($B697,スタッフ!$B:$F,5,FALSE),"")</f>
        <v/>
      </c>
      <c r="J697" s="3" t="str">
        <f>IF(G697=1,VLOOKUP($B697,スタッフ!$B:$F,5,FALSE),"")</f>
        <v/>
      </c>
      <c r="K697" s="3" t="str">
        <f>IF(E697=1,VLOOKUP($B697,スタッフ!$B:$F,5,FALSE),"")</f>
        <v/>
      </c>
    </row>
    <row r="698" spans="1:11" x14ac:dyDescent="0.2">
      <c r="A698" s="9" t="str">
        <f>'宅直データ '!A698&amp;'宅直データ '!C698</f>
        <v>10927245641</v>
      </c>
      <c r="B698" s="3" t="str">
        <f>'宅直データ '!A698&amp;""</f>
        <v>109272</v>
      </c>
      <c r="C698" s="3" t="str">
        <f>'宅直データ '!B698</f>
        <v>齊藤 久紘</v>
      </c>
      <c r="D698" s="4">
        <f>'宅直データ '!C698</f>
        <v>45641</v>
      </c>
      <c r="E698" s="3">
        <f>'宅直データ '!D698</f>
        <v>0</v>
      </c>
      <c r="F698" s="3">
        <f>'宅直データ '!E698</f>
        <v>0</v>
      </c>
      <c r="G698" s="10">
        <f>'宅直データ '!F698</f>
        <v>0</v>
      </c>
      <c r="H698" s="3" t="str">
        <f t="shared" si="10"/>
        <v/>
      </c>
      <c r="I698" s="3" t="str">
        <f>IF(F698=1,VLOOKUP($B698,スタッフ!$B:$F,5,FALSE),"")</f>
        <v/>
      </c>
      <c r="J698" s="3" t="str">
        <f>IF(G698=1,VLOOKUP($B698,スタッフ!$B:$F,5,FALSE),"")</f>
        <v/>
      </c>
      <c r="K698" s="3" t="str">
        <f>IF(E698=1,VLOOKUP($B698,スタッフ!$B:$F,5,FALSE),"")</f>
        <v/>
      </c>
    </row>
    <row r="699" spans="1:11" x14ac:dyDescent="0.2">
      <c r="A699" s="9" t="str">
        <f>'宅直データ '!A699&amp;'宅直データ '!C699</f>
        <v>10927245642</v>
      </c>
      <c r="B699" s="3" t="str">
        <f>'宅直データ '!A699&amp;""</f>
        <v>109272</v>
      </c>
      <c r="C699" s="3" t="str">
        <f>'宅直データ '!B699</f>
        <v>齊藤 久紘</v>
      </c>
      <c r="D699" s="4">
        <f>'宅直データ '!C699</f>
        <v>45642</v>
      </c>
      <c r="E699" s="3">
        <f>'宅直データ '!D699</f>
        <v>0</v>
      </c>
      <c r="F699" s="3">
        <f>'宅直データ '!E699</f>
        <v>0</v>
      </c>
      <c r="G699" s="10">
        <f>'宅直データ '!F699</f>
        <v>0</v>
      </c>
      <c r="H699" s="3" t="str">
        <f t="shared" si="10"/>
        <v/>
      </c>
      <c r="I699" s="3" t="str">
        <f>IF(F699=1,VLOOKUP($B699,スタッフ!$B:$F,5,FALSE),"")</f>
        <v/>
      </c>
      <c r="J699" s="3" t="str">
        <f>IF(G699=1,VLOOKUP($B699,スタッフ!$B:$F,5,FALSE),"")</f>
        <v/>
      </c>
      <c r="K699" s="3" t="str">
        <f>IF(E699=1,VLOOKUP($B699,スタッフ!$B:$F,5,FALSE),"")</f>
        <v/>
      </c>
    </row>
    <row r="700" spans="1:11" x14ac:dyDescent="0.2">
      <c r="A700" s="9" t="str">
        <f>'宅直データ '!A700&amp;'宅直データ '!C700</f>
        <v>10927245643</v>
      </c>
      <c r="B700" s="3" t="str">
        <f>'宅直データ '!A700&amp;""</f>
        <v>109272</v>
      </c>
      <c r="C700" s="3" t="str">
        <f>'宅直データ '!B700</f>
        <v>齊藤 久紘</v>
      </c>
      <c r="D700" s="4">
        <f>'宅直データ '!C700</f>
        <v>45643</v>
      </c>
      <c r="E700" s="3">
        <f>'宅直データ '!D700</f>
        <v>0</v>
      </c>
      <c r="F700" s="3">
        <f>'宅直データ '!E700</f>
        <v>0</v>
      </c>
      <c r="G700" s="10">
        <f>'宅直データ '!F700</f>
        <v>0</v>
      </c>
      <c r="H700" s="3" t="str">
        <f t="shared" si="10"/>
        <v/>
      </c>
      <c r="I700" s="3" t="str">
        <f>IF(F700=1,VLOOKUP($B700,スタッフ!$B:$F,5,FALSE),"")</f>
        <v/>
      </c>
      <c r="J700" s="3" t="str">
        <f>IF(G700=1,VLOOKUP($B700,スタッフ!$B:$F,5,FALSE),"")</f>
        <v/>
      </c>
      <c r="K700" s="3" t="str">
        <f>IF(E700=1,VLOOKUP($B700,スタッフ!$B:$F,5,FALSE),"")</f>
        <v/>
      </c>
    </row>
    <row r="701" spans="1:11" x14ac:dyDescent="0.2">
      <c r="A701" s="9" t="str">
        <f>'宅直データ '!A701&amp;'宅直データ '!C701</f>
        <v>10927245644</v>
      </c>
      <c r="B701" s="3" t="str">
        <f>'宅直データ '!A701&amp;""</f>
        <v>109272</v>
      </c>
      <c r="C701" s="3" t="str">
        <f>'宅直データ '!B701</f>
        <v>齊藤 久紘</v>
      </c>
      <c r="D701" s="4">
        <f>'宅直データ '!C701</f>
        <v>45644</v>
      </c>
      <c r="E701" s="3">
        <f>'宅直データ '!D701</f>
        <v>0</v>
      </c>
      <c r="F701" s="3">
        <f>'宅直データ '!E701</f>
        <v>0</v>
      </c>
      <c r="G701" s="10">
        <f>'宅直データ '!F701</f>
        <v>0</v>
      </c>
      <c r="H701" s="3" t="str">
        <f t="shared" si="10"/>
        <v/>
      </c>
      <c r="I701" s="3" t="str">
        <f>IF(F701=1,VLOOKUP($B701,スタッフ!$B:$F,5,FALSE),"")</f>
        <v/>
      </c>
      <c r="J701" s="3" t="str">
        <f>IF(G701=1,VLOOKUP($B701,スタッフ!$B:$F,5,FALSE),"")</f>
        <v/>
      </c>
      <c r="K701" s="3" t="str">
        <f>IF(E701=1,VLOOKUP($B701,スタッフ!$B:$F,5,FALSE),"")</f>
        <v/>
      </c>
    </row>
    <row r="702" spans="1:11" x14ac:dyDescent="0.2">
      <c r="A702" s="9" t="str">
        <f>'宅直データ '!A702&amp;'宅直データ '!C702</f>
        <v>10927245645</v>
      </c>
      <c r="B702" s="3" t="str">
        <f>'宅直データ '!A702&amp;""</f>
        <v>109272</v>
      </c>
      <c r="C702" s="3" t="str">
        <f>'宅直データ '!B702</f>
        <v>齊藤 久紘</v>
      </c>
      <c r="D702" s="4">
        <f>'宅直データ '!C702</f>
        <v>45645</v>
      </c>
      <c r="E702" s="3">
        <f>'宅直データ '!D702</f>
        <v>0</v>
      </c>
      <c r="F702" s="3">
        <f>'宅直データ '!E702</f>
        <v>0</v>
      </c>
      <c r="G702" s="10">
        <f>'宅直データ '!F702</f>
        <v>0</v>
      </c>
      <c r="H702" s="3" t="str">
        <f t="shared" si="10"/>
        <v/>
      </c>
      <c r="I702" s="3" t="str">
        <f>IF(F702=1,VLOOKUP($B702,スタッフ!$B:$F,5,FALSE),"")</f>
        <v/>
      </c>
      <c r="J702" s="3" t="str">
        <f>IF(G702=1,VLOOKUP($B702,スタッフ!$B:$F,5,FALSE),"")</f>
        <v/>
      </c>
      <c r="K702" s="3" t="str">
        <f>IF(E702=1,VLOOKUP($B702,スタッフ!$B:$F,5,FALSE),"")</f>
        <v/>
      </c>
    </row>
    <row r="703" spans="1:11" x14ac:dyDescent="0.2">
      <c r="A703" s="9" t="str">
        <f>'宅直データ '!A703&amp;'宅直データ '!C703</f>
        <v>10927245646</v>
      </c>
      <c r="B703" s="3" t="str">
        <f>'宅直データ '!A703&amp;""</f>
        <v>109272</v>
      </c>
      <c r="C703" s="3" t="str">
        <f>'宅直データ '!B703</f>
        <v>齊藤 久紘</v>
      </c>
      <c r="D703" s="4">
        <f>'宅直データ '!C703</f>
        <v>45646</v>
      </c>
      <c r="E703" s="3">
        <f>'宅直データ '!D703</f>
        <v>0</v>
      </c>
      <c r="F703" s="3">
        <f>'宅直データ '!E703</f>
        <v>0</v>
      </c>
      <c r="G703" s="10">
        <f>'宅直データ '!F703</f>
        <v>0</v>
      </c>
      <c r="H703" s="3" t="str">
        <f t="shared" si="10"/>
        <v/>
      </c>
      <c r="I703" s="3" t="str">
        <f>IF(F703=1,VLOOKUP($B703,スタッフ!$B:$F,5,FALSE),"")</f>
        <v/>
      </c>
      <c r="J703" s="3" t="str">
        <f>IF(G703=1,VLOOKUP($B703,スタッフ!$B:$F,5,FALSE),"")</f>
        <v/>
      </c>
      <c r="K703" s="3" t="str">
        <f>IF(E703=1,VLOOKUP($B703,スタッフ!$B:$F,5,FALSE),"")</f>
        <v/>
      </c>
    </row>
    <row r="704" spans="1:11" x14ac:dyDescent="0.2">
      <c r="A704" s="9" t="str">
        <f>'宅直データ '!A704&amp;'宅直データ '!C704</f>
        <v>10927245647</v>
      </c>
      <c r="B704" s="3" t="str">
        <f>'宅直データ '!A704&amp;""</f>
        <v>109272</v>
      </c>
      <c r="C704" s="3" t="str">
        <f>'宅直データ '!B704</f>
        <v>齊藤 久紘</v>
      </c>
      <c r="D704" s="4">
        <f>'宅直データ '!C704</f>
        <v>45647</v>
      </c>
      <c r="E704" s="3">
        <f>'宅直データ '!D704</f>
        <v>0</v>
      </c>
      <c r="F704" s="3">
        <f>'宅直データ '!E704</f>
        <v>0</v>
      </c>
      <c r="G704" s="10">
        <f>'宅直データ '!F704</f>
        <v>0</v>
      </c>
      <c r="H704" s="3" t="str">
        <f t="shared" si="10"/>
        <v/>
      </c>
      <c r="I704" s="3" t="str">
        <f>IF(F704=1,VLOOKUP($B704,スタッフ!$B:$F,5,FALSE),"")</f>
        <v/>
      </c>
      <c r="J704" s="3" t="str">
        <f>IF(G704=1,VLOOKUP($B704,スタッフ!$B:$F,5,FALSE),"")</f>
        <v/>
      </c>
      <c r="K704" s="3" t="str">
        <f>IF(E704=1,VLOOKUP($B704,スタッフ!$B:$F,5,FALSE),"")</f>
        <v/>
      </c>
    </row>
    <row r="705" spans="1:11" x14ac:dyDescent="0.2">
      <c r="A705" s="9" t="str">
        <f>'宅直データ '!A705&amp;'宅直データ '!C705</f>
        <v>10927245648</v>
      </c>
      <c r="B705" s="3" t="str">
        <f>'宅直データ '!A705&amp;""</f>
        <v>109272</v>
      </c>
      <c r="C705" s="3" t="str">
        <f>'宅直データ '!B705</f>
        <v>齊藤 久紘</v>
      </c>
      <c r="D705" s="4">
        <f>'宅直データ '!C705</f>
        <v>45648</v>
      </c>
      <c r="E705" s="3">
        <f>'宅直データ '!D705</f>
        <v>0</v>
      </c>
      <c r="F705" s="3">
        <f>'宅直データ '!E705</f>
        <v>0</v>
      </c>
      <c r="G705" s="10">
        <f>'宅直データ '!F705</f>
        <v>0</v>
      </c>
      <c r="H705" s="3" t="str">
        <f t="shared" si="10"/>
        <v/>
      </c>
      <c r="I705" s="3" t="str">
        <f>IF(F705=1,VLOOKUP($B705,スタッフ!$B:$F,5,FALSE),"")</f>
        <v/>
      </c>
      <c r="J705" s="3" t="str">
        <f>IF(G705=1,VLOOKUP($B705,スタッフ!$B:$F,5,FALSE),"")</f>
        <v/>
      </c>
      <c r="K705" s="3" t="str">
        <f>IF(E705=1,VLOOKUP($B705,スタッフ!$B:$F,5,FALSE),"")</f>
        <v/>
      </c>
    </row>
    <row r="706" spans="1:11" x14ac:dyDescent="0.2">
      <c r="A706" s="9" t="str">
        <f>'宅直データ '!A706&amp;'宅直データ '!C706</f>
        <v>10927245649</v>
      </c>
      <c r="B706" s="3" t="str">
        <f>'宅直データ '!A706&amp;""</f>
        <v>109272</v>
      </c>
      <c r="C706" s="3" t="str">
        <f>'宅直データ '!B706</f>
        <v>齊藤 久紘</v>
      </c>
      <c r="D706" s="4">
        <f>'宅直データ '!C706</f>
        <v>45649</v>
      </c>
      <c r="E706" s="3">
        <f>'宅直データ '!D706</f>
        <v>0</v>
      </c>
      <c r="F706" s="3">
        <f>'宅直データ '!E706</f>
        <v>0</v>
      </c>
      <c r="G706" s="10">
        <f>'宅直データ '!F706</f>
        <v>0</v>
      </c>
      <c r="H706" s="3" t="str">
        <f t="shared" si="10"/>
        <v/>
      </c>
      <c r="I706" s="3" t="str">
        <f>IF(F706=1,VLOOKUP($B706,スタッフ!$B:$F,5,FALSE),"")</f>
        <v/>
      </c>
      <c r="J706" s="3" t="str">
        <f>IF(G706=1,VLOOKUP($B706,スタッフ!$B:$F,5,FALSE),"")</f>
        <v/>
      </c>
      <c r="K706" s="3" t="str">
        <f>IF(E706=1,VLOOKUP($B706,スタッフ!$B:$F,5,FALSE),"")</f>
        <v/>
      </c>
    </row>
    <row r="707" spans="1:11" x14ac:dyDescent="0.2">
      <c r="A707" s="9" t="str">
        <f>'宅直データ '!A707&amp;'宅直データ '!C707</f>
        <v>10927245650</v>
      </c>
      <c r="B707" s="3" t="str">
        <f>'宅直データ '!A707&amp;""</f>
        <v>109272</v>
      </c>
      <c r="C707" s="3" t="str">
        <f>'宅直データ '!B707</f>
        <v>齊藤 久紘</v>
      </c>
      <c r="D707" s="4">
        <f>'宅直データ '!C707</f>
        <v>45650</v>
      </c>
      <c r="E707" s="3">
        <f>'宅直データ '!D707</f>
        <v>0</v>
      </c>
      <c r="F707" s="3">
        <f>'宅直データ '!E707</f>
        <v>0</v>
      </c>
      <c r="G707" s="10">
        <f>'宅直データ '!F707</f>
        <v>0</v>
      </c>
      <c r="H707" s="3" t="str">
        <f t="shared" ref="H707:H770" si="11">IF(G707=1,"日","")&amp;IF(F707=1,"PM","")&amp;IF(E707=1,"夜","")</f>
        <v/>
      </c>
      <c r="I707" s="3" t="str">
        <f>IF(F707=1,VLOOKUP($B707,スタッフ!$B:$F,5,FALSE),"")</f>
        <v/>
      </c>
      <c r="J707" s="3" t="str">
        <f>IF(G707=1,VLOOKUP($B707,スタッフ!$B:$F,5,FALSE),"")</f>
        <v/>
      </c>
      <c r="K707" s="3" t="str">
        <f>IF(E707=1,VLOOKUP($B707,スタッフ!$B:$F,5,FALSE),"")</f>
        <v/>
      </c>
    </row>
    <row r="708" spans="1:11" x14ac:dyDescent="0.2">
      <c r="A708" s="9" t="str">
        <f>'宅直データ '!A708&amp;'宅直データ '!C708</f>
        <v>10927245651</v>
      </c>
      <c r="B708" s="3" t="str">
        <f>'宅直データ '!A708&amp;""</f>
        <v>109272</v>
      </c>
      <c r="C708" s="3" t="str">
        <f>'宅直データ '!B708</f>
        <v>齊藤 久紘</v>
      </c>
      <c r="D708" s="4">
        <f>'宅直データ '!C708</f>
        <v>45651</v>
      </c>
      <c r="E708" s="3">
        <f>'宅直データ '!D708</f>
        <v>0</v>
      </c>
      <c r="F708" s="3">
        <f>'宅直データ '!E708</f>
        <v>0</v>
      </c>
      <c r="G708" s="10">
        <f>'宅直データ '!F708</f>
        <v>0</v>
      </c>
      <c r="H708" s="3" t="str">
        <f t="shared" si="11"/>
        <v/>
      </c>
      <c r="I708" s="3" t="str">
        <f>IF(F708=1,VLOOKUP($B708,スタッフ!$B:$F,5,FALSE),"")</f>
        <v/>
      </c>
      <c r="J708" s="3" t="str">
        <f>IF(G708=1,VLOOKUP($B708,スタッフ!$B:$F,5,FALSE),"")</f>
        <v/>
      </c>
      <c r="K708" s="3" t="str">
        <f>IF(E708=1,VLOOKUP($B708,スタッフ!$B:$F,5,FALSE),"")</f>
        <v/>
      </c>
    </row>
    <row r="709" spans="1:11" x14ac:dyDescent="0.2">
      <c r="A709" s="9" t="str">
        <f>'宅直データ '!A709&amp;'宅直データ '!C709</f>
        <v>10927245652</v>
      </c>
      <c r="B709" s="3" t="str">
        <f>'宅直データ '!A709&amp;""</f>
        <v>109272</v>
      </c>
      <c r="C709" s="3" t="str">
        <f>'宅直データ '!B709</f>
        <v>齊藤 久紘</v>
      </c>
      <c r="D709" s="4">
        <f>'宅直データ '!C709</f>
        <v>45652</v>
      </c>
      <c r="E709" s="3">
        <f>'宅直データ '!D709</f>
        <v>0</v>
      </c>
      <c r="F709" s="3">
        <f>'宅直データ '!E709</f>
        <v>0</v>
      </c>
      <c r="G709" s="10">
        <f>'宅直データ '!F709</f>
        <v>0</v>
      </c>
      <c r="H709" s="3" t="str">
        <f t="shared" si="11"/>
        <v/>
      </c>
      <c r="I709" s="3" t="str">
        <f>IF(F709=1,VLOOKUP($B709,スタッフ!$B:$F,5,FALSE),"")</f>
        <v/>
      </c>
      <c r="J709" s="3" t="str">
        <f>IF(G709=1,VLOOKUP($B709,スタッフ!$B:$F,5,FALSE),"")</f>
        <v/>
      </c>
      <c r="K709" s="3" t="str">
        <f>IF(E709=1,VLOOKUP($B709,スタッフ!$B:$F,5,FALSE),"")</f>
        <v/>
      </c>
    </row>
    <row r="710" spans="1:11" x14ac:dyDescent="0.2">
      <c r="A710" s="9" t="str">
        <f>'宅直データ '!A710&amp;'宅直データ '!C710</f>
        <v>10927245653</v>
      </c>
      <c r="B710" s="3" t="str">
        <f>'宅直データ '!A710&amp;""</f>
        <v>109272</v>
      </c>
      <c r="C710" s="3" t="str">
        <f>'宅直データ '!B710</f>
        <v>齊藤 久紘</v>
      </c>
      <c r="D710" s="4">
        <f>'宅直データ '!C710</f>
        <v>45653</v>
      </c>
      <c r="E710" s="3">
        <f>'宅直データ '!D710</f>
        <v>0</v>
      </c>
      <c r="F710" s="3">
        <f>'宅直データ '!E710</f>
        <v>0</v>
      </c>
      <c r="G710" s="10">
        <f>'宅直データ '!F710</f>
        <v>0</v>
      </c>
      <c r="H710" s="3" t="str">
        <f t="shared" si="11"/>
        <v/>
      </c>
      <c r="I710" s="3" t="str">
        <f>IF(F710=1,VLOOKUP($B710,スタッフ!$B:$F,5,FALSE),"")</f>
        <v/>
      </c>
      <c r="J710" s="3" t="str">
        <f>IF(G710=1,VLOOKUP($B710,スタッフ!$B:$F,5,FALSE),"")</f>
        <v/>
      </c>
      <c r="K710" s="3" t="str">
        <f>IF(E710=1,VLOOKUP($B710,スタッフ!$B:$F,5,FALSE),"")</f>
        <v/>
      </c>
    </row>
    <row r="711" spans="1:11" x14ac:dyDescent="0.2">
      <c r="A711" s="9" t="str">
        <f>'宅直データ '!A711&amp;'宅直データ '!C711</f>
        <v>10927245654</v>
      </c>
      <c r="B711" s="3" t="str">
        <f>'宅直データ '!A711&amp;""</f>
        <v>109272</v>
      </c>
      <c r="C711" s="3" t="str">
        <f>'宅直データ '!B711</f>
        <v>齊藤 久紘</v>
      </c>
      <c r="D711" s="4">
        <f>'宅直データ '!C711</f>
        <v>45654</v>
      </c>
      <c r="E711" s="3">
        <f>'宅直データ '!D711</f>
        <v>0</v>
      </c>
      <c r="F711" s="3">
        <f>'宅直データ '!E711</f>
        <v>0</v>
      </c>
      <c r="G711" s="10">
        <f>'宅直データ '!F711</f>
        <v>0</v>
      </c>
      <c r="H711" s="3" t="str">
        <f t="shared" si="11"/>
        <v/>
      </c>
      <c r="I711" s="3" t="str">
        <f>IF(F711=1,VLOOKUP($B711,スタッフ!$B:$F,5,FALSE),"")</f>
        <v/>
      </c>
      <c r="J711" s="3" t="str">
        <f>IF(G711=1,VLOOKUP($B711,スタッフ!$B:$F,5,FALSE),"")</f>
        <v/>
      </c>
      <c r="K711" s="3" t="str">
        <f>IF(E711=1,VLOOKUP($B711,スタッフ!$B:$F,5,FALSE),"")</f>
        <v/>
      </c>
    </row>
    <row r="712" spans="1:11" x14ac:dyDescent="0.2">
      <c r="A712" s="9" t="str">
        <f>'宅直データ '!A712&amp;'宅直データ '!C712</f>
        <v>10927245655</v>
      </c>
      <c r="B712" s="3" t="str">
        <f>'宅直データ '!A712&amp;""</f>
        <v>109272</v>
      </c>
      <c r="C712" s="3" t="str">
        <f>'宅直データ '!B712</f>
        <v>齊藤 久紘</v>
      </c>
      <c r="D712" s="4">
        <f>'宅直データ '!C712</f>
        <v>45655</v>
      </c>
      <c r="E712" s="3">
        <f>'宅直データ '!D712</f>
        <v>0</v>
      </c>
      <c r="F712" s="3">
        <f>'宅直データ '!E712</f>
        <v>0</v>
      </c>
      <c r="G712" s="10">
        <f>'宅直データ '!F712</f>
        <v>0</v>
      </c>
      <c r="H712" s="3" t="str">
        <f t="shared" si="11"/>
        <v/>
      </c>
      <c r="I712" s="3" t="str">
        <f>IF(F712=1,VLOOKUP($B712,スタッフ!$B:$F,5,FALSE),"")</f>
        <v/>
      </c>
      <c r="J712" s="3" t="str">
        <f>IF(G712=1,VLOOKUP($B712,スタッフ!$B:$F,5,FALSE),"")</f>
        <v/>
      </c>
      <c r="K712" s="3" t="str">
        <f>IF(E712=1,VLOOKUP($B712,スタッフ!$B:$F,5,FALSE),"")</f>
        <v/>
      </c>
    </row>
    <row r="713" spans="1:11" x14ac:dyDescent="0.2">
      <c r="A713" s="9" t="str">
        <f>'宅直データ '!A713&amp;'宅直データ '!C713</f>
        <v>10927245656</v>
      </c>
      <c r="B713" s="3" t="str">
        <f>'宅直データ '!A713&amp;""</f>
        <v>109272</v>
      </c>
      <c r="C713" s="3" t="str">
        <f>'宅直データ '!B713</f>
        <v>齊藤 久紘</v>
      </c>
      <c r="D713" s="4">
        <f>'宅直データ '!C713</f>
        <v>45656</v>
      </c>
      <c r="E713" s="3">
        <f>'宅直データ '!D713</f>
        <v>0</v>
      </c>
      <c r="F713" s="3">
        <f>'宅直データ '!E713</f>
        <v>0</v>
      </c>
      <c r="G713" s="10">
        <f>'宅直データ '!F713</f>
        <v>0</v>
      </c>
      <c r="H713" s="3" t="str">
        <f t="shared" si="11"/>
        <v/>
      </c>
      <c r="I713" s="3" t="str">
        <f>IF(F713=1,VLOOKUP($B713,スタッフ!$B:$F,5,FALSE),"")</f>
        <v/>
      </c>
      <c r="J713" s="3" t="str">
        <f>IF(G713=1,VLOOKUP($B713,スタッフ!$B:$F,5,FALSE),"")</f>
        <v/>
      </c>
      <c r="K713" s="3" t="str">
        <f>IF(E713=1,VLOOKUP($B713,スタッフ!$B:$F,5,FALSE),"")</f>
        <v/>
      </c>
    </row>
    <row r="714" spans="1:11" x14ac:dyDescent="0.2">
      <c r="A714" s="9" t="str">
        <f>'宅直データ '!A714&amp;'宅直データ '!C714</f>
        <v>10927245657</v>
      </c>
      <c r="B714" s="3" t="str">
        <f>'宅直データ '!A714&amp;""</f>
        <v>109272</v>
      </c>
      <c r="C714" s="3" t="str">
        <f>'宅直データ '!B714</f>
        <v>齊藤 久紘</v>
      </c>
      <c r="D714" s="4">
        <f>'宅直データ '!C714</f>
        <v>45657</v>
      </c>
      <c r="E714" s="3">
        <f>'宅直データ '!D714</f>
        <v>0</v>
      </c>
      <c r="F714" s="3">
        <f>'宅直データ '!E714</f>
        <v>0</v>
      </c>
      <c r="G714" s="10">
        <f>'宅直データ '!F714</f>
        <v>0</v>
      </c>
      <c r="H714" s="3" t="str">
        <f t="shared" si="11"/>
        <v/>
      </c>
      <c r="I714" s="3" t="str">
        <f>IF(F714=1,VLOOKUP($B714,スタッフ!$B:$F,5,FALSE),"")</f>
        <v/>
      </c>
      <c r="J714" s="3" t="str">
        <f>IF(G714=1,VLOOKUP($B714,スタッフ!$B:$F,5,FALSE),"")</f>
        <v/>
      </c>
      <c r="K714" s="3" t="str">
        <f>IF(E714=1,VLOOKUP($B714,スタッフ!$B:$F,5,FALSE),"")</f>
        <v/>
      </c>
    </row>
    <row r="715" spans="1:11" x14ac:dyDescent="0.2">
      <c r="A715" s="9" t="str">
        <f>'宅直データ '!A715&amp;'宅直データ '!C715</f>
        <v>11249945627</v>
      </c>
      <c r="B715" s="3" t="str">
        <f>'宅直データ '!A715&amp;""</f>
        <v>112499</v>
      </c>
      <c r="C715" s="3" t="str">
        <f>'宅直データ '!B715</f>
        <v>佐藤 恵梨子</v>
      </c>
      <c r="D715" s="4">
        <f>'宅直データ '!C715</f>
        <v>45627</v>
      </c>
      <c r="E715" s="3">
        <f>'宅直データ '!D715</f>
        <v>0</v>
      </c>
      <c r="F715" s="3">
        <f>'宅直データ '!E715</f>
        <v>0</v>
      </c>
      <c r="G715" s="10">
        <f>'宅直データ '!F715</f>
        <v>0</v>
      </c>
      <c r="H715" s="3" t="str">
        <f t="shared" si="11"/>
        <v/>
      </c>
      <c r="I715" s="3" t="str">
        <f>IF(F715=1,VLOOKUP($B715,スタッフ!$B:$F,5,FALSE),"")</f>
        <v/>
      </c>
      <c r="J715" s="3" t="str">
        <f>IF(G715=1,VLOOKUP($B715,スタッフ!$B:$F,5,FALSE),"")</f>
        <v/>
      </c>
      <c r="K715" s="3" t="str">
        <f>IF(E715=1,VLOOKUP($B715,スタッフ!$B:$F,5,FALSE),"")</f>
        <v/>
      </c>
    </row>
    <row r="716" spans="1:11" x14ac:dyDescent="0.2">
      <c r="A716" s="9" t="str">
        <f>'宅直データ '!A716&amp;'宅直データ '!C716</f>
        <v>11249945628</v>
      </c>
      <c r="B716" s="3" t="str">
        <f>'宅直データ '!A716&amp;""</f>
        <v>112499</v>
      </c>
      <c r="C716" s="3" t="str">
        <f>'宅直データ '!B716</f>
        <v>佐藤 恵梨子</v>
      </c>
      <c r="D716" s="4">
        <f>'宅直データ '!C716</f>
        <v>45628</v>
      </c>
      <c r="E716" s="3">
        <f>'宅直データ '!D716</f>
        <v>0</v>
      </c>
      <c r="F716" s="3">
        <f>'宅直データ '!E716</f>
        <v>0</v>
      </c>
      <c r="G716" s="10">
        <f>'宅直データ '!F716</f>
        <v>0</v>
      </c>
      <c r="H716" s="3" t="str">
        <f t="shared" si="11"/>
        <v/>
      </c>
      <c r="I716" s="3" t="str">
        <f>IF(F716=1,VLOOKUP($B716,スタッフ!$B:$F,5,FALSE),"")</f>
        <v/>
      </c>
      <c r="J716" s="3" t="str">
        <f>IF(G716=1,VLOOKUP($B716,スタッフ!$B:$F,5,FALSE),"")</f>
        <v/>
      </c>
      <c r="K716" s="3" t="str">
        <f>IF(E716=1,VLOOKUP($B716,スタッフ!$B:$F,5,FALSE),"")</f>
        <v/>
      </c>
    </row>
    <row r="717" spans="1:11" x14ac:dyDescent="0.2">
      <c r="A717" s="9" t="str">
        <f>'宅直データ '!A717&amp;'宅直データ '!C717</f>
        <v>11249945629</v>
      </c>
      <c r="B717" s="3" t="str">
        <f>'宅直データ '!A717&amp;""</f>
        <v>112499</v>
      </c>
      <c r="C717" s="3" t="str">
        <f>'宅直データ '!B717</f>
        <v>佐藤 恵梨子</v>
      </c>
      <c r="D717" s="4">
        <f>'宅直データ '!C717</f>
        <v>45629</v>
      </c>
      <c r="E717" s="3">
        <f>'宅直データ '!D717</f>
        <v>0</v>
      </c>
      <c r="F717" s="3">
        <f>'宅直データ '!E717</f>
        <v>0</v>
      </c>
      <c r="G717" s="10">
        <f>'宅直データ '!F717</f>
        <v>0</v>
      </c>
      <c r="H717" s="3" t="str">
        <f t="shared" si="11"/>
        <v/>
      </c>
      <c r="I717" s="3" t="str">
        <f>IF(F717=1,VLOOKUP($B717,スタッフ!$B:$F,5,FALSE),"")</f>
        <v/>
      </c>
      <c r="J717" s="3" t="str">
        <f>IF(G717=1,VLOOKUP($B717,スタッフ!$B:$F,5,FALSE),"")</f>
        <v/>
      </c>
      <c r="K717" s="3" t="str">
        <f>IF(E717=1,VLOOKUP($B717,スタッフ!$B:$F,5,FALSE),"")</f>
        <v/>
      </c>
    </row>
    <row r="718" spans="1:11" x14ac:dyDescent="0.2">
      <c r="A718" s="9" t="str">
        <f>'宅直データ '!A718&amp;'宅直データ '!C718</f>
        <v>11249945630</v>
      </c>
      <c r="B718" s="3" t="str">
        <f>'宅直データ '!A718&amp;""</f>
        <v>112499</v>
      </c>
      <c r="C718" s="3" t="str">
        <f>'宅直データ '!B718</f>
        <v>佐藤 恵梨子</v>
      </c>
      <c r="D718" s="4">
        <f>'宅直データ '!C718</f>
        <v>45630</v>
      </c>
      <c r="E718" s="3">
        <f>'宅直データ '!D718</f>
        <v>0</v>
      </c>
      <c r="F718" s="3">
        <f>'宅直データ '!E718</f>
        <v>0</v>
      </c>
      <c r="G718" s="10">
        <f>'宅直データ '!F718</f>
        <v>0</v>
      </c>
      <c r="H718" s="3" t="str">
        <f t="shared" si="11"/>
        <v/>
      </c>
      <c r="I718" s="3" t="str">
        <f>IF(F718=1,VLOOKUP($B718,スタッフ!$B:$F,5,FALSE),"")</f>
        <v/>
      </c>
      <c r="J718" s="3" t="str">
        <f>IF(G718=1,VLOOKUP($B718,スタッフ!$B:$F,5,FALSE),"")</f>
        <v/>
      </c>
      <c r="K718" s="3" t="str">
        <f>IF(E718=1,VLOOKUP($B718,スタッフ!$B:$F,5,FALSE),"")</f>
        <v/>
      </c>
    </row>
    <row r="719" spans="1:11" x14ac:dyDescent="0.2">
      <c r="A719" s="9" t="str">
        <f>'宅直データ '!A719&amp;'宅直データ '!C719</f>
        <v>11249945631</v>
      </c>
      <c r="B719" s="3" t="str">
        <f>'宅直データ '!A719&amp;""</f>
        <v>112499</v>
      </c>
      <c r="C719" s="3" t="str">
        <f>'宅直データ '!B719</f>
        <v>佐藤 恵梨子</v>
      </c>
      <c r="D719" s="4">
        <f>'宅直データ '!C719</f>
        <v>45631</v>
      </c>
      <c r="E719" s="3">
        <f>'宅直データ '!D719</f>
        <v>0</v>
      </c>
      <c r="F719" s="3">
        <f>'宅直データ '!E719</f>
        <v>0</v>
      </c>
      <c r="G719" s="10">
        <f>'宅直データ '!F719</f>
        <v>0</v>
      </c>
      <c r="H719" s="3" t="str">
        <f t="shared" si="11"/>
        <v/>
      </c>
      <c r="I719" s="3" t="str">
        <f>IF(F719=1,VLOOKUP($B719,スタッフ!$B:$F,5,FALSE),"")</f>
        <v/>
      </c>
      <c r="J719" s="3" t="str">
        <f>IF(G719=1,VLOOKUP($B719,スタッフ!$B:$F,5,FALSE),"")</f>
        <v/>
      </c>
      <c r="K719" s="3" t="str">
        <f>IF(E719=1,VLOOKUP($B719,スタッフ!$B:$F,5,FALSE),"")</f>
        <v/>
      </c>
    </row>
    <row r="720" spans="1:11" x14ac:dyDescent="0.2">
      <c r="A720" s="9" t="str">
        <f>'宅直データ '!A720&amp;'宅直データ '!C720</f>
        <v>11249945632</v>
      </c>
      <c r="B720" s="3" t="str">
        <f>'宅直データ '!A720&amp;""</f>
        <v>112499</v>
      </c>
      <c r="C720" s="3" t="str">
        <f>'宅直データ '!B720</f>
        <v>佐藤 恵梨子</v>
      </c>
      <c r="D720" s="4">
        <f>'宅直データ '!C720</f>
        <v>45632</v>
      </c>
      <c r="E720" s="3">
        <f>'宅直データ '!D720</f>
        <v>0</v>
      </c>
      <c r="F720" s="3">
        <f>'宅直データ '!E720</f>
        <v>0</v>
      </c>
      <c r="G720" s="10">
        <f>'宅直データ '!F720</f>
        <v>0</v>
      </c>
      <c r="H720" s="3" t="str">
        <f t="shared" si="11"/>
        <v/>
      </c>
      <c r="I720" s="3" t="str">
        <f>IF(F720=1,VLOOKUP($B720,スタッフ!$B:$F,5,FALSE),"")</f>
        <v/>
      </c>
      <c r="J720" s="3" t="str">
        <f>IF(G720=1,VLOOKUP($B720,スタッフ!$B:$F,5,FALSE),"")</f>
        <v/>
      </c>
      <c r="K720" s="3" t="str">
        <f>IF(E720=1,VLOOKUP($B720,スタッフ!$B:$F,5,FALSE),"")</f>
        <v/>
      </c>
    </row>
    <row r="721" spans="1:11" x14ac:dyDescent="0.2">
      <c r="A721" s="9" t="str">
        <f>'宅直データ '!A721&amp;'宅直データ '!C721</f>
        <v>11249945633</v>
      </c>
      <c r="B721" s="3" t="str">
        <f>'宅直データ '!A721&amp;""</f>
        <v>112499</v>
      </c>
      <c r="C721" s="3" t="str">
        <f>'宅直データ '!B721</f>
        <v>佐藤 恵梨子</v>
      </c>
      <c r="D721" s="4">
        <f>'宅直データ '!C721</f>
        <v>45633</v>
      </c>
      <c r="E721" s="3">
        <f>'宅直データ '!D721</f>
        <v>0</v>
      </c>
      <c r="F721" s="3">
        <f>'宅直データ '!E721</f>
        <v>0</v>
      </c>
      <c r="G721" s="10">
        <f>'宅直データ '!F721</f>
        <v>0</v>
      </c>
      <c r="H721" s="3" t="str">
        <f t="shared" si="11"/>
        <v/>
      </c>
      <c r="I721" s="3" t="str">
        <f>IF(F721=1,VLOOKUP($B721,スタッフ!$B:$F,5,FALSE),"")</f>
        <v/>
      </c>
      <c r="J721" s="3" t="str">
        <f>IF(G721=1,VLOOKUP($B721,スタッフ!$B:$F,5,FALSE),"")</f>
        <v/>
      </c>
      <c r="K721" s="3" t="str">
        <f>IF(E721=1,VLOOKUP($B721,スタッフ!$B:$F,5,FALSE),"")</f>
        <v/>
      </c>
    </row>
    <row r="722" spans="1:11" x14ac:dyDescent="0.2">
      <c r="A722" s="9" t="str">
        <f>'宅直データ '!A722&amp;'宅直データ '!C722</f>
        <v>11249945634</v>
      </c>
      <c r="B722" s="3" t="str">
        <f>'宅直データ '!A722&amp;""</f>
        <v>112499</v>
      </c>
      <c r="C722" s="3" t="str">
        <f>'宅直データ '!B722</f>
        <v>佐藤 恵梨子</v>
      </c>
      <c r="D722" s="4">
        <f>'宅直データ '!C722</f>
        <v>45634</v>
      </c>
      <c r="E722" s="3">
        <f>'宅直データ '!D722</f>
        <v>0</v>
      </c>
      <c r="F722" s="3">
        <f>'宅直データ '!E722</f>
        <v>0</v>
      </c>
      <c r="G722" s="10">
        <f>'宅直データ '!F722</f>
        <v>0</v>
      </c>
      <c r="H722" s="3" t="str">
        <f t="shared" si="11"/>
        <v/>
      </c>
      <c r="I722" s="3" t="str">
        <f>IF(F722=1,VLOOKUP($B722,スタッフ!$B:$F,5,FALSE),"")</f>
        <v/>
      </c>
      <c r="J722" s="3" t="str">
        <f>IF(G722=1,VLOOKUP($B722,スタッフ!$B:$F,5,FALSE),"")</f>
        <v/>
      </c>
      <c r="K722" s="3" t="str">
        <f>IF(E722=1,VLOOKUP($B722,スタッフ!$B:$F,5,FALSE),"")</f>
        <v/>
      </c>
    </row>
    <row r="723" spans="1:11" x14ac:dyDescent="0.2">
      <c r="A723" s="9" t="str">
        <f>'宅直データ '!A723&amp;'宅直データ '!C723</f>
        <v>11249945635</v>
      </c>
      <c r="B723" s="3" t="str">
        <f>'宅直データ '!A723&amp;""</f>
        <v>112499</v>
      </c>
      <c r="C723" s="3" t="str">
        <f>'宅直データ '!B723</f>
        <v>佐藤 恵梨子</v>
      </c>
      <c r="D723" s="4">
        <f>'宅直データ '!C723</f>
        <v>45635</v>
      </c>
      <c r="E723" s="3">
        <f>'宅直データ '!D723</f>
        <v>0</v>
      </c>
      <c r="F723" s="3">
        <f>'宅直データ '!E723</f>
        <v>0</v>
      </c>
      <c r="G723" s="10">
        <f>'宅直データ '!F723</f>
        <v>0</v>
      </c>
      <c r="H723" s="3" t="str">
        <f t="shared" si="11"/>
        <v/>
      </c>
      <c r="I723" s="3" t="str">
        <f>IF(F723=1,VLOOKUP($B723,スタッフ!$B:$F,5,FALSE),"")</f>
        <v/>
      </c>
      <c r="J723" s="3" t="str">
        <f>IF(G723=1,VLOOKUP($B723,スタッフ!$B:$F,5,FALSE),"")</f>
        <v/>
      </c>
      <c r="K723" s="3" t="str">
        <f>IF(E723=1,VLOOKUP($B723,スタッフ!$B:$F,5,FALSE),"")</f>
        <v/>
      </c>
    </row>
    <row r="724" spans="1:11" x14ac:dyDescent="0.2">
      <c r="A724" s="9" t="str">
        <f>'宅直データ '!A724&amp;'宅直データ '!C724</f>
        <v>11249945636</v>
      </c>
      <c r="B724" s="3" t="str">
        <f>'宅直データ '!A724&amp;""</f>
        <v>112499</v>
      </c>
      <c r="C724" s="3" t="str">
        <f>'宅直データ '!B724</f>
        <v>佐藤 恵梨子</v>
      </c>
      <c r="D724" s="4">
        <f>'宅直データ '!C724</f>
        <v>45636</v>
      </c>
      <c r="E724" s="3">
        <f>'宅直データ '!D724</f>
        <v>0</v>
      </c>
      <c r="F724" s="3">
        <f>'宅直データ '!E724</f>
        <v>0</v>
      </c>
      <c r="G724" s="10">
        <f>'宅直データ '!F724</f>
        <v>0</v>
      </c>
      <c r="H724" s="3" t="str">
        <f t="shared" si="11"/>
        <v/>
      </c>
      <c r="I724" s="3" t="str">
        <f>IF(F724=1,VLOOKUP($B724,スタッフ!$B:$F,5,FALSE),"")</f>
        <v/>
      </c>
      <c r="J724" s="3" t="str">
        <f>IF(G724=1,VLOOKUP($B724,スタッフ!$B:$F,5,FALSE),"")</f>
        <v/>
      </c>
      <c r="K724" s="3" t="str">
        <f>IF(E724=1,VLOOKUP($B724,スタッフ!$B:$F,5,FALSE),"")</f>
        <v/>
      </c>
    </row>
    <row r="725" spans="1:11" x14ac:dyDescent="0.2">
      <c r="A725" s="9" t="str">
        <f>'宅直データ '!A725&amp;'宅直データ '!C725</f>
        <v>11249945637</v>
      </c>
      <c r="B725" s="3" t="str">
        <f>'宅直データ '!A725&amp;""</f>
        <v>112499</v>
      </c>
      <c r="C725" s="3" t="str">
        <f>'宅直データ '!B725</f>
        <v>佐藤 恵梨子</v>
      </c>
      <c r="D725" s="4">
        <f>'宅直データ '!C725</f>
        <v>45637</v>
      </c>
      <c r="E725" s="3">
        <f>'宅直データ '!D725</f>
        <v>0</v>
      </c>
      <c r="F725" s="3">
        <f>'宅直データ '!E725</f>
        <v>0</v>
      </c>
      <c r="G725" s="10">
        <f>'宅直データ '!F725</f>
        <v>0</v>
      </c>
      <c r="H725" s="3" t="str">
        <f t="shared" si="11"/>
        <v/>
      </c>
      <c r="I725" s="3" t="str">
        <f>IF(F725=1,VLOOKUP($B725,スタッフ!$B:$F,5,FALSE),"")</f>
        <v/>
      </c>
      <c r="J725" s="3" t="str">
        <f>IF(G725=1,VLOOKUP($B725,スタッフ!$B:$F,5,FALSE),"")</f>
        <v/>
      </c>
      <c r="K725" s="3" t="str">
        <f>IF(E725=1,VLOOKUP($B725,スタッフ!$B:$F,5,FALSE),"")</f>
        <v/>
      </c>
    </row>
    <row r="726" spans="1:11" x14ac:dyDescent="0.2">
      <c r="A726" s="9" t="str">
        <f>'宅直データ '!A726&amp;'宅直データ '!C726</f>
        <v>11249945638</v>
      </c>
      <c r="B726" s="3" t="str">
        <f>'宅直データ '!A726&amp;""</f>
        <v>112499</v>
      </c>
      <c r="C726" s="3" t="str">
        <f>'宅直データ '!B726</f>
        <v>佐藤 恵梨子</v>
      </c>
      <c r="D726" s="4">
        <f>'宅直データ '!C726</f>
        <v>45638</v>
      </c>
      <c r="E726" s="3">
        <f>'宅直データ '!D726</f>
        <v>0</v>
      </c>
      <c r="F726" s="3">
        <f>'宅直データ '!E726</f>
        <v>0</v>
      </c>
      <c r="G726" s="10">
        <f>'宅直データ '!F726</f>
        <v>0</v>
      </c>
      <c r="H726" s="3" t="str">
        <f t="shared" si="11"/>
        <v/>
      </c>
      <c r="I726" s="3" t="str">
        <f>IF(F726=1,VLOOKUP($B726,スタッフ!$B:$F,5,FALSE),"")</f>
        <v/>
      </c>
      <c r="J726" s="3" t="str">
        <f>IF(G726=1,VLOOKUP($B726,スタッフ!$B:$F,5,FALSE),"")</f>
        <v/>
      </c>
      <c r="K726" s="3" t="str">
        <f>IF(E726=1,VLOOKUP($B726,スタッフ!$B:$F,5,FALSE),"")</f>
        <v/>
      </c>
    </row>
    <row r="727" spans="1:11" x14ac:dyDescent="0.2">
      <c r="A727" s="9" t="str">
        <f>'宅直データ '!A727&amp;'宅直データ '!C727</f>
        <v>11249945639</v>
      </c>
      <c r="B727" s="3" t="str">
        <f>'宅直データ '!A727&amp;""</f>
        <v>112499</v>
      </c>
      <c r="C727" s="3" t="str">
        <f>'宅直データ '!B727</f>
        <v>佐藤 恵梨子</v>
      </c>
      <c r="D727" s="4">
        <f>'宅直データ '!C727</f>
        <v>45639</v>
      </c>
      <c r="E727" s="3">
        <f>'宅直データ '!D727</f>
        <v>0</v>
      </c>
      <c r="F727" s="3">
        <f>'宅直データ '!E727</f>
        <v>0</v>
      </c>
      <c r="G727" s="10">
        <f>'宅直データ '!F727</f>
        <v>0</v>
      </c>
      <c r="H727" s="3" t="str">
        <f t="shared" si="11"/>
        <v/>
      </c>
      <c r="I727" s="3" t="str">
        <f>IF(F727=1,VLOOKUP($B727,スタッフ!$B:$F,5,FALSE),"")</f>
        <v/>
      </c>
      <c r="J727" s="3" t="str">
        <f>IF(G727=1,VLOOKUP($B727,スタッフ!$B:$F,5,FALSE),"")</f>
        <v/>
      </c>
      <c r="K727" s="3" t="str">
        <f>IF(E727=1,VLOOKUP($B727,スタッフ!$B:$F,5,FALSE),"")</f>
        <v/>
      </c>
    </row>
    <row r="728" spans="1:11" x14ac:dyDescent="0.2">
      <c r="A728" s="9" t="str">
        <f>'宅直データ '!A728&amp;'宅直データ '!C728</f>
        <v>11249945640</v>
      </c>
      <c r="B728" s="3" t="str">
        <f>'宅直データ '!A728&amp;""</f>
        <v>112499</v>
      </c>
      <c r="C728" s="3" t="str">
        <f>'宅直データ '!B728</f>
        <v>佐藤 恵梨子</v>
      </c>
      <c r="D728" s="4">
        <f>'宅直データ '!C728</f>
        <v>45640</v>
      </c>
      <c r="E728" s="3">
        <f>'宅直データ '!D728</f>
        <v>0</v>
      </c>
      <c r="F728" s="3">
        <f>'宅直データ '!E728</f>
        <v>0</v>
      </c>
      <c r="G728" s="10">
        <f>'宅直データ '!F728</f>
        <v>0</v>
      </c>
      <c r="H728" s="3" t="str">
        <f t="shared" si="11"/>
        <v/>
      </c>
      <c r="I728" s="3" t="str">
        <f>IF(F728=1,VLOOKUP($B728,スタッフ!$B:$F,5,FALSE),"")</f>
        <v/>
      </c>
      <c r="J728" s="3" t="str">
        <f>IF(G728=1,VLOOKUP($B728,スタッフ!$B:$F,5,FALSE),"")</f>
        <v/>
      </c>
      <c r="K728" s="3" t="str">
        <f>IF(E728=1,VLOOKUP($B728,スタッフ!$B:$F,5,FALSE),"")</f>
        <v/>
      </c>
    </row>
    <row r="729" spans="1:11" x14ac:dyDescent="0.2">
      <c r="A729" s="9" t="str">
        <f>'宅直データ '!A729&amp;'宅直データ '!C729</f>
        <v>11249945641</v>
      </c>
      <c r="B729" s="3" t="str">
        <f>'宅直データ '!A729&amp;""</f>
        <v>112499</v>
      </c>
      <c r="C729" s="3" t="str">
        <f>'宅直データ '!B729</f>
        <v>佐藤 恵梨子</v>
      </c>
      <c r="D729" s="4">
        <f>'宅直データ '!C729</f>
        <v>45641</v>
      </c>
      <c r="E729" s="3">
        <f>'宅直データ '!D729</f>
        <v>0</v>
      </c>
      <c r="F729" s="3">
        <f>'宅直データ '!E729</f>
        <v>0</v>
      </c>
      <c r="G729" s="10">
        <f>'宅直データ '!F729</f>
        <v>0</v>
      </c>
      <c r="H729" s="3" t="str">
        <f t="shared" si="11"/>
        <v/>
      </c>
      <c r="I729" s="3" t="str">
        <f>IF(F729=1,VLOOKUP($B729,スタッフ!$B:$F,5,FALSE),"")</f>
        <v/>
      </c>
      <c r="J729" s="3" t="str">
        <f>IF(G729=1,VLOOKUP($B729,スタッフ!$B:$F,5,FALSE),"")</f>
        <v/>
      </c>
      <c r="K729" s="3" t="str">
        <f>IF(E729=1,VLOOKUP($B729,スタッフ!$B:$F,5,FALSE),"")</f>
        <v/>
      </c>
    </row>
    <row r="730" spans="1:11" x14ac:dyDescent="0.2">
      <c r="A730" s="9" t="str">
        <f>'宅直データ '!A730&amp;'宅直データ '!C730</f>
        <v>11249945642</v>
      </c>
      <c r="B730" s="3" t="str">
        <f>'宅直データ '!A730&amp;""</f>
        <v>112499</v>
      </c>
      <c r="C730" s="3" t="str">
        <f>'宅直データ '!B730</f>
        <v>佐藤 恵梨子</v>
      </c>
      <c r="D730" s="4">
        <f>'宅直データ '!C730</f>
        <v>45642</v>
      </c>
      <c r="E730" s="3">
        <f>'宅直データ '!D730</f>
        <v>0</v>
      </c>
      <c r="F730" s="3">
        <f>'宅直データ '!E730</f>
        <v>0</v>
      </c>
      <c r="G730" s="10">
        <f>'宅直データ '!F730</f>
        <v>0</v>
      </c>
      <c r="H730" s="3" t="str">
        <f t="shared" si="11"/>
        <v/>
      </c>
      <c r="I730" s="3" t="str">
        <f>IF(F730=1,VLOOKUP($B730,スタッフ!$B:$F,5,FALSE),"")</f>
        <v/>
      </c>
      <c r="J730" s="3" t="str">
        <f>IF(G730=1,VLOOKUP($B730,スタッフ!$B:$F,5,FALSE),"")</f>
        <v/>
      </c>
      <c r="K730" s="3" t="str">
        <f>IF(E730=1,VLOOKUP($B730,スタッフ!$B:$F,5,FALSE),"")</f>
        <v/>
      </c>
    </row>
    <row r="731" spans="1:11" x14ac:dyDescent="0.2">
      <c r="A731" s="9" t="str">
        <f>'宅直データ '!A731&amp;'宅直データ '!C731</f>
        <v>11249945643</v>
      </c>
      <c r="B731" s="3" t="str">
        <f>'宅直データ '!A731&amp;""</f>
        <v>112499</v>
      </c>
      <c r="C731" s="3" t="str">
        <f>'宅直データ '!B731</f>
        <v>佐藤 恵梨子</v>
      </c>
      <c r="D731" s="4">
        <f>'宅直データ '!C731</f>
        <v>45643</v>
      </c>
      <c r="E731" s="3">
        <f>'宅直データ '!D731</f>
        <v>0</v>
      </c>
      <c r="F731" s="3">
        <f>'宅直データ '!E731</f>
        <v>0</v>
      </c>
      <c r="G731" s="10">
        <f>'宅直データ '!F731</f>
        <v>0</v>
      </c>
      <c r="H731" s="3" t="str">
        <f t="shared" si="11"/>
        <v/>
      </c>
      <c r="I731" s="3" t="str">
        <f>IF(F731=1,VLOOKUP($B731,スタッフ!$B:$F,5,FALSE),"")</f>
        <v/>
      </c>
      <c r="J731" s="3" t="str">
        <f>IF(G731=1,VLOOKUP($B731,スタッフ!$B:$F,5,FALSE),"")</f>
        <v/>
      </c>
      <c r="K731" s="3" t="str">
        <f>IF(E731=1,VLOOKUP($B731,スタッフ!$B:$F,5,FALSE),"")</f>
        <v/>
      </c>
    </row>
    <row r="732" spans="1:11" x14ac:dyDescent="0.2">
      <c r="A732" s="9" t="str">
        <f>'宅直データ '!A732&amp;'宅直データ '!C732</f>
        <v>11249945644</v>
      </c>
      <c r="B732" s="3" t="str">
        <f>'宅直データ '!A732&amp;""</f>
        <v>112499</v>
      </c>
      <c r="C732" s="3" t="str">
        <f>'宅直データ '!B732</f>
        <v>佐藤 恵梨子</v>
      </c>
      <c r="D732" s="4">
        <f>'宅直データ '!C732</f>
        <v>45644</v>
      </c>
      <c r="E732" s="3">
        <f>'宅直データ '!D732</f>
        <v>0</v>
      </c>
      <c r="F732" s="3">
        <f>'宅直データ '!E732</f>
        <v>0</v>
      </c>
      <c r="G732" s="10">
        <f>'宅直データ '!F732</f>
        <v>0</v>
      </c>
      <c r="H732" s="3" t="str">
        <f t="shared" si="11"/>
        <v/>
      </c>
      <c r="I732" s="3" t="str">
        <f>IF(F732=1,VLOOKUP($B732,スタッフ!$B:$F,5,FALSE),"")</f>
        <v/>
      </c>
      <c r="J732" s="3" t="str">
        <f>IF(G732=1,VLOOKUP($B732,スタッフ!$B:$F,5,FALSE),"")</f>
        <v/>
      </c>
      <c r="K732" s="3" t="str">
        <f>IF(E732=1,VLOOKUP($B732,スタッフ!$B:$F,5,FALSE),"")</f>
        <v/>
      </c>
    </row>
    <row r="733" spans="1:11" x14ac:dyDescent="0.2">
      <c r="A733" s="9" t="str">
        <f>'宅直データ '!A733&amp;'宅直データ '!C733</f>
        <v>11249945645</v>
      </c>
      <c r="B733" s="3" t="str">
        <f>'宅直データ '!A733&amp;""</f>
        <v>112499</v>
      </c>
      <c r="C733" s="3" t="str">
        <f>'宅直データ '!B733</f>
        <v>佐藤 恵梨子</v>
      </c>
      <c r="D733" s="4">
        <f>'宅直データ '!C733</f>
        <v>45645</v>
      </c>
      <c r="E733" s="3">
        <f>'宅直データ '!D733</f>
        <v>0</v>
      </c>
      <c r="F733" s="3">
        <f>'宅直データ '!E733</f>
        <v>0</v>
      </c>
      <c r="G733" s="10">
        <f>'宅直データ '!F733</f>
        <v>0</v>
      </c>
      <c r="H733" s="3" t="str">
        <f t="shared" si="11"/>
        <v/>
      </c>
      <c r="I733" s="3" t="str">
        <f>IF(F733=1,VLOOKUP($B733,スタッフ!$B:$F,5,FALSE),"")</f>
        <v/>
      </c>
      <c r="J733" s="3" t="str">
        <f>IF(G733=1,VLOOKUP($B733,スタッフ!$B:$F,5,FALSE),"")</f>
        <v/>
      </c>
      <c r="K733" s="3" t="str">
        <f>IF(E733=1,VLOOKUP($B733,スタッフ!$B:$F,5,FALSE),"")</f>
        <v/>
      </c>
    </row>
    <row r="734" spans="1:11" x14ac:dyDescent="0.2">
      <c r="A734" s="9" t="str">
        <f>'宅直データ '!A734&amp;'宅直データ '!C734</f>
        <v>11249945646</v>
      </c>
      <c r="B734" s="3" t="str">
        <f>'宅直データ '!A734&amp;""</f>
        <v>112499</v>
      </c>
      <c r="C734" s="3" t="str">
        <f>'宅直データ '!B734</f>
        <v>佐藤 恵梨子</v>
      </c>
      <c r="D734" s="4">
        <f>'宅直データ '!C734</f>
        <v>45646</v>
      </c>
      <c r="E734" s="3">
        <f>'宅直データ '!D734</f>
        <v>0</v>
      </c>
      <c r="F734" s="3">
        <f>'宅直データ '!E734</f>
        <v>0</v>
      </c>
      <c r="G734" s="10">
        <f>'宅直データ '!F734</f>
        <v>0</v>
      </c>
      <c r="H734" s="3" t="str">
        <f t="shared" si="11"/>
        <v/>
      </c>
      <c r="I734" s="3" t="str">
        <f>IF(F734=1,VLOOKUP($B734,スタッフ!$B:$F,5,FALSE),"")</f>
        <v/>
      </c>
      <c r="J734" s="3" t="str">
        <f>IF(G734=1,VLOOKUP($B734,スタッフ!$B:$F,5,FALSE),"")</f>
        <v/>
      </c>
      <c r="K734" s="3" t="str">
        <f>IF(E734=1,VLOOKUP($B734,スタッフ!$B:$F,5,FALSE),"")</f>
        <v/>
      </c>
    </row>
    <row r="735" spans="1:11" x14ac:dyDescent="0.2">
      <c r="A735" s="9" t="str">
        <f>'宅直データ '!A735&amp;'宅直データ '!C735</f>
        <v>11249945647</v>
      </c>
      <c r="B735" s="3" t="str">
        <f>'宅直データ '!A735&amp;""</f>
        <v>112499</v>
      </c>
      <c r="C735" s="3" t="str">
        <f>'宅直データ '!B735</f>
        <v>佐藤 恵梨子</v>
      </c>
      <c r="D735" s="4">
        <f>'宅直データ '!C735</f>
        <v>45647</v>
      </c>
      <c r="E735" s="3">
        <f>'宅直データ '!D735</f>
        <v>0</v>
      </c>
      <c r="F735" s="3">
        <f>'宅直データ '!E735</f>
        <v>0</v>
      </c>
      <c r="G735" s="10">
        <f>'宅直データ '!F735</f>
        <v>0</v>
      </c>
      <c r="H735" s="3" t="str">
        <f t="shared" si="11"/>
        <v/>
      </c>
      <c r="I735" s="3" t="str">
        <f>IF(F735=1,VLOOKUP($B735,スタッフ!$B:$F,5,FALSE),"")</f>
        <v/>
      </c>
      <c r="J735" s="3" t="str">
        <f>IF(G735=1,VLOOKUP($B735,スタッフ!$B:$F,5,FALSE),"")</f>
        <v/>
      </c>
      <c r="K735" s="3" t="str">
        <f>IF(E735=1,VLOOKUP($B735,スタッフ!$B:$F,5,FALSE),"")</f>
        <v/>
      </c>
    </row>
    <row r="736" spans="1:11" x14ac:dyDescent="0.2">
      <c r="A736" s="9" t="str">
        <f>'宅直データ '!A736&amp;'宅直データ '!C736</f>
        <v>11249945648</v>
      </c>
      <c r="B736" s="3" t="str">
        <f>'宅直データ '!A736&amp;""</f>
        <v>112499</v>
      </c>
      <c r="C736" s="3" t="str">
        <f>'宅直データ '!B736</f>
        <v>佐藤 恵梨子</v>
      </c>
      <c r="D736" s="4">
        <f>'宅直データ '!C736</f>
        <v>45648</v>
      </c>
      <c r="E736" s="3">
        <f>'宅直データ '!D736</f>
        <v>0</v>
      </c>
      <c r="F736" s="3">
        <f>'宅直データ '!E736</f>
        <v>0</v>
      </c>
      <c r="G736" s="10">
        <f>'宅直データ '!F736</f>
        <v>0</v>
      </c>
      <c r="H736" s="3" t="str">
        <f t="shared" si="11"/>
        <v/>
      </c>
      <c r="I736" s="3" t="str">
        <f>IF(F736=1,VLOOKUP($B736,スタッフ!$B:$F,5,FALSE),"")</f>
        <v/>
      </c>
      <c r="J736" s="3" t="str">
        <f>IF(G736=1,VLOOKUP($B736,スタッフ!$B:$F,5,FALSE),"")</f>
        <v/>
      </c>
      <c r="K736" s="3" t="str">
        <f>IF(E736=1,VLOOKUP($B736,スタッフ!$B:$F,5,FALSE),"")</f>
        <v/>
      </c>
    </row>
    <row r="737" spans="1:11" x14ac:dyDescent="0.2">
      <c r="A737" s="9" t="str">
        <f>'宅直データ '!A737&amp;'宅直データ '!C737</f>
        <v>11249945649</v>
      </c>
      <c r="B737" s="3" t="str">
        <f>'宅直データ '!A737&amp;""</f>
        <v>112499</v>
      </c>
      <c r="C737" s="3" t="str">
        <f>'宅直データ '!B737</f>
        <v>佐藤 恵梨子</v>
      </c>
      <c r="D737" s="4">
        <f>'宅直データ '!C737</f>
        <v>45649</v>
      </c>
      <c r="E737" s="3">
        <f>'宅直データ '!D737</f>
        <v>0</v>
      </c>
      <c r="F737" s="3">
        <f>'宅直データ '!E737</f>
        <v>0</v>
      </c>
      <c r="G737" s="10">
        <f>'宅直データ '!F737</f>
        <v>0</v>
      </c>
      <c r="H737" s="3" t="str">
        <f t="shared" si="11"/>
        <v/>
      </c>
      <c r="I737" s="3" t="str">
        <f>IF(F737=1,VLOOKUP($B737,スタッフ!$B:$F,5,FALSE),"")</f>
        <v/>
      </c>
      <c r="J737" s="3" t="str">
        <f>IF(G737=1,VLOOKUP($B737,スタッフ!$B:$F,5,FALSE),"")</f>
        <v/>
      </c>
      <c r="K737" s="3" t="str">
        <f>IF(E737=1,VLOOKUP($B737,スタッフ!$B:$F,5,FALSE),"")</f>
        <v/>
      </c>
    </row>
    <row r="738" spans="1:11" x14ac:dyDescent="0.2">
      <c r="A738" s="9" t="str">
        <f>'宅直データ '!A738&amp;'宅直データ '!C738</f>
        <v>11249945650</v>
      </c>
      <c r="B738" s="3" t="str">
        <f>'宅直データ '!A738&amp;""</f>
        <v>112499</v>
      </c>
      <c r="C738" s="3" t="str">
        <f>'宅直データ '!B738</f>
        <v>佐藤 恵梨子</v>
      </c>
      <c r="D738" s="4">
        <f>'宅直データ '!C738</f>
        <v>45650</v>
      </c>
      <c r="E738" s="3">
        <f>'宅直データ '!D738</f>
        <v>0</v>
      </c>
      <c r="F738" s="3">
        <f>'宅直データ '!E738</f>
        <v>0</v>
      </c>
      <c r="G738" s="10">
        <f>'宅直データ '!F738</f>
        <v>0</v>
      </c>
      <c r="H738" s="3" t="str">
        <f t="shared" si="11"/>
        <v/>
      </c>
      <c r="I738" s="3" t="str">
        <f>IF(F738=1,VLOOKUP($B738,スタッフ!$B:$F,5,FALSE),"")</f>
        <v/>
      </c>
      <c r="J738" s="3" t="str">
        <f>IF(G738=1,VLOOKUP($B738,スタッフ!$B:$F,5,FALSE),"")</f>
        <v/>
      </c>
      <c r="K738" s="3" t="str">
        <f>IF(E738=1,VLOOKUP($B738,スタッフ!$B:$F,5,FALSE),"")</f>
        <v/>
      </c>
    </row>
    <row r="739" spans="1:11" x14ac:dyDescent="0.2">
      <c r="A739" s="9" t="str">
        <f>'宅直データ '!A739&amp;'宅直データ '!C739</f>
        <v>11249945651</v>
      </c>
      <c r="B739" s="3" t="str">
        <f>'宅直データ '!A739&amp;""</f>
        <v>112499</v>
      </c>
      <c r="C739" s="3" t="str">
        <f>'宅直データ '!B739</f>
        <v>佐藤 恵梨子</v>
      </c>
      <c r="D739" s="4">
        <f>'宅直データ '!C739</f>
        <v>45651</v>
      </c>
      <c r="E739" s="3">
        <f>'宅直データ '!D739</f>
        <v>0</v>
      </c>
      <c r="F739" s="3">
        <f>'宅直データ '!E739</f>
        <v>0</v>
      </c>
      <c r="G739" s="10">
        <f>'宅直データ '!F739</f>
        <v>0</v>
      </c>
      <c r="H739" s="3" t="str">
        <f t="shared" si="11"/>
        <v/>
      </c>
      <c r="I739" s="3" t="str">
        <f>IF(F739=1,VLOOKUP($B739,スタッフ!$B:$F,5,FALSE),"")</f>
        <v/>
      </c>
      <c r="J739" s="3" t="str">
        <f>IF(G739=1,VLOOKUP($B739,スタッフ!$B:$F,5,FALSE),"")</f>
        <v/>
      </c>
      <c r="K739" s="3" t="str">
        <f>IF(E739=1,VLOOKUP($B739,スタッフ!$B:$F,5,FALSE),"")</f>
        <v/>
      </c>
    </row>
    <row r="740" spans="1:11" x14ac:dyDescent="0.2">
      <c r="A740" s="9" t="str">
        <f>'宅直データ '!A740&amp;'宅直データ '!C740</f>
        <v>11249945652</v>
      </c>
      <c r="B740" s="3" t="str">
        <f>'宅直データ '!A740&amp;""</f>
        <v>112499</v>
      </c>
      <c r="C740" s="3" t="str">
        <f>'宅直データ '!B740</f>
        <v>佐藤 恵梨子</v>
      </c>
      <c r="D740" s="4">
        <f>'宅直データ '!C740</f>
        <v>45652</v>
      </c>
      <c r="E740" s="3">
        <f>'宅直データ '!D740</f>
        <v>0</v>
      </c>
      <c r="F740" s="3">
        <f>'宅直データ '!E740</f>
        <v>0</v>
      </c>
      <c r="G740" s="10">
        <f>'宅直データ '!F740</f>
        <v>0</v>
      </c>
      <c r="H740" s="3" t="str">
        <f t="shared" si="11"/>
        <v/>
      </c>
      <c r="I740" s="3" t="str">
        <f>IF(F740=1,VLOOKUP($B740,スタッフ!$B:$F,5,FALSE),"")</f>
        <v/>
      </c>
      <c r="J740" s="3" t="str">
        <f>IF(G740=1,VLOOKUP($B740,スタッフ!$B:$F,5,FALSE),"")</f>
        <v/>
      </c>
      <c r="K740" s="3" t="str">
        <f>IF(E740=1,VLOOKUP($B740,スタッフ!$B:$F,5,FALSE),"")</f>
        <v/>
      </c>
    </row>
    <row r="741" spans="1:11" x14ac:dyDescent="0.2">
      <c r="A741" s="9" t="str">
        <f>'宅直データ '!A741&amp;'宅直データ '!C741</f>
        <v>11249945653</v>
      </c>
      <c r="B741" s="3" t="str">
        <f>'宅直データ '!A741&amp;""</f>
        <v>112499</v>
      </c>
      <c r="C741" s="3" t="str">
        <f>'宅直データ '!B741</f>
        <v>佐藤 恵梨子</v>
      </c>
      <c r="D741" s="4">
        <f>'宅直データ '!C741</f>
        <v>45653</v>
      </c>
      <c r="E741" s="3">
        <f>'宅直データ '!D741</f>
        <v>0</v>
      </c>
      <c r="F741" s="3">
        <f>'宅直データ '!E741</f>
        <v>0</v>
      </c>
      <c r="G741" s="10">
        <f>'宅直データ '!F741</f>
        <v>0</v>
      </c>
      <c r="H741" s="3" t="str">
        <f t="shared" si="11"/>
        <v/>
      </c>
      <c r="I741" s="3" t="str">
        <f>IF(F741=1,VLOOKUP($B741,スタッフ!$B:$F,5,FALSE),"")</f>
        <v/>
      </c>
      <c r="J741" s="3" t="str">
        <f>IF(G741=1,VLOOKUP($B741,スタッフ!$B:$F,5,FALSE),"")</f>
        <v/>
      </c>
      <c r="K741" s="3" t="str">
        <f>IF(E741=1,VLOOKUP($B741,スタッフ!$B:$F,5,FALSE),"")</f>
        <v/>
      </c>
    </row>
    <row r="742" spans="1:11" x14ac:dyDescent="0.2">
      <c r="A742" s="9" t="str">
        <f>'宅直データ '!A742&amp;'宅直データ '!C742</f>
        <v>11249945654</v>
      </c>
      <c r="B742" s="3" t="str">
        <f>'宅直データ '!A742&amp;""</f>
        <v>112499</v>
      </c>
      <c r="C742" s="3" t="str">
        <f>'宅直データ '!B742</f>
        <v>佐藤 恵梨子</v>
      </c>
      <c r="D742" s="4">
        <f>'宅直データ '!C742</f>
        <v>45654</v>
      </c>
      <c r="E742" s="3">
        <f>'宅直データ '!D742</f>
        <v>0</v>
      </c>
      <c r="F742" s="3">
        <f>'宅直データ '!E742</f>
        <v>0</v>
      </c>
      <c r="G742" s="10">
        <f>'宅直データ '!F742</f>
        <v>0</v>
      </c>
      <c r="H742" s="3" t="str">
        <f t="shared" si="11"/>
        <v/>
      </c>
      <c r="I742" s="3" t="str">
        <f>IF(F742=1,VLOOKUP($B742,スタッフ!$B:$F,5,FALSE),"")</f>
        <v/>
      </c>
      <c r="J742" s="3" t="str">
        <f>IF(G742=1,VLOOKUP($B742,スタッフ!$B:$F,5,FALSE),"")</f>
        <v/>
      </c>
      <c r="K742" s="3" t="str">
        <f>IF(E742=1,VLOOKUP($B742,スタッフ!$B:$F,5,FALSE),"")</f>
        <v/>
      </c>
    </row>
    <row r="743" spans="1:11" x14ac:dyDescent="0.2">
      <c r="A743" s="9" t="str">
        <f>'宅直データ '!A743&amp;'宅直データ '!C743</f>
        <v>11249945655</v>
      </c>
      <c r="B743" s="3" t="str">
        <f>'宅直データ '!A743&amp;""</f>
        <v>112499</v>
      </c>
      <c r="C743" s="3" t="str">
        <f>'宅直データ '!B743</f>
        <v>佐藤 恵梨子</v>
      </c>
      <c r="D743" s="4">
        <f>'宅直データ '!C743</f>
        <v>45655</v>
      </c>
      <c r="E743" s="3">
        <f>'宅直データ '!D743</f>
        <v>0</v>
      </c>
      <c r="F743" s="3">
        <f>'宅直データ '!E743</f>
        <v>0</v>
      </c>
      <c r="G743" s="10">
        <f>'宅直データ '!F743</f>
        <v>0</v>
      </c>
      <c r="H743" s="3" t="str">
        <f t="shared" si="11"/>
        <v/>
      </c>
      <c r="I743" s="3" t="str">
        <f>IF(F743=1,VLOOKUP($B743,スタッフ!$B:$F,5,FALSE),"")</f>
        <v/>
      </c>
      <c r="J743" s="3" t="str">
        <f>IF(G743=1,VLOOKUP($B743,スタッフ!$B:$F,5,FALSE),"")</f>
        <v/>
      </c>
      <c r="K743" s="3" t="str">
        <f>IF(E743=1,VLOOKUP($B743,スタッフ!$B:$F,5,FALSE),"")</f>
        <v/>
      </c>
    </row>
    <row r="744" spans="1:11" x14ac:dyDescent="0.2">
      <c r="A744" s="9" t="str">
        <f>'宅直データ '!A744&amp;'宅直データ '!C744</f>
        <v>11249945656</v>
      </c>
      <c r="B744" s="3" t="str">
        <f>'宅直データ '!A744&amp;""</f>
        <v>112499</v>
      </c>
      <c r="C744" s="3" t="str">
        <f>'宅直データ '!B744</f>
        <v>佐藤 恵梨子</v>
      </c>
      <c r="D744" s="4">
        <f>'宅直データ '!C744</f>
        <v>45656</v>
      </c>
      <c r="E744" s="3">
        <f>'宅直データ '!D744</f>
        <v>0</v>
      </c>
      <c r="F744" s="3">
        <f>'宅直データ '!E744</f>
        <v>0</v>
      </c>
      <c r="G744" s="10">
        <f>'宅直データ '!F744</f>
        <v>0</v>
      </c>
      <c r="H744" s="3" t="str">
        <f t="shared" si="11"/>
        <v/>
      </c>
      <c r="I744" s="3" t="str">
        <f>IF(F744=1,VLOOKUP($B744,スタッフ!$B:$F,5,FALSE),"")</f>
        <v/>
      </c>
      <c r="J744" s="3" t="str">
        <f>IF(G744=1,VLOOKUP($B744,スタッフ!$B:$F,5,FALSE),"")</f>
        <v/>
      </c>
      <c r="K744" s="3" t="str">
        <f>IF(E744=1,VLOOKUP($B744,スタッフ!$B:$F,5,FALSE),"")</f>
        <v/>
      </c>
    </row>
    <row r="745" spans="1:11" x14ac:dyDescent="0.2">
      <c r="A745" s="9" t="str">
        <f>'宅直データ '!A745&amp;'宅直データ '!C745</f>
        <v>11249945657</v>
      </c>
      <c r="B745" s="3" t="str">
        <f>'宅直データ '!A745&amp;""</f>
        <v>112499</v>
      </c>
      <c r="C745" s="3" t="str">
        <f>'宅直データ '!B745</f>
        <v>佐藤 恵梨子</v>
      </c>
      <c r="D745" s="4">
        <f>'宅直データ '!C745</f>
        <v>45657</v>
      </c>
      <c r="E745" s="3">
        <f>'宅直データ '!D745</f>
        <v>0</v>
      </c>
      <c r="F745" s="3">
        <f>'宅直データ '!E745</f>
        <v>0</v>
      </c>
      <c r="G745" s="10">
        <f>'宅直データ '!F745</f>
        <v>0</v>
      </c>
      <c r="H745" s="3" t="str">
        <f t="shared" si="11"/>
        <v/>
      </c>
      <c r="I745" s="3" t="str">
        <f>IF(F745=1,VLOOKUP($B745,スタッフ!$B:$F,5,FALSE),"")</f>
        <v/>
      </c>
      <c r="J745" s="3" t="str">
        <f>IF(G745=1,VLOOKUP($B745,スタッフ!$B:$F,5,FALSE),"")</f>
        <v/>
      </c>
      <c r="K745" s="3" t="str">
        <f>IF(E745=1,VLOOKUP($B745,スタッフ!$B:$F,5,FALSE),"")</f>
        <v/>
      </c>
    </row>
    <row r="746" spans="1:11" x14ac:dyDescent="0.2">
      <c r="A746" s="9" t="str">
        <f>'宅直データ '!A746&amp;'宅直データ '!C746</f>
        <v>11486345627</v>
      </c>
      <c r="B746" s="3" t="str">
        <f>'宅直データ '!A746&amp;""</f>
        <v>114863</v>
      </c>
      <c r="C746" s="3" t="str">
        <f>'宅直データ '!B746</f>
        <v>加藤 靖博</v>
      </c>
      <c r="D746" s="4">
        <f>'宅直データ '!C746</f>
        <v>45627</v>
      </c>
      <c r="E746" s="3">
        <f>'宅直データ '!D746</f>
        <v>0</v>
      </c>
      <c r="F746" s="3">
        <f>'宅直データ '!E746</f>
        <v>0</v>
      </c>
      <c r="G746" s="10">
        <f>'宅直データ '!F746</f>
        <v>0</v>
      </c>
      <c r="H746" s="3" t="str">
        <f t="shared" si="11"/>
        <v/>
      </c>
      <c r="I746" s="3" t="str">
        <f>IF(F746=1,VLOOKUP($B746,スタッフ!$B:$F,5,FALSE),"")</f>
        <v/>
      </c>
      <c r="J746" s="3" t="str">
        <f>IF(G746=1,VLOOKUP($B746,スタッフ!$B:$F,5,FALSE),"")</f>
        <v/>
      </c>
      <c r="K746" s="3" t="str">
        <f>IF(E746=1,VLOOKUP($B746,スタッフ!$B:$F,5,FALSE),"")</f>
        <v/>
      </c>
    </row>
    <row r="747" spans="1:11" x14ac:dyDescent="0.2">
      <c r="A747" s="9" t="str">
        <f>'宅直データ '!A747&amp;'宅直データ '!C747</f>
        <v>11486345628</v>
      </c>
      <c r="B747" s="3" t="str">
        <f>'宅直データ '!A747&amp;""</f>
        <v>114863</v>
      </c>
      <c r="C747" s="3" t="str">
        <f>'宅直データ '!B747</f>
        <v>加藤 靖博</v>
      </c>
      <c r="D747" s="4">
        <f>'宅直データ '!C747</f>
        <v>45628</v>
      </c>
      <c r="E747" s="3">
        <f>'宅直データ '!D747</f>
        <v>0</v>
      </c>
      <c r="F747" s="3">
        <f>'宅直データ '!E747</f>
        <v>0</v>
      </c>
      <c r="G747" s="10">
        <f>'宅直データ '!F747</f>
        <v>0</v>
      </c>
      <c r="H747" s="3" t="str">
        <f t="shared" si="11"/>
        <v/>
      </c>
      <c r="I747" s="3" t="str">
        <f>IF(F747=1,VLOOKUP($B747,スタッフ!$B:$F,5,FALSE),"")</f>
        <v/>
      </c>
      <c r="J747" s="3" t="str">
        <f>IF(G747=1,VLOOKUP($B747,スタッフ!$B:$F,5,FALSE),"")</f>
        <v/>
      </c>
      <c r="K747" s="3" t="str">
        <f>IF(E747=1,VLOOKUP($B747,スタッフ!$B:$F,5,FALSE),"")</f>
        <v/>
      </c>
    </row>
    <row r="748" spans="1:11" x14ac:dyDescent="0.2">
      <c r="A748" s="9" t="str">
        <f>'宅直データ '!A748&amp;'宅直データ '!C748</f>
        <v>11486345629</v>
      </c>
      <c r="B748" s="3" t="str">
        <f>'宅直データ '!A748&amp;""</f>
        <v>114863</v>
      </c>
      <c r="C748" s="3" t="str">
        <f>'宅直データ '!B748</f>
        <v>加藤 靖博</v>
      </c>
      <c r="D748" s="4">
        <f>'宅直データ '!C748</f>
        <v>45629</v>
      </c>
      <c r="E748" s="3">
        <f>'宅直データ '!D748</f>
        <v>0</v>
      </c>
      <c r="F748" s="3">
        <f>'宅直データ '!E748</f>
        <v>0</v>
      </c>
      <c r="G748" s="10">
        <f>'宅直データ '!F748</f>
        <v>0</v>
      </c>
      <c r="H748" s="3" t="str">
        <f t="shared" si="11"/>
        <v/>
      </c>
      <c r="I748" s="3" t="str">
        <f>IF(F748=1,VLOOKUP($B748,スタッフ!$B:$F,5,FALSE),"")</f>
        <v/>
      </c>
      <c r="J748" s="3" t="str">
        <f>IF(G748=1,VLOOKUP($B748,スタッフ!$B:$F,5,FALSE),"")</f>
        <v/>
      </c>
      <c r="K748" s="3" t="str">
        <f>IF(E748=1,VLOOKUP($B748,スタッフ!$B:$F,5,FALSE),"")</f>
        <v/>
      </c>
    </row>
    <row r="749" spans="1:11" x14ac:dyDescent="0.2">
      <c r="A749" s="9" t="str">
        <f>'宅直データ '!A749&amp;'宅直データ '!C749</f>
        <v>11486345630</v>
      </c>
      <c r="B749" s="3" t="str">
        <f>'宅直データ '!A749&amp;""</f>
        <v>114863</v>
      </c>
      <c r="C749" s="3" t="str">
        <f>'宅直データ '!B749</f>
        <v>加藤 靖博</v>
      </c>
      <c r="D749" s="4">
        <f>'宅直データ '!C749</f>
        <v>45630</v>
      </c>
      <c r="E749" s="3">
        <f>'宅直データ '!D749</f>
        <v>0</v>
      </c>
      <c r="F749" s="3">
        <f>'宅直データ '!E749</f>
        <v>0</v>
      </c>
      <c r="G749" s="10">
        <f>'宅直データ '!F749</f>
        <v>0</v>
      </c>
      <c r="H749" s="3" t="str">
        <f t="shared" si="11"/>
        <v/>
      </c>
      <c r="I749" s="3" t="str">
        <f>IF(F749=1,VLOOKUP($B749,スタッフ!$B:$F,5,FALSE),"")</f>
        <v/>
      </c>
      <c r="J749" s="3" t="str">
        <f>IF(G749=1,VLOOKUP($B749,スタッフ!$B:$F,5,FALSE),"")</f>
        <v/>
      </c>
      <c r="K749" s="3" t="str">
        <f>IF(E749=1,VLOOKUP($B749,スタッフ!$B:$F,5,FALSE),"")</f>
        <v/>
      </c>
    </row>
    <row r="750" spans="1:11" x14ac:dyDescent="0.2">
      <c r="A750" s="9" t="str">
        <f>'宅直データ '!A750&amp;'宅直データ '!C750</f>
        <v>11486345631</v>
      </c>
      <c r="B750" s="3" t="str">
        <f>'宅直データ '!A750&amp;""</f>
        <v>114863</v>
      </c>
      <c r="C750" s="3" t="str">
        <f>'宅直データ '!B750</f>
        <v>加藤 靖博</v>
      </c>
      <c r="D750" s="4">
        <f>'宅直データ '!C750</f>
        <v>45631</v>
      </c>
      <c r="E750" s="3">
        <f>'宅直データ '!D750</f>
        <v>0</v>
      </c>
      <c r="F750" s="3">
        <f>'宅直データ '!E750</f>
        <v>0</v>
      </c>
      <c r="G750" s="10">
        <f>'宅直データ '!F750</f>
        <v>0</v>
      </c>
      <c r="H750" s="3" t="str">
        <f t="shared" si="11"/>
        <v/>
      </c>
      <c r="I750" s="3" t="str">
        <f>IF(F750=1,VLOOKUP($B750,スタッフ!$B:$F,5,FALSE),"")</f>
        <v/>
      </c>
      <c r="J750" s="3" t="str">
        <f>IF(G750=1,VLOOKUP($B750,スタッフ!$B:$F,5,FALSE),"")</f>
        <v/>
      </c>
      <c r="K750" s="3" t="str">
        <f>IF(E750=1,VLOOKUP($B750,スタッフ!$B:$F,5,FALSE),"")</f>
        <v/>
      </c>
    </row>
    <row r="751" spans="1:11" x14ac:dyDescent="0.2">
      <c r="A751" s="9" t="str">
        <f>'宅直データ '!A751&amp;'宅直データ '!C751</f>
        <v>11486345632</v>
      </c>
      <c r="B751" s="3" t="str">
        <f>'宅直データ '!A751&amp;""</f>
        <v>114863</v>
      </c>
      <c r="C751" s="3" t="str">
        <f>'宅直データ '!B751</f>
        <v>加藤 靖博</v>
      </c>
      <c r="D751" s="4">
        <f>'宅直データ '!C751</f>
        <v>45632</v>
      </c>
      <c r="E751" s="3">
        <f>'宅直データ '!D751</f>
        <v>0</v>
      </c>
      <c r="F751" s="3">
        <f>'宅直データ '!E751</f>
        <v>0</v>
      </c>
      <c r="G751" s="10">
        <f>'宅直データ '!F751</f>
        <v>0</v>
      </c>
      <c r="H751" s="3" t="str">
        <f t="shared" si="11"/>
        <v/>
      </c>
      <c r="I751" s="3" t="str">
        <f>IF(F751=1,VLOOKUP($B751,スタッフ!$B:$F,5,FALSE),"")</f>
        <v/>
      </c>
      <c r="J751" s="3" t="str">
        <f>IF(G751=1,VLOOKUP($B751,スタッフ!$B:$F,5,FALSE),"")</f>
        <v/>
      </c>
      <c r="K751" s="3" t="str">
        <f>IF(E751=1,VLOOKUP($B751,スタッフ!$B:$F,5,FALSE),"")</f>
        <v/>
      </c>
    </row>
    <row r="752" spans="1:11" x14ac:dyDescent="0.2">
      <c r="A752" s="9" t="str">
        <f>'宅直データ '!A752&amp;'宅直データ '!C752</f>
        <v>11486345633</v>
      </c>
      <c r="B752" s="3" t="str">
        <f>'宅直データ '!A752&amp;""</f>
        <v>114863</v>
      </c>
      <c r="C752" s="3" t="str">
        <f>'宅直データ '!B752</f>
        <v>加藤 靖博</v>
      </c>
      <c r="D752" s="4">
        <f>'宅直データ '!C752</f>
        <v>45633</v>
      </c>
      <c r="E752" s="3">
        <f>'宅直データ '!D752</f>
        <v>0</v>
      </c>
      <c r="F752" s="3">
        <f>'宅直データ '!E752</f>
        <v>0</v>
      </c>
      <c r="G752" s="10">
        <f>'宅直データ '!F752</f>
        <v>0</v>
      </c>
      <c r="H752" s="3" t="str">
        <f t="shared" si="11"/>
        <v/>
      </c>
      <c r="I752" s="3" t="str">
        <f>IF(F752=1,VLOOKUP($B752,スタッフ!$B:$F,5,FALSE),"")</f>
        <v/>
      </c>
      <c r="J752" s="3" t="str">
        <f>IF(G752=1,VLOOKUP($B752,スタッフ!$B:$F,5,FALSE),"")</f>
        <v/>
      </c>
      <c r="K752" s="3" t="str">
        <f>IF(E752=1,VLOOKUP($B752,スタッフ!$B:$F,5,FALSE),"")</f>
        <v/>
      </c>
    </row>
    <row r="753" spans="1:11" x14ac:dyDescent="0.2">
      <c r="A753" s="9" t="str">
        <f>'宅直データ '!A753&amp;'宅直データ '!C753</f>
        <v>11486345634</v>
      </c>
      <c r="B753" s="3" t="str">
        <f>'宅直データ '!A753&amp;""</f>
        <v>114863</v>
      </c>
      <c r="C753" s="3" t="str">
        <f>'宅直データ '!B753</f>
        <v>加藤 靖博</v>
      </c>
      <c r="D753" s="4">
        <f>'宅直データ '!C753</f>
        <v>45634</v>
      </c>
      <c r="E753" s="3">
        <f>'宅直データ '!D753</f>
        <v>0</v>
      </c>
      <c r="F753" s="3">
        <f>'宅直データ '!E753</f>
        <v>0</v>
      </c>
      <c r="G753" s="10">
        <f>'宅直データ '!F753</f>
        <v>0</v>
      </c>
      <c r="H753" s="3" t="str">
        <f t="shared" si="11"/>
        <v/>
      </c>
      <c r="I753" s="3" t="str">
        <f>IF(F753=1,VLOOKUP($B753,スタッフ!$B:$F,5,FALSE),"")</f>
        <v/>
      </c>
      <c r="J753" s="3" t="str">
        <f>IF(G753=1,VLOOKUP($B753,スタッフ!$B:$F,5,FALSE),"")</f>
        <v/>
      </c>
      <c r="K753" s="3" t="str">
        <f>IF(E753=1,VLOOKUP($B753,スタッフ!$B:$F,5,FALSE),"")</f>
        <v/>
      </c>
    </row>
    <row r="754" spans="1:11" x14ac:dyDescent="0.2">
      <c r="A754" s="9" t="str">
        <f>'宅直データ '!A754&amp;'宅直データ '!C754</f>
        <v>11486345635</v>
      </c>
      <c r="B754" s="3" t="str">
        <f>'宅直データ '!A754&amp;""</f>
        <v>114863</v>
      </c>
      <c r="C754" s="3" t="str">
        <f>'宅直データ '!B754</f>
        <v>加藤 靖博</v>
      </c>
      <c r="D754" s="4">
        <f>'宅直データ '!C754</f>
        <v>45635</v>
      </c>
      <c r="E754" s="3">
        <f>'宅直データ '!D754</f>
        <v>0</v>
      </c>
      <c r="F754" s="3">
        <f>'宅直データ '!E754</f>
        <v>0</v>
      </c>
      <c r="G754" s="10">
        <f>'宅直データ '!F754</f>
        <v>0</v>
      </c>
      <c r="H754" s="3" t="str">
        <f t="shared" si="11"/>
        <v/>
      </c>
      <c r="I754" s="3" t="str">
        <f>IF(F754=1,VLOOKUP($B754,スタッフ!$B:$F,5,FALSE),"")</f>
        <v/>
      </c>
      <c r="J754" s="3" t="str">
        <f>IF(G754=1,VLOOKUP($B754,スタッフ!$B:$F,5,FALSE),"")</f>
        <v/>
      </c>
      <c r="K754" s="3" t="str">
        <f>IF(E754=1,VLOOKUP($B754,スタッフ!$B:$F,5,FALSE),"")</f>
        <v/>
      </c>
    </row>
    <row r="755" spans="1:11" x14ac:dyDescent="0.2">
      <c r="A755" s="9" t="str">
        <f>'宅直データ '!A755&amp;'宅直データ '!C755</f>
        <v>11486345636</v>
      </c>
      <c r="B755" s="3" t="str">
        <f>'宅直データ '!A755&amp;""</f>
        <v>114863</v>
      </c>
      <c r="C755" s="3" t="str">
        <f>'宅直データ '!B755</f>
        <v>加藤 靖博</v>
      </c>
      <c r="D755" s="4">
        <f>'宅直データ '!C755</f>
        <v>45636</v>
      </c>
      <c r="E755" s="3">
        <f>'宅直データ '!D755</f>
        <v>0</v>
      </c>
      <c r="F755" s="3">
        <f>'宅直データ '!E755</f>
        <v>0</v>
      </c>
      <c r="G755" s="10">
        <f>'宅直データ '!F755</f>
        <v>0</v>
      </c>
      <c r="H755" s="3" t="str">
        <f t="shared" si="11"/>
        <v/>
      </c>
      <c r="I755" s="3" t="str">
        <f>IF(F755=1,VLOOKUP($B755,スタッフ!$B:$F,5,FALSE),"")</f>
        <v/>
      </c>
      <c r="J755" s="3" t="str">
        <f>IF(G755=1,VLOOKUP($B755,スタッフ!$B:$F,5,FALSE),"")</f>
        <v/>
      </c>
      <c r="K755" s="3" t="str">
        <f>IF(E755=1,VLOOKUP($B755,スタッフ!$B:$F,5,FALSE),"")</f>
        <v/>
      </c>
    </row>
    <row r="756" spans="1:11" x14ac:dyDescent="0.2">
      <c r="A756" s="9" t="str">
        <f>'宅直データ '!A756&amp;'宅直データ '!C756</f>
        <v>11486345637</v>
      </c>
      <c r="B756" s="3" t="str">
        <f>'宅直データ '!A756&amp;""</f>
        <v>114863</v>
      </c>
      <c r="C756" s="3" t="str">
        <f>'宅直データ '!B756</f>
        <v>加藤 靖博</v>
      </c>
      <c r="D756" s="4">
        <f>'宅直データ '!C756</f>
        <v>45637</v>
      </c>
      <c r="E756" s="3">
        <f>'宅直データ '!D756</f>
        <v>0</v>
      </c>
      <c r="F756" s="3">
        <f>'宅直データ '!E756</f>
        <v>0</v>
      </c>
      <c r="G756" s="10">
        <f>'宅直データ '!F756</f>
        <v>0</v>
      </c>
      <c r="H756" s="3" t="str">
        <f t="shared" si="11"/>
        <v/>
      </c>
      <c r="I756" s="3" t="str">
        <f>IF(F756=1,VLOOKUP($B756,スタッフ!$B:$F,5,FALSE),"")</f>
        <v/>
      </c>
      <c r="J756" s="3" t="str">
        <f>IF(G756=1,VLOOKUP($B756,スタッフ!$B:$F,5,FALSE),"")</f>
        <v/>
      </c>
      <c r="K756" s="3" t="str">
        <f>IF(E756=1,VLOOKUP($B756,スタッフ!$B:$F,5,FALSE),"")</f>
        <v/>
      </c>
    </row>
    <row r="757" spans="1:11" x14ac:dyDescent="0.2">
      <c r="A757" s="9" t="str">
        <f>'宅直データ '!A757&amp;'宅直データ '!C757</f>
        <v>11486345638</v>
      </c>
      <c r="B757" s="3" t="str">
        <f>'宅直データ '!A757&amp;""</f>
        <v>114863</v>
      </c>
      <c r="C757" s="3" t="str">
        <f>'宅直データ '!B757</f>
        <v>加藤 靖博</v>
      </c>
      <c r="D757" s="4">
        <f>'宅直データ '!C757</f>
        <v>45638</v>
      </c>
      <c r="E757" s="3">
        <f>'宅直データ '!D757</f>
        <v>0</v>
      </c>
      <c r="F757" s="3">
        <f>'宅直データ '!E757</f>
        <v>0</v>
      </c>
      <c r="G757" s="10">
        <f>'宅直データ '!F757</f>
        <v>0</v>
      </c>
      <c r="H757" s="3" t="str">
        <f t="shared" si="11"/>
        <v/>
      </c>
      <c r="I757" s="3" t="str">
        <f>IF(F757=1,VLOOKUP($B757,スタッフ!$B:$F,5,FALSE),"")</f>
        <v/>
      </c>
      <c r="J757" s="3" t="str">
        <f>IF(G757=1,VLOOKUP($B757,スタッフ!$B:$F,5,FALSE),"")</f>
        <v/>
      </c>
      <c r="K757" s="3" t="str">
        <f>IF(E757=1,VLOOKUP($B757,スタッフ!$B:$F,5,FALSE),"")</f>
        <v/>
      </c>
    </row>
    <row r="758" spans="1:11" x14ac:dyDescent="0.2">
      <c r="A758" s="9" t="str">
        <f>'宅直データ '!A758&amp;'宅直データ '!C758</f>
        <v>11486345639</v>
      </c>
      <c r="B758" s="3" t="str">
        <f>'宅直データ '!A758&amp;""</f>
        <v>114863</v>
      </c>
      <c r="C758" s="3" t="str">
        <f>'宅直データ '!B758</f>
        <v>加藤 靖博</v>
      </c>
      <c r="D758" s="4">
        <f>'宅直データ '!C758</f>
        <v>45639</v>
      </c>
      <c r="E758" s="3">
        <f>'宅直データ '!D758</f>
        <v>0</v>
      </c>
      <c r="F758" s="3">
        <f>'宅直データ '!E758</f>
        <v>0</v>
      </c>
      <c r="G758" s="10">
        <f>'宅直データ '!F758</f>
        <v>0</v>
      </c>
      <c r="H758" s="3" t="str">
        <f t="shared" si="11"/>
        <v/>
      </c>
      <c r="I758" s="3" t="str">
        <f>IF(F758=1,VLOOKUP($B758,スタッフ!$B:$F,5,FALSE),"")</f>
        <v/>
      </c>
      <c r="J758" s="3" t="str">
        <f>IF(G758=1,VLOOKUP($B758,スタッフ!$B:$F,5,FALSE),"")</f>
        <v/>
      </c>
      <c r="K758" s="3" t="str">
        <f>IF(E758=1,VLOOKUP($B758,スタッフ!$B:$F,5,FALSE),"")</f>
        <v/>
      </c>
    </row>
    <row r="759" spans="1:11" x14ac:dyDescent="0.2">
      <c r="A759" s="9" t="str">
        <f>'宅直データ '!A759&amp;'宅直データ '!C759</f>
        <v>11486345640</v>
      </c>
      <c r="B759" s="3" t="str">
        <f>'宅直データ '!A759&amp;""</f>
        <v>114863</v>
      </c>
      <c r="C759" s="3" t="str">
        <f>'宅直データ '!B759</f>
        <v>加藤 靖博</v>
      </c>
      <c r="D759" s="4">
        <f>'宅直データ '!C759</f>
        <v>45640</v>
      </c>
      <c r="E759" s="3">
        <f>'宅直データ '!D759</f>
        <v>0</v>
      </c>
      <c r="F759" s="3">
        <f>'宅直データ '!E759</f>
        <v>0</v>
      </c>
      <c r="G759" s="10">
        <f>'宅直データ '!F759</f>
        <v>0</v>
      </c>
      <c r="H759" s="3" t="str">
        <f t="shared" si="11"/>
        <v/>
      </c>
      <c r="I759" s="3" t="str">
        <f>IF(F759=1,VLOOKUP($B759,スタッフ!$B:$F,5,FALSE),"")</f>
        <v/>
      </c>
      <c r="J759" s="3" t="str">
        <f>IF(G759=1,VLOOKUP($B759,スタッフ!$B:$F,5,FALSE),"")</f>
        <v/>
      </c>
      <c r="K759" s="3" t="str">
        <f>IF(E759=1,VLOOKUP($B759,スタッフ!$B:$F,5,FALSE),"")</f>
        <v/>
      </c>
    </row>
    <row r="760" spans="1:11" x14ac:dyDescent="0.2">
      <c r="A760" s="9" t="str">
        <f>'宅直データ '!A760&amp;'宅直データ '!C760</f>
        <v>11486345641</v>
      </c>
      <c r="B760" s="3" t="str">
        <f>'宅直データ '!A760&amp;""</f>
        <v>114863</v>
      </c>
      <c r="C760" s="3" t="str">
        <f>'宅直データ '!B760</f>
        <v>加藤 靖博</v>
      </c>
      <c r="D760" s="4">
        <f>'宅直データ '!C760</f>
        <v>45641</v>
      </c>
      <c r="E760" s="3">
        <f>'宅直データ '!D760</f>
        <v>0</v>
      </c>
      <c r="F760" s="3">
        <f>'宅直データ '!E760</f>
        <v>0</v>
      </c>
      <c r="G760" s="10">
        <f>'宅直データ '!F760</f>
        <v>0</v>
      </c>
      <c r="H760" s="3" t="str">
        <f t="shared" si="11"/>
        <v/>
      </c>
      <c r="I760" s="3" t="str">
        <f>IF(F760=1,VLOOKUP($B760,スタッフ!$B:$F,5,FALSE),"")</f>
        <v/>
      </c>
      <c r="J760" s="3" t="str">
        <f>IF(G760=1,VLOOKUP($B760,スタッフ!$B:$F,5,FALSE),"")</f>
        <v/>
      </c>
      <c r="K760" s="3" t="str">
        <f>IF(E760=1,VLOOKUP($B760,スタッフ!$B:$F,5,FALSE),"")</f>
        <v/>
      </c>
    </row>
    <row r="761" spans="1:11" x14ac:dyDescent="0.2">
      <c r="A761" s="9" t="str">
        <f>'宅直データ '!A761&amp;'宅直データ '!C761</f>
        <v>11486345642</v>
      </c>
      <c r="B761" s="3" t="str">
        <f>'宅直データ '!A761&amp;""</f>
        <v>114863</v>
      </c>
      <c r="C761" s="3" t="str">
        <f>'宅直データ '!B761</f>
        <v>加藤 靖博</v>
      </c>
      <c r="D761" s="4">
        <f>'宅直データ '!C761</f>
        <v>45642</v>
      </c>
      <c r="E761" s="3">
        <f>'宅直データ '!D761</f>
        <v>0</v>
      </c>
      <c r="F761" s="3">
        <f>'宅直データ '!E761</f>
        <v>0</v>
      </c>
      <c r="G761" s="10">
        <f>'宅直データ '!F761</f>
        <v>0</v>
      </c>
      <c r="H761" s="3" t="str">
        <f t="shared" si="11"/>
        <v/>
      </c>
      <c r="I761" s="3" t="str">
        <f>IF(F761=1,VLOOKUP($B761,スタッフ!$B:$F,5,FALSE),"")</f>
        <v/>
      </c>
      <c r="J761" s="3" t="str">
        <f>IF(G761=1,VLOOKUP($B761,スタッフ!$B:$F,5,FALSE),"")</f>
        <v/>
      </c>
      <c r="K761" s="3" t="str">
        <f>IF(E761=1,VLOOKUP($B761,スタッフ!$B:$F,5,FALSE),"")</f>
        <v/>
      </c>
    </row>
    <row r="762" spans="1:11" x14ac:dyDescent="0.2">
      <c r="A762" s="9" t="str">
        <f>'宅直データ '!A762&amp;'宅直データ '!C762</f>
        <v>11486345643</v>
      </c>
      <c r="B762" s="3" t="str">
        <f>'宅直データ '!A762&amp;""</f>
        <v>114863</v>
      </c>
      <c r="C762" s="3" t="str">
        <f>'宅直データ '!B762</f>
        <v>加藤 靖博</v>
      </c>
      <c r="D762" s="4">
        <f>'宅直データ '!C762</f>
        <v>45643</v>
      </c>
      <c r="E762" s="3">
        <f>'宅直データ '!D762</f>
        <v>0</v>
      </c>
      <c r="F762" s="3">
        <f>'宅直データ '!E762</f>
        <v>0</v>
      </c>
      <c r="G762" s="10">
        <f>'宅直データ '!F762</f>
        <v>0</v>
      </c>
      <c r="H762" s="3" t="str">
        <f t="shared" si="11"/>
        <v/>
      </c>
      <c r="I762" s="3" t="str">
        <f>IF(F762=1,VLOOKUP($B762,スタッフ!$B:$F,5,FALSE),"")</f>
        <v/>
      </c>
      <c r="J762" s="3" t="str">
        <f>IF(G762=1,VLOOKUP($B762,スタッフ!$B:$F,5,FALSE),"")</f>
        <v/>
      </c>
      <c r="K762" s="3" t="str">
        <f>IF(E762=1,VLOOKUP($B762,スタッフ!$B:$F,5,FALSE),"")</f>
        <v/>
      </c>
    </row>
    <row r="763" spans="1:11" x14ac:dyDescent="0.2">
      <c r="A763" s="9" t="str">
        <f>'宅直データ '!A763&amp;'宅直データ '!C763</f>
        <v>11486345644</v>
      </c>
      <c r="B763" s="3" t="str">
        <f>'宅直データ '!A763&amp;""</f>
        <v>114863</v>
      </c>
      <c r="C763" s="3" t="str">
        <f>'宅直データ '!B763</f>
        <v>加藤 靖博</v>
      </c>
      <c r="D763" s="4">
        <f>'宅直データ '!C763</f>
        <v>45644</v>
      </c>
      <c r="E763" s="3">
        <f>'宅直データ '!D763</f>
        <v>0</v>
      </c>
      <c r="F763" s="3">
        <f>'宅直データ '!E763</f>
        <v>0</v>
      </c>
      <c r="G763" s="10">
        <f>'宅直データ '!F763</f>
        <v>0</v>
      </c>
      <c r="H763" s="3" t="str">
        <f t="shared" si="11"/>
        <v/>
      </c>
      <c r="I763" s="3" t="str">
        <f>IF(F763=1,VLOOKUP($B763,スタッフ!$B:$F,5,FALSE),"")</f>
        <v/>
      </c>
      <c r="J763" s="3" t="str">
        <f>IF(G763=1,VLOOKUP($B763,スタッフ!$B:$F,5,FALSE),"")</f>
        <v/>
      </c>
      <c r="K763" s="3" t="str">
        <f>IF(E763=1,VLOOKUP($B763,スタッフ!$B:$F,5,FALSE),"")</f>
        <v/>
      </c>
    </row>
    <row r="764" spans="1:11" x14ac:dyDescent="0.2">
      <c r="A764" s="9" t="str">
        <f>'宅直データ '!A764&amp;'宅直データ '!C764</f>
        <v>11486345645</v>
      </c>
      <c r="B764" s="3" t="str">
        <f>'宅直データ '!A764&amp;""</f>
        <v>114863</v>
      </c>
      <c r="C764" s="3" t="str">
        <f>'宅直データ '!B764</f>
        <v>加藤 靖博</v>
      </c>
      <c r="D764" s="4">
        <f>'宅直データ '!C764</f>
        <v>45645</v>
      </c>
      <c r="E764" s="3">
        <f>'宅直データ '!D764</f>
        <v>0</v>
      </c>
      <c r="F764" s="3">
        <f>'宅直データ '!E764</f>
        <v>0</v>
      </c>
      <c r="G764" s="10">
        <f>'宅直データ '!F764</f>
        <v>0</v>
      </c>
      <c r="H764" s="3" t="str">
        <f t="shared" si="11"/>
        <v/>
      </c>
      <c r="I764" s="3" t="str">
        <f>IF(F764=1,VLOOKUP($B764,スタッフ!$B:$F,5,FALSE),"")</f>
        <v/>
      </c>
      <c r="J764" s="3" t="str">
        <f>IF(G764=1,VLOOKUP($B764,スタッフ!$B:$F,5,FALSE),"")</f>
        <v/>
      </c>
      <c r="K764" s="3" t="str">
        <f>IF(E764=1,VLOOKUP($B764,スタッフ!$B:$F,5,FALSE),"")</f>
        <v/>
      </c>
    </row>
    <row r="765" spans="1:11" x14ac:dyDescent="0.2">
      <c r="A765" s="9" t="str">
        <f>'宅直データ '!A765&amp;'宅直データ '!C765</f>
        <v>11486345646</v>
      </c>
      <c r="B765" s="3" t="str">
        <f>'宅直データ '!A765&amp;""</f>
        <v>114863</v>
      </c>
      <c r="C765" s="3" t="str">
        <f>'宅直データ '!B765</f>
        <v>加藤 靖博</v>
      </c>
      <c r="D765" s="4">
        <f>'宅直データ '!C765</f>
        <v>45646</v>
      </c>
      <c r="E765" s="3">
        <f>'宅直データ '!D765</f>
        <v>0</v>
      </c>
      <c r="F765" s="3">
        <f>'宅直データ '!E765</f>
        <v>0</v>
      </c>
      <c r="G765" s="10">
        <f>'宅直データ '!F765</f>
        <v>0</v>
      </c>
      <c r="H765" s="3" t="str">
        <f t="shared" si="11"/>
        <v/>
      </c>
      <c r="I765" s="3" t="str">
        <f>IF(F765=1,VLOOKUP($B765,スタッフ!$B:$F,5,FALSE),"")</f>
        <v/>
      </c>
      <c r="J765" s="3" t="str">
        <f>IF(G765=1,VLOOKUP($B765,スタッフ!$B:$F,5,FALSE),"")</f>
        <v/>
      </c>
      <c r="K765" s="3" t="str">
        <f>IF(E765=1,VLOOKUP($B765,スタッフ!$B:$F,5,FALSE),"")</f>
        <v/>
      </c>
    </row>
    <row r="766" spans="1:11" x14ac:dyDescent="0.2">
      <c r="A766" s="9" t="str">
        <f>'宅直データ '!A766&amp;'宅直データ '!C766</f>
        <v>11486345647</v>
      </c>
      <c r="B766" s="3" t="str">
        <f>'宅直データ '!A766&amp;""</f>
        <v>114863</v>
      </c>
      <c r="C766" s="3" t="str">
        <f>'宅直データ '!B766</f>
        <v>加藤 靖博</v>
      </c>
      <c r="D766" s="4">
        <f>'宅直データ '!C766</f>
        <v>45647</v>
      </c>
      <c r="E766" s="3">
        <f>'宅直データ '!D766</f>
        <v>0</v>
      </c>
      <c r="F766" s="3">
        <f>'宅直データ '!E766</f>
        <v>0</v>
      </c>
      <c r="G766" s="10">
        <f>'宅直データ '!F766</f>
        <v>0</v>
      </c>
      <c r="H766" s="3" t="str">
        <f t="shared" si="11"/>
        <v/>
      </c>
      <c r="I766" s="3" t="str">
        <f>IF(F766=1,VLOOKUP($B766,スタッフ!$B:$F,5,FALSE),"")</f>
        <v/>
      </c>
      <c r="J766" s="3" t="str">
        <f>IF(G766=1,VLOOKUP($B766,スタッフ!$B:$F,5,FALSE),"")</f>
        <v/>
      </c>
      <c r="K766" s="3" t="str">
        <f>IF(E766=1,VLOOKUP($B766,スタッフ!$B:$F,5,FALSE),"")</f>
        <v/>
      </c>
    </row>
    <row r="767" spans="1:11" x14ac:dyDescent="0.2">
      <c r="A767" s="9" t="str">
        <f>'宅直データ '!A767&amp;'宅直データ '!C767</f>
        <v>11486345648</v>
      </c>
      <c r="B767" s="3" t="str">
        <f>'宅直データ '!A767&amp;""</f>
        <v>114863</v>
      </c>
      <c r="C767" s="3" t="str">
        <f>'宅直データ '!B767</f>
        <v>加藤 靖博</v>
      </c>
      <c r="D767" s="4">
        <f>'宅直データ '!C767</f>
        <v>45648</v>
      </c>
      <c r="E767" s="3">
        <f>'宅直データ '!D767</f>
        <v>0</v>
      </c>
      <c r="F767" s="3">
        <f>'宅直データ '!E767</f>
        <v>0</v>
      </c>
      <c r="G767" s="10">
        <f>'宅直データ '!F767</f>
        <v>0</v>
      </c>
      <c r="H767" s="3" t="str">
        <f t="shared" si="11"/>
        <v/>
      </c>
      <c r="I767" s="3" t="str">
        <f>IF(F767=1,VLOOKUP($B767,スタッフ!$B:$F,5,FALSE),"")</f>
        <v/>
      </c>
      <c r="J767" s="3" t="str">
        <f>IF(G767=1,VLOOKUP($B767,スタッフ!$B:$F,5,FALSE),"")</f>
        <v/>
      </c>
      <c r="K767" s="3" t="str">
        <f>IF(E767=1,VLOOKUP($B767,スタッフ!$B:$F,5,FALSE),"")</f>
        <v/>
      </c>
    </row>
    <row r="768" spans="1:11" x14ac:dyDescent="0.2">
      <c r="A768" s="9" t="str">
        <f>'宅直データ '!A768&amp;'宅直データ '!C768</f>
        <v>11486345649</v>
      </c>
      <c r="B768" s="3" t="str">
        <f>'宅直データ '!A768&amp;""</f>
        <v>114863</v>
      </c>
      <c r="C768" s="3" t="str">
        <f>'宅直データ '!B768</f>
        <v>加藤 靖博</v>
      </c>
      <c r="D768" s="4">
        <f>'宅直データ '!C768</f>
        <v>45649</v>
      </c>
      <c r="E768" s="3">
        <f>'宅直データ '!D768</f>
        <v>0</v>
      </c>
      <c r="F768" s="3">
        <f>'宅直データ '!E768</f>
        <v>0</v>
      </c>
      <c r="G768" s="10">
        <f>'宅直データ '!F768</f>
        <v>0</v>
      </c>
      <c r="H768" s="3" t="str">
        <f t="shared" si="11"/>
        <v/>
      </c>
      <c r="I768" s="3" t="str">
        <f>IF(F768=1,VLOOKUP($B768,スタッフ!$B:$F,5,FALSE),"")</f>
        <v/>
      </c>
      <c r="J768" s="3" t="str">
        <f>IF(G768=1,VLOOKUP($B768,スタッフ!$B:$F,5,FALSE),"")</f>
        <v/>
      </c>
      <c r="K768" s="3" t="str">
        <f>IF(E768=1,VLOOKUP($B768,スタッフ!$B:$F,5,FALSE),"")</f>
        <v/>
      </c>
    </row>
    <row r="769" spans="1:11" x14ac:dyDescent="0.2">
      <c r="A769" s="9" t="str">
        <f>'宅直データ '!A769&amp;'宅直データ '!C769</f>
        <v>11486345650</v>
      </c>
      <c r="B769" s="3" t="str">
        <f>'宅直データ '!A769&amp;""</f>
        <v>114863</v>
      </c>
      <c r="C769" s="3" t="str">
        <f>'宅直データ '!B769</f>
        <v>加藤 靖博</v>
      </c>
      <c r="D769" s="4">
        <f>'宅直データ '!C769</f>
        <v>45650</v>
      </c>
      <c r="E769" s="3">
        <f>'宅直データ '!D769</f>
        <v>0</v>
      </c>
      <c r="F769" s="3">
        <f>'宅直データ '!E769</f>
        <v>0</v>
      </c>
      <c r="G769" s="10">
        <f>'宅直データ '!F769</f>
        <v>0</v>
      </c>
      <c r="H769" s="3" t="str">
        <f t="shared" si="11"/>
        <v/>
      </c>
      <c r="I769" s="3" t="str">
        <f>IF(F769=1,VLOOKUP($B769,スタッフ!$B:$F,5,FALSE),"")</f>
        <v/>
      </c>
      <c r="J769" s="3" t="str">
        <f>IF(G769=1,VLOOKUP($B769,スタッフ!$B:$F,5,FALSE),"")</f>
        <v/>
      </c>
      <c r="K769" s="3" t="str">
        <f>IF(E769=1,VLOOKUP($B769,スタッフ!$B:$F,5,FALSE),"")</f>
        <v/>
      </c>
    </row>
    <row r="770" spans="1:11" x14ac:dyDescent="0.2">
      <c r="A770" s="9" t="str">
        <f>'宅直データ '!A770&amp;'宅直データ '!C770</f>
        <v>11486345651</v>
      </c>
      <c r="B770" s="3" t="str">
        <f>'宅直データ '!A770&amp;""</f>
        <v>114863</v>
      </c>
      <c r="C770" s="3" t="str">
        <f>'宅直データ '!B770</f>
        <v>加藤 靖博</v>
      </c>
      <c r="D770" s="4">
        <f>'宅直データ '!C770</f>
        <v>45651</v>
      </c>
      <c r="E770" s="3">
        <f>'宅直データ '!D770</f>
        <v>0</v>
      </c>
      <c r="F770" s="3">
        <f>'宅直データ '!E770</f>
        <v>0</v>
      </c>
      <c r="G770" s="10">
        <f>'宅直データ '!F770</f>
        <v>0</v>
      </c>
      <c r="H770" s="3" t="str">
        <f t="shared" si="11"/>
        <v/>
      </c>
      <c r="I770" s="3" t="str">
        <f>IF(F770=1,VLOOKUP($B770,スタッフ!$B:$F,5,FALSE),"")</f>
        <v/>
      </c>
      <c r="J770" s="3" t="str">
        <f>IF(G770=1,VLOOKUP($B770,スタッフ!$B:$F,5,FALSE),"")</f>
        <v/>
      </c>
      <c r="K770" s="3" t="str">
        <f>IF(E770=1,VLOOKUP($B770,スタッフ!$B:$F,5,FALSE),"")</f>
        <v/>
      </c>
    </row>
    <row r="771" spans="1:11" x14ac:dyDescent="0.2">
      <c r="A771" s="9" t="str">
        <f>'宅直データ '!A771&amp;'宅直データ '!C771</f>
        <v>11486345652</v>
      </c>
      <c r="B771" s="3" t="str">
        <f>'宅直データ '!A771&amp;""</f>
        <v>114863</v>
      </c>
      <c r="C771" s="3" t="str">
        <f>'宅直データ '!B771</f>
        <v>加藤 靖博</v>
      </c>
      <c r="D771" s="4">
        <f>'宅直データ '!C771</f>
        <v>45652</v>
      </c>
      <c r="E771" s="3">
        <f>'宅直データ '!D771</f>
        <v>0</v>
      </c>
      <c r="F771" s="3">
        <f>'宅直データ '!E771</f>
        <v>0</v>
      </c>
      <c r="G771" s="10">
        <f>'宅直データ '!F771</f>
        <v>0</v>
      </c>
      <c r="H771" s="3" t="str">
        <f t="shared" ref="H771:H834" si="12">IF(G771=1,"日","")&amp;IF(F771=1,"PM","")&amp;IF(E771=1,"夜","")</f>
        <v/>
      </c>
      <c r="I771" s="3" t="str">
        <f>IF(F771=1,VLOOKUP($B771,スタッフ!$B:$F,5,FALSE),"")</f>
        <v/>
      </c>
      <c r="J771" s="3" t="str">
        <f>IF(G771=1,VLOOKUP($B771,スタッフ!$B:$F,5,FALSE),"")</f>
        <v/>
      </c>
      <c r="K771" s="3" t="str">
        <f>IF(E771=1,VLOOKUP($B771,スタッフ!$B:$F,5,FALSE),"")</f>
        <v/>
      </c>
    </row>
    <row r="772" spans="1:11" x14ac:dyDescent="0.2">
      <c r="A772" s="9" t="str">
        <f>'宅直データ '!A772&amp;'宅直データ '!C772</f>
        <v>11486345653</v>
      </c>
      <c r="B772" s="3" t="str">
        <f>'宅直データ '!A772&amp;""</f>
        <v>114863</v>
      </c>
      <c r="C772" s="3" t="str">
        <f>'宅直データ '!B772</f>
        <v>加藤 靖博</v>
      </c>
      <c r="D772" s="4">
        <f>'宅直データ '!C772</f>
        <v>45653</v>
      </c>
      <c r="E772" s="3">
        <f>'宅直データ '!D772</f>
        <v>0</v>
      </c>
      <c r="F772" s="3">
        <f>'宅直データ '!E772</f>
        <v>0</v>
      </c>
      <c r="G772" s="10">
        <f>'宅直データ '!F772</f>
        <v>0</v>
      </c>
      <c r="H772" s="3" t="str">
        <f t="shared" si="12"/>
        <v/>
      </c>
      <c r="I772" s="3" t="str">
        <f>IF(F772=1,VLOOKUP($B772,スタッフ!$B:$F,5,FALSE),"")</f>
        <v/>
      </c>
      <c r="J772" s="3" t="str">
        <f>IF(G772=1,VLOOKUP($B772,スタッフ!$B:$F,5,FALSE),"")</f>
        <v/>
      </c>
      <c r="K772" s="3" t="str">
        <f>IF(E772=1,VLOOKUP($B772,スタッフ!$B:$F,5,FALSE),"")</f>
        <v/>
      </c>
    </row>
    <row r="773" spans="1:11" x14ac:dyDescent="0.2">
      <c r="A773" s="9" t="str">
        <f>'宅直データ '!A773&amp;'宅直データ '!C773</f>
        <v>11486345654</v>
      </c>
      <c r="B773" s="3" t="str">
        <f>'宅直データ '!A773&amp;""</f>
        <v>114863</v>
      </c>
      <c r="C773" s="3" t="str">
        <f>'宅直データ '!B773</f>
        <v>加藤 靖博</v>
      </c>
      <c r="D773" s="4">
        <f>'宅直データ '!C773</f>
        <v>45654</v>
      </c>
      <c r="E773" s="3">
        <f>'宅直データ '!D773</f>
        <v>0</v>
      </c>
      <c r="F773" s="3">
        <f>'宅直データ '!E773</f>
        <v>0</v>
      </c>
      <c r="G773" s="10">
        <f>'宅直データ '!F773</f>
        <v>0</v>
      </c>
      <c r="H773" s="3" t="str">
        <f t="shared" si="12"/>
        <v/>
      </c>
      <c r="I773" s="3" t="str">
        <f>IF(F773=1,VLOOKUP($B773,スタッフ!$B:$F,5,FALSE),"")</f>
        <v/>
      </c>
      <c r="J773" s="3" t="str">
        <f>IF(G773=1,VLOOKUP($B773,スタッフ!$B:$F,5,FALSE),"")</f>
        <v/>
      </c>
      <c r="K773" s="3" t="str">
        <f>IF(E773=1,VLOOKUP($B773,スタッフ!$B:$F,5,FALSE),"")</f>
        <v/>
      </c>
    </row>
    <row r="774" spans="1:11" x14ac:dyDescent="0.2">
      <c r="A774" s="9" t="str">
        <f>'宅直データ '!A774&amp;'宅直データ '!C774</f>
        <v>11486345655</v>
      </c>
      <c r="B774" s="3" t="str">
        <f>'宅直データ '!A774&amp;""</f>
        <v>114863</v>
      </c>
      <c r="C774" s="3" t="str">
        <f>'宅直データ '!B774</f>
        <v>加藤 靖博</v>
      </c>
      <c r="D774" s="4">
        <f>'宅直データ '!C774</f>
        <v>45655</v>
      </c>
      <c r="E774" s="3">
        <f>'宅直データ '!D774</f>
        <v>0</v>
      </c>
      <c r="F774" s="3">
        <f>'宅直データ '!E774</f>
        <v>0</v>
      </c>
      <c r="G774" s="10">
        <f>'宅直データ '!F774</f>
        <v>0</v>
      </c>
      <c r="H774" s="3" t="str">
        <f t="shared" si="12"/>
        <v/>
      </c>
      <c r="I774" s="3" t="str">
        <f>IF(F774=1,VLOOKUP($B774,スタッフ!$B:$F,5,FALSE),"")</f>
        <v/>
      </c>
      <c r="J774" s="3" t="str">
        <f>IF(G774=1,VLOOKUP($B774,スタッフ!$B:$F,5,FALSE),"")</f>
        <v/>
      </c>
      <c r="K774" s="3" t="str">
        <f>IF(E774=1,VLOOKUP($B774,スタッフ!$B:$F,5,FALSE),"")</f>
        <v/>
      </c>
    </row>
    <row r="775" spans="1:11" x14ac:dyDescent="0.2">
      <c r="A775" s="9" t="str">
        <f>'宅直データ '!A775&amp;'宅直データ '!C775</f>
        <v>11486345656</v>
      </c>
      <c r="B775" s="3" t="str">
        <f>'宅直データ '!A775&amp;""</f>
        <v>114863</v>
      </c>
      <c r="C775" s="3" t="str">
        <f>'宅直データ '!B775</f>
        <v>加藤 靖博</v>
      </c>
      <c r="D775" s="4">
        <f>'宅直データ '!C775</f>
        <v>45656</v>
      </c>
      <c r="E775" s="3">
        <f>'宅直データ '!D775</f>
        <v>0</v>
      </c>
      <c r="F775" s="3">
        <f>'宅直データ '!E775</f>
        <v>0</v>
      </c>
      <c r="G775" s="10">
        <f>'宅直データ '!F775</f>
        <v>0</v>
      </c>
      <c r="H775" s="3" t="str">
        <f t="shared" si="12"/>
        <v/>
      </c>
      <c r="I775" s="3" t="str">
        <f>IF(F775=1,VLOOKUP($B775,スタッフ!$B:$F,5,FALSE),"")</f>
        <v/>
      </c>
      <c r="J775" s="3" t="str">
        <f>IF(G775=1,VLOOKUP($B775,スタッフ!$B:$F,5,FALSE),"")</f>
        <v/>
      </c>
      <c r="K775" s="3" t="str">
        <f>IF(E775=1,VLOOKUP($B775,スタッフ!$B:$F,5,FALSE),"")</f>
        <v/>
      </c>
    </row>
    <row r="776" spans="1:11" x14ac:dyDescent="0.2">
      <c r="A776" s="9" t="str">
        <f>'宅直データ '!A776&amp;'宅直データ '!C776</f>
        <v>11486345657</v>
      </c>
      <c r="B776" s="3" t="str">
        <f>'宅直データ '!A776&amp;""</f>
        <v>114863</v>
      </c>
      <c r="C776" s="3" t="str">
        <f>'宅直データ '!B776</f>
        <v>加藤 靖博</v>
      </c>
      <c r="D776" s="4">
        <f>'宅直データ '!C776</f>
        <v>45657</v>
      </c>
      <c r="E776" s="3">
        <f>'宅直データ '!D776</f>
        <v>0</v>
      </c>
      <c r="F776" s="3">
        <f>'宅直データ '!E776</f>
        <v>0</v>
      </c>
      <c r="G776" s="10">
        <f>'宅直データ '!F776</f>
        <v>0</v>
      </c>
      <c r="H776" s="3" t="str">
        <f t="shared" si="12"/>
        <v/>
      </c>
      <c r="I776" s="3" t="str">
        <f>IF(F776=1,VLOOKUP($B776,スタッフ!$B:$F,5,FALSE),"")</f>
        <v/>
      </c>
      <c r="J776" s="3" t="str">
        <f>IF(G776=1,VLOOKUP($B776,スタッフ!$B:$F,5,FALSE),"")</f>
        <v/>
      </c>
      <c r="K776" s="3" t="str">
        <f>IF(E776=1,VLOOKUP($B776,スタッフ!$B:$F,5,FALSE),"")</f>
        <v/>
      </c>
    </row>
    <row r="777" spans="1:11" x14ac:dyDescent="0.2">
      <c r="A777" s="9" t="str">
        <f>'宅直データ '!A777&amp;'宅直データ '!C777</f>
        <v>11885745627</v>
      </c>
      <c r="B777" s="3" t="str">
        <f>'宅直データ '!A777&amp;""</f>
        <v>118857</v>
      </c>
      <c r="C777" s="3" t="str">
        <f>'宅直データ '!B777</f>
        <v>小川 穂波</v>
      </c>
      <c r="D777" s="4">
        <f>'宅直データ '!C777</f>
        <v>45627</v>
      </c>
      <c r="E777" s="3">
        <f>'宅直データ '!D777</f>
        <v>0</v>
      </c>
      <c r="F777" s="3">
        <f>'宅直データ '!E777</f>
        <v>0</v>
      </c>
      <c r="G777" s="10">
        <f>'宅直データ '!F777</f>
        <v>0</v>
      </c>
      <c r="H777" s="3" t="str">
        <f t="shared" si="12"/>
        <v/>
      </c>
      <c r="I777" s="3" t="str">
        <f>IF(F777=1,VLOOKUP($B777,スタッフ!$B:$F,5,FALSE),"")</f>
        <v/>
      </c>
      <c r="J777" s="3" t="str">
        <f>IF(G777=1,VLOOKUP($B777,スタッフ!$B:$F,5,FALSE),"")</f>
        <v/>
      </c>
      <c r="K777" s="3" t="str">
        <f>IF(E777=1,VLOOKUP($B777,スタッフ!$B:$F,5,FALSE),"")</f>
        <v/>
      </c>
    </row>
    <row r="778" spans="1:11" x14ac:dyDescent="0.2">
      <c r="A778" s="9" t="str">
        <f>'宅直データ '!A778&amp;'宅直データ '!C778</f>
        <v>11885745628</v>
      </c>
      <c r="B778" s="3" t="str">
        <f>'宅直データ '!A778&amp;""</f>
        <v>118857</v>
      </c>
      <c r="C778" s="3" t="str">
        <f>'宅直データ '!B778</f>
        <v>小川 穂波</v>
      </c>
      <c r="D778" s="4">
        <f>'宅直データ '!C778</f>
        <v>45628</v>
      </c>
      <c r="E778" s="3">
        <f>'宅直データ '!D778</f>
        <v>0</v>
      </c>
      <c r="F778" s="3">
        <f>'宅直データ '!E778</f>
        <v>0</v>
      </c>
      <c r="G778" s="10">
        <f>'宅直データ '!F778</f>
        <v>0</v>
      </c>
      <c r="H778" s="3" t="str">
        <f t="shared" si="12"/>
        <v/>
      </c>
      <c r="I778" s="3" t="str">
        <f>IF(F778=1,VLOOKUP($B778,スタッフ!$B:$F,5,FALSE),"")</f>
        <v/>
      </c>
      <c r="J778" s="3" t="str">
        <f>IF(G778=1,VLOOKUP($B778,スタッフ!$B:$F,5,FALSE),"")</f>
        <v/>
      </c>
      <c r="K778" s="3" t="str">
        <f>IF(E778=1,VLOOKUP($B778,スタッフ!$B:$F,5,FALSE),"")</f>
        <v/>
      </c>
    </row>
    <row r="779" spans="1:11" x14ac:dyDescent="0.2">
      <c r="A779" s="9" t="str">
        <f>'宅直データ '!A779&amp;'宅直データ '!C779</f>
        <v>11885745629</v>
      </c>
      <c r="B779" s="3" t="str">
        <f>'宅直データ '!A779&amp;""</f>
        <v>118857</v>
      </c>
      <c r="C779" s="3" t="str">
        <f>'宅直データ '!B779</f>
        <v>小川 穂波</v>
      </c>
      <c r="D779" s="4">
        <f>'宅直データ '!C779</f>
        <v>45629</v>
      </c>
      <c r="E779" s="3">
        <f>'宅直データ '!D779</f>
        <v>0</v>
      </c>
      <c r="F779" s="3">
        <f>'宅直データ '!E779</f>
        <v>0</v>
      </c>
      <c r="G779" s="10">
        <f>'宅直データ '!F779</f>
        <v>0</v>
      </c>
      <c r="H779" s="3" t="str">
        <f t="shared" si="12"/>
        <v/>
      </c>
      <c r="I779" s="3" t="str">
        <f>IF(F779=1,VLOOKUP($B779,スタッフ!$B:$F,5,FALSE),"")</f>
        <v/>
      </c>
      <c r="J779" s="3" t="str">
        <f>IF(G779=1,VLOOKUP($B779,スタッフ!$B:$F,5,FALSE),"")</f>
        <v/>
      </c>
      <c r="K779" s="3" t="str">
        <f>IF(E779=1,VLOOKUP($B779,スタッフ!$B:$F,5,FALSE),"")</f>
        <v/>
      </c>
    </row>
    <row r="780" spans="1:11" x14ac:dyDescent="0.2">
      <c r="A780" s="9" t="str">
        <f>'宅直データ '!A780&amp;'宅直データ '!C780</f>
        <v>11885745630</v>
      </c>
      <c r="B780" s="3" t="str">
        <f>'宅直データ '!A780&amp;""</f>
        <v>118857</v>
      </c>
      <c r="C780" s="3" t="str">
        <f>'宅直データ '!B780</f>
        <v>小川 穂波</v>
      </c>
      <c r="D780" s="4">
        <f>'宅直データ '!C780</f>
        <v>45630</v>
      </c>
      <c r="E780" s="3">
        <f>'宅直データ '!D780</f>
        <v>0</v>
      </c>
      <c r="F780" s="3">
        <f>'宅直データ '!E780</f>
        <v>0</v>
      </c>
      <c r="G780" s="10">
        <f>'宅直データ '!F780</f>
        <v>0</v>
      </c>
      <c r="H780" s="3" t="str">
        <f t="shared" si="12"/>
        <v/>
      </c>
      <c r="I780" s="3" t="str">
        <f>IF(F780=1,VLOOKUP($B780,スタッフ!$B:$F,5,FALSE),"")</f>
        <v/>
      </c>
      <c r="J780" s="3" t="str">
        <f>IF(G780=1,VLOOKUP($B780,スタッフ!$B:$F,5,FALSE),"")</f>
        <v/>
      </c>
      <c r="K780" s="3" t="str">
        <f>IF(E780=1,VLOOKUP($B780,スタッフ!$B:$F,5,FALSE),"")</f>
        <v/>
      </c>
    </row>
    <row r="781" spans="1:11" x14ac:dyDescent="0.2">
      <c r="A781" s="9" t="str">
        <f>'宅直データ '!A781&amp;'宅直データ '!C781</f>
        <v>11885745631</v>
      </c>
      <c r="B781" s="3" t="str">
        <f>'宅直データ '!A781&amp;""</f>
        <v>118857</v>
      </c>
      <c r="C781" s="3" t="str">
        <f>'宅直データ '!B781</f>
        <v>小川 穂波</v>
      </c>
      <c r="D781" s="4">
        <f>'宅直データ '!C781</f>
        <v>45631</v>
      </c>
      <c r="E781" s="3">
        <f>'宅直データ '!D781</f>
        <v>0</v>
      </c>
      <c r="F781" s="3">
        <f>'宅直データ '!E781</f>
        <v>0</v>
      </c>
      <c r="G781" s="10">
        <f>'宅直データ '!F781</f>
        <v>0</v>
      </c>
      <c r="H781" s="3" t="str">
        <f t="shared" si="12"/>
        <v/>
      </c>
      <c r="I781" s="3" t="str">
        <f>IF(F781=1,VLOOKUP($B781,スタッフ!$B:$F,5,FALSE),"")</f>
        <v/>
      </c>
      <c r="J781" s="3" t="str">
        <f>IF(G781=1,VLOOKUP($B781,スタッフ!$B:$F,5,FALSE),"")</f>
        <v/>
      </c>
      <c r="K781" s="3" t="str">
        <f>IF(E781=1,VLOOKUP($B781,スタッフ!$B:$F,5,FALSE),"")</f>
        <v/>
      </c>
    </row>
    <row r="782" spans="1:11" x14ac:dyDescent="0.2">
      <c r="A782" s="9" t="str">
        <f>'宅直データ '!A782&amp;'宅直データ '!C782</f>
        <v>11885745632</v>
      </c>
      <c r="B782" s="3" t="str">
        <f>'宅直データ '!A782&amp;""</f>
        <v>118857</v>
      </c>
      <c r="C782" s="3" t="str">
        <f>'宅直データ '!B782</f>
        <v>小川 穂波</v>
      </c>
      <c r="D782" s="4">
        <f>'宅直データ '!C782</f>
        <v>45632</v>
      </c>
      <c r="E782" s="3">
        <f>'宅直データ '!D782</f>
        <v>0</v>
      </c>
      <c r="F782" s="3">
        <f>'宅直データ '!E782</f>
        <v>0</v>
      </c>
      <c r="G782" s="10">
        <f>'宅直データ '!F782</f>
        <v>0</v>
      </c>
      <c r="H782" s="3" t="str">
        <f t="shared" si="12"/>
        <v/>
      </c>
      <c r="I782" s="3" t="str">
        <f>IF(F782=1,VLOOKUP($B782,スタッフ!$B:$F,5,FALSE),"")</f>
        <v/>
      </c>
      <c r="J782" s="3" t="str">
        <f>IF(G782=1,VLOOKUP($B782,スタッフ!$B:$F,5,FALSE),"")</f>
        <v/>
      </c>
      <c r="K782" s="3" t="str">
        <f>IF(E782=1,VLOOKUP($B782,スタッフ!$B:$F,5,FALSE),"")</f>
        <v/>
      </c>
    </row>
    <row r="783" spans="1:11" x14ac:dyDescent="0.2">
      <c r="A783" s="9" t="str">
        <f>'宅直データ '!A783&amp;'宅直データ '!C783</f>
        <v>11885745633</v>
      </c>
      <c r="B783" s="3" t="str">
        <f>'宅直データ '!A783&amp;""</f>
        <v>118857</v>
      </c>
      <c r="C783" s="3" t="str">
        <f>'宅直データ '!B783</f>
        <v>小川 穂波</v>
      </c>
      <c r="D783" s="4">
        <f>'宅直データ '!C783</f>
        <v>45633</v>
      </c>
      <c r="E783" s="3">
        <f>'宅直データ '!D783</f>
        <v>0</v>
      </c>
      <c r="F783" s="3">
        <f>'宅直データ '!E783</f>
        <v>0</v>
      </c>
      <c r="G783" s="10">
        <f>'宅直データ '!F783</f>
        <v>0</v>
      </c>
      <c r="H783" s="3" t="str">
        <f t="shared" si="12"/>
        <v/>
      </c>
      <c r="I783" s="3" t="str">
        <f>IF(F783=1,VLOOKUP($B783,スタッフ!$B:$F,5,FALSE),"")</f>
        <v/>
      </c>
      <c r="J783" s="3" t="str">
        <f>IF(G783=1,VLOOKUP($B783,スタッフ!$B:$F,5,FALSE),"")</f>
        <v/>
      </c>
      <c r="K783" s="3" t="str">
        <f>IF(E783=1,VLOOKUP($B783,スタッフ!$B:$F,5,FALSE),"")</f>
        <v/>
      </c>
    </row>
    <row r="784" spans="1:11" x14ac:dyDescent="0.2">
      <c r="A784" s="9" t="str">
        <f>'宅直データ '!A784&amp;'宅直データ '!C784</f>
        <v>11885745634</v>
      </c>
      <c r="B784" s="3" t="str">
        <f>'宅直データ '!A784&amp;""</f>
        <v>118857</v>
      </c>
      <c r="C784" s="3" t="str">
        <f>'宅直データ '!B784</f>
        <v>小川 穂波</v>
      </c>
      <c r="D784" s="4">
        <f>'宅直データ '!C784</f>
        <v>45634</v>
      </c>
      <c r="E784" s="3">
        <f>'宅直データ '!D784</f>
        <v>0</v>
      </c>
      <c r="F784" s="3">
        <f>'宅直データ '!E784</f>
        <v>0</v>
      </c>
      <c r="G784" s="10">
        <f>'宅直データ '!F784</f>
        <v>0</v>
      </c>
      <c r="H784" s="3" t="str">
        <f t="shared" si="12"/>
        <v/>
      </c>
      <c r="I784" s="3" t="str">
        <f>IF(F784=1,VLOOKUP($B784,スタッフ!$B:$F,5,FALSE),"")</f>
        <v/>
      </c>
      <c r="J784" s="3" t="str">
        <f>IF(G784=1,VLOOKUP($B784,スタッフ!$B:$F,5,FALSE),"")</f>
        <v/>
      </c>
      <c r="K784" s="3" t="str">
        <f>IF(E784=1,VLOOKUP($B784,スタッフ!$B:$F,5,FALSE),"")</f>
        <v/>
      </c>
    </row>
    <row r="785" spans="1:11" x14ac:dyDescent="0.2">
      <c r="A785" s="9" t="str">
        <f>'宅直データ '!A785&amp;'宅直データ '!C785</f>
        <v>11885745635</v>
      </c>
      <c r="B785" s="3" t="str">
        <f>'宅直データ '!A785&amp;""</f>
        <v>118857</v>
      </c>
      <c r="C785" s="3" t="str">
        <f>'宅直データ '!B785</f>
        <v>小川 穂波</v>
      </c>
      <c r="D785" s="4">
        <f>'宅直データ '!C785</f>
        <v>45635</v>
      </c>
      <c r="E785" s="3">
        <f>'宅直データ '!D785</f>
        <v>0</v>
      </c>
      <c r="F785" s="3">
        <f>'宅直データ '!E785</f>
        <v>0</v>
      </c>
      <c r="G785" s="10">
        <f>'宅直データ '!F785</f>
        <v>0</v>
      </c>
      <c r="H785" s="3" t="str">
        <f t="shared" si="12"/>
        <v/>
      </c>
      <c r="I785" s="3" t="str">
        <f>IF(F785=1,VLOOKUP($B785,スタッフ!$B:$F,5,FALSE),"")</f>
        <v/>
      </c>
      <c r="J785" s="3" t="str">
        <f>IF(G785=1,VLOOKUP($B785,スタッフ!$B:$F,5,FALSE),"")</f>
        <v/>
      </c>
      <c r="K785" s="3" t="str">
        <f>IF(E785=1,VLOOKUP($B785,スタッフ!$B:$F,5,FALSE),"")</f>
        <v/>
      </c>
    </row>
    <row r="786" spans="1:11" x14ac:dyDescent="0.2">
      <c r="A786" s="9" t="str">
        <f>'宅直データ '!A786&amp;'宅直データ '!C786</f>
        <v>11885745636</v>
      </c>
      <c r="B786" s="3" t="str">
        <f>'宅直データ '!A786&amp;""</f>
        <v>118857</v>
      </c>
      <c r="C786" s="3" t="str">
        <f>'宅直データ '!B786</f>
        <v>小川 穂波</v>
      </c>
      <c r="D786" s="4">
        <f>'宅直データ '!C786</f>
        <v>45636</v>
      </c>
      <c r="E786" s="3">
        <f>'宅直データ '!D786</f>
        <v>0</v>
      </c>
      <c r="F786" s="3">
        <f>'宅直データ '!E786</f>
        <v>0</v>
      </c>
      <c r="G786" s="10">
        <f>'宅直データ '!F786</f>
        <v>0</v>
      </c>
      <c r="H786" s="3" t="str">
        <f t="shared" si="12"/>
        <v/>
      </c>
      <c r="I786" s="3" t="str">
        <f>IF(F786=1,VLOOKUP($B786,スタッフ!$B:$F,5,FALSE),"")</f>
        <v/>
      </c>
      <c r="J786" s="3" t="str">
        <f>IF(G786=1,VLOOKUP($B786,スタッフ!$B:$F,5,FALSE),"")</f>
        <v/>
      </c>
      <c r="K786" s="3" t="str">
        <f>IF(E786=1,VLOOKUP($B786,スタッフ!$B:$F,5,FALSE),"")</f>
        <v/>
      </c>
    </row>
    <row r="787" spans="1:11" x14ac:dyDescent="0.2">
      <c r="A787" s="9" t="str">
        <f>'宅直データ '!A787&amp;'宅直データ '!C787</f>
        <v>11885745637</v>
      </c>
      <c r="B787" s="3" t="str">
        <f>'宅直データ '!A787&amp;""</f>
        <v>118857</v>
      </c>
      <c r="C787" s="3" t="str">
        <f>'宅直データ '!B787</f>
        <v>小川 穂波</v>
      </c>
      <c r="D787" s="4">
        <f>'宅直データ '!C787</f>
        <v>45637</v>
      </c>
      <c r="E787" s="3">
        <f>'宅直データ '!D787</f>
        <v>0</v>
      </c>
      <c r="F787" s="3">
        <f>'宅直データ '!E787</f>
        <v>0</v>
      </c>
      <c r="G787" s="10">
        <f>'宅直データ '!F787</f>
        <v>0</v>
      </c>
      <c r="H787" s="3" t="str">
        <f t="shared" si="12"/>
        <v/>
      </c>
      <c r="I787" s="3" t="str">
        <f>IF(F787=1,VLOOKUP($B787,スタッフ!$B:$F,5,FALSE),"")</f>
        <v/>
      </c>
      <c r="J787" s="3" t="str">
        <f>IF(G787=1,VLOOKUP($B787,スタッフ!$B:$F,5,FALSE),"")</f>
        <v/>
      </c>
      <c r="K787" s="3" t="str">
        <f>IF(E787=1,VLOOKUP($B787,スタッフ!$B:$F,5,FALSE),"")</f>
        <v/>
      </c>
    </row>
    <row r="788" spans="1:11" x14ac:dyDescent="0.2">
      <c r="A788" s="9" t="str">
        <f>'宅直データ '!A788&amp;'宅直データ '!C788</f>
        <v>11885745638</v>
      </c>
      <c r="B788" s="3" t="str">
        <f>'宅直データ '!A788&amp;""</f>
        <v>118857</v>
      </c>
      <c r="C788" s="3" t="str">
        <f>'宅直データ '!B788</f>
        <v>小川 穂波</v>
      </c>
      <c r="D788" s="4">
        <f>'宅直データ '!C788</f>
        <v>45638</v>
      </c>
      <c r="E788" s="3">
        <f>'宅直データ '!D788</f>
        <v>0</v>
      </c>
      <c r="F788" s="3">
        <f>'宅直データ '!E788</f>
        <v>0</v>
      </c>
      <c r="G788" s="10">
        <f>'宅直データ '!F788</f>
        <v>0</v>
      </c>
      <c r="H788" s="3" t="str">
        <f t="shared" si="12"/>
        <v/>
      </c>
      <c r="I788" s="3" t="str">
        <f>IF(F788=1,VLOOKUP($B788,スタッフ!$B:$F,5,FALSE),"")</f>
        <v/>
      </c>
      <c r="J788" s="3" t="str">
        <f>IF(G788=1,VLOOKUP($B788,スタッフ!$B:$F,5,FALSE),"")</f>
        <v/>
      </c>
      <c r="K788" s="3" t="str">
        <f>IF(E788=1,VLOOKUP($B788,スタッフ!$B:$F,5,FALSE),"")</f>
        <v/>
      </c>
    </row>
    <row r="789" spans="1:11" x14ac:dyDescent="0.2">
      <c r="A789" s="9" t="str">
        <f>'宅直データ '!A789&amp;'宅直データ '!C789</f>
        <v>11885745639</v>
      </c>
      <c r="B789" s="3" t="str">
        <f>'宅直データ '!A789&amp;""</f>
        <v>118857</v>
      </c>
      <c r="C789" s="3" t="str">
        <f>'宅直データ '!B789</f>
        <v>小川 穂波</v>
      </c>
      <c r="D789" s="4">
        <f>'宅直データ '!C789</f>
        <v>45639</v>
      </c>
      <c r="E789" s="3">
        <f>'宅直データ '!D789</f>
        <v>0</v>
      </c>
      <c r="F789" s="3">
        <f>'宅直データ '!E789</f>
        <v>0</v>
      </c>
      <c r="G789" s="10">
        <f>'宅直データ '!F789</f>
        <v>0</v>
      </c>
      <c r="H789" s="3" t="str">
        <f t="shared" si="12"/>
        <v/>
      </c>
      <c r="I789" s="3" t="str">
        <f>IF(F789=1,VLOOKUP($B789,スタッフ!$B:$F,5,FALSE),"")</f>
        <v/>
      </c>
      <c r="J789" s="3" t="str">
        <f>IF(G789=1,VLOOKUP($B789,スタッフ!$B:$F,5,FALSE),"")</f>
        <v/>
      </c>
      <c r="K789" s="3" t="str">
        <f>IF(E789=1,VLOOKUP($B789,スタッフ!$B:$F,5,FALSE),"")</f>
        <v/>
      </c>
    </row>
    <row r="790" spans="1:11" x14ac:dyDescent="0.2">
      <c r="A790" s="9" t="str">
        <f>'宅直データ '!A790&amp;'宅直データ '!C790</f>
        <v>11885745640</v>
      </c>
      <c r="B790" s="3" t="str">
        <f>'宅直データ '!A790&amp;""</f>
        <v>118857</v>
      </c>
      <c r="C790" s="3" t="str">
        <f>'宅直データ '!B790</f>
        <v>小川 穂波</v>
      </c>
      <c r="D790" s="4">
        <f>'宅直データ '!C790</f>
        <v>45640</v>
      </c>
      <c r="E790" s="3">
        <f>'宅直データ '!D790</f>
        <v>0</v>
      </c>
      <c r="F790" s="3">
        <f>'宅直データ '!E790</f>
        <v>0</v>
      </c>
      <c r="G790" s="10">
        <f>'宅直データ '!F790</f>
        <v>0</v>
      </c>
      <c r="H790" s="3" t="str">
        <f t="shared" si="12"/>
        <v/>
      </c>
      <c r="I790" s="3" t="str">
        <f>IF(F790=1,VLOOKUP($B790,スタッフ!$B:$F,5,FALSE),"")</f>
        <v/>
      </c>
      <c r="J790" s="3" t="str">
        <f>IF(G790=1,VLOOKUP($B790,スタッフ!$B:$F,5,FALSE),"")</f>
        <v/>
      </c>
      <c r="K790" s="3" t="str">
        <f>IF(E790=1,VLOOKUP($B790,スタッフ!$B:$F,5,FALSE),"")</f>
        <v/>
      </c>
    </row>
    <row r="791" spans="1:11" x14ac:dyDescent="0.2">
      <c r="A791" s="9" t="str">
        <f>'宅直データ '!A791&amp;'宅直データ '!C791</f>
        <v>11885745641</v>
      </c>
      <c r="B791" s="3" t="str">
        <f>'宅直データ '!A791&amp;""</f>
        <v>118857</v>
      </c>
      <c r="C791" s="3" t="str">
        <f>'宅直データ '!B791</f>
        <v>小川 穂波</v>
      </c>
      <c r="D791" s="4">
        <f>'宅直データ '!C791</f>
        <v>45641</v>
      </c>
      <c r="E791" s="3">
        <f>'宅直データ '!D791</f>
        <v>0</v>
      </c>
      <c r="F791" s="3">
        <f>'宅直データ '!E791</f>
        <v>0</v>
      </c>
      <c r="G791" s="10">
        <f>'宅直データ '!F791</f>
        <v>0</v>
      </c>
      <c r="H791" s="3" t="str">
        <f t="shared" si="12"/>
        <v/>
      </c>
      <c r="I791" s="3" t="str">
        <f>IF(F791=1,VLOOKUP($B791,スタッフ!$B:$F,5,FALSE),"")</f>
        <v/>
      </c>
      <c r="J791" s="3" t="str">
        <f>IF(G791=1,VLOOKUP($B791,スタッフ!$B:$F,5,FALSE),"")</f>
        <v/>
      </c>
      <c r="K791" s="3" t="str">
        <f>IF(E791=1,VLOOKUP($B791,スタッフ!$B:$F,5,FALSE),"")</f>
        <v/>
      </c>
    </row>
    <row r="792" spans="1:11" x14ac:dyDescent="0.2">
      <c r="A792" s="9" t="str">
        <f>'宅直データ '!A792&amp;'宅直データ '!C792</f>
        <v>11885745642</v>
      </c>
      <c r="B792" s="3" t="str">
        <f>'宅直データ '!A792&amp;""</f>
        <v>118857</v>
      </c>
      <c r="C792" s="3" t="str">
        <f>'宅直データ '!B792</f>
        <v>小川 穂波</v>
      </c>
      <c r="D792" s="4">
        <f>'宅直データ '!C792</f>
        <v>45642</v>
      </c>
      <c r="E792" s="3">
        <f>'宅直データ '!D792</f>
        <v>0</v>
      </c>
      <c r="F792" s="3">
        <f>'宅直データ '!E792</f>
        <v>0</v>
      </c>
      <c r="G792" s="10">
        <f>'宅直データ '!F792</f>
        <v>0</v>
      </c>
      <c r="H792" s="3" t="str">
        <f t="shared" si="12"/>
        <v/>
      </c>
      <c r="I792" s="3" t="str">
        <f>IF(F792=1,VLOOKUP($B792,スタッフ!$B:$F,5,FALSE),"")</f>
        <v/>
      </c>
      <c r="J792" s="3" t="str">
        <f>IF(G792=1,VLOOKUP($B792,スタッフ!$B:$F,5,FALSE),"")</f>
        <v/>
      </c>
      <c r="K792" s="3" t="str">
        <f>IF(E792=1,VLOOKUP($B792,スタッフ!$B:$F,5,FALSE),"")</f>
        <v/>
      </c>
    </row>
    <row r="793" spans="1:11" x14ac:dyDescent="0.2">
      <c r="A793" s="9" t="str">
        <f>'宅直データ '!A793&amp;'宅直データ '!C793</f>
        <v>11885745643</v>
      </c>
      <c r="B793" s="3" t="str">
        <f>'宅直データ '!A793&amp;""</f>
        <v>118857</v>
      </c>
      <c r="C793" s="3" t="str">
        <f>'宅直データ '!B793</f>
        <v>小川 穂波</v>
      </c>
      <c r="D793" s="4">
        <f>'宅直データ '!C793</f>
        <v>45643</v>
      </c>
      <c r="E793" s="3">
        <f>'宅直データ '!D793</f>
        <v>0</v>
      </c>
      <c r="F793" s="3">
        <f>'宅直データ '!E793</f>
        <v>0</v>
      </c>
      <c r="G793" s="10">
        <f>'宅直データ '!F793</f>
        <v>0</v>
      </c>
      <c r="H793" s="3" t="str">
        <f t="shared" si="12"/>
        <v/>
      </c>
      <c r="I793" s="3" t="str">
        <f>IF(F793=1,VLOOKUP($B793,スタッフ!$B:$F,5,FALSE),"")</f>
        <v/>
      </c>
      <c r="J793" s="3" t="str">
        <f>IF(G793=1,VLOOKUP($B793,スタッフ!$B:$F,5,FALSE),"")</f>
        <v/>
      </c>
      <c r="K793" s="3" t="str">
        <f>IF(E793=1,VLOOKUP($B793,スタッフ!$B:$F,5,FALSE),"")</f>
        <v/>
      </c>
    </row>
    <row r="794" spans="1:11" x14ac:dyDescent="0.2">
      <c r="A794" s="9" t="str">
        <f>'宅直データ '!A794&amp;'宅直データ '!C794</f>
        <v>11885745644</v>
      </c>
      <c r="B794" s="3" t="str">
        <f>'宅直データ '!A794&amp;""</f>
        <v>118857</v>
      </c>
      <c r="C794" s="3" t="str">
        <f>'宅直データ '!B794</f>
        <v>小川 穂波</v>
      </c>
      <c r="D794" s="4">
        <f>'宅直データ '!C794</f>
        <v>45644</v>
      </c>
      <c r="E794" s="3">
        <f>'宅直データ '!D794</f>
        <v>0</v>
      </c>
      <c r="F794" s="3">
        <f>'宅直データ '!E794</f>
        <v>0</v>
      </c>
      <c r="G794" s="10">
        <f>'宅直データ '!F794</f>
        <v>0</v>
      </c>
      <c r="H794" s="3" t="str">
        <f t="shared" si="12"/>
        <v/>
      </c>
      <c r="I794" s="3" t="str">
        <f>IF(F794=1,VLOOKUP($B794,スタッフ!$B:$F,5,FALSE),"")</f>
        <v/>
      </c>
      <c r="J794" s="3" t="str">
        <f>IF(G794=1,VLOOKUP($B794,スタッフ!$B:$F,5,FALSE),"")</f>
        <v/>
      </c>
      <c r="K794" s="3" t="str">
        <f>IF(E794=1,VLOOKUP($B794,スタッフ!$B:$F,5,FALSE),"")</f>
        <v/>
      </c>
    </row>
    <row r="795" spans="1:11" x14ac:dyDescent="0.2">
      <c r="A795" s="9" t="str">
        <f>'宅直データ '!A795&amp;'宅直データ '!C795</f>
        <v>11885745645</v>
      </c>
      <c r="B795" s="3" t="str">
        <f>'宅直データ '!A795&amp;""</f>
        <v>118857</v>
      </c>
      <c r="C795" s="3" t="str">
        <f>'宅直データ '!B795</f>
        <v>小川 穂波</v>
      </c>
      <c r="D795" s="4">
        <f>'宅直データ '!C795</f>
        <v>45645</v>
      </c>
      <c r="E795" s="3">
        <f>'宅直データ '!D795</f>
        <v>0</v>
      </c>
      <c r="F795" s="3">
        <f>'宅直データ '!E795</f>
        <v>0</v>
      </c>
      <c r="G795" s="10">
        <f>'宅直データ '!F795</f>
        <v>0</v>
      </c>
      <c r="H795" s="3" t="str">
        <f t="shared" si="12"/>
        <v/>
      </c>
      <c r="I795" s="3" t="str">
        <f>IF(F795=1,VLOOKUP($B795,スタッフ!$B:$F,5,FALSE),"")</f>
        <v/>
      </c>
      <c r="J795" s="3" t="str">
        <f>IF(G795=1,VLOOKUP($B795,スタッフ!$B:$F,5,FALSE),"")</f>
        <v/>
      </c>
      <c r="K795" s="3" t="str">
        <f>IF(E795=1,VLOOKUP($B795,スタッフ!$B:$F,5,FALSE),"")</f>
        <v/>
      </c>
    </row>
    <row r="796" spans="1:11" x14ac:dyDescent="0.2">
      <c r="A796" s="9" t="str">
        <f>'宅直データ '!A796&amp;'宅直データ '!C796</f>
        <v>11885745646</v>
      </c>
      <c r="B796" s="3" t="str">
        <f>'宅直データ '!A796&amp;""</f>
        <v>118857</v>
      </c>
      <c r="C796" s="3" t="str">
        <f>'宅直データ '!B796</f>
        <v>小川 穂波</v>
      </c>
      <c r="D796" s="4">
        <f>'宅直データ '!C796</f>
        <v>45646</v>
      </c>
      <c r="E796" s="3">
        <f>'宅直データ '!D796</f>
        <v>0</v>
      </c>
      <c r="F796" s="3">
        <f>'宅直データ '!E796</f>
        <v>0</v>
      </c>
      <c r="G796" s="10">
        <f>'宅直データ '!F796</f>
        <v>0</v>
      </c>
      <c r="H796" s="3" t="str">
        <f t="shared" si="12"/>
        <v/>
      </c>
      <c r="I796" s="3" t="str">
        <f>IF(F796=1,VLOOKUP($B796,スタッフ!$B:$F,5,FALSE),"")</f>
        <v/>
      </c>
      <c r="J796" s="3" t="str">
        <f>IF(G796=1,VLOOKUP($B796,スタッフ!$B:$F,5,FALSE),"")</f>
        <v/>
      </c>
      <c r="K796" s="3" t="str">
        <f>IF(E796=1,VLOOKUP($B796,スタッフ!$B:$F,5,FALSE),"")</f>
        <v/>
      </c>
    </row>
    <row r="797" spans="1:11" x14ac:dyDescent="0.2">
      <c r="A797" s="9" t="str">
        <f>'宅直データ '!A797&amp;'宅直データ '!C797</f>
        <v>11885745647</v>
      </c>
      <c r="B797" s="3" t="str">
        <f>'宅直データ '!A797&amp;""</f>
        <v>118857</v>
      </c>
      <c r="C797" s="3" t="str">
        <f>'宅直データ '!B797</f>
        <v>小川 穂波</v>
      </c>
      <c r="D797" s="4">
        <f>'宅直データ '!C797</f>
        <v>45647</v>
      </c>
      <c r="E797" s="3">
        <f>'宅直データ '!D797</f>
        <v>0</v>
      </c>
      <c r="F797" s="3">
        <f>'宅直データ '!E797</f>
        <v>0</v>
      </c>
      <c r="G797" s="10">
        <f>'宅直データ '!F797</f>
        <v>0</v>
      </c>
      <c r="H797" s="3" t="str">
        <f t="shared" si="12"/>
        <v/>
      </c>
      <c r="I797" s="3" t="str">
        <f>IF(F797=1,VLOOKUP($B797,スタッフ!$B:$F,5,FALSE),"")</f>
        <v/>
      </c>
      <c r="J797" s="3" t="str">
        <f>IF(G797=1,VLOOKUP($B797,スタッフ!$B:$F,5,FALSE),"")</f>
        <v/>
      </c>
      <c r="K797" s="3" t="str">
        <f>IF(E797=1,VLOOKUP($B797,スタッフ!$B:$F,5,FALSE),"")</f>
        <v/>
      </c>
    </row>
    <row r="798" spans="1:11" x14ac:dyDescent="0.2">
      <c r="A798" s="9" t="str">
        <f>'宅直データ '!A798&amp;'宅直データ '!C798</f>
        <v>11885745648</v>
      </c>
      <c r="B798" s="3" t="str">
        <f>'宅直データ '!A798&amp;""</f>
        <v>118857</v>
      </c>
      <c r="C798" s="3" t="str">
        <f>'宅直データ '!B798</f>
        <v>小川 穂波</v>
      </c>
      <c r="D798" s="4">
        <f>'宅直データ '!C798</f>
        <v>45648</v>
      </c>
      <c r="E798" s="3">
        <f>'宅直データ '!D798</f>
        <v>0</v>
      </c>
      <c r="F798" s="3">
        <f>'宅直データ '!E798</f>
        <v>0</v>
      </c>
      <c r="G798" s="10">
        <f>'宅直データ '!F798</f>
        <v>0</v>
      </c>
      <c r="H798" s="3" t="str">
        <f t="shared" si="12"/>
        <v/>
      </c>
      <c r="I798" s="3" t="str">
        <f>IF(F798=1,VLOOKUP($B798,スタッフ!$B:$F,5,FALSE),"")</f>
        <v/>
      </c>
      <c r="J798" s="3" t="str">
        <f>IF(G798=1,VLOOKUP($B798,スタッフ!$B:$F,5,FALSE),"")</f>
        <v/>
      </c>
      <c r="K798" s="3" t="str">
        <f>IF(E798=1,VLOOKUP($B798,スタッフ!$B:$F,5,FALSE),"")</f>
        <v/>
      </c>
    </row>
    <row r="799" spans="1:11" x14ac:dyDescent="0.2">
      <c r="A799" s="9" t="str">
        <f>'宅直データ '!A799&amp;'宅直データ '!C799</f>
        <v>11885745649</v>
      </c>
      <c r="B799" s="3" t="str">
        <f>'宅直データ '!A799&amp;""</f>
        <v>118857</v>
      </c>
      <c r="C799" s="3" t="str">
        <f>'宅直データ '!B799</f>
        <v>小川 穂波</v>
      </c>
      <c r="D799" s="4">
        <f>'宅直データ '!C799</f>
        <v>45649</v>
      </c>
      <c r="E799" s="3">
        <f>'宅直データ '!D799</f>
        <v>0</v>
      </c>
      <c r="F799" s="3">
        <f>'宅直データ '!E799</f>
        <v>0</v>
      </c>
      <c r="G799" s="10">
        <f>'宅直データ '!F799</f>
        <v>0</v>
      </c>
      <c r="H799" s="3" t="str">
        <f t="shared" si="12"/>
        <v/>
      </c>
      <c r="I799" s="3" t="str">
        <f>IF(F799=1,VLOOKUP($B799,スタッフ!$B:$F,5,FALSE),"")</f>
        <v/>
      </c>
      <c r="J799" s="3" t="str">
        <f>IF(G799=1,VLOOKUP($B799,スタッフ!$B:$F,5,FALSE),"")</f>
        <v/>
      </c>
      <c r="K799" s="3" t="str">
        <f>IF(E799=1,VLOOKUP($B799,スタッフ!$B:$F,5,FALSE),"")</f>
        <v/>
      </c>
    </row>
    <row r="800" spans="1:11" x14ac:dyDescent="0.2">
      <c r="A800" s="9" t="str">
        <f>'宅直データ '!A800&amp;'宅直データ '!C800</f>
        <v>11885745650</v>
      </c>
      <c r="B800" s="3" t="str">
        <f>'宅直データ '!A800&amp;""</f>
        <v>118857</v>
      </c>
      <c r="C800" s="3" t="str">
        <f>'宅直データ '!B800</f>
        <v>小川 穂波</v>
      </c>
      <c r="D800" s="4">
        <f>'宅直データ '!C800</f>
        <v>45650</v>
      </c>
      <c r="E800" s="3">
        <f>'宅直データ '!D800</f>
        <v>0</v>
      </c>
      <c r="F800" s="3">
        <f>'宅直データ '!E800</f>
        <v>0</v>
      </c>
      <c r="G800" s="10">
        <f>'宅直データ '!F800</f>
        <v>0</v>
      </c>
      <c r="H800" s="3" t="str">
        <f t="shared" si="12"/>
        <v/>
      </c>
      <c r="I800" s="3" t="str">
        <f>IF(F800=1,VLOOKUP($B800,スタッフ!$B:$F,5,FALSE),"")</f>
        <v/>
      </c>
      <c r="J800" s="3" t="str">
        <f>IF(G800=1,VLOOKUP($B800,スタッフ!$B:$F,5,FALSE),"")</f>
        <v/>
      </c>
      <c r="K800" s="3" t="str">
        <f>IF(E800=1,VLOOKUP($B800,スタッフ!$B:$F,5,FALSE),"")</f>
        <v/>
      </c>
    </row>
    <row r="801" spans="1:11" x14ac:dyDescent="0.2">
      <c r="A801" s="9" t="str">
        <f>'宅直データ '!A801&amp;'宅直データ '!C801</f>
        <v>11885745651</v>
      </c>
      <c r="B801" s="3" t="str">
        <f>'宅直データ '!A801&amp;""</f>
        <v>118857</v>
      </c>
      <c r="C801" s="3" t="str">
        <f>'宅直データ '!B801</f>
        <v>小川 穂波</v>
      </c>
      <c r="D801" s="4">
        <f>'宅直データ '!C801</f>
        <v>45651</v>
      </c>
      <c r="E801" s="3">
        <f>'宅直データ '!D801</f>
        <v>0</v>
      </c>
      <c r="F801" s="3">
        <f>'宅直データ '!E801</f>
        <v>0</v>
      </c>
      <c r="G801" s="10">
        <f>'宅直データ '!F801</f>
        <v>0</v>
      </c>
      <c r="H801" s="3" t="str">
        <f t="shared" si="12"/>
        <v/>
      </c>
      <c r="I801" s="3" t="str">
        <f>IF(F801=1,VLOOKUP($B801,スタッフ!$B:$F,5,FALSE),"")</f>
        <v/>
      </c>
      <c r="J801" s="3" t="str">
        <f>IF(G801=1,VLOOKUP($B801,スタッフ!$B:$F,5,FALSE),"")</f>
        <v/>
      </c>
      <c r="K801" s="3" t="str">
        <f>IF(E801=1,VLOOKUP($B801,スタッフ!$B:$F,5,FALSE),"")</f>
        <v/>
      </c>
    </row>
    <row r="802" spans="1:11" x14ac:dyDescent="0.2">
      <c r="A802" s="9" t="str">
        <f>'宅直データ '!A802&amp;'宅直データ '!C802</f>
        <v>11885745652</v>
      </c>
      <c r="B802" s="3" t="str">
        <f>'宅直データ '!A802&amp;""</f>
        <v>118857</v>
      </c>
      <c r="C802" s="3" t="str">
        <f>'宅直データ '!B802</f>
        <v>小川 穂波</v>
      </c>
      <c r="D802" s="4">
        <f>'宅直データ '!C802</f>
        <v>45652</v>
      </c>
      <c r="E802" s="3">
        <f>'宅直データ '!D802</f>
        <v>0</v>
      </c>
      <c r="F802" s="3">
        <f>'宅直データ '!E802</f>
        <v>0</v>
      </c>
      <c r="G802" s="10">
        <f>'宅直データ '!F802</f>
        <v>0</v>
      </c>
      <c r="H802" s="3" t="str">
        <f t="shared" si="12"/>
        <v/>
      </c>
      <c r="I802" s="3" t="str">
        <f>IF(F802=1,VLOOKUP($B802,スタッフ!$B:$F,5,FALSE),"")</f>
        <v/>
      </c>
      <c r="J802" s="3" t="str">
        <f>IF(G802=1,VLOOKUP($B802,スタッフ!$B:$F,5,FALSE),"")</f>
        <v/>
      </c>
      <c r="K802" s="3" t="str">
        <f>IF(E802=1,VLOOKUP($B802,スタッフ!$B:$F,5,FALSE),"")</f>
        <v/>
      </c>
    </row>
    <row r="803" spans="1:11" x14ac:dyDescent="0.2">
      <c r="A803" s="9" t="str">
        <f>'宅直データ '!A803&amp;'宅直データ '!C803</f>
        <v>11885745653</v>
      </c>
      <c r="B803" s="3" t="str">
        <f>'宅直データ '!A803&amp;""</f>
        <v>118857</v>
      </c>
      <c r="C803" s="3" t="str">
        <f>'宅直データ '!B803</f>
        <v>小川 穂波</v>
      </c>
      <c r="D803" s="4">
        <f>'宅直データ '!C803</f>
        <v>45653</v>
      </c>
      <c r="E803" s="3">
        <f>'宅直データ '!D803</f>
        <v>0</v>
      </c>
      <c r="F803" s="3">
        <f>'宅直データ '!E803</f>
        <v>0</v>
      </c>
      <c r="G803" s="10">
        <f>'宅直データ '!F803</f>
        <v>0</v>
      </c>
      <c r="H803" s="3" t="str">
        <f t="shared" si="12"/>
        <v/>
      </c>
      <c r="I803" s="3" t="str">
        <f>IF(F803=1,VLOOKUP($B803,スタッフ!$B:$F,5,FALSE),"")</f>
        <v/>
      </c>
      <c r="J803" s="3" t="str">
        <f>IF(G803=1,VLOOKUP($B803,スタッフ!$B:$F,5,FALSE),"")</f>
        <v/>
      </c>
      <c r="K803" s="3" t="str">
        <f>IF(E803=1,VLOOKUP($B803,スタッフ!$B:$F,5,FALSE),"")</f>
        <v/>
      </c>
    </row>
    <row r="804" spans="1:11" x14ac:dyDescent="0.2">
      <c r="A804" s="9" t="str">
        <f>'宅直データ '!A804&amp;'宅直データ '!C804</f>
        <v>11885745654</v>
      </c>
      <c r="B804" s="3" t="str">
        <f>'宅直データ '!A804&amp;""</f>
        <v>118857</v>
      </c>
      <c r="C804" s="3" t="str">
        <f>'宅直データ '!B804</f>
        <v>小川 穂波</v>
      </c>
      <c r="D804" s="4">
        <f>'宅直データ '!C804</f>
        <v>45654</v>
      </c>
      <c r="E804" s="3">
        <f>'宅直データ '!D804</f>
        <v>0</v>
      </c>
      <c r="F804" s="3">
        <f>'宅直データ '!E804</f>
        <v>0</v>
      </c>
      <c r="G804" s="10">
        <f>'宅直データ '!F804</f>
        <v>0</v>
      </c>
      <c r="H804" s="3" t="str">
        <f t="shared" si="12"/>
        <v/>
      </c>
      <c r="I804" s="3" t="str">
        <f>IF(F804=1,VLOOKUP($B804,スタッフ!$B:$F,5,FALSE),"")</f>
        <v/>
      </c>
      <c r="J804" s="3" t="str">
        <f>IF(G804=1,VLOOKUP($B804,スタッフ!$B:$F,5,FALSE),"")</f>
        <v/>
      </c>
      <c r="K804" s="3" t="str">
        <f>IF(E804=1,VLOOKUP($B804,スタッフ!$B:$F,5,FALSE),"")</f>
        <v/>
      </c>
    </row>
    <row r="805" spans="1:11" x14ac:dyDescent="0.2">
      <c r="A805" s="9" t="str">
        <f>'宅直データ '!A805&amp;'宅直データ '!C805</f>
        <v>11885745655</v>
      </c>
      <c r="B805" s="3" t="str">
        <f>'宅直データ '!A805&amp;""</f>
        <v>118857</v>
      </c>
      <c r="C805" s="3" t="str">
        <f>'宅直データ '!B805</f>
        <v>小川 穂波</v>
      </c>
      <c r="D805" s="4">
        <f>'宅直データ '!C805</f>
        <v>45655</v>
      </c>
      <c r="E805" s="3">
        <f>'宅直データ '!D805</f>
        <v>0</v>
      </c>
      <c r="F805" s="3">
        <f>'宅直データ '!E805</f>
        <v>0</v>
      </c>
      <c r="G805" s="10">
        <f>'宅直データ '!F805</f>
        <v>0</v>
      </c>
      <c r="H805" s="3" t="str">
        <f t="shared" si="12"/>
        <v/>
      </c>
      <c r="I805" s="3" t="str">
        <f>IF(F805=1,VLOOKUP($B805,スタッフ!$B:$F,5,FALSE),"")</f>
        <v/>
      </c>
      <c r="J805" s="3" t="str">
        <f>IF(G805=1,VLOOKUP($B805,スタッフ!$B:$F,5,FALSE),"")</f>
        <v/>
      </c>
      <c r="K805" s="3" t="str">
        <f>IF(E805=1,VLOOKUP($B805,スタッフ!$B:$F,5,FALSE),"")</f>
        <v/>
      </c>
    </row>
    <row r="806" spans="1:11" x14ac:dyDescent="0.2">
      <c r="A806" s="9" t="str">
        <f>'宅直データ '!A806&amp;'宅直データ '!C806</f>
        <v>11885745656</v>
      </c>
      <c r="B806" s="3" t="str">
        <f>'宅直データ '!A806&amp;""</f>
        <v>118857</v>
      </c>
      <c r="C806" s="3" t="str">
        <f>'宅直データ '!B806</f>
        <v>小川 穂波</v>
      </c>
      <c r="D806" s="4">
        <f>'宅直データ '!C806</f>
        <v>45656</v>
      </c>
      <c r="E806" s="3">
        <f>'宅直データ '!D806</f>
        <v>0</v>
      </c>
      <c r="F806" s="3">
        <f>'宅直データ '!E806</f>
        <v>0</v>
      </c>
      <c r="G806" s="10">
        <f>'宅直データ '!F806</f>
        <v>0</v>
      </c>
      <c r="H806" s="3" t="str">
        <f t="shared" si="12"/>
        <v/>
      </c>
      <c r="I806" s="3" t="str">
        <f>IF(F806=1,VLOOKUP($B806,スタッフ!$B:$F,5,FALSE),"")</f>
        <v/>
      </c>
      <c r="J806" s="3" t="str">
        <f>IF(G806=1,VLOOKUP($B806,スタッフ!$B:$F,5,FALSE),"")</f>
        <v/>
      </c>
      <c r="K806" s="3" t="str">
        <f>IF(E806=1,VLOOKUP($B806,スタッフ!$B:$F,5,FALSE),"")</f>
        <v/>
      </c>
    </row>
    <row r="807" spans="1:11" x14ac:dyDescent="0.2">
      <c r="A807" s="9" t="str">
        <f>'宅直データ '!A807&amp;'宅直データ '!C807</f>
        <v>11885745657</v>
      </c>
      <c r="B807" s="3" t="str">
        <f>'宅直データ '!A807&amp;""</f>
        <v>118857</v>
      </c>
      <c r="C807" s="3" t="str">
        <f>'宅直データ '!B807</f>
        <v>小川 穂波</v>
      </c>
      <c r="D807" s="4">
        <f>'宅直データ '!C807</f>
        <v>45657</v>
      </c>
      <c r="E807" s="3">
        <f>'宅直データ '!D807</f>
        <v>0</v>
      </c>
      <c r="F807" s="3">
        <f>'宅直データ '!E807</f>
        <v>0</v>
      </c>
      <c r="G807" s="10">
        <f>'宅直データ '!F807</f>
        <v>0</v>
      </c>
      <c r="H807" s="3" t="str">
        <f t="shared" si="12"/>
        <v/>
      </c>
      <c r="I807" s="3" t="str">
        <f>IF(F807=1,VLOOKUP($B807,スタッフ!$B:$F,5,FALSE),"")</f>
        <v/>
      </c>
      <c r="J807" s="3" t="str">
        <f>IF(G807=1,VLOOKUP($B807,スタッフ!$B:$F,5,FALSE),"")</f>
        <v/>
      </c>
      <c r="K807" s="3" t="str">
        <f>IF(E807=1,VLOOKUP($B807,スタッフ!$B:$F,5,FALSE),"")</f>
        <v/>
      </c>
    </row>
    <row r="808" spans="1:11" x14ac:dyDescent="0.2">
      <c r="A808" s="9" t="str">
        <f>'宅直データ '!A808&amp;'宅直データ '!C808</f>
        <v>11886945627</v>
      </c>
      <c r="B808" s="3" t="str">
        <f>'宅直データ '!A808&amp;""</f>
        <v>118869</v>
      </c>
      <c r="C808" s="3" t="str">
        <f>'宅直データ '!B808</f>
        <v>薬司 康平</v>
      </c>
      <c r="D808" s="4">
        <f>'宅直データ '!C808</f>
        <v>45627</v>
      </c>
      <c r="E808" s="3">
        <f>'宅直データ '!D808</f>
        <v>0</v>
      </c>
      <c r="F808" s="3">
        <f>'宅直データ '!E808</f>
        <v>0</v>
      </c>
      <c r="G808" s="10">
        <f>'宅直データ '!F808</f>
        <v>0</v>
      </c>
      <c r="H808" s="3" t="str">
        <f t="shared" si="12"/>
        <v/>
      </c>
      <c r="I808" s="3" t="str">
        <f>IF(F808=1,VLOOKUP($B808,スタッフ!$B:$F,5,FALSE),"")</f>
        <v/>
      </c>
      <c r="J808" s="3" t="str">
        <f>IF(G808=1,VLOOKUP($B808,スタッフ!$B:$F,5,FALSE),"")</f>
        <v/>
      </c>
      <c r="K808" s="3" t="str">
        <f>IF(E808=1,VLOOKUP($B808,スタッフ!$B:$F,5,FALSE),"")</f>
        <v/>
      </c>
    </row>
    <row r="809" spans="1:11" x14ac:dyDescent="0.2">
      <c r="A809" s="9" t="str">
        <f>'宅直データ '!A809&amp;'宅直データ '!C809</f>
        <v>11886945628</v>
      </c>
      <c r="B809" s="3" t="str">
        <f>'宅直データ '!A809&amp;""</f>
        <v>118869</v>
      </c>
      <c r="C809" s="3" t="str">
        <f>'宅直データ '!B809</f>
        <v>薬司 康平</v>
      </c>
      <c r="D809" s="4">
        <f>'宅直データ '!C809</f>
        <v>45628</v>
      </c>
      <c r="E809" s="3">
        <f>'宅直データ '!D809</f>
        <v>0</v>
      </c>
      <c r="F809" s="3">
        <f>'宅直データ '!E809</f>
        <v>0</v>
      </c>
      <c r="G809" s="10">
        <f>'宅直データ '!F809</f>
        <v>0</v>
      </c>
      <c r="H809" s="3" t="str">
        <f t="shared" si="12"/>
        <v/>
      </c>
      <c r="I809" s="3" t="str">
        <f>IF(F809=1,VLOOKUP($B809,スタッフ!$B:$F,5,FALSE),"")</f>
        <v/>
      </c>
      <c r="J809" s="3" t="str">
        <f>IF(G809=1,VLOOKUP($B809,スタッフ!$B:$F,5,FALSE),"")</f>
        <v/>
      </c>
      <c r="K809" s="3" t="str">
        <f>IF(E809=1,VLOOKUP($B809,スタッフ!$B:$F,5,FALSE),"")</f>
        <v/>
      </c>
    </row>
    <row r="810" spans="1:11" x14ac:dyDescent="0.2">
      <c r="A810" s="9" t="str">
        <f>'宅直データ '!A810&amp;'宅直データ '!C810</f>
        <v>11886945629</v>
      </c>
      <c r="B810" s="3" t="str">
        <f>'宅直データ '!A810&amp;""</f>
        <v>118869</v>
      </c>
      <c r="C810" s="3" t="str">
        <f>'宅直データ '!B810</f>
        <v>薬司 康平</v>
      </c>
      <c r="D810" s="4">
        <f>'宅直データ '!C810</f>
        <v>45629</v>
      </c>
      <c r="E810" s="3">
        <f>'宅直データ '!D810</f>
        <v>0</v>
      </c>
      <c r="F810" s="3">
        <f>'宅直データ '!E810</f>
        <v>0</v>
      </c>
      <c r="G810" s="10">
        <f>'宅直データ '!F810</f>
        <v>0</v>
      </c>
      <c r="H810" s="3" t="str">
        <f t="shared" si="12"/>
        <v/>
      </c>
      <c r="I810" s="3" t="str">
        <f>IF(F810=1,VLOOKUP($B810,スタッフ!$B:$F,5,FALSE),"")</f>
        <v/>
      </c>
      <c r="J810" s="3" t="str">
        <f>IF(G810=1,VLOOKUP($B810,スタッフ!$B:$F,5,FALSE),"")</f>
        <v/>
      </c>
      <c r="K810" s="3" t="str">
        <f>IF(E810=1,VLOOKUP($B810,スタッフ!$B:$F,5,FALSE),"")</f>
        <v/>
      </c>
    </row>
    <row r="811" spans="1:11" x14ac:dyDescent="0.2">
      <c r="A811" s="9" t="str">
        <f>'宅直データ '!A811&amp;'宅直データ '!C811</f>
        <v>11886945630</v>
      </c>
      <c r="B811" s="3" t="str">
        <f>'宅直データ '!A811&amp;""</f>
        <v>118869</v>
      </c>
      <c r="C811" s="3" t="str">
        <f>'宅直データ '!B811</f>
        <v>薬司 康平</v>
      </c>
      <c r="D811" s="4">
        <f>'宅直データ '!C811</f>
        <v>45630</v>
      </c>
      <c r="E811" s="3">
        <f>'宅直データ '!D811</f>
        <v>0</v>
      </c>
      <c r="F811" s="3">
        <f>'宅直データ '!E811</f>
        <v>0</v>
      </c>
      <c r="G811" s="10">
        <f>'宅直データ '!F811</f>
        <v>0</v>
      </c>
      <c r="H811" s="3" t="str">
        <f t="shared" si="12"/>
        <v/>
      </c>
      <c r="I811" s="3" t="str">
        <f>IF(F811=1,VLOOKUP($B811,スタッフ!$B:$F,5,FALSE),"")</f>
        <v/>
      </c>
      <c r="J811" s="3" t="str">
        <f>IF(G811=1,VLOOKUP($B811,スタッフ!$B:$F,5,FALSE),"")</f>
        <v/>
      </c>
      <c r="K811" s="3" t="str">
        <f>IF(E811=1,VLOOKUP($B811,スタッフ!$B:$F,5,FALSE),"")</f>
        <v/>
      </c>
    </row>
    <row r="812" spans="1:11" x14ac:dyDescent="0.2">
      <c r="A812" s="9" t="str">
        <f>'宅直データ '!A812&amp;'宅直データ '!C812</f>
        <v>11886945631</v>
      </c>
      <c r="B812" s="3" t="str">
        <f>'宅直データ '!A812&amp;""</f>
        <v>118869</v>
      </c>
      <c r="C812" s="3" t="str">
        <f>'宅直データ '!B812</f>
        <v>薬司 康平</v>
      </c>
      <c r="D812" s="4">
        <f>'宅直データ '!C812</f>
        <v>45631</v>
      </c>
      <c r="E812" s="3">
        <f>'宅直データ '!D812</f>
        <v>0</v>
      </c>
      <c r="F812" s="3">
        <f>'宅直データ '!E812</f>
        <v>0</v>
      </c>
      <c r="G812" s="10">
        <f>'宅直データ '!F812</f>
        <v>0</v>
      </c>
      <c r="H812" s="3" t="str">
        <f t="shared" si="12"/>
        <v/>
      </c>
      <c r="I812" s="3" t="str">
        <f>IF(F812=1,VLOOKUP($B812,スタッフ!$B:$F,5,FALSE),"")</f>
        <v/>
      </c>
      <c r="J812" s="3" t="str">
        <f>IF(G812=1,VLOOKUP($B812,スタッフ!$B:$F,5,FALSE),"")</f>
        <v/>
      </c>
      <c r="K812" s="3" t="str">
        <f>IF(E812=1,VLOOKUP($B812,スタッフ!$B:$F,5,FALSE),"")</f>
        <v/>
      </c>
    </row>
    <row r="813" spans="1:11" x14ac:dyDescent="0.2">
      <c r="A813" s="9" t="str">
        <f>'宅直データ '!A813&amp;'宅直データ '!C813</f>
        <v>11886945632</v>
      </c>
      <c r="B813" s="3" t="str">
        <f>'宅直データ '!A813&amp;""</f>
        <v>118869</v>
      </c>
      <c r="C813" s="3" t="str">
        <f>'宅直データ '!B813</f>
        <v>薬司 康平</v>
      </c>
      <c r="D813" s="4">
        <f>'宅直データ '!C813</f>
        <v>45632</v>
      </c>
      <c r="E813" s="3">
        <f>'宅直データ '!D813</f>
        <v>0</v>
      </c>
      <c r="F813" s="3">
        <f>'宅直データ '!E813</f>
        <v>0</v>
      </c>
      <c r="G813" s="10">
        <f>'宅直データ '!F813</f>
        <v>0</v>
      </c>
      <c r="H813" s="3" t="str">
        <f t="shared" si="12"/>
        <v/>
      </c>
      <c r="I813" s="3" t="str">
        <f>IF(F813=1,VLOOKUP($B813,スタッフ!$B:$F,5,FALSE),"")</f>
        <v/>
      </c>
      <c r="J813" s="3" t="str">
        <f>IF(G813=1,VLOOKUP($B813,スタッフ!$B:$F,5,FALSE),"")</f>
        <v/>
      </c>
      <c r="K813" s="3" t="str">
        <f>IF(E813=1,VLOOKUP($B813,スタッフ!$B:$F,5,FALSE),"")</f>
        <v/>
      </c>
    </row>
    <row r="814" spans="1:11" x14ac:dyDescent="0.2">
      <c r="A814" s="9" t="str">
        <f>'宅直データ '!A814&amp;'宅直データ '!C814</f>
        <v>11886945633</v>
      </c>
      <c r="B814" s="3" t="str">
        <f>'宅直データ '!A814&amp;""</f>
        <v>118869</v>
      </c>
      <c r="C814" s="3" t="str">
        <f>'宅直データ '!B814</f>
        <v>薬司 康平</v>
      </c>
      <c r="D814" s="4">
        <f>'宅直データ '!C814</f>
        <v>45633</v>
      </c>
      <c r="E814" s="3">
        <f>'宅直データ '!D814</f>
        <v>0</v>
      </c>
      <c r="F814" s="3">
        <f>'宅直データ '!E814</f>
        <v>0</v>
      </c>
      <c r="G814" s="10">
        <f>'宅直データ '!F814</f>
        <v>0</v>
      </c>
      <c r="H814" s="3" t="str">
        <f t="shared" si="12"/>
        <v/>
      </c>
      <c r="I814" s="3" t="str">
        <f>IF(F814=1,VLOOKUP($B814,スタッフ!$B:$F,5,FALSE),"")</f>
        <v/>
      </c>
      <c r="J814" s="3" t="str">
        <f>IF(G814=1,VLOOKUP($B814,スタッフ!$B:$F,5,FALSE),"")</f>
        <v/>
      </c>
      <c r="K814" s="3" t="str">
        <f>IF(E814=1,VLOOKUP($B814,スタッフ!$B:$F,5,FALSE),"")</f>
        <v/>
      </c>
    </row>
    <row r="815" spans="1:11" x14ac:dyDescent="0.2">
      <c r="A815" s="9" t="str">
        <f>'宅直データ '!A815&amp;'宅直データ '!C815</f>
        <v>11886945634</v>
      </c>
      <c r="B815" s="3" t="str">
        <f>'宅直データ '!A815&amp;""</f>
        <v>118869</v>
      </c>
      <c r="C815" s="3" t="str">
        <f>'宅直データ '!B815</f>
        <v>薬司 康平</v>
      </c>
      <c r="D815" s="4">
        <f>'宅直データ '!C815</f>
        <v>45634</v>
      </c>
      <c r="E815" s="3">
        <f>'宅直データ '!D815</f>
        <v>0</v>
      </c>
      <c r="F815" s="3">
        <f>'宅直データ '!E815</f>
        <v>0</v>
      </c>
      <c r="G815" s="10">
        <f>'宅直データ '!F815</f>
        <v>0</v>
      </c>
      <c r="H815" s="3" t="str">
        <f t="shared" si="12"/>
        <v/>
      </c>
      <c r="I815" s="3" t="str">
        <f>IF(F815=1,VLOOKUP($B815,スタッフ!$B:$F,5,FALSE),"")</f>
        <v/>
      </c>
      <c r="J815" s="3" t="str">
        <f>IF(G815=1,VLOOKUP($B815,スタッフ!$B:$F,5,FALSE),"")</f>
        <v/>
      </c>
      <c r="K815" s="3" t="str">
        <f>IF(E815=1,VLOOKUP($B815,スタッフ!$B:$F,5,FALSE),"")</f>
        <v/>
      </c>
    </row>
    <row r="816" spans="1:11" x14ac:dyDescent="0.2">
      <c r="A816" s="9" t="str">
        <f>'宅直データ '!A816&amp;'宅直データ '!C816</f>
        <v>11886945635</v>
      </c>
      <c r="B816" s="3" t="str">
        <f>'宅直データ '!A816&amp;""</f>
        <v>118869</v>
      </c>
      <c r="C816" s="3" t="str">
        <f>'宅直データ '!B816</f>
        <v>薬司 康平</v>
      </c>
      <c r="D816" s="4">
        <f>'宅直データ '!C816</f>
        <v>45635</v>
      </c>
      <c r="E816" s="3">
        <f>'宅直データ '!D816</f>
        <v>0</v>
      </c>
      <c r="F816" s="3">
        <f>'宅直データ '!E816</f>
        <v>0</v>
      </c>
      <c r="G816" s="10">
        <f>'宅直データ '!F816</f>
        <v>0</v>
      </c>
      <c r="H816" s="3" t="str">
        <f t="shared" si="12"/>
        <v/>
      </c>
      <c r="I816" s="3" t="str">
        <f>IF(F816=1,VLOOKUP($B816,スタッフ!$B:$F,5,FALSE),"")</f>
        <v/>
      </c>
      <c r="J816" s="3" t="str">
        <f>IF(G816=1,VLOOKUP($B816,スタッフ!$B:$F,5,FALSE),"")</f>
        <v/>
      </c>
      <c r="K816" s="3" t="str">
        <f>IF(E816=1,VLOOKUP($B816,スタッフ!$B:$F,5,FALSE),"")</f>
        <v/>
      </c>
    </row>
    <row r="817" spans="1:11" x14ac:dyDescent="0.2">
      <c r="A817" s="9" t="str">
        <f>'宅直データ '!A817&amp;'宅直データ '!C817</f>
        <v>11886945636</v>
      </c>
      <c r="B817" s="3" t="str">
        <f>'宅直データ '!A817&amp;""</f>
        <v>118869</v>
      </c>
      <c r="C817" s="3" t="str">
        <f>'宅直データ '!B817</f>
        <v>薬司 康平</v>
      </c>
      <c r="D817" s="4">
        <f>'宅直データ '!C817</f>
        <v>45636</v>
      </c>
      <c r="E817" s="3">
        <f>'宅直データ '!D817</f>
        <v>0</v>
      </c>
      <c r="F817" s="3">
        <f>'宅直データ '!E817</f>
        <v>0</v>
      </c>
      <c r="G817" s="10">
        <f>'宅直データ '!F817</f>
        <v>0</v>
      </c>
      <c r="H817" s="3" t="str">
        <f t="shared" si="12"/>
        <v/>
      </c>
      <c r="I817" s="3" t="str">
        <f>IF(F817=1,VLOOKUP($B817,スタッフ!$B:$F,5,FALSE),"")</f>
        <v/>
      </c>
      <c r="J817" s="3" t="str">
        <f>IF(G817=1,VLOOKUP($B817,スタッフ!$B:$F,5,FALSE),"")</f>
        <v/>
      </c>
      <c r="K817" s="3" t="str">
        <f>IF(E817=1,VLOOKUP($B817,スタッフ!$B:$F,5,FALSE),"")</f>
        <v/>
      </c>
    </row>
    <row r="818" spans="1:11" x14ac:dyDescent="0.2">
      <c r="A818" s="9" t="str">
        <f>'宅直データ '!A818&amp;'宅直データ '!C818</f>
        <v>11886945637</v>
      </c>
      <c r="B818" s="3" t="str">
        <f>'宅直データ '!A818&amp;""</f>
        <v>118869</v>
      </c>
      <c r="C818" s="3" t="str">
        <f>'宅直データ '!B818</f>
        <v>薬司 康平</v>
      </c>
      <c r="D818" s="4">
        <f>'宅直データ '!C818</f>
        <v>45637</v>
      </c>
      <c r="E818" s="3">
        <f>'宅直データ '!D818</f>
        <v>0</v>
      </c>
      <c r="F818" s="3">
        <f>'宅直データ '!E818</f>
        <v>0</v>
      </c>
      <c r="G818" s="10">
        <f>'宅直データ '!F818</f>
        <v>0</v>
      </c>
      <c r="H818" s="3" t="str">
        <f t="shared" si="12"/>
        <v/>
      </c>
      <c r="I818" s="3" t="str">
        <f>IF(F818=1,VLOOKUP($B818,スタッフ!$B:$F,5,FALSE),"")</f>
        <v/>
      </c>
      <c r="J818" s="3" t="str">
        <f>IF(G818=1,VLOOKUP($B818,スタッフ!$B:$F,5,FALSE),"")</f>
        <v/>
      </c>
      <c r="K818" s="3" t="str">
        <f>IF(E818=1,VLOOKUP($B818,スタッフ!$B:$F,5,FALSE),"")</f>
        <v/>
      </c>
    </row>
    <row r="819" spans="1:11" x14ac:dyDescent="0.2">
      <c r="A819" s="9" t="str">
        <f>'宅直データ '!A819&amp;'宅直データ '!C819</f>
        <v>11886945638</v>
      </c>
      <c r="B819" s="3" t="str">
        <f>'宅直データ '!A819&amp;""</f>
        <v>118869</v>
      </c>
      <c r="C819" s="3" t="str">
        <f>'宅直データ '!B819</f>
        <v>薬司 康平</v>
      </c>
      <c r="D819" s="4">
        <f>'宅直データ '!C819</f>
        <v>45638</v>
      </c>
      <c r="E819" s="3">
        <f>'宅直データ '!D819</f>
        <v>0</v>
      </c>
      <c r="F819" s="3">
        <f>'宅直データ '!E819</f>
        <v>0</v>
      </c>
      <c r="G819" s="10">
        <f>'宅直データ '!F819</f>
        <v>0</v>
      </c>
      <c r="H819" s="3" t="str">
        <f t="shared" si="12"/>
        <v/>
      </c>
      <c r="I819" s="3" t="str">
        <f>IF(F819=1,VLOOKUP($B819,スタッフ!$B:$F,5,FALSE),"")</f>
        <v/>
      </c>
      <c r="J819" s="3" t="str">
        <f>IF(G819=1,VLOOKUP($B819,スタッフ!$B:$F,5,FALSE),"")</f>
        <v/>
      </c>
      <c r="K819" s="3" t="str">
        <f>IF(E819=1,VLOOKUP($B819,スタッフ!$B:$F,5,FALSE),"")</f>
        <v/>
      </c>
    </row>
    <row r="820" spans="1:11" x14ac:dyDescent="0.2">
      <c r="A820" s="9" t="str">
        <f>'宅直データ '!A820&amp;'宅直データ '!C820</f>
        <v>11886945639</v>
      </c>
      <c r="B820" s="3" t="str">
        <f>'宅直データ '!A820&amp;""</f>
        <v>118869</v>
      </c>
      <c r="C820" s="3" t="str">
        <f>'宅直データ '!B820</f>
        <v>薬司 康平</v>
      </c>
      <c r="D820" s="4">
        <f>'宅直データ '!C820</f>
        <v>45639</v>
      </c>
      <c r="E820" s="3">
        <f>'宅直データ '!D820</f>
        <v>0</v>
      </c>
      <c r="F820" s="3">
        <f>'宅直データ '!E820</f>
        <v>0</v>
      </c>
      <c r="G820" s="10">
        <f>'宅直データ '!F820</f>
        <v>0</v>
      </c>
      <c r="H820" s="3" t="str">
        <f t="shared" si="12"/>
        <v/>
      </c>
      <c r="I820" s="3" t="str">
        <f>IF(F820=1,VLOOKUP($B820,スタッフ!$B:$F,5,FALSE),"")</f>
        <v/>
      </c>
      <c r="J820" s="3" t="str">
        <f>IF(G820=1,VLOOKUP($B820,スタッフ!$B:$F,5,FALSE),"")</f>
        <v/>
      </c>
      <c r="K820" s="3" t="str">
        <f>IF(E820=1,VLOOKUP($B820,スタッフ!$B:$F,5,FALSE),"")</f>
        <v/>
      </c>
    </row>
    <row r="821" spans="1:11" x14ac:dyDescent="0.2">
      <c r="A821" s="9" t="str">
        <f>'宅直データ '!A821&amp;'宅直データ '!C821</f>
        <v>11886945640</v>
      </c>
      <c r="B821" s="3" t="str">
        <f>'宅直データ '!A821&amp;""</f>
        <v>118869</v>
      </c>
      <c r="C821" s="3" t="str">
        <f>'宅直データ '!B821</f>
        <v>薬司 康平</v>
      </c>
      <c r="D821" s="4">
        <f>'宅直データ '!C821</f>
        <v>45640</v>
      </c>
      <c r="E821" s="3">
        <f>'宅直データ '!D821</f>
        <v>0</v>
      </c>
      <c r="F821" s="3">
        <f>'宅直データ '!E821</f>
        <v>0</v>
      </c>
      <c r="G821" s="10">
        <f>'宅直データ '!F821</f>
        <v>0</v>
      </c>
      <c r="H821" s="3" t="str">
        <f t="shared" si="12"/>
        <v/>
      </c>
      <c r="I821" s="3" t="str">
        <f>IF(F821=1,VLOOKUP($B821,スタッフ!$B:$F,5,FALSE),"")</f>
        <v/>
      </c>
      <c r="J821" s="3" t="str">
        <f>IF(G821=1,VLOOKUP($B821,スタッフ!$B:$F,5,FALSE),"")</f>
        <v/>
      </c>
      <c r="K821" s="3" t="str">
        <f>IF(E821=1,VLOOKUP($B821,スタッフ!$B:$F,5,FALSE),"")</f>
        <v/>
      </c>
    </row>
    <row r="822" spans="1:11" x14ac:dyDescent="0.2">
      <c r="A822" s="9" t="str">
        <f>'宅直データ '!A822&amp;'宅直データ '!C822</f>
        <v>11886945641</v>
      </c>
      <c r="B822" s="3" t="str">
        <f>'宅直データ '!A822&amp;""</f>
        <v>118869</v>
      </c>
      <c r="C822" s="3" t="str">
        <f>'宅直データ '!B822</f>
        <v>薬司 康平</v>
      </c>
      <c r="D822" s="4">
        <f>'宅直データ '!C822</f>
        <v>45641</v>
      </c>
      <c r="E822" s="3">
        <f>'宅直データ '!D822</f>
        <v>0</v>
      </c>
      <c r="F822" s="3">
        <f>'宅直データ '!E822</f>
        <v>0</v>
      </c>
      <c r="G822" s="10">
        <f>'宅直データ '!F822</f>
        <v>0</v>
      </c>
      <c r="H822" s="3" t="str">
        <f t="shared" si="12"/>
        <v/>
      </c>
      <c r="I822" s="3" t="str">
        <f>IF(F822=1,VLOOKUP($B822,スタッフ!$B:$F,5,FALSE),"")</f>
        <v/>
      </c>
      <c r="J822" s="3" t="str">
        <f>IF(G822=1,VLOOKUP($B822,スタッフ!$B:$F,5,FALSE),"")</f>
        <v/>
      </c>
      <c r="K822" s="3" t="str">
        <f>IF(E822=1,VLOOKUP($B822,スタッフ!$B:$F,5,FALSE),"")</f>
        <v/>
      </c>
    </row>
    <row r="823" spans="1:11" x14ac:dyDescent="0.2">
      <c r="A823" s="9" t="str">
        <f>'宅直データ '!A823&amp;'宅直データ '!C823</f>
        <v>11886945642</v>
      </c>
      <c r="B823" s="3" t="str">
        <f>'宅直データ '!A823&amp;""</f>
        <v>118869</v>
      </c>
      <c r="C823" s="3" t="str">
        <f>'宅直データ '!B823</f>
        <v>薬司 康平</v>
      </c>
      <c r="D823" s="4">
        <f>'宅直データ '!C823</f>
        <v>45642</v>
      </c>
      <c r="E823" s="3">
        <f>'宅直データ '!D823</f>
        <v>0</v>
      </c>
      <c r="F823" s="3">
        <f>'宅直データ '!E823</f>
        <v>0</v>
      </c>
      <c r="G823" s="10">
        <f>'宅直データ '!F823</f>
        <v>0</v>
      </c>
      <c r="H823" s="3" t="str">
        <f t="shared" si="12"/>
        <v/>
      </c>
      <c r="I823" s="3" t="str">
        <f>IF(F823=1,VLOOKUP($B823,スタッフ!$B:$F,5,FALSE),"")</f>
        <v/>
      </c>
      <c r="J823" s="3" t="str">
        <f>IF(G823=1,VLOOKUP($B823,スタッフ!$B:$F,5,FALSE),"")</f>
        <v/>
      </c>
      <c r="K823" s="3" t="str">
        <f>IF(E823=1,VLOOKUP($B823,スタッフ!$B:$F,5,FALSE),"")</f>
        <v/>
      </c>
    </row>
    <row r="824" spans="1:11" x14ac:dyDescent="0.2">
      <c r="A824" s="9" t="str">
        <f>'宅直データ '!A824&amp;'宅直データ '!C824</f>
        <v>11886945643</v>
      </c>
      <c r="B824" s="3" t="str">
        <f>'宅直データ '!A824&amp;""</f>
        <v>118869</v>
      </c>
      <c r="C824" s="3" t="str">
        <f>'宅直データ '!B824</f>
        <v>薬司 康平</v>
      </c>
      <c r="D824" s="4">
        <f>'宅直データ '!C824</f>
        <v>45643</v>
      </c>
      <c r="E824" s="3">
        <f>'宅直データ '!D824</f>
        <v>0</v>
      </c>
      <c r="F824" s="3">
        <f>'宅直データ '!E824</f>
        <v>0</v>
      </c>
      <c r="G824" s="10">
        <f>'宅直データ '!F824</f>
        <v>0</v>
      </c>
      <c r="H824" s="3" t="str">
        <f t="shared" si="12"/>
        <v/>
      </c>
      <c r="I824" s="3" t="str">
        <f>IF(F824=1,VLOOKUP($B824,スタッフ!$B:$F,5,FALSE),"")</f>
        <v/>
      </c>
      <c r="J824" s="3" t="str">
        <f>IF(G824=1,VLOOKUP($B824,スタッフ!$B:$F,5,FALSE),"")</f>
        <v/>
      </c>
      <c r="K824" s="3" t="str">
        <f>IF(E824=1,VLOOKUP($B824,スタッフ!$B:$F,5,FALSE),"")</f>
        <v/>
      </c>
    </row>
    <row r="825" spans="1:11" x14ac:dyDescent="0.2">
      <c r="A825" s="9" t="str">
        <f>'宅直データ '!A825&amp;'宅直データ '!C825</f>
        <v>11886945644</v>
      </c>
      <c r="B825" s="3" t="str">
        <f>'宅直データ '!A825&amp;""</f>
        <v>118869</v>
      </c>
      <c r="C825" s="3" t="str">
        <f>'宅直データ '!B825</f>
        <v>薬司 康平</v>
      </c>
      <c r="D825" s="4">
        <f>'宅直データ '!C825</f>
        <v>45644</v>
      </c>
      <c r="E825" s="3">
        <f>'宅直データ '!D825</f>
        <v>0</v>
      </c>
      <c r="F825" s="3">
        <f>'宅直データ '!E825</f>
        <v>0</v>
      </c>
      <c r="G825" s="10">
        <f>'宅直データ '!F825</f>
        <v>0</v>
      </c>
      <c r="H825" s="3" t="str">
        <f t="shared" si="12"/>
        <v/>
      </c>
      <c r="I825" s="3" t="str">
        <f>IF(F825=1,VLOOKUP($B825,スタッフ!$B:$F,5,FALSE),"")</f>
        <v/>
      </c>
      <c r="J825" s="3" t="str">
        <f>IF(G825=1,VLOOKUP($B825,スタッフ!$B:$F,5,FALSE),"")</f>
        <v/>
      </c>
      <c r="K825" s="3" t="str">
        <f>IF(E825=1,VLOOKUP($B825,スタッフ!$B:$F,5,FALSE),"")</f>
        <v/>
      </c>
    </row>
    <row r="826" spans="1:11" x14ac:dyDescent="0.2">
      <c r="A826" s="9" t="str">
        <f>'宅直データ '!A826&amp;'宅直データ '!C826</f>
        <v>11886945645</v>
      </c>
      <c r="B826" s="3" t="str">
        <f>'宅直データ '!A826&amp;""</f>
        <v>118869</v>
      </c>
      <c r="C826" s="3" t="str">
        <f>'宅直データ '!B826</f>
        <v>薬司 康平</v>
      </c>
      <c r="D826" s="4">
        <f>'宅直データ '!C826</f>
        <v>45645</v>
      </c>
      <c r="E826" s="3">
        <f>'宅直データ '!D826</f>
        <v>0</v>
      </c>
      <c r="F826" s="3">
        <f>'宅直データ '!E826</f>
        <v>0</v>
      </c>
      <c r="G826" s="10">
        <f>'宅直データ '!F826</f>
        <v>0</v>
      </c>
      <c r="H826" s="3" t="str">
        <f t="shared" si="12"/>
        <v/>
      </c>
      <c r="I826" s="3" t="str">
        <f>IF(F826=1,VLOOKUP($B826,スタッフ!$B:$F,5,FALSE),"")</f>
        <v/>
      </c>
      <c r="J826" s="3" t="str">
        <f>IF(G826=1,VLOOKUP($B826,スタッフ!$B:$F,5,FALSE),"")</f>
        <v/>
      </c>
      <c r="K826" s="3" t="str">
        <f>IF(E826=1,VLOOKUP($B826,スタッフ!$B:$F,5,FALSE),"")</f>
        <v/>
      </c>
    </row>
    <row r="827" spans="1:11" x14ac:dyDescent="0.2">
      <c r="A827" s="9" t="str">
        <f>'宅直データ '!A827&amp;'宅直データ '!C827</f>
        <v>11886945646</v>
      </c>
      <c r="B827" s="3" t="str">
        <f>'宅直データ '!A827&amp;""</f>
        <v>118869</v>
      </c>
      <c r="C827" s="3" t="str">
        <f>'宅直データ '!B827</f>
        <v>薬司 康平</v>
      </c>
      <c r="D827" s="4">
        <f>'宅直データ '!C827</f>
        <v>45646</v>
      </c>
      <c r="E827" s="3">
        <f>'宅直データ '!D827</f>
        <v>0</v>
      </c>
      <c r="F827" s="3">
        <f>'宅直データ '!E827</f>
        <v>0</v>
      </c>
      <c r="G827" s="10">
        <f>'宅直データ '!F827</f>
        <v>0</v>
      </c>
      <c r="H827" s="3" t="str">
        <f t="shared" si="12"/>
        <v/>
      </c>
      <c r="I827" s="3" t="str">
        <f>IF(F827=1,VLOOKUP($B827,スタッフ!$B:$F,5,FALSE),"")</f>
        <v/>
      </c>
      <c r="J827" s="3" t="str">
        <f>IF(G827=1,VLOOKUP($B827,スタッフ!$B:$F,5,FALSE),"")</f>
        <v/>
      </c>
      <c r="K827" s="3" t="str">
        <f>IF(E827=1,VLOOKUP($B827,スタッフ!$B:$F,5,FALSE),"")</f>
        <v/>
      </c>
    </row>
    <row r="828" spans="1:11" x14ac:dyDescent="0.2">
      <c r="A828" s="9" t="str">
        <f>'宅直データ '!A828&amp;'宅直データ '!C828</f>
        <v>11886945647</v>
      </c>
      <c r="B828" s="3" t="str">
        <f>'宅直データ '!A828&amp;""</f>
        <v>118869</v>
      </c>
      <c r="C828" s="3" t="str">
        <f>'宅直データ '!B828</f>
        <v>薬司 康平</v>
      </c>
      <c r="D828" s="4">
        <f>'宅直データ '!C828</f>
        <v>45647</v>
      </c>
      <c r="E828" s="3">
        <f>'宅直データ '!D828</f>
        <v>0</v>
      </c>
      <c r="F828" s="3">
        <f>'宅直データ '!E828</f>
        <v>0</v>
      </c>
      <c r="G828" s="10">
        <f>'宅直データ '!F828</f>
        <v>0</v>
      </c>
      <c r="H828" s="3" t="str">
        <f t="shared" si="12"/>
        <v/>
      </c>
      <c r="I828" s="3" t="str">
        <f>IF(F828=1,VLOOKUP($B828,スタッフ!$B:$F,5,FALSE),"")</f>
        <v/>
      </c>
      <c r="J828" s="3" t="str">
        <f>IF(G828=1,VLOOKUP($B828,スタッフ!$B:$F,5,FALSE),"")</f>
        <v/>
      </c>
      <c r="K828" s="3" t="str">
        <f>IF(E828=1,VLOOKUP($B828,スタッフ!$B:$F,5,FALSE),"")</f>
        <v/>
      </c>
    </row>
    <row r="829" spans="1:11" x14ac:dyDescent="0.2">
      <c r="A829" s="9" t="str">
        <f>'宅直データ '!A829&amp;'宅直データ '!C829</f>
        <v>11886945648</v>
      </c>
      <c r="B829" s="3" t="str">
        <f>'宅直データ '!A829&amp;""</f>
        <v>118869</v>
      </c>
      <c r="C829" s="3" t="str">
        <f>'宅直データ '!B829</f>
        <v>薬司 康平</v>
      </c>
      <c r="D829" s="4">
        <f>'宅直データ '!C829</f>
        <v>45648</v>
      </c>
      <c r="E829" s="3">
        <f>'宅直データ '!D829</f>
        <v>0</v>
      </c>
      <c r="F829" s="3">
        <f>'宅直データ '!E829</f>
        <v>0</v>
      </c>
      <c r="G829" s="10">
        <f>'宅直データ '!F829</f>
        <v>0</v>
      </c>
      <c r="H829" s="3" t="str">
        <f t="shared" si="12"/>
        <v/>
      </c>
      <c r="I829" s="3" t="str">
        <f>IF(F829=1,VLOOKUP($B829,スタッフ!$B:$F,5,FALSE),"")</f>
        <v/>
      </c>
      <c r="J829" s="3" t="str">
        <f>IF(G829=1,VLOOKUP($B829,スタッフ!$B:$F,5,FALSE),"")</f>
        <v/>
      </c>
      <c r="K829" s="3" t="str">
        <f>IF(E829=1,VLOOKUP($B829,スタッフ!$B:$F,5,FALSE),"")</f>
        <v/>
      </c>
    </row>
    <row r="830" spans="1:11" x14ac:dyDescent="0.2">
      <c r="A830" s="9" t="str">
        <f>'宅直データ '!A830&amp;'宅直データ '!C830</f>
        <v>11886945649</v>
      </c>
      <c r="B830" s="3" t="str">
        <f>'宅直データ '!A830&amp;""</f>
        <v>118869</v>
      </c>
      <c r="C830" s="3" t="str">
        <f>'宅直データ '!B830</f>
        <v>薬司 康平</v>
      </c>
      <c r="D830" s="4">
        <f>'宅直データ '!C830</f>
        <v>45649</v>
      </c>
      <c r="E830" s="3">
        <f>'宅直データ '!D830</f>
        <v>0</v>
      </c>
      <c r="F830" s="3">
        <f>'宅直データ '!E830</f>
        <v>0</v>
      </c>
      <c r="G830" s="10">
        <f>'宅直データ '!F830</f>
        <v>0</v>
      </c>
      <c r="H830" s="3" t="str">
        <f t="shared" si="12"/>
        <v/>
      </c>
      <c r="I830" s="3" t="str">
        <f>IF(F830=1,VLOOKUP($B830,スタッフ!$B:$F,5,FALSE),"")</f>
        <v/>
      </c>
      <c r="J830" s="3" t="str">
        <f>IF(G830=1,VLOOKUP($B830,スタッフ!$B:$F,5,FALSE),"")</f>
        <v/>
      </c>
      <c r="K830" s="3" t="str">
        <f>IF(E830=1,VLOOKUP($B830,スタッフ!$B:$F,5,FALSE),"")</f>
        <v/>
      </c>
    </row>
    <row r="831" spans="1:11" x14ac:dyDescent="0.2">
      <c r="A831" s="9" t="str">
        <f>'宅直データ '!A831&amp;'宅直データ '!C831</f>
        <v>11886945650</v>
      </c>
      <c r="B831" s="3" t="str">
        <f>'宅直データ '!A831&amp;""</f>
        <v>118869</v>
      </c>
      <c r="C831" s="3" t="str">
        <f>'宅直データ '!B831</f>
        <v>薬司 康平</v>
      </c>
      <c r="D831" s="4">
        <f>'宅直データ '!C831</f>
        <v>45650</v>
      </c>
      <c r="E831" s="3">
        <f>'宅直データ '!D831</f>
        <v>0</v>
      </c>
      <c r="F831" s="3">
        <f>'宅直データ '!E831</f>
        <v>0</v>
      </c>
      <c r="G831" s="10">
        <f>'宅直データ '!F831</f>
        <v>0</v>
      </c>
      <c r="H831" s="3" t="str">
        <f t="shared" si="12"/>
        <v/>
      </c>
      <c r="I831" s="3" t="str">
        <f>IF(F831=1,VLOOKUP($B831,スタッフ!$B:$F,5,FALSE),"")</f>
        <v/>
      </c>
      <c r="J831" s="3" t="str">
        <f>IF(G831=1,VLOOKUP($B831,スタッフ!$B:$F,5,FALSE),"")</f>
        <v/>
      </c>
      <c r="K831" s="3" t="str">
        <f>IF(E831=1,VLOOKUP($B831,スタッフ!$B:$F,5,FALSE),"")</f>
        <v/>
      </c>
    </row>
    <row r="832" spans="1:11" x14ac:dyDescent="0.2">
      <c r="A832" s="9" t="str">
        <f>'宅直データ '!A832&amp;'宅直データ '!C832</f>
        <v>11886945651</v>
      </c>
      <c r="B832" s="3" t="str">
        <f>'宅直データ '!A832&amp;""</f>
        <v>118869</v>
      </c>
      <c r="C832" s="3" t="str">
        <f>'宅直データ '!B832</f>
        <v>薬司 康平</v>
      </c>
      <c r="D832" s="4">
        <f>'宅直データ '!C832</f>
        <v>45651</v>
      </c>
      <c r="E832" s="3">
        <f>'宅直データ '!D832</f>
        <v>0</v>
      </c>
      <c r="F832" s="3">
        <f>'宅直データ '!E832</f>
        <v>0</v>
      </c>
      <c r="G832" s="10">
        <f>'宅直データ '!F832</f>
        <v>0</v>
      </c>
      <c r="H832" s="3" t="str">
        <f t="shared" si="12"/>
        <v/>
      </c>
      <c r="I832" s="3" t="str">
        <f>IF(F832=1,VLOOKUP($B832,スタッフ!$B:$F,5,FALSE),"")</f>
        <v/>
      </c>
      <c r="J832" s="3" t="str">
        <f>IF(G832=1,VLOOKUP($B832,スタッフ!$B:$F,5,FALSE),"")</f>
        <v/>
      </c>
      <c r="K832" s="3" t="str">
        <f>IF(E832=1,VLOOKUP($B832,スタッフ!$B:$F,5,FALSE),"")</f>
        <v/>
      </c>
    </row>
    <row r="833" spans="1:11" x14ac:dyDescent="0.2">
      <c r="A833" s="9" t="str">
        <f>'宅直データ '!A833&amp;'宅直データ '!C833</f>
        <v>11886945652</v>
      </c>
      <c r="B833" s="3" t="str">
        <f>'宅直データ '!A833&amp;""</f>
        <v>118869</v>
      </c>
      <c r="C833" s="3" t="str">
        <f>'宅直データ '!B833</f>
        <v>薬司 康平</v>
      </c>
      <c r="D833" s="4">
        <f>'宅直データ '!C833</f>
        <v>45652</v>
      </c>
      <c r="E833" s="3">
        <f>'宅直データ '!D833</f>
        <v>0</v>
      </c>
      <c r="F833" s="3">
        <f>'宅直データ '!E833</f>
        <v>0</v>
      </c>
      <c r="G833" s="10">
        <f>'宅直データ '!F833</f>
        <v>0</v>
      </c>
      <c r="H833" s="3" t="str">
        <f t="shared" si="12"/>
        <v/>
      </c>
      <c r="I833" s="3" t="str">
        <f>IF(F833=1,VLOOKUP($B833,スタッフ!$B:$F,5,FALSE),"")</f>
        <v/>
      </c>
      <c r="J833" s="3" t="str">
        <f>IF(G833=1,VLOOKUP($B833,スタッフ!$B:$F,5,FALSE),"")</f>
        <v/>
      </c>
      <c r="K833" s="3" t="str">
        <f>IF(E833=1,VLOOKUP($B833,スタッフ!$B:$F,5,FALSE),"")</f>
        <v/>
      </c>
    </row>
    <row r="834" spans="1:11" x14ac:dyDescent="0.2">
      <c r="A834" s="9" t="str">
        <f>'宅直データ '!A834&amp;'宅直データ '!C834</f>
        <v>11886945653</v>
      </c>
      <c r="B834" s="3" t="str">
        <f>'宅直データ '!A834&amp;""</f>
        <v>118869</v>
      </c>
      <c r="C834" s="3" t="str">
        <f>'宅直データ '!B834</f>
        <v>薬司 康平</v>
      </c>
      <c r="D834" s="4">
        <f>'宅直データ '!C834</f>
        <v>45653</v>
      </c>
      <c r="E834" s="3">
        <f>'宅直データ '!D834</f>
        <v>0</v>
      </c>
      <c r="F834" s="3">
        <f>'宅直データ '!E834</f>
        <v>0</v>
      </c>
      <c r="G834" s="10">
        <f>'宅直データ '!F834</f>
        <v>0</v>
      </c>
      <c r="H834" s="3" t="str">
        <f t="shared" si="12"/>
        <v/>
      </c>
      <c r="I834" s="3" t="str">
        <f>IF(F834=1,VLOOKUP($B834,スタッフ!$B:$F,5,FALSE),"")</f>
        <v/>
      </c>
      <c r="J834" s="3" t="str">
        <f>IF(G834=1,VLOOKUP($B834,スタッフ!$B:$F,5,FALSE),"")</f>
        <v/>
      </c>
      <c r="K834" s="3" t="str">
        <f>IF(E834=1,VLOOKUP($B834,スタッフ!$B:$F,5,FALSE),"")</f>
        <v/>
      </c>
    </row>
    <row r="835" spans="1:11" x14ac:dyDescent="0.2">
      <c r="A835" s="9" t="str">
        <f>'宅直データ '!A835&amp;'宅直データ '!C835</f>
        <v>11886945654</v>
      </c>
      <c r="B835" s="3" t="str">
        <f>'宅直データ '!A835&amp;""</f>
        <v>118869</v>
      </c>
      <c r="C835" s="3" t="str">
        <f>'宅直データ '!B835</f>
        <v>薬司 康平</v>
      </c>
      <c r="D835" s="4">
        <f>'宅直データ '!C835</f>
        <v>45654</v>
      </c>
      <c r="E835" s="3">
        <f>'宅直データ '!D835</f>
        <v>0</v>
      </c>
      <c r="F835" s="3">
        <f>'宅直データ '!E835</f>
        <v>0</v>
      </c>
      <c r="G835" s="10">
        <f>'宅直データ '!F835</f>
        <v>0</v>
      </c>
      <c r="H835" s="3" t="str">
        <f t="shared" ref="H835:H898" si="13">IF(G835=1,"日","")&amp;IF(F835=1,"PM","")&amp;IF(E835=1,"夜","")</f>
        <v/>
      </c>
      <c r="I835" s="3" t="str">
        <f>IF(F835=1,VLOOKUP($B835,スタッフ!$B:$F,5,FALSE),"")</f>
        <v/>
      </c>
      <c r="J835" s="3" t="str">
        <f>IF(G835=1,VLOOKUP($B835,スタッフ!$B:$F,5,FALSE),"")</f>
        <v/>
      </c>
      <c r="K835" s="3" t="str">
        <f>IF(E835=1,VLOOKUP($B835,スタッフ!$B:$F,5,FALSE),"")</f>
        <v/>
      </c>
    </row>
    <row r="836" spans="1:11" x14ac:dyDescent="0.2">
      <c r="A836" s="9" t="str">
        <f>'宅直データ '!A836&amp;'宅直データ '!C836</f>
        <v>11886945655</v>
      </c>
      <c r="B836" s="3" t="str">
        <f>'宅直データ '!A836&amp;""</f>
        <v>118869</v>
      </c>
      <c r="C836" s="3" t="str">
        <f>'宅直データ '!B836</f>
        <v>薬司 康平</v>
      </c>
      <c r="D836" s="4">
        <f>'宅直データ '!C836</f>
        <v>45655</v>
      </c>
      <c r="E836" s="3">
        <f>'宅直データ '!D836</f>
        <v>0</v>
      </c>
      <c r="F836" s="3">
        <f>'宅直データ '!E836</f>
        <v>0</v>
      </c>
      <c r="G836" s="10">
        <f>'宅直データ '!F836</f>
        <v>0</v>
      </c>
      <c r="H836" s="3" t="str">
        <f t="shared" si="13"/>
        <v/>
      </c>
      <c r="I836" s="3" t="str">
        <f>IF(F836=1,VLOOKUP($B836,スタッフ!$B:$F,5,FALSE),"")</f>
        <v/>
      </c>
      <c r="J836" s="3" t="str">
        <f>IF(G836=1,VLOOKUP($B836,スタッフ!$B:$F,5,FALSE),"")</f>
        <v/>
      </c>
      <c r="K836" s="3" t="str">
        <f>IF(E836=1,VLOOKUP($B836,スタッフ!$B:$F,5,FALSE),"")</f>
        <v/>
      </c>
    </row>
    <row r="837" spans="1:11" x14ac:dyDescent="0.2">
      <c r="A837" s="9" t="str">
        <f>'宅直データ '!A837&amp;'宅直データ '!C837</f>
        <v>11886945656</v>
      </c>
      <c r="B837" s="3" t="str">
        <f>'宅直データ '!A837&amp;""</f>
        <v>118869</v>
      </c>
      <c r="C837" s="3" t="str">
        <f>'宅直データ '!B837</f>
        <v>薬司 康平</v>
      </c>
      <c r="D837" s="4">
        <f>'宅直データ '!C837</f>
        <v>45656</v>
      </c>
      <c r="E837" s="3">
        <f>'宅直データ '!D837</f>
        <v>0</v>
      </c>
      <c r="F837" s="3">
        <f>'宅直データ '!E837</f>
        <v>0</v>
      </c>
      <c r="G837" s="10">
        <f>'宅直データ '!F837</f>
        <v>0</v>
      </c>
      <c r="H837" s="3" t="str">
        <f t="shared" si="13"/>
        <v/>
      </c>
      <c r="I837" s="3" t="str">
        <f>IF(F837=1,VLOOKUP($B837,スタッフ!$B:$F,5,FALSE),"")</f>
        <v/>
      </c>
      <c r="J837" s="3" t="str">
        <f>IF(G837=1,VLOOKUP($B837,スタッフ!$B:$F,5,FALSE),"")</f>
        <v/>
      </c>
      <c r="K837" s="3" t="str">
        <f>IF(E837=1,VLOOKUP($B837,スタッフ!$B:$F,5,FALSE),"")</f>
        <v/>
      </c>
    </row>
    <row r="838" spans="1:11" x14ac:dyDescent="0.2">
      <c r="A838" s="9" t="str">
        <f>'宅直データ '!A838&amp;'宅直データ '!C838</f>
        <v>11886945657</v>
      </c>
      <c r="B838" s="3" t="str">
        <f>'宅直データ '!A838&amp;""</f>
        <v>118869</v>
      </c>
      <c r="C838" s="3" t="str">
        <f>'宅直データ '!B838</f>
        <v>薬司 康平</v>
      </c>
      <c r="D838" s="4">
        <f>'宅直データ '!C838</f>
        <v>45657</v>
      </c>
      <c r="E838" s="3">
        <f>'宅直データ '!D838</f>
        <v>0</v>
      </c>
      <c r="F838" s="3">
        <f>'宅直データ '!E838</f>
        <v>0</v>
      </c>
      <c r="G838" s="10">
        <f>'宅直データ '!F838</f>
        <v>0</v>
      </c>
      <c r="H838" s="3" t="str">
        <f t="shared" si="13"/>
        <v/>
      </c>
      <c r="I838" s="3" t="str">
        <f>IF(F838=1,VLOOKUP($B838,スタッフ!$B:$F,5,FALSE),"")</f>
        <v/>
      </c>
      <c r="J838" s="3" t="str">
        <f>IF(G838=1,VLOOKUP($B838,スタッフ!$B:$F,5,FALSE),"")</f>
        <v/>
      </c>
      <c r="K838" s="3" t="str">
        <f>IF(E838=1,VLOOKUP($B838,スタッフ!$B:$F,5,FALSE),"")</f>
        <v/>
      </c>
    </row>
    <row r="839" spans="1:11" x14ac:dyDescent="0.2">
      <c r="A839" s="9" t="str">
        <f>'宅直データ '!A839&amp;'宅直データ '!C839</f>
        <v>12233945627</v>
      </c>
      <c r="B839" s="3" t="str">
        <f>'宅直データ '!A839&amp;""</f>
        <v>122339</v>
      </c>
      <c r="C839" s="3" t="str">
        <f>'宅直データ '!B839</f>
        <v>西郡 健太</v>
      </c>
      <c r="D839" s="4">
        <f>'宅直データ '!C839</f>
        <v>45627</v>
      </c>
      <c r="E839" s="3">
        <f>'宅直データ '!D839</f>
        <v>0</v>
      </c>
      <c r="F839" s="3">
        <f>'宅直データ '!E839</f>
        <v>0</v>
      </c>
      <c r="G839" s="10">
        <f>'宅直データ '!F839</f>
        <v>0</v>
      </c>
      <c r="H839" s="3" t="str">
        <f t="shared" si="13"/>
        <v/>
      </c>
      <c r="I839" s="3" t="str">
        <f>IF(F839=1,VLOOKUP($B839,スタッフ!$B:$F,5,FALSE),"")</f>
        <v/>
      </c>
      <c r="J839" s="3" t="str">
        <f>IF(G839=1,VLOOKUP($B839,スタッフ!$B:$F,5,FALSE),"")</f>
        <v/>
      </c>
      <c r="K839" s="3" t="str">
        <f>IF(E839=1,VLOOKUP($B839,スタッフ!$B:$F,5,FALSE),"")</f>
        <v/>
      </c>
    </row>
    <row r="840" spans="1:11" x14ac:dyDescent="0.2">
      <c r="A840" s="9" t="str">
        <f>'宅直データ '!A840&amp;'宅直データ '!C840</f>
        <v>12233945628</v>
      </c>
      <c r="B840" s="3" t="str">
        <f>'宅直データ '!A840&amp;""</f>
        <v>122339</v>
      </c>
      <c r="C840" s="3" t="str">
        <f>'宅直データ '!B840</f>
        <v>西郡 健太</v>
      </c>
      <c r="D840" s="4">
        <f>'宅直データ '!C840</f>
        <v>45628</v>
      </c>
      <c r="E840" s="3">
        <f>'宅直データ '!D840</f>
        <v>0</v>
      </c>
      <c r="F840" s="3">
        <f>'宅直データ '!E840</f>
        <v>0</v>
      </c>
      <c r="G840" s="10">
        <f>'宅直データ '!F840</f>
        <v>0</v>
      </c>
      <c r="H840" s="3" t="str">
        <f t="shared" si="13"/>
        <v/>
      </c>
      <c r="I840" s="3" t="str">
        <f>IF(F840=1,VLOOKUP($B840,スタッフ!$B:$F,5,FALSE),"")</f>
        <v/>
      </c>
      <c r="J840" s="3" t="str">
        <f>IF(G840=1,VLOOKUP($B840,スタッフ!$B:$F,5,FALSE),"")</f>
        <v/>
      </c>
      <c r="K840" s="3" t="str">
        <f>IF(E840=1,VLOOKUP($B840,スタッフ!$B:$F,5,FALSE),"")</f>
        <v/>
      </c>
    </row>
    <row r="841" spans="1:11" x14ac:dyDescent="0.2">
      <c r="A841" s="9" t="str">
        <f>'宅直データ '!A841&amp;'宅直データ '!C841</f>
        <v>12233945629</v>
      </c>
      <c r="B841" s="3" t="str">
        <f>'宅直データ '!A841&amp;""</f>
        <v>122339</v>
      </c>
      <c r="C841" s="3" t="str">
        <f>'宅直データ '!B841</f>
        <v>西郡 健太</v>
      </c>
      <c r="D841" s="4">
        <f>'宅直データ '!C841</f>
        <v>45629</v>
      </c>
      <c r="E841" s="3">
        <f>'宅直データ '!D841</f>
        <v>0</v>
      </c>
      <c r="F841" s="3">
        <f>'宅直データ '!E841</f>
        <v>0</v>
      </c>
      <c r="G841" s="10">
        <f>'宅直データ '!F841</f>
        <v>0</v>
      </c>
      <c r="H841" s="3" t="str">
        <f t="shared" si="13"/>
        <v/>
      </c>
      <c r="I841" s="3" t="str">
        <f>IF(F841=1,VLOOKUP($B841,スタッフ!$B:$F,5,FALSE),"")</f>
        <v/>
      </c>
      <c r="J841" s="3" t="str">
        <f>IF(G841=1,VLOOKUP($B841,スタッフ!$B:$F,5,FALSE),"")</f>
        <v/>
      </c>
      <c r="K841" s="3" t="str">
        <f>IF(E841=1,VLOOKUP($B841,スタッフ!$B:$F,5,FALSE),"")</f>
        <v/>
      </c>
    </row>
    <row r="842" spans="1:11" x14ac:dyDescent="0.2">
      <c r="A842" s="9" t="str">
        <f>'宅直データ '!A842&amp;'宅直データ '!C842</f>
        <v>12233945630</v>
      </c>
      <c r="B842" s="3" t="str">
        <f>'宅直データ '!A842&amp;""</f>
        <v>122339</v>
      </c>
      <c r="C842" s="3" t="str">
        <f>'宅直データ '!B842</f>
        <v>西郡 健太</v>
      </c>
      <c r="D842" s="4">
        <f>'宅直データ '!C842</f>
        <v>45630</v>
      </c>
      <c r="E842" s="3">
        <f>'宅直データ '!D842</f>
        <v>0</v>
      </c>
      <c r="F842" s="3">
        <f>'宅直データ '!E842</f>
        <v>0</v>
      </c>
      <c r="G842" s="10">
        <f>'宅直データ '!F842</f>
        <v>0</v>
      </c>
      <c r="H842" s="3" t="str">
        <f t="shared" si="13"/>
        <v/>
      </c>
      <c r="I842" s="3" t="str">
        <f>IF(F842=1,VLOOKUP($B842,スタッフ!$B:$F,5,FALSE),"")</f>
        <v/>
      </c>
      <c r="J842" s="3" t="str">
        <f>IF(G842=1,VLOOKUP($B842,スタッフ!$B:$F,5,FALSE),"")</f>
        <v/>
      </c>
      <c r="K842" s="3" t="str">
        <f>IF(E842=1,VLOOKUP($B842,スタッフ!$B:$F,5,FALSE),"")</f>
        <v/>
      </c>
    </row>
    <row r="843" spans="1:11" x14ac:dyDescent="0.2">
      <c r="A843" s="9" t="str">
        <f>'宅直データ '!A843&amp;'宅直データ '!C843</f>
        <v>12233945631</v>
      </c>
      <c r="B843" s="3" t="str">
        <f>'宅直データ '!A843&amp;""</f>
        <v>122339</v>
      </c>
      <c r="C843" s="3" t="str">
        <f>'宅直データ '!B843</f>
        <v>西郡 健太</v>
      </c>
      <c r="D843" s="4">
        <f>'宅直データ '!C843</f>
        <v>45631</v>
      </c>
      <c r="E843" s="3">
        <f>'宅直データ '!D843</f>
        <v>0</v>
      </c>
      <c r="F843" s="3">
        <f>'宅直データ '!E843</f>
        <v>0</v>
      </c>
      <c r="G843" s="10">
        <f>'宅直データ '!F843</f>
        <v>0</v>
      </c>
      <c r="H843" s="3" t="str">
        <f t="shared" si="13"/>
        <v/>
      </c>
      <c r="I843" s="3" t="str">
        <f>IF(F843=1,VLOOKUP($B843,スタッフ!$B:$F,5,FALSE),"")</f>
        <v/>
      </c>
      <c r="J843" s="3" t="str">
        <f>IF(G843=1,VLOOKUP($B843,スタッフ!$B:$F,5,FALSE),"")</f>
        <v/>
      </c>
      <c r="K843" s="3" t="str">
        <f>IF(E843=1,VLOOKUP($B843,スタッフ!$B:$F,5,FALSE),"")</f>
        <v/>
      </c>
    </row>
    <row r="844" spans="1:11" x14ac:dyDescent="0.2">
      <c r="A844" s="9" t="str">
        <f>'宅直データ '!A844&amp;'宅直データ '!C844</f>
        <v>12233945632</v>
      </c>
      <c r="B844" s="3" t="str">
        <f>'宅直データ '!A844&amp;""</f>
        <v>122339</v>
      </c>
      <c r="C844" s="3" t="str">
        <f>'宅直データ '!B844</f>
        <v>西郡 健太</v>
      </c>
      <c r="D844" s="4">
        <f>'宅直データ '!C844</f>
        <v>45632</v>
      </c>
      <c r="E844" s="3">
        <f>'宅直データ '!D844</f>
        <v>0</v>
      </c>
      <c r="F844" s="3">
        <f>'宅直データ '!E844</f>
        <v>0</v>
      </c>
      <c r="G844" s="10">
        <f>'宅直データ '!F844</f>
        <v>0</v>
      </c>
      <c r="H844" s="3" t="str">
        <f t="shared" si="13"/>
        <v/>
      </c>
      <c r="I844" s="3" t="str">
        <f>IF(F844=1,VLOOKUP($B844,スタッフ!$B:$F,5,FALSE),"")</f>
        <v/>
      </c>
      <c r="J844" s="3" t="str">
        <f>IF(G844=1,VLOOKUP($B844,スタッフ!$B:$F,5,FALSE),"")</f>
        <v/>
      </c>
      <c r="K844" s="3" t="str">
        <f>IF(E844=1,VLOOKUP($B844,スタッフ!$B:$F,5,FALSE),"")</f>
        <v/>
      </c>
    </row>
    <row r="845" spans="1:11" x14ac:dyDescent="0.2">
      <c r="A845" s="9" t="str">
        <f>'宅直データ '!A845&amp;'宅直データ '!C845</f>
        <v>12233945633</v>
      </c>
      <c r="B845" s="3" t="str">
        <f>'宅直データ '!A845&amp;""</f>
        <v>122339</v>
      </c>
      <c r="C845" s="3" t="str">
        <f>'宅直データ '!B845</f>
        <v>西郡 健太</v>
      </c>
      <c r="D845" s="4">
        <f>'宅直データ '!C845</f>
        <v>45633</v>
      </c>
      <c r="E845" s="3">
        <f>'宅直データ '!D845</f>
        <v>0</v>
      </c>
      <c r="F845" s="3">
        <f>'宅直データ '!E845</f>
        <v>0</v>
      </c>
      <c r="G845" s="10">
        <f>'宅直データ '!F845</f>
        <v>0</v>
      </c>
      <c r="H845" s="3" t="str">
        <f t="shared" si="13"/>
        <v/>
      </c>
      <c r="I845" s="3" t="str">
        <f>IF(F845=1,VLOOKUP($B845,スタッフ!$B:$F,5,FALSE),"")</f>
        <v/>
      </c>
      <c r="J845" s="3" t="str">
        <f>IF(G845=1,VLOOKUP($B845,スタッフ!$B:$F,5,FALSE),"")</f>
        <v/>
      </c>
      <c r="K845" s="3" t="str">
        <f>IF(E845=1,VLOOKUP($B845,スタッフ!$B:$F,5,FALSE),"")</f>
        <v/>
      </c>
    </row>
    <row r="846" spans="1:11" x14ac:dyDescent="0.2">
      <c r="A846" s="9" t="str">
        <f>'宅直データ '!A846&amp;'宅直データ '!C846</f>
        <v>12233945634</v>
      </c>
      <c r="B846" s="3" t="str">
        <f>'宅直データ '!A846&amp;""</f>
        <v>122339</v>
      </c>
      <c r="C846" s="3" t="str">
        <f>'宅直データ '!B846</f>
        <v>西郡 健太</v>
      </c>
      <c r="D846" s="4">
        <f>'宅直データ '!C846</f>
        <v>45634</v>
      </c>
      <c r="E846" s="3">
        <f>'宅直データ '!D846</f>
        <v>0</v>
      </c>
      <c r="F846" s="3">
        <f>'宅直データ '!E846</f>
        <v>0</v>
      </c>
      <c r="G846" s="10">
        <f>'宅直データ '!F846</f>
        <v>0</v>
      </c>
      <c r="H846" s="3" t="str">
        <f t="shared" si="13"/>
        <v/>
      </c>
      <c r="I846" s="3" t="str">
        <f>IF(F846=1,VLOOKUP($B846,スタッフ!$B:$F,5,FALSE),"")</f>
        <v/>
      </c>
      <c r="J846" s="3" t="str">
        <f>IF(G846=1,VLOOKUP($B846,スタッフ!$B:$F,5,FALSE),"")</f>
        <v/>
      </c>
      <c r="K846" s="3" t="str">
        <f>IF(E846=1,VLOOKUP($B846,スタッフ!$B:$F,5,FALSE),"")</f>
        <v/>
      </c>
    </row>
    <row r="847" spans="1:11" x14ac:dyDescent="0.2">
      <c r="A847" s="9" t="str">
        <f>'宅直データ '!A847&amp;'宅直データ '!C847</f>
        <v>12233945635</v>
      </c>
      <c r="B847" s="3" t="str">
        <f>'宅直データ '!A847&amp;""</f>
        <v>122339</v>
      </c>
      <c r="C847" s="3" t="str">
        <f>'宅直データ '!B847</f>
        <v>西郡 健太</v>
      </c>
      <c r="D847" s="4">
        <f>'宅直データ '!C847</f>
        <v>45635</v>
      </c>
      <c r="E847" s="3">
        <f>'宅直データ '!D847</f>
        <v>0</v>
      </c>
      <c r="F847" s="3">
        <f>'宅直データ '!E847</f>
        <v>0</v>
      </c>
      <c r="G847" s="10">
        <f>'宅直データ '!F847</f>
        <v>0</v>
      </c>
      <c r="H847" s="3" t="str">
        <f t="shared" si="13"/>
        <v/>
      </c>
      <c r="I847" s="3" t="str">
        <f>IF(F847=1,VLOOKUP($B847,スタッフ!$B:$F,5,FALSE),"")</f>
        <v/>
      </c>
      <c r="J847" s="3" t="str">
        <f>IF(G847=1,VLOOKUP($B847,スタッフ!$B:$F,5,FALSE),"")</f>
        <v/>
      </c>
      <c r="K847" s="3" t="str">
        <f>IF(E847=1,VLOOKUP($B847,スタッフ!$B:$F,5,FALSE),"")</f>
        <v/>
      </c>
    </row>
    <row r="848" spans="1:11" x14ac:dyDescent="0.2">
      <c r="A848" s="9" t="str">
        <f>'宅直データ '!A848&amp;'宅直データ '!C848</f>
        <v>12233945636</v>
      </c>
      <c r="B848" s="3" t="str">
        <f>'宅直データ '!A848&amp;""</f>
        <v>122339</v>
      </c>
      <c r="C848" s="3" t="str">
        <f>'宅直データ '!B848</f>
        <v>西郡 健太</v>
      </c>
      <c r="D848" s="4">
        <f>'宅直データ '!C848</f>
        <v>45636</v>
      </c>
      <c r="E848" s="3">
        <f>'宅直データ '!D848</f>
        <v>0</v>
      </c>
      <c r="F848" s="3">
        <f>'宅直データ '!E848</f>
        <v>0</v>
      </c>
      <c r="G848" s="10">
        <f>'宅直データ '!F848</f>
        <v>0</v>
      </c>
      <c r="H848" s="3" t="str">
        <f t="shared" si="13"/>
        <v/>
      </c>
      <c r="I848" s="3" t="str">
        <f>IF(F848=1,VLOOKUP($B848,スタッフ!$B:$F,5,FALSE),"")</f>
        <v/>
      </c>
      <c r="J848" s="3" t="str">
        <f>IF(G848=1,VLOOKUP($B848,スタッフ!$B:$F,5,FALSE),"")</f>
        <v/>
      </c>
      <c r="K848" s="3" t="str">
        <f>IF(E848=1,VLOOKUP($B848,スタッフ!$B:$F,5,FALSE),"")</f>
        <v/>
      </c>
    </row>
    <row r="849" spans="1:11" x14ac:dyDescent="0.2">
      <c r="A849" s="9" t="str">
        <f>'宅直データ '!A849&amp;'宅直データ '!C849</f>
        <v>12233945637</v>
      </c>
      <c r="B849" s="3" t="str">
        <f>'宅直データ '!A849&amp;""</f>
        <v>122339</v>
      </c>
      <c r="C849" s="3" t="str">
        <f>'宅直データ '!B849</f>
        <v>西郡 健太</v>
      </c>
      <c r="D849" s="4">
        <f>'宅直データ '!C849</f>
        <v>45637</v>
      </c>
      <c r="E849" s="3">
        <f>'宅直データ '!D849</f>
        <v>0</v>
      </c>
      <c r="F849" s="3">
        <f>'宅直データ '!E849</f>
        <v>0</v>
      </c>
      <c r="G849" s="10">
        <f>'宅直データ '!F849</f>
        <v>0</v>
      </c>
      <c r="H849" s="3" t="str">
        <f t="shared" si="13"/>
        <v/>
      </c>
      <c r="I849" s="3" t="str">
        <f>IF(F849=1,VLOOKUP($B849,スタッフ!$B:$F,5,FALSE),"")</f>
        <v/>
      </c>
      <c r="J849" s="3" t="str">
        <f>IF(G849=1,VLOOKUP($B849,スタッフ!$B:$F,5,FALSE),"")</f>
        <v/>
      </c>
      <c r="K849" s="3" t="str">
        <f>IF(E849=1,VLOOKUP($B849,スタッフ!$B:$F,5,FALSE),"")</f>
        <v/>
      </c>
    </row>
    <row r="850" spans="1:11" x14ac:dyDescent="0.2">
      <c r="A850" s="9" t="str">
        <f>'宅直データ '!A850&amp;'宅直データ '!C850</f>
        <v>12233945638</v>
      </c>
      <c r="B850" s="3" t="str">
        <f>'宅直データ '!A850&amp;""</f>
        <v>122339</v>
      </c>
      <c r="C850" s="3" t="str">
        <f>'宅直データ '!B850</f>
        <v>西郡 健太</v>
      </c>
      <c r="D850" s="4">
        <f>'宅直データ '!C850</f>
        <v>45638</v>
      </c>
      <c r="E850" s="3">
        <f>'宅直データ '!D850</f>
        <v>0</v>
      </c>
      <c r="F850" s="3">
        <f>'宅直データ '!E850</f>
        <v>0</v>
      </c>
      <c r="G850" s="10">
        <f>'宅直データ '!F850</f>
        <v>0</v>
      </c>
      <c r="H850" s="3" t="str">
        <f t="shared" si="13"/>
        <v/>
      </c>
      <c r="I850" s="3" t="str">
        <f>IF(F850=1,VLOOKUP($B850,スタッフ!$B:$F,5,FALSE),"")</f>
        <v/>
      </c>
      <c r="J850" s="3" t="str">
        <f>IF(G850=1,VLOOKUP($B850,スタッフ!$B:$F,5,FALSE),"")</f>
        <v/>
      </c>
      <c r="K850" s="3" t="str">
        <f>IF(E850=1,VLOOKUP($B850,スタッフ!$B:$F,5,FALSE),"")</f>
        <v/>
      </c>
    </row>
    <row r="851" spans="1:11" x14ac:dyDescent="0.2">
      <c r="A851" s="9" t="str">
        <f>'宅直データ '!A851&amp;'宅直データ '!C851</f>
        <v>12233945639</v>
      </c>
      <c r="B851" s="3" t="str">
        <f>'宅直データ '!A851&amp;""</f>
        <v>122339</v>
      </c>
      <c r="C851" s="3" t="str">
        <f>'宅直データ '!B851</f>
        <v>西郡 健太</v>
      </c>
      <c r="D851" s="4">
        <f>'宅直データ '!C851</f>
        <v>45639</v>
      </c>
      <c r="E851" s="3">
        <f>'宅直データ '!D851</f>
        <v>0</v>
      </c>
      <c r="F851" s="3">
        <f>'宅直データ '!E851</f>
        <v>0</v>
      </c>
      <c r="G851" s="10">
        <f>'宅直データ '!F851</f>
        <v>0</v>
      </c>
      <c r="H851" s="3" t="str">
        <f t="shared" si="13"/>
        <v/>
      </c>
      <c r="I851" s="3" t="str">
        <f>IF(F851=1,VLOOKUP($B851,スタッフ!$B:$F,5,FALSE),"")</f>
        <v/>
      </c>
      <c r="J851" s="3" t="str">
        <f>IF(G851=1,VLOOKUP($B851,スタッフ!$B:$F,5,FALSE),"")</f>
        <v/>
      </c>
      <c r="K851" s="3" t="str">
        <f>IF(E851=1,VLOOKUP($B851,スタッフ!$B:$F,5,FALSE),"")</f>
        <v/>
      </c>
    </row>
    <row r="852" spans="1:11" x14ac:dyDescent="0.2">
      <c r="A852" s="9" t="str">
        <f>'宅直データ '!A852&amp;'宅直データ '!C852</f>
        <v>12233945640</v>
      </c>
      <c r="B852" s="3" t="str">
        <f>'宅直データ '!A852&amp;""</f>
        <v>122339</v>
      </c>
      <c r="C852" s="3" t="str">
        <f>'宅直データ '!B852</f>
        <v>西郡 健太</v>
      </c>
      <c r="D852" s="4">
        <f>'宅直データ '!C852</f>
        <v>45640</v>
      </c>
      <c r="E852" s="3">
        <f>'宅直データ '!D852</f>
        <v>0</v>
      </c>
      <c r="F852" s="3">
        <f>'宅直データ '!E852</f>
        <v>0</v>
      </c>
      <c r="G852" s="10">
        <f>'宅直データ '!F852</f>
        <v>0</v>
      </c>
      <c r="H852" s="3" t="str">
        <f t="shared" si="13"/>
        <v/>
      </c>
      <c r="I852" s="3" t="str">
        <f>IF(F852=1,VLOOKUP($B852,スタッフ!$B:$F,5,FALSE),"")</f>
        <v/>
      </c>
      <c r="J852" s="3" t="str">
        <f>IF(G852=1,VLOOKUP($B852,スタッフ!$B:$F,5,FALSE),"")</f>
        <v/>
      </c>
      <c r="K852" s="3" t="str">
        <f>IF(E852=1,VLOOKUP($B852,スタッフ!$B:$F,5,FALSE),"")</f>
        <v/>
      </c>
    </row>
    <row r="853" spans="1:11" x14ac:dyDescent="0.2">
      <c r="A853" s="9" t="str">
        <f>'宅直データ '!A853&amp;'宅直データ '!C853</f>
        <v>12233945641</v>
      </c>
      <c r="B853" s="3" t="str">
        <f>'宅直データ '!A853&amp;""</f>
        <v>122339</v>
      </c>
      <c r="C853" s="3" t="str">
        <f>'宅直データ '!B853</f>
        <v>西郡 健太</v>
      </c>
      <c r="D853" s="4">
        <f>'宅直データ '!C853</f>
        <v>45641</v>
      </c>
      <c r="E853" s="3">
        <f>'宅直データ '!D853</f>
        <v>0</v>
      </c>
      <c r="F853" s="3">
        <f>'宅直データ '!E853</f>
        <v>0</v>
      </c>
      <c r="G853" s="10">
        <f>'宅直データ '!F853</f>
        <v>0</v>
      </c>
      <c r="H853" s="3" t="str">
        <f t="shared" si="13"/>
        <v/>
      </c>
      <c r="I853" s="3" t="str">
        <f>IF(F853=1,VLOOKUP($B853,スタッフ!$B:$F,5,FALSE),"")</f>
        <v/>
      </c>
      <c r="J853" s="3" t="str">
        <f>IF(G853=1,VLOOKUP($B853,スタッフ!$B:$F,5,FALSE),"")</f>
        <v/>
      </c>
      <c r="K853" s="3" t="str">
        <f>IF(E853=1,VLOOKUP($B853,スタッフ!$B:$F,5,FALSE),"")</f>
        <v/>
      </c>
    </row>
    <row r="854" spans="1:11" x14ac:dyDescent="0.2">
      <c r="A854" s="9" t="str">
        <f>'宅直データ '!A854&amp;'宅直データ '!C854</f>
        <v>12233945642</v>
      </c>
      <c r="B854" s="3" t="str">
        <f>'宅直データ '!A854&amp;""</f>
        <v>122339</v>
      </c>
      <c r="C854" s="3" t="str">
        <f>'宅直データ '!B854</f>
        <v>西郡 健太</v>
      </c>
      <c r="D854" s="4">
        <f>'宅直データ '!C854</f>
        <v>45642</v>
      </c>
      <c r="E854" s="3">
        <f>'宅直データ '!D854</f>
        <v>0</v>
      </c>
      <c r="F854" s="3">
        <f>'宅直データ '!E854</f>
        <v>0</v>
      </c>
      <c r="G854" s="10">
        <f>'宅直データ '!F854</f>
        <v>0</v>
      </c>
      <c r="H854" s="3" t="str">
        <f t="shared" si="13"/>
        <v/>
      </c>
      <c r="I854" s="3" t="str">
        <f>IF(F854=1,VLOOKUP($B854,スタッフ!$B:$F,5,FALSE),"")</f>
        <v/>
      </c>
      <c r="J854" s="3" t="str">
        <f>IF(G854=1,VLOOKUP($B854,スタッフ!$B:$F,5,FALSE),"")</f>
        <v/>
      </c>
      <c r="K854" s="3" t="str">
        <f>IF(E854=1,VLOOKUP($B854,スタッフ!$B:$F,5,FALSE),"")</f>
        <v/>
      </c>
    </row>
    <row r="855" spans="1:11" x14ac:dyDescent="0.2">
      <c r="A855" s="9" t="str">
        <f>'宅直データ '!A855&amp;'宅直データ '!C855</f>
        <v>12233945643</v>
      </c>
      <c r="B855" s="3" t="str">
        <f>'宅直データ '!A855&amp;""</f>
        <v>122339</v>
      </c>
      <c r="C855" s="3" t="str">
        <f>'宅直データ '!B855</f>
        <v>西郡 健太</v>
      </c>
      <c r="D855" s="4">
        <f>'宅直データ '!C855</f>
        <v>45643</v>
      </c>
      <c r="E855" s="3">
        <f>'宅直データ '!D855</f>
        <v>0</v>
      </c>
      <c r="F855" s="3">
        <f>'宅直データ '!E855</f>
        <v>0</v>
      </c>
      <c r="G855" s="10">
        <f>'宅直データ '!F855</f>
        <v>0</v>
      </c>
      <c r="H855" s="3" t="str">
        <f t="shared" si="13"/>
        <v/>
      </c>
      <c r="I855" s="3" t="str">
        <f>IF(F855=1,VLOOKUP($B855,スタッフ!$B:$F,5,FALSE),"")</f>
        <v/>
      </c>
      <c r="J855" s="3" t="str">
        <f>IF(G855=1,VLOOKUP($B855,スタッフ!$B:$F,5,FALSE),"")</f>
        <v/>
      </c>
      <c r="K855" s="3" t="str">
        <f>IF(E855=1,VLOOKUP($B855,スタッフ!$B:$F,5,FALSE),"")</f>
        <v/>
      </c>
    </row>
    <row r="856" spans="1:11" x14ac:dyDescent="0.2">
      <c r="A856" s="9" t="str">
        <f>'宅直データ '!A856&amp;'宅直データ '!C856</f>
        <v>12233945644</v>
      </c>
      <c r="B856" s="3" t="str">
        <f>'宅直データ '!A856&amp;""</f>
        <v>122339</v>
      </c>
      <c r="C856" s="3" t="str">
        <f>'宅直データ '!B856</f>
        <v>西郡 健太</v>
      </c>
      <c r="D856" s="4">
        <f>'宅直データ '!C856</f>
        <v>45644</v>
      </c>
      <c r="E856" s="3">
        <f>'宅直データ '!D856</f>
        <v>0</v>
      </c>
      <c r="F856" s="3">
        <f>'宅直データ '!E856</f>
        <v>0</v>
      </c>
      <c r="G856" s="10">
        <f>'宅直データ '!F856</f>
        <v>0</v>
      </c>
      <c r="H856" s="3" t="str">
        <f t="shared" si="13"/>
        <v/>
      </c>
      <c r="I856" s="3" t="str">
        <f>IF(F856=1,VLOOKUP($B856,スタッフ!$B:$F,5,FALSE),"")</f>
        <v/>
      </c>
      <c r="J856" s="3" t="str">
        <f>IF(G856=1,VLOOKUP($B856,スタッフ!$B:$F,5,FALSE),"")</f>
        <v/>
      </c>
      <c r="K856" s="3" t="str">
        <f>IF(E856=1,VLOOKUP($B856,スタッフ!$B:$F,5,FALSE),"")</f>
        <v/>
      </c>
    </row>
    <row r="857" spans="1:11" x14ac:dyDescent="0.2">
      <c r="A857" s="9" t="str">
        <f>'宅直データ '!A857&amp;'宅直データ '!C857</f>
        <v>12233945645</v>
      </c>
      <c r="B857" s="3" t="str">
        <f>'宅直データ '!A857&amp;""</f>
        <v>122339</v>
      </c>
      <c r="C857" s="3" t="str">
        <f>'宅直データ '!B857</f>
        <v>西郡 健太</v>
      </c>
      <c r="D857" s="4">
        <f>'宅直データ '!C857</f>
        <v>45645</v>
      </c>
      <c r="E857" s="3">
        <f>'宅直データ '!D857</f>
        <v>0</v>
      </c>
      <c r="F857" s="3">
        <f>'宅直データ '!E857</f>
        <v>0</v>
      </c>
      <c r="G857" s="10">
        <f>'宅直データ '!F857</f>
        <v>0</v>
      </c>
      <c r="H857" s="3" t="str">
        <f t="shared" si="13"/>
        <v/>
      </c>
      <c r="I857" s="3" t="str">
        <f>IF(F857=1,VLOOKUP($B857,スタッフ!$B:$F,5,FALSE),"")</f>
        <v/>
      </c>
      <c r="J857" s="3" t="str">
        <f>IF(G857=1,VLOOKUP($B857,スタッフ!$B:$F,5,FALSE),"")</f>
        <v/>
      </c>
      <c r="K857" s="3" t="str">
        <f>IF(E857=1,VLOOKUP($B857,スタッフ!$B:$F,5,FALSE),"")</f>
        <v/>
      </c>
    </row>
    <row r="858" spans="1:11" x14ac:dyDescent="0.2">
      <c r="A858" s="9" t="str">
        <f>'宅直データ '!A858&amp;'宅直データ '!C858</f>
        <v>12233945646</v>
      </c>
      <c r="B858" s="3" t="str">
        <f>'宅直データ '!A858&amp;""</f>
        <v>122339</v>
      </c>
      <c r="C858" s="3" t="str">
        <f>'宅直データ '!B858</f>
        <v>西郡 健太</v>
      </c>
      <c r="D858" s="4">
        <f>'宅直データ '!C858</f>
        <v>45646</v>
      </c>
      <c r="E858" s="3">
        <f>'宅直データ '!D858</f>
        <v>0</v>
      </c>
      <c r="F858" s="3">
        <f>'宅直データ '!E858</f>
        <v>0</v>
      </c>
      <c r="G858" s="10">
        <f>'宅直データ '!F858</f>
        <v>0</v>
      </c>
      <c r="H858" s="3" t="str">
        <f t="shared" si="13"/>
        <v/>
      </c>
      <c r="I858" s="3" t="str">
        <f>IF(F858=1,VLOOKUP($B858,スタッフ!$B:$F,5,FALSE),"")</f>
        <v/>
      </c>
      <c r="J858" s="3" t="str">
        <f>IF(G858=1,VLOOKUP($B858,スタッフ!$B:$F,5,FALSE),"")</f>
        <v/>
      </c>
      <c r="K858" s="3" t="str">
        <f>IF(E858=1,VLOOKUP($B858,スタッフ!$B:$F,5,FALSE),"")</f>
        <v/>
      </c>
    </row>
    <row r="859" spans="1:11" x14ac:dyDescent="0.2">
      <c r="A859" s="9" t="str">
        <f>'宅直データ '!A859&amp;'宅直データ '!C859</f>
        <v>12233945647</v>
      </c>
      <c r="B859" s="3" t="str">
        <f>'宅直データ '!A859&amp;""</f>
        <v>122339</v>
      </c>
      <c r="C859" s="3" t="str">
        <f>'宅直データ '!B859</f>
        <v>西郡 健太</v>
      </c>
      <c r="D859" s="4">
        <f>'宅直データ '!C859</f>
        <v>45647</v>
      </c>
      <c r="E859" s="3">
        <f>'宅直データ '!D859</f>
        <v>0</v>
      </c>
      <c r="F859" s="3">
        <f>'宅直データ '!E859</f>
        <v>0</v>
      </c>
      <c r="G859" s="10">
        <f>'宅直データ '!F859</f>
        <v>0</v>
      </c>
      <c r="H859" s="3" t="str">
        <f t="shared" si="13"/>
        <v/>
      </c>
      <c r="I859" s="3" t="str">
        <f>IF(F859=1,VLOOKUP($B859,スタッフ!$B:$F,5,FALSE),"")</f>
        <v/>
      </c>
      <c r="J859" s="3" t="str">
        <f>IF(G859=1,VLOOKUP($B859,スタッフ!$B:$F,5,FALSE),"")</f>
        <v/>
      </c>
      <c r="K859" s="3" t="str">
        <f>IF(E859=1,VLOOKUP($B859,スタッフ!$B:$F,5,FALSE),"")</f>
        <v/>
      </c>
    </row>
    <row r="860" spans="1:11" x14ac:dyDescent="0.2">
      <c r="A860" s="9" t="str">
        <f>'宅直データ '!A860&amp;'宅直データ '!C860</f>
        <v>12233945648</v>
      </c>
      <c r="B860" s="3" t="str">
        <f>'宅直データ '!A860&amp;""</f>
        <v>122339</v>
      </c>
      <c r="C860" s="3" t="str">
        <f>'宅直データ '!B860</f>
        <v>西郡 健太</v>
      </c>
      <c r="D860" s="4">
        <f>'宅直データ '!C860</f>
        <v>45648</v>
      </c>
      <c r="E860" s="3">
        <f>'宅直データ '!D860</f>
        <v>0</v>
      </c>
      <c r="F860" s="3">
        <f>'宅直データ '!E860</f>
        <v>0</v>
      </c>
      <c r="G860" s="10">
        <f>'宅直データ '!F860</f>
        <v>0</v>
      </c>
      <c r="H860" s="3" t="str">
        <f t="shared" si="13"/>
        <v/>
      </c>
      <c r="I860" s="3" t="str">
        <f>IF(F860=1,VLOOKUP($B860,スタッフ!$B:$F,5,FALSE),"")</f>
        <v/>
      </c>
      <c r="J860" s="3" t="str">
        <f>IF(G860=1,VLOOKUP($B860,スタッフ!$B:$F,5,FALSE),"")</f>
        <v/>
      </c>
      <c r="K860" s="3" t="str">
        <f>IF(E860=1,VLOOKUP($B860,スタッフ!$B:$F,5,FALSE),"")</f>
        <v/>
      </c>
    </row>
    <row r="861" spans="1:11" x14ac:dyDescent="0.2">
      <c r="A861" s="9" t="str">
        <f>'宅直データ '!A861&amp;'宅直データ '!C861</f>
        <v>12233945649</v>
      </c>
      <c r="B861" s="3" t="str">
        <f>'宅直データ '!A861&amp;""</f>
        <v>122339</v>
      </c>
      <c r="C861" s="3" t="str">
        <f>'宅直データ '!B861</f>
        <v>西郡 健太</v>
      </c>
      <c r="D861" s="4">
        <f>'宅直データ '!C861</f>
        <v>45649</v>
      </c>
      <c r="E861" s="3">
        <f>'宅直データ '!D861</f>
        <v>0</v>
      </c>
      <c r="F861" s="3">
        <f>'宅直データ '!E861</f>
        <v>0</v>
      </c>
      <c r="G861" s="10">
        <f>'宅直データ '!F861</f>
        <v>0</v>
      </c>
      <c r="H861" s="3" t="str">
        <f t="shared" si="13"/>
        <v/>
      </c>
      <c r="I861" s="3" t="str">
        <f>IF(F861=1,VLOOKUP($B861,スタッフ!$B:$F,5,FALSE),"")</f>
        <v/>
      </c>
      <c r="J861" s="3" t="str">
        <f>IF(G861=1,VLOOKUP($B861,スタッフ!$B:$F,5,FALSE),"")</f>
        <v/>
      </c>
      <c r="K861" s="3" t="str">
        <f>IF(E861=1,VLOOKUP($B861,スタッフ!$B:$F,5,FALSE),"")</f>
        <v/>
      </c>
    </row>
    <row r="862" spans="1:11" x14ac:dyDescent="0.2">
      <c r="A862" s="9" t="str">
        <f>'宅直データ '!A862&amp;'宅直データ '!C862</f>
        <v>12233945650</v>
      </c>
      <c r="B862" s="3" t="str">
        <f>'宅直データ '!A862&amp;""</f>
        <v>122339</v>
      </c>
      <c r="C862" s="3" t="str">
        <f>'宅直データ '!B862</f>
        <v>西郡 健太</v>
      </c>
      <c r="D862" s="4">
        <f>'宅直データ '!C862</f>
        <v>45650</v>
      </c>
      <c r="E862" s="3">
        <f>'宅直データ '!D862</f>
        <v>0</v>
      </c>
      <c r="F862" s="3">
        <f>'宅直データ '!E862</f>
        <v>0</v>
      </c>
      <c r="G862" s="10">
        <f>'宅直データ '!F862</f>
        <v>0</v>
      </c>
      <c r="H862" s="3" t="str">
        <f t="shared" si="13"/>
        <v/>
      </c>
      <c r="I862" s="3" t="str">
        <f>IF(F862=1,VLOOKUP($B862,スタッフ!$B:$F,5,FALSE),"")</f>
        <v/>
      </c>
      <c r="J862" s="3" t="str">
        <f>IF(G862=1,VLOOKUP($B862,スタッフ!$B:$F,5,FALSE),"")</f>
        <v/>
      </c>
      <c r="K862" s="3" t="str">
        <f>IF(E862=1,VLOOKUP($B862,スタッフ!$B:$F,5,FALSE),"")</f>
        <v/>
      </c>
    </row>
    <row r="863" spans="1:11" x14ac:dyDescent="0.2">
      <c r="A863" s="9" t="str">
        <f>'宅直データ '!A863&amp;'宅直データ '!C863</f>
        <v>12233945651</v>
      </c>
      <c r="B863" s="3" t="str">
        <f>'宅直データ '!A863&amp;""</f>
        <v>122339</v>
      </c>
      <c r="C863" s="3" t="str">
        <f>'宅直データ '!B863</f>
        <v>西郡 健太</v>
      </c>
      <c r="D863" s="4">
        <f>'宅直データ '!C863</f>
        <v>45651</v>
      </c>
      <c r="E863" s="3">
        <f>'宅直データ '!D863</f>
        <v>0</v>
      </c>
      <c r="F863" s="3">
        <f>'宅直データ '!E863</f>
        <v>0</v>
      </c>
      <c r="G863" s="10">
        <f>'宅直データ '!F863</f>
        <v>0</v>
      </c>
      <c r="H863" s="3" t="str">
        <f t="shared" si="13"/>
        <v/>
      </c>
      <c r="I863" s="3" t="str">
        <f>IF(F863=1,VLOOKUP($B863,スタッフ!$B:$F,5,FALSE),"")</f>
        <v/>
      </c>
      <c r="J863" s="3" t="str">
        <f>IF(G863=1,VLOOKUP($B863,スタッフ!$B:$F,5,FALSE),"")</f>
        <v/>
      </c>
      <c r="K863" s="3" t="str">
        <f>IF(E863=1,VLOOKUP($B863,スタッフ!$B:$F,5,FALSE),"")</f>
        <v/>
      </c>
    </row>
    <row r="864" spans="1:11" x14ac:dyDescent="0.2">
      <c r="A864" s="9" t="str">
        <f>'宅直データ '!A864&amp;'宅直データ '!C864</f>
        <v>12233945652</v>
      </c>
      <c r="B864" s="3" t="str">
        <f>'宅直データ '!A864&amp;""</f>
        <v>122339</v>
      </c>
      <c r="C864" s="3" t="str">
        <f>'宅直データ '!B864</f>
        <v>西郡 健太</v>
      </c>
      <c r="D864" s="4">
        <f>'宅直データ '!C864</f>
        <v>45652</v>
      </c>
      <c r="E864" s="3">
        <f>'宅直データ '!D864</f>
        <v>0</v>
      </c>
      <c r="F864" s="3">
        <f>'宅直データ '!E864</f>
        <v>0</v>
      </c>
      <c r="G864" s="10">
        <f>'宅直データ '!F864</f>
        <v>0</v>
      </c>
      <c r="H864" s="3" t="str">
        <f t="shared" si="13"/>
        <v/>
      </c>
      <c r="I864" s="3" t="str">
        <f>IF(F864=1,VLOOKUP($B864,スタッフ!$B:$F,5,FALSE),"")</f>
        <v/>
      </c>
      <c r="J864" s="3" t="str">
        <f>IF(G864=1,VLOOKUP($B864,スタッフ!$B:$F,5,FALSE),"")</f>
        <v/>
      </c>
      <c r="K864" s="3" t="str">
        <f>IF(E864=1,VLOOKUP($B864,スタッフ!$B:$F,5,FALSE),"")</f>
        <v/>
      </c>
    </row>
    <row r="865" spans="1:11" x14ac:dyDescent="0.2">
      <c r="A865" s="9" t="str">
        <f>'宅直データ '!A865&amp;'宅直データ '!C865</f>
        <v>12233945653</v>
      </c>
      <c r="B865" s="3" t="str">
        <f>'宅直データ '!A865&amp;""</f>
        <v>122339</v>
      </c>
      <c r="C865" s="3" t="str">
        <f>'宅直データ '!B865</f>
        <v>西郡 健太</v>
      </c>
      <c r="D865" s="4">
        <f>'宅直データ '!C865</f>
        <v>45653</v>
      </c>
      <c r="E865" s="3">
        <f>'宅直データ '!D865</f>
        <v>0</v>
      </c>
      <c r="F865" s="3">
        <f>'宅直データ '!E865</f>
        <v>0</v>
      </c>
      <c r="G865" s="10">
        <f>'宅直データ '!F865</f>
        <v>0</v>
      </c>
      <c r="H865" s="3" t="str">
        <f t="shared" si="13"/>
        <v/>
      </c>
      <c r="I865" s="3" t="str">
        <f>IF(F865=1,VLOOKUP($B865,スタッフ!$B:$F,5,FALSE),"")</f>
        <v/>
      </c>
      <c r="J865" s="3" t="str">
        <f>IF(G865=1,VLOOKUP($B865,スタッフ!$B:$F,5,FALSE),"")</f>
        <v/>
      </c>
      <c r="K865" s="3" t="str">
        <f>IF(E865=1,VLOOKUP($B865,スタッフ!$B:$F,5,FALSE),"")</f>
        <v/>
      </c>
    </row>
    <row r="866" spans="1:11" x14ac:dyDescent="0.2">
      <c r="A866" s="9" t="str">
        <f>'宅直データ '!A866&amp;'宅直データ '!C866</f>
        <v>12233945654</v>
      </c>
      <c r="B866" s="3" t="str">
        <f>'宅直データ '!A866&amp;""</f>
        <v>122339</v>
      </c>
      <c r="C866" s="3" t="str">
        <f>'宅直データ '!B866</f>
        <v>西郡 健太</v>
      </c>
      <c r="D866" s="4">
        <f>'宅直データ '!C866</f>
        <v>45654</v>
      </c>
      <c r="E866" s="3">
        <f>'宅直データ '!D866</f>
        <v>0</v>
      </c>
      <c r="F866" s="3">
        <f>'宅直データ '!E866</f>
        <v>0</v>
      </c>
      <c r="G866" s="10">
        <f>'宅直データ '!F866</f>
        <v>0</v>
      </c>
      <c r="H866" s="3" t="str">
        <f t="shared" si="13"/>
        <v/>
      </c>
      <c r="I866" s="3" t="str">
        <f>IF(F866=1,VLOOKUP($B866,スタッフ!$B:$F,5,FALSE),"")</f>
        <v/>
      </c>
      <c r="J866" s="3" t="str">
        <f>IF(G866=1,VLOOKUP($B866,スタッフ!$B:$F,5,FALSE),"")</f>
        <v/>
      </c>
      <c r="K866" s="3" t="str">
        <f>IF(E866=1,VLOOKUP($B866,スタッフ!$B:$F,5,FALSE),"")</f>
        <v/>
      </c>
    </row>
    <row r="867" spans="1:11" x14ac:dyDescent="0.2">
      <c r="A867" s="9" t="str">
        <f>'宅直データ '!A867&amp;'宅直データ '!C867</f>
        <v>12233945655</v>
      </c>
      <c r="B867" s="3" t="str">
        <f>'宅直データ '!A867&amp;""</f>
        <v>122339</v>
      </c>
      <c r="C867" s="3" t="str">
        <f>'宅直データ '!B867</f>
        <v>西郡 健太</v>
      </c>
      <c r="D867" s="4">
        <f>'宅直データ '!C867</f>
        <v>45655</v>
      </c>
      <c r="E867" s="3">
        <f>'宅直データ '!D867</f>
        <v>0</v>
      </c>
      <c r="F867" s="3">
        <f>'宅直データ '!E867</f>
        <v>0</v>
      </c>
      <c r="G867" s="10">
        <f>'宅直データ '!F867</f>
        <v>0</v>
      </c>
      <c r="H867" s="3" t="str">
        <f t="shared" si="13"/>
        <v/>
      </c>
      <c r="I867" s="3" t="str">
        <f>IF(F867=1,VLOOKUP($B867,スタッフ!$B:$F,5,FALSE),"")</f>
        <v/>
      </c>
      <c r="J867" s="3" t="str">
        <f>IF(G867=1,VLOOKUP($B867,スタッフ!$B:$F,5,FALSE),"")</f>
        <v/>
      </c>
      <c r="K867" s="3" t="str">
        <f>IF(E867=1,VLOOKUP($B867,スタッフ!$B:$F,5,FALSE),"")</f>
        <v/>
      </c>
    </row>
    <row r="868" spans="1:11" x14ac:dyDescent="0.2">
      <c r="A868" s="9" t="str">
        <f>'宅直データ '!A868&amp;'宅直データ '!C868</f>
        <v>12233945656</v>
      </c>
      <c r="B868" s="3" t="str">
        <f>'宅直データ '!A868&amp;""</f>
        <v>122339</v>
      </c>
      <c r="C868" s="3" t="str">
        <f>'宅直データ '!B868</f>
        <v>西郡 健太</v>
      </c>
      <c r="D868" s="4">
        <f>'宅直データ '!C868</f>
        <v>45656</v>
      </c>
      <c r="E868" s="3">
        <f>'宅直データ '!D868</f>
        <v>0</v>
      </c>
      <c r="F868" s="3">
        <f>'宅直データ '!E868</f>
        <v>0</v>
      </c>
      <c r="G868" s="10">
        <f>'宅直データ '!F868</f>
        <v>0</v>
      </c>
      <c r="H868" s="3" t="str">
        <f t="shared" si="13"/>
        <v/>
      </c>
      <c r="I868" s="3" t="str">
        <f>IF(F868=1,VLOOKUP($B868,スタッフ!$B:$F,5,FALSE),"")</f>
        <v/>
      </c>
      <c r="J868" s="3" t="str">
        <f>IF(G868=1,VLOOKUP($B868,スタッフ!$B:$F,5,FALSE),"")</f>
        <v/>
      </c>
      <c r="K868" s="3" t="str">
        <f>IF(E868=1,VLOOKUP($B868,スタッフ!$B:$F,5,FALSE),"")</f>
        <v/>
      </c>
    </row>
    <row r="869" spans="1:11" x14ac:dyDescent="0.2">
      <c r="A869" s="9" t="str">
        <f>'宅直データ '!A869&amp;'宅直データ '!C869</f>
        <v>12233945657</v>
      </c>
      <c r="B869" s="3" t="str">
        <f>'宅直データ '!A869&amp;""</f>
        <v>122339</v>
      </c>
      <c r="C869" s="3" t="str">
        <f>'宅直データ '!B869</f>
        <v>西郡 健太</v>
      </c>
      <c r="D869" s="4">
        <f>'宅直データ '!C869</f>
        <v>45657</v>
      </c>
      <c r="E869" s="3">
        <f>'宅直データ '!D869</f>
        <v>0</v>
      </c>
      <c r="F869" s="3">
        <f>'宅直データ '!E869</f>
        <v>0</v>
      </c>
      <c r="G869" s="10">
        <f>'宅直データ '!F869</f>
        <v>0</v>
      </c>
      <c r="H869" s="3" t="str">
        <f t="shared" si="13"/>
        <v/>
      </c>
      <c r="I869" s="3" t="str">
        <f>IF(F869=1,VLOOKUP($B869,スタッフ!$B:$F,5,FALSE),"")</f>
        <v/>
      </c>
      <c r="J869" s="3" t="str">
        <f>IF(G869=1,VLOOKUP($B869,スタッフ!$B:$F,5,FALSE),"")</f>
        <v/>
      </c>
      <c r="K869" s="3" t="str">
        <f>IF(E869=1,VLOOKUP($B869,スタッフ!$B:$F,5,FALSE),"")</f>
        <v/>
      </c>
    </row>
    <row r="870" spans="1:11" x14ac:dyDescent="0.2">
      <c r="A870" s="9" t="str">
        <f>'宅直データ '!A870&amp;'宅直データ '!C870</f>
        <v>12563045627</v>
      </c>
      <c r="B870" s="3" t="str">
        <f>'宅直データ '!A870&amp;""</f>
        <v>125630</v>
      </c>
      <c r="C870" s="3" t="str">
        <f>'宅直データ '!B870</f>
        <v>松木 こころ</v>
      </c>
      <c r="D870" s="4">
        <f>'宅直データ '!C870</f>
        <v>45627</v>
      </c>
      <c r="E870" s="3">
        <f>'宅直データ '!D870</f>
        <v>0</v>
      </c>
      <c r="F870" s="3">
        <f>'宅直データ '!E870</f>
        <v>0</v>
      </c>
      <c r="G870" s="10">
        <f>'宅直データ '!F870</f>
        <v>0</v>
      </c>
      <c r="H870" s="3" t="str">
        <f t="shared" si="13"/>
        <v/>
      </c>
      <c r="I870" s="3" t="str">
        <f>IF(F870=1,VLOOKUP($B870,スタッフ!$B:$F,5,FALSE),"")</f>
        <v/>
      </c>
      <c r="J870" s="3" t="str">
        <f>IF(G870=1,VLOOKUP($B870,スタッフ!$B:$F,5,FALSE),"")</f>
        <v/>
      </c>
      <c r="K870" s="3" t="str">
        <f>IF(E870=1,VLOOKUP($B870,スタッフ!$B:$F,5,FALSE),"")</f>
        <v/>
      </c>
    </row>
    <row r="871" spans="1:11" x14ac:dyDescent="0.2">
      <c r="A871" s="9" t="str">
        <f>'宅直データ '!A871&amp;'宅直データ '!C871</f>
        <v>12563045628</v>
      </c>
      <c r="B871" s="3" t="str">
        <f>'宅直データ '!A871&amp;""</f>
        <v>125630</v>
      </c>
      <c r="C871" s="3" t="str">
        <f>'宅直データ '!B871</f>
        <v>松木 こころ</v>
      </c>
      <c r="D871" s="4">
        <f>'宅直データ '!C871</f>
        <v>45628</v>
      </c>
      <c r="E871" s="3">
        <f>'宅直データ '!D871</f>
        <v>0</v>
      </c>
      <c r="F871" s="3">
        <f>'宅直データ '!E871</f>
        <v>0</v>
      </c>
      <c r="G871" s="10">
        <f>'宅直データ '!F871</f>
        <v>0</v>
      </c>
      <c r="H871" s="3" t="str">
        <f t="shared" si="13"/>
        <v/>
      </c>
      <c r="I871" s="3" t="str">
        <f>IF(F871=1,VLOOKUP($B871,スタッフ!$B:$F,5,FALSE),"")</f>
        <v/>
      </c>
      <c r="J871" s="3" t="str">
        <f>IF(G871=1,VLOOKUP($B871,スタッフ!$B:$F,5,FALSE),"")</f>
        <v/>
      </c>
      <c r="K871" s="3" t="str">
        <f>IF(E871=1,VLOOKUP($B871,スタッフ!$B:$F,5,FALSE),"")</f>
        <v/>
      </c>
    </row>
    <row r="872" spans="1:11" x14ac:dyDescent="0.2">
      <c r="A872" s="9" t="str">
        <f>'宅直データ '!A872&amp;'宅直データ '!C872</f>
        <v>12563045629</v>
      </c>
      <c r="B872" s="3" t="str">
        <f>'宅直データ '!A872&amp;""</f>
        <v>125630</v>
      </c>
      <c r="C872" s="3" t="str">
        <f>'宅直データ '!B872</f>
        <v>松木 こころ</v>
      </c>
      <c r="D872" s="4">
        <f>'宅直データ '!C872</f>
        <v>45629</v>
      </c>
      <c r="E872" s="3">
        <f>'宅直データ '!D872</f>
        <v>0</v>
      </c>
      <c r="F872" s="3">
        <f>'宅直データ '!E872</f>
        <v>0</v>
      </c>
      <c r="G872" s="10">
        <f>'宅直データ '!F872</f>
        <v>0</v>
      </c>
      <c r="H872" s="3" t="str">
        <f t="shared" si="13"/>
        <v/>
      </c>
      <c r="I872" s="3" t="str">
        <f>IF(F872=1,VLOOKUP($B872,スタッフ!$B:$F,5,FALSE),"")</f>
        <v/>
      </c>
      <c r="J872" s="3" t="str">
        <f>IF(G872=1,VLOOKUP($B872,スタッフ!$B:$F,5,FALSE),"")</f>
        <v/>
      </c>
      <c r="K872" s="3" t="str">
        <f>IF(E872=1,VLOOKUP($B872,スタッフ!$B:$F,5,FALSE),"")</f>
        <v/>
      </c>
    </row>
    <row r="873" spans="1:11" x14ac:dyDescent="0.2">
      <c r="A873" s="9" t="str">
        <f>'宅直データ '!A873&amp;'宅直データ '!C873</f>
        <v>12563045630</v>
      </c>
      <c r="B873" s="3" t="str">
        <f>'宅直データ '!A873&amp;""</f>
        <v>125630</v>
      </c>
      <c r="C873" s="3" t="str">
        <f>'宅直データ '!B873</f>
        <v>松木 こころ</v>
      </c>
      <c r="D873" s="4">
        <f>'宅直データ '!C873</f>
        <v>45630</v>
      </c>
      <c r="E873" s="3">
        <f>'宅直データ '!D873</f>
        <v>0</v>
      </c>
      <c r="F873" s="3">
        <f>'宅直データ '!E873</f>
        <v>0</v>
      </c>
      <c r="G873" s="10">
        <f>'宅直データ '!F873</f>
        <v>0</v>
      </c>
      <c r="H873" s="3" t="str">
        <f t="shared" si="13"/>
        <v/>
      </c>
      <c r="I873" s="3" t="str">
        <f>IF(F873=1,VLOOKUP($B873,スタッフ!$B:$F,5,FALSE),"")</f>
        <v/>
      </c>
      <c r="J873" s="3" t="str">
        <f>IF(G873=1,VLOOKUP($B873,スタッフ!$B:$F,5,FALSE),"")</f>
        <v/>
      </c>
      <c r="K873" s="3" t="str">
        <f>IF(E873=1,VLOOKUP($B873,スタッフ!$B:$F,5,FALSE),"")</f>
        <v/>
      </c>
    </row>
    <row r="874" spans="1:11" x14ac:dyDescent="0.2">
      <c r="A874" s="9" t="str">
        <f>'宅直データ '!A874&amp;'宅直データ '!C874</f>
        <v>12563045631</v>
      </c>
      <c r="B874" s="3" t="str">
        <f>'宅直データ '!A874&amp;""</f>
        <v>125630</v>
      </c>
      <c r="C874" s="3" t="str">
        <f>'宅直データ '!B874</f>
        <v>松木 こころ</v>
      </c>
      <c r="D874" s="4">
        <f>'宅直データ '!C874</f>
        <v>45631</v>
      </c>
      <c r="E874" s="3">
        <f>'宅直データ '!D874</f>
        <v>0</v>
      </c>
      <c r="F874" s="3">
        <f>'宅直データ '!E874</f>
        <v>0</v>
      </c>
      <c r="G874" s="10">
        <f>'宅直データ '!F874</f>
        <v>0</v>
      </c>
      <c r="H874" s="3" t="str">
        <f t="shared" si="13"/>
        <v/>
      </c>
      <c r="I874" s="3" t="str">
        <f>IF(F874=1,VLOOKUP($B874,スタッフ!$B:$F,5,FALSE),"")</f>
        <v/>
      </c>
      <c r="J874" s="3" t="str">
        <f>IF(G874=1,VLOOKUP($B874,スタッフ!$B:$F,5,FALSE),"")</f>
        <v/>
      </c>
      <c r="K874" s="3" t="str">
        <f>IF(E874=1,VLOOKUP($B874,スタッフ!$B:$F,5,FALSE),"")</f>
        <v/>
      </c>
    </row>
    <row r="875" spans="1:11" x14ac:dyDescent="0.2">
      <c r="A875" s="9" t="str">
        <f>'宅直データ '!A875&amp;'宅直データ '!C875</f>
        <v>12563045632</v>
      </c>
      <c r="B875" s="3" t="str">
        <f>'宅直データ '!A875&amp;""</f>
        <v>125630</v>
      </c>
      <c r="C875" s="3" t="str">
        <f>'宅直データ '!B875</f>
        <v>松木 こころ</v>
      </c>
      <c r="D875" s="4">
        <f>'宅直データ '!C875</f>
        <v>45632</v>
      </c>
      <c r="E875" s="3">
        <f>'宅直データ '!D875</f>
        <v>0</v>
      </c>
      <c r="F875" s="3">
        <f>'宅直データ '!E875</f>
        <v>0</v>
      </c>
      <c r="G875" s="10">
        <f>'宅直データ '!F875</f>
        <v>0</v>
      </c>
      <c r="H875" s="3" t="str">
        <f t="shared" si="13"/>
        <v/>
      </c>
      <c r="I875" s="3" t="str">
        <f>IF(F875=1,VLOOKUP($B875,スタッフ!$B:$F,5,FALSE),"")</f>
        <v/>
      </c>
      <c r="J875" s="3" t="str">
        <f>IF(G875=1,VLOOKUP($B875,スタッフ!$B:$F,5,FALSE),"")</f>
        <v/>
      </c>
      <c r="K875" s="3" t="str">
        <f>IF(E875=1,VLOOKUP($B875,スタッフ!$B:$F,5,FALSE),"")</f>
        <v/>
      </c>
    </row>
    <row r="876" spans="1:11" x14ac:dyDescent="0.2">
      <c r="A876" s="9" t="str">
        <f>'宅直データ '!A876&amp;'宅直データ '!C876</f>
        <v>12563045633</v>
      </c>
      <c r="B876" s="3" t="str">
        <f>'宅直データ '!A876&amp;""</f>
        <v>125630</v>
      </c>
      <c r="C876" s="3" t="str">
        <f>'宅直データ '!B876</f>
        <v>松木 こころ</v>
      </c>
      <c r="D876" s="4">
        <f>'宅直データ '!C876</f>
        <v>45633</v>
      </c>
      <c r="E876" s="3">
        <f>'宅直データ '!D876</f>
        <v>0</v>
      </c>
      <c r="F876" s="3">
        <f>'宅直データ '!E876</f>
        <v>0</v>
      </c>
      <c r="G876" s="10">
        <f>'宅直データ '!F876</f>
        <v>0</v>
      </c>
      <c r="H876" s="3" t="str">
        <f t="shared" si="13"/>
        <v/>
      </c>
      <c r="I876" s="3" t="str">
        <f>IF(F876=1,VLOOKUP($B876,スタッフ!$B:$F,5,FALSE),"")</f>
        <v/>
      </c>
      <c r="J876" s="3" t="str">
        <f>IF(G876=1,VLOOKUP($B876,スタッフ!$B:$F,5,FALSE),"")</f>
        <v/>
      </c>
      <c r="K876" s="3" t="str">
        <f>IF(E876=1,VLOOKUP($B876,スタッフ!$B:$F,5,FALSE),"")</f>
        <v/>
      </c>
    </row>
    <row r="877" spans="1:11" x14ac:dyDescent="0.2">
      <c r="A877" s="9" t="str">
        <f>'宅直データ '!A877&amp;'宅直データ '!C877</f>
        <v>12563045634</v>
      </c>
      <c r="B877" s="3" t="str">
        <f>'宅直データ '!A877&amp;""</f>
        <v>125630</v>
      </c>
      <c r="C877" s="3" t="str">
        <f>'宅直データ '!B877</f>
        <v>松木 こころ</v>
      </c>
      <c r="D877" s="4">
        <f>'宅直データ '!C877</f>
        <v>45634</v>
      </c>
      <c r="E877" s="3">
        <f>'宅直データ '!D877</f>
        <v>0</v>
      </c>
      <c r="F877" s="3">
        <f>'宅直データ '!E877</f>
        <v>0</v>
      </c>
      <c r="G877" s="10">
        <f>'宅直データ '!F877</f>
        <v>0</v>
      </c>
      <c r="H877" s="3" t="str">
        <f t="shared" si="13"/>
        <v/>
      </c>
      <c r="I877" s="3" t="str">
        <f>IF(F877=1,VLOOKUP($B877,スタッフ!$B:$F,5,FALSE),"")</f>
        <v/>
      </c>
      <c r="J877" s="3" t="str">
        <f>IF(G877=1,VLOOKUP($B877,スタッフ!$B:$F,5,FALSE),"")</f>
        <v/>
      </c>
      <c r="K877" s="3" t="str">
        <f>IF(E877=1,VLOOKUP($B877,スタッフ!$B:$F,5,FALSE),"")</f>
        <v/>
      </c>
    </row>
    <row r="878" spans="1:11" x14ac:dyDescent="0.2">
      <c r="A878" s="9" t="str">
        <f>'宅直データ '!A878&amp;'宅直データ '!C878</f>
        <v>12563045635</v>
      </c>
      <c r="B878" s="3" t="str">
        <f>'宅直データ '!A878&amp;""</f>
        <v>125630</v>
      </c>
      <c r="C878" s="3" t="str">
        <f>'宅直データ '!B878</f>
        <v>松木 こころ</v>
      </c>
      <c r="D878" s="4">
        <f>'宅直データ '!C878</f>
        <v>45635</v>
      </c>
      <c r="E878" s="3">
        <f>'宅直データ '!D878</f>
        <v>0</v>
      </c>
      <c r="F878" s="3">
        <f>'宅直データ '!E878</f>
        <v>0</v>
      </c>
      <c r="G878" s="10">
        <f>'宅直データ '!F878</f>
        <v>0</v>
      </c>
      <c r="H878" s="3" t="str">
        <f t="shared" si="13"/>
        <v/>
      </c>
      <c r="I878" s="3" t="str">
        <f>IF(F878=1,VLOOKUP($B878,スタッフ!$B:$F,5,FALSE),"")</f>
        <v/>
      </c>
      <c r="J878" s="3" t="str">
        <f>IF(G878=1,VLOOKUP($B878,スタッフ!$B:$F,5,FALSE),"")</f>
        <v/>
      </c>
      <c r="K878" s="3" t="str">
        <f>IF(E878=1,VLOOKUP($B878,スタッフ!$B:$F,5,FALSE),"")</f>
        <v/>
      </c>
    </row>
    <row r="879" spans="1:11" x14ac:dyDescent="0.2">
      <c r="A879" s="9" t="str">
        <f>'宅直データ '!A879&amp;'宅直データ '!C879</f>
        <v>12563045636</v>
      </c>
      <c r="B879" s="3" t="str">
        <f>'宅直データ '!A879&amp;""</f>
        <v>125630</v>
      </c>
      <c r="C879" s="3" t="str">
        <f>'宅直データ '!B879</f>
        <v>松木 こころ</v>
      </c>
      <c r="D879" s="4">
        <f>'宅直データ '!C879</f>
        <v>45636</v>
      </c>
      <c r="E879" s="3">
        <f>'宅直データ '!D879</f>
        <v>0</v>
      </c>
      <c r="F879" s="3">
        <f>'宅直データ '!E879</f>
        <v>0</v>
      </c>
      <c r="G879" s="10">
        <f>'宅直データ '!F879</f>
        <v>0</v>
      </c>
      <c r="H879" s="3" t="str">
        <f t="shared" si="13"/>
        <v/>
      </c>
      <c r="I879" s="3" t="str">
        <f>IF(F879=1,VLOOKUP($B879,スタッフ!$B:$F,5,FALSE),"")</f>
        <v/>
      </c>
      <c r="J879" s="3" t="str">
        <f>IF(G879=1,VLOOKUP($B879,スタッフ!$B:$F,5,FALSE),"")</f>
        <v/>
      </c>
      <c r="K879" s="3" t="str">
        <f>IF(E879=1,VLOOKUP($B879,スタッフ!$B:$F,5,FALSE),"")</f>
        <v/>
      </c>
    </row>
    <row r="880" spans="1:11" x14ac:dyDescent="0.2">
      <c r="A880" s="9" t="str">
        <f>'宅直データ '!A880&amp;'宅直データ '!C880</f>
        <v>12563045637</v>
      </c>
      <c r="B880" s="3" t="str">
        <f>'宅直データ '!A880&amp;""</f>
        <v>125630</v>
      </c>
      <c r="C880" s="3" t="str">
        <f>'宅直データ '!B880</f>
        <v>松木 こころ</v>
      </c>
      <c r="D880" s="4">
        <f>'宅直データ '!C880</f>
        <v>45637</v>
      </c>
      <c r="E880" s="3">
        <f>'宅直データ '!D880</f>
        <v>0</v>
      </c>
      <c r="F880" s="3">
        <f>'宅直データ '!E880</f>
        <v>0</v>
      </c>
      <c r="G880" s="10">
        <f>'宅直データ '!F880</f>
        <v>0</v>
      </c>
      <c r="H880" s="3" t="str">
        <f t="shared" si="13"/>
        <v/>
      </c>
      <c r="I880" s="3" t="str">
        <f>IF(F880=1,VLOOKUP($B880,スタッフ!$B:$F,5,FALSE),"")</f>
        <v/>
      </c>
      <c r="J880" s="3" t="str">
        <f>IF(G880=1,VLOOKUP($B880,スタッフ!$B:$F,5,FALSE),"")</f>
        <v/>
      </c>
      <c r="K880" s="3" t="str">
        <f>IF(E880=1,VLOOKUP($B880,スタッフ!$B:$F,5,FALSE),"")</f>
        <v/>
      </c>
    </row>
    <row r="881" spans="1:11" x14ac:dyDescent="0.2">
      <c r="A881" s="9" t="str">
        <f>'宅直データ '!A881&amp;'宅直データ '!C881</f>
        <v>12563045638</v>
      </c>
      <c r="B881" s="3" t="str">
        <f>'宅直データ '!A881&amp;""</f>
        <v>125630</v>
      </c>
      <c r="C881" s="3" t="str">
        <f>'宅直データ '!B881</f>
        <v>松木 こころ</v>
      </c>
      <c r="D881" s="4">
        <f>'宅直データ '!C881</f>
        <v>45638</v>
      </c>
      <c r="E881" s="3">
        <f>'宅直データ '!D881</f>
        <v>0</v>
      </c>
      <c r="F881" s="3">
        <f>'宅直データ '!E881</f>
        <v>0</v>
      </c>
      <c r="G881" s="10">
        <f>'宅直データ '!F881</f>
        <v>0</v>
      </c>
      <c r="H881" s="3" t="str">
        <f t="shared" si="13"/>
        <v/>
      </c>
      <c r="I881" s="3" t="str">
        <f>IF(F881=1,VLOOKUP($B881,スタッフ!$B:$F,5,FALSE),"")</f>
        <v/>
      </c>
      <c r="J881" s="3" t="str">
        <f>IF(G881=1,VLOOKUP($B881,スタッフ!$B:$F,5,FALSE),"")</f>
        <v/>
      </c>
      <c r="K881" s="3" t="str">
        <f>IF(E881=1,VLOOKUP($B881,スタッフ!$B:$F,5,FALSE),"")</f>
        <v/>
      </c>
    </row>
    <row r="882" spans="1:11" x14ac:dyDescent="0.2">
      <c r="A882" s="9" t="str">
        <f>'宅直データ '!A882&amp;'宅直データ '!C882</f>
        <v>12563045639</v>
      </c>
      <c r="B882" s="3" t="str">
        <f>'宅直データ '!A882&amp;""</f>
        <v>125630</v>
      </c>
      <c r="C882" s="3" t="str">
        <f>'宅直データ '!B882</f>
        <v>松木 こころ</v>
      </c>
      <c r="D882" s="4">
        <f>'宅直データ '!C882</f>
        <v>45639</v>
      </c>
      <c r="E882" s="3">
        <f>'宅直データ '!D882</f>
        <v>0</v>
      </c>
      <c r="F882" s="3">
        <f>'宅直データ '!E882</f>
        <v>0</v>
      </c>
      <c r="G882" s="10">
        <f>'宅直データ '!F882</f>
        <v>0</v>
      </c>
      <c r="H882" s="3" t="str">
        <f t="shared" si="13"/>
        <v/>
      </c>
      <c r="I882" s="3" t="str">
        <f>IF(F882=1,VLOOKUP($B882,スタッフ!$B:$F,5,FALSE),"")</f>
        <v/>
      </c>
      <c r="J882" s="3" t="str">
        <f>IF(G882=1,VLOOKUP($B882,スタッフ!$B:$F,5,FALSE),"")</f>
        <v/>
      </c>
      <c r="K882" s="3" t="str">
        <f>IF(E882=1,VLOOKUP($B882,スタッフ!$B:$F,5,FALSE),"")</f>
        <v/>
      </c>
    </row>
    <row r="883" spans="1:11" x14ac:dyDescent="0.2">
      <c r="A883" s="9" t="str">
        <f>'宅直データ '!A883&amp;'宅直データ '!C883</f>
        <v>12563045640</v>
      </c>
      <c r="B883" s="3" t="str">
        <f>'宅直データ '!A883&amp;""</f>
        <v>125630</v>
      </c>
      <c r="C883" s="3" t="str">
        <f>'宅直データ '!B883</f>
        <v>松木 こころ</v>
      </c>
      <c r="D883" s="4">
        <f>'宅直データ '!C883</f>
        <v>45640</v>
      </c>
      <c r="E883" s="3">
        <f>'宅直データ '!D883</f>
        <v>0</v>
      </c>
      <c r="F883" s="3">
        <f>'宅直データ '!E883</f>
        <v>0</v>
      </c>
      <c r="G883" s="10">
        <f>'宅直データ '!F883</f>
        <v>0</v>
      </c>
      <c r="H883" s="3" t="str">
        <f t="shared" si="13"/>
        <v/>
      </c>
      <c r="I883" s="3" t="str">
        <f>IF(F883=1,VLOOKUP($B883,スタッフ!$B:$F,5,FALSE),"")</f>
        <v/>
      </c>
      <c r="J883" s="3" t="str">
        <f>IF(G883=1,VLOOKUP($B883,スタッフ!$B:$F,5,FALSE),"")</f>
        <v/>
      </c>
      <c r="K883" s="3" t="str">
        <f>IF(E883=1,VLOOKUP($B883,スタッフ!$B:$F,5,FALSE),"")</f>
        <v/>
      </c>
    </row>
    <row r="884" spans="1:11" x14ac:dyDescent="0.2">
      <c r="A884" s="9" t="str">
        <f>'宅直データ '!A884&amp;'宅直データ '!C884</f>
        <v>12563045641</v>
      </c>
      <c r="B884" s="3" t="str">
        <f>'宅直データ '!A884&amp;""</f>
        <v>125630</v>
      </c>
      <c r="C884" s="3" t="str">
        <f>'宅直データ '!B884</f>
        <v>松木 こころ</v>
      </c>
      <c r="D884" s="4">
        <f>'宅直データ '!C884</f>
        <v>45641</v>
      </c>
      <c r="E884" s="3">
        <f>'宅直データ '!D884</f>
        <v>0</v>
      </c>
      <c r="F884" s="3">
        <f>'宅直データ '!E884</f>
        <v>0</v>
      </c>
      <c r="G884" s="10">
        <f>'宅直データ '!F884</f>
        <v>0</v>
      </c>
      <c r="H884" s="3" t="str">
        <f t="shared" si="13"/>
        <v/>
      </c>
      <c r="I884" s="3" t="str">
        <f>IF(F884=1,VLOOKUP($B884,スタッフ!$B:$F,5,FALSE),"")</f>
        <v/>
      </c>
      <c r="J884" s="3" t="str">
        <f>IF(G884=1,VLOOKUP($B884,スタッフ!$B:$F,5,FALSE),"")</f>
        <v/>
      </c>
      <c r="K884" s="3" t="str">
        <f>IF(E884=1,VLOOKUP($B884,スタッフ!$B:$F,5,FALSE),"")</f>
        <v/>
      </c>
    </row>
    <row r="885" spans="1:11" x14ac:dyDescent="0.2">
      <c r="A885" s="9" t="str">
        <f>'宅直データ '!A885&amp;'宅直データ '!C885</f>
        <v>12563045642</v>
      </c>
      <c r="B885" s="3" t="str">
        <f>'宅直データ '!A885&amp;""</f>
        <v>125630</v>
      </c>
      <c r="C885" s="3" t="str">
        <f>'宅直データ '!B885</f>
        <v>松木 こころ</v>
      </c>
      <c r="D885" s="4">
        <f>'宅直データ '!C885</f>
        <v>45642</v>
      </c>
      <c r="E885" s="3">
        <f>'宅直データ '!D885</f>
        <v>0</v>
      </c>
      <c r="F885" s="3">
        <f>'宅直データ '!E885</f>
        <v>0</v>
      </c>
      <c r="G885" s="10">
        <f>'宅直データ '!F885</f>
        <v>0</v>
      </c>
      <c r="H885" s="3" t="str">
        <f t="shared" si="13"/>
        <v/>
      </c>
      <c r="I885" s="3" t="str">
        <f>IF(F885=1,VLOOKUP($B885,スタッフ!$B:$F,5,FALSE),"")</f>
        <v/>
      </c>
      <c r="J885" s="3" t="str">
        <f>IF(G885=1,VLOOKUP($B885,スタッフ!$B:$F,5,FALSE),"")</f>
        <v/>
      </c>
      <c r="K885" s="3" t="str">
        <f>IF(E885=1,VLOOKUP($B885,スタッフ!$B:$F,5,FALSE),"")</f>
        <v/>
      </c>
    </row>
    <row r="886" spans="1:11" x14ac:dyDescent="0.2">
      <c r="A886" s="9" t="str">
        <f>'宅直データ '!A886&amp;'宅直データ '!C886</f>
        <v>12563045643</v>
      </c>
      <c r="B886" s="3" t="str">
        <f>'宅直データ '!A886&amp;""</f>
        <v>125630</v>
      </c>
      <c r="C886" s="3" t="str">
        <f>'宅直データ '!B886</f>
        <v>松木 こころ</v>
      </c>
      <c r="D886" s="4">
        <f>'宅直データ '!C886</f>
        <v>45643</v>
      </c>
      <c r="E886" s="3">
        <f>'宅直データ '!D886</f>
        <v>0</v>
      </c>
      <c r="F886" s="3">
        <f>'宅直データ '!E886</f>
        <v>0</v>
      </c>
      <c r="G886" s="10">
        <f>'宅直データ '!F886</f>
        <v>0</v>
      </c>
      <c r="H886" s="3" t="str">
        <f t="shared" si="13"/>
        <v/>
      </c>
      <c r="I886" s="3" t="str">
        <f>IF(F886=1,VLOOKUP($B886,スタッフ!$B:$F,5,FALSE),"")</f>
        <v/>
      </c>
      <c r="J886" s="3" t="str">
        <f>IF(G886=1,VLOOKUP($B886,スタッフ!$B:$F,5,FALSE),"")</f>
        <v/>
      </c>
      <c r="K886" s="3" t="str">
        <f>IF(E886=1,VLOOKUP($B886,スタッフ!$B:$F,5,FALSE),"")</f>
        <v/>
      </c>
    </row>
    <row r="887" spans="1:11" x14ac:dyDescent="0.2">
      <c r="A887" s="9" t="str">
        <f>'宅直データ '!A887&amp;'宅直データ '!C887</f>
        <v>12563045644</v>
      </c>
      <c r="B887" s="3" t="str">
        <f>'宅直データ '!A887&amp;""</f>
        <v>125630</v>
      </c>
      <c r="C887" s="3" t="str">
        <f>'宅直データ '!B887</f>
        <v>松木 こころ</v>
      </c>
      <c r="D887" s="4">
        <f>'宅直データ '!C887</f>
        <v>45644</v>
      </c>
      <c r="E887" s="3">
        <f>'宅直データ '!D887</f>
        <v>0</v>
      </c>
      <c r="F887" s="3">
        <f>'宅直データ '!E887</f>
        <v>0</v>
      </c>
      <c r="G887" s="10">
        <f>'宅直データ '!F887</f>
        <v>0</v>
      </c>
      <c r="H887" s="3" t="str">
        <f t="shared" si="13"/>
        <v/>
      </c>
      <c r="I887" s="3" t="str">
        <f>IF(F887=1,VLOOKUP($B887,スタッフ!$B:$F,5,FALSE),"")</f>
        <v/>
      </c>
      <c r="J887" s="3" t="str">
        <f>IF(G887=1,VLOOKUP($B887,スタッフ!$B:$F,5,FALSE),"")</f>
        <v/>
      </c>
      <c r="K887" s="3" t="str">
        <f>IF(E887=1,VLOOKUP($B887,スタッフ!$B:$F,5,FALSE),"")</f>
        <v/>
      </c>
    </row>
    <row r="888" spans="1:11" x14ac:dyDescent="0.2">
      <c r="A888" s="9" t="str">
        <f>'宅直データ '!A888&amp;'宅直データ '!C888</f>
        <v>12563045645</v>
      </c>
      <c r="B888" s="3" t="str">
        <f>'宅直データ '!A888&amp;""</f>
        <v>125630</v>
      </c>
      <c r="C888" s="3" t="str">
        <f>'宅直データ '!B888</f>
        <v>松木 こころ</v>
      </c>
      <c r="D888" s="4">
        <f>'宅直データ '!C888</f>
        <v>45645</v>
      </c>
      <c r="E888" s="3">
        <f>'宅直データ '!D888</f>
        <v>0</v>
      </c>
      <c r="F888" s="3">
        <f>'宅直データ '!E888</f>
        <v>0</v>
      </c>
      <c r="G888" s="10">
        <f>'宅直データ '!F888</f>
        <v>0</v>
      </c>
      <c r="H888" s="3" t="str">
        <f t="shared" si="13"/>
        <v/>
      </c>
      <c r="I888" s="3" t="str">
        <f>IF(F888=1,VLOOKUP($B888,スタッフ!$B:$F,5,FALSE),"")</f>
        <v/>
      </c>
      <c r="J888" s="3" t="str">
        <f>IF(G888=1,VLOOKUP($B888,スタッフ!$B:$F,5,FALSE),"")</f>
        <v/>
      </c>
      <c r="K888" s="3" t="str">
        <f>IF(E888=1,VLOOKUP($B888,スタッフ!$B:$F,5,FALSE),"")</f>
        <v/>
      </c>
    </row>
    <row r="889" spans="1:11" x14ac:dyDescent="0.2">
      <c r="A889" s="9" t="str">
        <f>'宅直データ '!A889&amp;'宅直データ '!C889</f>
        <v>12563045646</v>
      </c>
      <c r="B889" s="3" t="str">
        <f>'宅直データ '!A889&amp;""</f>
        <v>125630</v>
      </c>
      <c r="C889" s="3" t="str">
        <f>'宅直データ '!B889</f>
        <v>松木 こころ</v>
      </c>
      <c r="D889" s="4">
        <f>'宅直データ '!C889</f>
        <v>45646</v>
      </c>
      <c r="E889" s="3">
        <f>'宅直データ '!D889</f>
        <v>0</v>
      </c>
      <c r="F889" s="3">
        <f>'宅直データ '!E889</f>
        <v>0</v>
      </c>
      <c r="G889" s="10">
        <f>'宅直データ '!F889</f>
        <v>0</v>
      </c>
      <c r="H889" s="3" t="str">
        <f t="shared" si="13"/>
        <v/>
      </c>
      <c r="I889" s="3" t="str">
        <f>IF(F889=1,VLOOKUP($B889,スタッフ!$B:$F,5,FALSE),"")</f>
        <v/>
      </c>
      <c r="J889" s="3" t="str">
        <f>IF(G889=1,VLOOKUP($B889,スタッフ!$B:$F,5,FALSE),"")</f>
        <v/>
      </c>
      <c r="K889" s="3" t="str">
        <f>IF(E889=1,VLOOKUP($B889,スタッフ!$B:$F,5,FALSE),"")</f>
        <v/>
      </c>
    </row>
    <row r="890" spans="1:11" x14ac:dyDescent="0.2">
      <c r="A890" s="9" t="str">
        <f>'宅直データ '!A890&amp;'宅直データ '!C890</f>
        <v>12563045647</v>
      </c>
      <c r="B890" s="3" t="str">
        <f>'宅直データ '!A890&amp;""</f>
        <v>125630</v>
      </c>
      <c r="C890" s="3" t="str">
        <f>'宅直データ '!B890</f>
        <v>松木 こころ</v>
      </c>
      <c r="D890" s="4">
        <f>'宅直データ '!C890</f>
        <v>45647</v>
      </c>
      <c r="E890" s="3">
        <f>'宅直データ '!D890</f>
        <v>0</v>
      </c>
      <c r="F890" s="3">
        <f>'宅直データ '!E890</f>
        <v>0</v>
      </c>
      <c r="G890" s="10">
        <f>'宅直データ '!F890</f>
        <v>0</v>
      </c>
      <c r="H890" s="3" t="str">
        <f t="shared" si="13"/>
        <v/>
      </c>
      <c r="I890" s="3" t="str">
        <f>IF(F890=1,VLOOKUP($B890,スタッフ!$B:$F,5,FALSE),"")</f>
        <v/>
      </c>
      <c r="J890" s="3" t="str">
        <f>IF(G890=1,VLOOKUP($B890,スタッフ!$B:$F,5,FALSE),"")</f>
        <v/>
      </c>
      <c r="K890" s="3" t="str">
        <f>IF(E890=1,VLOOKUP($B890,スタッフ!$B:$F,5,FALSE),"")</f>
        <v/>
      </c>
    </row>
    <row r="891" spans="1:11" x14ac:dyDescent="0.2">
      <c r="A891" s="9" t="str">
        <f>'宅直データ '!A891&amp;'宅直データ '!C891</f>
        <v>12563045648</v>
      </c>
      <c r="B891" s="3" t="str">
        <f>'宅直データ '!A891&amp;""</f>
        <v>125630</v>
      </c>
      <c r="C891" s="3" t="str">
        <f>'宅直データ '!B891</f>
        <v>松木 こころ</v>
      </c>
      <c r="D891" s="4">
        <f>'宅直データ '!C891</f>
        <v>45648</v>
      </c>
      <c r="E891" s="3">
        <f>'宅直データ '!D891</f>
        <v>0</v>
      </c>
      <c r="F891" s="3">
        <f>'宅直データ '!E891</f>
        <v>0</v>
      </c>
      <c r="G891" s="10">
        <f>'宅直データ '!F891</f>
        <v>0</v>
      </c>
      <c r="H891" s="3" t="str">
        <f t="shared" si="13"/>
        <v/>
      </c>
      <c r="I891" s="3" t="str">
        <f>IF(F891=1,VLOOKUP($B891,スタッフ!$B:$F,5,FALSE),"")</f>
        <v/>
      </c>
      <c r="J891" s="3" t="str">
        <f>IF(G891=1,VLOOKUP($B891,スタッフ!$B:$F,5,FALSE),"")</f>
        <v/>
      </c>
      <c r="K891" s="3" t="str">
        <f>IF(E891=1,VLOOKUP($B891,スタッフ!$B:$F,5,FALSE),"")</f>
        <v/>
      </c>
    </row>
    <row r="892" spans="1:11" x14ac:dyDescent="0.2">
      <c r="A892" s="9" t="str">
        <f>'宅直データ '!A892&amp;'宅直データ '!C892</f>
        <v>12563045649</v>
      </c>
      <c r="B892" s="3" t="str">
        <f>'宅直データ '!A892&amp;""</f>
        <v>125630</v>
      </c>
      <c r="C892" s="3" t="str">
        <f>'宅直データ '!B892</f>
        <v>松木 こころ</v>
      </c>
      <c r="D892" s="4">
        <f>'宅直データ '!C892</f>
        <v>45649</v>
      </c>
      <c r="E892" s="3">
        <f>'宅直データ '!D892</f>
        <v>0</v>
      </c>
      <c r="F892" s="3">
        <f>'宅直データ '!E892</f>
        <v>0</v>
      </c>
      <c r="G892" s="10">
        <f>'宅直データ '!F892</f>
        <v>0</v>
      </c>
      <c r="H892" s="3" t="str">
        <f t="shared" si="13"/>
        <v/>
      </c>
      <c r="I892" s="3" t="str">
        <f>IF(F892=1,VLOOKUP($B892,スタッフ!$B:$F,5,FALSE),"")</f>
        <v/>
      </c>
      <c r="J892" s="3" t="str">
        <f>IF(G892=1,VLOOKUP($B892,スタッフ!$B:$F,5,FALSE),"")</f>
        <v/>
      </c>
      <c r="K892" s="3" t="str">
        <f>IF(E892=1,VLOOKUP($B892,スタッフ!$B:$F,5,FALSE),"")</f>
        <v/>
      </c>
    </row>
    <row r="893" spans="1:11" x14ac:dyDescent="0.2">
      <c r="A893" s="9" t="str">
        <f>'宅直データ '!A893&amp;'宅直データ '!C893</f>
        <v>12563045650</v>
      </c>
      <c r="B893" s="3" t="str">
        <f>'宅直データ '!A893&amp;""</f>
        <v>125630</v>
      </c>
      <c r="C893" s="3" t="str">
        <f>'宅直データ '!B893</f>
        <v>松木 こころ</v>
      </c>
      <c r="D893" s="4">
        <f>'宅直データ '!C893</f>
        <v>45650</v>
      </c>
      <c r="E893" s="3">
        <f>'宅直データ '!D893</f>
        <v>0</v>
      </c>
      <c r="F893" s="3">
        <f>'宅直データ '!E893</f>
        <v>0</v>
      </c>
      <c r="G893" s="10">
        <f>'宅直データ '!F893</f>
        <v>0</v>
      </c>
      <c r="H893" s="3" t="str">
        <f t="shared" si="13"/>
        <v/>
      </c>
      <c r="I893" s="3" t="str">
        <f>IF(F893=1,VLOOKUP($B893,スタッフ!$B:$F,5,FALSE),"")</f>
        <v/>
      </c>
      <c r="J893" s="3" t="str">
        <f>IF(G893=1,VLOOKUP($B893,スタッフ!$B:$F,5,FALSE),"")</f>
        <v/>
      </c>
      <c r="K893" s="3" t="str">
        <f>IF(E893=1,VLOOKUP($B893,スタッフ!$B:$F,5,FALSE),"")</f>
        <v/>
      </c>
    </row>
    <row r="894" spans="1:11" x14ac:dyDescent="0.2">
      <c r="A894" s="9" t="str">
        <f>'宅直データ '!A894&amp;'宅直データ '!C894</f>
        <v>12563045651</v>
      </c>
      <c r="B894" s="3" t="str">
        <f>'宅直データ '!A894&amp;""</f>
        <v>125630</v>
      </c>
      <c r="C894" s="3" t="str">
        <f>'宅直データ '!B894</f>
        <v>松木 こころ</v>
      </c>
      <c r="D894" s="4">
        <f>'宅直データ '!C894</f>
        <v>45651</v>
      </c>
      <c r="E894" s="3">
        <f>'宅直データ '!D894</f>
        <v>0</v>
      </c>
      <c r="F894" s="3">
        <f>'宅直データ '!E894</f>
        <v>0</v>
      </c>
      <c r="G894" s="10">
        <f>'宅直データ '!F894</f>
        <v>0</v>
      </c>
      <c r="H894" s="3" t="str">
        <f t="shared" si="13"/>
        <v/>
      </c>
      <c r="I894" s="3" t="str">
        <f>IF(F894=1,VLOOKUP($B894,スタッフ!$B:$F,5,FALSE),"")</f>
        <v/>
      </c>
      <c r="J894" s="3" t="str">
        <f>IF(G894=1,VLOOKUP($B894,スタッフ!$B:$F,5,FALSE),"")</f>
        <v/>
      </c>
      <c r="K894" s="3" t="str">
        <f>IF(E894=1,VLOOKUP($B894,スタッフ!$B:$F,5,FALSE),"")</f>
        <v/>
      </c>
    </row>
    <row r="895" spans="1:11" x14ac:dyDescent="0.2">
      <c r="A895" s="9" t="str">
        <f>'宅直データ '!A895&amp;'宅直データ '!C895</f>
        <v>12563045652</v>
      </c>
      <c r="B895" s="3" t="str">
        <f>'宅直データ '!A895&amp;""</f>
        <v>125630</v>
      </c>
      <c r="C895" s="3" t="str">
        <f>'宅直データ '!B895</f>
        <v>松木 こころ</v>
      </c>
      <c r="D895" s="4">
        <f>'宅直データ '!C895</f>
        <v>45652</v>
      </c>
      <c r="E895" s="3">
        <f>'宅直データ '!D895</f>
        <v>0</v>
      </c>
      <c r="F895" s="3">
        <f>'宅直データ '!E895</f>
        <v>0</v>
      </c>
      <c r="G895" s="10">
        <f>'宅直データ '!F895</f>
        <v>0</v>
      </c>
      <c r="H895" s="3" t="str">
        <f t="shared" si="13"/>
        <v/>
      </c>
      <c r="I895" s="3" t="str">
        <f>IF(F895=1,VLOOKUP($B895,スタッフ!$B:$F,5,FALSE),"")</f>
        <v/>
      </c>
      <c r="J895" s="3" t="str">
        <f>IF(G895=1,VLOOKUP($B895,スタッフ!$B:$F,5,FALSE),"")</f>
        <v/>
      </c>
      <c r="K895" s="3" t="str">
        <f>IF(E895=1,VLOOKUP($B895,スタッフ!$B:$F,5,FALSE),"")</f>
        <v/>
      </c>
    </row>
    <row r="896" spans="1:11" x14ac:dyDescent="0.2">
      <c r="A896" s="9" t="str">
        <f>'宅直データ '!A896&amp;'宅直データ '!C896</f>
        <v>12563045653</v>
      </c>
      <c r="B896" s="3" t="str">
        <f>'宅直データ '!A896&amp;""</f>
        <v>125630</v>
      </c>
      <c r="C896" s="3" t="str">
        <f>'宅直データ '!B896</f>
        <v>松木 こころ</v>
      </c>
      <c r="D896" s="4">
        <f>'宅直データ '!C896</f>
        <v>45653</v>
      </c>
      <c r="E896" s="3">
        <f>'宅直データ '!D896</f>
        <v>0</v>
      </c>
      <c r="F896" s="3">
        <f>'宅直データ '!E896</f>
        <v>0</v>
      </c>
      <c r="G896" s="10">
        <f>'宅直データ '!F896</f>
        <v>0</v>
      </c>
      <c r="H896" s="3" t="str">
        <f t="shared" si="13"/>
        <v/>
      </c>
      <c r="I896" s="3" t="str">
        <f>IF(F896=1,VLOOKUP($B896,スタッフ!$B:$F,5,FALSE),"")</f>
        <v/>
      </c>
      <c r="J896" s="3" t="str">
        <f>IF(G896=1,VLOOKUP($B896,スタッフ!$B:$F,5,FALSE),"")</f>
        <v/>
      </c>
      <c r="K896" s="3" t="str">
        <f>IF(E896=1,VLOOKUP($B896,スタッフ!$B:$F,5,FALSE),"")</f>
        <v/>
      </c>
    </row>
    <row r="897" spans="1:11" x14ac:dyDescent="0.2">
      <c r="A897" s="9" t="str">
        <f>'宅直データ '!A897&amp;'宅直データ '!C897</f>
        <v>12563045654</v>
      </c>
      <c r="B897" s="3" t="str">
        <f>'宅直データ '!A897&amp;""</f>
        <v>125630</v>
      </c>
      <c r="C897" s="3" t="str">
        <f>'宅直データ '!B897</f>
        <v>松木 こころ</v>
      </c>
      <c r="D897" s="4">
        <f>'宅直データ '!C897</f>
        <v>45654</v>
      </c>
      <c r="E897" s="3">
        <f>'宅直データ '!D897</f>
        <v>0</v>
      </c>
      <c r="F897" s="3">
        <f>'宅直データ '!E897</f>
        <v>0</v>
      </c>
      <c r="G897" s="10">
        <f>'宅直データ '!F897</f>
        <v>0</v>
      </c>
      <c r="H897" s="3" t="str">
        <f t="shared" si="13"/>
        <v/>
      </c>
      <c r="I897" s="3" t="str">
        <f>IF(F897=1,VLOOKUP($B897,スタッフ!$B:$F,5,FALSE),"")</f>
        <v/>
      </c>
      <c r="J897" s="3" t="str">
        <f>IF(G897=1,VLOOKUP($B897,スタッフ!$B:$F,5,FALSE),"")</f>
        <v/>
      </c>
      <c r="K897" s="3" t="str">
        <f>IF(E897=1,VLOOKUP($B897,スタッフ!$B:$F,5,FALSE),"")</f>
        <v/>
      </c>
    </row>
    <row r="898" spans="1:11" x14ac:dyDescent="0.2">
      <c r="A898" s="9" t="str">
        <f>'宅直データ '!A898&amp;'宅直データ '!C898</f>
        <v>12563045655</v>
      </c>
      <c r="B898" s="3" t="str">
        <f>'宅直データ '!A898&amp;""</f>
        <v>125630</v>
      </c>
      <c r="C898" s="3" t="str">
        <f>'宅直データ '!B898</f>
        <v>松木 こころ</v>
      </c>
      <c r="D898" s="4">
        <f>'宅直データ '!C898</f>
        <v>45655</v>
      </c>
      <c r="E898" s="3">
        <f>'宅直データ '!D898</f>
        <v>0</v>
      </c>
      <c r="F898" s="3">
        <f>'宅直データ '!E898</f>
        <v>0</v>
      </c>
      <c r="G898" s="10">
        <f>'宅直データ '!F898</f>
        <v>0</v>
      </c>
      <c r="H898" s="3" t="str">
        <f t="shared" si="13"/>
        <v/>
      </c>
      <c r="I898" s="3" t="str">
        <f>IF(F898=1,VLOOKUP($B898,スタッフ!$B:$F,5,FALSE),"")</f>
        <v/>
      </c>
      <c r="J898" s="3" t="str">
        <f>IF(G898=1,VLOOKUP($B898,スタッフ!$B:$F,5,FALSE),"")</f>
        <v/>
      </c>
      <c r="K898" s="3" t="str">
        <f>IF(E898=1,VLOOKUP($B898,スタッフ!$B:$F,5,FALSE),"")</f>
        <v/>
      </c>
    </row>
    <row r="899" spans="1:11" x14ac:dyDescent="0.2">
      <c r="A899" s="9" t="str">
        <f>'宅直データ '!A899&amp;'宅直データ '!C899</f>
        <v>12563045656</v>
      </c>
      <c r="B899" s="3" t="str">
        <f>'宅直データ '!A899&amp;""</f>
        <v>125630</v>
      </c>
      <c r="C899" s="3" t="str">
        <f>'宅直データ '!B899</f>
        <v>松木 こころ</v>
      </c>
      <c r="D899" s="4">
        <f>'宅直データ '!C899</f>
        <v>45656</v>
      </c>
      <c r="E899" s="3">
        <f>'宅直データ '!D899</f>
        <v>0</v>
      </c>
      <c r="F899" s="3">
        <f>'宅直データ '!E899</f>
        <v>0</v>
      </c>
      <c r="G899" s="10">
        <f>'宅直データ '!F899</f>
        <v>0</v>
      </c>
      <c r="H899" s="3" t="str">
        <f t="shared" ref="H899:H962" si="14">IF(G899=1,"日","")&amp;IF(F899=1,"PM","")&amp;IF(E899=1,"夜","")</f>
        <v/>
      </c>
      <c r="I899" s="3" t="str">
        <f>IF(F899=1,VLOOKUP($B899,スタッフ!$B:$F,5,FALSE),"")</f>
        <v/>
      </c>
      <c r="J899" s="3" t="str">
        <f>IF(G899=1,VLOOKUP($B899,スタッフ!$B:$F,5,FALSE),"")</f>
        <v/>
      </c>
      <c r="K899" s="3" t="str">
        <f>IF(E899=1,VLOOKUP($B899,スタッフ!$B:$F,5,FALSE),"")</f>
        <v/>
      </c>
    </row>
    <row r="900" spans="1:11" x14ac:dyDescent="0.2">
      <c r="A900" s="9" t="str">
        <f>'宅直データ '!A900&amp;'宅直データ '!C900</f>
        <v>12563045657</v>
      </c>
      <c r="B900" s="3" t="str">
        <f>'宅直データ '!A900&amp;""</f>
        <v>125630</v>
      </c>
      <c r="C900" s="3" t="str">
        <f>'宅直データ '!B900</f>
        <v>松木 こころ</v>
      </c>
      <c r="D900" s="4">
        <f>'宅直データ '!C900</f>
        <v>45657</v>
      </c>
      <c r="E900" s="3">
        <f>'宅直データ '!D900</f>
        <v>0</v>
      </c>
      <c r="F900" s="3">
        <f>'宅直データ '!E900</f>
        <v>0</v>
      </c>
      <c r="G900" s="10">
        <f>'宅直データ '!F900</f>
        <v>0</v>
      </c>
      <c r="H900" s="3" t="str">
        <f t="shared" si="14"/>
        <v/>
      </c>
      <c r="I900" s="3" t="str">
        <f>IF(F900=1,VLOOKUP($B900,スタッフ!$B:$F,5,FALSE),"")</f>
        <v/>
      </c>
      <c r="J900" s="3" t="str">
        <f>IF(G900=1,VLOOKUP($B900,スタッフ!$B:$F,5,FALSE),"")</f>
        <v/>
      </c>
      <c r="K900" s="3" t="str">
        <f>IF(E900=1,VLOOKUP($B900,スタッフ!$B:$F,5,FALSE),"")</f>
        <v/>
      </c>
    </row>
    <row r="901" spans="1:11" x14ac:dyDescent="0.2">
      <c r="A901" s="9" t="str">
        <f>'宅直データ '!A901&amp;'宅直データ '!C901</f>
        <v>12564245627</v>
      </c>
      <c r="B901" s="3" t="str">
        <f>'宅直データ '!A901&amp;""</f>
        <v>125642</v>
      </c>
      <c r="C901" s="3" t="str">
        <f>'宅直データ '!B901</f>
        <v>諸田 悠也</v>
      </c>
      <c r="D901" s="4">
        <f>'宅直データ '!C901</f>
        <v>45627</v>
      </c>
      <c r="E901" s="3">
        <f>'宅直データ '!D901</f>
        <v>0</v>
      </c>
      <c r="F901" s="3">
        <f>'宅直データ '!E901</f>
        <v>0</v>
      </c>
      <c r="G901" s="10">
        <f>'宅直データ '!F901</f>
        <v>0</v>
      </c>
      <c r="H901" s="3" t="str">
        <f t="shared" si="14"/>
        <v/>
      </c>
      <c r="I901" s="3" t="str">
        <f>IF(F901=1,VLOOKUP($B901,スタッフ!$B:$F,5,FALSE),"")</f>
        <v/>
      </c>
      <c r="J901" s="3" t="str">
        <f>IF(G901=1,VLOOKUP($B901,スタッフ!$B:$F,5,FALSE),"")</f>
        <v/>
      </c>
      <c r="K901" s="3" t="str">
        <f>IF(E901=1,VLOOKUP($B901,スタッフ!$B:$F,5,FALSE),"")</f>
        <v/>
      </c>
    </row>
    <row r="902" spans="1:11" x14ac:dyDescent="0.2">
      <c r="A902" s="9" t="str">
        <f>'宅直データ '!A902&amp;'宅直データ '!C902</f>
        <v>12564245628</v>
      </c>
      <c r="B902" s="3" t="str">
        <f>'宅直データ '!A902&amp;""</f>
        <v>125642</v>
      </c>
      <c r="C902" s="3" t="str">
        <f>'宅直データ '!B902</f>
        <v>諸田 悠也</v>
      </c>
      <c r="D902" s="4">
        <f>'宅直データ '!C902</f>
        <v>45628</v>
      </c>
      <c r="E902" s="3">
        <f>'宅直データ '!D902</f>
        <v>0</v>
      </c>
      <c r="F902" s="3">
        <f>'宅直データ '!E902</f>
        <v>0</v>
      </c>
      <c r="G902" s="10">
        <f>'宅直データ '!F902</f>
        <v>0</v>
      </c>
      <c r="H902" s="3" t="str">
        <f t="shared" si="14"/>
        <v/>
      </c>
      <c r="I902" s="3" t="str">
        <f>IF(F902=1,VLOOKUP($B902,スタッフ!$B:$F,5,FALSE),"")</f>
        <v/>
      </c>
      <c r="J902" s="3" t="str">
        <f>IF(G902=1,VLOOKUP($B902,スタッフ!$B:$F,5,FALSE),"")</f>
        <v/>
      </c>
      <c r="K902" s="3" t="str">
        <f>IF(E902=1,VLOOKUP($B902,スタッフ!$B:$F,5,FALSE),"")</f>
        <v/>
      </c>
    </row>
    <row r="903" spans="1:11" x14ac:dyDescent="0.2">
      <c r="A903" s="9" t="str">
        <f>'宅直データ '!A903&amp;'宅直データ '!C903</f>
        <v>12564245629</v>
      </c>
      <c r="B903" s="3" t="str">
        <f>'宅直データ '!A903&amp;""</f>
        <v>125642</v>
      </c>
      <c r="C903" s="3" t="str">
        <f>'宅直データ '!B903</f>
        <v>諸田 悠也</v>
      </c>
      <c r="D903" s="4">
        <f>'宅直データ '!C903</f>
        <v>45629</v>
      </c>
      <c r="E903" s="3">
        <f>'宅直データ '!D903</f>
        <v>0</v>
      </c>
      <c r="F903" s="3">
        <f>'宅直データ '!E903</f>
        <v>0</v>
      </c>
      <c r="G903" s="10">
        <f>'宅直データ '!F903</f>
        <v>0</v>
      </c>
      <c r="H903" s="3" t="str">
        <f t="shared" si="14"/>
        <v/>
      </c>
      <c r="I903" s="3" t="str">
        <f>IF(F903=1,VLOOKUP($B903,スタッフ!$B:$F,5,FALSE),"")</f>
        <v/>
      </c>
      <c r="J903" s="3" t="str">
        <f>IF(G903=1,VLOOKUP($B903,スタッフ!$B:$F,5,FALSE),"")</f>
        <v/>
      </c>
      <c r="K903" s="3" t="str">
        <f>IF(E903=1,VLOOKUP($B903,スタッフ!$B:$F,5,FALSE),"")</f>
        <v/>
      </c>
    </row>
    <row r="904" spans="1:11" x14ac:dyDescent="0.2">
      <c r="A904" s="9" t="str">
        <f>'宅直データ '!A904&amp;'宅直データ '!C904</f>
        <v>12564245630</v>
      </c>
      <c r="B904" s="3" t="str">
        <f>'宅直データ '!A904&amp;""</f>
        <v>125642</v>
      </c>
      <c r="C904" s="3" t="str">
        <f>'宅直データ '!B904</f>
        <v>諸田 悠也</v>
      </c>
      <c r="D904" s="4">
        <f>'宅直データ '!C904</f>
        <v>45630</v>
      </c>
      <c r="E904" s="3">
        <f>'宅直データ '!D904</f>
        <v>0</v>
      </c>
      <c r="F904" s="3">
        <f>'宅直データ '!E904</f>
        <v>0</v>
      </c>
      <c r="G904" s="10">
        <f>'宅直データ '!F904</f>
        <v>0</v>
      </c>
      <c r="H904" s="3" t="str">
        <f t="shared" si="14"/>
        <v/>
      </c>
      <c r="I904" s="3" t="str">
        <f>IF(F904=1,VLOOKUP($B904,スタッフ!$B:$F,5,FALSE),"")</f>
        <v/>
      </c>
      <c r="J904" s="3" t="str">
        <f>IF(G904=1,VLOOKUP($B904,スタッフ!$B:$F,5,FALSE),"")</f>
        <v/>
      </c>
      <c r="K904" s="3" t="str">
        <f>IF(E904=1,VLOOKUP($B904,スタッフ!$B:$F,5,FALSE),"")</f>
        <v/>
      </c>
    </row>
    <row r="905" spans="1:11" x14ac:dyDescent="0.2">
      <c r="A905" s="9" t="str">
        <f>'宅直データ '!A905&amp;'宅直データ '!C905</f>
        <v>12564245631</v>
      </c>
      <c r="B905" s="3" t="str">
        <f>'宅直データ '!A905&amp;""</f>
        <v>125642</v>
      </c>
      <c r="C905" s="3" t="str">
        <f>'宅直データ '!B905</f>
        <v>諸田 悠也</v>
      </c>
      <c r="D905" s="4">
        <f>'宅直データ '!C905</f>
        <v>45631</v>
      </c>
      <c r="E905" s="3">
        <f>'宅直データ '!D905</f>
        <v>0</v>
      </c>
      <c r="F905" s="3">
        <f>'宅直データ '!E905</f>
        <v>0</v>
      </c>
      <c r="G905" s="10">
        <f>'宅直データ '!F905</f>
        <v>0</v>
      </c>
      <c r="H905" s="3" t="str">
        <f t="shared" si="14"/>
        <v/>
      </c>
      <c r="I905" s="3" t="str">
        <f>IF(F905=1,VLOOKUP($B905,スタッフ!$B:$F,5,FALSE),"")</f>
        <v/>
      </c>
      <c r="J905" s="3" t="str">
        <f>IF(G905=1,VLOOKUP($B905,スタッフ!$B:$F,5,FALSE),"")</f>
        <v/>
      </c>
      <c r="K905" s="3" t="str">
        <f>IF(E905=1,VLOOKUP($B905,スタッフ!$B:$F,5,FALSE),"")</f>
        <v/>
      </c>
    </row>
    <row r="906" spans="1:11" x14ac:dyDescent="0.2">
      <c r="A906" s="9" t="str">
        <f>'宅直データ '!A906&amp;'宅直データ '!C906</f>
        <v>12564245632</v>
      </c>
      <c r="B906" s="3" t="str">
        <f>'宅直データ '!A906&amp;""</f>
        <v>125642</v>
      </c>
      <c r="C906" s="3" t="str">
        <f>'宅直データ '!B906</f>
        <v>諸田 悠也</v>
      </c>
      <c r="D906" s="4">
        <f>'宅直データ '!C906</f>
        <v>45632</v>
      </c>
      <c r="E906" s="3">
        <f>'宅直データ '!D906</f>
        <v>0</v>
      </c>
      <c r="F906" s="3">
        <f>'宅直データ '!E906</f>
        <v>0</v>
      </c>
      <c r="G906" s="10">
        <f>'宅直データ '!F906</f>
        <v>0</v>
      </c>
      <c r="H906" s="3" t="str">
        <f t="shared" si="14"/>
        <v/>
      </c>
      <c r="I906" s="3" t="str">
        <f>IF(F906=1,VLOOKUP($B906,スタッフ!$B:$F,5,FALSE),"")</f>
        <v/>
      </c>
      <c r="J906" s="3" t="str">
        <f>IF(G906=1,VLOOKUP($B906,スタッフ!$B:$F,5,FALSE),"")</f>
        <v/>
      </c>
      <c r="K906" s="3" t="str">
        <f>IF(E906=1,VLOOKUP($B906,スタッフ!$B:$F,5,FALSE),"")</f>
        <v/>
      </c>
    </row>
    <row r="907" spans="1:11" x14ac:dyDescent="0.2">
      <c r="A907" s="9" t="str">
        <f>'宅直データ '!A907&amp;'宅直データ '!C907</f>
        <v>12564245633</v>
      </c>
      <c r="B907" s="3" t="str">
        <f>'宅直データ '!A907&amp;""</f>
        <v>125642</v>
      </c>
      <c r="C907" s="3" t="str">
        <f>'宅直データ '!B907</f>
        <v>諸田 悠也</v>
      </c>
      <c r="D907" s="4">
        <f>'宅直データ '!C907</f>
        <v>45633</v>
      </c>
      <c r="E907" s="3">
        <f>'宅直データ '!D907</f>
        <v>0</v>
      </c>
      <c r="F907" s="3">
        <f>'宅直データ '!E907</f>
        <v>0</v>
      </c>
      <c r="G907" s="10">
        <f>'宅直データ '!F907</f>
        <v>0</v>
      </c>
      <c r="H907" s="3" t="str">
        <f t="shared" si="14"/>
        <v/>
      </c>
      <c r="I907" s="3" t="str">
        <f>IF(F907=1,VLOOKUP($B907,スタッフ!$B:$F,5,FALSE),"")</f>
        <v/>
      </c>
      <c r="J907" s="3" t="str">
        <f>IF(G907=1,VLOOKUP($B907,スタッフ!$B:$F,5,FALSE),"")</f>
        <v/>
      </c>
      <c r="K907" s="3" t="str">
        <f>IF(E907=1,VLOOKUP($B907,スタッフ!$B:$F,5,FALSE),"")</f>
        <v/>
      </c>
    </row>
    <row r="908" spans="1:11" x14ac:dyDescent="0.2">
      <c r="A908" s="9" t="str">
        <f>'宅直データ '!A908&amp;'宅直データ '!C908</f>
        <v>12564245634</v>
      </c>
      <c r="B908" s="3" t="str">
        <f>'宅直データ '!A908&amp;""</f>
        <v>125642</v>
      </c>
      <c r="C908" s="3" t="str">
        <f>'宅直データ '!B908</f>
        <v>諸田 悠也</v>
      </c>
      <c r="D908" s="4">
        <f>'宅直データ '!C908</f>
        <v>45634</v>
      </c>
      <c r="E908" s="3">
        <f>'宅直データ '!D908</f>
        <v>0</v>
      </c>
      <c r="F908" s="3">
        <f>'宅直データ '!E908</f>
        <v>0</v>
      </c>
      <c r="G908" s="10">
        <f>'宅直データ '!F908</f>
        <v>0</v>
      </c>
      <c r="H908" s="3" t="str">
        <f t="shared" si="14"/>
        <v/>
      </c>
      <c r="I908" s="3" t="str">
        <f>IF(F908=1,VLOOKUP($B908,スタッフ!$B:$F,5,FALSE),"")</f>
        <v/>
      </c>
      <c r="J908" s="3" t="str">
        <f>IF(G908=1,VLOOKUP($B908,スタッフ!$B:$F,5,FALSE),"")</f>
        <v/>
      </c>
      <c r="K908" s="3" t="str">
        <f>IF(E908=1,VLOOKUP($B908,スタッフ!$B:$F,5,FALSE),"")</f>
        <v/>
      </c>
    </row>
    <row r="909" spans="1:11" x14ac:dyDescent="0.2">
      <c r="A909" s="9" t="str">
        <f>'宅直データ '!A909&amp;'宅直データ '!C909</f>
        <v>12564245635</v>
      </c>
      <c r="B909" s="3" t="str">
        <f>'宅直データ '!A909&amp;""</f>
        <v>125642</v>
      </c>
      <c r="C909" s="3" t="str">
        <f>'宅直データ '!B909</f>
        <v>諸田 悠也</v>
      </c>
      <c r="D909" s="4">
        <f>'宅直データ '!C909</f>
        <v>45635</v>
      </c>
      <c r="E909" s="3">
        <f>'宅直データ '!D909</f>
        <v>0</v>
      </c>
      <c r="F909" s="3">
        <f>'宅直データ '!E909</f>
        <v>0</v>
      </c>
      <c r="G909" s="10">
        <f>'宅直データ '!F909</f>
        <v>0</v>
      </c>
      <c r="H909" s="3" t="str">
        <f t="shared" si="14"/>
        <v/>
      </c>
      <c r="I909" s="3" t="str">
        <f>IF(F909=1,VLOOKUP($B909,スタッフ!$B:$F,5,FALSE),"")</f>
        <v/>
      </c>
      <c r="J909" s="3" t="str">
        <f>IF(G909=1,VLOOKUP($B909,スタッフ!$B:$F,5,FALSE),"")</f>
        <v/>
      </c>
      <c r="K909" s="3" t="str">
        <f>IF(E909=1,VLOOKUP($B909,スタッフ!$B:$F,5,FALSE),"")</f>
        <v/>
      </c>
    </row>
    <row r="910" spans="1:11" x14ac:dyDescent="0.2">
      <c r="A910" s="9" t="str">
        <f>'宅直データ '!A910&amp;'宅直データ '!C910</f>
        <v>12564245636</v>
      </c>
      <c r="B910" s="3" t="str">
        <f>'宅直データ '!A910&amp;""</f>
        <v>125642</v>
      </c>
      <c r="C910" s="3" t="str">
        <f>'宅直データ '!B910</f>
        <v>諸田 悠也</v>
      </c>
      <c r="D910" s="4">
        <f>'宅直データ '!C910</f>
        <v>45636</v>
      </c>
      <c r="E910" s="3">
        <f>'宅直データ '!D910</f>
        <v>0</v>
      </c>
      <c r="F910" s="3">
        <f>'宅直データ '!E910</f>
        <v>0</v>
      </c>
      <c r="G910" s="10">
        <f>'宅直データ '!F910</f>
        <v>0</v>
      </c>
      <c r="H910" s="3" t="str">
        <f t="shared" si="14"/>
        <v/>
      </c>
      <c r="I910" s="3" t="str">
        <f>IF(F910=1,VLOOKUP($B910,スタッフ!$B:$F,5,FALSE),"")</f>
        <v/>
      </c>
      <c r="J910" s="3" t="str">
        <f>IF(G910=1,VLOOKUP($B910,スタッフ!$B:$F,5,FALSE),"")</f>
        <v/>
      </c>
      <c r="K910" s="3" t="str">
        <f>IF(E910=1,VLOOKUP($B910,スタッフ!$B:$F,5,FALSE),"")</f>
        <v/>
      </c>
    </row>
    <row r="911" spans="1:11" x14ac:dyDescent="0.2">
      <c r="A911" s="9" t="str">
        <f>'宅直データ '!A911&amp;'宅直データ '!C911</f>
        <v>12564245637</v>
      </c>
      <c r="B911" s="3" t="str">
        <f>'宅直データ '!A911&amp;""</f>
        <v>125642</v>
      </c>
      <c r="C911" s="3" t="str">
        <f>'宅直データ '!B911</f>
        <v>諸田 悠也</v>
      </c>
      <c r="D911" s="4">
        <f>'宅直データ '!C911</f>
        <v>45637</v>
      </c>
      <c r="E911" s="3">
        <f>'宅直データ '!D911</f>
        <v>0</v>
      </c>
      <c r="F911" s="3">
        <f>'宅直データ '!E911</f>
        <v>0</v>
      </c>
      <c r="G911" s="10">
        <f>'宅直データ '!F911</f>
        <v>0</v>
      </c>
      <c r="H911" s="3" t="str">
        <f t="shared" si="14"/>
        <v/>
      </c>
      <c r="I911" s="3" t="str">
        <f>IF(F911=1,VLOOKUP($B911,スタッフ!$B:$F,5,FALSE),"")</f>
        <v/>
      </c>
      <c r="J911" s="3" t="str">
        <f>IF(G911=1,VLOOKUP($B911,スタッフ!$B:$F,5,FALSE),"")</f>
        <v/>
      </c>
      <c r="K911" s="3" t="str">
        <f>IF(E911=1,VLOOKUP($B911,スタッフ!$B:$F,5,FALSE),"")</f>
        <v/>
      </c>
    </row>
    <row r="912" spans="1:11" x14ac:dyDescent="0.2">
      <c r="A912" s="9" t="str">
        <f>'宅直データ '!A912&amp;'宅直データ '!C912</f>
        <v>12564245638</v>
      </c>
      <c r="B912" s="3" t="str">
        <f>'宅直データ '!A912&amp;""</f>
        <v>125642</v>
      </c>
      <c r="C912" s="3" t="str">
        <f>'宅直データ '!B912</f>
        <v>諸田 悠也</v>
      </c>
      <c r="D912" s="4">
        <f>'宅直データ '!C912</f>
        <v>45638</v>
      </c>
      <c r="E912" s="3">
        <f>'宅直データ '!D912</f>
        <v>0</v>
      </c>
      <c r="F912" s="3">
        <f>'宅直データ '!E912</f>
        <v>0</v>
      </c>
      <c r="G912" s="10">
        <f>'宅直データ '!F912</f>
        <v>0</v>
      </c>
      <c r="H912" s="3" t="str">
        <f t="shared" si="14"/>
        <v/>
      </c>
      <c r="I912" s="3" t="str">
        <f>IF(F912=1,VLOOKUP($B912,スタッフ!$B:$F,5,FALSE),"")</f>
        <v/>
      </c>
      <c r="J912" s="3" t="str">
        <f>IF(G912=1,VLOOKUP($B912,スタッフ!$B:$F,5,FALSE),"")</f>
        <v/>
      </c>
      <c r="K912" s="3" t="str">
        <f>IF(E912=1,VLOOKUP($B912,スタッフ!$B:$F,5,FALSE),"")</f>
        <v/>
      </c>
    </row>
    <row r="913" spans="1:11" x14ac:dyDescent="0.2">
      <c r="A913" s="9" t="str">
        <f>'宅直データ '!A913&amp;'宅直データ '!C913</f>
        <v>12564245639</v>
      </c>
      <c r="B913" s="3" t="str">
        <f>'宅直データ '!A913&amp;""</f>
        <v>125642</v>
      </c>
      <c r="C913" s="3" t="str">
        <f>'宅直データ '!B913</f>
        <v>諸田 悠也</v>
      </c>
      <c r="D913" s="4">
        <f>'宅直データ '!C913</f>
        <v>45639</v>
      </c>
      <c r="E913" s="3">
        <f>'宅直データ '!D913</f>
        <v>0</v>
      </c>
      <c r="F913" s="3">
        <f>'宅直データ '!E913</f>
        <v>0</v>
      </c>
      <c r="G913" s="10">
        <f>'宅直データ '!F913</f>
        <v>0</v>
      </c>
      <c r="H913" s="3" t="str">
        <f t="shared" si="14"/>
        <v/>
      </c>
      <c r="I913" s="3" t="str">
        <f>IF(F913=1,VLOOKUP($B913,スタッフ!$B:$F,5,FALSE),"")</f>
        <v/>
      </c>
      <c r="J913" s="3" t="str">
        <f>IF(G913=1,VLOOKUP($B913,スタッフ!$B:$F,5,FALSE),"")</f>
        <v/>
      </c>
      <c r="K913" s="3" t="str">
        <f>IF(E913=1,VLOOKUP($B913,スタッフ!$B:$F,5,FALSE),"")</f>
        <v/>
      </c>
    </row>
    <row r="914" spans="1:11" x14ac:dyDescent="0.2">
      <c r="A914" s="9" t="str">
        <f>'宅直データ '!A914&amp;'宅直データ '!C914</f>
        <v>12564245640</v>
      </c>
      <c r="B914" s="3" t="str">
        <f>'宅直データ '!A914&amp;""</f>
        <v>125642</v>
      </c>
      <c r="C914" s="3" t="str">
        <f>'宅直データ '!B914</f>
        <v>諸田 悠也</v>
      </c>
      <c r="D914" s="4">
        <f>'宅直データ '!C914</f>
        <v>45640</v>
      </c>
      <c r="E914" s="3">
        <f>'宅直データ '!D914</f>
        <v>0</v>
      </c>
      <c r="F914" s="3">
        <f>'宅直データ '!E914</f>
        <v>0</v>
      </c>
      <c r="G914" s="10">
        <f>'宅直データ '!F914</f>
        <v>0</v>
      </c>
      <c r="H914" s="3" t="str">
        <f t="shared" si="14"/>
        <v/>
      </c>
      <c r="I914" s="3" t="str">
        <f>IF(F914=1,VLOOKUP($B914,スタッフ!$B:$F,5,FALSE),"")</f>
        <v/>
      </c>
      <c r="J914" s="3" t="str">
        <f>IF(G914=1,VLOOKUP($B914,スタッフ!$B:$F,5,FALSE),"")</f>
        <v/>
      </c>
      <c r="K914" s="3" t="str">
        <f>IF(E914=1,VLOOKUP($B914,スタッフ!$B:$F,5,FALSE),"")</f>
        <v/>
      </c>
    </row>
    <row r="915" spans="1:11" x14ac:dyDescent="0.2">
      <c r="A915" s="9" t="str">
        <f>'宅直データ '!A915&amp;'宅直データ '!C915</f>
        <v>12564245641</v>
      </c>
      <c r="B915" s="3" t="str">
        <f>'宅直データ '!A915&amp;""</f>
        <v>125642</v>
      </c>
      <c r="C915" s="3" t="str">
        <f>'宅直データ '!B915</f>
        <v>諸田 悠也</v>
      </c>
      <c r="D915" s="4">
        <f>'宅直データ '!C915</f>
        <v>45641</v>
      </c>
      <c r="E915" s="3">
        <f>'宅直データ '!D915</f>
        <v>0</v>
      </c>
      <c r="F915" s="3">
        <f>'宅直データ '!E915</f>
        <v>0</v>
      </c>
      <c r="G915" s="10">
        <f>'宅直データ '!F915</f>
        <v>0</v>
      </c>
      <c r="H915" s="3" t="str">
        <f t="shared" si="14"/>
        <v/>
      </c>
      <c r="I915" s="3" t="str">
        <f>IF(F915=1,VLOOKUP($B915,スタッフ!$B:$F,5,FALSE),"")</f>
        <v/>
      </c>
      <c r="J915" s="3" t="str">
        <f>IF(G915=1,VLOOKUP($B915,スタッフ!$B:$F,5,FALSE),"")</f>
        <v/>
      </c>
      <c r="K915" s="3" t="str">
        <f>IF(E915=1,VLOOKUP($B915,スタッフ!$B:$F,5,FALSE),"")</f>
        <v/>
      </c>
    </row>
    <row r="916" spans="1:11" x14ac:dyDescent="0.2">
      <c r="A916" s="9" t="str">
        <f>'宅直データ '!A916&amp;'宅直データ '!C916</f>
        <v>12564245642</v>
      </c>
      <c r="B916" s="3" t="str">
        <f>'宅直データ '!A916&amp;""</f>
        <v>125642</v>
      </c>
      <c r="C916" s="3" t="str">
        <f>'宅直データ '!B916</f>
        <v>諸田 悠也</v>
      </c>
      <c r="D916" s="4">
        <f>'宅直データ '!C916</f>
        <v>45642</v>
      </c>
      <c r="E916" s="3">
        <f>'宅直データ '!D916</f>
        <v>0</v>
      </c>
      <c r="F916" s="3">
        <f>'宅直データ '!E916</f>
        <v>0</v>
      </c>
      <c r="G916" s="10">
        <f>'宅直データ '!F916</f>
        <v>0</v>
      </c>
      <c r="H916" s="3" t="str">
        <f t="shared" si="14"/>
        <v/>
      </c>
      <c r="I916" s="3" t="str">
        <f>IF(F916=1,VLOOKUP($B916,スタッフ!$B:$F,5,FALSE),"")</f>
        <v/>
      </c>
      <c r="J916" s="3" t="str">
        <f>IF(G916=1,VLOOKUP($B916,スタッフ!$B:$F,5,FALSE),"")</f>
        <v/>
      </c>
      <c r="K916" s="3" t="str">
        <f>IF(E916=1,VLOOKUP($B916,スタッフ!$B:$F,5,FALSE),"")</f>
        <v/>
      </c>
    </row>
    <row r="917" spans="1:11" x14ac:dyDescent="0.2">
      <c r="A917" s="9" t="str">
        <f>'宅直データ '!A917&amp;'宅直データ '!C917</f>
        <v>12564245643</v>
      </c>
      <c r="B917" s="3" t="str">
        <f>'宅直データ '!A917&amp;""</f>
        <v>125642</v>
      </c>
      <c r="C917" s="3" t="str">
        <f>'宅直データ '!B917</f>
        <v>諸田 悠也</v>
      </c>
      <c r="D917" s="4">
        <f>'宅直データ '!C917</f>
        <v>45643</v>
      </c>
      <c r="E917" s="3">
        <f>'宅直データ '!D917</f>
        <v>0</v>
      </c>
      <c r="F917" s="3">
        <f>'宅直データ '!E917</f>
        <v>0</v>
      </c>
      <c r="G917" s="10">
        <f>'宅直データ '!F917</f>
        <v>0</v>
      </c>
      <c r="H917" s="3" t="str">
        <f t="shared" si="14"/>
        <v/>
      </c>
      <c r="I917" s="3" t="str">
        <f>IF(F917=1,VLOOKUP($B917,スタッフ!$B:$F,5,FALSE),"")</f>
        <v/>
      </c>
      <c r="J917" s="3" t="str">
        <f>IF(G917=1,VLOOKUP($B917,スタッフ!$B:$F,5,FALSE),"")</f>
        <v/>
      </c>
      <c r="K917" s="3" t="str">
        <f>IF(E917=1,VLOOKUP($B917,スタッフ!$B:$F,5,FALSE),"")</f>
        <v/>
      </c>
    </row>
    <row r="918" spans="1:11" x14ac:dyDescent="0.2">
      <c r="A918" s="9" t="str">
        <f>'宅直データ '!A918&amp;'宅直データ '!C918</f>
        <v>12564245644</v>
      </c>
      <c r="B918" s="3" t="str">
        <f>'宅直データ '!A918&amp;""</f>
        <v>125642</v>
      </c>
      <c r="C918" s="3" t="str">
        <f>'宅直データ '!B918</f>
        <v>諸田 悠也</v>
      </c>
      <c r="D918" s="4">
        <f>'宅直データ '!C918</f>
        <v>45644</v>
      </c>
      <c r="E918" s="3">
        <f>'宅直データ '!D918</f>
        <v>0</v>
      </c>
      <c r="F918" s="3">
        <f>'宅直データ '!E918</f>
        <v>0</v>
      </c>
      <c r="G918" s="10">
        <f>'宅直データ '!F918</f>
        <v>0</v>
      </c>
      <c r="H918" s="3" t="str">
        <f t="shared" si="14"/>
        <v/>
      </c>
      <c r="I918" s="3" t="str">
        <f>IF(F918=1,VLOOKUP($B918,スタッフ!$B:$F,5,FALSE),"")</f>
        <v/>
      </c>
      <c r="J918" s="3" t="str">
        <f>IF(G918=1,VLOOKUP($B918,スタッフ!$B:$F,5,FALSE),"")</f>
        <v/>
      </c>
      <c r="K918" s="3" t="str">
        <f>IF(E918=1,VLOOKUP($B918,スタッフ!$B:$F,5,FALSE),"")</f>
        <v/>
      </c>
    </row>
    <row r="919" spans="1:11" x14ac:dyDescent="0.2">
      <c r="A919" s="9" t="str">
        <f>'宅直データ '!A919&amp;'宅直データ '!C919</f>
        <v>12564245645</v>
      </c>
      <c r="B919" s="3" t="str">
        <f>'宅直データ '!A919&amp;""</f>
        <v>125642</v>
      </c>
      <c r="C919" s="3" t="str">
        <f>'宅直データ '!B919</f>
        <v>諸田 悠也</v>
      </c>
      <c r="D919" s="4">
        <f>'宅直データ '!C919</f>
        <v>45645</v>
      </c>
      <c r="E919" s="3">
        <f>'宅直データ '!D919</f>
        <v>0</v>
      </c>
      <c r="F919" s="3">
        <f>'宅直データ '!E919</f>
        <v>0</v>
      </c>
      <c r="G919" s="10">
        <f>'宅直データ '!F919</f>
        <v>0</v>
      </c>
      <c r="H919" s="3" t="str">
        <f t="shared" si="14"/>
        <v/>
      </c>
      <c r="I919" s="3" t="str">
        <f>IF(F919=1,VLOOKUP($B919,スタッフ!$B:$F,5,FALSE),"")</f>
        <v/>
      </c>
      <c r="J919" s="3" t="str">
        <f>IF(G919=1,VLOOKUP($B919,スタッフ!$B:$F,5,FALSE),"")</f>
        <v/>
      </c>
      <c r="K919" s="3" t="str">
        <f>IF(E919=1,VLOOKUP($B919,スタッフ!$B:$F,5,FALSE),"")</f>
        <v/>
      </c>
    </row>
    <row r="920" spans="1:11" x14ac:dyDescent="0.2">
      <c r="A920" s="9" t="str">
        <f>'宅直データ '!A920&amp;'宅直データ '!C920</f>
        <v>12564245646</v>
      </c>
      <c r="B920" s="3" t="str">
        <f>'宅直データ '!A920&amp;""</f>
        <v>125642</v>
      </c>
      <c r="C920" s="3" t="str">
        <f>'宅直データ '!B920</f>
        <v>諸田 悠也</v>
      </c>
      <c r="D920" s="4">
        <f>'宅直データ '!C920</f>
        <v>45646</v>
      </c>
      <c r="E920" s="3">
        <f>'宅直データ '!D920</f>
        <v>0</v>
      </c>
      <c r="F920" s="3">
        <f>'宅直データ '!E920</f>
        <v>0</v>
      </c>
      <c r="G920" s="10">
        <f>'宅直データ '!F920</f>
        <v>0</v>
      </c>
      <c r="H920" s="3" t="str">
        <f t="shared" si="14"/>
        <v/>
      </c>
      <c r="I920" s="3" t="str">
        <f>IF(F920=1,VLOOKUP($B920,スタッフ!$B:$F,5,FALSE),"")</f>
        <v/>
      </c>
      <c r="J920" s="3" t="str">
        <f>IF(G920=1,VLOOKUP($B920,スタッフ!$B:$F,5,FALSE),"")</f>
        <v/>
      </c>
      <c r="K920" s="3" t="str">
        <f>IF(E920=1,VLOOKUP($B920,スタッフ!$B:$F,5,FALSE),"")</f>
        <v/>
      </c>
    </row>
    <row r="921" spans="1:11" x14ac:dyDescent="0.2">
      <c r="A921" s="9" t="str">
        <f>'宅直データ '!A921&amp;'宅直データ '!C921</f>
        <v>12564245647</v>
      </c>
      <c r="B921" s="3" t="str">
        <f>'宅直データ '!A921&amp;""</f>
        <v>125642</v>
      </c>
      <c r="C921" s="3" t="str">
        <f>'宅直データ '!B921</f>
        <v>諸田 悠也</v>
      </c>
      <c r="D921" s="4">
        <f>'宅直データ '!C921</f>
        <v>45647</v>
      </c>
      <c r="E921" s="3">
        <f>'宅直データ '!D921</f>
        <v>0</v>
      </c>
      <c r="F921" s="3">
        <f>'宅直データ '!E921</f>
        <v>0</v>
      </c>
      <c r="G921" s="10">
        <f>'宅直データ '!F921</f>
        <v>0</v>
      </c>
      <c r="H921" s="3" t="str">
        <f t="shared" si="14"/>
        <v/>
      </c>
      <c r="I921" s="3" t="str">
        <f>IF(F921=1,VLOOKUP($B921,スタッフ!$B:$F,5,FALSE),"")</f>
        <v/>
      </c>
      <c r="J921" s="3" t="str">
        <f>IF(G921=1,VLOOKUP($B921,スタッフ!$B:$F,5,FALSE),"")</f>
        <v/>
      </c>
      <c r="K921" s="3" t="str">
        <f>IF(E921=1,VLOOKUP($B921,スタッフ!$B:$F,5,FALSE),"")</f>
        <v/>
      </c>
    </row>
    <row r="922" spans="1:11" x14ac:dyDescent="0.2">
      <c r="A922" s="9" t="str">
        <f>'宅直データ '!A922&amp;'宅直データ '!C922</f>
        <v>12564245648</v>
      </c>
      <c r="B922" s="3" t="str">
        <f>'宅直データ '!A922&amp;""</f>
        <v>125642</v>
      </c>
      <c r="C922" s="3" t="str">
        <f>'宅直データ '!B922</f>
        <v>諸田 悠也</v>
      </c>
      <c r="D922" s="4">
        <f>'宅直データ '!C922</f>
        <v>45648</v>
      </c>
      <c r="E922" s="3">
        <f>'宅直データ '!D922</f>
        <v>0</v>
      </c>
      <c r="F922" s="3">
        <f>'宅直データ '!E922</f>
        <v>0</v>
      </c>
      <c r="G922" s="10">
        <f>'宅直データ '!F922</f>
        <v>0</v>
      </c>
      <c r="H922" s="3" t="str">
        <f t="shared" si="14"/>
        <v/>
      </c>
      <c r="I922" s="3" t="str">
        <f>IF(F922=1,VLOOKUP($B922,スタッフ!$B:$F,5,FALSE),"")</f>
        <v/>
      </c>
      <c r="J922" s="3" t="str">
        <f>IF(G922=1,VLOOKUP($B922,スタッフ!$B:$F,5,FALSE),"")</f>
        <v/>
      </c>
      <c r="K922" s="3" t="str">
        <f>IF(E922=1,VLOOKUP($B922,スタッフ!$B:$F,5,FALSE),"")</f>
        <v/>
      </c>
    </row>
    <row r="923" spans="1:11" x14ac:dyDescent="0.2">
      <c r="A923" s="9" t="str">
        <f>'宅直データ '!A923&amp;'宅直データ '!C923</f>
        <v>12564245649</v>
      </c>
      <c r="B923" s="3" t="str">
        <f>'宅直データ '!A923&amp;""</f>
        <v>125642</v>
      </c>
      <c r="C923" s="3" t="str">
        <f>'宅直データ '!B923</f>
        <v>諸田 悠也</v>
      </c>
      <c r="D923" s="4">
        <f>'宅直データ '!C923</f>
        <v>45649</v>
      </c>
      <c r="E923" s="3">
        <f>'宅直データ '!D923</f>
        <v>0</v>
      </c>
      <c r="F923" s="3">
        <f>'宅直データ '!E923</f>
        <v>0</v>
      </c>
      <c r="G923" s="10">
        <f>'宅直データ '!F923</f>
        <v>0</v>
      </c>
      <c r="H923" s="3" t="str">
        <f t="shared" si="14"/>
        <v/>
      </c>
      <c r="I923" s="3" t="str">
        <f>IF(F923=1,VLOOKUP($B923,スタッフ!$B:$F,5,FALSE),"")</f>
        <v/>
      </c>
      <c r="J923" s="3" t="str">
        <f>IF(G923=1,VLOOKUP($B923,スタッフ!$B:$F,5,FALSE),"")</f>
        <v/>
      </c>
      <c r="K923" s="3" t="str">
        <f>IF(E923=1,VLOOKUP($B923,スタッフ!$B:$F,5,FALSE),"")</f>
        <v/>
      </c>
    </row>
    <row r="924" spans="1:11" x14ac:dyDescent="0.2">
      <c r="A924" s="9" t="str">
        <f>'宅直データ '!A924&amp;'宅直データ '!C924</f>
        <v>12564245650</v>
      </c>
      <c r="B924" s="3" t="str">
        <f>'宅直データ '!A924&amp;""</f>
        <v>125642</v>
      </c>
      <c r="C924" s="3" t="str">
        <f>'宅直データ '!B924</f>
        <v>諸田 悠也</v>
      </c>
      <c r="D924" s="4">
        <f>'宅直データ '!C924</f>
        <v>45650</v>
      </c>
      <c r="E924" s="3">
        <f>'宅直データ '!D924</f>
        <v>0</v>
      </c>
      <c r="F924" s="3">
        <f>'宅直データ '!E924</f>
        <v>0</v>
      </c>
      <c r="G924" s="10">
        <f>'宅直データ '!F924</f>
        <v>0</v>
      </c>
      <c r="H924" s="3" t="str">
        <f t="shared" si="14"/>
        <v/>
      </c>
      <c r="I924" s="3" t="str">
        <f>IF(F924=1,VLOOKUP($B924,スタッフ!$B:$F,5,FALSE),"")</f>
        <v/>
      </c>
      <c r="J924" s="3" t="str">
        <f>IF(G924=1,VLOOKUP($B924,スタッフ!$B:$F,5,FALSE),"")</f>
        <v/>
      </c>
      <c r="K924" s="3" t="str">
        <f>IF(E924=1,VLOOKUP($B924,スタッフ!$B:$F,5,FALSE),"")</f>
        <v/>
      </c>
    </row>
    <row r="925" spans="1:11" x14ac:dyDescent="0.2">
      <c r="A925" s="9" t="str">
        <f>'宅直データ '!A925&amp;'宅直データ '!C925</f>
        <v>12564245651</v>
      </c>
      <c r="B925" s="3" t="str">
        <f>'宅直データ '!A925&amp;""</f>
        <v>125642</v>
      </c>
      <c r="C925" s="3" t="str">
        <f>'宅直データ '!B925</f>
        <v>諸田 悠也</v>
      </c>
      <c r="D925" s="4">
        <f>'宅直データ '!C925</f>
        <v>45651</v>
      </c>
      <c r="E925" s="3">
        <f>'宅直データ '!D925</f>
        <v>0</v>
      </c>
      <c r="F925" s="3">
        <f>'宅直データ '!E925</f>
        <v>0</v>
      </c>
      <c r="G925" s="10">
        <f>'宅直データ '!F925</f>
        <v>0</v>
      </c>
      <c r="H925" s="3" t="str">
        <f t="shared" si="14"/>
        <v/>
      </c>
      <c r="I925" s="3" t="str">
        <f>IF(F925=1,VLOOKUP($B925,スタッフ!$B:$F,5,FALSE),"")</f>
        <v/>
      </c>
      <c r="J925" s="3" t="str">
        <f>IF(G925=1,VLOOKUP($B925,スタッフ!$B:$F,5,FALSE),"")</f>
        <v/>
      </c>
      <c r="K925" s="3" t="str">
        <f>IF(E925=1,VLOOKUP($B925,スタッフ!$B:$F,5,FALSE),"")</f>
        <v/>
      </c>
    </row>
    <row r="926" spans="1:11" x14ac:dyDescent="0.2">
      <c r="A926" s="9" t="str">
        <f>'宅直データ '!A926&amp;'宅直データ '!C926</f>
        <v>12564245652</v>
      </c>
      <c r="B926" s="3" t="str">
        <f>'宅直データ '!A926&amp;""</f>
        <v>125642</v>
      </c>
      <c r="C926" s="3" t="str">
        <f>'宅直データ '!B926</f>
        <v>諸田 悠也</v>
      </c>
      <c r="D926" s="4">
        <f>'宅直データ '!C926</f>
        <v>45652</v>
      </c>
      <c r="E926" s="3">
        <f>'宅直データ '!D926</f>
        <v>0</v>
      </c>
      <c r="F926" s="3">
        <f>'宅直データ '!E926</f>
        <v>0</v>
      </c>
      <c r="G926" s="10">
        <f>'宅直データ '!F926</f>
        <v>0</v>
      </c>
      <c r="H926" s="3" t="str">
        <f t="shared" si="14"/>
        <v/>
      </c>
      <c r="I926" s="3" t="str">
        <f>IF(F926=1,VLOOKUP($B926,スタッフ!$B:$F,5,FALSE),"")</f>
        <v/>
      </c>
      <c r="J926" s="3" t="str">
        <f>IF(G926=1,VLOOKUP($B926,スタッフ!$B:$F,5,FALSE),"")</f>
        <v/>
      </c>
      <c r="K926" s="3" t="str">
        <f>IF(E926=1,VLOOKUP($B926,スタッフ!$B:$F,5,FALSE),"")</f>
        <v/>
      </c>
    </row>
    <row r="927" spans="1:11" x14ac:dyDescent="0.2">
      <c r="A927" s="9" t="str">
        <f>'宅直データ '!A927&amp;'宅直データ '!C927</f>
        <v>12564245653</v>
      </c>
      <c r="B927" s="3" t="str">
        <f>'宅直データ '!A927&amp;""</f>
        <v>125642</v>
      </c>
      <c r="C927" s="3" t="str">
        <f>'宅直データ '!B927</f>
        <v>諸田 悠也</v>
      </c>
      <c r="D927" s="4">
        <f>'宅直データ '!C927</f>
        <v>45653</v>
      </c>
      <c r="E927" s="3">
        <f>'宅直データ '!D927</f>
        <v>0</v>
      </c>
      <c r="F927" s="3">
        <f>'宅直データ '!E927</f>
        <v>0</v>
      </c>
      <c r="G927" s="10">
        <f>'宅直データ '!F927</f>
        <v>0</v>
      </c>
      <c r="H927" s="3" t="str">
        <f t="shared" si="14"/>
        <v/>
      </c>
      <c r="I927" s="3" t="str">
        <f>IF(F927=1,VLOOKUP($B927,スタッフ!$B:$F,5,FALSE),"")</f>
        <v/>
      </c>
      <c r="J927" s="3" t="str">
        <f>IF(G927=1,VLOOKUP($B927,スタッフ!$B:$F,5,FALSE),"")</f>
        <v/>
      </c>
      <c r="K927" s="3" t="str">
        <f>IF(E927=1,VLOOKUP($B927,スタッフ!$B:$F,5,FALSE),"")</f>
        <v/>
      </c>
    </row>
    <row r="928" spans="1:11" x14ac:dyDescent="0.2">
      <c r="A928" s="9" t="str">
        <f>'宅直データ '!A928&amp;'宅直データ '!C928</f>
        <v>12564245654</v>
      </c>
      <c r="B928" s="3" t="str">
        <f>'宅直データ '!A928&amp;""</f>
        <v>125642</v>
      </c>
      <c r="C928" s="3" t="str">
        <f>'宅直データ '!B928</f>
        <v>諸田 悠也</v>
      </c>
      <c r="D928" s="4">
        <f>'宅直データ '!C928</f>
        <v>45654</v>
      </c>
      <c r="E928" s="3">
        <f>'宅直データ '!D928</f>
        <v>0</v>
      </c>
      <c r="F928" s="3">
        <f>'宅直データ '!E928</f>
        <v>0</v>
      </c>
      <c r="G928" s="10">
        <f>'宅直データ '!F928</f>
        <v>0</v>
      </c>
      <c r="H928" s="3" t="str">
        <f t="shared" si="14"/>
        <v/>
      </c>
      <c r="I928" s="3" t="str">
        <f>IF(F928=1,VLOOKUP($B928,スタッフ!$B:$F,5,FALSE),"")</f>
        <v/>
      </c>
      <c r="J928" s="3" t="str">
        <f>IF(G928=1,VLOOKUP($B928,スタッフ!$B:$F,5,FALSE),"")</f>
        <v/>
      </c>
      <c r="K928" s="3" t="str">
        <f>IF(E928=1,VLOOKUP($B928,スタッフ!$B:$F,5,FALSE),"")</f>
        <v/>
      </c>
    </row>
    <row r="929" spans="1:11" x14ac:dyDescent="0.2">
      <c r="A929" s="9" t="str">
        <f>'宅直データ '!A929&amp;'宅直データ '!C929</f>
        <v>12564245655</v>
      </c>
      <c r="B929" s="3" t="str">
        <f>'宅直データ '!A929&amp;""</f>
        <v>125642</v>
      </c>
      <c r="C929" s="3" t="str">
        <f>'宅直データ '!B929</f>
        <v>諸田 悠也</v>
      </c>
      <c r="D929" s="4">
        <f>'宅直データ '!C929</f>
        <v>45655</v>
      </c>
      <c r="E929" s="3">
        <f>'宅直データ '!D929</f>
        <v>0</v>
      </c>
      <c r="F929" s="3">
        <f>'宅直データ '!E929</f>
        <v>0</v>
      </c>
      <c r="G929" s="10">
        <f>'宅直データ '!F929</f>
        <v>0</v>
      </c>
      <c r="H929" s="3" t="str">
        <f t="shared" si="14"/>
        <v/>
      </c>
      <c r="I929" s="3" t="str">
        <f>IF(F929=1,VLOOKUP($B929,スタッフ!$B:$F,5,FALSE),"")</f>
        <v/>
      </c>
      <c r="J929" s="3" t="str">
        <f>IF(G929=1,VLOOKUP($B929,スタッフ!$B:$F,5,FALSE),"")</f>
        <v/>
      </c>
      <c r="K929" s="3" t="str">
        <f>IF(E929=1,VLOOKUP($B929,スタッフ!$B:$F,5,FALSE),"")</f>
        <v/>
      </c>
    </row>
    <row r="930" spans="1:11" x14ac:dyDescent="0.2">
      <c r="A930" s="9" t="str">
        <f>'宅直データ '!A930&amp;'宅直データ '!C930</f>
        <v>12564245656</v>
      </c>
      <c r="B930" s="3" t="str">
        <f>'宅直データ '!A930&amp;""</f>
        <v>125642</v>
      </c>
      <c r="C930" s="3" t="str">
        <f>'宅直データ '!B930</f>
        <v>諸田 悠也</v>
      </c>
      <c r="D930" s="4">
        <f>'宅直データ '!C930</f>
        <v>45656</v>
      </c>
      <c r="E930" s="3">
        <f>'宅直データ '!D930</f>
        <v>0</v>
      </c>
      <c r="F930" s="3">
        <f>'宅直データ '!E930</f>
        <v>0</v>
      </c>
      <c r="G930" s="10">
        <f>'宅直データ '!F930</f>
        <v>0</v>
      </c>
      <c r="H930" s="3" t="str">
        <f t="shared" si="14"/>
        <v/>
      </c>
      <c r="I930" s="3" t="str">
        <f>IF(F930=1,VLOOKUP($B930,スタッフ!$B:$F,5,FALSE),"")</f>
        <v/>
      </c>
      <c r="J930" s="3" t="str">
        <f>IF(G930=1,VLOOKUP($B930,スタッフ!$B:$F,5,FALSE),"")</f>
        <v/>
      </c>
      <c r="K930" s="3" t="str">
        <f>IF(E930=1,VLOOKUP($B930,スタッフ!$B:$F,5,FALSE),"")</f>
        <v/>
      </c>
    </row>
    <row r="931" spans="1:11" x14ac:dyDescent="0.2">
      <c r="A931" s="9" t="str">
        <f>'宅直データ '!A931&amp;'宅直データ '!C931</f>
        <v>12564245657</v>
      </c>
      <c r="B931" s="3" t="str">
        <f>'宅直データ '!A931&amp;""</f>
        <v>125642</v>
      </c>
      <c r="C931" s="3" t="str">
        <f>'宅直データ '!B931</f>
        <v>諸田 悠也</v>
      </c>
      <c r="D931" s="4">
        <f>'宅直データ '!C931</f>
        <v>45657</v>
      </c>
      <c r="E931" s="3">
        <f>'宅直データ '!D931</f>
        <v>0</v>
      </c>
      <c r="F931" s="3">
        <f>'宅直データ '!E931</f>
        <v>0</v>
      </c>
      <c r="G931" s="10">
        <f>'宅直データ '!F931</f>
        <v>0</v>
      </c>
      <c r="H931" s="3" t="str">
        <f t="shared" si="14"/>
        <v/>
      </c>
      <c r="I931" s="3" t="str">
        <f>IF(F931=1,VLOOKUP($B931,スタッフ!$B:$F,5,FALSE),"")</f>
        <v/>
      </c>
      <c r="J931" s="3" t="str">
        <f>IF(G931=1,VLOOKUP($B931,スタッフ!$B:$F,5,FALSE),"")</f>
        <v/>
      </c>
      <c r="K931" s="3" t="str">
        <f>IF(E931=1,VLOOKUP($B931,スタッフ!$B:$F,5,FALSE),"")</f>
        <v/>
      </c>
    </row>
    <row r="932" spans="1:11" x14ac:dyDescent="0.2">
      <c r="A932" s="9" t="str">
        <f>'宅直データ '!A932&amp;'宅直データ '!C932</f>
        <v>13041545627</v>
      </c>
      <c r="B932" s="3" t="str">
        <f>'宅直データ '!A932&amp;""</f>
        <v>130415</v>
      </c>
      <c r="C932" s="3" t="str">
        <f>'宅直データ '!B932</f>
        <v>樫田 尚</v>
      </c>
      <c r="D932" s="4">
        <f>'宅直データ '!C932</f>
        <v>45627</v>
      </c>
      <c r="E932" s="3">
        <f>'宅直データ '!D932</f>
        <v>0</v>
      </c>
      <c r="F932" s="3">
        <f>'宅直データ '!E932</f>
        <v>0</v>
      </c>
      <c r="G932" s="10">
        <f>'宅直データ '!F932</f>
        <v>0</v>
      </c>
      <c r="H932" s="3" t="str">
        <f t="shared" si="14"/>
        <v/>
      </c>
      <c r="I932" s="3" t="str">
        <f>IF(F932=1,VLOOKUP($B932,スタッフ!$B:$F,5,FALSE),"")</f>
        <v/>
      </c>
      <c r="J932" s="3" t="str">
        <f>IF(G932=1,VLOOKUP($B932,スタッフ!$B:$F,5,FALSE),"")</f>
        <v/>
      </c>
      <c r="K932" s="3" t="str">
        <f>IF(E932=1,VLOOKUP($B932,スタッフ!$B:$F,5,FALSE),"")</f>
        <v/>
      </c>
    </row>
    <row r="933" spans="1:11" x14ac:dyDescent="0.2">
      <c r="A933" s="9" t="str">
        <f>'宅直データ '!A933&amp;'宅直データ '!C933</f>
        <v>13041545628</v>
      </c>
      <c r="B933" s="3" t="str">
        <f>'宅直データ '!A933&amp;""</f>
        <v>130415</v>
      </c>
      <c r="C933" s="3" t="str">
        <f>'宅直データ '!B933</f>
        <v>樫田 尚</v>
      </c>
      <c r="D933" s="4">
        <f>'宅直データ '!C933</f>
        <v>45628</v>
      </c>
      <c r="E933" s="3">
        <f>'宅直データ '!D933</f>
        <v>0</v>
      </c>
      <c r="F933" s="3">
        <f>'宅直データ '!E933</f>
        <v>0</v>
      </c>
      <c r="G933" s="10">
        <f>'宅直データ '!F933</f>
        <v>0</v>
      </c>
      <c r="H933" s="3" t="str">
        <f t="shared" si="14"/>
        <v/>
      </c>
      <c r="I933" s="3" t="str">
        <f>IF(F933=1,VLOOKUP($B933,スタッフ!$B:$F,5,FALSE),"")</f>
        <v/>
      </c>
      <c r="J933" s="3" t="str">
        <f>IF(G933=1,VLOOKUP($B933,スタッフ!$B:$F,5,FALSE),"")</f>
        <v/>
      </c>
      <c r="K933" s="3" t="str">
        <f>IF(E933=1,VLOOKUP($B933,スタッフ!$B:$F,5,FALSE),"")</f>
        <v/>
      </c>
    </row>
    <row r="934" spans="1:11" x14ac:dyDescent="0.2">
      <c r="A934" s="9" t="str">
        <f>'宅直データ '!A934&amp;'宅直データ '!C934</f>
        <v>13041545629</v>
      </c>
      <c r="B934" s="3" t="str">
        <f>'宅直データ '!A934&amp;""</f>
        <v>130415</v>
      </c>
      <c r="C934" s="3" t="str">
        <f>'宅直データ '!B934</f>
        <v>樫田 尚</v>
      </c>
      <c r="D934" s="4">
        <f>'宅直データ '!C934</f>
        <v>45629</v>
      </c>
      <c r="E934" s="3">
        <f>'宅直データ '!D934</f>
        <v>0</v>
      </c>
      <c r="F934" s="3">
        <f>'宅直データ '!E934</f>
        <v>0</v>
      </c>
      <c r="G934" s="10">
        <f>'宅直データ '!F934</f>
        <v>0</v>
      </c>
      <c r="H934" s="3" t="str">
        <f t="shared" si="14"/>
        <v/>
      </c>
      <c r="I934" s="3" t="str">
        <f>IF(F934=1,VLOOKUP($B934,スタッフ!$B:$F,5,FALSE),"")</f>
        <v/>
      </c>
      <c r="J934" s="3" t="str">
        <f>IF(G934=1,VLOOKUP($B934,スタッフ!$B:$F,5,FALSE),"")</f>
        <v/>
      </c>
      <c r="K934" s="3" t="str">
        <f>IF(E934=1,VLOOKUP($B934,スタッフ!$B:$F,5,FALSE),"")</f>
        <v/>
      </c>
    </row>
    <row r="935" spans="1:11" x14ac:dyDescent="0.2">
      <c r="A935" s="9" t="str">
        <f>'宅直データ '!A935&amp;'宅直データ '!C935</f>
        <v>13041545630</v>
      </c>
      <c r="B935" s="3" t="str">
        <f>'宅直データ '!A935&amp;""</f>
        <v>130415</v>
      </c>
      <c r="C935" s="3" t="str">
        <f>'宅直データ '!B935</f>
        <v>樫田 尚</v>
      </c>
      <c r="D935" s="4">
        <f>'宅直データ '!C935</f>
        <v>45630</v>
      </c>
      <c r="E935" s="3">
        <f>'宅直データ '!D935</f>
        <v>0</v>
      </c>
      <c r="F935" s="3">
        <f>'宅直データ '!E935</f>
        <v>0</v>
      </c>
      <c r="G935" s="10">
        <f>'宅直データ '!F935</f>
        <v>0</v>
      </c>
      <c r="H935" s="3" t="str">
        <f t="shared" si="14"/>
        <v/>
      </c>
      <c r="I935" s="3" t="str">
        <f>IF(F935=1,VLOOKUP($B935,スタッフ!$B:$F,5,FALSE),"")</f>
        <v/>
      </c>
      <c r="J935" s="3" t="str">
        <f>IF(G935=1,VLOOKUP($B935,スタッフ!$B:$F,5,FALSE),"")</f>
        <v/>
      </c>
      <c r="K935" s="3" t="str">
        <f>IF(E935=1,VLOOKUP($B935,スタッフ!$B:$F,5,FALSE),"")</f>
        <v/>
      </c>
    </row>
    <row r="936" spans="1:11" x14ac:dyDescent="0.2">
      <c r="A936" s="9" t="str">
        <f>'宅直データ '!A936&amp;'宅直データ '!C936</f>
        <v>13041545631</v>
      </c>
      <c r="B936" s="3" t="str">
        <f>'宅直データ '!A936&amp;""</f>
        <v>130415</v>
      </c>
      <c r="C936" s="3" t="str">
        <f>'宅直データ '!B936</f>
        <v>樫田 尚</v>
      </c>
      <c r="D936" s="4">
        <f>'宅直データ '!C936</f>
        <v>45631</v>
      </c>
      <c r="E936" s="3">
        <f>'宅直データ '!D936</f>
        <v>0</v>
      </c>
      <c r="F936" s="3">
        <f>'宅直データ '!E936</f>
        <v>0</v>
      </c>
      <c r="G936" s="10">
        <f>'宅直データ '!F936</f>
        <v>0</v>
      </c>
      <c r="H936" s="3" t="str">
        <f t="shared" si="14"/>
        <v/>
      </c>
      <c r="I936" s="3" t="str">
        <f>IF(F936=1,VLOOKUP($B936,スタッフ!$B:$F,5,FALSE),"")</f>
        <v/>
      </c>
      <c r="J936" s="3" t="str">
        <f>IF(G936=1,VLOOKUP($B936,スタッフ!$B:$F,5,FALSE),"")</f>
        <v/>
      </c>
      <c r="K936" s="3" t="str">
        <f>IF(E936=1,VLOOKUP($B936,スタッフ!$B:$F,5,FALSE),"")</f>
        <v/>
      </c>
    </row>
    <row r="937" spans="1:11" x14ac:dyDescent="0.2">
      <c r="A937" s="9" t="str">
        <f>'宅直データ '!A937&amp;'宅直データ '!C937</f>
        <v>13041545632</v>
      </c>
      <c r="B937" s="3" t="str">
        <f>'宅直データ '!A937&amp;""</f>
        <v>130415</v>
      </c>
      <c r="C937" s="3" t="str">
        <f>'宅直データ '!B937</f>
        <v>樫田 尚</v>
      </c>
      <c r="D937" s="4">
        <f>'宅直データ '!C937</f>
        <v>45632</v>
      </c>
      <c r="E937" s="3">
        <f>'宅直データ '!D937</f>
        <v>0</v>
      </c>
      <c r="F937" s="3">
        <f>'宅直データ '!E937</f>
        <v>0</v>
      </c>
      <c r="G937" s="10">
        <f>'宅直データ '!F937</f>
        <v>0</v>
      </c>
      <c r="H937" s="3" t="str">
        <f t="shared" si="14"/>
        <v/>
      </c>
      <c r="I937" s="3" t="str">
        <f>IF(F937=1,VLOOKUP($B937,スタッフ!$B:$F,5,FALSE),"")</f>
        <v/>
      </c>
      <c r="J937" s="3" t="str">
        <f>IF(G937=1,VLOOKUP($B937,スタッフ!$B:$F,5,FALSE),"")</f>
        <v/>
      </c>
      <c r="K937" s="3" t="str">
        <f>IF(E937=1,VLOOKUP($B937,スタッフ!$B:$F,5,FALSE),"")</f>
        <v/>
      </c>
    </row>
    <row r="938" spans="1:11" x14ac:dyDescent="0.2">
      <c r="A938" s="9" t="str">
        <f>'宅直データ '!A938&amp;'宅直データ '!C938</f>
        <v>13041545633</v>
      </c>
      <c r="B938" s="3" t="str">
        <f>'宅直データ '!A938&amp;""</f>
        <v>130415</v>
      </c>
      <c r="C938" s="3" t="str">
        <f>'宅直データ '!B938</f>
        <v>樫田 尚</v>
      </c>
      <c r="D938" s="4">
        <f>'宅直データ '!C938</f>
        <v>45633</v>
      </c>
      <c r="E938" s="3">
        <f>'宅直データ '!D938</f>
        <v>0</v>
      </c>
      <c r="F938" s="3">
        <f>'宅直データ '!E938</f>
        <v>0</v>
      </c>
      <c r="G938" s="10">
        <f>'宅直データ '!F938</f>
        <v>0</v>
      </c>
      <c r="H938" s="3" t="str">
        <f t="shared" si="14"/>
        <v/>
      </c>
      <c r="I938" s="3" t="str">
        <f>IF(F938=1,VLOOKUP($B938,スタッフ!$B:$F,5,FALSE),"")</f>
        <v/>
      </c>
      <c r="J938" s="3" t="str">
        <f>IF(G938=1,VLOOKUP($B938,スタッフ!$B:$F,5,FALSE),"")</f>
        <v/>
      </c>
      <c r="K938" s="3" t="str">
        <f>IF(E938=1,VLOOKUP($B938,スタッフ!$B:$F,5,FALSE),"")</f>
        <v/>
      </c>
    </row>
    <row r="939" spans="1:11" x14ac:dyDescent="0.2">
      <c r="A939" s="9" t="str">
        <f>'宅直データ '!A939&amp;'宅直データ '!C939</f>
        <v>13041545634</v>
      </c>
      <c r="B939" s="3" t="str">
        <f>'宅直データ '!A939&amp;""</f>
        <v>130415</v>
      </c>
      <c r="C939" s="3" t="str">
        <f>'宅直データ '!B939</f>
        <v>樫田 尚</v>
      </c>
      <c r="D939" s="4">
        <f>'宅直データ '!C939</f>
        <v>45634</v>
      </c>
      <c r="E939" s="3">
        <f>'宅直データ '!D939</f>
        <v>0</v>
      </c>
      <c r="F939" s="3">
        <f>'宅直データ '!E939</f>
        <v>0</v>
      </c>
      <c r="G939" s="10">
        <f>'宅直データ '!F939</f>
        <v>0</v>
      </c>
      <c r="H939" s="3" t="str">
        <f t="shared" si="14"/>
        <v/>
      </c>
      <c r="I939" s="3" t="str">
        <f>IF(F939=1,VLOOKUP($B939,スタッフ!$B:$F,5,FALSE),"")</f>
        <v/>
      </c>
      <c r="J939" s="3" t="str">
        <f>IF(G939=1,VLOOKUP($B939,スタッフ!$B:$F,5,FALSE),"")</f>
        <v/>
      </c>
      <c r="K939" s="3" t="str">
        <f>IF(E939=1,VLOOKUP($B939,スタッフ!$B:$F,5,FALSE),"")</f>
        <v/>
      </c>
    </row>
    <row r="940" spans="1:11" x14ac:dyDescent="0.2">
      <c r="A940" s="9" t="str">
        <f>'宅直データ '!A940&amp;'宅直データ '!C940</f>
        <v>13041545635</v>
      </c>
      <c r="B940" s="3" t="str">
        <f>'宅直データ '!A940&amp;""</f>
        <v>130415</v>
      </c>
      <c r="C940" s="3" t="str">
        <f>'宅直データ '!B940</f>
        <v>樫田 尚</v>
      </c>
      <c r="D940" s="4">
        <f>'宅直データ '!C940</f>
        <v>45635</v>
      </c>
      <c r="E940" s="3">
        <f>'宅直データ '!D940</f>
        <v>0</v>
      </c>
      <c r="F940" s="3">
        <f>'宅直データ '!E940</f>
        <v>0</v>
      </c>
      <c r="G940" s="10">
        <f>'宅直データ '!F940</f>
        <v>0</v>
      </c>
      <c r="H940" s="3" t="str">
        <f t="shared" si="14"/>
        <v/>
      </c>
      <c r="I940" s="3" t="str">
        <f>IF(F940=1,VLOOKUP($B940,スタッフ!$B:$F,5,FALSE),"")</f>
        <v/>
      </c>
      <c r="J940" s="3" t="str">
        <f>IF(G940=1,VLOOKUP($B940,スタッフ!$B:$F,5,FALSE),"")</f>
        <v/>
      </c>
      <c r="K940" s="3" t="str">
        <f>IF(E940=1,VLOOKUP($B940,スタッフ!$B:$F,5,FALSE),"")</f>
        <v/>
      </c>
    </row>
    <row r="941" spans="1:11" x14ac:dyDescent="0.2">
      <c r="A941" s="9" t="str">
        <f>'宅直データ '!A941&amp;'宅直データ '!C941</f>
        <v>13041545636</v>
      </c>
      <c r="B941" s="3" t="str">
        <f>'宅直データ '!A941&amp;""</f>
        <v>130415</v>
      </c>
      <c r="C941" s="3" t="str">
        <f>'宅直データ '!B941</f>
        <v>樫田 尚</v>
      </c>
      <c r="D941" s="4">
        <f>'宅直データ '!C941</f>
        <v>45636</v>
      </c>
      <c r="E941" s="3">
        <f>'宅直データ '!D941</f>
        <v>0</v>
      </c>
      <c r="F941" s="3">
        <f>'宅直データ '!E941</f>
        <v>0</v>
      </c>
      <c r="G941" s="10">
        <f>'宅直データ '!F941</f>
        <v>0</v>
      </c>
      <c r="H941" s="3" t="str">
        <f t="shared" si="14"/>
        <v/>
      </c>
      <c r="I941" s="3" t="str">
        <f>IF(F941=1,VLOOKUP($B941,スタッフ!$B:$F,5,FALSE),"")</f>
        <v/>
      </c>
      <c r="J941" s="3" t="str">
        <f>IF(G941=1,VLOOKUP($B941,スタッフ!$B:$F,5,FALSE),"")</f>
        <v/>
      </c>
      <c r="K941" s="3" t="str">
        <f>IF(E941=1,VLOOKUP($B941,スタッフ!$B:$F,5,FALSE),"")</f>
        <v/>
      </c>
    </row>
    <row r="942" spans="1:11" x14ac:dyDescent="0.2">
      <c r="A942" s="9" t="str">
        <f>'宅直データ '!A942&amp;'宅直データ '!C942</f>
        <v>13041545637</v>
      </c>
      <c r="B942" s="3" t="str">
        <f>'宅直データ '!A942&amp;""</f>
        <v>130415</v>
      </c>
      <c r="C942" s="3" t="str">
        <f>'宅直データ '!B942</f>
        <v>樫田 尚</v>
      </c>
      <c r="D942" s="4">
        <f>'宅直データ '!C942</f>
        <v>45637</v>
      </c>
      <c r="E942" s="3">
        <f>'宅直データ '!D942</f>
        <v>0</v>
      </c>
      <c r="F942" s="3">
        <f>'宅直データ '!E942</f>
        <v>0</v>
      </c>
      <c r="G942" s="10">
        <f>'宅直データ '!F942</f>
        <v>0</v>
      </c>
      <c r="H942" s="3" t="str">
        <f t="shared" si="14"/>
        <v/>
      </c>
      <c r="I942" s="3" t="str">
        <f>IF(F942=1,VLOOKUP($B942,スタッフ!$B:$F,5,FALSE),"")</f>
        <v/>
      </c>
      <c r="J942" s="3" t="str">
        <f>IF(G942=1,VLOOKUP($B942,スタッフ!$B:$F,5,FALSE),"")</f>
        <v/>
      </c>
      <c r="K942" s="3" t="str">
        <f>IF(E942=1,VLOOKUP($B942,スタッフ!$B:$F,5,FALSE),"")</f>
        <v/>
      </c>
    </row>
    <row r="943" spans="1:11" x14ac:dyDescent="0.2">
      <c r="A943" s="9" t="str">
        <f>'宅直データ '!A943&amp;'宅直データ '!C943</f>
        <v>13041545638</v>
      </c>
      <c r="B943" s="3" t="str">
        <f>'宅直データ '!A943&amp;""</f>
        <v>130415</v>
      </c>
      <c r="C943" s="3" t="str">
        <f>'宅直データ '!B943</f>
        <v>樫田 尚</v>
      </c>
      <c r="D943" s="4">
        <f>'宅直データ '!C943</f>
        <v>45638</v>
      </c>
      <c r="E943" s="3">
        <f>'宅直データ '!D943</f>
        <v>0</v>
      </c>
      <c r="F943" s="3">
        <f>'宅直データ '!E943</f>
        <v>0</v>
      </c>
      <c r="G943" s="10">
        <f>'宅直データ '!F943</f>
        <v>0</v>
      </c>
      <c r="H943" s="3" t="str">
        <f t="shared" si="14"/>
        <v/>
      </c>
      <c r="I943" s="3" t="str">
        <f>IF(F943=1,VLOOKUP($B943,スタッフ!$B:$F,5,FALSE),"")</f>
        <v/>
      </c>
      <c r="J943" s="3" t="str">
        <f>IF(G943=1,VLOOKUP($B943,スタッフ!$B:$F,5,FALSE),"")</f>
        <v/>
      </c>
      <c r="K943" s="3" t="str">
        <f>IF(E943=1,VLOOKUP($B943,スタッフ!$B:$F,5,FALSE),"")</f>
        <v/>
      </c>
    </row>
    <row r="944" spans="1:11" x14ac:dyDescent="0.2">
      <c r="A944" s="9" t="str">
        <f>'宅直データ '!A944&amp;'宅直データ '!C944</f>
        <v>13041545639</v>
      </c>
      <c r="B944" s="3" t="str">
        <f>'宅直データ '!A944&amp;""</f>
        <v>130415</v>
      </c>
      <c r="C944" s="3" t="str">
        <f>'宅直データ '!B944</f>
        <v>樫田 尚</v>
      </c>
      <c r="D944" s="4">
        <f>'宅直データ '!C944</f>
        <v>45639</v>
      </c>
      <c r="E944" s="3">
        <f>'宅直データ '!D944</f>
        <v>0</v>
      </c>
      <c r="F944" s="3">
        <f>'宅直データ '!E944</f>
        <v>0</v>
      </c>
      <c r="G944" s="10">
        <f>'宅直データ '!F944</f>
        <v>0</v>
      </c>
      <c r="H944" s="3" t="str">
        <f t="shared" si="14"/>
        <v/>
      </c>
      <c r="I944" s="3" t="str">
        <f>IF(F944=1,VLOOKUP($B944,スタッフ!$B:$F,5,FALSE),"")</f>
        <v/>
      </c>
      <c r="J944" s="3" t="str">
        <f>IF(G944=1,VLOOKUP($B944,スタッフ!$B:$F,5,FALSE),"")</f>
        <v/>
      </c>
      <c r="K944" s="3" t="str">
        <f>IF(E944=1,VLOOKUP($B944,スタッフ!$B:$F,5,FALSE),"")</f>
        <v/>
      </c>
    </row>
    <row r="945" spans="1:11" x14ac:dyDescent="0.2">
      <c r="A945" s="9" t="str">
        <f>'宅直データ '!A945&amp;'宅直データ '!C945</f>
        <v>13041545640</v>
      </c>
      <c r="B945" s="3" t="str">
        <f>'宅直データ '!A945&amp;""</f>
        <v>130415</v>
      </c>
      <c r="C945" s="3" t="str">
        <f>'宅直データ '!B945</f>
        <v>樫田 尚</v>
      </c>
      <c r="D945" s="4">
        <f>'宅直データ '!C945</f>
        <v>45640</v>
      </c>
      <c r="E945" s="3">
        <f>'宅直データ '!D945</f>
        <v>0</v>
      </c>
      <c r="F945" s="3">
        <f>'宅直データ '!E945</f>
        <v>0</v>
      </c>
      <c r="G945" s="10">
        <f>'宅直データ '!F945</f>
        <v>0</v>
      </c>
      <c r="H945" s="3" t="str">
        <f t="shared" si="14"/>
        <v/>
      </c>
      <c r="I945" s="3" t="str">
        <f>IF(F945=1,VLOOKUP($B945,スタッフ!$B:$F,5,FALSE),"")</f>
        <v/>
      </c>
      <c r="J945" s="3" t="str">
        <f>IF(G945=1,VLOOKUP($B945,スタッフ!$B:$F,5,FALSE),"")</f>
        <v/>
      </c>
      <c r="K945" s="3" t="str">
        <f>IF(E945=1,VLOOKUP($B945,スタッフ!$B:$F,5,FALSE),"")</f>
        <v/>
      </c>
    </row>
    <row r="946" spans="1:11" x14ac:dyDescent="0.2">
      <c r="A946" s="9" t="str">
        <f>'宅直データ '!A946&amp;'宅直データ '!C946</f>
        <v>13041545641</v>
      </c>
      <c r="B946" s="3" t="str">
        <f>'宅直データ '!A946&amp;""</f>
        <v>130415</v>
      </c>
      <c r="C946" s="3" t="str">
        <f>'宅直データ '!B946</f>
        <v>樫田 尚</v>
      </c>
      <c r="D946" s="4">
        <f>'宅直データ '!C946</f>
        <v>45641</v>
      </c>
      <c r="E946" s="3">
        <f>'宅直データ '!D946</f>
        <v>0</v>
      </c>
      <c r="F946" s="3">
        <f>'宅直データ '!E946</f>
        <v>0</v>
      </c>
      <c r="G946" s="10">
        <f>'宅直データ '!F946</f>
        <v>0</v>
      </c>
      <c r="H946" s="3" t="str">
        <f t="shared" si="14"/>
        <v/>
      </c>
      <c r="I946" s="3" t="str">
        <f>IF(F946=1,VLOOKUP($B946,スタッフ!$B:$F,5,FALSE),"")</f>
        <v/>
      </c>
      <c r="J946" s="3" t="str">
        <f>IF(G946=1,VLOOKUP($B946,スタッフ!$B:$F,5,FALSE),"")</f>
        <v/>
      </c>
      <c r="K946" s="3" t="str">
        <f>IF(E946=1,VLOOKUP($B946,スタッフ!$B:$F,5,FALSE),"")</f>
        <v/>
      </c>
    </row>
    <row r="947" spans="1:11" x14ac:dyDescent="0.2">
      <c r="A947" s="9" t="str">
        <f>'宅直データ '!A947&amp;'宅直データ '!C947</f>
        <v>13041545642</v>
      </c>
      <c r="B947" s="3" t="str">
        <f>'宅直データ '!A947&amp;""</f>
        <v>130415</v>
      </c>
      <c r="C947" s="3" t="str">
        <f>'宅直データ '!B947</f>
        <v>樫田 尚</v>
      </c>
      <c r="D947" s="4">
        <f>'宅直データ '!C947</f>
        <v>45642</v>
      </c>
      <c r="E947" s="3">
        <f>'宅直データ '!D947</f>
        <v>0</v>
      </c>
      <c r="F947" s="3">
        <f>'宅直データ '!E947</f>
        <v>0</v>
      </c>
      <c r="G947" s="10">
        <f>'宅直データ '!F947</f>
        <v>0</v>
      </c>
      <c r="H947" s="3" t="str">
        <f t="shared" si="14"/>
        <v/>
      </c>
      <c r="I947" s="3" t="str">
        <f>IF(F947=1,VLOOKUP($B947,スタッフ!$B:$F,5,FALSE),"")</f>
        <v/>
      </c>
      <c r="J947" s="3" t="str">
        <f>IF(G947=1,VLOOKUP($B947,スタッフ!$B:$F,5,FALSE),"")</f>
        <v/>
      </c>
      <c r="K947" s="3" t="str">
        <f>IF(E947=1,VLOOKUP($B947,スタッフ!$B:$F,5,FALSE),"")</f>
        <v/>
      </c>
    </row>
    <row r="948" spans="1:11" x14ac:dyDescent="0.2">
      <c r="A948" s="9" t="str">
        <f>'宅直データ '!A948&amp;'宅直データ '!C948</f>
        <v>13041545643</v>
      </c>
      <c r="B948" s="3" t="str">
        <f>'宅直データ '!A948&amp;""</f>
        <v>130415</v>
      </c>
      <c r="C948" s="3" t="str">
        <f>'宅直データ '!B948</f>
        <v>樫田 尚</v>
      </c>
      <c r="D948" s="4">
        <f>'宅直データ '!C948</f>
        <v>45643</v>
      </c>
      <c r="E948" s="3">
        <f>'宅直データ '!D948</f>
        <v>0</v>
      </c>
      <c r="F948" s="3">
        <f>'宅直データ '!E948</f>
        <v>0</v>
      </c>
      <c r="G948" s="10">
        <f>'宅直データ '!F948</f>
        <v>0</v>
      </c>
      <c r="H948" s="3" t="str">
        <f t="shared" si="14"/>
        <v/>
      </c>
      <c r="I948" s="3" t="str">
        <f>IF(F948=1,VLOOKUP($B948,スタッフ!$B:$F,5,FALSE),"")</f>
        <v/>
      </c>
      <c r="J948" s="3" t="str">
        <f>IF(G948=1,VLOOKUP($B948,スタッフ!$B:$F,5,FALSE),"")</f>
        <v/>
      </c>
      <c r="K948" s="3" t="str">
        <f>IF(E948=1,VLOOKUP($B948,スタッフ!$B:$F,5,FALSE),"")</f>
        <v/>
      </c>
    </row>
    <row r="949" spans="1:11" x14ac:dyDescent="0.2">
      <c r="A949" s="9" t="str">
        <f>'宅直データ '!A949&amp;'宅直データ '!C949</f>
        <v>13041545644</v>
      </c>
      <c r="B949" s="3" t="str">
        <f>'宅直データ '!A949&amp;""</f>
        <v>130415</v>
      </c>
      <c r="C949" s="3" t="str">
        <f>'宅直データ '!B949</f>
        <v>樫田 尚</v>
      </c>
      <c r="D949" s="4">
        <f>'宅直データ '!C949</f>
        <v>45644</v>
      </c>
      <c r="E949" s="3">
        <f>'宅直データ '!D949</f>
        <v>0</v>
      </c>
      <c r="F949" s="3">
        <f>'宅直データ '!E949</f>
        <v>0</v>
      </c>
      <c r="G949" s="10">
        <f>'宅直データ '!F949</f>
        <v>0</v>
      </c>
      <c r="H949" s="3" t="str">
        <f t="shared" si="14"/>
        <v/>
      </c>
      <c r="I949" s="3" t="str">
        <f>IF(F949=1,VLOOKUP($B949,スタッフ!$B:$F,5,FALSE),"")</f>
        <v/>
      </c>
      <c r="J949" s="3" t="str">
        <f>IF(G949=1,VLOOKUP($B949,スタッフ!$B:$F,5,FALSE),"")</f>
        <v/>
      </c>
      <c r="K949" s="3" t="str">
        <f>IF(E949=1,VLOOKUP($B949,スタッフ!$B:$F,5,FALSE),"")</f>
        <v/>
      </c>
    </row>
    <row r="950" spans="1:11" x14ac:dyDescent="0.2">
      <c r="A950" s="9" t="str">
        <f>'宅直データ '!A950&amp;'宅直データ '!C950</f>
        <v>13041545645</v>
      </c>
      <c r="B950" s="3" t="str">
        <f>'宅直データ '!A950&amp;""</f>
        <v>130415</v>
      </c>
      <c r="C950" s="3" t="str">
        <f>'宅直データ '!B950</f>
        <v>樫田 尚</v>
      </c>
      <c r="D950" s="4">
        <f>'宅直データ '!C950</f>
        <v>45645</v>
      </c>
      <c r="E950" s="3">
        <f>'宅直データ '!D950</f>
        <v>0</v>
      </c>
      <c r="F950" s="3">
        <f>'宅直データ '!E950</f>
        <v>0</v>
      </c>
      <c r="G950" s="10">
        <f>'宅直データ '!F950</f>
        <v>0</v>
      </c>
      <c r="H950" s="3" t="str">
        <f t="shared" si="14"/>
        <v/>
      </c>
      <c r="I950" s="3" t="str">
        <f>IF(F950=1,VLOOKUP($B950,スタッフ!$B:$F,5,FALSE),"")</f>
        <v/>
      </c>
      <c r="J950" s="3" t="str">
        <f>IF(G950=1,VLOOKUP($B950,スタッフ!$B:$F,5,FALSE),"")</f>
        <v/>
      </c>
      <c r="K950" s="3" t="str">
        <f>IF(E950=1,VLOOKUP($B950,スタッフ!$B:$F,5,FALSE),"")</f>
        <v/>
      </c>
    </row>
    <row r="951" spans="1:11" x14ac:dyDescent="0.2">
      <c r="A951" s="9" t="str">
        <f>'宅直データ '!A951&amp;'宅直データ '!C951</f>
        <v>13041545646</v>
      </c>
      <c r="B951" s="3" t="str">
        <f>'宅直データ '!A951&amp;""</f>
        <v>130415</v>
      </c>
      <c r="C951" s="3" t="str">
        <f>'宅直データ '!B951</f>
        <v>樫田 尚</v>
      </c>
      <c r="D951" s="4">
        <f>'宅直データ '!C951</f>
        <v>45646</v>
      </c>
      <c r="E951" s="3">
        <f>'宅直データ '!D951</f>
        <v>0</v>
      </c>
      <c r="F951" s="3">
        <f>'宅直データ '!E951</f>
        <v>0</v>
      </c>
      <c r="G951" s="10">
        <f>'宅直データ '!F951</f>
        <v>0</v>
      </c>
      <c r="H951" s="3" t="str">
        <f t="shared" si="14"/>
        <v/>
      </c>
      <c r="I951" s="3" t="str">
        <f>IF(F951=1,VLOOKUP($B951,スタッフ!$B:$F,5,FALSE),"")</f>
        <v/>
      </c>
      <c r="J951" s="3" t="str">
        <f>IF(G951=1,VLOOKUP($B951,スタッフ!$B:$F,5,FALSE),"")</f>
        <v/>
      </c>
      <c r="K951" s="3" t="str">
        <f>IF(E951=1,VLOOKUP($B951,スタッフ!$B:$F,5,FALSE),"")</f>
        <v/>
      </c>
    </row>
    <row r="952" spans="1:11" x14ac:dyDescent="0.2">
      <c r="A952" s="9" t="str">
        <f>'宅直データ '!A952&amp;'宅直データ '!C952</f>
        <v>13041545647</v>
      </c>
      <c r="B952" s="3" t="str">
        <f>'宅直データ '!A952&amp;""</f>
        <v>130415</v>
      </c>
      <c r="C952" s="3" t="str">
        <f>'宅直データ '!B952</f>
        <v>樫田 尚</v>
      </c>
      <c r="D952" s="4">
        <f>'宅直データ '!C952</f>
        <v>45647</v>
      </c>
      <c r="E952" s="3">
        <f>'宅直データ '!D952</f>
        <v>0</v>
      </c>
      <c r="F952" s="3">
        <f>'宅直データ '!E952</f>
        <v>0</v>
      </c>
      <c r="G952" s="10">
        <f>'宅直データ '!F952</f>
        <v>0</v>
      </c>
      <c r="H952" s="3" t="str">
        <f t="shared" si="14"/>
        <v/>
      </c>
      <c r="I952" s="3" t="str">
        <f>IF(F952=1,VLOOKUP($B952,スタッフ!$B:$F,5,FALSE),"")</f>
        <v/>
      </c>
      <c r="J952" s="3" t="str">
        <f>IF(G952=1,VLOOKUP($B952,スタッフ!$B:$F,5,FALSE),"")</f>
        <v/>
      </c>
      <c r="K952" s="3" t="str">
        <f>IF(E952=1,VLOOKUP($B952,スタッフ!$B:$F,5,FALSE),"")</f>
        <v/>
      </c>
    </row>
    <row r="953" spans="1:11" x14ac:dyDescent="0.2">
      <c r="A953" s="9" t="str">
        <f>'宅直データ '!A953&amp;'宅直データ '!C953</f>
        <v>13041545648</v>
      </c>
      <c r="B953" s="3" t="str">
        <f>'宅直データ '!A953&amp;""</f>
        <v>130415</v>
      </c>
      <c r="C953" s="3" t="str">
        <f>'宅直データ '!B953</f>
        <v>樫田 尚</v>
      </c>
      <c r="D953" s="4">
        <f>'宅直データ '!C953</f>
        <v>45648</v>
      </c>
      <c r="E953" s="3">
        <f>'宅直データ '!D953</f>
        <v>0</v>
      </c>
      <c r="F953" s="3">
        <f>'宅直データ '!E953</f>
        <v>0</v>
      </c>
      <c r="G953" s="10">
        <f>'宅直データ '!F953</f>
        <v>0</v>
      </c>
      <c r="H953" s="3" t="str">
        <f t="shared" si="14"/>
        <v/>
      </c>
      <c r="I953" s="3" t="str">
        <f>IF(F953=1,VLOOKUP($B953,スタッフ!$B:$F,5,FALSE),"")</f>
        <v/>
      </c>
      <c r="J953" s="3" t="str">
        <f>IF(G953=1,VLOOKUP($B953,スタッフ!$B:$F,5,FALSE),"")</f>
        <v/>
      </c>
      <c r="K953" s="3" t="str">
        <f>IF(E953=1,VLOOKUP($B953,スタッフ!$B:$F,5,FALSE),"")</f>
        <v/>
      </c>
    </row>
    <row r="954" spans="1:11" x14ac:dyDescent="0.2">
      <c r="A954" s="9" t="str">
        <f>'宅直データ '!A954&amp;'宅直データ '!C954</f>
        <v>13041545649</v>
      </c>
      <c r="B954" s="3" t="str">
        <f>'宅直データ '!A954&amp;""</f>
        <v>130415</v>
      </c>
      <c r="C954" s="3" t="str">
        <f>'宅直データ '!B954</f>
        <v>樫田 尚</v>
      </c>
      <c r="D954" s="4">
        <f>'宅直データ '!C954</f>
        <v>45649</v>
      </c>
      <c r="E954" s="3">
        <f>'宅直データ '!D954</f>
        <v>0</v>
      </c>
      <c r="F954" s="3">
        <f>'宅直データ '!E954</f>
        <v>0</v>
      </c>
      <c r="G954" s="10">
        <f>'宅直データ '!F954</f>
        <v>0</v>
      </c>
      <c r="H954" s="3" t="str">
        <f t="shared" si="14"/>
        <v/>
      </c>
      <c r="I954" s="3" t="str">
        <f>IF(F954=1,VLOOKUP($B954,スタッフ!$B:$F,5,FALSE),"")</f>
        <v/>
      </c>
      <c r="J954" s="3" t="str">
        <f>IF(G954=1,VLOOKUP($B954,スタッフ!$B:$F,5,FALSE),"")</f>
        <v/>
      </c>
      <c r="K954" s="3" t="str">
        <f>IF(E954=1,VLOOKUP($B954,スタッフ!$B:$F,5,FALSE),"")</f>
        <v/>
      </c>
    </row>
    <row r="955" spans="1:11" x14ac:dyDescent="0.2">
      <c r="A955" s="9" t="str">
        <f>'宅直データ '!A955&amp;'宅直データ '!C955</f>
        <v>13041545650</v>
      </c>
      <c r="B955" s="3" t="str">
        <f>'宅直データ '!A955&amp;""</f>
        <v>130415</v>
      </c>
      <c r="C955" s="3" t="str">
        <f>'宅直データ '!B955</f>
        <v>樫田 尚</v>
      </c>
      <c r="D955" s="4">
        <f>'宅直データ '!C955</f>
        <v>45650</v>
      </c>
      <c r="E955" s="3">
        <f>'宅直データ '!D955</f>
        <v>0</v>
      </c>
      <c r="F955" s="3">
        <f>'宅直データ '!E955</f>
        <v>0</v>
      </c>
      <c r="G955" s="10">
        <f>'宅直データ '!F955</f>
        <v>0</v>
      </c>
      <c r="H955" s="3" t="str">
        <f t="shared" si="14"/>
        <v/>
      </c>
      <c r="I955" s="3" t="str">
        <f>IF(F955=1,VLOOKUP($B955,スタッフ!$B:$F,5,FALSE),"")</f>
        <v/>
      </c>
      <c r="J955" s="3" t="str">
        <f>IF(G955=1,VLOOKUP($B955,スタッフ!$B:$F,5,FALSE),"")</f>
        <v/>
      </c>
      <c r="K955" s="3" t="str">
        <f>IF(E955=1,VLOOKUP($B955,スタッフ!$B:$F,5,FALSE),"")</f>
        <v/>
      </c>
    </row>
    <row r="956" spans="1:11" x14ac:dyDescent="0.2">
      <c r="A956" s="9" t="str">
        <f>'宅直データ '!A956&amp;'宅直データ '!C956</f>
        <v>13041545651</v>
      </c>
      <c r="B956" s="3" t="str">
        <f>'宅直データ '!A956&amp;""</f>
        <v>130415</v>
      </c>
      <c r="C956" s="3" t="str">
        <f>'宅直データ '!B956</f>
        <v>樫田 尚</v>
      </c>
      <c r="D956" s="4">
        <f>'宅直データ '!C956</f>
        <v>45651</v>
      </c>
      <c r="E956" s="3">
        <f>'宅直データ '!D956</f>
        <v>0</v>
      </c>
      <c r="F956" s="3">
        <f>'宅直データ '!E956</f>
        <v>0</v>
      </c>
      <c r="G956" s="10">
        <f>'宅直データ '!F956</f>
        <v>0</v>
      </c>
      <c r="H956" s="3" t="str">
        <f t="shared" si="14"/>
        <v/>
      </c>
      <c r="I956" s="3" t="str">
        <f>IF(F956=1,VLOOKUP($B956,スタッフ!$B:$F,5,FALSE),"")</f>
        <v/>
      </c>
      <c r="J956" s="3" t="str">
        <f>IF(G956=1,VLOOKUP($B956,スタッフ!$B:$F,5,FALSE),"")</f>
        <v/>
      </c>
      <c r="K956" s="3" t="str">
        <f>IF(E956=1,VLOOKUP($B956,スタッフ!$B:$F,5,FALSE),"")</f>
        <v/>
      </c>
    </row>
    <row r="957" spans="1:11" x14ac:dyDescent="0.2">
      <c r="A957" s="9" t="str">
        <f>'宅直データ '!A957&amp;'宅直データ '!C957</f>
        <v>13041545652</v>
      </c>
      <c r="B957" s="3" t="str">
        <f>'宅直データ '!A957&amp;""</f>
        <v>130415</v>
      </c>
      <c r="C957" s="3" t="str">
        <f>'宅直データ '!B957</f>
        <v>樫田 尚</v>
      </c>
      <c r="D957" s="4">
        <f>'宅直データ '!C957</f>
        <v>45652</v>
      </c>
      <c r="E957" s="3">
        <f>'宅直データ '!D957</f>
        <v>0</v>
      </c>
      <c r="F957" s="3">
        <f>'宅直データ '!E957</f>
        <v>0</v>
      </c>
      <c r="G957" s="10">
        <f>'宅直データ '!F957</f>
        <v>0</v>
      </c>
      <c r="H957" s="3" t="str">
        <f t="shared" si="14"/>
        <v/>
      </c>
      <c r="I957" s="3" t="str">
        <f>IF(F957=1,VLOOKUP($B957,スタッフ!$B:$F,5,FALSE),"")</f>
        <v/>
      </c>
      <c r="J957" s="3" t="str">
        <f>IF(G957=1,VLOOKUP($B957,スタッフ!$B:$F,5,FALSE),"")</f>
        <v/>
      </c>
      <c r="K957" s="3" t="str">
        <f>IF(E957=1,VLOOKUP($B957,スタッフ!$B:$F,5,FALSE),"")</f>
        <v/>
      </c>
    </row>
    <row r="958" spans="1:11" x14ac:dyDescent="0.2">
      <c r="A958" s="9" t="str">
        <f>'宅直データ '!A958&amp;'宅直データ '!C958</f>
        <v>13041545653</v>
      </c>
      <c r="B958" s="3" t="str">
        <f>'宅直データ '!A958&amp;""</f>
        <v>130415</v>
      </c>
      <c r="C958" s="3" t="str">
        <f>'宅直データ '!B958</f>
        <v>樫田 尚</v>
      </c>
      <c r="D958" s="4">
        <f>'宅直データ '!C958</f>
        <v>45653</v>
      </c>
      <c r="E958" s="3">
        <f>'宅直データ '!D958</f>
        <v>0</v>
      </c>
      <c r="F958" s="3">
        <f>'宅直データ '!E958</f>
        <v>0</v>
      </c>
      <c r="G958" s="10">
        <f>'宅直データ '!F958</f>
        <v>0</v>
      </c>
      <c r="H958" s="3" t="str">
        <f t="shared" si="14"/>
        <v/>
      </c>
      <c r="I958" s="3" t="str">
        <f>IF(F958=1,VLOOKUP($B958,スタッフ!$B:$F,5,FALSE),"")</f>
        <v/>
      </c>
      <c r="J958" s="3" t="str">
        <f>IF(G958=1,VLOOKUP($B958,スタッフ!$B:$F,5,FALSE),"")</f>
        <v/>
      </c>
      <c r="K958" s="3" t="str">
        <f>IF(E958=1,VLOOKUP($B958,スタッフ!$B:$F,5,FALSE),"")</f>
        <v/>
      </c>
    </row>
    <row r="959" spans="1:11" x14ac:dyDescent="0.2">
      <c r="A959" s="9" t="str">
        <f>'宅直データ '!A959&amp;'宅直データ '!C959</f>
        <v>13041545654</v>
      </c>
      <c r="B959" s="3" t="str">
        <f>'宅直データ '!A959&amp;""</f>
        <v>130415</v>
      </c>
      <c r="C959" s="3" t="str">
        <f>'宅直データ '!B959</f>
        <v>樫田 尚</v>
      </c>
      <c r="D959" s="4">
        <f>'宅直データ '!C959</f>
        <v>45654</v>
      </c>
      <c r="E959" s="3">
        <f>'宅直データ '!D959</f>
        <v>0</v>
      </c>
      <c r="F959" s="3">
        <f>'宅直データ '!E959</f>
        <v>0</v>
      </c>
      <c r="G959" s="10">
        <f>'宅直データ '!F959</f>
        <v>0</v>
      </c>
      <c r="H959" s="3" t="str">
        <f t="shared" si="14"/>
        <v/>
      </c>
      <c r="I959" s="3" t="str">
        <f>IF(F959=1,VLOOKUP($B959,スタッフ!$B:$F,5,FALSE),"")</f>
        <v/>
      </c>
      <c r="J959" s="3" t="str">
        <f>IF(G959=1,VLOOKUP($B959,スタッフ!$B:$F,5,FALSE),"")</f>
        <v/>
      </c>
      <c r="K959" s="3" t="str">
        <f>IF(E959=1,VLOOKUP($B959,スタッフ!$B:$F,5,FALSE),"")</f>
        <v/>
      </c>
    </row>
    <row r="960" spans="1:11" x14ac:dyDescent="0.2">
      <c r="A960" s="9" t="str">
        <f>'宅直データ '!A960&amp;'宅直データ '!C960</f>
        <v>13041545655</v>
      </c>
      <c r="B960" s="3" t="str">
        <f>'宅直データ '!A960&amp;""</f>
        <v>130415</v>
      </c>
      <c r="C960" s="3" t="str">
        <f>'宅直データ '!B960</f>
        <v>樫田 尚</v>
      </c>
      <c r="D960" s="4">
        <f>'宅直データ '!C960</f>
        <v>45655</v>
      </c>
      <c r="E960" s="3">
        <f>'宅直データ '!D960</f>
        <v>0</v>
      </c>
      <c r="F960" s="3">
        <f>'宅直データ '!E960</f>
        <v>0</v>
      </c>
      <c r="G960" s="10">
        <f>'宅直データ '!F960</f>
        <v>0</v>
      </c>
      <c r="H960" s="3" t="str">
        <f t="shared" si="14"/>
        <v/>
      </c>
      <c r="I960" s="3" t="str">
        <f>IF(F960=1,VLOOKUP($B960,スタッフ!$B:$F,5,FALSE),"")</f>
        <v/>
      </c>
      <c r="J960" s="3" t="str">
        <f>IF(G960=1,VLOOKUP($B960,スタッフ!$B:$F,5,FALSE),"")</f>
        <v/>
      </c>
      <c r="K960" s="3" t="str">
        <f>IF(E960=1,VLOOKUP($B960,スタッフ!$B:$F,5,FALSE),"")</f>
        <v/>
      </c>
    </row>
    <row r="961" spans="1:11" x14ac:dyDescent="0.2">
      <c r="A961" s="9" t="str">
        <f>'宅直データ '!A961&amp;'宅直データ '!C961</f>
        <v>13041545656</v>
      </c>
      <c r="B961" s="3" t="str">
        <f>'宅直データ '!A961&amp;""</f>
        <v>130415</v>
      </c>
      <c r="C961" s="3" t="str">
        <f>'宅直データ '!B961</f>
        <v>樫田 尚</v>
      </c>
      <c r="D961" s="4">
        <f>'宅直データ '!C961</f>
        <v>45656</v>
      </c>
      <c r="E961" s="3">
        <f>'宅直データ '!D961</f>
        <v>0</v>
      </c>
      <c r="F961" s="3">
        <f>'宅直データ '!E961</f>
        <v>0</v>
      </c>
      <c r="G961" s="10">
        <f>'宅直データ '!F961</f>
        <v>0</v>
      </c>
      <c r="H961" s="3" t="str">
        <f t="shared" si="14"/>
        <v/>
      </c>
      <c r="I961" s="3" t="str">
        <f>IF(F961=1,VLOOKUP($B961,スタッフ!$B:$F,5,FALSE),"")</f>
        <v/>
      </c>
      <c r="J961" s="3" t="str">
        <f>IF(G961=1,VLOOKUP($B961,スタッフ!$B:$F,5,FALSE),"")</f>
        <v/>
      </c>
      <c r="K961" s="3" t="str">
        <f>IF(E961=1,VLOOKUP($B961,スタッフ!$B:$F,5,FALSE),"")</f>
        <v/>
      </c>
    </row>
    <row r="962" spans="1:11" x14ac:dyDescent="0.2">
      <c r="A962" s="9" t="str">
        <f>'宅直データ '!A962&amp;'宅直データ '!C962</f>
        <v>13041545657</v>
      </c>
      <c r="B962" s="3" t="str">
        <f>'宅直データ '!A962&amp;""</f>
        <v>130415</v>
      </c>
      <c r="C962" s="3" t="str">
        <f>'宅直データ '!B962</f>
        <v>樫田 尚</v>
      </c>
      <c r="D962" s="4">
        <f>'宅直データ '!C962</f>
        <v>45657</v>
      </c>
      <c r="E962" s="3">
        <f>'宅直データ '!D962</f>
        <v>0</v>
      </c>
      <c r="F962" s="3">
        <f>'宅直データ '!E962</f>
        <v>0</v>
      </c>
      <c r="G962" s="10">
        <f>'宅直データ '!F962</f>
        <v>0</v>
      </c>
      <c r="H962" s="3" t="str">
        <f t="shared" si="14"/>
        <v/>
      </c>
      <c r="I962" s="3" t="str">
        <f>IF(F962=1,VLOOKUP($B962,スタッフ!$B:$F,5,FALSE),"")</f>
        <v/>
      </c>
      <c r="J962" s="3" t="str">
        <f>IF(G962=1,VLOOKUP($B962,スタッフ!$B:$F,5,FALSE),"")</f>
        <v/>
      </c>
      <c r="K962" s="3" t="str">
        <f>IF(E962=1,VLOOKUP($B962,スタッフ!$B:$F,5,FALSE),"")</f>
        <v/>
      </c>
    </row>
    <row r="963" spans="1:11" x14ac:dyDescent="0.2">
      <c r="A963" s="9" t="str">
        <f>'宅直データ '!A963&amp;'宅直データ '!C963</f>
        <v>13042745627</v>
      </c>
      <c r="B963" s="3" t="str">
        <f>'宅直データ '!A963&amp;""</f>
        <v>130427</v>
      </c>
      <c r="C963" s="3" t="str">
        <f>'宅直データ '!B963</f>
        <v>中村 公亮</v>
      </c>
      <c r="D963" s="4">
        <f>'宅直データ '!C963</f>
        <v>45627</v>
      </c>
      <c r="E963" s="3">
        <f>'宅直データ '!D963</f>
        <v>0</v>
      </c>
      <c r="F963" s="3">
        <f>'宅直データ '!E963</f>
        <v>0</v>
      </c>
      <c r="G963" s="10">
        <f>'宅直データ '!F963</f>
        <v>0</v>
      </c>
      <c r="H963" s="3" t="str">
        <f t="shared" ref="H963:H1026" si="15">IF(G963=1,"日","")&amp;IF(F963=1,"PM","")&amp;IF(E963=1,"夜","")</f>
        <v/>
      </c>
      <c r="I963" s="3" t="str">
        <f>IF(F963=1,VLOOKUP($B963,スタッフ!$B:$F,5,FALSE),"")</f>
        <v/>
      </c>
      <c r="J963" s="3" t="str">
        <f>IF(G963=1,VLOOKUP($B963,スタッフ!$B:$F,5,FALSE),"")</f>
        <v/>
      </c>
      <c r="K963" s="3" t="str">
        <f>IF(E963=1,VLOOKUP($B963,スタッフ!$B:$F,5,FALSE),"")</f>
        <v/>
      </c>
    </row>
    <row r="964" spans="1:11" x14ac:dyDescent="0.2">
      <c r="A964" s="9" t="str">
        <f>'宅直データ '!A964&amp;'宅直データ '!C964</f>
        <v>13042745628</v>
      </c>
      <c r="B964" s="3" t="str">
        <f>'宅直データ '!A964&amp;""</f>
        <v>130427</v>
      </c>
      <c r="C964" s="3" t="str">
        <f>'宅直データ '!B964</f>
        <v>中村 公亮</v>
      </c>
      <c r="D964" s="4">
        <f>'宅直データ '!C964</f>
        <v>45628</v>
      </c>
      <c r="E964" s="3">
        <f>'宅直データ '!D964</f>
        <v>0</v>
      </c>
      <c r="F964" s="3">
        <f>'宅直データ '!E964</f>
        <v>0</v>
      </c>
      <c r="G964" s="10">
        <f>'宅直データ '!F964</f>
        <v>0</v>
      </c>
      <c r="H964" s="3" t="str">
        <f t="shared" si="15"/>
        <v/>
      </c>
      <c r="I964" s="3" t="str">
        <f>IF(F964=1,VLOOKUP($B964,スタッフ!$B:$F,5,FALSE),"")</f>
        <v/>
      </c>
      <c r="J964" s="3" t="str">
        <f>IF(G964=1,VLOOKUP($B964,スタッフ!$B:$F,5,FALSE),"")</f>
        <v/>
      </c>
      <c r="K964" s="3" t="str">
        <f>IF(E964=1,VLOOKUP($B964,スタッフ!$B:$F,5,FALSE),"")</f>
        <v/>
      </c>
    </row>
    <row r="965" spans="1:11" x14ac:dyDescent="0.2">
      <c r="A965" s="9" t="str">
        <f>'宅直データ '!A965&amp;'宅直データ '!C965</f>
        <v>13042745629</v>
      </c>
      <c r="B965" s="3" t="str">
        <f>'宅直データ '!A965&amp;""</f>
        <v>130427</v>
      </c>
      <c r="C965" s="3" t="str">
        <f>'宅直データ '!B965</f>
        <v>中村 公亮</v>
      </c>
      <c r="D965" s="4">
        <f>'宅直データ '!C965</f>
        <v>45629</v>
      </c>
      <c r="E965" s="3">
        <f>'宅直データ '!D965</f>
        <v>0</v>
      </c>
      <c r="F965" s="3">
        <f>'宅直データ '!E965</f>
        <v>0</v>
      </c>
      <c r="G965" s="10">
        <f>'宅直データ '!F965</f>
        <v>0</v>
      </c>
      <c r="H965" s="3" t="str">
        <f t="shared" si="15"/>
        <v/>
      </c>
      <c r="I965" s="3" t="str">
        <f>IF(F965=1,VLOOKUP($B965,スタッフ!$B:$F,5,FALSE),"")</f>
        <v/>
      </c>
      <c r="J965" s="3" t="str">
        <f>IF(G965=1,VLOOKUP($B965,スタッフ!$B:$F,5,FALSE),"")</f>
        <v/>
      </c>
      <c r="K965" s="3" t="str">
        <f>IF(E965=1,VLOOKUP($B965,スタッフ!$B:$F,5,FALSE),"")</f>
        <v/>
      </c>
    </row>
    <row r="966" spans="1:11" x14ac:dyDescent="0.2">
      <c r="A966" s="9" t="str">
        <f>'宅直データ '!A966&amp;'宅直データ '!C966</f>
        <v>13042745630</v>
      </c>
      <c r="B966" s="3" t="str">
        <f>'宅直データ '!A966&amp;""</f>
        <v>130427</v>
      </c>
      <c r="C966" s="3" t="str">
        <f>'宅直データ '!B966</f>
        <v>中村 公亮</v>
      </c>
      <c r="D966" s="4">
        <f>'宅直データ '!C966</f>
        <v>45630</v>
      </c>
      <c r="E966" s="3">
        <f>'宅直データ '!D966</f>
        <v>0</v>
      </c>
      <c r="F966" s="3">
        <f>'宅直データ '!E966</f>
        <v>0</v>
      </c>
      <c r="G966" s="10">
        <f>'宅直データ '!F966</f>
        <v>0</v>
      </c>
      <c r="H966" s="3" t="str">
        <f t="shared" si="15"/>
        <v/>
      </c>
      <c r="I966" s="3" t="str">
        <f>IF(F966=1,VLOOKUP($B966,スタッフ!$B:$F,5,FALSE),"")</f>
        <v/>
      </c>
      <c r="J966" s="3" t="str">
        <f>IF(G966=1,VLOOKUP($B966,スタッフ!$B:$F,5,FALSE),"")</f>
        <v/>
      </c>
      <c r="K966" s="3" t="str">
        <f>IF(E966=1,VLOOKUP($B966,スタッフ!$B:$F,5,FALSE),"")</f>
        <v/>
      </c>
    </row>
    <row r="967" spans="1:11" x14ac:dyDescent="0.2">
      <c r="A967" s="9" t="str">
        <f>'宅直データ '!A967&amp;'宅直データ '!C967</f>
        <v>13042745631</v>
      </c>
      <c r="B967" s="3" t="str">
        <f>'宅直データ '!A967&amp;""</f>
        <v>130427</v>
      </c>
      <c r="C967" s="3" t="str">
        <f>'宅直データ '!B967</f>
        <v>中村 公亮</v>
      </c>
      <c r="D967" s="4">
        <f>'宅直データ '!C967</f>
        <v>45631</v>
      </c>
      <c r="E967" s="3">
        <f>'宅直データ '!D967</f>
        <v>0</v>
      </c>
      <c r="F967" s="3">
        <f>'宅直データ '!E967</f>
        <v>0</v>
      </c>
      <c r="G967" s="10">
        <f>'宅直データ '!F967</f>
        <v>0</v>
      </c>
      <c r="H967" s="3" t="str">
        <f t="shared" si="15"/>
        <v/>
      </c>
      <c r="I967" s="3" t="str">
        <f>IF(F967=1,VLOOKUP($B967,スタッフ!$B:$F,5,FALSE),"")</f>
        <v/>
      </c>
      <c r="J967" s="3" t="str">
        <f>IF(G967=1,VLOOKUP($B967,スタッフ!$B:$F,5,FALSE),"")</f>
        <v/>
      </c>
      <c r="K967" s="3" t="str">
        <f>IF(E967=1,VLOOKUP($B967,スタッフ!$B:$F,5,FALSE),"")</f>
        <v/>
      </c>
    </row>
    <row r="968" spans="1:11" x14ac:dyDescent="0.2">
      <c r="A968" s="9" t="str">
        <f>'宅直データ '!A968&amp;'宅直データ '!C968</f>
        <v>13042745632</v>
      </c>
      <c r="B968" s="3" t="str">
        <f>'宅直データ '!A968&amp;""</f>
        <v>130427</v>
      </c>
      <c r="C968" s="3" t="str">
        <f>'宅直データ '!B968</f>
        <v>中村 公亮</v>
      </c>
      <c r="D968" s="4">
        <f>'宅直データ '!C968</f>
        <v>45632</v>
      </c>
      <c r="E968" s="3">
        <f>'宅直データ '!D968</f>
        <v>0</v>
      </c>
      <c r="F968" s="3">
        <f>'宅直データ '!E968</f>
        <v>0</v>
      </c>
      <c r="G968" s="10">
        <f>'宅直データ '!F968</f>
        <v>0</v>
      </c>
      <c r="H968" s="3" t="str">
        <f t="shared" si="15"/>
        <v/>
      </c>
      <c r="I968" s="3" t="str">
        <f>IF(F968=1,VLOOKUP($B968,スタッフ!$B:$F,5,FALSE),"")</f>
        <v/>
      </c>
      <c r="J968" s="3" t="str">
        <f>IF(G968=1,VLOOKUP($B968,スタッフ!$B:$F,5,FALSE),"")</f>
        <v/>
      </c>
      <c r="K968" s="3" t="str">
        <f>IF(E968=1,VLOOKUP($B968,スタッフ!$B:$F,5,FALSE),"")</f>
        <v/>
      </c>
    </row>
    <row r="969" spans="1:11" x14ac:dyDescent="0.2">
      <c r="A969" s="9" t="str">
        <f>'宅直データ '!A969&amp;'宅直データ '!C969</f>
        <v>13042745633</v>
      </c>
      <c r="B969" s="3" t="str">
        <f>'宅直データ '!A969&amp;""</f>
        <v>130427</v>
      </c>
      <c r="C969" s="3" t="str">
        <f>'宅直データ '!B969</f>
        <v>中村 公亮</v>
      </c>
      <c r="D969" s="4">
        <f>'宅直データ '!C969</f>
        <v>45633</v>
      </c>
      <c r="E969" s="3">
        <f>'宅直データ '!D969</f>
        <v>0</v>
      </c>
      <c r="F969" s="3">
        <f>'宅直データ '!E969</f>
        <v>0</v>
      </c>
      <c r="G969" s="10">
        <f>'宅直データ '!F969</f>
        <v>0</v>
      </c>
      <c r="H969" s="3" t="str">
        <f t="shared" si="15"/>
        <v/>
      </c>
      <c r="I969" s="3" t="str">
        <f>IF(F969=1,VLOOKUP($B969,スタッフ!$B:$F,5,FALSE),"")</f>
        <v/>
      </c>
      <c r="J969" s="3" t="str">
        <f>IF(G969=1,VLOOKUP($B969,スタッフ!$B:$F,5,FALSE),"")</f>
        <v/>
      </c>
      <c r="K969" s="3" t="str">
        <f>IF(E969=1,VLOOKUP($B969,スタッフ!$B:$F,5,FALSE),"")</f>
        <v/>
      </c>
    </row>
    <row r="970" spans="1:11" x14ac:dyDescent="0.2">
      <c r="A970" s="9" t="str">
        <f>'宅直データ '!A970&amp;'宅直データ '!C970</f>
        <v>13042745634</v>
      </c>
      <c r="B970" s="3" t="str">
        <f>'宅直データ '!A970&amp;""</f>
        <v>130427</v>
      </c>
      <c r="C970" s="3" t="str">
        <f>'宅直データ '!B970</f>
        <v>中村 公亮</v>
      </c>
      <c r="D970" s="4">
        <f>'宅直データ '!C970</f>
        <v>45634</v>
      </c>
      <c r="E970" s="3">
        <f>'宅直データ '!D970</f>
        <v>0</v>
      </c>
      <c r="F970" s="3">
        <f>'宅直データ '!E970</f>
        <v>0</v>
      </c>
      <c r="G970" s="10">
        <f>'宅直データ '!F970</f>
        <v>0</v>
      </c>
      <c r="H970" s="3" t="str">
        <f t="shared" si="15"/>
        <v/>
      </c>
      <c r="I970" s="3" t="str">
        <f>IF(F970=1,VLOOKUP($B970,スタッフ!$B:$F,5,FALSE),"")</f>
        <v/>
      </c>
      <c r="J970" s="3" t="str">
        <f>IF(G970=1,VLOOKUP($B970,スタッフ!$B:$F,5,FALSE),"")</f>
        <v/>
      </c>
      <c r="K970" s="3" t="str">
        <f>IF(E970=1,VLOOKUP($B970,スタッフ!$B:$F,5,FALSE),"")</f>
        <v/>
      </c>
    </row>
    <row r="971" spans="1:11" x14ac:dyDescent="0.2">
      <c r="A971" s="9" t="str">
        <f>'宅直データ '!A971&amp;'宅直データ '!C971</f>
        <v>13042745635</v>
      </c>
      <c r="B971" s="3" t="str">
        <f>'宅直データ '!A971&amp;""</f>
        <v>130427</v>
      </c>
      <c r="C971" s="3" t="str">
        <f>'宅直データ '!B971</f>
        <v>中村 公亮</v>
      </c>
      <c r="D971" s="4">
        <f>'宅直データ '!C971</f>
        <v>45635</v>
      </c>
      <c r="E971" s="3">
        <f>'宅直データ '!D971</f>
        <v>0</v>
      </c>
      <c r="F971" s="3">
        <f>'宅直データ '!E971</f>
        <v>0</v>
      </c>
      <c r="G971" s="10">
        <f>'宅直データ '!F971</f>
        <v>0</v>
      </c>
      <c r="H971" s="3" t="str">
        <f t="shared" si="15"/>
        <v/>
      </c>
      <c r="I971" s="3" t="str">
        <f>IF(F971=1,VLOOKUP($B971,スタッフ!$B:$F,5,FALSE),"")</f>
        <v/>
      </c>
      <c r="J971" s="3" t="str">
        <f>IF(G971=1,VLOOKUP($B971,スタッフ!$B:$F,5,FALSE),"")</f>
        <v/>
      </c>
      <c r="K971" s="3" t="str">
        <f>IF(E971=1,VLOOKUP($B971,スタッフ!$B:$F,5,FALSE),"")</f>
        <v/>
      </c>
    </row>
    <row r="972" spans="1:11" x14ac:dyDescent="0.2">
      <c r="A972" s="9" t="str">
        <f>'宅直データ '!A972&amp;'宅直データ '!C972</f>
        <v>13042745636</v>
      </c>
      <c r="B972" s="3" t="str">
        <f>'宅直データ '!A972&amp;""</f>
        <v>130427</v>
      </c>
      <c r="C972" s="3" t="str">
        <f>'宅直データ '!B972</f>
        <v>中村 公亮</v>
      </c>
      <c r="D972" s="4">
        <f>'宅直データ '!C972</f>
        <v>45636</v>
      </c>
      <c r="E972" s="3">
        <f>'宅直データ '!D972</f>
        <v>0</v>
      </c>
      <c r="F972" s="3">
        <f>'宅直データ '!E972</f>
        <v>0</v>
      </c>
      <c r="G972" s="10">
        <f>'宅直データ '!F972</f>
        <v>0</v>
      </c>
      <c r="H972" s="3" t="str">
        <f t="shared" si="15"/>
        <v/>
      </c>
      <c r="I972" s="3" t="str">
        <f>IF(F972=1,VLOOKUP($B972,スタッフ!$B:$F,5,FALSE),"")</f>
        <v/>
      </c>
      <c r="J972" s="3" t="str">
        <f>IF(G972=1,VLOOKUP($B972,スタッフ!$B:$F,5,FALSE),"")</f>
        <v/>
      </c>
      <c r="K972" s="3" t="str">
        <f>IF(E972=1,VLOOKUP($B972,スタッフ!$B:$F,5,FALSE),"")</f>
        <v/>
      </c>
    </row>
    <row r="973" spans="1:11" x14ac:dyDescent="0.2">
      <c r="A973" s="9" t="str">
        <f>'宅直データ '!A973&amp;'宅直データ '!C973</f>
        <v>13042745637</v>
      </c>
      <c r="B973" s="3" t="str">
        <f>'宅直データ '!A973&amp;""</f>
        <v>130427</v>
      </c>
      <c r="C973" s="3" t="str">
        <f>'宅直データ '!B973</f>
        <v>中村 公亮</v>
      </c>
      <c r="D973" s="4">
        <f>'宅直データ '!C973</f>
        <v>45637</v>
      </c>
      <c r="E973" s="3">
        <f>'宅直データ '!D973</f>
        <v>0</v>
      </c>
      <c r="F973" s="3">
        <f>'宅直データ '!E973</f>
        <v>0</v>
      </c>
      <c r="G973" s="10">
        <f>'宅直データ '!F973</f>
        <v>0</v>
      </c>
      <c r="H973" s="3" t="str">
        <f t="shared" si="15"/>
        <v/>
      </c>
      <c r="I973" s="3" t="str">
        <f>IF(F973=1,VLOOKUP($B973,スタッフ!$B:$F,5,FALSE),"")</f>
        <v/>
      </c>
      <c r="J973" s="3" t="str">
        <f>IF(G973=1,VLOOKUP($B973,スタッフ!$B:$F,5,FALSE),"")</f>
        <v/>
      </c>
      <c r="K973" s="3" t="str">
        <f>IF(E973=1,VLOOKUP($B973,スタッフ!$B:$F,5,FALSE),"")</f>
        <v/>
      </c>
    </row>
    <row r="974" spans="1:11" x14ac:dyDescent="0.2">
      <c r="A974" s="9" t="str">
        <f>'宅直データ '!A974&amp;'宅直データ '!C974</f>
        <v>13042745638</v>
      </c>
      <c r="B974" s="3" t="str">
        <f>'宅直データ '!A974&amp;""</f>
        <v>130427</v>
      </c>
      <c r="C974" s="3" t="str">
        <f>'宅直データ '!B974</f>
        <v>中村 公亮</v>
      </c>
      <c r="D974" s="4">
        <f>'宅直データ '!C974</f>
        <v>45638</v>
      </c>
      <c r="E974" s="3">
        <f>'宅直データ '!D974</f>
        <v>0</v>
      </c>
      <c r="F974" s="3">
        <f>'宅直データ '!E974</f>
        <v>0</v>
      </c>
      <c r="G974" s="10">
        <f>'宅直データ '!F974</f>
        <v>0</v>
      </c>
      <c r="H974" s="3" t="str">
        <f t="shared" si="15"/>
        <v/>
      </c>
      <c r="I974" s="3" t="str">
        <f>IF(F974=1,VLOOKUP($B974,スタッフ!$B:$F,5,FALSE),"")</f>
        <v/>
      </c>
      <c r="J974" s="3" t="str">
        <f>IF(G974=1,VLOOKUP($B974,スタッフ!$B:$F,5,FALSE),"")</f>
        <v/>
      </c>
      <c r="K974" s="3" t="str">
        <f>IF(E974=1,VLOOKUP($B974,スタッフ!$B:$F,5,FALSE),"")</f>
        <v/>
      </c>
    </row>
    <row r="975" spans="1:11" x14ac:dyDescent="0.2">
      <c r="A975" s="9" t="str">
        <f>'宅直データ '!A975&amp;'宅直データ '!C975</f>
        <v>13042745639</v>
      </c>
      <c r="B975" s="3" t="str">
        <f>'宅直データ '!A975&amp;""</f>
        <v>130427</v>
      </c>
      <c r="C975" s="3" t="str">
        <f>'宅直データ '!B975</f>
        <v>中村 公亮</v>
      </c>
      <c r="D975" s="4">
        <f>'宅直データ '!C975</f>
        <v>45639</v>
      </c>
      <c r="E975" s="3">
        <f>'宅直データ '!D975</f>
        <v>0</v>
      </c>
      <c r="F975" s="3">
        <f>'宅直データ '!E975</f>
        <v>0</v>
      </c>
      <c r="G975" s="10">
        <f>'宅直データ '!F975</f>
        <v>0</v>
      </c>
      <c r="H975" s="3" t="str">
        <f t="shared" si="15"/>
        <v/>
      </c>
      <c r="I975" s="3" t="str">
        <f>IF(F975=1,VLOOKUP($B975,スタッフ!$B:$F,5,FALSE),"")</f>
        <v/>
      </c>
      <c r="J975" s="3" t="str">
        <f>IF(G975=1,VLOOKUP($B975,スタッフ!$B:$F,5,FALSE),"")</f>
        <v/>
      </c>
      <c r="K975" s="3" t="str">
        <f>IF(E975=1,VLOOKUP($B975,スタッフ!$B:$F,5,FALSE),"")</f>
        <v/>
      </c>
    </row>
    <row r="976" spans="1:11" x14ac:dyDescent="0.2">
      <c r="A976" s="9" t="str">
        <f>'宅直データ '!A976&amp;'宅直データ '!C976</f>
        <v>13042745640</v>
      </c>
      <c r="B976" s="3" t="str">
        <f>'宅直データ '!A976&amp;""</f>
        <v>130427</v>
      </c>
      <c r="C976" s="3" t="str">
        <f>'宅直データ '!B976</f>
        <v>中村 公亮</v>
      </c>
      <c r="D976" s="4">
        <f>'宅直データ '!C976</f>
        <v>45640</v>
      </c>
      <c r="E976" s="3">
        <f>'宅直データ '!D976</f>
        <v>0</v>
      </c>
      <c r="F976" s="3">
        <f>'宅直データ '!E976</f>
        <v>0</v>
      </c>
      <c r="G976" s="10">
        <f>'宅直データ '!F976</f>
        <v>0</v>
      </c>
      <c r="H976" s="3" t="str">
        <f t="shared" si="15"/>
        <v/>
      </c>
      <c r="I976" s="3" t="str">
        <f>IF(F976=1,VLOOKUP($B976,スタッフ!$B:$F,5,FALSE),"")</f>
        <v/>
      </c>
      <c r="J976" s="3" t="str">
        <f>IF(G976=1,VLOOKUP($B976,スタッフ!$B:$F,5,FALSE),"")</f>
        <v/>
      </c>
      <c r="K976" s="3" t="str">
        <f>IF(E976=1,VLOOKUP($B976,スタッフ!$B:$F,5,FALSE),"")</f>
        <v/>
      </c>
    </row>
    <row r="977" spans="1:11" x14ac:dyDescent="0.2">
      <c r="A977" s="9" t="str">
        <f>'宅直データ '!A977&amp;'宅直データ '!C977</f>
        <v>13042745641</v>
      </c>
      <c r="B977" s="3" t="str">
        <f>'宅直データ '!A977&amp;""</f>
        <v>130427</v>
      </c>
      <c r="C977" s="3" t="str">
        <f>'宅直データ '!B977</f>
        <v>中村 公亮</v>
      </c>
      <c r="D977" s="4">
        <f>'宅直データ '!C977</f>
        <v>45641</v>
      </c>
      <c r="E977" s="3">
        <f>'宅直データ '!D977</f>
        <v>0</v>
      </c>
      <c r="F977" s="3">
        <f>'宅直データ '!E977</f>
        <v>0</v>
      </c>
      <c r="G977" s="10">
        <f>'宅直データ '!F977</f>
        <v>0</v>
      </c>
      <c r="H977" s="3" t="str">
        <f t="shared" si="15"/>
        <v/>
      </c>
      <c r="I977" s="3" t="str">
        <f>IF(F977=1,VLOOKUP($B977,スタッフ!$B:$F,5,FALSE),"")</f>
        <v/>
      </c>
      <c r="J977" s="3" t="str">
        <f>IF(G977=1,VLOOKUP($B977,スタッフ!$B:$F,5,FALSE),"")</f>
        <v/>
      </c>
      <c r="K977" s="3" t="str">
        <f>IF(E977=1,VLOOKUP($B977,スタッフ!$B:$F,5,FALSE),"")</f>
        <v/>
      </c>
    </row>
    <row r="978" spans="1:11" x14ac:dyDescent="0.2">
      <c r="A978" s="9" t="str">
        <f>'宅直データ '!A978&amp;'宅直データ '!C978</f>
        <v>13042745642</v>
      </c>
      <c r="B978" s="3" t="str">
        <f>'宅直データ '!A978&amp;""</f>
        <v>130427</v>
      </c>
      <c r="C978" s="3" t="str">
        <f>'宅直データ '!B978</f>
        <v>中村 公亮</v>
      </c>
      <c r="D978" s="4">
        <f>'宅直データ '!C978</f>
        <v>45642</v>
      </c>
      <c r="E978" s="3">
        <f>'宅直データ '!D978</f>
        <v>0</v>
      </c>
      <c r="F978" s="3">
        <f>'宅直データ '!E978</f>
        <v>0</v>
      </c>
      <c r="G978" s="10">
        <f>'宅直データ '!F978</f>
        <v>0</v>
      </c>
      <c r="H978" s="3" t="str">
        <f t="shared" si="15"/>
        <v/>
      </c>
      <c r="I978" s="3" t="str">
        <f>IF(F978=1,VLOOKUP($B978,スタッフ!$B:$F,5,FALSE),"")</f>
        <v/>
      </c>
      <c r="J978" s="3" t="str">
        <f>IF(G978=1,VLOOKUP($B978,スタッフ!$B:$F,5,FALSE),"")</f>
        <v/>
      </c>
      <c r="K978" s="3" t="str">
        <f>IF(E978=1,VLOOKUP($B978,スタッフ!$B:$F,5,FALSE),"")</f>
        <v/>
      </c>
    </row>
    <row r="979" spans="1:11" x14ac:dyDescent="0.2">
      <c r="A979" s="9" t="str">
        <f>'宅直データ '!A979&amp;'宅直データ '!C979</f>
        <v>13042745643</v>
      </c>
      <c r="B979" s="3" t="str">
        <f>'宅直データ '!A979&amp;""</f>
        <v>130427</v>
      </c>
      <c r="C979" s="3" t="str">
        <f>'宅直データ '!B979</f>
        <v>中村 公亮</v>
      </c>
      <c r="D979" s="4">
        <f>'宅直データ '!C979</f>
        <v>45643</v>
      </c>
      <c r="E979" s="3">
        <f>'宅直データ '!D979</f>
        <v>0</v>
      </c>
      <c r="F979" s="3">
        <f>'宅直データ '!E979</f>
        <v>0</v>
      </c>
      <c r="G979" s="10">
        <f>'宅直データ '!F979</f>
        <v>0</v>
      </c>
      <c r="H979" s="3" t="str">
        <f t="shared" si="15"/>
        <v/>
      </c>
      <c r="I979" s="3" t="str">
        <f>IF(F979=1,VLOOKUP($B979,スタッフ!$B:$F,5,FALSE),"")</f>
        <v/>
      </c>
      <c r="J979" s="3" t="str">
        <f>IF(G979=1,VLOOKUP($B979,スタッフ!$B:$F,5,FALSE),"")</f>
        <v/>
      </c>
      <c r="K979" s="3" t="str">
        <f>IF(E979=1,VLOOKUP($B979,スタッフ!$B:$F,5,FALSE),"")</f>
        <v/>
      </c>
    </row>
    <row r="980" spans="1:11" x14ac:dyDescent="0.2">
      <c r="A980" s="9" t="str">
        <f>'宅直データ '!A980&amp;'宅直データ '!C980</f>
        <v>13042745644</v>
      </c>
      <c r="B980" s="3" t="str">
        <f>'宅直データ '!A980&amp;""</f>
        <v>130427</v>
      </c>
      <c r="C980" s="3" t="str">
        <f>'宅直データ '!B980</f>
        <v>中村 公亮</v>
      </c>
      <c r="D980" s="4">
        <f>'宅直データ '!C980</f>
        <v>45644</v>
      </c>
      <c r="E980" s="3">
        <f>'宅直データ '!D980</f>
        <v>0</v>
      </c>
      <c r="F980" s="3">
        <f>'宅直データ '!E980</f>
        <v>0</v>
      </c>
      <c r="G980" s="10">
        <f>'宅直データ '!F980</f>
        <v>0</v>
      </c>
      <c r="H980" s="3" t="str">
        <f t="shared" si="15"/>
        <v/>
      </c>
      <c r="I980" s="3" t="str">
        <f>IF(F980=1,VLOOKUP($B980,スタッフ!$B:$F,5,FALSE),"")</f>
        <v/>
      </c>
      <c r="J980" s="3" t="str">
        <f>IF(G980=1,VLOOKUP($B980,スタッフ!$B:$F,5,FALSE),"")</f>
        <v/>
      </c>
      <c r="K980" s="3" t="str">
        <f>IF(E980=1,VLOOKUP($B980,スタッフ!$B:$F,5,FALSE),"")</f>
        <v/>
      </c>
    </row>
    <row r="981" spans="1:11" x14ac:dyDescent="0.2">
      <c r="A981" s="9" t="str">
        <f>'宅直データ '!A981&amp;'宅直データ '!C981</f>
        <v>13042745645</v>
      </c>
      <c r="B981" s="3" t="str">
        <f>'宅直データ '!A981&amp;""</f>
        <v>130427</v>
      </c>
      <c r="C981" s="3" t="str">
        <f>'宅直データ '!B981</f>
        <v>中村 公亮</v>
      </c>
      <c r="D981" s="4">
        <f>'宅直データ '!C981</f>
        <v>45645</v>
      </c>
      <c r="E981" s="3">
        <f>'宅直データ '!D981</f>
        <v>0</v>
      </c>
      <c r="F981" s="3">
        <f>'宅直データ '!E981</f>
        <v>0</v>
      </c>
      <c r="G981" s="10">
        <f>'宅直データ '!F981</f>
        <v>0</v>
      </c>
      <c r="H981" s="3" t="str">
        <f t="shared" si="15"/>
        <v/>
      </c>
      <c r="I981" s="3" t="str">
        <f>IF(F981=1,VLOOKUP($B981,スタッフ!$B:$F,5,FALSE),"")</f>
        <v/>
      </c>
      <c r="J981" s="3" t="str">
        <f>IF(G981=1,VLOOKUP($B981,スタッフ!$B:$F,5,FALSE),"")</f>
        <v/>
      </c>
      <c r="K981" s="3" t="str">
        <f>IF(E981=1,VLOOKUP($B981,スタッフ!$B:$F,5,FALSE),"")</f>
        <v/>
      </c>
    </row>
    <row r="982" spans="1:11" x14ac:dyDescent="0.2">
      <c r="A982" s="9" t="str">
        <f>'宅直データ '!A982&amp;'宅直データ '!C982</f>
        <v>13042745646</v>
      </c>
      <c r="B982" s="3" t="str">
        <f>'宅直データ '!A982&amp;""</f>
        <v>130427</v>
      </c>
      <c r="C982" s="3" t="str">
        <f>'宅直データ '!B982</f>
        <v>中村 公亮</v>
      </c>
      <c r="D982" s="4">
        <f>'宅直データ '!C982</f>
        <v>45646</v>
      </c>
      <c r="E982" s="3">
        <f>'宅直データ '!D982</f>
        <v>0</v>
      </c>
      <c r="F982" s="3">
        <f>'宅直データ '!E982</f>
        <v>0</v>
      </c>
      <c r="G982" s="10">
        <f>'宅直データ '!F982</f>
        <v>0</v>
      </c>
      <c r="H982" s="3" t="str">
        <f t="shared" si="15"/>
        <v/>
      </c>
      <c r="I982" s="3" t="str">
        <f>IF(F982=1,VLOOKUP($B982,スタッフ!$B:$F,5,FALSE),"")</f>
        <v/>
      </c>
      <c r="J982" s="3" t="str">
        <f>IF(G982=1,VLOOKUP($B982,スタッフ!$B:$F,5,FALSE),"")</f>
        <v/>
      </c>
      <c r="K982" s="3" t="str">
        <f>IF(E982=1,VLOOKUP($B982,スタッフ!$B:$F,5,FALSE),"")</f>
        <v/>
      </c>
    </row>
    <row r="983" spans="1:11" x14ac:dyDescent="0.2">
      <c r="A983" s="9" t="str">
        <f>'宅直データ '!A983&amp;'宅直データ '!C983</f>
        <v>13042745647</v>
      </c>
      <c r="B983" s="3" t="str">
        <f>'宅直データ '!A983&amp;""</f>
        <v>130427</v>
      </c>
      <c r="C983" s="3" t="str">
        <f>'宅直データ '!B983</f>
        <v>中村 公亮</v>
      </c>
      <c r="D983" s="4">
        <f>'宅直データ '!C983</f>
        <v>45647</v>
      </c>
      <c r="E983" s="3">
        <f>'宅直データ '!D983</f>
        <v>0</v>
      </c>
      <c r="F983" s="3">
        <f>'宅直データ '!E983</f>
        <v>0</v>
      </c>
      <c r="G983" s="10">
        <f>'宅直データ '!F983</f>
        <v>0</v>
      </c>
      <c r="H983" s="3" t="str">
        <f t="shared" si="15"/>
        <v/>
      </c>
      <c r="I983" s="3" t="str">
        <f>IF(F983=1,VLOOKUP($B983,スタッフ!$B:$F,5,FALSE),"")</f>
        <v/>
      </c>
      <c r="J983" s="3" t="str">
        <f>IF(G983=1,VLOOKUP($B983,スタッフ!$B:$F,5,FALSE),"")</f>
        <v/>
      </c>
      <c r="K983" s="3" t="str">
        <f>IF(E983=1,VLOOKUP($B983,スタッフ!$B:$F,5,FALSE),"")</f>
        <v/>
      </c>
    </row>
    <row r="984" spans="1:11" x14ac:dyDescent="0.2">
      <c r="A984" s="9" t="str">
        <f>'宅直データ '!A984&amp;'宅直データ '!C984</f>
        <v>13042745648</v>
      </c>
      <c r="B984" s="3" t="str">
        <f>'宅直データ '!A984&amp;""</f>
        <v>130427</v>
      </c>
      <c r="C984" s="3" t="str">
        <f>'宅直データ '!B984</f>
        <v>中村 公亮</v>
      </c>
      <c r="D984" s="4">
        <f>'宅直データ '!C984</f>
        <v>45648</v>
      </c>
      <c r="E984" s="3">
        <f>'宅直データ '!D984</f>
        <v>0</v>
      </c>
      <c r="F984" s="3">
        <f>'宅直データ '!E984</f>
        <v>0</v>
      </c>
      <c r="G984" s="10">
        <f>'宅直データ '!F984</f>
        <v>0</v>
      </c>
      <c r="H984" s="3" t="str">
        <f t="shared" si="15"/>
        <v/>
      </c>
      <c r="I984" s="3" t="str">
        <f>IF(F984=1,VLOOKUP($B984,スタッフ!$B:$F,5,FALSE),"")</f>
        <v/>
      </c>
      <c r="J984" s="3" t="str">
        <f>IF(G984=1,VLOOKUP($B984,スタッフ!$B:$F,5,FALSE),"")</f>
        <v/>
      </c>
      <c r="K984" s="3" t="str">
        <f>IF(E984=1,VLOOKUP($B984,スタッフ!$B:$F,5,FALSE),"")</f>
        <v/>
      </c>
    </row>
    <row r="985" spans="1:11" x14ac:dyDescent="0.2">
      <c r="A985" s="9" t="str">
        <f>'宅直データ '!A985&amp;'宅直データ '!C985</f>
        <v>13042745649</v>
      </c>
      <c r="B985" s="3" t="str">
        <f>'宅直データ '!A985&amp;""</f>
        <v>130427</v>
      </c>
      <c r="C985" s="3" t="str">
        <f>'宅直データ '!B985</f>
        <v>中村 公亮</v>
      </c>
      <c r="D985" s="4">
        <f>'宅直データ '!C985</f>
        <v>45649</v>
      </c>
      <c r="E985" s="3">
        <f>'宅直データ '!D985</f>
        <v>0</v>
      </c>
      <c r="F985" s="3">
        <f>'宅直データ '!E985</f>
        <v>0</v>
      </c>
      <c r="G985" s="10">
        <f>'宅直データ '!F985</f>
        <v>0</v>
      </c>
      <c r="H985" s="3" t="str">
        <f t="shared" si="15"/>
        <v/>
      </c>
      <c r="I985" s="3" t="str">
        <f>IF(F985=1,VLOOKUP($B985,スタッフ!$B:$F,5,FALSE),"")</f>
        <v/>
      </c>
      <c r="J985" s="3" t="str">
        <f>IF(G985=1,VLOOKUP($B985,スタッフ!$B:$F,5,FALSE),"")</f>
        <v/>
      </c>
      <c r="K985" s="3" t="str">
        <f>IF(E985=1,VLOOKUP($B985,スタッフ!$B:$F,5,FALSE),"")</f>
        <v/>
      </c>
    </row>
    <row r="986" spans="1:11" x14ac:dyDescent="0.2">
      <c r="A986" s="9" t="str">
        <f>'宅直データ '!A986&amp;'宅直データ '!C986</f>
        <v>13042745650</v>
      </c>
      <c r="B986" s="3" t="str">
        <f>'宅直データ '!A986&amp;""</f>
        <v>130427</v>
      </c>
      <c r="C986" s="3" t="str">
        <f>'宅直データ '!B986</f>
        <v>中村 公亮</v>
      </c>
      <c r="D986" s="4">
        <f>'宅直データ '!C986</f>
        <v>45650</v>
      </c>
      <c r="E986" s="3">
        <f>'宅直データ '!D986</f>
        <v>0</v>
      </c>
      <c r="F986" s="3">
        <f>'宅直データ '!E986</f>
        <v>0</v>
      </c>
      <c r="G986" s="10">
        <f>'宅直データ '!F986</f>
        <v>0</v>
      </c>
      <c r="H986" s="3" t="str">
        <f t="shared" si="15"/>
        <v/>
      </c>
      <c r="I986" s="3" t="str">
        <f>IF(F986=1,VLOOKUP($B986,スタッフ!$B:$F,5,FALSE),"")</f>
        <v/>
      </c>
      <c r="J986" s="3" t="str">
        <f>IF(G986=1,VLOOKUP($B986,スタッフ!$B:$F,5,FALSE),"")</f>
        <v/>
      </c>
      <c r="K986" s="3" t="str">
        <f>IF(E986=1,VLOOKUP($B986,スタッフ!$B:$F,5,FALSE),"")</f>
        <v/>
      </c>
    </row>
    <row r="987" spans="1:11" x14ac:dyDescent="0.2">
      <c r="A987" s="9" t="str">
        <f>'宅直データ '!A987&amp;'宅直データ '!C987</f>
        <v>13042745651</v>
      </c>
      <c r="B987" s="3" t="str">
        <f>'宅直データ '!A987&amp;""</f>
        <v>130427</v>
      </c>
      <c r="C987" s="3" t="str">
        <f>'宅直データ '!B987</f>
        <v>中村 公亮</v>
      </c>
      <c r="D987" s="4">
        <f>'宅直データ '!C987</f>
        <v>45651</v>
      </c>
      <c r="E987" s="3">
        <f>'宅直データ '!D987</f>
        <v>0</v>
      </c>
      <c r="F987" s="3">
        <f>'宅直データ '!E987</f>
        <v>0</v>
      </c>
      <c r="G987" s="10">
        <f>'宅直データ '!F987</f>
        <v>0</v>
      </c>
      <c r="H987" s="3" t="str">
        <f t="shared" si="15"/>
        <v/>
      </c>
      <c r="I987" s="3" t="str">
        <f>IF(F987=1,VLOOKUP($B987,スタッフ!$B:$F,5,FALSE),"")</f>
        <v/>
      </c>
      <c r="J987" s="3" t="str">
        <f>IF(G987=1,VLOOKUP($B987,スタッフ!$B:$F,5,FALSE),"")</f>
        <v/>
      </c>
      <c r="K987" s="3" t="str">
        <f>IF(E987=1,VLOOKUP($B987,スタッフ!$B:$F,5,FALSE),"")</f>
        <v/>
      </c>
    </row>
    <row r="988" spans="1:11" x14ac:dyDescent="0.2">
      <c r="A988" s="9" t="str">
        <f>'宅直データ '!A988&amp;'宅直データ '!C988</f>
        <v>13042745652</v>
      </c>
      <c r="B988" s="3" t="str">
        <f>'宅直データ '!A988&amp;""</f>
        <v>130427</v>
      </c>
      <c r="C988" s="3" t="str">
        <f>'宅直データ '!B988</f>
        <v>中村 公亮</v>
      </c>
      <c r="D988" s="4">
        <f>'宅直データ '!C988</f>
        <v>45652</v>
      </c>
      <c r="E988" s="3">
        <f>'宅直データ '!D988</f>
        <v>0</v>
      </c>
      <c r="F988" s="3">
        <f>'宅直データ '!E988</f>
        <v>0</v>
      </c>
      <c r="G988" s="10">
        <f>'宅直データ '!F988</f>
        <v>0</v>
      </c>
      <c r="H988" s="3" t="str">
        <f t="shared" si="15"/>
        <v/>
      </c>
      <c r="I988" s="3" t="str">
        <f>IF(F988=1,VLOOKUP($B988,スタッフ!$B:$F,5,FALSE),"")</f>
        <v/>
      </c>
      <c r="J988" s="3" t="str">
        <f>IF(G988=1,VLOOKUP($B988,スタッフ!$B:$F,5,FALSE),"")</f>
        <v/>
      </c>
      <c r="K988" s="3" t="str">
        <f>IF(E988=1,VLOOKUP($B988,スタッフ!$B:$F,5,FALSE),"")</f>
        <v/>
      </c>
    </row>
    <row r="989" spans="1:11" x14ac:dyDescent="0.2">
      <c r="A989" s="9" t="str">
        <f>'宅直データ '!A989&amp;'宅直データ '!C989</f>
        <v>13042745653</v>
      </c>
      <c r="B989" s="3" t="str">
        <f>'宅直データ '!A989&amp;""</f>
        <v>130427</v>
      </c>
      <c r="C989" s="3" t="str">
        <f>'宅直データ '!B989</f>
        <v>中村 公亮</v>
      </c>
      <c r="D989" s="4">
        <f>'宅直データ '!C989</f>
        <v>45653</v>
      </c>
      <c r="E989" s="3">
        <f>'宅直データ '!D989</f>
        <v>0</v>
      </c>
      <c r="F989" s="3">
        <f>'宅直データ '!E989</f>
        <v>0</v>
      </c>
      <c r="G989" s="10">
        <f>'宅直データ '!F989</f>
        <v>0</v>
      </c>
      <c r="H989" s="3" t="str">
        <f t="shared" si="15"/>
        <v/>
      </c>
      <c r="I989" s="3" t="str">
        <f>IF(F989=1,VLOOKUP($B989,スタッフ!$B:$F,5,FALSE),"")</f>
        <v/>
      </c>
      <c r="J989" s="3" t="str">
        <f>IF(G989=1,VLOOKUP($B989,スタッフ!$B:$F,5,FALSE),"")</f>
        <v/>
      </c>
      <c r="K989" s="3" t="str">
        <f>IF(E989=1,VLOOKUP($B989,スタッフ!$B:$F,5,FALSE),"")</f>
        <v/>
      </c>
    </row>
    <row r="990" spans="1:11" x14ac:dyDescent="0.2">
      <c r="A990" s="9" t="str">
        <f>'宅直データ '!A990&amp;'宅直データ '!C990</f>
        <v>13042745654</v>
      </c>
      <c r="B990" s="3" t="str">
        <f>'宅直データ '!A990&amp;""</f>
        <v>130427</v>
      </c>
      <c r="C990" s="3" t="str">
        <f>'宅直データ '!B990</f>
        <v>中村 公亮</v>
      </c>
      <c r="D990" s="4">
        <f>'宅直データ '!C990</f>
        <v>45654</v>
      </c>
      <c r="E990" s="3">
        <f>'宅直データ '!D990</f>
        <v>0</v>
      </c>
      <c r="F990" s="3">
        <f>'宅直データ '!E990</f>
        <v>0</v>
      </c>
      <c r="G990" s="10">
        <f>'宅直データ '!F990</f>
        <v>0</v>
      </c>
      <c r="H990" s="3" t="str">
        <f t="shared" si="15"/>
        <v/>
      </c>
      <c r="I990" s="3" t="str">
        <f>IF(F990=1,VLOOKUP($B990,スタッフ!$B:$F,5,FALSE),"")</f>
        <v/>
      </c>
      <c r="J990" s="3" t="str">
        <f>IF(G990=1,VLOOKUP($B990,スタッフ!$B:$F,5,FALSE),"")</f>
        <v/>
      </c>
      <c r="K990" s="3" t="str">
        <f>IF(E990=1,VLOOKUP($B990,スタッフ!$B:$F,5,FALSE),"")</f>
        <v/>
      </c>
    </row>
    <row r="991" spans="1:11" x14ac:dyDescent="0.2">
      <c r="A991" s="9" t="str">
        <f>'宅直データ '!A991&amp;'宅直データ '!C991</f>
        <v>13042745655</v>
      </c>
      <c r="B991" s="3" t="str">
        <f>'宅直データ '!A991&amp;""</f>
        <v>130427</v>
      </c>
      <c r="C991" s="3" t="str">
        <f>'宅直データ '!B991</f>
        <v>中村 公亮</v>
      </c>
      <c r="D991" s="4">
        <f>'宅直データ '!C991</f>
        <v>45655</v>
      </c>
      <c r="E991" s="3">
        <f>'宅直データ '!D991</f>
        <v>0</v>
      </c>
      <c r="F991" s="3">
        <f>'宅直データ '!E991</f>
        <v>0</v>
      </c>
      <c r="G991" s="10">
        <f>'宅直データ '!F991</f>
        <v>0</v>
      </c>
      <c r="H991" s="3" t="str">
        <f t="shared" si="15"/>
        <v/>
      </c>
      <c r="I991" s="3" t="str">
        <f>IF(F991=1,VLOOKUP($B991,スタッフ!$B:$F,5,FALSE),"")</f>
        <v/>
      </c>
      <c r="J991" s="3" t="str">
        <f>IF(G991=1,VLOOKUP($B991,スタッフ!$B:$F,5,FALSE),"")</f>
        <v/>
      </c>
      <c r="K991" s="3" t="str">
        <f>IF(E991=1,VLOOKUP($B991,スタッフ!$B:$F,5,FALSE),"")</f>
        <v/>
      </c>
    </row>
    <row r="992" spans="1:11" x14ac:dyDescent="0.2">
      <c r="A992" s="9" t="str">
        <f>'宅直データ '!A992&amp;'宅直データ '!C992</f>
        <v>13042745656</v>
      </c>
      <c r="B992" s="3" t="str">
        <f>'宅直データ '!A992&amp;""</f>
        <v>130427</v>
      </c>
      <c r="C992" s="3" t="str">
        <f>'宅直データ '!B992</f>
        <v>中村 公亮</v>
      </c>
      <c r="D992" s="4">
        <f>'宅直データ '!C992</f>
        <v>45656</v>
      </c>
      <c r="E992" s="3">
        <f>'宅直データ '!D992</f>
        <v>0</v>
      </c>
      <c r="F992" s="3">
        <f>'宅直データ '!E992</f>
        <v>0</v>
      </c>
      <c r="G992" s="10">
        <f>'宅直データ '!F992</f>
        <v>0</v>
      </c>
      <c r="H992" s="3" t="str">
        <f t="shared" si="15"/>
        <v/>
      </c>
      <c r="I992" s="3" t="str">
        <f>IF(F992=1,VLOOKUP($B992,スタッフ!$B:$F,5,FALSE),"")</f>
        <v/>
      </c>
      <c r="J992" s="3" t="str">
        <f>IF(G992=1,VLOOKUP($B992,スタッフ!$B:$F,5,FALSE),"")</f>
        <v/>
      </c>
      <c r="K992" s="3" t="str">
        <f>IF(E992=1,VLOOKUP($B992,スタッフ!$B:$F,5,FALSE),"")</f>
        <v/>
      </c>
    </row>
    <row r="993" spans="1:11" x14ac:dyDescent="0.2">
      <c r="A993" s="9" t="str">
        <f>'宅直データ '!A993&amp;'宅直データ '!C993</f>
        <v>13042745657</v>
      </c>
      <c r="B993" s="3" t="str">
        <f>'宅直データ '!A993&amp;""</f>
        <v>130427</v>
      </c>
      <c r="C993" s="3" t="str">
        <f>'宅直データ '!B993</f>
        <v>中村 公亮</v>
      </c>
      <c r="D993" s="4">
        <f>'宅直データ '!C993</f>
        <v>45657</v>
      </c>
      <c r="E993" s="3">
        <f>'宅直データ '!D993</f>
        <v>0</v>
      </c>
      <c r="F993" s="3">
        <f>'宅直データ '!E993</f>
        <v>0</v>
      </c>
      <c r="G993" s="10">
        <f>'宅直データ '!F993</f>
        <v>0</v>
      </c>
      <c r="H993" s="3" t="str">
        <f t="shared" si="15"/>
        <v/>
      </c>
      <c r="I993" s="3" t="str">
        <f>IF(F993=1,VLOOKUP($B993,スタッフ!$B:$F,5,FALSE),"")</f>
        <v/>
      </c>
      <c r="J993" s="3" t="str">
        <f>IF(G993=1,VLOOKUP($B993,スタッフ!$B:$F,5,FALSE),"")</f>
        <v/>
      </c>
      <c r="K993" s="3" t="str">
        <f>IF(E993=1,VLOOKUP($B993,スタッフ!$B:$F,5,FALSE),"")</f>
        <v/>
      </c>
    </row>
    <row r="994" spans="1:11" x14ac:dyDescent="0.2">
      <c r="A994" s="9" t="str">
        <f>'宅直データ '!A994&amp;'宅直データ '!C994</f>
        <v>13043945627</v>
      </c>
      <c r="B994" s="3" t="str">
        <f>'宅直データ '!A994&amp;""</f>
        <v>130439</v>
      </c>
      <c r="C994" s="3" t="str">
        <f>'宅直データ '!B994</f>
        <v>福知 千佳</v>
      </c>
      <c r="D994" s="4">
        <f>'宅直データ '!C994</f>
        <v>45627</v>
      </c>
      <c r="E994" s="3">
        <f>'宅直データ '!D994</f>
        <v>0</v>
      </c>
      <c r="F994" s="3">
        <f>'宅直データ '!E994</f>
        <v>0</v>
      </c>
      <c r="G994" s="10">
        <f>'宅直データ '!F994</f>
        <v>0</v>
      </c>
      <c r="H994" s="3" t="str">
        <f t="shared" si="15"/>
        <v/>
      </c>
      <c r="I994" s="3" t="str">
        <f>IF(F994=1,VLOOKUP($B994,スタッフ!$B:$F,5,FALSE),"")</f>
        <v/>
      </c>
      <c r="J994" s="3" t="str">
        <f>IF(G994=1,VLOOKUP($B994,スタッフ!$B:$F,5,FALSE),"")</f>
        <v/>
      </c>
      <c r="K994" s="3" t="str">
        <f>IF(E994=1,VLOOKUP($B994,スタッフ!$B:$F,5,FALSE),"")</f>
        <v/>
      </c>
    </row>
    <row r="995" spans="1:11" x14ac:dyDescent="0.2">
      <c r="A995" s="9" t="str">
        <f>'宅直データ '!A995&amp;'宅直データ '!C995</f>
        <v>13043945628</v>
      </c>
      <c r="B995" s="3" t="str">
        <f>'宅直データ '!A995&amp;""</f>
        <v>130439</v>
      </c>
      <c r="C995" s="3" t="str">
        <f>'宅直データ '!B995</f>
        <v>福知 千佳</v>
      </c>
      <c r="D995" s="4">
        <f>'宅直データ '!C995</f>
        <v>45628</v>
      </c>
      <c r="E995" s="3">
        <f>'宅直データ '!D995</f>
        <v>0</v>
      </c>
      <c r="F995" s="3">
        <f>'宅直データ '!E995</f>
        <v>0</v>
      </c>
      <c r="G995" s="10">
        <f>'宅直データ '!F995</f>
        <v>0</v>
      </c>
      <c r="H995" s="3" t="str">
        <f t="shared" si="15"/>
        <v/>
      </c>
      <c r="I995" s="3" t="str">
        <f>IF(F995=1,VLOOKUP($B995,スタッフ!$B:$F,5,FALSE),"")</f>
        <v/>
      </c>
      <c r="J995" s="3" t="str">
        <f>IF(G995=1,VLOOKUP($B995,スタッフ!$B:$F,5,FALSE),"")</f>
        <v/>
      </c>
      <c r="K995" s="3" t="str">
        <f>IF(E995=1,VLOOKUP($B995,スタッフ!$B:$F,5,FALSE),"")</f>
        <v/>
      </c>
    </row>
    <row r="996" spans="1:11" x14ac:dyDescent="0.2">
      <c r="A996" s="9" t="str">
        <f>'宅直データ '!A996&amp;'宅直データ '!C996</f>
        <v>13043945629</v>
      </c>
      <c r="B996" s="3" t="str">
        <f>'宅直データ '!A996&amp;""</f>
        <v>130439</v>
      </c>
      <c r="C996" s="3" t="str">
        <f>'宅直データ '!B996</f>
        <v>福知 千佳</v>
      </c>
      <c r="D996" s="4">
        <f>'宅直データ '!C996</f>
        <v>45629</v>
      </c>
      <c r="E996" s="3">
        <f>'宅直データ '!D996</f>
        <v>0</v>
      </c>
      <c r="F996" s="3">
        <f>'宅直データ '!E996</f>
        <v>0</v>
      </c>
      <c r="G996" s="10">
        <f>'宅直データ '!F996</f>
        <v>0</v>
      </c>
      <c r="H996" s="3" t="str">
        <f t="shared" si="15"/>
        <v/>
      </c>
      <c r="I996" s="3" t="str">
        <f>IF(F996=1,VLOOKUP($B996,スタッフ!$B:$F,5,FALSE),"")</f>
        <v/>
      </c>
      <c r="J996" s="3" t="str">
        <f>IF(G996=1,VLOOKUP($B996,スタッフ!$B:$F,5,FALSE),"")</f>
        <v/>
      </c>
      <c r="K996" s="3" t="str">
        <f>IF(E996=1,VLOOKUP($B996,スタッフ!$B:$F,5,FALSE),"")</f>
        <v/>
      </c>
    </row>
    <row r="997" spans="1:11" x14ac:dyDescent="0.2">
      <c r="A997" s="9" t="str">
        <f>'宅直データ '!A997&amp;'宅直データ '!C997</f>
        <v>13043945630</v>
      </c>
      <c r="B997" s="3" t="str">
        <f>'宅直データ '!A997&amp;""</f>
        <v>130439</v>
      </c>
      <c r="C997" s="3" t="str">
        <f>'宅直データ '!B997</f>
        <v>福知 千佳</v>
      </c>
      <c r="D997" s="4">
        <f>'宅直データ '!C997</f>
        <v>45630</v>
      </c>
      <c r="E997" s="3">
        <f>'宅直データ '!D997</f>
        <v>0</v>
      </c>
      <c r="F997" s="3">
        <f>'宅直データ '!E997</f>
        <v>0</v>
      </c>
      <c r="G997" s="10">
        <f>'宅直データ '!F997</f>
        <v>0</v>
      </c>
      <c r="H997" s="3" t="str">
        <f t="shared" si="15"/>
        <v/>
      </c>
      <c r="I997" s="3" t="str">
        <f>IF(F997=1,VLOOKUP($B997,スタッフ!$B:$F,5,FALSE),"")</f>
        <v/>
      </c>
      <c r="J997" s="3" t="str">
        <f>IF(G997=1,VLOOKUP($B997,スタッフ!$B:$F,5,FALSE),"")</f>
        <v/>
      </c>
      <c r="K997" s="3" t="str">
        <f>IF(E997=1,VLOOKUP($B997,スタッフ!$B:$F,5,FALSE),"")</f>
        <v/>
      </c>
    </row>
    <row r="998" spans="1:11" x14ac:dyDescent="0.2">
      <c r="A998" s="9" t="str">
        <f>'宅直データ '!A998&amp;'宅直データ '!C998</f>
        <v>13043945631</v>
      </c>
      <c r="B998" s="3" t="str">
        <f>'宅直データ '!A998&amp;""</f>
        <v>130439</v>
      </c>
      <c r="C998" s="3" t="str">
        <f>'宅直データ '!B998</f>
        <v>福知 千佳</v>
      </c>
      <c r="D998" s="4">
        <f>'宅直データ '!C998</f>
        <v>45631</v>
      </c>
      <c r="E998" s="3">
        <f>'宅直データ '!D998</f>
        <v>0</v>
      </c>
      <c r="F998" s="3">
        <f>'宅直データ '!E998</f>
        <v>0</v>
      </c>
      <c r="G998" s="10">
        <f>'宅直データ '!F998</f>
        <v>0</v>
      </c>
      <c r="H998" s="3" t="str">
        <f t="shared" si="15"/>
        <v/>
      </c>
      <c r="I998" s="3" t="str">
        <f>IF(F998=1,VLOOKUP($B998,スタッフ!$B:$F,5,FALSE),"")</f>
        <v/>
      </c>
      <c r="J998" s="3" t="str">
        <f>IF(G998=1,VLOOKUP($B998,スタッフ!$B:$F,5,FALSE),"")</f>
        <v/>
      </c>
      <c r="K998" s="3" t="str">
        <f>IF(E998=1,VLOOKUP($B998,スタッフ!$B:$F,5,FALSE),"")</f>
        <v/>
      </c>
    </row>
    <row r="999" spans="1:11" x14ac:dyDescent="0.2">
      <c r="A999" s="9" t="str">
        <f>'宅直データ '!A999&amp;'宅直データ '!C999</f>
        <v>13043945632</v>
      </c>
      <c r="B999" s="3" t="str">
        <f>'宅直データ '!A999&amp;""</f>
        <v>130439</v>
      </c>
      <c r="C999" s="3" t="str">
        <f>'宅直データ '!B999</f>
        <v>福知 千佳</v>
      </c>
      <c r="D999" s="4">
        <f>'宅直データ '!C999</f>
        <v>45632</v>
      </c>
      <c r="E999" s="3">
        <f>'宅直データ '!D999</f>
        <v>0</v>
      </c>
      <c r="F999" s="3">
        <f>'宅直データ '!E999</f>
        <v>0</v>
      </c>
      <c r="G999" s="10">
        <f>'宅直データ '!F999</f>
        <v>0</v>
      </c>
      <c r="H999" s="3" t="str">
        <f t="shared" si="15"/>
        <v/>
      </c>
      <c r="I999" s="3" t="str">
        <f>IF(F999=1,VLOOKUP($B999,スタッフ!$B:$F,5,FALSE),"")</f>
        <v/>
      </c>
      <c r="J999" s="3" t="str">
        <f>IF(G999=1,VLOOKUP($B999,スタッフ!$B:$F,5,FALSE),"")</f>
        <v/>
      </c>
      <c r="K999" s="3" t="str">
        <f>IF(E999=1,VLOOKUP($B999,スタッフ!$B:$F,5,FALSE),"")</f>
        <v/>
      </c>
    </row>
    <row r="1000" spans="1:11" x14ac:dyDescent="0.2">
      <c r="A1000" s="9" t="str">
        <f>'宅直データ '!A1000&amp;'宅直データ '!C1000</f>
        <v>13043945633</v>
      </c>
      <c r="B1000" s="3" t="str">
        <f>'宅直データ '!A1000&amp;""</f>
        <v>130439</v>
      </c>
      <c r="C1000" s="3" t="str">
        <f>'宅直データ '!B1000</f>
        <v>福知 千佳</v>
      </c>
      <c r="D1000" s="4">
        <f>'宅直データ '!C1000</f>
        <v>45633</v>
      </c>
      <c r="E1000" s="3">
        <f>'宅直データ '!D1000</f>
        <v>0</v>
      </c>
      <c r="F1000" s="3">
        <f>'宅直データ '!E1000</f>
        <v>0</v>
      </c>
      <c r="G1000" s="10">
        <f>'宅直データ '!F1000</f>
        <v>0</v>
      </c>
      <c r="H1000" s="3" t="str">
        <f t="shared" si="15"/>
        <v/>
      </c>
      <c r="I1000" s="3" t="str">
        <f>IF(F1000=1,VLOOKUP($B1000,スタッフ!$B:$F,5,FALSE),"")</f>
        <v/>
      </c>
      <c r="J1000" s="3" t="str">
        <f>IF(G1000=1,VLOOKUP($B1000,スタッフ!$B:$F,5,FALSE),"")</f>
        <v/>
      </c>
      <c r="K1000" s="3" t="str">
        <f>IF(E1000=1,VLOOKUP($B1000,スタッフ!$B:$F,5,FALSE),"")</f>
        <v/>
      </c>
    </row>
    <row r="1001" spans="1:11" x14ac:dyDescent="0.2">
      <c r="A1001" s="9" t="str">
        <f>'宅直データ '!A1001&amp;'宅直データ '!C1001</f>
        <v>13043945634</v>
      </c>
      <c r="B1001" s="3" t="str">
        <f>'宅直データ '!A1001&amp;""</f>
        <v>130439</v>
      </c>
      <c r="C1001" s="3" t="str">
        <f>'宅直データ '!B1001</f>
        <v>福知 千佳</v>
      </c>
      <c r="D1001" s="4">
        <f>'宅直データ '!C1001</f>
        <v>45634</v>
      </c>
      <c r="E1001" s="3">
        <f>'宅直データ '!D1001</f>
        <v>0</v>
      </c>
      <c r="F1001" s="3">
        <f>'宅直データ '!E1001</f>
        <v>0</v>
      </c>
      <c r="G1001" s="10">
        <f>'宅直データ '!F1001</f>
        <v>0</v>
      </c>
      <c r="H1001" s="3" t="str">
        <f t="shared" si="15"/>
        <v/>
      </c>
      <c r="I1001" s="3" t="str">
        <f>IF(F1001=1,VLOOKUP($B1001,スタッフ!$B:$F,5,FALSE),"")</f>
        <v/>
      </c>
      <c r="J1001" s="3" t="str">
        <f>IF(G1001=1,VLOOKUP($B1001,スタッフ!$B:$F,5,FALSE),"")</f>
        <v/>
      </c>
      <c r="K1001" s="3" t="str">
        <f>IF(E1001=1,VLOOKUP($B1001,スタッフ!$B:$F,5,FALSE),"")</f>
        <v/>
      </c>
    </row>
    <row r="1002" spans="1:11" x14ac:dyDescent="0.2">
      <c r="A1002" s="9" t="str">
        <f>'宅直データ '!A1002&amp;'宅直データ '!C1002</f>
        <v>13043945635</v>
      </c>
      <c r="B1002" s="3" t="str">
        <f>'宅直データ '!A1002&amp;""</f>
        <v>130439</v>
      </c>
      <c r="C1002" s="3" t="str">
        <f>'宅直データ '!B1002</f>
        <v>福知 千佳</v>
      </c>
      <c r="D1002" s="4">
        <f>'宅直データ '!C1002</f>
        <v>45635</v>
      </c>
      <c r="E1002" s="3">
        <f>'宅直データ '!D1002</f>
        <v>0</v>
      </c>
      <c r="F1002" s="3">
        <f>'宅直データ '!E1002</f>
        <v>0</v>
      </c>
      <c r="G1002" s="10">
        <f>'宅直データ '!F1002</f>
        <v>0</v>
      </c>
      <c r="H1002" s="3" t="str">
        <f t="shared" si="15"/>
        <v/>
      </c>
      <c r="I1002" s="3" t="str">
        <f>IF(F1002=1,VLOOKUP($B1002,スタッフ!$B:$F,5,FALSE),"")</f>
        <v/>
      </c>
      <c r="J1002" s="3" t="str">
        <f>IF(G1002=1,VLOOKUP($B1002,スタッフ!$B:$F,5,FALSE),"")</f>
        <v/>
      </c>
      <c r="K1002" s="3" t="str">
        <f>IF(E1002=1,VLOOKUP($B1002,スタッフ!$B:$F,5,FALSE),"")</f>
        <v/>
      </c>
    </row>
    <row r="1003" spans="1:11" x14ac:dyDescent="0.2">
      <c r="A1003" s="9" t="str">
        <f>'宅直データ '!A1003&amp;'宅直データ '!C1003</f>
        <v>13043945636</v>
      </c>
      <c r="B1003" s="3" t="str">
        <f>'宅直データ '!A1003&amp;""</f>
        <v>130439</v>
      </c>
      <c r="C1003" s="3" t="str">
        <f>'宅直データ '!B1003</f>
        <v>福知 千佳</v>
      </c>
      <c r="D1003" s="4">
        <f>'宅直データ '!C1003</f>
        <v>45636</v>
      </c>
      <c r="E1003" s="3">
        <f>'宅直データ '!D1003</f>
        <v>0</v>
      </c>
      <c r="F1003" s="3">
        <f>'宅直データ '!E1003</f>
        <v>0</v>
      </c>
      <c r="G1003" s="10">
        <f>'宅直データ '!F1003</f>
        <v>0</v>
      </c>
      <c r="H1003" s="3" t="str">
        <f t="shared" si="15"/>
        <v/>
      </c>
      <c r="I1003" s="3" t="str">
        <f>IF(F1003=1,VLOOKUP($B1003,スタッフ!$B:$F,5,FALSE),"")</f>
        <v/>
      </c>
      <c r="J1003" s="3" t="str">
        <f>IF(G1003=1,VLOOKUP($B1003,スタッフ!$B:$F,5,FALSE),"")</f>
        <v/>
      </c>
      <c r="K1003" s="3" t="str">
        <f>IF(E1003=1,VLOOKUP($B1003,スタッフ!$B:$F,5,FALSE),"")</f>
        <v/>
      </c>
    </row>
    <row r="1004" spans="1:11" x14ac:dyDescent="0.2">
      <c r="A1004" s="9" t="str">
        <f>'宅直データ '!A1004&amp;'宅直データ '!C1004</f>
        <v>13043945637</v>
      </c>
      <c r="B1004" s="3" t="str">
        <f>'宅直データ '!A1004&amp;""</f>
        <v>130439</v>
      </c>
      <c r="C1004" s="3" t="str">
        <f>'宅直データ '!B1004</f>
        <v>福知 千佳</v>
      </c>
      <c r="D1004" s="4">
        <f>'宅直データ '!C1004</f>
        <v>45637</v>
      </c>
      <c r="E1004" s="3">
        <f>'宅直データ '!D1004</f>
        <v>0</v>
      </c>
      <c r="F1004" s="3">
        <f>'宅直データ '!E1004</f>
        <v>0</v>
      </c>
      <c r="G1004" s="10">
        <f>'宅直データ '!F1004</f>
        <v>0</v>
      </c>
      <c r="H1004" s="3" t="str">
        <f t="shared" si="15"/>
        <v/>
      </c>
      <c r="I1004" s="3" t="str">
        <f>IF(F1004=1,VLOOKUP($B1004,スタッフ!$B:$F,5,FALSE),"")</f>
        <v/>
      </c>
      <c r="J1004" s="3" t="str">
        <f>IF(G1004=1,VLOOKUP($B1004,スタッフ!$B:$F,5,FALSE),"")</f>
        <v/>
      </c>
      <c r="K1004" s="3" t="str">
        <f>IF(E1004=1,VLOOKUP($B1004,スタッフ!$B:$F,5,FALSE),"")</f>
        <v/>
      </c>
    </row>
    <row r="1005" spans="1:11" x14ac:dyDescent="0.2">
      <c r="A1005" s="9" t="str">
        <f>'宅直データ '!A1005&amp;'宅直データ '!C1005</f>
        <v>13043945638</v>
      </c>
      <c r="B1005" s="3" t="str">
        <f>'宅直データ '!A1005&amp;""</f>
        <v>130439</v>
      </c>
      <c r="C1005" s="3" t="str">
        <f>'宅直データ '!B1005</f>
        <v>福知 千佳</v>
      </c>
      <c r="D1005" s="4">
        <f>'宅直データ '!C1005</f>
        <v>45638</v>
      </c>
      <c r="E1005" s="3">
        <f>'宅直データ '!D1005</f>
        <v>0</v>
      </c>
      <c r="F1005" s="3">
        <f>'宅直データ '!E1005</f>
        <v>0</v>
      </c>
      <c r="G1005" s="10">
        <f>'宅直データ '!F1005</f>
        <v>0</v>
      </c>
      <c r="H1005" s="3" t="str">
        <f t="shared" si="15"/>
        <v/>
      </c>
      <c r="I1005" s="3" t="str">
        <f>IF(F1005=1,VLOOKUP($B1005,スタッフ!$B:$F,5,FALSE),"")</f>
        <v/>
      </c>
      <c r="J1005" s="3" t="str">
        <f>IF(G1005=1,VLOOKUP($B1005,スタッフ!$B:$F,5,FALSE),"")</f>
        <v/>
      </c>
      <c r="K1005" s="3" t="str">
        <f>IF(E1005=1,VLOOKUP($B1005,スタッフ!$B:$F,5,FALSE),"")</f>
        <v/>
      </c>
    </row>
    <row r="1006" spans="1:11" x14ac:dyDescent="0.2">
      <c r="A1006" s="9" t="str">
        <f>'宅直データ '!A1006&amp;'宅直データ '!C1006</f>
        <v>13043945639</v>
      </c>
      <c r="B1006" s="3" t="str">
        <f>'宅直データ '!A1006&amp;""</f>
        <v>130439</v>
      </c>
      <c r="C1006" s="3" t="str">
        <f>'宅直データ '!B1006</f>
        <v>福知 千佳</v>
      </c>
      <c r="D1006" s="4">
        <f>'宅直データ '!C1006</f>
        <v>45639</v>
      </c>
      <c r="E1006" s="3">
        <f>'宅直データ '!D1006</f>
        <v>0</v>
      </c>
      <c r="F1006" s="3">
        <f>'宅直データ '!E1006</f>
        <v>0</v>
      </c>
      <c r="G1006" s="10">
        <f>'宅直データ '!F1006</f>
        <v>0</v>
      </c>
      <c r="H1006" s="3" t="str">
        <f t="shared" si="15"/>
        <v/>
      </c>
      <c r="I1006" s="3" t="str">
        <f>IF(F1006=1,VLOOKUP($B1006,スタッフ!$B:$F,5,FALSE),"")</f>
        <v/>
      </c>
      <c r="J1006" s="3" t="str">
        <f>IF(G1006=1,VLOOKUP($B1006,スタッフ!$B:$F,5,FALSE),"")</f>
        <v/>
      </c>
      <c r="K1006" s="3" t="str">
        <f>IF(E1006=1,VLOOKUP($B1006,スタッフ!$B:$F,5,FALSE),"")</f>
        <v/>
      </c>
    </row>
    <row r="1007" spans="1:11" x14ac:dyDescent="0.2">
      <c r="A1007" s="9" t="str">
        <f>'宅直データ '!A1007&amp;'宅直データ '!C1007</f>
        <v>13043945640</v>
      </c>
      <c r="B1007" s="3" t="str">
        <f>'宅直データ '!A1007&amp;""</f>
        <v>130439</v>
      </c>
      <c r="C1007" s="3" t="str">
        <f>'宅直データ '!B1007</f>
        <v>福知 千佳</v>
      </c>
      <c r="D1007" s="4">
        <f>'宅直データ '!C1007</f>
        <v>45640</v>
      </c>
      <c r="E1007" s="3">
        <f>'宅直データ '!D1007</f>
        <v>0</v>
      </c>
      <c r="F1007" s="3">
        <f>'宅直データ '!E1007</f>
        <v>0</v>
      </c>
      <c r="G1007" s="10">
        <f>'宅直データ '!F1007</f>
        <v>0</v>
      </c>
      <c r="H1007" s="3" t="str">
        <f t="shared" si="15"/>
        <v/>
      </c>
      <c r="I1007" s="3" t="str">
        <f>IF(F1007=1,VLOOKUP($B1007,スタッフ!$B:$F,5,FALSE),"")</f>
        <v/>
      </c>
      <c r="J1007" s="3" t="str">
        <f>IF(G1007=1,VLOOKUP($B1007,スタッフ!$B:$F,5,FALSE),"")</f>
        <v/>
      </c>
      <c r="K1007" s="3" t="str">
        <f>IF(E1007=1,VLOOKUP($B1007,スタッフ!$B:$F,5,FALSE),"")</f>
        <v/>
      </c>
    </row>
    <row r="1008" spans="1:11" x14ac:dyDescent="0.2">
      <c r="A1008" s="9" t="str">
        <f>'宅直データ '!A1008&amp;'宅直データ '!C1008</f>
        <v>13043945641</v>
      </c>
      <c r="B1008" s="3" t="str">
        <f>'宅直データ '!A1008&amp;""</f>
        <v>130439</v>
      </c>
      <c r="C1008" s="3" t="str">
        <f>'宅直データ '!B1008</f>
        <v>福知 千佳</v>
      </c>
      <c r="D1008" s="4">
        <f>'宅直データ '!C1008</f>
        <v>45641</v>
      </c>
      <c r="E1008" s="3">
        <f>'宅直データ '!D1008</f>
        <v>0</v>
      </c>
      <c r="F1008" s="3">
        <f>'宅直データ '!E1008</f>
        <v>0</v>
      </c>
      <c r="G1008" s="10">
        <f>'宅直データ '!F1008</f>
        <v>0</v>
      </c>
      <c r="H1008" s="3" t="str">
        <f t="shared" si="15"/>
        <v/>
      </c>
      <c r="I1008" s="3" t="str">
        <f>IF(F1008=1,VLOOKUP($B1008,スタッフ!$B:$F,5,FALSE),"")</f>
        <v/>
      </c>
      <c r="J1008" s="3" t="str">
        <f>IF(G1008=1,VLOOKUP($B1008,スタッフ!$B:$F,5,FALSE),"")</f>
        <v/>
      </c>
      <c r="K1008" s="3" t="str">
        <f>IF(E1008=1,VLOOKUP($B1008,スタッフ!$B:$F,5,FALSE),"")</f>
        <v/>
      </c>
    </row>
    <row r="1009" spans="1:11" x14ac:dyDescent="0.2">
      <c r="A1009" s="9" t="str">
        <f>'宅直データ '!A1009&amp;'宅直データ '!C1009</f>
        <v>13043945642</v>
      </c>
      <c r="B1009" s="3" t="str">
        <f>'宅直データ '!A1009&amp;""</f>
        <v>130439</v>
      </c>
      <c r="C1009" s="3" t="str">
        <f>'宅直データ '!B1009</f>
        <v>福知 千佳</v>
      </c>
      <c r="D1009" s="4">
        <f>'宅直データ '!C1009</f>
        <v>45642</v>
      </c>
      <c r="E1009" s="3">
        <f>'宅直データ '!D1009</f>
        <v>0</v>
      </c>
      <c r="F1009" s="3">
        <f>'宅直データ '!E1009</f>
        <v>0</v>
      </c>
      <c r="G1009" s="10">
        <f>'宅直データ '!F1009</f>
        <v>0</v>
      </c>
      <c r="H1009" s="3" t="str">
        <f t="shared" si="15"/>
        <v/>
      </c>
      <c r="I1009" s="3" t="str">
        <f>IF(F1009=1,VLOOKUP($B1009,スタッフ!$B:$F,5,FALSE),"")</f>
        <v/>
      </c>
      <c r="J1009" s="3" t="str">
        <f>IF(G1009=1,VLOOKUP($B1009,スタッフ!$B:$F,5,FALSE),"")</f>
        <v/>
      </c>
      <c r="K1009" s="3" t="str">
        <f>IF(E1009=1,VLOOKUP($B1009,スタッフ!$B:$F,5,FALSE),"")</f>
        <v/>
      </c>
    </row>
    <row r="1010" spans="1:11" x14ac:dyDescent="0.2">
      <c r="A1010" s="9" t="str">
        <f>'宅直データ '!A1010&amp;'宅直データ '!C1010</f>
        <v>13043945643</v>
      </c>
      <c r="B1010" s="3" t="str">
        <f>'宅直データ '!A1010&amp;""</f>
        <v>130439</v>
      </c>
      <c r="C1010" s="3" t="str">
        <f>'宅直データ '!B1010</f>
        <v>福知 千佳</v>
      </c>
      <c r="D1010" s="4">
        <f>'宅直データ '!C1010</f>
        <v>45643</v>
      </c>
      <c r="E1010" s="3">
        <f>'宅直データ '!D1010</f>
        <v>0</v>
      </c>
      <c r="F1010" s="3">
        <f>'宅直データ '!E1010</f>
        <v>0</v>
      </c>
      <c r="G1010" s="10">
        <f>'宅直データ '!F1010</f>
        <v>0</v>
      </c>
      <c r="H1010" s="3" t="str">
        <f t="shared" si="15"/>
        <v/>
      </c>
      <c r="I1010" s="3" t="str">
        <f>IF(F1010=1,VLOOKUP($B1010,スタッフ!$B:$F,5,FALSE),"")</f>
        <v/>
      </c>
      <c r="J1010" s="3" t="str">
        <f>IF(G1010=1,VLOOKUP($B1010,スタッフ!$B:$F,5,FALSE),"")</f>
        <v/>
      </c>
      <c r="K1010" s="3" t="str">
        <f>IF(E1010=1,VLOOKUP($B1010,スタッフ!$B:$F,5,FALSE),"")</f>
        <v/>
      </c>
    </row>
    <row r="1011" spans="1:11" x14ac:dyDescent="0.2">
      <c r="A1011" s="9" t="str">
        <f>'宅直データ '!A1011&amp;'宅直データ '!C1011</f>
        <v>13043945644</v>
      </c>
      <c r="B1011" s="3" t="str">
        <f>'宅直データ '!A1011&amp;""</f>
        <v>130439</v>
      </c>
      <c r="C1011" s="3" t="str">
        <f>'宅直データ '!B1011</f>
        <v>福知 千佳</v>
      </c>
      <c r="D1011" s="4">
        <f>'宅直データ '!C1011</f>
        <v>45644</v>
      </c>
      <c r="E1011" s="3">
        <f>'宅直データ '!D1011</f>
        <v>0</v>
      </c>
      <c r="F1011" s="3">
        <f>'宅直データ '!E1011</f>
        <v>0</v>
      </c>
      <c r="G1011" s="10">
        <f>'宅直データ '!F1011</f>
        <v>0</v>
      </c>
      <c r="H1011" s="3" t="str">
        <f t="shared" si="15"/>
        <v/>
      </c>
      <c r="I1011" s="3" t="str">
        <f>IF(F1011=1,VLOOKUP($B1011,スタッフ!$B:$F,5,FALSE),"")</f>
        <v/>
      </c>
      <c r="J1011" s="3" t="str">
        <f>IF(G1011=1,VLOOKUP($B1011,スタッフ!$B:$F,5,FALSE),"")</f>
        <v/>
      </c>
      <c r="K1011" s="3" t="str">
        <f>IF(E1011=1,VLOOKUP($B1011,スタッフ!$B:$F,5,FALSE),"")</f>
        <v/>
      </c>
    </row>
    <row r="1012" spans="1:11" x14ac:dyDescent="0.2">
      <c r="A1012" s="9" t="str">
        <f>'宅直データ '!A1012&amp;'宅直データ '!C1012</f>
        <v>13043945645</v>
      </c>
      <c r="B1012" s="3" t="str">
        <f>'宅直データ '!A1012&amp;""</f>
        <v>130439</v>
      </c>
      <c r="C1012" s="3" t="str">
        <f>'宅直データ '!B1012</f>
        <v>福知 千佳</v>
      </c>
      <c r="D1012" s="4">
        <f>'宅直データ '!C1012</f>
        <v>45645</v>
      </c>
      <c r="E1012" s="3">
        <f>'宅直データ '!D1012</f>
        <v>0</v>
      </c>
      <c r="F1012" s="3">
        <f>'宅直データ '!E1012</f>
        <v>0</v>
      </c>
      <c r="G1012" s="10">
        <f>'宅直データ '!F1012</f>
        <v>0</v>
      </c>
      <c r="H1012" s="3" t="str">
        <f t="shared" si="15"/>
        <v/>
      </c>
      <c r="I1012" s="3" t="str">
        <f>IF(F1012=1,VLOOKUP($B1012,スタッフ!$B:$F,5,FALSE),"")</f>
        <v/>
      </c>
      <c r="J1012" s="3" t="str">
        <f>IF(G1012=1,VLOOKUP($B1012,スタッフ!$B:$F,5,FALSE),"")</f>
        <v/>
      </c>
      <c r="K1012" s="3" t="str">
        <f>IF(E1012=1,VLOOKUP($B1012,スタッフ!$B:$F,5,FALSE),"")</f>
        <v/>
      </c>
    </row>
    <row r="1013" spans="1:11" x14ac:dyDescent="0.2">
      <c r="A1013" s="9" t="str">
        <f>'宅直データ '!A1013&amp;'宅直データ '!C1013</f>
        <v>13043945646</v>
      </c>
      <c r="B1013" s="3" t="str">
        <f>'宅直データ '!A1013&amp;""</f>
        <v>130439</v>
      </c>
      <c r="C1013" s="3" t="str">
        <f>'宅直データ '!B1013</f>
        <v>福知 千佳</v>
      </c>
      <c r="D1013" s="4">
        <f>'宅直データ '!C1013</f>
        <v>45646</v>
      </c>
      <c r="E1013" s="3">
        <f>'宅直データ '!D1013</f>
        <v>0</v>
      </c>
      <c r="F1013" s="3">
        <f>'宅直データ '!E1013</f>
        <v>0</v>
      </c>
      <c r="G1013" s="10">
        <f>'宅直データ '!F1013</f>
        <v>0</v>
      </c>
      <c r="H1013" s="3" t="str">
        <f t="shared" si="15"/>
        <v/>
      </c>
      <c r="I1013" s="3" t="str">
        <f>IF(F1013=1,VLOOKUP($B1013,スタッフ!$B:$F,5,FALSE),"")</f>
        <v/>
      </c>
      <c r="J1013" s="3" t="str">
        <f>IF(G1013=1,VLOOKUP($B1013,スタッフ!$B:$F,5,FALSE),"")</f>
        <v/>
      </c>
      <c r="K1013" s="3" t="str">
        <f>IF(E1013=1,VLOOKUP($B1013,スタッフ!$B:$F,5,FALSE),"")</f>
        <v/>
      </c>
    </row>
    <row r="1014" spans="1:11" x14ac:dyDescent="0.2">
      <c r="A1014" s="9" t="str">
        <f>'宅直データ '!A1014&amp;'宅直データ '!C1014</f>
        <v>13043945647</v>
      </c>
      <c r="B1014" s="3" t="str">
        <f>'宅直データ '!A1014&amp;""</f>
        <v>130439</v>
      </c>
      <c r="C1014" s="3" t="str">
        <f>'宅直データ '!B1014</f>
        <v>福知 千佳</v>
      </c>
      <c r="D1014" s="4">
        <f>'宅直データ '!C1014</f>
        <v>45647</v>
      </c>
      <c r="E1014" s="3">
        <f>'宅直データ '!D1014</f>
        <v>0</v>
      </c>
      <c r="F1014" s="3">
        <f>'宅直データ '!E1014</f>
        <v>0</v>
      </c>
      <c r="G1014" s="10">
        <f>'宅直データ '!F1014</f>
        <v>0</v>
      </c>
      <c r="H1014" s="3" t="str">
        <f t="shared" si="15"/>
        <v/>
      </c>
      <c r="I1014" s="3" t="str">
        <f>IF(F1014=1,VLOOKUP($B1014,スタッフ!$B:$F,5,FALSE),"")</f>
        <v/>
      </c>
      <c r="J1014" s="3" t="str">
        <f>IF(G1014=1,VLOOKUP($B1014,スタッフ!$B:$F,5,FALSE),"")</f>
        <v/>
      </c>
      <c r="K1014" s="3" t="str">
        <f>IF(E1014=1,VLOOKUP($B1014,スタッフ!$B:$F,5,FALSE),"")</f>
        <v/>
      </c>
    </row>
    <row r="1015" spans="1:11" x14ac:dyDescent="0.2">
      <c r="A1015" s="9" t="str">
        <f>'宅直データ '!A1015&amp;'宅直データ '!C1015</f>
        <v>13043945648</v>
      </c>
      <c r="B1015" s="3" t="str">
        <f>'宅直データ '!A1015&amp;""</f>
        <v>130439</v>
      </c>
      <c r="C1015" s="3" t="str">
        <f>'宅直データ '!B1015</f>
        <v>福知 千佳</v>
      </c>
      <c r="D1015" s="4">
        <f>'宅直データ '!C1015</f>
        <v>45648</v>
      </c>
      <c r="E1015" s="3">
        <f>'宅直データ '!D1015</f>
        <v>0</v>
      </c>
      <c r="F1015" s="3">
        <f>'宅直データ '!E1015</f>
        <v>0</v>
      </c>
      <c r="G1015" s="10">
        <f>'宅直データ '!F1015</f>
        <v>0</v>
      </c>
      <c r="H1015" s="3" t="str">
        <f t="shared" si="15"/>
        <v/>
      </c>
      <c r="I1015" s="3" t="str">
        <f>IF(F1015=1,VLOOKUP($B1015,スタッフ!$B:$F,5,FALSE),"")</f>
        <v/>
      </c>
      <c r="J1015" s="3" t="str">
        <f>IF(G1015=1,VLOOKUP($B1015,スタッフ!$B:$F,5,FALSE),"")</f>
        <v/>
      </c>
      <c r="K1015" s="3" t="str">
        <f>IF(E1015=1,VLOOKUP($B1015,スタッフ!$B:$F,5,FALSE),"")</f>
        <v/>
      </c>
    </row>
    <row r="1016" spans="1:11" x14ac:dyDescent="0.2">
      <c r="A1016" s="9" t="str">
        <f>'宅直データ '!A1016&amp;'宅直データ '!C1016</f>
        <v>13043945649</v>
      </c>
      <c r="B1016" s="3" t="str">
        <f>'宅直データ '!A1016&amp;""</f>
        <v>130439</v>
      </c>
      <c r="C1016" s="3" t="str">
        <f>'宅直データ '!B1016</f>
        <v>福知 千佳</v>
      </c>
      <c r="D1016" s="4">
        <f>'宅直データ '!C1016</f>
        <v>45649</v>
      </c>
      <c r="E1016" s="3">
        <f>'宅直データ '!D1016</f>
        <v>0</v>
      </c>
      <c r="F1016" s="3">
        <f>'宅直データ '!E1016</f>
        <v>0</v>
      </c>
      <c r="G1016" s="10">
        <f>'宅直データ '!F1016</f>
        <v>0</v>
      </c>
      <c r="H1016" s="3" t="str">
        <f t="shared" si="15"/>
        <v/>
      </c>
      <c r="I1016" s="3" t="str">
        <f>IF(F1016=1,VLOOKUP($B1016,スタッフ!$B:$F,5,FALSE),"")</f>
        <v/>
      </c>
      <c r="J1016" s="3" t="str">
        <f>IF(G1016=1,VLOOKUP($B1016,スタッフ!$B:$F,5,FALSE),"")</f>
        <v/>
      </c>
      <c r="K1016" s="3" t="str">
        <f>IF(E1016=1,VLOOKUP($B1016,スタッフ!$B:$F,5,FALSE),"")</f>
        <v/>
      </c>
    </row>
    <row r="1017" spans="1:11" x14ac:dyDescent="0.2">
      <c r="A1017" s="9" t="str">
        <f>'宅直データ '!A1017&amp;'宅直データ '!C1017</f>
        <v>13043945650</v>
      </c>
      <c r="B1017" s="3" t="str">
        <f>'宅直データ '!A1017&amp;""</f>
        <v>130439</v>
      </c>
      <c r="C1017" s="3" t="str">
        <f>'宅直データ '!B1017</f>
        <v>福知 千佳</v>
      </c>
      <c r="D1017" s="4">
        <f>'宅直データ '!C1017</f>
        <v>45650</v>
      </c>
      <c r="E1017" s="3">
        <f>'宅直データ '!D1017</f>
        <v>0</v>
      </c>
      <c r="F1017" s="3">
        <f>'宅直データ '!E1017</f>
        <v>0</v>
      </c>
      <c r="G1017" s="10">
        <f>'宅直データ '!F1017</f>
        <v>0</v>
      </c>
      <c r="H1017" s="3" t="str">
        <f t="shared" si="15"/>
        <v/>
      </c>
      <c r="I1017" s="3" t="str">
        <f>IF(F1017=1,VLOOKUP($B1017,スタッフ!$B:$F,5,FALSE),"")</f>
        <v/>
      </c>
      <c r="J1017" s="3" t="str">
        <f>IF(G1017=1,VLOOKUP($B1017,スタッフ!$B:$F,5,FALSE),"")</f>
        <v/>
      </c>
      <c r="K1017" s="3" t="str">
        <f>IF(E1017=1,VLOOKUP($B1017,スタッフ!$B:$F,5,FALSE),"")</f>
        <v/>
      </c>
    </row>
    <row r="1018" spans="1:11" x14ac:dyDescent="0.2">
      <c r="A1018" s="9" t="str">
        <f>'宅直データ '!A1018&amp;'宅直データ '!C1018</f>
        <v>13043945651</v>
      </c>
      <c r="B1018" s="3" t="str">
        <f>'宅直データ '!A1018&amp;""</f>
        <v>130439</v>
      </c>
      <c r="C1018" s="3" t="str">
        <f>'宅直データ '!B1018</f>
        <v>福知 千佳</v>
      </c>
      <c r="D1018" s="4">
        <f>'宅直データ '!C1018</f>
        <v>45651</v>
      </c>
      <c r="E1018" s="3">
        <f>'宅直データ '!D1018</f>
        <v>0</v>
      </c>
      <c r="F1018" s="3">
        <f>'宅直データ '!E1018</f>
        <v>0</v>
      </c>
      <c r="G1018" s="10">
        <f>'宅直データ '!F1018</f>
        <v>0</v>
      </c>
      <c r="H1018" s="3" t="str">
        <f t="shared" si="15"/>
        <v/>
      </c>
      <c r="I1018" s="3" t="str">
        <f>IF(F1018=1,VLOOKUP($B1018,スタッフ!$B:$F,5,FALSE),"")</f>
        <v/>
      </c>
      <c r="J1018" s="3" t="str">
        <f>IF(G1018=1,VLOOKUP($B1018,スタッフ!$B:$F,5,FALSE),"")</f>
        <v/>
      </c>
      <c r="K1018" s="3" t="str">
        <f>IF(E1018=1,VLOOKUP($B1018,スタッフ!$B:$F,5,FALSE),"")</f>
        <v/>
      </c>
    </row>
    <row r="1019" spans="1:11" x14ac:dyDescent="0.2">
      <c r="A1019" s="9" t="str">
        <f>'宅直データ '!A1019&amp;'宅直データ '!C1019</f>
        <v>13043945652</v>
      </c>
      <c r="B1019" s="3" t="str">
        <f>'宅直データ '!A1019&amp;""</f>
        <v>130439</v>
      </c>
      <c r="C1019" s="3" t="str">
        <f>'宅直データ '!B1019</f>
        <v>福知 千佳</v>
      </c>
      <c r="D1019" s="4">
        <f>'宅直データ '!C1019</f>
        <v>45652</v>
      </c>
      <c r="E1019" s="3">
        <f>'宅直データ '!D1019</f>
        <v>0</v>
      </c>
      <c r="F1019" s="3">
        <f>'宅直データ '!E1019</f>
        <v>0</v>
      </c>
      <c r="G1019" s="10">
        <f>'宅直データ '!F1019</f>
        <v>0</v>
      </c>
      <c r="H1019" s="3" t="str">
        <f t="shared" si="15"/>
        <v/>
      </c>
      <c r="I1019" s="3" t="str">
        <f>IF(F1019=1,VLOOKUP($B1019,スタッフ!$B:$F,5,FALSE),"")</f>
        <v/>
      </c>
      <c r="J1019" s="3" t="str">
        <f>IF(G1019=1,VLOOKUP($B1019,スタッフ!$B:$F,5,FALSE),"")</f>
        <v/>
      </c>
      <c r="K1019" s="3" t="str">
        <f>IF(E1019=1,VLOOKUP($B1019,スタッフ!$B:$F,5,FALSE),"")</f>
        <v/>
      </c>
    </row>
    <row r="1020" spans="1:11" x14ac:dyDescent="0.2">
      <c r="A1020" s="9" t="str">
        <f>'宅直データ '!A1020&amp;'宅直データ '!C1020</f>
        <v>13043945653</v>
      </c>
      <c r="B1020" s="3" t="str">
        <f>'宅直データ '!A1020&amp;""</f>
        <v>130439</v>
      </c>
      <c r="C1020" s="3" t="str">
        <f>'宅直データ '!B1020</f>
        <v>福知 千佳</v>
      </c>
      <c r="D1020" s="4">
        <f>'宅直データ '!C1020</f>
        <v>45653</v>
      </c>
      <c r="E1020" s="3">
        <f>'宅直データ '!D1020</f>
        <v>0</v>
      </c>
      <c r="F1020" s="3">
        <f>'宅直データ '!E1020</f>
        <v>0</v>
      </c>
      <c r="G1020" s="10">
        <f>'宅直データ '!F1020</f>
        <v>0</v>
      </c>
      <c r="H1020" s="3" t="str">
        <f t="shared" si="15"/>
        <v/>
      </c>
      <c r="I1020" s="3" t="str">
        <f>IF(F1020=1,VLOOKUP($B1020,スタッフ!$B:$F,5,FALSE),"")</f>
        <v/>
      </c>
      <c r="J1020" s="3" t="str">
        <f>IF(G1020=1,VLOOKUP($B1020,スタッフ!$B:$F,5,FALSE),"")</f>
        <v/>
      </c>
      <c r="K1020" s="3" t="str">
        <f>IF(E1020=1,VLOOKUP($B1020,スタッフ!$B:$F,5,FALSE),"")</f>
        <v/>
      </c>
    </row>
    <row r="1021" spans="1:11" x14ac:dyDescent="0.2">
      <c r="A1021" s="9" t="str">
        <f>'宅直データ '!A1021&amp;'宅直データ '!C1021</f>
        <v>13043945654</v>
      </c>
      <c r="B1021" s="3" t="str">
        <f>'宅直データ '!A1021&amp;""</f>
        <v>130439</v>
      </c>
      <c r="C1021" s="3" t="str">
        <f>'宅直データ '!B1021</f>
        <v>福知 千佳</v>
      </c>
      <c r="D1021" s="4">
        <f>'宅直データ '!C1021</f>
        <v>45654</v>
      </c>
      <c r="E1021" s="3">
        <f>'宅直データ '!D1021</f>
        <v>0</v>
      </c>
      <c r="F1021" s="3">
        <f>'宅直データ '!E1021</f>
        <v>0</v>
      </c>
      <c r="G1021" s="10">
        <f>'宅直データ '!F1021</f>
        <v>0</v>
      </c>
      <c r="H1021" s="3" t="str">
        <f t="shared" si="15"/>
        <v/>
      </c>
      <c r="I1021" s="3" t="str">
        <f>IF(F1021=1,VLOOKUP($B1021,スタッフ!$B:$F,5,FALSE),"")</f>
        <v/>
      </c>
      <c r="J1021" s="3" t="str">
        <f>IF(G1021=1,VLOOKUP($B1021,スタッフ!$B:$F,5,FALSE),"")</f>
        <v/>
      </c>
      <c r="K1021" s="3" t="str">
        <f>IF(E1021=1,VLOOKUP($B1021,スタッフ!$B:$F,5,FALSE),"")</f>
        <v/>
      </c>
    </row>
    <row r="1022" spans="1:11" x14ac:dyDescent="0.2">
      <c r="A1022" s="9" t="str">
        <f>'宅直データ '!A1022&amp;'宅直データ '!C1022</f>
        <v>13043945655</v>
      </c>
      <c r="B1022" s="3" t="str">
        <f>'宅直データ '!A1022&amp;""</f>
        <v>130439</v>
      </c>
      <c r="C1022" s="3" t="str">
        <f>'宅直データ '!B1022</f>
        <v>福知 千佳</v>
      </c>
      <c r="D1022" s="4">
        <f>'宅直データ '!C1022</f>
        <v>45655</v>
      </c>
      <c r="E1022" s="3">
        <f>'宅直データ '!D1022</f>
        <v>0</v>
      </c>
      <c r="F1022" s="3">
        <f>'宅直データ '!E1022</f>
        <v>0</v>
      </c>
      <c r="G1022" s="10">
        <f>'宅直データ '!F1022</f>
        <v>0</v>
      </c>
      <c r="H1022" s="3" t="str">
        <f t="shared" si="15"/>
        <v/>
      </c>
      <c r="I1022" s="3" t="str">
        <f>IF(F1022=1,VLOOKUP($B1022,スタッフ!$B:$F,5,FALSE),"")</f>
        <v/>
      </c>
      <c r="J1022" s="3" t="str">
        <f>IF(G1022=1,VLOOKUP($B1022,スタッフ!$B:$F,5,FALSE),"")</f>
        <v/>
      </c>
      <c r="K1022" s="3" t="str">
        <f>IF(E1022=1,VLOOKUP($B1022,スタッフ!$B:$F,5,FALSE),"")</f>
        <v/>
      </c>
    </row>
    <row r="1023" spans="1:11" x14ac:dyDescent="0.2">
      <c r="A1023" s="9" t="str">
        <f>'宅直データ '!A1023&amp;'宅直データ '!C1023</f>
        <v>13043945656</v>
      </c>
      <c r="B1023" s="3" t="str">
        <f>'宅直データ '!A1023&amp;""</f>
        <v>130439</v>
      </c>
      <c r="C1023" s="3" t="str">
        <f>'宅直データ '!B1023</f>
        <v>福知 千佳</v>
      </c>
      <c r="D1023" s="4">
        <f>'宅直データ '!C1023</f>
        <v>45656</v>
      </c>
      <c r="E1023" s="3">
        <f>'宅直データ '!D1023</f>
        <v>0</v>
      </c>
      <c r="F1023" s="3">
        <f>'宅直データ '!E1023</f>
        <v>0</v>
      </c>
      <c r="G1023" s="10">
        <f>'宅直データ '!F1023</f>
        <v>0</v>
      </c>
      <c r="H1023" s="3" t="str">
        <f t="shared" si="15"/>
        <v/>
      </c>
      <c r="I1023" s="3" t="str">
        <f>IF(F1023=1,VLOOKUP($B1023,スタッフ!$B:$F,5,FALSE),"")</f>
        <v/>
      </c>
      <c r="J1023" s="3" t="str">
        <f>IF(G1023=1,VLOOKUP($B1023,スタッフ!$B:$F,5,FALSE),"")</f>
        <v/>
      </c>
      <c r="K1023" s="3" t="str">
        <f>IF(E1023=1,VLOOKUP($B1023,スタッフ!$B:$F,5,FALSE),"")</f>
        <v/>
      </c>
    </row>
    <row r="1024" spans="1:11" x14ac:dyDescent="0.2">
      <c r="A1024" s="9" t="str">
        <f>'宅直データ '!A1024&amp;'宅直データ '!C1024</f>
        <v>13043945657</v>
      </c>
      <c r="B1024" s="3" t="str">
        <f>'宅直データ '!A1024&amp;""</f>
        <v>130439</v>
      </c>
      <c r="C1024" s="3" t="str">
        <f>'宅直データ '!B1024</f>
        <v>福知 千佳</v>
      </c>
      <c r="D1024" s="4">
        <f>'宅直データ '!C1024</f>
        <v>45657</v>
      </c>
      <c r="E1024" s="3">
        <f>'宅直データ '!D1024</f>
        <v>0</v>
      </c>
      <c r="F1024" s="3">
        <f>'宅直データ '!E1024</f>
        <v>0</v>
      </c>
      <c r="G1024" s="10">
        <f>'宅直データ '!F1024</f>
        <v>0</v>
      </c>
      <c r="H1024" s="3" t="str">
        <f t="shared" si="15"/>
        <v/>
      </c>
      <c r="I1024" s="3" t="str">
        <f>IF(F1024=1,VLOOKUP($B1024,スタッフ!$B:$F,5,FALSE),"")</f>
        <v/>
      </c>
      <c r="J1024" s="3" t="str">
        <f>IF(G1024=1,VLOOKUP($B1024,スタッフ!$B:$F,5,FALSE),"")</f>
        <v/>
      </c>
      <c r="K1024" s="3" t="str">
        <f>IF(E1024=1,VLOOKUP($B1024,スタッフ!$B:$F,5,FALSE),"")</f>
        <v/>
      </c>
    </row>
    <row r="1025" spans="1:11" x14ac:dyDescent="0.2">
      <c r="A1025" s="9" t="str">
        <f>'宅直データ '!A1025&amp;'宅直データ '!C1025</f>
        <v>13044145627</v>
      </c>
      <c r="B1025" s="3" t="str">
        <f>'宅直データ '!A1025&amp;""</f>
        <v>130441</v>
      </c>
      <c r="C1025" s="3" t="str">
        <f>'宅直データ '!B1025</f>
        <v>袋 隼哉</v>
      </c>
      <c r="D1025" s="4">
        <f>'宅直データ '!C1025</f>
        <v>45627</v>
      </c>
      <c r="E1025" s="3">
        <f>'宅直データ '!D1025</f>
        <v>0</v>
      </c>
      <c r="F1025" s="3">
        <f>'宅直データ '!E1025</f>
        <v>0</v>
      </c>
      <c r="G1025" s="10">
        <f>'宅直データ '!F1025</f>
        <v>0</v>
      </c>
      <c r="H1025" s="3" t="str">
        <f t="shared" si="15"/>
        <v/>
      </c>
      <c r="I1025" s="3" t="str">
        <f>IF(F1025=1,VLOOKUP($B1025,スタッフ!$B:$F,5,FALSE),"")</f>
        <v/>
      </c>
      <c r="J1025" s="3" t="str">
        <f>IF(G1025=1,VLOOKUP($B1025,スタッフ!$B:$F,5,FALSE),"")</f>
        <v/>
      </c>
      <c r="K1025" s="3" t="str">
        <f>IF(E1025=1,VLOOKUP($B1025,スタッフ!$B:$F,5,FALSE),"")</f>
        <v/>
      </c>
    </row>
    <row r="1026" spans="1:11" x14ac:dyDescent="0.2">
      <c r="A1026" s="9" t="str">
        <f>'宅直データ '!A1026&amp;'宅直データ '!C1026</f>
        <v>13044145628</v>
      </c>
      <c r="B1026" s="3" t="str">
        <f>'宅直データ '!A1026&amp;""</f>
        <v>130441</v>
      </c>
      <c r="C1026" s="3" t="str">
        <f>'宅直データ '!B1026</f>
        <v>袋 隼哉</v>
      </c>
      <c r="D1026" s="4">
        <f>'宅直データ '!C1026</f>
        <v>45628</v>
      </c>
      <c r="E1026" s="3">
        <f>'宅直データ '!D1026</f>
        <v>0</v>
      </c>
      <c r="F1026" s="3">
        <f>'宅直データ '!E1026</f>
        <v>0</v>
      </c>
      <c r="G1026" s="10">
        <f>'宅直データ '!F1026</f>
        <v>0</v>
      </c>
      <c r="H1026" s="3" t="str">
        <f t="shared" si="15"/>
        <v/>
      </c>
      <c r="I1026" s="3" t="str">
        <f>IF(F1026=1,VLOOKUP($B1026,スタッフ!$B:$F,5,FALSE),"")</f>
        <v/>
      </c>
      <c r="J1026" s="3" t="str">
        <f>IF(G1026=1,VLOOKUP($B1026,スタッフ!$B:$F,5,FALSE),"")</f>
        <v/>
      </c>
      <c r="K1026" s="3" t="str">
        <f>IF(E1026=1,VLOOKUP($B1026,スタッフ!$B:$F,5,FALSE),"")</f>
        <v/>
      </c>
    </row>
    <row r="1027" spans="1:11" x14ac:dyDescent="0.2">
      <c r="A1027" s="9" t="str">
        <f>'宅直データ '!A1027&amp;'宅直データ '!C1027</f>
        <v>13044145629</v>
      </c>
      <c r="B1027" s="3" t="str">
        <f>'宅直データ '!A1027&amp;""</f>
        <v>130441</v>
      </c>
      <c r="C1027" s="3" t="str">
        <f>'宅直データ '!B1027</f>
        <v>袋 隼哉</v>
      </c>
      <c r="D1027" s="4">
        <f>'宅直データ '!C1027</f>
        <v>45629</v>
      </c>
      <c r="E1027" s="3">
        <f>'宅直データ '!D1027</f>
        <v>0</v>
      </c>
      <c r="F1027" s="3">
        <f>'宅直データ '!E1027</f>
        <v>0</v>
      </c>
      <c r="G1027" s="10">
        <f>'宅直データ '!F1027</f>
        <v>0</v>
      </c>
      <c r="H1027" s="3" t="str">
        <f t="shared" ref="H1027:H1090" si="16">IF(G1027=1,"日","")&amp;IF(F1027=1,"PM","")&amp;IF(E1027=1,"夜","")</f>
        <v/>
      </c>
      <c r="I1027" s="3" t="str">
        <f>IF(F1027=1,VLOOKUP($B1027,スタッフ!$B:$F,5,FALSE),"")</f>
        <v/>
      </c>
      <c r="J1027" s="3" t="str">
        <f>IF(G1027=1,VLOOKUP($B1027,スタッフ!$B:$F,5,FALSE),"")</f>
        <v/>
      </c>
      <c r="K1027" s="3" t="str">
        <f>IF(E1027=1,VLOOKUP($B1027,スタッフ!$B:$F,5,FALSE),"")</f>
        <v/>
      </c>
    </row>
    <row r="1028" spans="1:11" x14ac:dyDescent="0.2">
      <c r="A1028" s="9" t="str">
        <f>'宅直データ '!A1028&amp;'宅直データ '!C1028</f>
        <v>13044145630</v>
      </c>
      <c r="B1028" s="3" t="str">
        <f>'宅直データ '!A1028&amp;""</f>
        <v>130441</v>
      </c>
      <c r="C1028" s="3" t="str">
        <f>'宅直データ '!B1028</f>
        <v>袋 隼哉</v>
      </c>
      <c r="D1028" s="4">
        <f>'宅直データ '!C1028</f>
        <v>45630</v>
      </c>
      <c r="E1028" s="3">
        <f>'宅直データ '!D1028</f>
        <v>0</v>
      </c>
      <c r="F1028" s="3">
        <f>'宅直データ '!E1028</f>
        <v>0</v>
      </c>
      <c r="G1028" s="10">
        <f>'宅直データ '!F1028</f>
        <v>0</v>
      </c>
      <c r="H1028" s="3" t="str">
        <f t="shared" si="16"/>
        <v/>
      </c>
      <c r="I1028" s="3" t="str">
        <f>IF(F1028=1,VLOOKUP($B1028,スタッフ!$B:$F,5,FALSE),"")</f>
        <v/>
      </c>
      <c r="J1028" s="3" t="str">
        <f>IF(G1028=1,VLOOKUP($B1028,スタッフ!$B:$F,5,FALSE),"")</f>
        <v/>
      </c>
      <c r="K1028" s="3" t="str">
        <f>IF(E1028=1,VLOOKUP($B1028,スタッフ!$B:$F,5,FALSE),"")</f>
        <v/>
      </c>
    </row>
    <row r="1029" spans="1:11" x14ac:dyDescent="0.2">
      <c r="A1029" s="9" t="str">
        <f>'宅直データ '!A1029&amp;'宅直データ '!C1029</f>
        <v>13044145631</v>
      </c>
      <c r="B1029" s="3" t="str">
        <f>'宅直データ '!A1029&amp;""</f>
        <v>130441</v>
      </c>
      <c r="C1029" s="3" t="str">
        <f>'宅直データ '!B1029</f>
        <v>袋 隼哉</v>
      </c>
      <c r="D1029" s="4">
        <f>'宅直データ '!C1029</f>
        <v>45631</v>
      </c>
      <c r="E1029" s="3">
        <f>'宅直データ '!D1029</f>
        <v>0</v>
      </c>
      <c r="F1029" s="3">
        <f>'宅直データ '!E1029</f>
        <v>0</v>
      </c>
      <c r="G1029" s="10">
        <f>'宅直データ '!F1029</f>
        <v>0</v>
      </c>
      <c r="H1029" s="3" t="str">
        <f t="shared" si="16"/>
        <v/>
      </c>
      <c r="I1029" s="3" t="str">
        <f>IF(F1029=1,VLOOKUP($B1029,スタッフ!$B:$F,5,FALSE),"")</f>
        <v/>
      </c>
      <c r="J1029" s="3" t="str">
        <f>IF(G1029=1,VLOOKUP($B1029,スタッフ!$B:$F,5,FALSE),"")</f>
        <v/>
      </c>
      <c r="K1029" s="3" t="str">
        <f>IF(E1029=1,VLOOKUP($B1029,スタッフ!$B:$F,5,FALSE),"")</f>
        <v/>
      </c>
    </row>
    <row r="1030" spans="1:11" x14ac:dyDescent="0.2">
      <c r="A1030" s="9" t="str">
        <f>'宅直データ '!A1030&amp;'宅直データ '!C1030</f>
        <v>13044145632</v>
      </c>
      <c r="B1030" s="3" t="str">
        <f>'宅直データ '!A1030&amp;""</f>
        <v>130441</v>
      </c>
      <c r="C1030" s="3" t="str">
        <f>'宅直データ '!B1030</f>
        <v>袋 隼哉</v>
      </c>
      <c r="D1030" s="4">
        <f>'宅直データ '!C1030</f>
        <v>45632</v>
      </c>
      <c r="E1030" s="3">
        <f>'宅直データ '!D1030</f>
        <v>0</v>
      </c>
      <c r="F1030" s="3">
        <f>'宅直データ '!E1030</f>
        <v>0</v>
      </c>
      <c r="G1030" s="10">
        <f>'宅直データ '!F1030</f>
        <v>0</v>
      </c>
      <c r="H1030" s="3" t="str">
        <f t="shared" si="16"/>
        <v/>
      </c>
      <c r="I1030" s="3" t="str">
        <f>IF(F1030=1,VLOOKUP($B1030,スタッフ!$B:$F,5,FALSE),"")</f>
        <v/>
      </c>
      <c r="J1030" s="3" t="str">
        <f>IF(G1030=1,VLOOKUP($B1030,スタッフ!$B:$F,5,FALSE),"")</f>
        <v/>
      </c>
      <c r="K1030" s="3" t="str">
        <f>IF(E1030=1,VLOOKUP($B1030,スタッフ!$B:$F,5,FALSE),"")</f>
        <v/>
      </c>
    </row>
    <row r="1031" spans="1:11" x14ac:dyDescent="0.2">
      <c r="A1031" s="9" t="str">
        <f>'宅直データ '!A1031&amp;'宅直データ '!C1031</f>
        <v>13044145633</v>
      </c>
      <c r="B1031" s="3" t="str">
        <f>'宅直データ '!A1031&amp;""</f>
        <v>130441</v>
      </c>
      <c r="C1031" s="3" t="str">
        <f>'宅直データ '!B1031</f>
        <v>袋 隼哉</v>
      </c>
      <c r="D1031" s="4">
        <f>'宅直データ '!C1031</f>
        <v>45633</v>
      </c>
      <c r="E1031" s="3">
        <f>'宅直データ '!D1031</f>
        <v>0</v>
      </c>
      <c r="F1031" s="3">
        <f>'宅直データ '!E1031</f>
        <v>0</v>
      </c>
      <c r="G1031" s="10">
        <f>'宅直データ '!F1031</f>
        <v>0</v>
      </c>
      <c r="H1031" s="3" t="str">
        <f t="shared" si="16"/>
        <v/>
      </c>
      <c r="I1031" s="3" t="str">
        <f>IF(F1031=1,VLOOKUP($B1031,スタッフ!$B:$F,5,FALSE),"")</f>
        <v/>
      </c>
      <c r="J1031" s="3" t="str">
        <f>IF(G1031=1,VLOOKUP($B1031,スタッフ!$B:$F,5,FALSE),"")</f>
        <v/>
      </c>
      <c r="K1031" s="3" t="str">
        <f>IF(E1031=1,VLOOKUP($B1031,スタッフ!$B:$F,5,FALSE),"")</f>
        <v/>
      </c>
    </row>
    <row r="1032" spans="1:11" x14ac:dyDescent="0.2">
      <c r="A1032" s="9" t="str">
        <f>'宅直データ '!A1032&amp;'宅直データ '!C1032</f>
        <v>13044145634</v>
      </c>
      <c r="B1032" s="3" t="str">
        <f>'宅直データ '!A1032&amp;""</f>
        <v>130441</v>
      </c>
      <c r="C1032" s="3" t="str">
        <f>'宅直データ '!B1032</f>
        <v>袋 隼哉</v>
      </c>
      <c r="D1032" s="4">
        <f>'宅直データ '!C1032</f>
        <v>45634</v>
      </c>
      <c r="E1032" s="3">
        <f>'宅直データ '!D1032</f>
        <v>0</v>
      </c>
      <c r="F1032" s="3">
        <f>'宅直データ '!E1032</f>
        <v>0</v>
      </c>
      <c r="G1032" s="10">
        <f>'宅直データ '!F1032</f>
        <v>0</v>
      </c>
      <c r="H1032" s="3" t="str">
        <f t="shared" si="16"/>
        <v/>
      </c>
      <c r="I1032" s="3" t="str">
        <f>IF(F1032=1,VLOOKUP($B1032,スタッフ!$B:$F,5,FALSE),"")</f>
        <v/>
      </c>
      <c r="J1032" s="3" t="str">
        <f>IF(G1032=1,VLOOKUP($B1032,スタッフ!$B:$F,5,FALSE),"")</f>
        <v/>
      </c>
      <c r="K1032" s="3" t="str">
        <f>IF(E1032=1,VLOOKUP($B1032,スタッフ!$B:$F,5,FALSE),"")</f>
        <v/>
      </c>
    </row>
    <row r="1033" spans="1:11" x14ac:dyDescent="0.2">
      <c r="A1033" s="9" t="str">
        <f>'宅直データ '!A1033&amp;'宅直データ '!C1033</f>
        <v>13044145635</v>
      </c>
      <c r="B1033" s="3" t="str">
        <f>'宅直データ '!A1033&amp;""</f>
        <v>130441</v>
      </c>
      <c r="C1033" s="3" t="str">
        <f>'宅直データ '!B1033</f>
        <v>袋 隼哉</v>
      </c>
      <c r="D1033" s="4">
        <f>'宅直データ '!C1033</f>
        <v>45635</v>
      </c>
      <c r="E1033" s="3">
        <f>'宅直データ '!D1033</f>
        <v>0</v>
      </c>
      <c r="F1033" s="3">
        <f>'宅直データ '!E1033</f>
        <v>0</v>
      </c>
      <c r="G1033" s="10">
        <f>'宅直データ '!F1033</f>
        <v>0</v>
      </c>
      <c r="H1033" s="3" t="str">
        <f t="shared" si="16"/>
        <v/>
      </c>
      <c r="I1033" s="3" t="str">
        <f>IF(F1033=1,VLOOKUP($B1033,スタッフ!$B:$F,5,FALSE),"")</f>
        <v/>
      </c>
      <c r="J1033" s="3" t="str">
        <f>IF(G1033=1,VLOOKUP($B1033,スタッフ!$B:$F,5,FALSE),"")</f>
        <v/>
      </c>
      <c r="K1033" s="3" t="str">
        <f>IF(E1033=1,VLOOKUP($B1033,スタッフ!$B:$F,5,FALSE),"")</f>
        <v/>
      </c>
    </row>
    <row r="1034" spans="1:11" x14ac:dyDescent="0.2">
      <c r="A1034" s="9" t="str">
        <f>'宅直データ '!A1034&amp;'宅直データ '!C1034</f>
        <v>13044145636</v>
      </c>
      <c r="B1034" s="3" t="str">
        <f>'宅直データ '!A1034&amp;""</f>
        <v>130441</v>
      </c>
      <c r="C1034" s="3" t="str">
        <f>'宅直データ '!B1034</f>
        <v>袋 隼哉</v>
      </c>
      <c r="D1034" s="4">
        <f>'宅直データ '!C1034</f>
        <v>45636</v>
      </c>
      <c r="E1034" s="3">
        <f>'宅直データ '!D1034</f>
        <v>0</v>
      </c>
      <c r="F1034" s="3">
        <f>'宅直データ '!E1034</f>
        <v>0</v>
      </c>
      <c r="G1034" s="10">
        <f>'宅直データ '!F1034</f>
        <v>0</v>
      </c>
      <c r="H1034" s="3" t="str">
        <f t="shared" si="16"/>
        <v/>
      </c>
      <c r="I1034" s="3" t="str">
        <f>IF(F1034=1,VLOOKUP($B1034,スタッフ!$B:$F,5,FALSE),"")</f>
        <v/>
      </c>
      <c r="J1034" s="3" t="str">
        <f>IF(G1034=1,VLOOKUP($B1034,スタッフ!$B:$F,5,FALSE),"")</f>
        <v/>
      </c>
      <c r="K1034" s="3" t="str">
        <f>IF(E1034=1,VLOOKUP($B1034,スタッフ!$B:$F,5,FALSE),"")</f>
        <v/>
      </c>
    </row>
    <row r="1035" spans="1:11" x14ac:dyDescent="0.2">
      <c r="A1035" s="9" t="str">
        <f>'宅直データ '!A1035&amp;'宅直データ '!C1035</f>
        <v>13044145637</v>
      </c>
      <c r="B1035" s="3" t="str">
        <f>'宅直データ '!A1035&amp;""</f>
        <v>130441</v>
      </c>
      <c r="C1035" s="3" t="str">
        <f>'宅直データ '!B1035</f>
        <v>袋 隼哉</v>
      </c>
      <c r="D1035" s="4">
        <f>'宅直データ '!C1035</f>
        <v>45637</v>
      </c>
      <c r="E1035" s="3">
        <f>'宅直データ '!D1035</f>
        <v>0</v>
      </c>
      <c r="F1035" s="3">
        <f>'宅直データ '!E1035</f>
        <v>0</v>
      </c>
      <c r="G1035" s="10">
        <f>'宅直データ '!F1035</f>
        <v>0</v>
      </c>
      <c r="H1035" s="3" t="str">
        <f t="shared" si="16"/>
        <v/>
      </c>
      <c r="I1035" s="3" t="str">
        <f>IF(F1035=1,VLOOKUP($B1035,スタッフ!$B:$F,5,FALSE),"")</f>
        <v/>
      </c>
      <c r="J1035" s="3" t="str">
        <f>IF(G1035=1,VLOOKUP($B1035,スタッフ!$B:$F,5,FALSE),"")</f>
        <v/>
      </c>
      <c r="K1035" s="3" t="str">
        <f>IF(E1035=1,VLOOKUP($B1035,スタッフ!$B:$F,5,FALSE),"")</f>
        <v/>
      </c>
    </row>
    <row r="1036" spans="1:11" x14ac:dyDescent="0.2">
      <c r="A1036" s="9" t="str">
        <f>'宅直データ '!A1036&amp;'宅直データ '!C1036</f>
        <v>13044145638</v>
      </c>
      <c r="B1036" s="3" t="str">
        <f>'宅直データ '!A1036&amp;""</f>
        <v>130441</v>
      </c>
      <c r="C1036" s="3" t="str">
        <f>'宅直データ '!B1036</f>
        <v>袋 隼哉</v>
      </c>
      <c r="D1036" s="4">
        <f>'宅直データ '!C1036</f>
        <v>45638</v>
      </c>
      <c r="E1036" s="3">
        <f>'宅直データ '!D1036</f>
        <v>0</v>
      </c>
      <c r="F1036" s="3">
        <f>'宅直データ '!E1036</f>
        <v>0</v>
      </c>
      <c r="G1036" s="10">
        <f>'宅直データ '!F1036</f>
        <v>0</v>
      </c>
      <c r="H1036" s="3" t="str">
        <f t="shared" si="16"/>
        <v/>
      </c>
      <c r="I1036" s="3" t="str">
        <f>IF(F1036=1,VLOOKUP($B1036,スタッフ!$B:$F,5,FALSE),"")</f>
        <v/>
      </c>
      <c r="J1036" s="3" t="str">
        <f>IF(G1036=1,VLOOKUP($B1036,スタッフ!$B:$F,5,FALSE),"")</f>
        <v/>
      </c>
      <c r="K1036" s="3" t="str">
        <f>IF(E1036=1,VLOOKUP($B1036,スタッフ!$B:$F,5,FALSE),"")</f>
        <v/>
      </c>
    </row>
    <row r="1037" spans="1:11" x14ac:dyDescent="0.2">
      <c r="A1037" s="9" t="str">
        <f>'宅直データ '!A1037&amp;'宅直データ '!C1037</f>
        <v>13044145639</v>
      </c>
      <c r="B1037" s="3" t="str">
        <f>'宅直データ '!A1037&amp;""</f>
        <v>130441</v>
      </c>
      <c r="C1037" s="3" t="str">
        <f>'宅直データ '!B1037</f>
        <v>袋 隼哉</v>
      </c>
      <c r="D1037" s="4">
        <f>'宅直データ '!C1037</f>
        <v>45639</v>
      </c>
      <c r="E1037" s="3">
        <f>'宅直データ '!D1037</f>
        <v>0</v>
      </c>
      <c r="F1037" s="3">
        <f>'宅直データ '!E1037</f>
        <v>0</v>
      </c>
      <c r="G1037" s="10">
        <f>'宅直データ '!F1037</f>
        <v>0</v>
      </c>
      <c r="H1037" s="3" t="str">
        <f t="shared" si="16"/>
        <v/>
      </c>
      <c r="I1037" s="3" t="str">
        <f>IF(F1037=1,VLOOKUP($B1037,スタッフ!$B:$F,5,FALSE),"")</f>
        <v/>
      </c>
      <c r="J1037" s="3" t="str">
        <f>IF(G1037=1,VLOOKUP($B1037,スタッフ!$B:$F,5,FALSE),"")</f>
        <v/>
      </c>
      <c r="K1037" s="3" t="str">
        <f>IF(E1037=1,VLOOKUP($B1037,スタッフ!$B:$F,5,FALSE),"")</f>
        <v/>
      </c>
    </row>
    <row r="1038" spans="1:11" x14ac:dyDescent="0.2">
      <c r="A1038" s="9" t="str">
        <f>'宅直データ '!A1038&amp;'宅直データ '!C1038</f>
        <v>13044145640</v>
      </c>
      <c r="B1038" s="3" t="str">
        <f>'宅直データ '!A1038&amp;""</f>
        <v>130441</v>
      </c>
      <c r="C1038" s="3" t="str">
        <f>'宅直データ '!B1038</f>
        <v>袋 隼哉</v>
      </c>
      <c r="D1038" s="4">
        <f>'宅直データ '!C1038</f>
        <v>45640</v>
      </c>
      <c r="E1038" s="3">
        <f>'宅直データ '!D1038</f>
        <v>0</v>
      </c>
      <c r="F1038" s="3">
        <f>'宅直データ '!E1038</f>
        <v>0</v>
      </c>
      <c r="G1038" s="10">
        <f>'宅直データ '!F1038</f>
        <v>0</v>
      </c>
      <c r="H1038" s="3" t="str">
        <f t="shared" si="16"/>
        <v/>
      </c>
      <c r="I1038" s="3" t="str">
        <f>IF(F1038=1,VLOOKUP($B1038,スタッフ!$B:$F,5,FALSE),"")</f>
        <v/>
      </c>
      <c r="J1038" s="3" t="str">
        <f>IF(G1038=1,VLOOKUP($B1038,スタッフ!$B:$F,5,FALSE),"")</f>
        <v/>
      </c>
      <c r="K1038" s="3" t="str">
        <f>IF(E1038=1,VLOOKUP($B1038,スタッフ!$B:$F,5,FALSE),"")</f>
        <v/>
      </c>
    </row>
    <row r="1039" spans="1:11" x14ac:dyDescent="0.2">
      <c r="A1039" s="9" t="str">
        <f>'宅直データ '!A1039&amp;'宅直データ '!C1039</f>
        <v>13044145641</v>
      </c>
      <c r="B1039" s="3" t="str">
        <f>'宅直データ '!A1039&amp;""</f>
        <v>130441</v>
      </c>
      <c r="C1039" s="3" t="str">
        <f>'宅直データ '!B1039</f>
        <v>袋 隼哉</v>
      </c>
      <c r="D1039" s="4">
        <f>'宅直データ '!C1039</f>
        <v>45641</v>
      </c>
      <c r="E1039" s="3">
        <f>'宅直データ '!D1039</f>
        <v>0</v>
      </c>
      <c r="F1039" s="3">
        <f>'宅直データ '!E1039</f>
        <v>0</v>
      </c>
      <c r="G1039" s="10">
        <f>'宅直データ '!F1039</f>
        <v>0</v>
      </c>
      <c r="H1039" s="3" t="str">
        <f t="shared" si="16"/>
        <v/>
      </c>
      <c r="I1039" s="3" t="str">
        <f>IF(F1039=1,VLOOKUP($B1039,スタッフ!$B:$F,5,FALSE),"")</f>
        <v/>
      </c>
      <c r="J1039" s="3" t="str">
        <f>IF(G1039=1,VLOOKUP($B1039,スタッフ!$B:$F,5,FALSE),"")</f>
        <v/>
      </c>
      <c r="K1039" s="3" t="str">
        <f>IF(E1039=1,VLOOKUP($B1039,スタッフ!$B:$F,5,FALSE),"")</f>
        <v/>
      </c>
    </row>
    <row r="1040" spans="1:11" x14ac:dyDescent="0.2">
      <c r="A1040" s="9" t="str">
        <f>'宅直データ '!A1040&amp;'宅直データ '!C1040</f>
        <v>13044145642</v>
      </c>
      <c r="B1040" s="3" t="str">
        <f>'宅直データ '!A1040&amp;""</f>
        <v>130441</v>
      </c>
      <c r="C1040" s="3" t="str">
        <f>'宅直データ '!B1040</f>
        <v>袋 隼哉</v>
      </c>
      <c r="D1040" s="4">
        <f>'宅直データ '!C1040</f>
        <v>45642</v>
      </c>
      <c r="E1040" s="3">
        <f>'宅直データ '!D1040</f>
        <v>0</v>
      </c>
      <c r="F1040" s="3">
        <f>'宅直データ '!E1040</f>
        <v>0</v>
      </c>
      <c r="G1040" s="10">
        <f>'宅直データ '!F1040</f>
        <v>0</v>
      </c>
      <c r="H1040" s="3" t="str">
        <f t="shared" si="16"/>
        <v/>
      </c>
      <c r="I1040" s="3" t="str">
        <f>IF(F1040=1,VLOOKUP($B1040,スタッフ!$B:$F,5,FALSE),"")</f>
        <v/>
      </c>
      <c r="J1040" s="3" t="str">
        <f>IF(G1040=1,VLOOKUP($B1040,スタッフ!$B:$F,5,FALSE),"")</f>
        <v/>
      </c>
      <c r="K1040" s="3" t="str">
        <f>IF(E1040=1,VLOOKUP($B1040,スタッフ!$B:$F,5,FALSE),"")</f>
        <v/>
      </c>
    </row>
    <row r="1041" spans="1:11" x14ac:dyDescent="0.2">
      <c r="A1041" s="9" t="str">
        <f>'宅直データ '!A1041&amp;'宅直データ '!C1041</f>
        <v>13044145643</v>
      </c>
      <c r="B1041" s="3" t="str">
        <f>'宅直データ '!A1041&amp;""</f>
        <v>130441</v>
      </c>
      <c r="C1041" s="3" t="str">
        <f>'宅直データ '!B1041</f>
        <v>袋 隼哉</v>
      </c>
      <c r="D1041" s="4">
        <f>'宅直データ '!C1041</f>
        <v>45643</v>
      </c>
      <c r="E1041" s="3">
        <f>'宅直データ '!D1041</f>
        <v>0</v>
      </c>
      <c r="F1041" s="3">
        <f>'宅直データ '!E1041</f>
        <v>0</v>
      </c>
      <c r="G1041" s="10">
        <f>'宅直データ '!F1041</f>
        <v>0</v>
      </c>
      <c r="H1041" s="3" t="str">
        <f t="shared" si="16"/>
        <v/>
      </c>
      <c r="I1041" s="3" t="str">
        <f>IF(F1041=1,VLOOKUP($B1041,スタッフ!$B:$F,5,FALSE),"")</f>
        <v/>
      </c>
      <c r="J1041" s="3" t="str">
        <f>IF(G1041=1,VLOOKUP($B1041,スタッフ!$B:$F,5,FALSE),"")</f>
        <v/>
      </c>
      <c r="K1041" s="3" t="str">
        <f>IF(E1041=1,VLOOKUP($B1041,スタッフ!$B:$F,5,FALSE),"")</f>
        <v/>
      </c>
    </row>
    <row r="1042" spans="1:11" x14ac:dyDescent="0.2">
      <c r="A1042" s="9" t="str">
        <f>'宅直データ '!A1042&amp;'宅直データ '!C1042</f>
        <v>13044145644</v>
      </c>
      <c r="B1042" s="3" t="str">
        <f>'宅直データ '!A1042&amp;""</f>
        <v>130441</v>
      </c>
      <c r="C1042" s="3" t="str">
        <f>'宅直データ '!B1042</f>
        <v>袋 隼哉</v>
      </c>
      <c r="D1042" s="4">
        <f>'宅直データ '!C1042</f>
        <v>45644</v>
      </c>
      <c r="E1042" s="3">
        <f>'宅直データ '!D1042</f>
        <v>0</v>
      </c>
      <c r="F1042" s="3">
        <f>'宅直データ '!E1042</f>
        <v>0</v>
      </c>
      <c r="G1042" s="10">
        <f>'宅直データ '!F1042</f>
        <v>0</v>
      </c>
      <c r="H1042" s="3" t="str">
        <f t="shared" si="16"/>
        <v/>
      </c>
      <c r="I1042" s="3" t="str">
        <f>IF(F1042=1,VLOOKUP($B1042,スタッフ!$B:$F,5,FALSE),"")</f>
        <v/>
      </c>
      <c r="J1042" s="3" t="str">
        <f>IF(G1042=1,VLOOKUP($B1042,スタッフ!$B:$F,5,FALSE),"")</f>
        <v/>
      </c>
      <c r="K1042" s="3" t="str">
        <f>IF(E1042=1,VLOOKUP($B1042,スタッフ!$B:$F,5,FALSE),"")</f>
        <v/>
      </c>
    </row>
    <row r="1043" spans="1:11" x14ac:dyDescent="0.2">
      <c r="A1043" s="9" t="str">
        <f>'宅直データ '!A1043&amp;'宅直データ '!C1043</f>
        <v>13044145645</v>
      </c>
      <c r="B1043" s="3" t="str">
        <f>'宅直データ '!A1043&amp;""</f>
        <v>130441</v>
      </c>
      <c r="C1043" s="3" t="str">
        <f>'宅直データ '!B1043</f>
        <v>袋 隼哉</v>
      </c>
      <c r="D1043" s="4">
        <f>'宅直データ '!C1043</f>
        <v>45645</v>
      </c>
      <c r="E1043" s="3">
        <f>'宅直データ '!D1043</f>
        <v>0</v>
      </c>
      <c r="F1043" s="3">
        <f>'宅直データ '!E1043</f>
        <v>0</v>
      </c>
      <c r="G1043" s="10">
        <f>'宅直データ '!F1043</f>
        <v>0</v>
      </c>
      <c r="H1043" s="3" t="str">
        <f t="shared" si="16"/>
        <v/>
      </c>
      <c r="I1043" s="3" t="str">
        <f>IF(F1043=1,VLOOKUP($B1043,スタッフ!$B:$F,5,FALSE),"")</f>
        <v/>
      </c>
      <c r="J1043" s="3" t="str">
        <f>IF(G1043=1,VLOOKUP($B1043,スタッフ!$B:$F,5,FALSE),"")</f>
        <v/>
      </c>
      <c r="K1043" s="3" t="str">
        <f>IF(E1043=1,VLOOKUP($B1043,スタッフ!$B:$F,5,FALSE),"")</f>
        <v/>
      </c>
    </row>
    <row r="1044" spans="1:11" x14ac:dyDescent="0.2">
      <c r="A1044" s="9" t="str">
        <f>'宅直データ '!A1044&amp;'宅直データ '!C1044</f>
        <v>13044145646</v>
      </c>
      <c r="B1044" s="3" t="str">
        <f>'宅直データ '!A1044&amp;""</f>
        <v>130441</v>
      </c>
      <c r="C1044" s="3" t="str">
        <f>'宅直データ '!B1044</f>
        <v>袋 隼哉</v>
      </c>
      <c r="D1044" s="4">
        <f>'宅直データ '!C1044</f>
        <v>45646</v>
      </c>
      <c r="E1044" s="3">
        <f>'宅直データ '!D1044</f>
        <v>0</v>
      </c>
      <c r="F1044" s="3">
        <f>'宅直データ '!E1044</f>
        <v>0</v>
      </c>
      <c r="G1044" s="10">
        <f>'宅直データ '!F1044</f>
        <v>0</v>
      </c>
      <c r="H1044" s="3" t="str">
        <f t="shared" si="16"/>
        <v/>
      </c>
      <c r="I1044" s="3" t="str">
        <f>IF(F1044=1,VLOOKUP($B1044,スタッフ!$B:$F,5,FALSE),"")</f>
        <v/>
      </c>
      <c r="J1044" s="3" t="str">
        <f>IF(G1044=1,VLOOKUP($B1044,スタッフ!$B:$F,5,FALSE),"")</f>
        <v/>
      </c>
      <c r="K1044" s="3" t="str">
        <f>IF(E1044=1,VLOOKUP($B1044,スタッフ!$B:$F,5,FALSE),"")</f>
        <v/>
      </c>
    </row>
    <row r="1045" spans="1:11" x14ac:dyDescent="0.2">
      <c r="A1045" s="9" t="str">
        <f>'宅直データ '!A1045&amp;'宅直データ '!C1045</f>
        <v>13044145647</v>
      </c>
      <c r="B1045" s="3" t="str">
        <f>'宅直データ '!A1045&amp;""</f>
        <v>130441</v>
      </c>
      <c r="C1045" s="3" t="str">
        <f>'宅直データ '!B1045</f>
        <v>袋 隼哉</v>
      </c>
      <c r="D1045" s="4">
        <f>'宅直データ '!C1045</f>
        <v>45647</v>
      </c>
      <c r="E1045" s="3">
        <f>'宅直データ '!D1045</f>
        <v>0</v>
      </c>
      <c r="F1045" s="3">
        <f>'宅直データ '!E1045</f>
        <v>0</v>
      </c>
      <c r="G1045" s="10">
        <f>'宅直データ '!F1045</f>
        <v>0</v>
      </c>
      <c r="H1045" s="3" t="str">
        <f t="shared" si="16"/>
        <v/>
      </c>
      <c r="I1045" s="3" t="str">
        <f>IF(F1045=1,VLOOKUP($B1045,スタッフ!$B:$F,5,FALSE),"")</f>
        <v/>
      </c>
      <c r="J1045" s="3" t="str">
        <f>IF(G1045=1,VLOOKUP($B1045,スタッフ!$B:$F,5,FALSE),"")</f>
        <v/>
      </c>
      <c r="K1045" s="3" t="str">
        <f>IF(E1045=1,VLOOKUP($B1045,スタッフ!$B:$F,5,FALSE),"")</f>
        <v/>
      </c>
    </row>
    <row r="1046" spans="1:11" x14ac:dyDescent="0.2">
      <c r="A1046" s="9" t="str">
        <f>'宅直データ '!A1046&amp;'宅直データ '!C1046</f>
        <v>13044145648</v>
      </c>
      <c r="B1046" s="3" t="str">
        <f>'宅直データ '!A1046&amp;""</f>
        <v>130441</v>
      </c>
      <c r="C1046" s="3" t="str">
        <f>'宅直データ '!B1046</f>
        <v>袋 隼哉</v>
      </c>
      <c r="D1046" s="4">
        <f>'宅直データ '!C1046</f>
        <v>45648</v>
      </c>
      <c r="E1046" s="3">
        <f>'宅直データ '!D1046</f>
        <v>0</v>
      </c>
      <c r="F1046" s="3">
        <f>'宅直データ '!E1046</f>
        <v>0</v>
      </c>
      <c r="G1046" s="10">
        <f>'宅直データ '!F1046</f>
        <v>0</v>
      </c>
      <c r="H1046" s="3" t="str">
        <f t="shared" si="16"/>
        <v/>
      </c>
      <c r="I1046" s="3" t="str">
        <f>IF(F1046=1,VLOOKUP($B1046,スタッフ!$B:$F,5,FALSE),"")</f>
        <v/>
      </c>
      <c r="J1046" s="3" t="str">
        <f>IF(G1046=1,VLOOKUP($B1046,スタッフ!$B:$F,5,FALSE),"")</f>
        <v/>
      </c>
      <c r="K1046" s="3" t="str">
        <f>IF(E1046=1,VLOOKUP($B1046,スタッフ!$B:$F,5,FALSE),"")</f>
        <v/>
      </c>
    </row>
    <row r="1047" spans="1:11" x14ac:dyDescent="0.2">
      <c r="A1047" s="9" t="str">
        <f>'宅直データ '!A1047&amp;'宅直データ '!C1047</f>
        <v>13044145649</v>
      </c>
      <c r="B1047" s="3" t="str">
        <f>'宅直データ '!A1047&amp;""</f>
        <v>130441</v>
      </c>
      <c r="C1047" s="3" t="str">
        <f>'宅直データ '!B1047</f>
        <v>袋 隼哉</v>
      </c>
      <c r="D1047" s="4">
        <f>'宅直データ '!C1047</f>
        <v>45649</v>
      </c>
      <c r="E1047" s="3">
        <f>'宅直データ '!D1047</f>
        <v>0</v>
      </c>
      <c r="F1047" s="3">
        <f>'宅直データ '!E1047</f>
        <v>0</v>
      </c>
      <c r="G1047" s="10">
        <f>'宅直データ '!F1047</f>
        <v>0</v>
      </c>
      <c r="H1047" s="3" t="str">
        <f t="shared" si="16"/>
        <v/>
      </c>
      <c r="I1047" s="3" t="str">
        <f>IF(F1047=1,VLOOKUP($B1047,スタッフ!$B:$F,5,FALSE),"")</f>
        <v/>
      </c>
      <c r="J1047" s="3" t="str">
        <f>IF(G1047=1,VLOOKUP($B1047,スタッフ!$B:$F,5,FALSE),"")</f>
        <v/>
      </c>
      <c r="K1047" s="3" t="str">
        <f>IF(E1047=1,VLOOKUP($B1047,スタッフ!$B:$F,5,FALSE),"")</f>
        <v/>
      </c>
    </row>
    <row r="1048" spans="1:11" x14ac:dyDescent="0.2">
      <c r="A1048" s="9" t="str">
        <f>'宅直データ '!A1048&amp;'宅直データ '!C1048</f>
        <v>13044145650</v>
      </c>
      <c r="B1048" s="3" t="str">
        <f>'宅直データ '!A1048&amp;""</f>
        <v>130441</v>
      </c>
      <c r="C1048" s="3" t="str">
        <f>'宅直データ '!B1048</f>
        <v>袋 隼哉</v>
      </c>
      <c r="D1048" s="4">
        <f>'宅直データ '!C1048</f>
        <v>45650</v>
      </c>
      <c r="E1048" s="3">
        <f>'宅直データ '!D1048</f>
        <v>0</v>
      </c>
      <c r="F1048" s="3">
        <f>'宅直データ '!E1048</f>
        <v>0</v>
      </c>
      <c r="G1048" s="10">
        <f>'宅直データ '!F1048</f>
        <v>0</v>
      </c>
      <c r="H1048" s="3" t="str">
        <f t="shared" si="16"/>
        <v/>
      </c>
      <c r="I1048" s="3" t="str">
        <f>IF(F1048=1,VLOOKUP($B1048,スタッフ!$B:$F,5,FALSE),"")</f>
        <v/>
      </c>
      <c r="J1048" s="3" t="str">
        <f>IF(G1048=1,VLOOKUP($B1048,スタッフ!$B:$F,5,FALSE),"")</f>
        <v/>
      </c>
      <c r="K1048" s="3" t="str">
        <f>IF(E1048=1,VLOOKUP($B1048,スタッフ!$B:$F,5,FALSE),"")</f>
        <v/>
      </c>
    </row>
    <row r="1049" spans="1:11" x14ac:dyDescent="0.2">
      <c r="A1049" s="9" t="str">
        <f>'宅直データ '!A1049&amp;'宅直データ '!C1049</f>
        <v>13044145651</v>
      </c>
      <c r="B1049" s="3" t="str">
        <f>'宅直データ '!A1049&amp;""</f>
        <v>130441</v>
      </c>
      <c r="C1049" s="3" t="str">
        <f>'宅直データ '!B1049</f>
        <v>袋 隼哉</v>
      </c>
      <c r="D1049" s="4">
        <f>'宅直データ '!C1049</f>
        <v>45651</v>
      </c>
      <c r="E1049" s="3">
        <f>'宅直データ '!D1049</f>
        <v>0</v>
      </c>
      <c r="F1049" s="3">
        <f>'宅直データ '!E1049</f>
        <v>0</v>
      </c>
      <c r="G1049" s="10">
        <f>'宅直データ '!F1049</f>
        <v>0</v>
      </c>
      <c r="H1049" s="3" t="str">
        <f t="shared" si="16"/>
        <v/>
      </c>
      <c r="I1049" s="3" t="str">
        <f>IF(F1049=1,VLOOKUP($B1049,スタッフ!$B:$F,5,FALSE),"")</f>
        <v/>
      </c>
      <c r="J1049" s="3" t="str">
        <f>IF(G1049=1,VLOOKUP($B1049,スタッフ!$B:$F,5,FALSE),"")</f>
        <v/>
      </c>
      <c r="K1049" s="3" t="str">
        <f>IF(E1049=1,VLOOKUP($B1049,スタッフ!$B:$F,5,FALSE),"")</f>
        <v/>
      </c>
    </row>
    <row r="1050" spans="1:11" x14ac:dyDescent="0.2">
      <c r="A1050" s="9" t="str">
        <f>'宅直データ '!A1050&amp;'宅直データ '!C1050</f>
        <v>13044145652</v>
      </c>
      <c r="B1050" s="3" t="str">
        <f>'宅直データ '!A1050&amp;""</f>
        <v>130441</v>
      </c>
      <c r="C1050" s="3" t="str">
        <f>'宅直データ '!B1050</f>
        <v>袋 隼哉</v>
      </c>
      <c r="D1050" s="4">
        <f>'宅直データ '!C1050</f>
        <v>45652</v>
      </c>
      <c r="E1050" s="3">
        <f>'宅直データ '!D1050</f>
        <v>0</v>
      </c>
      <c r="F1050" s="3">
        <f>'宅直データ '!E1050</f>
        <v>0</v>
      </c>
      <c r="G1050" s="10">
        <f>'宅直データ '!F1050</f>
        <v>0</v>
      </c>
      <c r="H1050" s="3" t="str">
        <f t="shared" si="16"/>
        <v/>
      </c>
      <c r="I1050" s="3" t="str">
        <f>IF(F1050=1,VLOOKUP($B1050,スタッフ!$B:$F,5,FALSE),"")</f>
        <v/>
      </c>
      <c r="J1050" s="3" t="str">
        <f>IF(G1050=1,VLOOKUP($B1050,スタッフ!$B:$F,5,FALSE),"")</f>
        <v/>
      </c>
      <c r="K1050" s="3" t="str">
        <f>IF(E1050=1,VLOOKUP($B1050,スタッフ!$B:$F,5,FALSE),"")</f>
        <v/>
      </c>
    </row>
    <row r="1051" spans="1:11" x14ac:dyDescent="0.2">
      <c r="A1051" s="9" t="str">
        <f>'宅直データ '!A1051&amp;'宅直データ '!C1051</f>
        <v>13044145653</v>
      </c>
      <c r="B1051" s="3" t="str">
        <f>'宅直データ '!A1051&amp;""</f>
        <v>130441</v>
      </c>
      <c r="C1051" s="3" t="str">
        <f>'宅直データ '!B1051</f>
        <v>袋 隼哉</v>
      </c>
      <c r="D1051" s="4">
        <f>'宅直データ '!C1051</f>
        <v>45653</v>
      </c>
      <c r="E1051" s="3">
        <f>'宅直データ '!D1051</f>
        <v>0</v>
      </c>
      <c r="F1051" s="3">
        <f>'宅直データ '!E1051</f>
        <v>0</v>
      </c>
      <c r="G1051" s="10">
        <f>'宅直データ '!F1051</f>
        <v>0</v>
      </c>
      <c r="H1051" s="3" t="str">
        <f t="shared" si="16"/>
        <v/>
      </c>
      <c r="I1051" s="3" t="str">
        <f>IF(F1051=1,VLOOKUP($B1051,スタッフ!$B:$F,5,FALSE),"")</f>
        <v/>
      </c>
      <c r="J1051" s="3" t="str">
        <f>IF(G1051=1,VLOOKUP($B1051,スタッフ!$B:$F,5,FALSE),"")</f>
        <v/>
      </c>
      <c r="K1051" s="3" t="str">
        <f>IF(E1051=1,VLOOKUP($B1051,スタッフ!$B:$F,5,FALSE),"")</f>
        <v/>
      </c>
    </row>
    <row r="1052" spans="1:11" x14ac:dyDescent="0.2">
      <c r="A1052" s="9" t="str">
        <f>'宅直データ '!A1052&amp;'宅直データ '!C1052</f>
        <v>13044145654</v>
      </c>
      <c r="B1052" s="3" t="str">
        <f>'宅直データ '!A1052&amp;""</f>
        <v>130441</v>
      </c>
      <c r="C1052" s="3" t="str">
        <f>'宅直データ '!B1052</f>
        <v>袋 隼哉</v>
      </c>
      <c r="D1052" s="4">
        <f>'宅直データ '!C1052</f>
        <v>45654</v>
      </c>
      <c r="E1052" s="3">
        <f>'宅直データ '!D1052</f>
        <v>0</v>
      </c>
      <c r="F1052" s="3">
        <f>'宅直データ '!E1052</f>
        <v>0</v>
      </c>
      <c r="G1052" s="10">
        <f>'宅直データ '!F1052</f>
        <v>0</v>
      </c>
      <c r="H1052" s="3" t="str">
        <f t="shared" si="16"/>
        <v/>
      </c>
      <c r="I1052" s="3" t="str">
        <f>IF(F1052=1,VLOOKUP($B1052,スタッフ!$B:$F,5,FALSE),"")</f>
        <v/>
      </c>
      <c r="J1052" s="3" t="str">
        <f>IF(G1052=1,VLOOKUP($B1052,スタッフ!$B:$F,5,FALSE),"")</f>
        <v/>
      </c>
      <c r="K1052" s="3" t="str">
        <f>IF(E1052=1,VLOOKUP($B1052,スタッフ!$B:$F,5,FALSE),"")</f>
        <v/>
      </c>
    </row>
    <row r="1053" spans="1:11" x14ac:dyDescent="0.2">
      <c r="A1053" s="9" t="str">
        <f>'宅直データ '!A1053&amp;'宅直データ '!C1053</f>
        <v>13044145655</v>
      </c>
      <c r="B1053" s="3" t="str">
        <f>'宅直データ '!A1053&amp;""</f>
        <v>130441</v>
      </c>
      <c r="C1053" s="3" t="str">
        <f>'宅直データ '!B1053</f>
        <v>袋 隼哉</v>
      </c>
      <c r="D1053" s="4">
        <f>'宅直データ '!C1053</f>
        <v>45655</v>
      </c>
      <c r="E1053" s="3">
        <f>'宅直データ '!D1053</f>
        <v>0</v>
      </c>
      <c r="F1053" s="3">
        <f>'宅直データ '!E1053</f>
        <v>0</v>
      </c>
      <c r="G1053" s="10">
        <f>'宅直データ '!F1053</f>
        <v>0</v>
      </c>
      <c r="H1053" s="3" t="str">
        <f t="shared" si="16"/>
        <v/>
      </c>
      <c r="I1053" s="3" t="str">
        <f>IF(F1053=1,VLOOKUP($B1053,スタッフ!$B:$F,5,FALSE),"")</f>
        <v/>
      </c>
      <c r="J1053" s="3" t="str">
        <f>IF(G1053=1,VLOOKUP($B1053,スタッフ!$B:$F,5,FALSE),"")</f>
        <v/>
      </c>
      <c r="K1053" s="3" t="str">
        <f>IF(E1053=1,VLOOKUP($B1053,スタッフ!$B:$F,5,FALSE),"")</f>
        <v/>
      </c>
    </row>
    <row r="1054" spans="1:11" x14ac:dyDescent="0.2">
      <c r="A1054" s="9" t="str">
        <f>'宅直データ '!A1054&amp;'宅直データ '!C1054</f>
        <v>13044145656</v>
      </c>
      <c r="B1054" s="3" t="str">
        <f>'宅直データ '!A1054&amp;""</f>
        <v>130441</v>
      </c>
      <c r="C1054" s="3" t="str">
        <f>'宅直データ '!B1054</f>
        <v>袋 隼哉</v>
      </c>
      <c r="D1054" s="4">
        <f>'宅直データ '!C1054</f>
        <v>45656</v>
      </c>
      <c r="E1054" s="3">
        <f>'宅直データ '!D1054</f>
        <v>0</v>
      </c>
      <c r="F1054" s="3">
        <f>'宅直データ '!E1054</f>
        <v>0</v>
      </c>
      <c r="G1054" s="10">
        <f>'宅直データ '!F1054</f>
        <v>0</v>
      </c>
      <c r="H1054" s="3" t="str">
        <f t="shared" si="16"/>
        <v/>
      </c>
      <c r="I1054" s="3" t="str">
        <f>IF(F1054=1,VLOOKUP($B1054,スタッフ!$B:$F,5,FALSE),"")</f>
        <v/>
      </c>
      <c r="J1054" s="3" t="str">
        <f>IF(G1054=1,VLOOKUP($B1054,スタッフ!$B:$F,5,FALSE),"")</f>
        <v/>
      </c>
      <c r="K1054" s="3" t="str">
        <f>IF(E1054=1,VLOOKUP($B1054,スタッフ!$B:$F,5,FALSE),"")</f>
        <v/>
      </c>
    </row>
    <row r="1055" spans="1:11" x14ac:dyDescent="0.2">
      <c r="A1055" s="9" t="str">
        <f>'宅直データ '!A1055&amp;'宅直データ '!C1055</f>
        <v>13044145657</v>
      </c>
      <c r="B1055" s="3" t="str">
        <f>'宅直データ '!A1055&amp;""</f>
        <v>130441</v>
      </c>
      <c r="C1055" s="3" t="str">
        <f>'宅直データ '!B1055</f>
        <v>袋 隼哉</v>
      </c>
      <c r="D1055" s="4">
        <f>'宅直データ '!C1055</f>
        <v>45657</v>
      </c>
      <c r="E1055" s="3">
        <f>'宅直データ '!D1055</f>
        <v>0</v>
      </c>
      <c r="F1055" s="3">
        <f>'宅直データ '!E1055</f>
        <v>0</v>
      </c>
      <c r="G1055" s="10">
        <f>'宅直データ '!F1055</f>
        <v>0</v>
      </c>
      <c r="H1055" s="3" t="str">
        <f t="shared" si="16"/>
        <v/>
      </c>
      <c r="I1055" s="3" t="str">
        <f>IF(F1055=1,VLOOKUP($B1055,スタッフ!$B:$F,5,FALSE),"")</f>
        <v/>
      </c>
      <c r="J1055" s="3" t="str">
        <f>IF(G1055=1,VLOOKUP($B1055,スタッフ!$B:$F,5,FALSE),"")</f>
        <v/>
      </c>
      <c r="K1055" s="3" t="str">
        <f>IF(E1055=1,VLOOKUP($B1055,スタッフ!$B:$F,5,FALSE),"")</f>
        <v/>
      </c>
    </row>
    <row r="1056" spans="1:11" x14ac:dyDescent="0.2">
      <c r="A1056" s="9" t="str">
        <f>'宅直データ '!A1056&amp;'宅直データ '!C1056</f>
        <v>13083145627</v>
      </c>
      <c r="B1056" s="3" t="str">
        <f>'宅直データ '!A1056&amp;""</f>
        <v>130831</v>
      </c>
      <c r="C1056" s="3" t="str">
        <f>'宅直データ '!B1056</f>
        <v>雨池 凌也</v>
      </c>
      <c r="D1056" s="4">
        <f>'宅直データ '!C1056</f>
        <v>45627</v>
      </c>
      <c r="E1056" s="3">
        <f>'宅直データ '!D1056</f>
        <v>0</v>
      </c>
      <c r="F1056" s="3">
        <f>'宅直データ '!E1056</f>
        <v>0</v>
      </c>
      <c r="G1056" s="10">
        <f>'宅直データ '!F1056</f>
        <v>0</v>
      </c>
      <c r="H1056" s="3" t="str">
        <f t="shared" si="16"/>
        <v/>
      </c>
      <c r="I1056" s="3" t="str">
        <f>IF(F1056=1,VLOOKUP($B1056,スタッフ!$B:$F,5,FALSE),"")</f>
        <v/>
      </c>
      <c r="J1056" s="3" t="str">
        <f>IF(G1056=1,VLOOKUP($B1056,スタッフ!$B:$F,5,FALSE),"")</f>
        <v/>
      </c>
      <c r="K1056" s="3" t="str">
        <f>IF(E1056=1,VLOOKUP($B1056,スタッフ!$B:$F,5,FALSE),"")</f>
        <v/>
      </c>
    </row>
    <row r="1057" spans="1:11" x14ac:dyDescent="0.2">
      <c r="A1057" s="9" t="str">
        <f>'宅直データ '!A1057&amp;'宅直データ '!C1057</f>
        <v>13083145628</v>
      </c>
      <c r="B1057" s="3" t="str">
        <f>'宅直データ '!A1057&amp;""</f>
        <v>130831</v>
      </c>
      <c r="C1057" s="3" t="str">
        <f>'宅直データ '!B1057</f>
        <v>雨池 凌也</v>
      </c>
      <c r="D1057" s="4">
        <f>'宅直データ '!C1057</f>
        <v>45628</v>
      </c>
      <c r="E1057" s="3">
        <f>'宅直データ '!D1057</f>
        <v>0</v>
      </c>
      <c r="F1057" s="3">
        <f>'宅直データ '!E1057</f>
        <v>0</v>
      </c>
      <c r="G1057" s="10">
        <f>'宅直データ '!F1057</f>
        <v>0</v>
      </c>
      <c r="H1057" s="3" t="str">
        <f t="shared" si="16"/>
        <v/>
      </c>
      <c r="I1057" s="3" t="str">
        <f>IF(F1057=1,VLOOKUP($B1057,スタッフ!$B:$F,5,FALSE),"")</f>
        <v/>
      </c>
      <c r="J1057" s="3" t="str">
        <f>IF(G1057=1,VLOOKUP($B1057,スタッフ!$B:$F,5,FALSE),"")</f>
        <v/>
      </c>
      <c r="K1057" s="3" t="str">
        <f>IF(E1057=1,VLOOKUP($B1057,スタッフ!$B:$F,5,FALSE),"")</f>
        <v/>
      </c>
    </row>
    <row r="1058" spans="1:11" x14ac:dyDescent="0.2">
      <c r="A1058" s="9" t="str">
        <f>'宅直データ '!A1058&amp;'宅直データ '!C1058</f>
        <v>13083145629</v>
      </c>
      <c r="B1058" s="3" t="str">
        <f>'宅直データ '!A1058&amp;""</f>
        <v>130831</v>
      </c>
      <c r="C1058" s="3" t="str">
        <f>'宅直データ '!B1058</f>
        <v>雨池 凌也</v>
      </c>
      <c r="D1058" s="4">
        <f>'宅直データ '!C1058</f>
        <v>45629</v>
      </c>
      <c r="E1058" s="3">
        <f>'宅直データ '!D1058</f>
        <v>0</v>
      </c>
      <c r="F1058" s="3">
        <f>'宅直データ '!E1058</f>
        <v>0</v>
      </c>
      <c r="G1058" s="10">
        <f>'宅直データ '!F1058</f>
        <v>0</v>
      </c>
      <c r="H1058" s="3" t="str">
        <f t="shared" si="16"/>
        <v/>
      </c>
      <c r="I1058" s="3" t="str">
        <f>IF(F1058=1,VLOOKUP($B1058,スタッフ!$B:$F,5,FALSE),"")</f>
        <v/>
      </c>
      <c r="J1058" s="3" t="str">
        <f>IF(G1058=1,VLOOKUP($B1058,スタッフ!$B:$F,5,FALSE),"")</f>
        <v/>
      </c>
      <c r="K1058" s="3" t="str">
        <f>IF(E1058=1,VLOOKUP($B1058,スタッフ!$B:$F,5,FALSE),"")</f>
        <v/>
      </c>
    </row>
    <row r="1059" spans="1:11" x14ac:dyDescent="0.2">
      <c r="A1059" s="9" t="str">
        <f>'宅直データ '!A1059&amp;'宅直データ '!C1059</f>
        <v>13083145630</v>
      </c>
      <c r="B1059" s="3" t="str">
        <f>'宅直データ '!A1059&amp;""</f>
        <v>130831</v>
      </c>
      <c r="C1059" s="3" t="str">
        <f>'宅直データ '!B1059</f>
        <v>雨池 凌也</v>
      </c>
      <c r="D1059" s="4">
        <f>'宅直データ '!C1059</f>
        <v>45630</v>
      </c>
      <c r="E1059" s="3">
        <f>'宅直データ '!D1059</f>
        <v>0</v>
      </c>
      <c r="F1059" s="3">
        <f>'宅直データ '!E1059</f>
        <v>0</v>
      </c>
      <c r="G1059" s="10">
        <f>'宅直データ '!F1059</f>
        <v>0</v>
      </c>
      <c r="H1059" s="3" t="str">
        <f t="shared" si="16"/>
        <v/>
      </c>
      <c r="I1059" s="3" t="str">
        <f>IF(F1059=1,VLOOKUP($B1059,スタッフ!$B:$F,5,FALSE),"")</f>
        <v/>
      </c>
      <c r="J1059" s="3" t="str">
        <f>IF(G1059=1,VLOOKUP($B1059,スタッフ!$B:$F,5,FALSE),"")</f>
        <v/>
      </c>
      <c r="K1059" s="3" t="str">
        <f>IF(E1059=1,VLOOKUP($B1059,スタッフ!$B:$F,5,FALSE),"")</f>
        <v/>
      </c>
    </row>
    <row r="1060" spans="1:11" x14ac:dyDescent="0.2">
      <c r="A1060" s="9" t="str">
        <f>'宅直データ '!A1060&amp;'宅直データ '!C1060</f>
        <v>13083145631</v>
      </c>
      <c r="B1060" s="3" t="str">
        <f>'宅直データ '!A1060&amp;""</f>
        <v>130831</v>
      </c>
      <c r="C1060" s="3" t="str">
        <f>'宅直データ '!B1060</f>
        <v>雨池 凌也</v>
      </c>
      <c r="D1060" s="4">
        <f>'宅直データ '!C1060</f>
        <v>45631</v>
      </c>
      <c r="E1060" s="3">
        <f>'宅直データ '!D1060</f>
        <v>0</v>
      </c>
      <c r="F1060" s="3">
        <f>'宅直データ '!E1060</f>
        <v>0</v>
      </c>
      <c r="G1060" s="10">
        <f>'宅直データ '!F1060</f>
        <v>0</v>
      </c>
      <c r="H1060" s="3" t="str">
        <f t="shared" si="16"/>
        <v/>
      </c>
      <c r="I1060" s="3" t="str">
        <f>IF(F1060=1,VLOOKUP($B1060,スタッフ!$B:$F,5,FALSE),"")</f>
        <v/>
      </c>
      <c r="J1060" s="3" t="str">
        <f>IF(G1060=1,VLOOKUP($B1060,スタッフ!$B:$F,5,FALSE),"")</f>
        <v/>
      </c>
      <c r="K1060" s="3" t="str">
        <f>IF(E1060=1,VLOOKUP($B1060,スタッフ!$B:$F,5,FALSE),"")</f>
        <v/>
      </c>
    </row>
    <row r="1061" spans="1:11" x14ac:dyDescent="0.2">
      <c r="A1061" s="9" t="str">
        <f>'宅直データ '!A1061&amp;'宅直データ '!C1061</f>
        <v>13083145632</v>
      </c>
      <c r="B1061" s="3" t="str">
        <f>'宅直データ '!A1061&amp;""</f>
        <v>130831</v>
      </c>
      <c r="C1061" s="3" t="str">
        <f>'宅直データ '!B1061</f>
        <v>雨池 凌也</v>
      </c>
      <c r="D1061" s="4">
        <f>'宅直データ '!C1061</f>
        <v>45632</v>
      </c>
      <c r="E1061" s="3">
        <f>'宅直データ '!D1061</f>
        <v>0</v>
      </c>
      <c r="F1061" s="3">
        <f>'宅直データ '!E1061</f>
        <v>0</v>
      </c>
      <c r="G1061" s="10">
        <f>'宅直データ '!F1061</f>
        <v>0</v>
      </c>
      <c r="H1061" s="3" t="str">
        <f t="shared" si="16"/>
        <v/>
      </c>
      <c r="I1061" s="3" t="str">
        <f>IF(F1061=1,VLOOKUP($B1061,スタッフ!$B:$F,5,FALSE),"")</f>
        <v/>
      </c>
      <c r="J1061" s="3" t="str">
        <f>IF(G1061=1,VLOOKUP($B1061,スタッフ!$B:$F,5,FALSE),"")</f>
        <v/>
      </c>
      <c r="K1061" s="3" t="str">
        <f>IF(E1061=1,VLOOKUP($B1061,スタッフ!$B:$F,5,FALSE),"")</f>
        <v/>
      </c>
    </row>
    <row r="1062" spans="1:11" x14ac:dyDescent="0.2">
      <c r="A1062" s="9" t="str">
        <f>'宅直データ '!A1062&amp;'宅直データ '!C1062</f>
        <v>13083145633</v>
      </c>
      <c r="B1062" s="3" t="str">
        <f>'宅直データ '!A1062&amp;""</f>
        <v>130831</v>
      </c>
      <c r="C1062" s="3" t="str">
        <f>'宅直データ '!B1062</f>
        <v>雨池 凌也</v>
      </c>
      <c r="D1062" s="4">
        <f>'宅直データ '!C1062</f>
        <v>45633</v>
      </c>
      <c r="E1062" s="3">
        <f>'宅直データ '!D1062</f>
        <v>0</v>
      </c>
      <c r="F1062" s="3">
        <f>'宅直データ '!E1062</f>
        <v>0</v>
      </c>
      <c r="G1062" s="10">
        <f>'宅直データ '!F1062</f>
        <v>0</v>
      </c>
      <c r="H1062" s="3" t="str">
        <f t="shared" si="16"/>
        <v/>
      </c>
      <c r="I1062" s="3" t="str">
        <f>IF(F1062=1,VLOOKUP($B1062,スタッフ!$B:$F,5,FALSE),"")</f>
        <v/>
      </c>
      <c r="J1062" s="3" t="str">
        <f>IF(G1062=1,VLOOKUP($B1062,スタッフ!$B:$F,5,FALSE),"")</f>
        <v/>
      </c>
      <c r="K1062" s="3" t="str">
        <f>IF(E1062=1,VLOOKUP($B1062,スタッフ!$B:$F,5,FALSE),"")</f>
        <v/>
      </c>
    </row>
    <row r="1063" spans="1:11" x14ac:dyDescent="0.2">
      <c r="A1063" s="9" t="str">
        <f>'宅直データ '!A1063&amp;'宅直データ '!C1063</f>
        <v>13083145634</v>
      </c>
      <c r="B1063" s="3" t="str">
        <f>'宅直データ '!A1063&amp;""</f>
        <v>130831</v>
      </c>
      <c r="C1063" s="3" t="str">
        <f>'宅直データ '!B1063</f>
        <v>雨池 凌也</v>
      </c>
      <c r="D1063" s="4">
        <f>'宅直データ '!C1063</f>
        <v>45634</v>
      </c>
      <c r="E1063" s="3">
        <f>'宅直データ '!D1063</f>
        <v>0</v>
      </c>
      <c r="F1063" s="3">
        <f>'宅直データ '!E1063</f>
        <v>0</v>
      </c>
      <c r="G1063" s="10">
        <f>'宅直データ '!F1063</f>
        <v>0</v>
      </c>
      <c r="H1063" s="3" t="str">
        <f t="shared" si="16"/>
        <v/>
      </c>
      <c r="I1063" s="3" t="str">
        <f>IF(F1063=1,VLOOKUP($B1063,スタッフ!$B:$F,5,FALSE),"")</f>
        <v/>
      </c>
      <c r="J1063" s="3" t="str">
        <f>IF(G1063=1,VLOOKUP($B1063,スタッフ!$B:$F,5,FALSE),"")</f>
        <v/>
      </c>
      <c r="K1063" s="3" t="str">
        <f>IF(E1063=1,VLOOKUP($B1063,スタッフ!$B:$F,5,FALSE),"")</f>
        <v/>
      </c>
    </row>
    <row r="1064" spans="1:11" x14ac:dyDescent="0.2">
      <c r="A1064" s="9" t="str">
        <f>'宅直データ '!A1064&amp;'宅直データ '!C1064</f>
        <v>13083145635</v>
      </c>
      <c r="B1064" s="3" t="str">
        <f>'宅直データ '!A1064&amp;""</f>
        <v>130831</v>
      </c>
      <c r="C1064" s="3" t="str">
        <f>'宅直データ '!B1064</f>
        <v>雨池 凌也</v>
      </c>
      <c r="D1064" s="4">
        <f>'宅直データ '!C1064</f>
        <v>45635</v>
      </c>
      <c r="E1064" s="3">
        <f>'宅直データ '!D1064</f>
        <v>0</v>
      </c>
      <c r="F1064" s="3">
        <f>'宅直データ '!E1064</f>
        <v>0</v>
      </c>
      <c r="G1064" s="10">
        <f>'宅直データ '!F1064</f>
        <v>0</v>
      </c>
      <c r="H1064" s="3" t="str">
        <f t="shared" si="16"/>
        <v/>
      </c>
      <c r="I1064" s="3" t="str">
        <f>IF(F1064=1,VLOOKUP($B1064,スタッフ!$B:$F,5,FALSE),"")</f>
        <v/>
      </c>
      <c r="J1064" s="3" t="str">
        <f>IF(G1064=1,VLOOKUP($B1064,スタッフ!$B:$F,5,FALSE),"")</f>
        <v/>
      </c>
      <c r="K1064" s="3" t="str">
        <f>IF(E1064=1,VLOOKUP($B1064,スタッフ!$B:$F,5,FALSE),"")</f>
        <v/>
      </c>
    </row>
    <row r="1065" spans="1:11" x14ac:dyDescent="0.2">
      <c r="A1065" s="9" t="str">
        <f>'宅直データ '!A1065&amp;'宅直データ '!C1065</f>
        <v>13083145636</v>
      </c>
      <c r="B1065" s="3" t="str">
        <f>'宅直データ '!A1065&amp;""</f>
        <v>130831</v>
      </c>
      <c r="C1065" s="3" t="str">
        <f>'宅直データ '!B1065</f>
        <v>雨池 凌也</v>
      </c>
      <c r="D1065" s="4">
        <f>'宅直データ '!C1065</f>
        <v>45636</v>
      </c>
      <c r="E1065" s="3">
        <f>'宅直データ '!D1065</f>
        <v>0</v>
      </c>
      <c r="F1065" s="3">
        <f>'宅直データ '!E1065</f>
        <v>0</v>
      </c>
      <c r="G1065" s="10">
        <f>'宅直データ '!F1065</f>
        <v>0</v>
      </c>
      <c r="H1065" s="3" t="str">
        <f t="shared" si="16"/>
        <v/>
      </c>
      <c r="I1065" s="3" t="str">
        <f>IF(F1065=1,VLOOKUP($B1065,スタッフ!$B:$F,5,FALSE),"")</f>
        <v/>
      </c>
      <c r="J1065" s="3" t="str">
        <f>IF(G1065=1,VLOOKUP($B1065,スタッフ!$B:$F,5,FALSE),"")</f>
        <v/>
      </c>
      <c r="K1065" s="3" t="str">
        <f>IF(E1065=1,VLOOKUP($B1065,スタッフ!$B:$F,5,FALSE),"")</f>
        <v/>
      </c>
    </row>
    <row r="1066" spans="1:11" x14ac:dyDescent="0.2">
      <c r="A1066" s="9" t="str">
        <f>'宅直データ '!A1066&amp;'宅直データ '!C1066</f>
        <v>13083145637</v>
      </c>
      <c r="B1066" s="3" t="str">
        <f>'宅直データ '!A1066&amp;""</f>
        <v>130831</v>
      </c>
      <c r="C1066" s="3" t="str">
        <f>'宅直データ '!B1066</f>
        <v>雨池 凌也</v>
      </c>
      <c r="D1066" s="4">
        <f>'宅直データ '!C1066</f>
        <v>45637</v>
      </c>
      <c r="E1066" s="3">
        <f>'宅直データ '!D1066</f>
        <v>0</v>
      </c>
      <c r="F1066" s="3">
        <f>'宅直データ '!E1066</f>
        <v>0</v>
      </c>
      <c r="G1066" s="10">
        <f>'宅直データ '!F1066</f>
        <v>0</v>
      </c>
      <c r="H1066" s="3" t="str">
        <f t="shared" si="16"/>
        <v/>
      </c>
      <c r="I1066" s="3" t="str">
        <f>IF(F1066=1,VLOOKUP($B1066,スタッフ!$B:$F,5,FALSE),"")</f>
        <v/>
      </c>
      <c r="J1066" s="3" t="str">
        <f>IF(G1066=1,VLOOKUP($B1066,スタッフ!$B:$F,5,FALSE),"")</f>
        <v/>
      </c>
      <c r="K1066" s="3" t="str">
        <f>IF(E1066=1,VLOOKUP($B1066,スタッフ!$B:$F,5,FALSE),"")</f>
        <v/>
      </c>
    </row>
    <row r="1067" spans="1:11" x14ac:dyDescent="0.2">
      <c r="A1067" s="9" t="str">
        <f>'宅直データ '!A1067&amp;'宅直データ '!C1067</f>
        <v>13083145638</v>
      </c>
      <c r="B1067" s="3" t="str">
        <f>'宅直データ '!A1067&amp;""</f>
        <v>130831</v>
      </c>
      <c r="C1067" s="3" t="str">
        <f>'宅直データ '!B1067</f>
        <v>雨池 凌也</v>
      </c>
      <c r="D1067" s="4">
        <f>'宅直データ '!C1067</f>
        <v>45638</v>
      </c>
      <c r="E1067" s="3">
        <f>'宅直データ '!D1067</f>
        <v>0</v>
      </c>
      <c r="F1067" s="3">
        <f>'宅直データ '!E1067</f>
        <v>0</v>
      </c>
      <c r="G1067" s="10">
        <f>'宅直データ '!F1067</f>
        <v>0</v>
      </c>
      <c r="H1067" s="3" t="str">
        <f t="shared" si="16"/>
        <v/>
      </c>
      <c r="I1067" s="3" t="str">
        <f>IF(F1067=1,VLOOKUP($B1067,スタッフ!$B:$F,5,FALSE),"")</f>
        <v/>
      </c>
      <c r="J1067" s="3" t="str">
        <f>IF(G1067=1,VLOOKUP($B1067,スタッフ!$B:$F,5,FALSE),"")</f>
        <v/>
      </c>
      <c r="K1067" s="3" t="str">
        <f>IF(E1067=1,VLOOKUP($B1067,スタッフ!$B:$F,5,FALSE),"")</f>
        <v/>
      </c>
    </row>
    <row r="1068" spans="1:11" x14ac:dyDescent="0.2">
      <c r="A1068" s="9" t="str">
        <f>'宅直データ '!A1068&amp;'宅直データ '!C1068</f>
        <v>13083145639</v>
      </c>
      <c r="B1068" s="3" t="str">
        <f>'宅直データ '!A1068&amp;""</f>
        <v>130831</v>
      </c>
      <c r="C1068" s="3" t="str">
        <f>'宅直データ '!B1068</f>
        <v>雨池 凌也</v>
      </c>
      <c r="D1068" s="4">
        <f>'宅直データ '!C1068</f>
        <v>45639</v>
      </c>
      <c r="E1068" s="3">
        <f>'宅直データ '!D1068</f>
        <v>0</v>
      </c>
      <c r="F1068" s="3">
        <f>'宅直データ '!E1068</f>
        <v>0</v>
      </c>
      <c r="G1068" s="10">
        <f>'宅直データ '!F1068</f>
        <v>0</v>
      </c>
      <c r="H1068" s="3" t="str">
        <f t="shared" si="16"/>
        <v/>
      </c>
      <c r="I1068" s="3" t="str">
        <f>IF(F1068=1,VLOOKUP($B1068,スタッフ!$B:$F,5,FALSE),"")</f>
        <v/>
      </c>
      <c r="J1068" s="3" t="str">
        <f>IF(G1068=1,VLOOKUP($B1068,スタッフ!$B:$F,5,FALSE),"")</f>
        <v/>
      </c>
      <c r="K1068" s="3" t="str">
        <f>IF(E1068=1,VLOOKUP($B1068,スタッフ!$B:$F,5,FALSE),"")</f>
        <v/>
      </c>
    </row>
    <row r="1069" spans="1:11" x14ac:dyDescent="0.2">
      <c r="A1069" s="9" t="str">
        <f>'宅直データ '!A1069&amp;'宅直データ '!C1069</f>
        <v>13083145640</v>
      </c>
      <c r="B1069" s="3" t="str">
        <f>'宅直データ '!A1069&amp;""</f>
        <v>130831</v>
      </c>
      <c r="C1069" s="3" t="str">
        <f>'宅直データ '!B1069</f>
        <v>雨池 凌也</v>
      </c>
      <c r="D1069" s="4">
        <f>'宅直データ '!C1069</f>
        <v>45640</v>
      </c>
      <c r="E1069" s="3">
        <f>'宅直データ '!D1069</f>
        <v>0</v>
      </c>
      <c r="F1069" s="3">
        <f>'宅直データ '!E1069</f>
        <v>0</v>
      </c>
      <c r="G1069" s="10">
        <f>'宅直データ '!F1069</f>
        <v>0</v>
      </c>
      <c r="H1069" s="3" t="str">
        <f t="shared" si="16"/>
        <v/>
      </c>
      <c r="I1069" s="3" t="str">
        <f>IF(F1069=1,VLOOKUP($B1069,スタッフ!$B:$F,5,FALSE),"")</f>
        <v/>
      </c>
      <c r="J1069" s="3" t="str">
        <f>IF(G1069=1,VLOOKUP($B1069,スタッフ!$B:$F,5,FALSE),"")</f>
        <v/>
      </c>
      <c r="K1069" s="3" t="str">
        <f>IF(E1069=1,VLOOKUP($B1069,スタッフ!$B:$F,5,FALSE),"")</f>
        <v/>
      </c>
    </row>
    <row r="1070" spans="1:11" x14ac:dyDescent="0.2">
      <c r="A1070" s="9" t="str">
        <f>'宅直データ '!A1070&amp;'宅直データ '!C1070</f>
        <v>13083145641</v>
      </c>
      <c r="B1070" s="3" t="str">
        <f>'宅直データ '!A1070&amp;""</f>
        <v>130831</v>
      </c>
      <c r="C1070" s="3" t="str">
        <f>'宅直データ '!B1070</f>
        <v>雨池 凌也</v>
      </c>
      <c r="D1070" s="4">
        <f>'宅直データ '!C1070</f>
        <v>45641</v>
      </c>
      <c r="E1070" s="3">
        <f>'宅直データ '!D1070</f>
        <v>0</v>
      </c>
      <c r="F1070" s="3">
        <f>'宅直データ '!E1070</f>
        <v>0</v>
      </c>
      <c r="G1070" s="10">
        <f>'宅直データ '!F1070</f>
        <v>0</v>
      </c>
      <c r="H1070" s="3" t="str">
        <f t="shared" si="16"/>
        <v/>
      </c>
      <c r="I1070" s="3" t="str">
        <f>IF(F1070=1,VLOOKUP($B1070,スタッフ!$B:$F,5,FALSE),"")</f>
        <v/>
      </c>
      <c r="J1070" s="3" t="str">
        <f>IF(G1070=1,VLOOKUP($B1070,スタッフ!$B:$F,5,FALSE),"")</f>
        <v/>
      </c>
      <c r="K1070" s="3" t="str">
        <f>IF(E1070=1,VLOOKUP($B1070,スタッフ!$B:$F,5,FALSE),"")</f>
        <v/>
      </c>
    </row>
    <row r="1071" spans="1:11" x14ac:dyDescent="0.2">
      <c r="A1071" s="9" t="str">
        <f>'宅直データ '!A1071&amp;'宅直データ '!C1071</f>
        <v>13083145642</v>
      </c>
      <c r="B1071" s="3" t="str">
        <f>'宅直データ '!A1071&amp;""</f>
        <v>130831</v>
      </c>
      <c r="C1071" s="3" t="str">
        <f>'宅直データ '!B1071</f>
        <v>雨池 凌也</v>
      </c>
      <c r="D1071" s="4">
        <f>'宅直データ '!C1071</f>
        <v>45642</v>
      </c>
      <c r="E1071" s="3">
        <f>'宅直データ '!D1071</f>
        <v>0</v>
      </c>
      <c r="F1071" s="3">
        <f>'宅直データ '!E1071</f>
        <v>0</v>
      </c>
      <c r="G1071" s="10">
        <f>'宅直データ '!F1071</f>
        <v>0</v>
      </c>
      <c r="H1071" s="3" t="str">
        <f t="shared" si="16"/>
        <v/>
      </c>
      <c r="I1071" s="3" t="str">
        <f>IF(F1071=1,VLOOKUP($B1071,スタッフ!$B:$F,5,FALSE),"")</f>
        <v/>
      </c>
      <c r="J1071" s="3" t="str">
        <f>IF(G1071=1,VLOOKUP($B1071,スタッフ!$B:$F,5,FALSE),"")</f>
        <v/>
      </c>
      <c r="K1071" s="3" t="str">
        <f>IF(E1071=1,VLOOKUP($B1071,スタッフ!$B:$F,5,FALSE),"")</f>
        <v/>
      </c>
    </row>
    <row r="1072" spans="1:11" x14ac:dyDescent="0.2">
      <c r="A1072" s="9" t="str">
        <f>'宅直データ '!A1072&amp;'宅直データ '!C1072</f>
        <v>13083145643</v>
      </c>
      <c r="B1072" s="3" t="str">
        <f>'宅直データ '!A1072&amp;""</f>
        <v>130831</v>
      </c>
      <c r="C1072" s="3" t="str">
        <f>'宅直データ '!B1072</f>
        <v>雨池 凌也</v>
      </c>
      <c r="D1072" s="4">
        <f>'宅直データ '!C1072</f>
        <v>45643</v>
      </c>
      <c r="E1072" s="3">
        <f>'宅直データ '!D1072</f>
        <v>0</v>
      </c>
      <c r="F1072" s="3">
        <f>'宅直データ '!E1072</f>
        <v>0</v>
      </c>
      <c r="G1072" s="10">
        <f>'宅直データ '!F1072</f>
        <v>0</v>
      </c>
      <c r="H1072" s="3" t="str">
        <f t="shared" si="16"/>
        <v/>
      </c>
      <c r="I1072" s="3" t="str">
        <f>IF(F1072=1,VLOOKUP($B1072,スタッフ!$B:$F,5,FALSE),"")</f>
        <v/>
      </c>
      <c r="J1072" s="3" t="str">
        <f>IF(G1072=1,VLOOKUP($B1072,スタッフ!$B:$F,5,FALSE),"")</f>
        <v/>
      </c>
      <c r="K1072" s="3" t="str">
        <f>IF(E1072=1,VLOOKUP($B1072,スタッフ!$B:$F,5,FALSE),"")</f>
        <v/>
      </c>
    </row>
    <row r="1073" spans="1:11" x14ac:dyDescent="0.2">
      <c r="A1073" s="9" t="str">
        <f>'宅直データ '!A1073&amp;'宅直データ '!C1073</f>
        <v>13083145644</v>
      </c>
      <c r="B1073" s="3" t="str">
        <f>'宅直データ '!A1073&amp;""</f>
        <v>130831</v>
      </c>
      <c r="C1073" s="3" t="str">
        <f>'宅直データ '!B1073</f>
        <v>雨池 凌也</v>
      </c>
      <c r="D1073" s="4">
        <f>'宅直データ '!C1073</f>
        <v>45644</v>
      </c>
      <c r="E1073" s="3">
        <f>'宅直データ '!D1073</f>
        <v>0</v>
      </c>
      <c r="F1073" s="3">
        <f>'宅直データ '!E1073</f>
        <v>0</v>
      </c>
      <c r="G1073" s="10">
        <f>'宅直データ '!F1073</f>
        <v>0</v>
      </c>
      <c r="H1073" s="3" t="str">
        <f t="shared" si="16"/>
        <v/>
      </c>
      <c r="I1073" s="3" t="str">
        <f>IF(F1073=1,VLOOKUP($B1073,スタッフ!$B:$F,5,FALSE),"")</f>
        <v/>
      </c>
      <c r="J1073" s="3" t="str">
        <f>IF(G1073=1,VLOOKUP($B1073,スタッフ!$B:$F,5,FALSE),"")</f>
        <v/>
      </c>
      <c r="K1073" s="3" t="str">
        <f>IF(E1073=1,VLOOKUP($B1073,スタッフ!$B:$F,5,FALSE),"")</f>
        <v/>
      </c>
    </row>
    <row r="1074" spans="1:11" x14ac:dyDescent="0.2">
      <c r="A1074" s="9" t="str">
        <f>'宅直データ '!A1074&amp;'宅直データ '!C1074</f>
        <v>13083145645</v>
      </c>
      <c r="B1074" s="3" t="str">
        <f>'宅直データ '!A1074&amp;""</f>
        <v>130831</v>
      </c>
      <c r="C1074" s="3" t="str">
        <f>'宅直データ '!B1074</f>
        <v>雨池 凌也</v>
      </c>
      <c r="D1074" s="4">
        <f>'宅直データ '!C1074</f>
        <v>45645</v>
      </c>
      <c r="E1074" s="3">
        <f>'宅直データ '!D1074</f>
        <v>0</v>
      </c>
      <c r="F1074" s="3">
        <f>'宅直データ '!E1074</f>
        <v>0</v>
      </c>
      <c r="G1074" s="10">
        <f>'宅直データ '!F1074</f>
        <v>0</v>
      </c>
      <c r="H1074" s="3" t="str">
        <f t="shared" si="16"/>
        <v/>
      </c>
      <c r="I1074" s="3" t="str">
        <f>IF(F1074=1,VLOOKUP($B1074,スタッフ!$B:$F,5,FALSE),"")</f>
        <v/>
      </c>
      <c r="J1074" s="3" t="str">
        <f>IF(G1074=1,VLOOKUP($B1074,スタッフ!$B:$F,5,FALSE),"")</f>
        <v/>
      </c>
      <c r="K1074" s="3" t="str">
        <f>IF(E1074=1,VLOOKUP($B1074,スタッフ!$B:$F,5,FALSE),"")</f>
        <v/>
      </c>
    </row>
    <row r="1075" spans="1:11" x14ac:dyDescent="0.2">
      <c r="A1075" s="9" t="str">
        <f>'宅直データ '!A1075&amp;'宅直データ '!C1075</f>
        <v>13083145646</v>
      </c>
      <c r="B1075" s="3" t="str">
        <f>'宅直データ '!A1075&amp;""</f>
        <v>130831</v>
      </c>
      <c r="C1075" s="3" t="str">
        <f>'宅直データ '!B1075</f>
        <v>雨池 凌也</v>
      </c>
      <c r="D1075" s="4">
        <f>'宅直データ '!C1075</f>
        <v>45646</v>
      </c>
      <c r="E1075" s="3">
        <f>'宅直データ '!D1075</f>
        <v>0</v>
      </c>
      <c r="F1075" s="3">
        <f>'宅直データ '!E1075</f>
        <v>0</v>
      </c>
      <c r="G1075" s="10">
        <f>'宅直データ '!F1075</f>
        <v>0</v>
      </c>
      <c r="H1075" s="3" t="str">
        <f t="shared" si="16"/>
        <v/>
      </c>
      <c r="I1075" s="3" t="str">
        <f>IF(F1075=1,VLOOKUP($B1075,スタッフ!$B:$F,5,FALSE),"")</f>
        <v/>
      </c>
      <c r="J1075" s="3" t="str">
        <f>IF(G1075=1,VLOOKUP($B1075,スタッフ!$B:$F,5,FALSE),"")</f>
        <v/>
      </c>
      <c r="K1075" s="3" t="str">
        <f>IF(E1075=1,VLOOKUP($B1075,スタッフ!$B:$F,5,FALSE),"")</f>
        <v/>
      </c>
    </row>
    <row r="1076" spans="1:11" x14ac:dyDescent="0.2">
      <c r="A1076" s="9" t="str">
        <f>'宅直データ '!A1076&amp;'宅直データ '!C1076</f>
        <v>13083145647</v>
      </c>
      <c r="B1076" s="3" t="str">
        <f>'宅直データ '!A1076&amp;""</f>
        <v>130831</v>
      </c>
      <c r="C1076" s="3" t="str">
        <f>'宅直データ '!B1076</f>
        <v>雨池 凌也</v>
      </c>
      <c r="D1076" s="4">
        <f>'宅直データ '!C1076</f>
        <v>45647</v>
      </c>
      <c r="E1076" s="3">
        <f>'宅直データ '!D1076</f>
        <v>0</v>
      </c>
      <c r="F1076" s="3">
        <f>'宅直データ '!E1076</f>
        <v>0</v>
      </c>
      <c r="G1076" s="10">
        <f>'宅直データ '!F1076</f>
        <v>0</v>
      </c>
      <c r="H1076" s="3" t="str">
        <f t="shared" si="16"/>
        <v/>
      </c>
      <c r="I1076" s="3" t="str">
        <f>IF(F1076=1,VLOOKUP($B1076,スタッフ!$B:$F,5,FALSE),"")</f>
        <v/>
      </c>
      <c r="J1076" s="3" t="str">
        <f>IF(G1076=1,VLOOKUP($B1076,スタッフ!$B:$F,5,FALSE),"")</f>
        <v/>
      </c>
      <c r="K1076" s="3" t="str">
        <f>IF(E1076=1,VLOOKUP($B1076,スタッフ!$B:$F,5,FALSE),"")</f>
        <v/>
      </c>
    </row>
    <row r="1077" spans="1:11" x14ac:dyDescent="0.2">
      <c r="A1077" s="9" t="str">
        <f>'宅直データ '!A1077&amp;'宅直データ '!C1077</f>
        <v>13083145648</v>
      </c>
      <c r="B1077" s="3" t="str">
        <f>'宅直データ '!A1077&amp;""</f>
        <v>130831</v>
      </c>
      <c r="C1077" s="3" t="str">
        <f>'宅直データ '!B1077</f>
        <v>雨池 凌也</v>
      </c>
      <c r="D1077" s="4">
        <f>'宅直データ '!C1077</f>
        <v>45648</v>
      </c>
      <c r="E1077" s="3">
        <f>'宅直データ '!D1077</f>
        <v>0</v>
      </c>
      <c r="F1077" s="3">
        <f>'宅直データ '!E1077</f>
        <v>0</v>
      </c>
      <c r="G1077" s="10">
        <f>'宅直データ '!F1077</f>
        <v>0</v>
      </c>
      <c r="H1077" s="3" t="str">
        <f t="shared" si="16"/>
        <v/>
      </c>
      <c r="I1077" s="3" t="str">
        <f>IF(F1077=1,VLOOKUP($B1077,スタッフ!$B:$F,5,FALSE),"")</f>
        <v/>
      </c>
      <c r="J1077" s="3" t="str">
        <f>IF(G1077=1,VLOOKUP($B1077,スタッフ!$B:$F,5,FALSE),"")</f>
        <v/>
      </c>
      <c r="K1077" s="3" t="str">
        <f>IF(E1077=1,VLOOKUP($B1077,スタッフ!$B:$F,5,FALSE),"")</f>
        <v/>
      </c>
    </row>
    <row r="1078" spans="1:11" x14ac:dyDescent="0.2">
      <c r="A1078" s="9" t="str">
        <f>'宅直データ '!A1078&amp;'宅直データ '!C1078</f>
        <v>13083145649</v>
      </c>
      <c r="B1078" s="3" t="str">
        <f>'宅直データ '!A1078&amp;""</f>
        <v>130831</v>
      </c>
      <c r="C1078" s="3" t="str">
        <f>'宅直データ '!B1078</f>
        <v>雨池 凌也</v>
      </c>
      <c r="D1078" s="4">
        <f>'宅直データ '!C1078</f>
        <v>45649</v>
      </c>
      <c r="E1078" s="3">
        <f>'宅直データ '!D1078</f>
        <v>0</v>
      </c>
      <c r="F1078" s="3">
        <f>'宅直データ '!E1078</f>
        <v>0</v>
      </c>
      <c r="G1078" s="10">
        <f>'宅直データ '!F1078</f>
        <v>0</v>
      </c>
      <c r="H1078" s="3" t="str">
        <f t="shared" si="16"/>
        <v/>
      </c>
      <c r="I1078" s="3" t="str">
        <f>IF(F1078=1,VLOOKUP($B1078,スタッフ!$B:$F,5,FALSE),"")</f>
        <v/>
      </c>
      <c r="J1078" s="3" t="str">
        <f>IF(G1078=1,VLOOKUP($B1078,スタッフ!$B:$F,5,FALSE),"")</f>
        <v/>
      </c>
      <c r="K1078" s="3" t="str">
        <f>IF(E1078=1,VLOOKUP($B1078,スタッフ!$B:$F,5,FALSE),"")</f>
        <v/>
      </c>
    </row>
    <row r="1079" spans="1:11" x14ac:dyDescent="0.2">
      <c r="A1079" s="9" t="str">
        <f>'宅直データ '!A1079&amp;'宅直データ '!C1079</f>
        <v>13083145650</v>
      </c>
      <c r="B1079" s="3" t="str">
        <f>'宅直データ '!A1079&amp;""</f>
        <v>130831</v>
      </c>
      <c r="C1079" s="3" t="str">
        <f>'宅直データ '!B1079</f>
        <v>雨池 凌也</v>
      </c>
      <c r="D1079" s="4">
        <f>'宅直データ '!C1079</f>
        <v>45650</v>
      </c>
      <c r="E1079" s="3">
        <f>'宅直データ '!D1079</f>
        <v>0</v>
      </c>
      <c r="F1079" s="3">
        <f>'宅直データ '!E1079</f>
        <v>0</v>
      </c>
      <c r="G1079" s="10">
        <f>'宅直データ '!F1079</f>
        <v>0</v>
      </c>
      <c r="H1079" s="3" t="str">
        <f t="shared" si="16"/>
        <v/>
      </c>
      <c r="I1079" s="3" t="str">
        <f>IF(F1079=1,VLOOKUP($B1079,スタッフ!$B:$F,5,FALSE),"")</f>
        <v/>
      </c>
      <c r="J1079" s="3" t="str">
        <f>IF(G1079=1,VLOOKUP($B1079,スタッフ!$B:$F,5,FALSE),"")</f>
        <v/>
      </c>
      <c r="K1079" s="3" t="str">
        <f>IF(E1079=1,VLOOKUP($B1079,スタッフ!$B:$F,5,FALSE),"")</f>
        <v/>
      </c>
    </row>
    <row r="1080" spans="1:11" x14ac:dyDescent="0.2">
      <c r="A1080" s="9" t="str">
        <f>'宅直データ '!A1080&amp;'宅直データ '!C1080</f>
        <v>13083145651</v>
      </c>
      <c r="B1080" s="3" t="str">
        <f>'宅直データ '!A1080&amp;""</f>
        <v>130831</v>
      </c>
      <c r="C1080" s="3" t="str">
        <f>'宅直データ '!B1080</f>
        <v>雨池 凌也</v>
      </c>
      <c r="D1080" s="4">
        <f>'宅直データ '!C1080</f>
        <v>45651</v>
      </c>
      <c r="E1080" s="3">
        <f>'宅直データ '!D1080</f>
        <v>0</v>
      </c>
      <c r="F1080" s="3">
        <f>'宅直データ '!E1080</f>
        <v>0</v>
      </c>
      <c r="G1080" s="10">
        <f>'宅直データ '!F1080</f>
        <v>0</v>
      </c>
      <c r="H1080" s="3" t="str">
        <f t="shared" si="16"/>
        <v/>
      </c>
      <c r="I1080" s="3" t="str">
        <f>IF(F1080=1,VLOOKUP($B1080,スタッフ!$B:$F,5,FALSE),"")</f>
        <v/>
      </c>
      <c r="J1080" s="3" t="str">
        <f>IF(G1080=1,VLOOKUP($B1080,スタッフ!$B:$F,5,FALSE),"")</f>
        <v/>
      </c>
      <c r="K1080" s="3" t="str">
        <f>IF(E1080=1,VLOOKUP($B1080,スタッフ!$B:$F,5,FALSE),"")</f>
        <v/>
      </c>
    </row>
    <row r="1081" spans="1:11" x14ac:dyDescent="0.2">
      <c r="A1081" s="9" t="str">
        <f>'宅直データ '!A1081&amp;'宅直データ '!C1081</f>
        <v>13083145652</v>
      </c>
      <c r="B1081" s="3" t="str">
        <f>'宅直データ '!A1081&amp;""</f>
        <v>130831</v>
      </c>
      <c r="C1081" s="3" t="str">
        <f>'宅直データ '!B1081</f>
        <v>雨池 凌也</v>
      </c>
      <c r="D1081" s="4">
        <f>'宅直データ '!C1081</f>
        <v>45652</v>
      </c>
      <c r="E1081" s="3">
        <f>'宅直データ '!D1081</f>
        <v>0</v>
      </c>
      <c r="F1081" s="3">
        <f>'宅直データ '!E1081</f>
        <v>0</v>
      </c>
      <c r="G1081" s="10">
        <f>'宅直データ '!F1081</f>
        <v>0</v>
      </c>
      <c r="H1081" s="3" t="str">
        <f t="shared" si="16"/>
        <v/>
      </c>
      <c r="I1081" s="3" t="str">
        <f>IF(F1081=1,VLOOKUP($B1081,スタッフ!$B:$F,5,FALSE),"")</f>
        <v/>
      </c>
      <c r="J1081" s="3" t="str">
        <f>IF(G1081=1,VLOOKUP($B1081,スタッフ!$B:$F,5,FALSE),"")</f>
        <v/>
      </c>
      <c r="K1081" s="3" t="str">
        <f>IF(E1081=1,VLOOKUP($B1081,スタッフ!$B:$F,5,FALSE),"")</f>
        <v/>
      </c>
    </row>
    <row r="1082" spans="1:11" x14ac:dyDescent="0.2">
      <c r="A1082" s="9" t="str">
        <f>'宅直データ '!A1082&amp;'宅直データ '!C1082</f>
        <v>13083145653</v>
      </c>
      <c r="B1082" s="3" t="str">
        <f>'宅直データ '!A1082&amp;""</f>
        <v>130831</v>
      </c>
      <c r="C1082" s="3" t="str">
        <f>'宅直データ '!B1082</f>
        <v>雨池 凌也</v>
      </c>
      <c r="D1082" s="4">
        <f>'宅直データ '!C1082</f>
        <v>45653</v>
      </c>
      <c r="E1082" s="3">
        <f>'宅直データ '!D1082</f>
        <v>0</v>
      </c>
      <c r="F1082" s="3">
        <f>'宅直データ '!E1082</f>
        <v>0</v>
      </c>
      <c r="G1082" s="10">
        <f>'宅直データ '!F1082</f>
        <v>0</v>
      </c>
      <c r="H1082" s="3" t="str">
        <f t="shared" si="16"/>
        <v/>
      </c>
      <c r="I1082" s="3" t="str">
        <f>IF(F1082=1,VLOOKUP($B1082,スタッフ!$B:$F,5,FALSE),"")</f>
        <v/>
      </c>
      <c r="J1082" s="3" t="str">
        <f>IF(G1082=1,VLOOKUP($B1082,スタッフ!$B:$F,5,FALSE),"")</f>
        <v/>
      </c>
      <c r="K1082" s="3" t="str">
        <f>IF(E1082=1,VLOOKUP($B1082,スタッフ!$B:$F,5,FALSE),"")</f>
        <v/>
      </c>
    </row>
    <row r="1083" spans="1:11" x14ac:dyDescent="0.2">
      <c r="A1083" s="9" t="str">
        <f>'宅直データ '!A1083&amp;'宅直データ '!C1083</f>
        <v>13083145654</v>
      </c>
      <c r="B1083" s="3" t="str">
        <f>'宅直データ '!A1083&amp;""</f>
        <v>130831</v>
      </c>
      <c r="C1083" s="3" t="str">
        <f>'宅直データ '!B1083</f>
        <v>雨池 凌也</v>
      </c>
      <c r="D1083" s="4">
        <f>'宅直データ '!C1083</f>
        <v>45654</v>
      </c>
      <c r="E1083" s="3">
        <f>'宅直データ '!D1083</f>
        <v>0</v>
      </c>
      <c r="F1083" s="3">
        <f>'宅直データ '!E1083</f>
        <v>0</v>
      </c>
      <c r="G1083" s="10">
        <f>'宅直データ '!F1083</f>
        <v>0</v>
      </c>
      <c r="H1083" s="3" t="str">
        <f t="shared" si="16"/>
        <v/>
      </c>
      <c r="I1083" s="3" t="str">
        <f>IF(F1083=1,VLOOKUP($B1083,スタッフ!$B:$F,5,FALSE),"")</f>
        <v/>
      </c>
      <c r="J1083" s="3" t="str">
        <f>IF(G1083=1,VLOOKUP($B1083,スタッフ!$B:$F,5,FALSE),"")</f>
        <v/>
      </c>
      <c r="K1083" s="3" t="str">
        <f>IF(E1083=1,VLOOKUP($B1083,スタッフ!$B:$F,5,FALSE),"")</f>
        <v/>
      </c>
    </row>
    <row r="1084" spans="1:11" x14ac:dyDescent="0.2">
      <c r="A1084" s="9" t="str">
        <f>'宅直データ '!A1084&amp;'宅直データ '!C1084</f>
        <v>13083145655</v>
      </c>
      <c r="B1084" s="3" t="str">
        <f>'宅直データ '!A1084&amp;""</f>
        <v>130831</v>
      </c>
      <c r="C1084" s="3" t="str">
        <f>'宅直データ '!B1084</f>
        <v>雨池 凌也</v>
      </c>
      <c r="D1084" s="4">
        <f>'宅直データ '!C1084</f>
        <v>45655</v>
      </c>
      <c r="E1084" s="3">
        <f>'宅直データ '!D1084</f>
        <v>0</v>
      </c>
      <c r="F1084" s="3">
        <f>'宅直データ '!E1084</f>
        <v>0</v>
      </c>
      <c r="G1084" s="10">
        <f>'宅直データ '!F1084</f>
        <v>0</v>
      </c>
      <c r="H1084" s="3" t="str">
        <f t="shared" si="16"/>
        <v/>
      </c>
      <c r="I1084" s="3" t="str">
        <f>IF(F1084=1,VLOOKUP($B1084,スタッフ!$B:$F,5,FALSE),"")</f>
        <v/>
      </c>
      <c r="J1084" s="3" t="str">
        <f>IF(G1084=1,VLOOKUP($B1084,スタッフ!$B:$F,5,FALSE),"")</f>
        <v/>
      </c>
      <c r="K1084" s="3" t="str">
        <f>IF(E1084=1,VLOOKUP($B1084,スタッフ!$B:$F,5,FALSE),"")</f>
        <v/>
      </c>
    </row>
    <row r="1085" spans="1:11" x14ac:dyDescent="0.2">
      <c r="A1085" s="9" t="str">
        <f>'宅直データ '!A1085&amp;'宅直データ '!C1085</f>
        <v>13083145656</v>
      </c>
      <c r="B1085" s="3" t="str">
        <f>'宅直データ '!A1085&amp;""</f>
        <v>130831</v>
      </c>
      <c r="C1085" s="3" t="str">
        <f>'宅直データ '!B1085</f>
        <v>雨池 凌也</v>
      </c>
      <c r="D1085" s="4">
        <f>'宅直データ '!C1085</f>
        <v>45656</v>
      </c>
      <c r="E1085" s="3">
        <f>'宅直データ '!D1085</f>
        <v>0</v>
      </c>
      <c r="F1085" s="3">
        <f>'宅直データ '!E1085</f>
        <v>0</v>
      </c>
      <c r="G1085" s="10">
        <f>'宅直データ '!F1085</f>
        <v>0</v>
      </c>
      <c r="H1085" s="3" t="str">
        <f t="shared" si="16"/>
        <v/>
      </c>
      <c r="I1085" s="3" t="str">
        <f>IF(F1085=1,VLOOKUP($B1085,スタッフ!$B:$F,5,FALSE),"")</f>
        <v/>
      </c>
      <c r="J1085" s="3" t="str">
        <f>IF(G1085=1,VLOOKUP($B1085,スタッフ!$B:$F,5,FALSE),"")</f>
        <v/>
      </c>
      <c r="K1085" s="3" t="str">
        <f>IF(E1085=1,VLOOKUP($B1085,スタッフ!$B:$F,5,FALSE),"")</f>
        <v/>
      </c>
    </row>
    <row r="1086" spans="1:11" x14ac:dyDescent="0.2">
      <c r="A1086" s="9" t="str">
        <f>'宅直データ '!A1086&amp;'宅直データ '!C1086</f>
        <v>13083145657</v>
      </c>
      <c r="B1086" s="3" t="str">
        <f>'宅直データ '!A1086&amp;""</f>
        <v>130831</v>
      </c>
      <c r="C1086" s="3" t="str">
        <f>'宅直データ '!B1086</f>
        <v>雨池 凌也</v>
      </c>
      <c r="D1086" s="4">
        <f>'宅直データ '!C1086</f>
        <v>45657</v>
      </c>
      <c r="E1086" s="3">
        <f>'宅直データ '!D1086</f>
        <v>0</v>
      </c>
      <c r="F1086" s="3">
        <f>'宅直データ '!E1086</f>
        <v>0</v>
      </c>
      <c r="G1086" s="10">
        <f>'宅直データ '!F1086</f>
        <v>0</v>
      </c>
      <c r="H1086" s="3" t="str">
        <f t="shared" si="16"/>
        <v/>
      </c>
      <c r="I1086" s="3" t="str">
        <f>IF(F1086=1,VLOOKUP($B1086,スタッフ!$B:$F,5,FALSE),"")</f>
        <v/>
      </c>
      <c r="J1086" s="3" t="str">
        <f>IF(G1086=1,VLOOKUP($B1086,スタッフ!$B:$F,5,FALSE),"")</f>
        <v/>
      </c>
      <c r="K1086" s="3" t="str">
        <f>IF(E1086=1,VLOOKUP($B1086,スタッフ!$B:$F,5,FALSE),"")</f>
        <v/>
      </c>
    </row>
    <row r="1087" spans="1:11" x14ac:dyDescent="0.2">
      <c r="A1087" s="9" t="str">
        <f>'宅直データ '!A1087&amp;'宅直データ '!C1087</f>
        <v>13160345627</v>
      </c>
      <c r="B1087" s="3" t="str">
        <f>'宅直データ '!A1087&amp;""</f>
        <v>131603</v>
      </c>
      <c r="C1087" s="3" t="str">
        <f>'宅直データ '!B1087</f>
        <v>中川 大誠</v>
      </c>
      <c r="D1087" s="4">
        <f>'宅直データ '!C1087</f>
        <v>45627</v>
      </c>
      <c r="E1087" s="3">
        <f>'宅直データ '!D1087</f>
        <v>0</v>
      </c>
      <c r="F1087" s="3">
        <f>'宅直データ '!E1087</f>
        <v>0</v>
      </c>
      <c r="G1087" s="10">
        <f>'宅直データ '!F1087</f>
        <v>0</v>
      </c>
      <c r="H1087" s="3" t="str">
        <f t="shared" si="16"/>
        <v/>
      </c>
      <c r="I1087" s="3" t="str">
        <f>IF(F1087=1,VLOOKUP($B1087,スタッフ!$B:$F,5,FALSE),"")</f>
        <v/>
      </c>
      <c r="J1087" s="3" t="str">
        <f>IF(G1087=1,VLOOKUP($B1087,スタッフ!$B:$F,5,FALSE),"")</f>
        <v/>
      </c>
      <c r="K1087" s="3" t="str">
        <f>IF(E1087=1,VLOOKUP($B1087,スタッフ!$B:$F,5,FALSE),"")</f>
        <v/>
      </c>
    </row>
    <row r="1088" spans="1:11" x14ac:dyDescent="0.2">
      <c r="A1088" s="9" t="str">
        <f>'宅直データ '!A1088&amp;'宅直データ '!C1088</f>
        <v>13160345628</v>
      </c>
      <c r="B1088" s="3" t="str">
        <f>'宅直データ '!A1088&amp;""</f>
        <v>131603</v>
      </c>
      <c r="C1088" s="3" t="str">
        <f>'宅直データ '!B1088</f>
        <v>中川 大誠</v>
      </c>
      <c r="D1088" s="4">
        <f>'宅直データ '!C1088</f>
        <v>45628</v>
      </c>
      <c r="E1088" s="3">
        <f>'宅直データ '!D1088</f>
        <v>0</v>
      </c>
      <c r="F1088" s="3">
        <f>'宅直データ '!E1088</f>
        <v>0</v>
      </c>
      <c r="G1088" s="10">
        <f>'宅直データ '!F1088</f>
        <v>0</v>
      </c>
      <c r="H1088" s="3" t="str">
        <f t="shared" si="16"/>
        <v/>
      </c>
      <c r="I1088" s="3" t="str">
        <f>IF(F1088=1,VLOOKUP($B1088,スタッフ!$B:$F,5,FALSE),"")</f>
        <v/>
      </c>
      <c r="J1088" s="3" t="str">
        <f>IF(G1088=1,VLOOKUP($B1088,スタッフ!$B:$F,5,FALSE),"")</f>
        <v/>
      </c>
      <c r="K1088" s="3" t="str">
        <f>IF(E1088=1,VLOOKUP($B1088,スタッフ!$B:$F,5,FALSE),"")</f>
        <v/>
      </c>
    </row>
    <row r="1089" spans="1:11" x14ac:dyDescent="0.2">
      <c r="A1089" s="9" t="str">
        <f>'宅直データ '!A1089&amp;'宅直データ '!C1089</f>
        <v>13160345629</v>
      </c>
      <c r="B1089" s="3" t="str">
        <f>'宅直データ '!A1089&amp;""</f>
        <v>131603</v>
      </c>
      <c r="C1089" s="3" t="str">
        <f>'宅直データ '!B1089</f>
        <v>中川 大誠</v>
      </c>
      <c r="D1089" s="4">
        <f>'宅直データ '!C1089</f>
        <v>45629</v>
      </c>
      <c r="E1089" s="3">
        <f>'宅直データ '!D1089</f>
        <v>0</v>
      </c>
      <c r="F1089" s="3">
        <f>'宅直データ '!E1089</f>
        <v>0</v>
      </c>
      <c r="G1089" s="10">
        <f>'宅直データ '!F1089</f>
        <v>0</v>
      </c>
      <c r="H1089" s="3" t="str">
        <f t="shared" si="16"/>
        <v/>
      </c>
      <c r="I1089" s="3" t="str">
        <f>IF(F1089=1,VLOOKUP($B1089,スタッフ!$B:$F,5,FALSE),"")</f>
        <v/>
      </c>
      <c r="J1089" s="3" t="str">
        <f>IF(G1089=1,VLOOKUP($B1089,スタッフ!$B:$F,5,FALSE),"")</f>
        <v/>
      </c>
      <c r="K1089" s="3" t="str">
        <f>IF(E1089=1,VLOOKUP($B1089,スタッフ!$B:$F,5,FALSE),"")</f>
        <v/>
      </c>
    </row>
    <row r="1090" spans="1:11" x14ac:dyDescent="0.2">
      <c r="A1090" s="9" t="str">
        <f>'宅直データ '!A1090&amp;'宅直データ '!C1090</f>
        <v>13160345630</v>
      </c>
      <c r="B1090" s="3" t="str">
        <f>'宅直データ '!A1090&amp;""</f>
        <v>131603</v>
      </c>
      <c r="C1090" s="3" t="str">
        <f>'宅直データ '!B1090</f>
        <v>中川 大誠</v>
      </c>
      <c r="D1090" s="4">
        <f>'宅直データ '!C1090</f>
        <v>45630</v>
      </c>
      <c r="E1090" s="3">
        <f>'宅直データ '!D1090</f>
        <v>0</v>
      </c>
      <c r="F1090" s="3">
        <f>'宅直データ '!E1090</f>
        <v>0</v>
      </c>
      <c r="G1090" s="10">
        <f>'宅直データ '!F1090</f>
        <v>0</v>
      </c>
      <c r="H1090" s="3" t="str">
        <f t="shared" si="16"/>
        <v/>
      </c>
      <c r="I1090" s="3" t="str">
        <f>IF(F1090=1,VLOOKUP($B1090,スタッフ!$B:$F,5,FALSE),"")</f>
        <v/>
      </c>
      <c r="J1090" s="3" t="str">
        <f>IF(G1090=1,VLOOKUP($B1090,スタッフ!$B:$F,5,FALSE),"")</f>
        <v/>
      </c>
      <c r="K1090" s="3" t="str">
        <f>IF(E1090=1,VLOOKUP($B1090,スタッフ!$B:$F,5,FALSE),"")</f>
        <v/>
      </c>
    </row>
    <row r="1091" spans="1:11" x14ac:dyDescent="0.2">
      <c r="A1091" s="9" t="str">
        <f>'宅直データ '!A1091&amp;'宅直データ '!C1091</f>
        <v>13160345631</v>
      </c>
      <c r="B1091" s="3" t="str">
        <f>'宅直データ '!A1091&amp;""</f>
        <v>131603</v>
      </c>
      <c r="C1091" s="3" t="str">
        <f>'宅直データ '!B1091</f>
        <v>中川 大誠</v>
      </c>
      <c r="D1091" s="4">
        <f>'宅直データ '!C1091</f>
        <v>45631</v>
      </c>
      <c r="E1091" s="3">
        <f>'宅直データ '!D1091</f>
        <v>0</v>
      </c>
      <c r="F1091" s="3">
        <f>'宅直データ '!E1091</f>
        <v>0</v>
      </c>
      <c r="G1091" s="10">
        <f>'宅直データ '!F1091</f>
        <v>0</v>
      </c>
      <c r="H1091" s="3" t="str">
        <f t="shared" ref="H1091:H1154" si="17">IF(G1091=1,"日","")&amp;IF(F1091=1,"PM","")&amp;IF(E1091=1,"夜","")</f>
        <v/>
      </c>
      <c r="I1091" s="3" t="str">
        <f>IF(F1091=1,VLOOKUP($B1091,スタッフ!$B:$F,5,FALSE),"")</f>
        <v/>
      </c>
      <c r="J1091" s="3" t="str">
        <f>IF(G1091=1,VLOOKUP($B1091,スタッフ!$B:$F,5,FALSE),"")</f>
        <v/>
      </c>
      <c r="K1091" s="3" t="str">
        <f>IF(E1091=1,VLOOKUP($B1091,スタッフ!$B:$F,5,FALSE),"")</f>
        <v/>
      </c>
    </row>
    <row r="1092" spans="1:11" x14ac:dyDescent="0.2">
      <c r="A1092" s="9" t="str">
        <f>'宅直データ '!A1092&amp;'宅直データ '!C1092</f>
        <v>13160345632</v>
      </c>
      <c r="B1092" s="3" t="str">
        <f>'宅直データ '!A1092&amp;""</f>
        <v>131603</v>
      </c>
      <c r="C1092" s="3" t="str">
        <f>'宅直データ '!B1092</f>
        <v>中川 大誠</v>
      </c>
      <c r="D1092" s="4">
        <f>'宅直データ '!C1092</f>
        <v>45632</v>
      </c>
      <c r="E1092" s="3">
        <f>'宅直データ '!D1092</f>
        <v>0</v>
      </c>
      <c r="F1092" s="3">
        <f>'宅直データ '!E1092</f>
        <v>0</v>
      </c>
      <c r="G1092" s="10">
        <f>'宅直データ '!F1092</f>
        <v>0</v>
      </c>
      <c r="H1092" s="3" t="str">
        <f t="shared" si="17"/>
        <v/>
      </c>
      <c r="I1092" s="3" t="str">
        <f>IF(F1092=1,VLOOKUP($B1092,スタッフ!$B:$F,5,FALSE),"")</f>
        <v/>
      </c>
      <c r="J1092" s="3" t="str">
        <f>IF(G1092=1,VLOOKUP($B1092,スタッフ!$B:$F,5,FALSE),"")</f>
        <v/>
      </c>
      <c r="K1092" s="3" t="str">
        <f>IF(E1092=1,VLOOKUP($B1092,スタッフ!$B:$F,5,FALSE),"")</f>
        <v/>
      </c>
    </row>
    <row r="1093" spans="1:11" x14ac:dyDescent="0.2">
      <c r="A1093" s="9" t="str">
        <f>'宅直データ '!A1093&amp;'宅直データ '!C1093</f>
        <v>13160345633</v>
      </c>
      <c r="B1093" s="3" t="str">
        <f>'宅直データ '!A1093&amp;""</f>
        <v>131603</v>
      </c>
      <c r="C1093" s="3" t="str">
        <f>'宅直データ '!B1093</f>
        <v>中川 大誠</v>
      </c>
      <c r="D1093" s="4">
        <f>'宅直データ '!C1093</f>
        <v>45633</v>
      </c>
      <c r="E1093" s="3">
        <f>'宅直データ '!D1093</f>
        <v>0</v>
      </c>
      <c r="F1093" s="3">
        <f>'宅直データ '!E1093</f>
        <v>0</v>
      </c>
      <c r="G1093" s="10">
        <f>'宅直データ '!F1093</f>
        <v>0</v>
      </c>
      <c r="H1093" s="3" t="str">
        <f t="shared" si="17"/>
        <v/>
      </c>
      <c r="I1093" s="3" t="str">
        <f>IF(F1093=1,VLOOKUP($B1093,スタッフ!$B:$F,5,FALSE),"")</f>
        <v/>
      </c>
      <c r="J1093" s="3" t="str">
        <f>IF(G1093=1,VLOOKUP($B1093,スタッフ!$B:$F,5,FALSE),"")</f>
        <v/>
      </c>
      <c r="K1093" s="3" t="str">
        <f>IF(E1093=1,VLOOKUP($B1093,スタッフ!$B:$F,5,FALSE),"")</f>
        <v/>
      </c>
    </row>
    <row r="1094" spans="1:11" x14ac:dyDescent="0.2">
      <c r="A1094" s="9" t="str">
        <f>'宅直データ '!A1094&amp;'宅直データ '!C1094</f>
        <v>13160345634</v>
      </c>
      <c r="B1094" s="3" t="str">
        <f>'宅直データ '!A1094&amp;""</f>
        <v>131603</v>
      </c>
      <c r="C1094" s="3" t="str">
        <f>'宅直データ '!B1094</f>
        <v>中川 大誠</v>
      </c>
      <c r="D1094" s="4">
        <f>'宅直データ '!C1094</f>
        <v>45634</v>
      </c>
      <c r="E1094" s="3">
        <f>'宅直データ '!D1094</f>
        <v>0</v>
      </c>
      <c r="F1094" s="3">
        <f>'宅直データ '!E1094</f>
        <v>0</v>
      </c>
      <c r="G1094" s="10">
        <f>'宅直データ '!F1094</f>
        <v>0</v>
      </c>
      <c r="H1094" s="3" t="str">
        <f t="shared" si="17"/>
        <v/>
      </c>
      <c r="I1094" s="3" t="str">
        <f>IF(F1094=1,VLOOKUP($B1094,スタッフ!$B:$F,5,FALSE),"")</f>
        <v/>
      </c>
      <c r="J1094" s="3" t="str">
        <f>IF(G1094=1,VLOOKUP($B1094,スタッフ!$B:$F,5,FALSE),"")</f>
        <v/>
      </c>
      <c r="K1094" s="3" t="str">
        <f>IF(E1094=1,VLOOKUP($B1094,スタッフ!$B:$F,5,FALSE),"")</f>
        <v/>
      </c>
    </row>
    <row r="1095" spans="1:11" x14ac:dyDescent="0.2">
      <c r="A1095" s="9" t="str">
        <f>'宅直データ '!A1095&amp;'宅直データ '!C1095</f>
        <v>13160345635</v>
      </c>
      <c r="B1095" s="3" t="str">
        <f>'宅直データ '!A1095&amp;""</f>
        <v>131603</v>
      </c>
      <c r="C1095" s="3" t="str">
        <f>'宅直データ '!B1095</f>
        <v>中川 大誠</v>
      </c>
      <c r="D1095" s="4">
        <f>'宅直データ '!C1095</f>
        <v>45635</v>
      </c>
      <c r="E1095" s="3">
        <f>'宅直データ '!D1095</f>
        <v>0</v>
      </c>
      <c r="F1095" s="3">
        <f>'宅直データ '!E1095</f>
        <v>0</v>
      </c>
      <c r="G1095" s="10">
        <f>'宅直データ '!F1095</f>
        <v>0</v>
      </c>
      <c r="H1095" s="3" t="str">
        <f t="shared" si="17"/>
        <v/>
      </c>
      <c r="I1095" s="3" t="str">
        <f>IF(F1095=1,VLOOKUP($B1095,スタッフ!$B:$F,5,FALSE),"")</f>
        <v/>
      </c>
      <c r="J1095" s="3" t="str">
        <f>IF(G1095=1,VLOOKUP($B1095,スタッフ!$B:$F,5,FALSE),"")</f>
        <v/>
      </c>
      <c r="K1095" s="3" t="str">
        <f>IF(E1095=1,VLOOKUP($B1095,スタッフ!$B:$F,5,FALSE),"")</f>
        <v/>
      </c>
    </row>
    <row r="1096" spans="1:11" x14ac:dyDescent="0.2">
      <c r="A1096" s="9" t="str">
        <f>'宅直データ '!A1096&amp;'宅直データ '!C1096</f>
        <v>13160345636</v>
      </c>
      <c r="B1096" s="3" t="str">
        <f>'宅直データ '!A1096&amp;""</f>
        <v>131603</v>
      </c>
      <c r="C1096" s="3" t="str">
        <f>'宅直データ '!B1096</f>
        <v>中川 大誠</v>
      </c>
      <c r="D1096" s="4">
        <f>'宅直データ '!C1096</f>
        <v>45636</v>
      </c>
      <c r="E1096" s="3">
        <f>'宅直データ '!D1096</f>
        <v>0</v>
      </c>
      <c r="F1096" s="3">
        <f>'宅直データ '!E1096</f>
        <v>0</v>
      </c>
      <c r="G1096" s="10">
        <f>'宅直データ '!F1096</f>
        <v>0</v>
      </c>
      <c r="H1096" s="3" t="str">
        <f t="shared" si="17"/>
        <v/>
      </c>
      <c r="I1096" s="3" t="str">
        <f>IF(F1096=1,VLOOKUP($B1096,スタッフ!$B:$F,5,FALSE),"")</f>
        <v/>
      </c>
      <c r="J1096" s="3" t="str">
        <f>IF(G1096=1,VLOOKUP($B1096,スタッフ!$B:$F,5,FALSE),"")</f>
        <v/>
      </c>
      <c r="K1096" s="3" t="str">
        <f>IF(E1096=1,VLOOKUP($B1096,スタッフ!$B:$F,5,FALSE),"")</f>
        <v/>
      </c>
    </row>
    <row r="1097" spans="1:11" x14ac:dyDescent="0.2">
      <c r="A1097" s="9" t="str">
        <f>'宅直データ '!A1097&amp;'宅直データ '!C1097</f>
        <v>13160345637</v>
      </c>
      <c r="B1097" s="3" t="str">
        <f>'宅直データ '!A1097&amp;""</f>
        <v>131603</v>
      </c>
      <c r="C1097" s="3" t="str">
        <f>'宅直データ '!B1097</f>
        <v>中川 大誠</v>
      </c>
      <c r="D1097" s="4">
        <f>'宅直データ '!C1097</f>
        <v>45637</v>
      </c>
      <c r="E1097" s="3">
        <f>'宅直データ '!D1097</f>
        <v>0</v>
      </c>
      <c r="F1097" s="3">
        <f>'宅直データ '!E1097</f>
        <v>0</v>
      </c>
      <c r="G1097" s="10">
        <f>'宅直データ '!F1097</f>
        <v>0</v>
      </c>
      <c r="H1097" s="3" t="str">
        <f t="shared" si="17"/>
        <v/>
      </c>
      <c r="I1097" s="3" t="str">
        <f>IF(F1097=1,VLOOKUP($B1097,スタッフ!$B:$F,5,FALSE),"")</f>
        <v/>
      </c>
      <c r="J1097" s="3" t="str">
        <f>IF(G1097=1,VLOOKUP($B1097,スタッフ!$B:$F,5,FALSE),"")</f>
        <v/>
      </c>
      <c r="K1097" s="3" t="str">
        <f>IF(E1097=1,VLOOKUP($B1097,スタッフ!$B:$F,5,FALSE),"")</f>
        <v/>
      </c>
    </row>
    <row r="1098" spans="1:11" x14ac:dyDescent="0.2">
      <c r="A1098" s="9" t="str">
        <f>'宅直データ '!A1098&amp;'宅直データ '!C1098</f>
        <v>13160345638</v>
      </c>
      <c r="B1098" s="3" t="str">
        <f>'宅直データ '!A1098&amp;""</f>
        <v>131603</v>
      </c>
      <c r="C1098" s="3" t="str">
        <f>'宅直データ '!B1098</f>
        <v>中川 大誠</v>
      </c>
      <c r="D1098" s="4">
        <f>'宅直データ '!C1098</f>
        <v>45638</v>
      </c>
      <c r="E1098" s="3">
        <f>'宅直データ '!D1098</f>
        <v>0</v>
      </c>
      <c r="F1098" s="3">
        <f>'宅直データ '!E1098</f>
        <v>0</v>
      </c>
      <c r="G1098" s="10">
        <f>'宅直データ '!F1098</f>
        <v>0</v>
      </c>
      <c r="H1098" s="3" t="str">
        <f t="shared" si="17"/>
        <v/>
      </c>
      <c r="I1098" s="3" t="str">
        <f>IF(F1098=1,VLOOKUP($B1098,スタッフ!$B:$F,5,FALSE),"")</f>
        <v/>
      </c>
      <c r="J1098" s="3" t="str">
        <f>IF(G1098=1,VLOOKUP($B1098,スタッフ!$B:$F,5,FALSE),"")</f>
        <v/>
      </c>
      <c r="K1098" s="3" t="str">
        <f>IF(E1098=1,VLOOKUP($B1098,スタッフ!$B:$F,5,FALSE),"")</f>
        <v/>
      </c>
    </row>
    <row r="1099" spans="1:11" x14ac:dyDescent="0.2">
      <c r="A1099" s="9" t="str">
        <f>'宅直データ '!A1099&amp;'宅直データ '!C1099</f>
        <v>13160345639</v>
      </c>
      <c r="B1099" s="3" t="str">
        <f>'宅直データ '!A1099&amp;""</f>
        <v>131603</v>
      </c>
      <c r="C1099" s="3" t="str">
        <f>'宅直データ '!B1099</f>
        <v>中川 大誠</v>
      </c>
      <c r="D1099" s="4">
        <f>'宅直データ '!C1099</f>
        <v>45639</v>
      </c>
      <c r="E1099" s="3">
        <f>'宅直データ '!D1099</f>
        <v>0</v>
      </c>
      <c r="F1099" s="3">
        <f>'宅直データ '!E1099</f>
        <v>0</v>
      </c>
      <c r="G1099" s="10">
        <f>'宅直データ '!F1099</f>
        <v>0</v>
      </c>
      <c r="H1099" s="3" t="str">
        <f t="shared" si="17"/>
        <v/>
      </c>
      <c r="I1099" s="3" t="str">
        <f>IF(F1099=1,VLOOKUP($B1099,スタッフ!$B:$F,5,FALSE),"")</f>
        <v/>
      </c>
      <c r="J1099" s="3" t="str">
        <f>IF(G1099=1,VLOOKUP($B1099,スタッフ!$B:$F,5,FALSE),"")</f>
        <v/>
      </c>
      <c r="K1099" s="3" t="str">
        <f>IF(E1099=1,VLOOKUP($B1099,スタッフ!$B:$F,5,FALSE),"")</f>
        <v/>
      </c>
    </row>
    <row r="1100" spans="1:11" x14ac:dyDescent="0.2">
      <c r="A1100" s="9" t="str">
        <f>'宅直データ '!A1100&amp;'宅直データ '!C1100</f>
        <v>13160345640</v>
      </c>
      <c r="B1100" s="3" t="str">
        <f>'宅直データ '!A1100&amp;""</f>
        <v>131603</v>
      </c>
      <c r="C1100" s="3" t="str">
        <f>'宅直データ '!B1100</f>
        <v>中川 大誠</v>
      </c>
      <c r="D1100" s="4">
        <f>'宅直データ '!C1100</f>
        <v>45640</v>
      </c>
      <c r="E1100" s="3">
        <f>'宅直データ '!D1100</f>
        <v>0</v>
      </c>
      <c r="F1100" s="3">
        <f>'宅直データ '!E1100</f>
        <v>0</v>
      </c>
      <c r="G1100" s="10">
        <f>'宅直データ '!F1100</f>
        <v>0</v>
      </c>
      <c r="H1100" s="3" t="str">
        <f t="shared" si="17"/>
        <v/>
      </c>
      <c r="I1100" s="3" t="str">
        <f>IF(F1100=1,VLOOKUP($B1100,スタッフ!$B:$F,5,FALSE),"")</f>
        <v/>
      </c>
      <c r="J1100" s="3" t="str">
        <f>IF(G1100=1,VLOOKUP($B1100,スタッフ!$B:$F,5,FALSE),"")</f>
        <v/>
      </c>
      <c r="K1100" s="3" t="str">
        <f>IF(E1100=1,VLOOKUP($B1100,スタッフ!$B:$F,5,FALSE),"")</f>
        <v/>
      </c>
    </row>
    <row r="1101" spans="1:11" x14ac:dyDescent="0.2">
      <c r="A1101" s="9" t="str">
        <f>'宅直データ '!A1101&amp;'宅直データ '!C1101</f>
        <v>13160345641</v>
      </c>
      <c r="B1101" s="3" t="str">
        <f>'宅直データ '!A1101&amp;""</f>
        <v>131603</v>
      </c>
      <c r="C1101" s="3" t="str">
        <f>'宅直データ '!B1101</f>
        <v>中川 大誠</v>
      </c>
      <c r="D1101" s="4">
        <f>'宅直データ '!C1101</f>
        <v>45641</v>
      </c>
      <c r="E1101" s="3">
        <f>'宅直データ '!D1101</f>
        <v>0</v>
      </c>
      <c r="F1101" s="3">
        <f>'宅直データ '!E1101</f>
        <v>0</v>
      </c>
      <c r="G1101" s="10">
        <f>'宅直データ '!F1101</f>
        <v>0</v>
      </c>
      <c r="H1101" s="3" t="str">
        <f t="shared" si="17"/>
        <v/>
      </c>
      <c r="I1101" s="3" t="str">
        <f>IF(F1101=1,VLOOKUP($B1101,スタッフ!$B:$F,5,FALSE),"")</f>
        <v/>
      </c>
      <c r="J1101" s="3" t="str">
        <f>IF(G1101=1,VLOOKUP($B1101,スタッフ!$B:$F,5,FALSE),"")</f>
        <v/>
      </c>
      <c r="K1101" s="3" t="str">
        <f>IF(E1101=1,VLOOKUP($B1101,スタッフ!$B:$F,5,FALSE),"")</f>
        <v/>
      </c>
    </row>
    <row r="1102" spans="1:11" x14ac:dyDescent="0.2">
      <c r="A1102" s="9" t="str">
        <f>'宅直データ '!A1102&amp;'宅直データ '!C1102</f>
        <v>13160345642</v>
      </c>
      <c r="B1102" s="3" t="str">
        <f>'宅直データ '!A1102&amp;""</f>
        <v>131603</v>
      </c>
      <c r="C1102" s="3" t="str">
        <f>'宅直データ '!B1102</f>
        <v>中川 大誠</v>
      </c>
      <c r="D1102" s="4">
        <f>'宅直データ '!C1102</f>
        <v>45642</v>
      </c>
      <c r="E1102" s="3">
        <f>'宅直データ '!D1102</f>
        <v>0</v>
      </c>
      <c r="F1102" s="3">
        <f>'宅直データ '!E1102</f>
        <v>0</v>
      </c>
      <c r="G1102" s="10">
        <f>'宅直データ '!F1102</f>
        <v>0</v>
      </c>
      <c r="H1102" s="3" t="str">
        <f t="shared" si="17"/>
        <v/>
      </c>
      <c r="I1102" s="3" t="str">
        <f>IF(F1102=1,VLOOKUP($B1102,スタッフ!$B:$F,5,FALSE),"")</f>
        <v/>
      </c>
      <c r="J1102" s="3" t="str">
        <f>IF(G1102=1,VLOOKUP($B1102,スタッフ!$B:$F,5,FALSE),"")</f>
        <v/>
      </c>
      <c r="K1102" s="3" t="str">
        <f>IF(E1102=1,VLOOKUP($B1102,スタッフ!$B:$F,5,FALSE),"")</f>
        <v/>
      </c>
    </row>
    <row r="1103" spans="1:11" x14ac:dyDescent="0.2">
      <c r="A1103" s="9" t="str">
        <f>'宅直データ '!A1103&amp;'宅直データ '!C1103</f>
        <v>13160345643</v>
      </c>
      <c r="B1103" s="3" t="str">
        <f>'宅直データ '!A1103&amp;""</f>
        <v>131603</v>
      </c>
      <c r="C1103" s="3" t="str">
        <f>'宅直データ '!B1103</f>
        <v>中川 大誠</v>
      </c>
      <c r="D1103" s="4">
        <f>'宅直データ '!C1103</f>
        <v>45643</v>
      </c>
      <c r="E1103" s="3">
        <f>'宅直データ '!D1103</f>
        <v>0</v>
      </c>
      <c r="F1103" s="3">
        <f>'宅直データ '!E1103</f>
        <v>0</v>
      </c>
      <c r="G1103" s="10">
        <f>'宅直データ '!F1103</f>
        <v>0</v>
      </c>
      <c r="H1103" s="3" t="str">
        <f t="shared" si="17"/>
        <v/>
      </c>
      <c r="I1103" s="3" t="str">
        <f>IF(F1103=1,VLOOKUP($B1103,スタッフ!$B:$F,5,FALSE),"")</f>
        <v/>
      </c>
      <c r="J1103" s="3" t="str">
        <f>IF(G1103=1,VLOOKUP($B1103,スタッフ!$B:$F,5,FALSE),"")</f>
        <v/>
      </c>
      <c r="K1103" s="3" t="str">
        <f>IF(E1103=1,VLOOKUP($B1103,スタッフ!$B:$F,5,FALSE),"")</f>
        <v/>
      </c>
    </row>
    <row r="1104" spans="1:11" x14ac:dyDescent="0.2">
      <c r="A1104" s="9" t="str">
        <f>'宅直データ '!A1104&amp;'宅直データ '!C1104</f>
        <v>13160345644</v>
      </c>
      <c r="B1104" s="3" t="str">
        <f>'宅直データ '!A1104&amp;""</f>
        <v>131603</v>
      </c>
      <c r="C1104" s="3" t="str">
        <f>'宅直データ '!B1104</f>
        <v>中川 大誠</v>
      </c>
      <c r="D1104" s="4">
        <f>'宅直データ '!C1104</f>
        <v>45644</v>
      </c>
      <c r="E1104" s="3">
        <f>'宅直データ '!D1104</f>
        <v>0</v>
      </c>
      <c r="F1104" s="3">
        <f>'宅直データ '!E1104</f>
        <v>0</v>
      </c>
      <c r="G1104" s="10">
        <f>'宅直データ '!F1104</f>
        <v>0</v>
      </c>
      <c r="H1104" s="3" t="str">
        <f t="shared" si="17"/>
        <v/>
      </c>
      <c r="I1104" s="3" t="str">
        <f>IF(F1104=1,VLOOKUP($B1104,スタッフ!$B:$F,5,FALSE),"")</f>
        <v/>
      </c>
      <c r="J1104" s="3" t="str">
        <f>IF(G1104=1,VLOOKUP($B1104,スタッフ!$B:$F,5,FALSE),"")</f>
        <v/>
      </c>
      <c r="K1104" s="3" t="str">
        <f>IF(E1104=1,VLOOKUP($B1104,スタッフ!$B:$F,5,FALSE),"")</f>
        <v/>
      </c>
    </row>
    <row r="1105" spans="1:11" x14ac:dyDescent="0.2">
      <c r="A1105" s="9" t="str">
        <f>'宅直データ '!A1105&amp;'宅直データ '!C1105</f>
        <v>13160345645</v>
      </c>
      <c r="B1105" s="3" t="str">
        <f>'宅直データ '!A1105&amp;""</f>
        <v>131603</v>
      </c>
      <c r="C1105" s="3" t="str">
        <f>'宅直データ '!B1105</f>
        <v>中川 大誠</v>
      </c>
      <c r="D1105" s="4">
        <f>'宅直データ '!C1105</f>
        <v>45645</v>
      </c>
      <c r="E1105" s="3">
        <f>'宅直データ '!D1105</f>
        <v>0</v>
      </c>
      <c r="F1105" s="3">
        <f>'宅直データ '!E1105</f>
        <v>0</v>
      </c>
      <c r="G1105" s="10">
        <f>'宅直データ '!F1105</f>
        <v>0</v>
      </c>
      <c r="H1105" s="3" t="str">
        <f t="shared" si="17"/>
        <v/>
      </c>
      <c r="I1105" s="3" t="str">
        <f>IF(F1105=1,VLOOKUP($B1105,スタッフ!$B:$F,5,FALSE),"")</f>
        <v/>
      </c>
      <c r="J1105" s="3" t="str">
        <f>IF(G1105=1,VLOOKUP($B1105,スタッフ!$B:$F,5,FALSE),"")</f>
        <v/>
      </c>
      <c r="K1105" s="3" t="str">
        <f>IF(E1105=1,VLOOKUP($B1105,スタッフ!$B:$F,5,FALSE),"")</f>
        <v/>
      </c>
    </row>
    <row r="1106" spans="1:11" x14ac:dyDescent="0.2">
      <c r="A1106" s="9" t="str">
        <f>'宅直データ '!A1106&amp;'宅直データ '!C1106</f>
        <v>13160345646</v>
      </c>
      <c r="B1106" s="3" t="str">
        <f>'宅直データ '!A1106&amp;""</f>
        <v>131603</v>
      </c>
      <c r="C1106" s="3" t="str">
        <f>'宅直データ '!B1106</f>
        <v>中川 大誠</v>
      </c>
      <c r="D1106" s="4">
        <f>'宅直データ '!C1106</f>
        <v>45646</v>
      </c>
      <c r="E1106" s="3">
        <f>'宅直データ '!D1106</f>
        <v>0</v>
      </c>
      <c r="F1106" s="3">
        <f>'宅直データ '!E1106</f>
        <v>0</v>
      </c>
      <c r="G1106" s="10">
        <f>'宅直データ '!F1106</f>
        <v>0</v>
      </c>
      <c r="H1106" s="3" t="str">
        <f t="shared" si="17"/>
        <v/>
      </c>
      <c r="I1106" s="3" t="str">
        <f>IF(F1106=1,VLOOKUP($B1106,スタッフ!$B:$F,5,FALSE),"")</f>
        <v/>
      </c>
      <c r="J1106" s="3" t="str">
        <f>IF(G1106=1,VLOOKUP($B1106,スタッフ!$B:$F,5,FALSE),"")</f>
        <v/>
      </c>
      <c r="K1106" s="3" t="str">
        <f>IF(E1106=1,VLOOKUP($B1106,スタッフ!$B:$F,5,FALSE),"")</f>
        <v/>
      </c>
    </row>
    <row r="1107" spans="1:11" x14ac:dyDescent="0.2">
      <c r="A1107" s="9" t="str">
        <f>'宅直データ '!A1107&amp;'宅直データ '!C1107</f>
        <v>13160345647</v>
      </c>
      <c r="B1107" s="3" t="str">
        <f>'宅直データ '!A1107&amp;""</f>
        <v>131603</v>
      </c>
      <c r="C1107" s="3" t="str">
        <f>'宅直データ '!B1107</f>
        <v>中川 大誠</v>
      </c>
      <c r="D1107" s="4">
        <f>'宅直データ '!C1107</f>
        <v>45647</v>
      </c>
      <c r="E1107" s="3">
        <f>'宅直データ '!D1107</f>
        <v>0</v>
      </c>
      <c r="F1107" s="3">
        <f>'宅直データ '!E1107</f>
        <v>0</v>
      </c>
      <c r="G1107" s="10">
        <f>'宅直データ '!F1107</f>
        <v>0</v>
      </c>
      <c r="H1107" s="3" t="str">
        <f t="shared" si="17"/>
        <v/>
      </c>
      <c r="I1107" s="3" t="str">
        <f>IF(F1107=1,VLOOKUP($B1107,スタッフ!$B:$F,5,FALSE),"")</f>
        <v/>
      </c>
      <c r="J1107" s="3" t="str">
        <f>IF(G1107=1,VLOOKUP($B1107,スタッフ!$B:$F,5,FALSE),"")</f>
        <v/>
      </c>
      <c r="K1107" s="3" t="str">
        <f>IF(E1107=1,VLOOKUP($B1107,スタッフ!$B:$F,5,FALSE),"")</f>
        <v/>
      </c>
    </row>
    <row r="1108" spans="1:11" x14ac:dyDescent="0.2">
      <c r="A1108" s="9" t="str">
        <f>'宅直データ '!A1108&amp;'宅直データ '!C1108</f>
        <v>13160345648</v>
      </c>
      <c r="B1108" s="3" t="str">
        <f>'宅直データ '!A1108&amp;""</f>
        <v>131603</v>
      </c>
      <c r="C1108" s="3" t="str">
        <f>'宅直データ '!B1108</f>
        <v>中川 大誠</v>
      </c>
      <c r="D1108" s="4">
        <f>'宅直データ '!C1108</f>
        <v>45648</v>
      </c>
      <c r="E1108" s="3">
        <f>'宅直データ '!D1108</f>
        <v>0</v>
      </c>
      <c r="F1108" s="3">
        <f>'宅直データ '!E1108</f>
        <v>0</v>
      </c>
      <c r="G1108" s="10">
        <f>'宅直データ '!F1108</f>
        <v>0</v>
      </c>
      <c r="H1108" s="3" t="str">
        <f t="shared" si="17"/>
        <v/>
      </c>
      <c r="I1108" s="3" t="str">
        <f>IF(F1108=1,VLOOKUP($B1108,スタッフ!$B:$F,5,FALSE),"")</f>
        <v/>
      </c>
      <c r="J1108" s="3" t="str">
        <f>IF(G1108=1,VLOOKUP($B1108,スタッフ!$B:$F,5,FALSE),"")</f>
        <v/>
      </c>
      <c r="K1108" s="3" t="str">
        <f>IF(E1108=1,VLOOKUP($B1108,スタッフ!$B:$F,5,FALSE),"")</f>
        <v/>
      </c>
    </row>
    <row r="1109" spans="1:11" x14ac:dyDescent="0.2">
      <c r="A1109" s="9" t="str">
        <f>'宅直データ '!A1109&amp;'宅直データ '!C1109</f>
        <v>13160345649</v>
      </c>
      <c r="B1109" s="3" t="str">
        <f>'宅直データ '!A1109&amp;""</f>
        <v>131603</v>
      </c>
      <c r="C1109" s="3" t="str">
        <f>'宅直データ '!B1109</f>
        <v>中川 大誠</v>
      </c>
      <c r="D1109" s="4">
        <f>'宅直データ '!C1109</f>
        <v>45649</v>
      </c>
      <c r="E1109" s="3">
        <f>'宅直データ '!D1109</f>
        <v>0</v>
      </c>
      <c r="F1109" s="3">
        <f>'宅直データ '!E1109</f>
        <v>0</v>
      </c>
      <c r="G1109" s="10">
        <f>'宅直データ '!F1109</f>
        <v>0</v>
      </c>
      <c r="H1109" s="3" t="str">
        <f t="shared" si="17"/>
        <v/>
      </c>
      <c r="I1109" s="3" t="str">
        <f>IF(F1109=1,VLOOKUP($B1109,スタッフ!$B:$F,5,FALSE),"")</f>
        <v/>
      </c>
      <c r="J1109" s="3" t="str">
        <f>IF(G1109=1,VLOOKUP($B1109,スタッフ!$B:$F,5,FALSE),"")</f>
        <v/>
      </c>
      <c r="K1109" s="3" t="str">
        <f>IF(E1109=1,VLOOKUP($B1109,スタッフ!$B:$F,5,FALSE),"")</f>
        <v/>
      </c>
    </row>
    <row r="1110" spans="1:11" x14ac:dyDescent="0.2">
      <c r="A1110" s="9" t="str">
        <f>'宅直データ '!A1110&amp;'宅直データ '!C1110</f>
        <v>13160345650</v>
      </c>
      <c r="B1110" s="3" t="str">
        <f>'宅直データ '!A1110&amp;""</f>
        <v>131603</v>
      </c>
      <c r="C1110" s="3" t="str">
        <f>'宅直データ '!B1110</f>
        <v>中川 大誠</v>
      </c>
      <c r="D1110" s="4">
        <f>'宅直データ '!C1110</f>
        <v>45650</v>
      </c>
      <c r="E1110" s="3">
        <f>'宅直データ '!D1110</f>
        <v>0</v>
      </c>
      <c r="F1110" s="3">
        <f>'宅直データ '!E1110</f>
        <v>0</v>
      </c>
      <c r="G1110" s="10">
        <f>'宅直データ '!F1110</f>
        <v>0</v>
      </c>
      <c r="H1110" s="3" t="str">
        <f t="shared" si="17"/>
        <v/>
      </c>
      <c r="I1110" s="3" t="str">
        <f>IF(F1110=1,VLOOKUP($B1110,スタッフ!$B:$F,5,FALSE),"")</f>
        <v/>
      </c>
      <c r="J1110" s="3" t="str">
        <f>IF(G1110=1,VLOOKUP($B1110,スタッフ!$B:$F,5,FALSE),"")</f>
        <v/>
      </c>
      <c r="K1110" s="3" t="str">
        <f>IF(E1110=1,VLOOKUP($B1110,スタッフ!$B:$F,5,FALSE),"")</f>
        <v/>
      </c>
    </row>
    <row r="1111" spans="1:11" x14ac:dyDescent="0.2">
      <c r="A1111" s="9" t="str">
        <f>'宅直データ '!A1111&amp;'宅直データ '!C1111</f>
        <v>13160345651</v>
      </c>
      <c r="B1111" s="3" t="str">
        <f>'宅直データ '!A1111&amp;""</f>
        <v>131603</v>
      </c>
      <c r="C1111" s="3" t="str">
        <f>'宅直データ '!B1111</f>
        <v>中川 大誠</v>
      </c>
      <c r="D1111" s="4">
        <f>'宅直データ '!C1111</f>
        <v>45651</v>
      </c>
      <c r="E1111" s="3">
        <f>'宅直データ '!D1111</f>
        <v>0</v>
      </c>
      <c r="F1111" s="3">
        <f>'宅直データ '!E1111</f>
        <v>0</v>
      </c>
      <c r="G1111" s="10">
        <f>'宅直データ '!F1111</f>
        <v>0</v>
      </c>
      <c r="H1111" s="3" t="str">
        <f t="shared" si="17"/>
        <v/>
      </c>
      <c r="I1111" s="3" t="str">
        <f>IF(F1111=1,VLOOKUP($B1111,スタッフ!$B:$F,5,FALSE),"")</f>
        <v/>
      </c>
      <c r="J1111" s="3" t="str">
        <f>IF(G1111=1,VLOOKUP($B1111,スタッフ!$B:$F,5,FALSE),"")</f>
        <v/>
      </c>
      <c r="K1111" s="3" t="str">
        <f>IF(E1111=1,VLOOKUP($B1111,スタッフ!$B:$F,5,FALSE),"")</f>
        <v/>
      </c>
    </row>
    <row r="1112" spans="1:11" x14ac:dyDescent="0.2">
      <c r="A1112" s="9" t="str">
        <f>'宅直データ '!A1112&amp;'宅直データ '!C1112</f>
        <v>13160345652</v>
      </c>
      <c r="B1112" s="3" t="str">
        <f>'宅直データ '!A1112&amp;""</f>
        <v>131603</v>
      </c>
      <c r="C1112" s="3" t="str">
        <f>'宅直データ '!B1112</f>
        <v>中川 大誠</v>
      </c>
      <c r="D1112" s="4">
        <f>'宅直データ '!C1112</f>
        <v>45652</v>
      </c>
      <c r="E1112" s="3">
        <f>'宅直データ '!D1112</f>
        <v>0</v>
      </c>
      <c r="F1112" s="3">
        <f>'宅直データ '!E1112</f>
        <v>0</v>
      </c>
      <c r="G1112" s="10">
        <f>'宅直データ '!F1112</f>
        <v>0</v>
      </c>
      <c r="H1112" s="3" t="str">
        <f t="shared" si="17"/>
        <v/>
      </c>
      <c r="I1112" s="3" t="str">
        <f>IF(F1112=1,VLOOKUP($B1112,スタッフ!$B:$F,5,FALSE),"")</f>
        <v/>
      </c>
      <c r="J1112" s="3" t="str">
        <f>IF(G1112=1,VLOOKUP($B1112,スタッフ!$B:$F,5,FALSE),"")</f>
        <v/>
      </c>
      <c r="K1112" s="3" t="str">
        <f>IF(E1112=1,VLOOKUP($B1112,スタッフ!$B:$F,5,FALSE),"")</f>
        <v/>
      </c>
    </row>
    <row r="1113" spans="1:11" x14ac:dyDescent="0.2">
      <c r="A1113" s="9" t="str">
        <f>'宅直データ '!A1113&amp;'宅直データ '!C1113</f>
        <v>13160345653</v>
      </c>
      <c r="B1113" s="3" t="str">
        <f>'宅直データ '!A1113&amp;""</f>
        <v>131603</v>
      </c>
      <c r="C1113" s="3" t="str">
        <f>'宅直データ '!B1113</f>
        <v>中川 大誠</v>
      </c>
      <c r="D1113" s="4">
        <f>'宅直データ '!C1113</f>
        <v>45653</v>
      </c>
      <c r="E1113" s="3">
        <f>'宅直データ '!D1113</f>
        <v>0</v>
      </c>
      <c r="F1113" s="3">
        <f>'宅直データ '!E1113</f>
        <v>0</v>
      </c>
      <c r="G1113" s="10">
        <f>'宅直データ '!F1113</f>
        <v>0</v>
      </c>
      <c r="H1113" s="3" t="str">
        <f t="shared" si="17"/>
        <v/>
      </c>
      <c r="I1113" s="3" t="str">
        <f>IF(F1113=1,VLOOKUP($B1113,スタッフ!$B:$F,5,FALSE),"")</f>
        <v/>
      </c>
      <c r="J1113" s="3" t="str">
        <f>IF(G1113=1,VLOOKUP($B1113,スタッフ!$B:$F,5,FALSE),"")</f>
        <v/>
      </c>
      <c r="K1113" s="3" t="str">
        <f>IF(E1113=1,VLOOKUP($B1113,スタッフ!$B:$F,5,FALSE),"")</f>
        <v/>
      </c>
    </row>
    <row r="1114" spans="1:11" x14ac:dyDescent="0.2">
      <c r="A1114" s="9" t="str">
        <f>'宅直データ '!A1114&amp;'宅直データ '!C1114</f>
        <v>13160345654</v>
      </c>
      <c r="B1114" s="3" t="str">
        <f>'宅直データ '!A1114&amp;""</f>
        <v>131603</v>
      </c>
      <c r="C1114" s="3" t="str">
        <f>'宅直データ '!B1114</f>
        <v>中川 大誠</v>
      </c>
      <c r="D1114" s="4">
        <f>'宅直データ '!C1114</f>
        <v>45654</v>
      </c>
      <c r="E1114" s="3">
        <f>'宅直データ '!D1114</f>
        <v>0</v>
      </c>
      <c r="F1114" s="3">
        <f>'宅直データ '!E1114</f>
        <v>0</v>
      </c>
      <c r="G1114" s="10">
        <f>'宅直データ '!F1114</f>
        <v>0</v>
      </c>
      <c r="H1114" s="3" t="str">
        <f t="shared" si="17"/>
        <v/>
      </c>
      <c r="I1114" s="3" t="str">
        <f>IF(F1114=1,VLOOKUP($B1114,スタッフ!$B:$F,5,FALSE),"")</f>
        <v/>
      </c>
      <c r="J1114" s="3" t="str">
        <f>IF(G1114=1,VLOOKUP($B1114,スタッフ!$B:$F,5,FALSE),"")</f>
        <v/>
      </c>
      <c r="K1114" s="3" t="str">
        <f>IF(E1114=1,VLOOKUP($B1114,スタッフ!$B:$F,5,FALSE),"")</f>
        <v/>
      </c>
    </row>
    <row r="1115" spans="1:11" x14ac:dyDescent="0.2">
      <c r="A1115" s="9" t="str">
        <f>'宅直データ '!A1115&amp;'宅直データ '!C1115</f>
        <v>13160345655</v>
      </c>
      <c r="B1115" s="3" t="str">
        <f>'宅直データ '!A1115&amp;""</f>
        <v>131603</v>
      </c>
      <c r="C1115" s="3" t="str">
        <f>'宅直データ '!B1115</f>
        <v>中川 大誠</v>
      </c>
      <c r="D1115" s="4">
        <f>'宅直データ '!C1115</f>
        <v>45655</v>
      </c>
      <c r="E1115" s="3">
        <f>'宅直データ '!D1115</f>
        <v>0</v>
      </c>
      <c r="F1115" s="3">
        <f>'宅直データ '!E1115</f>
        <v>0</v>
      </c>
      <c r="G1115" s="10">
        <f>'宅直データ '!F1115</f>
        <v>0</v>
      </c>
      <c r="H1115" s="3" t="str">
        <f t="shared" si="17"/>
        <v/>
      </c>
      <c r="I1115" s="3" t="str">
        <f>IF(F1115=1,VLOOKUP($B1115,スタッフ!$B:$F,5,FALSE),"")</f>
        <v/>
      </c>
      <c r="J1115" s="3" t="str">
        <f>IF(G1115=1,VLOOKUP($B1115,スタッフ!$B:$F,5,FALSE),"")</f>
        <v/>
      </c>
      <c r="K1115" s="3" t="str">
        <f>IF(E1115=1,VLOOKUP($B1115,スタッフ!$B:$F,5,FALSE),"")</f>
        <v/>
      </c>
    </row>
    <row r="1116" spans="1:11" x14ac:dyDescent="0.2">
      <c r="A1116" s="9" t="str">
        <f>'宅直データ '!A1116&amp;'宅直データ '!C1116</f>
        <v>13160345656</v>
      </c>
      <c r="B1116" s="3" t="str">
        <f>'宅直データ '!A1116&amp;""</f>
        <v>131603</v>
      </c>
      <c r="C1116" s="3" t="str">
        <f>'宅直データ '!B1116</f>
        <v>中川 大誠</v>
      </c>
      <c r="D1116" s="4">
        <f>'宅直データ '!C1116</f>
        <v>45656</v>
      </c>
      <c r="E1116" s="3">
        <f>'宅直データ '!D1116</f>
        <v>0</v>
      </c>
      <c r="F1116" s="3">
        <f>'宅直データ '!E1116</f>
        <v>0</v>
      </c>
      <c r="G1116" s="10">
        <f>'宅直データ '!F1116</f>
        <v>0</v>
      </c>
      <c r="H1116" s="3" t="str">
        <f t="shared" si="17"/>
        <v/>
      </c>
      <c r="I1116" s="3" t="str">
        <f>IF(F1116=1,VLOOKUP($B1116,スタッフ!$B:$F,5,FALSE),"")</f>
        <v/>
      </c>
      <c r="J1116" s="3" t="str">
        <f>IF(G1116=1,VLOOKUP($B1116,スタッフ!$B:$F,5,FALSE),"")</f>
        <v/>
      </c>
      <c r="K1116" s="3" t="str">
        <f>IF(E1116=1,VLOOKUP($B1116,スタッフ!$B:$F,5,FALSE),"")</f>
        <v/>
      </c>
    </row>
    <row r="1117" spans="1:11" x14ac:dyDescent="0.2">
      <c r="A1117" s="9" t="str">
        <f>'宅直データ '!A1117&amp;'宅直データ '!C1117</f>
        <v>13160345657</v>
      </c>
      <c r="B1117" s="3" t="str">
        <f>'宅直データ '!A1117&amp;""</f>
        <v>131603</v>
      </c>
      <c r="C1117" s="3" t="str">
        <f>'宅直データ '!B1117</f>
        <v>中川 大誠</v>
      </c>
      <c r="D1117" s="4">
        <f>'宅直データ '!C1117</f>
        <v>45657</v>
      </c>
      <c r="E1117" s="3">
        <f>'宅直データ '!D1117</f>
        <v>0</v>
      </c>
      <c r="F1117" s="3">
        <f>'宅直データ '!E1117</f>
        <v>0</v>
      </c>
      <c r="G1117" s="10">
        <f>'宅直データ '!F1117</f>
        <v>0</v>
      </c>
      <c r="H1117" s="3" t="str">
        <f t="shared" si="17"/>
        <v/>
      </c>
      <c r="I1117" s="3" t="str">
        <f>IF(F1117=1,VLOOKUP($B1117,スタッフ!$B:$F,5,FALSE),"")</f>
        <v/>
      </c>
      <c r="J1117" s="3" t="str">
        <f>IF(G1117=1,VLOOKUP($B1117,スタッフ!$B:$F,5,FALSE),"")</f>
        <v/>
      </c>
      <c r="K1117" s="3" t="str">
        <f>IF(E1117=1,VLOOKUP($B1117,スタッフ!$B:$F,5,FALSE),"")</f>
        <v/>
      </c>
    </row>
    <row r="1118" spans="1:11" x14ac:dyDescent="0.2">
      <c r="A1118" s="9" t="str">
        <f>'宅直データ '!A1118&amp;'宅直データ '!C1118</f>
        <v>13804145627</v>
      </c>
      <c r="B1118" s="3" t="str">
        <f>'宅直データ '!A1118&amp;""</f>
        <v>138041</v>
      </c>
      <c r="C1118" s="3" t="str">
        <f>'宅直データ '!B1118</f>
        <v>清水 正生</v>
      </c>
      <c r="D1118" s="4">
        <f>'宅直データ '!C1118</f>
        <v>45627</v>
      </c>
      <c r="E1118" s="3">
        <f>'宅直データ '!D1118</f>
        <v>0</v>
      </c>
      <c r="F1118" s="3">
        <f>'宅直データ '!E1118</f>
        <v>0</v>
      </c>
      <c r="G1118" s="10">
        <f>'宅直データ '!F1118</f>
        <v>0</v>
      </c>
      <c r="H1118" s="3" t="str">
        <f t="shared" si="17"/>
        <v/>
      </c>
      <c r="I1118" s="3" t="str">
        <f>IF(F1118=1,VLOOKUP($B1118,スタッフ!$B:$F,5,FALSE),"")</f>
        <v/>
      </c>
      <c r="J1118" s="3" t="str">
        <f>IF(G1118=1,VLOOKUP($B1118,スタッフ!$B:$F,5,FALSE),"")</f>
        <v/>
      </c>
      <c r="K1118" s="3" t="str">
        <f>IF(E1118=1,VLOOKUP($B1118,スタッフ!$B:$F,5,FALSE),"")</f>
        <v/>
      </c>
    </row>
    <row r="1119" spans="1:11" x14ac:dyDescent="0.2">
      <c r="A1119" s="9" t="str">
        <f>'宅直データ '!A1119&amp;'宅直データ '!C1119</f>
        <v>13804145628</v>
      </c>
      <c r="B1119" s="3" t="str">
        <f>'宅直データ '!A1119&amp;""</f>
        <v>138041</v>
      </c>
      <c r="C1119" s="3" t="str">
        <f>'宅直データ '!B1119</f>
        <v>清水 正生</v>
      </c>
      <c r="D1119" s="4">
        <f>'宅直データ '!C1119</f>
        <v>45628</v>
      </c>
      <c r="E1119" s="3">
        <f>'宅直データ '!D1119</f>
        <v>0</v>
      </c>
      <c r="F1119" s="3">
        <f>'宅直データ '!E1119</f>
        <v>0</v>
      </c>
      <c r="G1119" s="10">
        <f>'宅直データ '!F1119</f>
        <v>0</v>
      </c>
      <c r="H1119" s="3" t="str">
        <f t="shared" si="17"/>
        <v/>
      </c>
      <c r="I1119" s="3" t="str">
        <f>IF(F1119=1,VLOOKUP($B1119,スタッフ!$B:$F,5,FALSE),"")</f>
        <v/>
      </c>
      <c r="J1119" s="3" t="str">
        <f>IF(G1119=1,VLOOKUP($B1119,スタッフ!$B:$F,5,FALSE),"")</f>
        <v/>
      </c>
      <c r="K1119" s="3" t="str">
        <f>IF(E1119=1,VLOOKUP($B1119,スタッフ!$B:$F,5,FALSE),"")</f>
        <v/>
      </c>
    </row>
    <row r="1120" spans="1:11" x14ac:dyDescent="0.2">
      <c r="A1120" s="9" t="str">
        <f>'宅直データ '!A1120&amp;'宅直データ '!C1120</f>
        <v>13804145629</v>
      </c>
      <c r="B1120" s="3" t="str">
        <f>'宅直データ '!A1120&amp;""</f>
        <v>138041</v>
      </c>
      <c r="C1120" s="3" t="str">
        <f>'宅直データ '!B1120</f>
        <v>清水 正生</v>
      </c>
      <c r="D1120" s="4">
        <f>'宅直データ '!C1120</f>
        <v>45629</v>
      </c>
      <c r="E1120" s="3">
        <f>'宅直データ '!D1120</f>
        <v>0</v>
      </c>
      <c r="F1120" s="3">
        <f>'宅直データ '!E1120</f>
        <v>0</v>
      </c>
      <c r="G1120" s="10">
        <f>'宅直データ '!F1120</f>
        <v>0</v>
      </c>
      <c r="H1120" s="3" t="str">
        <f t="shared" si="17"/>
        <v/>
      </c>
      <c r="I1120" s="3" t="str">
        <f>IF(F1120=1,VLOOKUP($B1120,スタッフ!$B:$F,5,FALSE),"")</f>
        <v/>
      </c>
      <c r="J1120" s="3" t="str">
        <f>IF(G1120=1,VLOOKUP($B1120,スタッフ!$B:$F,5,FALSE),"")</f>
        <v/>
      </c>
      <c r="K1120" s="3" t="str">
        <f>IF(E1120=1,VLOOKUP($B1120,スタッフ!$B:$F,5,FALSE),"")</f>
        <v/>
      </c>
    </row>
    <row r="1121" spans="1:11" x14ac:dyDescent="0.2">
      <c r="A1121" s="9" t="str">
        <f>'宅直データ '!A1121&amp;'宅直データ '!C1121</f>
        <v>13804145630</v>
      </c>
      <c r="B1121" s="3" t="str">
        <f>'宅直データ '!A1121&amp;""</f>
        <v>138041</v>
      </c>
      <c r="C1121" s="3" t="str">
        <f>'宅直データ '!B1121</f>
        <v>清水 正生</v>
      </c>
      <c r="D1121" s="4">
        <f>'宅直データ '!C1121</f>
        <v>45630</v>
      </c>
      <c r="E1121" s="3">
        <f>'宅直データ '!D1121</f>
        <v>0</v>
      </c>
      <c r="F1121" s="3">
        <f>'宅直データ '!E1121</f>
        <v>0</v>
      </c>
      <c r="G1121" s="10">
        <f>'宅直データ '!F1121</f>
        <v>0</v>
      </c>
      <c r="H1121" s="3" t="str">
        <f t="shared" si="17"/>
        <v/>
      </c>
      <c r="I1121" s="3" t="str">
        <f>IF(F1121=1,VLOOKUP($B1121,スタッフ!$B:$F,5,FALSE),"")</f>
        <v/>
      </c>
      <c r="J1121" s="3" t="str">
        <f>IF(G1121=1,VLOOKUP($B1121,スタッフ!$B:$F,5,FALSE),"")</f>
        <v/>
      </c>
      <c r="K1121" s="3" t="str">
        <f>IF(E1121=1,VLOOKUP($B1121,スタッフ!$B:$F,5,FALSE),"")</f>
        <v/>
      </c>
    </row>
    <row r="1122" spans="1:11" x14ac:dyDescent="0.2">
      <c r="A1122" s="9" t="str">
        <f>'宅直データ '!A1122&amp;'宅直データ '!C1122</f>
        <v>13804145631</v>
      </c>
      <c r="B1122" s="3" t="str">
        <f>'宅直データ '!A1122&amp;""</f>
        <v>138041</v>
      </c>
      <c r="C1122" s="3" t="str">
        <f>'宅直データ '!B1122</f>
        <v>清水 正生</v>
      </c>
      <c r="D1122" s="4">
        <f>'宅直データ '!C1122</f>
        <v>45631</v>
      </c>
      <c r="E1122" s="3">
        <f>'宅直データ '!D1122</f>
        <v>0</v>
      </c>
      <c r="F1122" s="3">
        <f>'宅直データ '!E1122</f>
        <v>0</v>
      </c>
      <c r="G1122" s="10">
        <f>'宅直データ '!F1122</f>
        <v>0</v>
      </c>
      <c r="H1122" s="3" t="str">
        <f t="shared" si="17"/>
        <v/>
      </c>
      <c r="I1122" s="3" t="str">
        <f>IF(F1122=1,VLOOKUP($B1122,スタッフ!$B:$F,5,FALSE),"")</f>
        <v/>
      </c>
      <c r="J1122" s="3" t="str">
        <f>IF(G1122=1,VLOOKUP($B1122,スタッフ!$B:$F,5,FALSE),"")</f>
        <v/>
      </c>
      <c r="K1122" s="3" t="str">
        <f>IF(E1122=1,VLOOKUP($B1122,スタッフ!$B:$F,5,FALSE),"")</f>
        <v/>
      </c>
    </row>
    <row r="1123" spans="1:11" x14ac:dyDescent="0.2">
      <c r="A1123" s="9" t="str">
        <f>'宅直データ '!A1123&amp;'宅直データ '!C1123</f>
        <v>13804145632</v>
      </c>
      <c r="B1123" s="3" t="str">
        <f>'宅直データ '!A1123&amp;""</f>
        <v>138041</v>
      </c>
      <c r="C1123" s="3" t="str">
        <f>'宅直データ '!B1123</f>
        <v>清水 正生</v>
      </c>
      <c r="D1123" s="4">
        <f>'宅直データ '!C1123</f>
        <v>45632</v>
      </c>
      <c r="E1123" s="3">
        <f>'宅直データ '!D1123</f>
        <v>0</v>
      </c>
      <c r="F1123" s="3">
        <f>'宅直データ '!E1123</f>
        <v>0</v>
      </c>
      <c r="G1123" s="10">
        <f>'宅直データ '!F1123</f>
        <v>0</v>
      </c>
      <c r="H1123" s="3" t="str">
        <f t="shared" si="17"/>
        <v/>
      </c>
      <c r="I1123" s="3" t="str">
        <f>IF(F1123=1,VLOOKUP($B1123,スタッフ!$B:$F,5,FALSE),"")</f>
        <v/>
      </c>
      <c r="J1123" s="3" t="str">
        <f>IF(G1123=1,VLOOKUP($B1123,スタッフ!$B:$F,5,FALSE),"")</f>
        <v/>
      </c>
      <c r="K1123" s="3" t="str">
        <f>IF(E1123=1,VLOOKUP($B1123,スタッフ!$B:$F,5,FALSE),"")</f>
        <v/>
      </c>
    </row>
    <row r="1124" spans="1:11" x14ac:dyDescent="0.2">
      <c r="A1124" s="9" t="str">
        <f>'宅直データ '!A1124&amp;'宅直データ '!C1124</f>
        <v>13804145633</v>
      </c>
      <c r="B1124" s="3" t="str">
        <f>'宅直データ '!A1124&amp;""</f>
        <v>138041</v>
      </c>
      <c r="C1124" s="3" t="str">
        <f>'宅直データ '!B1124</f>
        <v>清水 正生</v>
      </c>
      <c r="D1124" s="4">
        <f>'宅直データ '!C1124</f>
        <v>45633</v>
      </c>
      <c r="E1124" s="3">
        <f>'宅直データ '!D1124</f>
        <v>0</v>
      </c>
      <c r="F1124" s="3">
        <f>'宅直データ '!E1124</f>
        <v>0</v>
      </c>
      <c r="G1124" s="10">
        <f>'宅直データ '!F1124</f>
        <v>0</v>
      </c>
      <c r="H1124" s="3" t="str">
        <f t="shared" si="17"/>
        <v/>
      </c>
      <c r="I1124" s="3" t="str">
        <f>IF(F1124=1,VLOOKUP($B1124,スタッフ!$B:$F,5,FALSE),"")</f>
        <v/>
      </c>
      <c r="J1124" s="3" t="str">
        <f>IF(G1124=1,VLOOKUP($B1124,スタッフ!$B:$F,5,FALSE),"")</f>
        <v/>
      </c>
      <c r="K1124" s="3" t="str">
        <f>IF(E1124=1,VLOOKUP($B1124,スタッフ!$B:$F,5,FALSE),"")</f>
        <v/>
      </c>
    </row>
    <row r="1125" spans="1:11" x14ac:dyDescent="0.2">
      <c r="A1125" s="9" t="str">
        <f>'宅直データ '!A1125&amp;'宅直データ '!C1125</f>
        <v>13804145634</v>
      </c>
      <c r="B1125" s="3" t="str">
        <f>'宅直データ '!A1125&amp;""</f>
        <v>138041</v>
      </c>
      <c r="C1125" s="3" t="str">
        <f>'宅直データ '!B1125</f>
        <v>清水 正生</v>
      </c>
      <c r="D1125" s="4">
        <f>'宅直データ '!C1125</f>
        <v>45634</v>
      </c>
      <c r="E1125" s="3">
        <f>'宅直データ '!D1125</f>
        <v>0</v>
      </c>
      <c r="F1125" s="3">
        <f>'宅直データ '!E1125</f>
        <v>0</v>
      </c>
      <c r="G1125" s="10">
        <f>'宅直データ '!F1125</f>
        <v>0</v>
      </c>
      <c r="H1125" s="3" t="str">
        <f t="shared" si="17"/>
        <v/>
      </c>
      <c r="I1125" s="3" t="str">
        <f>IF(F1125=1,VLOOKUP($B1125,スタッフ!$B:$F,5,FALSE),"")</f>
        <v/>
      </c>
      <c r="J1125" s="3" t="str">
        <f>IF(G1125=1,VLOOKUP($B1125,スタッフ!$B:$F,5,FALSE),"")</f>
        <v/>
      </c>
      <c r="K1125" s="3" t="str">
        <f>IF(E1125=1,VLOOKUP($B1125,スタッフ!$B:$F,5,FALSE),"")</f>
        <v/>
      </c>
    </row>
    <row r="1126" spans="1:11" x14ac:dyDescent="0.2">
      <c r="A1126" s="9" t="str">
        <f>'宅直データ '!A1126&amp;'宅直データ '!C1126</f>
        <v>13804145635</v>
      </c>
      <c r="B1126" s="3" t="str">
        <f>'宅直データ '!A1126&amp;""</f>
        <v>138041</v>
      </c>
      <c r="C1126" s="3" t="str">
        <f>'宅直データ '!B1126</f>
        <v>清水 正生</v>
      </c>
      <c r="D1126" s="4">
        <f>'宅直データ '!C1126</f>
        <v>45635</v>
      </c>
      <c r="E1126" s="3">
        <f>'宅直データ '!D1126</f>
        <v>0</v>
      </c>
      <c r="F1126" s="3">
        <f>'宅直データ '!E1126</f>
        <v>0</v>
      </c>
      <c r="G1126" s="10">
        <f>'宅直データ '!F1126</f>
        <v>0</v>
      </c>
      <c r="H1126" s="3" t="str">
        <f t="shared" si="17"/>
        <v/>
      </c>
      <c r="I1126" s="3" t="str">
        <f>IF(F1126=1,VLOOKUP($B1126,スタッフ!$B:$F,5,FALSE),"")</f>
        <v/>
      </c>
      <c r="J1126" s="3" t="str">
        <f>IF(G1126=1,VLOOKUP($B1126,スタッフ!$B:$F,5,FALSE),"")</f>
        <v/>
      </c>
      <c r="K1126" s="3" t="str">
        <f>IF(E1126=1,VLOOKUP($B1126,スタッフ!$B:$F,5,FALSE),"")</f>
        <v/>
      </c>
    </row>
    <row r="1127" spans="1:11" x14ac:dyDescent="0.2">
      <c r="A1127" s="9" t="str">
        <f>'宅直データ '!A1127&amp;'宅直データ '!C1127</f>
        <v>13804145636</v>
      </c>
      <c r="B1127" s="3" t="str">
        <f>'宅直データ '!A1127&amp;""</f>
        <v>138041</v>
      </c>
      <c r="C1127" s="3" t="str">
        <f>'宅直データ '!B1127</f>
        <v>清水 正生</v>
      </c>
      <c r="D1127" s="4">
        <f>'宅直データ '!C1127</f>
        <v>45636</v>
      </c>
      <c r="E1127" s="3">
        <f>'宅直データ '!D1127</f>
        <v>0</v>
      </c>
      <c r="F1127" s="3">
        <f>'宅直データ '!E1127</f>
        <v>0</v>
      </c>
      <c r="G1127" s="10">
        <f>'宅直データ '!F1127</f>
        <v>0</v>
      </c>
      <c r="H1127" s="3" t="str">
        <f t="shared" si="17"/>
        <v/>
      </c>
      <c r="I1127" s="3" t="str">
        <f>IF(F1127=1,VLOOKUP($B1127,スタッフ!$B:$F,5,FALSE),"")</f>
        <v/>
      </c>
      <c r="J1127" s="3" t="str">
        <f>IF(G1127=1,VLOOKUP($B1127,スタッフ!$B:$F,5,FALSE),"")</f>
        <v/>
      </c>
      <c r="K1127" s="3" t="str">
        <f>IF(E1127=1,VLOOKUP($B1127,スタッフ!$B:$F,5,FALSE),"")</f>
        <v/>
      </c>
    </row>
    <row r="1128" spans="1:11" x14ac:dyDescent="0.2">
      <c r="A1128" s="9" t="str">
        <f>'宅直データ '!A1128&amp;'宅直データ '!C1128</f>
        <v>13804145637</v>
      </c>
      <c r="B1128" s="3" t="str">
        <f>'宅直データ '!A1128&amp;""</f>
        <v>138041</v>
      </c>
      <c r="C1128" s="3" t="str">
        <f>'宅直データ '!B1128</f>
        <v>清水 正生</v>
      </c>
      <c r="D1128" s="4">
        <f>'宅直データ '!C1128</f>
        <v>45637</v>
      </c>
      <c r="E1128" s="3">
        <f>'宅直データ '!D1128</f>
        <v>0</v>
      </c>
      <c r="F1128" s="3">
        <f>'宅直データ '!E1128</f>
        <v>0</v>
      </c>
      <c r="G1128" s="10">
        <f>'宅直データ '!F1128</f>
        <v>0</v>
      </c>
      <c r="H1128" s="3" t="str">
        <f t="shared" si="17"/>
        <v/>
      </c>
      <c r="I1128" s="3" t="str">
        <f>IF(F1128=1,VLOOKUP($B1128,スタッフ!$B:$F,5,FALSE),"")</f>
        <v/>
      </c>
      <c r="J1128" s="3" t="str">
        <f>IF(G1128=1,VLOOKUP($B1128,スタッフ!$B:$F,5,FALSE),"")</f>
        <v/>
      </c>
      <c r="K1128" s="3" t="str">
        <f>IF(E1128=1,VLOOKUP($B1128,スタッフ!$B:$F,5,FALSE),"")</f>
        <v/>
      </c>
    </row>
    <row r="1129" spans="1:11" x14ac:dyDescent="0.2">
      <c r="A1129" s="9" t="str">
        <f>'宅直データ '!A1129&amp;'宅直データ '!C1129</f>
        <v>13804145638</v>
      </c>
      <c r="B1129" s="3" t="str">
        <f>'宅直データ '!A1129&amp;""</f>
        <v>138041</v>
      </c>
      <c r="C1129" s="3" t="str">
        <f>'宅直データ '!B1129</f>
        <v>清水 正生</v>
      </c>
      <c r="D1129" s="4">
        <f>'宅直データ '!C1129</f>
        <v>45638</v>
      </c>
      <c r="E1129" s="3">
        <f>'宅直データ '!D1129</f>
        <v>0</v>
      </c>
      <c r="F1129" s="3">
        <f>'宅直データ '!E1129</f>
        <v>0</v>
      </c>
      <c r="G1129" s="10">
        <f>'宅直データ '!F1129</f>
        <v>0</v>
      </c>
      <c r="H1129" s="3" t="str">
        <f t="shared" si="17"/>
        <v/>
      </c>
      <c r="I1129" s="3" t="str">
        <f>IF(F1129=1,VLOOKUP($B1129,スタッフ!$B:$F,5,FALSE),"")</f>
        <v/>
      </c>
      <c r="J1129" s="3" t="str">
        <f>IF(G1129=1,VLOOKUP($B1129,スタッフ!$B:$F,5,FALSE),"")</f>
        <v/>
      </c>
      <c r="K1129" s="3" t="str">
        <f>IF(E1129=1,VLOOKUP($B1129,スタッフ!$B:$F,5,FALSE),"")</f>
        <v/>
      </c>
    </row>
    <row r="1130" spans="1:11" x14ac:dyDescent="0.2">
      <c r="A1130" s="9" t="str">
        <f>'宅直データ '!A1130&amp;'宅直データ '!C1130</f>
        <v>13804145639</v>
      </c>
      <c r="B1130" s="3" t="str">
        <f>'宅直データ '!A1130&amp;""</f>
        <v>138041</v>
      </c>
      <c r="C1130" s="3" t="str">
        <f>'宅直データ '!B1130</f>
        <v>清水 正生</v>
      </c>
      <c r="D1130" s="4">
        <f>'宅直データ '!C1130</f>
        <v>45639</v>
      </c>
      <c r="E1130" s="3">
        <f>'宅直データ '!D1130</f>
        <v>0</v>
      </c>
      <c r="F1130" s="3">
        <f>'宅直データ '!E1130</f>
        <v>0</v>
      </c>
      <c r="G1130" s="10">
        <f>'宅直データ '!F1130</f>
        <v>0</v>
      </c>
      <c r="H1130" s="3" t="str">
        <f t="shared" si="17"/>
        <v/>
      </c>
      <c r="I1130" s="3" t="str">
        <f>IF(F1130=1,VLOOKUP($B1130,スタッフ!$B:$F,5,FALSE),"")</f>
        <v/>
      </c>
      <c r="J1130" s="3" t="str">
        <f>IF(G1130=1,VLOOKUP($B1130,スタッフ!$B:$F,5,FALSE),"")</f>
        <v/>
      </c>
      <c r="K1130" s="3" t="str">
        <f>IF(E1130=1,VLOOKUP($B1130,スタッフ!$B:$F,5,FALSE),"")</f>
        <v/>
      </c>
    </row>
    <row r="1131" spans="1:11" x14ac:dyDescent="0.2">
      <c r="A1131" s="9" t="str">
        <f>'宅直データ '!A1131&amp;'宅直データ '!C1131</f>
        <v>13804145640</v>
      </c>
      <c r="B1131" s="3" t="str">
        <f>'宅直データ '!A1131&amp;""</f>
        <v>138041</v>
      </c>
      <c r="C1131" s="3" t="str">
        <f>'宅直データ '!B1131</f>
        <v>清水 正生</v>
      </c>
      <c r="D1131" s="4">
        <f>'宅直データ '!C1131</f>
        <v>45640</v>
      </c>
      <c r="E1131" s="3">
        <f>'宅直データ '!D1131</f>
        <v>0</v>
      </c>
      <c r="F1131" s="3">
        <f>'宅直データ '!E1131</f>
        <v>0</v>
      </c>
      <c r="G1131" s="10">
        <f>'宅直データ '!F1131</f>
        <v>0</v>
      </c>
      <c r="H1131" s="3" t="str">
        <f t="shared" si="17"/>
        <v/>
      </c>
      <c r="I1131" s="3" t="str">
        <f>IF(F1131=1,VLOOKUP($B1131,スタッフ!$B:$F,5,FALSE),"")</f>
        <v/>
      </c>
      <c r="J1131" s="3" t="str">
        <f>IF(G1131=1,VLOOKUP($B1131,スタッフ!$B:$F,5,FALSE),"")</f>
        <v/>
      </c>
      <c r="K1131" s="3" t="str">
        <f>IF(E1131=1,VLOOKUP($B1131,スタッフ!$B:$F,5,FALSE),"")</f>
        <v/>
      </c>
    </row>
    <row r="1132" spans="1:11" x14ac:dyDescent="0.2">
      <c r="A1132" s="9" t="str">
        <f>'宅直データ '!A1132&amp;'宅直データ '!C1132</f>
        <v>13804145641</v>
      </c>
      <c r="B1132" s="3" t="str">
        <f>'宅直データ '!A1132&amp;""</f>
        <v>138041</v>
      </c>
      <c r="C1132" s="3" t="str">
        <f>'宅直データ '!B1132</f>
        <v>清水 正生</v>
      </c>
      <c r="D1132" s="4">
        <f>'宅直データ '!C1132</f>
        <v>45641</v>
      </c>
      <c r="E1132" s="3">
        <f>'宅直データ '!D1132</f>
        <v>0</v>
      </c>
      <c r="F1132" s="3">
        <f>'宅直データ '!E1132</f>
        <v>0</v>
      </c>
      <c r="G1132" s="10">
        <f>'宅直データ '!F1132</f>
        <v>0</v>
      </c>
      <c r="H1132" s="3" t="str">
        <f t="shared" si="17"/>
        <v/>
      </c>
      <c r="I1132" s="3" t="str">
        <f>IF(F1132=1,VLOOKUP($B1132,スタッフ!$B:$F,5,FALSE),"")</f>
        <v/>
      </c>
      <c r="J1132" s="3" t="str">
        <f>IF(G1132=1,VLOOKUP($B1132,スタッフ!$B:$F,5,FALSE),"")</f>
        <v/>
      </c>
      <c r="K1132" s="3" t="str">
        <f>IF(E1132=1,VLOOKUP($B1132,スタッフ!$B:$F,5,FALSE),"")</f>
        <v/>
      </c>
    </row>
    <row r="1133" spans="1:11" x14ac:dyDescent="0.2">
      <c r="A1133" s="9" t="str">
        <f>'宅直データ '!A1133&amp;'宅直データ '!C1133</f>
        <v>13804145642</v>
      </c>
      <c r="B1133" s="3" t="str">
        <f>'宅直データ '!A1133&amp;""</f>
        <v>138041</v>
      </c>
      <c r="C1133" s="3" t="str">
        <f>'宅直データ '!B1133</f>
        <v>清水 正生</v>
      </c>
      <c r="D1133" s="4">
        <f>'宅直データ '!C1133</f>
        <v>45642</v>
      </c>
      <c r="E1133" s="3">
        <f>'宅直データ '!D1133</f>
        <v>0</v>
      </c>
      <c r="F1133" s="3">
        <f>'宅直データ '!E1133</f>
        <v>0</v>
      </c>
      <c r="G1133" s="10">
        <f>'宅直データ '!F1133</f>
        <v>0</v>
      </c>
      <c r="H1133" s="3" t="str">
        <f t="shared" si="17"/>
        <v/>
      </c>
      <c r="I1133" s="3" t="str">
        <f>IF(F1133=1,VLOOKUP($B1133,スタッフ!$B:$F,5,FALSE),"")</f>
        <v/>
      </c>
      <c r="J1133" s="3" t="str">
        <f>IF(G1133=1,VLOOKUP($B1133,スタッフ!$B:$F,5,FALSE),"")</f>
        <v/>
      </c>
      <c r="K1133" s="3" t="str">
        <f>IF(E1133=1,VLOOKUP($B1133,スタッフ!$B:$F,5,FALSE),"")</f>
        <v/>
      </c>
    </row>
    <row r="1134" spans="1:11" x14ac:dyDescent="0.2">
      <c r="A1134" s="9" t="str">
        <f>'宅直データ '!A1134&amp;'宅直データ '!C1134</f>
        <v>13804145643</v>
      </c>
      <c r="B1134" s="3" t="str">
        <f>'宅直データ '!A1134&amp;""</f>
        <v>138041</v>
      </c>
      <c r="C1134" s="3" t="str">
        <f>'宅直データ '!B1134</f>
        <v>清水 正生</v>
      </c>
      <c r="D1134" s="4">
        <f>'宅直データ '!C1134</f>
        <v>45643</v>
      </c>
      <c r="E1134" s="3">
        <f>'宅直データ '!D1134</f>
        <v>0</v>
      </c>
      <c r="F1134" s="3">
        <f>'宅直データ '!E1134</f>
        <v>0</v>
      </c>
      <c r="G1134" s="10">
        <f>'宅直データ '!F1134</f>
        <v>0</v>
      </c>
      <c r="H1134" s="3" t="str">
        <f t="shared" si="17"/>
        <v/>
      </c>
      <c r="I1134" s="3" t="str">
        <f>IF(F1134=1,VLOOKUP($B1134,スタッフ!$B:$F,5,FALSE),"")</f>
        <v/>
      </c>
      <c r="J1134" s="3" t="str">
        <f>IF(G1134=1,VLOOKUP($B1134,スタッフ!$B:$F,5,FALSE),"")</f>
        <v/>
      </c>
      <c r="K1134" s="3" t="str">
        <f>IF(E1134=1,VLOOKUP($B1134,スタッフ!$B:$F,5,FALSE),"")</f>
        <v/>
      </c>
    </row>
    <row r="1135" spans="1:11" x14ac:dyDescent="0.2">
      <c r="A1135" s="9" t="str">
        <f>'宅直データ '!A1135&amp;'宅直データ '!C1135</f>
        <v>13804145644</v>
      </c>
      <c r="B1135" s="3" t="str">
        <f>'宅直データ '!A1135&amp;""</f>
        <v>138041</v>
      </c>
      <c r="C1135" s="3" t="str">
        <f>'宅直データ '!B1135</f>
        <v>清水 正生</v>
      </c>
      <c r="D1135" s="4">
        <f>'宅直データ '!C1135</f>
        <v>45644</v>
      </c>
      <c r="E1135" s="3">
        <f>'宅直データ '!D1135</f>
        <v>0</v>
      </c>
      <c r="F1135" s="3">
        <f>'宅直データ '!E1135</f>
        <v>0</v>
      </c>
      <c r="G1135" s="10">
        <f>'宅直データ '!F1135</f>
        <v>0</v>
      </c>
      <c r="H1135" s="3" t="str">
        <f t="shared" si="17"/>
        <v/>
      </c>
      <c r="I1135" s="3" t="str">
        <f>IF(F1135=1,VLOOKUP($B1135,スタッフ!$B:$F,5,FALSE),"")</f>
        <v/>
      </c>
      <c r="J1135" s="3" t="str">
        <f>IF(G1135=1,VLOOKUP($B1135,スタッフ!$B:$F,5,FALSE),"")</f>
        <v/>
      </c>
      <c r="K1135" s="3" t="str">
        <f>IF(E1135=1,VLOOKUP($B1135,スタッフ!$B:$F,5,FALSE),"")</f>
        <v/>
      </c>
    </row>
    <row r="1136" spans="1:11" x14ac:dyDescent="0.2">
      <c r="A1136" s="9" t="str">
        <f>'宅直データ '!A1136&amp;'宅直データ '!C1136</f>
        <v>13804145645</v>
      </c>
      <c r="B1136" s="3" t="str">
        <f>'宅直データ '!A1136&amp;""</f>
        <v>138041</v>
      </c>
      <c r="C1136" s="3" t="str">
        <f>'宅直データ '!B1136</f>
        <v>清水 正生</v>
      </c>
      <c r="D1136" s="4">
        <f>'宅直データ '!C1136</f>
        <v>45645</v>
      </c>
      <c r="E1136" s="3">
        <f>'宅直データ '!D1136</f>
        <v>0</v>
      </c>
      <c r="F1136" s="3">
        <f>'宅直データ '!E1136</f>
        <v>0</v>
      </c>
      <c r="G1136" s="10">
        <f>'宅直データ '!F1136</f>
        <v>0</v>
      </c>
      <c r="H1136" s="3" t="str">
        <f t="shared" si="17"/>
        <v/>
      </c>
      <c r="I1136" s="3" t="str">
        <f>IF(F1136=1,VLOOKUP($B1136,スタッフ!$B:$F,5,FALSE),"")</f>
        <v/>
      </c>
      <c r="J1136" s="3" t="str">
        <f>IF(G1136=1,VLOOKUP($B1136,スタッフ!$B:$F,5,FALSE),"")</f>
        <v/>
      </c>
      <c r="K1136" s="3" t="str">
        <f>IF(E1136=1,VLOOKUP($B1136,スタッフ!$B:$F,5,FALSE),"")</f>
        <v/>
      </c>
    </row>
    <row r="1137" spans="1:11" x14ac:dyDescent="0.2">
      <c r="A1137" s="9" t="str">
        <f>'宅直データ '!A1137&amp;'宅直データ '!C1137</f>
        <v>13804145646</v>
      </c>
      <c r="B1137" s="3" t="str">
        <f>'宅直データ '!A1137&amp;""</f>
        <v>138041</v>
      </c>
      <c r="C1137" s="3" t="str">
        <f>'宅直データ '!B1137</f>
        <v>清水 正生</v>
      </c>
      <c r="D1137" s="4">
        <f>'宅直データ '!C1137</f>
        <v>45646</v>
      </c>
      <c r="E1137" s="3">
        <f>'宅直データ '!D1137</f>
        <v>0</v>
      </c>
      <c r="F1137" s="3">
        <f>'宅直データ '!E1137</f>
        <v>0</v>
      </c>
      <c r="G1137" s="10">
        <f>'宅直データ '!F1137</f>
        <v>0</v>
      </c>
      <c r="H1137" s="3" t="str">
        <f t="shared" si="17"/>
        <v/>
      </c>
      <c r="I1137" s="3" t="str">
        <f>IF(F1137=1,VLOOKUP($B1137,スタッフ!$B:$F,5,FALSE),"")</f>
        <v/>
      </c>
      <c r="J1137" s="3" t="str">
        <f>IF(G1137=1,VLOOKUP($B1137,スタッフ!$B:$F,5,FALSE),"")</f>
        <v/>
      </c>
      <c r="K1137" s="3" t="str">
        <f>IF(E1137=1,VLOOKUP($B1137,スタッフ!$B:$F,5,FALSE),"")</f>
        <v/>
      </c>
    </row>
    <row r="1138" spans="1:11" x14ac:dyDescent="0.2">
      <c r="A1138" s="9" t="str">
        <f>'宅直データ '!A1138&amp;'宅直データ '!C1138</f>
        <v>13804145647</v>
      </c>
      <c r="B1138" s="3" t="str">
        <f>'宅直データ '!A1138&amp;""</f>
        <v>138041</v>
      </c>
      <c r="C1138" s="3" t="str">
        <f>'宅直データ '!B1138</f>
        <v>清水 正生</v>
      </c>
      <c r="D1138" s="4">
        <f>'宅直データ '!C1138</f>
        <v>45647</v>
      </c>
      <c r="E1138" s="3">
        <f>'宅直データ '!D1138</f>
        <v>0</v>
      </c>
      <c r="F1138" s="3">
        <f>'宅直データ '!E1138</f>
        <v>0</v>
      </c>
      <c r="G1138" s="10">
        <f>'宅直データ '!F1138</f>
        <v>0</v>
      </c>
      <c r="H1138" s="3" t="str">
        <f t="shared" si="17"/>
        <v/>
      </c>
      <c r="I1138" s="3" t="str">
        <f>IF(F1138=1,VLOOKUP($B1138,スタッフ!$B:$F,5,FALSE),"")</f>
        <v/>
      </c>
      <c r="J1138" s="3" t="str">
        <f>IF(G1138=1,VLOOKUP($B1138,スタッフ!$B:$F,5,FALSE),"")</f>
        <v/>
      </c>
      <c r="K1138" s="3" t="str">
        <f>IF(E1138=1,VLOOKUP($B1138,スタッフ!$B:$F,5,FALSE),"")</f>
        <v/>
      </c>
    </row>
    <row r="1139" spans="1:11" x14ac:dyDescent="0.2">
      <c r="A1139" s="9" t="str">
        <f>'宅直データ '!A1139&amp;'宅直データ '!C1139</f>
        <v>13804145648</v>
      </c>
      <c r="B1139" s="3" t="str">
        <f>'宅直データ '!A1139&amp;""</f>
        <v>138041</v>
      </c>
      <c r="C1139" s="3" t="str">
        <f>'宅直データ '!B1139</f>
        <v>清水 正生</v>
      </c>
      <c r="D1139" s="4">
        <f>'宅直データ '!C1139</f>
        <v>45648</v>
      </c>
      <c r="E1139" s="3">
        <f>'宅直データ '!D1139</f>
        <v>0</v>
      </c>
      <c r="F1139" s="3">
        <f>'宅直データ '!E1139</f>
        <v>0</v>
      </c>
      <c r="G1139" s="10">
        <f>'宅直データ '!F1139</f>
        <v>0</v>
      </c>
      <c r="H1139" s="3" t="str">
        <f t="shared" si="17"/>
        <v/>
      </c>
      <c r="I1139" s="3" t="str">
        <f>IF(F1139=1,VLOOKUP($B1139,スタッフ!$B:$F,5,FALSE),"")</f>
        <v/>
      </c>
      <c r="J1139" s="3" t="str">
        <f>IF(G1139=1,VLOOKUP($B1139,スタッフ!$B:$F,5,FALSE),"")</f>
        <v/>
      </c>
      <c r="K1139" s="3" t="str">
        <f>IF(E1139=1,VLOOKUP($B1139,スタッフ!$B:$F,5,FALSE),"")</f>
        <v/>
      </c>
    </row>
    <row r="1140" spans="1:11" x14ac:dyDescent="0.2">
      <c r="A1140" s="9" t="str">
        <f>'宅直データ '!A1140&amp;'宅直データ '!C1140</f>
        <v>13804145649</v>
      </c>
      <c r="B1140" s="3" t="str">
        <f>'宅直データ '!A1140&amp;""</f>
        <v>138041</v>
      </c>
      <c r="C1140" s="3" t="str">
        <f>'宅直データ '!B1140</f>
        <v>清水 正生</v>
      </c>
      <c r="D1140" s="4">
        <f>'宅直データ '!C1140</f>
        <v>45649</v>
      </c>
      <c r="E1140" s="3">
        <f>'宅直データ '!D1140</f>
        <v>0</v>
      </c>
      <c r="F1140" s="3">
        <f>'宅直データ '!E1140</f>
        <v>0</v>
      </c>
      <c r="G1140" s="10">
        <f>'宅直データ '!F1140</f>
        <v>0</v>
      </c>
      <c r="H1140" s="3" t="str">
        <f t="shared" si="17"/>
        <v/>
      </c>
      <c r="I1140" s="3" t="str">
        <f>IF(F1140=1,VLOOKUP($B1140,スタッフ!$B:$F,5,FALSE),"")</f>
        <v/>
      </c>
      <c r="J1140" s="3" t="str">
        <f>IF(G1140=1,VLOOKUP($B1140,スタッフ!$B:$F,5,FALSE),"")</f>
        <v/>
      </c>
      <c r="K1140" s="3" t="str">
        <f>IF(E1140=1,VLOOKUP($B1140,スタッフ!$B:$F,5,FALSE),"")</f>
        <v/>
      </c>
    </row>
    <row r="1141" spans="1:11" x14ac:dyDescent="0.2">
      <c r="A1141" s="9" t="str">
        <f>'宅直データ '!A1141&amp;'宅直データ '!C1141</f>
        <v>13804145650</v>
      </c>
      <c r="B1141" s="3" t="str">
        <f>'宅直データ '!A1141&amp;""</f>
        <v>138041</v>
      </c>
      <c r="C1141" s="3" t="str">
        <f>'宅直データ '!B1141</f>
        <v>清水 正生</v>
      </c>
      <c r="D1141" s="4">
        <f>'宅直データ '!C1141</f>
        <v>45650</v>
      </c>
      <c r="E1141" s="3">
        <f>'宅直データ '!D1141</f>
        <v>0</v>
      </c>
      <c r="F1141" s="3">
        <f>'宅直データ '!E1141</f>
        <v>0</v>
      </c>
      <c r="G1141" s="10">
        <f>'宅直データ '!F1141</f>
        <v>0</v>
      </c>
      <c r="H1141" s="3" t="str">
        <f t="shared" si="17"/>
        <v/>
      </c>
      <c r="I1141" s="3" t="str">
        <f>IF(F1141=1,VLOOKUP($B1141,スタッフ!$B:$F,5,FALSE),"")</f>
        <v/>
      </c>
      <c r="J1141" s="3" t="str">
        <f>IF(G1141=1,VLOOKUP($B1141,スタッフ!$B:$F,5,FALSE),"")</f>
        <v/>
      </c>
      <c r="K1141" s="3" t="str">
        <f>IF(E1141=1,VLOOKUP($B1141,スタッフ!$B:$F,5,FALSE),"")</f>
        <v/>
      </c>
    </row>
    <row r="1142" spans="1:11" x14ac:dyDescent="0.2">
      <c r="A1142" s="9" t="str">
        <f>'宅直データ '!A1142&amp;'宅直データ '!C1142</f>
        <v>13804145651</v>
      </c>
      <c r="B1142" s="3" t="str">
        <f>'宅直データ '!A1142&amp;""</f>
        <v>138041</v>
      </c>
      <c r="C1142" s="3" t="str">
        <f>'宅直データ '!B1142</f>
        <v>清水 正生</v>
      </c>
      <c r="D1142" s="4">
        <f>'宅直データ '!C1142</f>
        <v>45651</v>
      </c>
      <c r="E1142" s="3">
        <f>'宅直データ '!D1142</f>
        <v>0</v>
      </c>
      <c r="F1142" s="3">
        <f>'宅直データ '!E1142</f>
        <v>0</v>
      </c>
      <c r="G1142" s="10">
        <f>'宅直データ '!F1142</f>
        <v>0</v>
      </c>
      <c r="H1142" s="3" t="str">
        <f t="shared" si="17"/>
        <v/>
      </c>
      <c r="I1142" s="3" t="str">
        <f>IF(F1142=1,VLOOKUP($B1142,スタッフ!$B:$F,5,FALSE),"")</f>
        <v/>
      </c>
      <c r="J1142" s="3" t="str">
        <f>IF(G1142=1,VLOOKUP($B1142,スタッフ!$B:$F,5,FALSE),"")</f>
        <v/>
      </c>
      <c r="K1142" s="3" t="str">
        <f>IF(E1142=1,VLOOKUP($B1142,スタッフ!$B:$F,5,FALSE),"")</f>
        <v/>
      </c>
    </row>
    <row r="1143" spans="1:11" x14ac:dyDescent="0.2">
      <c r="A1143" s="9" t="str">
        <f>'宅直データ '!A1143&amp;'宅直データ '!C1143</f>
        <v>13804145652</v>
      </c>
      <c r="B1143" s="3" t="str">
        <f>'宅直データ '!A1143&amp;""</f>
        <v>138041</v>
      </c>
      <c r="C1143" s="3" t="str">
        <f>'宅直データ '!B1143</f>
        <v>清水 正生</v>
      </c>
      <c r="D1143" s="4">
        <f>'宅直データ '!C1143</f>
        <v>45652</v>
      </c>
      <c r="E1143" s="3">
        <f>'宅直データ '!D1143</f>
        <v>0</v>
      </c>
      <c r="F1143" s="3">
        <f>'宅直データ '!E1143</f>
        <v>0</v>
      </c>
      <c r="G1143" s="10">
        <f>'宅直データ '!F1143</f>
        <v>0</v>
      </c>
      <c r="H1143" s="3" t="str">
        <f t="shared" si="17"/>
        <v/>
      </c>
      <c r="I1143" s="3" t="str">
        <f>IF(F1143=1,VLOOKUP($B1143,スタッフ!$B:$F,5,FALSE),"")</f>
        <v/>
      </c>
      <c r="J1143" s="3" t="str">
        <f>IF(G1143=1,VLOOKUP($B1143,スタッフ!$B:$F,5,FALSE),"")</f>
        <v/>
      </c>
      <c r="K1143" s="3" t="str">
        <f>IF(E1143=1,VLOOKUP($B1143,スタッフ!$B:$F,5,FALSE),"")</f>
        <v/>
      </c>
    </row>
    <row r="1144" spans="1:11" x14ac:dyDescent="0.2">
      <c r="A1144" s="9" t="str">
        <f>'宅直データ '!A1144&amp;'宅直データ '!C1144</f>
        <v>13804145653</v>
      </c>
      <c r="B1144" s="3" t="str">
        <f>'宅直データ '!A1144&amp;""</f>
        <v>138041</v>
      </c>
      <c r="C1144" s="3" t="str">
        <f>'宅直データ '!B1144</f>
        <v>清水 正生</v>
      </c>
      <c r="D1144" s="4">
        <f>'宅直データ '!C1144</f>
        <v>45653</v>
      </c>
      <c r="E1144" s="3">
        <f>'宅直データ '!D1144</f>
        <v>0</v>
      </c>
      <c r="F1144" s="3">
        <f>'宅直データ '!E1144</f>
        <v>0</v>
      </c>
      <c r="G1144" s="10">
        <f>'宅直データ '!F1144</f>
        <v>0</v>
      </c>
      <c r="H1144" s="3" t="str">
        <f t="shared" si="17"/>
        <v/>
      </c>
      <c r="I1144" s="3" t="str">
        <f>IF(F1144=1,VLOOKUP($B1144,スタッフ!$B:$F,5,FALSE),"")</f>
        <v/>
      </c>
      <c r="J1144" s="3" t="str">
        <f>IF(G1144=1,VLOOKUP($B1144,スタッフ!$B:$F,5,FALSE),"")</f>
        <v/>
      </c>
      <c r="K1144" s="3" t="str">
        <f>IF(E1144=1,VLOOKUP($B1144,スタッフ!$B:$F,5,FALSE),"")</f>
        <v/>
      </c>
    </row>
    <row r="1145" spans="1:11" x14ac:dyDescent="0.2">
      <c r="A1145" s="9" t="str">
        <f>'宅直データ '!A1145&amp;'宅直データ '!C1145</f>
        <v>13804145654</v>
      </c>
      <c r="B1145" s="3" t="str">
        <f>'宅直データ '!A1145&amp;""</f>
        <v>138041</v>
      </c>
      <c r="C1145" s="3" t="str">
        <f>'宅直データ '!B1145</f>
        <v>清水 正生</v>
      </c>
      <c r="D1145" s="4">
        <f>'宅直データ '!C1145</f>
        <v>45654</v>
      </c>
      <c r="E1145" s="3">
        <f>'宅直データ '!D1145</f>
        <v>0</v>
      </c>
      <c r="F1145" s="3">
        <f>'宅直データ '!E1145</f>
        <v>0</v>
      </c>
      <c r="G1145" s="10">
        <f>'宅直データ '!F1145</f>
        <v>0</v>
      </c>
      <c r="H1145" s="3" t="str">
        <f t="shared" si="17"/>
        <v/>
      </c>
      <c r="I1145" s="3" t="str">
        <f>IF(F1145=1,VLOOKUP($B1145,スタッフ!$B:$F,5,FALSE),"")</f>
        <v/>
      </c>
      <c r="J1145" s="3" t="str">
        <f>IF(G1145=1,VLOOKUP($B1145,スタッフ!$B:$F,5,FALSE),"")</f>
        <v/>
      </c>
      <c r="K1145" s="3" t="str">
        <f>IF(E1145=1,VLOOKUP($B1145,スタッフ!$B:$F,5,FALSE),"")</f>
        <v/>
      </c>
    </row>
    <row r="1146" spans="1:11" x14ac:dyDescent="0.2">
      <c r="A1146" s="9" t="str">
        <f>'宅直データ '!A1146&amp;'宅直データ '!C1146</f>
        <v>13804145655</v>
      </c>
      <c r="B1146" s="3" t="str">
        <f>'宅直データ '!A1146&amp;""</f>
        <v>138041</v>
      </c>
      <c r="C1146" s="3" t="str">
        <f>'宅直データ '!B1146</f>
        <v>清水 正生</v>
      </c>
      <c r="D1146" s="4">
        <f>'宅直データ '!C1146</f>
        <v>45655</v>
      </c>
      <c r="E1146" s="3">
        <f>'宅直データ '!D1146</f>
        <v>0</v>
      </c>
      <c r="F1146" s="3">
        <f>'宅直データ '!E1146</f>
        <v>0</v>
      </c>
      <c r="G1146" s="10">
        <f>'宅直データ '!F1146</f>
        <v>0</v>
      </c>
      <c r="H1146" s="3" t="str">
        <f t="shared" si="17"/>
        <v/>
      </c>
      <c r="I1146" s="3" t="str">
        <f>IF(F1146=1,VLOOKUP($B1146,スタッフ!$B:$F,5,FALSE),"")</f>
        <v/>
      </c>
      <c r="J1146" s="3" t="str">
        <f>IF(G1146=1,VLOOKUP($B1146,スタッフ!$B:$F,5,FALSE),"")</f>
        <v/>
      </c>
      <c r="K1146" s="3" t="str">
        <f>IF(E1146=1,VLOOKUP($B1146,スタッフ!$B:$F,5,FALSE),"")</f>
        <v/>
      </c>
    </row>
    <row r="1147" spans="1:11" x14ac:dyDescent="0.2">
      <c r="A1147" s="9" t="str">
        <f>'宅直データ '!A1147&amp;'宅直データ '!C1147</f>
        <v>13804145656</v>
      </c>
      <c r="B1147" s="3" t="str">
        <f>'宅直データ '!A1147&amp;""</f>
        <v>138041</v>
      </c>
      <c r="C1147" s="3" t="str">
        <f>'宅直データ '!B1147</f>
        <v>清水 正生</v>
      </c>
      <c r="D1147" s="4">
        <f>'宅直データ '!C1147</f>
        <v>45656</v>
      </c>
      <c r="E1147" s="3">
        <f>'宅直データ '!D1147</f>
        <v>0</v>
      </c>
      <c r="F1147" s="3">
        <f>'宅直データ '!E1147</f>
        <v>0</v>
      </c>
      <c r="G1147" s="10">
        <f>'宅直データ '!F1147</f>
        <v>0</v>
      </c>
      <c r="H1147" s="3" t="str">
        <f t="shared" si="17"/>
        <v/>
      </c>
      <c r="I1147" s="3" t="str">
        <f>IF(F1147=1,VLOOKUP($B1147,スタッフ!$B:$F,5,FALSE),"")</f>
        <v/>
      </c>
      <c r="J1147" s="3" t="str">
        <f>IF(G1147=1,VLOOKUP($B1147,スタッフ!$B:$F,5,FALSE),"")</f>
        <v/>
      </c>
      <c r="K1147" s="3" t="str">
        <f>IF(E1147=1,VLOOKUP($B1147,スタッフ!$B:$F,5,FALSE),"")</f>
        <v/>
      </c>
    </row>
    <row r="1148" spans="1:11" x14ac:dyDescent="0.2">
      <c r="A1148" s="9" t="str">
        <f>'宅直データ '!A1148&amp;'宅直データ '!C1148</f>
        <v>13804145657</v>
      </c>
      <c r="B1148" s="3" t="str">
        <f>'宅直データ '!A1148&amp;""</f>
        <v>138041</v>
      </c>
      <c r="C1148" s="3" t="str">
        <f>'宅直データ '!B1148</f>
        <v>清水 正生</v>
      </c>
      <c r="D1148" s="4">
        <f>'宅直データ '!C1148</f>
        <v>45657</v>
      </c>
      <c r="E1148" s="3">
        <f>'宅直データ '!D1148</f>
        <v>0</v>
      </c>
      <c r="F1148" s="3">
        <f>'宅直データ '!E1148</f>
        <v>0</v>
      </c>
      <c r="G1148" s="10">
        <f>'宅直データ '!F1148</f>
        <v>0</v>
      </c>
      <c r="H1148" s="3" t="str">
        <f t="shared" si="17"/>
        <v/>
      </c>
      <c r="I1148" s="3" t="str">
        <f>IF(F1148=1,VLOOKUP($B1148,スタッフ!$B:$F,5,FALSE),"")</f>
        <v/>
      </c>
      <c r="J1148" s="3" t="str">
        <f>IF(G1148=1,VLOOKUP($B1148,スタッフ!$B:$F,5,FALSE),"")</f>
        <v/>
      </c>
      <c r="K1148" s="3" t="str">
        <f>IF(E1148=1,VLOOKUP($B1148,スタッフ!$B:$F,5,FALSE),"")</f>
        <v/>
      </c>
    </row>
    <row r="1149" spans="1:11" x14ac:dyDescent="0.2">
      <c r="A1149" s="9" t="str">
        <f>'宅直データ '!A1149&amp;'宅直データ '!C1149</f>
        <v>13805345627</v>
      </c>
      <c r="B1149" s="3" t="str">
        <f>'宅直データ '!A1149&amp;""</f>
        <v>138053</v>
      </c>
      <c r="C1149" s="3" t="str">
        <f>'宅直データ '!B1149</f>
        <v>菅野 祐萌</v>
      </c>
      <c r="D1149" s="4">
        <f>'宅直データ '!C1149</f>
        <v>45627</v>
      </c>
      <c r="E1149" s="3">
        <f>'宅直データ '!D1149</f>
        <v>0</v>
      </c>
      <c r="F1149" s="3">
        <f>'宅直データ '!E1149</f>
        <v>0</v>
      </c>
      <c r="G1149" s="10">
        <f>'宅直データ '!F1149</f>
        <v>0</v>
      </c>
      <c r="H1149" s="3" t="str">
        <f t="shared" si="17"/>
        <v/>
      </c>
      <c r="I1149" s="3" t="str">
        <f>IF(F1149=1,VLOOKUP($B1149,スタッフ!$B:$F,5,FALSE),"")</f>
        <v/>
      </c>
      <c r="J1149" s="3" t="str">
        <f>IF(G1149=1,VLOOKUP($B1149,スタッフ!$B:$F,5,FALSE),"")</f>
        <v/>
      </c>
      <c r="K1149" s="3" t="str">
        <f>IF(E1149=1,VLOOKUP($B1149,スタッフ!$B:$F,5,FALSE),"")</f>
        <v/>
      </c>
    </row>
    <row r="1150" spans="1:11" x14ac:dyDescent="0.2">
      <c r="A1150" s="9" t="str">
        <f>'宅直データ '!A1150&amp;'宅直データ '!C1150</f>
        <v>13805345628</v>
      </c>
      <c r="B1150" s="3" t="str">
        <f>'宅直データ '!A1150&amp;""</f>
        <v>138053</v>
      </c>
      <c r="C1150" s="3" t="str">
        <f>'宅直データ '!B1150</f>
        <v>菅野 祐萌</v>
      </c>
      <c r="D1150" s="4">
        <f>'宅直データ '!C1150</f>
        <v>45628</v>
      </c>
      <c r="E1150" s="3">
        <f>'宅直データ '!D1150</f>
        <v>0</v>
      </c>
      <c r="F1150" s="3">
        <f>'宅直データ '!E1150</f>
        <v>0</v>
      </c>
      <c r="G1150" s="10">
        <f>'宅直データ '!F1150</f>
        <v>0</v>
      </c>
      <c r="H1150" s="3" t="str">
        <f t="shared" si="17"/>
        <v/>
      </c>
      <c r="I1150" s="3" t="str">
        <f>IF(F1150=1,VLOOKUP($B1150,スタッフ!$B:$F,5,FALSE),"")</f>
        <v/>
      </c>
      <c r="J1150" s="3" t="str">
        <f>IF(G1150=1,VLOOKUP($B1150,スタッフ!$B:$F,5,FALSE),"")</f>
        <v/>
      </c>
      <c r="K1150" s="3" t="str">
        <f>IF(E1150=1,VLOOKUP($B1150,スタッフ!$B:$F,5,FALSE),"")</f>
        <v/>
      </c>
    </row>
    <row r="1151" spans="1:11" x14ac:dyDescent="0.2">
      <c r="A1151" s="9" t="str">
        <f>'宅直データ '!A1151&amp;'宅直データ '!C1151</f>
        <v>13805345629</v>
      </c>
      <c r="B1151" s="3" t="str">
        <f>'宅直データ '!A1151&amp;""</f>
        <v>138053</v>
      </c>
      <c r="C1151" s="3" t="str">
        <f>'宅直データ '!B1151</f>
        <v>菅野 祐萌</v>
      </c>
      <c r="D1151" s="4">
        <f>'宅直データ '!C1151</f>
        <v>45629</v>
      </c>
      <c r="E1151" s="3">
        <f>'宅直データ '!D1151</f>
        <v>0</v>
      </c>
      <c r="F1151" s="3">
        <f>'宅直データ '!E1151</f>
        <v>0</v>
      </c>
      <c r="G1151" s="10">
        <f>'宅直データ '!F1151</f>
        <v>0</v>
      </c>
      <c r="H1151" s="3" t="str">
        <f t="shared" si="17"/>
        <v/>
      </c>
      <c r="I1151" s="3" t="str">
        <f>IF(F1151=1,VLOOKUP($B1151,スタッフ!$B:$F,5,FALSE),"")</f>
        <v/>
      </c>
      <c r="J1151" s="3" t="str">
        <f>IF(G1151=1,VLOOKUP($B1151,スタッフ!$B:$F,5,FALSE),"")</f>
        <v/>
      </c>
      <c r="K1151" s="3" t="str">
        <f>IF(E1151=1,VLOOKUP($B1151,スタッフ!$B:$F,5,FALSE),"")</f>
        <v/>
      </c>
    </row>
    <row r="1152" spans="1:11" x14ac:dyDescent="0.2">
      <c r="A1152" s="9" t="str">
        <f>'宅直データ '!A1152&amp;'宅直データ '!C1152</f>
        <v>13805345630</v>
      </c>
      <c r="B1152" s="3" t="str">
        <f>'宅直データ '!A1152&amp;""</f>
        <v>138053</v>
      </c>
      <c r="C1152" s="3" t="str">
        <f>'宅直データ '!B1152</f>
        <v>菅野 祐萌</v>
      </c>
      <c r="D1152" s="4">
        <f>'宅直データ '!C1152</f>
        <v>45630</v>
      </c>
      <c r="E1152" s="3">
        <f>'宅直データ '!D1152</f>
        <v>0</v>
      </c>
      <c r="F1152" s="3">
        <f>'宅直データ '!E1152</f>
        <v>0</v>
      </c>
      <c r="G1152" s="10">
        <f>'宅直データ '!F1152</f>
        <v>0</v>
      </c>
      <c r="H1152" s="3" t="str">
        <f t="shared" si="17"/>
        <v/>
      </c>
      <c r="I1152" s="3" t="str">
        <f>IF(F1152=1,VLOOKUP($B1152,スタッフ!$B:$F,5,FALSE),"")</f>
        <v/>
      </c>
      <c r="J1152" s="3" t="str">
        <f>IF(G1152=1,VLOOKUP($B1152,スタッフ!$B:$F,5,FALSE),"")</f>
        <v/>
      </c>
      <c r="K1152" s="3" t="str">
        <f>IF(E1152=1,VLOOKUP($B1152,スタッフ!$B:$F,5,FALSE),"")</f>
        <v/>
      </c>
    </row>
    <row r="1153" spans="1:11" x14ac:dyDescent="0.2">
      <c r="A1153" s="9" t="str">
        <f>'宅直データ '!A1153&amp;'宅直データ '!C1153</f>
        <v>13805345631</v>
      </c>
      <c r="B1153" s="3" t="str">
        <f>'宅直データ '!A1153&amp;""</f>
        <v>138053</v>
      </c>
      <c r="C1153" s="3" t="str">
        <f>'宅直データ '!B1153</f>
        <v>菅野 祐萌</v>
      </c>
      <c r="D1153" s="4">
        <f>'宅直データ '!C1153</f>
        <v>45631</v>
      </c>
      <c r="E1153" s="3">
        <f>'宅直データ '!D1153</f>
        <v>0</v>
      </c>
      <c r="F1153" s="3">
        <f>'宅直データ '!E1153</f>
        <v>0</v>
      </c>
      <c r="G1153" s="10">
        <f>'宅直データ '!F1153</f>
        <v>0</v>
      </c>
      <c r="H1153" s="3" t="str">
        <f t="shared" si="17"/>
        <v/>
      </c>
      <c r="I1153" s="3" t="str">
        <f>IF(F1153=1,VLOOKUP($B1153,スタッフ!$B:$F,5,FALSE),"")</f>
        <v/>
      </c>
      <c r="J1153" s="3" t="str">
        <f>IF(G1153=1,VLOOKUP($B1153,スタッフ!$B:$F,5,FALSE),"")</f>
        <v/>
      </c>
      <c r="K1153" s="3" t="str">
        <f>IF(E1153=1,VLOOKUP($B1153,スタッフ!$B:$F,5,FALSE),"")</f>
        <v/>
      </c>
    </row>
    <row r="1154" spans="1:11" x14ac:dyDescent="0.2">
      <c r="A1154" s="9" t="str">
        <f>'宅直データ '!A1154&amp;'宅直データ '!C1154</f>
        <v>13805345632</v>
      </c>
      <c r="B1154" s="3" t="str">
        <f>'宅直データ '!A1154&amp;""</f>
        <v>138053</v>
      </c>
      <c r="C1154" s="3" t="str">
        <f>'宅直データ '!B1154</f>
        <v>菅野 祐萌</v>
      </c>
      <c r="D1154" s="4">
        <f>'宅直データ '!C1154</f>
        <v>45632</v>
      </c>
      <c r="E1154" s="3">
        <f>'宅直データ '!D1154</f>
        <v>0</v>
      </c>
      <c r="F1154" s="3">
        <f>'宅直データ '!E1154</f>
        <v>0</v>
      </c>
      <c r="G1154" s="10">
        <f>'宅直データ '!F1154</f>
        <v>0</v>
      </c>
      <c r="H1154" s="3" t="str">
        <f t="shared" si="17"/>
        <v/>
      </c>
      <c r="I1154" s="3" t="str">
        <f>IF(F1154=1,VLOOKUP($B1154,スタッフ!$B:$F,5,FALSE),"")</f>
        <v/>
      </c>
      <c r="J1154" s="3" t="str">
        <f>IF(G1154=1,VLOOKUP($B1154,スタッフ!$B:$F,5,FALSE),"")</f>
        <v/>
      </c>
      <c r="K1154" s="3" t="str">
        <f>IF(E1154=1,VLOOKUP($B1154,スタッフ!$B:$F,5,FALSE),"")</f>
        <v/>
      </c>
    </row>
    <row r="1155" spans="1:11" x14ac:dyDescent="0.2">
      <c r="A1155" s="9" t="str">
        <f>'宅直データ '!A1155&amp;'宅直データ '!C1155</f>
        <v>13805345633</v>
      </c>
      <c r="B1155" s="3" t="str">
        <f>'宅直データ '!A1155&amp;""</f>
        <v>138053</v>
      </c>
      <c r="C1155" s="3" t="str">
        <f>'宅直データ '!B1155</f>
        <v>菅野 祐萌</v>
      </c>
      <c r="D1155" s="4">
        <f>'宅直データ '!C1155</f>
        <v>45633</v>
      </c>
      <c r="E1155" s="3">
        <f>'宅直データ '!D1155</f>
        <v>0</v>
      </c>
      <c r="F1155" s="3">
        <f>'宅直データ '!E1155</f>
        <v>0</v>
      </c>
      <c r="G1155" s="10">
        <f>'宅直データ '!F1155</f>
        <v>0</v>
      </c>
      <c r="H1155" s="3" t="str">
        <f t="shared" ref="H1155:H1218" si="18">IF(G1155=1,"日","")&amp;IF(F1155=1,"PM","")&amp;IF(E1155=1,"夜","")</f>
        <v/>
      </c>
      <c r="I1155" s="3" t="str">
        <f>IF(F1155=1,VLOOKUP($B1155,スタッフ!$B:$F,5,FALSE),"")</f>
        <v/>
      </c>
      <c r="J1155" s="3" t="str">
        <f>IF(G1155=1,VLOOKUP($B1155,スタッフ!$B:$F,5,FALSE),"")</f>
        <v/>
      </c>
      <c r="K1155" s="3" t="str">
        <f>IF(E1155=1,VLOOKUP($B1155,スタッフ!$B:$F,5,FALSE),"")</f>
        <v/>
      </c>
    </row>
    <row r="1156" spans="1:11" x14ac:dyDescent="0.2">
      <c r="A1156" s="9" t="str">
        <f>'宅直データ '!A1156&amp;'宅直データ '!C1156</f>
        <v>13805345634</v>
      </c>
      <c r="B1156" s="3" t="str">
        <f>'宅直データ '!A1156&amp;""</f>
        <v>138053</v>
      </c>
      <c r="C1156" s="3" t="str">
        <f>'宅直データ '!B1156</f>
        <v>菅野 祐萌</v>
      </c>
      <c r="D1156" s="4">
        <f>'宅直データ '!C1156</f>
        <v>45634</v>
      </c>
      <c r="E1156" s="3">
        <f>'宅直データ '!D1156</f>
        <v>0</v>
      </c>
      <c r="F1156" s="3">
        <f>'宅直データ '!E1156</f>
        <v>0</v>
      </c>
      <c r="G1156" s="10">
        <f>'宅直データ '!F1156</f>
        <v>0</v>
      </c>
      <c r="H1156" s="3" t="str">
        <f t="shared" si="18"/>
        <v/>
      </c>
      <c r="I1156" s="3" t="str">
        <f>IF(F1156=1,VLOOKUP($B1156,スタッフ!$B:$F,5,FALSE),"")</f>
        <v/>
      </c>
      <c r="J1156" s="3" t="str">
        <f>IF(G1156=1,VLOOKUP($B1156,スタッフ!$B:$F,5,FALSE),"")</f>
        <v/>
      </c>
      <c r="K1156" s="3" t="str">
        <f>IF(E1156=1,VLOOKUP($B1156,スタッフ!$B:$F,5,FALSE),"")</f>
        <v/>
      </c>
    </row>
    <row r="1157" spans="1:11" x14ac:dyDescent="0.2">
      <c r="A1157" s="9" t="str">
        <f>'宅直データ '!A1157&amp;'宅直データ '!C1157</f>
        <v>13805345635</v>
      </c>
      <c r="B1157" s="3" t="str">
        <f>'宅直データ '!A1157&amp;""</f>
        <v>138053</v>
      </c>
      <c r="C1157" s="3" t="str">
        <f>'宅直データ '!B1157</f>
        <v>菅野 祐萌</v>
      </c>
      <c r="D1157" s="4">
        <f>'宅直データ '!C1157</f>
        <v>45635</v>
      </c>
      <c r="E1157" s="3">
        <f>'宅直データ '!D1157</f>
        <v>0</v>
      </c>
      <c r="F1157" s="3">
        <f>'宅直データ '!E1157</f>
        <v>0</v>
      </c>
      <c r="G1157" s="10">
        <f>'宅直データ '!F1157</f>
        <v>0</v>
      </c>
      <c r="H1157" s="3" t="str">
        <f t="shared" si="18"/>
        <v/>
      </c>
      <c r="I1157" s="3" t="str">
        <f>IF(F1157=1,VLOOKUP($B1157,スタッフ!$B:$F,5,FALSE),"")</f>
        <v/>
      </c>
      <c r="J1157" s="3" t="str">
        <f>IF(G1157=1,VLOOKUP($B1157,スタッフ!$B:$F,5,FALSE),"")</f>
        <v/>
      </c>
      <c r="K1157" s="3" t="str">
        <f>IF(E1157=1,VLOOKUP($B1157,スタッフ!$B:$F,5,FALSE),"")</f>
        <v/>
      </c>
    </row>
    <row r="1158" spans="1:11" x14ac:dyDescent="0.2">
      <c r="A1158" s="9" t="str">
        <f>'宅直データ '!A1158&amp;'宅直データ '!C1158</f>
        <v>13805345636</v>
      </c>
      <c r="B1158" s="3" t="str">
        <f>'宅直データ '!A1158&amp;""</f>
        <v>138053</v>
      </c>
      <c r="C1158" s="3" t="str">
        <f>'宅直データ '!B1158</f>
        <v>菅野 祐萌</v>
      </c>
      <c r="D1158" s="4">
        <f>'宅直データ '!C1158</f>
        <v>45636</v>
      </c>
      <c r="E1158" s="3">
        <f>'宅直データ '!D1158</f>
        <v>0</v>
      </c>
      <c r="F1158" s="3">
        <f>'宅直データ '!E1158</f>
        <v>0</v>
      </c>
      <c r="G1158" s="10">
        <f>'宅直データ '!F1158</f>
        <v>0</v>
      </c>
      <c r="H1158" s="3" t="str">
        <f t="shared" si="18"/>
        <v/>
      </c>
      <c r="I1158" s="3" t="str">
        <f>IF(F1158=1,VLOOKUP($B1158,スタッフ!$B:$F,5,FALSE),"")</f>
        <v/>
      </c>
      <c r="J1158" s="3" t="str">
        <f>IF(G1158=1,VLOOKUP($B1158,スタッフ!$B:$F,5,FALSE),"")</f>
        <v/>
      </c>
      <c r="K1158" s="3" t="str">
        <f>IF(E1158=1,VLOOKUP($B1158,スタッフ!$B:$F,5,FALSE),"")</f>
        <v/>
      </c>
    </row>
    <row r="1159" spans="1:11" x14ac:dyDescent="0.2">
      <c r="A1159" s="9" t="str">
        <f>'宅直データ '!A1159&amp;'宅直データ '!C1159</f>
        <v>13805345637</v>
      </c>
      <c r="B1159" s="3" t="str">
        <f>'宅直データ '!A1159&amp;""</f>
        <v>138053</v>
      </c>
      <c r="C1159" s="3" t="str">
        <f>'宅直データ '!B1159</f>
        <v>菅野 祐萌</v>
      </c>
      <c r="D1159" s="4">
        <f>'宅直データ '!C1159</f>
        <v>45637</v>
      </c>
      <c r="E1159" s="3">
        <f>'宅直データ '!D1159</f>
        <v>0</v>
      </c>
      <c r="F1159" s="3">
        <f>'宅直データ '!E1159</f>
        <v>0</v>
      </c>
      <c r="G1159" s="10">
        <f>'宅直データ '!F1159</f>
        <v>0</v>
      </c>
      <c r="H1159" s="3" t="str">
        <f t="shared" si="18"/>
        <v/>
      </c>
      <c r="I1159" s="3" t="str">
        <f>IF(F1159=1,VLOOKUP($B1159,スタッフ!$B:$F,5,FALSE),"")</f>
        <v/>
      </c>
      <c r="J1159" s="3" t="str">
        <f>IF(G1159=1,VLOOKUP($B1159,スタッフ!$B:$F,5,FALSE),"")</f>
        <v/>
      </c>
      <c r="K1159" s="3" t="str">
        <f>IF(E1159=1,VLOOKUP($B1159,スタッフ!$B:$F,5,FALSE),"")</f>
        <v/>
      </c>
    </row>
    <row r="1160" spans="1:11" x14ac:dyDescent="0.2">
      <c r="A1160" s="9" t="str">
        <f>'宅直データ '!A1160&amp;'宅直データ '!C1160</f>
        <v>13805345638</v>
      </c>
      <c r="B1160" s="3" t="str">
        <f>'宅直データ '!A1160&amp;""</f>
        <v>138053</v>
      </c>
      <c r="C1160" s="3" t="str">
        <f>'宅直データ '!B1160</f>
        <v>菅野 祐萌</v>
      </c>
      <c r="D1160" s="4">
        <f>'宅直データ '!C1160</f>
        <v>45638</v>
      </c>
      <c r="E1160" s="3">
        <f>'宅直データ '!D1160</f>
        <v>0</v>
      </c>
      <c r="F1160" s="3">
        <f>'宅直データ '!E1160</f>
        <v>0</v>
      </c>
      <c r="G1160" s="10">
        <f>'宅直データ '!F1160</f>
        <v>0</v>
      </c>
      <c r="H1160" s="3" t="str">
        <f t="shared" si="18"/>
        <v/>
      </c>
      <c r="I1160" s="3" t="str">
        <f>IF(F1160=1,VLOOKUP($B1160,スタッフ!$B:$F,5,FALSE),"")</f>
        <v/>
      </c>
      <c r="J1160" s="3" t="str">
        <f>IF(G1160=1,VLOOKUP($B1160,スタッフ!$B:$F,5,FALSE),"")</f>
        <v/>
      </c>
      <c r="K1160" s="3" t="str">
        <f>IF(E1160=1,VLOOKUP($B1160,スタッフ!$B:$F,5,FALSE),"")</f>
        <v/>
      </c>
    </row>
    <row r="1161" spans="1:11" x14ac:dyDescent="0.2">
      <c r="A1161" s="9" t="str">
        <f>'宅直データ '!A1161&amp;'宅直データ '!C1161</f>
        <v>13805345639</v>
      </c>
      <c r="B1161" s="3" t="str">
        <f>'宅直データ '!A1161&amp;""</f>
        <v>138053</v>
      </c>
      <c r="C1161" s="3" t="str">
        <f>'宅直データ '!B1161</f>
        <v>菅野 祐萌</v>
      </c>
      <c r="D1161" s="4">
        <f>'宅直データ '!C1161</f>
        <v>45639</v>
      </c>
      <c r="E1161" s="3">
        <f>'宅直データ '!D1161</f>
        <v>0</v>
      </c>
      <c r="F1161" s="3">
        <f>'宅直データ '!E1161</f>
        <v>0</v>
      </c>
      <c r="G1161" s="10">
        <f>'宅直データ '!F1161</f>
        <v>0</v>
      </c>
      <c r="H1161" s="3" t="str">
        <f t="shared" si="18"/>
        <v/>
      </c>
      <c r="I1161" s="3" t="str">
        <f>IF(F1161=1,VLOOKUP($B1161,スタッフ!$B:$F,5,FALSE),"")</f>
        <v/>
      </c>
      <c r="J1161" s="3" t="str">
        <f>IF(G1161=1,VLOOKUP($B1161,スタッフ!$B:$F,5,FALSE),"")</f>
        <v/>
      </c>
      <c r="K1161" s="3" t="str">
        <f>IF(E1161=1,VLOOKUP($B1161,スタッフ!$B:$F,5,FALSE),"")</f>
        <v/>
      </c>
    </row>
    <row r="1162" spans="1:11" x14ac:dyDescent="0.2">
      <c r="A1162" s="9" t="str">
        <f>'宅直データ '!A1162&amp;'宅直データ '!C1162</f>
        <v>13805345640</v>
      </c>
      <c r="B1162" s="3" t="str">
        <f>'宅直データ '!A1162&amp;""</f>
        <v>138053</v>
      </c>
      <c r="C1162" s="3" t="str">
        <f>'宅直データ '!B1162</f>
        <v>菅野 祐萌</v>
      </c>
      <c r="D1162" s="4">
        <f>'宅直データ '!C1162</f>
        <v>45640</v>
      </c>
      <c r="E1162" s="3">
        <f>'宅直データ '!D1162</f>
        <v>0</v>
      </c>
      <c r="F1162" s="3">
        <f>'宅直データ '!E1162</f>
        <v>0</v>
      </c>
      <c r="G1162" s="10">
        <f>'宅直データ '!F1162</f>
        <v>0</v>
      </c>
      <c r="H1162" s="3" t="str">
        <f t="shared" si="18"/>
        <v/>
      </c>
      <c r="I1162" s="3" t="str">
        <f>IF(F1162=1,VLOOKUP($B1162,スタッフ!$B:$F,5,FALSE),"")</f>
        <v/>
      </c>
      <c r="J1162" s="3" t="str">
        <f>IF(G1162=1,VLOOKUP($B1162,スタッフ!$B:$F,5,FALSE),"")</f>
        <v/>
      </c>
      <c r="K1162" s="3" t="str">
        <f>IF(E1162=1,VLOOKUP($B1162,スタッフ!$B:$F,5,FALSE),"")</f>
        <v/>
      </c>
    </row>
    <row r="1163" spans="1:11" x14ac:dyDescent="0.2">
      <c r="A1163" s="9" t="str">
        <f>'宅直データ '!A1163&amp;'宅直データ '!C1163</f>
        <v>13805345641</v>
      </c>
      <c r="B1163" s="3" t="str">
        <f>'宅直データ '!A1163&amp;""</f>
        <v>138053</v>
      </c>
      <c r="C1163" s="3" t="str">
        <f>'宅直データ '!B1163</f>
        <v>菅野 祐萌</v>
      </c>
      <c r="D1163" s="4">
        <f>'宅直データ '!C1163</f>
        <v>45641</v>
      </c>
      <c r="E1163" s="3">
        <f>'宅直データ '!D1163</f>
        <v>0</v>
      </c>
      <c r="F1163" s="3">
        <f>'宅直データ '!E1163</f>
        <v>0</v>
      </c>
      <c r="G1163" s="10">
        <f>'宅直データ '!F1163</f>
        <v>0</v>
      </c>
      <c r="H1163" s="3" t="str">
        <f t="shared" si="18"/>
        <v/>
      </c>
      <c r="I1163" s="3" t="str">
        <f>IF(F1163=1,VLOOKUP($B1163,スタッフ!$B:$F,5,FALSE),"")</f>
        <v/>
      </c>
      <c r="J1163" s="3" t="str">
        <f>IF(G1163=1,VLOOKUP($B1163,スタッフ!$B:$F,5,FALSE),"")</f>
        <v/>
      </c>
      <c r="K1163" s="3" t="str">
        <f>IF(E1163=1,VLOOKUP($B1163,スタッフ!$B:$F,5,FALSE),"")</f>
        <v/>
      </c>
    </row>
    <row r="1164" spans="1:11" x14ac:dyDescent="0.2">
      <c r="A1164" s="9" t="str">
        <f>'宅直データ '!A1164&amp;'宅直データ '!C1164</f>
        <v>13805345642</v>
      </c>
      <c r="B1164" s="3" t="str">
        <f>'宅直データ '!A1164&amp;""</f>
        <v>138053</v>
      </c>
      <c r="C1164" s="3" t="str">
        <f>'宅直データ '!B1164</f>
        <v>菅野 祐萌</v>
      </c>
      <c r="D1164" s="4">
        <f>'宅直データ '!C1164</f>
        <v>45642</v>
      </c>
      <c r="E1164" s="3">
        <f>'宅直データ '!D1164</f>
        <v>0</v>
      </c>
      <c r="F1164" s="3">
        <f>'宅直データ '!E1164</f>
        <v>0</v>
      </c>
      <c r="G1164" s="10">
        <f>'宅直データ '!F1164</f>
        <v>0</v>
      </c>
      <c r="H1164" s="3" t="str">
        <f t="shared" si="18"/>
        <v/>
      </c>
      <c r="I1164" s="3" t="str">
        <f>IF(F1164=1,VLOOKUP($B1164,スタッフ!$B:$F,5,FALSE),"")</f>
        <v/>
      </c>
      <c r="J1164" s="3" t="str">
        <f>IF(G1164=1,VLOOKUP($B1164,スタッフ!$B:$F,5,FALSE),"")</f>
        <v/>
      </c>
      <c r="K1164" s="3" t="str">
        <f>IF(E1164=1,VLOOKUP($B1164,スタッフ!$B:$F,5,FALSE),"")</f>
        <v/>
      </c>
    </row>
    <row r="1165" spans="1:11" x14ac:dyDescent="0.2">
      <c r="A1165" s="9" t="str">
        <f>'宅直データ '!A1165&amp;'宅直データ '!C1165</f>
        <v>13805345643</v>
      </c>
      <c r="B1165" s="3" t="str">
        <f>'宅直データ '!A1165&amp;""</f>
        <v>138053</v>
      </c>
      <c r="C1165" s="3" t="str">
        <f>'宅直データ '!B1165</f>
        <v>菅野 祐萌</v>
      </c>
      <c r="D1165" s="4">
        <f>'宅直データ '!C1165</f>
        <v>45643</v>
      </c>
      <c r="E1165" s="3">
        <f>'宅直データ '!D1165</f>
        <v>0</v>
      </c>
      <c r="F1165" s="3">
        <f>'宅直データ '!E1165</f>
        <v>0</v>
      </c>
      <c r="G1165" s="10">
        <f>'宅直データ '!F1165</f>
        <v>0</v>
      </c>
      <c r="H1165" s="3" t="str">
        <f t="shared" si="18"/>
        <v/>
      </c>
      <c r="I1165" s="3" t="str">
        <f>IF(F1165=1,VLOOKUP($B1165,スタッフ!$B:$F,5,FALSE),"")</f>
        <v/>
      </c>
      <c r="J1165" s="3" t="str">
        <f>IF(G1165=1,VLOOKUP($B1165,スタッフ!$B:$F,5,FALSE),"")</f>
        <v/>
      </c>
      <c r="K1165" s="3" t="str">
        <f>IF(E1165=1,VLOOKUP($B1165,スタッフ!$B:$F,5,FALSE),"")</f>
        <v/>
      </c>
    </row>
    <row r="1166" spans="1:11" x14ac:dyDescent="0.2">
      <c r="A1166" s="9" t="str">
        <f>'宅直データ '!A1166&amp;'宅直データ '!C1166</f>
        <v>13805345644</v>
      </c>
      <c r="B1166" s="3" t="str">
        <f>'宅直データ '!A1166&amp;""</f>
        <v>138053</v>
      </c>
      <c r="C1166" s="3" t="str">
        <f>'宅直データ '!B1166</f>
        <v>菅野 祐萌</v>
      </c>
      <c r="D1166" s="4">
        <f>'宅直データ '!C1166</f>
        <v>45644</v>
      </c>
      <c r="E1166" s="3">
        <f>'宅直データ '!D1166</f>
        <v>0</v>
      </c>
      <c r="F1166" s="3">
        <f>'宅直データ '!E1166</f>
        <v>0</v>
      </c>
      <c r="G1166" s="10">
        <f>'宅直データ '!F1166</f>
        <v>0</v>
      </c>
      <c r="H1166" s="3" t="str">
        <f t="shared" si="18"/>
        <v/>
      </c>
      <c r="I1166" s="3" t="str">
        <f>IF(F1166=1,VLOOKUP($B1166,スタッフ!$B:$F,5,FALSE),"")</f>
        <v/>
      </c>
      <c r="J1166" s="3" t="str">
        <f>IF(G1166=1,VLOOKUP($B1166,スタッフ!$B:$F,5,FALSE),"")</f>
        <v/>
      </c>
      <c r="K1166" s="3" t="str">
        <f>IF(E1166=1,VLOOKUP($B1166,スタッフ!$B:$F,5,FALSE),"")</f>
        <v/>
      </c>
    </row>
    <row r="1167" spans="1:11" x14ac:dyDescent="0.2">
      <c r="A1167" s="9" t="str">
        <f>'宅直データ '!A1167&amp;'宅直データ '!C1167</f>
        <v>13805345645</v>
      </c>
      <c r="B1167" s="3" t="str">
        <f>'宅直データ '!A1167&amp;""</f>
        <v>138053</v>
      </c>
      <c r="C1167" s="3" t="str">
        <f>'宅直データ '!B1167</f>
        <v>菅野 祐萌</v>
      </c>
      <c r="D1167" s="4">
        <f>'宅直データ '!C1167</f>
        <v>45645</v>
      </c>
      <c r="E1167" s="3">
        <f>'宅直データ '!D1167</f>
        <v>0</v>
      </c>
      <c r="F1167" s="3">
        <f>'宅直データ '!E1167</f>
        <v>0</v>
      </c>
      <c r="G1167" s="10">
        <f>'宅直データ '!F1167</f>
        <v>0</v>
      </c>
      <c r="H1167" s="3" t="str">
        <f t="shared" si="18"/>
        <v/>
      </c>
      <c r="I1167" s="3" t="str">
        <f>IF(F1167=1,VLOOKUP($B1167,スタッフ!$B:$F,5,FALSE),"")</f>
        <v/>
      </c>
      <c r="J1167" s="3" t="str">
        <f>IF(G1167=1,VLOOKUP($B1167,スタッフ!$B:$F,5,FALSE),"")</f>
        <v/>
      </c>
      <c r="K1167" s="3" t="str">
        <f>IF(E1167=1,VLOOKUP($B1167,スタッフ!$B:$F,5,FALSE),"")</f>
        <v/>
      </c>
    </row>
    <row r="1168" spans="1:11" x14ac:dyDescent="0.2">
      <c r="A1168" s="9" t="str">
        <f>'宅直データ '!A1168&amp;'宅直データ '!C1168</f>
        <v>13805345646</v>
      </c>
      <c r="B1168" s="3" t="str">
        <f>'宅直データ '!A1168&amp;""</f>
        <v>138053</v>
      </c>
      <c r="C1168" s="3" t="str">
        <f>'宅直データ '!B1168</f>
        <v>菅野 祐萌</v>
      </c>
      <c r="D1168" s="4">
        <f>'宅直データ '!C1168</f>
        <v>45646</v>
      </c>
      <c r="E1168" s="3">
        <f>'宅直データ '!D1168</f>
        <v>0</v>
      </c>
      <c r="F1168" s="3">
        <f>'宅直データ '!E1168</f>
        <v>0</v>
      </c>
      <c r="G1168" s="10">
        <f>'宅直データ '!F1168</f>
        <v>0</v>
      </c>
      <c r="H1168" s="3" t="str">
        <f t="shared" si="18"/>
        <v/>
      </c>
      <c r="I1168" s="3" t="str">
        <f>IF(F1168=1,VLOOKUP($B1168,スタッフ!$B:$F,5,FALSE),"")</f>
        <v/>
      </c>
      <c r="J1168" s="3" t="str">
        <f>IF(G1168=1,VLOOKUP($B1168,スタッフ!$B:$F,5,FALSE),"")</f>
        <v/>
      </c>
      <c r="K1168" s="3" t="str">
        <f>IF(E1168=1,VLOOKUP($B1168,スタッフ!$B:$F,5,FALSE),"")</f>
        <v/>
      </c>
    </row>
    <row r="1169" spans="1:11" x14ac:dyDescent="0.2">
      <c r="A1169" s="9" t="str">
        <f>'宅直データ '!A1169&amp;'宅直データ '!C1169</f>
        <v>13805345647</v>
      </c>
      <c r="B1169" s="3" t="str">
        <f>'宅直データ '!A1169&amp;""</f>
        <v>138053</v>
      </c>
      <c r="C1169" s="3" t="str">
        <f>'宅直データ '!B1169</f>
        <v>菅野 祐萌</v>
      </c>
      <c r="D1169" s="4">
        <f>'宅直データ '!C1169</f>
        <v>45647</v>
      </c>
      <c r="E1169" s="3">
        <f>'宅直データ '!D1169</f>
        <v>0</v>
      </c>
      <c r="F1169" s="3">
        <f>'宅直データ '!E1169</f>
        <v>0</v>
      </c>
      <c r="G1169" s="10">
        <f>'宅直データ '!F1169</f>
        <v>0</v>
      </c>
      <c r="H1169" s="3" t="str">
        <f t="shared" si="18"/>
        <v/>
      </c>
      <c r="I1169" s="3" t="str">
        <f>IF(F1169=1,VLOOKUP($B1169,スタッフ!$B:$F,5,FALSE),"")</f>
        <v/>
      </c>
      <c r="J1169" s="3" t="str">
        <f>IF(G1169=1,VLOOKUP($B1169,スタッフ!$B:$F,5,FALSE),"")</f>
        <v/>
      </c>
      <c r="K1169" s="3" t="str">
        <f>IF(E1169=1,VLOOKUP($B1169,スタッフ!$B:$F,5,FALSE),"")</f>
        <v/>
      </c>
    </row>
    <row r="1170" spans="1:11" x14ac:dyDescent="0.2">
      <c r="A1170" s="9" t="str">
        <f>'宅直データ '!A1170&amp;'宅直データ '!C1170</f>
        <v>13805345648</v>
      </c>
      <c r="B1170" s="3" t="str">
        <f>'宅直データ '!A1170&amp;""</f>
        <v>138053</v>
      </c>
      <c r="C1170" s="3" t="str">
        <f>'宅直データ '!B1170</f>
        <v>菅野 祐萌</v>
      </c>
      <c r="D1170" s="4">
        <f>'宅直データ '!C1170</f>
        <v>45648</v>
      </c>
      <c r="E1170" s="3">
        <f>'宅直データ '!D1170</f>
        <v>0</v>
      </c>
      <c r="F1170" s="3">
        <f>'宅直データ '!E1170</f>
        <v>0</v>
      </c>
      <c r="G1170" s="10">
        <f>'宅直データ '!F1170</f>
        <v>0</v>
      </c>
      <c r="H1170" s="3" t="str">
        <f t="shared" si="18"/>
        <v/>
      </c>
      <c r="I1170" s="3" t="str">
        <f>IF(F1170=1,VLOOKUP($B1170,スタッフ!$B:$F,5,FALSE),"")</f>
        <v/>
      </c>
      <c r="J1170" s="3" t="str">
        <f>IF(G1170=1,VLOOKUP($B1170,スタッフ!$B:$F,5,FALSE),"")</f>
        <v/>
      </c>
      <c r="K1170" s="3" t="str">
        <f>IF(E1170=1,VLOOKUP($B1170,スタッフ!$B:$F,5,FALSE),"")</f>
        <v/>
      </c>
    </row>
    <row r="1171" spans="1:11" x14ac:dyDescent="0.2">
      <c r="A1171" s="9" t="str">
        <f>'宅直データ '!A1171&amp;'宅直データ '!C1171</f>
        <v>13805345649</v>
      </c>
      <c r="B1171" s="3" t="str">
        <f>'宅直データ '!A1171&amp;""</f>
        <v>138053</v>
      </c>
      <c r="C1171" s="3" t="str">
        <f>'宅直データ '!B1171</f>
        <v>菅野 祐萌</v>
      </c>
      <c r="D1171" s="4">
        <f>'宅直データ '!C1171</f>
        <v>45649</v>
      </c>
      <c r="E1171" s="3">
        <f>'宅直データ '!D1171</f>
        <v>0</v>
      </c>
      <c r="F1171" s="3">
        <f>'宅直データ '!E1171</f>
        <v>0</v>
      </c>
      <c r="G1171" s="10">
        <f>'宅直データ '!F1171</f>
        <v>0</v>
      </c>
      <c r="H1171" s="3" t="str">
        <f t="shared" si="18"/>
        <v/>
      </c>
      <c r="I1171" s="3" t="str">
        <f>IF(F1171=1,VLOOKUP($B1171,スタッフ!$B:$F,5,FALSE),"")</f>
        <v/>
      </c>
      <c r="J1171" s="3" t="str">
        <f>IF(G1171=1,VLOOKUP($B1171,スタッフ!$B:$F,5,FALSE),"")</f>
        <v/>
      </c>
      <c r="K1171" s="3" t="str">
        <f>IF(E1171=1,VLOOKUP($B1171,スタッフ!$B:$F,5,FALSE),"")</f>
        <v/>
      </c>
    </row>
    <row r="1172" spans="1:11" x14ac:dyDescent="0.2">
      <c r="A1172" s="9" t="str">
        <f>'宅直データ '!A1172&amp;'宅直データ '!C1172</f>
        <v>13805345650</v>
      </c>
      <c r="B1172" s="3" t="str">
        <f>'宅直データ '!A1172&amp;""</f>
        <v>138053</v>
      </c>
      <c r="C1172" s="3" t="str">
        <f>'宅直データ '!B1172</f>
        <v>菅野 祐萌</v>
      </c>
      <c r="D1172" s="4">
        <f>'宅直データ '!C1172</f>
        <v>45650</v>
      </c>
      <c r="E1172" s="3">
        <f>'宅直データ '!D1172</f>
        <v>0</v>
      </c>
      <c r="F1172" s="3">
        <f>'宅直データ '!E1172</f>
        <v>0</v>
      </c>
      <c r="G1172" s="10">
        <f>'宅直データ '!F1172</f>
        <v>0</v>
      </c>
      <c r="H1172" s="3" t="str">
        <f t="shared" si="18"/>
        <v/>
      </c>
      <c r="I1172" s="3" t="str">
        <f>IF(F1172=1,VLOOKUP($B1172,スタッフ!$B:$F,5,FALSE),"")</f>
        <v/>
      </c>
      <c r="J1172" s="3" t="str">
        <f>IF(G1172=1,VLOOKUP($B1172,スタッフ!$B:$F,5,FALSE),"")</f>
        <v/>
      </c>
      <c r="K1172" s="3" t="str">
        <f>IF(E1172=1,VLOOKUP($B1172,スタッフ!$B:$F,5,FALSE),"")</f>
        <v/>
      </c>
    </row>
    <row r="1173" spans="1:11" x14ac:dyDescent="0.2">
      <c r="A1173" s="9" t="str">
        <f>'宅直データ '!A1173&amp;'宅直データ '!C1173</f>
        <v>13805345651</v>
      </c>
      <c r="B1173" s="3" t="str">
        <f>'宅直データ '!A1173&amp;""</f>
        <v>138053</v>
      </c>
      <c r="C1173" s="3" t="str">
        <f>'宅直データ '!B1173</f>
        <v>菅野 祐萌</v>
      </c>
      <c r="D1173" s="4">
        <f>'宅直データ '!C1173</f>
        <v>45651</v>
      </c>
      <c r="E1173" s="3">
        <f>'宅直データ '!D1173</f>
        <v>0</v>
      </c>
      <c r="F1173" s="3">
        <f>'宅直データ '!E1173</f>
        <v>0</v>
      </c>
      <c r="G1173" s="10">
        <f>'宅直データ '!F1173</f>
        <v>0</v>
      </c>
      <c r="H1173" s="3" t="str">
        <f t="shared" si="18"/>
        <v/>
      </c>
      <c r="I1173" s="3" t="str">
        <f>IF(F1173=1,VLOOKUP($B1173,スタッフ!$B:$F,5,FALSE),"")</f>
        <v/>
      </c>
      <c r="J1173" s="3" t="str">
        <f>IF(G1173=1,VLOOKUP($B1173,スタッフ!$B:$F,5,FALSE),"")</f>
        <v/>
      </c>
      <c r="K1173" s="3" t="str">
        <f>IF(E1173=1,VLOOKUP($B1173,スタッフ!$B:$F,5,FALSE),"")</f>
        <v/>
      </c>
    </row>
    <row r="1174" spans="1:11" x14ac:dyDescent="0.2">
      <c r="A1174" s="9" t="str">
        <f>'宅直データ '!A1174&amp;'宅直データ '!C1174</f>
        <v>13805345652</v>
      </c>
      <c r="B1174" s="3" t="str">
        <f>'宅直データ '!A1174&amp;""</f>
        <v>138053</v>
      </c>
      <c r="C1174" s="3" t="str">
        <f>'宅直データ '!B1174</f>
        <v>菅野 祐萌</v>
      </c>
      <c r="D1174" s="4">
        <f>'宅直データ '!C1174</f>
        <v>45652</v>
      </c>
      <c r="E1174" s="3">
        <f>'宅直データ '!D1174</f>
        <v>0</v>
      </c>
      <c r="F1174" s="3">
        <f>'宅直データ '!E1174</f>
        <v>0</v>
      </c>
      <c r="G1174" s="10">
        <f>'宅直データ '!F1174</f>
        <v>0</v>
      </c>
      <c r="H1174" s="3" t="str">
        <f t="shared" si="18"/>
        <v/>
      </c>
      <c r="I1174" s="3" t="str">
        <f>IF(F1174=1,VLOOKUP($B1174,スタッフ!$B:$F,5,FALSE),"")</f>
        <v/>
      </c>
      <c r="J1174" s="3" t="str">
        <f>IF(G1174=1,VLOOKUP($B1174,スタッフ!$B:$F,5,FALSE),"")</f>
        <v/>
      </c>
      <c r="K1174" s="3" t="str">
        <f>IF(E1174=1,VLOOKUP($B1174,スタッフ!$B:$F,5,FALSE),"")</f>
        <v/>
      </c>
    </row>
    <row r="1175" spans="1:11" x14ac:dyDescent="0.2">
      <c r="A1175" s="9" t="str">
        <f>'宅直データ '!A1175&amp;'宅直データ '!C1175</f>
        <v>13805345653</v>
      </c>
      <c r="B1175" s="3" t="str">
        <f>'宅直データ '!A1175&amp;""</f>
        <v>138053</v>
      </c>
      <c r="C1175" s="3" t="str">
        <f>'宅直データ '!B1175</f>
        <v>菅野 祐萌</v>
      </c>
      <c r="D1175" s="4">
        <f>'宅直データ '!C1175</f>
        <v>45653</v>
      </c>
      <c r="E1175" s="3">
        <f>'宅直データ '!D1175</f>
        <v>0</v>
      </c>
      <c r="F1175" s="3">
        <f>'宅直データ '!E1175</f>
        <v>0</v>
      </c>
      <c r="G1175" s="10">
        <f>'宅直データ '!F1175</f>
        <v>0</v>
      </c>
      <c r="H1175" s="3" t="str">
        <f t="shared" si="18"/>
        <v/>
      </c>
      <c r="I1175" s="3" t="str">
        <f>IF(F1175=1,VLOOKUP($B1175,スタッフ!$B:$F,5,FALSE),"")</f>
        <v/>
      </c>
      <c r="J1175" s="3" t="str">
        <f>IF(G1175=1,VLOOKUP($B1175,スタッフ!$B:$F,5,FALSE),"")</f>
        <v/>
      </c>
      <c r="K1175" s="3" t="str">
        <f>IF(E1175=1,VLOOKUP($B1175,スタッフ!$B:$F,5,FALSE),"")</f>
        <v/>
      </c>
    </row>
    <row r="1176" spans="1:11" x14ac:dyDescent="0.2">
      <c r="A1176" s="9" t="str">
        <f>'宅直データ '!A1176&amp;'宅直データ '!C1176</f>
        <v>13805345654</v>
      </c>
      <c r="B1176" s="3" t="str">
        <f>'宅直データ '!A1176&amp;""</f>
        <v>138053</v>
      </c>
      <c r="C1176" s="3" t="str">
        <f>'宅直データ '!B1176</f>
        <v>菅野 祐萌</v>
      </c>
      <c r="D1176" s="4">
        <f>'宅直データ '!C1176</f>
        <v>45654</v>
      </c>
      <c r="E1176" s="3">
        <f>'宅直データ '!D1176</f>
        <v>0</v>
      </c>
      <c r="F1176" s="3">
        <f>'宅直データ '!E1176</f>
        <v>0</v>
      </c>
      <c r="G1176" s="10">
        <f>'宅直データ '!F1176</f>
        <v>0</v>
      </c>
      <c r="H1176" s="3" t="str">
        <f t="shared" si="18"/>
        <v/>
      </c>
      <c r="I1176" s="3" t="str">
        <f>IF(F1176=1,VLOOKUP($B1176,スタッフ!$B:$F,5,FALSE),"")</f>
        <v/>
      </c>
      <c r="J1176" s="3" t="str">
        <f>IF(G1176=1,VLOOKUP($B1176,スタッフ!$B:$F,5,FALSE),"")</f>
        <v/>
      </c>
      <c r="K1176" s="3" t="str">
        <f>IF(E1176=1,VLOOKUP($B1176,スタッフ!$B:$F,5,FALSE),"")</f>
        <v/>
      </c>
    </row>
    <row r="1177" spans="1:11" x14ac:dyDescent="0.2">
      <c r="A1177" s="9" t="str">
        <f>'宅直データ '!A1177&amp;'宅直データ '!C1177</f>
        <v>13805345655</v>
      </c>
      <c r="B1177" s="3" t="str">
        <f>'宅直データ '!A1177&amp;""</f>
        <v>138053</v>
      </c>
      <c r="C1177" s="3" t="str">
        <f>'宅直データ '!B1177</f>
        <v>菅野 祐萌</v>
      </c>
      <c r="D1177" s="4">
        <f>'宅直データ '!C1177</f>
        <v>45655</v>
      </c>
      <c r="E1177" s="3">
        <f>'宅直データ '!D1177</f>
        <v>0</v>
      </c>
      <c r="F1177" s="3">
        <f>'宅直データ '!E1177</f>
        <v>0</v>
      </c>
      <c r="G1177" s="10">
        <f>'宅直データ '!F1177</f>
        <v>0</v>
      </c>
      <c r="H1177" s="3" t="str">
        <f t="shared" si="18"/>
        <v/>
      </c>
      <c r="I1177" s="3" t="str">
        <f>IF(F1177=1,VLOOKUP($B1177,スタッフ!$B:$F,5,FALSE),"")</f>
        <v/>
      </c>
      <c r="J1177" s="3" t="str">
        <f>IF(G1177=1,VLOOKUP($B1177,スタッフ!$B:$F,5,FALSE),"")</f>
        <v/>
      </c>
      <c r="K1177" s="3" t="str">
        <f>IF(E1177=1,VLOOKUP($B1177,スタッフ!$B:$F,5,FALSE),"")</f>
        <v/>
      </c>
    </row>
    <row r="1178" spans="1:11" x14ac:dyDescent="0.2">
      <c r="A1178" s="9" t="str">
        <f>'宅直データ '!A1178&amp;'宅直データ '!C1178</f>
        <v>13805345656</v>
      </c>
      <c r="B1178" s="3" t="str">
        <f>'宅直データ '!A1178&amp;""</f>
        <v>138053</v>
      </c>
      <c r="C1178" s="3" t="str">
        <f>'宅直データ '!B1178</f>
        <v>菅野 祐萌</v>
      </c>
      <c r="D1178" s="4">
        <f>'宅直データ '!C1178</f>
        <v>45656</v>
      </c>
      <c r="E1178" s="3">
        <f>'宅直データ '!D1178</f>
        <v>0</v>
      </c>
      <c r="F1178" s="3">
        <f>'宅直データ '!E1178</f>
        <v>0</v>
      </c>
      <c r="G1178" s="10">
        <f>'宅直データ '!F1178</f>
        <v>0</v>
      </c>
      <c r="H1178" s="3" t="str">
        <f t="shared" si="18"/>
        <v/>
      </c>
      <c r="I1178" s="3" t="str">
        <f>IF(F1178=1,VLOOKUP($B1178,スタッフ!$B:$F,5,FALSE),"")</f>
        <v/>
      </c>
      <c r="J1178" s="3" t="str">
        <f>IF(G1178=1,VLOOKUP($B1178,スタッフ!$B:$F,5,FALSE),"")</f>
        <v/>
      </c>
      <c r="K1178" s="3" t="str">
        <f>IF(E1178=1,VLOOKUP($B1178,スタッフ!$B:$F,5,FALSE),"")</f>
        <v/>
      </c>
    </row>
    <row r="1179" spans="1:11" x14ac:dyDescent="0.2">
      <c r="A1179" s="9" t="str">
        <f>'宅直データ '!A1179&amp;'宅直データ '!C1179</f>
        <v>13805345657</v>
      </c>
      <c r="B1179" s="3" t="str">
        <f>'宅直データ '!A1179&amp;""</f>
        <v>138053</v>
      </c>
      <c r="C1179" s="3" t="str">
        <f>'宅直データ '!B1179</f>
        <v>菅野 祐萌</v>
      </c>
      <c r="D1179" s="4">
        <f>'宅直データ '!C1179</f>
        <v>45657</v>
      </c>
      <c r="E1179" s="3">
        <f>'宅直データ '!D1179</f>
        <v>0</v>
      </c>
      <c r="F1179" s="3">
        <f>'宅直データ '!E1179</f>
        <v>0</v>
      </c>
      <c r="G1179" s="10">
        <f>'宅直データ '!F1179</f>
        <v>0</v>
      </c>
      <c r="H1179" s="3" t="str">
        <f t="shared" si="18"/>
        <v/>
      </c>
      <c r="I1179" s="3" t="str">
        <f>IF(F1179=1,VLOOKUP($B1179,スタッフ!$B:$F,5,FALSE),"")</f>
        <v/>
      </c>
      <c r="J1179" s="3" t="str">
        <f>IF(G1179=1,VLOOKUP($B1179,スタッフ!$B:$F,5,FALSE),"")</f>
        <v/>
      </c>
      <c r="K1179" s="3" t="str">
        <f>IF(E1179=1,VLOOKUP($B1179,スタッフ!$B:$F,5,FALSE),"")</f>
        <v/>
      </c>
    </row>
    <row r="1180" spans="1:11" x14ac:dyDescent="0.2">
      <c r="A1180" s="9" t="str">
        <f>'宅直データ '!A1180&amp;'宅直データ '!C1180</f>
        <v>14204245627</v>
      </c>
      <c r="B1180" s="3" t="str">
        <f>'宅直データ '!A1180&amp;""</f>
        <v>142042</v>
      </c>
      <c r="C1180" s="3" t="str">
        <f>'宅直データ '!B1180</f>
        <v>別所 貴仁</v>
      </c>
      <c r="D1180" s="4">
        <f>'宅直データ '!C1180</f>
        <v>45627</v>
      </c>
      <c r="E1180" s="3">
        <f>'宅直データ '!D1180</f>
        <v>0</v>
      </c>
      <c r="F1180" s="3">
        <f>'宅直データ '!E1180</f>
        <v>0</v>
      </c>
      <c r="G1180" s="10">
        <f>'宅直データ '!F1180</f>
        <v>0</v>
      </c>
      <c r="H1180" s="3" t="str">
        <f t="shared" si="18"/>
        <v/>
      </c>
      <c r="I1180" s="3" t="str">
        <f>IF(F1180=1,VLOOKUP($B1180,スタッフ!$B:$F,5,FALSE),"")</f>
        <v/>
      </c>
      <c r="J1180" s="3" t="str">
        <f>IF(G1180=1,VLOOKUP($B1180,スタッフ!$B:$F,5,FALSE),"")</f>
        <v/>
      </c>
      <c r="K1180" s="3" t="str">
        <f>IF(E1180=1,VLOOKUP($B1180,スタッフ!$B:$F,5,FALSE),"")</f>
        <v/>
      </c>
    </row>
    <row r="1181" spans="1:11" x14ac:dyDescent="0.2">
      <c r="A1181" s="9" t="str">
        <f>'宅直データ '!A1181&amp;'宅直データ '!C1181</f>
        <v>14204245628</v>
      </c>
      <c r="B1181" s="3" t="str">
        <f>'宅直データ '!A1181&amp;""</f>
        <v>142042</v>
      </c>
      <c r="C1181" s="3" t="str">
        <f>'宅直データ '!B1181</f>
        <v>別所 貴仁</v>
      </c>
      <c r="D1181" s="4">
        <f>'宅直データ '!C1181</f>
        <v>45628</v>
      </c>
      <c r="E1181" s="3">
        <f>'宅直データ '!D1181</f>
        <v>0</v>
      </c>
      <c r="F1181" s="3">
        <f>'宅直データ '!E1181</f>
        <v>0</v>
      </c>
      <c r="G1181" s="10">
        <f>'宅直データ '!F1181</f>
        <v>0</v>
      </c>
      <c r="H1181" s="3" t="str">
        <f t="shared" si="18"/>
        <v/>
      </c>
      <c r="I1181" s="3" t="str">
        <f>IF(F1181=1,VLOOKUP($B1181,スタッフ!$B:$F,5,FALSE),"")</f>
        <v/>
      </c>
      <c r="J1181" s="3" t="str">
        <f>IF(G1181=1,VLOOKUP($B1181,スタッフ!$B:$F,5,FALSE),"")</f>
        <v/>
      </c>
      <c r="K1181" s="3" t="str">
        <f>IF(E1181=1,VLOOKUP($B1181,スタッフ!$B:$F,5,FALSE),"")</f>
        <v/>
      </c>
    </row>
    <row r="1182" spans="1:11" x14ac:dyDescent="0.2">
      <c r="A1182" s="9" t="str">
        <f>'宅直データ '!A1182&amp;'宅直データ '!C1182</f>
        <v>14204245629</v>
      </c>
      <c r="B1182" s="3" t="str">
        <f>'宅直データ '!A1182&amp;""</f>
        <v>142042</v>
      </c>
      <c r="C1182" s="3" t="str">
        <f>'宅直データ '!B1182</f>
        <v>別所 貴仁</v>
      </c>
      <c r="D1182" s="4">
        <f>'宅直データ '!C1182</f>
        <v>45629</v>
      </c>
      <c r="E1182" s="3">
        <f>'宅直データ '!D1182</f>
        <v>0</v>
      </c>
      <c r="F1182" s="3">
        <f>'宅直データ '!E1182</f>
        <v>0</v>
      </c>
      <c r="G1182" s="10">
        <f>'宅直データ '!F1182</f>
        <v>0</v>
      </c>
      <c r="H1182" s="3" t="str">
        <f t="shared" si="18"/>
        <v/>
      </c>
      <c r="I1182" s="3" t="str">
        <f>IF(F1182=1,VLOOKUP($B1182,スタッフ!$B:$F,5,FALSE),"")</f>
        <v/>
      </c>
      <c r="J1182" s="3" t="str">
        <f>IF(G1182=1,VLOOKUP($B1182,スタッフ!$B:$F,5,FALSE),"")</f>
        <v/>
      </c>
      <c r="K1182" s="3" t="str">
        <f>IF(E1182=1,VLOOKUP($B1182,スタッフ!$B:$F,5,FALSE),"")</f>
        <v/>
      </c>
    </row>
    <row r="1183" spans="1:11" x14ac:dyDescent="0.2">
      <c r="A1183" s="9" t="str">
        <f>'宅直データ '!A1183&amp;'宅直データ '!C1183</f>
        <v>14204245630</v>
      </c>
      <c r="B1183" s="3" t="str">
        <f>'宅直データ '!A1183&amp;""</f>
        <v>142042</v>
      </c>
      <c r="C1183" s="3" t="str">
        <f>'宅直データ '!B1183</f>
        <v>別所 貴仁</v>
      </c>
      <c r="D1183" s="4">
        <f>'宅直データ '!C1183</f>
        <v>45630</v>
      </c>
      <c r="E1183" s="3">
        <f>'宅直データ '!D1183</f>
        <v>0</v>
      </c>
      <c r="F1183" s="3">
        <f>'宅直データ '!E1183</f>
        <v>0</v>
      </c>
      <c r="G1183" s="10">
        <f>'宅直データ '!F1183</f>
        <v>0</v>
      </c>
      <c r="H1183" s="3" t="str">
        <f t="shared" si="18"/>
        <v/>
      </c>
      <c r="I1183" s="3" t="str">
        <f>IF(F1183=1,VLOOKUP($B1183,スタッフ!$B:$F,5,FALSE),"")</f>
        <v/>
      </c>
      <c r="J1183" s="3" t="str">
        <f>IF(G1183=1,VLOOKUP($B1183,スタッフ!$B:$F,5,FALSE),"")</f>
        <v/>
      </c>
      <c r="K1183" s="3" t="str">
        <f>IF(E1183=1,VLOOKUP($B1183,スタッフ!$B:$F,5,FALSE),"")</f>
        <v/>
      </c>
    </row>
    <row r="1184" spans="1:11" x14ac:dyDescent="0.2">
      <c r="A1184" s="9" t="str">
        <f>'宅直データ '!A1184&amp;'宅直データ '!C1184</f>
        <v>14204245631</v>
      </c>
      <c r="B1184" s="3" t="str">
        <f>'宅直データ '!A1184&amp;""</f>
        <v>142042</v>
      </c>
      <c r="C1184" s="3" t="str">
        <f>'宅直データ '!B1184</f>
        <v>別所 貴仁</v>
      </c>
      <c r="D1184" s="4">
        <f>'宅直データ '!C1184</f>
        <v>45631</v>
      </c>
      <c r="E1184" s="3">
        <f>'宅直データ '!D1184</f>
        <v>0</v>
      </c>
      <c r="F1184" s="3">
        <f>'宅直データ '!E1184</f>
        <v>0</v>
      </c>
      <c r="G1184" s="10">
        <f>'宅直データ '!F1184</f>
        <v>0</v>
      </c>
      <c r="H1184" s="3" t="str">
        <f t="shared" si="18"/>
        <v/>
      </c>
      <c r="I1184" s="3" t="str">
        <f>IF(F1184=1,VLOOKUP($B1184,スタッフ!$B:$F,5,FALSE),"")</f>
        <v/>
      </c>
      <c r="J1184" s="3" t="str">
        <f>IF(G1184=1,VLOOKUP($B1184,スタッフ!$B:$F,5,FALSE),"")</f>
        <v/>
      </c>
      <c r="K1184" s="3" t="str">
        <f>IF(E1184=1,VLOOKUP($B1184,スタッフ!$B:$F,5,FALSE),"")</f>
        <v/>
      </c>
    </row>
    <row r="1185" spans="1:11" x14ac:dyDescent="0.2">
      <c r="A1185" s="9" t="str">
        <f>'宅直データ '!A1185&amp;'宅直データ '!C1185</f>
        <v>14204245632</v>
      </c>
      <c r="B1185" s="3" t="str">
        <f>'宅直データ '!A1185&amp;""</f>
        <v>142042</v>
      </c>
      <c r="C1185" s="3" t="str">
        <f>'宅直データ '!B1185</f>
        <v>別所 貴仁</v>
      </c>
      <c r="D1185" s="4">
        <f>'宅直データ '!C1185</f>
        <v>45632</v>
      </c>
      <c r="E1185" s="3">
        <f>'宅直データ '!D1185</f>
        <v>0</v>
      </c>
      <c r="F1185" s="3">
        <f>'宅直データ '!E1185</f>
        <v>0</v>
      </c>
      <c r="G1185" s="10">
        <f>'宅直データ '!F1185</f>
        <v>0</v>
      </c>
      <c r="H1185" s="3" t="str">
        <f t="shared" si="18"/>
        <v/>
      </c>
      <c r="I1185" s="3" t="str">
        <f>IF(F1185=1,VLOOKUP($B1185,スタッフ!$B:$F,5,FALSE),"")</f>
        <v/>
      </c>
      <c r="J1185" s="3" t="str">
        <f>IF(G1185=1,VLOOKUP($B1185,スタッフ!$B:$F,5,FALSE),"")</f>
        <v/>
      </c>
      <c r="K1185" s="3" t="str">
        <f>IF(E1185=1,VLOOKUP($B1185,スタッフ!$B:$F,5,FALSE),"")</f>
        <v/>
      </c>
    </row>
    <row r="1186" spans="1:11" x14ac:dyDescent="0.2">
      <c r="A1186" s="9" t="str">
        <f>'宅直データ '!A1186&amp;'宅直データ '!C1186</f>
        <v>14204245633</v>
      </c>
      <c r="B1186" s="3" t="str">
        <f>'宅直データ '!A1186&amp;""</f>
        <v>142042</v>
      </c>
      <c r="C1186" s="3" t="str">
        <f>'宅直データ '!B1186</f>
        <v>別所 貴仁</v>
      </c>
      <c r="D1186" s="4">
        <f>'宅直データ '!C1186</f>
        <v>45633</v>
      </c>
      <c r="E1186" s="3">
        <f>'宅直データ '!D1186</f>
        <v>0</v>
      </c>
      <c r="F1186" s="3">
        <f>'宅直データ '!E1186</f>
        <v>0</v>
      </c>
      <c r="G1186" s="10">
        <f>'宅直データ '!F1186</f>
        <v>0</v>
      </c>
      <c r="H1186" s="3" t="str">
        <f t="shared" si="18"/>
        <v/>
      </c>
      <c r="I1186" s="3" t="str">
        <f>IF(F1186=1,VLOOKUP($B1186,スタッフ!$B:$F,5,FALSE),"")</f>
        <v/>
      </c>
      <c r="J1186" s="3" t="str">
        <f>IF(G1186=1,VLOOKUP($B1186,スタッフ!$B:$F,5,FALSE),"")</f>
        <v/>
      </c>
      <c r="K1186" s="3" t="str">
        <f>IF(E1186=1,VLOOKUP($B1186,スタッフ!$B:$F,5,FALSE),"")</f>
        <v/>
      </c>
    </row>
    <row r="1187" spans="1:11" x14ac:dyDescent="0.2">
      <c r="A1187" s="9" t="str">
        <f>'宅直データ '!A1187&amp;'宅直データ '!C1187</f>
        <v>14204245634</v>
      </c>
      <c r="B1187" s="3" t="str">
        <f>'宅直データ '!A1187&amp;""</f>
        <v>142042</v>
      </c>
      <c r="C1187" s="3" t="str">
        <f>'宅直データ '!B1187</f>
        <v>別所 貴仁</v>
      </c>
      <c r="D1187" s="4">
        <f>'宅直データ '!C1187</f>
        <v>45634</v>
      </c>
      <c r="E1187" s="3">
        <f>'宅直データ '!D1187</f>
        <v>0</v>
      </c>
      <c r="F1187" s="3">
        <f>'宅直データ '!E1187</f>
        <v>0</v>
      </c>
      <c r="G1187" s="10">
        <f>'宅直データ '!F1187</f>
        <v>0</v>
      </c>
      <c r="H1187" s="3" t="str">
        <f t="shared" si="18"/>
        <v/>
      </c>
      <c r="I1187" s="3" t="str">
        <f>IF(F1187=1,VLOOKUP($B1187,スタッフ!$B:$F,5,FALSE),"")</f>
        <v/>
      </c>
      <c r="J1187" s="3" t="str">
        <f>IF(G1187=1,VLOOKUP($B1187,スタッフ!$B:$F,5,FALSE),"")</f>
        <v/>
      </c>
      <c r="K1187" s="3" t="str">
        <f>IF(E1187=1,VLOOKUP($B1187,スタッフ!$B:$F,5,FALSE),"")</f>
        <v/>
      </c>
    </row>
    <row r="1188" spans="1:11" x14ac:dyDescent="0.2">
      <c r="A1188" s="9" t="str">
        <f>'宅直データ '!A1188&amp;'宅直データ '!C1188</f>
        <v>14204245635</v>
      </c>
      <c r="B1188" s="3" t="str">
        <f>'宅直データ '!A1188&amp;""</f>
        <v>142042</v>
      </c>
      <c r="C1188" s="3" t="str">
        <f>'宅直データ '!B1188</f>
        <v>別所 貴仁</v>
      </c>
      <c r="D1188" s="4">
        <f>'宅直データ '!C1188</f>
        <v>45635</v>
      </c>
      <c r="E1188" s="3">
        <f>'宅直データ '!D1188</f>
        <v>0</v>
      </c>
      <c r="F1188" s="3">
        <f>'宅直データ '!E1188</f>
        <v>0</v>
      </c>
      <c r="G1188" s="10">
        <f>'宅直データ '!F1188</f>
        <v>0</v>
      </c>
      <c r="H1188" s="3" t="str">
        <f t="shared" si="18"/>
        <v/>
      </c>
      <c r="I1188" s="3" t="str">
        <f>IF(F1188=1,VLOOKUP($B1188,スタッフ!$B:$F,5,FALSE),"")</f>
        <v/>
      </c>
      <c r="J1188" s="3" t="str">
        <f>IF(G1188=1,VLOOKUP($B1188,スタッフ!$B:$F,5,FALSE),"")</f>
        <v/>
      </c>
      <c r="K1188" s="3" t="str">
        <f>IF(E1188=1,VLOOKUP($B1188,スタッフ!$B:$F,5,FALSE),"")</f>
        <v/>
      </c>
    </row>
    <row r="1189" spans="1:11" x14ac:dyDescent="0.2">
      <c r="A1189" s="9" t="str">
        <f>'宅直データ '!A1189&amp;'宅直データ '!C1189</f>
        <v>14204245636</v>
      </c>
      <c r="B1189" s="3" t="str">
        <f>'宅直データ '!A1189&amp;""</f>
        <v>142042</v>
      </c>
      <c r="C1189" s="3" t="str">
        <f>'宅直データ '!B1189</f>
        <v>別所 貴仁</v>
      </c>
      <c r="D1189" s="4">
        <f>'宅直データ '!C1189</f>
        <v>45636</v>
      </c>
      <c r="E1189" s="3">
        <f>'宅直データ '!D1189</f>
        <v>0</v>
      </c>
      <c r="F1189" s="3">
        <f>'宅直データ '!E1189</f>
        <v>0</v>
      </c>
      <c r="G1189" s="10">
        <f>'宅直データ '!F1189</f>
        <v>0</v>
      </c>
      <c r="H1189" s="3" t="str">
        <f t="shared" si="18"/>
        <v/>
      </c>
      <c r="I1189" s="3" t="str">
        <f>IF(F1189=1,VLOOKUP($B1189,スタッフ!$B:$F,5,FALSE),"")</f>
        <v/>
      </c>
      <c r="J1189" s="3" t="str">
        <f>IF(G1189=1,VLOOKUP($B1189,スタッフ!$B:$F,5,FALSE),"")</f>
        <v/>
      </c>
      <c r="K1189" s="3" t="str">
        <f>IF(E1189=1,VLOOKUP($B1189,スタッフ!$B:$F,5,FALSE),"")</f>
        <v/>
      </c>
    </row>
    <row r="1190" spans="1:11" x14ac:dyDescent="0.2">
      <c r="A1190" s="9" t="str">
        <f>'宅直データ '!A1190&amp;'宅直データ '!C1190</f>
        <v>14204245637</v>
      </c>
      <c r="B1190" s="3" t="str">
        <f>'宅直データ '!A1190&amp;""</f>
        <v>142042</v>
      </c>
      <c r="C1190" s="3" t="str">
        <f>'宅直データ '!B1190</f>
        <v>別所 貴仁</v>
      </c>
      <c r="D1190" s="4">
        <f>'宅直データ '!C1190</f>
        <v>45637</v>
      </c>
      <c r="E1190" s="3">
        <f>'宅直データ '!D1190</f>
        <v>0</v>
      </c>
      <c r="F1190" s="3">
        <f>'宅直データ '!E1190</f>
        <v>0</v>
      </c>
      <c r="G1190" s="10">
        <f>'宅直データ '!F1190</f>
        <v>0</v>
      </c>
      <c r="H1190" s="3" t="str">
        <f t="shared" si="18"/>
        <v/>
      </c>
      <c r="I1190" s="3" t="str">
        <f>IF(F1190=1,VLOOKUP($B1190,スタッフ!$B:$F,5,FALSE),"")</f>
        <v/>
      </c>
      <c r="J1190" s="3" t="str">
        <f>IF(G1190=1,VLOOKUP($B1190,スタッフ!$B:$F,5,FALSE),"")</f>
        <v/>
      </c>
      <c r="K1190" s="3" t="str">
        <f>IF(E1190=1,VLOOKUP($B1190,スタッフ!$B:$F,5,FALSE),"")</f>
        <v/>
      </c>
    </row>
    <row r="1191" spans="1:11" x14ac:dyDescent="0.2">
      <c r="A1191" s="9" t="str">
        <f>'宅直データ '!A1191&amp;'宅直データ '!C1191</f>
        <v>14204245638</v>
      </c>
      <c r="B1191" s="3" t="str">
        <f>'宅直データ '!A1191&amp;""</f>
        <v>142042</v>
      </c>
      <c r="C1191" s="3" t="str">
        <f>'宅直データ '!B1191</f>
        <v>別所 貴仁</v>
      </c>
      <c r="D1191" s="4">
        <f>'宅直データ '!C1191</f>
        <v>45638</v>
      </c>
      <c r="E1191" s="3">
        <f>'宅直データ '!D1191</f>
        <v>0</v>
      </c>
      <c r="F1191" s="3">
        <f>'宅直データ '!E1191</f>
        <v>0</v>
      </c>
      <c r="G1191" s="10">
        <f>'宅直データ '!F1191</f>
        <v>0</v>
      </c>
      <c r="H1191" s="3" t="str">
        <f t="shared" si="18"/>
        <v/>
      </c>
      <c r="I1191" s="3" t="str">
        <f>IF(F1191=1,VLOOKUP($B1191,スタッフ!$B:$F,5,FALSE),"")</f>
        <v/>
      </c>
      <c r="J1191" s="3" t="str">
        <f>IF(G1191=1,VLOOKUP($B1191,スタッフ!$B:$F,5,FALSE),"")</f>
        <v/>
      </c>
      <c r="K1191" s="3" t="str">
        <f>IF(E1191=1,VLOOKUP($B1191,スタッフ!$B:$F,5,FALSE),"")</f>
        <v/>
      </c>
    </row>
    <row r="1192" spans="1:11" x14ac:dyDescent="0.2">
      <c r="A1192" s="9" t="str">
        <f>'宅直データ '!A1192&amp;'宅直データ '!C1192</f>
        <v>14204245639</v>
      </c>
      <c r="B1192" s="3" t="str">
        <f>'宅直データ '!A1192&amp;""</f>
        <v>142042</v>
      </c>
      <c r="C1192" s="3" t="str">
        <f>'宅直データ '!B1192</f>
        <v>別所 貴仁</v>
      </c>
      <c r="D1192" s="4">
        <f>'宅直データ '!C1192</f>
        <v>45639</v>
      </c>
      <c r="E1192" s="3">
        <f>'宅直データ '!D1192</f>
        <v>0</v>
      </c>
      <c r="F1192" s="3">
        <f>'宅直データ '!E1192</f>
        <v>0</v>
      </c>
      <c r="G1192" s="10">
        <f>'宅直データ '!F1192</f>
        <v>0</v>
      </c>
      <c r="H1192" s="3" t="str">
        <f t="shared" si="18"/>
        <v/>
      </c>
      <c r="I1192" s="3" t="str">
        <f>IF(F1192=1,VLOOKUP($B1192,スタッフ!$B:$F,5,FALSE),"")</f>
        <v/>
      </c>
      <c r="J1192" s="3" t="str">
        <f>IF(G1192=1,VLOOKUP($B1192,スタッフ!$B:$F,5,FALSE),"")</f>
        <v/>
      </c>
      <c r="K1192" s="3" t="str">
        <f>IF(E1192=1,VLOOKUP($B1192,スタッフ!$B:$F,5,FALSE),"")</f>
        <v/>
      </c>
    </row>
    <row r="1193" spans="1:11" x14ac:dyDescent="0.2">
      <c r="A1193" s="9" t="str">
        <f>'宅直データ '!A1193&amp;'宅直データ '!C1193</f>
        <v>14204245640</v>
      </c>
      <c r="B1193" s="3" t="str">
        <f>'宅直データ '!A1193&amp;""</f>
        <v>142042</v>
      </c>
      <c r="C1193" s="3" t="str">
        <f>'宅直データ '!B1193</f>
        <v>別所 貴仁</v>
      </c>
      <c r="D1193" s="4">
        <f>'宅直データ '!C1193</f>
        <v>45640</v>
      </c>
      <c r="E1193" s="3">
        <f>'宅直データ '!D1193</f>
        <v>0</v>
      </c>
      <c r="F1193" s="3">
        <f>'宅直データ '!E1193</f>
        <v>0</v>
      </c>
      <c r="G1193" s="10">
        <f>'宅直データ '!F1193</f>
        <v>0</v>
      </c>
      <c r="H1193" s="3" t="str">
        <f t="shared" si="18"/>
        <v/>
      </c>
      <c r="I1193" s="3" t="str">
        <f>IF(F1193=1,VLOOKUP($B1193,スタッフ!$B:$F,5,FALSE),"")</f>
        <v/>
      </c>
      <c r="J1193" s="3" t="str">
        <f>IF(G1193=1,VLOOKUP($B1193,スタッフ!$B:$F,5,FALSE),"")</f>
        <v/>
      </c>
      <c r="K1193" s="3" t="str">
        <f>IF(E1193=1,VLOOKUP($B1193,スタッフ!$B:$F,5,FALSE),"")</f>
        <v/>
      </c>
    </row>
    <row r="1194" spans="1:11" x14ac:dyDescent="0.2">
      <c r="A1194" s="9" t="str">
        <f>'宅直データ '!A1194&amp;'宅直データ '!C1194</f>
        <v>14204245641</v>
      </c>
      <c r="B1194" s="3" t="str">
        <f>'宅直データ '!A1194&amp;""</f>
        <v>142042</v>
      </c>
      <c r="C1194" s="3" t="str">
        <f>'宅直データ '!B1194</f>
        <v>別所 貴仁</v>
      </c>
      <c r="D1194" s="4">
        <f>'宅直データ '!C1194</f>
        <v>45641</v>
      </c>
      <c r="E1194" s="3">
        <f>'宅直データ '!D1194</f>
        <v>0</v>
      </c>
      <c r="F1194" s="3">
        <f>'宅直データ '!E1194</f>
        <v>0</v>
      </c>
      <c r="G1194" s="10">
        <f>'宅直データ '!F1194</f>
        <v>0</v>
      </c>
      <c r="H1194" s="3" t="str">
        <f t="shared" si="18"/>
        <v/>
      </c>
      <c r="I1194" s="3" t="str">
        <f>IF(F1194=1,VLOOKUP($B1194,スタッフ!$B:$F,5,FALSE),"")</f>
        <v/>
      </c>
      <c r="J1194" s="3" t="str">
        <f>IF(G1194=1,VLOOKUP($B1194,スタッフ!$B:$F,5,FALSE),"")</f>
        <v/>
      </c>
      <c r="K1194" s="3" t="str">
        <f>IF(E1194=1,VLOOKUP($B1194,スタッフ!$B:$F,5,FALSE),"")</f>
        <v/>
      </c>
    </row>
    <row r="1195" spans="1:11" x14ac:dyDescent="0.2">
      <c r="A1195" s="9" t="str">
        <f>'宅直データ '!A1195&amp;'宅直データ '!C1195</f>
        <v>14204245642</v>
      </c>
      <c r="B1195" s="3" t="str">
        <f>'宅直データ '!A1195&amp;""</f>
        <v>142042</v>
      </c>
      <c r="C1195" s="3" t="str">
        <f>'宅直データ '!B1195</f>
        <v>別所 貴仁</v>
      </c>
      <c r="D1195" s="4">
        <f>'宅直データ '!C1195</f>
        <v>45642</v>
      </c>
      <c r="E1195" s="3">
        <f>'宅直データ '!D1195</f>
        <v>0</v>
      </c>
      <c r="F1195" s="3">
        <f>'宅直データ '!E1195</f>
        <v>0</v>
      </c>
      <c r="G1195" s="10">
        <f>'宅直データ '!F1195</f>
        <v>0</v>
      </c>
      <c r="H1195" s="3" t="str">
        <f t="shared" si="18"/>
        <v/>
      </c>
      <c r="I1195" s="3" t="str">
        <f>IF(F1195=1,VLOOKUP($B1195,スタッフ!$B:$F,5,FALSE),"")</f>
        <v/>
      </c>
      <c r="J1195" s="3" t="str">
        <f>IF(G1195=1,VLOOKUP($B1195,スタッフ!$B:$F,5,FALSE),"")</f>
        <v/>
      </c>
      <c r="K1195" s="3" t="str">
        <f>IF(E1195=1,VLOOKUP($B1195,スタッフ!$B:$F,5,FALSE),"")</f>
        <v/>
      </c>
    </row>
    <row r="1196" spans="1:11" x14ac:dyDescent="0.2">
      <c r="A1196" s="9" t="str">
        <f>'宅直データ '!A1196&amp;'宅直データ '!C1196</f>
        <v>14204245643</v>
      </c>
      <c r="B1196" s="3" t="str">
        <f>'宅直データ '!A1196&amp;""</f>
        <v>142042</v>
      </c>
      <c r="C1196" s="3" t="str">
        <f>'宅直データ '!B1196</f>
        <v>別所 貴仁</v>
      </c>
      <c r="D1196" s="4">
        <f>'宅直データ '!C1196</f>
        <v>45643</v>
      </c>
      <c r="E1196" s="3">
        <f>'宅直データ '!D1196</f>
        <v>0</v>
      </c>
      <c r="F1196" s="3">
        <f>'宅直データ '!E1196</f>
        <v>0</v>
      </c>
      <c r="G1196" s="10">
        <f>'宅直データ '!F1196</f>
        <v>0</v>
      </c>
      <c r="H1196" s="3" t="str">
        <f t="shared" si="18"/>
        <v/>
      </c>
      <c r="I1196" s="3" t="str">
        <f>IF(F1196=1,VLOOKUP($B1196,スタッフ!$B:$F,5,FALSE),"")</f>
        <v/>
      </c>
      <c r="J1196" s="3" t="str">
        <f>IF(G1196=1,VLOOKUP($B1196,スタッフ!$B:$F,5,FALSE),"")</f>
        <v/>
      </c>
      <c r="K1196" s="3" t="str">
        <f>IF(E1196=1,VLOOKUP($B1196,スタッフ!$B:$F,5,FALSE),"")</f>
        <v/>
      </c>
    </row>
    <row r="1197" spans="1:11" x14ac:dyDescent="0.2">
      <c r="A1197" s="9" t="str">
        <f>'宅直データ '!A1197&amp;'宅直データ '!C1197</f>
        <v>14204245644</v>
      </c>
      <c r="B1197" s="3" t="str">
        <f>'宅直データ '!A1197&amp;""</f>
        <v>142042</v>
      </c>
      <c r="C1197" s="3" t="str">
        <f>'宅直データ '!B1197</f>
        <v>別所 貴仁</v>
      </c>
      <c r="D1197" s="4">
        <f>'宅直データ '!C1197</f>
        <v>45644</v>
      </c>
      <c r="E1197" s="3">
        <f>'宅直データ '!D1197</f>
        <v>0</v>
      </c>
      <c r="F1197" s="3">
        <f>'宅直データ '!E1197</f>
        <v>0</v>
      </c>
      <c r="G1197" s="10">
        <f>'宅直データ '!F1197</f>
        <v>0</v>
      </c>
      <c r="H1197" s="3" t="str">
        <f t="shared" si="18"/>
        <v/>
      </c>
      <c r="I1197" s="3" t="str">
        <f>IF(F1197=1,VLOOKUP($B1197,スタッフ!$B:$F,5,FALSE),"")</f>
        <v/>
      </c>
      <c r="J1197" s="3" t="str">
        <f>IF(G1197=1,VLOOKUP($B1197,スタッフ!$B:$F,5,FALSE),"")</f>
        <v/>
      </c>
      <c r="K1197" s="3" t="str">
        <f>IF(E1197=1,VLOOKUP($B1197,スタッフ!$B:$F,5,FALSE),"")</f>
        <v/>
      </c>
    </row>
    <row r="1198" spans="1:11" x14ac:dyDescent="0.2">
      <c r="A1198" s="9" t="str">
        <f>'宅直データ '!A1198&amp;'宅直データ '!C1198</f>
        <v>14204245645</v>
      </c>
      <c r="B1198" s="3" t="str">
        <f>'宅直データ '!A1198&amp;""</f>
        <v>142042</v>
      </c>
      <c r="C1198" s="3" t="str">
        <f>'宅直データ '!B1198</f>
        <v>別所 貴仁</v>
      </c>
      <c r="D1198" s="4">
        <f>'宅直データ '!C1198</f>
        <v>45645</v>
      </c>
      <c r="E1198" s="3">
        <f>'宅直データ '!D1198</f>
        <v>0</v>
      </c>
      <c r="F1198" s="3">
        <f>'宅直データ '!E1198</f>
        <v>0</v>
      </c>
      <c r="G1198" s="10">
        <f>'宅直データ '!F1198</f>
        <v>0</v>
      </c>
      <c r="H1198" s="3" t="str">
        <f t="shared" si="18"/>
        <v/>
      </c>
      <c r="I1198" s="3" t="str">
        <f>IF(F1198=1,VLOOKUP($B1198,スタッフ!$B:$F,5,FALSE),"")</f>
        <v/>
      </c>
      <c r="J1198" s="3" t="str">
        <f>IF(G1198=1,VLOOKUP($B1198,スタッフ!$B:$F,5,FALSE),"")</f>
        <v/>
      </c>
      <c r="K1198" s="3" t="str">
        <f>IF(E1198=1,VLOOKUP($B1198,スタッフ!$B:$F,5,FALSE),"")</f>
        <v/>
      </c>
    </row>
    <row r="1199" spans="1:11" x14ac:dyDescent="0.2">
      <c r="A1199" s="9" t="str">
        <f>'宅直データ '!A1199&amp;'宅直データ '!C1199</f>
        <v>14204245646</v>
      </c>
      <c r="B1199" s="3" t="str">
        <f>'宅直データ '!A1199&amp;""</f>
        <v>142042</v>
      </c>
      <c r="C1199" s="3" t="str">
        <f>'宅直データ '!B1199</f>
        <v>別所 貴仁</v>
      </c>
      <c r="D1199" s="4">
        <f>'宅直データ '!C1199</f>
        <v>45646</v>
      </c>
      <c r="E1199" s="3">
        <f>'宅直データ '!D1199</f>
        <v>0</v>
      </c>
      <c r="F1199" s="3">
        <f>'宅直データ '!E1199</f>
        <v>0</v>
      </c>
      <c r="G1199" s="10">
        <f>'宅直データ '!F1199</f>
        <v>0</v>
      </c>
      <c r="H1199" s="3" t="str">
        <f t="shared" si="18"/>
        <v/>
      </c>
      <c r="I1199" s="3" t="str">
        <f>IF(F1199=1,VLOOKUP($B1199,スタッフ!$B:$F,5,FALSE),"")</f>
        <v/>
      </c>
      <c r="J1199" s="3" t="str">
        <f>IF(G1199=1,VLOOKUP($B1199,スタッフ!$B:$F,5,FALSE),"")</f>
        <v/>
      </c>
      <c r="K1199" s="3" t="str">
        <f>IF(E1199=1,VLOOKUP($B1199,スタッフ!$B:$F,5,FALSE),"")</f>
        <v/>
      </c>
    </row>
    <row r="1200" spans="1:11" x14ac:dyDescent="0.2">
      <c r="A1200" s="9" t="str">
        <f>'宅直データ '!A1200&amp;'宅直データ '!C1200</f>
        <v>14204245647</v>
      </c>
      <c r="B1200" s="3" t="str">
        <f>'宅直データ '!A1200&amp;""</f>
        <v>142042</v>
      </c>
      <c r="C1200" s="3" t="str">
        <f>'宅直データ '!B1200</f>
        <v>別所 貴仁</v>
      </c>
      <c r="D1200" s="4">
        <f>'宅直データ '!C1200</f>
        <v>45647</v>
      </c>
      <c r="E1200" s="3">
        <f>'宅直データ '!D1200</f>
        <v>0</v>
      </c>
      <c r="F1200" s="3">
        <f>'宅直データ '!E1200</f>
        <v>0</v>
      </c>
      <c r="G1200" s="10">
        <f>'宅直データ '!F1200</f>
        <v>0</v>
      </c>
      <c r="H1200" s="3" t="str">
        <f t="shared" si="18"/>
        <v/>
      </c>
      <c r="I1200" s="3" t="str">
        <f>IF(F1200=1,VLOOKUP($B1200,スタッフ!$B:$F,5,FALSE),"")</f>
        <v/>
      </c>
      <c r="J1200" s="3" t="str">
        <f>IF(G1200=1,VLOOKUP($B1200,スタッフ!$B:$F,5,FALSE),"")</f>
        <v/>
      </c>
      <c r="K1200" s="3" t="str">
        <f>IF(E1200=1,VLOOKUP($B1200,スタッフ!$B:$F,5,FALSE),"")</f>
        <v/>
      </c>
    </row>
    <row r="1201" spans="1:11" x14ac:dyDescent="0.2">
      <c r="A1201" s="9" t="str">
        <f>'宅直データ '!A1201&amp;'宅直データ '!C1201</f>
        <v>14204245648</v>
      </c>
      <c r="B1201" s="3" t="str">
        <f>'宅直データ '!A1201&amp;""</f>
        <v>142042</v>
      </c>
      <c r="C1201" s="3" t="str">
        <f>'宅直データ '!B1201</f>
        <v>別所 貴仁</v>
      </c>
      <c r="D1201" s="4">
        <f>'宅直データ '!C1201</f>
        <v>45648</v>
      </c>
      <c r="E1201" s="3">
        <f>'宅直データ '!D1201</f>
        <v>0</v>
      </c>
      <c r="F1201" s="3">
        <f>'宅直データ '!E1201</f>
        <v>0</v>
      </c>
      <c r="G1201" s="10">
        <f>'宅直データ '!F1201</f>
        <v>0</v>
      </c>
      <c r="H1201" s="3" t="str">
        <f t="shared" si="18"/>
        <v/>
      </c>
      <c r="I1201" s="3" t="str">
        <f>IF(F1201=1,VLOOKUP($B1201,スタッフ!$B:$F,5,FALSE),"")</f>
        <v/>
      </c>
      <c r="J1201" s="3" t="str">
        <f>IF(G1201=1,VLOOKUP($B1201,スタッフ!$B:$F,5,FALSE),"")</f>
        <v/>
      </c>
      <c r="K1201" s="3" t="str">
        <f>IF(E1201=1,VLOOKUP($B1201,スタッフ!$B:$F,5,FALSE),"")</f>
        <v/>
      </c>
    </row>
    <row r="1202" spans="1:11" x14ac:dyDescent="0.2">
      <c r="A1202" s="9" t="str">
        <f>'宅直データ '!A1202&amp;'宅直データ '!C1202</f>
        <v>14204245649</v>
      </c>
      <c r="B1202" s="3" t="str">
        <f>'宅直データ '!A1202&amp;""</f>
        <v>142042</v>
      </c>
      <c r="C1202" s="3" t="str">
        <f>'宅直データ '!B1202</f>
        <v>別所 貴仁</v>
      </c>
      <c r="D1202" s="4">
        <f>'宅直データ '!C1202</f>
        <v>45649</v>
      </c>
      <c r="E1202" s="3">
        <f>'宅直データ '!D1202</f>
        <v>0</v>
      </c>
      <c r="F1202" s="3">
        <f>'宅直データ '!E1202</f>
        <v>0</v>
      </c>
      <c r="G1202" s="10">
        <f>'宅直データ '!F1202</f>
        <v>0</v>
      </c>
      <c r="H1202" s="3" t="str">
        <f t="shared" si="18"/>
        <v/>
      </c>
      <c r="I1202" s="3" t="str">
        <f>IF(F1202=1,VLOOKUP($B1202,スタッフ!$B:$F,5,FALSE),"")</f>
        <v/>
      </c>
      <c r="J1202" s="3" t="str">
        <f>IF(G1202=1,VLOOKUP($B1202,スタッフ!$B:$F,5,FALSE),"")</f>
        <v/>
      </c>
      <c r="K1202" s="3" t="str">
        <f>IF(E1202=1,VLOOKUP($B1202,スタッフ!$B:$F,5,FALSE),"")</f>
        <v/>
      </c>
    </row>
    <row r="1203" spans="1:11" x14ac:dyDescent="0.2">
      <c r="A1203" s="9" t="str">
        <f>'宅直データ '!A1203&amp;'宅直データ '!C1203</f>
        <v>14204245650</v>
      </c>
      <c r="B1203" s="3" t="str">
        <f>'宅直データ '!A1203&amp;""</f>
        <v>142042</v>
      </c>
      <c r="C1203" s="3" t="str">
        <f>'宅直データ '!B1203</f>
        <v>別所 貴仁</v>
      </c>
      <c r="D1203" s="4">
        <f>'宅直データ '!C1203</f>
        <v>45650</v>
      </c>
      <c r="E1203" s="3">
        <f>'宅直データ '!D1203</f>
        <v>0</v>
      </c>
      <c r="F1203" s="3">
        <f>'宅直データ '!E1203</f>
        <v>0</v>
      </c>
      <c r="G1203" s="10">
        <f>'宅直データ '!F1203</f>
        <v>0</v>
      </c>
      <c r="H1203" s="3" t="str">
        <f t="shared" si="18"/>
        <v/>
      </c>
      <c r="I1203" s="3" t="str">
        <f>IF(F1203=1,VLOOKUP($B1203,スタッフ!$B:$F,5,FALSE),"")</f>
        <v/>
      </c>
      <c r="J1203" s="3" t="str">
        <f>IF(G1203=1,VLOOKUP($B1203,スタッフ!$B:$F,5,FALSE),"")</f>
        <v/>
      </c>
      <c r="K1203" s="3" t="str">
        <f>IF(E1203=1,VLOOKUP($B1203,スタッフ!$B:$F,5,FALSE),"")</f>
        <v/>
      </c>
    </row>
    <row r="1204" spans="1:11" x14ac:dyDescent="0.2">
      <c r="A1204" s="9" t="str">
        <f>'宅直データ '!A1204&amp;'宅直データ '!C1204</f>
        <v>14204245651</v>
      </c>
      <c r="B1204" s="3" t="str">
        <f>'宅直データ '!A1204&amp;""</f>
        <v>142042</v>
      </c>
      <c r="C1204" s="3" t="str">
        <f>'宅直データ '!B1204</f>
        <v>別所 貴仁</v>
      </c>
      <c r="D1204" s="4">
        <f>'宅直データ '!C1204</f>
        <v>45651</v>
      </c>
      <c r="E1204" s="3">
        <f>'宅直データ '!D1204</f>
        <v>0</v>
      </c>
      <c r="F1204" s="3">
        <f>'宅直データ '!E1204</f>
        <v>0</v>
      </c>
      <c r="G1204" s="10">
        <f>'宅直データ '!F1204</f>
        <v>0</v>
      </c>
      <c r="H1204" s="3" t="str">
        <f t="shared" si="18"/>
        <v/>
      </c>
      <c r="I1204" s="3" t="str">
        <f>IF(F1204=1,VLOOKUP($B1204,スタッフ!$B:$F,5,FALSE),"")</f>
        <v/>
      </c>
      <c r="J1204" s="3" t="str">
        <f>IF(G1204=1,VLOOKUP($B1204,スタッフ!$B:$F,5,FALSE),"")</f>
        <v/>
      </c>
      <c r="K1204" s="3" t="str">
        <f>IF(E1204=1,VLOOKUP($B1204,スタッフ!$B:$F,5,FALSE),"")</f>
        <v/>
      </c>
    </row>
    <row r="1205" spans="1:11" x14ac:dyDescent="0.2">
      <c r="A1205" s="9" t="str">
        <f>'宅直データ '!A1205&amp;'宅直データ '!C1205</f>
        <v>14204245652</v>
      </c>
      <c r="B1205" s="3" t="str">
        <f>'宅直データ '!A1205&amp;""</f>
        <v>142042</v>
      </c>
      <c r="C1205" s="3" t="str">
        <f>'宅直データ '!B1205</f>
        <v>別所 貴仁</v>
      </c>
      <c r="D1205" s="4">
        <f>'宅直データ '!C1205</f>
        <v>45652</v>
      </c>
      <c r="E1205" s="3">
        <f>'宅直データ '!D1205</f>
        <v>0</v>
      </c>
      <c r="F1205" s="3">
        <f>'宅直データ '!E1205</f>
        <v>0</v>
      </c>
      <c r="G1205" s="10">
        <f>'宅直データ '!F1205</f>
        <v>0</v>
      </c>
      <c r="H1205" s="3" t="str">
        <f t="shared" si="18"/>
        <v/>
      </c>
      <c r="I1205" s="3" t="str">
        <f>IF(F1205=1,VLOOKUP($B1205,スタッフ!$B:$F,5,FALSE),"")</f>
        <v/>
      </c>
      <c r="J1205" s="3" t="str">
        <f>IF(G1205=1,VLOOKUP($B1205,スタッフ!$B:$F,5,FALSE),"")</f>
        <v/>
      </c>
      <c r="K1205" s="3" t="str">
        <f>IF(E1205=1,VLOOKUP($B1205,スタッフ!$B:$F,5,FALSE),"")</f>
        <v/>
      </c>
    </row>
    <row r="1206" spans="1:11" x14ac:dyDescent="0.2">
      <c r="A1206" s="9" t="str">
        <f>'宅直データ '!A1206&amp;'宅直データ '!C1206</f>
        <v>14204245653</v>
      </c>
      <c r="B1206" s="3" t="str">
        <f>'宅直データ '!A1206&amp;""</f>
        <v>142042</v>
      </c>
      <c r="C1206" s="3" t="str">
        <f>'宅直データ '!B1206</f>
        <v>別所 貴仁</v>
      </c>
      <c r="D1206" s="4">
        <f>'宅直データ '!C1206</f>
        <v>45653</v>
      </c>
      <c r="E1206" s="3">
        <f>'宅直データ '!D1206</f>
        <v>0</v>
      </c>
      <c r="F1206" s="3">
        <f>'宅直データ '!E1206</f>
        <v>0</v>
      </c>
      <c r="G1206" s="10">
        <f>'宅直データ '!F1206</f>
        <v>0</v>
      </c>
      <c r="H1206" s="3" t="str">
        <f t="shared" si="18"/>
        <v/>
      </c>
      <c r="I1206" s="3" t="str">
        <f>IF(F1206=1,VLOOKUP($B1206,スタッフ!$B:$F,5,FALSE),"")</f>
        <v/>
      </c>
      <c r="J1206" s="3" t="str">
        <f>IF(G1206=1,VLOOKUP($B1206,スタッフ!$B:$F,5,FALSE),"")</f>
        <v/>
      </c>
      <c r="K1206" s="3" t="str">
        <f>IF(E1206=1,VLOOKUP($B1206,スタッフ!$B:$F,5,FALSE),"")</f>
        <v/>
      </c>
    </row>
    <row r="1207" spans="1:11" x14ac:dyDescent="0.2">
      <c r="A1207" s="9" t="str">
        <f>'宅直データ '!A1207&amp;'宅直データ '!C1207</f>
        <v>14204245654</v>
      </c>
      <c r="B1207" s="3" t="str">
        <f>'宅直データ '!A1207&amp;""</f>
        <v>142042</v>
      </c>
      <c r="C1207" s="3" t="str">
        <f>'宅直データ '!B1207</f>
        <v>別所 貴仁</v>
      </c>
      <c r="D1207" s="4">
        <f>'宅直データ '!C1207</f>
        <v>45654</v>
      </c>
      <c r="E1207" s="3">
        <f>'宅直データ '!D1207</f>
        <v>0</v>
      </c>
      <c r="F1207" s="3">
        <f>'宅直データ '!E1207</f>
        <v>0</v>
      </c>
      <c r="G1207" s="10">
        <f>'宅直データ '!F1207</f>
        <v>0</v>
      </c>
      <c r="H1207" s="3" t="str">
        <f t="shared" si="18"/>
        <v/>
      </c>
      <c r="I1207" s="3" t="str">
        <f>IF(F1207=1,VLOOKUP($B1207,スタッフ!$B:$F,5,FALSE),"")</f>
        <v/>
      </c>
      <c r="J1207" s="3" t="str">
        <f>IF(G1207=1,VLOOKUP($B1207,スタッフ!$B:$F,5,FALSE),"")</f>
        <v/>
      </c>
      <c r="K1207" s="3" t="str">
        <f>IF(E1207=1,VLOOKUP($B1207,スタッフ!$B:$F,5,FALSE),"")</f>
        <v/>
      </c>
    </row>
    <row r="1208" spans="1:11" x14ac:dyDescent="0.2">
      <c r="A1208" s="9" t="str">
        <f>'宅直データ '!A1208&amp;'宅直データ '!C1208</f>
        <v>14204245655</v>
      </c>
      <c r="B1208" s="3" t="str">
        <f>'宅直データ '!A1208&amp;""</f>
        <v>142042</v>
      </c>
      <c r="C1208" s="3" t="str">
        <f>'宅直データ '!B1208</f>
        <v>別所 貴仁</v>
      </c>
      <c r="D1208" s="4">
        <f>'宅直データ '!C1208</f>
        <v>45655</v>
      </c>
      <c r="E1208" s="3">
        <f>'宅直データ '!D1208</f>
        <v>0</v>
      </c>
      <c r="F1208" s="3">
        <f>'宅直データ '!E1208</f>
        <v>0</v>
      </c>
      <c r="G1208" s="10">
        <f>'宅直データ '!F1208</f>
        <v>0</v>
      </c>
      <c r="H1208" s="3" t="str">
        <f t="shared" si="18"/>
        <v/>
      </c>
      <c r="I1208" s="3" t="str">
        <f>IF(F1208=1,VLOOKUP($B1208,スタッフ!$B:$F,5,FALSE),"")</f>
        <v/>
      </c>
      <c r="J1208" s="3" t="str">
        <f>IF(G1208=1,VLOOKUP($B1208,スタッフ!$B:$F,5,FALSE),"")</f>
        <v/>
      </c>
      <c r="K1208" s="3" t="str">
        <f>IF(E1208=1,VLOOKUP($B1208,スタッフ!$B:$F,5,FALSE),"")</f>
        <v/>
      </c>
    </row>
    <row r="1209" spans="1:11" x14ac:dyDescent="0.2">
      <c r="A1209" s="9" t="str">
        <f>'宅直データ '!A1209&amp;'宅直データ '!C1209</f>
        <v>14204245656</v>
      </c>
      <c r="B1209" s="3" t="str">
        <f>'宅直データ '!A1209&amp;""</f>
        <v>142042</v>
      </c>
      <c r="C1209" s="3" t="str">
        <f>'宅直データ '!B1209</f>
        <v>別所 貴仁</v>
      </c>
      <c r="D1209" s="4">
        <f>'宅直データ '!C1209</f>
        <v>45656</v>
      </c>
      <c r="E1209" s="3">
        <f>'宅直データ '!D1209</f>
        <v>0</v>
      </c>
      <c r="F1209" s="3">
        <f>'宅直データ '!E1209</f>
        <v>0</v>
      </c>
      <c r="G1209" s="10">
        <f>'宅直データ '!F1209</f>
        <v>0</v>
      </c>
      <c r="H1209" s="3" t="str">
        <f t="shared" si="18"/>
        <v/>
      </c>
      <c r="I1209" s="3" t="str">
        <f>IF(F1209=1,VLOOKUP($B1209,スタッフ!$B:$F,5,FALSE),"")</f>
        <v/>
      </c>
      <c r="J1209" s="3" t="str">
        <f>IF(G1209=1,VLOOKUP($B1209,スタッフ!$B:$F,5,FALSE),"")</f>
        <v/>
      </c>
      <c r="K1209" s="3" t="str">
        <f>IF(E1209=1,VLOOKUP($B1209,スタッフ!$B:$F,5,FALSE),"")</f>
        <v/>
      </c>
    </row>
    <row r="1210" spans="1:11" x14ac:dyDescent="0.2">
      <c r="A1210" s="9" t="str">
        <f>'宅直データ '!A1210&amp;'宅直データ '!C1210</f>
        <v>14204245657</v>
      </c>
      <c r="B1210" s="3" t="str">
        <f>'宅直データ '!A1210&amp;""</f>
        <v>142042</v>
      </c>
      <c r="C1210" s="3" t="str">
        <f>'宅直データ '!B1210</f>
        <v>別所 貴仁</v>
      </c>
      <c r="D1210" s="4">
        <f>'宅直データ '!C1210</f>
        <v>45657</v>
      </c>
      <c r="E1210" s="3">
        <f>'宅直データ '!D1210</f>
        <v>0</v>
      </c>
      <c r="F1210" s="3">
        <f>'宅直データ '!E1210</f>
        <v>0</v>
      </c>
      <c r="G1210" s="10">
        <f>'宅直データ '!F1210</f>
        <v>0</v>
      </c>
      <c r="H1210" s="3" t="str">
        <f t="shared" si="18"/>
        <v/>
      </c>
      <c r="I1210" s="3" t="str">
        <f>IF(F1210=1,VLOOKUP($B1210,スタッフ!$B:$F,5,FALSE),"")</f>
        <v/>
      </c>
      <c r="J1210" s="3" t="str">
        <f>IF(G1210=1,VLOOKUP($B1210,スタッフ!$B:$F,5,FALSE),"")</f>
        <v/>
      </c>
      <c r="K1210" s="3" t="str">
        <f>IF(E1210=1,VLOOKUP($B1210,スタッフ!$B:$F,5,FALSE),"")</f>
        <v/>
      </c>
    </row>
    <row r="1211" spans="1:11" x14ac:dyDescent="0.2">
      <c r="A1211" s="9" t="str">
        <f>'宅直データ '!A1211&amp;'宅直データ '!C1211</f>
        <v/>
      </c>
      <c r="B1211" s="3" t="str">
        <f>'宅直データ '!A1211&amp;""</f>
        <v/>
      </c>
      <c r="C1211" s="3">
        <f>'宅直データ '!B1211</f>
        <v>0</v>
      </c>
      <c r="D1211" s="4">
        <f>'宅直データ '!C1211</f>
        <v>0</v>
      </c>
      <c r="E1211" s="3">
        <f>'宅直データ '!D1211</f>
        <v>0</v>
      </c>
      <c r="F1211" s="3">
        <f>'宅直データ '!E1211</f>
        <v>0</v>
      </c>
      <c r="G1211" s="10">
        <f>'宅直データ '!F1211</f>
        <v>0</v>
      </c>
      <c r="H1211" s="3" t="str">
        <f t="shared" si="18"/>
        <v/>
      </c>
      <c r="I1211" s="3" t="str">
        <f>IF(F1211=1,VLOOKUP($B1211,スタッフ!$B:$F,5,FALSE),"")</f>
        <v/>
      </c>
      <c r="J1211" s="3" t="str">
        <f>IF(G1211=1,VLOOKUP($B1211,スタッフ!$B:$F,5,FALSE),"")</f>
        <v/>
      </c>
      <c r="K1211" s="3" t="str">
        <f>IF(E1211=1,VLOOKUP($B1211,スタッフ!$B:$F,5,FALSE),"")</f>
        <v/>
      </c>
    </row>
    <row r="1212" spans="1:11" x14ac:dyDescent="0.2">
      <c r="A1212" s="9" t="str">
        <f>'宅直データ '!A1212&amp;'宅直データ '!C1212</f>
        <v/>
      </c>
      <c r="B1212" s="3" t="str">
        <f>'宅直データ '!A1212&amp;""</f>
        <v/>
      </c>
      <c r="C1212" s="3">
        <f>'宅直データ '!B1212</f>
        <v>0</v>
      </c>
      <c r="D1212" s="4">
        <f>'宅直データ '!C1212</f>
        <v>0</v>
      </c>
      <c r="E1212" s="3">
        <f>'宅直データ '!D1212</f>
        <v>0</v>
      </c>
      <c r="F1212" s="3">
        <f>'宅直データ '!E1212</f>
        <v>0</v>
      </c>
      <c r="G1212" s="10">
        <f>'宅直データ '!F1212</f>
        <v>0</v>
      </c>
      <c r="H1212" s="3" t="str">
        <f t="shared" si="18"/>
        <v/>
      </c>
      <c r="I1212" s="3" t="str">
        <f>IF(F1212=1,VLOOKUP($B1212,スタッフ!$B:$F,5,FALSE),"")</f>
        <v/>
      </c>
      <c r="J1212" s="3" t="str">
        <f>IF(G1212=1,VLOOKUP($B1212,スタッフ!$B:$F,5,FALSE),"")</f>
        <v/>
      </c>
      <c r="K1212" s="3" t="str">
        <f>IF(E1212=1,VLOOKUP($B1212,スタッフ!$B:$F,5,FALSE),"")</f>
        <v/>
      </c>
    </row>
    <row r="1213" spans="1:11" x14ac:dyDescent="0.2">
      <c r="A1213" s="9" t="str">
        <f>'宅直データ '!A1213&amp;'宅直データ '!C1213</f>
        <v/>
      </c>
      <c r="B1213" s="3" t="str">
        <f>'宅直データ '!A1213&amp;""</f>
        <v/>
      </c>
      <c r="C1213" s="3">
        <f>'宅直データ '!B1213</f>
        <v>0</v>
      </c>
      <c r="D1213" s="4">
        <f>'宅直データ '!C1213</f>
        <v>0</v>
      </c>
      <c r="E1213" s="3">
        <f>'宅直データ '!D1213</f>
        <v>0</v>
      </c>
      <c r="F1213" s="3">
        <f>'宅直データ '!E1213</f>
        <v>0</v>
      </c>
      <c r="G1213" s="10">
        <f>'宅直データ '!F1213</f>
        <v>0</v>
      </c>
      <c r="H1213" s="3" t="str">
        <f t="shared" si="18"/>
        <v/>
      </c>
      <c r="I1213" s="3" t="str">
        <f>IF(F1213=1,VLOOKUP($B1213,スタッフ!$B:$F,5,FALSE),"")</f>
        <v/>
      </c>
      <c r="J1213" s="3" t="str">
        <f>IF(G1213=1,VLOOKUP($B1213,スタッフ!$B:$F,5,FALSE),"")</f>
        <v/>
      </c>
      <c r="K1213" s="3" t="str">
        <f>IF(E1213=1,VLOOKUP($B1213,スタッフ!$B:$F,5,FALSE),"")</f>
        <v/>
      </c>
    </row>
    <row r="1214" spans="1:11" x14ac:dyDescent="0.2">
      <c r="A1214" s="9" t="str">
        <f>'宅直データ '!A1214&amp;'宅直データ '!C1214</f>
        <v/>
      </c>
      <c r="B1214" s="3" t="str">
        <f>'宅直データ '!A1214&amp;""</f>
        <v/>
      </c>
      <c r="C1214" s="3">
        <f>'宅直データ '!B1214</f>
        <v>0</v>
      </c>
      <c r="D1214" s="4">
        <f>'宅直データ '!C1214</f>
        <v>0</v>
      </c>
      <c r="E1214" s="3">
        <f>'宅直データ '!D1214</f>
        <v>0</v>
      </c>
      <c r="F1214" s="3">
        <f>'宅直データ '!E1214</f>
        <v>0</v>
      </c>
      <c r="G1214" s="10">
        <f>'宅直データ '!F1214</f>
        <v>0</v>
      </c>
      <c r="H1214" s="3" t="str">
        <f t="shared" si="18"/>
        <v/>
      </c>
      <c r="I1214" s="3" t="str">
        <f>IF(F1214=1,VLOOKUP($B1214,スタッフ!$B:$F,5,FALSE),"")</f>
        <v/>
      </c>
      <c r="J1214" s="3" t="str">
        <f>IF(G1214=1,VLOOKUP($B1214,スタッフ!$B:$F,5,FALSE),"")</f>
        <v/>
      </c>
      <c r="K1214" s="3" t="str">
        <f>IF(E1214=1,VLOOKUP($B1214,スタッフ!$B:$F,5,FALSE),"")</f>
        <v/>
      </c>
    </row>
    <row r="1215" spans="1:11" x14ac:dyDescent="0.2">
      <c r="A1215" s="9" t="str">
        <f>'宅直データ '!A1215&amp;'宅直データ '!C1215</f>
        <v/>
      </c>
      <c r="B1215" s="3" t="str">
        <f>'宅直データ '!A1215&amp;""</f>
        <v/>
      </c>
      <c r="C1215" s="3">
        <f>'宅直データ '!B1215</f>
        <v>0</v>
      </c>
      <c r="D1215" s="4">
        <f>'宅直データ '!C1215</f>
        <v>0</v>
      </c>
      <c r="E1215" s="3">
        <f>'宅直データ '!D1215</f>
        <v>0</v>
      </c>
      <c r="F1215" s="3">
        <f>'宅直データ '!E1215</f>
        <v>0</v>
      </c>
      <c r="G1215" s="10">
        <f>'宅直データ '!F1215</f>
        <v>0</v>
      </c>
      <c r="H1215" s="3" t="str">
        <f t="shared" si="18"/>
        <v/>
      </c>
      <c r="I1215" s="3" t="str">
        <f>IF(F1215=1,VLOOKUP($B1215,スタッフ!$B:$F,5,FALSE),"")</f>
        <v/>
      </c>
      <c r="J1215" s="3" t="str">
        <f>IF(G1215=1,VLOOKUP($B1215,スタッフ!$B:$F,5,FALSE),"")</f>
        <v/>
      </c>
      <c r="K1215" s="3" t="str">
        <f>IF(E1215=1,VLOOKUP($B1215,スタッフ!$B:$F,5,FALSE),"")</f>
        <v/>
      </c>
    </row>
    <row r="1216" spans="1:11" x14ac:dyDescent="0.2">
      <c r="A1216" s="9" t="str">
        <f>'宅直データ '!A1216&amp;'宅直データ '!C1216</f>
        <v/>
      </c>
      <c r="B1216" s="3" t="str">
        <f>'宅直データ '!A1216&amp;""</f>
        <v/>
      </c>
      <c r="C1216" s="3">
        <f>'宅直データ '!B1216</f>
        <v>0</v>
      </c>
      <c r="D1216" s="4">
        <f>'宅直データ '!C1216</f>
        <v>0</v>
      </c>
      <c r="E1216" s="3">
        <f>'宅直データ '!D1216</f>
        <v>0</v>
      </c>
      <c r="F1216" s="3">
        <f>'宅直データ '!E1216</f>
        <v>0</v>
      </c>
      <c r="G1216" s="10">
        <f>'宅直データ '!F1216</f>
        <v>0</v>
      </c>
      <c r="H1216" s="3" t="str">
        <f t="shared" si="18"/>
        <v/>
      </c>
      <c r="I1216" s="3" t="str">
        <f>IF(F1216=1,VLOOKUP($B1216,スタッフ!$B:$F,5,FALSE),"")</f>
        <v/>
      </c>
      <c r="J1216" s="3" t="str">
        <f>IF(G1216=1,VLOOKUP($B1216,スタッフ!$B:$F,5,FALSE),"")</f>
        <v/>
      </c>
      <c r="K1216" s="3" t="str">
        <f>IF(E1216=1,VLOOKUP($B1216,スタッフ!$B:$F,5,FALSE),"")</f>
        <v/>
      </c>
    </row>
    <row r="1217" spans="1:11" x14ac:dyDescent="0.2">
      <c r="A1217" s="9" t="str">
        <f>'宅直データ '!A1217&amp;'宅直データ '!C1217</f>
        <v/>
      </c>
      <c r="B1217" s="3" t="str">
        <f>'宅直データ '!A1217&amp;""</f>
        <v/>
      </c>
      <c r="C1217" s="3">
        <f>'宅直データ '!B1217</f>
        <v>0</v>
      </c>
      <c r="D1217" s="4">
        <f>'宅直データ '!C1217</f>
        <v>0</v>
      </c>
      <c r="E1217" s="3">
        <f>'宅直データ '!D1217</f>
        <v>0</v>
      </c>
      <c r="F1217" s="3">
        <f>'宅直データ '!E1217</f>
        <v>0</v>
      </c>
      <c r="G1217" s="10">
        <f>'宅直データ '!F1217</f>
        <v>0</v>
      </c>
      <c r="H1217" s="3" t="str">
        <f t="shared" si="18"/>
        <v/>
      </c>
      <c r="I1217" s="3" t="str">
        <f>IF(F1217=1,VLOOKUP($B1217,スタッフ!$B:$F,5,FALSE),"")</f>
        <v/>
      </c>
      <c r="J1217" s="3" t="str">
        <f>IF(G1217=1,VLOOKUP($B1217,スタッフ!$B:$F,5,FALSE),"")</f>
        <v/>
      </c>
      <c r="K1217" s="3" t="str">
        <f>IF(E1217=1,VLOOKUP($B1217,スタッフ!$B:$F,5,FALSE),"")</f>
        <v/>
      </c>
    </row>
    <row r="1218" spans="1:11" x14ac:dyDescent="0.2">
      <c r="A1218" s="9" t="str">
        <f>'宅直データ '!A1218&amp;'宅直データ '!C1218</f>
        <v/>
      </c>
      <c r="B1218" s="3" t="str">
        <f>'宅直データ '!A1218&amp;""</f>
        <v/>
      </c>
      <c r="C1218" s="3">
        <f>'宅直データ '!B1218</f>
        <v>0</v>
      </c>
      <c r="D1218" s="4">
        <f>'宅直データ '!C1218</f>
        <v>0</v>
      </c>
      <c r="E1218" s="3">
        <f>'宅直データ '!D1218</f>
        <v>0</v>
      </c>
      <c r="F1218" s="3">
        <f>'宅直データ '!E1218</f>
        <v>0</v>
      </c>
      <c r="G1218" s="10">
        <f>'宅直データ '!F1218</f>
        <v>0</v>
      </c>
      <c r="H1218" s="3" t="str">
        <f t="shared" si="18"/>
        <v/>
      </c>
      <c r="I1218" s="3" t="str">
        <f>IF(F1218=1,VLOOKUP($B1218,スタッフ!$B:$F,5,FALSE),"")</f>
        <v/>
      </c>
      <c r="J1218" s="3" t="str">
        <f>IF(G1218=1,VLOOKUP($B1218,スタッフ!$B:$F,5,FALSE),"")</f>
        <v/>
      </c>
      <c r="K1218" s="3" t="str">
        <f>IF(E1218=1,VLOOKUP($B1218,スタッフ!$B:$F,5,FALSE),"")</f>
        <v/>
      </c>
    </row>
    <row r="1219" spans="1:11" x14ac:dyDescent="0.2">
      <c r="A1219" s="9" t="str">
        <f>'宅直データ '!A1219&amp;'宅直データ '!C1219</f>
        <v/>
      </c>
      <c r="B1219" s="3" t="str">
        <f>'宅直データ '!A1219&amp;""</f>
        <v/>
      </c>
      <c r="C1219" s="3">
        <f>'宅直データ '!B1219</f>
        <v>0</v>
      </c>
      <c r="D1219" s="4">
        <f>'宅直データ '!C1219</f>
        <v>0</v>
      </c>
      <c r="E1219" s="3">
        <f>'宅直データ '!D1219</f>
        <v>0</v>
      </c>
      <c r="F1219" s="3">
        <f>'宅直データ '!E1219</f>
        <v>0</v>
      </c>
      <c r="G1219" s="10">
        <f>'宅直データ '!F1219</f>
        <v>0</v>
      </c>
      <c r="H1219" s="3" t="str">
        <f t="shared" ref="H1219:H1282" si="19">IF(G1219=1,"日","")&amp;IF(F1219=1,"PM","")&amp;IF(E1219=1,"夜","")</f>
        <v/>
      </c>
      <c r="I1219" s="3" t="str">
        <f>IF(F1219=1,VLOOKUP($B1219,スタッフ!$B:$F,5,FALSE),"")</f>
        <v/>
      </c>
      <c r="J1219" s="3" t="str">
        <f>IF(G1219=1,VLOOKUP($B1219,スタッフ!$B:$F,5,FALSE),"")</f>
        <v/>
      </c>
      <c r="K1219" s="3" t="str">
        <f>IF(E1219=1,VLOOKUP($B1219,スタッフ!$B:$F,5,FALSE),"")</f>
        <v/>
      </c>
    </row>
    <row r="1220" spans="1:11" x14ac:dyDescent="0.2">
      <c r="A1220" s="9" t="str">
        <f>'宅直データ '!A1220&amp;'宅直データ '!C1220</f>
        <v/>
      </c>
      <c r="B1220" s="3" t="str">
        <f>'宅直データ '!A1220&amp;""</f>
        <v/>
      </c>
      <c r="C1220" s="3">
        <f>'宅直データ '!B1220</f>
        <v>0</v>
      </c>
      <c r="D1220" s="4">
        <f>'宅直データ '!C1220</f>
        <v>0</v>
      </c>
      <c r="E1220" s="3">
        <f>'宅直データ '!D1220</f>
        <v>0</v>
      </c>
      <c r="F1220" s="3">
        <f>'宅直データ '!E1220</f>
        <v>0</v>
      </c>
      <c r="G1220" s="10">
        <f>'宅直データ '!F1220</f>
        <v>0</v>
      </c>
      <c r="H1220" s="3" t="str">
        <f t="shared" si="19"/>
        <v/>
      </c>
      <c r="I1220" s="3" t="str">
        <f>IF(F1220=1,VLOOKUP($B1220,スタッフ!$B:$F,5,FALSE),"")</f>
        <v/>
      </c>
      <c r="J1220" s="3" t="str">
        <f>IF(G1220=1,VLOOKUP($B1220,スタッフ!$B:$F,5,FALSE),"")</f>
        <v/>
      </c>
      <c r="K1220" s="3" t="str">
        <f>IF(E1220=1,VLOOKUP($B1220,スタッフ!$B:$F,5,FALSE),"")</f>
        <v/>
      </c>
    </row>
    <row r="1221" spans="1:11" x14ac:dyDescent="0.2">
      <c r="A1221" s="9" t="str">
        <f>'宅直データ '!A1221&amp;'宅直データ '!C1221</f>
        <v/>
      </c>
      <c r="B1221" s="3" t="str">
        <f>'宅直データ '!A1221&amp;""</f>
        <v/>
      </c>
      <c r="C1221" s="3">
        <f>'宅直データ '!B1221</f>
        <v>0</v>
      </c>
      <c r="D1221" s="4">
        <f>'宅直データ '!C1221</f>
        <v>0</v>
      </c>
      <c r="E1221" s="3">
        <f>'宅直データ '!D1221</f>
        <v>0</v>
      </c>
      <c r="F1221" s="3">
        <f>'宅直データ '!E1221</f>
        <v>0</v>
      </c>
      <c r="G1221" s="10">
        <f>'宅直データ '!F1221</f>
        <v>0</v>
      </c>
      <c r="H1221" s="3" t="str">
        <f t="shared" si="19"/>
        <v/>
      </c>
      <c r="I1221" s="3" t="str">
        <f>IF(F1221=1,VLOOKUP($B1221,スタッフ!$B:$F,5,FALSE),"")</f>
        <v/>
      </c>
      <c r="J1221" s="3" t="str">
        <f>IF(G1221=1,VLOOKUP($B1221,スタッフ!$B:$F,5,FALSE),"")</f>
        <v/>
      </c>
      <c r="K1221" s="3" t="str">
        <f>IF(E1221=1,VLOOKUP($B1221,スタッフ!$B:$F,5,FALSE),"")</f>
        <v/>
      </c>
    </row>
    <row r="1222" spans="1:11" x14ac:dyDescent="0.2">
      <c r="A1222" s="9" t="str">
        <f>'宅直データ '!A1222&amp;'宅直データ '!C1222</f>
        <v/>
      </c>
      <c r="B1222" s="3" t="str">
        <f>'宅直データ '!A1222&amp;""</f>
        <v/>
      </c>
      <c r="C1222" s="3">
        <f>'宅直データ '!B1222</f>
        <v>0</v>
      </c>
      <c r="D1222" s="4">
        <f>'宅直データ '!C1222</f>
        <v>0</v>
      </c>
      <c r="E1222" s="3">
        <f>'宅直データ '!D1222</f>
        <v>0</v>
      </c>
      <c r="F1222" s="3">
        <f>'宅直データ '!E1222</f>
        <v>0</v>
      </c>
      <c r="G1222" s="10">
        <f>'宅直データ '!F1222</f>
        <v>0</v>
      </c>
      <c r="H1222" s="3" t="str">
        <f t="shared" si="19"/>
        <v/>
      </c>
      <c r="I1222" s="3" t="str">
        <f>IF(F1222=1,VLOOKUP($B1222,スタッフ!$B:$F,5,FALSE),"")</f>
        <v/>
      </c>
      <c r="J1222" s="3" t="str">
        <f>IF(G1222=1,VLOOKUP($B1222,スタッフ!$B:$F,5,FALSE),"")</f>
        <v/>
      </c>
      <c r="K1222" s="3" t="str">
        <f>IF(E1222=1,VLOOKUP($B1222,スタッフ!$B:$F,5,FALSE),"")</f>
        <v/>
      </c>
    </row>
    <row r="1223" spans="1:11" x14ac:dyDescent="0.2">
      <c r="A1223" s="9" t="str">
        <f>'宅直データ '!A1223&amp;'宅直データ '!C1223</f>
        <v/>
      </c>
      <c r="B1223" s="3" t="str">
        <f>'宅直データ '!A1223&amp;""</f>
        <v/>
      </c>
      <c r="C1223" s="3">
        <f>'宅直データ '!B1223</f>
        <v>0</v>
      </c>
      <c r="D1223" s="4">
        <f>'宅直データ '!C1223</f>
        <v>0</v>
      </c>
      <c r="E1223" s="3">
        <f>'宅直データ '!D1223</f>
        <v>0</v>
      </c>
      <c r="F1223" s="3">
        <f>'宅直データ '!E1223</f>
        <v>0</v>
      </c>
      <c r="G1223" s="10">
        <f>'宅直データ '!F1223</f>
        <v>0</v>
      </c>
      <c r="H1223" s="3" t="str">
        <f t="shared" si="19"/>
        <v/>
      </c>
      <c r="I1223" s="3" t="str">
        <f>IF(F1223=1,VLOOKUP($B1223,スタッフ!$B:$F,5,FALSE),"")</f>
        <v/>
      </c>
      <c r="J1223" s="3" t="str">
        <f>IF(G1223=1,VLOOKUP($B1223,スタッフ!$B:$F,5,FALSE),"")</f>
        <v/>
      </c>
      <c r="K1223" s="3" t="str">
        <f>IF(E1223=1,VLOOKUP($B1223,スタッフ!$B:$F,5,FALSE),"")</f>
        <v/>
      </c>
    </row>
    <row r="1224" spans="1:11" x14ac:dyDescent="0.2">
      <c r="A1224" s="9" t="str">
        <f>'宅直データ '!A1224&amp;'宅直データ '!C1224</f>
        <v/>
      </c>
      <c r="B1224" s="3" t="str">
        <f>'宅直データ '!A1224&amp;""</f>
        <v/>
      </c>
      <c r="C1224" s="3">
        <f>'宅直データ '!B1224</f>
        <v>0</v>
      </c>
      <c r="D1224" s="4">
        <f>'宅直データ '!C1224</f>
        <v>0</v>
      </c>
      <c r="E1224" s="3">
        <f>'宅直データ '!D1224</f>
        <v>0</v>
      </c>
      <c r="F1224" s="3">
        <f>'宅直データ '!E1224</f>
        <v>0</v>
      </c>
      <c r="G1224" s="10">
        <f>'宅直データ '!F1224</f>
        <v>0</v>
      </c>
      <c r="H1224" s="3" t="str">
        <f t="shared" si="19"/>
        <v/>
      </c>
      <c r="I1224" s="3" t="str">
        <f>IF(F1224=1,VLOOKUP($B1224,スタッフ!$B:$F,5,FALSE),"")</f>
        <v/>
      </c>
      <c r="J1224" s="3" t="str">
        <f>IF(G1224=1,VLOOKUP($B1224,スタッフ!$B:$F,5,FALSE),"")</f>
        <v/>
      </c>
      <c r="K1224" s="3" t="str">
        <f>IF(E1224=1,VLOOKUP($B1224,スタッフ!$B:$F,5,FALSE),"")</f>
        <v/>
      </c>
    </row>
    <row r="1225" spans="1:11" x14ac:dyDescent="0.2">
      <c r="A1225" s="9" t="str">
        <f>'宅直データ '!A1225&amp;'宅直データ '!C1225</f>
        <v/>
      </c>
      <c r="B1225" s="3" t="str">
        <f>'宅直データ '!A1225&amp;""</f>
        <v/>
      </c>
      <c r="C1225" s="3">
        <f>'宅直データ '!B1225</f>
        <v>0</v>
      </c>
      <c r="D1225" s="4">
        <f>'宅直データ '!C1225</f>
        <v>0</v>
      </c>
      <c r="E1225" s="3">
        <f>'宅直データ '!D1225</f>
        <v>0</v>
      </c>
      <c r="F1225" s="3">
        <f>'宅直データ '!E1225</f>
        <v>0</v>
      </c>
      <c r="G1225" s="10">
        <f>'宅直データ '!F1225</f>
        <v>0</v>
      </c>
      <c r="H1225" s="3" t="str">
        <f t="shared" si="19"/>
        <v/>
      </c>
      <c r="I1225" s="3" t="str">
        <f>IF(F1225=1,VLOOKUP($B1225,スタッフ!$B:$F,5,FALSE),"")</f>
        <v/>
      </c>
      <c r="J1225" s="3" t="str">
        <f>IF(G1225=1,VLOOKUP($B1225,スタッフ!$B:$F,5,FALSE),"")</f>
        <v/>
      </c>
      <c r="K1225" s="3" t="str">
        <f>IF(E1225=1,VLOOKUP($B1225,スタッフ!$B:$F,5,FALSE),"")</f>
        <v/>
      </c>
    </row>
    <row r="1226" spans="1:11" x14ac:dyDescent="0.2">
      <c r="A1226" s="9" t="str">
        <f>'宅直データ '!A1226&amp;'宅直データ '!C1226</f>
        <v/>
      </c>
      <c r="B1226" s="3" t="str">
        <f>'宅直データ '!A1226&amp;""</f>
        <v/>
      </c>
      <c r="C1226" s="3">
        <f>'宅直データ '!B1226</f>
        <v>0</v>
      </c>
      <c r="D1226" s="4">
        <f>'宅直データ '!C1226</f>
        <v>0</v>
      </c>
      <c r="E1226" s="3">
        <f>'宅直データ '!D1226</f>
        <v>0</v>
      </c>
      <c r="F1226" s="3">
        <f>'宅直データ '!E1226</f>
        <v>0</v>
      </c>
      <c r="G1226" s="10">
        <f>'宅直データ '!F1226</f>
        <v>0</v>
      </c>
      <c r="H1226" s="3" t="str">
        <f t="shared" si="19"/>
        <v/>
      </c>
      <c r="I1226" s="3" t="str">
        <f>IF(F1226=1,VLOOKUP($B1226,スタッフ!$B:$F,5,FALSE),"")</f>
        <v/>
      </c>
      <c r="J1226" s="3" t="str">
        <f>IF(G1226=1,VLOOKUP($B1226,スタッフ!$B:$F,5,FALSE),"")</f>
        <v/>
      </c>
      <c r="K1226" s="3" t="str">
        <f>IF(E1226=1,VLOOKUP($B1226,スタッフ!$B:$F,5,FALSE),"")</f>
        <v/>
      </c>
    </row>
    <row r="1227" spans="1:11" x14ac:dyDescent="0.2">
      <c r="A1227" s="9" t="str">
        <f>'宅直データ '!A1227&amp;'宅直データ '!C1227</f>
        <v/>
      </c>
      <c r="B1227" s="3" t="str">
        <f>'宅直データ '!A1227&amp;""</f>
        <v/>
      </c>
      <c r="C1227" s="3">
        <f>'宅直データ '!B1227</f>
        <v>0</v>
      </c>
      <c r="D1227" s="4">
        <f>'宅直データ '!C1227</f>
        <v>0</v>
      </c>
      <c r="E1227" s="3">
        <f>'宅直データ '!D1227</f>
        <v>0</v>
      </c>
      <c r="F1227" s="3">
        <f>'宅直データ '!E1227</f>
        <v>0</v>
      </c>
      <c r="G1227" s="10">
        <f>'宅直データ '!F1227</f>
        <v>0</v>
      </c>
      <c r="H1227" s="3" t="str">
        <f t="shared" si="19"/>
        <v/>
      </c>
      <c r="I1227" s="3" t="str">
        <f>IF(F1227=1,VLOOKUP($B1227,スタッフ!$B:$F,5,FALSE),"")</f>
        <v/>
      </c>
      <c r="J1227" s="3" t="str">
        <f>IF(G1227=1,VLOOKUP($B1227,スタッフ!$B:$F,5,FALSE),"")</f>
        <v/>
      </c>
      <c r="K1227" s="3" t="str">
        <f>IF(E1227=1,VLOOKUP($B1227,スタッフ!$B:$F,5,FALSE),"")</f>
        <v/>
      </c>
    </row>
    <row r="1228" spans="1:11" x14ac:dyDescent="0.2">
      <c r="A1228" s="9" t="str">
        <f>'宅直データ '!A1228&amp;'宅直データ '!C1228</f>
        <v/>
      </c>
      <c r="B1228" s="3" t="str">
        <f>'宅直データ '!A1228&amp;""</f>
        <v/>
      </c>
      <c r="C1228" s="3">
        <f>'宅直データ '!B1228</f>
        <v>0</v>
      </c>
      <c r="D1228" s="4">
        <f>'宅直データ '!C1228</f>
        <v>0</v>
      </c>
      <c r="E1228" s="3">
        <f>'宅直データ '!D1228</f>
        <v>0</v>
      </c>
      <c r="F1228" s="3">
        <f>'宅直データ '!E1228</f>
        <v>0</v>
      </c>
      <c r="G1228" s="10">
        <f>'宅直データ '!F1228</f>
        <v>0</v>
      </c>
      <c r="H1228" s="3" t="str">
        <f t="shared" si="19"/>
        <v/>
      </c>
      <c r="I1228" s="3" t="str">
        <f>IF(F1228=1,VLOOKUP($B1228,スタッフ!$B:$F,5,FALSE),"")</f>
        <v/>
      </c>
      <c r="J1228" s="3" t="str">
        <f>IF(G1228=1,VLOOKUP($B1228,スタッフ!$B:$F,5,FALSE),"")</f>
        <v/>
      </c>
      <c r="K1228" s="3" t="str">
        <f>IF(E1228=1,VLOOKUP($B1228,スタッフ!$B:$F,5,FALSE),"")</f>
        <v/>
      </c>
    </row>
    <row r="1229" spans="1:11" x14ac:dyDescent="0.2">
      <c r="A1229" s="9" t="str">
        <f>'宅直データ '!A1229&amp;'宅直データ '!C1229</f>
        <v/>
      </c>
      <c r="B1229" s="3" t="str">
        <f>'宅直データ '!A1229&amp;""</f>
        <v/>
      </c>
      <c r="C1229" s="3">
        <f>'宅直データ '!B1229</f>
        <v>0</v>
      </c>
      <c r="D1229" s="4">
        <f>'宅直データ '!C1229</f>
        <v>0</v>
      </c>
      <c r="E1229" s="3">
        <f>'宅直データ '!D1229</f>
        <v>0</v>
      </c>
      <c r="F1229" s="3">
        <f>'宅直データ '!E1229</f>
        <v>0</v>
      </c>
      <c r="G1229" s="10">
        <f>'宅直データ '!F1229</f>
        <v>0</v>
      </c>
      <c r="H1229" s="3" t="str">
        <f t="shared" si="19"/>
        <v/>
      </c>
      <c r="I1229" s="3" t="str">
        <f>IF(F1229=1,VLOOKUP($B1229,スタッフ!$B:$F,5,FALSE),"")</f>
        <v/>
      </c>
      <c r="J1229" s="3" t="str">
        <f>IF(G1229=1,VLOOKUP($B1229,スタッフ!$B:$F,5,FALSE),"")</f>
        <v/>
      </c>
      <c r="K1229" s="3" t="str">
        <f>IF(E1229=1,VLOOKUP($B1229,スタッフ!$B:$F,5,FALSE),"")</f>
        <v/>
      </c>
    </row>
    <row r="1230" spans="1:11" x14ac:dyDescent="0.2">
      <c r="A1230" s="9" t="str">
        <f>'宅直データ '!A1230&amp;'宅直データ '!C1230</f>
        <v/>
      </c>
      <c r="B1230" s="3" t="str">
        <f>'宅直データ '!A1230&amp;""</f>
        <v/>
      </c>
      <c r="C1230" s="3">
        <f>'宅直データ '!B1230</f>
        <v>0</v>
      </c>
      <c r="D1230" s="4">
        <f>'宅直データ '!C1230</f>
        <v>0</v>
      </c>
      <c r="E1230" s="3">
        <f>'宅直データ '!D1230</f>
        <v>0</v>
      </c>
      <c r="F1230" s="3">
        <f>'宅直データ '!E1230</f>
        <v>0</v>
      </c>
      <c r="G1230" s="10">
        <f>'宅直データ '!F1230</f>
        <v>0</v>
      </c>
      <c r="H1230" s="3" t="str">
        <f t="shared" si="19"/>
        <v/>
      </c>
      <c r="I1230" s="3" t="str">
        <f>IF(F1230=1,VLOOKUP($B1230,スタッフ!$B:$F,5,FALSE),"")</f>
        <v/>
      </c>
      <c r="J1230" s="3" t="str">
        <f>IF(G1230=1,VLOOKUP($B1230,スタッフ!$B:$F,5,FALSE),"")</f>
        <v/>
      </c>
      <c r="K1230" s="3" t="str">
        <f>IF(E1230=1,VLOOKUP($B1230,スタッフ!$B:$F,5,FALSE),"")</f>
        <v/>
      </c>
    </row>
    <row r="1231" spans="1:11" x14ac:dyDescent="0.2">
      <c r="A1231" s="9" t="str">
        <f>'宅直データ '!A1231&amp;'宅直データ '!C1231</f>
        <v/>
      </c>
      <c r="B1231" s="3" t="str">
        <f>'宅直データ '!A1231&amp;""</f>
        <v/>
      </c>
      <c r="C1231" s="3">
        <f>'宅直データ '!B1231</f>
        <v>0</v>
      </c>
      <c r="D1231" s="4">
        <f>'宅直データ '!C1231</f>
        <v>0</v>
      </c>
      <c r="E1231" s="3">
        <f>'宅直データ '!D1231</f>
        <v>0</v>
      </c>
      <c r="F1231" s="3">
        <f>'宅直データ '!E1231</f>
        <v>0</v>
      </c>
      <c r="G1231" s="10">
        <f>'宅直データ '!F1231</f>
        <v>0</v>
      </c>
      <c r="H1231" s="3" t="str">
        <f t="shared" si="19"/>
        <v/>
      </c>
      <c r="I1231" s="3" t="str">
        <f>IF(F1231=1,VLOOKUP($B1231,スタッフ!$B:$F,5,FALSE),"")</f>
        <v/>
      </c>
      <c r="J1231" s="3" t="str">
        <f>IF(G1231=1,VLOOKUP($B1231,スタッフ!$B:$F,5,FALSE),"")</f>
        <v/>
      </c>
      <c r="K1231" s="3" t="str">
        <f>IF(E1231=1,VLOOKUP($B1231,スタッフ!$B:$F,5,FALSE),"")</f>
        <v/>
      </c>
    </row>
    <row r="1232" spans="1:11" x14ac:dyDescent="0.2">
      <c r="A1232" s="9" t="str">
        <f>'宅直データ '!A1232&amp;'宅直データ '!C1232</f>
        <v/>
      </c>
      <c r="B1232" s="3" t="str">
        <f>'宅直データ '!A1232&amp;""</f>
        <v/>
      </c>
      <c r="C1232" s="3">
        <f>'宅直データ '!B1232</f>
        <v>0</v>
      </c>
      <c r="D1232" s="4">
        <f>'宅直データ '!C1232</f>
        <v>0</v>
      </c>
      <c r="E1232" s="3">
        <f>'宅直データ '!D1232</f>
        <v>0</v>
      </c>
      <c r="F1232" s="3">
        <f>'宅直データ '!E1232</f>
        <v>0</v>
      </c>
      <c r="G1232" s="10">
        <f>'宅直データ '!F1232</f>
        <v>0</v>
      </c>
      <c r="H1232" s="3" t="str">
        <f t="shared" si="19"/>
        <v/>
      </c>
      <c r="I1232" s="3" t="str">
        <f>IF(F1232=1,VLOOKUP($B1232,スタッフ!$B:$F,5,FALSE),"")</f>
        <v/>
      </c>
      <c r="J1232" s="3" t="str">
        <f>IF(G1232=1,VLOOKUP($B1232,スタッフ!$B:$F,5,FALSE),"")</f>
        <v/>
      </c>
      <c r="K1232" s="3" t="str">
        <f>IF(E1232=1,VLOOKUP($B1232,スタッフ!$B:$F,5,FALSE),"")</f>
        <v/>
      </c>
    </row>
    <row r="1233" spans="1:11" x14ac:dyDescent="0.2">
      <c r="A1233" s="9" t="str">
        <f>'宅直データ '!A1233&amp;'宅直データ '!C1233</f>
        <v/>
      </c>
      <c r="B1233" s="3" t="str">
        <f>'宅直データ '!A1233&amp;""</f>
        <v/>
      </c>
      <c r="C1233" s="3">
        <f>'宅直データ '!B1233</f>
        <v>0</v>
      </c>
      <c r="D1233" s="4">
        <f>'宅直データ '!C1233</f>
        <v>0</v>
      </c>
      <c r="E1233" s="3">
        <f>'宅直データ '!D1233</f>
        <v>0</v>
      </c>
      <c r="F1233" s="3">
        <f>'宅直データ '!E1233</f>
        <v>0</v>
      </c>
      <c r="G1233" s="10">
        <f>'宅直データ '!F1233</f>
        <v>0</v>
      </c>
      <c r="H1233" s="3" t="str">
        <f t="shared" si="19"/>
        <v/>
      </c>
      <c r="I1233" s="3" t="str">
        <f>IF(F1233=1,VLOOKUP($B1233,スタッフ!$B:$F,5,FALSE),"")</f>
        <v/>
      </c>
      <c r="J1233" s="3" t="str">
        <f>IF(G1233=1,VLOOKUP($B1233,スタッフ!$B:$F,5,FALSE),"")</f>
        <v/>
      </c>
      <c r="K1233" s="3" t="str">
        <f>IF(E1233=1,VLOOKUP($B1233,スタッフ!$B:$F,5,FALSE),"")</f>
        <v/>
      </c>
    </row>
    <row r="1234" spans="1:11" x14ac:dyDescent="0.2">
      <c r="A1234" s="9" t="str">
        <f>'宅直データ '!A1234&amp;'宅直データ '!C1234</f>
        <v/>
      </c>
      <c r="B1234" s="3" t="str">
        <f>'宅直データ '!A1234&amp;""</f>
        <v/>
      </c>
      <c r="C1234" s="3">
        <f>'宅直データ '!B1234</f>
        <v>0</v>
      </c>
      <c r="D1234" s="4">
        <f>'宅直データ '!C1234</f>
        <v>0</v>
      </c>
      <c r="E1234" s="3">
        <f>'宅直データ '!D1234</f>
        <v>0</v>
      </c>
      <c r="F1234" s="3">
        <f>'宅直データ '!E1234</f>
        <v>0</v>
      </c>
      <c r="G1234" s="10">
        <f>'宅直データ '!F1234</f>
        <v>0</v>
      </c>
      <c r="H1234" s="3" t="str">
        <f t="shared" si="19"/>
        <v/>
      </c>
      <c r="I1234" s="3" t="str">
        <f>IF(F1234=1,VLOOKUP($B1234,スタッフ!$B:$F,5,FALSE),"")</f>
        <v/>
      </c>
      <c r="J1234" s="3" t="str">
        <f>IF(G1234=1,VLOOKUP($B1234,スタッフ!$B:$F,5,FALSE),"")</f>
        <v/>
      </c>
      <c r="K1234" s="3" t="str">
        <f>IF(E1234=1,VLOOKUP($B1234,スタッフ!$B:$F,5,FALSE),"")</f>
        <v/>
      </c>
    </row>
    <row r="1235" spans="1:11" x14ac:dyDescent="0.2">
      <c r="A1235" s="9" t="str">
        <f>'宅直データ '!A1235&amp;'宅直データ '!C1235</f>
        <v/>
      </c>
      <c r="B1235" s="3" t="str">
        <f>'宅直データ '!A1235&amp;""</f>
        <v/>
      </c>
      <c r="C1235" s="3">
        <f>'宅直データ '!B1235</f>
        <v>0</v>
      </c>
      <c r="D1235" s="4">
        <f>'宅直データ '!C1235</f>
        <v>0</v>
      </c>
      <c r="E1235" s="3">
        <f>'宅直データ '!D1235</f>
        <v>0</v>
      </c>
      <c r="F1235" s="3">
        <f>'宅直データ '!E1235</f>
        <v>0</v>
      </c>
      <c r="G1235" s="10">
        <f>'宅直データ '!F1235</f>
        <v>0</v>
      </c>
      <c r="H1235" s="3" t="str">
        <f t="shared" si="19"/>
        <v/>
      </c>
      <c r="I1235" s="3" t="str">
        <f>IF(F1235=1,VLOOKUP($B1235,スタッフ!$B:$F,5,FALSE),"")</f>
        <v/>
      </c>
      <c r="J1235" s="3" t="str">
        <f>IF(G1235=1,VLOOKUP($B1235,スタッフ!$B:$F,5,FALSE),"")</f>
        <v/>
      </c>
      <c r="K1235" s="3" t="str">
        <f>IF(E1235=1,VLOOKUP($B1235,スタッフ!$B:$F,5,FALSE),"")</f>
        <v/>
      </c>
    </row>
    <row r="1236" spans="1:11" x14ac:dyDescent="0.2">
      <c r="A1236" s="9" t="str">
        <f>'宅直データ '!A1236&amp;'宅直データ '!C1236</f>
        <v/>
      </c>
      <c r="B1236" s="3" t="str">
        <f>'宅直データ '!A1236&amp;""</f>
        <v/>
      </c>
      <c r="C1236" s="3">
        <f>'宅直データ '!B1236</f>
        <v>0</v>
      </c>
      <c r="D1236" s="4">
        <f>'宅直データ '!C1236</f>
        <v>0</v>
      </c>
      <c r="E1236" s="3">
        <f>'宅直データ '!D1236</f>
        <v>0</v>
      </c>
      <c r="F1236" s="3">
        <f>'宅直データ '!E1236</f>
        <v>0</v>
      </c>
      <c r="G1236" s="10">
        <f>'宅直データ '!F1236</f>
        <v>0</v>
      </c>
      <c r="H1236" s="3" t="str">
        <f t="shared" si="19"/>
        <v/>
      </c>
      <c r="I1236" s="3" t="str">
        <f>IF(F1236=1,VLOOKUP($B1236,スタッフ!$B:$F,5,FALSE),"")</f>
        <v/>
      </c>
      <c r="J1236" s="3" t="str">
        <f>IF(G1236=1,VLOOKUP($B1236,スタッフ!$B:$F,5,FALSE),"")</f>
        <v/>
      </c>
      <c r="K1236" s="3" t="str">
        <f>IF(E1236=1,VLOOKUP($B1236,スタッフ!$B:$F,5,FALSE),"")</f>
        <v/>
      </c>
    </row>
    <row r="1237" spans="1:11" x14ac:dyDescent="0.2">
      <c r="A1237" s="9" t="str">
        <f>'宅直データ '!A1237&amp;'宅直データ '!C1237</f>
        <v/>
      </c>
      <c r="B1237" s="3" t="str">
        <f>'宅直データ '!A1237&amp;""</f>
        <v/>
      </c>
      <c r="C1237" s="3">
        <f>'宅直データ '!B1237</f>
        <v>0</v>
      </c>
      <c r="D1237" s="4">
        <f>'宅直データ '!C1237</f>
        <v>0</v>
      </c>
      <c r="E1237" s="3">
        <f>'宅直データ '!D1237</f>
        <v>0</v>
      </c>
      <c r="F1237" s="3">
        <f>'宅直データ '!E1237</f>
        <v>0</v>
      </c>
      <c r="G1237" s="10">
        <f>'宅直データ '!F1237</f>
        <v>0</v>
      </c>
      <c r="H1237" s="3" t="str">
        <f t="shared" si="19"/>
        <v/>
      </c>
      <c r="I1237" s="3" t="str">
        <f>IF(F1237=1,VLOOKUP($B1237,スタッフ!$B:$F,5,FALSE),"")</f>
        <v/>
      </c>
      <c r="J1237" s="3" t="str">
        <f>IF(G1237=1,VLOOKUP($B1237,スタッフ!$B:$F,5,FALSE),"")</f>
        <v/>
      </c>
      <c r="K1237" s="3" t="str">
        <f>IF(E1237=1,VLOOKUP($B1237,スタッフ!$B:$F,5,FALSE),"")</f>
        <v/>
      </c>
    </row>
    <row r="1238" spans="1:11" x14ac:dyDescent="0.2">
      <c r="A1238" s="9" t="str">
        <f>'宅直データ '!A1238&amp;'宅直データ '!C1238</f>
        <v/>
      </c>
      <c r="B1238" s="3" t="str">
        <f>'宅直データ '!A1238&amp;""</f>
        <v/>
      </c>
      <c r="C1238" s="3">
        <f>'宅直データ '!B1238</f>
        <v>0</v>
      </c>
      <c r="D1238" s="4">
        <f>'宅直データ '!C1238</f>
        <v>0</v>
      </c>
      <c r="E1238" s="3">
        <f>'宅直データ '!D1238</f>
        <v>0</v>
      </c>
      <c r="F1238" s="3">
        <f>'宅直データ '!E1238</f>
        <v>0</v>
      </c>
      <c r="G1238" s="10">
        <f>'宅直データ '!F1238</f>
        <v>0</v>
      </c>
      <c r="H1238" s="3" t="str">
        <f t="shared" si="19"/>
        <v/>
      </c>
      <c r="I1238" s="3" t="str">
        <f>IF(F1238=1,VLOOKUP($B1238,スタッフ!$B:$F,5,FALSE),"")</f>
        <v/>
      </c>
      <c r="J1238" s="3" t="str">
        <f>IF(G1238=1,VLOOKUP($B1238,スタッフ!$B:$F,5,FALSE),"")</f>
        <v/>
      </c>
      <c r="K1238" s="3" t="str">
        <f>IF(E1238=1,VLOOKUP($B1238,スタッフ!$B:$F,5,FALSE),"")</f>
        <v/>
      </c>
    </row>
    <row r="1239" spans="1:11" x14ac:dyDescent="0.2">
      <c r="A1239" s="9" t="str">
        <f>'宅直データ '!A1239&amp;'宅直データ '!C1239</f>
        <v/>
      </c>
      <c r="B1239" s="3" t="str">
        <f>'宅直データ '!A1239&amp;""</f>
        <v/>
      </c>
      <c r="C1239" s="3">
        <f>'宅直データ '!B1239</f>
        <v>0</v>
      </c>
      <c r="D1239" s="4">
        <f>'宅直データ '!C1239</f>
        <v>0</v>
      </c>
      <c r="E1239" s="3">
        <f>'宅直データ '!D1239</f>
        <v>0</v>
      </c>
      <c r="F1239" s="3">
        <f>'宅直データ '!E1239</f>
        <v>0</v>
      </c>
      <c r="G1239" s="10">
        <f>'宅直データ '!F1239</f>
        <v>0</v>
      </c>
      <c r="H1239" s="3" t="str">
        <f t="shared" si="19"/>
        <v/>
      </c>
      <c r="I1239" s="3" t="str">
        <f>IF(F1239=1,VLOOKUP($B1239,スタッフ!$B:$F,5,FALSE),"")</f>
        <v/>
      </c>
      <c r="J1239" s="3" t="str">
        <f>IF(G1239=1,VLOOKUP($B1239,スタッフ!$B:$F,5,FALSE),"")</f>
        <v/>
      </c>
      <c r="K1239" s="3" t="str">
        <f>IF(E1239=1,VLOOKUP($B1239,スタッフ!$B:$F,5,FALSE),"")</f>
        <v/>
      </c>
    </row>
    <row r="1240" spans="1:11" x14ac:dyDescent="0.2">
      <c r="A1240" s="9" t="str">
        <f>'宅直データ '!A1240&amp;'宅直データ '!C1240</f>
        <v/>
      </c>
      <c r="B1240" s="3" t="str">
        <f>'宅直データ '!A1240&amp;""</f>
        <v/>
      </c>
      <c r="C1240" s="3">
        <f>'宅直データ '!B1240</f>
        <v>0</v>
      </c>
      <c r="D1240" s="4">
        <f>'宅直データ '!C1240</f>
        <v>0</v>
      </c>
      <c r="E1240" s="3">
        <f>'宅直データ '!D1240</f>
        <v>0</v>
      </c>
      <c r="F1240" s="3">
        <f>'宅直データ '!E1240</f>
        <v>0</v>
      </c>
      <c r="G1240" s="10">
        <f>'宅直データ '!F1240</f>
        <v>0</v>
      </c>
      <c r="H1240" s="3" t="str">
        <f t="shared" si="19"/>
        <v/>
      </c>
      <c r="I1240" s="3" t="str">
        <f>IF(F1240=1,VLOOKUP($B1240,スタッフ!$B:$F,5,FALSE),"")</f>
        <v/>
      </c>
      <c r="J1240" s="3" t="str">
        <f>IF(G1240=1,VLOOKUP($B1240,スタッフ!$B:$F,5,FALSE),"")</f>
        <v/>
      </c>
      <c r="K1240" s="3" t="str">
        <f>IF(E1240=1,VLOOKUP($B1240,スタッフ!$B:$F,5,FALSE),"")</f>
        <v/>
      </c>
    </row>
    <row r="1241" spans="1:11" x14ac:dyDescent="0.2">
      <c r="A1241" s="9" t="str">
        <f>'宅直データ '!A1241&amp;'宅直データ '!C1241</f>
        <v/>
      </c>
      <c r="B1241" s="3" t="str">
        <f>'宅直データ '!A1241&amp;""</f>
        <v/>
      </c>
      <c r="C1241" s="3">
        <f>'宅直データ '!B1241</f>
        <v>0</v>
      </c>
      <c r="D1241" s="4">
        <f>'宅直データ '!C1241</f>
        <v>0</v>
      </c>
      <c r="E1241" s="3">
        <f>'宅直データ '!D1241</f>
        <v>0</v>
      </c>
      <c r="F1241" s="3">
        <f>'宅直データ '!E1241</f>
        <v>0</v>
      </c>
      <c r="G1241" s="10">
        <f>'宅直データ '!F1241</f>
        <v>0</v>
      </c>
      <c r="H1241" s="3" t="str">
        <f t="shared" si="19"/>
        <v/>
      </c>
      <c r="I1241" s="3" t="str">
        <f>IF(F1241=1,VLOOKUP($B1241,スタッフ!$B:$F,5,FALSE),"")</f>
        <v/>
      </c>
      <c r="J1241" s="3" t="str">
        <f>IF(G1241=1,VLOOKUP($B1241,スタッフ!$B:$F,5,FALSE),"")</f>
        <v/>
      </c>
      <c r="K1241" s="3" t="str">
        <f>IF(E1241=1,VLOOKUP($B1241,スタッフ!$B:$F,5,FALSE),"")</f>
        <v/>
      </c>
    </row>
    <row r="1242" spans="1:11" x14ac:dyDescent="0.2">
      <c r="A1242" s="9" t="str">
        <f>'宅直データ '!A1242&amp;'宅直データ '!C1242</f>
        <v/>
      </c>
      <c r="B1242" s="3" t="str">
        <f>'宅直データ '!A1242&amp;""</f>
        <v/>
      </c>
      <c r="C1242" s="3">
        <f>'宅直データ '!B1242</f>
        <v>0</v>
      </c>
      <c r="D1242" s="4">
        <f>'宅直データ '!C1242</f>
        <v>0</v>
      </c>
      <c r="E1242" s="3">
        <f>'宅直データ '!D1242</f>
        <v>0</v>
      </c>
      <c r="F1242" s="3">
        <f>'宅直データ '!E1242</f>
        <v>0</v>
      </c>
      <c r="G1242" s="10">
        <f>'宅直データ '!F1242</f>
        <v>0</v>
      </c>
      <c r="H1242" s="3" t="str">
        <f t="shared" si="19"/>
        <v/>
      </c>
      <c r="I1242" s="3" t="str">
        <f>IF(F1242=1,VLOOKUP($B1242,スタッフ!$B:$F,5,FALSE),"")</f>
        <v/>
      </c>
      <c r="J1242" s="3" t="str">
        <f>IF(G1242=1,VLOOKUP($B1242,スタッフ!$B:$F,5,FALSE),"")</f>
        <v/>
      </c>
      <c r="K1242" s="3" t="str">
        <f>IF(E1242=1,VLOOKUP($B1242,スタッフ!$B:$F,5,FALSE),"")</f>
        <v/>
      </c>
    </row>
    <row r="1243" spans="1:11" x14ac:dyDescent="0.2">
      <c r="A1243" s="9" t="str">
        <f>'宅直データ '!A1243&amp;'宅直データ '!C1243</f>
        <v/>
      </c>
      <c r="B1243" s="3" t="str">
        <f>'宅直データ '!A1243&amp;""</f>
        <v/>
      </c>
      <c r="C1243" s="3">
        <f>'宅直データ '!B1243</f>
        <v>0</v>
      </c>
      <c r="D1243" s="4">
        <f>'宅直データ '!C1243</f>
        <v>0</v>
      </c>
      <c r="E1243" s="3">
        <f>'宅直データ '!D1243</f>
        <v>0</v>
      </c>
      <c r="F1243" s="3">
        <f>'宅直データ '!E1243</f>
        <v>0</v>
      </c>
      <c r="G1243" s="10">
        <f>'宅直データ '!F1243</f>
        <v>0</v>
      </c>
      <c r="H1243" s="3" t="str">
        <f t="shared" si="19"/>
        <v/>
      </c>
      <c r="I1243" s="3" t="str">
        <f>IF(F1243=1,VLOOKUP($B1243,スタッフ!$B:$F,5,FALSE),"")</f>
        <v/>
      </c>
      <c r="J1243" s="3" t="str">
        <f>IF(G1243=1,VLOOKUP($B1243,スタッフ!$B:$F,5,FALSE),"")</f>
        <v/>
      </c>
      <c r="K1243" s="3" t="str">
        <f>IF(E1243=1,VLOOKUP($B1243,スタッフ!$B:$F,5,FALSE),"")</f>
        <v/>
      </c>
    </row>
    <row r="1244" spans="1:11" x14ac:dyDescent="0.2">
      <c r="A1244" s="9" t="str">
        <f>'宅直データ '!A1244&amp;'宅直データ '!C1244</f>
        <v/>
      </c>
      <c r="B1244" s="3" t="str">
        <f>'宅直データ '!A1244&amp;""</f>
        <v/>
      </c>
      <c r="C1244" s="3">
        <f>'宅直データ '!B1244</f>
        <v>0</v>
      </c>
      <c r="D1244" s="4">
        <f>'宅直データ '!C1244</f>
        <v>0</v>
      </c>
      <c r="E1244" s="3">
        <f>'宅直データ '!D1244</f>
        <v>0</v>
      </c>
      <c r="F1244" s="3">
        <f>'宅直データ '!E1244</f>
        <v>0</v>
      </c>
      <c r="G1244" s="10">
        <f>'宅直データ '!F1244</f>
        <v>0</v>
      </c>
      <c r="H1244" s="3" t="str">
        <f t="shared" si="19"/>
        <v/>
      </c>
      <c r="I1244" s="3" t="str">
        <f>IF(F1244=1,VLOOKUP($B1244,スタッフ!$B:$F,5,FALSE),"")</f>
        <v/>
      </c>
      <c r="J1244" s="3" t="str">
        <f>IF(G1244=1,VLOOKUP($B1244,スタッフ!$B:$F,5,FALSE),"")</f>
        <v/>
      </c>
      <c r="K1244" s="3" t="str">
        <f>IF(E1244=1,VLOOKUP($B1244,スタッフ!$B:$F,5,FALSE),"")</f>
        <v/>
      </c>
    </row>
    <row r="1245" spans="1:11" x14ac:dyDescent="0.2">
      <c r="A1245" s="9" t="str">
        <f>'宅直データ '!A1245&amp;'宅直データ '!C1245</f>
        <v/>
      </c>
      <c r="B1245" s="3" t="str">
        <f>'宅直データ '!A1245&amp;""</f>
        <v/>
      </c>
      <c r="C1245" s="3">
        <f>'宅直データ '!B1245</f>
        <v>0</v>
      </c>
      <c r="D1245" s="4">
        <f>'宅直データ '!C1245</f>
        <v>0</v>
      </c>
      <c r="E1245" s="3">
        <f>'宅直データ '!D1245</f>
        <v>0</v>
      </c>
      <c r="F1245" s="3">
        <f>'宅直データ '!E1245</f>
        <v>0</v>
      </c>
      <c r="G1245" s="10">
        <f>'宅直データ '!F1245</f>
        <v>0</v>
      </c>
      <c r="H1245" s="3" t="str">
        <f t="shared" si="19"/>
        <v/>
      </c>
      <c r="I1245" s="3" t="str">
        <f>IF(F1245=1,VLOOKUP($B1245,スタッフ!$B:$F,5,FALSE),"")</f>
        <v/>
      </c>
      <c r="J1245" s="3" t="str">
        <f>IF(G1245=1,VLOOKUP($B1245,スタッフ!$B:$F,5,FALSE),"")</f>
        <v/>
      </c>
      <c r="K1245" s="3" t="str">
        <f>IF(E1245=1,VLOOKUP($B1245,スタッフ!$B:$F,5,FALSE),"")</f>
        <v/>
      </c>
    </row>
    <row r="1246" spans="1:11" x14ac:dyDescent="0.2">
      <c r="A1246" s="9" t="str">
        <f>'宅直データ '!A1246&amp;'宅直データ '!C1246</f>
        <v/>
      </c>
      <c r="B1246" s="3" t="str">
        <f>'宅直データ '!A1246&amp;""</f>
        <v/>
      </c>
      <c r="C1246" s="3">
        <f>'宅直データ '!B1246</f>
        <v>0</v>
      </c>
      <c r="D1246" s="4">
        <f>'宅直データ '!C1246</f>
        <v>0</v>
      </c>
      <c r="E1246" s="3">
        <f>'宅直データ '!D1246</f>
        <v>0</v>
      </c>
      <c r="F1246" s="3">
        <f>'宅直データ '!E1246</f>
        <v>0</v>
      </c>
      <c r="G1246" s="10">
        <f>'宅直データ '!F1246</f>
        <v>0</v>
      </c>
      <c r="H1246" s="3" t="str">
        <f t="shared" si="19"/>
        <v/>
      </c>
      <c r="I1246" s="3" t="str">
        <f>IF(F1246=1,VLOOKUP($B1246,スタッフ!$B:$F,5,FALSE),"")</f>
        <v/>
      </c>
      <c r="J1246" s="3" t="str">
        <f>IF(G1246=1,VLOOKUP($B1246,スタッフ!$B:$F,5,FALSE),"")</f>
        <v/>
      </c>
      <c r="K1246" s="3" t="str">
        <f>IF(E1246=1,VLOOKUP($B1246,スタッフ!$B:$F,5,FALSE),"")</f>
        <v/>
      </c>
    </row>
    <row r="1247" spans="1:11" x14ac:dyDescent="0.2">
      <c r="A1247" s="9" t="str">
        <f>'宅直データ '!A1247&amp;'宅直データ '!C1247</f>
        <v/>
      </c>
      <c r="B1247" s="3" t="str">
        <f>'宅直データ '!A1247&amp;""</f>
        <v/>
      </c>
      <c r="C1247" s="3">
        <f>'宅直データ '!B1247</f>
        <v>0</v>
      </c>
      <c r="D1247" s="4">
        <f>'宅直データ '!C1247</f>
        <v>0</v>
      </c>
      <c r="E1247" s="3">
        <f>'宅直データ '!D1247</f>
        <v>0</v>
      </c>
      <c r="F1247" s="3">
        <f>'宅直データ '!E1247</f>
        <v>0</v>
      </c>
      <c r="G1247" s="10">
        <f>'宅直データ '!F1247</f>
        <v>0</v>
      </c>
      <c r="H1247" s="3" t="str">
        <f t="shared" si="19"/>
        <v/>
      </c>
      <c r="I1247" s="3" t="str">
        <f>IF(F1247=1,VLOOKUP($B1247,スタッフ!$B:$F,5,FALSE),"")</f>
        <v/>
      </c>
      <c r="J1247" s="3" t="str">
        <f>IF(G1247=1,VLOOKUP($B1247,スタッフ!$B:$F,5,FALSE),"")</f>
        <v/>
      </c>
      <c r="K1247" s="3" t="str">
        <f>IF(E1247=1,VLOOKUP($B1247,スタッフ!$B:$F,5,FALSE),"")</f>
        <v/>
      </c>
    </row>
    <row r="1248" spans="1:11" x14ac:dyDescent="0.2">
      <c r="A1248" s="9" t="str">
        <f>'宅直データ '!A1248&amp;'宅直データ '!C1248</f>
        <v/>
      </c>
      <c r="B1248" s="3" t="str">
        <f>'宅直データ '!A1248&amp;""</f>
        <v/>
      </c>
      <c r="C1248" s="3">
        <f>'宅直データ '!B1248</f>
        <v>0</v>
      </c>
      <c r="D1248" s="4">
        <f>'宅直データ '!C1248</f>
        <v>0</v>
      </c>
      <c r="E1248" s="3">
        <f>'宅直データ '!D1248</f>
        <v>0</v>
      </c>
      <c r="F1248" s="3">
        <f>'宅直データ '!E1248</f>
        <v>0</v>
      </c>
      <c r="G1248" s="10">
        <f>'宅直データ '!F1248</f>
        <v>0</v>
      </c>
      <c r="H1248" s="3" t="str">
        <f t="shared" si="19"/>
        <v/>
      </c>
      <c r="I1248" s="3" t="str">
        <f>IF(F1248=1,VLOOKUP($B1248,スタッフ!$B:$F,5,FALSE),"")</f>
        <v/>
      </c>
      <c r="J1248" s="3" t="str">
        <f>IF(G1248=1,VLOOKUP($B1248,スタッフ!$B:$F,5,FALSE),"")</f>
        <v/>
      </c>
      <c r="K1248" s="3" t="str">
        <f>IF(E1248=1,VLOOKUP($B1248,スタッフ!$B:$F,5,FALSE),"")</f>
        <v/>
      </c>
    </row>
    <row r="1249" spans="1:11" x14ac:dyDescent="0.2">
      <c r="A1249" s="9" t="str">
        <f>'宅直データ '!A1249&amp;'宅直データ '!C1249</f>
        <v/>
      </c>
      <c r="B1249" s="3" t="str">
        <f>'宅直データ '!A1249&amp;""</f>
        <v/>
      </c>
      <c r="C1249" s="3">
        <f>'宅直データ '!B1249</f>
        <v>0</v>
      </c>
      <c r="D1249" s="4">
        <f>'宅直データ '!C1249</f>
        <v>0</v>
      </c>
      <c r="E1249" s="3">
        <f>'宅直データ '!D1249</f>
        <v>0</v>
      </c>
      <c r="F1249" s="3">
        <f>'宅直データ '!E1249</f>
        <v>0</v>
      </c>
      <c r="G1249" s="10">
        <f>'宅直データ '!F1249</f>
        <v>0</v>
      </c>
      <c r="H1249" s="3" t="str">
        <f t="shared" si="19"/>
        <v/>
      </c>
      <c r="I1249" s="3" t="str">
        <f>IF(F1249=1,VLOOKUP($B1249,スタッフ!$B:$F,5,FALSE),"")</f>
        <v/>
      </c>
      <c r="J1249" s="3" t="str">
        <f>IF(G1249=1,VLOOKUP($B1249,スタッフ!$B:$F,5,FALSE),"")</f>
        <v/>
      </c>
      <c r="K1249" s="3" t="str">
        <f>IF(E1249=1,VLOOKUP($B1249,スタッフ!$B:$F,5,FALSE),"")</f>
        <v/>
      </c>
    </row>
    <row r="1250" spans="1:11" x14ac:dyDescent="0.2">
      <c r="A1250" s="9" t="str">
        <f>'宅直データ '!A1250&amp;'宅直データ '!C1250</f>
        <v/>
      </c>
      <c r="B1250" s="3" t="str">
        <f>'宅直データ '!A1250&amp;""</f>
        <v/>
      </c>
      <c r="C1250" s="3">
        <f>'宅直データ '!B1250</f>
        <v>0</v>
      </c>
      <c r="D1250" s="4">
        <f>'宅直データ '!C1250</f>
        <v>0</v>
      </c>
      <c r="E1250" s="3">
        <f>'宅直データ '!D1250</f>
        <v>0</v>
      </c>
      <c r="F1250" s="3">
        <f>'宅直データ '!E1250</f>
        <v>0</v>
      </c>
      <c r="G1250" s="10">
        <f>'宅直データ '!F1250</f>
        <v>0</v>
      </c>
      <c r="H1250" s="3" t="str">
        <f t="shared" si="19"/>
        <v/>
      </c>
      <c r="I1250" s="3" t="str">
        <f>IF(F1250=1,VLOOKUP($B1250,スタッフ!$B:$F,5,FALSE),"")</f>
        <v/>
      </c>
      <c r="J1250" s="3" t="str">
        <f>IF(G1250=1,VLOOKUP($B1250,スタッフ!$B:$F,5,FALSE),"")</f>
        <v/>
      </c>
      <c r="K1250" s="3" t="str">
        <f>IF(E1250=1,VLOOKUP($B1250,スタッフ!$B:$F,5,FALSE),"")</f>
        <v/>
      </c>
    </row>
    <row r="1251" spans="1:11" x14ac:dyDescent="0.2">
      <c r="A1251" s="9" t="str">
        <f>'宅直データ '!A1251&amp;'宅直データ '!C1251</f>
        <v/>
      </c>
      <c r="B1251" s="3" t="str">
        <f>'宅直データ '!A1251&amp;""</f>
        <v/>
      </c>
      <c r="C1251" s="3">
        <f>'宅直データ '!B1251</f>
        <v>0</v>
      </c>
      <c r="D1251" s="4">
        <f>'宅直データ '!C1251</f>
        <v>0</v>
      </c>
      <c r="E1251" s="3">
        <f>'宅直データ '!D1251</f>
        <v>0</v>
      </c>
      <c r="F1251" s="3">
        <f>'宅直データ '!E1251</f>
        <v>0</v>
      </c>
      <c r="G1251" s="10">
        <f>'宅直データ '!F1251</f>
        <v>0</v>
      </c>
      <c r="H1251" s="3" t="str">
        <f t="shared" si="19"/>
        <v/>
      </c>
      <c r="I1251" s="3" t="str">
        <f>IF(F1251=1,VLOOKUP($B1251,スタッフ!$B:$F,5,FALSE),"")</f>
        <v/>
      </c>
      <c r="J1251" s="3" t="str">
        <f>IF(G1251=1,VLOOKUP($B1251,スタッフ!$B:$F,5,FALSE),"")</f>
        <v/>
      </c>
      <c r="K1251" s="3" t="str">
        <f>IF(E1251=1,VLOOKUP($B1251,スタッフ!$B:$F,5,FALSE),"")</f>
        <v/>
      </c>
    </row>
    <row r="1252" spans="1:11" x14ac:dyDescent="0.2">
      <c r="A1252" s="9" t="str">
        <f>'宅直データ '!A1252&amp;'宅直データ '!C1252</f>
        <v/>
      </c>
      <c r="B1252" s="3" t="str">
        <f>'宅直データ '!A1252&amp;""</f>
        <v/>
      </c>
      <c r="C1252" s="3">
        <f>'宅直データ '!B1252</f>
        <v>0</v>
      </c>
      <c r="D1252" s="4">
        <f>'宅直データ '!C1252</f>
        <v>0</v>
      </c>
      <c r="E1252" s="3">
        <f>'宅直データ '!D1252</f>
        <v>0</v>
      </c>
      <c r="F1252" s="3">
        <f>'宅直データ '!E1252</f>
        <v>0</v>
      </c>
      <c r="G1252" s="10">
        <f>'宅直データ '!F1252</f>
        <v>0</v>
      </c>
      <c r="H1252" s="3" t="str">
        <f t="shared" si="19"/>
        <v/>
      </c>
      <c r="I1252" s="3" t="str">
        <f>IF(F1252=1,VLOOKUP($B1252,スタッフ!$B:$F,5,FALSE),"")</f>
        <v/>
      </c>
      <c r="J1252" s="3" t="str">
        <f>IF(G1252=1,VLOOKUP($B1252,スタッフ!$B:$F,5,FALSE),"")</f>
        <v/>
      </c>
      <c r="K1252" s="3" t="str">
        <f>IF(E1252=1,VLOOKUP($B1252,スタッフ!$B:$F,5,FALSE),"")</f>
        <v/>
      </c>
    </row>
    <row r="1253" spans="1:11" x14ac:dyDescent="0.2">
      <c r="A1253" s="9" t="str">
        <f>'宅直データ '!A1253&amp;'宅直データ '!C1253</f>
        <v/>
      </c>
      <c r="B1253" s="3" t="str">
        <f>'宅直データ '!A1253&amp;""</f>
        <v/>
      </c>
      <c r="C1253" s="3">
        <f>'宅直データ '!B1253</f>
        <v>0</v>
      </c>
      <c r="D1253" s="4">
        <f>'宅直データ '!C1253</f>
        <v>0</v>
      </c>
      <c r="E1253" s="3">
        <f>'宅直データ '!D1253</f>
        <v>0</v>
      </c>
      <c r="F1253" s="3">
        <f>'宅直データ '!E1253</f>
        <v>0</v>
      </c>
      <c r="G1253" s="10">
        <f>'宅直データ '!F1253</f>
        <v>0</v>
      </c>
      <c r="H1253" s="3" t="str">
        <f t="shared" si="19"/>
        <v/>
      </c>
      <c r="I1253" s="3" t="str">
        <f>IF(F1253=1,VLOOKUP($B1253,スタッフ!$B:$F,5,FALSE),"")</f>
        <v/>
      </c>
      <c r="J1253" s="3" t="str">
        <f>IF(G1253=1,VLOOKUP($B1253,スタッフ!$B:$F,5,FALSE),"")</f>
        <v/>
      </c>
      <c r="K1253" s="3" t="str">
        <f>IF(E1253=1,VLOOKUP($B1253,スタッフ!$B:$F,5,FALSE),"")</f>
        <v/>
      </c>
    </row>
    <row r="1254" spans="1:11" x14ac:dyDescent="0.2">
      <c r="A1254" s="9" t="str">
        <f>'宅直データ '!A1254&amp;'宅直データ '!C1254</f>
        <v/>
      </c>
      <c r="B1254" s="3" t="str">
        <f>'宅直データ '!A1254&amp;""</f>
        <v/>
      </c>
      <c r="C1254" s="3">
        <f>'宅直データ '!B1254</f>
        <v>0</v>
      </c>
      <c r="D1254" s="4">
        <f>'宅直データ '!C1254</f>
        <v>0</v>
      </c>
      <c r="E1254" s="3">
        <f>'宅直データ '!D1254</f>
        <v>0</v>
      </c>
      <c r="F1254" s="3">
        <f>'宅直データ '!E1254</f>
        <v>0</v>
      </c>
      <c r="G1254" s="10">
        <f>'宅直データ '!F1254</f>
        <v>0</v>
      </c>
      <c r="H1254" s="3" t="str">
        <f t="shared" si="19"/>
        <v/>
      </c>
      <c r="I1254" s="3" t="str">
        <f>IF(F1254=1,VLOOKUP($B1254,スタッフ!$B:$F,5,FALSE),"")</f>
        <v/>
      </c>
      <c r="J1254" s="3" t="str">
        <f>IF(G1254=1,VLOOKUP($B1254,スタッフ!$B:$F,5,FALSE),"")</f>
        <v/>
      </c>
      <c r="K1254" s="3" t="str">
        <f>IF(E1254=1,VLOOKUP($B1254,スタッフ!$B:$F,5,FALSE),"")</f>
        <v/>
      </c>
    </row>
    <row r="1255" spans="1:11" x14ac:dyDescent="0.2">
      <c r="A1255" s="9" t="str">
        <f>'宅直データ '!A1255&amp;'宅直データ '!C1255</f>
        <v/>
      </c>
      <c r="B1255" s="3" t="str">
        <f>'宅直データ '!A1255&amp;""</f>
        <v/>
      </c>
      <c r="C1255" s="3">
        <f>'宅直データ '!B1255</f>
        <v>0</v>
      </c>
      <c r="D1255" s="4">
        <f>'宅直データ '!C1255</f>
        <v>0</v>
      </c>
      <c r="E1255" s="3">
        <f>'宅直データ '!D1255</f>
        <v>0</v>
      </c>
      <c r="F1255" s="3">
        <f>'宅直データ '!E1255</f>
        <v>0</v>
      </c>
      <c r="G1255" s="10">
        <f>'宅直データ '!F1255</f>
        <v>0</v>
      </c>
      <c r="H1255" s="3" t="str">
        <f t="shared" si="19"/>
        <v/>
      </c>
      <c r="I1255" s="3" t="str">
        <f>IF(F1255=1,VLOOKUP($B1255,スタッフ!$B:$F,5,FALSE),"")</f>
        <v/>
      </c>
      <c r="J1255" s="3" t="str">
        <f>IF(G1255=1,VLOOKUP($B1255,スタッフ!$B:$F,5,FALSE),"")</f>
        <v/>
      </c>
      <c r="K1255" s="3" t="str">
        <f>IF(E1255=1,VLOOKUP($B1255,スタッフ!$B:$F,5,FALSE),"")</f>
        <v/>
      </c>
    </row>
    <row r="1256" spans="1:11" x14ac:dyDescent="0.2">
      <c r="A1256" s="9" t="str">
        <f>'宅直データ '!A1256&amp;'宅直データ '!C1256</f>
        <v/>
      </c>
      <c r="B1256" s="3" t="str">
        <f>'宅直データ '!A1256&amp;""</f>
        <v/>
      </c>
      <c r="C1256" s="3">
        <f>'宅直データ '!B1256</f>
        <v>0</v>
      </c>
      <c r="D1256" s="4">
        <f>'宅直データ '!C1256</f>
        <v>0</v>
      </c>
      <c r="E1256" s="3">
        <f>'宅直データ '!D1256</f>
        <v>0</v>
      </c>
      <c r="F1256" s="3">
        <f>'宅直データ '!E1256</f>
        <v>0</v>
      </c>
      <c r="G1256" s="10">
        <f>'宅直データ '!F1256</f>
        <v>0</v>
      </c>
      <c r="H1256" s="3" t="str">
        <f t="shared" si="19"/>
        <v/>
      </c>
      <c r="I1256" s="3" t="str">
        <f>IF(F1256=1,VLOOKUP($B1256,スタッフ!$B:$F,5,FALSE),"")</f>
        <v/>
      </c>
      <c r="J1256" s="3" t="str">
        <f>IF(G1256=1,VLOOKUP($B1256,スタッフ!$B:$F,5,FALSE),"")</f>
        <v/>
      </c>
      <c r="K1256" s="3" t="str">
        <f>IF(E1256=1,VLOOKUP($B1256,スタッフ!$B:$F,5,FALSE),"")</f>
        <v/>
      </c>
    </row>
    <row r="1257" spans="1:11" x14ac:dyDescent="0.2">
      <c r="A1257" s="9" t="str">
        <f>'宅直データ '!A1257&amp;'宅直データ '!C1257</f>
        <v/>
      </c>
      <c r="B1257" s="3" t="str">
        <f>'宅直データ '!A1257&amp;""</f>
        <v/>
      </c>
      <c r="C1257" s="3">
        <f>'宅直データ '!B1257</f>
        <v>0</v>
      </c>
      <c r="D1257" s="4">
        <f>'宅直データ '!C1257</f>
        <v>0</v>
      </c>
      <c r="E1257" s="3">
        <f>'宅直データ '!D1257</f>
        <v>0</v>
      </c>
      <c r="F1257" s="3">
        <f>'宅直データ '!E1257</f>
        <v>0</v>
      </c>
      <c r="G1257" s="10">
        <f>'宅直データ '!F1257</f>
        <v>0</v>
      </c>
      <c r="H1257" s="3" t="str">
        <f t="shared" si="19"/>
        <v/>
      </c>
      <c r="I1257" s="3" t="str">
        <f>IF(F1257=1,VLOOKUP($B1257,スタッフ!$B:$F,5,FALSE),"")</f>
        <v/>
      </c>
      <c r="J1257" s="3" t="str">
        <f>IF(G1257=1,VLOOKUP($B1257,スタッフ!$B:$F,5,FALSE),"")</f>
        <v/>
      </c>
      <c r="K1257" s="3" t="str">
        <f>IF(E1257=1,VLOOKUP($B1257,スタッフ!$B:$F,5,FALSE),"")</f>
        <v/>
      </c>
    </row>
    <row r="1258" spans="1:11" x14ac:dyDescent="0.2">
      <c r="A1258" s="9" t="str">
        <f>'宅直データ '!A1258&amp;'宅直データ '!C1258</f>
        <v/>
      </c>
      <c r="B1258" s="3" t="str">
        <f>'宅直データ '!A1258&amp;""</f>
        <v/>
      </c>
      <c r="C1258" s="3">
        <f>'宅直データ '!B1258</f>
        <v>0</v>
      </c>
      <c r="D1258" s="4">
        <f>'宅直データ '!C1258</f>
        <v>0</v>
      </c>
      <c r="E1258" s="3">
        <f>'宅直データ '!D1258</f>
        <v>0</v>
      </c>
      <c r="F1258" s="3">
        <f>'宅直データ '!E1258</f>
        <v>0</v>
      </c>
      <c r="G1258" s="10">
        <f>'宅直データ '!F1258</f>
        <v>0</v>
      </c>
      <c r="H1258" s="3" t="str">
        <f t="shared" si="19"/>
        <v/>
      </c>
      <c r="I1258" s="3" t="str">
        <f>IF(F1258=1,VLOOKUP($B1258,スタッフ!$B:$F,5,FALSE),"")</f>
        <v/>
      </c>
      <c r="J1258" s="3" t="str">
        <f>IF(G1258=1,VLOOKUP($B1258,スタッフ!$B:$F,5,FALSE),"")</f>
        <v/>
      </c>
      <c r="K1258" s="3" t="str">
        <f>IF(E1258=1,VLOOKUP($B1258,スタッフ!$B:$F,5,FALSE),"")</f>
        <v/>
      </c>
    </row>
    <row r="1259" spans="1:11" x14ac:dyDescent="0.2">
      <c r="A1259" s="9" t="str">
        <f>'宅直データ '!A1259&amp;'宅直データ '!C1259</f>
        <v/>
      </c>
      <c r="B1259" s="3" t="str">
        <f>'宅直データ '!A1259&amp;""</f>
        <v/>
      </c>
      <c r="C1259" s="3">
        <f>'宅直データ '!B1259</f>
        <v>0</v>
      </c>
      <c r="D1259" s="4">
        <f>'宅直データ '!C1259</f>
        <v>0</v>
      </c>
      <c r="E1259" s="3">
        <f>'宅直データ '!D1259</f>
        <v>0</v>
      </c>
      <c r="F1259" s="3">
        <f>'宅直データ '!E1259</f>
        <v>0</v>
      </c>
      <c r="G1259" s="10">
        <f>'宅直データ '!F1259</f>
        <v>0</v>
      </c>
      <c r="H1259" s="3" t="str">
        <f t="shared" si="19"/>
        <v/>
      </c>
      <c r="I1259" s="3" t="str">
        <f>IF(F1259=1,VLOOKUP($B1259,スタッフ!$B:$F,5,FALSE),"")</f>
        <v/>
      </c>
      <c r="J1259" s="3" t="str">
        <f>IF(G1259=1,VLOOKUP($B1259,スタッフ!$B:$F,5,FALSE),"")</f>
        <v/>
      </c>
      <c r="K1259" s="3" t="str">
        <f>IF(E1259=1,VLOOKUP($B1259,スタッフ!$B:$F,5,FALSE),"")</f>
        <v/>
      </c>
    </row>
    <row r="1260" spans="1:11" x14ac:dyDescent="0.2">
      <c r="A1260" s="9" t="str">
        <f>'宅直データ '!A1260&amp;'宅直データ '!C1260</f>
        <v/>
      </c>
      <c r="B1260" s="3" t="str">
        <f>'宅直データ '!A1260&amp;""</f>
        <v/>
      </c>
      <c r="C1260" s="3">
        <f>'宅直データ '!B1260</f>
        <v>0</v>
      </c>
      <c r="D1260" s="4">
        <f>'宅直データ '!C1260</f>
        <v>0</v>
      </c>
      <c r="E1260" s="3">
        <f>'宅直データ '!D1260</f>
        <v>0</v>
      </c>
      <c r="F1260" s="3">
        <f>'宅直データ '!E1260</f>
        <v>0</v>
      </c>
      <c r="G1260" s="10">
        <f>'宅直データ '!F1260</f>
        <v>0</v>
      </c>
      <c r="H1260" s="3" t="str">
        <f t="shared" si="19"/>
        <v/>
      </c>
      <c r="I1260" s="3" t="str">
        <f>IF(F1260=1,VLOOKUP($B1260,スタッフ!$B:$F,5,FALSE),"")</f>
        <v/>
      </c>
      <c r="J1260" s="3" t="str">
        <f>IF(G1260=1,VLOOKUP($B1260,スタッフ!$B:$F,5,FALSE),"")</f>
        <v/>
      </c>
      <c r="K1260" s="3" t="str">
        <f>IF(E1260=1,VLOOKUP($B1260,スタッフ!$B:$F,5,FALSE),"")</f>
        <v/>
      </c>
    </row>
    <row r="1261" spans="1:11" x14ac:dyDescent="0.2">
      <c r="A1261" s="9" t="str">
        <f>'宅直データ '!A1261&amp;'宅直データ '!C1261</f>
        <v/>
      </c>
      <c r="B1261" s="3" t="str">
        <f>'宅直データ '!A1261&amp;""</f>
        <v/>
      </c>
      <c r="C1261" s="3">
        <f>'宅直データ '!B1261</f>
        <v>0</v>
      </c>
      <c r="D1261" s="4">
        <f>'宅直データ '!C1261</f>
        <v>0</v>
      </c>
      <c r="E1261" s="3">
        <f>'宅直データ '!D1261</f>
        <v>0</v>
      </c>
      <c r="F1261" s="3">
        <f>'宅直データ '!E1261</f>
        <v>0</v>
      </c>
      <c r="G1261" s="10">
        <f>'宅直データ '!F1261</f>
        <v>0</v>
      </c>
      <c r="H1261" s="3" t="str">
        <f t="shared" si="19"/>
        <v/>
      </c>
      <c r="I1261" s="3" t="str">
        <f>IF(F1261=1,VLOOKUP($B1261,スタッフ!$B:$F,5,FALSE),"")</f>
        <v/>
      </c>
      <c r="J1261" s="3" t="str">
        <f>IF(G1261=1,VLOOKUP($B1261,スタッフ!$B:$F,5,FALSE),"")</f>
        <v/>
      </c>
      <c r="K1261" s="3" t="str">
        <f>IF(E1261=1,VLOOKUP($B1261,スタッフ!$B:$F,5,FALSE),"")</f>
        <v/>
      </c>
    </row>
    <row r="1262" spans="1:11" x14ac:dyDescent="0.2">
      <c r="A1262" s="9" t="str">
        <f>'宅直データ '!A1262&amp;'宅直データ '!C1262</f>
        <v/>
      </c>
      <c r="B1262" s="3" t="str">
        <f>'宅直データ '!A1262&amp;""</f>
        <v/>
      </c>
      <c r="C1262" s="3">
        <f>'宅直データ '!B1262</f>
        <v>0</v>
      </c>
      <c r="D1262" s="4">
        <f>'宅直データ '!C1262</f>
        <v>0</v>
      </c>
      <c r="E1262" s="3">
        <f>'宅直データ '!D1262</f>
        <v>0</v>
      </c>
      <c r="F1262" s="3">
        <f>'宅直データ '!E1262</f>
        <v>0</v>
      </c>
      <c r="G1262" s="10">
        <f>'宅直データ '!F1262</f>
        <v>0</v>
      </c>
      <c r="H1262" s="3" t="str">
        <f t="shared" si="19"/>
        <v/>
      </c>
      <c r="I1262" s="3" t="str">
        <f>IF(F1262=1,VLOOKUP($B1262,スタッフ!$B:$F,5,FALSE),"")</f>
        <v/>
      </c>
      <c r="J1262" s="3" t="str">
        <f>IF(G1262=1,VLOOKUP($B1262,スタッフ!$B:$F,5,FALSE),"")</f>
        <v/>
      </c>
      <c r="K1262" s="3" t="str">
        <f>IF(E1262=1,VLOOKUP($B1262,スタッフ!$B:$F,5,FALSE),"")</f>
        <v/>
      </c>
    </row>
    <row r="1263" spans="1:11" x14ac:dyDescent="0.2">
      <c r="A1263" s="9" t="str">
        <f>'宅直データ '!A1263&amp;'宅直データ '!C1263</f>
        <v/>
      </c>
      <c r="B1263" s="3" t="str">
        <f>'宅直データ '!A1263&amp;""</f>
        <v/>
      </c>
      <c r="C1263" s="3">
        <f>'宅直データ '!B1263</f>
        <v>0</v>
      </c>
      <c r="D1263" s="4">
        <f>'宅直データ '!C1263</f>
        <v>0</v>
      </c>
      <c r="E1263" s="3">
        <f>'宅直データ '!D1263</f>
        <v>0</v>
      </c>
      <c r="F1263" s="3">
        <f>'宅直データ '!E1263</f>
        <v>0</v>
      </c>
      <c r="G1263" s="10">
        <f>'宅直データ '!F1263</f>
        <v>0</v>
      </c>
      <c r="H1263" s="3" t="str">
        <f t="shared" si="19"/>
        <v/>
      </c>
      <c r="I1263" s="3" t="str">
        <f>IF(F1263=1,VLOOKUP($B1263,スタッフ!$B:$F,5,FALSE),"")</f>
        <v/>
      </c>
      <c r="J1263" s="3" t="str">
        <f>IF(G1263=1,VLOOKUP($B1263,スタッフ!$B:$F,5,FALSE),"")</f>
        <v/>
      </c>
      <c r="K1263" s="3" t="str">
        <f>IF(E1263=1,VLOOKUP($B1263,スタッフ!$B:$F,5,FALSE),"")</f>
        <v/>
      </c>
    </row>
    <row r="1264" spans="1:11" x14ac:dyDescent="0.2">
      <c r="A1264" s="9" t="str">
        <f>'宅直データ '!A1264&amp;'宅直データ '!C1264</f>
        <v/>
      </c>
      <c r="B1264" s="3" t="str">
        <f>'宅直データ '!A1264&amp;""</f>
        <v/>
      </c>
      <c r="C1264" s="3">
        <f>'宅直データ '!B1264</f>
        <v>0</v>
      </c>
      <c r="D1264" s="4">
        <f>'宅直データ '!C1264</f>
        <v>0</v>
      </c>
      <c r="E1264" s="3">
        <f>'宅直データ '!D1264</f>
        <v>0</v>
      </c>
      <c r="F1264" s="3">
        <f>'宅直データ '!E1264</f>
        <v>0</v>
      </c>
      <c r="G1264" s="10">
        <f>'宅直データ '!F1264</f>
        <v>0</v>
      </c>
      <c r="H1264" s="3" t="str">
        <f t="shared" si="19"/>
        <v/>
      </c>
      <c r="I1264" s="3" t="str">
        <f>IF(F1264=1,VLOOKUP($B1264,スタッフ!$B:$F,5,FALSE),"")</f>
        <v/>
      </c>
      <c r="J1264" s="3" t="str">
        <f>IF(G1264=1,VLOOKUP($B1264,スタッフ!$B:$F,5,FALSE),"")</f>
        <v/>
      </c>
      <c r="K1264" s="3" t="str">
        <f>IF(E1264=1,VLOOKUP($B1264,スタッフ!$B:$F,5,FALSE),"")</f>
        <v/>
      </c>
    </row>
    <row r="1265" spans="1:11" x14ac:dyDescent="0.2">
      <c r="A1265" s="9" t="str">
        <f>'宅直データ '!A1265&amp;'宅直データ '!C1265</f>
        <v/>
      </c>
      <c r="B1265" s="3" t="str">
        <f>'宅直データ '!A1265&amp;""</f>
        <v/>
      </c>
      <c r="C1265" s="3">
        <f>'宅直データ '!B1265</f>
        <v>0</v>
      </c>
      <c r="D1265" s="4">
        <f>'宅直データ '!C1265</f>
        <v>0</v>
      </c>
      <c r="E1265" s="3">
        <f>'宅直データ '!D1265</f>
        <v>0</v>
      </c>
      <c r="F1265" s="3">
        <f>'宅直データ '!E1265</f>
        <v>0</v>
      </c>
      <c r="G1265" s="10">
        <f>'宅直データ '!F1265</f>
        <v>0</v>
      </c>
      <c r="H1265" s="3" t="str">
        <f t="shared" si="19"/>
        <v/>
      </c>
      <c r="I1265" s="3" t="str">
        <f>IF(F1265=1,VLOOKUP($B1265,スタッフ!$B:$F,5,FALSE),"")</f>
        <v/>
      </c>
      <c r="J1265" s="3" t="str">
        <f>IF(G1265=1,VLOOKUP($B1265,スタッフ!$B:$F,5,FALSE),"")</f>
        <v/>
      </c>
      <c r="K1265" s="3" t="str">
        <f>IF(E1265=1,VLOOKUP($B1265,スタッフ!$B:$F,5,FALSE),"")</f>
        <v/>
      </c>
    </row>
    <row r="1266" spans="1:11" x14ac:dyDescent="0.2">
      <c r="A1266" s="9" t="str">
        <f>'宅直データ '!A1266&amp;'宅直データ '!C1266</f>
        <v/>
      </c>
      <c r="B1266" s="3" t="str">
        <f>'宅直データ '!A1266&amp;""</f>
        <v/>
      </c>
      <c r="C1266" s="3">
        <f>'宅直データ '!B1266</f>
        <v>0</v>
      </c>
      <c r="D1266" s="4">
        <f>'宅直データ '!C1266</f>
        <v>0</v>
      </c>
      <c r="E1266" s="3">
        <f>'宅直データ '!D1266</f>
        <v>0</v>
      </c>
      <c r="F1266" s="3">
        <f>'宅直データ '!E1266</f>
        <v>0</v>
      </c>
      <c r="G1266" s="10">
        <f>'宅直データ '!F1266</f>
        <v>0</v>
      </c>
      <c r="H1266" s="3" t="str">
        <f t="shared" si="19"/>
        <v/>
      </c>
      <c r="I1266" s="3" t="str">
        <f>IF(F1266=1,VLOOKUP($B1266,スタッフ!$B:$F,5,FALSE),"")</f>
        <v/>
      </c>
      <c r="J1266" s="3" t="str">
        <f>IF(G1266=1,VLOOKUP($B1266,スタッフ!$B:$F,5,FALSE),"")</f>
        <v/>
      </c>
      <c r="K1266" s="3" t="str">
        <f>IF(E1266=1,VLOOKUP($B1266,スタッフ!$B:$F,5,FALSE),"")</f>
        <v/>
      </c>
    </row>
    <row r="1267" spans="1:11" x14ac:dyDescent="0.2">
      <c r="A1267" s="9" t="str">
        <f>'宅直データ '!A1267&amp;'宅直データ '!C1267</f>
        <v/>
      </c>
      <c r="B1267" s="3" t="str">
        <f>'宅直データ '!A1267&amp;""</f>
        <v/>
      </c>
      <c r="C1267" s="3">
        <f>'宅直データ '!B1267</f>
        <v>0</v>
      </c>
      <c r="D1267" s="4">
        <f>'宅直データ '!C1267</f>
        <v>0</v>
      </c>
      <c r="E1267" s="3">
        <f>'宅直データ '!D1267</f>
        <v>0</v>
      </c>
      <c r="F1267" s="3">
        <f>'宅直データ '!E1267</f>
        <v>0</v>
      </c>
      <c r="G1267" s="10">
        <f>'宅直データ '!F1267</f>
        <v>0</v>
      </c>
      <c r="H1267" s="3" t="str">
        <f t="shared" si="19"/>
        <v/>
      </c>
      <c r="I1267" s="3" t="str">
        <f>IF(F1267=1,VLOOKUP($B1267,スタッフ!$B:$F,5,FALSE),"")</f>
        <v/>
      </c>
      <c r="J1267" s="3" t="str">
        <f>IF(G1267=1,VLOOKUP($B1267,スタッフ!$B:$F,5,FALSE),"")</f>
        <v/>
      </c>
      <c r="K1267" s="3" t="str">
        <f>IF(E1267=1,VLOOKUP($B1267,スタッフ!$B:$F,5,FALSE),"")</f>
        <v/>
      </c>
    </row>
    <row r="1268" spans="1:11" x14ac:dyDescent="0.2">
      <c r="A1268" s="9" t="str">
        <f>'宅直データ '!A1268&amp;'宅直データ '!C1268</f>
        <v/>
      </c>
      <c r="B1268" s="3" t="str">
        <f>'宅直データ '!A1268&amp;""</f>
        <v/>
      </c>
      <c r="C1268" s="3">
        <f>'宅直データ '!B1268</f>
        <v>0</v>
      </c>
      <c r="D1268" s="4">
        <f>'宅直データ '!C1268</f>
        <v>0</v>
      </c>
      <c r="E1268" s="3">
        <f>'宅直データ '!D1268</f>
        <v>0</v>
      </c>
      <c r="F1268" s="3">
        <f>'宅直データ '!E1268</f>
        <v>0</v>
      </c>
      <c r="G1268" s="10">
        <f>'宅直データ '!F1268</f>
        <v>0</v>
      </c>
      <c r="H1268" s="3" t="str">
        <f t="shared" si="19"/>
        <v/>
      </c>
      <c r="I1268" s="3" t="str">
        <f>IF(F1268=1,VLOOKUP($B1268,スタッフ!$B:$F,5,FALSE),"")</f>
        <v/>
      </c>
      <c r="J1268" s="3" t="str">
        <f>IF(G1268=1,VLOOKUP($B1268,スタッフ!$B:$F,5,FALSE),"")</f>
        <v/>
      </c>
      <c r="K1268" s="3" t="str">
        <f>IF(E1268=1,VLOOKUP($B1268,スタッフ!$B:$F,5,FALSE),"")</f>
        <v/>
      </c>
    </row>
    <row r="1269" spans="1:11" x14ac:dyDescent="0.2">
      <c r="A1269" s="9" t="str">
        <f>'宅直データ '!A1269&amp;'宅直データ '!C1269</f>
        <v/>
      </c>
      <c r="B1269" s="3" t="str">
        <f>'宅直データ '!A1269&amp;""</f>
        <v/>
      </c>
      <c r="C1269" s="3">
        <f>'宅直データ '!B1269</f>
        <v>0</v>
      </c>
      <c r="D1269" s="4">
        <f>'宅直データ '!C1269</f>
        <v>0</v>
      </c>
      <c r="E1269" s="3">
        <f>'宅直データ '!D1269</f>
        <v>0</v>
      </c>
      <c r="F1269" s="3">
        <f>'宅直データ '!E1269</f>
        <v>0</v>
      </c>
      <c r="G1269" s="10">
        <f>'宅直データ '!F1269</f>
        <v>0</v>
      </c>
      <c r="H1269" s="3" t="str">
        <f t="shared" si="19"/>
        <v/>
      </c>
      <c r="I1269" s="3" t="str">
        <f>IF(F1269=1,VLOOKUP($B1269,スタッフ!$B:$F,5,FALSE),"")</f>
        <v/>
      </c>
      <c r="J1269" s="3" t="str">
        <f>IF(G1269=1,VLOOKUP($B1269,スタッフ!$B:$F,5,FALSE),"")</f>
        <v/>
      </c>
      <c r="K1269" s="3" t="str">
        <f>IF(E1269=1,VLOOKUP($B1269,スタッフ!$B:$F,5,FALSE),"")</f>
        <v/>
      </c>
    </row>
    <row r="1270" spans="1:11" x14ac:dyDescent="0.2">
      <c r="A1270" s="9" t="str">
        <f>'宅直データ '!A1270&amp;'宅直データ '!C1270</f>
        <v/>
      </c>
      <c r="B1270" s="3" t="str">
        <f>'宅直データ '!A1270&amp;""</f>
        <v/>
      </c>
      <c r="C1270" s="3">
        <f>'宅直データ '!B1270</f>
        <v>0</v>
      </c>
      <c r="D1270" s="4">
        <f>'宅直データ '!C1270</f>
        <v>0</v>
      </c>
      <c r="E1270" s="3">
        <f>'宅直データ '!D1270</f>
        <v>0</v>
      </c>
      <c r="F1270" s="3">
        <f>'宅直データ '!E1270</f>
        <v>0</v>
      </c>
      <c r="G1270" s="10">
        <f>'宅直データ '!F1270</f>
        <v>0</v>
      </c>
      <c r="H1270" s="3" t="str">
        <f t="shared" si="19"/>
        <v/>
      </c>
      <c r="I1270" s="3" t="str">
        <f>IF(F1270=1,VLOOKUP($B1270,スタッフ!$B:$F,5,FALSE),"")</f>
        <v/>
      </c>
      <c r="J1270" s="3" t="str">
        <f>IF(G1270=1,VLOOKUP($B1270,スタッフ!$B:$F,5,FALSE),"")</f>
        <v/>
      </c>
      <c r="K1270" s="3" t="str">
        <f>IF(E1270=1,VLOOKUP($B1270,スタッフ!$B:$F,5,FALSE),"")</f>
        <v/>
      </c>
    </row>
    <row r="1271" spans="1:11" x14ac:dyDescent="0.2">
      <c r="A1271" s="9" t="str">
        <f>'宅直データ '!A1271&amp;'宅直データ '!C1271</f>
        <v/>
      </c>
      <c r="B1271" s="3" t="str">
        <f>'宅直データ '!A1271&amp;""</f>
        <v/>
      </c>
      <c r="C1271" s="3">
        <f>'宅直データ '!B1271</f>
        <v>0</v>
      </c>
      <c r="D1271" s="4">
        <f>'宅直データ '!C1271</f>
        <v>0</v>
      </c>
      <c r="E1271" s="3">
        <f>'宅直データ '!D1271</f>
        <v>0</v>
      </c>
      <c r="F1271" s="3">
        <f>'宅直データ '!E1271</f>
        <v>0</v>
      </c>
      <c r="G1271" s="10">
        <f>'宅直データ '!F1271</f>
        <v>0</v>
      </c>
      <c r="H1271" s="3" t="str">
        <f t="shared" si="19"/>
        <v/>
      </c>
      <c r="I1271" s="3" t="str">
        <f>IF(F1271=1,VLOOKUP($B1271,スタッフ!$B:$F,5,FALSE),"")</f>
        <v/>
      </c>
      <c r="J1271" s="3" t="str">
        <f>IF(G1271=1,VLOOKUP($B1271,スタッフ!$B:$F,5,FALSE),"")</f>
        <v/>
      </c>
      <c r="K1271" s="3" t="str">
        <f>IF(E1271=1,VLOOKUP($B1271,スタッフ!$B:$F,5,FALSE),"")</f>
        <v/>
      </c>
    </row>
    <row r="1272" spans="1:11" x14ac:dyDescent="0.2">
      <c r="A1272" s="9" t="str">
        <f>'宅直データ '!A1272&amp;'宅直データ '!C1272</f>
        <v/>
      </c>
      <c r="B1272" s="3" t="str">
        <f>'宅直データ '!A1272&amp;""</f>
        <v/>
      </c>
      <c r="C1272" s="3">
        <f>'宅直データ '!B1272</f>
        <v>0</v>
      </c>
      <c r="D1272" s="4">
        <f>'宅直データ '!C1272</f>
        <v>0</v>
      </c>
      <c r="E1272" s="3">
        <f>'宅直データ '!D1272</f>
        <v>0</v>
      </c>
      <c r="F1272" s="3">
        <f>'宅直データ '!E1272</f>
        <v>0</v>
      </c>
      <c r="G1272" s="10">
        <f>'宅直データ '!F1272</f>
        <v>0</v>
      </c>
      <c r="H1272" s="3" t="str">
        <f t="shared" si="19"/>
        <v/>
      </c>
      <c r="I1272" s="3" t="str">
        <f>IF(F1272=1,VLOOKUP($B1272,スタッフ!$B:$F,5,FALSE),"")</f>
        <v/>
      </c>
      <c r="J1272" s="3" t="str">
        <f>IF(G1272=1,VLOOKUP($B1272,スタッフ!$B:$F,5,FALSE),"")</f>
        <v/>
      </c>
      <c r="K1272" s="3" t="str">
        <f>IF(E1272=1,VLOOKUP($B1272,スタッフ!$B:$F,5,FALSE),"")</f>
        <v/>
      </c>
    </row>
    <row r="1273" spans="1:11" x14ac:dyDescent="0.2">
      <c r="A1273" s="9" t="str">
        <f>'宅直データ '!A1273&amp;'宅直データ '!C1273</f>
        <v/>
      </c>
      <c r="B1273" s="3" t="str">
        <f>'宅直データ '!A1273&amp;""</f>
        <v/>
      </c>
      <c r="C1273" s="3">
        <f>'宅直データ '!B1273</f>
        <v>0</v>
      </c>
      <c r="D1273" s="4">
        <f>'宅直データ '!C1273</f>
        <v>0</v>
      </c>
      <c r="E1273" s="3">
        <f>'宅直データ '!D1273</f>
        <v>0</v>
      </c>
      <c r="F1273" s="3">
        <f>'宅直データ '!E1273</f>
        <v>0</v>
      </c>
      <c r="G1273" s="10">
        <f>'宅直データ '!F1273</f>
        <v>0</v>
      </c>
      <c r="H1273" s="3" t="str">
        <f t="shared" si="19"/>
        <v/>
      </c>
      <c r="I1273" s="3" t="str">
        <f>IF(F1273=1,VLOOKUP($B1273,スタッフ!$B:$F,5,FALSE),"")</f>
        <v/>
      </c>
      <c r="J1273" s="3" t="str">
        <f>IF(G1273=1,VLOOKUP($B1273,スタッフ!$B:$F,5,FALSE),"")</f>
        <v/>
      </c>
      <c r="K1273" s="3" t="str">
        <f>IF(E1273=1,VLOOKUP($B1273,スタッフ!$B:$F,5,FALSE),"")</f>
        <v/>
      </c>
    </row>
    <row r="1274" spans="1:11" x14ac:dyDescent="0.2">
      <c r="A1274" s="9" t="str">
        <f>'宅直データ '!A1274&amp;'宅直データ '!C1274</f>
        <v/>
      </c>
      <c r="B1274" s="3" t="str">
        <f>'宅直データ '!A1274&amp;""</f>
        <v/>
      </c>
      <c r="C1274" s="3">
        <f>'宅直データ '!B1274</f>
        <v>0</v>
      </c>
      <c r="D1274" s="4">
        <f>'宅直データ '!C1274</f>
        <v>0</v>
      </c>
      <c r="E1274" s="3">
        <f>'宅直データ '!D1274</f>
        <v>0</v>
      </c>
      <c r="F1274" s="3">
        <f>'宅直データ '!E1274</f>
        <v>0</v>
      </c>
      <c r="G1274" s="10">
        <f>'宅直データ '!F1274</f>
        <v>0</v>
      </c>
      <c r="H1274" s="3" t="str">
        <f t="shared" si="19"/>
        <v/>
      </c>
      <c r="I1274" s="3" t="str">
        <f>IF(F1274=1,VLOOKUP($B1274,スタッフ!$B:$F,5,FALSE),"")</f>
        <v/>
      </c>
      <c r="J1274" s="3" t="str">
        <f>IF(G1274=1,VLOOKUP($B1274,スタッフ!$B:$F,5,FALSE),"")</f>
        <v/>
      </c>
      <c r="K1274" s="3" t="str">
        <f>IF(E1274=1,VLOOKUP($B1274,スタッフ!$B:$F,5,FALSE),"")</f>
        <v/>
      </c>
    </row>
    <row r="1275" spans="1:11" x14ac:dyDescent="0.2">
      <c r="A1275" s="9" t="str">
        <f>'宅直データ '!A1275&amp;'宅直データ '!C1275</f>
        <v/>
      </c>
      <c r="B1275" s="3" t="str">
        <f>'宅直データ '!A1275&amp;""</f>
        <v/>
      </c>
      <c r="C1275" s="3">
        <f>'宅直データ '!B1275</f>
        <v>0</v>
      </c>
      <c r="D1275" s="4">
        <f>'宅直データ '!C1275</f>
        <v>0</v>
      </c>
      <c r="E1275" s="3">
        <f>'宅直データ '!D1275</f>
        <v>0</v>
      </c>
      <c r="F1275" s="3">
        <f>'宅直データ '!E1275</f>
        <v>0</v>
      </c>
      <c r="G1275" s="10">
        <f>'宅直データ '!F1275</f>
        <v>0</v>
      </c>
      <c r="H1275" s="3" t="str">
        <f t="shared" si="19"/>
        <v/>
      </c>
      <c r="I1275" s="3" t="str">
        <f>IF(F1275=1,VLOOKUP($B1275,スタッフ!$B:$F,5,FALSE),"")</f>
        <v/>
      </c>
      <c r="J1275" s="3" t="str">
        <f>IF(G1275=1,VLOOKUP($B1275,スタッフ!$B:$F,5,FALSE),"")</f>
        <v/>
      </c>
      <c r="K1275" s="3" t="str">
        <f>IF(E1275=1,VLOOKUP($B1275,スタッフ!$B:$F,5,FALSE),"")</f>
        <v/>
      </c>
    </row>
    <row r="1276" spans="1:11" x14ac:dyDescent="0.2">
      <c r="A1276" s="9" t="str">
        <f>'宅直データ '!A1276&amp;'宅直データ '!C1276</f>
        <v/>
      </c>
      <c r="B1276" s="3" t="str">
        <f>'宅直データ '!A1276&amp;""</f>
        <v/>
      </c>
      <c r="C1276" s="3">
        <f>'宅直データ '!B1276</f>
        <v>0</v>
      </c>
      <c r="D1276" s="4">
        <f>'宅直データ '!C1276</f>
        <v>0</v>
      </c>
      <c r="E1276" s="3">
        <f>'宅直データ '!D1276</f>
        <v>0</v>
      </c>
      <c r="F1276" s="3">
        <f>'宅直データ '!E1276</f>
        <v>0</v>
      </c>
      <c r="G1276" s="10">
        <f>'宅直データ '!F1276</f>
        <v>0</v>
      </c>
      <c r="H1276" s="3" t="str">
        <f t="shared" si="19"/>
        <v/>
      </c>
      <c r="I1276" s="3" t="str">
        <f>IF(F1276=1,VLOOKUP($B1276,スタッフ!$B:$F,5,FALSE),"")</f>
        <v/>
      </c>
      <c r="J1276" s="3" t="str">
        <f>IF(G1276=1,VLOOKUP($B1276,スタッフ!$B:$F,5,FALSE),"")</f>
        <v/>
      </c>
      <c r="K1276" s="3" t="str">
        <f>IF(E1276=1,VLOOKUP($B1276,スタッフ!$B:$F,5,FALSE),"")</f>
        <v/>
      </c>
    </row>
    <row r="1277" spans="1:11" x14ac:dyDescent="0.2">
      <c r="A1277" s="9" t="str">
        <f>'宅直データ '!A1277&amp;'宅直データ '!C1277</f>
        <v/>
      </c>
      <c r="B1277" s="3" t="str">
        <f>'宅直データ '!A1277&amp;""</f>
        <v/>
      </c>
      <c r="C1277" s="3">
        <f>'宅直データ '!B1277</f>
        <v>0</v>
      </c>
      <c r="D1277" s="4">
        <f>'宅直データ '!C1277</f>
        <v>0</v>
      </c>
      <c r="E1277" s="3">
        <f>'宅直データ '!D1277</f>
        <v>0</v>
      </c>
      <c r="F1277" s="3">
        <f>'宅直データ '!E1277</f>
        <v>0</v>
      </c>
      <c r="G1277" s="10">
        <f>'宅直データ '!F1277</f>
        <v>0</v>
      </c>
      <c r="H1277" s="3" t="str">
        <f t="shared" si="19"/>
        <v/>
      </c>
      <c r="I1277" s="3" t="str">
        <f>IF(F1277=1,VLOOKUP($B1277,スタッフ!$B:$F,5,FALSE),"")</f>
        <v/>
      </c>
      <c r="J1277" s="3" t="str">
        <f>IF(G1277=1,VLOOKUP($B1277,スタッフ!$B:$F,5,FALSE),"")</f>
        <v/>
      </c>
      <c r="K1277" s="3" t="str">
        <f>IF(E1277=1,VLOOKUP($B1277,スタッフ!$B:$F,5,FALSE),"")</f>
        <v/>
      </c>
    </row>
    <row r="1278" spans="1:11" x14ac:dyDescent="0.2">
      <c r="A1278" s="9" t="str">
        <f>'宅直データ '!A1278&amp;'宅直データ '!C1278</f>
        <v/>
      </c>
      <c r="B1278" s="3" t="str">
        <f>'宅直データ '!A1278&amp;""</f>
        <v/>
      </c>
      <c r="C1278" s="3">
        <f>'宅直データ '!B1278</f>
        <v>0</v>
      </c>
      <c r="D1278" s="4">
        <f>'宅直データ '!C1278</f>
        <v>0</v>
      </c>
      <c r="E1278" s="3">
        <f>'宅直データ '!D1278</f>
        <v>0</v>
      </c>
      <c r="F1278" s="3">
        <f>'宅直データ '!E1278</f>
        <v>0</v>
      </c>
      <c r="G1278" s="10">
        <f>'宅直データ '!F1278</f>
        <v>0</v>
      </c>
      <c r="H1278" s="3" t="str">
        <f t="shared" si="19"/>
        <v/>
      </c>
      <c r="I1278" s="3" t="str">
        <f>IF(F1278=1,VLOOKUP($B1278,スタッフ!$B:$F,5,FALSE),"")</f>
        <v/>
      </c>
      <c r="J1278" s="3" t="str">
        <f>IF(G1278=1,VLOOKUP($B1278,スタッフ!$B:$F,5,FALSE),"")</f>
        <v/>
      </c>
      <c r="K1278" s="3" t="str">
        <f>IF(E1278=1,VLOOKUP($B1278,スタッフ!$B:$F,5,FALSE),"")</f>
        <v/>
      </c>
    </row>
    <row r="1279" spans="1:11" x14ac:dyDescent="0.2">
      <c r="A1279" s="9" t="str">
        <f>'宅直データ '!A1279&amp;'宅直データ '!C1279</f>
        <v/>
      </c>
      <c r="B1279" s="3" t="str">
        <f>'宅直データ '!A1279&amp;""</f>
        <v/>
      </c>
      <c r="C1279" s="3">
        <f>'宅直データ '!B1279</f>
        <v>0</v>
      </c>
      <c r="D1279" s="4">
        <f>'宅直データ '!C1279</f>
        <v>0</v>
      </c>
      <c r="E1279" s="3">
        <f>'宅直データ '!D1279</f>
        <v>0</v>
      </c>
      <c r="F1279" s="3">
        <f>'宅直データ '!E1279</f>
        <v>0</v>
      </c>
      <c r="G1279" s="10">
        <f>'宅直データ '!F1279</f>
        <v>0</v>
      </c>
      <c r="H1279" s="3" t="str">
        <f t="shared" si="19"/>
        <v/>
      </c>
      <c r="I1279" s="3" t="str">
        <f>IF(F1279=1,VLOOKUP($B1279,スタッフ!$B:$F,5,FALSE),"")</f>
        <v/>
      </c>
      <c r="J1279" s="3" t="str">
        <f>IF(G1279=1,VLOOKUP($B1279,スタッフ!$B:$F,5,FALSE),"")</f>
        <v/>
      </c>
      <c r="K1279" s="3" t="str">
        <f>IF(E1279=1,VLOOKUP($B1279,スタッフ!$B:$F,5,FALSE),"")</f>
        <v/>
      </c>
    </row>
    <row r="1280" spans="1:11" x14ac:dyDescent="0.2">
      <c r="A1280" s="9" t="str">
        <f>'宅直データ '!A1280&amp;'宅直データ '!C1280</f>
        <v/>
      </c>
      <c r="B1280" s="3" t="str">
        <f>'宅直データ '!A1280&amp;""</f>
        <v/>
      </c>
      <c r="C1280" s="3">
        <f>'宅直データ '!B1280</f>
        <v>0</v>
      </c>
      <c r="D1280" s="4">
        <f>'宅直データ '!C1280</f>
        <v>0</v>
      </c>
      <c r="E1280" s="3">
        <f>'宅直データ '!D1280</f>
        <v>0</v>
      </c>
      <c r="F1280" s="3">
        <f>'宅直データ '!E1280</f>
        <v>0</v>
      </c>
      <c r="G1280" s="10">
        <f>'宅直データ '!F1280</f>
        <v>0</v>
      </c>
      <c r="H1280" s="3" t="str">
        <f t="shared" si="19"/>
        <v/>
      </c>
      <c r="I1280" s="3" t="str">
        <f>IF(F1280=1,VLOOKUP($B1280,スタッフ!$B:$F,5,FALSE),"")</f>
        <v/>
      </c>
      <c r="J1280" s="3" t="str">
        <f>IF(G1280=1,VLOOKUP($B1280,スタッフ!$B:$F,5,FALSE),"")</f>
        <v/>
      </c>
      <c r="K1280" s="3" t="str">
        <f>IF(E1280=1,VLOOKUP($B1280,スタッフ!$B:$F,5,FALSE),"")</f>
        <v/>
      </c>
    </row>
    <row r="1281" spans="1:11" x14ac:dyDescent="0.2">
      <c r="A1281" s="9" t="str">
        <f>'宅直データ '!A1281&amp;'宅直データ '!C1281</f>
        <v/>
      </c>
      <c r="B1281" s="3" t="str">
        <f>'宅直データ '!A1281&amp;""</f>
        <v/>
      </c>
      <c r="C1281" s="3">
        <f>'宅直データ '!B1281</f>
        <v>0</v>
      </c>
      <c r="D1281" s="4">
        <f>'宅直データ '!C1281</f>
        <v>0</v>
      </c>
      <c r="E1281" s="3">
        <f>'宅直データ '!D1281</f>
        <v>0</v>
      </c>
      <c r="F1281" s="3">
        <f>'宅直データ '!E1281</f>
        <v>0</v>
      </c>
      <c r="G1281" s="10">
        <f>'宅直データ '!F1281</f>
        <v>0</v>
      </c>
      <c r="H1281" s="3" t="str">
        <f t="shared" si="19"/>
        <v/>
      </c>
      <c r="I1281" s="3" t="str">
        <f>IF(F1281=1,VLOOKUP($B1281,スタッフ!$B:$F,5,FALSE),"")</f>
        <v/>
      </c>
      <c r="J1281" s="3" t="str">
        <f>IF(G1281=1,VLOOKUP($B1281,スタッフ!$B:$F,5,FALSE),"")</f>
        <v/>
      </c>
      <c r="K1281" s="3" t="str">
        <f>IF(E1281=1,VLOOKUP($B1281,スタッフ!$B:$F,5,FALSE),"")</f>
        <v/>
      </c>
    </row>
    <row r="1282" spans="1:11" x14ac:dyDescent="0.2">
      <c r="A1282" s="9" t="str">
        <f>'宅直データ '!A1282&amp;'宅直データ '!C1282</f>
        <v/>
      </c>
      <c r="B1282" s="3" t="str">
        <f>'宅直データ '!A1282&amp;""</f>
        <v/>
      </c>
      <c r="C1282" s="3">
        <f>'宅直データ '!B1282</f>
        <v>0</v>
      </c>
      <c r="D1282" s="4">
        <f>'宅直データ '!C1282</f>
        <v>0</v>
      </c>
      <c r="E1282" s="3">
        <f>'宅直データ '!D1282</f>
        <v>0</v>
      </c>
      <c r="F1282" s="3">
        <f>'宅直データ '!E1282</f>
        <v>0</v>
      </c>
      <c r="G1282" s="10">
        <f>'宅直データ '!F1282</f>
        <v>0</v>
      </c>
      <c r="H1282" s="3" t="str">
        <f t="shared" si="19"/>
        <v/>
      </c>
      <c r="I1282" s="3" t="str">
        <f>IF(F1282=1,VLOOKUP($B1282,スタッフ!$B:$F,5,FALSE),"")</f>
        <v/>
      </c>
      <c r="J1282" s="3" t="str">
        <f>IF(G1282=1,VLOOKUP($B1282,スタッフ!$B:$F,5,FALSE),"")</f>
        <v/>
      </c>
      <c r="K1282" s="3" t="str">
        <f>IF(E1282=1,VLOOKUP($B1282,スタッフ!$B:$F,5,FALSE),"")</f>
        <v/>
      </c>
    </row>
    <row r="1283" spans="1:11" x14ac:dyDescent="0.2">
      <c r="A1283" s="9" t="str">
        <f>'宅直データ '!A1283&amp;'宅直データ '!C1283</f>
        <v/>
      </c>
      <c r="B1283" s="3" t="str">
        <f>'宅直データ '!A1283&amp;""</f>
        <v/>
      </c>
      <c r="C1283" s="3">
        <f>'宅直データ '!B1283</f>
        <v>0</v>
      </c>
      <c r="D1283" s="4">
        <f>'宅直データ '!C1283</f>
        <v>0</v>
      </c>
      <c r="E1283" s="3">
        <f>'宅直データ '!D1283</f>
        <v>0</v>
      </c>
      <c r="F1283" s="3">
        <f>'宅直データ '!E1283</f>
        <v>0</v>
      </c>
      <c r="G1283" s="10">
        <f>'宅直データ '!F1283</f>
        <v>0</v>
      </c>
      <c r="H1283" s="3" t="str">
        <f t="shared" ref="H1283:H1346" si="20">IF(G1283=1,"日","")&amp;IF(F1283=1,"PM","")&amp;IF(E1283=1,"夜","")</f>
        <v/>
      </c>
      <c r="I1283" s="3" t="str">
        <f>IF(F1283=1,VLOOKUP($B1283,スタッフ!$B:$F,5,FALSE),"")</f>
        <v/>
      </c>
      <c r="J1283" s="3" t="str">
        <f>IF(G1283=1,VLOOKUP($B1283,スタッフ!$B:$F,5,FALSE),"")</f>
        <v/>
      </c>
      <c r="K1283" s="3" t="str">
        <f>IF(E1283=1,VLOOKUP($B1283,スタッフ!$B:$F,5,FALSE),"")</f>
        <v/>
      </c>
    </row>
    <row r="1284" spans="1:11" x14ac:dyDescent="0.2">
      <c r="A1284" s="9" t="str">
        <f>'宅直データ '!A1284&amp;'宅直データ '!C1284</f>
        <v/>
      </c>
      <c r="B1284" s="3" t="str">
        <f>'宅直データ '!A1284&amp;""</f>
        <v/>
      </c>
      <c r="C1284" s="3">
        <f>'宅直データ '!B1284</f>
        <v>0</v>
      </c>
      <c r="D1284" s="4">
        <f>'宅直データ '!C1284</f>
        <v>0</v>
      </c>
      <c r="E1284" s="3">
        <f>'宅直データ '!D1284</f>
        <v>0</v>
      </c>
      <c r="F1284" s="3">
        <f>'宅直データ '!E1284</f>
        <v>0</v>
      </c>
      <c r="G1284" s="10">
        <f>'宅直データ '!F1284</f>
        <v>0</v>
      </c>
      <c r="H1284" s="3" t="str">
        <f t="shared" si="20"/>
        <v/>
      </c>
      <c r="I1284" s="3" t="str">
        <f>IF(F1284=1,VLOOKUP($B1284,スタッフ!$B:$F,5,FALSE),"")</f>
        <v/>
      </c>
      <c r="J1284" s="3" t="str">
        <f>IF(G1284=1,VLOOKUP($B1284,スタッフ!$B:$F,5,FALSE),"")</f>
        <v/>
      </c>
      <c r="K1284" s="3" t="str">
        <f>IF(E1284=1,VLOOKUP($B1284,スタッフ!$B:$F,5,FALSE),"")</f>
        <v/>
      </c>
    </row>
    <row r="1285" spans="1:11" x14ac:dyDescent="0.2">
      <c r="A1285" s="9" t="str">
        <f>'宅直データ '!A1285&amp;'宅直データ '!C1285</f>
        <v/>
      </c>
      <c r="B1285" s="3" t="str">
        <f>'宅直データ '!A1285&amp;""</f>
        <v/>
      </c>
      <c r="C1285" s="3">
        <f>'宅直データ '!B1285</f>
        <v>0</v>
      </c>
      <c r="D1285" s="4">
        <f>'宅直データ '!C1285</f>
        <v>0</v>
      </c>
      <c r="E1285" s="3">
        <f>'宅直データ '!D1285</f>
        <v>0</v>
      </c>
      <c r="F1285" s="3">
        <f>'宅直データ '!E1285</f>
        <v>0</v>
      </c>
      <c r="G1285" s="10">
        <f>'宅直データ '!F1285</f>
        <v>0</v>
      </c>
      <c r="H1285" s="3" t="str">
        <f t="shared" si="20"/>
        <v/>
      </c>
      <c r="I1285" s="3" t="str">
        <f>IF(F1285=1,VLOOKUP($B1285,スタッフ!$B:$F,5,FALSE),"")</f>
        <v/>
      </c>
      <c r="J1285" s="3" t="str">
        <f>IF(G1285=1,VLOOKUP($B1285,スタッフ!$B:$F,5,FALSE),"")</f>
        <v/>
      </c>
      <c r="K1285" s="3" t="str">
        <f>IF(E1285=1,VLOOKUP($B1285,スタッフ!$B:$F,5,FALSE),"")</f>
        <v/>
      </c>
    </row>
    <row r="1286" spans="1:11" x14ac:dyDescent="0.2">
      <c r="A1286" s="9" t="str">
        <f>'宅直データ '!A1286&amp;'宅直データ '!C1286</f>
        <v/>
      </c>
      <c r="B1286" s="3" t="str">
        <f>'宅直データ '!A1286&amp;""</f>
        <v/>
      </c>
      <c r="C1286" s="3">
        <f>'宅直データ '!B1286</f>
        <v>0</v>
      </c>
      <c r="D1286" s="4">
        <f>'宅直データ '!C1286</f>
        <v>0</v>
      </c>
      <c r="E1286" s="3">
        <f>'宅直データ '!D1286</f>
        <v>0</v>
      </c>
      <c r="F1286" s="3">
        <f>'宅直データ '!E1286</f>
        <v>0</v>
      </c>
      <c r="G1286" s="10">
        <f>'宅直データ '!F1286</f>
        <v>0</v>
      </c>
      <c r="H1286" s="3" t="str">
        <f t="shared" si="20"/>
        <v/>
      </c>
      <c r="I1286" s="3" t="str">
        <f>IF(F1286=1,VLOOKUP($B1286,スタッフ!$B:$F,5,FALSE),"")</f>
        <v/>
      </c>
      <c r="J1286" s="3" t="str">
        <f>IF(G1286=1,VLOOKUP($B1286,スタッフ!$B:$F,5,FALSE),"")</f>
        <v/>
      </c>
      <c r="K1286" s="3" t="str">
        <f>IF(E1286=1,VLOOKUP($B1286,スタッフ!$B:$F,5,FALSE),"")</f>
        <v/>
      </c>
    </row>
    <row r="1287" spans="1:11" x14ac:dyDescent="0.2">
      <c r="A1287" s="9" t="str">
        <f>'宅直データ '!A1287&amp;'宅直データ '!C1287</f>
        <v/>
      </c>
      <c r="B1287" s="3" t="str">
        <f>'宅直データ '!A1287&amp;""</f>
        <v/>
      </c>
      <c r="C1287" s="3">
        <f>'宅直データ '!B1287</f>
        <v>0</v>
      </c>
      <c r="D1287" s="4">
        <f>'宅直データ '!C1287</f>
        <v>0</v>
      </c>
      <c r="E1287" s="3">
        <f>'宅直データ '!D1287</f>
        <v>0</v>
      </c>
      <c r="F1287" s="3">
        <f>'宅直データ '!E1287</f>
        <v>0</v>
      </c>
      <c r="G1287" s="10">
        <f>'宅直データ '!F1287</f>
        <v>0</v>
      </c>
      <c r="H1287" s="3" t="str">
        <f t="shared" si="20"/>
        <v/>
      </c>
      <c r="I1287" s="3" t="str">
        <f>IF(F1287=1,VLOOKUP($B1287,スタッフ!$B:$F,5,FALSE),"")</f>
        <v/>
      </c>
      <c r="J1287" s="3" t="str">
        <f>IF(G1287=1,VLOOKUP($B1287,スタッフ!$B:$F,5,FALSE),"")</f>
        <v/>
      </c>
      <c r="K1287" s="3" t="str">
        <f>IF(E1287=1,VLOOKUP($B1287,スタッフ!$B:$F,5,FALSE),"")</f>
        <v/>
      </c>
    </row>
    <row r="1288" spans="1:11" x14ac:dyDescent="0.2">
      <c r="A1288" s="9" t="str">
        <f>'宅直データ '!A1288&amp;'宅直データ '!C1288</f>
        <v/>
      </c>
      <c r="B1288" s="3" t="str">
        <f>'宅直データ '!A1288&amp;""</f>
        <v/>
      </c>
      <c r="C1288" s="3">
        <f>'宅直データ '!B1288</f>
        <v>0</v>
      </c>
      <c r="D1288" s="4">
        <f>'宅直データ '!C1288</f>
        <v>0</v>
      </c>
      <c r="E1288" s="3">
        <f>'宅直データ '!D1288</f>
        <v>0</v>
      </c>
      <c r="F1288" s="3">
        <f>'宅直データ '!E1288</f>
        <v>0</v>
      </c>
      <c r="G1288" s="10">
        <f>'宅直データ '!F1288</f>
        <v>0</v>
      </c>
      <c r="H1288" s="3" t="str">
        <f t="shared" si="20"/>
        <v/>
      </c>
      <c r="I1288" s="3" t="str">
        <f>IF(F1288=1,VLOOKUP($B1288,スタッフ!$B:$F,5,FALSE),"")</f>
        <v/>
      </c>
      <c r="J1288" s="3" t="str">
        <f>IF(G1288=1,VLOOKUP($B1288,スタッフ!$B:$F,5,FALSE),"")</f>
        <v/>
      </c>
      <c r="K1288" s="3" t="str">
        <f>IF(E1288=1,VLOOKUP($B1288,スタッフ!$B:$F,5,FALSE),"")</f>
        <v/>
      </c>
    </row>
    <row r="1289" spans="1:11" x14ac:dyDescent="0.2">
      <c r="A1289" s="9" t="str">
        <f>'宅直データ '!A1289&amp;'宅直データ '!C1289</f>
        <v/>
      </c>
      <c r="B1289" s="3" t="str">
        <f>'宅直データ '!A1289&amp;""</f>
        <v/>
      </c>
      <c r="C1289" s="3">
        <f>'宅直データ '!B1289</f>
        <v>0</v>
      </c>
      <c r="D1289" s="4">
        <f>'宅直データ '!C1289</f>
        <v>0</v>
      </c>
      <c r="E1289" s="3">
        <f>'宅直データ '!D1289</f>
        <v>0</v>
      </c>
      <c r="F1289" s="3">
        <f>'宅直データ '!E1289</f>
        <v>0</v>
      </c>
      <c r="G1289" s="10">
        <f>'宅直データ '!F1289</f>
        <v>0</v>
      </c>
      <c r="H1289" s="3" t="str">
        <f t="shared" si="20"/>
        <v/>
      </c>
      <c r="I1289" s="3" t="str">
        <f>IF(F1289=1,VLOOKUP($B1289,スタッフ!$B:$F,5,FALSE),"")</f>
        <v/>
      </c>
      <c r="J1289" s="3" t="str">
        <f>IF(G1289=1,VLOOKUP($B1289,スタッフ!$B:$F,5,FALSE),"")</f>
        <v/>
      </c>
      <c r="K1289" s="3" t="str">
        <f>IF(E1289=1,VLOOKUP($B1289,スタッフ!$B:$F,5,FALSE),"")</f>
        <v/>
      </c>
    </row>
    <row r="1290" spans="1:11" x14ac:dyDescent="0.2">
      <c r="A1290" s="9" t="str">
        <f>'宅直データ '!A1290&amp;'宅直データ '!C1290</f>
        <v/>
      </c>
      <c r="B1290" s="3" t="str">
        <f>'宅直データ '!A1290&amp;""</f>
        <v/>
      </c>
      <c r="C1290" s="3">
        <f>'宅直データ '!B1290</f>
        <v>0</v>
      </c>
      <c r="D1290" s="4">
        <f>'宅直データ '!C1290</f>
        <v>0</v>
      </c>
      <c r="E1290" s="3">
        <f>'宅直データ '!D1290</f>
        <v>0</v>
      </c>
      <c r="F1290" s="3">
        <f>'宅直データ '!E1290</f>
        <v>0</v>
      </c>
      <c r="G1290" s="10">
        <f>'宅直データ '!F1290</f>
        <v>0</v>
      </c>
      <c r="H1290" s="3" t="str">
        <f t="shared" si="20"/>
        <v/>
      </c>
      <c r="I1290" s="3" t="str">
        <f>IF(F1290=1,VLOOKUP($B1290,スタッフ!$B:$F,5,FALSE),"")</f>
        <v/>
      </c>
      <c r="J1290" s="3" t="str">
        <f>IF(G1290=1,VLOOKUP($B1290,スタッフ!$B:$F,5,FALSE),"")</f>
        <v/>
      </c>
      <c r="K1290" s="3" t="str">
        <f>IF(E1290=1,VLOOKUP($B1290,スタッフ!$B:$F,5,FALSE),"")</f>
        <v/>
      </c>
    </row>
    <row r="1291" spans="1:11" x14ac:dyDescent="0.2">
      <c r="A1291" s="9" t="str">
        <f>'宅直データ '!A1291&amp;'宅直データ '!C1291</f>
        <v/>
      </c>
      <c r="B1291" s="3" t="str">
        <f>'宅直データ '!A1291&amp;""</f>
        <v/>
      </c>
      <c r="C1291" s="3">
        <f>'宅直データ '!B1291</f>
        <v>0</v>
      </c>
      <c r="D1291" s="4">
        <f>'宅直データ '!C1291</f>
        <v>0</v>
      </c>
      <c r="E1291" s="3">
        <f>'宅直データ '!D1291</f>
        <v>0</v>
      </c>
      <c r="F1291" s="3">
        <f>'宅直データ '!E1291</f>
        <v>0</v>
      </c>
      <c r="G1291" s="10">
        <f>'宅直データ '!F1291</f>
        <v>0</v>
      </c>
      <c r="H1291" s="3" t="str">
        <f t="shared" si="20"/>
        <v/>
      </c>
      <c r="I1291" s="3" t="str">
        <f>IF(F1291=1,VLOOKUP($B1291,スタッフ!$B:$F,5,FALSE),"")</f>
        <v/>
      </c>
      <c r="J1291" s="3" t="str">
        <f>IF(G1291=1,VLOOKUP($B1291,スタッフ!$B:$F,5,FALSE),"")</f>
        <v/>
      </c>
      <c r="K1291" s="3" t="str">
        <f>IF(E1291=1,VLOOKUP($B1291,スタッフ!$B:$F,5,FALSE),"")</f>
        <v/>
      </c>
    </row>
    <row r="1292" spans="1:11" x14ac:dyDescent="0.2">
      <c r="A1292" s="9" t="str">
        <f>'宅直データ '!A1292&amp;'宅直データ '!C1292</f>
        <v/>
      </c>
      <c r="B1292" s="3" t="str">
        <f>'宅直データ '!A1292&amp;""</f>
        <v/>
      </c>
      <c r="C1292" s="3">
        <f>'宅直データ '!B1292</f>
        <v>0</v>
      </c>
      <c r="D1292" s="4">
        <f>'宅直データ '!C1292</f>
        <v>0</v>
      </c>
      <c r="E1292" s="3">
        <f>'宅直データ '!D1292</f>
        <v>0</v>
      </c>
      <c r="F1292" s="3">
        <f>'宅直データ '!E1292</f>
        <v>0</v>
      </c>
      <c r="G1292" s="10">
        <f>'宅直データ '!F1292</f>
        <v>0</v>
      </c>
      <c r="H1292" s="3" t="str">
        <f t="shared" si="20"/>
        <v/>
      </c>
      <c r="I1292" s="3" t="str">
        <f>IF(F1292=1,VLOOKUP($B1292,スタッフ!$B:$F,5,FALSE),"")</f>
        <v/>
      </c>
      <c r="J1292" s="3" t="str">
        <f>IF(G1292=1,VLOOKUP($B1292,スタッフ!$B:$F,5,FALSE),"")</f>
        <v/>
      </c>
      <c r="K1292" s="3" t="str">
        <f>IF(E1292=1,VLOOKUP($B1292,スタッフ!$B:$F,5,FALSE),"")</f>
        <v/>
      </c>
    </row>
    <row r="1293" spans="1:11" x14ac:dyDescent="0.2">
      <c r="A1293" s="9" t="str">
        <f>'宅直データ '!A1293&amp;'宅直データ '!C1293</f>
        <v/>
      </c>
      <c r="B1293" s="3" t="str">
        <f>'宅直データ '!A1293&amp;""</f>
        <v/>
      </c>
      <c r="C1293" s="3">
        <f>'宅直データ '!B1293</f>
        <v>0</v>
      </c>
      <c r="D1293" s="4">
        <f>'宅直データ '!C1293</f>
        <v>0</v>
      </c>
      <c r="E1293" s="3">
        <f>'宅直データ '!D1293</f>
        <v>0</v>
      </c>
      <c r="F1293" s="3">
        <f>'宅直データ '!E1293</f>
        <v>0</v>
      </c>
      <c r="G1293" s="10">
        <f>'宅直データ '!F1293</f>
        <v>0</v>
      </c>
      <c r="H1293" s="3" t="str">
        <f t="shared" si="20"/>
        <v/>
      </c>
      <c r="I1293" s="3" t="str">
        <f>IF(F1293=1,VLOOKUP($B1293,スタッフ!$B:$F,5,FALSE),"")</f>
        <v/>
      </c>
      <c r="J1293" s="3" t="str">
        <f>IF(G1293=1,VLOOKUP($B1293,スタッフ!$B:$F,5,FALSE),"")</f>
        <v/>
      </c>
      <c r="K1293" s="3" t="str">
        <f>IF(E1293=1,VLOOKUP($B1293,スタッフ!$B:$F,5,FALSE),"")</f>
        <v/>
      </c>
    </row>
    <row r="1294" spans="1:11" x14ac:dyDescent="0.2">
      <c r="A1294" s="9" t="str">
        <f>'宅直データ '!A1294&amp;'宅直データ '!C1294</f>
        <v/>
      </c>
      <c r="B1294" s="3" t="str">
        <f>'宅直データ '!A1294&amp;""</f>
        <v/>
      </c>
      <c r="C1294" s="3">
        <f>'宅直データ '!B1294</f>
        <v>0</v>
      </c>
      <c r="D1294" s="4">
        <f>'宅直データ '!C1294</f>
        <v>0</v>
      </c>
      <c r="E1294" s="3">
        <f>'宅直データ '!D1294</f>
        <v>0</v>
      </c>
      <c r="F1294" s="3">
        <f>'宅直データ '!E1294</f>
        <v>0</v>
      </c>
      <c r="G1294" s="10">
        <f>'宅直データ '!F1294</f>
        <v>0</v>
      </c>
      <c r="H1294" s="3" t="str">
        <f t="shared" si="20"/>
        <v/>
      </c>
      <c r="I1294" s="3" t="str">
        <f>IF(F1294=1,VLOOKUP($B1294,スタッフ!$B:$F,5,FALSE),"")</f>
        <v/>
      </c>
      <c r="J1294" s="3" t="str">
        <f>IF(G1294=1,VLOOKUP($B1294,スタッフ!$B:$F,5,FALSE),"")</f>
        <v/>
      </c>
      <c r="K1294" s="3" t="str">
        <f>IF(E1294=1,VLOOKUP($B1294,スタッフ!$B:$F,5,FALSE),"")</f>
        <v/>
      </c>
    </row>
    <row r="1295" spans="1:11" x14ac:dyDescent="0.2">
      <c r="A1295" s="9" t="str">
        <f>'宅直データ '!A1295&amp;'宅直データ '!C1295</f>
        <v/>
      </c>
      <c r="B1295" s="3" t="str">
        <f>'宅直データ '!A1295&amp;""</f>
        <v/>
      </c>
      <c r="C1295" s="3">
        <f>'宅直データ '!B1295</f>
        <v>0</v>
      </c>
      <c r="D1295" s="4">
        <f>'宅直データ '!C1295</f>
        <v>0</v>
      </c>
      <c r="E1295" s="3">
        <f>'宅直データ '!D1295</f>
        <v>0</v>
      </c>
      <c r="F1295" s="3">
        <f>'宅直データ '!E1295</f>
        <v>0</v>
      </c>
      <c r="G1295" s="10">
        <f>'宅直データ '!F1295</f>
        <v>0</v>
      </c>
      <c r="H1295" s="3" t="str">
        <f t="shared" si="20"/>
        <v/>
      </c>
      <c r="I1295" s="3" t="str">
        <f>IF(F1295=1,VLOOKUP($B1295,スタッフ!$B:$F,5,FALSE),"")</f>
        <v/>
      </c>
      <c r="J1295" s="3" t="str">
        <f>IF(G1295=1,VLOOKUP($B1295,スタッフ!$B:$F,5,FALSE),"")</f>
        <v/>
      </c>
      <c r="K1295" s="3" t="str">
        <f>IF(E1295=1,VLOOKUP($B1295,スタッフ!$B:$F,5,FALSE),"")</f>
        <v/>
      </c>
    </row>
    <row r="1296" spans="1:11" x14ac:dyDescent="0.2">
      <c r="A1296" s="9" t="str">
        <f>'宅直データ '!A1296&amp;'宅直データ '!C1296</f>
        <v/>
      </c>
      <c r="B1296" s="3" t="str">
        <f>'宅直データ '!A1296&amp;""</f>
        <v/>
      </c>
      <c r="C1296" s="3">
        <f>'宅直データ '!B1296</f>
        <v>0</v>
      </c>
      <c r="D1296" s="4">
        <f>'宅直データ '!C1296</f>
        <v>0</v>
      </c>
      <c r="E1296" s="3">
        <f>'宅直データ '!D1296</f>
        <v>0</v>
      </c>
      <c r="F1296" s="3">
        <f>'宅直データ '!E1296</f>
        <v>0</v>
      </c>
      <c r="G1296" s="10">
        <f>'宅直データ '!F1296</f>
        <v>0</v>
      </c>
      <c r="H1296" s="3" t="str">
        <f t="shared" si="20"/>
        <v/>
      </c>
      <c r="I1296" s="3" t="str">
        <f>IF(F1296=1,VLOOKUP($B1296,スタッフ!$B:$F,5,FALSE),"")</f>
        <v/>
      </c>
      <c r="J1296" s="3" t="str">
        <f>IF(G1296=1,VLOOKUP($B1296,スタッフ!$B:$F,5,FALSE),"")</f>
        <v/>
      </c>
      <c r="K1296" s="3" t="str">
        <f>IF(E1296=1,VLOOKUP($B1296,スタッフ!$B:$F,5,FALSE),"")</f>
        <v/>
      </c>
    </row>
    <row r="1297" spans="1:11" x14ac:dyDescent="0.2">
      <c r="A1297" s="9" t="str">
        <f>'宅直データ '!A1297&amp;'宅直データ '!C1297</f>
        <v/>
      </c>
      <c r="B1297" s="3" t="str">
        <f>'宅直データ '!A1297&amp;""</f>
        <v/>
      </c>
      <c r="C1297" s="3">
        <f>'宅直データ '!B1297</f>
        <v>0</v>
      </c>
      <c r="D1297" s="4">
        <f>'宅直データ '!C1297</f>
        <v>0</v>
      </c>
      <c r="E1297" s="3">
        <f>'宅直データ '!D1297</f>
        <v>0</v>
      </c>
      <c r="F1297" s="3">
        <f>'宅直データ '!E1297</f>
        <v>0</v>
      </c>
      <c r="G1297" s="10">
        <f>'宅直データ '!F1297</f>
        <v>0</v>
      </c>
      <c r="H1297" s="3" t="str">
        <f t="shared" si="20"/>
        <v/>
      </c>
      <c r="I1297" s="3" t="str">
        <f>IF(F1297=1,VLOOKUP($B1297,スタッフ!$B:$F,5,FALSE),"")</f>
        <v/>
      </c>
      <c r="J1297" s="3" t="str">
        <f>IF(G1297=1,VLOOKUP($B1297,スタッフ!$B:$F,5,FALSE),"")</f>
        <v/>
      </c>
      <c r="K1297" s="3" t="str">
        <f>IF(E1297=1,VLOOKUP($B1297,スタッフ!$B:$F,5,FALSE),"")</f>
        <v/>
      </c>
    </row>
    <row r="1298" spans="1:11" x14ac:dyDescent="0.2">
      <c r="A1298" s="9" t="str">
        <f>'宅直データ '!A1298&amp;'宅直データ '!C1298</f>
        <v/>
      </c>
      <c r="B1298" s="3" t="str">
        <f>'宅直データ '!A1298&amp;""</f>
        <v/>
      </c>
      <c r="C1298" s="3">
        <f>'宅直データ '!B1298</f>
        <v>0</v>
      </c>
      <c r="D1298" s="4">
        <f>'宅直データ '!C1298</f>
        <v>0</v>
      </c>
      <c r="E1298" s="3">
        <f>'宅直データ '!D1298</f>
        <v>0</v>
      </c>
      <c r="F1298" s="3">
        <f>'宅直データ '!E1298</f>
        <v>0</v>
      </c>
      <c r="G1298" s="10">
        <f>'宅直データ '!F1298</f>
        <v>0</v>
      </c>
      <c r="H1298" s="3" t="str">
        <f t="shared" si="20"/>
        <v/>
      </c>
      <c r="I1298" s="3" t="str">
        <f>IF(F1298=1,VLOOKUP($B1298,スタッフ!$B:$F,5,FALSE),"")</f>
        <v/>
      </c>
      <c r="J1298" s="3" t="str">
        <f>IF(G1298=1,VLOOKUP($B1298,スタッフ!$B:$F,5,FALSE),"")</f>
        <v/>
      </c>
      <c r="K1298" s="3" t="str">
        <f>IF(E1298=1,VLOOKUP($B1298,スタッフ!$B:$F,5,FALSE),"")</f>
        <v/>
      </c>
    </row>
    <row r="1299" spans="1:11" x14ac:dyDescent="0.2">
      <c r="A1299" s="9" t="str">
        <f>'宅直データ '!A1299&amp;'宅直データ '!C1299</f>
        <v/>
      </c>
      <c r="B1299" s="3" t="str">
        <f>'宅直データ '!A1299&amp;""</f>
        <v/>
      </c>
      <c r="C1299" s="3">
        <f>'宅直データ '!B1299</f>
        <v>0</v>
      </c>
      <c r="D1299" s="4">
        <f>'宅直データ '!C1299</f>
        <v>0</v>
      </c>
      <c r="E1299" s="3">
        <f>'宅直データ '!D1299</f>
        <v>0</v>
      </c>
      <c r="F1299" s="3">
        <f>'宅直データ '!E1299</f>
        <v>0</v>
      </c>
      <c r="G1299" s="10">
        <f>'宅直データ '!F1299</f>
        <v>0</v>
      </c>
      <c r="H1299" s="3" t="str">
        <f t="shared" si="20"/>
        <v/>
      </c>
      <c r="I1299" s="3" t="str">
        <f>IF(F1299=1,VLOOKUP($B1299,スタッフ!$B:$F,5,FALSE),"")</f>
        <v/>
      </c>
      <c r="J1299" s="3" t="str">
        <f>IF(G1299=1,VLOOKUP($B1299,スタッフ!$B:$F,5,FALSE),"")</f>
        <v/>
      </c>
      <c r="K1299" s="3" t="str">
        <f>IF(E1299=1,VLOOKUP($B1299,スタッフ!$B:$F,5,FALSE),"")</f>
        <v/>
      </c>
    </row>
    <row r="1300" spans="1:11" x14ac:dyDescent="0.2">
      <c r="A1300" s="9" t="str">
        <f>'宅直データ '!A1300&amp;'宅直データ '!C1300</f>
        <v/>
      </c>
      <c r="B1300" s="3" t="str">
        <f>'宅直データ '!A1300&amp;""</f>
        <v/>
      </c>
      <c r="C1300" s="3">
        <f>'宅直データ '!B1300</f>
        <v>0</v>
      </c>
      <c r="D1300" s="4">
        <f>'宅直データ '!C1300</f>
        <v>0</v>
      </c>
      <c r="E1300" s="3">
        <f>'宅直データ '!D1300</f>
        <v>0</v>
      </c>
      <c r="F1300" s="3">
        <f>'宅直データ '!E1300</f>
        <v>0</v>
      </c>
      <c r="G1300" s="10">
        <f>'宅直データ '!F1300</f>
        <v>0</v>
      </c>
      <c r="H1300" s="3" t="str">
        <f t="shared" si="20"/>
        <v/>
      </c>
      <c r="I1300" s="3" t="str">
        <f>IF(F1300=1,VLOOKUP($B1300,スタッフ!$B:$F,5,FALSE),"")</f>
        <v/>
      </c>
      <c r="J1300" s="3" t="str">
        <f>IF(G1300=1,VLOOKUP($B1300,スタッフ!$B:$F,5,FALSE),"")</f>
        <v/>
      </c>
      <c r="K1300" s="3" t="str">
        <f>IF(E1300=1,VLOOKUP($B1300,スタッフ!$B:$F,5,FALSE),"")</f>
        <v/>
      </c>
    </row>
    <row r="1301" spans="1:11" x14ac:dyDescent="0.2">
      <c r="A1301" s="9" t="str">
        <f>'宅直データ '!A1301&amp;'宅直データ '!C1301</f>
        <v/>
      </c>
      <c r="B1301" s="3" t="str">
        <f>'宅直データ '!A1301&amp;""</f>
        <v/>
      </c>
      <c r="C1301" s="3">
        <f>'宅直データ '!B1301</f>
        <v>0</v>
      </c>
      <c r="D1301" s="4">
        <f>'宅直データ '!C1301</f>
        <v>0</v>
      </c>
      <c r="E1301" s="3">
        <f>'宅直データ '!D1301</f>
        <v>0</v>
      </c>
      <c r="F1301" s="3">
        <f>'宅直データ '!E1301</f>
        <v>0</v>
      </c>
      <c r="G1301" s="10">
        <f>'宅直データ '!F1301</f>
        <v>0</v>
      </c>
      <c r="H1301" s="3" t="str">
        <f t="shared" si="20"/>
        <v/>
      </c>
      <c r="I1301" s="3" t="str">
        <f>IF(F1301=1,VLOOKUP($B1301,スタッフ!$B:$F,5,FALSE),"")</f>
        <v/>
      </c>
      <c r="J1301" s="3" t="str">
        <f>IF(G1301=1,VLOOKUP($B1301,スタッフ!$B:$F,5,FALSE),"")</f>
        <v/>
      </c>
      <c r="K1301" s="3" t="str">
        <f>IF(E1301=1,VLOOKUP($B1301,スタッフ!$B:$F,5,FALSE),"")</f>
        <v/>
      </c>
    </row>
    <row r="1302" spans="1:11" x14ac:dyDescent="0.2">
      <c r="A1302" s="9" t="str">
        <f>'宅直データ '!A1302&amp;'宅直データ '!C1302</f>
        <v/>
      </c>
      <c r="B1302" s="3" t="str">
        <f>'宅直データ '!A1302&amp;""</f>
        <v/>
      </c>
      <c r="C1302" s="3">
        <f>'宅直データ '!B1302</f>
        <v>0</v>
      </c>
      <c r="D1302" s="4">
        <f>'宅直データ '!C1302</f>
        <v>0</v>
      </c>
      <c r="E1302" s="3">
        <f>'宅直データ '!D1302</f>
        <v>0</v>
      </c>
      <c r="F1302" s="3">
        <f>'宅直データ '!E1302</f>
        <v>0</v>
      </c>
      <c r="G1302" s="10">
        <f>'宅直データ '!F1302</f>
        <v>0</v>
      </c>
      <c r="H1302" s="3" t="str">
        <f t="shared" si="20"/>
        <v/>
      </c>
      <c r="I1302" s="3" t="str">
        <f>IF(F1302=1,VLOOKUP($B1302,スタッフ!$B:$F,5,FALSE),"")</f>
        <v/>
      </c>
      <c r="J1302" s="3" t="str">
        <f>IF(G1302=1,VLOOKUP($B1302,スタッフ!$B:$F,5,FALSE),"")</f>
        <v/>
      </c>
      <c r="K1302" s="3" t="str">
        <f>IF(E1302=1,VLOOKUP($B1302,スタッフ!$B:$F,5,FALSE),"")</f>
        <v/>
      </c>
    </row>
    <row r="1303" spans="1:11" x14ac:dyDescent="0.2">
      <c r="A1303" s="9" t="str">
        <f>'宅直データ '!A1303&amp;'宅直データ '!C1303</f>
        <v/>
      </c>
      <c r="B1303" s="3" t="str">
        <f>'宅直データ '!A1303&amp;""</f>
        <v/>
      </c>
      <c r="C1303" s="3">
        <f>'宅直データ '!B1303</f>
        <v>0</v>
      </c>
      <c r="D1303" s="4">
        <f>'宅直データ '!C1303</f>
        <v>0</v>
      </c>
      <c r="E1303" s="3">
        <f>'宅直データ '!D1303</f>
        <v>0</v>
      </c>
      <c r="F1303" s="3">
        <f>'宅直データ '!E1303</f>
        <v>0</v>
      </c>
      <c r="G1303" s="10">
        <f>'宅直データ '!F1303</f>
        <v>0</v>
      </c>
      <c r="H1303" s="3" t="str">
        <f t="shared" si="20"/>
        <v/>
      </c>
      <c r="I1303" s="3" t="str">
        <f>IF(F1303=1,VLOOKUP($B1303,スタッフ!$B:$F,5,FALSE),"")</f>
        <v/>
      </c>
      <c r="J1303" s="3" t="str">
        <f>IF(G1303=1,VLOOKUP($B1303,スタッフ!$B:$F,5,FALSE),"")</f>
        <v/>
      </c>
      <c r="K1303" s="3" t="str">
        <f>IF(E1303=1,VLOOKUP($B1303,スタッフ!$B:$F,5,FALSE),"")</f>
        <v/>
      </c>
    </row>
    <row r="1304" spans="1:11" x14ac:dyDescent="0.2">
      <c r="A1304" s="9" t="str">
        <f>'宅直データ '!A1304&amp;'宅直データ '!C1304</f>
        <v/>
      </c>
      <c r="B1304" s="3" t="str">
        <f>'宅直データ '!A1304&amp;""</f>
        <v/>
      </c>
      <c r="C1304" s="3">
        <f>'宅直データ '!B1304</f>
        <v>0</v>
      </c>
      <c r="D1304" s="4">
        <f>'宅直データ '!C1304</f>
        <v>0</v>
      </c>
      <c r="E1304" s="3">
        <f>'宅直データ '!D1304</f>
        <v>0</v>
      </c>
      <c r="F1304" s="3">
        <f>'宅直データ '!E1304</f>
        <v>0</v>
      </c>
      <c r="G1304" s="10">
        <f>'宅直データ '!F1304</f>
        <v>0</v>
      </c>
      <c r="H1304" s="3" t="str">
        <f t="shared" si="20"/>
        <v/>
      </c>
      <c r="I1304" s="3" t="str">
        <f>IF(F1304=1,VLOOKUP($B1304,スタッフ!$B:$F,5,FALSE),"")</f>
        <v/>
      </c>
      <c r="J1304" s="3" t="str">
        <f>IF(G1304=1,VLOOKUP($B1304,スタッフ!$B:$F,5,FALSE),"")</f>
        <v/>
      </c>
      <c r="K1304" s="3" t="str">
        <f>IF(E1304=1,VLOOKUP($B1304,スタッフ!$B:$F,5,FALSE),"")</f>
        <v/>
      </c>
    </row>
    <row r="1305" spans="1:11" x14ac:dyDescent="0.2">
      <c r="A1305" s="9" t="str">
        <f>'宅直データ '!A1305&amp;'宅直データ '!C1305</f>
        <v/>
      </c>
      <c r="B1305" s="3" t="str">
        <f>'宅直データ '!A1305&amp;""</f>
        <v/>
      </c>
      <c r="C1305" s="3">
        <f>'宅直データ '!B1305</f>
        <v>0</v>
      </c>
      <c r="D1305" s="4">
        <f>'宅直データ '!C1305</f>
        <v>0</v>
      </c>
      <c r="E1305" s="3">
        <f>'宅直データ '!D1305</f>
        <v>0</v>
      </c>
      <c r="F1305" s="3">
        <f>'宅直データ '!E1305</f>
        <v>0</v>
      </c>
      <c r="G1305" s="10">
        <f>'宅直データ '!F1305</f>
        <v>0</v>
      </c>
      <c r="H1305" s="3" t="str">
        <f t="shared" si="20"/>
        <v/>
      </c>
      <c r="I1305" s="3" t="str">
        <f>IF(F1305=1,VLOOKUP($B1305,スタッフ!$B:$F,5,FALSE),"")</f>
        <v/>
      </c>
      <c r="J1305" s="3" t="str">
        <f>IF(G1305=1,VLOOKUP($B1305,スタッフ!$B:$F,5,FALSE),"")</f>
        <v/>
      </c>
      <c r="K1305" s="3" t="str">
        <f>IF(E1305=1,VLOOKUP($B1305,スタッフ!$B:$F,5,FALSE),"")</f>
        <v/>
      </c>
    </row>
    <row r="1306" spans="1:11" x14ac:dyDescent="0.2">
      <c r="A1306" s="9" t="str">
        <f>'宅直データ '!A1306&amp;'宅直データ '!C1306</f>
        <v/>
      </c>
      <c r="B1306" s="3" t="str">
        <f>'宅直データ '!A1306&amp;""</f>
        <v/>
      </c>
      <c r="C1306" s="3">
        <f>'宅直データ '!B1306</f>
        <v>0</v>
      </c>
      <c r="D1306" s="4">
        <f>'宅直データ '!C1306</f>
        <v>0</v>
      </c>
      <c r="E1306" s="3">
        <f>'宅直データ '!D1306</f>
        <v>0</v>
      </c>
      <c r="F1306" s="3">
        <f>'宅直データ '!E1306</f>
        <v>0</v>
      </c>
      <c r="G1306" s="10">
        <f>'宅直データ '!F1306</f>
        <v>0</v>
      </c>
      <c r="H1306" s="3" t="str">
        <f t="shared" si="20"/>
        <v/>
      </c>
      <c r="I1306" s="3" t="str">
        <f>IF(F1306=1,VLOOKUP($B1306,スタッフ!$B:$F,5,FALSE),"")</f>
        <v/>
      </c>
      <c r="J1306" s="3" t="str">
        <f>IF(G1306=1,VLOOKUP($B1306,スタッフ!$B:$F,5,FALSE),"")</f>
        <v/>
      </c>
      <c r="K1306" s="3" t="str">
        <f>IF(E1306=1,VLOOKUP($B1306,スタッフ!$B:$F,5,FALSE),"")</f>
        <v/>
      </c>
    </row>
    <row r="1307" spans="1:11" x14ac:dyDescent="0.2">
      <c r="A1307" s="9" t="str">
        <f>'宅直データ '!A1307&amp;'宅直データ '!C1307</f>
        <v/>
      </c>
      <c r="B1307" s="3" t="str">
        <f>'宅直データ '!A1307&amp;""</f>
        <v/>
      </c>
      <c r="C1307" s="3">
        <f>'宅直データ '!B1307</f>
        <v>0</v>
      </c>
      <c r="D1307" s="4">
        <f>'宅直データ '!C1307</f>
        <v>0</v>
      </c>
      <c r="E1307" s="3">
        <f>'宅直データ '!D1307</f>
        <v>0</v>
      </c>
      <c r="F1307" s="3">
        <f>'宅直データ '!E1307</f>
        <v>0</v>
      </c>
      <c r="G1307" s="10">
        <f>'宅直データ '!F1307</f>
        <v>0</v>
      </c>
      <c r="H1307" s="3" t="str">
        <f t="shared" si="20"/>
        <v/>
      </c>
      <c r="I1307" s="3" t="str">
        <f>IF(F1307=1,VLOOKUP($B1307,スタッフ!$B:$F,5,FALSE),"")</f>
        <v/>
      </c>
      <c r="J1307" s="3" t="str">
        <f>IF(G1307=1,VLOOKUP($B1307,スタッフ!$B:$F,5,FALSE),"")</f>
        <v/>
      </c>
      <c r="K1307" s="3" t="str">
        <f>IF(E1307=1,VLOOKUP($B1307,スタッフ!$B:$F,5,FALSE),"")</f>
        <v/>
      </c>
    </row>
    <row r="1308" spans="1:11" x14ac:dyDescent="0.2">
      <c r="A1308" s="9" t="str">
        <f>'宅直データ '!A1308&amp;'宅直データ '!C1308</f>
        <v/>
      </c>
      <c r="B1308" s="3" t="str">
        <f>'宅直データ '!A1308&amp;""</f>
        <v/>
      </c>
      <c r="C1308" s="3">
        <f>'宅直データ '!B1308</f>
        <v>0</v>
      </c>
      <c r="D1308" s="4">
        <f>'宅直データ '!C1308</f>
        <v>0</v>
      </c>
      <c r="E1308" s="3">
        <f>'宅直データ '!D1308</f>
        <v>0</v>
      </c>
      <c r="F1308" s="3">
        <f>'宅直データ '!E1308</f>
        <v>0</v>
      </c>
      <c r="G1308" s="10">
        <f>'宅直データ '!F1308</f>
        <v>0</v>
      </c>
      <c r="H1308" s="3" t="str">
        <f t="shared" si="20"/>
        <v/>
      </c>
      <c r="I1308" s="3" t="str">
        <f>IF(F1308=1,VLOOKUP($B1308,スタッフ!$B:$F,5,FALSE),"")</f>
        <v/>
      </c>
      <c r="J1308" s="3" t="str">
        <f>IF(G1308=1,VLOOKUP($B1308,スタッフ!$B:$F,5,FALSE),"")</f>
        <v/>
      </c>
      <c r="K1308" s="3" t="str">
        <f>IF(E1308=1,VLOOKUP($B1308,スタッフ!$B:$F,5,FALSE),"")</f>
        <v/>
      </c>
    </row>
    <row r="1309" spans="1:11" x14ac:dyDescent="0.2">
      <c r="A1309" s="9" t="str">
        <f>'宅直データ '!A1309&amp;'宅直データ '!C1309</f>
        <v/>
      </c>
      <c r="B1309" s="3" t="str">
        <f>'宅直データ '!A1309&amp;""</f>
        <v/>
      </c>
      <c r="C1309" s="3">
        <f>'宅直データ '!B1309</f>
        <v>0</v>
      </c>
      <c r="D1309" s="4">
        <f>'宅直データ '!C1309</f>
        <v>0</v>
      </c>
      <c r="E1309" s="3">
        <f>'宅直データ '!D1309</f>
        <v>0</v>
      </c>
      <c r="F1309" s="3">
        <f>'宅直データ '!E1309</f>
        <v>0</v>
      </c>
      <c r="G1309" s="10">
        <f>'宅直データ '!F1309</f>
        <v>0</v>
      </c>
      <c r="H1309" s="3" t="str">
        <f t="shared" si="20"/>
        <v/>
      </c>
      <c r="I1309" s="3" t="str">
        <f>IF(F1309=1,VLOOKUP($B1309,スタッフ!$B:$F,5,FALSE),"")</f>
        <v/>
      </c>
      <c r="J1309" s="3" t="str">
        <f>IF(G1309=1,VLOOKUP($B1309,スタッフ!$B:$F,5,FALSE),"")</f>
        <v/>
      </c>
      <c r="K1309" s="3" t="str">
        <f>IF(E1309=1,VLOOKUP($B1309,スタッフ!$B:$F,5,FALSE),"")</f>
        <v/>
      </c>
    </row>
    <row r="1310" spans="1:11" x14ac:dyDescent="0.2">
      <c r="A1310" s="9" t="str">
        <f>'宅直データ '!A1310&amp;'宅直データ '!C1310</f>
        <v/>
      </c>
      <c r="B1310" s="3" t="str">
        <f>'宅直データ '!A1310&amp;""</f>
        <v/>
      </c>
      <c r="C1310" s="3">
        <f>'宅直データ '!B1310</f>
        <v>0</v>
      </c>
      <c r="D1310" s="4">
        <f>'宅直データ '!C1310</f>
        <v>0</v>
      </c>
      <c r="E1310" s="3">
        <f>'宅直データ '!D1310</f>
        <v>0</v>
      </c>
      <c r="F1310" s="3">
        <f>'宅直データ '!E1310</f>
        <v>0</v>
      </c>
      <c r="G1310" s="10">
        <f>'宅直データ '!F1310</f>
        <v>0</v>
      </c>
      <c r="H1310" s="3" t="str">
        <f t="shared" si="20"/>
        <v/>
      </c>
      <c r="I1310" s="3" t="str">
        <f>IF(F1310=1,VLOOKUP($B1310,スタッフ!$B:$F,5,FALSE),"")</f>
        <v/>
      </c>
      <c r="J1310" s="3" t="str">
        <f>IF(G1310=1,VLOOKUP($B1310,スタッフ!$B:$F,5,FALSE),"")</f>
        <v/>
      </c>
      <c r="K1310" s="3" t="str">
        <f>IF(E1310=1,VLOOKUP($B1310,スタッフ!$B:$F,5,FALSE),"")</f>
        <v/>
      </c>
    </row>
    <row r="1311" spans="1:11" x14ac:dyDescent="0.2">
      <c r="A1311" s="9" t="str">
        <f>'宅直データ '!A1311&amp;'宅直データ '!C1311</f>
        <v/>
      </c>
      <c r="B1311" s="3" t="str">
        <f>'宅直データ '!A1311&amp;""</f>
        <v/>
      </c>
      <c r="C1311" s="3">
        <f>'宅直データ '!B1311</f>
        <v>0</v>
      </c>
      <c r="D1311" s="4">
        <f>'宅直データ '!C1311</f>
        <v>0</v>
      </c>
      <c r="E1311" s="3">
        <f>'宅直データ '!D1311</f>
        <v>0</v>
      </c>
      <c r="F1311" s="3">
        <f>'宅直データ '!E1311</f>
        <v>0</v>
      </c>
      <c r="G1311" s="10">
        <f>'宅直データ '!F1311</f>
        <v>0</v>
      </c>
      <c r="H1311" s="3" t="str">
        <f t="shared" si="20"/>
        <v/>
      </c>
      <c r="I1311" s="3" t="str">
        <f>IF(F1311=1,VLOOKUP($B1311,スタッフ!$B:$F,5,FALSE),"")</f>
        <v/>
      </c>
      <c r="J1311" s="3" t="str">
        <f>IF(G1311=1,VLOOKUP($B1311,スタッフ!$B:$F,5,FALSE),"")</f>
        <v/>
      </c>
      <c r="K1311" s="3" t="str">
        <f>IF(E1311=1,VLOOKUP($B1311,スタッフ!$B:$F,5,FALSE),"")</f>
        <v/>
      </c>
    </row>
    <row r="1312" spans="1:11" x14ac:dyDescent="0.2">
      <c r="A1312" s="9" t="str">
        <f>'宅直データ '!A1312&amp;'宅直データ '!C1312</f>
        <v/>
      </c>
      <c r="B1312" s="3" t="str">
        <f>'宅直データ '!A1312&amp;""</f>
        <v/>
      </c>
      <c r="C1312" s="3">
        <f>'宅直データ '!B1312</f>
        <v>0</v>
      </c>
      <c r="D1312" s="4">
        <f>'宅直データ '!C1312</f>
        <v>0</v>
      </c>
      <c r="E1312" s="3">
        <f>'宅直データ '!D1312</f>
        <v>0</v>
      </c>
      <c r="F1312" s="3">
        <f>'宅直データ '!E1312</f>
        <v>0</v>
      </c>
      <c r="G1312" s="10">
        <f>'宅直データ '!F1312</f>
        <v>0</v>
      </c>
      <c r="H1312" s="3" t="str">
        <f t="shared" si="20"/>
        <v/>
      </c>
      <c r="I1312" s="3" t="str">
        <f>IF(F1312=1,VLOOKUP($B1312,スタッフ!$B:$F,5,FALSE),"")</f>
        <v/>
      </c>
      <c r="J1312" s="3" t="str">
        <f>IF(G1312=1,VLOOKUP($B1312,スタッフ!$B:$F,5,FALSE),"")</f>
        <v/>
      </c>
      <c r="K1312" s="3" t="str">
        <f>IF(E1312=1,VLOOKUP($B1312,スタッフ!$B:$F,5,FALSE),"")</f>
        <v/>
      </c>
    </row>
    <row r="1313" spans="1:11" x14ac:dyDescent="0.2">
      <c r="A1313" s="9" t="str">
        <f>'宅直データ '!A1313&amp;'宅直データ '!C1313</f>
        <v/>
      </c>
      <c r="B1313" s="3" t="str">
        <f>'宅直データ '!A1313&amp;""</f>
        <v/>
      </c>
      <c r="C1313" s="3">
        <f>'宅直データ '!B1313</f>
        <v>0</v>
      </c>
      <c r="D1313" s="4">
        <f>'宅直データ '!C1313</f>
        <v>0</v>
      </c>
      <c r="E1313" s="3">
        <f>'宅直データ '!D1313</f>
        <v>0</v>
      </c>
      <c r="F1313" s="3">
        <f>'宅直データ '!E1313</f>
        <v>0</v>
      </c>
      <c r="G1313" s="10">
        <f>'宅直データ '!F1313</f>
        <v>0</v>
      </c>
      <c r="H1313" s="3" t="str">
        <f t="shared" si="20"/>
        <v/>
      </c>
      <c r="I1313" s="3" t="str">
        <f>IF(F1313=1,VLOOKUP($B1313,スタッフ!$B:$F,5,FALSE),"")</f>
        <v/>
      </c>
      <c r="J1313" s="3" t="str">
        <f>IF(G1313=1,VLOOKUP($B1313,スタッフ!$B:$F,5,FALSE),"")</f>
        <v/>
      </c>
      <c r="K1313" s="3" t="str">
        <f>IF(E1313=1,VLOOKUP($B1313,スタッフ!$B:$F,5,FALSE),"")</f>
        <v/>
      </c>
    </row>
    <row r="1314" spans="1:11" x14ac:dyDescent="0.2">
      <c r="A1314" s="9" t="str">
        <f>'宅直データ '!A1314&amp;'宅直データ '!C1314</f>
        <v/>
      </c>
      <c r="B1314" s="3" t="str">
        <f>'宅直データ '!A1314&amp;""</f>
        <v/>
      </c>
      <c r="C1314" s="3">
        <f>'宅直データ '!B1314</f>
        <v>0</v>
      </c>
      <c r="D1314" s="4">
        <f>'宅直データ '!C1314</f>
        <v>0</v>
      </c>
      <c r="E1314" s="3">
        <f>'宅直データ '!D1314</f>
        <v>0</v>
      </c>
      <c r="F1314" s="3">
        <f>'宅直データ '!E1314</f>
        <v>0</v>
      </c>
      <c r="G1314" s="10">
        <f>'宅直データ '!F1314</f>
        <v>0</v>
      </c>
      <c r="H1314" s="3" t="str">
        <f t="shared" si="20"/>
        <v/>
      </c>
      <c r="I1314" s="3" t="str">
        <f>IF(F1314=1,VLOOKUP($B1314,スタッフ!$B:$F,5,FALSE),"")</f>
        <v/>
      </c>
      <c r="J1314" s="3" t="str">
        <f>IF(G1314=1,VLOOKUP($B1314,スタッフ!$B:$F,5,FALSE),"")</f>
        <v/>
      </c>
      <c r="K1314" s="3" t="str">
        <f>IF(E1314=1,VLOOKUP($B1314,スタッフ!$B:$F,5,FALSE),"")</f>
        <v/>
      </c>
    </row>
    <row r="1315" spans="1:11" x14ac:dyDescent="0.2">
      <c r="A1315" s="9" t="str">
        <f>'宅直データ '!A1315&amp;'宅直データ '!C1315</f>
        <v/>
      </c>
      <c r="B1315" s="3" t="str">
        <f>'宅直データ '!A1315&amp;""</f>
        <v/>
      </c>
      <c r="C1315" s="3">
        <f>'宅直データ '!B1315</f>
        <v>0</v>
      </c>
      <c r="D1315" s="4">
        <f>'宅直データ '!C1315</f>
        <v>0</v>
      </c>
      <c r="E1315" s="3">
        <f>'宅直データ '!D1315</f>
        <v>0</v>
      </c>
      <c r="F1315" s="3">
        <f>'宅直データ '!E1315</f>
        <v>0</v>
      </c>
      <c r="G1315" s="10">
        <f>'宅直データ '!F1315</f>
        <v>0</v>
      </c>
      <c r="H1315" s="3" t="str">
        <f t="shared" si="20"/>
        <v/>
      </c>
      <c r="I1315" s="3" t="str">
        <f>IF(F1315=1,VLOOKUP($B1315,スタッフ!$B:$F,5,FALSE),"")</f>
        <v/>
      </c>
      <c r="J1315" s="3" t="str">
        <f>IF(G1315=1,VLOOKUP($B1315,スタッフ!$B:$F,5,FALSE),"")</f>
        <v/>
      </c>
      <c r="K1315" s="3" t="str">
        <f>IF(E1315=1,VLOOKUP($B1315,スタッフ!$B:$F,5,FALSE),"")</f>
        <v/>
      </c>
    </row>
    <row r="1316" spans="1:11" x14ac:dyDescent="0.2">
      <c r="A1316" s="9" t="str">
        <f>'宅直データ '!A1316&amp;'宅直データ '!C1316</f>
        <v/>
      </c>
      <c r="B1316" s="3" t="str">
        <f>'宅直データ '!A1316&amp;""</f>
        <v/>
      </c>
      <c r="C1316" s="3">
        <f>'宅直データ '!B1316</f>
        <v>0</v>
      </c>
      <c r="D1316" s="4">
        <f>'宅直データ '!C1316</f>
        <v>0</v>
      </c>
      <c r="E1316" s="3">
        <f>'宅直データ '!D1316</f>
        <v>0</v>
      </c>
      <c r="F1316" s="3">
        <f>'宅直データ '!E1316</f>
        <v>0</v>
      </c>
      <c r="G1316" s="10">
        <f>'宅直データ '!F1316</f>
        <v>0</v>
      </c>
      <c r="H1316" s="3" t="str">
        <f t="shared" si="20"/>
        <v/>
      </c>
      <c r="I1316" s="3" t="str">
        <f>IF(F1316=1,VLOOKUP($B1316,スタッフ!$B:$F,5,FALSE),"")</f>
        <v/>
      </c>
      <c r="J1316" s="3" t="str">
        <f>IF(G1316=1,VLOOKUP($B1316,スタッフ!$B:$F,5,FALSE),"")</f>
        <v/>
      </c>
      <c r="K1316" s="3" t="str">
        <f>IF(E1316=1,VLOOKUP($B1316,スタッフ!$B:$F,5,FALSE),"")</f>
        <v/>
      </c>
    </row>
    <row r="1317" spans="1:11" x14ac:dyDescent="0.2">
      <c r="A1317" s="9" t="str">
        <f>'宅直データ '!A1317&amp;'宅直データ '!C1317</f>
        <v/>
      </c>
      <c r="B1317" s="3" t="str">
        <f>'宅直データ '!A1317&amp;""</f>
        <v/>
      </c>
      <c r="C1317" s="3">
        <f>'宅直データ '!B1317</f>
        <v>0</v>
      </c>
      <c r="D1317" s="4">
        <f>'宅直データ '!C1317</f>
        <v>0</v>
      </c>
      <c r="E1317" s="3">
        <f>'宅直データ '!D1317</f>
        <v>0</v>
      </c>
      <c r="F1317" s="3">
        <f>'宅直データ '!E1317</f>
        <v>0</v>
      </c>
      <c r="G1317" s="10">
        <f>'宅直データ '!F1317</f>
        <v>0</v>
      </c>
      <c r="H1317" s="3" t="str">
        <f t="shared" si="20"/>
        <v/>
      </c>
      <c r="I1317" s="3" t="str">
        <f>IF(F1317=1,VLOOKUP($B1317,スタッフ!$B:$F,5,FALSE),"")</f>
        <v/>
      </c>
      <c r="J1317" s="3" t="str">
        <f>IF(G1317=1,VLOOKUP($B1317,スタッフ!$B:$F,5,FALSE),"")</f>
        <v/>
      </c>
      <c r="K1317" s="3" t="str">
        <f>IF(E1317=1,VLOOKUP($B1317,スタッフ!$B:$F,5,FALSE),"")</f>
        <v/>
      </c>
    </row>
    <row r="1318" spans="1:11" x14ac:dyDescent="0.2">
      <c r="A1318" s="9" t="str">
        <f>'宅直データ '!A1318&amp;'宅直データ '!C1318</f>
        <v/>
      </c>
      <c r="B1318" s="3" t="str">
        <f>'宅直データ '!A1318&amp;""</f>
        <v/>
      </c>
      <c r="C1318" s="3">
        <f>'宅直データ '!B1318</f>
        <v>0</v>
      </c>
      <c r="D1318" s="4">
        <f>'宅直データ '!C1318</f>
        <v>0</v>
      </c>
      <c r="E1318" s="3">
        <f>'宅直データ '!D1318</f>
        <v>0</v>
      </c>
      <c r="F1318" s="3">
        <f>'宅直データ '!E1318</f>
        <v>0</v>
      </c>
      <c r="G1318" s="10">
        <f>'宅直データ '!F1318</f>
        <v>0</v>
      </c>
      <c r="H1318" s="3" t="str">
        <f t="shared" si="20"/>
        <v/>
      </c>
      <c r="I1318" s="3" t="str">
        <f>IF(F1318=1,VLOOKUP($B1318,スタッフ!$B:$F,5,FALSE),"")</f>
        <v/>
      </c>
      <c r="J1318" s="3" t="str">
        <f>IF(G1318=1,VLOOKUP($B1318,スタッフ!$B:$F,5,FALSE),"")</f>
        <v/>
      </c>
      <c r="K1318" s="3" t="str">
        <f>IF(E1318=1,VLOOKUP($B1318,スタッフ!$B:$F,5,FALSE),"")</f>
        <v/>
      </c>
    </row>
    <row r="1319" spans="1:11" x14ac:dyDescent="0.2">
      <c r="A1319" s="9" t="str">
        <f>'宅直データ '!A1319&amp;'宅直データ '!C1319</f>
        <v/>
      </c>
      <c r="B1319" s="3" t="str">
        <f>'宅直データ '!A1319&amp;""</f>
        <v/>
      </c>
      <c r="C1319" s="3">
        <f>'宅直データ '!B1319</f>
        <v>0</v>
      </c>
      <c r="D1319" s="4">
        <f>'宅直データ '!C1319</f>
        <v>0</v>
      </c>
      <c r="E1319" s="3">
        <f>'宅直データ '!D1319</f>
        <v>0</v>
      </c>
      <c r="F1319" s="3">
        <f>'宅直データ '!E1319</f>
        <v>0</v>
      </c>
      <c r="G1319" s="10">
        <f>'宅直データ '!F1319</f>
        <v>0</v>
      </c>
      <c r="H1319" s="3" t="str">
        <f t="shared" si="20"/>
        <v/>
      </c>
      <c r="I1319" s="3" t="str">
        <f>IF(F1319=1,VLOOKUP($B1319,スタッフ!$B:$F,5,FALSE),"")</f>
        <v/>
      </c>
      <c r="J1319" s="3" t="str">
        <f>IF(G1319=1,VLOOKUP($B1319,スタッフ!$B:$F,5,FALSE),"")</f>
        <v/>
      </c>
      <c r="K1319" s="3" t="str">
        <f>IF(E1319=1,VLOOKUP($B1319,スタッフ!$B:$F,5,FALSE),"")</f>
        <v/>
      </c>
    </row>
    <row r="1320" spans="1:11" x14ac:dyDescent="0.2">
      <c r="A1320" s="9" t="str">
        <f>'宅直データ '!A1320&amp;'宅直データ '!C1320</f>
        <v/>
      </c>
      <c r="B1320" s="3" t="str">
        <f>'宅直データ '!A1320&amp;""</f>
        <v/>
      </c>
      <c r="C1320" s="3">
        <f>'宅直データ '!B1320</f>
        <v>0</v>
      </c>
      <c r="D1320" s="4">
        <f>'宅直データ '!C1320</f>
        <v>0</v>
      </c>
      <c r="E1320" s="3">
        <f>'宅直データ '!D1320</f>
        <v>0</v>
      </c>
      <c r="F1320" s="3">
        <f>'宅直データ '!E1320</f>
        <v>0</v>
      </c>
      <c r="G1320" s="10">
        <f>'宅直データ '!F1320</f>
        <v>0</v>
      </c>
      <c r="H1320" s="3" t="str">
        <f t="shared" si="20"/>
        <v/>
      </c>
      <c r="I1320" s="3" t="str">
        <f>IF(F1320=1,VLOOKUP($B1320,スタッフ!$B:$F,5,FALSE),"")</f>
        <v/>
      </c>
      <c r="J1320" s="3" t="str">
        <f>IF(G1320=1,VLOOKUP($B1320,スタッフ!$B:$F,5,FALSE),"")</f>
        <v/>
      </c>
      <c r="K1320" s="3" t="str">
        <f>IF(E1320=1,VLOOKUP($B1320,スタッフ!$B:$F,5,FALSE),"")</f>
        <v/>
      </c>
    </row>
    <row r="1321" spans="1:11" x14ac:dyDescent="0.2">
      <c r="A1321" s="9" t="str">
        <f>'宅直データ '!A1321&amp;'宅直データ '!C1321</f>
        <v/>
      </c>
      <c r="B1321" s="3" t="str">
        <f>'宅直データ '!A1321&amp;""</f>
        <v/>
      </c>
      <c r="C1321" s="3">
        <f>'宅直データ '!B1321</f>
        <v>0</v>
      </c>
      <c r="D1321" s="4">
        <f>'宅直データ '!C1321</f>
        <v>0</v>
      </c>
      <c r="E1321" s="3">
        <f>'宅直データ '!D1321</f>
        <v>0</v>
      </c>
      <c r="F1321" s="3">
        <f>'宅直データ '!E1321</f>
        <v>0</v>
      </c>
      <c r="G1321" s="10">
        <f>'宅直データ '!F1321</f>
        <v>0</v>
      </c>
      <c r="H1321" s="3" t="str">
        <f t="shared" si="20"/>
        <v/>
      </c>
      <c r="I1321" s="3" t="str">
        <f>IF(F1321=1,VLOOKUP($B1321,スタッフ!$B:$F,5,FALSE),"")</f>
        <v/>
      </c>
      <c r="J1321" s="3" t="str">
        <f>IF(G1321=1,VLOOKUP($B1321,スタッフ!$B:$F,5,FALSE),"")</f>
        <v/>
      </c>
      <c r="K1321" s="3" t="str">
        <f>IF(E1321=1,VLOOKUP($B1321,スタッフ!$B:$F,5,FALSE),"")</f>
        <v/>
      </c>
    </row>
    <row r="1322" spans="1:11" x14ac:dyDescent="0.2">
      <c r="A1322" s="9" t="str">
        <f>'宅直データ '!A1322&amp;'宅直データ '!C1322</f>
        <v/>
      </c>
      <c r="B1322" s="3" t="str">
        <f>'宅直データ '!A1322&amp;""</f>
        <v/>
      </c>
      <c r="C1322" s="3">
        <f>'宅直データ '!B1322</f>
        <v>0</v>
      </c>
      <c r="D1322" s="4">
        <f>'宅直データ '!C1322</f>
        <v>0</v>
      </c>
      <c r="E1322" s="3">
        <f>'宅直データ '!D1322</f>
        <v>0</v>
      </c>
      <c r="F1322" s="3">
        <f>'宅直データ '!E1322</f>
        <v>0</v>
      </c>
      <c r="G1322" s="10">
        <f>'宅直データ '!F1322</f>
        <v>0</v>
      </c>
      <c r="H1322" s="3" t="str">
        <f t="shared" si="20"/>
        <v/>
      </c>
      <c r="I1322" s="3" t="str">
        <f>IF(F1322=1,VLOOKUP($B1322,スタッフ!$B:$F,5,FALSE),"")</f>
        <v/>
      </c>
      <c r="J1322" s="3" t="str">
        <f>IF(G1322=1,VLOOKUP($B1322,スタッフ!$B:$F,5,FALSE),"")</f>
        <v/>
      </c>
      <c r="K1322" s="3" t="str">
        <f>IF(E1322=1,VLOOKUP($B1322,スタッフ!$B:$F,5,FALSE),"")</f>
        <v/>
      </c>
    </row>
    <row r="1323" spans="1:11" x14ac:dyDescent="0.2">
      <c r="A1323" s="9" t="str">
        <f>'宅直データ '!A1323&amp;'宅直データ '!C1323</f>
        <v/>
      </c>
      <c r="B1323" s="3" t="str">
        <f>'宅直データ '!A1323&amp;""</f>
        <v/>
      </c>
      <c r="C1323" s="3">
        <f>'宅直データ '!B1323</f>
        <v>0</v>
      </c>
      <c r="D1323" s="4">
        <f>'宅直データ '!C1323</f>
        <v>0</v>
      </c>
      <c r="E1323" s="3">
        <f>'宅直データ '!D1323</f>
        <v>0</v>
      </c>
      <c r="F1323" s="3">
        <f>'宅直データ '!E1323</f>
        <v>0</v>
      </c>
      <c r="G1323" s="10">
        <f>'宅直データ '!F1323</f>
        <v>0</v>
      </c>
      <c r="H1323" s="3" t="str">
        <f t="shared" si="20"/>
        <v/>
      </c>
      <c r="I1323" s="3" t="str">
        <f>IF(F1323=1,VLOOKUP($B1323,スタッフ!$B:$F,5,FALSE),"")</f>
        <v/>
      </c>
      <c r="J1323" s="3" t="str">
        <f>IF(G1323=1,VLOOKUP($B1323,スタッフ!$B:$F,5,FALSE),"")</f>
        <v/>
      </c>
      <c r="K1323" s="3" t="str">
        <f>IF(E1323=1,VLOOKUP($B1323,スタッフ!$B:$F,5,FALSE),"")</f>
        <v/>
      </c>
    </row>
    <row r="1324" spans="1:11" x14ac:dyDescent="0.2">
      <c r="A1324" s="9" t="str">
        <f>'宅直データ '!A1324&amp;'宅直データ '!C1324</f>
        <v/>
      </c>
      <c r="B1324" s="3" t="str">
        <f>'宅直データ '!A1324&amp;""</f>
        <v/>
      </c>
      <c r="C1324" s="3">
        <f>'宅直データ '!B1324</f>
        <v>0</v>
      </c>
      <c r="D1324" s="4">
        <f>'宅直データ '!C1324</f>
        <v>0</v>
      </c>
      <c r="E1324" s="3">
        <f>'宅直データ '!D1324</f>
        <v>0</v>
      </c>
      <c r="F1324" s="3">
        <f>'宅直データ '!E1324</f>
        <v>0</v>
      </c>
      <c r="G1324" s="10">
        <f>'宅直データ '!F1324</f>
        <v>0</v>
      </c>
      <c r="H1324" s="3" t="str">
        <f t="shared" si="20"/>
        <v/>
      </c>
      <c r="I1324" s="3" t="str">
        <f>IF(F1324=1,VLOOKUP($B1324,スタッフ!$B:$F,5,FALSE),"")</f>
        <v/>
      </c>
      <c r="J1324" s="3" t="str">
        <f>IF(G1324=1,VLOOKUP($B1324,スタッフ!$B:$F,5,FALSE),"")</f>
        <v/>
      </c>
      <c r="K1324" s="3" t="str">
        <f>IF(E1324=1,VLOOKUP($B1324,スタッフ!$B:$F,5,FALSE),"")</f>
        <v/>
      </c>
    </row>
    <row r="1325" spans="1:11" x14ac:dyDescent="0.2">
      <c r="A1325" s="9" t="str">
        <f>'宅直データ '!A1325&amp;'宅直データ '!C1325</f>
        <v/>
      </c>
      <c r="B1325" s="3" t="str">
        <f>'宅直データ '!A1325&amp;""</f>
        <v/>
      </c>
      <c r="C1325" s="3">
        <f>'宅直データ '!B1325</f>
        <v>0</v>
      </c>
      <c r="D1325" s="4">
        <f>'宅直データ '!C1325</f>
        <v>0</v>
      </c>
      <c r="E1325" s="3">
        <f>'宅直データ '!D1325</f>
        <v>0</v>
      </c>
      <c r="F1325" s="3">
        <f>'宅直データ '!E1325</f>
        <v>0</v>
      </c>
      <c r="G1325" s="10">
        <f>'宅直データ '!F1325</f>
        <v>0</v>
      </c>
      <c r="H1325" s="3" t="str">
        <f t="shared" si="20"/>
        <v/>
      </c>
      <c r="I1325" s="3" t="str">
        <f>IF(F1325=1,VLOOKUP($B1325,スタッフ!$B:$F,5,FALSE),"")</f>
        <v/>
      </c>
      <c r="J1325" s="3" t="str">
        <f>IF(G1325=1,VLOOKUP($B1325,スタッフ!$B:$F,5,FALSE),"")</f>
        <v/>
      </c>
      <c r="K1325" s="3" t="str">
        <f>IF(E1325=1,VLOOKUP($B1325,スタッフ!$B:$F,5,FALSE),"")</f>
        <v/>
      </c>
    </row>
    <row r="1326" spans="1:11" x14ac:dyDescent="0.2">
      <c r="A1326" s="9" t="str">
        <f>'宅直データ '!A1326&amp;'宅直データ '!C1326</f>
        <v/>
      </c>
      <c r="B1326" s="3" t="str">
        <f>'宅直データ '!A1326&amp;""</f>
        <v/>
      </c>
      <c r="C1326" s="3">
        <f>'宅直データ '!B1326</f>
        <v>0</v>
      </c>
      <c r="D1326" s="4">
        <f>'宅直データ '!C1326</f>
        <v>0</v>
      </c>
      <c r="E1326" s="3">
        <f>'宅直データ '!D1326</f>
        <v>0</v>
      </c>
      <c r="F1326" s="3">
        <f>'宅直データ '!E1326</f>
        <v>0</v>
      </c>
      <c r="G1326" s="10">
        <f>'宅直データ '!F1326</f>
        <v>0</v>
      </c>
      <c r="H1326" s="3" t="str">
        <f t="shared" si="20"/>
        <v/>
      </c>
      <c r="I1326" s="3" t="str">
        <f>IF(F1326=1,VLOOKUP($B1326,スタッフ!$B:$F,5,FALSE),"")</f>
        <v/>
      </c>
      <c r="J1326" s="3" t="str">
        <f>IF(G1326=1,VLOOKUP($B1326,スタッフ!$B:$F,5,FALSE),"")</f>
        <v/>
      </c>
      <c r="K1326" s="3" t="str">
        <f>IF(E1326=1,VLOOKUP($B1326,スタッフ!$B:$F,5,FALSE),"")</f>
        <v/>
      </c>
    </row>
    <row r="1327" spans="1:11" x14ac:dyDescent="0.2">
      <c r="A1327" s="9" t="str">
        <f>'宅直データ '!A1327&amp;'宅直データ '!C1327</f>
        <v/>
      </c>
      <c r="B1327" s="3" t="str">
        <f>'宅直データ '!A1327&amp;""</f>
        <v/>
      </c>
      <c r="C1327" s="3">
        <f>'宅直データ '!B1327</f>
        <v>0</v>
      </c>
      <c r="D1327" s="4">
        <f>'宅直データ '!C1327</f>
        <v>0</v>
      </c>
      <c r="E1327" s="3">
        <f>'宅直データ '!D1327</f>
        <v>0</v>
      </c>
      <c r="F1327" s="3">
        <f>'宅直データ '!E1327</f>
        <v>0</v>
      </c>
      <c r="G1327" s="10">
        <f>'宅直データ '!F1327</f>
        <v>0</v>
      </c>
      <c r="H1327" s="3" t="str">
        <f t="shared" si="20"/>
        <v/>
      </c>
      <c r="I1327" s="3" t="str">
        <f>IF(F1327=1,VLOOKUP($B1327,スタッフ!$B:$F,5,FALSE),"")</f>
        <v/>
      </c>
      <c r="J1327" s="3" t="str">
        <f>IF(G1327=1,VLOOKUP($B1327,スタッフ!$B:$F,5,FALSE),"")</f>
        <v/>
      </c>
      <c r="K1327" s="3" t="str">
        <f>IF(E1327=1,VLOOKUP($B1327,スタッフ!$B:$F,5,FALSE),"")</f>
        <v/>
      </c>
    </row>
    <row r="1328" spans="1:11" x14ac:dyDescent="0.2">
      <c r="A1328" s="9" t="str">
        <f>'宅直データ '!A1328&amp;'宅直データ '!C1328</f>
        <v/>
      </c>
      <c r="B1328" s="3" t="str">
        <f>'宅直データ '!A1328&amp;""</f>
        <v/>
      </c>
      <c r="C1328" s="3">
        <f>'宅直データ '!B1328</f>
        <v>0</v>
      </c>
      <c r="D1328" s="4">
        <f>'宅直データ '!C1328</f>
        <v>0</v>
      </c>
      <c r="E1328" s="3">
        <f>'宅直データ '!D1328</f>
        <v>0</v>
      </c>
      <c r="F1328" s="3">
        <f>'宅直データ '!E1328</f>
        <v>0</v>
      </c>
      <c r="G1328" s="10">
        <f>'宅直データ '!F1328</f>
        <v>0</v>
      </c>
      <c r="H1328" s="3" t="str">
        <f t="shared" si="20"/>
        <v/>
      </c>
      <c r="I1328" s="3" t="str">
        <f>IF(F1328=1,VLOOKUP($B1328,スタッフ!$B:$F,5,FALSE),"")</f>
        <v/>
      </c>
      <c r="J1328" s="3" t="str">
        <f>IF(G1328=1,VLOOKUP($B1328,スタッフ!$B:$F,5,FALSE),"")</f>
        <v/>
      </c>
      <c r="K1328" s="3" t="str">
        <f>IF(E1328=1,VLOOKUP($B1328,スタッフ!$B:$F,5,FALSE),"")</f>
        <v/>
      </c>
    </row>
    <row r="1329" spans="1:11" x14ac:dyDescent="0.2">
      <c r="A1329" s="9" t="str">
        <f>'宅直データ '!A1329&amp;'宅直データ '!C1329</f>
        <v/>
      </c>
      <c r="B1329" s="3" t="str">
        <f>'宅直データ '!A1329&amp;""</f>
        <v/>
      </c>
      <c r="C1329" s="3">
        <f>'宅直データ '!B1329</f>
        <v>0</v>
      </c>
      <c r="D1329" s="4">
        <f>'宅直データ '!C1329</f>
        <v>0</v>
      </c>
      <c r="E1329" s="3">
        <f>'宅直データ '!D1329</f>
        <v>0</v>
      </c>
      <c r="F1329" s="3">
        <f>'宅直データ '!E1329</f>
        <v>0</v>
      </c>
      <c r="G1329" s="10">
        <f>'宅直データ '!F1329</f>
        <v>0</v>
      </c>
      <c r="H1329" s="3" t="str">
        <f t="shared" si="20"/>
        <v/>
      </c>
      <c r="I1329" s="3" t="str">
        <f>IF(F1329=1,VLOOKUP($B1329,スタッフ!$B:$F,5,FALSE),"")</f>
        <v/>
      </c>
      <c r="J1329" s="3" t="str">
        <f>IF(G1329=1,VLOOKUP($B1329,スタッフ!$B:$F,5,FALSE),"")</f>
        <v/>
      </c>
      <c r="K1329" s="3" t="str">
        <f>IF(E1329=1,VLOOKUP($B1329,スタッフ!$B:$F,5,FALSE),"")</f>
        <v/>
      </c>
    </row>
    <row r="1330" spans="1:11" x14ac:dyDescent="0.2">
      <c r="A1330" s="9" t="str">
        <f>'宅直データ '!A1330&amp;'宅直データ '!C1330</f>
        <v/>
      </c>
      <c r="B1330" s="3" t="str">
        <f>'宅直データ '!A1330&amp;""</f>
        <v/>
      </c>
      <c r="C1330" s="3">
        <f>'宅直データ '!B1330</f>
        <v>0</v>
      </c>
      <c r="D1330" s="4">
        <f>'宅直データ '!C1330</f>
        <v>0</v>
      </c>
      <c r="E1330" s="3">
        <f>'宅直データ '!D1330</f>
        <v>0</v>
      </c>
      <c r="F1330" s="3">
        <f>'宅直データ '!E1330</f>
        <v>0</v>
      </c>
      <c r="G1330" s="10">
        <f>'宅直データ '!F1330</f>
        <v>0</v>
      </c>
      <c r="H1330" s="3" t="str">
        <f t="shared" si="20"/>
        <v/>
      </c>
      <c r="I1330" s="3" t="str">
        <f>IF(F1330=1,VLOOKUP($B1330,スタッフ!$B:$F,5,FALSE),"")</f>
        <v/>
      </c>
      <c r="J1330" s="3" t="str">
        <f>IF(G1330=1,VLOOKUP($B1330,スタッフ!$B:$F,5,FALSE),"")</f>
        <v/>
      </c>
      <c r="K1330" s="3" t="str">
        <f>IF(E1330=1,VLOOKUP($B1330,スタッフ!$B:$F,5,FALSE),"")</f>
        <v/>
      </c>
    </row>
    <row r="1331" spans="1:11" x14ac:dyDescent="0.2">
      <c r="A1331" s="9" t="str">
        <f>'宅直データ '!A1331&amp;'宅直データ '!C1331</f>
        <v/>
      </c>
      <c r="B1331" s="3" t="str">
        <f>'宅直データ '!A1331&amp;""</f>
        <v/>
      </c>
      <c r="C1331" s="3">
        <f>'宅直データ '!B1331</f>
        <v>0</v>
      </c>
      <c r="D1331" s="4">
        <f>'宅直データ '!C1331</f>
        <v>0</v>
      </c>
      <c r="E1331" s="3">
        <f>'宅直データ '!D1331</f>
        <v>0</v>
      </c>
      <c r="F1331" s="3">
        <f>'宅直データ '!E1331</f>
        <v>0</v>
      </c>
      <c r="G1331" s="10">
        <f>'宅直データ '!F1331</f>
        <v>0</v>
      </c>
      <c r="H1331" s="3" t="str">
        <f t="shared" si="20"/>
        <v/>
      </c>
      <c r="I1331" s="3" t="str">
        <f>IF(F1331=1,VLOOKUP($B1331,スタッフ!$B:$F,5,FALSE),"")</f>
        <v/>
      </c>
      <c r="J1331" s="3" t="str">
        <f>IF(G1331=1,VLOOKUP($B1331,スタッフ!$B:$F,5,FALSE),"")</f>
        <v/>
      </c>
      <c r="K1331" s="3" t="str">
        <f>IF(E1331=1,VLOOKUP($B1331,スタッフ!$B:$F,5,FALSE),"")</f>
        <v/>
      </c>
    </row>
    <row r="1332" spans="1:11" x14ac:dyDescent="0.2">
      <c r="A1332" s="9" t="str">
        <f>'宅直データ '!A1332&amp;'宅直データ '!C1332</f>
        <v/>
      </c>
      <c r="B1332" s="3" t="str">
        <f>'宅直データ '!A1332&amp;""</f>
        <v/>
      </c>
      <c r="C1332" s="3">
        <f>'宅直データ '!B1332</f>
        <v>0</v>
      </c>
      <c r="D1332" s="4">
        <f>'宅直データ '!C1332</f>
        <v>0</v>
      </c>
      <c r="E1332" s="3">
        <f>'宅直データ '!D1332</f>
        <v>0</v>
      </c>
      <c r="F1332" s="3">
        <f>'宅直データ '!E1332</f>
        <v>0</v>
      </c>
      <c r="G1332" s="10">
        <f>'宅直データ '!F1332</f>
        <v>0</v>
      </c>
      <c r="H1332" s="3" t="str">
        <f t="shared" si="20"/>
        <v/>
      </c>
      <c r="I1332" s="3" t="str">
        <f>IF(F1332=1,VLOOKUP($B1332,スタッフ!$B:$F,5,FALSE),"")</f>
        <v/>
      </c>
      <c r="J1332" s="3" t="str">
        <f>IF(G1332=1,VLOOKUP($B1332,スタッフ!$B:$F,5,FALSE),"")</f>
        <v/>
      </c>
      <c r="K1332" s="3" t="str">
        <f>IF(E1332=1,VLOOKUP($B1332,スタッフ!$B:$F,5,FALSE),"")</f>
        <v/>
      </c>
    </row>
    <row r="1333" spans="1:11" x14ac:dyDescent="0.2">
      <c r="A1333" s="9" t="str">
        <f>'宅直データ '!A1333&amp;'宅直データ '!C1333</f>
        <v/>
      </c>
      <c r="B1333" s="3" t="str">
        <f>'宅直データ '!A1333&amp;""</f>
        <v/>
      </c>
      <c r="C1333" s="3">
        <f>'宅直データ '!B1333</f>
        <v>0</v>
      </c>
      <c r="D1333" s="4">
        <f>'宅直データ '!C1333</f>
        <v>0</v>
      </c>
      <c r="E1333" s="3">
        <f>'宅直データ '!D1333</f>
        <v>0</v>
      </c>
      <c r="F1333" s="3">
        <f>'宅直データ '!E1333</f>
        <v>0</v>
      </c>
      <c r="G1333" s="10">
        <f>'宅直データ '!F1333</f>
        <v>0</v>
      </c>
      <c r="H1333" s="3" t="str">
        <f t="shared" si="20"/>
        <v/>
      </c>
      <c r="I1333" s="3" t="str">
        <f>IF(F1333=1,VLOOKUP($B1333,スタッフ!$B:$F,5,FALSE),"")</f>
        <v/>
      </c>
      <c r="J1333" s="3" t="str">
        <f>IF(G1333=1,VLOOKUP($B1333,スタッフ!$B:$F,5,FALSE),"")</f>
        <v/>
      </c>
      <c r="K1333" s="3" t="str">
        <f>IF(E1333=1,VLOOKUP($B1333,スタッフ!$B:$F,5,FALSE),"")</f>
        <v/>
      </c>
    </row>
    <row r="1334" spans="1:11" x14ac:dyDescent="0.2">
      <c r="A1334" s="9" t="str">
        <f>'宅直データ '!A1334&amp;'宅直データ '!C1334</f>
        <v/>
      </c>
      <c r="B1334" s="3" t="str">
        <f>'宅直データ '!A1334&amp;""</f>
        <v/>
      </c>
      <c r="C1334" s="3">
        <f>'宅直データ '!B1334</f>
        <v>0</v>
      </c>
      <c r="D1334" s="4">
        <f>'宅直データ '!C1334</f>
        <v>0</v>
      </c>
      <c r="E1334" s="3">
        <f>'宅直データ '!D1334</f>
        <v>0</v>
      </c>
      <c r="F1334" s="3">
        <f>'宅直データ '!E1334</f>
        <v>0</v>
      </c>
      <c r="G1334" s="10">
        <f>'宅直データ '!F1334</f>
        <v>0</v>
      </c>
      <c r="H1334" s="3" t="str">
        <f t="shared" si="20"/>
        <v/>
      </c>
      <c r="I1334" s="3" t="str">
        <f>IF(F1334=1,VLOOKUP($B1334,スタッフ!$B:$F,5,FALSE),"")</f>
        <v/>
      </c>
      <c r="J1334" s="3" t="str">
        <f>IF(G1334=1,VLOOKUP($B1334,スタッフ!$B:$F,5,FALSE),"")</f>
        <v/>
      </c>
      <c r="K1334" s="3" t="str">
        <f>IF(E1334=1,VLOOKUP($B1334,スタッフ!$B:$F,5,FALSE),"")</f>
        <v/>
      </c>
    </row>
    <row r="1335" spans="1:11" x14ac:dyDescent="0.2">
      <c r="A1335" s="9" t="str">
        <f>'宅直データ '!A1335&amp;'宅直データ '!C1335</f>
        <v/>
      </c>
      <c r="B1335" s="3" t="str">
        <f>'宅直データ '!A1335&amp;""</f>
        <v/>
      </c>
      <c r="C1335" s="3">
        <f>'宅直データ '!B1335</f>
        <v>0</v>
      </c>
      <c r="D1335" s="4">
        <f>'宅直データ '!C1335</f>
        <v>0</v>
      </c>
      <c r="E1335" s="3">
        <f>'宅直データ '!D1335</f>
        <v>0</v>
      </c>
      <c r="F1335" s="3">
        <f>'宅直データ '!E1335</f>
        <v>0</v>
      </c>
      <c r="G1335" s="10">
        <f>'宅直データ '!F1335</f>
        <v>0</v>
      </c>
      <c r="H1335" s="3" t="str">
        <f t="shared" si="20"/>
        <v/>
      </c>
      <c r="I1335" s="3" t="str">
        <f>IF(F1335=1,VLOOKUP($B1335,スタッフ!$B:$F,5,FALSE),"")</f>
        <v/>
      </c>
      <c r="J1335" s="3" t="str">
        <f>IF(G1335=1,VLOOKUP($B1335,スタッフ!$B:$F,5,FALSE),"")</f>
        <v/>
      </c>
      <c r="K1335" s="3" t="str">
        <f>IF(E1335=1,VLOOKUP($B1335,スタッフ!$B:$F,5,FALSE),"")</f>
        <v/>
      </c>
    </row>
    <row r="1336" spans="1:11" x14ac:dyDescent="0.2">
      <c r="A1336" s="9" t="str">
        <f>'宅直データ '!A1336&amp;'宅直データ '!C1336</f>
        <v/>
      </c>
      <c r="B1336" s="3" t="str">
        <f>'宅直データ '!A1336&amp;""</f>
        <v/>
      </c>
      <c r="C1336" s="3">
        <f>'宅直データ '!B1336</f>
        <v>0</v>
      </c>
      <c r="D1336" s="4">
        <f>'宅直データ '!C1336</f>
        <v>0</v>
      </c>
      <c r="E1336" s="3">
        <f>'宅直データ '!D1336</f>
        <v>0</v>
      </c>
      <c r="F1336" s="3">
        <f>'宅直データ '!E1336</f>
        <v>0</v>
      </c>
      <c r="G1336" s="10">
        <f>'宅直データ '!F1336</f>
        <v>0</v>
      </c>
      <c r="H1336" s="3" t="str">
        <f t="shared" si="20"/>
        <v/>
      </c>
      <c r="I1336" s="3" t="str">
        <f>IF(F1336=1,VLOOKUP($B1336,スタッフ!$B:$F,5,FALSE),"")</f>
        <v/>
      </c>
      <c r="J1336" s="3" t="str">
        <f>IF(G1336=1,VLOOKUP($B1336,スタッフ!$B:$F,5,FALSE),"")</f>
        <v/>
      </c>
      <c r="K1336" s="3" t="str">
        <f>IF(E1336=1,VLOOKUP($B1336,スタッフ!$B:$F,5,FALSE),"")</f>
        <v/>
      </c>
    </row>
    <row r="1337" spans="1:11" x14ac:dyDescent="0.2">
      <c r="A1337" s="9" t="str">
        <f>'宅直データ '!A1337&amp;'宅直データ '!C1337</f>
        <v/>
      </c>
      <c r="B1337" s="3" t="str">
        <f>'宅直データ '!A1337&amp;""</f>
        <v/>
      </c>
      <c r="C1337" s="3">
        <f>'宅直データ '!B1337</f>
        <v>0</v>
      </c>
      <c r="D1337" s="4">
        <f>'宅直データ '!C1337</f>
        <v>0</v>
      </c>
      <c r="E1337" s="3">
        <f>'宅直データ '!D1337</f>
        <v>0</v>
      </c>
      <c r="F1337" s="3">
        <f>'宅直データ '!E1337</f>
        <v>0</v>
      </c>
      <c r="G1337" s="10">
        <f>'宅直データ '!F1337</f>
        <v>0</v>
      </c>
      <c r="H1337" s="3" t="str">
        <f t="shared" si="20"/>
        <v/>
      </c>
      <c r="I1337" s="3" t="str">
        <f>IF(F1337=1,VLOOKUP($B1337,スタッフ!$B:$F,5,FALSE),"")</f>
        <v/>
      </c>
      <c r="J1337" s="3" t="str">
        <f>IF(G1337=1,VLOOKUP($B1337,スタッフ!$B:$F,5,FALSE),"")</f>
        <v/>
      </c>
      <c r="K1337" s="3" t="str">
        <f>IF(E1337=1,VLOOKUP($B1337,スタッフ!$B:$F,5,FALSE),"")</f>
        <v/>
      </c>
    </row>
    <row r="1338" spans="1:11" x14ac:dyDescent="0.2">
      <c r="A1338" s="9" t="str">
        <f>'宅直データ '!A1338&amp;'宅直データ '!C1338</f>
        <v/>
      </c>
      <c r="B1338" s="3" t="str">
        <f>'宅直データ '!A1338&amp;""</f>
        <v/>
      </c>
      <c r="C1338" s="3">
        <f>'宅直データ '!B1338</f>
        <v>0</v>
      </c>
      <c r="D1338" s="4">
        <f>'宅直データ '!C1338</f>
        <v>0</v>
      </c>
      <c r="E1338" s="3">
        <f>'宅直データ '!D1338</f>
        <v>0</v>
      </c>
      <c r="F1338" s="3">
        <f>'宅直データ '!E1338</f>
        <v>0</v>
      </c>
      <c r="G1338" s="10">
        <f>'宅直データ '!F1338</f>
        <v>0</v>
      </c>
      <c r="H1338" s="3" t="str">
        <f t="shared" si="20"/>
        <v/>
      </c>
      <c r="I1338" s="3" t="str">
        <f>IF(F1338=1,VLOOKUP($B1338,スタッフ!$B:$F,5,FALSE),"")</f>
        <v/>
      </c>
      <c r="J1338" s="3" t="str">
        <f>IF(G1338=1,VLOOKUP($B1338,スタッフ!$B:$F,5,FALSE),"")</f>
        <v/>
      </c>
      <c r="K1338" s="3" t="str">
        <f>IF(E1338=1,VLOOKUP($B1338,スタッフ!$B:$F,5,FALSE),"")</f>
        <v/>
      </c>
    </row>
    <row r="1339" spans="1:11" x14ac:dyDescent="0.2">
      <c r="A1339" s="9" t="str">
        <f>'宅直データ '!A1339&amp;'宅直データ '!C1339</f>
        <v/>
      </c>
      <c r="B1339" s="3" t="str">
        <f>'宅直データ '!A1339&amp;""</f>
        <v/>
      </c>
      <c r="C1339" s="3">
        <f>'宅直データ '!B1339</f>
        <v>0</v>
      </c>
      <c r="D1339" s="4">
        <f>'宅直データ '!C1339</f>
        <v>0</v>
      </c>
      <c r="E1339" s="3">
        <f>'宅直データ '!D1339</f>
        <v>0</v>
      </c>
      <c r="F1339" s="3">
        <f>'宅直データ '!E1339</f>
        <v>0</v>
      </c>
      <c r="G1339" s="10">
        <f>'宅直データ '!F1339</f>
        <v>0</v>
      </c>
      <c r="H1339" s="3" t="str">
        <f t="shared" si="20"/>
        <v/>
      </c>
      <c r="I1339" s="3" t="str">
        <f>IF(F1339=1,VLOOKUP($B1339,スタッフ!$B:$F,5,FALSE),"")</f>
        <v/>
      </c>
      <c r="J1339" s="3" t="str">
        <f>IF(G1339=1,VLOOKUP($B1339,スタッフ!$B:$F,5,FALSE),"")</f>
        <v/>
      </c>
      <c r="K1339" s="3" t="str">
        <f>IF(E1339=1,VLOOKUP($B1339,スタッフ!$B:$F,5,FALSE),"")</f>
        <v/>
      </c>
    </row>
    <row r="1340" spans="1:11" x14ac:dyDescent="0.2">
      <c r="A1340" s="9" t="str">
        <f>'宅直データ '!A1340&amp;'宅直データ '!C1340</f>
        <v/>
      </c>
      <c r="B1340" s="3" t="str">
        <f>'宅直データ '!A1340&amp;""</f>
        <v/>
      </c>
      <c r="C1340" s="3">
        <f>'宅直データ '!B1340</f>
        <v>0</v>
      </c>
      <c r="D1340" s="4">
        <f>'宅直データ '!C1340</f>
        <v>0</v>
      </c>
      <c r="E1340" s="3">
        <f>'宅直データ '!D1340</f>
        <v>0</v>
      </c>
      <c r="F1340" s="3">
        <f>'宅直データ '!E1340</f>
        <v>0</v>
      </c>
      <c r="G1340" s="10">
        <f>'宅直データ '!F1340</f>
        <v>0</v>
      </c>
      <c r="H1340" s="3" t="str">
        <f t="shared" si="20"/>
        <v/>
      </c>
      <c r="I1340" s="3" t="str">
        <f>IF(F1340=1,VLOOKUP($B1340,スタッフ!$B:$F,5,FALSE),"")</f>
        <v/>
      </c>
      <c r="J1340" s="3" t="str">
        <f>IF(G1340=1,VLOOKUP($B1340,スタッフ!$B:$F,5,FALSE),"")</f>
        <v/>
      </c>
      <c r="K1340" s="3" t="str">
        <f>IF(E1340=1,VLOOKUP($B1340,スタッフ!$B:$F,5,FALSE),"")</f>
        <v/>
      </c>
    </row>
    <row r="1341" spans="1:11" x14ac:dyDescent="0.2">
      <c r="A1341" s="9" t="str">
        <f>'宅直データ '!A1341&amp;'宅直データ '!C1341</f>
        <v/>
      </c>
      <c r="B1341" s="3" t="str">
        <f>'宅直データ '!A1341&amp;""</f>
        <v/>
      </c>
      <c r="C1341" s="3">
        <f>'宅直データ '!B1341</f>
        <v>0</v>
      </c>
      <c r="D1341" s="4">
        <f>'宅直データ '!C1341</f>
        <v>0</v>
      </c>
      <c r="E1341" s="3">
        <f>'宅直データ '!D1341</f>
        <v>0</v>
      </c>
      <c r="F1341" s="3">
        <f>'宅直データ '!E1341</f>
        <v>0</v>
      </c>
      <c r="G1341" s="10">
        <f>'宅直データ '!F1341</f>
        <v>0</v>
      </c>
      <c r="H1341" s="3" t="str">
        <f t="shared" si="20"/>
        <v/>
      </c>
      <c r="I1341" s="3" t="str">
        <f>IF(F1341=1,VLOOKUP($B1341,スタッフ!$B:$F,5,FALSE),"")</f>
        <v/>
      </c>
      <c r="J1341" s="3" t="str">
        <f>IF(G1341=1,VLOOKUP($B1341,スタッフ!$B:$F,5,FALSE),"")</f>
        <v/>
      </c>
      <c r="K1341" s="3" t="str">
        <f>IF(E1341=1,VLOOKUP($B1341,スタッフ!$B:$F,5,FALSE),"")</f>
        <v/>
      </c>
    </row>
    <row r="1342" spans="1:11" x14ac:dyDescent="0.2">
      <c r="A1342" s="9" t="str">
        <f>'宅直データ '!A1342&amp;'宅直データ '!C1342</f>
        <v/>
      </c>
      <c r="B1342" s="3" t="str">
        <f>'宅直データ '!A1342&amp;""</f>
        <v/>
      </c>
      <c r="C1342" s="3">
        <f>'宅直データ '!B1342</f>
        <v>0</v>
      </c>
      <c r="D1342" s="4">
        <f>'宅直データ '!C1342</f>
        <v>0</v>
      </c>
      <c r="E1342" s="3">
        <f>'宅直データ '!D1342</f>
        <v>0</v>
      </c>
      <c r="F1342" s="3">
        <f>'宅直データ '!E1342</f>
        <v>0</v>
      </c>
      <c r="G1342" s="10">
        <f>'宅直データ '!F1342</f>
        <v>0</v>
      </c>
      <c r="H1342" s="3" t="str">
        <f t="shared" si="20"/>
        <v/>
      </c>
      <c r="I1342" s="3" t="str">
        <f>IF(F1342=1,VLOOKUP($B1342,スタッフ!$B:$F,5,FALSE),"")</f>
        <v/>
      </c>
      <c r="J1342" s="3" t="str">
        <f>IF(G1342=1,VLOOKUP($B1342,スタッフ!$B:$F,5,FALSE),"")</f>
        <v/>
      </c>
      <c r="K1342" s="3" t="str">
        <f>IF(E1342=1,VLOOKUP($B1342,スタッフ!$B:$F,5,FALSE),"")</f>
        <v/>
      </c>
    </row>
    <row r="1343" spans="1:11" x14ac:dyDescent="0.2">
      <c r="A1343" s="9" t="str">
        <f>'宅直データ '!A1343&amp;'宅直データ '!C1343</f>
        <v/>
      </c>
      <c r="B1343" s="3" t="str">
        <f>'宅直データ '!A1343&amp;""</f>
        <v/>
      </c>
      <c r="C1343" s="3">
        <f>'宅直データ '!B1343</f>
        <v>0</v>
      </c>
      <c r="D1343" s="4">
        <f>'宅直データ '!C1343</f>
        <v>0</v>
      </c>
      <c r="E1343" s="3">
        <f>'宅直データ '!D1343</f>
        <v>0</v>
      </c>
      <c r="F1343" s="3">
        <f>'宅直データ '!E1343</f>
        <v>0</v>
      </c>
      <c r="G1343" s="10">
        <f>'宅直データ '!F1343</f>
        <v>0</v>
      </c>
      <c r="H1343" s="3" t="str">
        <f t="shared" si="20"/>
        <v/>
      </c>
      <c r="I1343" s="3" t="str">
        <f>IF(F1343=1,VLOOKUP($B1343,スタッフ!$B:$F,5,FALSE),"")</f>
        <v/>
      </c>
      <c r="J1343" s="3" t="str">
        <f>IF(G1343=1,VLOOKUP($B1343,スタッフ!$B:$F,5,FALSE),"")</f>
        <v/>
      </c>
      <c r="K1343" s="3" t="str">
        <f>IF(E1343=1,VLOOKUP($B1343,スタッフ!$B:$F,5,FALSE),"")</f>
        <v/>
      </c>
    </row>
    <row r="1344" spans="1:11" x14ac:dyDescent="0.2">
      <c r="A1344" s="9" t="str">
        <f>'宅直データ '!A1344&amp;'宅直データ '!C1344</f>
        <v/>
      </c>
      <c r="B1344" s="3" t="str">
        <f>'宅直データ '!A1344&amp;""</f>
        <v/>
      </c>
      <c r="C1344" s="3">
        <f>'宅直データ '!B1344</f>
        <v>0</v>
      </c>
      <c r="D1344" s="4">
        <f>'宅直データ '!C1344</f>
        <v>0</v>
      </c>
      <c r="E1344" s="3">
        <f>'宅直データ '!D1344</f>
        <v>0</v>
      </c>
      <c r="F1344" s="3">
        <f>'宅直データ '!E1344</f>
        <v>0</v>
      </c>
      <c r="G1344" s="10">
        <f>'宅直データ '!F1344</f>
        <v>0</v>
      </c>
      <c r="H1344" s="3" t="str">
        <f t="shared" si="20"/>
        <v/>
      </c>
      <c r="I1344" s="3" t="str">
        <f>IF(F1344=1,VLOOKUP($B1344,スタッフ!$B:$F,5,FALSE),"")</f>
        <v/>
      </c>
      <c r="J1344" s="3" t="str">
        <f>IF(G1344=1,VLOOKUP($B1344,スタッフ!$B:$F,5,FALSE),"")</f>
        <v/>
      </c>
      <c r="K1344" s="3" t="str">
        <f>IF(E1344=1,VLOOKUP($B1344,スタッフ!$B:$F,5,FALSE),"")</f>
        <v/>
      </c>
    </row>
    <row r="1345" spans="1:11" x14ac:dyDescent="0.2">
      <c r="A1345" s="9" t="str">
        <f>'宅直データ '!A1345&amp;'宅直データ '!C1345</f>
        <v/>
      </c>
      <c r="B1345" s="3" t="str">
        <f>'宅直データ '!A1345&amp;""</f>
        <v/>
      </c>
      <c r="C1345" s="3">
        <f>'宅直データ '!B1345</f>
        <v>0</v>
      </c>
      <c r="D1345" s="4">
        <f>'宅直データ '!C1345</f>
        <v>0</v>
      </c>
      <c r="E1345" s="3">
        <f>'宅直データ '!D1345</f>
        <v>0</v>
      </c>
      <c r="F1345" s="3">
        <f>'宅直データ '!E1345</f>
        <v>0</v>
      </c>
      <c r="G1345" s="10">
        <f>'宅直データ '!F1345</f>
        <v>0</v>
      </c>
      <c r="H1345" s="3" t="str">
        <f t="shared" si="20"/>
        <v/>
      </c>
      <c r="I1345" s="3" t="str">
        <f>IF(F1345=1,VLOOKUP($B1345,スタッフ!$B:$F,5,FALSE),"")</f>
        <v/>
      </c>
      <c r="J1345" s="3" t="str">
        <f>IF(G1345=1,VLOOKUP($B1345,スタッフ!$B:$F,5,FALSE),"")</f>
        <v/>
      </c>
      <c r="K1345" s="3" t="str">
        <f>IF(E1345=1,VLOOKUP($B1345,スタッフ!$B:$F,5,FALSE),"")</f>
        <v/>
      </c>
    </row>
    <row r="1346" spans="1:11" x14ac:dyDescent="0.2">
      <c r="A1346" s="9" t="str">
        <f>'宅直データ '!A1346&amp;'宅直データ '!C1346</f>
        <v/>
      </c>
      <c r="B1346" s="3" t="str">
        <f>'宅直データ '!A1346&amp;""</f>
        <v/>
      </c>
      <c r="C1346" s="3">
        <f>'宅直データ '!B1346</f>
        <v>0</v>
      </c>
      <c r="D1346" s="4">
        <f>'宅直データ '!C1346</f>
        <v>0</v>
      </c>
      <c r="E1346" s="3">
        <f>'宅直データ '!D1346</f>
        <v>0</v>
      </c>
      <c r="F1346" s="3">
        <f>'宅直データ '!E1346</f>
        <v>0</v>
      </c>
      <c r="G1346" s="10">
        <f>'宅直データ '!F1346</f>
        <v>0</v>
      </c>
      <c r="H1346" s="3" t="str">
        <f t="shared" si="20"/>
        <v/>
      </c>
      <c r="I1346" s="3" t="str">
        <f>IF(F1346=1,VLOOKUP($B1346,スタッフ!$B:$F,5,FALSE),"")</f>
        <v/>
      </c>
      <c r="J1346" s="3" t="str">
        <f>IF(G1346=1,VLOOKUP($B1346,スタッフ!$B:$F,5,FALSE),"")</f>
        <v/>
      </c>
      <c r="K1346" s="3" t="str">
        <f>IF(E1346=1,VLOOKUP($B1346,スタッフ!$B:$F,5,FALSE),"")</f>
        <v/>
      </c>
    </row>
    <row r="1347" spans="1:11" x14ac:dyDescent="0.2">
      <c r="A1347" s="9" t="str">
        <f>'宅直データ '!A1347&amp;'宅直データ '!C1347</f>
        <v/>
      </c>
      <c r="B1347" s="3" t="str">
        <f>'宅直データ '!A1347&amp;""</f>
        <v/>
      </c>
      <c r="C1347" s="3">
        <f>'宅直データ '!B1347</f>
        <v>0</v>
      </c>
      <c r="D1347" s="4">
        <f>'宅直データ '!C1347</f>
        <v>0</v>
      </c>
      <c r="E1347" s="3">
        <f>'宅直データ '!D1347</f>
        <v>0</v>
      </c>
      <c r="F1347" s="3">
        <f>'宅直データ '!E1347</f>
        <v>0</v>
      </c>
      <c r="G1347" s="10">
        <f>'宅直データ '!F1347</f>
        <v>0</v>
      </c>
      <c r="H1347" s="3" t="str">
        <f t="shared" ref="H1347:H1410" si="21">IF(G1347=1,"日","")&amp;IF(F1347=1,"PM","")&amp;IF(E1347=1,"夜","")</f>
        <v/>
      </c>
      <c r="I1347" s="3" t="str">
        <f>IF(F1347=1,VLOOKUP($B1347,スタッフ!$B:$F,5,FALSE),"")</f>
        <v/>
      </c>
      <c r="J1347" s="3" t="str">
        <f>IF(G1347=1,VLOOKUP($B1347,スタッフ!$B:$F,5,FALSE),"")</f>
        <v/>
      </c>
      <c r="K1347" s="3" t="str">
        <f>IF(E1347=1,VLOOKUP($B1347,スタッフ!$B:$F,5,FALSE),"")</f>
        <v/>
      </c>
    </row>
    <row r="1348" spans="1:11" x14ac:dyDescent="0.2">
      <c r="A1348" s="9" t="str">
        <f>'宅直データ '!A1348&amp;'宅直データ '!C1348</f>
        <v/>
      </c>
      <c r="B1348" s="3" t="str">
        <f>'宅直データ '!A1348&amp;""</f>
        <v/>
      </c>
      <c r="C1348" s="3">
        <f>'宅直データ '!B1348</f>
        <v>0</v>
      </c>
      <c r="D1348" s="4">
        <f>'宅直データ '!C1348</f>
        <v>0</v>
      </c>
      <c r="E1348" s="3">
        <f>'宅直データ '!D1348</f>
        <v>0</v>
      </c>
      <c r="F1348" s="3">
        <f>'宅直データ '!E1348</f>
        <v>0</v>
      </c>
      <c r="G1348" s="10">
        <f>'宅直データ '!F1348</f>
        <v>0</v>
      </c>
      <c r="H1348" s="3" t="str">
        <f t="shared" si="21"/>
        <v/>
      </c>
      <c r="I1348" s="3" t="str">
        <f>IF(F1348=1,VLOOKUP($B1348,スタッフ!$B:$F,5,FALSE),"")</f>
        <v/>
      </c>
      <c r="J1348" s="3" t="str">
        <f>IF(G1348=1,VLOOKUP($B1348,スタッフ!$B:$F,5,FALSE),"")</f>
        <v/>
      </c>
      <c r="K1348" s="3" t="str">
        <f>IF(E1348=1,VLOOKUP($B1348,スタッフ!$B:$F,5,FALSE),"")</f>
        <v/>
      </c>
    </row>
    <row r="1349" spans="1:11" x14ac:dyDescent="0.2">
      <c r="A1349" s="9" t="str">
        <f>'宅直データ '!A1349&amp;'宅直データ '!C1349</f>
        <v/>
      </c>
      <c r="B1349" s="3" t="str">
        <f>'宅直データ '!A1349&amp;""</f>
        <v/>
      </c>
      <c r="C1349" s="3">
        <f>'宅直データ '!B1349</f>
        <v>0</v>
      </c>
      <c r="D1349" s="4">
        <f>'宅直データ '!C1349</f>
        <v>0</v>
      </c>
      <c r="E1349" s="3">
        <f>'宅直データ '!D1349</f>
        <v>0</v>
      </c>
      <c r="F1349" s="3">
        <f>'宅直データ '!E1349</f>
        <v>0</v>
      </c>
      <c r="G1349" s="10">
        <f>'宅直データ '!F1349</f>
        <v>0</v>
      </c>
      <c r="H1349" s="3" t="str">
        <f t="shared" si="21"/>
        <v/>
      </c>
      <c r="I1349" s="3" t="str">
        <f>IF(F1349=1,VLOOKUP($B1349,スタッフ!$B:$F,5,FALSE),"")</f>
        <v/>
      </c>
      <c r="J1349" s="3" t="str">
        <f>IF(G1349=1,VLOOKUP($B1349,スタッフ!$B:$F,5,FALSE),"")</f>
        <v/>
      </c>
      <c r="K1349" s="3" t="str">
        <f>IF(E1349=1,VLOOKUP($B1349,スタッフ!$B:$F,5,FALSE),"")</f>
        <v/>
      </c>
    </row>
    <row r="1350" spans="1:11" x14ac:dyDescent="0.2">
      <c r="A1350" s="9" t="str">
        <f>'宅直データ '!A1350&amp;'宅直データ '!C1350</f>
        <v/>
      </c>
      <c r="B1350" s="3" t="str">
        <f>'宅直データ '!A1350&amp;""</f>
        <v/>
      </c>
      <c r="C1350" s="3">
        <f>'宅直データ '!B1350</f>
        <v>0</v>
      </c>
      <c r="D1350" s="4">
        <f>'宅直データ '!C1350</f>
        <v>0</v>
      </c>
      <c r="E1350" s="3">
        <f>'宅直データ '!D1350</f>
        <v>0</v>
      </c>
      <c r="F1350" s="3">
        <f>'宅直データ '!E1350</f>
        <v>0</v>
      </c>
      <c r="G1350" s="10">
        <f>'宅直データ '!F1350</f>
        <v>0</v>
      </c>
      <c r="H1350" s="3" t="str">
        <f t="shared" si="21"/>
        <v/>
      </c>
      <c r="I1350" s="3" t="str">
        <f>IF(F1350=1,VLOOKUP($B1350,スタッフ!$B:$F,5,FALSE),"")</f>
        <v/>
      </c>
      <c r="J1350" s="3" t="str">
        <f>IF(G1350=1,VLOOKUP($B1350,スタッフ!$B:$F,5,FALSE),"")</f>
        <v/>
      </c>
      <c r="K1350" s="3" t="str">
        <f>IF(E1350=1,VLOOKUP($B1350,スタッフ!$B:$F,5,FALSE),"")</f>
        <v/>
      </c>
    </row>
    <row r="1351" spans="1:11" x14ac:dyDescent="0.2">
      <c r="A1351" s="9" t="str">
        <f>'宅直データ '!A1351&amp;'宅直データ '!C1351</f>
        <v/>
      </c>
      <c r="B1351" s="3" t="str">
        <f>'宅直データ '!A1351&amp;""</f>
        <v/>
      </c>
      <c r="C1351" s="3">
        <f>'宅直データ '!B1351</f>
        <v>0</v>
      </c>
      <c r="D1351" s="4">
        <f>'宅直データ '!C1351</f>
        <v>0</v>
      </c>
      <c r="E1351" s="3">
        <f>'宅直データ '!D1351</f>
        <v>0</v>
      </c>
      <c r="F1351" s="3">
        <f>'宅直データ '!E1351</f>
        <v>0</v>
      </c>
      <c r="G1351" s="10">
        <f>'宅直データ '!F1351</f>
        <v>0</v>
      </c>
      <c r="H1351" s="3" t="str">
        <f t="shared" si="21"/>
        <v/>
      </c>
      <c r="I1351" s="3" t="str">
        <f>IF(F1351=1,VLOOKUP($B1351,スタッフ!$B:$F,5,FALSE),"")</f>
        <v/>
      </c>
      <c r="J1351" s="3" t="str">
        <f>IF(G1351=1,VLOOKUP($B1351,スタッフ!$B:$F,5,FALSE),"")</f>
        <v/>
      </c>
      <c r="K1351" s="3" t="str">
        <f>IF(E1351=1,VLOOKUP($B1351,スタッフ!$B:$F,5,FALSE),"")</f>
        <v/>
      </c>
    </row>
    <row r="1352" spans="1:11" x14ac:dyDescent="0.2">
      <c r="A1352" s="9" t="str">
        <f>'宅直データ '!A1352&amp;'宅直データ '!C1352</f>
        <v/>
      </c>
      <c r="B1352" s="3" t="str">
        <f>'宅直データ '!A1352&amp;""</f>
        <v/>
      </c>
      <c r="C1352" s="3">
        <f>'宅直データ '!B1352</f>
        <v>0</v>
      </c>
      <c r="D1352" s="4">
        <f>'宅直データ '!C1352</f>
        <v>0</v>
      </c>
      <c r="E1352" s="3">
        <f>'宅直データ '!D1352</f>
        <v>0</v>
      </c>
      <c r="F1352" s="3">
        <f>'宅直データ '!E1352</f>
        <v>0</v>
      </c>
      <c r="G1352" s="10">
        <f>'宅直データ '!F1352</f>
        <v>0</v>
      </c>
      <c r="H1352" s="3" t="str">
        <f t="shared" si="21"/>
        <v/>
      </c>
      <c r="I1352" s="3" t="str">
        <f>IF(F1352=1,VLOOKUP($B1352,スタッフ!$B:$F,5,FALSE),"")</f>
        <v/>
      </c>
      <c r="J1352" s="3" t="str">
        <f>IF(G1352=1,VLOOKUP($B1352,スタッフ!$B:$F,5,FALSE),"")</f>
        <v/>
      </c>
      <c r="K1352" s="3" t="str">
        <f>IF(E1352=1,VLOOKUP($B1352,スタッフ!$B:$F,5,FALSE),"")</f>
        <v/>
      </c>
    </row>
    <row r="1353" spans="1:11" x14ac:dyDescent="0.2">
      <c r="A1353" s="9" t="str">
        <f>'宅直データ '!A1353&amp;'宅直データ '!C1353</f>
        <v/>
      </c>
      <c r="B1353" s="3" t="str">
        <f>'宅直データ '!A1353&amp;""</f>
        <v/>
      </c>
      <c r="C1353" s="3">
        <f>'宅直データ '!B1353</f>
        <v>0</v>
      </c>
      <c r="D1353" s="4">
        <f>'宅直データ '!C1353</f>
        <v>0</v>
      </c>
      <c r="E1353" s="3">
        <f>'宅直データ '!D1353</f>
        <v>0</v>
      </c>
      <c r="F1353" s="3">
        <f>'宅直データ '!E1353</f>
        <v>0</v>
      </c>
      <c r="G1353" s="10">
        <f>'宅直データ '!F1353</f>
        <v>0</v>
      </c>
      <c r="H1353" s="3" t="str">
        <f t="shared" si="21"/>
        <v/>
      </c>
      <c r="I1353" s="3" t="str">
        <f>IF(F1353=1,VLOOKUP($B1353,スタッフ!$B:$F,5,FALSE),"")</f>
        <v/>
      </c>
      <c r="J1353" s="3" t="str">
        <f>IF(G1353=1,VLOOKUP($B1353,スタッフ!$B:$F,5,FALSE),"")</f>
        <v/>
      </c>
      <c r="K1353" s="3" t="str">
        <f>IF(E1353=1,VLOOKUP($B1353,スタッフ!$B:$F,5,FALSE),"")</f>
        <v/>
      </c>
    </row>
    <row r="1354" spans="1:11" x14ac:dyDescent="0.2">
      <c r="A1354" s="9" t="str">
        <f>'宅直データ '!A1354&amp;'宅直データ '!C1354</f>
        <v/>
      </c>
      <c r="B1354" s="3" t="str">
        <f>'宅直データ '!A1354&amp;""</f>
        <v/>
      </c>
      <c r="C1354" s="3">
        <f>'宅直データ '!B1354</f>
        <v>0</v>
      </c>
      <c r="D1354" s="4">
        <f>'宅直データ '!C1354</f>
        <v>0</v>
      </c>
      <c r="E1354" s="3">
        <f>'宅直データ '!D1354</f>
        <v>0</v>
      </c>
      <c r="F1354" s="3">
        <f>'宅直データ '!E1354</f>
        <v>0</v>
      </c>
      <c r="G1354" s="10">
        <f>'宅直データ '!F1354</f>
        <v>0</v>
      </c>
      <c r="H1354" s="3" t="str">
        <f t="shared" si="21"/>
        <v/>
      </c>
      <c r="I1354" s="3" t="str">
        <f>IF(F1354=1,VLOOKUP($B1354,スタッフ!$B:$F,5,FALSE),"")</f>
        <v/>
      </c>
      <c r="J1354" s="3" t="str">
        <f>IF(G1354=1,VLOOKUP($B1354,スタッフ!$B:$F,5,FALSE),"")</f>
        <v/>
      </c>
      <c r="K1354" s="3" t="str">
        <f>IF(E1354=1,VLOOKUP($B1354,スタッフ!$B:$F,5,FALSE),"")</f>
        <v/>
      </c>
    </row>
    <row r="1355" spans="1:11" x14ac:dyDescent="0.2">
      <c r="A1355" s="9" t="str">
        <f>'宅直データ '!A1355&amp;'宅直データ '!C1355</f>
        <v/>
      </c>
      <c r="B1355" s="3" t="str">
        <f>'宅直データ '!A1355&amp;""</f>
        <v/>
      </c>
      <c r="C1355" s="3">
        <f>'宅直データ '!B1355</f>
        <v>0</v>
      </c>
      <c r="D1355" s="4">
        <f>'宅直データ '!C1355</f>
        <v>0</v>
      </c>
      <c r="E1355" s="3">
        <f>'宅直データ '!D1355</f>
        <v>0</v>
      </c>
      <c r="F1355" s="3">
        <f>'宅直データ '!E1355</f>
        <v>0</v>
      </c>
      <c r="G1355" s="10">
        <f>'宅直データ '!F1355</f>
        <v>0</v>
      </c>
      <c r="H1355" s="3" t="str">
        <f t="shared" si="21"/>
        <v/>
      </c>
      <c r="I1355" s="3" t="str">
        <f>IF(F1355=1,VLOOKUP($B1355,スタッフ!$B:$F,5,FALSE),"")</f>
        <v/>
      </c>
      <c r="J1355" s="3" t="str">
        <f>IF(G1355=1,VLOOKUP($B1355,スタッフ!$B:$F,5,FALSE),"")</f>
        <v/>
      </c>
      <c r="K1355" s="3" t="str">
        <f>IF(E1355=1,VLOOKUP($B1355,スタッフ!$B:$F,5,FALSE),"")</f>
        <v/>
      </c>
    </row>
    <row r="1356" spans="1:11" x14ac:dyDescent="0.2">
      <c r="A1356" s="9" t="str">
        <f>'宅直データ '!A1356&amp;'宅直データ '!C1356</f>
        <v/>
      </c>
      <c r="B1356" s="3" t="str">
        <f>'宅直データ '!A1356&amp;""</f>
        <v/>
      </c>
      <c r="C1356" s="3">
        <f>'宅直データ '!B1356</f>
        <v>0</v>
      </c>
      <c r="D1356" s="4">
        <f>'宅直データ '!C1356</f>
        <v>0</v>
      </c>
      <c r="E1356" s="3">
        <f>'宅直データ '!D1356</f>
        <v>0</v>
      </c>
      <c r="F1356" s="3">
        <f>'宅直データ '!E1356</f>
        <v>0</v>
      </c>
      <c r="G1356" s="10">
        <f>'宅直データ '!F1356</f>
        <v>0</v>
      </c>
      <c r="H1356" s="3" t="str">
        <f t="shared" si="21"/>
        <v/>
      </c>
      <c r="I1356" s="3" t="str">
        <f>IF(F1356=1,VLOOKUP($B1356,スタッフ!$B:$F,5,FALSE),"")</f>
        <v/>
      </c>
      <c r="J1356" s="3" t="str">
        <f>IF(G1356=1,VLOOKUP($B1356,スタッフ!$B:$F,5,FALSE),"")</f>
        <v/>
      </c>
      <c r="K1356" s="3" t="str">
        <f>IF(E1356=1,VLOOKUP($B1356,スタッフ!$B:$F,5,FALSE),"")</f>
        <v/>
      </c>
    </row>
    <row r="1357" spans="1:11" x14ac:dyDescent="0.2">
      <c r="A1357" s="9" t="str">
        <f>'宅直データ '!A1357&amp;'宅直データ '!C1357</f>
        <v/>
      </c>
      <c r="B1357" s="3" t="str">
        <f>'宅直データ '!A1357&amp;""</f>
        <v/>
      </c>
      <c r="C1357" s="3">
        <f>'宅直データ '!B1357</f>
        <v>0</v>
      </c>
      <c r="D1357" s="4">
        <f>'宅直データ '!C1357</f>
        <v>0</v>
      </c>
      <c r="E1357" s="3">
        <f>'宅直データ '!D1357</f>
        <v>0</v>
      </c>
      <c r="F1357" s="3">
        <f>'宅直データ '!E1357</f>
        <v>0</v>
      </c>
      <c r="G1357" s="10">
        <f>'宅直データ '!F1357</f>
        <v>0</v>
      </c>
      <c r="H1357" s="3" t="str">
        <f t="shared" si="21"/>
        <v/>
      </c>
      <c r="I1357" s="3" t="str">
        <f>IF(F1357=1,VLOOKUP($B1357,スタッフ!$B:$F,5,FALSE),"")</f>
        <v/>
      </c>
      <c r="J1357" s="3" t="str">
        <f>IF(G1357=1,VLOOKUP($B1357,スタッフ!$B:$F,5,FALSE),"")</f>
        <v/>
      </c>
      <c r="K1357" s="3" t="str">
        <f>IF(E1357=1,VLOOKUP($B1357,スタッフ!$B:$F,5,FALSE),"")</f>
        <v/>
      </c>
    </row>
    <row r="1358" spans="1:11" x14ac:dyDescent="0.2">
      <c r="A1358" s="9" t="str">
        <f>'宅直データ '!A1358&amp;'宅直データ '!C1358</f>
        <v/>
      </c>
      <c r="B1358" s="3" t="str">
        <f>'宅直データ '!A1358&amp;""</f>
        <v/>
      </c>
      <c r="C1358" s="3">
        <f>'宅直データ '!B1358</f>
        <v>0</v>
      </c>
      <c r="D1358" s="4">
        <f>'宅直データ '!C1358</f>
        <v>0</v>
      </c>
      <c r="E1358" s="3">
        <f>'宅直データ '!D1358</f>
        <v>0</v>
      </c>
      <c r="F1358" s="3">
        <f>'宅直データ '!E1358</f>
        <v>0</v>
      </c>
      <c r="G1358" s="10">
        <f>'宅直データ '!F1358</f>
        <v>0</v>
      </c>
      <c r="H1358" s="3" t="str">
        <f t="shared" si="21"/>
        <v/>
      </c>
      <c r="I1358" s="3" t="str">
        <f>IF(F1358=1,VLOOKUP($B1358,スタッフ!$B:$F,5,FALSE),"")</f>
        <v/>
      </c>
      <c r="J1358" s="3" t="str">
        <f>IF(G1358=1,VLOOKUP($B1358,スタッフ!$B:$F,5,FALSE),"")</f>
        <v/>
      </c>
      <c r="K1358" s="3" t="str">
        <f>IF(E1358=1,VLOOKUP($B1358,スタッフ!$B:$F,5,FALSE),"")</f>
        <v/>
      </c>
    </row>
    <row r="1359" spans="1:11" x14ac:dyDescent="0.2">
      <c r="A1359" s="9" t="str">
        <f>'宅直データ '!A1359&amp;'宅直データ '!C1359</f>
        <v/>
      </c>
      <c r="B1359" s="3" t="str">
        <f>'宅直データ '!A1359&amp;""</f>
        <v/>
      </c>
      <c r="C1359" s="3">
        <f>'宅直データ '!B1359</f>
        <v>0</v>
      </c>
      <c r="D1359" s="4">
        <f>'宅直データ '!C1359</f>
        <v>0</v>
      </c>
      <c r="E1359" s="3">
        <f>'宅直データ '!D1359</f>
        <v>0</v>
      </c>
      <c r="F1359" s="3">
        <f>'宅直データ '!E1359</f>
        <v>0</v>
      </c>
      <c r="G1359" s="10">
        <f>'宅直データ '!F1359</f>
        <v>0</v>
      </c>
      <c r="H1359" s="3" t="str">
        <f t="shared" si="21"/>
        <v/>
      </c>
      <c r="I1359" s="3" t="str">
        <f>IF(F1359=1,VLOOKUP($B1359,スタッフ!$B:$F,5,FALSE),"")</f>
        <v/>
      </c>
      <c r="J1359" s="3" t="str">
        <f>IF(G1359=1,VLOOKUP($B1359,スタッフ!$B:$F,5,FALSE),"")</f>
        <v/>
      </c>
      <c r="K1359" s="3" t="str">
        <f>IF(E1359=1,VLOOKUP($B1359,スタッフ!$B:$F,5,FALSE),"")</f>
        <v/>
      </c>
    </row>
    <row r="1360" spans="1:11" x14ac:dyDescent="0.2">
      <c r="A1360" s="9" t="str">
        <f>'宅直データ '!A1360&amp;'宅直データ '!C1360</f>
        <v/>
      </c>
      <c r="B1360" s="3" t="str">
        <f>'宅直データ '!A1360&amp;""</f>
        <v/>
      </c>
      <c r="C1360" s="3">
        <f>'宅直データ '!B1360</f>
        <v>0</v>
      </c>
      <c r="D1360" s="4">
        <f>'宅直データ '!C1360</f>
        <v>0</v>
      </c>
      <c r="E1360" s="3">
        <f>'宅直データ '!D1360</f>
        <v>0</v>
      </c>
      <c r="F1360" s="3">
        <f>'宅直データ '!E1360</f>
        <v>0</v>
      </c>
      <c r="G1360" s="10">
        <f>'宅直データ '!F1360</f>
        <v>0</v>
      </c>
      <c r="H1360" s="3" t="str">
        <f t="shared" si="21"/>
        <v/>
      </c>
      <c r="I1360" s="3" t="str">
        <f>IF(F1360=1,VLOOKUP($B1360,スタッフ!$B:$F,5,FALSE),"")</f>
        <v/>
      </c>
      <c r="J1360" s="3" t="str">
        <f>IF(G1360=1,VLOOKUP($B1360,スタッフ!$B:$F,5,FALSE),"")</f>
        <v/>
      </c>
      <c r="K1360" s="3" t="str">
        <f>IF(E1360=1,VLOOKUP($B1360,スタッフ!$B:$F,5,FALSE),"")</f>
        <v/>
      </c>
    </row>
    <row r="1361" spans="1:11" x14ac:dyDescent="0.2">
      <c r="A1361" s="9" t="str">
        <f>'宅直データ '!A1361&amp;'宅直データ '!C1361</f>
        <v/>
      </c>
      <c r="B1361" s="3" t="str">
        <f>'宅直データ '!A1361&amp;""</f>
        <v/>
      </c>
      <c r="C1361" s="3">
        <f>'宅直データ '!B1361</f>
        <v>0</v>
      </c>
      <c r="D1361" s="4">
        <f>'宅直データ '!C1361</f>
        <v>0</v>
      </c>
      <c r="E1361" s="3">
        <f>'宅直データ '!D1361</f>
        <v>0</v>
      </c>
      <c r="F1361" s="3">
        <f>'宅直データ '!E1361</f>
        <v>0</v>
      </c>
      <c r="G1361" s="10">
        <f>'宅直データ '!F1361</f>
        <v>0</v>
      </c>
      <c r="H1361" s="3" t="str">
        <f t="shared" si="21"/>
        <v/>
      </c>
      <c r="I1361" s="3" t="str">
        <f>IF(F1361=1,VLOOKUP($B1361,スタッフ!$B:$F,5,FALSE),"")</f>
        <v/>
      </c>
      <c r="J1361" s="3" t="str">
        <f>IF(G1361=1,VLOOKUP($B1361,スタッフ!$B:$F,5,FALSE),"")</f>
        <v/>
      </c>
      <c r="K1361" s="3" t="str">
        <f>IF(E1361=1,VLOOKUP($B1361,スタッフ!$B:$F,5,FALSE),"")</f>
        <v/>
      </c>
    </row>
    <row r="1362" spans="1:11" x14ac:dyDescent="0.2">
      <c r="A1362" s="9" t="str">
        <f>'宅直データ '!A1362&amp;'宅直データ '!C1362</f>
        <v/>
      </c>
      <c r="B1362" s="3" t="str">
        <f>'宅直データ '!A1362&amp;""</f>
        <v/>
      </c>
      <c r="C1362" s="3">
        <f>'宅直データ '!B1362</f>
        <v>0</v>
      </c>
      <c r="D1362" s="4">
        <f>'宅直データ '!C1362</f>
        <v>0</v>
      </c>
      <c r="E1362" s="3">
        <f>'宅直データ '!D1362</f>
        <v>0</v>
      </c>
      <c r="F1362" s="3">
        <f>'宅直データ '!E1362</f>
        <v>0</v>
      </c>
      <c r="G1362" s="10">
        <f>'宅直データ '!F1362</f>
        <v>0</v>
      </c>
      <c r="H1362" s="3" t="str">
        <f t="shared" si="21"/>
        <v/>
      </c>
      <c r="I1362" s="3" t="str">
        <f>IF(F1362=1,VLOOKUP($B1362,スタッフ!$B:$F,5,FALSE),"")</f>
        <v/>
      </c>
      <c r="J1362" s="3" t="str">
        <f>IF(G1362=1,VLOOKUP($B1362,スタッフ!$B:$F,5,FALSE),"")</f>
        <v/>
      </c>
      <c r="K1362" s="3" t="str">
        <f>IF(E1362=1,VLOOKUP($B1362,スタッフ!$B:$F,5,FALSE),"")</f>
        <v/>
      </c>
    </row>
    <row r="1363" spans="1:11" x14ac:dyDescent="0.2">
      <c r="A1363" s="9" t="str">
        <f>'宅直データ '!A1363&amp;'宅直データ '!C1363</f>
        <v/>
      </c>
      <c r="B1363" s="3" t="str">
        <f>'宅直データ '!A1363&amp;""</f>
        <v/>
      </c>
      <c r="C1363" s="3">
        <f>'宅直データ '!B1363</f>
        <v>0</v>
      </c>
      <c r="D1363" s="4">
        <f>'宅直データ '!C1363</f>
        <v>0</v>
      </c>
      <c r="E1363" s="3">
        <f>'宅直データ '!D1363</f>
        <v>0</v>
      </c>
      <c r="F1363" s="3">
        <f>'宅直データ '!E1363</f>
        <v>0</v>
      </c>
      <c r="G1363" s="10">
        <f>'宅直データ '!F1363</f>
        <v>0</v>
      </c>
      <c r="H1363" s="3" t="str">
        <f t="shared" si="21"/>
        <v/>
      </c>
      <c r="I1363" s="3" t="str">
        <f>IF(F1363=1,VLOOKUP($B1363,スタッフ!$B:$F,5,FALSE),"")</f>
        <v/>
      </c>
      <c r="J1363" s="3" t="str">
        <f>IF(G1363=1,VLOOKUP($B1363,スタッフ!$B:$F,5,FALSE),"")</f>
        <v/>
      </c>
      <c r="K1363" s="3" t="str">
        <f>IF(E1363=1,VLOOKUP($B1363,スタッフ!$B:$F,5,FALSE),"")</f>
        <v/>
      </c>
    </row>
    <row r="1364" spans="1:11" x14ac:dyDescent="0.2">
      <c r="A1364" s="9" t="str">
        <f>'宅直データ '!A1364&amp;'宅直データ '!C1364</f>
        <v/>
      </c>
      <c r="B1364" s="3" t="str">
        <f>'宅直データ '!A1364&amp;""</f>
        <v/>
      </c>
      <c r="C1364" s="3">
        <f>'宅直データ '!B1364</f>
        <v>0</v>
      </c>
      <c r="D1364" s="4">
        <f>'宅直データ '!C1364</f>
        <v>0</v>
      </c>
      <c r="E1364" s="3">
        <f>'宅直データ '!D1364</f>
        <v>0</v>
      </c>
      <c r="F1364" s="3">
        <f>'宅直データ '!E1364</f>
        <v>0</v>
      </c>
      <c r="G1364" s="10">
        <f>'宅直データ '!F1364</f>
        <v>0</v>
      </c>
      <c r="H1364" s="3" t="str">
        <f t="shared" si="21"/>
        <v/>
      </c>
      <c r="I1364" s="3" t="str">
        <f>IF(F1364=1,VLOOKUP($B1364,スタッフ!$B:$F,5,FALSE),"")</f>
        <v/>
      </c>
      <c r="J1364" s="3" t="str">
        <f>IF(G1364=1,VLOOKUP($B1364,スタッフ!$B:$F,5,FALSE),"")</f>
        <v/>
      </c>
      <c r="K1364" s="3" t="str">
        <f>IF(E1364=1,VLOOKUP($B1364,スタッフ!$B:$F,5,FALSE),"")</f>
        <v/>
      </c>
    </row>
    <row r="1365" spans="1:11" x14ac:dyDescent="0.2">
      <c r="A1365" s="9" t="str">
        <f>'宅直データ '!A1365&amp;'宅直データ '!C1365</f>
        <v/>
      </c>
      <c r="B1365" s="3" t="str">
        <f>'宅直データ '!A1365&amp;""</f>
        <v/>
      </c>
      <c r="C1365" s="3">
        <f>'宅直データ '!B1365</f>
        <v>0</v>
      </c>
      <c r="D1365" s="4">
        <f>'宅直データ '!C1365</f>
        <v>0</v>
      </c>
      <c r="E1365" s="3">
        <f>'宅直データ '!D1365</f>
        <v>0</v>
      </c>
      <c r="F1365" s="3">
        <f>'宅直データ '!E1365</f>
        <v>0</v>
      </c>
      <c r="G1365" s="10">
        <f>'宅直データ '!F1365</f>
        <v>0</v>
      </c>
      <c r="H1365" s="3" t="str">
        <f t="shared" si="21"/>
        <v/>
      </c>
      <c r="I1365" s="3" t="str">
        <f>IF(F1365=1,VLOOKUP($B1365,スタッフ!$B:$F,5,FALSE),"")</f>
        <v/>
      </c>
      <c r="J1365" s="3" t="str">
        <f>IF(G1365=1,VLOOKUP($B1365,スタッフ!$B:$F,5,FALSE),"")</f>
        <v/>
      </c>
      <c r="K1365" s="3" t="str">
        <f>IF(E1365=1,VLOOKUP($B1365,スタッフ!$B:$F,5,FALSE),"")</f>
        <v/>
      </c>
    </row>
    <row r="1366" spans="1:11" x14ac:dyDescent="0.2">
      <c r="A1366" s="9" t="str">
        <f>'宅直データ '!A1366&amp;'宅直データ '!C1366</f>
        <v/>
      </c>
      <c r="B1366" s="3" t="str">
        <f>'宅直データ '!A1366&amp;""</f>
        <v/>
      </c>
      <c r="C1366" s="3">
        <f>'宅直データ '!B1366</f>
        <v>0</v>
      </c>
      <c r="D1366" s="4">
        <f>'宅直データ '!C1366</f>
        <v>0</v>
      </c>
      <c r="E1366" s="3">
        <f>'宅直データ '!D1366</f>
        <v>0</v>
      </c>
      <c r="F1366" s="3">
        <f>'宅直データ '!E1366</f>
        <v>0</v>
      </c>
      <c r="G1366" s="10">
        <f>'宅直データ '!F1366</f>
        <v>0</v>
      </c>
      <c r="H1366" s="3" t="str">
        <f t="shared" si="21"/>
        <v/>
      </c>
      <c r="I1366" s="3" t="str">
        <f>IF(F1366=1,VLOOKUP($B1366,スタッフ!$B:$F,5,FALSE),"")</f>
        <v/>
      </c>
      <c r="J1366" s="3" t="str">
        <f>IF(G1366=1,VLOOKUP($B1366,スタッフ!$B:$F,5,FALSE),"")</f>
        <v/>
      </c>
      <c r="K1366" s="3" t="str">
        <f>IF(E1366=1,VLOOKUP($B1366,スタッフ!$B:$F,5,FALSE),"")</f>
        <v/>
      </c>
    </row>
    <row r="1367" spans="1:11" x14ac:dyDescent="0.2">
      <c r="A1367" s="9" t="str">
        <f>'宅直データ '!A1367&amp;'宅直データ '!C1367</f>
        <v/>
      </c>
      <c r="B1367" s="3" t="str">
        <f>'宅直データ '!A1367&amp;""</f>
        <v/>
      </c>
      <c r="C1367" s="3">
        <f>'宅直データ '!B1367</f>
        <v>0</v>
      </c>
      <c r="D1367" s="4">
        <f>'宅直データ '!C1367</f>
        <v>0</v>
      </c>
      <c r="E1367" s="3">
        <f>'宅直データ '!D1367</f>
        <v>0</v>
      </c>
      <c r="F1367" s="3">
        <f>'宅直データ '!E1367</f>
        <v>0</v>
      </c>
      <c r="G1367" s="10">
        <f>'宅直データ '!F1367</f>
        <v>0</v>
      </c>
      <c r="H1367" s="3" t="str">
        <f t="shared" si="21"/>
        <v/>
      </c>
      <c r="I1367" s="3" t="str">
        <f>IF(F1367=1,VLOOKUP($B1367,スタッフ!$B:$F,5,FALSE),"")</f>
        <v/>
      </c>
      <c r="J1367" s="3" t="str">
        <f>IF(G1367=1,VLOOKUP($B1367,スタッフ!$B:$F,5,FALSE),"")</f>
        <v/>
      </c>
      <c r="K1367" s="3" t="str">
        <f>IF(E1367=1,VLOOKUP($B1367,スタッフ!$B:$F,5,FALSE),"")</f>
        <v/>
      </c>
    </row>
    <row r="1368" spans="1:11" x14ac:dyDescent="0.2">
      <c r="A1368" s="9" t="str">
        <f>'宅直データ '!A1368&amp;'宅直データ '!C1368</f>
        <v/>
      </c>
      <c r="B1368" s="3" t="str">
        <f>'宅直データ '!A1368&amp;""</f>
        <v/>
      </c>
      <c r="C1368" s="3">
        <f>'宅直データ '!B1368</f>
        <v>0</v>
      </c>
      <c r="D1368" s="4">
        <f>'宅直データ '!C1368</f>
        <v>0</v>
      </c>
      <c r="E1368" s="3">
        <f>'宅直データ '!D1368</f>
        <v>0</v>
      </c>
      <c r="F1368" s="3">
        <f>'宅直データ '!E1368</f>
        <v>0</v>
      </c>
      <c r="G1368" s="10">
        <f>'宅直データ '!F1368</f>
        <v>0</v>
      </c>
      <c r="H1368" s="3" t="str">
        <f t="shared" si="21"/>
        <v/>
      </c>
      <c r="I1368" s="3" t="str">
        <f>IF(F1368=1,VLOOKUP($B1368,スタッフ!$B:$F,5,FALSE),"")</f>
        <v/>
      </c>
      <c r="J1368" s="3" t="str">
        <f>IF(G1368=1,VLOOKUP($B1368,スタッフ!$B:$F,5,FALSE),"")</f>
        <v/>
      </c>
      <c r="K1368" s="3" t="str">
        <f>IF(E1368=1,VLOOKUP($B1368,スタッフ!$B:$F,5,FALSE),"")</f>
        <v/>
      </c>
    </row>
    <row r="1369" spans="1:11" x14ac:dyDescent="0.2">
      <c r="A1369" s="9" t="str">
        <f>'宅直データ '!A1369&amp;'宅直データ '!C1369</f>
        <v/>
      </c>
      <c r="B1369" s="3" t="str">
        <f>'宅直データ '!A1369&amp;""</f>
        <v/>
      </c>
      <c r="C1369" s="3">
        <f>'宅直データ '!B1369</f>
        <v>0</v>
      </c>
      <c r="D1369" s="4">
        <f>'宅直データ '!C1369</f>
        <v>0</v>
      </c>
      <c r="E1369" s="3">
        <f>'宅直データ '!D1369</f>
        <v>0</v>
      </c>
      <c r="F1369" s="3">
        <f>'宅直データ '!E1369</f>
        <v>0</v>
      </c>
      <c r="G1369" s="10">
        <f>'宅直データ '!F1369</f>
        <v>0</v>
      </c>
      <c r="H1369" s="3" t="str">
        <f t="shared" si="21"/>
        <v/>
      </c>
      <c r="I1369" s="3" t="str">
        <f>IF(F1369=1,VLOOKUP($B1369,スタッフ!$B:$F,5,FALSE),"")</f>
        <v/>
      </c>
      <c r="J1369" s="3" t="str">
        <f>IF(G1369=1,VLOOKUP($B1369,スタッフ!$B:$F,5,FALSE),"")</f>
        <v/>
      </c>
      <c r="K1369" s="3" t="str">
        <f>IF(E1369=1,VLOOKUP($B1369,スタッフ!$B:$F,5,FALSE),"")</f>
        <v/>
      </c>
    </row>
    <row r="1370" spans="1:11" x14ac:dyDescent="0.2">
      <c r="A1370" s="9" t="str">
        <f>'宅直データ '!A1370&amp;'宅直データ '!C1370</f>
        <v/>
      </c>
      <c r="B1370" s="3" t="str">
        <f>'宅直データ '!A1370&amp;""</f>
        <v/>
      </c>
      <c r="C1370" s="3">
        <f>'宅直データ '!B1370</f>
        <v>0</v>
      </c>
      <c r="D1370" s="4">
        <f>'宅直データ '!C1370</f>
        <v>0</v>
      </c>
      <c r="E1370" s="3">
        <f>'宅直データ '!D1370</f>
        <v>0</v>
      </c>
      <c r="F1370" s="3">
        <f>'宅直データ '!E1370</f>
        <v>0</v>
      </c>
      <c r="G1370" s="10">
        <f>'宅直データ '!F1370</f>
        <v>0</v>
      </c>
      <c r="H1370" s="3" t="str">
        <f t="shared" si="21"/>
        <v/>
      </c>
      <c r="I1370" s="3" t="str">
        <f>IF(F1370=1,VLOOKUP($B1370,スタッフ!$B:$F,5,FALSE),"")</f>
        <v/>
      </c>
      <c r="J1370" s="3" t="str">
        <f>IF(G1370=1,VLOOKUP($B1370,スタッフ!$B:$F,5,FALSE),"")</f>
        <v/>
      </c>
      <c r="K1370" s="3" t="str">
        <f>IF(E1370=1,VLOOKUP($B1370,スタッフ!$B:$F,5,FALSE),"")</f>
        <v/>
      </c>
    </row>
    <row r="1371" spans="1:11" x14ac:dyDescent="0.2">
      <c r="A1371" s="9" t="str">
        <f>'宅直データ '!A1371&amp;'宅直データ '!C1371</f>
        <v/>
      </c>
      <c r="B1371" s="3" t="str">
        <f>'宅直データ '!A1371&amp;""</f>
        <v/>
      </c>
      <c r="C1371" s="3">
        <f>'宅直データ '!B1371</f>
        <v>0</v>
      </c>
      <c r="D1371" s="4">
        <f>'宅直データ '!C1371</f>
        <v>0</v>
      </c>
      <c r="E1371" s="3">
        <f>'宅直データ '!D1371</f>
        <v>0</v>
      </c>
      <c r="F1371" s="3">
        <f>'宅直データ '!E1371</f>
        <v>0</v>
      </c>
      <c r="G1371" s="10">
        <f>'宅直データ '!F1371</f>
        <v>0</v>
      </c>
      <c r="H1371" s="3" t="str">
        <f t="shared" si="21"/>
        <v/>
      </c>
      <c r="I1371" s="3" t="str">
        <f>IF(F1371=1,VLOOKUP($B1371,スタッフ!$B:$F,5,FALSE),"")</f>
        <v/>
      </c>
      <c r="J1371" s="3" t="str">
        <f>IF(G1371=1,VLOOKUP($B1371,スタッフ!$B:$F,5,FALSE),"")</f>
        <v/>
      </c>
      <c r="K1371" s="3" t="str">
        <f>IF(E1371=1,VLOOKUP($B1371,スタッフ!$B:$F,5,FALSE),"")</f>
        <v/>
      </c>
    </row>
    <row r="1372" spans="1:11" x14ac:dyDescent="0.2">
      <c r="A1372" s="9" t="str">
        <f>'宅直データ '!A1372&amp;'宅直データ '!C1372</f>
        <v/>
      </c>
      <c r="B1372" s="3" t="str">
        <f>'宅直データ '!A1372&amp;""</f>
        <v/>
      </c>
      <c r="C1372" s="3">
        <f>'宅直データ '!B1372</f>
        <v>0</v>
      </c>
      <c r="D1372" s="4">
        <f>'宅直データ '!C1372</f>
        <v>0</v>
      </c>
      <c r="E1372" s="3">
        <f>'宅直データ '!D1372</f>
        <v>0</v>
      </c>
      <c r="F1372" s="3">
        <f>'宅直データ '!E1372</f>
        <v>0</v>
      </c>
      <c r="G1372" s="10">
        <f>'宅直データ '!F1372</f>
        <v>0</v>
      </c>
      <c r="H1372" s="3" t="str">
        <f t="shared" si="21"/>
        <v/>
      </c>
      <c r="I1372" s="3" t="str">
        <f>IF(F1372=1,VLOOKUP($B1372,スタッフ!$B:$F,5,FALSE),"")</f>
        <v/>
      </c>
      <c r="J1372" s="3" t="str">
        <f>IF(G1372=1,VLOOKUP($B1372,スタッフ!$B:$F,5,FALSE),"")</f>
        <v/>
      </c>
      <c r="K1372" s="3" t="str">
        <f>IF(E1372=1,VLOOKUP($B1372,スタッフ!$B:$F,5,FALSE),"")</f>
        <v/>
      </c>
    </row>
    <row r="1373" spans="1:11" x14ac:dyDescent="0.2">
      <c r="A1373" s="9" t="str">
        <f>'宅直データ '!A1373&amp;'宅直データ '!C1373</f>
        <v/>
      </c>
      <c r="B1373" s="3" t="str">
        <f>'宅直データ '!A1373&amp;""</f>
        <v/>
      </c>
      <c r="C1373" s="3">
        <f>'宅直データ '!B1373</f>
        <v>0</v>
      </c>
      <c r="D1373" s="4">
        <f>'宅直データ '!C1373</f>
        <v>0</v>
      </c>
      <c r="E1373" s="3">
        <f>'宅直データ '!D1373</f>
        <v>0</v>
      </c>
      <c r="F1373" s="3">
        <f>'宅直データ '!E1373</f>
        <v>0</v>
      </c>
      <c r="G1373" s="10">
        <f>'宅直データ '!F1373</f>
        <v>0</v>
      </c>
      <c r="H1373" s="3" t="str">
        <f t="shared" si="21"/>
        <v/>
      </c>
      <c r="I1373" s="3" t="str">
        <f>IF(F1373=1,VLOOKUP($B1373,スタッフ!$B:$F,5,FALSE),"")</f>
        <v/>
      </c>
      <c r="J1373" s="3" t="str">
        <f>IF(G1373=1,VLOOKUP($B1373,スタッフ!$B:$F,5,FALSE),"")</f>
        <v/>
      </c>
      <c r="K1373" s="3" t="str">
        <f>IF(E1373=1,VLOOKUP($B1373,スタッフ!$B:$F,5,FALSE),"")</f>
        <v/>
      </c>
    </row>
    <row r="1374" spans="1:11" x14ac:dyDescent="0.2">
      <c r="A1374" s="9" t="str">
        <f>'宅直データ '!A1374&amp;'宅直データ '!C1374</f>
        <v/>
      </c>
      <c r="B1374" s="3" t="str">
        <f>'宅直データ '!A1374&amp;""</f>
        <v/>
      </c>
      <c r="C1374" s="3">
        <f>'宅直データ '!B1374</f>
        <v>0</v>
      </c>
      <c r="D1374" s="4">
        <f>'宅直データ '!C1374</f>
        <v>0</v>
      </c>
      <c r="E1374" s="3">
        <f>'宅直データ '!D1374</f>
        <v>0</v>
      </c>
      <c r="F1374" s="3">
        <f>'宅直データ '!E1374</f>
        <v>0</v>
      </c>
      <c r="G1374" s="10">
        <f>'宅直データ '!F1374</f>
        <v>0</v>
      </c>
      <c r="H1374" s="3" t="str">
        <f t="shared" si="21"/>
        <v/>
      </c>
      <c r="I1374" s="3" t="str">
        <f>IF(F1374=1,VLOOKUP($B1374,スタッフ!$B:$F,5,FALSE),"")</f>
        <v/>
      </c>
      <c r="J1374" s="3" t="str">
        <f>IF(G1374=1,VLOOKUP($B1374,スタッフ!$B:$F,5,FALSE),"")</f>
        <v/>
      </c>
      <c r="K1374" s="3" t="str">
        <f>IF(E1374=1,VLOOKUP($B1374,スタッフ!$B:$F,5,FALSE),"")</f>
        <v/>
      </c>
    </row>
    <row r="1375" spans="1:11" x14ac:dyDescent="0.2">
      <c r="A1375" s="9" t="str">
        <f>'宅直データ '!A1375&amp;'宅直データ '!C1375</f>
        <v/>
      </c>
      <c r="B1375" s="3" t="str">
        <f>'宅直データ '!A1375&amp;""</f>
        <v/>
      </c>
      <c r="C1375" s="3">
        <f>'宅直データ '!B1375</f>
        <v>0</v>
      </c>
      <c r="D1375" s="4">
        <f>'宅直データ '!C1375</f>
        <v>0</v>
      </c>
      <c r="E1375" s="3">
        <f>'宅直データ '!D1375</f>
        <v>0</v>
      </c>
      <c r="F1375" s="3">
        <f>'宅直データ '!E1375</f>
        <v>0</v>
      </c>
      <c r="G1375" s="10">
        <f>'宅直データ '!F1375</f>
        <v>0</v>
      </c>
      <c r="H1375" s="3" t="str">
        <f t="shared" si="21"/>
        <v/>
      </c>
      <c r="I1375" s="3" t="str">
        <f>IF(F1375=1,VLOOKUP($B1375,スタッフ!$B:$F,5,FALSE),"")</f>
        <v/>
      </c>
      <c r="J1375" s="3" t="str">
        <f>IF(G1375=1,VLOOKUP($B1375,スタッフ!$B:$F,5,FALSE),"")</f>
        <v/>
      </c>
      <c r="K1375" s="3" t="str">
        <f>IF(E1375=1,VLOOKUP($B1375,スタッフ!$B:$F,5,FALSE),"")</f>
        <v/>
      </c>
    </row>
    <row r="1376" spans="1:11" x14ac:dyDescent="0.2">
      <c r="A1376" s="9" t="str">
        <f>'宅直データ '!A1376&amp;'宅直データ '!C1376</f>
        <v/>
      </c>
      <c r="B1376" s="3" t="str">
        <f>'宅直データ '!A1376&amp;""</f>
        <v/>
      </c>
      <c r="C1376" s="3">
        <f>'宅直データ '!B1376</f>
        <v>0</v>
      </c>
      <c r="D1376" s="4">
        <f>'宅直データ '!C1376</f>
        <v>0</v>
      </c>
      <c r="E1376" s="3">
        <f>'宅直データ '!D1376</f>
        <v>0</v>
      </c>
      <c r="F1376" s="3">
        <f>'宅直データ '!E1376</f>
        <v>0</v>
      </c>
      <c r="G1376" s="10">
        <f>'宅直データ '!F1376</f>
        <v>0</v>
      </c>
      <c r="H1376" s="3" t="str">
        <f t="shared" si="21"/>
        <v/>
      </c>
      <c r="I1376" s="3" t="str">
        <f>IF(F1376=1,VLOOKUP($B1376,スタッフ!$B:$F,5,FALSE),"")</f>
        <v/>
      </c>
      <c r="J1376" s="3" t="str">
        <f>IF(G1376=1,VLOOKUP($B1376,スタッフ!$B:$F,5,FALSE),"")</f>
        <v/>
      </c>
      <c r="K1376" s="3" t="str">
        <f>IF(E1376=1,VLOOKUP($B1376,スタッフ!$B:$F,5,FALSE),"")</f>
        <v/>
      </c>
    </row>
    <row r="1377" spans="1:11" x14ac:dyDescent="0.2">
      <c r="A1377" s="9" t="str">
        <f>'宅直データ '!A1377&amp;'宅直データ '!C1377</f>
        <v/>
      </c>
      <c r="B1377" s="3" t="str">
        <f>'宅直データ '!A1377&amp;""</f>
        <v/>
      </c>
      <c r="C1377" s="3">
        <f>'宅直データ '!B1377</f>
        <v>0</v>
      </c>
      <c r="D1377" s="4">
        <f>'宅直データ '!C1377</f>
        <v>0</v>
      </c>
      <c r="E1377" s="3">
        <f>'宅直データ '!D1377</f>
        <v>0</v>
      </c>
      <c r="F1377" s="3">
        <f>'宅直データ '!E1377</f>
        <v>0</v>
      </c>
      <c r="G1377" s="10">
        <f>'宅直データ '!F1377</f>
        <v>0</v>
      </c>
      <c r="H1377" s="3" t="str">
        <f t="shared" si="21"/>
        <v/>
      </c>
      <c r="I1377" s="3" t="str">
        <f>IF(F1377=1,VLOOKUP($B1377,スタッフ!$B:$F,5,FALSE),"")</f>
        <v/>
      </c>
      <c r="J1377" s="3" t="str">
        <f>IF(G1377=1,VLOOKUP($B1377,スタッフ!$B:$F,5,FALSE),"")</f>
        <v/>
      </c>
      <c r="K1377" s="3" t="str">
        <f>IF(E1377=1,VLOOKUP($B1377,スタッフ!$B:$F,5,FALSE),"")</f>
        <v/>
      </c>
    </row>
    <row r="1378" spans="1:11" x14ac:dyDescent="0.2">
      <c r="A1378" s="9" t="str">
        <f>'宅直データ '!A1378&amp;'宅直データ '!C1378</f>
        <v/>
      </c>
      <c r="B1378" s="3" t="str">
        <f>'宅直データ '!A1378&amp;""</f>
        <v/>
      </c>
      <c r="C1378" s="3">
        <f>'宅直データ '!B1378</f>
        <v>0</v>
      </c>
      <c r="D1378" s="4">
        <f>'宅直データ '!C1378</f>
        <v>0</v>
      </c>
      <c r="E1378" s="3">
        <f>'宅直データ '!D1378</f>
        <v>0</v>
      </c>
      <c r="F1378" s="3">
        <f>'宅直データ '!E1378</f>
        <v>0</v>
      </c>
      <c r="G1378" s="10">
        <f>'宅直データ '!F1378</f>
        <v>0</v>
      </c>
      <c r="H1378" s="3" t="str">
        <f t="shared" si="21"/>
        <v/>
      </c>
      <c r="I1378" s="3" t="str">
        <f>IF(F1378=1,VLOOKUP($B1378,スタッフ!$B:$F,5,FALSE),"")</f>
        <v/>
      </c>
      <c r="J1378" s="3" t="str">
        <f>IF(G1378=1,VLOOKUP($B1378,スタッフ!$B:$F,5,FALSE),"")</f>
        <v/>
      </c>
      <c r="K1378" s="3" t="str">
        <f>IF(E1378=1,VLOOKUP($B1378,スタッフ!$B:$F,5,FALSE),"")</f>
        <v/>
      </c>
    </row>
    <row r="1379" spans="1:11" x14ac:dyDescent="0.2">
      <c r="A1379" s="9" t="str">
        <f>'宅直データ '!A1379&amp;'宅直データ '!C1379</f>
        <v/>
      </c>
      <c r="B1379" s="3" t="str">
        <f>'宅直データ '!A1379&amp;""</f>
        <v/>
      </c>
      <c r="C1379" s="3">
        <f>'宅直データ '!B1379</f>
        <v>0</v>
      </c>
      <c r="D1379" s="4">
        <f>'宅直データ '!C1379</f>
        <v>0</v>
      </c>
      <c r="E1379" s="3">
        <f>'宅直データ '!D1379</f>
        <v>0</v>
      </c>
      <c r="F1379" s="3">
        <f>'宅直データ '!E1379</f>
        <v>0</v>
      </c>
      <c r="G1379" s="10">
        <f>'宅直データ '!F1379</f>
        <v>0</v>
      </c>
      <c r="H1379" s="3" t="str">
        <f t="shared" si="21"/>
        <v/>
      </c>
      <c r="I1379" s="3" t="str">
        <f>IF(F1379=1,VLOOKUP($B1379,スタッフ!$B:$F,5,FALSE),"")</f>
        <v/>
      </c>
      <c r="J1379" s="3" t="str">
        <f>IF(G1379=1,VLOOKUP($B1379,スタッフ!$B:$F,5,FALSE),"")</f>
        <v/>
      </c>
      <c r="K1379" s="3" t="str">
        <f>IF(E1379=1,VLOOKUP($B1379,スタッフ!$B:$F,5,FALSE),"")</f>
        <v/>
      </c>
    </row>
    <row r="1380" spans="1:11" x14ac:dyDescent="0.2">
      <c r="A1380" s="9" t="str">
        <f>'宅直データ '!A1380&amp;'宅直データ '!C1380</f>
        <v/>
      </c>
      <c r="B1380" s="3" t="str">
        <f>'宅直データ '!A1380&amp;""</f>
        <v/>
      </c>
      <c r="C1380" s="3">
        <f>'宅直データ '!B1380</f>
        <v>0</v>
      </c>
      <c r="D1380" s="4">
        <f>'宅直データ '!C1380</f>
        <v>0</v>
      </c>
      <c r="E1380" s="3">
        <f>'宅直データ '!D1380</f>
        <v>0</v>
      </c>
      <c r="F1380" s="3">
        <f>'宅直データ '!E1380</f>
        <v>0</v>
      </c>
      <c r="G1380" s="10">
        <f>'宅直データ '!F1380</f>
        <v>0</v>
      </c>
      <c r="H1380" s="3" t="str">
        <f t="shared" si="21"/>
        <v/>
      </c>
      <c r="I1380" s="3" t="str">
        <f>IF(F1380=1,VLOOKUP($B1380,スタッフ!$B:$F,5,FALSE),"")</f>
        <v/>
      </c>
      <c r="J1380" s="3" t="str">
        <f>IF(G1380=1,VLOOKUP($B1380,スタッフ!$B:$F,5,FALSE),"")</f>
        <v/>
      </c>
      <c r="K1380" s="3" t="str">
        <f>IF(E1380=1,VLOOKUP($B1380,スタッフ!$B:$F,5,FALSE),"")</f>
        <v/>
      </c>
    </row>
    <row r="1381" spans="1:11" x14ac:dyDescent="0.2">
      <c r="A1381" s="9" t="str">
        <f>'宅直データ '!A1381&amp;'宅直データ '!C1381</f>
        <v/>
      </c>
      <c r="B1381" s="3" t="str">
        <f>'宅直データ '!A1381&amp;""</f>
        <v/>
      </c>
      <c r="C1381" s="3">
        <f>'宅直データ '!B1381</f>
        <v>0</v>
      </c>
      <c r="D1381" s="4">
        <f>'宅直データ '!C1381</f>
        <v>0</v>
      </c>
      <c r="E1381" s="3">
        <f>'宅直データ '!D1381</f>
        <v>0</v>
      </c>
      <c r="F1381" s="3">
        <f>'宅直データ '!E1381</f>
        <v>0</v>
      </c>
      <c r="G1381" s="10">
        <f>'宅直データ '!F1381</f>
        <v>0</v>
      </c>
      <c r="H1381" s="3" t="str">
        <f t="shared" si="21"/>
        <v/>
      </c>
      <c r="I1381" s="3" t="str">
        <f>IF(F1381=1,VLOOKUP($B1381,スタッフ!$B:$F,5,FALSE),"")</f>
        <v/>
      </c>
      <c r="J1381" s="3" t="str">
        <f>IF(G1381=1,VLOOKUP($B1381,スタッフ!$B:$F,5,FALSE),"")</f>
        <v/>
      </c>
      <c r="K1381" s="3" t="str">
        <f>IF(E1381=1,VLOOKUP($B1381,スタッフ!$B:$F,5,FALSE),"")</f>
        <v/>
      </c>
    </row>
    <row r="1382" spans="1:11" x14ac:dyDescent="0.2">
      <c r="A1382" s="9" t="str">
        <f>'宅直データ '!A1382&amp;'宅直データ '!C1382</f>
        <v/>
      </c>
      <c r="B1382" s="3" t="str">
        <f>'宅直データ '!A1382&amp;""</f>
        <v/>
      </c>
      <c r="C1382" s="3">
        <f>'宅直データ '!B1382</f>
        <v>0</v>
      </c>
      <c r="D1382" s="4">
        <f>'宅直データ '!C1382</f>
        <v>0</v>
      </c>
      <c r="E1382" s="3">
        <f>'宅直データ '!D1382</f>
        <v>0</v>
      </c>
      <c r="F1382" s="3">
        <f>'宅直データ '!E1382</f>
        <v>0</v>
      </c>
      <c r="G1382" s="10">
        <f>'宅直データ '!F1382</f>
        <v>0</v>
      </c>
      <c r="H1382" s="3" t="str">
        <f t="shared" si="21"/>
        <v/>
      </c>
      <c r="I1382" s="3" t="str">
        <f>IF(F1382=1,VLOOKUP($B1382,スタッフ!$B:$F,5,FALSE),"")</f>
        <v/>
      </c>
      <c r="J1382" s="3" t="str">
        <f>IF(G1382=1,VLOOKUP($B1382,スタッフ!$B:$F,5,FALSE),"")</f>
        <v/>
      </c>
      <c r="K1382" s="3" t="str">
        <f>IF(E1382=1,VLOOKUP($B1382,スタッフ!$B:$F,5,FALSE),"")</f>
        <v/>
      </c>
    </row>
    <row r="1383" spans="1:11" x14ac:dyDescent="0.2">
      <c r="A1383" s="9" t="str">
        <f>'宅直データ '!A1383&amp;'宅直データ '!C1383</f>
        <v/>
      </c>
      <c r="B1383" s="3" t="str">
        <f>'宅直データ '!A1383&amp;""</f>
        <v/>
      </c>
      <c r="C1383" s="3">
        <f>'宅直データ '!B1383</f>
        <v>0</v>
      </c>
      <c r="D1383" s="4">
        <f>'宅直データ '!C1383</f>
        <v>0</v>
      </c>
      <c r="E1383" s="3">
        <f>'宅直データ '!D1383</f>
        <v>0</v>
      </c>
      <c r="F1383" s="3">
        <f>'宅直データ '!E1383</f>
        <v>0</v>
      </c>
      <c r="G1383" s="10">
        <f>'宅直データ '!F1383</f>
        <v>0</v>
      </c>
      <c r="H1383" s="3" t="str">
        <f t="shared" si="21"/>
        <v/>
      </c>
      <c r="I1383" s="3" t="str">
        <f>IF(F1383=1,VLOOKUP($B1383,スタッフ!$B:$F,5,FALSE),"")</f>
        <v/>
      </c>
      <c r="J1383" s="3" t="str">
        <f>IF(G1383=1,VLOOKUP($B1383,スタッフ!$B:$F,5,FALSE),"")</f>
        <v/>
      </c>
      <c r="K1383" s="3" t="str">
        <f>IF(E1383=1,VLOOKUP($B1383,スタッフ!$B:$F,5,FALSE),"")</f>
        <v/>
      </c>
    </row>
    <row r="1384" spans="1:11" x14ac:dyDescent="0.2">
      <c r="A1384" s="9" t="str">
        <f>'宅直データ '!A1384&amp;'宅直データ '!C1384</f>
        <v/>
      </c>
      <c r="B1384" s="3" t="str">
        <f>'宅直データ '!A1384&amp;""</f>
        <v/>
      </c>
      <c r="C1384" s="3">
        <f>'宅直データ '!B1384</f>
        <v>0</v>
      </c>
      <c r="D1384" s="4">
        <f>'宅直データ '!C1384</f>
        <v>0</v>
      </c>
      <c r="E1384" s="3">
        <f>'宅直データ '!D1384</f>
        <v>0</v>
      </c>
      <c r="F1384" s="3">
        <f>'宅直データ '!E1384</f>
        <v>0</v>
      </c>
      <c r="G1384" s="10">
        <f>'宅直データ '!F1384</f>
        <v>0</v>
      </c>
      <c r="H1384" s="3" t="str">
        <f t="shared" si="21"/>
        <v/>
      </c>
      <c r="I1384" s="3" t="str">
        <f>IF(F1384=1,VLOOKUP($B1384,スタッフ!$B:$F,5,FALSE),"")</f>
        <v/>
      </c>
      <c r="J1384" s="3" t="str">
        <f>IF(G1384=1,VLOOKUP($B1384,スタッフ!$B:$F,5,FALSE),"")</f>
        <v/>
      </c>
      <c r="K1384" s="3" t="str">
        <f>IF(E1384=1,VLOOKUP($B1384,スタッフ!$B:$F,5,FALSE),"")</f>
        <v/>
      </c>
    </row>
    <row r="1385" spans="1:11" x14ac:dyDescent="0.2">
      <c r="A1385" s="9" t="str">
        <f>'宅直データ '!A1385&amp;'宅直データ '!C1385</f>
        <v/>
      </c>
      <c r="B1385" s="3" t="str">
        <f>'宅直データ '!A1385&amp;""</f>
        <v/>
      </c>
      <c r="C1385" s="3">
        <f>'宅直データ '!B1385</f>
        <v>0</v>
      </c>
      <c r="D1385" s="4">
        <f>'宅直データ '!C1385</f>
        <v>0</v>
      </c>
      <c r="E1385" s="3">
        <f>'宅直データ '!D1385</f>
        <v>0</v>
      </c>
      <c r="F1385" s="3">
        <f>'宅直データ '!E1385</f>
        <v>0</v>
      </c>
      <c r="G1385" s="10">
        <f>'宅直データ '!F1385</f>
        <v>0</v>
      </c>
      <c r="H1385" s="3" t="str">
        <f t="shared" si="21"/>
        <v/>
      </c>
      <c r="I1385" s="3" t="str">
        <f>IF(F1385=1,VLOOKUP($B1385,スタッフ!$B:$F,5,FALSE),"")</f>
        <v/>
      </c>
      <c r="J1385" s="3" t="str">
        <f>IF(G1385=1,VLOOKUP($B1385,スタッフ!$B:$F,5,FALSE),"")</f>
        <v/>
      </c>
      <c r="K1385" s="3" t="str">
        <f>IF(E1385=1,VLOOKUP($B1385,スタッフ!$B:$F,5,FALSE),"")</f>
        <v/>
      </c>
    </row>
    <row r="1386" spans="1:11" x14ac:dyDescent="0.2">
      <c r="A1386" s="9" t="str">
        <f>'宅直データ '!A1386&amp;'宅直データ '!C1386</f>
        <v/>
      </c>
      <c r="B1386" s="3" t="str">
        <f>'宅直データ '!A1386&amp;""</f>
        <v/>
      </c>
      <c r="C1386" s="3">
        <f>'宅直データ '!B1386</f>
        <v>0</v>
      </c>
      <c r="D1386" s="4">
        <f>'宅直データ '!C1386</f>
        <v>0</v>
      </c>
      <c r="E1386" s="3">
        <f>'宅直データ '!D1386</f>
        <v>0</v>
      </c>
      <c r="F1386" s="3">
        <f>'宅直データ '!E1386</f>
        <v>0</v>
      </c>
      <c r="G1386" s="10">
        <f>'宅直データ '!F1386</f>
        <v>0</v>
      </c>
      <c r="H1386" s="3" t="str">
        <f t="shared" si="21"/>
        <v/>
      </c>
      <c r="I1386" s="3" t="str">
        <f>IF(F1386=1,VLOOKUP($B1386,スタッフ!$B:$F,5,FALSE),"")</f>
        <v/>
      </c>
      <c r="J1386" s="3" t="str">
        <f>IF(G1386=1,VLOOKUP($B1386,スタッフ!$B:$F,5,FALSE),"")</f>
        <v/>
      </c>
      <c r="K1386" s="3" t="str">
        <f>IF(E1386=1,VLOOKUP($B1386,スタッフ!$B:$F,5,FALSE),"")</f>
        <v/>
      </c>
    </row>
    <row r="1387" spans="1:11" x14ac:dyDescent="0.2">
      <c r="A1387" s="9" t="str">
        <f>'宅直データ '!A1387&amp;'宅直データ '!C1387</f>
        <v/>
      </c>
      <c r="B1387" s="3" t="str">
        <f>'宅直データ '!A1387&amp;""</f>
        <v/>
      </c>
      <c r="C1387" s="3">
        <f>'宅直データ '!B1387</f>
        <v>0</v>
      </c>
      <c r="D1387" s="4">
        <f>'宅直データ '!C1387</f>
        <v>0</v>
      </c>
      <c r="E1387" s="3">
        <f>'宅直データ '!D1387</f>
        <v>0</v>
      </c>
      <c r="F1387" s="3">
        <f>'宅直データ '!E1387</f>
        <v>0</v>
      </c>
      <c r="G1387" s="10">
        <f>'宅直データ '!F1387</f>
        <v>0</v>
      </c>
      <c r="H1387" s="3" t="str">
        <f t="shared" si="21"/>
        <v/>
      </c>
      <c r="I1387" s="3" t="str">
        <f>IF(F1387=1,VLOOKUP($B1387,スタッフ!$B:$F,5,FALSE),"")</f>
        <v/>
      </c>
      <c r="J1387" s="3" t="str">
        <f>IF(G1387=1,VLOOKUP($B1387,スタッフ!$B:$F,5,FALSE),"")</f>
        <v/>
      </c>
      <c r="K1387" s="3" t="str">
        <f>IF(E1387=1,VLOOKUP($B1387,スタッフ!$B:$F,5,FALSE),"")</f>
        <v/>
      </c>
    </row>
    <row r="1388" spans="1:11" x14ac:dyDescent="0.2">
      <c r="A1388" s="9" t="str">
        <f>'宅直データ '!A1388&amp;'宅直データ '!C1388</f>
        <v/>
      </c>
      <c r="B1388" s="3" t="str">
        <f>'宅直データ '!A1388&amp;""</f>
        <v/>
      </c>
      <c r="C1388" s="3">
        <f>'宅直データ '!B1388</f>
        <v>0</v>
      </c>
      <c r="D1388" s="4">
        <f>'宅直データ '!C1388</f>
        <v>0</v>
      </c>
      <c r="E1388" s="3">
        <f>'宅直データ '!D1388</f>
        <v>0</v>
      </c>
      <c r="F1388" s="3">
        <f>'宅直データ '!E1388</f>
        <v>0</v>
      </c>
      <c r="G1388" s="10">
        <f>'宅直データ '!F1388</f>
        <v>0</v>
      </c>
      <c r="H1388" s="3" t="str">
        <f t="shared" si="21"/>
        <v/>
      </c>
      <c r="I1388" s="3" t="str">
        <f>IF(F1388=1,VLOOKUP($B1388,スタッフ!$B:$F,5,FALSE),"")</f>
        <v/>
      </c>
      <c r="J1388" s="3" t="str">
        <f>IF(G1388=1,VLOOKUP($B1388,スタッフ!$B:$F,5,FALSE),"")</f>
        <v/>
      </c>
      <c r="K1388" s="3" t="str">
        <f>IF(E1388=1,VLOOKUP($B1388,スタッフ!$B:$F,5,FALSE),"")</f>
        <v/>
      </c>
    </row>
    <row r="1389" spans="1:11" x14ac:dyDescent="0.2">
      <c r="A1389" s="9" t="str">
        <f>'宅直データ '!A1389&amp;'宅直データ '!C1389</f>
        <v/>
      </c>
      <c r="B1389" s="3" t="str">
        <f>'宅直データ '!A1389&amp;""</f>
        <v/>
      </c>
      <c r="C1389" s="3">
        <f>'宅直データ '!B1389</f>
        <v>0</v>
      </c>
      <c r="D1389" s="4">
        <f>'宅直データ '!C1389</f>
        <v>0</v>
      </c>
      <c r="E1389" s="3">
        <f>'宅直データ '!D1389</f>
        <v>0</v>
      </c>
      <c r="F1389" s="3">
        <f>'宅直データ '!E1389</f>
        <v>0</v>
      </c>
      <c r="G1389" s="10">
        <f>'宅直データ '!F1389</f>
        <v>0</v>
      </c>
      <c r="H1389" s="3" t="str">
        <f t="shared" si="21"/>
        <v/>
      </c>
      <c r="I1389" s="3" t="str">
        <f>IF(F1389=1,VLOOKUP($B1389,スタッフ!$B:$F,5,FALSE),"")</f>
        <v/>
      </c>
      <c r="J1389" s="3" t="str">
        <f>IF(G1389=1,VLOOKUP($B1389,スタッフ!$B:$F,5,FALSE),"")</f>
        <v/>
      </c>
      <c r="K1389" s="3" t="str">
        <f>IF(E1389=1,VLOOKUP($B1389,スタッフ!$B:$F,5,FALSE),"")</f>
        <v/>
      </c>
    </row>
    <row r="1390" spans="1:11" x14ac:dyDescent="0.2">
      <c r="A1390" s="9" t="str">
        <f>'宅直データ '!A1390&amp;'宅直データ '!C1390</f>
        <v/>
      </c>
      <c r="B1390" s="3" t="str">
        <f>'宅直データ '!A1390&amp;""</f>
        <v/>
      </c>
      <c r="C1390" s="3">
        <f>'宅直データ '!B1390</f>
        <v>0</v>
      </c>
      <c r="D1390" s="4">
        <f>'宅直データ '!C1390</f>
        <v>0</v>
      </c>
      <c r="E1390" s="3">
        <f>'宅直データ '!D1390</f>
        <v>0</v>
      </c>
      <c r="F1390" s="3">
        <f>'宅直データ '!E1390</f>
        <v>0</v>
      </c>
      <c r="G1390" s="10">
        <f>'宅直データ '!F1390</f>
        <v>0</v>
      </c>
      <c r="H1390" s="3" t="str">
        <f t="shared" si="21"/>
        <v/>
      </c>
      <c r="I1390" s="3" t="str">
        <f>IF(F1390=1,VLOOKUP($B1390,スタッフ!$B:$F,5,FALSE),"")</f>
        <v/>
      </c>
      <c r="J1390" s="3" t="str">
        <f>IF(G1390=1,VLOOKUP($B1390,スタッフ!$B:$F,5,FALSE),"")</f>
        <v/>
      </c>
      <c r="K1390" s="3" t="str">
        <f>IF(E1390=1,VLOOKUP($B1390,スタッフ!$B:$F,5,FALSE),"")</f>
        <v/>
      </c>
    </row>
    <row r="1391" spans="1:11" x14ac:dyDescent="0.2">
      <c r="A1391" s="9" t="str">
        <f>'宅直データ '!A1391&amp;'宅直データ '!C1391</f>
        <v/>
      </c>
      <c r="B1391" s="3" t="str">
        <f>'宅直データ '!A1391&amp;""</f>
        <v/>
      </c>
      <c r="C1391" s="3">
        <f>'宅直データ '!B1391</f>
        <v>0</v>
      </c>
      <c r="D1391" s="4">
        <f>'宅直データ '!C1391</f>
        <v>0</v>
      </c>
      <c r="E1391" s="3">
        <f>'宅直データ '!D1391</f>
        <v>0</v>
      </c>
      <c r="F1391" s="3">
        <f>'宅直データ '!E1391</f>
        <v>0</v>
      </c>
      <c r="G1391" s="10">
        <f>'宅直データ '!F1391</f>
        <v>0</v>
      </c>
      <c r="H1391" s="3" t="str">
        <f t="shared" si="21"/>
        <v/>
      </c>
      <c r="I1391" s="3" t="str">
        <f>IF(F1391=1,VLOOKUP($B1391,スタッフ!$B:$F,5,FALSE),"")</f>
        <v/>
      </c>
      <c r="J1391" s="3" t="str">
        <f>IF(G1391=1,VLOOKUP($B1391,スタッフ!$B:$F,5,FALSE),"")</f>
        <v/>
      </c>
      <c r="K1391" s="3" t="str">
        <f>IF(E1391=1,VLOOKUP($B1391,スタッフ!$B:$F,5,FALSE),"")</f>
        <v/>
      </c>
    </row>
    <row r="1392" spans="1:11" x14ac:dyDescent="0.2">
      <c r="A1392" s="9" t="str">
        <f>'宅直データ '!A1392&amp;'宅直データ '!C1392</f>
        <v/>
      </c>
      <c r="B1392" s="3" t="str">
        <f>'宅直データ '!A1392&amp;""</f>
        <v/>
      </c>
      <c r="C1392" s="3">
        <f>'宅直データ '!B1392</f>
        <v>0</v>
      </c>
      <c r="D1392" s="4">
        <f>'宅直データ '!C1392</f>
        <v>0</v>
      </c>
      <c r="E1392" s="3">
        <f>'宅直データ '!D1392</f>
        <v>0</v>
      </c>
      <c r="F1392" s="3">
        <f>'宅直データ '!E1392</f>
        <v>0</v>
      </c>
      <c r="G1392" s="10">
        <f>'宅直データ '!F1392</f>
        <v>0</v>
      </c>
      <c r="H1392" s="3" t="str">
        <f t="shared" si="21"/>
        <v/>
      </c>
      <c r="I1392" s="3" t="str">
        <f>IF(F1392=1,VLOOKUP($B1392,スタッフ!$B:$F,5,FALSE),"")</f>
        <v/>
      </c>
      <c r="J1392" s="3" t="str">
        <f>IF(G1392=1,VLOOKUP($B1392,スタッフ!$B:$F,5,FALSE),"")</f>
        <v/>
      </c>
      <c r="K1392" s="3" t="str">
        <f>IF(E1392=1,VLOOKUP($B1392,スタッフ!$B:$F,5,FALSE),"")</f>
        <v/>
      </c>
    </row>
    <row r="1393" spans="1:11" x14ac:dyDescent="0.2">
      <c r="A1393" s="9" t="str">
        <f>'宅直データ '!A1393&amp;'宅直データ '!C1393</f>
        <v/>
      </c>
      <c r="B1393" s="3" t="str">
        <f>'宅直データ '!A1393&amp;""</f>
        <v/>
      </c>
      <c r="C1393" s="3">
        <f>'宅直データ '!B1393</f>
        <v>0</v>
      </c>
      <c r="D1393" s="4">
        <f>'宅直データ '!C1393</f>
        <v>0</v>
      </c>
      <c r="E1393" s="3">
        <f>'宅直データ '!D1393</f>
        <v>0</v>
      </c>
      <c r="F1393" s="3">
        <f>'宅直データ '!E1393</f>
        <v>0</v>
      </c>
      <c r="G1393" s="10">
        <f>'宅直データ '!F1393</f>
        <v>0</v>
      </c>
      <c r="H1393" s="3" t="str">
        <f t="shared" si="21"/>
        <v/>
      </c>
      <c r="I1393" s="3" t="str">
        <f>IF(F1393=1,VLOOKUP($B1393,スタッフ!$B:$F,5,FALSE),"")</f>
        <v/>
      </c>
      <c r="J1393" s="3" t="str">
        <f>IF(G1393=1,VLOOKUP($B1393,スタッフ!$B:$F,5,FALSE),"")</f>
        <v/>
      </c>
      <c r="K1393" s="3" t="str">
        <f>IF(E1393=1,VLOOKUP($B1393,スタッフ!$B:$F,5,FALSE),"")</f>
        <v/>
      </c>
    </row>
    <row r="1394" spans="1:11" x14ac:dyDescent="0.2">
      <c r="A1394" s="9" t="str">
        <f>'宅直データ '!A1394&amp;'宅直データ '!C1394</f>
        <v/>
      </c>
      <c r="B1394" s="3" t="str">
        <f>'宅直データ '!A1394&amp;""</f>
        <v/>
      </c>
      <c r="C1394" s="3">
        <f>'宅直データ '!B1394</f>
        <v>0</v>
      </c>
      <c r="D1394" s="4">
        <f>'宅直データ '!C1394</f>
        <v>0</v>
      </c>
      <c r="E1394" s="3">
        <f>'宅直データ '!D1394</f>
        <v>0</v>
      </c>
      <c r="F1394" s="3">
        <f>'宅直データ '!E1394</f>
        <v>0</v>
      </c>
      <c r="G1394" s="10">
        <f>'宅直データ '!F1394</f>
        <v>0</v>
      </c>
      <c r="H1394" s="3" t="str">
        <f t="shared" si="21"/>
        <v/>
      </c>
      <c r="I1394" s="3" t="str">
        <f>IF(F1394=1,VLOOKUP($B1394,スタッフ!$B:$F,5,FALSE),"")</f>
        <v/>
      </c>
      <c r="J1394" s="3" t="str">
        <f>IF(G1394=1,VLOOKUP($B1394,スタッフ!$B:$F,5,FALSE),"")</f>
        <v/>
      </c>
      <c r="K1394" s="3" t="str">
        <f>IF(E1394=1,VLOOKUP($B1394,スタッフ!$B:$F,5,FALSE),"")</f>
        <v/>
      </c>
    </row>
    <row r="1395" spans="1:11" x14ac:dyDescent="0.2">
      <c r="A1395" s="9" t="str">
        <f>'宅直データ '!A1395&amp;'宅直データ '!C1395</f>
        <v/>
      </c>
      <c r="B1395" s="3" t="str">
        <f>'宅直データ '!A1395&amp;""</f>
        <v/>
      </c>
      <c r="C1395" s="3">
        <f>'宅直データ '!B1395</f>
        <v>0</v>
      </c>
      <c r="D1395" s="4">
        <f>'宅直データ '!C1395</f>
        <v>0</v>
      </c>
      <c r="E1395" s="3">
        <f>'宅直データ '!D1395</f>
        <v>0</v>
      </c>
      <c r="F1395" s="3">
        <f>'宅直データ '!E1395</f>
        <v>0</v>
      </c>
      <c r="G1395" s="10">
        <f>'宅直データ '!F1395</f>
        <v>0</v>
      </c>
      <c r="H1395" s="3" t="str">
        <f t="shared" si="21"/>
        <v/>
      </c>
      <c r="I1395" s="3" t="str">
        <f>IF(F1395=1,VLOOKUP($B1395,スタッフ!$B:$F,5,FALSE),"")</f>
        <v/>
      </c>
      <c r="J1395" s="3" t="str">
        <f>IF(G1395=1,VLOOKUP($B1395,スタッフ!$B:$F,5,FALSE),"")</f>
        <v/>
      </c>
      <c r="K1395" s="3" t="str">
        <f>IF(E1395=1,VLOOKUP($B1395,スタッフ!$B:$F,5,FALSE),"")</f>
        <v/>
      </c>
    </row>
    <row r="1396" spans="1:11" x14ac:dyDescent="0.2">
      <c r="A1396" s="9" t="str">
        <f>'宅直データ '!A1396&amp;'宅直データ '!C1396</f>
        <v/>
      </c>
      <c r="B1396" s="3" t="str">
        <f>'宅直データ '!A1396&amp;""</f>
        <v/>
      </c>
      <c r="C1396" s="3">
        <f>'宅直データ '!B1396</f>
        <v>0</v>
      </c>
      <c r="D1396" s="4">
        <f>'宅直データ '!C1396</f>
        <v>0</v>
      </c>
      <c r="E1396" s="3">
        <f>'宅直データ '!D1396</f>
        <v>0</v>
      </c>
      <c r="F1396" s="3">
        <f>'宅直データ '!E1396</f>
        <v>0</v>
      </c>
      <c r="G1396" s="10">
        <f>'宅直データ '!F1396</f>
        <v>0</v>
      </c>
      <c r="H1396" s="3" t="str">
        <f t="shared" si="21"/>
        <v/>
      </c>
      <c r="I1396" s="3" t="str">
        <f>IF(F1396=1,VLOOKUP($B1396,スタッフ!$B:$F,5,FALSE),"")</f>
        <v/>
      </c>
      <c r="J1396" s="3" t="str">
        <f>IF(G1396=1,VLOOKUP($B1396,スタッフ!$B:$F,5,FALSE),"")</f>
        <v/>
      </c>
      <c r="K1396" s="3" t="str">
        <f>IF(E1396=1,VLOOKUP($B1396,スタッフ!$B:$F,5,FALSE),"")</f>
        <v/>
      </c>
    </row>
    <row r="1397" spans="1:11" x14ac:dyDescent="0.2">
      <c r="A1397" s="9" t="str">
        <f>'宅直データ '!A1397&amp;'宅直データ '!C1397</f>
        <v/>
      </c>
      <c r="B1397" s="3" t="str">
        <f>'宅直データ '!A1397&amp;""</f>
        <v/>
      </c>
      <c r="C1397" s="3">
        <f>'宅直データ '!B1397</f>
        <v>0</v>
      </c>
      <c r="D1397" s="4">
        <f>'宅直データ '!C1397</f>
        <v>0</v>
      </c>
      <c r="E1397" s="3">
        <f>'宅直データ '!D1397</f>
        <v>0</v>
      </c>
      <c r="F1397" s="3">
        <f>'宅直データ '!E1397</f>
        <v>0</v>
      </c>
      <c r="G1397" s="10">
        <f>'宅直データ '!F1397</f>
        <v>0</v>
      </c>
      <c r="H1397" s="3" t="str">
        <f t="shared" si="21"/>
        <v/>
      </c>
      <c r="I1397" s="3" t="str">
        <f>IF(F1397=1,VLOOKUP($B1397,スタッフ!$B:$F,5,FALSE),"")</f>
        <v/>
      </c>
      <c r="J1397" s="3" t="str">
        <f>IF(G1397=1,VLOOKUP($B1397,スタッフ!$B:$F,5,FALSE),"")</f>
        <v/>
      </c>
      <c r="K1397" s="3" t="str">
        <f>IF(E1397=1,VLOOKUP($B1397,スタッフ!$B:$F,5,FALSE),"")</f>
        <v/>
      </c>
    </row>
    <row r="1398" spans="1:11" x14ac:dyDescent="0.2">
      <c r="A1398" s="9" t="str">
        <f>'宅直データ '!A1398&amp;'宅直データ '!C1398</f>
        <v/>
      </c>
      <c r="B1398" s="3" t="str">
        <f>'宅直データ '!A1398&amp;""</f>
        <v/>
      </c>
      <c r="C1398" s="3">
        <f>'宅直データ '!B1398</f>
        <v>0</v>
      </c>
      <c r="D1398" s="4">
        <f>'宅直データ '!C1398</f>
        <v>0</v>
      </c>
      <c r="E1398" s="3">
        <f>'宅直データ '!D1398</f>
        <v>0</v>
      </c>
      <c r="F1398" s="3">
        <f>'宅直データ '!E1398</f>
        <v>0</v>
      </c>
      <c r="G1398" s="10">
        <f>'宅直データ '!F1398</f>
        <v>0</v>
      </c>
      <c r="H1398" s="3" t="str">
        <f t="shared" si="21"/>
        <v/>
      </c>
      <c r="I1398" s="3" t="str">
        <f>IF(F1398=1,VLOOKUP($B1398,スタッフ!$B:$F,5,FALSE),"")</f>
        <v/>
      </c>
      <c r="J1398" s="3" t="str">
        <f>IF(G1398=1,VLOOKUP($B1398,スタッフ!$B:$F,5,FALSE),"")</f>
        <v/>
      </c>
      <c r="K1398" s="3" t="str">
        <f>IF(E1398=1,VLOOKUP($B1398,スタッフ!$B:$F,5,FALSE),"")</f>
        <v/>
      </c>
    </row>
    <row r="1399" spans="1:11" x14ac:dyDescent="0.2">
      <c r="A1399" s="9" t="str">
        <f>'宅直データ '!A1399&amp;'宅直データ '!C1399</f>
        <v/>
      </c>
      <c r="B1399" s="3" t="str">
        <f>'宅直データ '!A1399&amp;""</f>
        <v/>
      </c>
      <c r="C1399" s="3">
        <f>'宅直データ '!B1399</f>
        <v>0</v>
      </c>
      <c r="D1399" s="4">
        <f>'宅直データ '!C1399</f>
        <v>0</v>
      </c>
      <c r="E1399" s="3">
        <f>'宅直データ '!D1399</f>
        <v>0</v>
      </c>
      <c r="F1399" s="3">
        <f>'宅直データ '!E1399</f>
        <v>0</v>
      </c>
      <c r="G1399" s="10">
        <f>'宅直データ '!F1399</f>
        <v>0</v>
      </c>
      <c r="H1399" s="3" t="str">
        <f t="shared" si="21"/>
        <v/>
      </c>
      <c r="I1399" s="3" t="str">
        <f>IF(F1399=1,VLOOKUP($B1399,スタッフ!$B:$F,5,FALSE),"")</f>
        <v/>
      </c>
      <c r="J1399" s="3" t="str">
        <f>IF(G1399=1,VLOOKUP($B1399,スタッフ!$B:$F,5,FALSE),"")</f>
        <v/>
      </c>
      <c r="K1399" s="3" t="str">
        <f>IF(E1399=1,VLOOKUP($B1399,スタッフ!$B:$F,5,FALSE),"")</f>
        <v/>
      </c>
    </row>
    <row r="1400" spans="1:11" x14ac:dyDescent="0.2">
      <c r="A1400" s="9" t="str">
        <f>'宅直データ '!A1400&amp;'宅直データ '!C1400</f>
        <v/>
      </c>
      <c r="B1400" s="3" t="str">
        <f>'宅直データ '!A1400&amp;""</f>
        <v/>
      </c>
      <c r="C1400" s="3">
        <f>'宅直データ '!B1400</f>
        <v>0</v>
      </c>
      <c r="D1400" s="4">
        <f>'宅直データ '!C1400</f>
        <v>0</v>
      </c>
      <c r="E1400" s="3">
        <f>'宅直データ '!D1400</f>
        <v>0</v>
      </c>
      <c r="F1400" s="3">
        <f>'宅直データ '!E1400</f>
        <v>0</v>
      </c>
      <c r="G1400" s="10">
        <f>'宅直データ '!F1400</f>
        <v>0</v>
      </c>
      <c r="H1400" s="3" t="str">
        <f t="shared" si="21"/>
        <v/>
      </c>
      <c r="I1400" s="3" t="str">
        <f>IF(F1400=1,VLOOKUP($B1400,スタッフ!$B:$F,5,FALSE),"")</f>
        <v/>
      </c>
      <c r="J1400" s="3" t="str">
        <f>IF(G1400=1,VLOOKUP($B1400,スタッフ!$B:$F,5,FALSE),"")</f>
        <v/>
      </c>
      <c r="K1400" s="3" t="str">
        <f>IF(E1400=1,VLOOKUP($B1400,スタッフ!$B:$F,5,FALSE),"")</f>
        <v/>
      </c>
    </row>
    <row r="1401" spans="1:11" x14ac:dyDescent="0.2">
      <c r="A1401" s="9" t="str">
        <f>'宅直データ '!A1401&amp;'宅直データ '!C1401</f>
        <v/>
      </c>
      <c r="B1401" s="3" t="str">
        <f>'宅直データ '!A1401&amp;""</f>
        <v/>
      </c>
      <c r="C1401" s="3">
        <f>'宅直データ '!B1401</f>
        <v>0</v>
      </c>
      <c r="D1401" s="4">
        <f>'宅直データ '!C1401</f>
        <v>0</v>
      </c>
      <c r="E1401" s="3">
        <f>'宅直データ '!D1401</f>
        <v>0</v>
      </c>
      <c r="F1401" s="3">
        <f>'宅直データ '!E1401</f>
        <v>0</v>
      </c>
      <c r="G1401" s="10">
        <f>'宅直データ '!F1401</f>
        <v>0</v>
      </c>
      <c r="H1401" s="3" t="str">
        <f t="shared" si="21"/>
        <v/>
      </c>
      <c r="I1401" s="3" t="str">
        <f>IF(F1401=1,VLOOKUP($B1401,スタッフ!$B:$F,5,FALSE),"")</f>
        <v/>
      </c>
      <c r="J1401" s="3" t="str">
        <f>IF(G1401=1,VLOOKUP($B1401,スタッフ!$B:$F,5,FALSE),"")</f>
        <v/>
      </c>
      <c r="K1401" s="3" t="str">
        <f>IF(E1401=1,VLOOKUP($B1401,スタッフ!$B:$F,5,FALSE),"")</f>
        <v/>
      </c>
    </row>
    <row r="1402" spans="1:11" x14ac:dyDescent="0.2">
      <c r="A1402" s="9" t="str">
        <f>'宅直データ '!A1402&amp;'宅直データ '!C1402</f>
        <v/>
      </c>
      <c r="B1402" s="3" t="str">
        <f>'宅直データ '!A1402&amp;""</f>
        <v/>
      </c>
      <c r="C1402" s="3">
        <f>'宅直データ '!B1402</f>
        <v>0</v>
      </c>
      <c r="D1402" s="4">
        <f>'宅直データ '!C1402</f>
        <v>0</v>
      </c>
      <c r="E1402" s="3">
        <f>'宅直データ '!D1402</f>
        <v>0</v>
      </c>
      <c r="F1402" s="3">
        <f>'宅直データ '!E1402</f>
        <v>0</v>
      </c>
      <c r="G1402" s="10">
        <f>'宅直データ '!F1402</f>
        <v>0</v>
      </c>
      <c r="H1402" s="3" t="str">
        <f t="shared" si="21"/>
        <v/>
      </c>
      <c r="I1402" s="3" t="str">
        <f>IF(F1402=1,VLOOKUP($B1402,スタッフ!$B:$F,5,FALSE),"")</f>
        <v/>
      </c>
      <c r="J1402" s="3" t="str">
        <f>IF(G1402=1,VLOOKUP($B1402,スタッフ!$B:$F,5,FALSE),"")</f>
        <v/>
      </c>
      <c r="K1402" s="3" t="str">
        <f>IF(E1402=1,VLOOKUP($B1402,スタッフ!$B:$F,5,FALSE),"")</f>
        <v/>
      </c>
    </row>
    <row r="1403" spans="1:11" x14ac:dyDescent="0.2">
      <c r="A1403" s="9" t="str">
        <f>'宅直データ '!A1403&amp;'宅直データ '!C1403</f>
        <v/>
      </c>
      <c r="B1403" s="3" t="str">
        <f>'宅直データ '!A1403&amp;""</f>
        <v/>
      </c>
      <c r="C1403" s="3">
        <f>'宅直データ '!B1403</f>
        <v>0</v>
      </c>
      <c r="D1403" s="4">
        <f>'宅直データ '!C1403</f>
        <v>0</v>
      </c>
      <c r="E1403" s="3">
        <f>'宅直データ '!D1403</f>
        <v>0</v>
      </c>
      <c r="F1403" s="3">
        <f>'宅直データ '!E1403</f>
        <v>0</v>
      </c>
      <c r="G1403" s="10">
        <f>'宅直データ '!F1403</f>
        <v>0</v>
      </c>
      <c r="H1403" s="3" t="str">
        <f t="shared" si="21"/>
        <v/>
      </c>
      <c r="I1403" s="3" t="str">
        <f>IF(F1403=1,VLOOKUP($B1403,スタッフ!$B:$F,5,FALSE),"")</f>
        <v/>
      </c>
      <c r="J1403" s="3" t="str">
        <f>IF(G1403=1,VLOOKUP($B1403,スタッフ!$B:$F,5,FALSE),"")</f>
        <v/>
      </c>
      <c r="K1403" s="3" t="str">
        <f>IF(E1403=1,VLOOKUP($B1403,スタッフ!$B:$F,5,FALSE),"")</f>
        <v/>
      </c>
    </row>
    <row r="1404" spans="1:11" x14ac:dyDescent="0.2">
      <c r="A1404" s="9" t="str">
        <f>'宅直データ '!A1404&amp;'宅直データ '!C1404</f>
        <v/>
      </c>
      <c r="B1404" s="3" t="str">
        <f>'宅直データ '!A1404&amp;""</f>
        <v/>
      </c>
      <c r="C1404" s="3">
        <f>'宅直データ '!B1404</f>
        <v>0</v>
      </c>
      <c r="D1404" s="4">
        <f>'宅直データ '!C1404</f>
        <v>0</v>
      </c>
      <c r="E1404" s="3">
        <f>'宅直データ '!D1404</f>
        <v>0</v>
      </c>
      <c r="F1404" s="3">
        <f>'宅直データ '!E1404</f>
        <v>0</v>
      </c>
      <c r="G1404" s="10">
        <f>'宅直データ '!F1404</f>
        <v>0</v>
      </c>
      <c r="H1404" s="3" t="str">
        <f t="shared" si="21"/>
        <v/>
      </c>
      <c r="I1404" s="3" t="str">
        <f>IF(F1404=1,VLOOKUP($B1404,スタッフ!$B:$F,5,FALSE),"")</f>
        <v/>
      </c>
      <c r="J1404" s="3" t="str">
        <f>IF(G1404=1,VLOOKUP($B1404,スタッフ!$B:$F,5,FALSE),"")</f>
        <v/>
      </c>
      <c r="K1404" s="3" t="str">
        <f>IF(E1404=1,VLOOKUP($B1404,スタッフ!$B:$F,5,FALSE),"")</f>
        <v/>
      </c>
    </row>
    <row r="1405" spans="1:11" x14ac:dyDescent="0.2">
      <c r="A1405" s="9" t="str">
        <f>'宅直データ '!A1405&amp;'宅直データ '!C1405</f>
        <v/>
      </c>
      <c r="B1405" s="3" t="str">
        <f>'宅直データ '!A1405&amp;""</f>
        <v/>
      </c>
      <c r="C1405" s="3">
        <f>'宅直データ '!B1405</f>
        <v>0</v>
      </c>
      <c r="D1405" s="4">
        <f>'宅直データ '!C1405</f>
        <v>0</v>
      </c>
      <c r="E1405" s="3">
        <f>'宅直データ '!D1405</f>
        <v>0</v>
      </c>
      <c r="F1405" s="3">
        <f>'宅直データ '!E1405</f>
        <v>0</v>
      </c>
      <c r="G1405" s="10">
        <f>'宅直データ '!F1405</f>
        <v>0</v>
      </c>
      <c r="H1405" s="3" t="str">
        <f t="shared" si="21"/>
        <v/>
      </c>
      <c r="I1405" s="3" t="str">
        <f>IF(F1405=1,VLOOKUP($B1405,スタッフ!$B:$F,5,FALSE),"")</f>
        <v/>
      </c>
      <c r="J1405" s="3" t="str">
        <f>IF(G1405=1,VLOOKUP($B1405,スタッフ!$B:$F,5,FALSE),"")</f>
        <v/>
      </c>
      <c r="K1405" s="3" t="str">
        <f>IF(E1405=1,VLOOKUP($B1405,スタッフ!$B:$F,5,FALSE),"")</f>
        <v/>
      </c>
    </row>
    <row r="1406" spans="1:11" x14ac:dyDescent="0.2">
      <c r="A1406" s="9" t="str">
        <f>'宅直データ '!A1406&amp;'宅直データ '!C1406</f>
        <v/>
      </c>
      <c r="B1406" s="3" t="str">
        <f>'宅直データ '!A1406&amp;""</f>
        <v/>
      </c>
      <c r="C1406" s="3">
        <f>'宅直データ '!B1406</f>
        <v>0</v>
      </c>
      <c r="D1406" s="4">
        <f>'宅直データ '!C1406</f>
        <v>0</v>
      </c>
      <c r="E1406" s="3">
        <f>'宅直データ '!D1406</f>
        <v>0</v>
      </c>
      <c r="F1406" s="3">
        <f>'宅直データ '!E1406</f>
        <v>0</v>
      </c>
      <c r="G1406" s="10">
        <f>'宅直データ '!F1406</f>
        <v>0</v>
      </c>
      <c r="H1406" s="3" t="str">
        <f t="shared" si="21"/>
        <v/>
      </c>
      <c r="I1406" s="3" t="str">
        <f>IF(F1406=1,VLOOKUP($B1406,スタッフ!$B:$F,5,FALSE),"")</f>
        <v/>
      </c>
      <c r="J1406" s="3" t="str">
        <f>IF(G1406=1,VLOOKUP($B1406,スタッフ!$B:$F,5,FALSE),"")</f>
        <v/>
      </c>
      <c r="K1406" s="3" t="str">
        <f>IF(E1406=1,VLOOKUP($B1406,スタッフ!$B:$F,5,FALSE),"")</f>
        <v/>
      </c>
    </row>
    <row r="1407" spans="1:11" x14ac:dyDescent="0.2">
      <c r="A1407" s="9" t="str">
        <f>'宅直データ '!A1407&amp;'宅直データ '!C1407</f>
        <v/>
      </c>
      <c r="B1407" s="3" t="str">
        <f>'宅直データ '!A1407&amp;""</f>
        <v/>
      </c>
      <c r="C1407" s="3">
        <f>'宅直データ '!B1407</f>
        <v>0</v>
      </c>
      <c r="D1407" s="4">
        <f>'宅直データ '!C1407</f>
        <v>0</v>
      </c>
      <c r="E1407" s="3">
        <f>'宅直データ '!D1407</f>
        <v>0</v>
      </c>
      <c r="F1407" s="3">
        <f>'宅直データ '!E1407</f>
        <v>0</v>
      </c>
      <c r="G1407" s="10">
        <f>'宅直データ '!F1407</f>
        <v>0</v>
      </c>
      <c r="H1407" s="3" t="str">
        <f t="shared" si="21"/>
        <v/>
      </c>
      <c r="I1407" s="3" t="str">
        <f>IF(F1407=1,VLOOKUP($B1407,スタッフ!$B:$F,5,FALSE),"")</f>
        <v/>
      </c>
      <c r="J1407" s="3" t="str">
        <f>IF(G1407=1,VLOOKUP($B1407,スタッフ!$B:$F,5,FALSE),"")</f>
        <v/>
      </c>
      <c r="K1407" s="3" t="str">
        <f>IF(E1407=1,VLOOKUP($B1407,スタッフ!$B:$F,5,FALSE),"")</f>
        <v/>
      </c>
    </row>
    <row r="1408" spans="1:11" x14ac:dyDescent="0.2">
      <c r="A1408" s="9" t="str">
        <f>'宅直データ '!A1408&amp;'宅直データ '!C1408</f>
        <v/>
      </c>
      <c r="B1408" s="3" t="str">
        <f>'宅直データ '!A1408&amp;""</f>
        <v/>
      </c>
      <c r="C1408" s="3">
        <f>'宅直データ '!B1408</f>
        <v>0</v>
      </c>
      <c r="D1408" s="4">
        <f>'宅直データ '!C1408</f>
        <v>0</v>
      </c>
      <c r="E1408" s="3">
        <f>'宅直データ '!D1408</f>
        <v>0</v>
      </c>
      <c r="F1408" s="3">
        <f>'宅直データ '!E1408</f>
        <v>0</v>
      </c>
      <c r="G1408" s="10">
        <f>'宅直データ '!F1408</f>
        <v>0</v>
      </c>
      <c r="H1408" s="3" t="str">
        <f t="shared" si="21"/>
        <v/>
      </c>
      <c r="I1408" s="3" t="str">
        <f>IF(F1408=1,VLOOKUP($B1408,スタッフ!$B:$F,5,FALSE),"")</f>
        <v/>
      </c>
      <c r="J1408" s="3" t="str">
        <f>IF(G1408=1,VLOOKUP($B1408,スタッフ!$B:$F,5,FALSE),"")</f>
        <v/>
      </c>
      <c r="K1408" s="3" t="str">
        <f>IF(E1408=1,VLOOKUP($B1408,スタッフ!$B:$F,5,FALSE),"")</f>
        <v/>
      </c>
    </row>
    <row r="1409" spans="1:11" x14ac:dyDescent="0.2">
      <c r="A1409" s="9" t="str">
        <f>'宅直データ '!A1409&amp;'宅直データ '!C1409</f>
        <v/>
      </c>
      <c r="B1409" s="3" t="str">
        <f>'宅直データ '!A1409&amp;""</f>
        <v/>
      </c>
      <c r="C1409" s="3">
        <f>'宅直データ '!B1409</f>
        <v>0</v>
      </c>
      <c r="D1409" s="4">
        <f>'宅直データ '!C1409</f>
        <v>0</v>
      </c>
      <c r="E1409" s="3">
        <f>'宅直データ '!D1409</f>
        <v>0</v>
      </c>
      <c r="F1409" s="3">
        <f>'宅直データ '!E1409</f>
        <v>0</v>
      </c>
      <c r="G1409" s="10">
        <f>'宅直データ '!F1409</f>
        <v>0</v>
      </c>
      <c r="H1409" s="3" t="str">
        <f t="shared" si="21"/>
        <v/>
      </c>
      <c r="I1409" s="3" t="str">
        <f>IF(F1409=1,VLOOKUP($B1409,スタッフ!$B:$F,5,FALSE),"")</f>
        <v/>
      </c>
      <c r="J1409" s="3" t="str">
        <f>IF(G1409=1,VLOOKUP($B1409,スタッフ!$B:$F,5,FALSE),"")</f>
        <v/>
      </c>
      <c r="K1409" s="3" t="str">
        <f>IF(E1409=1,VLOOKUP($B1409,スタッフ!$B:$F,5,FALSE),"")</f>
        <v/>
      </c>
    </row>
    <row r="1410" spans="1:11" x14ac:dyDescent="0.2">
      <c r="A1410" s="9" t="str">
        <f>'宅直データ '!A1410&amp;'宅直データ '!C1410</f>
        <v/>
      </c>
      <c r="B1410" s="3" t="str">
        <f>'宅直データ '!A1410&amp;""</f>
        <v/>
      </c>
      <c r="C1410" s="3">
        <f>'宅直データ '!B1410</f>
        <v>0</v>
      </c>
      <c r="D1410" s="4">
        <f>'宅直データ '!C1410</f>
        <v>0</v>
      </c>
      <c r="E1410" s="3">
        <f>'宅直データ '!D1410</f>
        <v>0</v>
      </c>
      <c r="F1410" s="3">
        <f>'宅直データ '!E1410</f>
        <v>0</v>
      </c>
      <c r="G1410" s="10">
        <f>'宅直データ '!F1410</f>
        <v>0</v>
      </c>
      <c r="H1410" s="3" t="str">
        <f t="shared" si="21"/>
        <v/>
      </c>
      <c r="I1410" s="3" t="str">
        <f>IF(F1410=1,VLOOKUP($B1410,スタッフ!$B:$F,5,FALSE),"")</f>
        <v/>
      </c>
      <c r="J1410" s="3" t="str">
        <f>IF(G1410=1,VLOOKUP($B1410,スタッフ!$B:$F,5,FALSE),"")</f>
        <v/>
      </c>
      <c r="K1410" s="3" t="str">
        <f>IF(E1410=1,VLOOKUP($B1410,スタッフ!$B:$F,5,FALSE),"")</f>
        <v/>
      </c>
    </row>
    <row r="1411" spans="1:11" x14ac:dyDescent="0.2">
      <c r="A1411" s="9" t="str">
        <f>'宅直データ '!A1411&amp;'宅直データ '!C1411</f>
        <v/>
      </c>
      <c r="B1411" s="3" t="str">
        <f>'宅直データ '!A1411&amp;""</f>
        <v/>
      </c>
      <c r="C1411" s="3">
        <f>'宅直データ '!B1411</f>
        <v>0</v>
      </c>
      <c r="D1411" s="4">
        <f>'宅直データ '!C1411</f>
        <v>0</v>
      </c>
      <c r="E1411" s="3">
        <f>'宅直データ '!D1411</f>
        <v>0</v>
      </c>
      <c r="F1411" s="3">
        <f>'宅直データ '!E1411</f>
        <v>0</v>
      </c>
      <c r="G1411" s="10">
        <f>'宅直データ '!F1411</f>
        <v>0</v>
      </c>
      <c r="H1411" s="3" t="str">
        <f t="shared" ref="H1411:H1474" si="22">IF(G1411=1,"日","")&amp;IF(F1411=1,"PM","")&amp;IF(E1411=1,"夜","")</f>
        <v/>
      </c>
      <c r="I1411" s="3" t="str">
        <f>IF(F1411=1,VLOOKUP($B1411,スタッフ!$B:$F,5,FALSE),"")</f>
        <v/>
      </c>
      <c r="J1411" s="3" t="str">
        <f>IF(G1411=1,VLOOKUP($B1411,スタッフ!$B:$F,5,FALSE),"")</f>
        <v/>
      </c>
      <c r="K1411" s="3" t="str">
        <f>IF(E1411=1,VLOOKUP($B1411,スタッフ!$B:$F,5,FALSE),"")</f>
        <v/>
      </c>
    </row>
    <row r="1412" spans="1:11" x14ac:dyDescent="0.2">
      <c r="A1412" s="9" t="str">
        <f>'宅直データ '!A1412&amp;'宅直データ '!C1412</f>
        <v/>
      </c>
      <c r="B1412" s="3" t="str">
        <f>'宅直データ '!A1412&amp;""</f>
        <v/>
      </c>
      <c r="C1412" s="3">
        <f>'宅直データ '!B1412</f>
        <v>0</v>
      </c>
      <c r="D1412" s="4">
        <f>'宅直データ '!C1412</f>
        <v>0</v>
      </c>
      <c r="E1412" s="3">
        <f>'宅直データ '!D1412</f>
        <v>0</v>
      </c>
      <c r="F1412" s="3">
        <f>'宅直データ '!E1412</f>
        <v>0</v>
      </c>
      <c r="G1412" s="10">
        <f>'宅直データ '!F1412</f>
        <v>0</v>
      </c>
      <c r="H1412" s="3" t="str">
        <f t="shared" si="22"/>
        <v/>
      </c>
      <c r="I1412" s="3" t="str">
        <f>IF(F1412=1,VLOOKUP($B1412,スタッフ!$B:$F,5,FALSE),"")</f>
        <v/>
      </c>
      <c r="J1412" s="3" t="str">
        <f>IF(G1412=1,VLOOKUP($B1412,スタッフ!$B:$F,5,FALSE),"")</f>
        <v/>
      </c>
      <c r="K1412" s="3" t="str">
        <f>IF(E1412=1,VLOOKUP($B1412,スタッフ!$B:$F,5,FALSE),"")</f>
        <v/>
      </c>
    </row>
    <row r="1413" spans="1:11" x14ac:dyDescent="0.2">
      <c r="A1413" s="9" t="str">
        <f>'宅直データ '!A1413&amp;'宅直データ '!C1413</f>
        <v/>
      </c>
      <c r="B1413" s="3" t="str">
        <f>'宅直データ '!A1413&amp;""</f>
        <v/>
      </c>
      <c r="C1413" s="3">
        <f>'宅直データ '!B1413</f>
        <v>0</v>
      </c>
      <c r="D1413" s="4">
        <f>'宅直データ '!C1413</f>
        <v>0</v>
      </c>
      <c r="E1413" s="3">
        <f>'宅直データ '!D1413</f>
        <v>0</v>
      </c>
      <c r="F1413" s="3">
        <f>'宅直データ '!E1413</f>
        <v>0</v>
      </c>
      <c r="G1413" s="10">
        <f>'宅直データ '!F1413</f>
        <v>0</v>
      </c>
      <c r="H1413" s="3" t="str">
        <f t="shared" si="22"/>
        <v/>
      </c>
      <c r="I1413" s="3" t="str">
        <f>IF(F1413=1,VLOOKUP($B1413,スタッフ!$B:$F,5,FALSE),"")</f>
        <v/>
      </c>
      <c r="J1413" s="3" t="str">
        <f>IF(G1413=1,VLOOKUP($B1413,スタッフ!$B:$F,5,FALSE),"")</f>
        <v/>
      </c>
      <c r="K1413" s="3" t="str">
        <f>IF(E1413=1,VLOOKUP($B1413,スタッフ!$B:$F,5,FALSE),"")</f>
        <v/>
      </c>
    </row>
    <row r="1414" spans="1:11" x14ac:dyDescent="0.2">
      <c r="A1414" s="9" t="str">
        <f>'宅直データ '!A1414&amp;'宅直データ '!C1414</f>
        <v/>
      </c>
      <c r="B1414" s="3" t="str">
        <f>'宅直データ '!A1414&amp;""</f>
        <v/>
      </c>
      <c r="C1414" s="3">
        <f>'宅直データ '!B1414</f>
        <v>0</v>
      </c>
      <c r="D1414" s="4">
        <f>'宅直データ '!C1414</f>
        <v>0</v>
      </c>
      <c r="E1414" s="3">
        <f>'宅直データ '!D1414</f>
        <v>0</v>
      </c>
      <c r="F1414" s="3">
        <f>'宅直データ '!E1414</f>
        <v>0</v>
      </c>
      <c r="G1414" s="10">
        <f>'宅直データ '!F1414</f>
        <v>0</v>
      </c>
      <c r="H1414" s="3" t="str">
        <f t="shared" si="22"/>
        <v/>
      </c>
      <c r="I1414" s="3" t="str">
        <f>IF(F1414=1,VLOOKUP($B1414,スタッフ!$B:$F,5,FALSE),"")</f>
        <v/>
      </c>
      <c r="J1414" s="3" t="str">
        <f>IF(G1414=1,VLOOKUP($B1414,スタッフ!$B:$F,5,FALSE),"")</f>
        <v/>
      </c>
      <c r="K1414" s="3" t="str">
        <f>IF(E1414=1,VLOOKUP($B1414,スタッフ!$B:$F,5,FALSE),"")</f>
        <v/>
      </c>
    </row>
    <row r="1415" spans="1:11" x14ac:dyDescent="0.2">
      <c r="A1415" s="9" t="str">
        <f>'宅直データ '!A1415&amp;'宅直データ '!C1415</f>
        <v/>
      </c>
      <c r="B1415" s="3" t="str">
        <f>'宅直データ '!A1415&amp;""</f>
        <v/>
      </c>
      <c r="C1415" s="3">
        <f>'宅直データ '!B1415</f>
        <v>0</v>
      </c>
      <c r="D1415" s="4">
        <f>'宅直データ '!C1415</f>
        <v>0</v>
      </c>
      <c r="E1415" s="3">
        <f>'宅直データ '!D1415</f>
        <v>0</v>
      </c>
      <c r="F1415" s="3">
        <f>'宅直データ '!E1415</f>
        <v>0</v>
      </c>
      <c r="G1415" s="10">
        <f>'宅直データ '!F1415</f>
        <v>0</v>
      </c>
      <c r="H1415" s="3" t="str">
        <f t="shared" si="22"/>
        <v/>
      </c>
      <c r="I1415" s="3" t="str">
        <f>IF(F1415=1,VLOOKUP($B1415,スタッフ!$B:$F,5,FALSE),"")</f>
        <v/>
      </c>
      <c r="J1415" s="3" t="str">
        <f>IF(G1415=1,VLOOKUP($B1415,スタッフ!$B:$F,5,FALSE),"")</f>
        <v/>
      </c>
      <c r="K1415" s="3" t="str">
        <f>IF(E1415=1,VLOOKUP($B1415,スタッフ!$B:$F,5,FALSE),"")</f>
        <v/>
      </c>
    </row>
    <row r="1416" spans="1:11" x14ac:dyDescent="0.2">
      <c r="A1416" s="9" t="str">
        <f>'宅直データ '!A1416&amp;'宅直データ '!C1416</f>
        <v/>
      </c>
      <c r="B1416" s="3" t="str">
        <f>'宅直データ '!A1416&amp;""</f>
        <v/>
      </c>
      <c r="C1416" s="3">
        <f>'宅直データ '!B1416</f>
        <v>0</v>
      </c>
      <c r="D1416" s="4">
        <f>'宅直データ '!C1416</f>
        <v>0</v>
      </c>
      <c r="E1416" s="3">
        <f>'宅直データ '!D1416</f>
        <v>0</v>
      </c>
      <c r="F1416" s="3">
        <f>'宅直データ '!E1416</f>
        <v>0</v>
      </c>
      <c r="G1416" s="10">
        <f>'宅直データ '!F1416</f>
        <v>0</v>
      </c>
      <c r="H1416" s="3" t="str">
        <f t="shared" si="22"/>
        <v/>
      </c>
      <c r="I1416" s="3" t="str">
        <f>IF(F1416=1,VLOOKUP($B1416,スタッフ!$B:$F,5,FALSE),"")</f>
        <v/>
      </c>
      <c r="J1416" s="3" t="str">
        <f>IF(G1416=1,VLOOKUP($B1416,スタッフ!$B:$F,5,FALSE),"")</f>
        <v/>
      </c>
      <c r="K1416" s="3" t="str">
        <f>IF(E1416=1,VLOOKUP($B1416,スタッフ!$B:$F,5,FALSE),"")</f>
        <v/>
      </c>
    </row>
    <row r="1417" spans="1:11" x14ac:dyDescent="0.2">
      <c r="A1417" s="9" t="str">
        <f>'宅直データ '!A1417&amp;'宅直データ '!C1417</f>
        <v/>
      </c>
      <c r="B1417" s="3" t="str">
        <f>'宅直データ '!A1417&amp;""</f>
        <v/>
      </c>
      <c r="C1417" s="3">
        <f>'宅直データ '!B1417</f>
        <v>0</v>
      </c>
      <c r="D1417" s="4">
        <f>'宅直データ '!C1417</f>
        <v>0</v>
      </c>
      <c r="E1417" s="3">
        <f>'宅直データ '!D1417</f>
        <v>0</v>
      </c>
      <c r="F1417" s="3">
        <f>'宅直データ '!E1417</f>
        <v>0</v>
      </c>
      <c r="G1417" s="10">
        <f>'宅直データ '!F1417</f>
        <v>0</v>
      </c>
      <c r="H1417" s="3" t="str">
        <f t="shared" si="22"/>
        <v/>
      </c>
      <c r="I1417" s="3" t="str">
        <f>IF(F1417=1,VLOOKUP($B1417,スタッフ!$B:$F,5,FALSE),"")</f>
        <v/>
      </c>
      <c r="J1417" s="3" t="str">
        <f>IF(G1417=1,VLOOKUP($B1417,スタッフ!$B:$F,5,FALSE),"")</f>
        <v/>
      </c>
      <c r="K1417" s="3" t="str">
        <f>IF(E1417=1,VLOOKUP($B1417,スタッフ!$B:$F,5,FALSE),"")</f>
        <v/>
      </c>
    </row>
    <row r="1418" spans="1:11" x14ac:dyDescent="0.2">
      <c r="A1418" s="9" t="str">
        <f>'宅直データ '!A1418&amp;'宅直データ '!C1418</f>
        <v/>
      </c>
      <c r="B1418" s="3" t="str">
        <f>'宅直データ '!A1418&amp;""</f>
        <v/>
      </c>
      <c r="C1418" s="3">
        <f>'宅直データ '!B1418</f>
        <v>0</v>
      </c>
      <c r="D1418" s="4">
        <f>'宅直データ '!C1418</f>
        <v>0</v>
      </c>
      <c r="E1418" s="3">
        <f>'宅直データ '!D1418</f>
        <v>0</v>
      </c>
      <c r="F1418" s="3">
        <f>'宅直データ '!E1418</f>
        <v>0</v>
      </c>
      <c r="G1418" s="10">
        <f>'宅直データ '!F1418</f>
        <v>0</v>
      </c>
      <c r="H1418" s="3" t="str">
        <f t="shared" si="22"/>
        <v/>
      </c>
      <c r="I1418" s="3" t="str">
        <f>IF(F1418=1,VLOOKUP($B1418,スタッフ!$B:$F,5,FALSE),"")</f>
        <v/>
      </c>
      <c r="J1418" s="3" t="str">
        <f>IF(G1418=1,VLOOKUP($B1418,スタッフ!$B:$F,5,FALSE),"")</f>
        <v/>
      </c>
      <c r="K1418" s="3" t="str">
        <f>IF(E1418=1,VLOOKUP($B1418,スタッフ!$B:$F,5,FALSE),"")</f>
        <v/>
      </c>
    </row>
    <row r="1419" spans="1:11" x14ac:dyDescent="0.2">
      <c r="A1419" s="9" t="str">
        <f>'宅直データ '!A1419&amp;'宅直データ '!C1419</f>
        <v/>
      </c>
      <c r="B1419" s="3" t="str">
        <f>'宅直データ '!A1419&amp;""</f>
        <v/>
      </c>
      <c r="C1419" s="3">
        <f>'宅直データ '!B1419</f>
        <v>0</v>
      </c>
      <c r="D1419" s="4">
        <f>'宅直データ '!C1419</f>
        <v>0</v>
      </c>
      <c r="E1419" s="3">
        <f>'宅直データ '!D1419</f>
        <v>0</v>
      </c>
      <c r="F1419" s="3">
        <f>'宅直データ '!E1419</f>
        <v>0</v>
      </c>
      <c r="G1419" s="10">
        <f>'宅直データ '!F1419</f>
        <v>0</v>
      </c>
      <c r="H1419" s="3" t="str">
        <f t="shared" si="22"/>
        <v/>
      </c>
      <c r="I1419" s="3" t="str">
        <f>IF(F1419=1,VLOOKUP($B1419,スタッフ!$B:$F,5,FALSE),"")</f>
        <v/>
      </c>
      <c r="J1419" s="3" t="str">
        <f>IF(G1419=1,VLOOKUP($B1419,スタッフ!$B:$F,5,FALSE),"")</f>
        <v/>
      </c>
      <c r="K1419" s="3" t="str">
        <f>IF(E1419=1,VLOOKUP($B1419,スタッフ!$B:$F,5,FALSE),"")</f>
        <v/>
      </c>
    </row>
    <row r="1420" spans="1:11" x14ac:dyDescent="0.2">
      <c r="A1420" s="9" t="str">
        <f>'宅直データ '!A1420&amp;'宅直データ '!C1420</f>
        <v/>
      </c>
      <c r="B1420" s="3" t="str">
        <f>'宅直データ '!A1420&amp;""</f>
        <v/>
      </c>
      <c r="C1420" s="3">
        <f>'宅直データ '!B1420</f>
        <v>0</v>
      </c>
      <c r="D1420" s="4">
        <f>'宅直データ '!C1420</f>
        <v>0</v>
      </c>
      <c r="E1420" s="3">
        <f>'宅直データ '!D1420</f>
        <v>0</v>
      </c>
      <c r="F1420" s="3">
        <f>'宅直データ '!E1420</f>
        <v>0</v>
      </c>
      <c r="G1420" s="10">
        <f>'宅直データ '!F1420</f>
        <v>0</v>
      </c>
      <c r="H1420" s="3" t="str">
        <f t="shared" si="22"/>
        <v/>
      </c>
      <c r="I1420" s="3" t="str">
        <f>IF(F1420=1,VLOOKUP($B1420,スタッフ!$B:$F,5,FALSE),"")</f>
        <v/>
      </c>
      <c r="J1420" s="3" t="str">
        <f>IF(G1420=1,VLOOKUP($B1420,スタッフ!$B:$F,5,FALSE),"")</f>
        <v/>
      </c>
      <c r="K1420" s="3" t="str">
        <f>IF(E1420=1,VLOOKUP($B1420,スタッフ!$B:$F,5,FALSE),"")</f>
        <v/>
      </c>
    </row>
    <row r="1421" spans="1:11" x14ac:dyDescent="0.2">
      <c r="A1421" s="9" t="str">
        <f>'宅直データ '!A1421&amp;'宅直データ '!C1421</f>
        <v/>
      </c>
      <c r="B1421" s="3" t="str">
        <f>'宅直データ '!A1421&amp;""</f>
        <v/>
      </c>
      <c r="C1421" s="3">
        <f>'宅直データ '!B1421</f>
        <v>0</v>
      </c>
      <c r="D1421" s="4">
        <f>'宅直データ '!C1421</f>
        <v>0</v>
      </c>
      <c r="E1421" s="3">
        <f>'宅直データ '!D1421</f>
        <v>0</v>
      </c>
      <c r="F1421" s="3">
        <f>'宅直データ '!E1421</f>
        <v>0</v>
      </c>
      <c r="G1421" s="10">
        <f>'宅直データ '!F1421</f>
        <v>0</v>
      </c>
      <c r="H1421" s="3" t="str">
        <f t="shared" si="22"/>
        <v/>
      </c>
      <c r="I1421" s="3" t="str">
        <f>IF(F1421=1,VLOOKUP($B1421,スタッフ!$B:$F,5,FALSE),"")</f>
        <v/>
      </c>
      <c r="J1421" s="3" t="str">
        <f>IF(G1421=1,VLOOKUP($B1421,スタッフ!$B:$F,5,FALSE),"")</f>
        <v/>
      </c>
      <c r="K1421" s="3" t="str">
        <f>IF(E1421=1,VLOOKUP($B1421,スタッフ!$B:$F,5,FALSE),"")</f>
        <v/>
      </c>
    </row>
    <row r="1422" spans="1:11" x14ac:dyDescent="0.2">
      <c r="A1422" s="9" t="str">
        <f>'宅直データ '!A1422&amp;'宅直データ '!C1422</f>
        <v/>
      </c>
      <c r="B1422" s="3" t="str">
        <f>'宅直データ '!A1422&amp;""</f>
        <v/>
      </c>
      <c r="C1422" s="3">
        <f>'宅直データ '!B1422</f>
        <v>0</v>
      </c>
      <c r="D1422" s="4">
        <f>'宅直データ '!C1422</f>
        <v>0</v>
      </c>
      <c r="E1422" s="3">
        <f>'宅直データ '!D1422</f>
        <v>0</v>
      </c>
      <c r="F1422" s="3">
        <f>'宅直データ '!E1422</f>
        <v>0</v>
      </c>
      <c r="G1422" s="10">
        <f>'宅直データ '!F1422</f>
        <v>0</v>
      </c>
      <c r="H1422" s="3" t="str">
        <f t="shared" si="22"/>
        <v/>
      </c>
      <c r="I1422" s="3" t="str">
        <f>IF(F1422=1,VLOOKUP($B1422,スタッフ!$B:$F,5,FALSE),"")</f>
        <v/>
      </c>
      <c r="J1422" s="3" t="str">
        <f>IF(G1422=1,VLOOKUP($B1422,スタッフ!$B:$F,5,FALSE),"")</f>
        <v/>
      </c>
      <c r="K1422" s="3" t="str">
        <f>IF(E1422=1,VLOOKUP($B1422,スタッフ!$B:$F,5,FALSE),"")</f>
        <v/>
      </c>
    </row>
    <row r="1423" spans="1:11" x14ac:dyDescent="0.2">
      <c r="A1423" s="9" t="str">
        <f>'宅直データ '!A1423&amp;'宅直データ '!C1423</f>
        <v/>
      </c>
      <c r="B1423" s="3" t="str">
        <f>'宅直データ '!A1423&amp;""</f>
        <v/>
      </c>
      <c r="C1423" s="3">
        <f>'宅直データ '!B1423</f>
        <v>0</v>
      </c>
      <c r="D1423" s="4">
        <f>'宅直データ '!C1423</f>
        <v>0</v>
      </c>
      <c r="E1423" s="3">
        <f>'宅直データ '!D1423</f>
        <v>0</v>
      </c>
      <c r="F1423" s="3">
        <f>'宅直データ '!E1423</f>
        <v>0</v>
      </c>
      <c r="G1423" s="10">
        <f>'宅直データ '!F1423</f>
        <v>0</v>
      </c>
      <c r="H1423" s="3" t="str">
        <f t="shared" si="22"/>
        <v/>
      </c>
      <c r="I1423" s="3" t="str">
        <f>IF(F1423=1,VLOOKUP($B1423,スタッフ!$B:$F,5,FALSE),"")</f>
        <v/>
      </c>
      <c r="J1423" s="3" t="str">
        <f>IF(G1423=1,VLOOKUP($B1423,スタッフ!$B:$F,5,FALSE),"")</f>
        <v/>
      </c>
      <c r="K1423" s="3" t="str">
        <f>IF(E1423=1,VLOOKUP($B1423,スタッフ!$B:$F,5,FALSE),"")</f>
        <v/>
      </c>
    </row>
    <row r="1424" spans="1:11" x14ac:dyDescent="0.2">
      <c r="A1424" s="9" t="str">
        <f>'宅直データ '!A1424&amp;'宅直データ '!C1424</f>
        <v/>
      </c>
      <c r="B1424" s="3" t="str">
        <f>'宅直データ '!A1424&amp;""</f>
        <v/>
      </c>
      <c r="C1424" s="3">
        <f>'宅直データ '!B1424</f>
        <v>0</v>
      </c>
      <c r="D1424" s="4">
        <f>'宅直データ '!C1424</f>
        <v>0</v>
      </c>
      <c r="E1424" s="3">
        <f>'宅直データ '!D1424</f>
        <v>0</v>
      </c>
      <c r="F1424" s="3">
        <f>'宅直データ '!E1424</f>
        <v>0</v>
      </c>
      <c r="G1424" s="10">
        <f>'宅直データ '!F1424</f>
        <v>0</v>
      </c>
      <c r="H1424" s="3" t="str">
        <f t="shared" si="22"/>
        <v/>
      </c>
      <c r="I1424" s="3" t="str">
        <f>IF(F1424=1,VLOOKUP($B1424,スタッフ!$B:$F,5,FALSE),"")</f>
        <v/>
      </c>
      <c r="J1424" s="3" t="str">
        <f>IF(G1424=1,VLOOKUP($B1424,スタッフ!$B:$F,5,FALSE),"")</f>
        <v/>
      </c>
      <c r="K1424" s="3" t="str">
        <f>IF(E1424=1,VLOOKUP($B1424,スタッフ!$B:$F,5,FALSE),"")</f>
        <v/>
      </c>
    </row>
    <row r="1425" spans="1:11" x14ac:dyDescent="0.2">
      <c r="A1425" s="9" t="str">
        <f>'宅直データ '!A1425&amp;'宅直データ '!C1425</f>
        <v/>
      </c>
      <c r="B1425" s="3" t="str">
        <f>'宅直データ '!A1425&amp;""</f>
        <v/>
      </c>
      <c r="C1425" s="3">
        <f>'宅直データ '!B1425</f>
        <v>0</v>
      </c>
      <c r="D1425" s="4">
        <f>'宅直データ '!C1425</f>
        <v>0</v>
      </c>
      <c r="E1425" s="3">
        <f>'宅直データ '!D1425</f>
        <v>0</v>
      </c>
      <c r="F1425" s="3">
        <f>'宅直データ '!E1425</f>
        <v>0</v>
      </c>
      <c r="G1425" s="10">
        <f>'宅直データ '!F1425</f>
        <v>0</v>
      </c>
      <c r="H1425" s="3" t="str">
        <f t="shared" si="22"/>
        <v/>
      </c>
      <c r="I1425" s="3" t="str">
        <f>IF(F1425=1,VLOOKUP($B1425,スタッフ!$B:$F,5,FALSE),"")</f>
        <v/>
      </c>
      <c r="J1425" s="3" t="str">
        <f>IF(G1425=1,VLOOKUP($B1425,スタッフ!$B:$F,5,FALSE),"")</f>
        <v/>
      </c>
      <c r="K1425" s="3" t="str">
        <f>IF(E1425=1,VLOOKUP($B1425,スタッフ!$B:$F,5,FALSE),"")</f>
        <v/>
      </c>
    </row>
    <row r="1426" spans="1:11" x14ac:dyDescent="0.2">
      <c r="A1426" s="9" t="str">
        <f>'宅直データ '!A1426&amp;'宅直データ '!C1426</f>
        <v/>
      </c>
      <c r="B1426" s="3" t="str">
        <f>'宅直データ '!A1426&amp;""</f>
        <v/>
      </c>
      <c r="C1426" s="3">
        <f>'宅直データ '!B1426</f>
        <v>0</v>
      </c>
      <c r="D1426" s="4">
        <f>'宅直データ '!C1426</f>
        <v>0</v>
      </c>
      <c r="E1426" s="3">
        <f>'宅直データ '!D1426</f>
        <v>0</v>
      </c>
      <c r="F1426" s="3">
        <f>'宅直データ '!E1426</f>
        <v>0</v>
      </c>
      <c r="G1426" s="10">
        <f>'宅直データ '!F1426</f>
        <v>0</v>
      </c>
      <c r="H1426" s="3" t="str">
        <f t="shared" si="22"/>
        <v/>
      </c>
      <c r="I1426" s="3" t="str">
        <f>IF(F1426=1,VLOOKUP($B1426,スタッフ!$B:$F,5,FALSE),"")</f>
        <v/>
      </c>
      <c r="J1426" s="3" t="str">
        <f>IF(G1426=1,VLOOKUP($B1426,スタッフ!$B:$F,5,FALSE),"")</f>
        <v/>
      </c>
      <c r="K1426" s="3" t="str">
        <f>IF(E1426=1,VLOOKUP($B1426,スタッフ!$B:$F,5,FALSE),"")</f>
        <v/>
      </c>
    </row>
    <row r="1427" spans="1:11" x14ac:dyDescent="0.2">
      <c r="A1427" s="9" t="str">
        <f>'宅直データ '!A1427&amp;'宅直データ '!C1427</f>
        <v/>
      </c>
      <c r="B1427" s="3" t="str">
        <f>'宅直データ '!A1427&amp;""</f>
        <v/>
      </c>
      <c r="C1427" s="3">
        <f>'宅直データ '!B1427</f>
        <v>0</v>
      </c>
      <c r="D1427" s="4">
        <f>'宅直データ '!C1427</f>
        <v>0</v>
      </c>
      <c r="E1427" s="3">
        <f>'宅直データ '!D1427</f>
        <v>0</v>
      </c>
      <c r="F1427" s="3">
        <f>'宅直データ '!E1427</f>
        <v>0</v>
      </c>
      <c r="G1427" s="10">
        <f>'宅直データ '!F1427</f>
        <v>0</v>
      </c>
      <c r="H1427" s="3" t="str">
        <f t="shared" si="22"/>
        <v/>
      </c>
      <c r="I1427" s="3" t="str">
        <f>IF(F1427=1,VLOOKUP($B1427,スタッフ!$B:$F,5,FALSE),"")</f>
        <v/>
      </c>
      <c r="J1427" s="3" t="str">
        <f>IF(G1427=1,VLOOKUP($B1427,スタッフ!$B:$F,5,FALSE),"")</f>
        <v/>
      </c>
      <c r="K1427" s="3" t="str">
        <f>IF(E1427=1,VLOOKUP($B1427,スタッフ!$B:$F,5,FALSE),"")</f>
        <v/>
      </c>
    </row>
    <row r="1428" spans="1:11" x14ac:dyDescent="0.2">
      <c r="A1428" s="9" t="str">
        <f>'宅直データ '!A1428&amp;'宅直データ '!C1428</f>
        <v/>
      </c>
      <c r="B1428" s="3" t="str">
        <f>'宅直データ '!A1428&amp;""</f>
        <v/>
      </c>
      <c r="C1428" s="3">
        <f>'宅直データ '!B1428</f>
        <v>0</v>
      </c>
      <c r="D1428" s="4">
        <f>'宅直データ '!C1428</f>
        <v>0</v>
      </c>
      <c r="E1428" s="3">
        <f>'宅直データ '!D1428</f>
        <v>0</v>
      </c>
      <c r="F1428" s="3">
        <f>'宅直データ '!E1428</f>
        <v>0</v>
      </c>
      <c r="G1428" s="10">
        <f>'宅直データ '!F1428</f>
        <v>0</v>
      </c>
      <c r="H1428" s="3" t="str">
        <f t="shared" si="22"/>
        <v/>
      </c>
      <c r="I1428" s="3" t="str">
        <f>IF(F1428=1,VLOOKUP($B1428,スタッフ!$B:$F,5,FALSE),"")</f>
        <v/>
      </c>
      <c r="J1428" s="3" t="str">
        <f>IF(G1428=1,VLOOKUP($B1428,スタッフ!$B:$F,5,FALSE),"")</f>
        <v/>
      </c>
      <c r="K1428" s="3" t="str">
        <f>IF(E1428=1,VLOOKUP($B1428,スタッフ!$B:$F,5,FALSE),"")</f>
        <v/>
      </c>
    </row>
    <row r="1429" spans="1:11" x14ac:dyDescent="0.2">
      <c r="A1429" s="9" t="str">
        <f>'宅直データ '!A1429&amp;'宅直データ '!C1429</f>
        <v/>
      </c>
      <c r="B1429" s="3" t="str">
        <f>'宅直データ '!A1429&amp;""</f>
        <v/>
      </c>
      <c r="C1429" s="3">
        <f>'宅直データ '!B1429</f>
        <v>0</v>
      </c>
      <c r="D1429" s="4">
        <f>'宅直データ '!C1429</f>
        <v>0</v>
      </c>
      <c r="E1429" s="3">
        <f>'宅直データ '!D1429</f>
        <v>0</v>
      </c>
      <c r="F1429" s="3">
        <f>'宅直データ '!E1429</f>
        <v>0</v>
      </c>
      <c r="G1429" s="10">
        <f>'宅直データ '!F1429</f>
        <v>0</v>
      </c>
      <c r="H1429" s="3" t="str">
        <f t="shared" si="22"/>
        <v/>
      </c>
      <c r="I1429" s="3" t="str">
        <f>IF(F1429=1,VLOOKUP($B1429,スタッフ!$B:$F,5,FALSE),"")</f>
        <v/>
      </c>
      <c r="J1429" s="3" t="str">
        <f>IF(G1429=1,VLOOKUP($B1429,スタッフ!$B:$F,5,FALSE),"")</f>
        <v/>
      </c>
      <c r="K1429" s="3" t="str">
        <f>IF(E1429=1,VLOOKUP($B1429,スタッフ!$B:$F,5,FALSE),"")</f>
        <v/>
      </c>
    </row>
    <row r="1430" spans="1:11" x14ac:dyDescent="0.2">
      <c r="A1430" s="9" t="str">
        <f>'宅直データ '!A1430&amp;'宅直データ '!C1430</f>
        <v/>
      </c>
      <c r="B1430" s="3" t="str">
        <f>'宅直データ '!A1430&amp;""</f>
        <v/>
      </c>
      <c r="C1430" s="3">
        <f>'宅直データ '!B1430</f>
        <v>0</v>
      </c>
      <c r="D1430" s="4">
        <f>'宅直データ '!C1430</f>
        <v>0</v>
      </c>
      <c r="E1430" s="3">
        <f>'宅直データ '!D1430</f>
        <v>0</v>
      </c>
      <c r="F1430" s="3">
        <f>'宅直データ '!E1430</f>
        <v>0</v>
      </c>
      <c r="G1430" s="10">
        <f>'宅直データ '!F1430</f>
        <v>0</v>
      </c>
      <c r="H1430" s="3" t="str">
        <f t="shared" si="22"/>
        <v/>
      </c>
      <c r="I1430" s="3" t="str">
        <f>IF(F1430=1,VLOOKUP($B1430,スタッフ!$B:$F,5,FALSE),"")</f>
        <v/>
      </c>
      <c r="J1430" s="3" t="str">
        <f>IF(G1430=1,VLOOKUP($B1430,スタッフ!$B:$F,5,FALSE),"")</f>
        <v/>
      </c>
      <c r="K1430" s="3" t="str">
        <f>IF(E1430=1,VLOOKUP($B1430,スタッフ!$B:$F,5,FALSE),"")</f>
        <v/>
      </c>
    </row>
    <row r="1431" spans="1:11" x14ac:dyDescent="0.2">
      <c r="A1431" s="9" t="str">
        <f>'宅直データ '!A1431&amp;'宅直データ '!C1431</f>
        <v/>
      </c>
      <c r="B1431" s="3" t="str">
        <f>'宅直データ '!A1431&amp;""</f>
        <v/>
      </c>
      <c r="C1431" s="3">
        <f>'宅直データ '!B1431</f>
        <v>0</v>
      </c>
      <c r="D1431" s="4">
        <f>'宅直データ '!C1431</f>
        <v>0</v>
      </c>
      <c r="E1431" s="3">
        <f>'宅直データ '!D1431</f>
        <v>0</v>
      </c>
      <c r="F1431" s="3">
        <f>'宅直データ '!E1431</f>
        <v>0</v>
      </c>
      <c r="G1431" s="10">
        <f>'宅直データ '!F1431</f>
        <v>0</v>
      </c>
      <c r="H1431" s="3" t="str">
        <f t="shared" si="22"/>
        <v/>
      </c>
      <c r="I1431" s="3" t="str">
        <f>IF(F1431=1,VLOOKUP($B1431,スタッフ!$B:$F,5,FALSE),"")</f>
        <v/>
      </c>
      <c r="J1431" s="3" t="str">
        <f>IF(G1431=1,VLOOKUP($B1431,スタッフ!$B:$F,5,FALSE),"")</f>
        <v/>
      </c>
      <c r="K1431" s="3" t="str">
        <f>IF(E1431=1,VLOOKUP($B1431,スタッフ!$B:$F,5,FALSE),"")</f>
        <v/>
      </c>
    </row>
    <row r="1432" spans="1:11" x14ac:dyDescent="0.2">
      <c r="A1432" s="9" t="str">
        <f>'宅直データ '!A1432&amp;'宅直データ '!C1432</f>
        <v/>
      </c>
      <c r="B1432" s="3" t="str">
        <f>'宅直データ '!A1432&amp;""</f>
        <v/>
      </c>
      <c r="C1432" s="3">
        <f>'宅直データ '!B1432</f>
        <v>0</v>
      </c>
      <c r="D1432" s="4">
        <f>'宅直データ '!C1432</f>
        <v>0</v>
      </c>
      <c r="E1432" s="3">
        <f>'宅直データ '!D1432</f>
        <v>0</v>
      </c>
      <c r="F1432" s="3">
        <f>'宅直データ '!E1432</f>
        <v>0</v>
      </c>
      <c r="G1432" s="10">
        <f>'宅直データ '!F1432</f>
        <v>0</v>
      </c>
      <c r="H1432" s="3" t="str">
        <f t="shared" si="22"/>
        <v/>
      </c>
      <c r="I1432" s="3" t="str">
        <f>IF(F1432=1,VLOOKUP($B1432,スタッフ!$B:$F,5,FALSE),"")</f>
        <v/>
      </c>
      <c r="J1432" s="3" t="str">
        <f>IF(G1432=1,VLOOKUP($B1432,スタッフ!$B:$F,5,FALSE),"")</f>
        <v/>
      </c>
      <c r="K1432" s="3" t="str">
        <f>IF(E1432=1,VLOOKUP($B1432,スタッフ!$B:$F,5,FALSE),"")</f>
        <v/>
      </c>
    </row>
    <row r="1433" spans="1:11" x14ac:dyDescent="0.2">
      <c r="A1433" s="9" t="str">
        <f>'宅直データ '!A1433&amp;'宅直データ '!C1433</f>
        <v/>
      </c>
      <c r="B1433" s="3" t="str">
        <f>'宅直データ '!A1433&amp;""</f>
        <v/>
      </c>
      <c r="C1433" s="3">
        <f>'宅直データ '!B1433</f>
        <v>0</v>
      </c>
      <c r="D1433" s="4">
        <f>'宅直データ '!C1433</f>
        <v>0</v>
      </c>
      <c r="E1433" s="3">
        <f>'宅直データ '!D1433</f>
        <v>0</v>
      </c>
      <c r="F1433" s="3">
        <f>'宅直データ '!E1433</f>
        <v>0</v>
      </c>
      <c r="G1433" s="10">
        <f>'宅直データ '!F1433</f>
        <v>0</v>
      </c>
      <c r="H1433" s="3" t="str">
        <f t="shared" si="22"/>
        <v/>
      </c>
      <c r="I1433" s="3" t="str">
        <f>IF(F1433=1,VLOOKUP($B1433,スタッフ!$B:$F,5,FALSE),"")</f>
        <v/>
      </c>
      <c r="J1433" s="3" t="str">
        <f>IF(G1433=1,VLOOKUP($B1433,スタッフ!$B:$F,5,FALSE),"")</f>
        <v/>
      </c>
      <c r="K1433" s="3" t="str">
        <f>IF(E1433=1,VLOOKUP($B1433,スタッフ!$B:$F,5,FALSE),"")</f>
        <v/>
      </c>
    </row>
    <row r="1434" spans="1:11" x14ac:dyDescent="0.2">
      <c r="A1434" s="9" t="str">
        <f>'宅直データ '!A1434&amp;'宅直データ '!C1434</f>
        <v/>
      </c>
      <c r="B1434" s="3" t="str">
        <f>'宅直データ '!A1434&amp;""</f>
        <v/>
      </c>
      <c r="C1434" s="3">
        <f>'宅直データ '!B1434</f>
        <v>0</v>
      </c>
      <c r="D1434" s="4">
        <f>'宅直データ '!C1434</f>
        <v>0</v>
      </c>
      <c r="E1434" s="3">
        <f>'宅直データ '!D1434</f>
        <v>0</v>
      </c>
      <c r="F1434" s="3">
        <f>'宅直データ '!E1434</f>
        <v>0</v>
      </c>
      <c r="G1434" s="10">
        <f>'宅直データ '!F1434</f>
        <v>0</v>
      </c>
      <c r="H1434" s="3" t="str">
        <f t="shared" si="22"/>
        <v/>
      </c>
      <c r="I1434" s="3" t="str">
        <f>IF(F1434=1,VLOOKUP($B1434,スタッフ!$B:$F,5,FALSE),"")</f>
        <v/>
      </c>
      <c r="J1434" s="3" t="str">
        <f>IF(G1434=1,VLOOKUP($B1434,スタッフ!$B:$F,5,FALSE),"")</f>
        <v/>
      </c>
      <c r="K1434" s="3" t="str">
        <f>IF(E1434=1,VLOOKUP($B1434,スタッフ!$B:$F,5,FALSE),"")</f>
        <v/>
      </c>
    </row>
    <row r="1435" spans="1:11" x14ac:dyDescent="0.2">
      <c r="A1435" s="9" t="str">
        <f>'宅直データ '!A1435&amp;'宅直データ '!C1435</f>
        <v/>
      </c>
      <c r="B1435" s="3" t="str">
        <f>'宅直データ '!A1435&amp;""</f>
        <v/>
      </c>
      <c r="C1435" s="3">
        <f>'宅直データ '!B1435</f>
        <v>0</v>
      </c>
      <c r="D1435" s="4">
        <f>'宅直データ '!C1435</f>
        <v>0</v>
      </c>
      <c r="E1435" s="3">
        <f>'宅直データ '!D1435</f>
        <v>0</v>
      </c>
      <c r="F1435" s="3">
        <f>'宅直データ '!E1435</f>
        <v>0</v>
      </c>
      <c r="G1435" s="10">
        <f>'宅直データ '!F1435</f>
        <v>0</v>
      </c>
      <c r="H1435" s="3" t="str">
        <f t="shared" si="22"/>
        <v/>
      </c>
      <c r="I1435" s="3" t="str">
        <f>IF(F1435=1,VLOOKUP($B1435,スタッフ!$B:$F,5,FALSE),"")</f>
        <v/>
      </c>
      <c r="J1435" s="3" t="str">
        <f>IF(G1435=1,VLOOKUP($B1435,スタッフ!$B:$F,5,FALSE),"")</f>
        <v/>
      </c>
      <c r="K1435" s="3" t="str">
        <f>IF(E1435=1,VLOOKUP($B1435,スタッフ!$B:$F,5,FALSE),"")</f>
        <v/>
      </c>
    </row>
    <row r="1436" spans="1:11" x14ac:dyDescent="0.2">
      <c r="A1436" s="9" t="str">
        <f>'宅直データ '!A1436&amp;'宅直データ '!C1436</f>
        <v/>
      </c>
      <c r="B1436" s="3" t="str">
        <f>'宅直データ '!A1436&amp;""</f>
        <v/>
      </c>
      <c r="C1436" s="3">
        <f>'宅直データ '!B1436</f>
        <v>0</v>
      </c>
      <c r="D1436" s="4">
        <f>'宅直データ '!C1436</f>
        <v>0</v>
      </c>
      <c r="E1436" s="3">
        <f>'宅直データ '!D1436</f>
        <v>0</v>
      </c>
      <c r="F1436" s="3">
        <f>'宅直データ '!E1436</f>
        <v>0</v>
      </c>
      <c r="G1436" s="10">
        <f>'宅直データ '!F1436</f>
        <v>0</v>
      </c>
      <c r="H1436" s="3" t="str">
        <f t="shared" si="22"/>
        <v/>
      </c>
      <c r="I1436" s="3" t="str">
        <f>IF(F1436=1,VLOOKUP($B1436,スタッフ!$B:$F,5,FALSE),"")</f>
        <v/>
      </c>
      <c r="J1436" s="3" t="str">
        <f>IF(G1436=1,VLOOKUP($B1436,スタッフ!$B:$F,5,FALSE),"")</f>
        <v/>
      </c>
      <c r="K1436" s="3" t="str">
        <f>IF(E1436=1,VLOOKUP($B1436,スタッフ!$B:$F,5,FALSE),"")</f>
        <v/>
      </c>
    </row>
    <row r="1437" spans="1:11" x14ac:dyDescent="0.2">
      <c r="A1437" s="9" t="str">
        <f>'宅直データ '!A1437&amp;'宅直データ '!C1437</f>
        <v/>
      </c>
      <c r="B1437" s="3" t="str">
        <f>'宅直データ '!A1437&amp;""</f>
        <v/>
      </c>
      <c r="C1437" s="3">
        <f>'宅直データ '!B1437</f>
        <v>0</v>
      </c>
      <c r="D1437" s="4">
        <f>'宅直データ '!C1437</f>
        <v>0</v>
      </c>
      <c r="E1437" s="3">
        <f>'宅直データ '!D1437</f>
        <v>0</v>
      </c>
      <c r="F1437" s="3">
        <f>'宅直データ '!E1437</f>
        <v>0</v>
      </c>
      <c r="G1437" s="10">
        <f>'宅直データ '!F1437</f>
        <v>0</v>
      </c>
      <c r="H1437" s="3" t="str">
        <f t="shared" si="22"/>
        <v/>
      </c>
      <c r="I1437" s="3" t="str">
        <f>IF(F1437=1,VLOOKUP($B1437,スタッフ!$B:$F,5,FALSE),"")</f>
        <v/>
      </c>
      <c r="J1437" s="3" t="str">
        <f>IF(G1437=1,VLOOKUP($B1437,スタッフ!$B:$F,5,FALSE),"")</f>
        <v/>
      </c>
      <c r="K1437" s="3" t="str">
        <f>IF(E1437=1,VLOOKUP($B1437,スタッフ!$B:$F,5,FALSE),"")</f>
        <v/>
      </c>
    </row>
    <row r="1438" spans="1:11" x14ac:dyDescent="0.2">
      <c r="A1438" s="9" t="str">
        <f>'宅直データ '!A1438&amp;'宅直データ '!C1438</f>
        <v/>
      </c>
      <c r="B1438" s="3" t="str">
        <f>'宅直データ '!A1438&amp;""</f>
        <v/>
      </c>
      <c r="C1438" s="3">
        <f>'宅直データ '!B1438</f>
        <v>0</v>
      </c>
      <c r="D1438" s="4">
        <f>'宅直データ '!C1438</f>
        <v>0</v>
      </c>
      <c r="E1438" s="3">
        <f>'宅直データ '!D1438</f>
        <v>0</v>
      </c>
      <c r="F1438" s="3">
        <f>'宅直データ '!E1438</f>
        <v>0</v>
      </c>
      <c r="G1438" s="10">
        <f>'宅直データ '!F1438</f>
        <v>0</v>
      </c>
      <c r="H1438" s="3" t="str">
        <f t="shared" si="22"/>
        <v/>
      </c>
      <c r="I1438" s="3" t="str">
        <f>IF(F1438=1,VLOOKUP($B1438,スタッフ!$B:$F,5,FALSE),"")</f>
        <v/>
      </c>
      <c r="J1438" s="3" t="str">
        <f>IF(G1438=1,VLOOKUP($B1438,スタッフ!$B:$F,5,FALSE),"")</f>
        <v/>
      </c>
      <c r="K1438" s="3" t="str">
        <f>IF(E1438=1,VLOOKUP($B1438,スタッフ!$B:$F,5,FALSE),"")</f>
        <v/>
      </c>
    </row>
    <row r="1439" spans="1:11" x14ac:dyDescent="0.2">
      <c r="A1439" s="9" t="str">
        <f>'宅直データ '!A1439&amp;'宅直データ '!C1439</f>
        <v/>
      </c>
      <c r="B1439" s="3" t="str">
        <f>'宅直データ '!A1439&amp;""</f>
        <v/>
      </c>
      <c r="C1439" s="3">
        <f>'宅直データ '!B1439</f>
        <v>0</v>
      </c>
      <c r="D1439" s="4">
        <f>'宅直データ '!C1439</f>
        <v>0</v>
      </c>
      <c r="E1439" s="3">
        <f>'宅直データ '!D1439</f>
        <v>0</v>
      </c>
      <c r="F1439" s="3">
        <f>'宅直データ '!E1439</f>
        <v>0</v>
      </c>
      <c r="G1439" s="10">
        <f>'宅直データ '!F1439</f>
        <v>0</v>
      </c>
      <c r="H1439" s="3" t="str">
        <f t="shared" si="22"/>
        <v/>
      </c>
      <c r="I1439" s="3" t="str">
        <f>IF(F1439=1,VLOOKUP($B1439,スタッフ!$B:$F,5,FALSE),"")</f>
        <v/>
      </c>
      <c r="J1439" s="3" t="str">
        <f>IF(G1439=1,VLOOKUP($B1439,スタッフ!$B:$F,5,FALSE),"")</f>
        <v/>
      </c>
      <c r="K1439" s="3" t="str">
        <f>IF(E1439=1,VLOOKUP($B1439,スタッフ!$B:$F,5,FALSE),"")</f>
        <v/>
      </c>
    </row>
    <row r="1440" spans="1:11" x14ac:dyDescent="0.2">
      <c r="A1440" s="9" t="str">
        <f>'宅直データ '!A1440&amp;'宅直データ '!C1440</f>
        <v/>
      </c>
      <c r="B1440" s="3" t="str">
        <f>'宅直データ '!A1440&amp;""</f>
        <v/>
      </c>
      <c r="C1440" s="3">
        <f>'宅直データ '!B1440</f>
        <v>0</v>
      </c>
      <c r="D1440" s="4">
        <f>'宅直データ '!C1440</f>
        <v>0</v>
      </c>
      <c r="E1440" s="3">
        <f>'宅直データ '!D1440</f>
        <v>0</v>
      </c>
      <c r="F1440" s="3">
        <f>'宅直データ '!E1440</f>
        <v>0</v>
      </c>
      <c r="G1440" s="10">
        <f>'宅直データ '!F1440</f>
        <v>0</v>
      </c>
      <c r="H1440" s="3" t="str">
        <f t="shared" si="22"/>
        <v/>
      </c>
      <c r="I1440" s="3" t="str">
        <f>IF(F1440=1,VLOOKUP($B1440,スタッフ!$B:$F,5,FALSE),"")</f>
        <v/>
      </c>
      <c r="J1440" s="3" t="str">
        <f>IF(G1440=1,VLOOKUP($B1440,スタッフ!$B:$F,5,FALSE),"")</f>
        <v/>
      </c>
      <c r="K1440" s="3" t="str">
        <f>IF(E1440=1,VLOOKUP($B1440,スタッフ!$B:$F,5,FALSE),"")</f>
        <v/>
      </c>
    </row>
    <row r="1441" spans="1:11" x14ac:dyDescent="0.2">
      <c r="A1441" s="9" t="str">
        <f>'宅直データ '!A1441&amp;'宅直データ '!C1441</f>
        <v/>
      </c>
      <c r="B1441" s="3" t="str">
        <f>'宅直データ '!A1441&amp;""</f>
        <v/>
      </c>
      <c r="C1441" s="3">
        <f>'宅直データ '!B1441</f>
        <v>0</v>
      </c>
      <c r="D1441" s="4">
        <f>'宅直データ '!C1441</f>
        <v>0</v>
      </c>
      <c r="E1441" s="3">
        <f>'宅直データ '!D1441</f>
        <v>0</v>
      </c>
      <c r="F1441" s="3">
        <f>'宅直データ '!E1441</f>
        <v>0</v>
      </c>
      <c r="G1441" s="10">
        <f>'宅直データ '!F1441</f>
        <v>0</v>
      </c>
      <c r="H1441" s="3" t="str">
        <f t="shared" si="22"/>
        <v/>
      </c>
      <c r="I1441" s="3" t="str">
        <f>IF(F1441=1,VLOOKUP($B1441,スタッフ!$B:$F,5,FALSE),"")</f>
        <v/>
      </c>
      <c r="J1441" s="3" t="str">
        <f>IF(G1441=1,VLOOKUP($B1441,スタッフ!$B:$F,5,FALSE),"")</f>
        <v/>
      </c>
      <c r="K1441" s="3" t="str">
        <f>IF(E1441=1,VLOOKUP($B1441,スタッフ!$B:$F,5,FALSE),"")</f>
        <v/>
      </c>
    </row>
    <row r="1442" spans="1:11" x14ac:dyDescent="0.2">
      <c r="A1442" s="9" t="str">
        <f>'宅直データ '!A1442&amp;'宅直データ '!C1442</f>
        <v/>
      </c>
      <c r="B1442" s="3" t="str">
        <f>'宅直データ '!A1442&amp;""</f>
        <v/>
      </c>
      <c r="C1442" s="3">
        <f>'宅直データ '!B1442</f>
        <v>0</v>
      </c>
      <c r="D1442" s="4">
        <f>'宅直データ '!C1442</f>
        <v>0</v>
      </c>
      <c r="E1442" s="3">
        <f>'宅直データ '!D1442</f>
        <v>0</v>
      </c>
      <c r="F1442" s="3">
        <f>'宅直データ '!E1442</f>
        <v>0</v>
      </c>
      <c r="G1442" s="10">
        <f>'宅直データ '!F1442</f>
        <v>0</v>
      </c>
      <c r="H1442" s="3" t="str">
        <f t="shared" si="22"/>
        <v/>
      </c>
      <c r="I1442" s="3" t="str">
        <f>IF(F1442=1,VLOOKUP($B1442,スタッフ!$B:$F,5,FALSE),"")</f>
        <v/>
      </c>
      <c r="J1442" s="3" t="str">
        <f>IF(G1442=1,VLOOKUP($B1442,スタッフ!$B:$F,5,FALSE),"")</f>
        <v/>
      </c>
      <c r="K1442" s="3" t="str">
        <f>IF(E1442=1,VLOOKUP($B1442,スタッフ!$B:$F,5,FALSE),"")</f>
        <v/>
      </c>
    </row>
    <row r="1443" spans="1:11" x14ac:dyDescent="0.2">
      <c r="A1443" s="9" t="str">
        <f>'宅直データ '!A1443&amp;'宅直データ '!C1443</f>
        <v/>
      </c>
      <c r="B1443" s="3" t="str">
        <f>'宅直データ '!A1443&amp;""</f>
        <v/>
      </c>
      <c r="C1443" s="3">
        <f>'宅直データ '!B1443</f>
        <v>0</v>
      </c>
      <c r="D1443" s="4">
        <f>'宅直データ '!C1443</f>
        <v>0</v>
      </c>
      <c r="E1443" s="3">
        <f>'宅直データ '!D1443</f>
        <v>0</v>
      </c>
      <c r="F1443" s="3">
        <f>'宅直データ '!E1443</f>
        <v>0</v>
      </c>
      <c r="G1443" s="10">
        <f>'宅直データ '!F1443</f>
        <v>0</v>
      </c>
      <c r="H1443" s="3" t="str">
        <f t="shared" si="22"/>
        <v/>
      </c>
      <c r="I1443" s="3" t="str">
        <f>IF(F1443=1,VLOOKUP($B1443,スタッフ!$B:$F,5,FALSE),"")</f>
        <v/>
      </c>
      <c r="J1443" s="3" t="str">
        <f>IF(G1443=1,VLOOKUP($B1443,スタッフ!$B:$F,5,FALSE),"")</f>
        <v/>
      </c>
      <c r="K1443" s="3" t="str">
        <f>IF(E1443=1,VLOOKUP($B1443,スタッフ!$B:$F,5,FALSE),"")</f>
        <v/>
      </c>
    </row>
    <row r="1444" spans="1:11" x14ac:dyDescent="0.2">
      <c r="A1444" s="9" t="str">
        <f>'宅直データ '!A1444&amp;'宅直データ '!C1444</f>
        <v/>
      </c>
      <c r="B1444" s="3" t="str">
        <f>'宅直データ '!A1444&amp;""</f>
        <v/>
      </c>
      <c r="C1444" s="3">
        <f>'宅直データ '!B1444</f>
        <v>0</v>
      </c>
      <c r="D1444" s="4">
        <f>'宅直データ '!C1444</f>
        <v>0</v>
      </c>
      <c r="E1444" s="3">
        <f>'宅直データ '!D1444</f>
        <v>0</v>
      </c>
      <c r="F1444" s="3">
        <f>'宅直データ '!E1444</f>
        <v>0</v>
      </c>
      <c r="G1444" s="10">
        <f>'宅直データ '!F1444</f>
        <v>0</v>
      </c>
      <c r="H1444" s="3" t="str">
        <f t="shared" si="22"/>
        <v/>
      </c>
      <c r="I1444" s="3" t="str">
        <f>IF(F1444=1,VLOOKUP($B1444,スタッフ!$B:$F,5,FALSE),"")</f>
        <v/>
      </c>
      <c r="J1444" s="3" t="str">
        <f>IF(G1444=1,VLOOKUP($B1444,スタッフ!$B:$F,5,FALSE),"")</f>
        <v/>
      </c>
      <c r="K1444" s="3" t="str">
        <f>IF(E1444=1,VLOOKUP($B1444,スタッフ!$B:$F,5,FALSE),"")</f>
        <v/>
      </c>
    </row>
    <row r="1445" spans="1:11" x14ac:dyDescent="0.2">
      <c r="A1445" s="9" t="str">
        <f>'宅直データ '!A1445&amp;'宅直データ '!C1445</f>
        <v/>
      </c>
      <c r="B1445" s="3" t="str">
        <f>'宅直データ '!A1445&amp;""</f>
        <v/>
      </c>
      <c r="C1445" s="3">
        <f>'宅直データ '!B1445</f>
        <v>0</v>
      </c>
      <c r="D1445" s="4">
        <f>'宅直データ '!C1445</f>
        <v>0</v>
      </c>
      <c r="E1445" s="3">
        <f>'宅直データ '!D1445</f>
        <v>0</v>
      </c>
      <c r="F1445" s="3">
        <f>'宅直データ '!E1445</f>
        <v>0</v>
      </c>
      <c r="G1445" s="10">
        <f>'宅直データ '!F1445</f>
        <v>0</v>
      </c>
      <c r="H1445" s="3" t="str">
        <f t="shared" si="22"/>
        <v/>
      </c>
      <c r="I1445" s="3" t="str">
        <f>IF(F1445=1,VLOOKUP($B1445,スタッフ!$B:$F,5,FALSE),"")</f>
        <v/>
      </c>
      <c r="J1445" s="3" t="str">
        <f>IF(G1445=1,VLOOKUP($B1445,スタッフ!$B:$F,5,FALSE),"")</f>
        <v/>
      </c>
      <c r="K1445" s="3" t="str">
        <f>IF(E1445=1,VLOOKUP($B1445,スタッフ!$B:$F,5,FALSE),"")</f>
        <v/>
      </c>
    </row>
    <row r="1446" spans="1:11" x14ac:dyDescent="0.2">
      <c r="A1446" s="9" t="str">
        <f>'宅直データ '!A1446&amp;'宅直データ '!C1446</f>
        <v/>
      </c>
      <c r="B1446" s="3" t="str">
        <f>'宅直データ '!A1446&amp;""</f>
        <v/>
      </c>
      <c r="C1446" s="3">
        <f>'宅直データ '!B1446</f>
        <v>0</v>
      </c>
      <c r="D1446" s="4">
        <f>'宅直データ '!C1446</f>
        <v>0</v>
      </c>
      <c r="E1446" s="3">
        <f>'宅直データ '!D1446</f>
        <v>0</v>
      </c>
      <c r="F1446" s="3">
        <f>'宅直データ '!E1446</f>
        <v>0</v>
      </c>
      <c r="G1446" s="10">
        <f>'宅直データ '!F1446</f>
        <v>0</v>
      </c>
      <c r="H1446" s="3" t="str">
        <f t="shared" si="22"/>
        <v/>
      </c>
      <c r="I1446" s="3" t="str">
        <f>IF(F1446=1,VLOOKUP($B1446,スタッフ!$B:$F,5,FALSE),"")</f>
        <v/>
      </c>
      <c r="J1446" s="3" t="str">
        <f>IF(G1446=1,VLOOKUP($B1446,スタッフ!$B:$F,5,FALSE),"")</f>
        <v/>
      </c>
      <c r="K1446" s="3" t="str">
        <f>IF(E1446=1,VLOOKUP($B1446,スタッフ!$B:$F,5,FALSE),"")</f>
        <v/>
      </c>
    </row>
    <row r="1447" spans="1:11" x14ac:dyDescent="0.2">
      <c r="A1447" s="9" t="str">
        <f>'宅直データ '!A1447&amp;'宅直データ '!C1447</f>
        <v/>
      </c>
      <c r="B1447" s="3" t="str">
        <f>'宅直データ '!A1447&amp;""</f>
        <v/>
      </c>
      <c r="C1447" s="3">
        <f>'宅直データ '!B1447</f>
        <v>0</v>
      </c>
      <c r="D1447" s="4">
        <f>'宅直データ '!C1447</f>
        <v>0</v>
      </c>
      <c r="E1447" s="3">
        <f>'宅直データ '!D1447</f>
        <v>0</v>
      </c>
      <c r="F1447" s="3">
        <f>'宅直データ '!E1447</f>
        <v>0</v>
      </c>
      <c r="G1447" s="10">
        <f>'宅直データ '!F1447</f>
        <v>0</v>
      </c>
      <c r="H1447" s="3" t="str">
        <f t="shared" si="22"/>
        <v/>
      </c>
      <c r="I1447" s="3" t="str">
        <f>IF(F1447=1,VLOOKUP($B1447,スタッフ!$B:$F,5,FALSE),"")</f>
        <v/>
      </c>
      <c r="J1447" s="3" t="str">
        <f>IF(G1447=1,VLOOKUP($B1447,スタッフ!$B:$F,5,FALSE),"")</f>
        <v/>
      </c>
      <c r="K1447" s="3" t="str">
        <f>IF(E1447=1,VLOOKUP($B1447,スタッフ!$B:$F,5,FALSE),"")</f>
        <v/>
      </c>
    </row>
    <row r="1448" spans="1:11" x14ac:dyDescent="0.2">
      <c r="A1448" s="9" t="str">
        <f>'宅直データ '!A1448&amp;'宅直データ '!C1448</f>
        <v/>
      </c>
      <c r="B1448" s="3" t="str">
        <f>'宅直データ '!A1448&amp;""</f>
        <v/>
      </c>
      <c r="C1448" s="3">
        <f>'宅直データ '!B1448</f>
        <v>0</v>
      </c>
      <c r="D1448" s="4">
        <f>'宅直データ '!C1448</f>
        <v>0</v>
      </c>
      <c r="E1448" s="3">
        <f>'宅直データ '!D1448</f>
        <v>0</v>
      </c>
      <c r="F1448" s="3">
        <f>'宅直データ '!E1448</f>
        <v>0</v>
      </c>
      <c r="G1448" s="10">
        <f>'宅直データ '!F1448</f>
        <v>0</v>
      </c>
      <c r="H1448" s="3" t="str">
        <f t="shared" si="22"/>
        <v/>
      </c>
      <c r="I1448" s="3" t="str">
        <f>IF(F1448=1,VLOOKUP($B1448,スタッフ!$B:$F,5,FALSE),"")</f>
        <v/>
      </c>
      <c r="J1448" s="3" t="str">
        <f>IF(G1448=1,VLOOKUP($B1448,スタッフ!$B:$F,5,FALSE),"")</f>
        <v/>
      </c>
      <c r="K1448" s="3" t="str">
        <f>IF(E1448=1,VLOOKUP($B1448,スタッフ!$B:$F,5,FALSE),"")</f>
        <v/>
      </c>
    </row>
    <row r="1449" spans="1:11" x14ac:dyDescent="0.2">
      <c r="A1449" s="9" t="str">
        <f>'宅直データ '!A1449&amp;'宅直データ '!C1449</f>
        <v/>
      </c>
      <c r="B1449" s="3" t="str">
        <f>'宅直データ '!A1449&amp;""</f>
        <v/>
      </c>
      <c r="C1449" s="3">
        <f>'宅直データ '!B1449</f>
        <v>0</v>
      </c>
      <c r="D1449" s="4">
        <f>'宅直データ '!C1449</f>
        <v>0</v>
      </c>
      <c r="E1449" s="3">
        <f>'宅直データ '!D1449</f>
        <v>0</v>
      </c>
      <c r="F1449" s="3">
        <f>'宅直データ '!E1449</f>
        <v>0</v>
      </c>
      <c r="G1449" s="10">
        <f>'宅直データ '!F1449</f>
        <v>0</v>
      </c>
      <c r="H1449" s="3" t="str">
        <f t="shared" si="22"/>
        <v/>
      </c>
      <c r="I1449" s="3" t="str">
        <f>IF(F1449=1,VLOOKUP($B1449,スタッフ!$B:$F,5,FALSE),"")</f>
        <v/>
      </c>
      <c r="J1449" s="3" t="str">
        <f>IF(G1449=1,VLOOKUP($B1449,スタッフ!$B:$F,5,FALSE),"")</f>
        <v/>
      </c>
      <c r="K1449" s="3" t="str">
        <f>IF(E1449=1,VLOOKUP($B1449,スタッフ!$B:$F,5,FALSE),"")</f>
        <v/>
      </c>
    </row>
    <row r="1450" spans="1:11" x14ac:dyDescent="0.2">
      <c r="A1450" s="9" t="str">
        <f>'宅直データ '!A1450&amp;'宅直データ '!C1450</f>
        <v/>
      </c>
      <c r="B1450" s="3" t="str">
        <f>'宅直データ '!A1450&amp;""</f>
        <v/>
      </c>
      <c r="C1450" s="3">
        <f>'宅直データ '!B1450</f>
        <v>0</v>
      </c>
      <c r="D1450" s="4">
        <f>'宅直データ '!C1450</f>
        <v>0</v>
      </c>
      <c r="E1450" s="3">
        <f>'宅直データ '!D1450</f>
        <v>0</v>
      </c>
      <c r="F1450" s="3">
        <f>'宅直データ '!E1450</f>
        <v>0</v>
      </c>
      <c r="G1450" s="10">
        <f>'宅直データ '!F1450</f>
        <v>0</v>
      </c>
      <c r="H1450" s="3" t="str">
        <f t="shared" si="22"/>
        <v/>
      </c>
      <c r="I1450" s="3" t="str">
        <f>IF(F1450=1,VLOOKUP($B1450,スタッフ!$B:$F,5,FALSE),"")</f>
        <v/>
      </c>
      <c r="J1450" s="3" t="str">
        <f>IF(G1450=1,VLOOKUP($B1450,スタッフ!$B:$F,5,FALSE),"")</f>
        <v/>
      </c>
      <c r="K1450" s="3" t="str">
        <f>IF(E1450=1,VLOOKUP($B1450,スタッフ!$B:$F,5,FALSE),"")</f>
        <v/>
      </c>
    </row>
    <row r="1451" spans="1:11" x14ac:dyDescent="0.2">
      <c r="A1451" s="9" t="str">
        <f>'宅直データ '!A1451&amp;'宅直データ '!C1451</f>
        <v/>
      </c>
      <c r="B1451" s="3" t="str">
        <f>'宅直データ '!A1451&amp;""</f>
        <v/>
      </c>
      <c r="C1451" s="3">
        <f>'宅直データ '!B1451</f>
        <v>0</v>
      </c>
      <c r="D1451" s="4">
        <f>'宅直データ '!C1451</f>
        <v>0</v>
      </c>
      <c r="E1451" s="3">
        <f>'宅直データ '!D1451</f>
        <v>0</v>
      </c>
      <c r="F1451" s="3">
        <f>'宅直データ '!E1451</f>
        <v>0</v>
      </c>
      <c r="G1451" s="10">
        <f>'宅直データ '!F1451</f>
        <v>0</v>
      </c>
      <c r="H1451" s="3" t="str">
        <f t="shared" si="22"/>
        <v/>
      </c>
      <c r="I1451" s="3" t="str">
        <f>IF(F1451=1,VLOOKUP($B1451,スタッフ!$B:$F,5,FALSE),"")</f>
        <v/>
      </c>
      <c r="J1451" s="3" t="str">
        <f>IF(G1451=1,VLOOKUP($B1451,スタッフ!$B:$F,5,FALSE),"")</f>
        <v/>
      </c>
      <c r="K1451" s="3" t="str">
        <f>IF(E1451=1,VLOOKUP($B1451,スタッフ!$B:$F,5,FALSE),"")</f>
        <v/>
      </c>
    </row>
    <row r="1452" spans="1:11" x14ac:dyDescent="0.2">
      <c r="A1452" s="9" t="str">
        <f>'宅直データ '!A1452&amp;'宅直データ '!C1452</f>
        <v/>
      </c>
      <c r="B1452" s="3" t="str">
        <f>'宅直データ '!A1452&amp;""</f>
        <v/>
      </c>
      <c r="C1452" s="3">
        <f>'宅直データ '!B1452</f>
        <v>0</v>
      </c>
      <c r="D1452" s="4">
        <f>'宅直データ '!C1452</f>
        <v>0</v>
      </c>
      <c r="E1452" s="3">
        <f>'宅直データ '!D1452</f>
        <v>0</v>
      </c>
      <c r="F1452" s="3">
        <f>'宅直データ '!E1452</f>
        <v>0</v>
      </c>
      <c r="G1452" s="10">
        <f>'宅直データ '!F1452</f>
        <v>0</v>
      </c>
      <c r="H1452" s="3" t="str">
        <f t="shared" si="22"/>
        <v/>
      </c>
      <c r="I1452" s="3" t="str">
        <f>IF(F1452=1,VLOOKUP($B1452,スタッフ!$B:$F,5,FALSE),"")</f>
        <v/>
      </c>
      <c r="J1452" s="3" t="str">
        <f>IF(G1452=1,VLOOKUP($B1452,スタッフ!$B:$F,5,FALSE),"")</f>
        <v/>
      </c>
      <c r="K1452" s="3" t="str">
        <f>IF(E1452=1,VLOOKUP($B1452,スタッフ!$B:$F,5,FALSE),"")</f>
        <v/>
      </c>
    </row>
    <row r="1453" spans="1:11" x14ac:dyDescent="0.2">
      <c r="A1453" s="9" t="str">
        <f>'宅直データ '!A1453&amp;'宅直データ '!C1453</f>
        <v/>
      </c>
      <c r="B1453" s="3" t="str">
        <f>'宅直データ '!A1453&amp;""</f>
        <v/>
      </c>
      <c r="C1453" s="3">
        <f>'宅直データ '!B1453</f>
        <v>0</v>
      </c>
      <c r="D1453" s="4">
        <f>'宅直データ '!C1453</f>
        <v>0</v>
      </c>
      <c r="E1453" s="3">
        <f>'宅直データ '!D1453</f>
        <v>0</v>
      </c>
      <c r="F1453" s="3">
        <f>'宅直データ '!E1453</f>
        <v>0</v>
      </c>
      <c r="G1453" s="10">
        <f>'宅直データ '!F1453</f>
        <v>0</v>
      </c>
      <c r="H1453" s="3" t="str">
        <f t="shared" si="22"/>
        <v/>
      </c>
      <c r="I1453" s="3" t="str">
        <f>IF(F1453=1,VLOOKUP($B1453,スタッフ!$B:$F,5,FALSE),"")</f>
        <v/>
      </c>
      <c r="J1453" s="3" t="str">
        <f>IF(G1453=1,VLOOKUP($B1453,スタッフ!$B:$F,5,FALSE),"")</f>
        <v/>
      </c>
      <c r="K1453" s="3" t="str">
        <f>IF(E1453=1,VLOOKUP($B1453,スタッフ!$B:$F,5,FALSE),"")</f>
        <v/>
      </c>
    </row>
    <row r="1454" spans="1:11" x14ac:dyDescent="0.2">
      <c r="A1454" s="9" t="str">
        <f>'宅直データ '!A1454&amp;'宅直データ '!C1454</f>
        <v/>
      </c>
      <c r="B1454" s="3" t="str">
        <f>'宅直データ '!A1454&amp;""</f>
        <v/>
      </c>
      <c r="C1454" s="3">
        <f>'宅直データ '!B1454</f>
        <v>0</v>
      </c>
      <c r="D1454" s="4">
        <f>'宅直データ '!C1454</f>
        <v>0</v>
      </c>
      <c r="E1454" s="3">
        <f>'宅直データ '!D1454</f>
        <v>0</v>
      </c>
      <c r="F1454" s="3">
        <f>'宅直データ '!E1454</f>
        <v>0</v>
      </c>
      <c r="G1454" s="10">
        <f>'宅直データ '!F1454</f>
        <v>0</v>
      </c>
      <c r="H1454" s="3" t="str">
        <f t="shared" si="22"/>
        <v/>
      </c>
      <c r="I1454" s="3" t="str">
        <f>IF(F1454=1,VLOOKUP($B1454,スタッフ!$B:$F,5,FALSE),"")</f>
        <v/>
      </c>
      <c r="J1454" s="3" t="str">
        <f>IF(G1454=1,VLOOKUP($B1454,スタッフ!$B:$F,5,FALSE),"")</f>
        <v/>
      </c>
      <c r="K1454" s="3" t="str">
        <f>IF(E1454=1,VLOOKUP($B1454,スタッフ!$B:$F,5,FALSE),"")</f>
        <v/>
      </c>
    </row>
    <row r="1455" spans="1:11" x14ac:dyDescent="0.2">
      <c r="A1455" s="9" t="str">
        <f>'宅直データ '!A1455&amp;'宅直データ '!C1455</f>
        <v/>
      </c>
      <c r="B1455" s="3" t="str">
        <f>'宅直データ '!A1455&amp;""</f>
        <v/>
      </c>
      <c r="C1455" s="3">
        <f>'宅直データ '!B1455</f>
        <v>0</v>
      </c>
      <c r="D1455" s="4">
        <f>'宅直データ '!C1455</f>
        <v>0</v>
      </c>
      <c r="E1455" s="3">
        <f>'宅直データ '!D1455</f>
        <v>0</v>
      </c>
      <c r="F1455" s="3">
        <f>'宅直データ '!E1455</f>
        <v>0</v>
      </c>
      <c r="G1455" s="10">
        <f>'宅直データ '!F1455</f>
        <v>0</v>
      </c>
      <c r="H1455" s="3" t="str">
        <f t="shared" si="22"/>
        <v/>
      </c>
      <c r="I1455" s="3" t="str">
        <f>IF(F1455=1,VLOOKUP($B1455,スタッフ!$B:$F,5,FALSE),"")</f>
        <v/>
      </c>
      <c r="J1455" s="3" t="str">
        <f>IF(G1455=1,VLOOKUP($B1455,スタッフ!$B:$F,5,FALSE),"")</f>
        <v/>
      </c>
      <c r="K1455" s="3" t="str">
        <f>IF(E1455=1,VLOOKUP($B1455,スタッフ!$B:$F,5,FALSE),"")</f>
        <v/>
      </c>
    </row>
    <row r="1456" spans="1:11" x14ac:dyDescent="0.2">
      <c r="A1456" s="9" t="str">
        <f>'宅直データ '!A1456&amp;'宅直データ '!C1456</f>
        <v/>
      </c>
      <c r="B1456" s="3" t="str">
        <f>'宅直データ '!A1456&amp;""</f>
        <v/>
      </c>
      <c r="C1456" s="3">
        <f>'宅直データ '!B1456</f>
        <v>0</v>
      </c>
      <c r="D1456" s="4">
        <f>'宅直データ '!C1456</f>
        <v>0</v>
      </c>
      <c r="E1456" s="3">
        <f>'宅直データ '!D1456</f>
        <v>0</v>
      </c>
      <c r="F1456" s="3">
        <f>'宅直データ '!E1456</f>
        <v>0</v>
      </c>
      <c r="G1456" s="10">
        <f>'宅直データ '!F1456</f>
        <v>0</v>
      </c>
      <c r="H1456" s="3" t="str">
        <f t="shared" si="22"/>
        <v/>
      </c>
      <c r="I1456" s="3" t="str">
        <f>IF(F1456=1,VLOOKUP($B1456,スタッフ!$B:$F,5,FALSE),"")</f>
        <v/>
      </c>
      <c r="J1456" s="3" t="str">
        <f>IF(G1456=1,VLOOKUP($B1456,スタッフ!$B:$F,5,FALSE),"")</f>
        <v/>
      </c>
      <c r="K1456" s="3" t="str">
        <f>IF(E1456=1,VLOOKUP($B1456,スタッフ!$B:$F,5,FALSE),"")</f>
        <v/>
      </c>
    </row>
    <row r="1457" spans="1:11" x14ac:dyDescent="0.2">
      <c r="A1457" s="9" t="str">
        <f>'宅直データ '!A1457&amp;'宅直データ '!C1457</f>
        <v/>
      </c>
      <c r="B1457" s="3" t="str">
        <f>'宅直データ '!A1457&amp;""</f>
        <v/>
      </c>
      <c r="C1457" s="3">
        <f>'宅直データ '!B1457</f>
        <v>0</v>
      </c>
      <c r="D1457" s="4">
        <f>'宅直データ '!C1457</f>
        <v>0</v>
      </c>
      <c r="E1457" s="3">
        <f>'宅直データ '!D1457</f>
        <v>0</v>
      </c>
      <c r="F1457" s="3">
        <f>'宅直データ '!E1457</f>
        <v>0</v>
      </c>
      <c r="G1457" s="10">
        <f>'宅直データ '!F1457</f>
        <v>0</v>
      </c>
      <c r="H1457" s="3" t="str">
        <f t="shared" si="22"/>
        <v/>
      </c>
      <c r="I1457" s="3" t="str">
        <f>IF(F1457=1,VLOOKUP($B1457,スタッフ!$B:$F,5,FALSE),"")</f>
        <v/>
      </c>
      <c r="J1457" s="3" t="str">
        <f>IF(G1457=1,VLOOKUP($B1457,スタッフ!$B:$F,5,FALSE),"")</f>
        <v/>
      </c>
      <c r="K1457" s="3" t="str">
        <f>IF(E1457=1,VLOOKUP($B1457,スタッフ!$B:$F,5,FALSE),"")</f>
        <v/>
      </c>
    </row>
    <row r="1458" spans="1:11" x14ac:dyDescent="0.2">
      <c r="A1458" s="9" t="str">
        <f>'宅直データ '!A1458&amp;'宅直データ '!C1458</f>
        <v/>
      </c>
      <c r="B1458" s="3" t="str">
        <f>'宅直データ '!A1458&amp;""</f>
        <v/>
      </c>
      <c r="C1458" s="3">
        <f>'宅直データ '!B1458</f>
        <v>0</v>
      </c>
      <c r="D1458" s="4">
        <f>'宅直データ '!C1458</f>
        <v>0</v>
      </c>
      <c r="E1458" s="3">
        <f>'宅直データ '!D1458</f>
        <v>0</v>
      </c>
      <c r="F1458" s="3">
        <f>'宅直データ '!E1458</f>
        <v>0</v>
      </c>
      <c r="G1458" s="10">
        <f>'宅直データ '!F1458</f>
        <v>0</v>
      </c>
      <c r="H1458" s="3" t="str">
        <f t="shared" si="22"/>
        <v/>
      </c>
      <c r="I1458" s="3" t="str">
        <f>IF(F1458=1,VLOOKUP($B1458,スタッフ!$B:$F,5,FALSE),"")</f>
        <v/>
      </c>
      <c r="J1458" s="3" t="str">
        <f>IF(G1458=1,VLOOKUP($B1458,スタッフ!$B:$F,5,FALSE),"")</f>
        <v/>
      </c>
      <c r="K1458" s="3" t="str">
        <f>IF(E1458=1,VLOOKUP($B1458,スタッフ!$B:$F,5,FALSE),"")</f>
        <v/>
      </c>
    </row>
    <row r="1459" spans="1:11" x14ac:dyDescent="0.2">
      <c r="A1459" s="9" t="str">
        <f>'宅直データ '!A1459&amp;'宅直データ '!C1459</f>
        <v/>
      </c>
      <c r="B1459" s="3" t="str">
        <f>'宅直データ '!A1459&amp;""</f>
        <v/>
      </c>
      <c r="C1459" s="3">
        <f>'宅直データ '!B1459</f>
        <v>0</v>
      </c>
      <c r="D1459" s="4">
        <f>'宅直データ '!C1459</f>
        <v>0</v>
      </c>
      <c r="E1459" s="3">
        <f>'宅直データ '!D1459</f>
        <v>0</v>
      </c>
      <c r="F1459" s="3">
        <f>'宅直データ '!E1459</f>
        <v>0</v>
      </c>
      <c r="G1459" s="10">
        <f>'宅直データ '!F1459</f>
        <v>0</v>
      </c>
      <c r="H1459" s="3" t="str">
        <f t="shared" si="22"/>
        <v/>
      </c>
      <c r="I1459" s="3" t="str">
        <f>IF(F1459=1,VLOOKUP($B1459,スタッフ!$B:$F,5,FALSE),"")</f>
        <v/>
      </c>
      <c r="J1459" s="3" t="str">
        <f>IF(G1459=1,VLOOKUP($B1459,スタッフ!$B:$F,5,FALSE),"")</f>
        <v/>
      </c>
      <c r="K1459" s="3" t="str">
        <f>IF(E1459=1,VLOOKUP($B1459,スタッフ!$B:$F,5,FALSE),"")</f>
        <v/>
      </c>
    </row>
    <row r="1460" spans="1:11" x14ac:dyDescent="0.2">
      <c r="A1460" s="9" t="str">
        <f>'宅直データ '!A1460&amp;'宅直データ '!C1460</f>
        <v/>
      </c>
      <c r="B1460" s="3" t="str">
        <f>'宅直データ '!A1460&amp;""</f>
        <v/>
      </c>
      <c r="C1460" s="3">
        <f>'宅直データ '!B1460</f>
        <v>0</v>
      </c>
      <c r="D1460" s="4">
        <f>'宅直データ '!C1460</f>
        <v>0</v>
      </c>
      <c r="E1460" s="3">
        <f>'宅直データ '!D1460</f>
        <v>0</v>
      </c>
      <c r="F1460" s="3">
        <f>'宅直データ '!E1460</f>
        <v>0</v>
      </c>
      <c r="G1460" s="10">
        <f>'宅直データ '!F1460</f>
        <v>0</v>
      </c>
      <c r="H1460" s="3" t="str">
        <f t="shared" si="22"/>
        <v/>
      </c>
      <c r="I1460" s="3" t="str">
        <f>IF(F1460=1,VLOOKUP($B1460,スタッフ!$B:$F,5,FALSE),"")</f>
        <v/>
      </c>
      <c r="J1460" s="3" t="str">
        <f>IF(G1460=1,VLOOKUP($B1460,スタッフ!$B:$F,5,FALSE),"")</f>
        <v/>
      </c>
      <c r="K1460" s="3" t="str">
        <f>IF(E1460=1,VLOOKUP($B1460,スタッフ!$B:$F,5,FALSE),"")</f>
        <v/>
      </c>
    </row>
    <row r="1461" spans="1:11" x14ac:dyDescent="0.2">
      <c r="A1461" s="9" t="str">
        <f>'宅直データ '!A1461&amp;'宅直データ '!C1461</f>
        <v/>
      </c>
      <c r="B1461" s="3" t="str">
        <f>'宅直データ '!A1461&amp;""</f>
        <v/>
      </c>
      <c r="C1461" s="3">
        <f>'宅直データ '!B1461</f>
        <v>0</v>
      </c>
      <c r="D1461" s="4">
        <f>'宅直データ '!C1461</f>
        <v>0</v>
      </c>
      <c r="E1461" s="3">
        <f>'宅直データ '!D1461</f>
        <v>0</v>
      </c>
      <c r="F1461" s="3">
        <f>'宅直データ '!E1461</f>
        <v>0</v>
      </c>
      <c r="G1461" s="10">
        <f>'宅直データ '!F1461</f>
        <v>0</v>
      </c>
      <c r="H1461" s="3" t="str">
        <f t="shared" si="22"/>
        <v/>
      </c>
      <c r="I1461" s="3" t="str">
        <f>IF(F1461=1,VLOOKUP($B1461,スタッフ!$B:$F,5,FALSE),"")</f>
        <v/>
      </c>
      <c r="J1461" s="3" t="str">
        <f>IF(G1461=1,VLOOKUP($B1461,スタッフ!$B:$F,5,FALSE),"")</f>
        <v/>
      </c>
      <c r="K1461" s="3" t="str">
        <f>IF(E1461=1,VLOOKUP($B1461,スタッフ!$B:$F,5,FALSE),"")</f>
        <v/>
      </c>
    </row>
    <row r="1462" spans="1:11" x14ac:dyDescent="0.2">
      <c r="A1462" s="9" t="str">
        <f>'宅直データ '!A1462&amp;'宅直データ '!C1462</f>
        <v/>
      </c>
      <c r="B1462" s="3" t="str">
        <f>'宅直データ '!A1462&amp;""</f>
        <v/>
      </c>
      <c r="C1462" s="3">
        <f>'宅直データ '!B1462</f>
        <v>0</v>
      </c>
      <c r="D1462" s="4">
        <f>'宅直データ '!C1462</f>
        <v>0</v>
      </c>
      <c r="E1462" s="3">
        <f>'宅直データ '!D1462</f>
        <v>0</v>
      </c>
      <c r="F1462" s="3">
        <f>'宅直データ '!E1462</f>
        <v>0</v>
      </c>
      <c r="G1462" s="10">
        <f>'宅直データ '!F1462</f>
        <v>0</v>
      </c>
      <c r="H1462" s="3" t="str">
        <f t="shared" si="22"/>
        <v/>
      </c>
      <c r="I1462" s="3" t="str">
        <f>IF(F1462=1,VLOOKUP($B1462,スタッフ!$B:$F,5,FALSE),"")</f>
        <v/>
      </c>
      <c r="J1462" s="3" t="str">
        <f>IF(G1462=1,VLOOKUP($B1462,スタッフ!$B:$F,5,FALSE),"")</f>
        <v/>
      </c>
      <c r="K1462" s="3" t="str">
        <f>IF(E1462=1,VLOOKUP($B1462,スタッフ!$B:$F,5,FALSE),"")</f>
        <v/>
      </c>
    </row>
    <row r="1463" spans="1:11" x14ac:dyDescent="0.2">
      <c r="A1463" s="9" t="str">
        <f>'宅直データ '!A1463&amp;'宅直データ '!C1463</f>
        <v/>
      </c>
      <c r="B1463" s="3" t="str">
        <f>'宅直データ '!A1463&amp;""</f>
        <v/>
      </c>
      <c r="C1463" s="3">
        <f>'宅直データ '!B1463</f>
        <v>0</v>
      </c>
      <c r="D1463" s="4">
        <f>'宅直データ '!C1463</f>
        <v>0</v>
      </c>
      <c r="E1463" s="3">
        <f>'宅直データ '!D1463</f>
        <v>0</v>
      </c>
      <c r="F1463" s="3">
        <f>'宅直データ '!E1463</f>
        <v>0</v>
      </c>
      <c r="G1463" s="10">
        <f>'宅直データ '!F1463</f>
        <v>0</v>
      </c>
      <c r="H1463" s="3" t="str">
        <f t="shared" si="22"/>
        <v/>
      </c>
      <c r="I1463" s="3" t="str">
        <f>IF(F1463=1,VLOOKUP($B1463,スタッフ!$B:$F,5,FALSE),"")</f>
        <v/>
      </c>
      <c r="J1463" s="3" t="str">
        <f>IF(G1463=1,VLOOKUP($B1463,スタッフ!$B:$F,5,FALSE),"")</f>
        <v/>
      </c>
      <c r="K1463" s="3" t="str">
        <f>IF(E1463=1,VLOOKUP($B1463,スタッフ!$B:$F,5,FALSE),"")</f>
        <v/>
      </c>
    </row>
    <row r="1464" spans="1:11" x14ac:dyDescent="0.2">
      <c r="A1464" s="9" t="str">
        <f>'宅直データ '!A1464&amp;'宅直データ '!C1464</f>
        <v/>
      </c>
      <c r="B1464" s="3" t="str">
        <f>'宅直データ '!A1464&amp;""</f>
        <v/>
      </c>
      <c r="C1464" s="3">
        <f>'宅直データ '!B1464</f>
        <v>0</v>
      </c>
      <c r="D1464" s="4">
        <f>'宅直データ '!C1464</f>
        <v>0</v>
      </c>
      <c r="E1464" s="3">
        <f>'宅直データ '!D1464</f>
        <v>0</v>
      </c>
      <c r="F1464" s="3">
        <f>'宅直データ '!E1464</f>
        <v>0</v>
      </c>
      <c r="G1464" s="10">
        <f>'宅直データ '!F1464</f>
        <v>0</v>
      </c>
      <c r="H1464" s="3" t="str">
        <f t="shared" si="22"/>
        <v/>
      </c>
      <c r="I1464" s="3" t="str">
        <f>IF(F1464=1,VLOOKUP($B1464,スタッフ!$B:$F,5,FALSE),"")</f>
        <v/>
      </c>
      <c r="J1464" s="3" t="str">
        <f>IF(G1464=1,VLOOKUP($B1464,スタッフ!$B:$F,5,FALSE),"")</f>
        <v/>
      </c>
      <c r="K1464" s="3" t="str">
        <f>IF(E1464=1,VLOOKUP($B1464,スタッフ!$B:$F,5,FALSE),"")</f>
        <v/>
      </c>
    </row>
    <row r="1465" spans="1:11" x14ac:dyDescent="0.2">
      <c r="A1465" s="9" t="str">
        <f>'宅直データ '!A1465&amp;'宅直データ '!C1465</f>
        <v/>
      </c>
      <c r="B1465" s="3" t="str">
        <f>'宅直データ '!A1465&amp;""</f>
        <v/>
      </c>
      <c r="C1465" s="3">
        <f>'宅直データ '!B1465</f>
        <v>0</v>
      </c>
      <c r="D1465" s="4">
        <f>'宅直データ '!C1465</f>
        <v>0</v>
      </c>
      <c r="E1465" s="3">
        <f>'宅直データ '!D1465</f>
        <v>0</v>
      </c>
      <c r="F1465" s="3">
        <f>'宅直データ '!E1465</f>
        <v>0</v>
      </c>
      <c r="G1465" s="10">
        <f>'宅直データ '!F1465</f>
        <v>0</v>
      </c>
      <c r="H1465" s="3" t="str">
        <f t="shared" si="22"/>
        <v/>
      </c>
      <c r="I1465" s="3" t="str">
        <f>IF(F1465=1,VLOOKUP($B1465,スタッフ!$B:$F,5,FALSE),"")</f>
        <v/>
      </c>
      <c r="J1465" s="3" t="str">
        <f>IF(G1465=1,VLOOKUP($B1465,スタッフ!$B:$F,5,FALSE),"")</f>
        <v/>
      </c>
      <c r="K1465" s="3" t="str">
        <f>IF(E1465=1,VLOOKUP($B1465,スタッフ!$B:$F,5,FALSE),"")</f>
        <v/>
      </c>
    </row>
    <row r="1466" spans="1:11" x14ac:dyDescent="0.2">
      <c r="A1466" s="9" t="str">
        <f>'宅直データ '!A1466&amp;'宅直データ '!C1466</f>
        <v/>
      </c>
      <c r="B1466" s="3" t="str">
        <f>'宅直データ '!A1466&amp;""</f>
        <v/>
      </c>
      <c r="C1466" s="3">
        <f>'宅直データ '!B1466</f>
        <v>0</v>
      </c>
      <c r="D1466" s="4">
        <f>'宅直データ '!C1466</f>
        <v>0</v>
      </c>
      <c r="E1466" s="3">
        <f>'宅直データ '!D1466</f>
        <v>0</v>
      </c>
      <c r="F1466" s="3">
        <f>'宅直データ '!E1466</f>
        <v>0</v>
      </c>
      <c r="G1466" s="10">
        <f>'宅直データ '!F1466</f>
        <v>0</v>
      </c>
      <c r="H1466" s="3" t="str">
        <f t="shared" si="22"/>
        <v/>
      </c>
      <c r="I1466" s="3" t="str">
        <f>IF(F1466=1,VLOOKUP($B1466,スタッフ!$B:$F,5,FALSE),"")</f>
        <v/>
      </c>
      <c r="J1466" s="3" t="str">
        <f>IF(G1466=1,VLOOKUP($B1466,スタッフ!$B:$F,5,FALSE),"")</f>
        <v/>
      </c>
      <c r="K1466" s="3" t="str">
        <f>IF(E1466=1,VLOOKUP($B1466,スタッフ!$B:$F,5,FALSE),"")</f>
        <v/>
      </c>
    </row>
    <row r="1467" spans="1:11" x14ac:dyDescent="0.2">
      <c r="A1467" s="9" t="str">
        <f>'宅直データ '!A1467&amp;'宅直データ '!C1467</f>
        <v/>
      </c>
      <c r="B1467" s="3" t="str">
        <f>'宅直データ '!A1467&amp;""</f>
        <v/>
      </c>
      <c r="C1467" s="3">
        <f>'宅直データ '!B1467</f>
        <v>0</v>
      </c>
      <c r="D1467" s="4">
        <f>'宅直データ '!C1467</f>
        <v>0</v>
      </c>
      <c r="E1467" s="3">
        <f>'宅直データ '!D1467</f>
        <v>0</v>
      </c>
      <c r="F1467" s="3">
        <f>'宅直データ '!E1467</f>
        <v>0</v>
      </c>
      <c r="G1467" s="10">
        <f>'宅直データ '!F1467</f>
        <v>0</v>
      </c>
      <c r="H1467" s="3" t="str">
        <f t="shared" si="22"/>
        <v/>
      </c>
      <c r="I1467" s="3" t="str">
        <f>IF(F1467=1,VLOOKUP($B1467,スタッフ!$B:$F,5,FALSE),"")</f>
        <v/>
      </c>
      <c r="J1467" s="3" t="str">
        <f>IF(G1467=1,VLOOKUP($B1467,スタッフ!$B:$F,5,FALSE),"")</f>
        <v/>
      </c>
      <c r="K1467" s="3" t="str">
        <f>IF(E1467=1,VLOOKUP($B1467,スタッフ!$B:$F,5,FALSE),"")</f>
        <v/>
      </c>
    </row>
    <row r="1468" spans="1:11" x14ac:dyDescent="0.2">
      <c r="A1468" s="9" t="str">
        <f>'宅直データ '!A1468&amp;'宅直データ '!C1468</f>
        <v/>
      </c>
      <c r="B1468" s="3" t="str">
        <f>'宅直データ '!A1468&amp;""</f>
        <v/>
      </c>
      <c r="C1468" s="3">
        <f>'宅直データ '!B1468</f>
        <v>0</v>
      </c>
      <c r="D1468" s="4">
        <f>'宅直データ '!C1468</f>
        <v>0</v>
      </c>
      <c r="E1468" s="3">
        <f>'宅直データ '!D1468</f>
        <v>0</v>
      </c>
      <c r="F1468" s="3">
        <f>'宅直データ '!E1468</f>
        <v>0</v>
      </c>
      <c r="G1468" s="10">
        <f>'宅直データ '!F1468</f>
        <v>0</v>
      </c>
      <c r="H1468" s="3" t="str">
        <f t="shared" si="22"/>
        <v/>
      </c>
      <c r="I1468" s="3" t="str">
        <f>IF(F1468=1,VLOOKUP($B1468,スタッフ!$B:$F,5,FALSE),"")</f>
        <v/>
      </c>
      <c r="J1468" s="3" t="str">
        <f>IF(G1468=1,VLOOKUP($B1468,スタッフ!$B:$F,5,FALSE),"")</f>
        <v/>
      </c>
      <c r="K1468" s="3" t="str">
        <f>IF(E1468=1,VLOOKUP($B1468,スタッフ!$B:$F,5,FALSE),"")</f>
        <v/>
      </c>
    </row>
    <row r="1469" spans="1:11" x14ac:dyDescent="0.2">
      <c r="A1469" s="9" t="str">
        <f>'宅直データ '!A1469&amp;'宅直データ '!C1469</f>
        <v/>
      </c>
      <c r="B1469" s="3" t="str">
        <f>'宅直データ '!A1469&amp;""</f>
        <v/>
      </c>
      <c r="C1469" s="3">
        <f>'宅直データ '!B1469</f>
        <v>0</v>
      </c>
      <c r="D1469" s="4">
        <f>'宅直データ '!C1469</f>
        <v>0</v>
      </c>
      <c r="E1469" s="3">
        <f>'宅直データ '!D1469</f>
        <v>0</v>
      </c>
      <c r="F1469" s="3">
        <f>'宅直データ '!E1469</f>
        <v>0</v>
      </c>
      <c r="G1469" s="10">
        <f>'宅直データ '!F1469</f>
        <v>0</v>
      </c>
      <c r="H1469" s="3" t="str">
        <f t="shared" si="22"/>
        <v/>
      </c>
      <c r="I1469" s="3" t="str">
        <f>IF(F1469=1,VLOOKUP($B1469,スタッフ!$B:$F,5,FALSE),"")</f>
        <v/>
      </c>
      <c r="J1469" s="3" t="str">
        <f>IF(G1469=1,VLOOKUP($B1469,スタッフ!$B:$F,5,FALSE),"")</f>
        <v/>
      </c>
      <c r="K1469" s="3" t="str">
        <f>IF(E1469=1,VLOOKUP($B1469,スタッフ!$B:$F,5,FALSE),"")</f>
        <v/>
      </c>
    </row>
    <row r="1470" spans="1:11" x14ac:dyDescent="0.2">
      <c r="A1470" s="9" t="str">
        <f>'宅直データ '!A1470&amp;'宅直データ '!C1470</f>
        <v/>
      </c>
      <c r="B1470" s="3" t="str">
        <f>'宅直データ '!A1470&amp;""</f>
        <v/>
      </c>
      <c r="C1470" s="3">
        <f>'宅直データ '!B1470</f>
        <v>0</v>
      </c>
      <c r="D1470" s="4">
        <f>'宅直データ '!C1470</f>
        <v>0</v>
      </c>
      <c r="E1470" s="3">
        <f>'宅直データ '!D1470</f>
        <v>0</v>
      </c>
      <c r="F1470" s="3">
        <f>'宅直データ '!E1470</f>
        <v>0</v>
      </c>
      <c r="G1470" s="10">
        <f>'宅直データ '!F1470</f>
        <v>0</v>
      </c>
      <c r="H1470" s="3" t="str">
        <f t="shared" si="22"/>
        <v/>
      </c>
      <c r="I1470" s="3" t="str">
        <f>IF(F1470=1,VLOOKUP($B1470,スタッフ!$B:$F,5,FALSE),"")</f>
        <v/>
      </c>
      <c r="J1470" s="3" t="str">
        <f>IF(G1470=1,VLOOKUP($B1470,スタッフ!$B:$F,5,FALSE),"")</f>
        <v/>
      </c>
      <c r="K1470" s="3" t="str">
        <f>IF(E1470=1,VLOOKUP($B1470,スタッフ!$B:$F,5,FALSE),"")</f>
        <v/>
      </c>
    </row>
    <row r="1471" spans="1:11" x14ac:dyDescent="0.2">
      <c r="A1471" s="9" t="str">
        <f>'宅直データ '!A1471&amp;'宅直データ '!C1471</f>
        <v/>
      </c>
      <c r="B1471" s="3" t="str">
        <f>'宅直データ '!A1471&amp;""</f>
        <v/>
      </c>
      <c r="C1471" s="3">
        <f>'宅直データ '!B1471</f>
        <v>0</v>
      </c>
      <c r="D1471" s="4">
        <f>'宅直データ '!C1471</f>
        <v>0</v>
      </c>
      <c r="E1471" s="3">
        <f>'宅直データ '!D1471</f>
        <v>0</v>
      </c>
      <c r="F1471" s="3">
        <f>'宅直データ '!E1471</f>
        <v>0</v>
      </c>
      <c r="G1471" s="10">
        <f>'宅直データ '!F1471</f>
        <v>0</v>
      </c>
      <c r="H1471" s="3" t="str">
        <f t="shared" si="22"/>
        <v/>
      </c>
      <c r="I1471" s="3" t="str">
        <f>IF(F1471=1,VLOOKUP($B1471,スタッフ!$B:$F,5,FALSE),"")</f>
        <v/>
      </c>
      <c r="J1471" s="3" t="str">
        <f>IF(G1471=1,VLOOKUP($B1471,スタッフ!$B:$F,5,FALSE),"")</f>
        <v/>
      </c>
      <c r="K1471" s="3" t="str">
        <f>IF(E1471=1,VLOOKUP($B1471,スタッフ!$B:$F,5,FALSE),"")</f>
        <v/>
      </c>
    </row>
    <row r="1472" spans="1:11" x14ac:dyDescent="0.2">
      <c r="A1472" s="9" t="str">
        <f>'宅直データ '!A1472&amp;'宅直データ '!C1472</f>
        <v/>
      </c>
      <c r="B1472" s="3" t="str">
        <f>'宅直データ '!A1472&amp;""</f>
        <v/>
      </c>
      <c r="C1472" s="3">
        <f>'宅直データ '!B1472</f>
        <v>0</v>
      </c>
      <c r="D1472" s="4">
        <f>'宅直データ '!C1472</f>
        <v>0</v>
      </c>
      <c r="E1472" s="3">
        <f>'宅直データ '!D1472</f>
        <v>0</v>
      </c>
      <c r="F1472" s="3">
        <f>'宅直データ '!E1472</f>
        <v>0</v>
      </c>
      <c r="G1472" s="10">
        <f>'宅直データ '!F1472</f>
        <v>0</v>
      </c>
      <c r="H1472" s="3" t="str">
        <f t="shared" si="22"/>
        <v/>
      </c>
      <c r="I1472" s="3" t="str">
        <f>IF(F1472=1,VLOOKUP($B1472,スタッフ!$B:$F,5,FALSE),"")</f>
        <v/>
      </c>
      <c r="J1472" s="3" t="str">
        <f>IF(G1472=1,VLOOKUP($B1472,スタッフ!$B:$F,5,FALSE),"")</f>
        <v/>
      </c>
      <c r="K1472" s="3" t="str">
        <f>IF(E1472=1,VLOOKUP($B1472,スタッフ!$B:$F,5,FALSE),"")</f>
        <v/>
      </c>
    </row>
    <row r="1473" spans="1:11" x14ac:dyDescent="0.2">
      <c r="A1473" s="9" t="str">
        <f>'宅直データ '!A1473&amp;'宅直データ '!C1473</f>
        <v/>
      </c>
      <c r="B1473" s="3" t="str">
        <f>'宅直データ '!A1473&amp;""</f>
        <v/>
      </c>
      <c r="C1473" s="3">
        <f>'宅直データ '!B1473</f>
        <v>0</v>
      </c>
      <c r="D1473" s="4">
        <f>'宅直データ '!C1473</f>
        <v>0</v>
      </c>
      <c r="E1473" s="3">
        <f>'宅直データ '!D1473</f>
        <v>0</v>
      </c>
      <c r="F1473" s="3">
        <f>'宅直データ '!E1473</f>
        <v>0</v>
      </c>
      <c r="G1473" s="10">
        <f>'宅直データ '!F1473</f>
        <v>0</v>
      </c>
      <c r="H1473" s="3" t="str">
        <f t="shared" si="22"/>
        <v/>
      </c>
      <c r="I1473" s="3" t="str">
        <f>IF(F1473=1,VLOOKUP($B1473,スタッフ!$B:$F,5,FALSE),"")</f>
        <v/>
      </c>
      <c r="J1473" s="3" t="str">
        <f>IF(G1473=1,VLOOKUP($B1473,スタッフ!$B:$F,5,FALSE),"")</f>
        <v/>
      </c>
      <c r="K1473" s="3" t="str">
        <f>IF(E1473=1,VLOOKUP($B1473,スタッフ!$B:$F,5,FALSE),"")</f>
        <v/>
      </c>
    </row>
    <row r="1474" spans="1:11" x14ac:dyDescent="0.2">
      <c r="A1474" s="9" t="str">
        <f>'宅直データ '!A1474&amp;'宅直データ '!C1474</f>
        <v/>
      </c>
      <c r="B1474" s="3" t="str">
        <f>'宅直データ '!A1474&amp;""</f>
        <v/>
      </c>
      <c r="C1474" s="3">
        <f>'宅直データ '!B1474</f>
        <v>0</v>
      </c>
      <c r="D1474" s="4">
        <f>'宅直データ '!C1474</f>
        <v>0</v>
      </c>
      <c r="E1474" s="3">
        <f>'宅直データ '!D1474</f>
        <v>0</v>
      </c>
      <c r="F1474" s="3">
        <f>'宅直データ '!E1474</f>
        <v>0</v>
      </c>
      <c r="G1474" s="10">
        <f>'宅直データ '!F1474</f>
        <v>0</v>
      </c>
      <c r="H1474" s="3" t="str">
        <f t="shared" si="22"/>
        <v/>
      </c>
      <c r="I1474" s="3" t="str">
        <f>IF(F1474=1,VLOOKUP($B1474,スタッフ!$B:$F,5,FALSE),"")</f>
        <v/>
      </c>
      <c r="J1474" s="3" t="str">
        <f>IF(G1474=1,VLOOKUP($B1474,スタッフ!$B:$F,5,FALSE),"")</f>
        <v/>
      </c>
      <c r="K1474" s="3" t="str">
        <f>IF(E1474=1,VLOOKUP($B1474,スタッフ!$B:$F,5,FALSE),"")</f>
        <v/>
      </c>
    </row>
    <row r="1475" spans="1:11" x14ac:dyDescent="0.2">
      <c r="A1475" s="9" t="str">
        <f>'宅直データ '!A1475&amp;'宅直データ '!C1475</f>
        <v/>
      </c>
      <c r="B1475" s="3" t="str">
        <f>'宅直データ '!A1475&amp;""</f>
        <v/>
      </c>
      <c r="C1475" s="3">
        <f>'宅直データ '!B1475</f>
        <v>0</v>
      </c>
      <c r="D1475" s="4">
        <f>'宅直データ '!C1475</f>
        <v>0</v>
      </c>
      <c r="E1475" s="3">
        <f>'宅直データ '!D1475</f>
        <v>0</v>
      </c>
      <c r="F1475" s="3">
        <f>'宅直データ '!E1475</f>
        <v>0</v>
      </c>
      <c r="G1475" s="10">
        <f>'宅直データ '!F1475</f>
        <v>0</v>
      </c>
      <c r="H1475" s="3" t="str">
        <f t="shared" ref="H1475:H1538" si="23">IF(G1475=1,"日","")&amp;IF(F1475=1,"PM","")&amp;IF(E1475=1,"夜","")</f>
        <v/>
      </c>
      <c r="I1475" s="3" t="str">
        <f>IF(F1475=1,VLOOKUP($B1475,スタッフ!$B:$F,5,FALSE),"")</f>
        <v/>
      </c>
      <c r="J1475" s="3" t="str">
        <f>IF(G1475=1,VLOOKUP($B1475,スタッフ!$B:$F,5,FALSE),"")</f>
        <v/>
      </c>
      <c r="K1475" s="3" t="str">
        <f>IF(E1475=1,VLOOKUP($B1475,スタッフ!$B:$F,5,FALSE),"")</f>
        <v/>
      </c>
    </row>
    <row r="1476" spans="1:11" x14ac:dyDescent="0.2">
      <c r="A1476" s="9" t="str">
        <f>'宅直データ '!A1476&amp;'宅直データ '!C1476</f>
        <v/>
      </c>
      <c r="B1476" s="3" t="str">
        <f>'宅直データ '!A1476&amp;""</f>
        <v/>
      </c>
      <c r="C1476" s="3">
        <f>'宅直データ '!B1476</f>
        <v>0</v>
      </c>
      <c r="D1476" s="4">
        <f>'宅直データ '!C1476</f>
        <v>0</v>
      </c>
      <c r="E1476" s="3">
        <f>'宅直データ '!D1476</f>
        <v>0</v>
      </c>
      <c r="F1476" s="3">
        <f>'宅直データ '!E1476</f>
        <v>0</v>
      </c>
      <c r="G1476" s="10">
        <f>'宅直データ '!F1476</f>
        <v>0</v>
      </c>
      <c r="H1476" s="3" t="str">
        <f t="shared" si="23"/>
        <v/>
      </c>
      <c r="I1476" s="3" t="str">
        <f>IF(F1476=1,VLOOKUP($B1476,スタッフ!$B:$F,5,FALSE),"")</f>
        <v/>
      </c>
      <c r="J1476" s="3" t="str">
        <f>IF(G1476=1,VLOOKUP($B1476,スタッフ!$B:$F,5,FALSE),"")</f>
        <v/>
      </c>
      <c r="K1476" s="3" t="str">
        <f>IF(E1476=1,VLOOKUP($B1476,スタッフ!$B:$F,5,FALSE),"")</f>
        <v/>
      </c>
    </row>
    <row r="1477" spans="1:11" x14ac:dyDescent="0.2">
      <c r="A1477" s="9" t="str">
        <f>'宅直データ '!A1477&amp;'宅直データ '!C1477</f>
        <v/>
      </c>
      <c r="B1477" s="3" t="str">
        <f>'宅直データ '!A1477&amp;""</f>
        <v/>
      </c>
      <c r="C1477" s="3">
        <f>'宅直データ '!B1477</f>
        <v>0</v>
      </c>
      <c r="D1477" s="4">
        <f>'宅直データ '!C1477</f>
        <v>0</v>
      </c>
      <c r="E1477" s="3">
        <f>'宅直データ '!D1477</f>
        <v>0</v>
      </c>
      <c r="F1477" s="3">
        <f>'宅直データ '!E1477</f>
        <v>0</v>
      </c>
      <c r="G1477" s="10">
        <f>'宅直データ '!F1477</f>
        <v>0</v>
      </c>
      <c r="H1477" s="3" t="str">
        <f t="shared" si="23"/>
        <v/>
      </c>
      <c r="I1477" s="3" t="str">
        <f>IF(F1477=1,VLOOKUP($B1477,スタッフ!$B:$F,5,FALSE),"")</f>
        <v/>
      </c>
      <c r="J1477" s="3" t="str">
        <f>IF(G1477=1,VLOOKUP($B1477,スタッフ!$B:$F,5,FALSE),"")</f>
        <v/>
      </c>
      <c r="K1477" s="3" t="str">
        <f>IF(E1477=1,VLOOKUP($B1477,スタッフ!$B:$F,5,FALSE),"")</f>
        <v/>
      </c>
    </row>
    <row r="1478" spans="1:11" x14ac:dyDescent="0.2">
      <c r="A1478" s="9" t="str">
        <f>'宅直データ '!A1478&amp;'宅直データ '!C1478</f>
        <v/>
      </c>
      <c r="B1478" s="3" t="str">
        <f>'宅直データ '!A1478&amp;""</f>
        <v/>
      </c>
      <c r="C1478" s="3">
        <f>'宅直データ '!B1478</f>
        <v>0</v>
      </c>
      <c r="D1478" s="4">
        <f>'宅直データ '!C1478</f>
        <v>0</v>
      </c>
      <c r="E1478" s="3">
        <f>'宅直データ '!D1478</f>
        <v>0</v>
      </c>
      <c r="F1478" s="3">
        <f>'宅直データ '!E1478</f>
        <v>0</v>
      </c>
      <c r="G1478" s="10">
        <f>'宅直データ '!F1478</f>
        <v>0</v>
      </c>
      <c r="H1478" s="3" t="str">
        <f t="shared" si="23"/>
        <v/>
      </c>
      <c r="I1478" s="3" t="str">
        <f>IF(F1478=1,VLOOKUP($B1478,スタッフ!$B:$F,5,FALSE),"")</f>
        <v/>
      </c>
      <c r="J1478" s="3" t="str">
        <f>IF(G1478=1,VLOOKUP($B1478,スタッフ!$B:$F,5,FALSE),"")</f>
        <v/>
      </c>
      <c r="K1478" s="3" t="str">
        <f>IF(E1478=1,VLOOKUP($B1478,スタッフ!$B:$F,5,FALSE),"")</f>
        <v/>
      </c>
    </row>
    <row r="1479" spans="1:11" x14ac:dyDescent="0.2">
      <c r="A1479" s="9" t="str">
        <f>'宅直データ '!A1479&amp;'宅直データ '!C1479</f>
        <v/>
      </c>
      <c r="B1479" s="3" t="str">
        <f>'宅直データ '!A1479&amp;""</f>
        <v/>
      </c>
      <c r="C1479" s="3">
        <f>'宅直データ '!B1479</f>
        <v>0</v>
      </c>
      <c r="D1479" s="4">
        <f>'宅直データ '!C1479</f>
        <v>0</v>
      </c>
      <c r="E1479" s="3">
        <f>'宅直データ '!D1479</f>
        <v>0</v>
      </c>
      <c r="F1479" s="3">
        <f>'宅直データ '!E1479</f>
        <v>0</v>
      </c>
      <c r="G1479" s="10">
        <f>'宅直データ '!F1479</f>
        <v>0</v>
      </c>
      <c r="H1479" s="3" t="str">
        <f t="shared" si="23"/>
        <v/>
      </c>
      <c r="I1479" s="3" t="str">
        <f>IF(F1479=1,VLOOKUP($B1479,スタッフ!$B:$F,5,FALSE),"")</f>
        <v/>
      </c>
      <c r="J1479" s="3" t="str">
        <f>IF(G1479=1,VLOOKUP($B1479,スタッフ!$B:$F,5,FALSE),"")</f>
        <v/>
      </c>
      <c r="K1479" s="3" t="str">
        <f>IF(E1479=1,VLOOKUP($B1479,スタッフ!$B:$F,5,FALSE),"")</f>
        <v/>
      </c>
    </row>
    <row r="1480" spans="1:11" x14ac:dyDescent="0.2">
      <c r="A1480" s="9" t="str">
        <f>'宅直データ '!A1480&amp;'宅直データ '!C1480</f>
        <v/>
      </c>
      <c r="B1480" s="3" t="str">
        <f>'宅直データ '!A1480&amp;""</f>
        <v/>
      </c>
      <c r="C1480" s="3">
        <f>'宅直データ '!B1480</f>
        <v>0</v>
      </c>
      <c r="D1480" s="4">
        <f>'宅直データ '!C1480</f>
        <v>0</v>
      </c>
      <c r="E1480" s="3">
        <f>'宅直データ '!D1480</f>
        <v>0</v>
      </c>
      <c r="F1480" s="3">
        <f>'宅直データ '!E1480</f>
        <v>0</v>
      </c>
      <c r="G1480" s="10">
        <f>'宅直データ '!F1480</f>
        <v>0</v>
      </c>
      <c r="H1480" s="3" t="str">
        <f t="shared" si="23"/>
        <v/>
      </c>
      <c r="I1480" s="3" t="str">
        <f>IF(F1480=1,VLOOKUP($B1480,スタッフ!$B:$F,5,FALSE),"")</f>
        <v/>
      </c>
      <c r="J1480" s="3" t="str">
        <f>IF(G1480=1,VLOOKUP($B1480,スタッフ!$B:$F,5,FALSE),"")</f>
        <v/>
      </c>
      <c r="K1480" s="3" t="str">
        <f>IF(E1480=1,VLOOKUP($B1480,スタッフ!$B:$F,5,FALSE),"")</f>
        <v/>
      </c>
    </row>
    <row r="1481" spans="1:11" x14ac:dyDescent="0.2">
      <c r="A1481" s="9" t="str">
        <f>'宅直データ '!A1481&amp;'宅直データ '!C1481</f>
        <v/>
      </c>
      <c r="B1481" s="3" t="str">
        <f>'宅直データ '!A1481&amp;""</f>
        <v/>
      </c>
      <c r="C1481" s="3">
        <f>'宅直データ '!B1481</f>
        <v>0</v>
      </c>
      <c r="D1481" s="4">
        <f>'宅直データ '!C1481</f>
        <v>0</v>
      </c>
      <c r="E1481" s="3">
        <f>'宅直データ '!D1481</f>
        <v>0</v>
      </c>
      <c r="F1481" s="3">
        <f>'宅直データ '!E1481</f>
        <v>0</v>
      </c>
      <c r="G1481" s="10">
        <f>'宅直データ '!F1481</f>
        <v>0</v>
      </c>
      <c r="H1481" s="3" t="str">
        <f t="shared" si="23"/>
        <v/>
      </c>
      <c r="I1481" s="3" t="str">
        <f>IF(F1481=1,VLOOKUP($B1481,スタッフ!$B:$F,5,FALSE),"")</f>
        <v/>
      </c>
      <c r="J1481" s="3" t="str">
        <f>IF(G1481=1,VLOOKUP($B1481,スタッフ!$B:$F,5,FALSE),"")</f>
        <v/>
      </c>
      <c r="K1481" s="3" t="str">
        <f>IF(E1481=1,VLOOKUP($B1481,スタッフ!$B:$F,5,FALSE),"")</f>
        <v/>
      </c>
    </row>
    <row r="1482" spans="1:11" x14ac:dyDescent="0.2">
      <c r="A1482" s="9" t="str">
        <f>'宅直データ '!A1482&amp;'宅直データ '!C1482</f>
        <v/>
      </c>
      <c r="B1482" s="3" t="str">
        <f>'宅直データ '!A1482&amp;""</f>
        <v/>
      </c>
      <c r="C1482" s="3">
        <f>'宅直データ '!B1482</f>
        <v>0</v>
      </c>
      <c r="D1482" s="4">
        <f>'宅直データ '!C1482</f>
        <v>0</v>
      </c>
      <c r="E1482" s="3">
        <f>'宅直データ '!D1482</f>
        <v>0</v>
      </c>
      <c r="F1482" s="3">
        <f>'宅直データ '!E1482</f>
        <v>0</v>
      </c>
      <c r="G1482" s="10">
        <f>'宅直データ '!F1482</f>
        <v>0</v>
      </c>
      <c r="H1482" s="3" t="str">
        <f t="shared" si="23"/>
        <v/>
      </c>
      <c r="I1482" s="3" t="str">
        <f>IF(F1482=1,VLOOKUP($B1482,スタッフ!$B:$F,5,FALSE),"")</f>
        <v/>
      </c>
      <c r="J1482" s="3" t="str">
        <f>IF(G1482=1,VLOOKUP($B1482,スタッフ!$B:$F,5,FALSE),"")</f>
        <v/>
      </c>
      <c r="K1482" s="3" t="str">
        <f>IF(E1482=1,VLOOKUP($B1482,スタッフ!$B:$F,5,FALSE),"")</f>
        <v/>
      </c>
    </row>
    <row r="1483" spans="1:11" x14ac:dyDescent="0.2">
      <c r="A1483" s="9" t="str">
        <f>'宅直データ '!A1483&amp;'宅直データ '!C1483</f>
        <v/>
      </c>
      <c r="B1483" s="3" t="str">
        <f>'宅直データ '!A1483&amp;""</f>
        <v/>
      </c>
      <c r="C1483" s="3">
        <f>'宅直データ '!B1483</f>
        <v>0</v>
      </c>
      <c r="D1483" s="4">
        <f>'宅直データ '!C1483</f>
        <v>0</v>
      </c>
      <c r="E1483" s="3">
        <f>'宅直データ '!D1483</f>
        <v>0</v>
      </c>
      <c r="F1483" s="3">
        <f>'宅直データ '!E1483</f>
        <v>0</v>
      </c>
      <c r="G1483" s="10">
        <f>'宅直データ '!F1483</f>
        <v>0</v>
      </c>
      <c r="H1483" s="3" t="str">
        <f t="shared" si="23"/>
        <v/>
      </c>
      <c r="I1483" s="3" t="str">
        <f>IF(F1483=1,VLOOKUP($B1483,スタッフ!$B:$F,5,FALSE),"")</f>
        <v/>
      </c>
      <c r="J1483" s="3" t="str">
        <f>IF(G1483=1,VLOOKUP($B1483,スタッフ!$B:$F,5,FALSE),"")</f>
        <v/>
      </c>
      <c r="K1483" s="3" t="str">
        <f>IF(E1483=1,VLOOKUP($B1483,スタッフ!$B:$F,5,FALSE),"")</f>
        <v/>
      </c>
    </row>
    <row r="1484" spans="1:11" x14ac:dyDescent="0.2">
      <c r="A1484" s="9" t="str">
        <f>'宅直データ '!A1484&amp;'宅直データ '!C1484</f>
        <v/>
      </c>
      <c r="B1484" s="3" t="str">
        <f>'宅直データ '!A1484&amp;""</f>
        <v/>
      </c>
      <c r="C1484" s="3">
        <f>'宅直データ '!B1484</f>
        <v>0</v>
      </c>
      <c r="D1484" s="4">
        <f>'宅直データ '!C1484</f>
        <v>0</v>
      </c>
      <c r="E1484" s="3">
        <f>'宅直データ '!D1484</f>
        <v>0</v>
      </c>
      <c r="F1484" s="3">
        <f>'宅直データ '!E1484</f>
        <v>0</v>
      </c>
      <c r="G1484" s="10">
        <f>'宅直データ '!F1484</f>
        <v>0</v>
      </c>
      <c r="H1484" s="3" t="str">
        <f t="shared" si="23"/>
        <v/>
      </c>
      <c r="I1484" s="3" t="str">
        <f>IF(F1484=1,VLOOKUP($B1484,スタッフ!$B:$F,5,FALSE),"")</f>
        <v/>
      </c>
      <c r="J1484" s="3" t="str">
        <f>IF(G1484=1,VLOOKUP($B1484,スタッフ!$B:$F,5,FALSE),"")</f>
        <v/>
      </c>
      <c r="K1484" s="3" t="str">
        <f>IF(E1484=1,VLOOKUP($B1484,スタッフ!$B:$F,5,FALSE),"")</f>
        <v/>
      </c>
    </row>
    <row r="1485" spans="1:11" x14ac:dyDescent="0.2">
      <c r="A1485" s="9" t="str">
        <f>'宅直データ '!A1485&amp;'宅直データ '!C1485</f>
        <v/>
      </c>
      <c r="B1485" s="3" t="str">
        <f>'宅直データ '!A1485&amp;""</f>
        <v/>
      </c>
      <c r="C1485" s="3">
        <f>'宅直データ '!B1485</f>
        <v>0</v>
      </c>
      <c r="D1485" s="4">
        <f>'宅直データ '!C1485</f>
        <v>0</v>
      </c>
      <c r="E1485" s="3">
        <f>'宅直データ '!D1485</f>
        <v>0</v>
      </c>
      <c r="F1485" s="3">
        <f>'宅直データ '!E1485</f>
        <v>0</v>
      </c>
      <c r="G1485" s="10">
        <f>'宅直データ '!F1485</f>
        <v>0</v>
      </c>
      <c r="H1485" s="3" t="str">
        <f t="shared" si="23"/>
        <v/>
      </c>
      <c r="I1485" s="3" t="str">
        <f>IF(F1485=1,VLOOKUP($B1485,スタッフ!$B:$F,5,FALSE),"")</f>
        <v/>
      </c>
      <c r="J1485" s="3" t="str">
        <f>IF(G1485=1,VLOOKUP($B1485,スタッフ!$B:$F,5,FALSE),"")</f>
        <v/>
      </c>
      <c r="K1485" s="3" t="str">
        <f>IF(E1485=1,VLOOKUP($B1485,スタッフ!$B:$F,5,FALSE),"")</f>
        <v/>
      </c>
    </row>
    <row r="1486" spans="1:11" x14ac:dyDescent="0.2">
      <c r="A1486" s="9" t="str">
        <f>'宅直データ '!A1486&amp;'宅直データ '!C1486</f>
        <v/>
      </c>
      <c r="B1486" s="3" t="str">
        <f>'宅直データ '!A1486&amp;""</f>
        <v/>
      </c>
      <c r="C1486" s="3">
        <f>'宅直データ '!B1486</f>
        <v>0</v>
      </c>
      <c r="D1486" s="4">
        <f>'宅直データ '!C1486</f>
        <v>0</v>
      </c>
      <c r="E1486" s="3">
        <f>'宅直データ '!D1486</f>
        <v>0</v>
      </c>
      <c r="F1486" s="3">
        <f>'宅直データ '!E1486</f>
        <v>0</v>
      </c>
      <c r="G1486" s="10">
        <f>'宅直データ '!F1486</f>
        <v>0</v>
      </c>
      <c r="H1486" s="3" t="str">
        <f t="shared" si="23"/>
        <v/>
      </c>
      <c r="I1486" s="3" t="str">
        <f>IF(F1486=1,VLOOKUP($B1486,スタッフ!$B:$F,5,FALSE),"")</f>
        <v/>
      </c>
      <c r="J1486" s="3" t="str">
        <f>IF(G1486=1,VLOOKUP($B1486,スタッフ!$B:$F,5,FALSE),"")</f>
        <v/>
      </c>
      <c r="K1486" s="3" t="str">
        <f>IF(E1486=1,VLOOKUP($B1486,スタッフ!$B:$F,5,FALSE),"")</f>
        <v/>
      </c>
    </row>
    <row r="1487" spans="1:11" x14ac:dyDescent="0.2">
      <c r="A1487" s="9" t="str">
        <f>'宅直データ '!A1487&amp;'宅直データ '!C1487</f>
        <v/>
      </c>
      <c r="B1487" s="3" t="str">
        <f>'宅直データ '!A1487&amp;""</f>
        <v/>
      </c>
      <c r="C1487" s="3">
        <f>'宅直データ '!B1487</f>
        <v>0</v>
      </c>
      <c r="D1487" s="4">
        <f>'宅直データ '!C1487</f>
        <v>0</v>
      </c>
      <c r="E1487" s="3">
        <f>'宅直データ '!D1487</f>
        <v>0</v>
      </c>
      <c r="F1487" s="3">
        <f>'宅直データ '!E1487</f>
        <v>0</v>
      </c>
      <c r="G1487" s="10">
        <f>'宅直データ '!F1487</f>
        <v>0</v>
      </c>
      <c r="H1487" s="3" t="str">
        <f t="shared" si="23"/>
        <v/>
      </c>
      <c r="I1487" s="3" t="str">
        <f>IF(F1487=1,VLOOKUP($B1487,スタッフ!$B:$F,5,FALSE),"")</f>
        <v/>
      </c>
      <c r="J1487" s="3" t="str">
        <f>IF(G1487=1,VLOOKUP($B1487,スタッフ!$B:$F,5,FALSE),"")</f>
        <v/>
      </c>
      <c r="K1487" s="3" t="str">
        <f>IF(E1487=1,VLOOKUP($B1487,スタッフ!$B:$F,5,FALSE),"")</f>
        <v/>
      </c>
    </row>
    <row r="1488" spans="1:11" x14ac:dyDescent="0.2">
      <c r="A1488" s="9" t="str">
        <f>'宅直データ '!A1488&amp;'宅直データ '!C1488</f>
        <v/>
      </c>
      <c r="B1488" s="3" t="str">
        <f>'宅直データ '!A1488&amp;""</f>
        <v/>
      </c>
      <c r="C1488" s="3">
        <f>'宅直データ '!B1488</f>
        <v>0</v>
      </c>
      <c r="D1488" s="4">
        <f>'宅直データ '!C1488</f>
        <v>0</v>
      </c>
      <c r="E1488" s="3">
        <f>'宅直データ '!D1488</f>
        <v>0</v>
      </c>
      <c r="F1488" s="3">
        <f>'宅直データ '!E1488</f>
        <v>0</v>
      </c>
      <c r="G1488" s="10">
        <f>'宅直データ '!F1488</f>
        <v>0</v>
      </c>
      <c r="H1488" s="3" t="str">
        <f t="shared" si="23"/>
        <v/>
      </c>
      <c r="I1488" s="3" t="str">
        <f>IF(F1488=1,VLOOKUP($B1488,スタッフ!$B:$F,5,FALSE),"")</f>
        <v/>
      </c>
      <c r="J1488" s="3" t="str">
        <f>IF(G1488=1,VLOOKUP($B1488,スタッフ!$B:$F,5,FALSE),"")</f>
        <v/>
      </c>
      <c r="K1488" s="3" t="str">
        <f>IF(E1488=1,VLOOKUP($B1488,スタッフ!$B:$F,5,FALSE),"")</f>
        <v/>
      </c>
    </row>
    <row r="1489" spans="1:11" x14ac:dyDescent="0.2">
      <c r="A1489" s="9" t="str">
        <f>'宅直データ '!A1489&amp;'宅直データ '!C1489</f>
        <v/>
      </c>
      <c r="B1489" s="3" t="str">
        <f>'宅直データ '!A1489&amp;""</f>
        <v/>
      </c>
      <c r="C1489" s="3">
        <f>'宅直データ '!B1489</f>
        <v>0</v>
      </c>
      <c r="D1489" s="4">
        <f>'宅直データ '!C1489</f>
        <v>0</v>
      </c>
      <c r="E1489" s="3">
        <f>'宅直データ '!D1489</f>
        <v>0</v>
      </c>
      <c r="F1489" s="3">
        <f>'宅直データ '!E1489</f>
        <v>0</v>
      </c>
      <c r="G1489" s="10">
        <f>'宅直データ '!F1489</f>
        <v>0</v>
      </c>
      <c r="H1489" s="3" t="str">
        <f t="shared" si="23"/>
        <v/>
      </c>
      <c r="I1489" s="3" t="str">
        <f>IF(F1489=1,VLOOKUP($B1489,スタッフ!$B:$F,5,FALSE),"")</f>
        <v/>
      </c>
      <c r="J1489" s="3" t="str">
        <f>IF(G1489=1,VLOOKUP($B1489,スタッフ!$B:$F,5,FALSE),"")</f>
        <v/>
      </c>
      <c r="K1489" s="3" t="str">
        <f>IF(E1489=1,VLOOKUP($B1489,スタッフ!$B:$F,5,FALSE),"")</f>
        <v/>
      </c>
    </row>
    <row r="1490" spans="1:11" x14ac:dyDescent="0.2">
      <c r="A1490" s="9" t="str">
        <f>'宅直データ '!A1490&amp;'宅直データ '!C1490</f>
        <v/>
      </c>
      <c r="B1490" s="3" t="str">
        <f>'宅直データ '!A1490&amp;""</f>
        <v/>
      </c>
      <c r="C1490" s="3">
        <f>'宅直データ '!B1490</f>
        <v>0</v>
      </c>
      <c r="D1490" s="4">
        <f>'宅直データ '!C1490</f>
        <v>0</v>
      </c>
      <c r="E1490" s="3">
        <f>'宅直データ '!D1490</f>
        <v>0</v>
      </c>
      <c r="F1490" s="3">
        <f>'宅直データ '!E1490</f>
        <v>0</v>
      </c>
      <c r="G1490" s="10">
        <f>'宅直データ '!F1490</f>
        <v>0</v>
      </c>
      <c r="H1490" s="3" t="str">
        <f t="shared" si="23"/>
        <v/>
      </c>
      <c r="I1490" s="3" t="str">
        <f>IF(F1490=1,VLOOKUP($B1490,スタッフ!$B:$F,5,FALSE),"")</f>
        <v/>
      </c>
      <c r="J1490" s="3" t="str">
        <f>IF(G1490=1,VLOOKUP($B1490,スタッフ!$B:$F,5,FALSE),"")</f>
        <v/>
      </c>
      <c r="K1490" s="3" t="str">
        <f>IF(E1490=1,VLOOKUP($B1490,スタッフ!$B:$F,5,FALSE),"")</f>
        <v/>
      </c>
    </row>
    <row r="1491" spans="1:11" x14ac:dyDescent="0.2">
      <c r="A1491" s="9" t="str">
        <f>'宅直データ '!A1491&amp;'宅直データ '!C1491</f>
        <v/>
      </c>
      <c r="B1491" s="3" t="str">
        <f>'宅直データ '!A1491&amp;""</f>
        <v/>
      </c>
      <c r="C1491" s="3">
        <f>'宅直データ '!B1491</f>
        <v>0</v>
      </c>
      <c r="D1491" s="4">
        <f>'宅直データ '!C1491</f>
        <v>0</v>
      </c>
      <c r="E1491" s="3">
        <f>'宅直データ '!D1491</f>
        <v>0</v>
      </c>
      <c r="F1491" s="3">
        <f>'宅直データ '!E1491</f>
        <v>0</v>
      </c>
      <c r="G1491" s="10">
        <f>'宅直データ '!F1491</f>
        <v>0</v>
      </c>
      <c r="H1491" s="3" t="str">
        <f t="shared" si="23"/>
        <v/>
      </c>
      <c r="I1491" s="3" t="str">
        <f>IF(F1491=1,VLOOKUP($B1491,スタッフ!$B:$F,5,FALSE),"")</f>
        <v/>
      </c>
      <c r="J1491" s="3" t="str">
        <f>IF(G1491=1,VLOOKUP($B1491,スタッフ!$B:$F,5,FALSE),"")</f>
        <v/>
      </c>
      <c r="K1491" s="3" t="str">
        <f>IF(E1491=1,VLOOKUP($B1491,スタッフ!$B:$F,5,FALSE),"")</f>
        <v/>
      </c>
    </row>
    <row r="1492" spans="1:11" x14ac:dyDescent="0.2">
      <c r="A1492" s="9" t="str">
        <f>'宅直データ '!A1492&amp;'宅直データ '!C1492</f>
        <v/>
      </c>
      <c r="B1492" s="3" t="str">
        <f>'宅直データ '!A1492&amp;""</f>
        <v/>
      </c>
      <c r="C1492" s="3">
        <f>'宅直データ '!B1492</f>
        <v>0</v>
      </c>
      <c r="D1492" s="4">
        <f>'宅直データ '!C1492</f>
        <v>0</v>
      </c>
      <c r="E1492" s="3">
        <f>'宅直データ '!D1492</f>
        <v>0</v>
      </c>
      <c r="F1492" s="3">
        <f>'宅直データ '!E1492</f>
        <v>0</v>
      </c>
      <c r="G1492" s="10">
        <f>'宅直データ '!F1492</f>
        <v>0</v>
      </c>
      <c r="H1492" s="3" t="str">
        <f t="shared" si="23"/>
        <v/>
      </c>
      <c r="I1492" s="3" t="str">
        <f>IF(F1492=1,VLOOKUP($B1492,スタッフ!$B:$F,5,FALSE),"")</f>
        <v/>
      </c>
      <c r="J1492" s="3" t="str">
        <f>IF(G1492=1,VLOOKUP($B1492,スタッフ!$B:$F,5,FALSE),"")</f>
        <v/>
      </c>
      <c r="K1492" s="3" t="str">
        <f>IF(E1492=1,VLOOKUP($B1492,スタッフ!$B:$F,5,FALSE),"")</f>
        <v/>
      </c>
    </row>
    <row r="1493" spans="1:11" x14ac:dyDescent="0.2">
      <c r="A1493" s="9" t="str">
        <f>'宅直データ '!A1493&amp;'宅直データ '!C1493</f>
        <v/>
      </c>
      <c r="B1493" s="3" t="str">
        <f>'宅直データ '!A1493&amp;""</f>
        <v/>
      </c>
      <c r="C1493" s="3">
        <f>'宅直データ '!B1493</f>
        <v>0</v>
      </c>
      <c r="D1493" s="4">
        <f>'宅直データ '!C1493</f>
        <v>0</v>
      </c>
      <c r="E1493" s="3">
        <f>'宅直データ '!D1493</f>
        <v>0</v>
      </c>
      <c r="F1493" s="3">
        <f>'宅直データ '!E1493</f>
        <v>0</v>
      </c>
      <c r="G1493" s="10">
        <f>'宅直データ '!F1493</f>
        <v>0</v>
      </c>
      <c r="H1493" s="3" t="str">
        <f t="shared" si="23"/>
        <v/>
      </c>
      <c r="I1493" s="3" t="str">
        <f>IF(F1493=1,VLOOKUP($B1493,スタッフ!$B:$F,5,FALSE),"")</f>
        <v/>
      </c>
      <c r="J1493" s="3" t="str">
        <f>IF(G1493=1,VLOOKUP($B1493,スタッフ!$B:$F,5,FALSE),"")</f>
        <v/>
      </c>
      <c r="K1493" s="3" t="str">
        <f>IF(E1493=1,VLOOKUP($B1493,スタッフ!$B:$F,5,FALSE),"")</f>
        <v/>
      </c>
    </row>
    <row r="1494" spans="1:11" x14ac:dyDescent="0.2">
      <c r="A1494" s="9" t="str">
        <f>'宅直データ '!A1494&amp;'宅直データ '!C1494</f>
        <v/>
      </c>
      <c r="B1494" s="3" t="str">
        <f>'宅直データ '!A1494&amp;""</f>
        <v/>
      </c>
      <c r="C1494" s="3">
        <f>'宅直データ '!B1494</f>
        <v>0</v>
      </c>
      <c r="D1494" s="4">
        <f>'宅直データ '!C1494</f>
        <v>0</v>
      </c>
      <c r="E1494" s="3">
        <f>'宅直データ '!D1494</f>
        <v>0</v>
      </c>
      <c r="F1494" s="3">
        <f>'宅直データ '!E1494</f>
        <v>0</v>
      </c>
      <c r="G1494" s="10">
        <f>'宅直データ '!F1494</f>
        <v>0</v>
      </c>
      <c r="H1494" s="3" t="str">
        <f t="shared" si="23"/>
        <v/>
      </c>
      <c r="I1494" s="3" t="str">
        <f>IF(F1494=1,VLOOKUP($B1494,スタッフ!$B:$F,5,FALSE),"")</f>
        <v/>
      </c>
      <c r="J1494" s="3" t="str">
        <f>IF(G1494=1,VLOOKUP($B1494,スタッフ!$B:$F,5,FALSE),"")</f>
        <v/>
      </c>
      <c r="K1494" s="3" t="str">
        <f>IF(E1494=1,VLOOKUP($B1494,スタッフ!$B:$F,5,FALSE),"")</f>
        <v/>
      </c>
    </row>
    <row r="1495" spans="1:11" x14ac:dyDescent="0.2">
      <c r="A1495" s="9" t="str">
        <f>'宅直データ '!A1495&amp;'宅直データ '!C1495</f>
        <v/>
      </c>
      <c r="B1495" s="3" t="str">
        <f>'宅直データ '!A1495&amp;""</f>
        <v/>
      </c>
      <c r="C1495" s="3">
        <f>'宅直データ '!B1495</f>
        <v>0</v>
      </c>
      <c r="D1495" s="4">
        <f>'宅直データ '!C1495</f>
        <v>0</v>
      </c>
      <c r="E1495" s="3">
        <f>'宅直データ '!D1495</f>
        <v>0</v>
      </c>
      <c r="F1495" s="3">
        <f>'宅直データ '!E1495</f>
        <v>0</v>
      </c>
      <c r="G1495" s="10">
        <f>'宅直データ '!F1495</f>
        <v>0</v>
      </c>
      <c r="H1495" s="3" t="str">
        <f t="shared" si="23"/>
        <v/>
      </c>
      <c r="I1495" s="3" t="str">
        <f>IF(F1495=1,VLOOKUP($B1495,スタッフ!$B:$F,5,FALSE),"")</f>
        <v/>
      </c>
      <c r="J1495" s="3" t="str">
        <f>IF(G1495=1,VLOOKUP($B1495,スタッフ!$B:$F,5,FALSE),"")</f>
        <v/>
      </c>
      <c r="K1495" s="3" t="str">
        <f>IF(E1495=1,VLOOKUP($B1495,スタッフ!$B:$F,5,FALSE),"")</f>
        <v/>
      </c>
    </row>
    <row r="1496" spans="1:11" x14ac:dyDescent="0.2">
      <c r="A1496" s="9" t="str">
        <f>'宅直データ '!A1496&amp;'宅直データ '!C1496</f>
        <v/>
      </c>
      <c r="B1496" s="3" t="str">
        <f>'宅直データ '!A1496&amp;""</f>
        <v/>
      </c>
      <c r="C1496" s="3">
        <f>'宅直データ '!B1496</f>
        <v>0</v>
      </c>
      <c r="D1496" s="4">
        <f>'宅直データ '!C1496</f>
        <v>0</v>
      </c>
      <c r="E1496" s="3">
        <f>'宅直データ '!D1496</f>
        <v>0</v>
      </c>
      <c r="F1496" s="3">
        <f>'宅直データ '!E1496</f>
        <v>0</v>
      </c>
      <c r="G1496" s="10">
        <f>'宅直データ '!F1496</f>
        <v>0</v>
      </c>
      <c r="H1496" s="3" t="str">
        <f t="shared" si="23"/>
        <v/>
      </c>
      <c r="I1496" s="3" t="str">
        <f>IF(F1496=1,VLOOKUP($B1496,スタッフ!$B:$F,5,FALSE),"")</f>
        <v/>
      </c>
      <c r="J1496" s="3" t="str">
        <f>IF(G1496=1,VLOOKUP($B1496,スタッフ!$B:$F,5,FALSE),"")</f>
        <v/>
      </c>
      <c r="K1496" s="3" t="str">
        <f>IF(E1496=1,VLOOKUP($B1496,スタッフ!$B:$F,5,FALSE),"")</f>
        <v/>
      </c>
    </row>
    <row r="1497" spans="1:11" x14ac:dyDescent="0.2">
      <c r="A1497" s="9" t="str">
        <f>'宅直データ '!A1497&amp;'宅直データ '!C1497</f>
        <v/>
      </c>
      <c r="B1497" s="3" t="str">
        <f>'宅直データ '!A1497&amp;""</f>
        <v/>
      </c>
      <c r="C1497" s="3">
        <f>'宅直データ '!B1497</f>
        <v>0</v>
      </c>
      <c r="D1497" s="4">
        <f>'宅直データ '!C1497</f>
        <v>0</v>
      </c>
      <c r="E1497" s="3">
        <f>'宅直データ '!D1497</f>
        <v>0</v>
      </c>
      <c r="F1497" s="3">
        <f>'宅直データ '!E1497</f>
        <v>0</v>
      </c>
      <c r="G1497" s="10">
        <f>'宅直データ '!F1497</f>
        <v>0</v>
      </c>
      <c r="H1497" s="3" t="str">
        <f t="shared" si="23"/>
        <v/>
      </c>
      <c r="I1497" s="3" t="str">
        <f>IF(F1497=1,VLOOKUP($B1497,スタッフ!$B:$F,5,FALSE),"")</f>
        <v/>
      </c>
      <c r="J1497" s="3" t="str">
        <f>IF(G1497=1,VLOOKUP($B1497,スタッフ!$B:$F,5,FALSE),"")</f>
        <v/>
      </c>
      <c r="K1497" s="3" t="str">
        <f>IF(E1497=1,VLOOKUP($B1497,スタッフ!$B:$F,5,FALSE),"")</f>
        <v/>
      </c>
    </row>
    <row r="1498" spans="1:11" x14ac:dyDescent="0.2">
      <c r="A1498" s="9" t="str">
        <f>'宅直データ '!A1498&amp;'宅直データ '!C1498</f>
        <v/>
      </c>
      <c r="B1498" s="3" t="str">
        <f>'宅直データ '!A1498&amp;""</f>
        <v/>
      </c>
      <c r="C1498" s="3">
        <f>'宅直データ '!B1498</f>
        <v>0</v>
      </c>
      <c r="D1498" s="4">
        <f>'宅直データ '!C1498</f>
        <v>0</v>
      </c>
      <c r="E1498" s="3">
        <f>'宅直データ '!D1498</f>
        <v>0</v>
      </c>
      <c r="F1498" s="3">
        <f>'宅直データ '!E1498</f>
        <v>0</v>
      </c>
      <c r="G1498" s="10">
        <f>'宅直データ '!F1498</f>
        <v>0</v>
      </c>
      <c r="H1498" s="3" t="str">
        <f t="shared" si="23"/>
        <v/>
      </c>
      <c r="I1498" s="3" t="str">
        <f>IF(F1498=1,VLOOKUP($B1498,スタッフ!$B:$F,5,FALSE),"")</f>
        <v/>
      </c>
      <c r="J1498" s="3" t="str">
        <f>IF(G1498=1,VLOOKUP($B1498,スタッフ!$B:$F,5,FALSE),"")</f>
        <v/>
      </c>
      <c r="K1498" s="3" t="str">
        <f>IF(E1498=1,VLOOKUP($B1498,スタッフ!$B:$F,5,FALSE),"")</f>
        <v/>
      </c>
    </row>
    <row r="1499" spans="1:11" x14ac:dyDescent="0.2">
      <c r="A1499" s="9" t="str">
        <f>'宅直データ '!A1499&amp;'宅直データ '!C1499</f>
        <v/>
      </c>
      <c r="B1499" s="3" t="str">
        <f>'宅直データ '!A1499&amp;""</f>
        <v/>
      </c>
      <c r="C1499" s="3">
        <f>'宅直データ '!B1499</f>
        <v>0</v>
      </c>
      <c r="D1499" s="4">
        <f>'宅直データ '!C1499</f>
        <v>0</v>
      </c>
      <c r="E1499" s="3">
        <f>'宅直データ '!D1499</f>
        <v>0</v>
      </c>
      <c r="F1499" s="3">
        <f>'宅直データ '!E1499</f>
        <v>0</v>
      </c>
      <c r="G1499" s="10">
        <f>'宅直データ '!F1499</f>
        <v>0</v>
      </c>
      <c r="H1499" s="3" t="str">
        <f t="shared" si="23"/>
        <v/>
      </c>
      <c r="I1499" s="3" t="str">
        <f>IF(F1499=1,VLOOKUP($B1499,スタッフ!$B:$F,5,FALSE),"")</f>
        <v/>
      </c>
      <c r="J1499" s="3" t="str">
        <f>IF(G1499=1,VLOOKUP($B1499,スタッフ!$B:$F,5,FALSE),"")</f>
        <v/>
      </c>
      <c r="K1499" s="3" t="str">
        <f>IF(E1499=1,VLOOKUP($B1499,スタッフ!$B:$F,5,FALSE),"")</f>
        <v/>
      </c>
    </row>
    <row r="1500" spans="1:11" x14ac:dyDescent="0.2">
      <c r="A1500" s="9" t="str">
        <f>'宅直データ '!A1500&amp;'宅直データ '!C1500</f>
        <v/>
      </c>
      <c r="B1500" s="3" t="str">
        <f>'宅直データ '!A1500&amp;""</f>
        <v/>
      </c>
      <c r="C1500" s="3">
        <f>'宅直データ '!B1500</f>
        <v>0</v>
      </c>
      <c r="D1500" s="4">
        <f>'宅直データ '!C1500</f>
        <v>0</v>
      </c>
      <c r="E1500" s="3">
        <f>'宅直データ '!D1500</f>
        <v>0</v>
      </c>
      <c r="F1500" s="3">
        <f>'宅直データ '!E1500</f>
        <v>0</v>
      </c>
      <c r="G1500" s="10">
        <f>'宅直データ '!F1500</f>
        <v>0</v>
      </c>
      <c r="H1500" s="3" t="str">
        <f t="shared" si="23"/>
        <v/>
      </c>
      <c r="I1500" s="3" t="str">
        <f>IF(F1500=1,VLOOKUP($B1500,スタッフ!$B:$F,5,FALSE),"")</f>
        <v/>
      </c>
      <c r="J1500" s="3" t="str">
        <f>IF(G1500=1,VLOOKUP($B1500,スタッフ!$B:$F,5,FALSE),"")</f>
        <v/>
      </c>
      <c r="K1500" s="3" t="str">
        <f>IF(E1500=1,VLOOKUP($B1500,スタッフ!$B:$F,5,FALSE),"")</f>
        <v/>
      </c>
    </row>
    <row r="1501" spans="1:11" x14ac:dyDescent="0.2">
      <c r="A1501" s="9" t="str">
        <f>'宅直データ '!A1501&amp;'宅直データ '!C1501</f>
        <v/>
      </c>
      <c r="B1501" s="3" t="str">
        <f>'宅直データ '!A1501&amp;""</f>
        <v/>
      </c>
      <c r="C1501" s="3">
        <f>'宅直データ '!B1501</f>
        <v>0</v>
      </c>
      <c r="D1501" s="4">
        <f>'宅直データ '!C1501</f>
        <v>0</v>
      </c>
      <c r="E1501" s="3">
        <f>'宅直データ '!D1501</f>
        <v>0</v>
      </c>
      <c r="F1501" s="3">
        <f>'宅直データ '!E1501</f>
        <v>0</v>
      </c>
      <c r="G1501" s="10">
        <f>'宅直データ '!F1501</f>
        <v>0</v>
      </c>
      <c r="H1501" s="3" t="str">
        <f t="shared" si="23"/>
        <v/>
      </c>
      <c r="I1501" s="3" t="str">
        <f>IF(F1501=1,VLOOKUP($B1501,スタッフ!$B:$F,5,FALSE),"")</f>
        <v/>
      </c>
      <c r="J1501" s="3" t="str">
        <f>IF(G1501=1,VLOOKUP($B1501,スタッフ!$B:$F,5,FALSE),"")</f>
        <v/>
      </c>
      <c r="K1501" s="3" t="str">
        <f>IF(E1501=1,VLOOKUP($B1501,スタッフ!$B:$F,5,FALSE),"")</f>
        <v/>
      </c>
    </row>
    <row r="1502" spans="1:11" x14ac:dyDescent="0.2">
      <c r="A1502" s="9" t="str">
        <f>'宅直データ '!A1502&amp;'宅直データ '!C1502</f>
        <v/>
      </c>
      <c r="B1502" s="3" t="str">
        <f>'宅直データ '!A1502&amp;""</f>
        <v/>
      </c>
      <c r="C1502" s="3">
        <f>'宅直データ '!B1502</f>
        <v>0</v>
      </c>
      <c r="D1502" s="4">
        <f>'宅直データ '!C1502</f>
        <v>0</v>
      </c>
      <c r="E1502" s="3">
        <f>'宅直データ '!D1502</f>
        <v>0</v>
      </c>
      <c r="F1502" s="3">
        <f>'宅直データ '!E1502</f>
        <v>0</v>
      </c>
      <c r="G1502" s="10">
        <f>'宅直データ '!F1502</f>
        <v>0</v>
      </c>
      <c r="H1502" s="3" t="str">
        <f t="shared" si="23"/>
        <v/>
      </c>
      <c r="I1502" s="3" t="str">
        <f>IF(F1502=1,VLOOKUP($B1502,スタッフ!$B:$F,5,FALSE),"")</f>
        <v/>
      </c>
      <c r="J1502" s="3" t="str">
        <f>IF(G1502=1,VLOOKUP($B1502,スタッフ!$B:$F,5,FALSE),"")</f>
        <v/>
      </c>
      <c r="K1502" s="3" t="str">
        <f>IF(E1502=1,VLOOKUP($B1502,スタッフ!$B:$F,5,FALSE),"")</f>
        <v/>
      </c>
    </row>
    <row r="1503" spans="1:11" x14ac:dyDescent="0.2">
      <c r="A1503" s="9" t="str">
        <f>'宅直データ '!A1503&amp;'宅直データ '!C1503</f>
        <v/>
      </c>
      <c r="B1503" s="3" t="str">
        <f>'宅直データ '!A1503&amp;""</f>
        <v/>
      </c>
      <c r="C1503" s="3">
        <f>'宅直データ '!B1503</f>
        <v>0</v>
      </c>
      <c r="D1503" s="4">
        <f>'宅直データ '!C1503</f>
        <v>0</v>
      </c>
      <c r="E1503" s="3">
        <f>'宅直データ '!D1503</f>
        <v>0</v>
      </c>
      <c r="F1503" s="3">
        <f>'宅直データ '!E1503</f>
        <v>0</v>
      </c>
      <c r="G1503" s="10">
        <f>'宅直データ '!F1503</f>
        <v>0</v>
      </c>
      <c r="H1503" s="3" t="str">
        <f t="shared" si="23"/>
        <v/>
      </c>
      <c r="I1503" s="3" t="str">
        <f>IF(F1503=1,VLOOKUP($B1503,スタッフ!$B:$F,5,FALSE),"")</f>
        <v/>
      </c>
      <c r="J1503" s="3" t="str">
        <f>IF(G1503=1,VLOOKUP($B1503,スタッフ!$B:$F,5,FALSE),"")</f>
        <v/>
      </c>
      <c r="K1503" s="3" t="str">
        <f>IF(E1503=1,VLOOKUP($B1503,スタッフ!$B:$F,5,FALSE),"")</f>
        <v/>
      </c>
    </row>
    <row r="1504" spans="1:11" x14ac:dyDescent="0.2">
      <c r="A1504" s="9" t="str">
        <f>'宅直データ '!A1504&amp;'宅直データ '!C1504</f>
        <v/>
      </c>
      <c r="B1504" s="3" t="str">
        <f>'宅直データ '!A1504&amp;""</f>
        <v/>
      </c>
      <c r="C1504" s="3">
        <f>'宅直データ '!B1504</f>
        <v>0</v>
      </c>
      <c r="D1504" s="4">
        <f>'宅直データ '!C1504</f>
        <v>0</v>
      </c>
      <c r="E1504" s="3">
        <f>'宅直データ '!D1504</f>
        <v>0</v>
      </c>
      <c r="F1504" s="3">
        <f>'宅直データ '!E1504</f>
        <v>0</v>
      </c>
      <c r="G1504" s="10">
        <f>'宅直データ '!F1504</f>
        <v>0</v>
      </c>
      <c r="H1504" s="3" t="str">
        <f t="shared" si="23"/>
        <v/>
      </c>
      <c r="I1504" s="3" t="str">
        <f>IF(F1504=1,VLOOKUP($B1504,スタッフ!$B:$F,5,FALSE),"")</f>
        <v/>
      </c>
      <c r="J1504" s="3" t="str">
        <f>IF(G1504=1,VLOOKUP($B1504,スタッフ!$B:$F,5,FALSE),"")</f>
        <v/>
      </c>
      <c r="K1504" s="3" t="str">
        <f>IF(E1504=1,VLOOKUP($B1504,スタッフ!$B:$F,5,FALSE),"")</f>
        <v/>
      </c>
    </row>
    <row r="1505" spans="1:11" x14ac:dyDescent="0.2">
      <c r="A1505" s="9" t="str">
        <f>'宅直データ '!A1505&amp;'宅直データ '!C1505</f>
        <v/>
      </c>
      <c r="B1505" s="3" t="str">
        <f>'宅直データ '!A1505&amp;""</f>
        <v/>
      </c>
      <c r="C1505" s="3">
        <f>'宅直データ '!B1505</f>
        <v>0</v>
      </c>
      <c r="D1505" s="4">
        <f>'宅直データ '!C1505</f>
        <v>0</v>
      </c>
      <c r="E1505" s="3">
        <f>'宅直データ '!D1505</f>
        <v>0</v>
      </c>
      <c r="F1505" s="3">
        <f>'宅直データ '!E1505</f>
        <v>0</v>
      </c>
      <c r="G1505" s="10">
        <f>'宅直データ '!F1505</f>
        <v>0</v>
      </c>
      <c r="H1505" s="3" t="str">
        <f t="shared" si="23"/>
        <v/>
      </c>
      <c r="I1505" s="3" t="str">
        <f>IF(F1505=1,VLOOKUP($B1505,スタッフ!$B:$F,5,FALSE),"")</f>
        <v/>
      </c>
      <c r="J1505" s="3" t="str">
        <f>IF(G1505=1,VLOOKUP($B1505,スタッフ!$B:$F,5,FALSE),"")</f>
        <v/>
      </c>
      <c r="K1505" s="3" t="str">
        <f>IF(E1505=1,VLOOKUP($B1505,スタッフ!$B:$F,5,FALSE),"")</f>
        <v/>
      </c>
    </row>
    <row r="1506" spans="1:11" x14ac:dyDescent="0.2">
      <c r="A1506" s="9" t="str">
        <f>'宅直データ '!A1506&amp;'宅直データ '!C1506</f>
        <v/>
      </c>
      <c r="B1506" s="3" t="str">
        <f>'宅直データ '!A1506&amp;""</f>
        <v/>
      </c>
      <c r="C1506" s="3">
        <f>'宅直データ '!B1506</f>
        <v>0</v>
      </c>
      <c r="D1506" s="4">
        <f>'宅直データ '!C1506</f>
        <v>0</v>
      </c>
      <c r="E1506" s="3">
        <f>'宅直データ '!D1506</f>
        <v>0</v>
      </c>
      <c r="F1506" s="3">
        <f>'宅直データ '!E1506</f>
        <v>0</v>
      </c>
      <c r="G1506" s="10">
        <f>'宅直データ '!F1506</f>
        <v>0</v>
      </c>
      <c r="H1506" s="3" t="str">
        <f t="shared" si="23"/>
        <v/>
      </c>
      <c r="I1506" s="3" t="str">
        <f>IF(F1506=1,VLOOKUP($B1506,スタッフ!$B:$F,5,FALSE),"")</f>
        <v/>
      </c>
      <c r="J1506" s="3" t="str">
        <f>IF(G1506=1,VLOOKUP($B1506,スタッフ!$B:$F,5,FALSE),"")</f>
        <v/>
      </c>
      <c r="K1506" s="3" t="str">
        <f>IF(E1506=1,VLOOKUP($B1506,スタッフ!$B:$F,5,FALSE),"")</f>
        <v/>
      </c>
    </row>
    <row r="1507" spans="1:11" x14ac:dyDescent="0.2">
      <c r="A1507" s="9" t="str">
        <f>'宅直データ '!A1507&amp;'宅直データ '!C1507</f>
        <v/>
      </c>
      <c r="B1507" s="3" t="str">
        <f>'宅直データ '!A1507&amp;""</f>
        <v/>
      </c>
      <c r="C1507" s="3">
        <f>'宅直データ '!B1507</f>
        <v>0</v>
      </c>
      <c r="D1507" s="4">
        <f>'宅直データ '!C1507</f>
        <v>0</v>
      </c>
      <c r="E1507" s="3">
        <f>'宅直データ '!D1507</f>
        <v>0</v>
      </c>
      <c r="F1507" s="3">
        <f>'宅直データ '!E1507</f>
        <v>0</v>
      </c>
      <c r="G1507" s="10">
        <f>'宅直データ '!F1507</f>
        <v>0</v>
      </c>
      <c r="H1507" s="3" t="str">
        <f t="shared" si="23"/>
        <v/>
      </c>
      <c r="I1507" s="3" t="str">
        <f>IF(F1507=1,VLOOKUP($B1507,スタッフ!$B:$F,5,FALSE),"")</f>
        <v/>
      </c>
      <c r="J1507" s="3" t="str">
        <f>IF(G1507=1,VLOOKUP($B1507,スタッフ!$B:$F,5,FALSE),"")</f>
        <v/>
      </c>
      <c r="K1507" s="3" t="str">
        <f>IF(E1507=1,VLOOKUP($B1507,スタッフ!$B:$F,5,FALSE),"")</f>
        <v/>
      </c>
    </row>
    <row r="1508" spans="1:11" x14ac:dyDescent="0.2">
      <c r="A1508" s="9" t="str">
        <f>'宅直データ '!A1508&amp;'宅直データ '!C1508</f>
        <v/>
      </c>
      <c r="B1508" s="3" t="str">
        <f>'宅直データ '!A1508&amp;""</f>
        <v/>
      </c>
      <c r="C1508" s="3">
        <f>'宅直データ '!B1508</f>
        <v>0</v>
      </c>
      <c r="D1508" s="4">
        <f>'宅直データ '!C1508</f>
        <v>0</v>
      </c>
      <c r="E1508" s="3">
        <f>'宅直データ '!D1508</f>
        <v>0</v>
      </c>
      <c r="F1508" s="3">
        <f>'宅直データ '!E1508</f>
        <v>0</v>
      </c>
      <c r="G1508" s="10">
        <f>'宅直データ '!F1508</f>
        <v>0</v>
      </c>
      <c r="H1508" s="3" t="str">
        <f t="shared" si="23"/>
        <v/>
      </c>
      <c r="I1508" s="3" t="str">
        <f>IF(F1508=1,VLOOKUP($B1508,スタッフ!$B:$F,5,FALSE),"")</f>
        <v/>
      </c>
      <c r="J1508" s="3" t="str">
        <f>IF(G1508=1,VLOOKUP($B1508,スタッフ!$B:$F,5,FALSE),"")</f>
        <v/>
      </c>
      <c r="K1508" s="3" t="str">
        <f>IF(E1508=1,VLOOKUP($B1508,スタッフ!$B:$F,5,FALSE),"")</f>
        <v/>
      </c>
    </row>
    <row r="1509" spans="1:11" x14ac:dyDescent="0.2">
      <c r="A1509" s="9" t="str">
        <f>'宅直データ '!A1509&amp;'宅直データ '!C1509</f>
        <v/>
      </c>
      <c r="B1509" s="3" t="str">
        <f>'宅直データ '!A1509&amp;""</f>
        <v/>
      </c>
      <c r="C1509" s="3">
        <f>'宅直データ '!B1509</f>
        <v>0</v>
      </c>
      <c r="D1509" s="4">
        <f>'宅直データ '!C1509</f>
        <v>0</v>
      </c>
      <c r="E1509" s="3">
        <f>'宅直データ '!D1509</f>
        <v>0</v>
      </c>
      <c r="F1509" s="3">
        <f>'宅直データ '!E1509</f>
        <v>0</v>
      </c>
      <c r="G1509" s="10">
        <f>'宅直データ '!F1509</f>
        <v>0</v>
      </c>
      <c r="H1509" s="3" t="str">
        <f t="shared" si="23"/>
        <v/>
      </c>
      <c r="I1509" s="3" t="str">
        <f>IF(F1509=1,VLOOKUP($B1509,スタッフ!$B:$F,5,FALSE),"")</f>
        <v/>
      </c>
      <c r="J1509" s="3" t="str">
        <f>IF(G1509=1,VLOOKUP($B1509,スタッフ!$B:$F,5,FALSE),"")</f>
        <v/>
      </c>
      <c r="K1509" s="3" t="str">
        <f>IF(E1509=1,VLOOKUP($B1509,スタッフ!$B:$F,5,FALSE),"")</f>
        <v/>
      </c>
    </row>
    <row r="1510" spans="1:11" x14ac:dyDescent="0.2">
      <c r="A1510" s="9" t="str">
        <f>'宅直データ '!A1510&amp;'宅直データ '!C1510</f>
        <v/>
      </c>
      <c r="B1510" s="3" t="str">
        <f>'宅直データ '!A1510&amp;""</f>
        <v/>
      </c>
      <c r="C1510" s="3">
        <f>'宅直データ '!B1510</f>
        <v>0</v>
      </c>
      <c r="D1510" s="4">
        <f>'宅直データ '!C1510</f>
        <v>0</v>
      </c>
      <c r="E1510" s="3">
        <f>'宅直データ '!D1510</f>
        <v>0</v>
      </c>
      <c r="F1510" s="3">
        <f>'宅直データ '!E1510</f>
        <v>0</v>
      </c>
      <c r="G1510" s="10">
        <f>'宅直データ '!F1510</f>
        <v>0</v>
      </c>
      <c r="H1510" s="3" t="str">
        <f t="shared" si="23"/>
        <v/>
      </c>
      <c r="I1510" s="3" t="str">
        <f>IF(F1510=1,VLOOKUP($B1510,スタッフ!$B:$F,5,FALSE),"")</f>
        <v/>
      </c>
      <c r="J1510" s="3" t="str">
        <f>IF(G1510=1,VLOOKUP($B1510,スタッフ!$B:$F,5,FALSE),"")</f>
        <v/>
      </c>
      <c r="K1510" s="3" t="str">
        <f>IF(E1510=1,VLOOKUP($B1510,スタッフ!$B:$F,5,FALSE),"")</f>
        <v/>
      </c>
    </row>
    <row r="1511" spans="1:11" x14ac:dyDescent="0.2">
      <c r="A1511" s="9" t="str">
        <f>'宅直データ '!A1511&amp;'宅直データ '!C1511</f>
        <v/>
      </c>
      <c r="B1511" s="3" t="str">
        <f>'宅直データ '!A1511&amp;""</f>
        <v/>
      </c>
      <c r="C1511" s="3">
        <f>'宅直データ '!B1511</f>
        <v>0</v>
      </c>
      <c r="D1511" s="4">
        <f>'宅直データ '!C1511</f>
        <v>0</v>
      </c>
      <c r="E1511" s="3">
        <f>'宅直データ '!D1511</f>
        <v>0</v>
      </c>
      <c r="F1511" s="3">
        <f>'宅直データ '!E1511</f>
        <v>0</v>
      </c>
      <c r="G1511" s="10">
        <f>'宅直データ '!F1511</f>
        <v>0</v>
      </c>
      <c r="H1511" s="3" t="str">
        <f t="shared" si="23"/>
        <v/>
      </c>
      <c r="I1511" s="3" t="str">
        <f>IF(F1511=1,VLOOKUP($B1511,スタッフ!$B:$F,5,FALSE),"")</f>
        <v/>
      </c>
      <c r="J1511" s="3" t="str">
        <f>IF(G1511=1,VLOOKUP($B1511,スタッフ!$B:$F,5,FALSE),"")</f>
        <v/>
      </c>
      <c r="K1511" s="3" t="str">
        <f>IF(E1511=1,VLOOKUP($B1511,スタッフ!$B:$F,5,FALSE),"")</f>
        <v/>
      </c>
    </row>
    <row r="1512" spans="1:11" x14ac:dyDescent="0.2">
      <c r="A1512" s="9" t="str">
        <f>'宅直データ '!A1512&amp;'宅直データ '!C1512</f>
        <v/>
      </c>
      <c r="B1512" s="3" t="str">
        <f>'宅直データ '!A1512&amp;""</f>
        <v/>
      </c>
      <c r="C1512" s="3">
        <f>'宅直データ '!B1512</f>
        <v>0</v>
      </c>
      <c r="D1512" s="4">
        <f>'宅直データ '!C1512</f>
        <v>0</v>
      </c>
      <c r="E1512" s="3">
        <f>'宅直データ '!D1512</f>
        <v>0</v>
      </c>
      <c r="F1512" s="3">
        <f>'宅直データ '!E1512</f>
        <v>0</v>
      </c>
      <c r="G1512" s="10">
        <f>'宅直データ '!F1512</f>
        <v>0</v>
      </c>
      <c r="H1512" s="3" t="str">
        <f t="shared" si="23"/>
        <v/>
      </c>
      <c r="I1512" s="3" t="str">
        <f>IF(F1512=1,VLOOKUP($B1512,スタッフ!$B:$F,5,FALSE),"")</f>
        <v/>
      </c>
      <c r="J1512" s="3" t="str">
        <f>IF(G1512=1,VLOOKUP($B1512,スタッフ!$B:$F,5,FALSE),"")</f>
        <v/>
      </c>
      <c r="K1512" s="3" t="str">
        <f>IF(E1512=1,VLOOKUP($B1512,スタッフ!$B:$F,5,FALSE),"")</f>
        <v/>
      </c>
    </row>
    <row r="1513" spans="1:11" x14ac:dyDescent="0.2">
      <c r="A1513" s="9" t="str">
        <f>'宅直データ '!A1513&amp;'宅直データ '!C1513</f>
        <v/>
      </c>
      <c r="B1513" s="3" t="str">
        <f>'宅直データ '!A1513&amp;""</f>
        <v/>
      </c>
      <c r="C1513" s="3">
        <f>'宅直データ '!B1513</f>
        <v>0</v>
      </c>
      <c r="D1513" s="4">
        <f>'宅直データ '!C1513</f>
        <v>0</v>
      </c>
      <c r="E1513" s="3">
        <f>'宅直データ '!D1513</f>
        <v>0</v>
      </c>
      <c r="F1513" s="3">
        <f>'宅直データ '!E1513</f>
        <v>0</v>
      </c>
      <c r="G1513" s="10">
        <f>'宅直データ '!F1513</f>
        <v>0</v>
      </c>
      <c r="H1513" s="3" t="str">
        <f t="shared" si="23"/>
        <v/>
      </c>
      <c r="I1513" s="3" t="str">
        <f>IF(F1513=1,VLOOKUP($B1513,スタッフ!$B:$F,5,FALSE),"")</f>
        <v/>
      </c>
      <c r="J1513" s="3" t="str">
        <f>IF(G1513=1,VLOOKUP($B1513,スタッフ!$B:$F,5,FALSE),"")</f>
        <v/>
      </c>
      <c r="K1513" s="3" t="str">
        <f>IF(E1513=1,VLOOKUP($B1513,スタッフ!$B:$F,5,FALSE),"")</f>
        <v/>
      </c>
    </row>
    <row r="1514" spans="1:11" x14ac:dyDescent="0.2">
      <c r="A1514" s="9" t="str">
        <f>'宅直データ '!A1514&amp;'宅直データ '!C1514</f>
        <v/>
      </c>
      <c r="B1514" s="3" t="str">
        <f>'宅直データ '!A1514&amp;""</f>
        <v/>
      </c>
      <c r="C1514" s="3">
        <f>'宅直データ '!B1514</f>
        <v>0</v>
      </c>
      <c r="D1514" s="4">
        <f>'宅直データ '!C1514</f>
        <v>0</v>
      </c>
      <c r="E1514" s="3">
        <f>'宅直データ '!D1514</f>
        <v>0</v>
      </c>
      <c r="F1514" s="3">
        <f>'宅直データ '!E1514</f>
        <v>0</v>
      </c>
      <c r="G1514" s="10">
        <f>'宅直データ '!F1514</f>
        <v>0</v>
      </c>
      <c r="H1514" s="3" t="str">
        <f t="shared" si="23"/>
        <v/>
      </c>
      <c r="I1514" s="3" t="str">
        <f>IF(F1514=1,VLOOKUP($B1514,スタッフ!$B:$F,5,FALSE),"")</f>
        <v/>
      </c>
      <c r="J1514" s="3" t="str">
        <f>IF(G1514=1,VLOOKUP($B1514,スタッフ!$B:$F,5,FALSE),"")</f>
        <v/>
      </c>
      <c r="K1514" s="3" t="str">
        <f>IF(E1514=1,VLOOKUP($B1514,スタッフ!$B:$F,5,FALSE),"")</f>
        <v/>
      </c>
    </row>
    <row r="1515" spans="1:11" x14ac:dyDescent="0.2">
      <c r="A1515" s="9" t="str">
        <f>'宅直データ '!A1515&amp;'宅直データ '!C1515</f>
        <v/>
      </c>
      <c r="B1515" s="3" t="str">
        <f>'宅直データ '!A1515&amp;""</f>
        <v/>
      </c>
      <c r="C1515" s="3">
        <f>'宅直データ '!B1515</f>
        <v>0</v>
      </c>
      <c r="D1515" s="4">
        <f>'宅直データ '!C1515</f>
        <v>0</v>
      </c>
      <c r="E1515" s="3">
        <f>'宅直データ '!D1515</f>
        <v>0</v>
      </c>
      <c r="F1515" s="3">
        <f>'宅直データ '!E1515</f>
        <v>0</v>
      </c>
      <c r="G1515" s="10">
        <f>'宅直データ '!F1515</f>
        <v>0</v>
      </c>
      <c r="H1515" s="3" t="str">
        <f t="shared" si="23"/>
        <v/>
      </c>
      <c r="I1515" s="3" t="str">
        <f>IF(F1515=1,VLOOKUP($B1515,スタッフ!$B:$F,5,FALSE),"")</f>
        <v/>
      </c>
      <c r="J1515" s="3" t="str">
        <f>IF(G1515=1,VLOOKUP($B1515,スタッフ!$B:$F,5,FALSE),"")</f>
        <v/>
      </c>
      <c r="K1515" s="3" t="str">
        <f>IF(E1515=1,VLOOKUP($B1515,スタッフ!$B:$F,5,FALSE),"")</f>
        <v/>
      </c>
    </row>
    <row r="1516" spans="1:11" x14ac:dyDescent="0.2">
      <c r="A1516" s="9" t="str">
        <f>'宅直データ '!A1516&amp;'宅直データ '!C1516</f>
        <v/>
      </c>
      <c r="B1516" s="3" t="str">
        <f>'宅直データ '!A1516&amp;""</f>
        <v/>
      </c>
      <c r="C1516" s="3">
        <f>'宅直データ '!B1516</f>
        <v>0</v>
      </c>
      <c r="D1516" s="4">
        <f>'宅直データ '!C1516</f>
        <v>0</v>
      </c>
      <c r="E1516" s="3">
        <f>'宅直データ '!D1516</f>
        <v>0</v>
      </c>
      <c r="F1516" s="3">
        <f>'宅直データ '!E1516</f>
        <v>0</v>
      </c>
      <c r="G1516" s="10">
        <f>'宅直データ '!F1516</f>
        <v>0</v>
      </c>
      <c r="H1516" s="3" t="str">
        <f t="shared" si="23"/>
        <v/>
      </c>
      <c r="I1516" s="3" t="str">
        <f>IF(F1516=1,VLOOKUP($B1516,スタッフ!$B:$F,5,FALSE),"")</f>
        <v/>
      </c>
      <c r="J1516" s="3" t="str">
        <f>IF(G1516=1,VLOOKUP($B1516,スタッフ!$B:$F,5,FALSE),"")</f>
        <v/>
      </c>
      <c r="K1516" s="3" t="str">
        <f>IF(E1516=1,VLOOKUP($B1516,スタッフ!$B:$F,5,FALSE),"")</f>
        <v/>
      </c>
    </row>
    <row r="1517" spans="1:11" x14ac:dyDescent="0.2">
      <c r="A1517" s="9" t="str">
        <f>'宅直データ '!A1517&amp;'宅直データ '!C1517</f>
        <v/>
      </c>
      <c r="B1517" s="3" t="str">
        <f>'宅直データ '!A1517&amp;""</f>
        <v/>
      </c>
      <c r="C1517" s="3">
        <f>'宅直データ '!B1517</f>
        <v>0</v>
      </c>
      <c r="D1517" s="4">
        <f>'宅直データ '!C1517</f>
        <v>0</v>
      </c>
      <c r="E1517" s="3">
        <f>'宅直データ '!D1517</f>
        <v>0</v>
      </c>
      <c r="F1517" s="3">
        <f>'宅直データ '!E1517</f>
        <v>0</v>
      </c>
      <c r="G1517" s="10">
        <f>'宅直データ '!F1517</f>
        <v>0</v>
      </c>
      <c r="H1517" s="3" t="str">
        <f t="shared" si="23"/>
        <v/>
      </c>
      <c r="I1517" s="3" t="str">
        <f>IF(F1517=1,VLOOKUP($B1517,スタッフ!$B:$F,5,FALSE),"")</f>
        <v/>
      </c>
      <c r="J1517" s="3" t="str">
        <f>IF(G1517=1,VLOOKUP($B1517,スタッフ!$B:$F,5,FALSE),"")</f>
        <v/>
      </c>
      <c r="K1517" s="3" t="str">
        <f>IF(E1517=1,VLOOKUP($B1517,スタッフ!$B:$F,5,FALSE),"")</f>
        <v/>
      </c>
    </row>
    <row r="1518" spans="1:11" x14ac:dyDescent="0.2">
      <c r="A1518" s="9" t="str">
        <f>'宅直データ '!A1518&amp;'宅直データ '!C1518</f>
        <v/>
      </c>
      <c r="B1518" s="3" t="str">
        <f>'宅直データ '!A1518&amp;""</f>
        <v/>
      </c>
      <c r="C1518" s="3">
        <f>'宅直データ '!B1518</f>
        <v>0</v>
      </c>
      <c r="D1518" s="4">
        <f>'宅直データ '!C1518</f>
        <v>0</v>
      </c>
      <c r="E1518" s="3">
        <f>'宅直データ '!D1518</f>
        <v>0</v>
      </c>
      <c r="F1518" s="3">
        <f>'宅直データ '!E1518</f>
        <v>0</v>
      </c>
      <c r="G1518" s="10">
        <f>'宅直データ '!F1518</f>
        <v>0</v>
      </c>
      <c r="H1518" s="3" t="str">
        <f t="shared" si="23"/>
        <v/>
      </c>
      <c r="I1518" s="3" t="str">
        <f>IF(F1518=1,VLOOKUP($B1518,スタッフ!$B:$F,5,FALSE),"")</f>
        <v/>
      </c>
      <c r="J1518" s="3" t="str">
        <f>IF(G1518=1,VLOOKUP($B1518,スタッフ!$B:$F,5,FALSE),"")</f>
        <v/>
      </c>
      <c r="K1518" s="3" t="str">
        <f>IF(E1518=1,VLOOKUP($B1518,スタッフ!$B:$F,5,FALSE),"")</f>
        <v/>
      </c>
    </row>
    <row r="1519" spans="1:11" x14ac:dyDescent="0.2">
      <c r="A1519" s="9" t="str">
        <f>'宅直データ '!A1519&amp;'宅直データ '!C1519</f>
        <v/>
      </c>
      <c r="B1519" s="3" t="str">
        <f>'宅直データ '!A1519&amp;""</f>
        <v/>
      </c>
      <c r="C1519" s="3">
        <f>'宅直データ '!B1519</f>
        <v>0</v>
      </c>
      <c r="D1519" s="4">
        <f>'宅直データ '!C1519</f>
        <v>0</v>
      </c>
      <c r="E1519" s="3">
        <f>'宅直データ '!D1519</f>
        <v>0</v>
      </c>
      <c r="F1519" s="3">
        <f>'宅直データ '!E1519</f>
        <v>0</v>
      </c>
      <c r="G1519" s="10">
        <f>'宅直データ '!F1519</f>
        <v>0</v>
      </c>
      <c r="H1519" s="3" t="str">
        <f t="shared" si="23"/>
        <v/>
      </c>
      <c r="I1519" s="3" t="str">
        <f>IF(F1519=1,VLOOKUP($B1519,スタッフ!$B:$F,5,FALSE),"")</f>
        <v/>
      </c>
      <c r="J1519" s="3" t="str">
        <f>IF(G1519=1,VLOOKUP($B1519,スタッフ!$B:$F,5,FALSE),"")</f>
        <v/>
      </c>
      <c r="K1519" s="3" t="str">
        <f>IF(E1519=1,VLOOKUP($B1519,スタッフ!$B:$F,5,FALSE),"")</f>
        <v/>
      </c>
    </row>
    <row r="1520" spans="1:11" x14ac:dyDescent="0.2">
      <c r="A1520" s="9" t="str">
        <f>'宅直データ '!A1520&amp;'宅直データ '!C1520</f>
        <v/>
      </c>
      <c r="B1520" s="3" t="str">
        <f>'宅直データ '!A1520&amp;""</f>
        <v/>
      </c>
      <c r="C1520" s="3">
        <f>'宅直データ '!B1520</f>
        <v>0</v>
      </c>
      <c r="D1520" s="4">
        <f>'宅直データ '!C1520</f>
        <v>0</v>
      </c>
      <c r="E1520" s="3">
        <f>'宅直データ '!D1520</f>
        <v>0</v>
      </c>
      <c r="F1520" s="3">
        <f>'宅直データ '!E1520</f>
        <v>0</v>
      </c>
      <c r="G1520" s="10">
        <f>'宅直データ '!F1520</f>
        <v>0</v>
      </c>
      <c r="H1520" s="3" t="str">
        <f t="shared" si="23"/>
        <v/>
      </c>
      <c r="I1520" s="3" t="str">
        <f>IF(F1520=1,VLOOKUP($B1520,スタッフ!$B:$F,5,FALSE),"")</f>
        <v/>
      </c>
      <c r="J1520" s="3" t="str">
        <f>IF(G1520=1,VLOOKUP($B1520,スタッフ!$B:$F,5,FALSE),"")</f>
        <v/>
      </c>
      <c r="K1520" s="3" t="str">
        <f>IF(E1520=1,VLOOKUP($B1520,スタッフ!$B:$F,5,FALSE),"")</f>
        <v/>
      </c>
    </row>
    <row r="1521" spans="1:11" x14ac:dyDescent="0.2">
      <c r="A1521" s="9" t="str">
        <f>'宅直データ '!A1521&amp;'宅直データ '!C1521</f>
        <v/>
      </c>
      <c r="B1521" s="3" t="str">
        <f>'宅直データ '!A1521&amp;""</f>
        <v/>
      </c>
      <c r="C1521" s="3">
        <f>'宅直データ '!B1521</f>
        <v>0</v>
      </c>
      <c r="D1521" s="4">
        <f>'宅直データ '!C1521</f>
        <v>0</v>
      </c>
      <c r="E1521" s="3">
        <f>'宅直データ '!D1521</f>
        <v>0</v>
      </c>
      <c r="F1521" s="3">
        <f>'宅直データ '!E1521</f>
        <v>0</v>
      </c>
      <c r="G1521" s="10">
        <f>'宅直データ '!F1521</f>
        <v>0</v>
      </c>
      <c r="H1521" s="3" t="str">
        <f t="shared" si="23"/>
        <v/>
      </c>
      <c r="I1521" s="3" t="str">
        <f>IF(F1521=1,VLOOKUP($B1521,スタッフ!$B:$F,5,FALSE),"")</f>
        <v/>
      </c>
      <c r="J1521" s="3" t="str">
        <f>IF(G1521=1,VLOOKUP($B1521,スタッフ!$B:$F,5,FALSE),"")</f>
        <v/>
      </c>
      <c r="K1521" s="3" t="str">
        <f>IF(E1521=1,VLOOKUP($B1521,スタッフ!$B:$F,5,FALSE),"")</f>
        <v/>
      </c>
    </row>
    <row r="1522" spans="1:11" x14ac:dyDescent="0.2">
      <c r="A1522" s="9" t="str">
        <f>'宅直データ '!A1522&amp;'宅直データ '!C1522</f>
        <v/>
      </c>
      <c r="B1522" s="3" t="str">
        <f>'宅直データ '!A1522&amp;""</f>
        <v/>
      </c>
      <c r="C1522" s="3">
        <f>'宅直データ '!B1522</f>
        <v>0</v>
      </c>
      <c r="D1522" s="4">
        <f>'宅直データ '!C1522</f>
        <v>0</v>
      </c>
      <c r="E1522" s="3">
        <f>'宅直データ '!D1522</f>
        <v>0</v>
      </c>
      <c r="F1522" s="3">
        <f>'宅直データ '!E1522</f>
        <v>0</v>
      </c>
      <c r="G1522" s="10">
        <f>'宅直データ '!F1522</f>
        <v>0</v>
      </c>
      <c r="H1522" s="3" t="str">
        <f t="shared" si="23"/>
        <v/>
      </c>
      <c r="I1522" s="3" t="str">
        <f>IF(F1522=1,VLOOKUP($B1522,スタッフ!$B:$F,5,FALSE),"")</f>
        <v/>
      </c>
      <c r="J1522" s="3" t="str">
        <f>IF(G1522=1,VLOOKUP($B1522,スタッフ!$B:$F,5,FALSE),"")</f>
        <v/>
      </c>
      <c r="K1522" s="3" t="str">
        <f>IF(E1522=1,VLOOKUP($B1522,スタッフ!$B:$F,5,FALSE),"")</f>
        <v/>
      </c>
    </row>
    <row r="1523" spans="1:11" x14ac:dyDescent="0.2">
      <c r="A1523" s="9" t="str">
        <f>'宅直データ '!A1523&amp;'宅直データ '!C1523</f>
        <v/>
      </c>
      <c r="B1523" s="3" t="str">
        <f>'宅直データ '!A1523&amp;""</f>
        <v/>
      </c>
      <c r="C1523" s="3">
        <f>'宅直データ '!B1523</f>
        <v>0</v>
      </c>
      <c r="D1523" s="4">
        <f>'宅直データ '!C1523</f>
        <v>0</v>
      </c>
      <c r="E1523" s="3">
        <f>'宅直データ '!D1523</f>
        <v>0</v>
      </c>
      <c r="F1523" s="3">
        <f>'宅直データ '!E1523</f>
        <v>0</v>
      </c>
      <c r="G1523" s="10">
        <f>'宅直データ '!F1523</f>
        <v>0</v>
      </c>
      <c r="H1523" s="3" t="str">
        <f t="shared" si="23"/>
        <v/>
      </c>
      <c r="I1523" s="3" t="str">
        <f>IF(F1523=1,VLOOKUP($B1523,スタッフ!$B:$F,5,FALSE),"")</f>
        <v/>
      </c>
      <c r="J1523" s="3" t="str">
        <f>IF(G1523=1,VLOOKUP($B1523,スタッフ!$B:$F,5,FALSE),"")</f>
        <v/>
      </c>
      <c r="K1523" s="3" t="str">
        <f>IF(E1523=1,VLOOKUP($B1523,スタッフ!$B:$F,5,FALSE),"")</f>
        <v/>
      </c>
    </row>
    <row r="1524" spans="1:11" x14ac:dyDescent="0.2">
      <c r="A1524" s="9" t="str">
        <f>'宅直データ '!A1524&amp;'宅直データ '!C1524</f>
        <v/>
      </c>
      <c r="B1524" s="3" t="str">
        <f>'宅直データ '!A1524&amp;""</f>
        <v/>
      </c>
      <c r="C1524" s="3">
        <f>'宅直データ '!B1524</f>
        <v>0</v>
      </c>
      <c r="D1524" s="4">
        <f>'宅直データ '!C1524</f>
        <v>0</v>
      </c>
      <c r="E1524" s="3">
        <f>'宅直データ '!D1524</f>
        <v>0</v>
      </c>
      <c r="F1524" s="3">
        <f>'宅直データ '!E1524</f>
        <v>0</v>
      </c>
      <c r="G1524" s="10">
        <f>'宅直データ '!F1524</f>
        <v>0</v>
      </c>
      <c r="H1524" s="3" t="str">
        <f t="shared" si="23"/>
        <v/>
      </c>
      <c r="I1524" s="3" t="str">
        <f>IF(F1524=1,VLOOKUP($B1524,スタッフ!$B:$F,5,FALSE),"")</f>
        <v/>
      </c>
      <c r="J1524" s="3" t="str">
        <f>IF(G1524=1,VLOOKUP($B1524,スタッフ!$B:$F,5,FALSE),"")</f>
        <v/>
      </c>
      <c r="K1524" s="3" t="str">
        <f>IF(E1524=1,VLOOKUP($B1524,スタッフ!$B:$F,5,FALSE),"")</f>
        <v/>
      </c>
    </row>
    <row r="1525" spans="1:11" x14ac:dyDescent="0.2">
      <c r="A1525" s="9" t="str">
        <f>'宅直データ '!A1525&amp;'宅直データ '!C1525</f>
        <v/>
      </c>
      <c r="B1525" s="3" t="str">
        <f>'宅直データ '!A1525&amp;""</f>
        <v/>
      </c>
      <c r="C1525" s="3">
        <f>'宅直データ '!B1525</f>
        <v>0</v>
      </c>
      <c r="D1525" s="4">
        <f>'宅直データ '!C1525</f>
        <v>0</v>
      </c>
      <c r="E1525" s="3">
        <f>'宅直データ '!D1525</f>
        <v>0</v>
      </c>
      <c r="F1525" s="3">
        <f>'宅直データ '!E1525</f>
        <v>0</v>
      </c>
      <c r="G1525" s="10">
        <f>'宅直データ '!F1525</f>
        <v>0</v>
      </c>
      <c r="H1525" s="3" t="str">
        <f t="shared" si="23"/>
        <v/>
      </c>
      <c r="I1525" s="3" t="str">
        <f>IF(F1525=1,VLOOKUP($B1525,スタッフ!$B:$F,5,FALSE),"")</f>
        <v/>
      </c>
      <c r="J1525" s="3" t="str">
        <f>IF(G1525=1,VLOOKUP($B1525,スタッフ!$B:$F,5,FALSE),"")</f>
        <v/>
      </c>
      <c r="K1525" s="3" t="str">
        <f>IF(E1525=1,VLOOKUP($B1525,スタッフ!$B:$F,5,FALSE),"")</f>
        <v/>
      </c>
    </row>
    <row r="1526" spans="1:11" x14ac:dyDescent="0.2">
      <c r="A1526" s="9" t="str">
        <f>'宅直データ '!A1526&amp;'宅直データ '!C1526</f>
        <v/>
      </c>
      <c r="B1526" s="3" t="str">
        <f>'宅直データ '!A1526&amp;""</f>
        <v/>
      </c>
      <c r="C1526" s="3">
        <f>'宅直データ '!B1526</f>
        <v>0</v>
      </c>
      <c r="D1526" s="4">
        <f>'宅直データ '!C1526</f>
        <v>0</v>
      </c>
      <c r="E1526" s="3">
        <f>'宅直データ '!D1526</f>
        <v>0</v>
      </c>
      <c r="F1526" s="3">
        <f>'宅直データ '!E1526</f>
        <v>0</v>
      </c>
      <c r="G1526" s="10">
        <f>'宅直データ '!F1526</f>
        <v>0</v>
      </c>
      <c r="H1526" s="3" t="str">
        <f t="shared" si="23"/>
        <v/>
      </c>
      <c r="I1526" s="3" t="str">
        <f>IF(F1526=1,VLOOKUP($B1526,スタッフ!$B:$F,5,FALSE),"")</f>
        <v/>
      </c>
      <c r="J1526" s="3" t="str">
        <f>IF(G1526=1,VLOOKUP($B1526,スタッフ!$B:$F,5,FALSE),"")</f>
        <v/>
      </c>
      <c r="K1526" s="3" t="str">
        <f>IF(E1526=1,VLOOKUP($B1526,スタッフ!$B:$F,5,FALSE),"")</f>
        <v/>
      </c>
    </row>
    <row r="1527" spans="1:11" x14ac:dyDescent="0.2">
      <c r="A1527" s="9" t="str">
        <f>'宅直データ '!A1527&amp;'宅直データ '!C1527</f>
        <v/>
      </c>
      <c r="B1527" s="3" t="str">
        <f>'宅直データ '!A1527&amp;""</f>
        <v/>
      </c>
      <c r="C1527" s="3">
        <f>'宅直データ '!B1527</f>
        <v>0</v>
      </c>
      <c r="D1527" s="4">
        <f>'宅直データ '!C1527</f>
        <v>0</v>
      </c>
      <c r="E1527" s="3">
        <f>'宅直データ '!D1527</f>
        <v>0</v>
      </c>
      <c r="F1527" s="3">
        <f>'宅直データ '!E1527</f>
        <v>0</v>
      </c>
      <c r="G1527" s="10">
        <f>'宅直データ '!F1527</f>
        <v>0</v>
      </c>
      <c r="H1527" s="3" t="str">
        <f t="shared" si="23"/>
        <v/>
      </c>
      <c r="I1527" s="3" t="str">
        <f>IF(F1527=1,VLOOKUP($B1527,スタッフ!$B:$F,5,FALSE),"")</f>
        <v/>
      </c>
      <c r="J1527" s="3" t="str">
        <f>IF(G1527=1,VLOOKUP($B1527,スタッフ!$B:$F,5,FALSE),"")</f>
        <v/>
      </c>
      <c r="K1527" s="3" t="str">
        <f>IF(E1527=1,VLOOKUP($B1527,スタッフ!$B:$F,5,FALSE),"")</f>
        <v/>
      </c>
    </row>
    <row r="1528" spans="1:11" x14ac:dyDescent="0.2">
      <c r="A1528" s="9" t="str">
        <f>'宅直データ '!A1528&amp;'宅直データ '!C1528</f>
        <v/>
      </c>
      <c r="B1528" s="3" t="str">
        <f>'宅直データ '!A1528&amp;""</f>
        <v/>
      </c>
      <c r="C1528" s="3">
        <f>'宅直データ '!B1528</f>
        <v>0</v>
      </c>
      <c r="D1528" s="4">
        <f>'宅直データ '!C1528</f>
        <v>0</v>
      </c>
      <c r="E1528" s="3">
        <f>'宅直データ '!D1528</f>
        <v>0</v>
      </c>
      <c r="F1528" s="3">
        <f>'宅直データ '!E1528</f>
        <v>0</v>
      </c>
      <c r="G1528" s="10">
        <f>'宅直データ '!F1528</f>
        <v>0</v>
      </c>
      <c r="H1528" s="3" t="str">
        <f t="shared" si="23"/>
        <v/>
      </c>
      <c r="I1528" s="3" t="str">
        <f>IF(F1528=1,VLOOKUP($B1528,スタッフ!$B:$F,5,FALSE),"")</f>
        <v/>
      </c>
      <c r="J1528" s="3" t="str">
        <f>IF(G1528=1,VLOOKUP($B1528,スタッフ!$B:$F,5,FALSE),"")</f>
        <v/>
      </c>
      <c r="K1528" s="3" t="str">
        <f>IF(E1528=1,VLOOKUP($B1528,スタッフ!$B:$F,5,FALSE),"")</f>
        <v/>
      </c>
    </row>
    <row r="1529" spans="1:11" x14ac:dyDescent="0.2">
      <c r="A1529" s="9" t="str">
        <f>'宅直データ '!A1529&amp;'宅直データ '!C1529</f>
        <v/>
      </c>
      <c r="B1529" s="3" t="str">
        <f>'宅直データ '!A1529&amp;""</f>
        <v/>
      </c>
      <c r="C1529" s="3">
        <f>'宅直データ '!B1529</f>
        <v>0</v>
      </c>
      <c r="D1529" s="4">
        <f>'宅直データ '!C1529</f>
        <v>0</v>
      </c>
      <c r="E1529" s="3">
        <f>'宅直データ '!D1529</f>
        <v>0</v>
      </c>
      <c r="F1529" s="3">
        <f>'宅直データ '!E1529</f>
        <v>0</v>
      </c>
      <c r="G1529" s="10">
        <f>'宅直データ '!F1529</f>
        <v>0</v>
      </c>
      <c r="H1529" s="3" t="str">
        <f t="shared" si="23"/>
        <v/>
      </c>
      <c r="I1529" s="3" t="str">
        <f>IF(F1529=1,VLOOKUP($B1529,スタッフ!$B:$F,5,FALSE),"")</f>
        <v/>
      </c>
      <c r="J1529" s="3" t="str">
        <f>IF(G1529=1,VLOOKUP($B1529,スタッフ!$B:$F,5,FALSE),"")</f>
        <v/>
      </c>
      <c r="K1529" s="3" t="str">
        <f>IF(E1529=1,VLOOKUP($B1529,スタッフ!$B:$F,5,FALSE),"")</f>
        <v/>
      </c>
    </row>
    <row r="1530" spans="1:11" x14ac:dyDescent="0.2">
      <c r="A1530" s="9" t="str">
        <f>'宅直データ '!A1530&amp;'宅直データ '!C1530</f>
        <v/>
      </c>
      <c r="B1530" s="3" t="str">
        <f>'宅直データ '!A1530&amp;""</f>
        <v/>
      </c>
      <c r="C1530" s="3">
        <f>'宅直データ '!B1530</f>
        <v>0</v>
      </c>
      <c r="D1530" s="4">
        <f>'宅直データ '!C1530</f>
        <v>0</v>
      </c>
      <c r="E1530" s="3">
        <f>'宅直データ '!D1530</f>
        <v>0</v>
      </c>
      <c r="F1530" s="3">
        <f>'宅直データ '!E1530</f>
        <v>0</v>
      </c>
      <c r="G1530" s="10">
        <f>'宅直データ '!F1530</f>
        <v>0</v>
      </c>
      <c r="H1530" s="3" t="str">
        <f t="shared" si="23"/>
        <v/>
      </c>
      <c r="I1530" s="3" t="str">
        <f>IF(F1530=1,VLOOKUP($B1530,スタッフ!$B:$F,5,FALSE),"")</f>
        <v/>
      </c>
      <c r="J1530" s="3" t="str">
        <f>IF(G1530=1,VLOOKUP($B1530,スタッフ!$B:$F,5,FALSE),"")</f>
        <v/>
      </c>
      <c r="K1530" s="3" t="str">
        <f>IF(E1530=1,VLOOKUP($B1530,スタッフ!$B:$F,5,FALSE),"")</f>
        <v/>
      </c>
    </row>
    <row r="1531" spans="1:11" x14ac:dyDescent="0.2">
      <c r="A1531" s="9" t="str">
        <f>'宅直データ '!A1531&amp;'宅直データ '!C1531</f>
        <v/>
      </c>
      <c r="B1531" s="3" t="str">
        <f>'宅直データ '!A1531&amp;""</f>
        <v/>
      </c>
      <c r="C1531" s="3">
        <f>'宅直データ '!B1531</f>
        <v>0</v>
      </c>
      <c r="D1531" s="4">
        <f>'宅直データ '!C1531</f>
        <v>0</v>
      </c>
      <c r="E1531" s="3">
        <f>'宅直データ '!D1531</f>
        <v>0</v>
      </c>
      <c r="F1531" s="3">
        <f>'宅直データ '!E1531</f>
        <v>0</v>
      </c>
      <c r="G1531" s="10">
        <f>'宅直データ '!F1531</f>
        <v>0</v>
      </c>
      <c r="H1531" s="3" t="str">
        <f t="shared" si="23"/>
        <v/>
      </c>
      <c r="I1531" s="3" t="str">
        <f>IF(F1531=1,VLOOKUP($B1531,スタッフ!$B:$F,5,FALSE),"")</f>
        <v/>
      </c>
      <c r="J1531" s="3" t="str">
        <f>IF(G1531=1,VLOOKUP($B1531,スタッフ!$B:$F,5,FALSE),"")</f>
        <v/>
      </c>
      <c r="K1531" s="3" t="str">
        <f>IF(E1531=1,VLOOKUP($B1531,スタッフ!$B:$F,5,FALSE),"")</f>
        <v/>
      </c>
    </row>
    <row r="1532" spans="1:11" x14ac:dyDescent="0.2">
      <c r="A1532" s="9" t="str">
        <f>'宅直データ '!A1532&amp;'宅直データ '!C1532</f>
        <v/>
      </c>
      <c r="B1532" s="3" t="str">
        <f>'宅直データ '!A1532&amp;""</f>
        <v/>
      </c>
      <c r="C1532" s="3">
        <f>'宅直データ '!B1532</f>
        <v>0</v>
      </c>
      <c r="D1532" s="4">
        <f>'宅直データ '!C1532</f>
        <v>0</v>
      </c>
      <c r="E1532" s="3">
        <f>'宅直データ '!D1532</f>
        <v>0</v>
      </c>
      <c r="F1532" s="3">
        <f>'宅直データ '!E1532</f>
        <v>0</v>
      </c>
      <c r="G1532" s="10">
        <f>'宅直データ '!F1532</f>
        <v>0</v>
      </c>
      <c r="H1532" s="3" t="str">
        <f t="shared" si="23"/>
        <v/>
      </c>
      <c r="I1532" s="3" t="str">
        <f>IF(F1532=1,VLOOKUP($B1532,スタッフ!$B:$F,5,FALSE),"")</f>
        <v/>
      </c>
      <c r="J1532" s="3" t="str">
        <f>IF(G1532=1,VLOOKUP($B1532,スタッフ!$B:$F,5,FALSE),"")</f>
        <v/>
      </c>
      <c r="K1532" s="3" t="str">
        <f>IF(E1532=1,VLOOKUP($B1532,スタッフ!$B:$F,5,FALSE),"")</f>
        <v/>
      </c>
    </row>
    <row r="1533" spans="1:11" x14ac:dyDescent="0.2">
      <c r="A1533" s="9" t="str">
        <f>'宅直データ '!A1533&amp;'宅直データ '!C1533</f>
        <v/>
      </c>
      <c r="B1533" s="3" t="str">
        <f>'宅直データ '!A1533&amp;""</f>
        <v/>
      </c>
      <c r="C1533" s="3">
        <f>'宅直データ '!B1533</f>
        <v>0</v>
      </c>
      <c r="D1533" s="4">
        <f>'宅直データ '!C1533</f>
        <v>0</v>
      </c>
      <c r="E1533" s="3">
        <f>'宅直データ '!D1533</f>
        <v>0</v>
      </c>
      <c r="F1533" s="3">
        <f>'宅直データ '!E1533</f>
        <v>0</v>
      </c>
      <c r="G1533" s="10">
        <f>'宅直データ '!F1533</f>
        <v>0</v>
      </c>
      <c r="H1533" s="3" t="str">
        <f t="shared" si="23"/>
        <v/>
      </c>
      <c r="I1533" s="3" t="str">
        <f>IF(F1533=1,VLOOKUP($B1533,スタッフ!$B:$F,5,FALSE),"")</f>
        <v/>
      </c>
      <c r="J1533" s="3" t="str">
        <f>IF(G1533=1,VLOOKUP($B1533,スタッフ!$B:$F,5,FALSE),"")</f>
        <v/>
      </c>
      <c r="K1533" s="3" t="str">
        <f>IF(E1533=1,VLOOKUP($B1533,スタッフ!$B:$F,5,FALSE),"")</f>
        <v/>
      </c>
    </row>
    <row r="1534" spans="1:11" x14ac:dyDescent="0.2">
      <c r="A1534" s="9" t="str">
        <f>'宅直データ '!A1534&amp;'宅直データ '!C1534</f>
        <v/>
      </c>
      <c r="B1534" s="3" t="str">
        <f>'宅直データ '!A1534&amp;""</f>
        <v/>
      </c>
      <c r="C1534" s="3">
        <f>'宅直データ '!B1534</f>
        <v>0</v>
      </c>
      <c r="D1534" s="4">
        <f>'宅直データ '!C1534</f>
        <v>0</v>
      </c>
      <c r="E1534" s="3">
        <f>'宅直データ '!D1534</f>
        <v>0</v>
      </c>
      <c r="F1534" s="3">
        <f>'宅直データ '!E1534</f>
        <v>0</v>
      </c>
      <c r="G1534" s="10">
        <f>'宅直データ '!F1534</f>
        <v>0</v>
      </c>
      <c r="H1534" s="3" t="str">
        <f t="shared" si="23"/>
        <v/>
      </c>
      <c r="I1534" s="3" t="str">
        <f>IF(F1534=1,VLOOKUP($B1534,スタッフ!$B:$F,5,FALSE),"")</f>
        <v/>
      </c>
      <c r="J1534" s="3" t="str">
        <f>IF(G1534=1,VLOOKUP($B1534,スタッフ!$B:$F,5,FALSE),"")</f>
        <v/>
      </c>
      <c r="K1534" s="3" t="str">
        <f>IF(E1534=1,VLOOKUP($B1534,スタッフ!$B:$F,5,FALSE),"")</f>
        <v/>
      </c>
    </row>
    <row r="1535" spans="1:11" x14ac:dyDescent="0.2">
      <c r="A1535" s="9" t="str">
        <f>'宅直データ '!A1535&amp;'宅直データ '!C1535</f>
        <v/>
      </c>
      <c r="B1535" s="3" t="str">
        <f>'宅直データ '!A1535&amp;""</f>
        <v/>
      </c>
      <c r="C1535" s="3">
        <f>'宅直データ '!B1535</f>
        <v>0</v>
      </c>
      <c r="D1535" s="4">
        <f>'宅直データ '!C1535</f>
        <v>0</v>
      </c>
      <c r="E1535" s="3">
        <f>'宅直データ '!D1535</f>
        <v>0</v>
      </c>
      <c r="F1535" s="3">
        <f>'宅直データ '!E1535</f>
        <v>0</v>
      </c>
      <c r="G1535" s="10">
        <f>'宅直データ '!F1535</f>
        <v>0</v>
      </c>
      <c r="H1535" s="3" t="str">
        <f t="shared" si="23"/>
        <v/>
      </c>
      <c r="I1535" s="3" t="str">
        <f>IF(F1535=1,VLOOKUP($B1535,スタッフ!$B:$F,5,FALSE),"")</f>
        <v/>
      </c>
      <c r="J1535" s="3" t="str">
        <f>IF(G1535=1,VLOOKUP($B1535,スタッフ!$B:$F,5,FALSE),"")</f>
        <v/>
      </c>
      <c r="K1535" s="3" t="str">
        <f>IF(E1535=1,VLOOKUP($B1535,スタッフ!$B:$F,5,FALSE),"")</f>
        <v/>
      </c>
    </row>
    <row r="1536" spans="1:11" x14ac:dyDescent="0.2">
      <c r="A1536" s="9" t="str">
        <f>'宅直データ '!A1536&amp;'宅直データ '!C1536</f>
        <v/>
      </c>
      <c r="B1536" s="3" t="str">
        <f>'宅直データ '!A1536&amp;""</f>
        <v/>
      </c>
      <c r="C1536" s="3">
        <f>'宅直データ '!B1536</f>
        <v>0</v>
      </c>
      <c r="D1536" s="4">
        <f>'宅直データ '!C1536</f>
        <v>0</v>
      </c>
      <c r="E1536" s="3">
        <f>'宅直データ '!D1536</f>
        <v>0</v>
      </c>
      <c r="F1536" s="3">
        <f>'宅直データ '!E1536</f>
        <v>0</v>
      </c>
      <c r="G1536" s="10">
        <f>'宅直データ '!F1536</f>
        <v>0</v>
      </c>
      <c r="H1536" s="3" t="str">
        <f t="shared" si="23"/>
        <v/>
      </c>
      <c r="I1536" s="3" t="str">
        <f>IF(F1536=1,VLOOKUP($B1536,スタッフ!$B:$F,5,FALSE),"")</f>
        <v/>
      </c>
      <c r="J1536" s="3" t="str">
        <f>IF(G1536=1,VLOOKUP($B1536,スタッフ!$B:$F,5,FALSE),"")</f>
        <v/>
      </c>
      <c r="K1536" s="3" t="str">
        <f>IF(E1536=1,VLOOKUP($B1536,スタッフ!$B:$F,5,FALSE),"")</f>
        <v/>
      </c>
    </row>
    <row r="1537" spans="1:11" x14ac:dyDescent="0.2">
      <c r="A1537" s="9" t="str">
        <f>'宅直データ '!A1537&amp;'宅直データ '!C1537</f>
        <v/>
      </c>
      <c r="B1537" s="3" t="str">
        <f>'宅直データ '!A1537&amp;""</f>
        <v/>
      </c>
      <c r="C1537" s="3">
        <f>'宅直データ '!B1537</f>
        <v>0</v>
      </c>
      <c r="D1537" s="4">
        <f>'宅直データ '!C1537</f>
        <v>0</v>
      </c>
      <c r="E1537" s="3">
        <f>'宅直データ '!D1537</f>
        <v>0</v>
      </c>
      <c r="F1537" s="3">
        <f>'宅直データ '!E1537</f>
        <v>0</v>
      </c>
      <c r="G1537" s="10">
        <f>'宅直データ '!F1537</f>
        <v>0</v>
      </c>
      <c r="H1537" s="3" t="str">
        <f t="shared" si="23"/>
        <v/>
      </c>
      <c r="I1537" s="3" t="str">
        <f>IF(F1537=1,VLOOKUP($B1537,スタッフ!$B:$F,5,FALSE),"")</f>
        <v/>
      </c>
      <c r="J1537" s="3" t="str">
        <f>IF(G1537=1,VLOOKUP($B1537,スタッフ!$B:$F,5,FALSE),"")</f>
        <v/>
      </c>
      <c r="K1537" s="3" t="str">
        <f>IF(E1537=1,VLOOKUP($B1537,スタッフ!$B:$F,5,FALSE),"")</f>
        <v/>
      </c>
    </row>
    <row r="1538" spans="1:11" x14ac:dyDescent="0.2">
      <c r="A1538" s="9" t="str">
        <f>'宅直データ '!A1538&amp;'宅直データ '!C1538</f>
        <v/>
      </c>
      <c r="B1538" s="3" t="str">
        <f>'宅直データ '!A1538&amp;""</f>
        <v/>
      </c>
      <c r="C1538" s="3">
        <f>'宅直データ '!B1538</f>
        <v>0</v>
      </c>
      <c r="D1538" s="4">
        <f>'宅直データ '!C1538</f>
        <v>0</v>
      </c>
      <c r="E1538" s="3">
        <f>'宅直データ '!D1538</f>
        <v>0</v>
      </c>
      <c r="F1538" s="3">
        <f>'宅直データ '!E1538</f>
        <v>0</v>
      </c>
      <c r="G1538" s="10">
        <f>'宅直データ '!F1538</f>
        <v>0</v>
      </c>
      <c r="H1538" s="3" t="str">
        <f t="shared" si="23"/>
        <v/>
      </c>
      <c r="I1538" s="3" t="str">
        <f>IF(F1538=1,VLOOKUP($B1538,スタッフ!$B:$F,5,FALSE),"")</f>
        <v/>
      </c>
      <c r="J1538" s="3" t="str">
        <f>IF(G1538=1,VLOOKUP($B1538,スタッフ!$B:$F,5,FALSE),"")</f>
        <v/>
      </c>
      <c r="K1538" s="3" t="str">
        <f>IF(E1538=1,VLOOKUP($B1538,スタッフ!$B:$F,5,FALSE),"")</f>
        <v/>
      </c>
    </row>
    <row r="1539" spans="1:11" x14ac:dyDescent="0.2">
      <c r="A1539" s="9" t="str">
        <f>'宅直データ '!A1539&amp;'宅直データ '!C1539</f>
        <v/>
      </c>
      <c r="B1539" s="3" t="str">
        <f>'宅直データ '!A1539&amp;""</f>
        <v/>
      </c>
      <c r="C1539" s="3">
        <f>'宅直データ '!B1539</f>
        <v>0</v>
      </c>
      <c r="D1539" s="4">
        <f>'宅直データ '!C1539</f>
        <v>0</v>
      </c>
      <c r="E1539" s="3">
        <f>'宅直データ '!D1539</f>
        <v>0</v>
      </c>
      <c r="F1539" s="3">
        <f>'宅直データ '!E1539</f>
        <v>0</v>
      </c>
      <c r="G1539" s="10">
        <f>'宅直データ '!F1539</f>
        <v>0</v>
      </c>
      <c r="H1539" s="3" t="str">
        <f t="shared" ref="H1539:H1602" si="24">IF(G1539=1,"日","")&amp;IF(F1539=1,"PM","")&amp;IF(E1539=1,"夜","")</f>
        <v/>
      </c>
      <c r="I1539" s="3" t="str">
        <f>IF(F1539=1,VLOOKUP($B1539,スタッフ!$B:$F,5,FALSE),"")</f>
        <v/>
      </c>
      <c r="J1539" s="3" t="str">
        <f>IF(G1539=1,VLOOKUP($B1539,スタッフ!$B:$F,5,FALSE),"")</f>
        <v/>
      </c>
      <c r="K1539" s="3" t="str">
        <f>IF(E1539=1,VLOOKUP($B1539,スタッフ!$B:$F,5,FALSE),"")</f>
        <v/>
      </c>
    </row>
    <row r="1540" spans="1:11" x14ac:dyDescent="0.2">
      <c r="A1540" s="9" t="str">
        <f>'宅直データ '!A1540&amp;'宅直データ '!C1540</f>
        <v/>
      </c>
      <c r="B1540" s="3" t="str">
        <f>'宅直データ '!A1540&amp;""</f>
        <v/>
      </c>
      <c r="C1540" s="3">
        <f>'宅直データ '!B1540</f>
        <v>0</v>
      </c>
      <c r="D1540" s="4">
        <f>'宅直データ '!C1540</f>
        <v>0</v>
      </c>
      <c r="E1540" s="3">
        <f>'宅直データ '!D1540</f>
        <v>0</v>
      </c>
      <c r="F1540" s="3">
        <f>'宅直データ '!E1540</f>
        <v>0</v>
      </c>
      <c r="G1540" s="10">
        <f>'宅直データ '!F1540</f>
        <v>0</v>
      </c>
      <c r="H1540" s="3" t="str">
        <f t="shared" si="24"/>
        <v/>
      </c>
      <c r="I1540" s="3" t="str">
        <f>IF(F1540=1,VLOOKUP($B1540,スタッフ!$B:$F,5,FALSE),"")</f>
        <v/>
      </c>
      <c r="J1540" s="3" t="str">
        <f>IF(G1540=1,VLOOKUP($B1540,スタッフ!$B:$F,5,FALSE),"")</f>
        <v/>
      </c>
      <c r="K1540" s="3" t="str">
        <f>IF(E1540=1,VLOOKUP($B1540,スタッフ!$B:$F,5,FALSE),"")</f>
        <v/>
      </c>
    </row>
    <row r="1541" spans="1:11" x14ac:dyDescent="0.2">
      <c r="A1541" s="9" t="str">
        <f>'宅直データ '!A1541&amp;'宅直データ '!C1541</f>
        <v/>
      </c>
      <c r="B1541" s="3" t="str">
        <f>'宅直データ '!A1541&amp;""</f>
        <v/>
      </c>
      <c r="C1541" s="3">
        <f>'宅直データ '!B1541</f>
        <v>0</v>
      </c>
      <c r="D1541" s="4">
        <f>'宅直データ '!C1541</f>
        <v>0</v>
      </c>
      <c r="E1541" s="3">
        <f>'宅直データ '!D1541</f>
        <v>0</v>
      </c>
      <c r="F1541" s="3">
        <f>'宅直データ '!E1541</f>
        <v>0</v>
      </c>
      <c r="G1541" s="10">
        <f>'宅直データ '!F1541</f>
        <v>0</v>
      </c>
      <c r="H1541" s="3" t="str">
        <f t="shared" si="24"/>
        <v/>
      </c>
      <c r="I1541" s="3" t="str">
        <f>IF(F1541=1,VLOOKUP($B1541,スタッフ!$B:$F,5,FALSE),"")</f>
        <v/>
      </c>
      <c r="J1541" s="3" t="str">
        <f>IF(G1541=1,VLOOKUP($B1541,スタッフ!$B:$F,5,FALSE),"")</f>
        <v/>
      </c>
      <c r="K1541" s="3" t="str">
        <f>IF(E1541=1,VLOOKUP($B1541,スタッフ!$B:$F,5,FALSE),"")</f>
        <v/>
      </c>
    </row>
    <row r="1542" spans="1:11" x14ac:dyDescent="0.2">
      <c r="A1542" s="9" t="str">
        <f>'宅直データ '!A1542&amp;'宅直データ '!C1542</f>
        <v/>
      </c>
      <c r="B1542" s="3" t="str">
        <f>'宅直データ '!A1542&amp;""</f>
        <v/>
      </c>
      <c r="C1542" s="3">
        <f>'宅直データ '!B1542</f>
        <v>0</v>
      </c>
      <c r="D1542" s="4">
        <f>'宅直データ '!C1542</f>
        <v>0</v>
      </c>
      <c r="E1542" s="3">
        <f>'宅直データ '!D1542</f>
        <v>0</v>
      </c>
      <c r="F1542" s="3">
        <f>'宅直データ '!E1542</f>
        <v>0</v>
      </c>
      <c r="G1542" s="10">
        <f>'宅直データ '!F1542</f>
        <v>0</v>
      </c>
      <c r="H1542" s="3" t="str">
        <f t="shared" si="24"/>
        <v/>
      </c>
      <c r="I1542" s="3" t="str">
        <f>IF(F1542=1,VLOOKUP($B1542,スタッフ!$B:$F,5,FALSE),"")</f>
        <v/>
      </c>
      <c r="J1542" s="3" t="str">
        <f>IF(G1542=1,VLOOKUP($B1542,スタッフ!$B:$F,5,FALSE),"")</f>
        <v/>
      </c>
      <c r="K1542" s="3" t="str">
        <f>IF(E1542=1,VLOOKUP($B1542,スタッフ!$B:$F,5,FALSE),"")</f>
        <v/>
      </c>
    </row>
    <row r="1543" spans="1:11" x14ac:dyDescent="0.2">
      <c r="A1543" s="9" t="str">
        <f>'宅直データ '!A1543&amp;'宅直データ '!C1543</f>
        <v/>
      </c>
      <c r="B1543" s="3" t="str">
        <f>'宅直データ '!A1543&amp;""</f>
        <v/>
      </c>
      <c r="C1543" s="3">
        <f>'宅直データ '!B1543</f>
        <v>0</v>
      </c>
      <c r="D1543" s="4">
        <f>'宅直データ '!C1543</f>
        <v>0</v>
      </c>
      <c r="E1543" s="3">
        <f>'宅直データ '!D1543</f>
        <v>0</v>
      </c>
      <c r="F1543" s="3">
        <f>'宅直データ '!E1543</f>
        <v>0</v>
      </c>
      <c r="G1543" s="10">
        <f>'宅直データ '!F1543</f>
        <v>0</v>
      </c>
      <c r="H1543" s="3" t="str">
        <f t="shared" si="24"/>
        <v/>
      </c>
      <c r="I1543" s="3" t="str">
        <f>IF(F1543=1,VLOOKUP($B1543,スタッフ!$B:$F,5,FALSE),"")</f>
        <v/>
      </c>
      <c r="J1543" s="3" t="str">
        <f>IF(G1543=1,VLOOKUP($B1543,スタッフ!$B:$F,5,FALSE),"")</f>
        <v/>
      </c>
      <c r="K1543" s="3" t="str">
        <f>IF(E1543=1,VLOOKUP($B1543,スタッフ!$B:$F,5,FALSE),"")</f>
        <v/>
      </c>
    </row>
    <row r="1544" spans="1:11" x14ac:dyDescent="0.2">
      <c r="A1544" s="9" t="str">
        <f>'宅直データ '!A1544&amp;'宅直データ '!C1544</f>
        <v/>
      </c>
      <c r="B1544" s="3" t="str">
        <f>'宅直データ '!A1544&amp;""</f>
        <v/>
      </c>
      <c r="C1544" s="3">
        <f>'宅直データ '!B1544</f>
        <v>0</v>
      </c>
      <c r="D1544" s="4">
        <f>'宅直データ '!C1544</f>
        <v>0</v>
      </c>
      <c r="E1544" s="3">
        <f>'宅直データ '!D1544</f>
        <v>0</v>
      </c>
      <c r="F1544" s="3">
        <f>'宅直データ '!E1544</f>
        <v>0</v>
      </c>
      <c r="G1544" s="10">
        <f>'宅直データ '!F1544</f>
        <v>0</v>
      </c>
      <c r="H1544" s="3" t="str">
        <f t="shared" si="24"/>
        <v/>
      </c>
      <c r="I1544" s="3" t="str">
        <f>IF(F1544=1,VLOOKUP($B1544,スタッフ!$B:$F,5,FALSE),"")</f>
        <v/>
      </c>
      <c r="J1544" s="3" t="str">
        <f>IF(G1544=1,VLOOKUP($B1544,スタッフ!$B:$F,5,FALSE),"")</f>
        <v/>
      </c>
      <c r="K1544" s="3" t="str">
        <f>IF(E1544=1,VLOOKUP($B1544,スタッフ!$B:$F,5,FALSE),"")</f>
        <v/>
      </c>
    </row>
    <row r="1545" spans="1:11" x14ac:dyDescent="0.2">
      <c r="A1545" s="9" t="str">
        <f>'宅直データ '!A1545&amp;'宅直データ '!C1545</f>
        <v/>
      </c>
      <c r="B1545" s="3" t="str">
        <f>'宅直データ '!A1545&amp;""</f>
        <v/>
      </c>
      <c r="C1545" s="3">
        <f>'宅直データ '!B1545</f>
        <v>0</v>
      </c>
      <c r="D1545" s="4">
        <f>'宅直データ '!C1545</f>
        <v>0</v>
      </c>
      <c r="E1545" s="3">
        <f>'宅直データ '!D1545</f>
        <v>0</v>
      </c>
      <c r="F1545" s="3">
        <f>'宅直データ '!E1545</f>
        <v>0</v>
      </c>
      <c r="G1545" s="10">
        <f>'宅直データ '!F1545</f>
        <v>0</v>
      </c>
      <c r="H1545" s="3" t="str">
        <f t="shared" si="24"/>
        <v/>
      </c>
      <c r="I1545" s="3" t="str">
        <f>IF(F1545=1,VLOOKUP($B1545,スタッフ!$B:$F,5,FALSE),"")</f>
        <v/>
      </c>
      <c r="J1545" s="3" t="str">
        <f>IF(G1545=1,VLOOKUP($B1545,スタッフ!$B:$F,5,FALSE),"")</f>
        <v/>
      </c>
      <c r="K1545" s="3" t="str">
        <f>IF(E1545=1,VLOOKUP($B1545,スタッフ!$B:$F,5,FALSE),"")</f>
        <v/>
      </c>
    </row>
    <row r="1546" spans="1:11" x14ac:dyDescent="0.2">
      <c r="A1546" s="9" t="str">
        <f>'宅直データ '!A1546&amp;'宅直データ '!C1546</f>
        <v/>
      </c>
      <c r="B1546" s="3" t="str">
        <f>'宅直データ '!A1546&amp;""</f>
        <v/>
      </c>
      <c r="C1546" s="3">
        <f>'宅直データ '!B1546</f>
        <v>0</v>
      </c>
      <c r="D1546" s="4">
        <f>'宅直データ '!C1546</f>
        <v>0</v>
      </c>
      <c r="E1546" s="3">
        <f>'宅直データ '!D1546</f>
        <v>0</v>
      </c>
      <c r="F1546" s="3">
        <f>'宅直データ '!E1546</f>
        <v>0</v>
      </c>
      <c r="G1546" s="10">
        <f>'宅直データ '!F1546</f>
        <v>0</v>
      </c>
      <c r="H1546" s="3" t="str">
        <f t="shared" si="24"/>
        <v/>
      </c>
      <c r="I1546" s="3" t="str">
        <f>IF(F1546=1,VLOOKUP($B1546,スタッフ!$B:$F,5,FALSE),"")</f>
        <v/>
      </c>
      <c r="J1546" s="3" t="str">
        <f>IF(G1546=1,VLOOKUP($B1546,スタッフ!$B:$F,5,FALSE),"")</f>
        <v/>
      </c>
      <c r="K1546" s="3" t="str">
        <f>IF(E1546=1,VLOOKUP($B1546,スタッフ!$B:$F,5,FALSE),"")</f>
        <v/>
      </c>
    </row>
    <row r="1547" spans="1:11" x14ac:dyDescent="0.2">
      <c r="A1547" s="9" t="str">
        <f>'宅直データ '!A1547&amp;'宅直データ '!C1547</f>
        <v/>
      </c>
      <c r="B1547" s="3" t="str">
        <f>'宅直データ '!A1547&amp;""</f>
        <v/>
      </c>
      <c r="C1547" s="3">
        <f>'宅直データ '!B1547</f>
        <v>0</v>
      </c>
      <c r="D1547" s="4">
        <f>'宅直データ '!C1547</f>
        <v>0</v>
      </c>
      <c r="E1547" s="3">
        <f>'宅直データ '!D1547</f>
        <v>0</v>
      </c>
      <c r="F1547" s="3">
        <f>'宅直データ '!E1547</f>
        <v>0</v>
      </c>
      <c r="G1547" s="10">
        <f>'宅直データ '!F1547</f>
        <v>0</v>
      </c>
      <c r="H1547" s="3" t="str">
        <f t="shared" si="24"/>
        <v/>
      </c>
      <c r="I1547" s="3" t="str">
        <f>IF(F1547=1,VLOOKUP($B1547,スタッフ!$B:$F,5,FALSE),"")</f>
        <v/>
      </c>
      <c r="J1547" s="3" t="str">
        <f>IF(G1547=1,VLOOKUP($B1547,スタッフ!$B:$F,5,FALSE),"")</f>
        <v/>
      </c>
      <c r="K1547" s="3" t="str">
        <f>IF(E1547=1,VLOOKUP($B1547,スタッフ!$B:$F,5,FALSE),"")</f>
        <v/>
      </c>
    </row>
    <row r="1548" spans="1:11" x14ac:dyDescent="0.2">
      <c r="A1548" s="9" t="str">
        <f>'宅直データ '!A1548&amp;'宅直データ '!C1548</f>
        <v/>
      </c>
      <c r="B1548" s="3" t="str">
        <f>'宅直データ '!A1548&amp;""</f>
        <v/>
      </c>
      <c r="C1548" s="3">
        <f>'宅直データ '!B1548</f>
        <v>0</v>
      </c>
      <c r="D1548" s="4">
        <f>'宅直データ '!C1548</f>
        <v>0</v>
      </c>
      <c r="E1548" s="3">
        <f>'宅直データ '!D1548</f>
        <v>0</v>
      </c>
      <c r="F1548" s="3">
        <f>'宅直データ '!E1548</f>
        <v>0</v>
      </c>
      <c r="G1548" s="10">
        <f>'宅直データ '!F1548</f>
        <v>0</v>
      </c>
      <c r="H1548" s="3" t="str">
        <f t="shared" si="24"/>
        <v/>
      </c>
      <c r="I1548" s="3" t="str">
        <f>IF(F1548=1,VLOOKUP($B1548,スタッフ!$B:$F,5,FALSE),"")</f>
        <v/>
      </c>
      <c r="J1548" s="3" t="str">
        <f>IF(G1548=1,VLOOKUP($B1548,スタッフ!$B:$F,5,FALSE),"")</f>
        <v/>
      </c>
      <c r="K1548" s="3" t="str">
        <f>IF(E1548=1,VLOOKUP($B1548,スタッフ!$B:$F,5,FALSE),"")</f>
        <v/>
      </c>
    </row>
    <row r="1549" spans="1:11" x14ac:dyDescent="0.2">
      <c r="A1549" s="9" t="str">
        <f>'宅直データ '!A1549&amp;'宅直データ '!C1549</f>
        <v/>
      </c>
      <c r="B1549" s="3" t="str">
        <f>'宅直データ '!A1549&amp;""</f>
        <v/>
      </c>
      <c r="C1549" s="3">
        <f>'宅直データ '!B1549</f>
        <v>0</v>
      </c>
      <c r="D1549" s="4">
        <f>'宅直データ '!C1549</f>
        <v>0</v>
      </c>
      <c r="E1549" s="3">
        <f>'宅直データ '!D1549</f>
        <v>0</v>
      </c>
      <c r="F1549" s="3">
        <f>'宅直データ '!E1549</f>
        <v>0</v>
      </c>
      <c r="G1549" s="10">
        <f>'宅直データ '!F1549</f>
        <v>0</v>
      </c>
      <c r="H1549" s="3" t="str">
        <f t="shared" si="24"/>
        <v/>
      </c>
      <c r="I1549" s="3" t="str">
        <f>IF(F1549=1,VLOOKUP($B1549,スタッフ!$B:$F,5,FALSE),"")</f>
        <v/>
      </c>
      <c r="J1549" s="3" t="str">
        <f>IF(G1549=1,VLOOKUP($B1549,スタッフ!$B:$F,5,FALSE),"")</f>
        <v/>
      </c>
      <c r="K1549" s="3" t="str">
        <f>IF(E1549=1,VLOOKUP($B1549,スタッフ!$B:$F,5,FALSE),"")</f>
        <v/>
      </c>
    </row>
    <row r="1550" spans="1:11" x14ac:dyDescent="0.2">
      <c r="A1550" s="9" t="str">
        <f>'宅直データ '!A1550&amp;'宅直データ '!C1550</f>
        <v/>
      </c>
      <c r="B1550" s="3" t="str">
        <f>'宅直データ '!A1550&amp;""</f>
        <v/>
      </c>
      <c r="C1550" s="3">
        <f>'宅直データ '!B1550</f>
        <v>0</v>
      </c>
      <c r="D1550" s="4">
        <f>'宅直データ '!C1550</f>
        <v>0</v>
      </c>
      <c r="E1550" s="3">
        <f>'宅直データ '!D1550</f>
        <v>0</v>
      </c>
      <c r="F1550" s="3">
        <f>'宅直データ '!E1550</f>
        <v>0</v>
      </c>
      <c r="G1550" s="10">
        <f>'宅直データ '!F1550</f>
        <v>0</v>
      </c>
      <c r="H1550" s="3" t="str">
        <f t="shared" si="24"/>
        <v/>
      </c>
      <c r="I1550" s="3" t="str">
        <f>IF(F1550=1,VLOOKUP($B1550,スタッフ!$B:$F,5,FALSE),"")</f>
        <v/>
      </c>
      <c r="J1550" s="3" t="str">
        <f>IF(G1550=1,VLOOKUP($B1550,スタッフ!$B:$F,5,FALSE),"")</f>
        <v/>
      </c>
      <c r="K1550" s="3" t="str">
        <f>IF(E1550=1,VLOOKUP($B1550,スタッフ!$B:$F,5,FALSE),"")</f>
        <v/>
      </c>
    </row>
    <row r="1551" spans="1:11" x14ac:dyDescent="0.2">
      <c r="A1551" s="9" t="str">
        <f>'宅直データ '!A1551&amp;'宅直データ '!C1551</f>
        <v/>
      </c>
      <c r="B1551" s="3" t="str">
        <f>'宅直データ '!A1551&amp;""</f>
        <v/>
      </c>
      <c r="C1551" s="3">
        <f>'宅直データ '!B1551</f>
        <v>0</v>
      </c>
      <c r="D1551" s="4">
        <f>'宅直データ '!C1551</f>
        <v>0</v>
      </c>
      <c r="E1551" s="3">
        <f>'宅直データ '!D1551</f>
        <v>0</v>
      </c>
      <c r="F1551" s="3">
        <f>'宅直データ '!E1551</f>
        <v>0</v>
      </c>
      <c r="G1551" s="10">
        <f>'宅直データ '!F1551</f>
        <v>0</v>
      </c>
      <c r="H1551" s="3" t="str">
        <f t="shared" si="24"/>
        <v/>
      </c>
      <c r="I1551" s="3" t="str">
        <f>IF(F1551=1,VLOOKUP($B1551,スタッフ!$B:$F,5,FALSE),"")</f>
        <v/>
      </c>
      <c r="J1551" s="3" t="str">
        <f>IF(G1551=1,VLOOKUP($B1551,スタッフ!$B:$F,5,FALSE),"")</f>
        <v/>
      </c>
      <c r="K1551" s="3" t="str">
        <f>IF(E1551=1,VLOOKUP($B1551,スタッフ!$B:$F,5,FALSE),"")</f>
        <v/>
      </c>
    </row>
    <row r="1552" spans="1:11" x14ac:dyDescent="0.2">
      <c r="A1552" s="9" t="str">
        <f>'宅直データ '!A1552&amp;'宅直データ '!C1552</f>
        <v/>
      </c>
      <c r="B1552" s="3" t="str">
        <f>'宅直データ '!A1552&amp;""</f>
        <v/>
      </c>
      <c r="C1552" s="3">
        <f>'宅直データ '!B1552</f>
        <v>0</v>
      </c>
      <c r="D1552" s="4">
        <f>'宅直データ '!C1552</f>
        <v>0</v>
      </c>
      <c r="E1552" s="3">
        <f>'宅直データ '!D1552</f>
        <v>0</v>
      </c>
      <c r="F1552" s="3">
        <f>'宅直データ '!E1552</f>
        <v>0</v>
      </c>
      <c r="G1552" s="10">
        <f>'宅直データ '!F1552</f>
        <v>0</v>
      </c>
      <c r="H1552" s="3" t="str">
        <f t="shared" si="24"/>
        <v/>
      </c>
      <c r="I1552" s="3" t="str">
        <f>IF(F1552=1,VLOOKUP($B1552,スタッフ!$B:$F,5,FALSE),"")</f>
        <v/>
      </c>
      <c r="J1552" s="3" t="str">
        <f>IF(G1552=1,VLOOKUP($B1552,スタッフ!$B:$F,5,FALSE),"")</f>
        <v/>
      </c>
      <c r="K1552" s="3" t="str">
        <f>IF(E1552=1,VLOOKUP($B1552,スタッフ!$B:$F,5,FALSE),"")</f>
        <v/>
      </c>
    </row>
    <row r="1553" spans="1:11" x14ac:dyDescent="0.2">
      <c r="A1553" s="9" t="str">
        <f>'宅直データ '!A1553&amp;'宅直データ '!C1553</f>
        <v/>
      </c>
      <c r="B1553" s="3" t="str">
        <f>'宅直データ '!A1553&amp;""</f>
        <v/>
      </c>
      <c r="C1553" s="3">
        <f>'宅直データ '!B1553</f>
        <v>0</v>
      </c>
      <c r="D1553" s="4">
        <f>'宅直データ '!C1553</f>
        <v>0</v>
      </c>
      <c r="E1553" s="3">
        <f>'宅直データ '!D1553</f>
        <v>0</v>
      </c>
      <c r="F1553" s="3">
        <f>'宅直データ '!E1553</f>
        <v>0</v>
      </c>
      <c r="G1553" s="10">
        <f>'宅直データ '!F1553</f>
        <v>0</v>
      </c>
      <c r="H1553" s="3" t="str">
        <f t="shared" si="24"/>
        <v/>
      </c>
      <c r="I1553" s="3" t="str">
        <f>IF(F1553=1,VLOOKUP($B1553,スタッフ!$B:$F,5,FALSE),"")</f>
        <v/>
      </c>
      <c r="J1553" s="3" t="str">
        <f>IF(G1553=1,VLOOKUP($B1553,スタッフ!$B:$F,5,FALSE),"")</f>
        <v/>
      </c>
      <c r="K1553" s="3" t="str">
        <f>IF(E1553=1,VLOOKUP($B1553,スタッフ!$B:$F,5,FALSE),"")</f>
        <v/>
      </c>
    </row>
    <row r="1554" spans="1:11" x14ac:dyDescent="0.2">
      <c r="A1554" s="9" t="str">
        <f>'宅直データ '!A1554&amp;'宅直データ '!C1554</f>
        <v/>
      </c>
      <c r="B1554" s="3" t="str">
        <f>'宅直データ '!A1554&amp;""</f>
        <v/>
      </c>
      <c r="C1554" s="3">
        <f>'宅直データ '!B1554</f>
        <v>0</v>
      </c>
      <c r="D1554" s="4">
        <f>'宅直データ '!C1554</f>
        <v>0</v>
      </c>
      <c r="E1554" s="3">
        <f>'宅直データ '!D1554</f>
        <v>0</v>
      </c>
      <c r="F1554" s="3">
        <f>'宅直データ '!E1554</f>
        <v>0</v>
      </c>
      <c r="G1554" s="10">
        <f>'宅直データ '!F1554</f>
        <v>0</v>
      </c>
      <c r="H1554" s="3" t="str">
        <f t="shared" si="24"/>
        <v/>
      </c>
      <c r="I1554" s="3" t="str">
        <f>IF(F1554=1,VLOOKUP($B1554,スタッフ!$B:$F,5,FALSE),"")</f>
        <v/>
      </c>
      <c r="J1554" s="3" t="str">
        <f>IF(G1554=1,VLOOKUP($B1554,スタッフ!$B:$F,5,FALSE),"")</f>
        <v/>
      </c>
      <c r="K1554" s="3" t="str">
        <f>IF(E1554=1,VLOOKUP($B1554,スタッフ!$B:$F,5,FALSE),"")</f>
        <v/>
      </c>
    </row>
    <row r="1555" spans="1:11" x14ac:dyDescent="0.2">
      <c r="A1555" s="9" t="str">
        <f>'宅直データ '!A1555&amp;'宅直データ '!C1555</f>
        <v/>
      </c>
      <c r="B1555" s="3" t="str">
        <f>'宅直データ '!A1555&amp;""</f>
        <v/>
      </c>
      <c r="C1555" s="3">
        <f>'宅直データ '!B1555</f>
        <v>0</v>
      </c>
      <c r="D1555" s="4">
        <f>'宅直データ '!C1555</f>
        <v>0</v>
      </c>
      <c r="E1555" s="3">
        <f>'宅直データ '!D1555</f>
        <v>0</v>
      </c>
      <c r="F1555" s="3">
        <f>'宅直データ '!E1555</f>
        <v>0</v>
      </c>
      <c r="G1555" s="10">
        <f>'宅直データ '!F1555</f>
        <v>0</v>
      </c>
      <c r="H1555" s="3" t="str">
        <f t="shared" si="24"/>
        <v/>
      </c>
      <c r="I1555" s="3" t="str">
        <f>IF(F1555=1,VLOOKUP($B1555,スタッフ!$B:$F,5,FALSE),"")</f>
        <v/>
      </c>
      <c r="J1555" s="3" t="str">
        <f>IF(G1555=1,VLOOKUP($B1555,スタッフ!$B:$F,5,FALSE),"")</f>
        <v/>
      </c>
      <c r="K1555" s="3" t="str">
        <f>IF(E1555=1,VLOOKUP($B1555,スタッフ!$B:$F,5,FALSE),"")</f>
        <v/>
      </c>
    </row>
    <row r="1556" spans="1:11" x14ac:dyDescent="0.2">
      <c r="A1556" s="9" t="str">
        <f>'宅直データ '!A1556&amp;'宅直データ '!C1556</f>
        <v/>
      </c>
      <c r="B1556" s="3" t="str">
        <f>'宅直データ '!A1556&amp;""</f>
        <v/>
      </c>
      <c r="C1556" s="3">
        <f>'宅直データ '!B1556</f>
        <v>0</v>
      </c>
      <c r="D1556" s="4">
        <f>'宅直データ '!C1556</f>
        <v>0</v>
      </c>
      <c r="E1556" s="3">
        <f>'宅直データ '!D1556</f>
        <v>0</v>
      </c>
      <c r="F1556" s="3">
        <f>'宅直データ '!E1556</f>
        <v>0</v>
      </c>
      <c r="G1556" s="10">
        <f>'宅直データ '!F1556</f>
        <v>0</v>
      </c>
      <c r="H1556" s="3" t="str">
        <f t="shared" si="24"/>
        <v/>
      </c>
      <c r="I1556" s="3" t="str">
        <f>IF(F1556=1,VLOOKUP($B1556,スタッフ!$B:$F,5,FALSE),"")</f>
        <v/>
      </c>
      <c r="J1556" s="3" t="str">
        <f>IF(G1556=1,VLOOKUP($B1556,スタッフ!$B:$F,5,FALSE),"")</f>
        <v/>
      </c>
      <c r="K1556" s="3" t="str">
        <f>IF(E1556=1,VLOOKUP($B1556,スタッフ!$B:$F,5,FALSE),"")</f>
        <v/>
      </c>
    </row>
    <row r="1557" spans="1:11" x14ac:dyDescent="0.2">
      <c r="A1557" s="9" t="str">
        <f>'宅直データ '!A1557&amp;'宅直データ '!C1557</f>
        <v/>
      </c>
      <c r="B1557" s="3" t="str">
        <f>'宅直データ '!A1557&amp;""</f>
        <v/>
      </c>
      <c r="C1557" s="3">
        <f>'宅直データ '!B1557</f>
        <v>0</v>
      </c>
      <c r="D1557" s="4">
        <f>'宅直データ '!C1557</f>
        <v>0</v>
      </c>
      <c r="E1557" s="3">
        <f>'宅直データ '!D1557</f>
        <v>0</v>
      </c>
      <c r="F1557" s="3">
        <f>'宅直データ '!E1557</f>
        <v>0</v>
      </c>
      <c r="G1557" s="10">
        <f>'宅直データ '!F1557</f>
        <v>0</v>
      </c>
      <c r="H1557" s="3" t="str">
        <f t="shared" si="24"/>
        <v/>
      </c>
      <c r="I1557" s="3" t="str">
        <f>IF(F1557=1,VLOOKUP($B1557,スタッフ!$B:$F,5,FALSE),"")</f>
        <v/>
      </c>
      <c r="J1557" s="3" t="str">
        <f>IF(G1557=1,VLOOKUP($B1557,スタッフ!$B:$F,5,FALSE),"")</f>
        <v/>
      </c>
      <c r="K1557" s="3" t="str">
        <f>IF(E1557=1,VLOOKUP($B1557,スタッフ!$B:$F,5,FALSE),"")</f>
        <v/>
      </c>
    </row>
    <row r="1558" spans="1:11" x14ac:dyDescent="0.2">
      <c r="A1558" s="9" t="str">
        <f>'宅直データ '!A1558&amp;'宅直データ '!C1558</f>
        <v/>
      </c>
      <c r="B1558" s="3" t="str">
        <f>'宅直データ '!A1558&amp;""</f>
        <v/>
      </c>
      <c r="C1558" s="3">
        <f>'宅直データ '!B1558</f>
        <v>0</v>
      </c>
      <c r="D1558" s="4">
        <f>'宅直データ '!C1558</f>
        <v>0</v>
      </c>
      <c r="E1558" s="3">
        <f>'宅直データ '!D1558</f>
        <v>0</v>
      </c>
      <c r="F1558" s="3">
        <f>'宅直データ '!E1558</f>
        <v>0</v>
      </c>
      <c r="G1558" s="10">
        <f>'宅直データ '!F1558</f>
        <v>0</v>
      </c>
      <c r="H1558" s="3" t="str">
        <f t="shared" si="24"/>
        <v/>
      </c>
      <c r="I1558" s="3" t="str">
        <f>IF(F1558=1,VLOOKUP($B1558,スタッフ!$B:$F,5,FALSE),"")</f>
        <v/>
      </c>
      <c r="J1558" s="3" t="str">
        <f>IF(G1558=1,VLOOKUP($B1558,スタッフ!$B:$F,5,FALSE),"")</f>
        <v/>
      </c>
      <c r="K1558" s="3" t="str">
        <f>IF(E1558=1,VLOOKUP($B1558,スタッフ!$B:$F,5,FALSE),"")</f>
        <v/>
      </c>
    </row>
    <row r="1559" spans="1:11" x14ac:dyDescent="0.2">
      <c r="A1559" s="9" t="str">
        <f>'宅直データ '!A1559&amp;'宅直データ '!C1559</f>
        <v/>
      </c>
      <c r="B1559" s="3" t="str">
        <f>'宅直データ '!A1559&amp;""</f>
        <v/>
      </c>
      <c r="C1559" s="3">
        <f>'宅直データ '!B1559</f>
        <v>0</v>
      </c>
      <c r="D1559" s="4">
        <f>'宅直データ '!C1559</f>
        <v>0</v>
      </c>
      <c r="E1559" s="3">
        <f>'宅直データ '!D1559</f>
        <v>0</v>
      </c>
      <c r="F1559" s="3">
        <f>'宅直データ '!E1559</f>
        <v>0</v>
      </c>
      <c r="G1559" s="10">
        <f>'宅直データ '!F1559</f>
        <v>0</v>
      </c>
      <c r="H1559" s="3" t="str">
        <f t="shared" si="24"/>
        <v/>
      </c>
      <c r="I1559" s="3" t="str">
        <f>IF(F1559=1,VLOOKUP($B1559,スタッフ!$B:$F,5,FALSE),"")</f>
        <v/>
      </c>
      <c r="J1559" s="3" t="str">
        <f>IF(G1559=1,VLOOKUP($B1559,スタッフ!$B:$F,5,FALSE),"")</f>
        <v/>
      </c>
      <c r="K1559" s="3" t="str">
        <f>IF(E1559=1,VLOOKUP($B1559,スタッフ!$B:$F,5,FALSE),"")</f>
        <v/>
      </c>
    </row>
    <row r="1560" spans="1:11" x14ac:dyDescent="0.2">
      <c r="A1560" s="9" t="str">
        <f>'宅直データ '!A1560&amp;'宅直データ '!C1560</f>
        <v/>
      </c>
      <c r="B1560" s="3" t="str">
        <f>'宅直データ '!A1560&amp;""</f>
        <v/>
      </c>
      <c r="C1560" s="3">
        <f>'宅直データ '!B1560</f>
        <v>0</v>
      </c>
      <c r="D1560" s="4">
        <f>'宅直データ '!C1560</f>
        <v>0</v>
      </c>
      <c r="E1560" s="3">
        <f>'宅直データ '!D1560</f>
        <v>0</v>
      </c>
      <c r="F1560" s="3">
        <f>'宅直データ '!E1560</f>
        <v>0</v>
      </c>
      <c r="G1560" s="10">
        <f>'宅直データ '!F1560</f>
        <v>0</v>
      </c>
      <c r="H1560" s="3" t="str">
        <f t="shared" si="24"/>
        <v/>
      </c>
      <c r="I1560" s="3" t="str">
        <f>IF(F1560=1,VLOOKUP($B1560,スタッフ!$B:$F,5,FALSE),"")</f>
        <v/>
      </c>
      <c r="J1560" s="3" t="str">
        <f>IF(G1560=1,VLOOKUP($B1560,スタッフ!$B:$F,5,FALSE),"")</f>
        <v/>
      </c>
      <c r="K1560" s="3" t="str">
        <f>IF(E1560=1,VLOOKUP($B1560,スタッフ!$B:$F,5,FALSE),"")</f>
        <v/>
      </c>
    </row>
    <row r="1561" spans="1:11" x14ac:dyDescent="0.2">
      <c r="A1561" s="9" t="str">
        <f>'宅直データ '!A1561&amp;'宅直データ '!C1561</f>
        <v/>
      </c>
      <c r="B1561" s="3" t="str">
        <f>'宅直データ '!A1561&amp;""</f>
        <v/>
      </c>
      <c r="C1561" s="3">
        <f>'宅直データ '!B1561</f>
        <v>0</v>
      </c>
      <c r="D1561" s="4">
        <f>'宅直データ '!C1561</f>
        <v>0</v>
      </c>
      <c r="E1561" s="3">
        <f>'宅直データ '!D1561</f>
        <v>0</v>
      </c>
      <c r="F1561" s="3">
        <f>'宅直データ '!E1561</f>
        <v>0</v>
      </c>
      <c r="G1561" s="10">
        <f>'宅直データ '!F1561</f>
        <v>0</v>
      </c>
      <c r="H1561" s="3" t="str">
        <f t="shared" si="24"/>
        <v/>
      </c>
      <c r="I1561" s="3" t="str">
        <f>IF(F1561=1,VLOOKUP($B1561,スタッフ!$B:$F,5,FALSE),"")</f>
        <v/>
      </c>
      <c r="J1561" s="3" t="str">
        <f>IF(G1561=1,VLOOKUP($B1561,スタッフ!$B:$F,5,FALSE),"")</f>
        <v/>
      </c>
      <c r="K1561" s="3" t="str">
        <f>IF(E1561=1,VLOOKUP($B1561,スタッフ!$B:$F,5,FALSE),"")</f>
        <v/>
      </c>
    </row>
    <row r="1562" spans="1:11" x14ac:dyDescent="0.2">
      <c r="A1562" s="9" t="str">
        <f>'宅直データ '!A1562&amp;'宅直データ '!C1562</f>
        <v/>
      </c>
      <c r="B1562" s="3" t="str">
        <f>'宅直データ '!A1562&amp;""</f>
        <v/>
      </c>
      <c r="C1562" s="3">
        <f>'宅直データ '!B1562</f>
        <v>0</v>
      </c>
      <c r="D1562" s="4">
        <f>'宅直データ '!C1562</f>
        <v>0</v>
      </c>
      <c r="E1562" s="3">
        <f>'宅直データ '!D1562</f>
        <v>0</v>
      </c>
      <c r="F1562" s="3">
        <f>'宅直データ '!E1562</f>
        <v>0</v>
      </c>
      <c r="G1562" s="10">
        <f>'宅直データ '!F1562</f>
        <v>0</v>
      </c>
      <c r="H1562" s="3" t="str">
        <f t="shared" si="24"/>
        <v/>
      </c>
      <c r="I1562" s="3" t="str">
        <f>IF(F1562=1,VLOOKUP($B1562,スタッフ!$B:$F,5,FALSE),"")</f>
        <v/>
      </c>
      <c r="J1562" s="3" t="str">
        <f>IF(G1562=1,VLOOKUP($B1562,スタッフ!$B:$F,5,FALSE),"")</f>
        <v/>
      </c>
      <c r="K1562" s="3" t="str">
        <f>IF(E1562=1,VLOOKUP($B1562,スタッフ!$B:$F,5,FALSE),"")</f>
        <v/>
      </c>
    </row>
    <row r="1563" spans="1:11" x14ac:dyDescent="0.2">
      <c r="A1563" s="9" t="str">
        <f>'宅直データ '!A1563&amp;'宅直データ '!C1563</f>
        <v/>
      </c>
      <c r="B1563" s="3" t="str">
        <f>'宅直データ '!A1563&amp;""</f>
        <v/>
      </c>
      <c r="C1563" s="3">
        <f>'宅直データ '!B1563</f>
        <v>0</v>
      </c>
      <c r="D1563" s="4">
        <f>'宅直データ '!C1563</f>
        <v>0</v>
      </c>
      <c r="E1563" s="3">
        <f>'宅直データ '!D1563</f>
        <v>0</v>
      </c>
      <c r="F1563" s="3">
        <f>'宅直データ '!E1563</f>
        <v>0</v>
      </c>
      <c r="G1563" s="10">
        <f>'宅直データ '!F1563</f>
        <v>0</v>
      </c>
      <c r="H1563" s="3" t="str">
        <f t="shared" si="24"/>
        <v/>
      </c>
      <c r="I1563" s="3" t="str">
        <f>IF(F1563=1,VLOOKUP($B1563,スタッフ!$B:$F,5,FALSE),"")</f>
        <v/>
      </c>
      <c r="J1563" s="3" t="str">
        <f>IF(G1563=1,VLOOKUP($B1563,スタッフ!$B:$F,5,FALSE),"")</f>
        <v/>
      </c>
      <c r="K1563" s="3" t="str">
        <f>IF(E1563=1,VLOOKUP($B1563,スタッフ!$B:$F,5,FALSE),"")</f>
        <v/>
      </c>
    </row>
    <row r="1564" spans="1:11" x14ac:dyDescent="0.2">
      <c r="A1564" s="9" t="str">
        <f>'宅直データ '!A1564&amp;'宅直データ '!C1564</f>
        <v/>
      </c>
      <c r="B1564" s="3" t="str">
        <f>'宅直データ '!A1564&amp;""</f>
        <v/>
      </c>
      <c r="C1564" s="3">
        <f>'宅直データ '!B1564</f>
        <v>0</v>
      </c>
      <c r="D1564" s="4">
        <f>'宅直データ '!C1564</f>
        <v>0</v>
      </c>
      <c r="E1564" s="3">
        <f>'宅直データ '!D1564</f>
        <v>0</v>
      </c>
      <c r="F1564" s="3">
        <f>'宅直データ '!E1564</f>
        <v>0</v>
      </c>
      <c r="G1564" s="10">
        <f>'宅直データ '!F1564</f>
        <v>0</v>
      </c>
      <c r="H1564" s="3" t="str">
        <f t="shared" si="24"/>
        <v/>
      </c>
      <c r="I1564" s="3" t="str">
        <f>IF(F1564=1,VLOOKUP($B1564,スタッフ!$B:$F,5,FALSE),"")</f>
        <v/>
      </c>
      <c r="J1564" s="3" t="str">
        <f>IF(G1564=1,VLOOKUP($B1564,スタッフ!$B:$F,5,FALSE),"")</f>
        <v/>
      </c>
      <c r="K1564" s="3" t="str">
        <f>IF(E1564=1,VLOOKUP($B1564,スタッフ!$B:$F,5,FALSE),"")</f>
        <v/>
      </c>
    </row>
    <row r="1565" spans="1:11" x14ac:dyDescent="0.2">
      <c r="A1565" s="9" t="str">
        <f>'宅直データ '!A1565&amp;'宅直データ '!C1565</f>
        <v/>
      </c>
      <c r="B1565" s="3" t="str">
        <f>'宅直データ '!A1565&amp;""</f>
        <v/>
      </c>
      <c r="C1565" s="3">
        <f>'宅直データ '!B1565</f>
        <v>0</v>
      </c>
      <c r="D1565" s="4">
        <f>'宅直データ '!C1565</f>
        <v>0</v>
      </c>
      <c r="E1565" s="3">
        <f>'宅直データ '!D1565</f>
        <v>0</v>
      </c>
      <c r="F1565" s="3">
        <f>'宅直データ '!E1565</f>
        <v>0</v>
      </c>
      <c r="G1565" s="10">
        <f>'宅直データ '!F1565</f>
        <v>0</v>
      </c>
      <c r="H1565" s="3" t="str">
        <f t="shared" si="24"/>
        <v/>
      </c>
      <c r="I1565" s="3" t="str">
        <f>IF(F1565=1,VLOOKUP($B1565,スタッフ!$B:$F,5,FALSE),"")</f>
        <v/>
      </c>
      <c r="J1565" s="3" t="str">
        <f>IF(G1565=1,VLOOKUP($B1565,スタッフ!$B:$F,5,FALSE),"")</f>
        <v/>
      </c>
      <c r="K1565" s="3" t="str">
        <f>IF(E1565=1,VLOOKUP($B1565,スタッフ!$B:$F,5,FALSE),"")</f>
        <v/>
      </c>
    </row>
    <row r="1566" spans="1:11" x14ac:dyDescent="0.2">
      <c r="A1566" s="9" t="str">
        <f>'宅直データ '!A1566&amp;'宅直データ '!C1566</f>
        <v/>
      </c>
      <c r="B1566" s="3" t="str">
        <f>'宅直データ '!A1566&amp;""</f>
        <v/>
      </c>
      <c r="C1566" s="3">
        <f>'宅直データ '!B1566</f>
        <v>0</v>
      </c>
      <c r="D1566" s="4">
        <f>'宅直データ '!C1566</f>
        <v>0</v>
      </c>
      <c r="E1566" s="3">
        <f>'宅直データ '!D1566</f>
        <v>0</v>
      </c>
      <c r="F1566" s="3">
        <f>'宅直データ '!E1566</f>
        <v>0</v>
      </c>
      <c r="G1566" s="10">
        <f>'宅直データ '!F1566</f>
        <v>0</v>
      </c>
      <c r="H1566" s="3" t="str">
        <f t="shared" si="24"/>
        <v/>
      </c>
      <c r="I1566" s="3" t="str">
        <f>IF(F1566=1,VLOOKUP($B1566,スタッフ!$B:$F,5,FALSE),"")</f>
        <v/>
      </c>
      <c r="J1566" s="3" t="str">
        <f>IF(G1566=1,VLOOKUP($B1566,スタッフ!$B:$F,5,FALSE),"")</f>
        <v/>
      </c>
      <c r="K1566" s="3" t="str">
        <f>IF(E1566=1,VLOOKUP($B1566,スタッフ!$B:$F,5,FALSE),"")</f>
        <v/>
      </c>
    </row>
    <row r="1567" spans="1:11" x14ac:dyDescent="0.2">
      <c r="A1567" s="9" t="str">
        <f>'宅直データ '!A1567&amp;'宅直データ '!C1567</f>
        <v/>
      </c>
      <c r="B1567" s="3" t="str">
        <f>'宅直データ '!A1567&amp;""</f>
        <v/>
      </c>
      <c r="C1567" s="3">
        <f>'宅直データ '!B1567</f>
        <v>0</v>
      </c>
      <c r="D1567" s="4">
        <f>'宅直データ '!C1567</f>
        <v>0</v>
      </c>
      <c r="E1567" s="3">
        <f>'宅直データ '!D1567</f>
        <v>0</v>
      </c>
      <c r="F1567" s="3">
        <f>'宅直データ '!E1567</f>
        <v>0</v>
      </c>
      <c r="G1567" s="10">
        <f>'宅直データ '!F1567</f>
        <v>0</v>
      </c>
      <c r="H1567" s="3" t="str">
        <f t="shared" si="24"/>
        <v/>
      </c>
      <c r="I1567" s="3" t="str">
        <f>IF(F1567=1,VLOOKUP($B1567,スタッフ!$B:$F,5,FALSE),"")</f>
        <v/>
      </c>
      <c r="J1567" s="3" t="str">
        <f>IF(G1567=1,VLOOKUP($B1567,スタッフ!$B:$F,5,FALSE),"")</f>
        <v/>
      </c>
      <c r="K1567" s="3" t="str">
        <f>IF(E1567=1,VLOOKUP($B1567,スタッフ!$B:$F,5,FALSE),"")</f>
        <v/>
      </c>
    </row>
    <row r="1568" spans="1:11" x14ac:dyDescent="0.2">
      <c r="A1568" s="9" t="str">
        <f>'宅直データ '!A1568&amp;'宅直データ '!C1568</f>
        <v/>
      </c>
      <c r="B1568" s="3" t="str">
        <f>'宅直データ '!A1568&amp;""</f>
        <v/>
      </c>
      <c r="C1568" s="3">
        <f>'宅直データ '!B1568</f>
        <v>0</v>
      </c>
      <c r="D1568" s="4">
        <f>'宅直データ '!C1568</f>
        <v>0</v>
      </c>
      <c r="E1568" s="3">
        <f>'宅直データ '!D1568</f>
        <v>0</v>
      </c>
      <c r="F1568" s="3">
        <f>'宅直データ '!E1568</f>
        <v>0</v>
      </c>
      <c r="G1568" s="10">
        <f>'宅直データ '!F1568</f>
        <v>0</v>
      </c>
      <c r="H1568" s="3" t="str">
        <f t="shared" si="24"/>
        <v/>
      </c>
      <c r="I1568" s="3" t="str">
        <f>IF(F1568=1,VLOOKUP($B1568,スタッフ!$B:$F,5,FALSE),"")</f>
        <v/>
      </c>
      <c r="J1568" s="3" t="str">
        <f>IF(G1568=1,VLOOKUP($B1568,スタッフ!$B:$F,5,FALSE),"")</f>
        <v/>
      </c>
      <c r="K1568" s="3" t="str">
        <f>IF(E1568=1,VLOOKUP($B1568,スタッフ!$B:$F,5,FALSE),"")</f>
        <v/>
      </c>
    </row>
    <row r="1569" spans="1:11" x14ac:dyDescent="0.2">
      <c r="A1569" s="9" t="str">
        <f>'宅直データ '!A1569&amp;'宅直データ '!C1569</f>
        <v/>
      </c>
      <c r="B1569" s="3" t="str">
        <f>'宅直データ '!A1569&amp;""</f>
        <v/>
      </c>
      <c r="C1569" s="3">
        <f>'宅直データ '!B1569</f>
        <v>0</v>
      </c>
      <c r="D1569" s="4">
        <f>'宅直データ '!C1569</f>
        <v>0</v>
      </c>
      <c r="E1569" s="3">
        <f>'宅直データ '!D1569</f>
        <v>0</v>
      </c>
      <c r="F1569" s="3">
        <f>'宅直データ '!E1569</f>
        <v>0</v>
      </c>
      <c r="G1569" s="10">
        <f>'宅直データ '!F1569</f>
        <v>0</v>
      </c>
      <c r="H1569" s="3" t="str">
        <f t="shared" si="24"/>
        <v/>
      </c>
      <c r="I1569" s="3" t="str">
        <f>IF(F1569=1,VLOOKUP($B1569,スタッフ!$B:$F,5,FALSE),"")</f>
        <v/>
      </c>
      <c r="J1569" s="3" t="str">
        <f>IF(G1569=1,VLOOKUP($B1569,スタッフ!$B:$F,5,FALSE),"")</f>
        <v/>
      </c>
      <c r="K1569" s="3" t="str">
        <f>IF(E1569=1,VLOOKUP($B1569,スタッフ!$B:$F,5,FALSE),"")</f>
        <v/>
      </c>
    </row>
    <row r="1570" spans="1:11" x14ac:dyDescent="0.2">
      <c r="A1570" s="9" t="str">
        <f>'宅直データ '!A1570&amp;'宅直データ '!C1570</f>
        <v/>
      </c>
      <c r="B1570" s="3" t="str">
        <f>'宅直データ '!A1570&amp;""</f>
        <v/>
      </c>
      <c r="C1570" s="3">
        <f>'宅直データ '!B1570</f>
        <v>0</v>
      </c>
      <c r="D1570" s="4">
        <f>'宅直データ '!C1570</f>
        <v>0</v>
      </c>
      <c r="E1570" s="3">
        <f>'宅直データ '!D1570</f>
        <v>0</v>
      </c>
      <c r="F1570" s="3">
        <f>'宅直データ '!E1570</f>
        <v>0</v>
      </c>
      <c r="G1570" s="10">
        <f>'宅直データ '!F1570</f>
        <v>0</v>
      </c>
      <c r="H1570" s="3" t="str">
        <f t="shared" si="24"/>
        <v/>
      </c>
      <c r="I1570" s="3" t="str">
        <f>IF(F1570=1,VLOOKUP($B1570,スタッフ!$B:$F,5,FALSE),"")</f>
        <v/>
      </c>
      <c r="J1570" s="3" t="str">
        <f>IF(G1570=1,VLOOKUP($B1570,スタッフ!$B:$F,5,FALSE),"")</f>
        <v/>
      </c>
      <c r="K1570" s="3" t="str">
        <f>IF(E1570=1,VLOOKUP($B1570,スタッフ!$B:$F,5,FALSE),"")</f>
        <v/>
      </c>
    </row>
    <row r="1571" spans="1:11" x14ac:dyDescent="0.2">
      <c r="A1571" s="9" t="str">
        <f>'宅直データ '!A1571&amp;'宅直データ '!C1571</f>
        <v/>
      </c>
      <c r="B1571" s="3" t="str">
        <f>'宅直データ '!A1571&amp;""</f>
        <v/>
      </c>
      <c r="C1571" s="3">
        <f>'宅直データ '!B1571</f>
        <v>0</v>
      </c>
      <c r="D1571" s="4">
        <f>'宅直データ '!C1571</f>
        <v>0</v>
      </c>
      <c r="E1571" s="3">
        <f>'宅直データ '!D1571</f>
        <v>0</v>
      </c>
      <c r="F1571" s="3">
        <f>'宅直データ '!E1571</f>
        <v>0</v>
      </c>
      <c r="G1571" s="10">
        <f>'宅直データ '!F1571</f>
        <v>0</v>
      </c>
      <c r="H1571" s="3" t="str">
        <f t="shared" si="24"/>
        <v/>
      </c>
      <c r="I1571" s="3" t="str">
        <f>IF(F1571=1,VLOOKUP($B1571,スタッフ!$B:$F,5,FALSE),"")</f>
        <v/>
      </c>
      <c r="J1571" s="3" t="str">
        <f>IF(G1571=1,VLOOKUP($B1571,スタッフ!$B:$F,5,FALSE),"")</f>
        <v/>
      </c>
      <c r="K1571" s="3" t="str">
        <f>IF(E1571=1,VLOOKUP($B1571,スタッフ!$B:$F,5,FALSE),"")</f>
        <v/>
      </c>
    </row>
    <row r="1572" spans="1:11" x14ac:dyDescent="0.2">
      <c r="A1572" s="9" t="str">
        <f>'宅直データ '!A1572&amp;'宅直データ '!C1572</f>
        <v/>
      </c>
      <c r="B1572" s="3" t="str">
        <f>'宅直データ '!A1572&amp;""</f>
        <v/>
      </c>
      <c r="C1572" s="3">
        <f>'宅直データ '!B1572</f>
        <v>0</v>
      </c>
      <c r="D1572" s="4">
        <f>'宅直データ '!C1572</f>
        <v>0</v>
      </c>
      <c r="E1572" s="3">
        <f>'宅直データ '!D1572</f>
        <v>0</v>
      </c>
      <c r="F1572" s="3">
        <f>'宅直データ '!E1572</f>
        <v>0</v>
      </c>
      <c r="G1572" s="10">
        <f>'宅直データ '!F1572</f>
        <v>0</v>
      </c>
      <c r="H1572" s="3" t="str">
        <f t="shared" si="24"/>
        <v/>
      </c>
      <c r="I1572" s="3" t="str">
        <f>IF(F1572=1,VLOOKUP($B1572,スタッフ!$B:$F,5,FALSE),"")</f>
        <v/>
      </c>
      <c r="J1572" s="3" t="str">
        <f>IF(G1572=1,VLOOKUP($B1572,スタッフ!$B:$F,5,FALSE),"")</f>
        <v/>
      </c>
      <c r="K1572" s="3" t="str">
        <f>IF(E1572=1,VLOOKUP($B1572,スタッフ!$B:$F,5,FALSE),"")</f>
        <v/>
      </c>
    </row>
    <row r="1573" spans="1:11" x14ac:dyDescent="0.2">
      <c r="A1573" s="9" t="str">
        <f>'宅直データ '!A1573&amp;'宅直データ '!C1573</f>
        <v/>
      </c>
      <c r="B1573" s="3" t="str">
        <f>'宅直データ '!A1573&amp;""</f>
        <v/>
      </c>
      <c r="C1573" s="3">
        <f>'宅直データ '!B1573</f>
        <v>0</v>
      </c>
      <c r="D1573" s="4">
        <f>'宅直データ '!C1573</f>
        <v>0</v>
      </c>
      <c r="E1573" s="3">
        <f>'宅直データ '!D1573</f>
        <v>0</v>
      </c>
      <c r="F1573" s="3">
        <f>'宅直データ '!E1573</f>
        <v>0</v>
      </c>
      <c r="G1573" s="10">
        <f>'宅直データ '!F1573</f>
        <v>0</v>
      </c>
      <c r="H1573" s="3" t="str">
        <f t="shared" si="24"/>
        <v/>
      </c>
      <c r="I1573" s="3" t="str">
        <f>IF(F1573=1,VLOOKUP($B1573,スタッフ!$B:$F,5,FALSE),"")</f>
        <v/>
      </c>
      <c r="J1573" s="3" t="str">
        <f>IF(G1573=1,VLOOKUP($B1573,スタッフ!$B:$F,5,FALSE),"")</f>
        <v/>
      </c>
      <c r="K1573" s="3" t="str">
        <f>IF(E1573=1,VLOOKUP($B1573,スタッフ!$B:$F,5,FALSE),"")</f>
        <v/>
      </c>
    </row>
    <row r="1574" spans="1:11" x14ac:dyDescent="0.2">
      <c r="A1574" s="9" t="str">
        <f>'宅直データ '!A1574&amp;'宅直データ '!C1574</f>
        <v/>
      </c>
      <c r="B1574" s="3" t="str">
        <f>'宅直データ '!A1574&amp;""</f>
        <v/>
      </c>
      <c r="C1574" s="3">
        <f>'宅直データ '!B1574</f>
        <v>0</v>
      </c>
      <c r="D1574" s="4">
        <f>'宅直データ '!C1574</f>
        <v>0</v>
      </c>
      <c r="E1574" s="3">
        <f>'宅直データ '!D1574</f>
        <v>0</v>
      </c>
      <c r="F1574" s="3">
        <f>'宅直データ '!E1574</f>
        <v>0</v>
      </c>
      <c r="G1574" s="10">
        <f>'宅直データ '!F1574</f>
        <v>0</v>
      </c>
      <c r="H1574" s="3" t="str">
        <f t="shared" si="24"/>
        <v/>
      </c>
      <c r="I1574" s="3" t="str">
        <f>IF(F1574=1,VLOOKUP($B1574,スタッフ!$B:$F,5,FALSE),"")</f>
        <v/>
      </c>
      <c r="J1574" s="3" t="str">
        <f>IF(G1574=1,VLOOKUP($B1574,スタッフ!$B:$F,5,FALSE),"")</f>
        <v/>
      </c>
      <c r="K1574" s="3" t="str">
        <f>IF(E1574=1,VLOOKUP($B1574,スタッフ!$B:$F,5,FALSE),"")</f>
        <v/>
      </c>
    </row>
    <row r="1575" spans="1:11" x14ac:dyDescent="0.2">
      <c r="A1575" s="9" t="str">
        <f>'宅直データ '!A1575&amp;'宅直データ '!C1575</f>
        <v/>
      </c>
      <c r="B1575" s="3" t="str">
        <f>'宅直データ '!A1575&amp;""</f>
        <v/>
      </c>
      <c r="C1575" s="3">
        <f>'宅直データ '!B1575</f>
        <v>0</v>
      </c>
      <c r="D1575" s="4">
        <f>'宅直データ '!C1575</f>
        <v>0</v>
      </c>
      <c r="E1575" s="3">
        <f>'宅直データ '!D1575</f>
        <v>0</v>
      </c>
      <c r="F1575" s="3">
        <f>'宅直データ '!E1575</f>
        <v>0</v>
      </c>
      <c r="G1575" s="10">
        <f>'宅直データ '!F1575</f>
        <v>0</v>
      </c>
      <c r="H1575" s="3" t="str">
        <f t="shared" si="24"/>
        <v/>
      </c>
      <c r="I1575" s="3" t="str">
        <f>IF(F1575=1,VLOOKUP($B1575,スタッフ!$B:$F,5,FALSE),"")</f>
        <v/>
      </c>
      <c r="J1575" s="3" t="str">
        <f>IF(G1575=1,VLOOKUP($B1575,スタッフ!$B:$F,5,FALSE),"")</f>
        <v/>
      </c>
      <c r="K1575" s="3" t="str">
        <f>IF(E1575=1,VLOOKUP($B1575,スタッフ!$B:$F,5,FALSE),"")</f>
        <v/>
      </c>
    </row>
    <row r="1576" spans="1:11" x14ac:dyDescent="0.2">
      <c r="A1576" s="9" t="str">
        <f>'宅直データ '!A1576&amp;'宅直データ '!C1576</f>
        <v/>
      </c>
      <c r="B1576" s="3" t="str">
        <f>'宅直データ '!A1576&amp;""</f>
        <v/>
      </c>
      <c r="C1576" s="3">
        <f>'宅直データ '!B1576</f>
        <v>0</v>
      </c>
      <c r="D1576" s="4">
        <f>'宅直データ '!C1576</f>
        <v>0</v>
      </c>
      <c r="E1576" s="3">
        <f>'宅直データ '!D1576</f>
        <v>0</v>
      </c>
      <c r="F1576" s="3">
        <f>'宅直データ '!E1576</f>
        <v>0</v>
      </c>
      <c r="G1576" s="10">
        <f>'宅直データ '!F1576</f>
        <v>0</v>
      </c>
      <c r="H1576" s="3" t="str">
        <f t="shared" si="24"/>
        <v/>
      </c>
      <c r="I1576" s="3" t="str">
        <f>IF(F1576=1,VLOOKUP($B1576,スタッフ!$B:$F,5,FALSE),"")</f>
        <v/>
      </c>
      <c r="J1576" s="3" t="str">
        <f>IF(G1576=1,VLOOKUP($B1576,スタッフ!$B:$F,5,FALSE),"")</f>
        <v/>
      </c>
      <c r="K1576" s="3" t="str">
        <f>IF(E1576=1,VLOOKUP($B1576,スタッフ!$B:$F,5,FALSE),"")</f>
        <v/>
      </c>
    </row>
    <row r="1577" spans="1:11" x14ac:dyDescent="0.2">
      <c r="A1577" s="9" t="str">
        <f>'宅直データ '!A1577&amp;'宅直データ '!C1577</f>
        <v/>
      </c>
      <c r="B1577" s="3" t="str">
        <f>'宅直データ '!A1577&amp;""</f>
        <v/>
      </c>
      <c r="C1577" s="3">
        <f>'宅直データ '!B1577</f>
        <v>0</v>
      </c>
      <c r="D1577" s="4">
        <f>'宅直データ '!C1577</f>
        <v>0</v>
      </c>
      <c r="E1577" s="3">
        <f>'宅直データ '!D1577</f>
        <v>0</v>
      </c>
      <c r="F1577" s="3">
        <f>'宅直データ '!E1577</f>
        <v>0</v>
      </c>
      <c r="G1577" s="10">
        <f>'宅直データ '!F1577</f>
        <v>0</v>
      </c>
      <c r="H1577" s="3" t="str">
        <f t="shared" si="24"/>
        <v/>
      </c>
      <c r="I1577" s="3" t="str">
        <f>IF(F1577=1,VLOOKUP($B1577,スタッフ!$B:$F,5,FALSE),"")</f>
        <v/>
      </c>
      <c r="J1577" s="3" t="str">
        <f>IF(G1577=1,VLOOKUP($B1577,スタッフ!$B:$F,5,FALSE),"")</f>
        <v/>
      </c>
      <c r="K1577" s="3" t="str">
        <f>IF(E1577=1,VLOOKUP($B1577,スタッフ!$B:$F,5,FALSE),"")</f>
        <v/>
      </c>
    </row>
    <row r="1578" spans="1:11" x14ac:dyDescent="0.2">
      <c r="A1578" s="9" t="str">
        <f>'宅直データ '!A1578&amp;'宅直データ '!C1578</f>
        <v/>
      </c>
      <c r="B1578" s="3" t="str">
        <f>'宅直データ '!A1578&amp;""</f>
        <v/>
      </c>
      <c r="C1578" s="3">
        <f>'宅直データ '!B1578</f>
        <v>0</v>
      </c>
      <c r="D1578" s="4">
        <f>'宅直データ '!C1578</f>
        <v>0</v>
      </c>
      <c r="E1578" s="3">
        <f>'宅直データ '!D1578</f>
        <v>0</v>
      </c>
      <c r="F1578" s="3">
        <f>'宅直データ '!E1578</f>
        <v>0</v>
      </c>
      <c r="G1578" s="10">
        <f>'宅直データ '!F1578</f>
        <v>0</v>
      </c>
      <c r="H1578" s="3" t="str">
        <f t="shared" si="24"/>
        <v/>
      </c>
      <c r="I1578" s="3" t="str">
        <f>IF(F1578=1,VLOOKUP($B1578,スタッフ!$B:$F,5,FALSE),"")</f>
        <v/>
      </c>
      <c r="J1578" s="3" t="str">
        <f>IF(G1578=1,VLOOKUP($B1578,スタッフ!$B:$F,5,FALSE),"")</f>
        <v/>
      </c>
      <c r="K1578" s="3" t="str">
        <f>IF(E1578=1,VLOOKUP($B1578,スタッフ!$B:$F,5,FALSE),"")</f>
        <v/>
      </c>
    </row>
    <row r="1579" spans="1:11" x14ac:dyDescent="0.2">
      <c r="A1579" s="9" t="str">
        <f>'宅直データ '!A1579&amp;'宅直データ '!C1579</f>
        <v/>
      </c>
      <c r="B1579" s="3" t="str">
        <f>'宅直データ '!A1579&amp;""</f>
        <v/>
      </c>
      <c r="C1579" s="3">
        <f>'宅直データ '!B1579</f>
        <v>0</v>
      </c>
      <c r="D1579" s="4">
        <f>'宅直データ '!C1579</f>
        <v>0</v>
      </c>
      <c r="E1579" s="3">
        <f>'宅直データ '!D1579</f>
        <v>0</v>
      </c>
      <c r="F1579" s="3">
        <f>'宅直データ '!E1579</f>
        <v>0</v>
      </c>
      <c r="G1579" s="10">
        <f>'宅直データ '!F1579</f>
        <v>0</v>
      </c>
      <c r="H1579" s="3" t="str">
        <f t="shared" si="24"/>
        <v/>
      </c>
      <c r="I1579" s="3" t="str">
        <f>IF(F1579=1,VLOOKUP($B1579,スタッフ!$B:$F,5,FALSE),"")</f>
        <v/>
      </c>
      <c r="J1579" s="3" t="str">
        <f>IF(G1579=1,VLOOKUP($B1579,スタッフ!$B:$F,5,FALSE),"")</f>
        <v/>
      </c>
      <c r="K1579" s="3" t="str">
        <f>IF(E1579=1,VLOOKUP($B1579,スタッフ!$B:$F,5,FALSE),"")</f>
        <v/>
      </c>
    </row>
    <row r="1580" spans="1:11" x14ac:dyDescent="0.2">
      <c r="A1580" s="9" t="str">
        <f>'宅直データ '!A1580&amp;'宅直データ '!C1580</f>
        <v/>
      </c>
      <c r="B1580" s="3" t="str">
        <f>'宅直データ '!A1580&amp;""</f>
        <v/>
      </c>
      <c r="C1580" s="3">
        <f>'宅直データ '!B1580</f>
        <v>0</v>
      </c>
      <c r="D1580" s="4">
        <f>'宅直データ '!C1580</f>
        <v>0</v>
      </c>
      <c r="E1580" s="3">
        <f>'宅直データ '!D1580</f>
        <v>0</v>
      </c>
      <c r="F1580" s="3">
        <f>'宅直データ '!E1580</f>
        <v>0</v>
      </c>
      <c r="G1580" s="10">
        <f>'宅直データ '!F1580</f>
        <v>0</v>
      </c>
      <c r="H1580" s="3" t="str">
        <f t="shared" si="24"/>
        <v/>
      </c>
      <c r="I1580" s="3" t="str">
        <f>IF(F1580=1,VLOOKUP($B1580,スタッフ!$B:$F,5,FALSE),"")</f>
        <v/>
      </c>
      <c r="J1580" s="3" t="str">
        <f>IF(G1580=1,VLOOKUP($B1580,スタッフ!$B:$F,5,FALSE),"")</f>
        <v/>
      </c>
      <c r="K1580" s="3" t="str">
        <f>IF(E1580=1,VLOOKUP($B1580,スタッフ!$B:$F,5,FALSE),"")</f>
        <v/>
      </c>
    </row>
    <row r="1581" spans="1:11" x14ac:dyDescent="0.2">
      <c r="A1581" s="9" t="str">
        <f>'宅直データ '!A1581&amp;'宅直データ '!C1581</f>
        <v/>
      </c>
      <c r="B1581" s="3" t="str">
        <f>'宅直データ '!A1581&amp;""</f>
        <v/>
      </c>
      <c r="C1581" s="3">
        <f>'宅直データ '!B1581</f>
        <v>0</v>
      </c>
      <c r="D1581" s="4">
        <f>'宅直データ '!C1581</f>
        <v>0</v>
      </c>
      <c r="E1581" s="3">
        <f>'宅直データ '!D1581</f>
        <v>0</v>
      </c>
      <c r="F1581" s="3">
        <f>'宅直データ '!E1581</f>
        <v>0</v>
      </c>
      <c r="G1581" s="10">
        <f>'宅直データ '!F1581</f>
        <v>0</v>
      </c>
      <c r="H1581" s="3" t="str">
        <f t="shared" si="24"/>
        <v/>
      </c>
      <c r="I1581" s="3" t="str">
        <f>IF(F1581=1,VLOOKUP($B1581,スタッフ!$B:$F,5,FALSE),"")</f>
        <v/>
      </c>
      <c r="J1581" s="3" t="str">
        <f>IF(G1581=1,VLOOKUP($B1581,スタッフ!$B:$F,5,FALSE),"")</f>
        <v/>
      </c>
      <c r="K1581" s="3" t="str">
        <f>IF(E1581=1,VLOOKUP($B1581,スタッフ!$B:$F,5,FALSE),"")</f>
        <v/>
      </c>
    </row>
    <row r="1582" spans="1:11" x14ac:dyDescent="0.2">
      <c r="A1582" s="9" t="str">
        <f>'宅直データ '!A1582&amp;'宅直データ '!C1582</f>
        <v/>
      </c>
      <c r="B1582" s="3" t="str">
        <f>'宅直データ '!A1582&amp;""</f>
        <v/>
      </c>
      <c r="C1582" s="3">
        <f>'宅直データ '!B1582</f>
        <v>0</v>
      </c>
      <c r="D1582" s="4">
        <f>'宅直データ '!C1582</f>
        <v>0</v>
      </c>
      <c r="E1582" s="3">
        <f>'宅直データ '!D1582</f>
        <v>0</v>
      </c>
      <c r="F1582" s="3">
        <f>'宅直データ '!E1582</f>
        <v>0</v>
      </c>
      <c r="G1582" s="10">
        <f>'宅直データ '!F1582</f>
        <v>0</v>
      </c>
      <c r="H1582" s="3" t="str">
        <f t="shared" si="24"/>
        <v/>
      </c>
      <c r="I1582" s="3" t="str">
        <f>IF(F1582=1,VLOOKUP($B1582,スタッフ!$B:$F,5,FALSE),"")</f>
        <v/>
      </c>
      <c r="J1582" s="3" t="str">
        <f>IF(G1582=1,VLOOKUP($B1582,スタッフ!$B:$F,5,FALSE),"")</f>
        <v/>
      </c>
      <c r="K1582" s="3" t="str">
        <f>IF(E1582=1,VLOOKUP($B1582,スタッフ!$B:$F,5,FALSE),"")</f>
        <v/>
      </c>
    </row>
    <row r="1583" spans="1:11" x14ac:dyDescent="0.2">
      <c r="A1583" s="9" t="str">
        <f>'宅直データ '!A1583&amp;'宅直データ '!C1583</f>
        <v/>
      </c>
      <c r="B1583" s="3" t="str">
        <f>'宅直データ '!A1583&amp;""</f>
        <v/>
      </c>
      <c r="C1583" s="3">
        <f>'宅直データ '!B1583</f>
        <v>0</v>
      </c>
      <c r="D1583" s="4">
        <f>'宅直データ '!C1583</f>
        <v>0</v>
      </c>
      <c r="E1583" s="3">
        <f>'宅直データ '!D1583</f>
        <v>0</v>
      </c>
      <c r="F1583" s="3">
        <f>'宅直データ '!E1583</f>
        <v>0</v>
      </c>
      <c r="G1583" s="10">
        <f>'宅直データ '!F1583</f>
        <v>0</v>
      </c>
      <c r="H1583" s="3" t="str">
        <f t="shared" si="24"/>
        <v/>
      </c>
      <c r="I1583" s="3" t="str">
        <f>IF(F1583=1,VLOOKUP($B1583,スタッフ!$B:$F,5,FALSE),"")</f>
        <v/>
      </c>
      <c r="J1583" s="3" t="str">
        <f>IF(G1583=1,VLOOKUP($B1583,スタッフ!$B:$F,5,FALSE),"")</f>
        <v/>
      </c>
      <c r="K1583" s="3" t="str">
        <f>IF(E1583=1,VLOOKUP($B1583,スタッフ!$B:$F,5,FALSE),"")</f>
        <v/>
      </c>
    </row>
    <row r="1584" spans="1:11" x14ac:dyDescent="0.2">
      <c r="A1584" s="9" t="str">
        <f>'宅直データ '!A1584&amp;'宅直データ '!C1584</f>
        <v/>
      </c>
      <c r="B1584" s="3" t="str">
        <f>'宅直データ '!A1584&amp;""</f>
        <v/>
      </c>
      <c r="C1584" s="3">
        <f>'宅直データ '!B1584</f>
        <v>0</v>
      </c>
      <c r="D1584" s="4">
        <f>'宅直データ '!C1584</f>
        <v>0</v>
      </c>
      <c r="E1584" s="3">
        <f>'宅直データ '!D1584</f>
        <v>0</v>
      </c>
      <c r="F1584" s="3">
        <f>'宅直データ '!E1584</f>
        <v>0</v>
      </c>
      <c r="G1584" s="10">
        <f>'宅直データ '!F1584</f>
        <v>0</v>
      </c>
      <c r="H1584" s="3" t="str">
        <f t="shared" si="24"/>
        <v/>
      </c>
      <c r="I1584" s="3" t="str">
        <f>IF(F1584=1,VLOOKUP($B1584,スタッフ!$B:$F,5,FALSE),"")</f>
        <v/>
      </c>
      <c r="J1584" s="3" t="str">
        <f>IF(G1584=1,VLOOKUP($B1584,スタッフ!$B:$F,5,FALSE),"")</f>
        <v/>
      </c>
      <c r="K1584" s="3" t="str">
        <f>IF(E1584=1,VLOOKUP($B1584,スタッフ!$B:$F,5,FALSE),"")</f>
        <v/>
      </c>
    </row>
    <row r="1585" spans="1:11" x14ac:dyDescent="0.2">
      <c r="A1585" s="9" t="str">
        <f>'宅直データ '!A1585&amp;'宅直データ '!C1585</f>
        <v/>
      </c>
      <c r="B1585" s="3" t="str">
        <f>'宅直データ '!A1585&amp;""</f>
        <v/>
      </c>
      <c r="C1585" s="3">
        <f>'宅直データ '!B1585</f>
        <v>0</v>
      </c>
      <c r="D1585" s="4">
        <f>'宅直データ '!C1585</f>
        <v>0</v>
      </c>
      <c r="E1585" s="3">
        <f>'宅直データ '!D1585</f>
        <v>0</v>
      </c>
      <c r="F1585" s="3">
        <f>'宅直データ '!E1585</f>
        <v>0</v>
      </c>
      <c r="G1585" s="10">
        <f>'宅直データ '!F1585</f>
        <v>0</v>
      </c>
      <c r="H1585" s="3" t="str">
        <f t="shared" si="24"/>
        <v/>
      </c>
      <c r="I1585" s="3" t="str">
        <f>IF(F1585=1,VLOOKUP($B1585,スタッフ!$B:$F,5,FALSE),"")</f>
        <v/>
      </c>
      <c r="J1585" s="3" t="str">
        <f>IF(G1585=1,VLOOKUP($B1585,スタッフ!$B:$F,5,FALSE),"")</f>
        <v/>
      </c>
      <c r="K1585" s="3" t="str">
        <f>IF(E1585=1,VLOOKUP($B1585,スタッフ!$B:$F,5,FALSE),"")</f>
        <v/>
      </c>
    </row>
    <row r="1586" spans="1:11" x14ac:dyDescent="0.2">
      <c r="A1586" s="9" t="str">
        <f>'宅直データ '!A1586&amp;'宅直データ '!C1586</f>
        <v/>
      </c>
      <c r="B1586" s="3" t="str">
        <f>'宅直データ '!A1586&amp;""</f>
        <v/>
      </c>
      <c r="C1586" s="3">
        <f>'宅直データ '!B1586</f>
        <v>0</v>
      </c>
      <c r="D1586" s="4">
        <f>'宅直データ '!C1586</f>
        <v>0</v>
      </c>
      <c r="E1586" s="3">
        <f>'宅直データ '!D1586</f>
        <v>0</v>
      </c>
      <c r="F1586" s="3">
        <f>'宅直データ '!E1586</f>
        <v>0</v>
      </c>
      <c r="G1586" s="10">
        <f>'宅直データ '!F1586</f>
        <v>0</v>
      </c>
      <c r="H1586" s="3" t="str">
        <f t="shared" si="24"/>
        <v/>
      </c>
      <c r="I1586" s="3" t="str">
        <f>IF(F1586=1,VLOOKUP($B1586,スタッフ!$B:$F,5,FALSE),"")</f>
        <v/>
      </c>
      <c r="J1586" s="3" t="str">
        <f>IF(G1586=1,VLOOKUP($B1586,スタッフ!$B:$F,5,FALSE),"")</f>
        <v/>
      </c>
      <c r="K1586" s="3" t="str">
        <f>IF(E1586=1,VLOOKUP($B1586,スタッフ!$B:$F,5,FALSE),"")</f>
        <v/>
      </c>
    </row>
    <row r="1587" spans="1:11" x14ac:dyDescent="0.2">
      <c r="A1587" s="9" t="str">
        <f>'宅直データ '!A1587&amp;'宅直データ '!C1587</f>
        <v/>
      </c>
      <c r="B1587" s="3" t="str">
        <f>'宅直データ '!A1587&amp;""</f>
        <v/>
      </c>
      <c r="C1587" s="3">
        <f>'宅直データ '!B1587</f>
        <v>0</v>
      </c>
      <c r="D1587" s="4">
        <f>'宅直データ '!C1587</f>
        <v>0</v>
      </c>
      <c r="E1587" s="3">
        <f>'宅直データ '!D1587</f>
        <v>0</v>
      </c>
      <c r="F1587" s="3">
        <f>'宅直データ '!E1587</f>
        <v>0</v>
      </c>
      <c r="G1587" s="10">
        <f>'宅直データ '!F1587</f>
        <v>0</v>
      </c>
      <c r="H1587" s="3" t="str">
        <f t="shared" si="24"/>
        <v/>
      </c>
      <c r="I1587" s="3" t="str">
        <f>IF(F1587=1,VLOOKUP($B1587,スタッフ!$B:$F,5,FALSE),"")</f>
        <v/>
      </c>
      <c r="J1587" s="3" t="str">
        <f>IF(G1587=1,VLOOKUP($B1587,スタッフ!$B:$F,5,FALSE),"")</f>
        <v/>
      </c>
      <c r="K1587" s="3" t="str">
        <f>IF(E1587=1,VLOOKUP($B1587,スタッフ!$B:$F,5,FALSE),"")</f>
        <v/>
      </c>
    </row>
    <row r="1588" spans="1:11" x14ac:dyDescent="0.2">
      <c r="A1588" s="9" t="str">
        <f>'宅直データ '!A1588&amp;'宅直データ '!C1588</f>
        <v/>
      </c>
      <c r="B1588" s="3" t="str">
        <f>'宅直データ '!A1588&amp;""</f>
        <v/>
      </c>
      <c r="C1588" s="3">
        <f>'宅直データ '!B1588</f>
        <v>0</v>
      </c>
      <c r="D1588" s="4">
        <f>'宅直データ '!C1588</f>
        <v>0</v>
      </c>
      <c r="E1588" s="3">
        <f>'宅直データ '!D1588</f>
        <v>0</v>
      </c>
      <c r="F1588" s="3">
        <f>'宅直データ '!E1588</f>
        <v>0</v>
      </c>
      <c r="G1588" s="10">
        <f>'宅直データ '!F1588</f>
        <v>0</v>
      </c>
      <c r="H1588" s="3" t="str">
        <f t="shared" si="24"/>
        <v/>
      </c>
      <c r="I1588" s="3" t="str">
        <f>IF(F1588=1,VLOOKUP($B1588,スタッフ!$B:$F,5,FALSE),"")</f>
        <v/>
      </c>
      <c r="J1588" s="3" t="str">
        <f>IF(G1588=1,VLOOKUP($B1588,スタッフ!$B:$F,5,FALSE),"")</f>
        <v/>
      </c>
      <c r="K1588" s="3" t="str">
        <f>IF(E1588=1,VLOOKUP($B1588,スタッフ!$B:$F,5,FALSE),"")</f>
        <v/>
      </c>
    </row>
    <row r="1589" spans="1:11" x14ac:dyDescent="0.2">
      <c r="A1589" s="9" t="str">
        <f>'宅直データ '!A1589&amp;'宅直データ '!C1589</f>
        <v/>
      </c>
      <c r="B1589" s="3" t="str">
        <f>'宅直データ '!A1589&amp;""</f>
        <v/>
      </c>
      <c r="C1589" s="3">
        <f>'宅直データ '!B1589</f>
        <v>0</v>
      </c>
      <c r="D1589" s="4">
        <f>'宅直データ '!C1589</f>
        <v>0</v>
      </c>
      <c r="E1589" s="3">
        <f>'宅直データ '!D1589</f>
        <v>0</v>
      </c>
      <c r="F1589" s="3">
        <f>'宅直データ '!E1589</f>
        <v>0</v>
      </c>
      <c r="G1589" s="10">
        <f>'宅直データ '!F1589</f>
        <v>0</v>
      </c>
      <c r="H1589" s="3" t="str">
        <f t="shared" si="24"/>
        <v/>
      </c>
      <c r="I1589" s="3" t="str">
        <f>IF(F1589=1,VLOOKUP($B1589,スタッフ!$B:$F,5,FALSE),"")</f>
        <v/>
      </c>
      <c r="J1589" s="3" t="str">
        <f>IF(G1589=1,VLOOKUP($B1589,スタッフ!$B:$F,5,FALSE),"")</f>
        <v/>
      </c>
      <c r="K1589" s="3" t="str">
        <f>IF(E1589=1,VLOOKUP($B1589,スタッフ!$B:$F,5,FALSE),"")</f>
        <v/>
      </c>
    </row>
    <row r="1590" spans="1:11" x14ac:dyDescent="0.2">
      <c r="A1590" s="9" t="str">
        <f>'宅直データ '!A1590&amp;'宅直データ '!C1590</f>
        <v/>
      </c>
      <c r="B1590" s="3" t="str">
        <f>'宅直データ '!A1590&amp;""</f>
        <v/>
      </c>
      <c r="C1590" s="3">
        <f>'宅直データ '!B1590</f>
        <v>0</v>
      </c>
      <c r="D1590" s="4">
        <f>'宅直データ '!C1590</f>
        <v>0</v>
      </c>
      <c r="E1590" s="3">
        <f>'宅直データ '!D1590</f>
        <v>0</v>
      </c>
      <c r="F1590" s="3">
        <f>'宅直データ '!E1590</f>
        <v>0</v>
      </c>
      <c r="G1590" s="10">
        <f>'宅直データ '!F1590</f>
        <v>0</v>
      </c>
      <c r="H1590" s="3" t="str">
        <f t="shared" si="24"/>
        <v/>
      </c>
      <c r="I1590" s="3" t="str">
        <f>IF(F1590=1,VLOOKUP($B1590,スタッフ!$B:$F,5,FALSE),"")</f>
        <v/>
      </c>
      <c r="J1590" s="3" t="str">
        <f>IF(G1590=1,VLOOKUP($B1590,スタッフ!$B:$F,5,FALSE),"")</f>
        <v/>
      </c>
      <c r="K1590" s="3" t="str">
        <f>IF(E1590=1,VLOOKUP($B1590,スタッフ!$B:$F,5,FALSE),"")</f>
        <v/>
      </c>
    </row>
    <row r="1591" spans="1:11" x14ac:dyDescent="0.2">
      <c r="A1591" s="9" t="str">
        <f>'宅直データ '!A1591&amp;'宅直データ '!C1591</f>
        <v/>
      </c>
      <c r="B1591" s="3" t="str">
        <f>'宅直データ '!A1591&amp;""</f>
        <v/>
      </c>
      <c r="C1591" s="3">
        <f>'宅直データ '!B1591</f>
        <v>0</v>
      </c>
      <c r="D1591" s="4">
        <f>'宅直データ '!C1591</f>
        <v>0</v>
      </c>
      <c r="E1591" s="3">
        <f>'宅直データ '!D1591</f>
        <v>0</v>
      </c>
      <c r="F1591" s="3">
        <f>'宅直データ '!E1591</f>
        <v>0</v>
      </c>
      <c r="G1591" s="10">
        <f>'宅直データ '!F1591</f>
        <v>0</v>
      </c>
      <c r="H1591" s="3" t="str">
        <f t="shared" si="24"/>
        <v/>
      </c>
      <c r="I1591" s="3" t="str">
        <f>IF(F1591=1,VLOOKUP($B1591,スタッフ!$B:$F,5,FALSE),"")</f>
        <v/>
      </c>
      <c r="J1591" s="3" t="str">
        <f>IF(G1591=1,VLOOKUP($B1591,スタッフ!$B:$F,5,FALSE),"")</f>
        <v/>
      </c>
      <c r="K1591" s="3" t="str">
        <f>IF(E1591=1,VLOOKUP($B1591,スタッフ!$B:$F,5,FALSE),"")</f>
        <v/>
      </c>
    </row>
    <row r="1592" spans="1:11" x14ac:dyDescent="0.2">
      <c r="A1592" s="9" t="str">
        <f>'宅直データ '!A1592&amp;'宅直データ '!C1592</f>
        <v/>
      </c>
      <c r="B1592" s="3" t="str">
        <f>'宅直データ '!A1592&amp;""</f>
        <v/>
      </c>
      <c r="C1592" s="3">
        <f>'宅直データ '!B1592</f>
        <v>0</v>
      </c>
      <c r="D1592" s="4">
        <f>'宅直データ '!C1592</f>
        <v>0</v>
      </c>
      <c r="E1592" s="3">
        <f>'宅直データ '!D1592</f>
        <v>0</v>
      </c>
      <c r="F1592" s="3">
        <f>'宅直データ '!E1592</f>
        <v>0</v>
      </c>
      <c r="G1592" s="10">
        <f>'宅直データ '!F1592</f>
        <v>0</v>
      </c>
      <c r="H1592" s="3" t="str">
        <f t="shared" si="24"/>
        <v/>
      </c>
      <c r="I1592" s="3" t="str">
        <f>IF(F1592=1,VLOOKUP($B1592,スタッフ!$B:$F,5,FALSE),"")</f>
        <v/>
      </c>
      <c r="J1592" s="3" t="str">
        <f>IF(G1592=1,VLOOKUP($B1592,スタッフ!$B:$F,5,FALSE),"")</f>
        <v/>
      </c>
      <c r="K1592" s="3" t="str">
        <f>IF(E1592=1,VLOOKUP($B1592,スタッフ!$B:$F,5,FALSE),"")</f>
        <v/>
      </c>
    </row>
    <row r="1593" spans="1:11" x14ac:dyDescent="0.2">
      <c r="A1593" s="9" t="str">
        <f>'宅直データ '!A1593&amp;'宅直データ '!C1593</f>
        <v/>
      </c>
      <c r="B1593" s="3" t="str">
        <f>'宅直データ '!A1593&amp;""</f>
        <v/>
      </c>
      <c r="C1593" s="3">
        <f>'宅直データ '!B1593</f>
        <v>0</v>
      </c>
      <c r="D1593" s="4">
        <f>'宅直データ '!C1593</f>
        <v>0</v>
      </c>
      <c r="E1593" s="3">
        <f>'宅直データ '!D1593</f>
        <v>0</v>
      </c>
      <c r="F1593" s="3">
        <f>'宅直データ '!E1593</f>
        <v>0</v>
      </c>
      <c r="G1593" s="10">
        <f>'宅直データ '!F1593</f>
        <v>0</v>
      </c>
      <c r="H1593" s="3" t="str">
        <f t="shared" si="24"/>
        <v/>
      </c>
      <c r="I1593" s="3" t="str">
        <f>IF(F1593=1,VLOOKUP($B1593,スタッフ!$B:$F,5,FALSE),"")</f>
        <v/>
      </c>
      <c r="J1593" s="3" t="str">
        <f>IF(G1593=1,VLOOKUP($B1593,スタッフ!$B:$F,5,FALSE),"")</f>
        <v/>
      </c>
      <c r="K1593" s="3" t="str">
        <f>IF(E1593=1,VLOOKUP($B1593,スタッフ!$B:$F,5,FALSE),"")</f>
        <v/>
      </c>
    </row>
    <row r="1594" spans="1:11" x14ac:dyDescent="0.2">
      <c r="A1594" s="9" t="str">
        <f>'宅直データ '!A1594&amp;'宅直データ '!C1594</f>
        <v/>
      </c>
      <c r="B1594" s="3" t="str">
        <f>'宅直データ '!A1594&amp;""</f>
        <v/>
      </c>
      <c r="C1594" s="3">
        <f>'宅直データ '!B1594</f>
        <v>0</v>
      </c>
      <c r="D1594" s="4">
        <f>'宅直データ '!C1594</f>
        <v>0</v>
      </c>
      <c r="E1594" s="3">
        <f>'宅直データ '!D1594</f>
        <v>0</v>
      </c>
      <c r="F1594" s="3">
        <f>'宅直データ '!E1594</f>
        <v>0</v>
      </c>
      <c r="G1594" s="10">
        <f>'宅直データ '!F1594</f>
        <v>0</v>
      </c>
      <c r="H1594" s="3" t="str">
        <f t="shared" si="24"/>
        <v/>
      </c>
      <c r="I1594" s="3" t="str">
        <f>IF(F1594=1,VLOOKUP($B1594,スタッフ!$B:$F,5,FALSE),"")</f>
        <v/>
      </c>
      <c r="J1594" s="3" t="str">
        <f>IF(G1594=1,VLOOKUP($B1594,スタッフ!$B:$F,5,FALSE),"")</f>
        <v/>
      </c>
      <c r="K1594" s="3" t="str">
        <f>IF(E1594=1,VLOOKUP($B1594,スタッフ!$B:$F,5,FALSE),"")</f>
        <v/>
      </c>
    </row>
    <row r="1595" spans="1:11" x14ac:dyDescent="0.2">
      <c r="A1595" s="9" t="str">
        <f>'宅直データ '!A1595&amp;'宅直データ '!C1595</f>
        <v/>
      </c>
      <c r="B1595" s="3" t="str">
        <f>'宅直データ '!A1595&amp;""</f>
        <v/>
      </c>
      <c r="C1595" s="3">
        <f>'宅直データ '!B1595</f>
        <v>0</v>
      </c>
      <c r="D1595" s="4">
        <f>'宅直データ '!C1595</f>
        <v>0</v>
      </c>
      <c r="E1595" s="3">
        <f>'宅直データ '!D1595</f>
        <v>0</v>
      </c>
      <c r="F1595" s="3">
        <f>'宅直データ '!E1595</f>
        <v>0</v>
      </c>
      <c r="G1595" s="10">
        <f>'宅直データ '!F1595</f>
        <v>0</v>
      </c>
      <c r="H1595" s="3" t="str">
        <f t="shared" si="24"/>
        <v/>
      </c>
      <c r="I1595" s="3" t="str">
        <f>IF(F1595=1,VLOOKUP($B1595,スタッフ!$B:$F,5,FALSE),"")</f>
        <v/>
      </c>
      <c r="J1595" s="3" t="str">
        <f>IF(G1595=1,VLOOKUP($B1595,スタッフ!$B:$F,5,FALSE),"")</f>
        <v/>
      </c>
      <c r="K1595" s="3" t="str">
        <f>IF(E1595=1,VLOOKUP($B1595,スタッフ!$B:$F,5,FALSE),"")</f>
        <v/>
      </c>
    </row>
    <row r="1596" spans="1:11" x14ac:dyDescent="0.2">
      <c r="A1596" s="9" t="str">
        <f>'宅直データ '!A1596&amp;'宅直データ '!C1596</f>
        <v/>
      </c>
      <c r="B1596" s="3" t="str">
        <f>'宅直データ '!A1596&amp;""</f>
        <v/>
      </c>
      <c r="C1596" s="3">
        <f>'宅直データ '!B1596</f>
        <v>0</v>
      </c>
      <c r="D1596" s="4">
        <f>'宅直データ '!C1596</f>
        <v>0</v>
      </c>
      <c r="E1596" s="3">
        <f>'宅直データ '!D1596</f>
        <v>0</v>
      </c>
      <c r="F1596" s="3">
        <f>'宅直データ '!E1596</f>
        <v>0</v>
      </c>
      <c r="G1596" s="10">
        <f>'宅直データ '!F1596</f>
        <v>0</v>
      </c>
      <c r="H1596" s="3" t="str">
        <f t="shared" si="24"/>
        <v/>
      </c>
      <c r="I1596" s="3" t="str">
        <f>IF(F1596=1,VLOOKUP($B1596,スタッフ!$B:$F,5,FALSE),"")</f>
        <v/>
      </c>
      <c r="J1596" s="3" t="str">
        <f>IF(G1596=1,VLOOKUP($B1596,スタッフ!$B:$F,5,FALSE),"")</f>
        <v/>
      </c>
      <c r="K1596" s="3" t="str">
        <f>IF(E1596=1,VLOOKUP($B1596,スタッフ!$B:$F,5,FALSE),"")</f>
        <v/>
      </c>
    </row>
    <row r="1597" spans="1:11" x14ac:dyDescent="0.2">
      <c r="A1597" s="9" t="str">
        <f>'宅直データ '!A1597&amp;'宅直データ '!C1597</f>
        <v/>
      </c>
      <c r="B1597" s="3" t="str">
        <f>'宅直データ '!A1597&amp;""</f>
        <v/>
      </c>
      <c r="C1597" s="3">
        <f>'宅直データ '!B1597</f>
        <v>0</v>
      </c>
      <c r="D1597" s="4">
        <f>'宅直データ '!C1597</f>
        <v>0</v>
      </c>
      <c r="E1597" s="3">
        <f>'宅直データ '!D1597</f>
        <v>0</v>
      </c>
      <c r="F1597" s="3">
        <f>'宅直データ '!E1597</f>
        <v>0</v>
      </c>
      <c r="G1597" s="10">
        <f>'宅直データ '!F1597</f>
        <v>0</v>
      </c>
      <c r="H1597" s="3" t="str">
        <f t="shared" si="24"/>
        <v/>
      </c>
      <c r="I1597" s="3" t="str">
        <f>IF(F1597=1,VLOOKUP($B1597,スタッフ!$B:$F,5,FALSE),"")</f>
        <v/>
      </c>
      <c r="J1597" s="3" t="str">
        <f>IF(G1597=1,VLOOKUP($B1597,スタッフ!$B:$F,5,FALSE),"")</f>
        <v/>
      </c>
      <c r="K1597" s="3" t="str">
        <f>IF(E1597=1,VLOOKUP($B1597,スタッフ!$B:$F,5,FALSE),"")</f>
        <v/>
      </c>
    </row>
    <row r="1598" spans="1:11" x14ac:dyDescent="0.2">
      <c r="A1598" s="9" t="str">
        <f>'宅直データ '!A1598&amp;'宅直データ '!C1598</f>
        <v/>
      </c>
      <c r="B1598" s="3" t="str">
        <f>'宅直データ '!A1598&amp;""</f>
        <v/>
      </c>
      <c r="C1598" s="3">
        <f>'宅直データ '!B1598</f>
        <v>0</v>
      </c>
      <c r="D1598" s="4">
        <f>'宅直データ '!C1598</f>
        <v>0</v>
      </c>
      <c r="E1598" s="3">
        <f>'宅直データ '!D1598</f>
        <v>0</v>
      </c>
      <c r="F1598" s="3">
        <f>'宅直データ '!E1598</f>
        <v>0</v>
      </c>
      <c r="G1598" s="10">
        <f>'宅直データ '!F1598</f>
        <v>0</v>
      </c>
      <c r="H1598" s="3" t="str">
        <f t="shared" si="24"/>
        <v/>
      </c>
      <c r="I1598" s="3" t="str">
        <f>IF(F1598=1,VLOOKUP($B1598,スタッフ!$B:$F,5,FALSE),"")</f>
        <v/>
      </c>
      <c r="J1598" s="3" t="str">
        <f>IF(G1598=1,VLOOKUP($B1598,スタッフ!$B:$F,5,FALSE),"")</f>
        <v/>
      </c>
      <c r="K1598" s="3" t="str">
        <f>IF(E1598=1,VLOOKUP($B1598,スタッフ!$B:$F,5,FALSE),"")</f>
        <v/>
      </c>
    </row>
    <row r="1599" spans="1:11" x14ac:dyDescent="0.2">
      <c r="A1599" s="9" t="str">
        <f>'宅直データ '!A1599&amp;'宅直データ '!C1599</f>
        <v/>
      </c>
      <c r="B1599" s="3" t="str">
        <f>'宅直データ '!A1599&amp;""</f>
        <v/>
      </c>
      <c r="C1599" s="3">
        <f>'宅直データ '!B1599</f>
        <v>0</v>
      </c>
      <c r="D1599" s="4">
        <f>'宅直データ '!C1599</f>
        <v>0</v>
      </c>
      <c r="E1599" s="3">
        <f>'宅直データ '!D1599</f>
        <v>0</v>
      </c>
      <c r="F1599" s="3">
        <f>'宅直データ '!E1599</f>
        <v>0</v>
      </c>
      <c r="G1599" s="10">
        <f>'宅直データ '!F1599</f>
        <v>0</v>
      </c>
      <c r="H1599" s="3" t="str">
        <f t="shared" si="24"/>
        <v/>
      </c>
      <c r="I1599" s="3" t="str">
        <f>IF(F1599=1,VLOOKUP($B1599,スタッフ!$B:$F,5,FALSE),"")</f>
        <v/>
      </c>
      <c r="J1599" s="3" t="str">
        <f>IF(G1599=1,VLOOKUP($B1599,スタッフ!$B:$F,5,FALSE),"")</f>
        <v/>
      </c>
      <c r="K1599" s="3" t="str">
        <f>IF(E1599=1,VLOOKUP($B1599,スタッフ!$B:$F,5,FALSE),"")</f>
        <v/>
      </c>
    </row>
    <row r="1600" spans="1:11" x14ac:dyDescent="0.2">
      <c r="A1600" s="9" t="str">
        <f>'宅直データ '!A1600&amp;'宅直データ '!C1600</f>
        <v/>
      </c>
      <c r="B1600" s="3" t="str">
        <f>'宅直データ '!A1600&amp;""</f>
        <v/>
      </c>
      <c r="C1600" s="3">
        <f>'宅直データ '!B1600</f>
        <v>0</v>
      </c>
      <c r="D1600" s="4">
        <f>'宅直データ '!C1600</f>
        <v>0</v>
      </c>
      <c r="E1600" s="3">
        <f>'宅直データ '!D1600</f>
        <v>0</v>
      </c>
      <c r="F1600" s="3">
        <f>'宅直データ '!E1600</f>
        <v>0</v>
      </c>
      <c r="G1600" s="10">
        <f>'宅直データ '!F1600</f>
        <v>0</v>
      </c>
      <c r="H1600" s="3" t="str">
        <f t="shared" si="24"/>
        <v/>
      </c>
      <c r="I1600" s="3" t="str">
        <f>IF(F1600=1,VLOOKUP($B1600,スタッフ!$B:$F,5,FALSE),"")</f>
        <v/>
      </c>
      <c r="J1600" s="3" t="str">
        <f>IF(G1600=1,VLOOKUP($B1600,スタッフ!$B:$F,5,FALSE),"")</f>
        <v/>
      </c>
      <c r="K1600" s="3" t="str">
        <f>IF(E1600=1,VLOOKUP($B1600,スタッフ!$B:$F,5,FALSE),"")</f>
        <v/>
      </c>
    </row>
    <row r="1601" spans="1:11" x14ac:dyDescent="0.2">
      <c r="A1601" s="9" t="str">
        <f>'宅直データ '!A1601&amp;'宅直データ '!C1601</f>
        <v/>
      </c>
      <c r="B1601" s="3" t="str">
        <f>'宅直データ '!A1601&amp;""</f>
        <v/>
      </c>
      <c r="C1601" s="3">
        <f>'宅直データ '!B1601</f>
        <v>0</v>
      </c>
      <c r="D1601" s="4">
        <f>'宅直データ '!C1601</f>
        <v>0</v>
      </c>
      <c r="E1601" s="3">
        <f>'宅直データ '!D1601</f>
        <v>0</v>
      </c>
      <c r="F1601" s="3">
        <f>'宅直データ '!E1601</f>
        <v>0</v>
      </c>
      <c r="G1601" s="10">
        <f>'宅直データ '!F1601</f>
        <v>0</v>
      </c>
      <c r="H1601" s="3" t="str">
        <f t="shared" si="24"/>
        <v/>
      </c>
      <c r="I1601" s="3" t="str">
        <f>IF(F1601=1,VLOOKUP($B1601,スタッフ!$B:$F,5,FALSE),"")</f>
        <v/>
      </c>
      <c r="J1601" s="3" t="str">
        <f>IF(G1601=1,VLOOKUP($B1601,スタッフ!$B:$F,5,FALSE),"")</f>
        <v/>
      </c>
      <c r="K1601" s="3" t="str">
        <f>IF(E1601=1,VLOOKUP($B1601,スタッフ!$B:$F,5,FALSE),"")</f>
        <v/>
      </c>
    </row>
    <row r="1602" spans="1:11" x14ac:dyDescent="0.2">
      <c r="A1602" s="9" t="str">
        <f>'宅直データ '!A1602&amp;'宅直データ '!C1602</f>
        <v/>
      </c>
      <c r="B1602" s="3" t="str">
        <f>'宅直データ '!A1602&amp;""</f>
        <v/>
      </c>
      <c r="C1602" s="3">
        <f>'宅直データ '!B1602</f>
        <v>0</v>
      </c>
      <c r="D1602" s="4">
        <f>'宅直データ '!C1602</f>
        <v>0</v>
      </c>
      <c r="E1602" s="3">
        <f>'宅直データ '!D1602</f>
        <v>0</v>
      </c>
      <c r="F1602" s="3">
        <f>'宅直データ '!E1602</f>
        <v>0</v>
      </c>
      <c r="G1602" s="10">
        <f>'宅直データ '!F1602</f>
        <v>0</v>
      </c>
      <c r="H1602" s="3" t="str">
        <f t="shared" si="24"/>
        <v/>
      </c>
      <c r="I1602" s="3" t="str">
        <f>IF(F1602=1,VLOOKUP($B1602,スタッフ!$B:$F,5,FALSE),"")</f>
        <v/>
      </c>
      <c r="J1602" s="3" t="str">
        <f>IF(G1602=1,VLOOKUP($B1602,スタッフ!$B:$F,5,FALSE),"")</f>
        <v/>
      </c>
      <c r="K1602" s="3" t="str">
        <f>IF(E1602=1,VLOOKUP($B1602,スタッフ!$B:$F,5,FALSE),"")</f>
        <v/>
      </c>
    </row>
    <row r="1603" spans="1:11" x14ac:dyDescent="0.2">
      <c r="A1603" s="9" t="str">
        <f>'宅直データ '!A1603&amp;'宅直データ '!C1603</f>
        <v/>
      </c>
      <c r="B1603" s="3" t="str">
        <f>'宅直データ '!A1603&amp;""</f>
        <v/>
      </c>
      <c r="C1603" s="3">
        <f>'宅直データ '!B1603</f>
        <v>0</v>
      </c>
      <c r="D1603" s="4">
        <f>'宅直データ '!C1603</f>
        <v>0</v>
      </c>
      <c r="E1603" s="3">
        <f>'宅直データ '!D1603</f>
        <v>0</v>
      </c>
      <c r="F1603" s="3">
        <f>'宅直データ '!E1603</f>
        <v>0</v>
      </c>
      <c r="G1603" s="10">
        <f>'宅直データ '!F1603</f>
        <v>0</v>
      </c>
      <c r="H1603" s="3" t="str">
        <f t="shared" ref="H1603:H1666" si="25">IF(G1603=1,"日","")&amp;IF(F1603=1,"PM","")&amp;IF(E1603=1,"夜","")</f>
        <v/>
      </c>
      <c r="I1603" s="3" t="str">
        <f>IF(F1603=1,VLOOKUP($B1603,スタッフ!$B:$F,5,FALSE),"")</f>
        <v/>
      </c>
      <c r="J1603" s="3" t="str">
        <f>IF(G1603=1,VLOOKUP($B1603,スタッフ!$B:$F,5,FALSE),"")</f>
        <v/>
      </c>
      <c r="K1603" s="3" t="str">
        <f>IF(E1603=1,VLOOKUP($B1603,スタッフ!$B:$F,5,FALSE),"")</f>
        <v/>
      </c>
    </row>
    <row r="1604" spans="1:11" x14ac:dyDescent="0.2">
      <c r="A1604" s="9" t="str">
        <f>'宅直データ '!A1604&amp;'宅直データ '!C1604</f>
        <v/>
      </c>
      <c r="B1604" s="3" t="str">
        <f>'宅直データ '!A1604&amp;""</f>
        <v/>
      </c>
      <c r="C1604" s="3">
        <f>'宅直データ '!B1604</f>
        <v>0</v>
      </c>
      <c r="D1604" s="4">
        <f>'宅直データ '!C1604</f>
        <v>0</v>
      </c>
      <c r="E1604" s="3">
        <f>'宅直データ '!D1604</f>
        <v>0</v>
      </c>
      <c r="F1604" s="3">
        <f>'宅直データ '!E1604</f>
        <v>0</v>
      </c>
      <c r="G1604" s="10">
        <f>'宅直データ '!F1604</f>
        <v>0</v>
      </c>
      <c r="H1604" s="3" t="str">
        <f t="shared" si="25"/>
        <v/>
      </c>
      <c r="I1604" s="3" t="str">
        <f>IF(F1604=1,VLOOKUP($B1604,スタッフ!$B:$F,5,FALSE),"")</f>
        <v/>
      </c>
      <c r="J1604" s="3" t="str">
        <f>IF(G1604=1,VLOOKUP($B1604,スタッフ!$B:$F,5,FALSE),"")</f>
        <v/>
      </c>
      <c r="K1604" s="3" t="str">
        <f>IF(E1604=1,VLOOKUP($B1604,スタッフ!$B:$F,5,FALSE),"")</f>
        <v/>
      </c>
    </row>
    <row r="1605" spans="1:11" x14ac:dyDescent="0.2">
      <c r="A1605" s="9" t="str">
        <f>'宅直データ '!A1605&amp;'宅直データ '!C1605</f>
        <v/>
      </c>
      <c r="B1605" s="3" t="str">
        <f>'宅直データ '!A1605&amp;""</f>
        <v/>
      </c>
      <c r="C1605" s="3">
        <f>'宅直データ '!B1605</f>
        <v>0</v>
      </c>
      <c r="D1605" s="4">
        <f>'宅直データ '!C1605</f>
        <v>0</v>
      </c>
      <c r="E1605" s="3">
        <f>'宅直データ '!D1605</f>
        <v>0</v>
      </c>
      <c r="F1605" s="3">
        <f>'宅直データ '!E1605</f>
        <v>0</v>
      </c>
      <c r="G1605" s="10">
        <f>'宅直データ '!F1605</f>
        <v>0</v>
      </c>
      <c r="H1605" s="3" t="str">
        <f t="shared" si="25"/>
        <v/>
      </c>
      <c r="I1605" s="3" t="str">
        <f>IF(F1605=1,VLOOKUP($B1605,スタッフ!$B:$F,5,FALSE),"")</f>
        <v/>
      </c>
      <c r="J1605" s="3" t="str">
        <f>IF(G1605=1,VLOOKUP($B1605,スタッフ!$B:$F,5,FALSE),"")</f>
        <v/>
      </c>
      <c r="K1605" s="3" t="str">
        <f>IF(E1605=1,VLOOKUP($B1605,スタッフ!$B:$F,5,FALSE),"")</f>
        <v/>
      </c>
    </row>
    <row r="1606" spans="1:11" x14ac:dyDescent="0.2">
      <c r="A1606" s="9" t="str">
        <f>'宅直データ '!A1606&amp;'宅直データ '!C1606</f>
        <v/>
      </c>
      <c r="B1606" s="3" t="str">
        <f>'宅直データ '!A1606&amp;""</f>
        <v/>
      </c>
      <c r="C1606" s="3">
        <f>'宅直データ '!B1606</f>
        <v>0</v>
      </c>
      <c r="D1606" s="4">
        <f>'宅直データ '!C1606</f>
        <v>0</v>
      </c>
      <c r="E1606" s="3">
        <f>'宅直データ '!D1606</f>
        <v>0</v>
      </c>
      <c r="F1606" s="3">
        <f>'宅直データ '!E1606</f>
        <v>0</v>
      </c>
      <c r="G1606" s="10">
        <f>'宅直データ '!F1606</f>
        <v>0</v>
      </c>
      <c r="H1606" s="3" t="str">
        <f t="shared" si="25"/>
        <v/>
      </c>
      <c r="I1606" s="3" t="str">
        <f>IF(F1606=1,VLOOKUP($B1606,スタッフ!$B:$F,5,FALSE),"")</f>
        <v/>
      </c>
      <c r="J1606" s="3" t="str">
        <f>IF(G1606=1,VLOOKUP($B1606,スタッフ!$B:$F,5,FALSE),"")</f>
        <v/>
      </c>
      <c r="K1606" s="3" t="str">
        <f>IF(E1606=1,VLOOKUP($B1606,スタッフ!$B:$F,5,FALSE),"")</f>
        <v/>
      </c>
    </row>
    <row r="1607" spans="1:11" x14ac:dyDescent="0.2">
      <c r="A1607" s="9" t="str">
        <f>'宅直データ '!A1607&amp;'宅直データ '!C1607</f>
        <v/>
      </c>
      <c r="B1607" s="3" t="str">
        <f>'宅直データ '!A1607&amp;""</f>
        <v/>
      </c>
      <c r="C1607" s="3">
        <f>'宅直データ '!B1607</f>
        <v>0</v>
      </c>
      <c r="D1607" s="4">
        <f>'宅直データ '!C1607</f>
        <v>0</v>
      </c>
      <c r="E1607" s="3">
        <f>'宅直データ '!D1607</f>
        <v>0</v>
      </c>
      <c r="F1607" s="3">
        <f>'宅直データ '!E1607</f>
        <v>0</v>
      </c>
      <c r="G1607" s="10">
        <f>'宅直データ '!F1607</f>
        <v>0</v>
      </c>
      <c r="H1607" s="3" t="str">
        <f t="shared" si="25"/>
        <v/>
      </c>
      <c r="I1607" s="3" t="str">
        <f>IF(F1607=1,VLOOKUP($B1607,スタッフ!$B:$F,5,FALSE),"")</f>
        <v/>
      </c>
      <c r="J1607" s="3" t="str">
        <f>IF(G1607=1,VLOOKUP($B1607,スタッフ!$B:$F,5,FALSE),"")</f>
        <v/>
      </c>
      <c r="K1607" s="3" t="str">
        <f>IF(E1607=1,VLOOKUP($B1607,スタッフ!$B:$F,5,FALSE),"")</f>
        <v/>
      </c>
    </row>
    <row r="1608" spans="1:11" x14ac:dyDescent="0.2">
      <c r="A1608" s="9" t="str">
        <f>'宅直データ '!A1608&amp;'宅直データ '!C1608</f>
        <v/>
      </c>
      <c r="B1608" s="3" t="str">
        <f>'宅直データ '!A1608&amp;""</f>
        <v/>
      </c>
      <c r="C1608" s="3">
        <f>'宅直データ '!B1608</f>
        <v>0</v>
      </c>
      <c r="D1608" s="4">
        <f>'宅直データ '!C1608</f>
        <v>0</v>
      </c>
      <c r="E1608" s="3">
        <f>'宅直データ '!D1608</f>
        <v>0</v>
      </c>
      <c r="F1608" s="3">
        <f>'宅直データ '!E1608</f>
        <v>0</v>
      </c>
      <c r="G1608" s="10">
        <f>'宅直データ '!F1608</f>
        <v>0</v>
      </c>
      <c r="H1608" s="3" t="str">
        <f t="shared" si="25"/>
        <v/>
      </c>
      <c r="I1608" s="3" t="str">
        <f>IF(F1608=1,VLOOKUP($B1608,スタッフ!$B:$F,5,FALSE),"")</f>
        <v/>
      </c>
      <c r="J1608" s="3" t="str">
        <f>IF(G1608=1,VLOOKUP($B1608,スタッフ!$B:$F,5,FALSE),"")</f>
        <v/>
      </c>
      <c r="K1608" s="3" t="str">
        <f>IF(E1608=1,VLOOKUP($B1608,スタッフ!$B:$F,5,FALSE),"")</f>
        <v/>
      </c>
    </row>
    <row r="1609" spans="1:11" x14ac:dyDescent="0.2">
      <c r="A1609" s="9" t="str">
        <f>'宅直データ '!A1609&amp;'宅直データ '!C1609</f>
        <v/>
      </c>
      <c r="B1609" s="3" t="str">
        <f>'宅直データ '!A1609&amp;""</f>
        <v/>
      </c>
      <c r="C1609" s="3">
        <f>'宅直データ '!B1609</f>
        <v>0</v>
      </c>
      <c r="D1609" s="4">
        <f>'宅直データ '!C1609</f>
        <v>0</v>
      </c>
      <c r="E1609" s="3">
        <f>'宅直データ '!D1609</f>
        <v>0</v>
      </c>
      <c r="F1609" s="3">
        <f>'宅直データ '!E1609</f>
        <v>0</v>
      </c>
      <c r="G1609" s="10">
        <f>'宅直データ '!F1609</f>
        <v>0</v>
      </c>
      <c r="H1609" s="3" t="str">
        <f t="shared" si="25"/>
        <v/>
      </c>
      <c r="I1609" s="3" t="str">
        <f>IF(F1609=1,VLOOKUP($B1609,スタッフ!$B:$F,5,FALSE),"")</f>
        <v/>
      </c>
      <c r="J1609" s="3" t="str">
        <f>IF(G1609=1,VLOOKUP($B1609,スタッフ!$B:$F,5,FALSE),"")</f>
        <v/>
      </c>
      <c r="K1609" s="3" t="str">
        <f>IF(E1609=1,VLOOKUP($B1609,スタッフ!$B:$F,5,FALSE),"")</f>
        <v/>
      </c>
    </row>
    <row r="1610" spans="1:11" x14ac:dyDescent="0.2">
      <c r="A1610" s="9" t="str">
        <f>'宅直データ '!A1610&amp;'宅直データ '!C1610</f>
        <v/>
      </c>
      <c r="B1610" s="3" t="str">
        <f>'宅直データ '!A1610&amp;""</f>
        <v/>
      </c>
      <c r="C1610" s="3">
        <f>'宅直データ '!B1610</f>
        <v>0</v>
      </c>
      <c r="D1610" s="4">
        <f>'宅直データ '!C1610</f>
        <v>0</v>
      </c>
      <c r="E1610" s="3">
        <f>'宅直データ '!D1610</f>
        <v>0</v>
      </c>
      <c r="F1610" s="3">
        <f>'宅直データ '!E1610</f>
        <v>0</v>
      </c>
      <c r="G1610" s="10">
        <f>'宅直データ '!F1610</f>
        <v>0</v>
      </c>
      <c r="H1610" s="3" t="str">
        <f t="shared" si="25"/>
        <v/>
      </c>
      <c r="I1610" s="3" t="str">
        <f>IF(F1610=1,VLOOKUP($B1610,スタッフ!$B:$F,5,FALSE),"")</f>
        <v/>
      </c>
      <c r="J1610" s="3" t="str">
        <f>IF(G1610=1,VLOOKUP($B1610,スタッフ!$B:$F,5,FALSE),"")</f>
        <v/>
      </c>
      <c r="K1610" s="3" t="str">
        <f>IF(E1610=1,VLOOKUP($B1610,スタッフ!$B:$F,5,FALSE),"")</f>
        <v/>
      </c>
    </row>
    <row r="1611" spans="1:11" x14ac:dyDescent="0.2">
      <c r="A1611" s="9" t="str">
        <f>'宅直データ '!A1611&amp;'宅直データ '!C1611</f>
        <v/>
      </c>
      <c r="B1611" s="3" t="str">
        <f>'宅直データ '!A1611&amp;""</f>
        <v/>
      </c>
      <c r="C1611" s="3">
        <f>'宅直データ '!B1611</f>
        <v>0</v>
      </c>
      <c r="D1611" s="4">
        <f>'宅直データ '!C1611</f>
        <v>0</v>
      </c>
      <c r="E1611" s="3">
        <f>'宅直データ '!D1611</f>
        <v>0</v>
      </c>
      <c r="F1611" s="3">
        <f>'宅直データ '!E1611</f>
        <v>0</v>
      </c>
      <c r="G1611" s="10">
        <f>'宅直データ '!F1611</f>
        <v>0</v>
      </c>
      <c r="H1611" s="3" t="str">
        <f t="shared" si="25"/>
        <v/>
      </c>
      <c r="I1611" s="3" t="str">
        <f>IF(F1611=1,VLOOKUP($B1611,スタッフ!$B:$F,5,FALSE),"")</f>
        <v/>
      </c>
      <c r="J1611" s="3" t="str">
        <f>IF(G1611=1,VLOOKUP($B1611,スタッフ!$B:$F,5,FALSE),"")</f>
        <v/>
      </c>
      <c r="K1611" s="3" t="str">
        <f>IF(E1611=1,VLOOKUP($B1611,スタッフ!$B:$F,5,FALSE),"")</f>
        <v/>
      </c>
    </row>
    <row r="1612" spans="1:11" x14ac:dyDescent="0.2">
      <c r="A1612" s="9" t="str">
        <f>'宅直データ '!A1612&amp;'宅直データ '!C1612</f>
        <v/>
      </c>
      <c r="B1612" s="3" t="str">
        <f>'宅直データ '!A1612&amp;""</f>
        <v/>
      </c>
      <c r="C1612" s="3">
        <f>'宅直データ '!B1612</f>
        <v>0</v>
      </c>
      <c r="D1612" s="4">
        <f>'宅直データ '!C1612</f>
        <v>0</v>
      </c>
      <c r="E1612" s="3">
        <f>'宅直データ '!D1612</f>
        <v>0</v>
      </c>
      <c r="F1612" s="3">
        <f>'宅直データ '!E1612</f>
        <v>0</v>
      </c>
      <c r="G1612" s="10">
        <f>'宅直データ '!F1612</f>
        <v>0</v>
      </c>
      <c r="H1612" s="3" t="str">
        <f t="shared" si="25"/>
        <v/>
      </c>
      <c r="I1612" s="3" t="str">
        <f>IF(F1612=1,VLOOKUP($B1612,スタッフ!$B:$F,5,FALSE),"")</f>
        <v/>
      </c>
      <c r="J1612" s="3" t="str">
        <f>IF(G1612=1,VLOOKUP($B1612,スタッフ!$B:$F,5,FALSE),"")</f>
        <v/>
      </c>
      <c r="K1612" s="3" t="str">
        <f>IF(E1612=1,VLOOKUP($B1612,スタッフ!$B:$F,5,FALSE),"")</f>
        <v/>
      </c>
    </row>
    <row r="1613" spans="1:11" x14ac:dyDescent="0.2">
      <c r="A1613" s="9" t="str">
        <f>'宅直データ '!A1613&amp;'宅直データ '!C1613</f>
        <v/>
      </c>
      <c r="B1613" s="3" t="str">
        <f>'宅直データ '!A1613&amp;""</f>
        <v/>
      </c>
      <c r="C1613" s="3">
        <f>'宅直データ '!B1613</f>
        <v>0</v>
      </c>
      <c r="D1613" s="4">
        <f>'宅直データ '!C1613</f>
        <v>0</v>
      </c>
      <c r="E1613" s="3">
        <f>'宅直データ '!D1613</f>
        <v>0</v>
      </c>
      <c r="F1613" s="3">
        <f>'宅直データ '!E1613</f>
        <v>0</v>
      </c>
      <c r="G1613" s="10">
        <f>'宅直データ '!F1613</f>
        <v>0</v>
      </c>
      <c r="H1613" s="3" t="str">
        <f t="shared" si="25"/>
        <v/>
      </c>
      <c r="I1613" s="3" t="str">
        <f>IF(F1613=1,VLOOKUP($B1613,スタッフ!$B:$F,5,FALSE),"")</f>
        <v/>
      </c>
      <c r="J1613" s="3" t="str">
        <f>IF(G1613=1,VLOOKUP($B1613,スタッフ!$B:$F,5,FALSE),"")</f>
        <v/>
      </c>
      <c r="K1613" s="3" t="str">
        <f>IF(E1613=1,VLOOKUP($B1613,スタッフ!$B:$F,5,FALSE),"")</f>
        <v/>
      </c>
    </row>
    <row r="1614" spans="1:11" x14ac:dyDescent="0.2">
      <c r="A1614" s="9" t="str">
        <f>'宅直データ '!A1614&amp;'宅直データ '!C1614</f>
        <v/>
      </c>
      <c r="B1614" s="3" t="str">
        <f>'宅直データ '!A1614&amp;""</f>
        <v/>
      </c>
      <c r="C1614" s="3">
        <f>'宅直データ '!B1614</f>
        <v>0</v>
      </c>
      <c r="D1614" s="4">
        <f>'宅直データ '!C1614</f>
        <v>0</v>
      </c>
      <c r="E1614" s="3">
        <f>'宅直データ '!D1614</f>
        <v>0</v>
      </c>
      <c r="F1614" s="3">
        <f>'宅直データ '!E1614</f>
        <v>0</v>
      </c>
      <c r="G1614" s="10">
        <f>'宅直データ '!F1614</f>
        <v>0</v>
      </c>
      <c r="H1614" s="3" t="str">
        <f t="shared" si="25"/>
        <v/>
      </c>
      <c r="I1614" s="3" t="str">
        <f>IF(F1614=1,VLOOKUP($B1614,スタッフ!$B:$F,5,FALSE),"")</f>
        <v/>
      </c>
      <c r="J1614" s="3" t="str">
        <f>IF(G1614=1,VLOOKUP($B1614,スタッフ!$B:$F,5,FALSE),"")</f>
        <v/>
      </c>
      <c r="K1614" s="3" t="str">
        <f>IF(E1614=1,VLOOKUP($B1614,スタッフ!$B:$F,5,FALSE),"")</f>
        <v/>
      </c>
    </row>
    <row r="1615" spans="1:11" x14ac:dyDescent="0.2">
      <c r="A1615" s="9" t="str">
        <f>'宅直データ '!A1615&amp;'宅直データ '!C1615</f>
        <v/>
      </c>
      <c r="B1615" s="3" t="str">
        <f>'宅直データ '!A1615&amp;""</f>
        <v/>
      </c>
      <c r="C1615" s="3">
        <f>'宅直データ '!B1615</f>
        <v>0</v>
      </c>
      <c r="D1615" s="4">
        <f>'宅直データ '!C1615</f>
        <v>0</v>
      </c>
      <c r="E1615" s="3">
        <f>'宅直データ '!D1615</f>
        <v>0</v>
      </c>
      <c r="F1615" s="3">
        <f>'宅直データ '!E1615</f>
        <v>0</v>
      </c>
      <c r="G1615" s="10">
        <f>'宅直データ '!F1615</f>
        <v>0</v>
      </c>
      <c r="H1615" s="3" t="str">
        <f t="shared" si="25"/>
        <v/>
      </c>
      <c r="I1615" s="3" t="str">
        <f>IF(F1615=1,VLOOKUP($B1615,スタッフ!$B:$F,5,FALSE),"")</f>
        <v/>
      </c>
      <c r="J1615" s="3" t="str">
        <f>IF(G1615=1,VLOOKUP($B1615,スタッフ!$B:$F,5,FALSE),"")</f>
        <v/>
      </c>
      <c r="K1615" s="3" t="str">
        <f>IF(E1615=1,VLOOKUP($B1615,スタッフ!$B:$F,5,FALSE),"")</f>
        <v/>
      </c>
    </row>
    <row r="1616" spans="1:11" x14ac:dyDescent="0.2">
      <c r="A1616" s="9" t="str">
        <f>'宅直データ '!A1616&amp;'宅直データ '!C1616</f>
        <v/>
      </c>
      <c r="B1616" s="3" t="str">
        <f>'宅直データ '!A1616&amp;""</f>
        <v/>
      </c>
      <c r="C1616" s="3">
        <f>'宅直データ '!B1616</f>
        <v>0</v>
      </c>
      <c r="D1616" s="4">
        <f>'宅直データ '!C1616</f>
        <v>0</v>
      </c>
      <c r="E1616" s="3">
        <f>'宅直データ '!D1616</f>
        <v>0</v>
      </c>
      <c r="F1616" s="3">
        <f>'宅直データ '!E1616</f>
        <v>0</v>
      </c>
      <c r="G1616" s="10">
        <f>'宅直データ '!F1616</f>
        <v>0</v>
      </c>
      <c r="H1616" s="3" t="str">
        <f t="shared" si="25"/>
        <v/>
      </c>
      <c r="I1616" s="3" t="str">
        <f>IF(F1616=1,VLOOKUP($B1616,スタッフ!$B:$F,5,FALSE),"")</f>
        <v/>
      </c>
      <c r="J1616" s="3" t="str">
        <f>IF(G1616=1,VLOOKUP($B1616,スタッフ!$B:$F,5,FALSE),"")</f>
        <v/>
      </c>
      <c r="K1616" s="3" t="str">
        <f>IF(E1616=1,VLOOKUP($B1616,スタッフ!$B:$F,5,FALSE),"")</f>
        <v/>
      </c>
    </row>
    <row r="1617" spans="1:11" x14ac:dyDescent="0.2">
      <c r="A1617" s="9" t="str">
        <f>'宅直データ '!A1617&amp;'宅直データ '!C1617</f>
        <v/>
      </c>
      <c r="B1617" s="3" t="str">
        <f>'宅直データ '!A1617&amp;""</f>
        <v/>
      </c>
      <c r="C1617" s="3">
        <f>'宅直データ '!B1617</f>
        <v>0</v>
      </c>
      <c r="D1617" s="4">
        <f>'宅直データ '!C1617</f>
        <v>0</v>
      </c>
      <c r="E1617" s="3">
        <f>'宅直データ '!D1617</f>
        <v>0</v>
      </c>
      <c r="F1617" s="3">
        <f>'宅直データ '!E1617</f>
        <v>0</v>
      </c>
      <c r="G1617" s="10">
        <f>'宅直データ '!F1617</f>
        <v>0</v>
      </c>
      <c r="H1617" s="3" t="str">
        <f t="shared" si="25"/>
        <v/>
      </c>
      <c r="I1617" s="3" t="str">
        <f>IF(F1617=1,VLOOKUP($B1617,スタッフ!$B:$F,5,FALSE),"")</f>
        <v/>
      </c>
      <c r="J1617" s="3" t="str">
        <f>IF(G1617=1,VLOOKUP($B1617,スタッフ!$B:$F,5,FALSE),"")</f>
        <v/>
      </c>
      <c r="K1617" s="3" t="str">
        <f>IF(E1617=1,VLOOKUP($B1617,スタッフ!$B:$F,5,FALSE),"")</f>
        <v/>
      </c>
    </row>
    <row r="1618" spans="1:11" x14ac:dyDescent="0.2">
      <c r="A1618" s="9" t="str">
        <f>'宅直データ '!A1618&amp;'宅直データ '!C1618</f>
        <v/>
      </c>
      <c r="B1618" s="3" t="str">
        <f>'宅直データ '!A1618&amp;""</f>
        <v/>
      </c>
      <c r="C1618" s="3">
        <f>'宅直データ '!B1618</f>
        <v>0</v>
      </c>
      <c r="D1618" s="4">
        <f>'宅直データ '!C1618</f>
        <v>0</v>
      </c>
      <c r="E1618" s="3">
        <f>'宅直データ '!D1618</f>
        <v>0</v>
      </c>
      <c r="F1618" s="3">
        <f>'宅直データ '!E1618</f>
        <v>0</v>
      </c>
      <c r="G1618" s="10">
        <f>'宅直データ '!F1618</f>
        <v>0</v>
      </c>
      <c r="H1618" s="3" t="str">
        <f t="shared" si="25"/>
        <v/>
      </c>
      <c r="I1618" s="3" t="str">
        <f>IF(F1618=1,VLOOKUP($B1618,スタッフ!$B:$F,5,FALSE),"")</f>
        <v/>
      </c>
      <c r="J1618" s="3" t="str">
        <f>IF(G1618=1,VLOOKUP($B1618,スタッフ!$B:$F,5,FALSE),"")</f>
        <v/>
      </c>
      <c r="K1618" s="3" t="str">
        <f>IF(E1618=1,VLOOKUP($B1618,スタッフ!$B:$F,5,FALSE),"")</f>
        <v/>
      </c>
    </row>
    <row r="1619" spans="1:11" x14ac:dyDescent="0.2">
      <c r="A1619" s="9" t="str">
        <f>'宅直データ '!A1619&amp;'宅直データ '!C1619</f>
        <v/>
      </c>
      <c r="B1619" s="3" t="str">
        <f>'宅直データ '!A1619&amp;""</f>
        <v/>
      </c>
      <c r="C1619" s="3">
        <f>'宅直データ '!B1619</f>
        <v>0</v>
      </c>
      <c r="D1619" s="4">
        <f>'宅直データ '!C1619</f>
        <v>0</v>
      </c>
      <c r="E1619" s="3">
        <f>'宅直データ '!D1619</f>
        <v>0</v>
      </c>
      <c r="F1619" s="3">
        <f>'宅直データ '!E1619</f>
        <v>0</v>
      </c>
      <c r="G1619" s="10">
        <f>'宅直データ '!F1619</f>
        <v>0</v>
      </c>
      <c r="H1619" s="3" t="str">
        <f t="shared" si="25"/>
        <v/>
      </c>
      <c r="I1619" s="3" t="str">
        <f>IF(F1619=1,VLOOKUP($B1619,スタッフ!$B:$F,5,FALSE),"")</f>
        <v/>
      </c>
      <c r="J1619" s="3" t="str">
        <f>IF(G1619=1,VLOOKUP($B1619,スタッフ!$B:$F,5,FALSE),"")</f>
        <v/>
      </c>
      <c r="K1619" s="3" t="str">
        <f>IF(E1619=1,VLOOKUP($B1619,スタッフ!$B:$F,5,FALSE),"")</f>
        <v/>
      </c>
    </row>
    <row r="1620" spans="1:11" x14ac:dyDescent="0.2">
      <c r="A1620" s="9" t="str">
        <f>'宅直データ '!A1620&amp;'宅直データ '!C1620</f>
        <v/>
      </c>
      <c r="B1620" s="3" t="str">
        <f>'宅直データ '!A1620&amp;""</f>
        <v/>
      </c>
      <c r="C1620" s="3">
        <f>'宅直データ '!B1620</f>
        <v>0</v>
      </c>
      <c r="D1620" s="4">
        <f>'宅直データ '!C1620</f>
        <v>0</v>
      </c>
      <c r="E1620" s="3">
        <f>'宅直データ '!D1620</f>
        <v>0</v>
      </c>
      <c r="F1620" s="3">
        <f>'宅直データ '!E1620</f>
        <v>0</v>
      </c>
      <c r="G1620" s="10">
        <f>'宅直データ '!F1620</f>
        <v>0</v>
      </c>
      <c r="H1620" s="3" t="str">
        <f t="shared" si="25"/>
        <v/>
      </c>
      <c r="I1620" s="3" t="str">
        <f>IF(F1620=1,VLOOKUP($B1620,スタッフ!$B:$F,5,FALSE),"")</f>
        <v/>
      </c>
      <c r="J1620" s="3" t="str">
        <f>IF(G1620=1,VLOOKUP($B1620,スタッフ!$B:$F,5,FALSE),"")</f>
        <v/>
      </c>
      <c r="K1620" s="3" t="str">
        <f>IF(E1620=1,VLOOKUP($B1620,スタッフ!$B:$F,5,FALSE),"")</f>
        <v/>
      </c>
    </row>
    <row r="1621" spans="1:11" x14ac:dyDescent="0.2">
      <c r="A1621" s="9" t="str">
        <f>'宅直データ '!A1621&amp;'宅直データ '!C1621</f>
        <v/>
      </c>
      <c r="B1621" s="3" t="str">
        <f>'宅直データ '!A1621&amp;""</f>
        <v/>
      </c>
      <c r="C1621" s="3">
        <f>'宅直データ '!B1621</f>
        <v>0</v>
      </c>
      <c r="D1621" s="4">
        <f>'宅直データ '!C1621</f>
        <v>0</v>
      </c>
      <c r="E1621" s="3">
        <f>'宅直データ '!D1621</f>
        <v>0</v>
      </c>
      <c r="F1621" s="3">
        <f>'宅直データ '!E1621</f>
        <v>0</v>
      </c>
      <c r="G1621" s="10">
        <f>'宅直データ '!F1621</f>
        <v>0</v>
      </c>
      <c r="H1621" s="3" t="str">
        <f t="shared" si="25"/>
        <v/>
      </c>
      <c r="I1621" s="3" t="str">
        <f>IF(F1621=1,VLOOKUP($B1621,スタッフ!$B:$F,5,FALSE),"")</f>
        <v/>
      </c>
      <c r="J1621" s="3" t="str">
        <f>IF(G1621=1,VLOOKUP($B1621,スタッフ!$B:$F,5,FALSE),"")</f>
        <v/>
      </c>
      <c r="K1621" s="3" t="str">
        <f>IF(E1621=1,VLOOKUP($B1621,スタッフ!$B:$F,5,FALSE),"")</f>
        <v/>
      </c>
    </row>
    <row r="1622" spans="1:11" x14ac:dyDescent="0.2">
      <c r="A1622" s="9" t="str">
        <f>'宅直データ '!A1622&amp;'宅直データ '!C1622</f>
        <v/>
      </c>
      <c r="B1622" s="3" t="str">
        <f>'宅直データ '!A1622&amp;""</f>
        <v/>
      </c>
      <c r="C1622" s="3">
        <f>'宅直データ '!B1622</f>
        <v>0</v>
      </c>
      <c r="D1622" s="4">
        <f>'宅直データ '!C1622</f>
        <v>0</v>
      </c>
      <c r="E1622" s="3">
        <f>'宅直データ '!D1622</f>
        <v>0</v>
      </c>
      <c r="F1622" s="3">
        <f>'宅直データ '!E1622</f>
        <v>0</v>
      </c>
      <c r="G1622" s="10">
        <f>'宅直データ '!F1622</f>
        <v>0</v>
      </c>
      <c r="H1622" s="3" t="str">
        <f t="shared" si="25"/>
        <v/>
      </c>
      <c r="I1622" s="3" t="str">
        <f>IF(F1622=1,VLOOKUP($B1622,スタッフ!$B:$F,5,FALSE),"")</f>
        <v/>
      </c>
      <c r="J1622" s="3" t="str">
        <f>IF(G1622=1,VLOOKUP($B1622,スタッフ!$B:$F,5,FALSE),"")</f>
        <v/>
      </c>
      <c r="K1622" s="3" t="str">
        <f>IF(E1622=1,VLOOKUP($B1622,スタッフ!$B:$F,5,FALSE),"")</f>
        <v/>
      </c>
    </row>
    <row r="1623" spans="1:11" x14ac:dyDescent="0.2">
      <c r="A1623" s="9" t="str">
        <f>'宅直データ '!A1623&amp;'宅直データ '!C1623</f>
        <v/>
      </c>
      <c r="B1623" s="3" t="str">
        <f>'宅直データ '!A1623&amp;""</f>
        <v/>
      </c>
      <c r="C1623" s="3">
        <f>'宅直データ '!B1623</f>
        <v>0</v>
      </c>
      <c r="D1623" s="4">
        <f>'宅直データ '!C1623</f>
        <v>0</v>
      </c>
      <c r="E1623" s="3">
        <f>'宅直データ '!D1623</f>
        <v>0</v>
      </c>
      <c r="F1623" s="3">
        <f>'宅直データ '!E1623</f>
        <v>0</v>
      </c>
      <c r="G1623" s="10">
        <f>'宅直データ '!F1623</f>
        <v>0</v>
      </c>
      <c r="H1623" s="3" t="str">
        <f t="shared" si="25"/>
        <v/>
      </c>
      <c r="I1623" s="3" t="str">
        <f>IF(F1623=1,VLOOKUP($B1623,スタッフ!$B:$F,5,FALSE),"")</f>
        <v/>
      </c>
      <c r="J1623" s="3" t="str">
        <f>IF(G1623=1,VLOOKUP($B1623,スタッフ!$B:$F,5,FALSE),"")</f>
        <v/>
      </c>
      <c r="K1623" s="3" t="str">
        <f>IF(E1623=1,VLOOKUP($B1623,スタッフ!$B:$F,5,FALSE),"")</f>
        <v/>
      </c>
    </row>
    <row r="1624" spans="1:11" x14ac:dyDescent="0.2">
      <c r="A1624" s="9" t="str">
        <f>'宅直データ '!A1624&amp;'宅直データ '!C1624</f>
        <v/>
      </c>
      <c r="B1624" s="3" t="str">
        <f>'宅直データ '!A1624&amp;""</f>
        <v/>
      </c>
      <c r="C1624" s="3">
        <f>'宅直データ '!B1624</f>
        <v>0</v>
      </c>
      <c r="D1624" s="4">
        <f>'宅直データ '!C1624</f>
        <v>0</v>
      </c>
      <c r="E1624" s="3">
        <f>'宅直データ '!D1624</f>
        <v>0</v>
      </c>
      <c r="F1624" s="3">
        <f>'宅直データ '!E1624</f>
        <v>0</v>
      </c>
      <c r="G1624" s="10">
        <f>'宅直データ '!F1624</f>
        <v>0</v>
      </c>
      <c r="H1624" s="3" t="str">
        <f t="shared" si="25"/>
        <v/>
      </c>
      <c r="I1624" s="3" t="str">
        <f>IF(F1624=1,VLOOKUP($B1624,スタッフ!$B:$F,5,FALSE),"")</f>
        <v/>
      </c>
      <c r="J1624" s="3" t="str">
        <f>IF(G1624=1,VLOOKUP($B1624,スタッフ!$B:$F,5,FALSE),"")</f>
        <v/>
      </c>
      <c r="K1624" s="3" t="str">
        <f>IF(E1624=1,VLOOKUP($B1624,スタッフ!$B:$F,5,FALSE),"")</f>
        <v/>
      </c>
    </row>
    <row r="1625" spans="1:11" x14ac:dyDescent="0.2">
      <c r="A1625" s="9" t="str">
        <f>'宅直データ '!A1625&amp;'宅直データ '!C1625</f>
        <v/>
      </c>
      <c r="B1625" s="3" t="str">
        <f>'宅直データ '!A1625&amp;""</f>
        <v/>
      </c>
      <c r="C1625" s="3">
        <f>'宅直データ '!B1625</f>
        <v>0</v>
      </c>
      <c r="D1625" s="4">
        <f>'宅直データ '!C1625</f>
        <v>0</v>
      </c>
      <c r="E1625" s="3">
        <f>'宅直データ '!D1625</f>
        <v>0</v>
      </c>
      <c r="F1625" s="3">
        <f>'宅直データ '!E1625</f>
        <v>0</v>
      </c>
      <c r="G1625" s="10">
        <f>'宅直データ '!F1625</f>
        <v>0</v>
      </c>
      <c r="H1625" s="3" t="str">
        <f t="shared" si="25"/>
        <v/>
      </c>
      <c r="I1625" s="3" t="str">
        <f>IF(F1625=1,VLOOKUP($B1625,スタッフ!$B:$F,5,FALSE),"")</f>
        <v/>
      </c>
      <c r="J1625" s="3" t="str">
        <f>IF(G1625=1,VLOOKUP($B1625,スタッフ!$B:$F,5,FALSE),"")</f>
        <v/>
      </c>
      <c r="K1625" s="3" t="str">
        <f>IF(E1625=1,VLOOKUP($B1625,スタッフ!$B:$F,5,FALSE),"")</f>
        <v/>
      </c>
    </row>
    <row r="1626" spans="1:11" x14ac:dyDescent="0.2">
      <c r="A1626" s="9" t="str">
        <f>'宅直データ '!A1626&amp;'宅直データ '!C1626</f>
        <v/>
      </c>
      <c r="B1626" s="3" t="str">
        <f>'宅直データ '!A1626&amp;""</f>
        <v/>
      </c>
      <c r="C1626" s="3">
        <f>'宅直データ '!B1626</f>
        <v>0</v>
      </c>
      <c r="D1626" s="4">
        <f>'宅直データ '!C1626</f>
        <v>0</v>
      </c>
      <c r="E1626" s="3">
        <f>'宅直データ '!D1626</f>
        <v>0</v>
      </c>
      <c r="F1626" s="3">
        <f>'宅直データ '!E1626</f>
        <v>0</v>
      </c>
      <c r="G1626" s="10">
        <f>'宅直データ '!F1626</f>
        <v>0</v>
      </c>
      <c r="H1626" s="3" t="str">
        <f t="shared" si="25"/>
        <v/>
      </c>
      <c r="I1626" s="3" t="str">
        <f>IF(F1626=1,VLOOKUP($B1626,スタッフ!$B:$F,5,FALSE),"")</f>
        <v/>
      </c>
      <c r="J1626" s="3" t="str">
        <f>IF(G1626=1,VLOOKUP($B1626,スタッフ!$B:$F,5,FALSE),"")</f>
        <v/>
      </c>
      <c r="K1626" s="3" t="str">
        <f>IF(E1626=1,VLOOKUP($B1626,スタッフ!$B:$F,5,FALSE),"")</f>
        <v/>
      </c>
    </row>
    <row r="1627" spans="1:11" x14ac:dyDescent="0.2">
      <c r="A1627" s="9" t="str">
        <f>'宅直データ '!A1627&amp;'宅直データ '!C1627</f>
        <v/>
      </c>
      <c r="B1627" s="3" t="str">
        <f>'宅直データ '!A1627&amp;""</f>
        <v/>
      </c>
      <c r="C1627" s="3">
        <f>'宅直データ '!B1627</f>
        <v>0</v>
      </c>
      <c r="D1627" s="4">
        <f>'宅直データ '!C1627</f>
        <v>0</v>
      </c>
      <c r="E1627" s="3">
        <f>'宅直データ '!D1627</f>
        <v>0</v>
      </c>
      <c r="F1627" s="3">
        <f>'宅直データ '!E1627</f>
        <v>0</v>
      </c>
      <c r="G1627" s="10">
        <f>'宅直データ '!F1627</f>
        <v>0</v>
      </c>
      <c r="H1627" s="3" t="str">
        <f t="shared" si="25"/>
        <v/>
      </c>
      <c r="I1627" s="3" t="str">
        <f>IF(F1627=1,VLOOKUP($B1627,スタッフ!$B:$F,5,FALSE),"")</f>
        <v/>
      </c>
      <c r="J1627" s="3" t="str">
        <f>IF(G1627=1,VLOOKUP($B1627,スタッフ!$B:$F,5,FALSE),"")</f>
        <v/>
      </c>
      <c r="K1627" s="3" t="str">
        <f>IF(E1627=1,VLOOKUP($B1627,スタッフ!$B:$F,5,FALSE),"")</f>
        <v/>
      </c>
    </row>
    <row r="1628" spans="1:11" x14ac:dyDescent="0.2">
      <c r="A1628" s="9" t="str">
        <f>'宅直データ '!A1628&amp;'宅直データ '!C1628</f>
        <v/>
      </c>
      <c r="B1628" s="3" t="str">
        <f>'宅直データ '!A1628&amp;""</f>
        <v/>
      </c>
      <c r="C1628" s="3">
        <f>'宅直データ '!B1628</f>
        <v>0</v>
      </c>
      <c r="D1628" s="4">
        <f>'宅直データ '!C1628</f>
        <v>0</v>
      </c>
      <c r="E1628" s="3">
        <f>'宅直データ '!D1628</f>
        <v>0</v>
      </c>
      <c r="F1628" s="3">
        <f>'宅直データ '!E1628</f>
        <v>0</v>
      </c>
      <c r="G1628" s="10">
        <f>'宅直データ '!F1628</f>
        <v>0</v>
      </c>
      <c r="H1628" s="3" t="str">
        <f t="shared" si="25"/>
        <v/>
      </c>
      <c r="I1628" s="3" t="str">
        <f>IF(F1628=1,VLOOKUP($B1628,スタッフ!$B:$F,5,FALSE),"")</f>
        <v/>
      </c>
      <c r="J1628" s="3" t="str">
        <f>IF(G1628=1,VLOOKUP($B1628,スタッフ!$B:$F,5,FALSE),"")</f>
        <v/>
      </c>
      <c r="K1628" s="3" t="str">
        <f>IF(E1628=1,VLOOKUP($B1628,スタッフ!$B:$F,5,FALSE),"")</f>
        <v/>
      </c>
    </row>
    <row r="1629" spans="1:11" x14ac:dyDescent="0.2">
      <c r="A1629" s="9" t="str">
        <f>'宅直データ '!A1629&amp;'宅直データ '!C1629</f>
        <v/>
      </c>
      <c r="B1629" s="3" t="str">
        <f>'宅直データ '!A1629&amp;""</f>
        <v/>
      </c>
      <c r="C1629" s="3">
        <f>'宅直データ '!B1629</f>
        <v>0</v>
      </c>
      <c r="D1629" s="4">
        <f>'宅直データ '!C1629</f>
        <v>0</v>
      </c>
      <c r="E1629" s="3">
        <f>'宅直データ '!D1629</f>
        <v>0</v>
      </c>
      <c r="F1629" s="3">
        <f>'宅直データ '!E1629</f>
        <v>0</v>
      </c>
      <c r="G1629" s="10">
        <f>'宅直データ '!F1629</f>
        <v>0</v>
      </c>
      <c r="H1629" s="3" t="str">
        <f t="shared" si="25"/>
        <v/>
      </c>
      <c r="I1629" s="3" t="str">
        <f>IF(F1629=1,VLOOKUP($B1629,スタッフ!$B:$F,5,FALSE),"")</f>
        <v/>
      </c>
      <c r="J1629" s="3" t="str">
        <f>IF(G1629=1,VLOOKUP($B1629,スタッフ!$B:$F,5,FALSE),"")</f>
        <v/>
      </c>
      <c r="K1629" s="3" t="str">
        <f>IF(E1629=1,VLOOKUP($B1629,スタッフ!$B:$F,5,FALSE),"")</f>
        <v/>
      </c>
    </row>
    <row r="1630" spans="1:11" x14ac:dyDescent="0.2">
      <c r="A1630" s="9" t="str">
        <f>'宅直データ '!A1630&amp;'宅直データ '!C1630</f>
        <v/>
      </c>
      <c r="B1630" s="3" t="str">
        <f>'宅直データ '!A1630&amp;""</f>
        <v/>
      </c>
      <c r="C1630" s="3">
        <f>'宅直データ '!B1630</f>
        <v>0</v>
      </c>
      <c r="D1630" s="4">
        <f>'宅直データ '!C1630</f>
        <v>0</v>
      </c>
      <c r="E1630" s="3">
        <f>'宅直データ '!D1630</f>
        <v>0</v>
      </c>
      <c r="F1630" s="3">
        <f>'宅直データ '!E1630</f>
        <v>0</v>
      </c>
      <c r="G1630" s="10">
        <f>'宅直データ '!F1630</f>
        <v>0</v>
      </c>
      <c r="H1630" s="3" t="str">
        <f t="shared" si="25"/>
        <v/>
      </c>
      <c r="I1630" s="3" t="str">
        <f>IF(F1630=1,VLOOKUP($B1630,スタッフ!$B:$F,5,FALSE),"")</f>
        <v/>
      </c>
      <c r="J1630" s="3" t="str">
        <f>IF(G1630=1,VLOOKUP($B1630,スタッフ!$B:$F,5,FALSE),"")</f>
        <v/>
      </c>
      <c r="K1630" s="3" t="str">
        <f>IF(E1630=1,VLOOKUP($B1630,スタッフ!$B:$F,5,FALSE),"")</f>
        <v/>
      </c>
    </row>
    <row r="1631" spans="1:11" x14ac:dyDescent="0.2">
      <c r="A1631" s="9" t="str">
        <f>'宅直データ '!A1631&amp;'宅直データ '!C1631</f>
        <v/>
      </c>
      <c r="B1631" s="3" t="str">
        <f>'宅直データ '!A1631&amp;""</f>
        <v/>
      </c>
      <c r="C1631" s="3">
        <f>'宅直データ '!B1631</f>
        <v>0</v>
      </c>
      <c r="D1631" s="4">
        <f>'宅直データ '!C1631</f>
        <v>0</v>
      </c>
      <c r="E1631" s="3">
        <f>'宅直データ '!D1631</f>
        <v>0</v>
      </c>
      <c r="F1631" s="3">
        <f>'宅直データ '!E1631</f>
        <v>0</v>
      </c>
      <c r="G1631" s="10">
        <f>'宅直データ '!F1631</f>
        <v>0</v>
      </c>
      <c r="H1631" s="3" t="str">
        <f t="shared" si="25"/>
        <v/>
      </c>
      <c r="I1631" s="3" t="str">
        <f>IF(F1631=1,VLOOKUP($B1631,スタッフ!$B:$F,5,FALSE),"")</f>
        <v/>
      </c>
      <c r="J1631" s="3" t="str">
        <f>IF(G1631=1,VLOOKUP($B1631,スタッフ!$B:$F,5,FALSE),"")</f>
        <v/>
      </c>
      <c r="K1631" s="3" t="str">
        <f>IF(E1631=1,VLOOKUP($B1631,スタッフ!$B:$F,5,FALSE),"")</f>
        <v/>
      </c>
    </row>
    <row r="1632" spans="1:11" x14ac:dyDescent="0.2">
      <c r="A1632" s="9" t="str">
        <f>'宅直データ '!A1632&amp;'宅直データ '!C1632</f>
        <v/>
      </c>
      <c r="B1632" s="3" t="str">
        <f>'宅直データ '!A1632&amp;""</f>
        <v/>
      </c>
      <c r="C1632" s="3">
        <f>'宅直データ '!B1632</f>
        <v>0</v>
      </c>
      <c r="D1632" s="4">
        <f>'宅直データ '!C1632</f>
        <v>0</v>
      </c>
      <c r="E1632" s="3">
        <f>'宅直データ '!D1632</f>
        <v>0</v>
      </c>
      <c r="F1632" s="3">
        <f>'宅直データ '!E1632</f>
        <v>0</v>
      </c>
      <c r="G1632" s="10">
        <f>'宅直データ '!F1632</f>
        <v>0</v>
      </c>
      <c r="H1632" s="3" t="str">
        <f t="shared" si="25"/>
        <v/>
      </c>
      <c r="I1632" s="3" t="str">
        <f>IF(F1632=1,VLOOKUP($B1632,スタッフ!$B:$F,5,FALSE),"")</f>
        <v/>
      </c>
      <c r="J1632" s="3" t="str">
        <f>IF(G1632=1,VLOOKUP($B1632,スタッフ!$B:$F,5,FALSE),"")</f>
        <v/>
      </c>
      <c r="K1632" s="3" t="str">
        <f>IF(E1632=1,VLOOKUP($B1632,スタッフ!$B:$F,5,FALSE),"")</f>
        <v/>
      </c>
    </row>
    <row r="1633" spans="1:11" x14ac:dyDescent="0.2">
      <c r="A1633" s="9" t="str">
        <f>'宅直データ '!A1633&amp;'宅直データ '!C1633</f>
        <v/>
      </c>
      <c r="B1633" s="3" t="str">
        <f>'宅直データ '!A1633&amp;""</f>
        <v/>
      </c>
      <c r="C1633" s="3">
        <f>'宅直データ '!B1633</f>
        <v>0</v>
      </c>
      <c r="D1633" s="4">
        <f>'宅直データ '!C1633</f>
        <v>0</v>
      </c>
      <c r="E1633" s="3">
        <f>'宅直データ '!D1633</f>
        <v>0</v>
      </c>
      <c r="F1633" s="3">
        <f>'宅直データ '!E1633</f>
        <v>0</v>
      </c>
      <c r="G1633" s="10">
        <f>'宅直データ '!F1633</f>
        <v>0</v>
      </c>
      <c r="H1633" s="3" t="str">
        <f t="shared" si="25"/>
        <v/>
      </c>
      <c r="I1633" s="3" t="str">
        <f>IF(F1633=1,VLOOKUP($B1633,スタッフ!$B:$F,5,FALSE),"")</f>
        <v/>
      </c>
      <c r="J1633" s="3" t="str">
        <f>IF(G1633=1,VLOOKUP($B1633,スタッフ!$B:$F,5,FALSE),"")</f>
        <v/>
      </c>
      <c r="K1633" s="3" t="str">
        <f>IF(E1633=1,VLOOKUP($B1633,スタッフ!$B:$F,5,FALSE),"")</f>
        <v/>
      </c>
    </row>
    <row r="1634" spans="1:11" x14ac:dyDescent="0.2">
      <c r="A1634" s="9" t="str">
        <f>'宅直データ '!A1634&amp;'宅直データ '!C1634</f>
        <v/>
      </c>
      <c r="B1634" s="3" t="str">
        <f>'宅直データ '!A1634&amp;""</f>
        <v/>
      </c>
      <c r="C1634" s="3">
        <f>'宅直データ '!B1634</f>
        <v>0</v>
      </c>
      <c r="D1634" s="4">
        <f>'宅直データ '!C1634</f>
        <v>0</v>
      </c>
      <c r="E1634" s="3">
        <f>'宅直データ '!D1634</f>
        <v>0</v>
      </c>
      <c r="F1634" s="3">
        <f>'宅直データ '!E1634</f>
        <v>0</v>
      </c>
      <c r="G1634" s="10">
        <f>'宅直データ '!F1634</f>
        <v>0</v>
      </c>
      <c r="H1634" s="3" t="str">
        <f t="shared" si="25"/>
        <v/>
      </c>
      <c r="I1634" s="3" t="str">
        <f>IF(F1634=1,VLOOKUP($B1634,スタッフ!$B:$F,5,FALSE),"")</f>
        <v/>
      </c>
      <c r="J1634" s="3" t="str">
        <f>IF(G1634=1,VLOOKUP($B1634,スタッフ!$B:$F,5,FALSE),"")</f>
        <v/>
      </c>
      <c r="K1634" s="3" t="str">
        <f>IF(E1634=1,VLOOKUP($B1634,スタッフ!$B:$F,5,FALSE),"")</f>
        <v/>
      </c>
    </row>
    <row r="1635" spans="1:11" x14ac:dyDescent="0.2">
      <c r="A1635" s="9" t="str">
        <f>'宅直データ '!A1635&amp;'宅直データ '!C1635</f>
        <v/>
      </c>
      <c r="B1635" s="3" t="str">
        <f>'宅直データ '!A1635&amp;""</f>
        <v/>
      </c>
      <c r="C1635" s="3">
        <f>'宅直データ '!B1635</f>
        <v>0</v>
      </c>
      <c r="D1635" s="4">
        <f>'宅直データ '!C1635</f>
        <v>0</v>
      </c>
      <c r="E1635" s="3">
        <f>'宅直データ '!D1635</f>
        <v>0</v>
      </c>
      <c r="F1635" s="3">
        <f>'宅直データ '!E1635</f>
        <v>0</v>
      </c>
      <c r="G1635" s="10">
        <f>'宅直データ '!F1635</f>
        <v>0</v>
      </c>
      <c r="H1635" s="3" t="str">
        <f t="shared" si="25"/>
        <v/>
      </c>
      <c r="I1635" s="3" t="str">
        <f>IF(F1635=1,VLOOKUP($B1635,スタッフ!$B:$F,5,FALSE),"")</f>
        <v/>
      </c>
      <c r="J1635" s="3" t="str">
        <f>IF(G1635=1,VLOOKUP($B1635,スタッフ!$B:$F,5,FALSE),"")</f>
        <v/>
      </c>
      <c r="K1635" s="3" t="str">
        <f>IF(E1635=1,VLOOKUP($B1635,スタッフ!$B:$F,5,FALSE),"")</f>
        <v/>
      </c>
    </row>
    <row r="1636" spans="1:11" x14ac:dyDescent="0.2">
      <c r="A1636" s="9" t="str">
        <f>'宅直データ '!A1636&amp;'宅直データ '!C1636</f>
        <v/>
      </c>
      <c r="B1636" s="3" t="str">
        <f>'宅直データ '!A1636&amp;""</f>
        <v/>
      </c>
      <c r="C1636" s="3">
        <f>'宅直データ '!B1636</f>
        <v>0</v>
      </c>
      <c r="D1636" s="4">
        <f>'宅直データ '!C1636</f>
        <v>0</v>
      </c>
      <c r="E1636" s="3">
        <f>'宅直データ '!D1636</f>
        <v>0</v>
      </c>
      <c r="F1636" s="3">
        <f>'宅直データ '!E1636</f>
        <v>0</v>
      </c>
      <c r="G1636" s="10">
        <f>'宅直データ '!F1636</f>
        <v>0</v>
      </c>
      <c r="H1636" s="3" t="str">
        <f t="shared" si="25"/>
        <v/>
      </c>
      <c r="I1636" s="3" t="str">
        <f>IF(F1636=1,VLOOKUP($B1636,スタッフ!$B:$F,5,FALSE),"")</f>
        <v/>
      </c>
      <c r="J1636" s="3" t="str">
        <f>IF(G1636=1,VLOOKUP($B1636,スタッフ!$B:$F,5,FALSE),"")</f>
        <v/>
      </c>
      <c r="K1636" s="3" t="str">
        <f>IF(E1636=1,VLOOKUP($B1636,スタッフ!$B:$F,5,FALSE),"")</f>
        <v/>
      </c>
    </row>
    <row r="1637" spans="1:11" x14ac:dyDescent="0.2">
      <c r="A1637" s="9" t="str">
        <f>'宅直データ '!A1637&amp;'宅直データ '!C1637</f>
        <v/>
      </c>
      <c r="B1637" s="3" t="str">
        <f>'宅直データ '!A1637&amp;""</f>
        <v/>
      </c>
      <c r="C1637" s="3">
        <f>'宅直データ '!B1637</f>
        <v>0</v>
      </c>
      <c r="D1637" s="4">
        <f>'宅直データ '!C1637</f>
        <v>0</v>
      </c>
      <c r="E1637" s="3">
        <f>'宅直データ '!D1637</f>
        <v>0</v>
      </c>
      <c r="F1637" s="3">
        <f>'宅直データ '!E1637</f>
        <v>0</v>
      </c>
      <c r="G1637" s="10">
        <f>'宅直データ '!F1637</f>
        <v>0</v>
      </c>
      <c r="H1637" s="3" t="str">
        <f t="shared" si="25"/>
        <v/>
      </c>
      <c r="I1637" s="3" t="str">
        <f>IF(F1637=1,VLOOKUP($B1637,スタッフ!$B:$F,5,FALSE),"")</f>
        <v/>
      </c>
      <c r="J1637" s="3" t="str">
        <f>IF(G1637=1,VLOOKUP($B1637,スタッフ!$B:$F,5,FALSE),"")</f>
        <v/>
      </c>
      <c r="K1637" s="3" t="str">
        <f>IF(E1637=1,VLOOKUP($B1637,スタッフ!$B:$F,5,FALSE),"")</f>
        <v/>
      </c>
    </row>
    <row r="1638" spans="1:11" x14ac:dyDescent="0.2">
      <c r="A1638" s="9" t="str">
        <f>'宅直データ '!A1638&amp;'宅直データ '!C1638</f>
        <v/>
      </c>
      <c r="B1638" s="3" t="str">
        <f>'宅直データ '!A1638&amp;""</f>
        <v/>
      </c>
      <c r="C1638" s="3">
        <f>'宅直データ '!B1638</f>
        <v>0</v>
      </c>
      <c r="D1638" s="4">
        <f>'宅直データ '!C1638</f>
        <v>0</v>
      </c>
      <c r="E1638" s="3">
        <f>'宅直データ '!D1638</f>
        <v>0</v>
      </c>
      <c r="F1638" s="3">
        <f>'宅直データ '!E1638</f>
        <v>0</v>
      </c>
      <c r="G1638" s="10">
        <f>'宅直データ '!F1638</f>
        <v>0</v>
      </c>
      <c r="H1638" s="3" t="str">
        <f t="shared" si="25"/>
        <v/>
      </c>
      <c r="I1638" s="3" t="str">
        <f>IF(F1638=1,VLOOKUP($B1638,スタッフ!$B:$F,5,FALSE),"")</f>
        <v/>
      </c>
      <c r="J1638" s="3" t="str">
        <f>IF(G1638=1,VLOOKUP($B1638,スタッフ!$B:$F,5,FALSE),"")</f>
        <v/>
      </c>
      <c r="K1638" s="3" t="str">
        <f>IF(E1638=1,VLOOKUP($B1638,スタッフ!$B:$F,5,FALSE),"")</f>
        <v/>
      </c>
    </row>
    <row r="1639" spans="1:11" x14ac:dyDescent="0.2">
      <c r="A1639" s="9" t="str">
        <f>'宅直データ '!A1639&amp;'宅直データ '!C1639</f>
        <v/>
      </c>
      <c r="B1639" s="3" t="str">
        <f>'宅直データ '!A1639&amp;""</f>
        <v/>
      </c>
      <c r="C1639" s="3">
        <f>'宅直データ '!B1639</f>
        <v>0</v>
      </c>
      <c r="D1639" s="4">
        <f>'宅直データ '!C1639</f>
        <v>0</v>
      </c>
      <c r="E1639" s="3">
        <f>'宅直データ '!D1639</f>
        <v>0</v>
      </c>
      <c r="F1639" s="3">
        <f>'宅直データ '!E1639</f>
        <v>0</v>
      </c>
      <c r="G1639" s="10">
        <f>'宅直データ '!F1639</f>
        <v>0</v>
      </c>
      <c r="H1639" s="3" t="str">
        <f t="shared" si="25"/>
        <v/>
      </c>
      <c r="I1639" s="3" t="str">
        <f>IF(F1639=1,VLOOKUP($B1639,スタッフ!$B:$F,5,FALSE),"")</f>
        <v/>
      </c>
      <c r="J1639" s="3" t="str">
        <f>IF(G1639=1,VLOOKUP($B1639,スタッフ!$B:$F,5,FALSE),"")</f>
        <v/>
      </c>
      <c r="K1639" s="3" t="str">
        <f>IF(E1639=1,VLOOKUP($B1639,スタッフ!$B:$F,5,FALSE),"")</f>
        <v/>
      </c>
    </row>
    <row r="1640" spans="1:11" x14ac:dyDescent="0.2">
      <c r="A1640" s="9" t="str">
        <f>'宅直データ '!A1640&amp;'宅直データ '!C1640</f>
        <v/>
      </c>
      <c r="B1640" s="3" t="str">
        <f>'宅直データ '!A1640&amp;""</f>
        <v/>
      </c>
      <c r="C1640" s="3">
        <f>'宅直データ '!B1640</f>
        <v>0</v>
      </c>
      <c r="D1640" s="4">
        <f>'宅直データ '!C1640</f>
        <v>0</v>
      </c>
      <c r="E1640" s="3">
        <f>'宅直データ '!D1640</f>
        <v>0</v>
      </c>
      <c r="F1640" s="3">
        <f>'宅直データ '!E1640</f>
        <v>0</v>
      </c>
      <c r="G1640" s="10">
        <f>'宅直データ '!F1640</f>
        <v>0</v>
      </c>
      <c r="H1640" s="3" t="str">
        <f t="shared" si="25"/>
        <v/>
      </c>
      <c r="I1640" s="3" t="str">
        <f>IF(F1640=1,VLOOKUP($B1640,スタッフ!$B:$F,5,FALSE),"")</f>
        <v/>
      </c>
      <c r="J1640" s="3" t="str">
        <f>IF(G1640=1,VLOOKUP($B1640,スタッフ!$B:$F,5,FALSE),"")</f>
        <v/>
      </c>
      <c r="K1640" s="3" t="str">
        <f>IF(E1640=1,VLOOKUP($B1640,スタッフ!$B:$F,5,FALSE),"")</f>
        <v/>
      </c>
    </row>
    <row r="1641" spans="1:11" x14ac:dyDescent="0.2">
      <c r="A1641" s="9" t="str">
        <f>'宅直データ '!A1641&amp;'宅直データ '!C1641</f>
        <v/>
      </c>
      <c r="B1641" s="3" t="str">
        <f>'宅直データ '!A1641&amp;""</f>
        <v/>
      </c>
      <c r="C1641" s="3">
        <f>'宅直データ '!B1641</f>
        <v>0</v>
      </c>
      <c r="D1641" s="4">
        <f>'宅直データ '!C1641</f>
        <v>0</v>
      </c>
      <c r="E1641" s="3">
        <f>'宅直データ '!D1641</f>
        <v>0</v>
      </c>
      <c r="F1641" s="3">
        <f>'宅直データ '!E1641</f>
        <v>0</v>
      </c>
      <c r="G1641" s="10">
        <f>'宅直データ '!F1641</f>
        <v>0</v>
      </c>
      <c r="H1641" s="3" t="str">
        <f t="shared" si="25"/>
        <v/>
      </c>
      <c r="I1641" s="3" t="str">
        <f>IF(F1641=1,VLOOKUP($B1641,スタッフ!$B:$F,5,FALSE),"")</f>
        <v/>
      </c>
      <c r="J1641" s="3" t="str">
        <f>IF(G1641=1,VLOOKUP($B1641,スタッフ!$B:$F,5,FALSE),"")</f>
        <v/>
      </c>
      <c r="K1641" s="3" t="str">
        <f>IF(E1641=1,VLOOKUP($B1641,スタッフ!$B:$F,5,FALSE),"")</f>
        <v/>
      </c>
    </row>
    <row r="1642" spans="1:11" x14ac:dyDescent="0.2">
      <c r="A1642" s="9" t="str">
        <f>'宅直データ '!A1642&amp;'宅直データ '!C1642</f>
        <v/>
      </c>
      <c r="B1642" s="3" t="str">
        <f>'宅直データ '!A1642&amp;""</f>
        <v/>
      </c>
      <c r="C1642" s="3">
        <f>'宅直データ '!B1642</f>
        <v>0</v>
      </c>
      <c r="D1642" s="4">
        <f>'宅直データ '!C1642</f>
        <v>0</v>
      </c>
      <c r="E1642" s="3">
        <f>'宅直データ '!D1642</f>
        <v>0</v>
      </c>
      <c r="F1642" s="3">
        <f>'宅直データ '!E1642</f>
        <v>0</v>
      </c>
      <c r="G1642" s="10">
        <f>'宅直データ '!F1642</f>
        <v>0</v>
      </c>
      <c r="H1642" s="3" t="str">
        <f t="shared" si="25"/>
        <v/>
      </c>
      <c r="I1642" s="3" t="str">
        <f>IF(F1642=1,VLOOKUP($B1642,スタッフ!$B:$F,5,FALSE),"")</f>
        <v/>
      </c>
      <c r="J1642" s="3" t="str">
        <f>IF(G1642=1,VLOOKUP($B1642,スタッフ!$B:$F,5,FALSE),"")</f>
        <v/>
      </c>
      <c r="K1642" s="3" t="str">
        <f>IF(E1642=1,VLOOKUP($B1642,スタッフ!$B:$F,5,FALSE),"")</f>
        <v/>
      </c>
    </row>
    <row r="1643" spans="1:11" x14ac:dyDescent="0.2">
      <c r="A1643" s="9" t="str">
        <f>'宅直データ '!A1643&amp;'宅直データ '!C1643</f>
        <v/>
      </c>
      <c r="B1643" s="3" t="str">
        <f>'宅直データ '!A1643&amp;""</f>
        <v/>
      </c>
      <c r="C1643" s="3">
        <f>'宅直データ '!B1643</f>
        <v>0</v>
      </c>
      <c r="D1643" s="4">
        <f>'宅直データ '!C1643</f>
        <v>0</v>
      </c>
      <c r="E1643" s="3">
        <f>'宅直データ '!D1643</f>
        <v>0</v>
      </c>
      <c r="F1643" s="3">
        <f>'宅直データ '!E1643</f>
        <v>0</v>
      </c>
      <c r="G1643" s="10">
        <f>'宅直データ '!F1643</f>
        <v>0</v>
      </c>
      <c r="H1643" s="3" t="str">
        <f t="shared" si="25"/>
        <v/>
      </c>
      <c r="I1643" s="3" t="str">
        <f>IF(F1643=1,VLOOKUP($B1643,スタッフ!$B:$F,5,FALSE),"")</f>
        <v/>
      </c>
      <c r="J1643" s="3" t="str">
        <f>IF(G1643=1,VLOOKUP($B1643,スタッフ!$B:$F,5,FALSE),"")</f>
        <v/>
      </c>
      <c r="K1643" s="3" t="str">
        <f>IF(E1643=1,VLOOKUP($B1643,スタッフ!$B:$F,5,FALSE),"")</f>
        <v/>
      </c>
    </row>
    <row r="1644" spans="1:11" x14ac:dyDescent="0.2">
      <c r="A1644" s="9" t="str">
        <f>'宅直データ '!A1644&amp;'宅直データ '!C1644</f>
        <v/>
      </c>
      <c r="B1644" s="3" t="str">
        <f>'宅直データ '!A1644&amp;""</f>
        <v/>
      </c>
      <c r="C1644" s="3">
        <f>'宅直データ '!B1644</f>
        <v>0</v>
      </c>
      <c r="D1644" s="4">
        <f>'宅直データ '!C1644</f>
        <v>0</v>
      </c>
      <c r="E1644" s="3">
        <f>'宅直データ '!D1644</f>
        <v>0</v>
      </c>
      <c r="F1644" s="3">
        <f>'宅直データ '!E1644</f>
        <v>0</v>
      </c>
      <c r="G1644" s="10">
        <f>'宅直データ '!F1644</f>
        <v>0</v>
      </c>
      <c r="H1644" s="3" t="str">
        <f t="shared" si="25"/>
        <v/>
      </c>
      <c r="I1644" s="3" t="str">
        <f>IF(F1644=1,VLOOKUP($B1644,スタッフ!$B:$F,5,FALSE),"")</f>
        <v/>
      </c>
      <c r="J1644" s="3" t="str">
        <f>IF(G1644=1,VLOOKUP($B1644,スタッフ!$B:$F,5,FALSE),"")</f>
        <v/>
      </c>
      <c r="K1644" s="3" t="str">
        <f>IF(E1644=1,VLOOKUP($B1644,スタッフ!$B:$F,5,FALSE),"")</f>
        <v/>
      </c>
    </row>
    <row r="1645" spans="1:11" x14ac:dyDescent="0.2">
      <c r="A1645" s="9" t="str">
        <f>'宅直データ '!A1645&amp;'宅直データ '!C1645</f>
        <v/>
      </c>
      <c r="B1645" s="3" t="str">
        <f>'宅直データ '!A1645&amp;""</f>
        <v/>
      </c>
      <c r="C1645" s="3">
        <f>'宅直データ '!B1645</f>
        <v>0</v>
      </c>
      <c r="D1645" s="4">
        <f>'宅直データ '!C1645</f>
        <v>0</v>
      </c>
      <c r="E1645" s="3">
        <f>'宅直データ '!D1645</f>
        <v>0</v>
      </c>
      <c r="F1645" s="3">
        <f>'宅直データ '!E1645</f>
        <v>0</v>
      </c>
      <c r="G1645" s="10">
        <f>'宅直データ '!F1645</f>
        <v>0</v>
      </c>
      <c r="H1645" s="3" t="str">
        <f t="shared" si="25"/>
        <v/>
      </c>
      <c r="I1645" s="3" t="str">
        <f>IF(F1645=1,VLOOKUP($B1645,スタッフ!$B:$F,5,FALSE),"")</f>
        <v/>
      </c>
      <c r="J1645" s="3" t="str">
        <f>IF(G1645=1,VLOOKUP($B1645,スタッフ!$B:$F,5,FALSE),"")</f>
        <v/>
      </c>
      <c r="K1645" s="3" t="str">
        <f>IF(E1645=1,VLOOKUP($B1645,スタッフ!$B:$F,5,FALSE),"")</f>
        <v/>
      </c>
    </row>
    <row r="1646" spans="1:11" x14ac:dyDescent="0.2">
      <c r="A1646" s="9" t="str">
        <f>'宅直データ '!A1646&amp;'宅直データ '!C1646</f>
        <v/>
      </c>
      <c r="B1646" s="3" t="str">
        <f>'宅直データ '!A1646&amp;""</f>
        <v/>
      </c>
      <c r="C1646" s="3">
        <f>'宅直データ '!B1646</f>
        <v>0</v>
      </c>
      <c r="D1646" s="4">
        <f>'宅直データ '!C1646</f>
        <v>0</v>
      </c>
      <c r="E1646" s="3">
        <f>'宅直データ '!D1646</f>
        <v>0</v>
      </c>
      <c r="F1646" s="3">
        <f>'宅直データ '!E1646</f>
        <v>0</v>
      </c>
      <c r="G1646" s="10">
        <f>'宅直データ '!F1646</f>
        <v>0</v>
      </c>
      <c r="H1646" s="3" t="str">
        <f t="shared" si="25"/>
        <v/>
      </c>
      <c r="I1646" s="3" t="str">
        <f>IF(F1646=1,VLOOKUP($B1646,スタッフ!$B:$F,5,FALSE),"")</f>
        <v/>
      </c>
      <c r="J1646" s="3" t="str">
        <f>IF(G1646=1,VLOOKUP($B1646,スタッフ!$B:$F,5,FALSE),"")</f>
        <v/>
      </c>
      <c r="K1646" s="3" t="str">
        <f>IF(E1646=1,VLOOKUP($B1646,スタッフ!$B:$F,5,FALSE),"")</f>
        <v/>
      </c>
    </row>
    <row r="1647" spans="1:11" x14ac:dyDescent="0.2">
      <c r="A1647" s="9" t="str">
        <f>'宅直データ '!A1647&amp;'宅直データ '!C1647</f>
        <v/>
      </c>
      <c r="B1647" s="3" t="str">
        <f>'宅直データ '!A1647&amp;""</f>
        <v/>
      </c>
      <c r="C1647" s="3">
        <f>'宅直データ '!B1647</f>
        <v>0</v>
      </c>
      <c r="D1647" s="4">
        <f>'宅直データ '!C1647</f>
        <v>0</v>
      </c>
      <c r="E1647" s="3">
        <f>'宅直データ '!D1647</f>
        <v>0</v>
      </c>
      <c r="F1647" s="3">
        <f>'宅直データ '!E1647</f>
        <v>0</v>
      </c>
      <c r="G1647" s="10">
        <f>'宅直データ '!F1647</f>
        <v>0</v>
      </c>
      <c r="H1647" s="3" t="str">
        <f t="shared" si="25"/>
        <v/>
      </c>
      <c r="I1647" s="3" t="str">
        <f>IF(F1647=1,VLOOKUP($B1647,スタッフ!$B:$F,5,FALSE),"")</f>
        <v/>
      </c>
      <c r="J1647" s="3" t="str">
        <f>IF(G1647=1,VLOOKUP($B1647,スタッフ!$B:$F,5,FALSE),"")</f>
        <v/>
      </c>
      <c r="K1647" s="3" t="str">
        <f>IF(E1647=1,VLOOKUP($B1647,スタッフ!$B:$F,5,FALSE),"")</f>
        <v/>
      </c>
    </row>
    <row r="1648" spans="1:11" x14ac:dyDescent="0.2">
      <c r="A1648" s="9" t="str">
        <f>'宅直データ '!A1648&amp;'宅直データ '!C1648</f>
        <v/>
      </c>
      <c r="B1648" s="3" t="str">
        <f>'宅直データ '!A1648&amp;""</f>
        <v/>
      </c>
      <c r="C1648" s="3">
        <f>'宅直データ '!B1648</f>
        <v>0</v>
      </c>
      <c r="D1648" s="4">
        <f>'宅直データ '!C1648</f>
        <v>0</v>
      </c>
      <c r="E1648" s="3">
        <f>'宅直データ '!D1648</f>
        <v>0</v>
      </c>
      <c r="F1648" s="3">
        <f>'宅直データ '!E1648</f>
        <v>0</v>
      </c>
      <c r="G1648" s="10">
        <f>'宅直データ '!F1648</f>
        <v>0</v>
      </c>
      <c r="H1648" s="3" t="str">
        <f t="shared" si="25"/>
        <v/>
      </c>
      <c r="I1648" s="3" t="str">
        <f>IF(F1648=1,VLOOKUP($B1648,スタッフ!$B:$F,5,FALSE),"")</f>
        <v/>
      </c>
      <c r="J1648" s="3" t="str">
        <f>IF(G1648=1,VLOOKUP($B1648,スタッフ!$B:$F,5,FALSE),"")</f>
        <v/>
      </c>
      <c r="K1648" s="3" t="str">
        <f>IF(E1648=1,VLOOKUP($B1648,スタッフ!$B:$F,5,FALSE),"")</f>
        <v/>
      </c>
    </row>
    <row r="1649" spans="1:11" x14ac:dyDescent="0.2">
      <c r="A1649" s="9" t="str">
        <f>'宅直データ '!A1649&amp;'宅直データ '!C1649</f>
        <v/>
      </c>
      <c r="B1649" s="3" t="str">
        <f>'宅直データ '!A1649&amp;""</f>
        <v/>
      </c>
      <c r="C1649" s="3">
        <f>'宅直データ '!B1649</f>
        <v>0</v>
      </c>
      <c r="D1649" s="4">
        <f>'宅直データ '!C1649</f>
        <v>0</v>
      </c>
      <c r="E1649" s="3">
        <f>'宅直データ '!D1649</f>
        <v>0</v>
      </c>
      <c r="F1649" s="3">
        <f>'宅直データ '!E1649</f>
        <v>0</v>
      </c>
      <c r="G1649" s="10">
        <f>'宅直データ '!F1649</f>
        <v>0</v>
      </c>
      <c r="H1649" s="3" t="str">
        <f t="shared" si="25"/>
        <v/>
      </c>
      <c r="I1649" s="3" t="str">
        <f>IF(F1649=1,VLOOKUP($B1649,スタッフ!$B:$F,5,FALSE),"")</f>
        <v/>
      </c>
      <c r="J1649" s="3" t="str">
        <f>IF(G1649=1,VLOOKUP($B1649,スタッフ!$B:$F,5,FALSE),"")</f>
        <v/>
      </c>
      <c r="K1649" s="3" t="str">
        <f>IF(E1649=1,VLOOKUP($B1649,スタッフ!$B:$F,5,FALSE),"")</f>
        <v/>
      </c>
    </row>
    <row r="1650" spans="1:11" x14ac:dyDescent="0.2">
      <c r="A1650" s="9" t="str">
        <f>'宅直データ '!A1650&amp;'宅直データ '!C1650</f>
        <v/>
      </c>
      <c r="B1650" s="3" t="str">
        <f>'宅直データ '!A1650&amp;""</f>
        <v/>
      </c>
      <c r="C1650" s="3">
        <f>'宅直データ '!B1650</f>
        <v>0</v>
      </c>
      <c r="D1650" s="4">
        <f>'宅直データ '!C1650</f>
        <v>0</v>
      </c>
      <c r="E1650" s="3">
        <f>'宅直データ '!D1650</f>
        <v>0</v>
      </c>
      <c r="F1650" s="3">
        <f>'宅直データ '!E1650</f>
        <v>0</v>
      </c>
      <c r="G1650" s="10">
        <f>'宅直データ '!F1650</f>
        <v>0</v>
      </c>
      <c r="H1650" s="3" t="str">
        <f t="shared" si="25"/>
        <v/>
      </c>
      <c r="I1650" s="3" t="str">
        <f>IF(F1650=1,VLOOKUP($B1650,スタッフ!$B:$F,5,FALSE),"")</f>
        <v/>
      </c>
      <c r="J1650" s="3" t="str">
        <f>IF(G1650=1,VLOOKUP($B1650,スタッフ!$B:$F,5,FALSE),"")</f>
        <v/>
      </c>
      <c r="K1650" s="3" t="str">
        <f>IF(E1650=1,VLOOKUP($B1650,スタッフ!$B:$F,5,FALSE),"")</f>
        <v/>
      </c>
    </row>
    <row r="1651" spans="1:11" x14ac:dyDescent="0.2">
      <c r="A1651" s="9" t="str">
        <f>'宅直データ '!A1651&amp;'宅直データ '!C1651</f>
        <v/>
      </c>
      <c r="B1651" s="3" t="str">
        <f>'宅直データ '!A1651&amp;""</f>
        <v/>
      </c>
      <c r="C1651" s="3">
        <f>'宅直データ '!B1651</f>
        <v>0</v>
      </c>
      <c r="D1651" s="4">
        <f>'宅直データ '!C1651</f>
        <v>0</v>
      </c>
      <c r="E1651" s="3">
        <f>'宅直データ '!D1651</f>
        <v>0</v>
      </c>
      <c r="F1651" s="3">
        <f>'宅直データ '!E1651</f>
        <v>0</v>
      </c>
      <c r="G1651" s="10">
        <f>'宅直データ '!F1651</f>
        <v>0</v>
      </c>
      <c r="H1651" s="3" t="str">
        <f t="shared" si="25"/>
        <v/>
      </c>
      <c r="I1651" s="3" t="str">
        <f>IF(F1651=1,VLOOKUP($B1651,スタッフ!$B:$F,5,FALSE),"")</f>
        <v/>
      </c>
      <c r="J1651" s="3" t="str">
        <f>IF(G1651=1,VLOOKUP($B1651,スタッフ!$B:$F,5,FALSE),"")</f>
        <v/>
      </c>
      <c r="K1651" s="3" t="str">
        <f>IF(E1651=1,VLOOKUP($B1651,スタッフ!$B:$F,5,FALSE),"")</f>
        <v/>
      </c>
    </row>
    <row r="1652" spans="1:11" x14ac:dyDescent="0.2">
      <c r="A1652" s="9" t="str">
        <f>'宅直データ '!A1652&amp;'宅直データ '!C1652</f>
        <v/>
      </c>
      <c r="B1652" s="3" t="str">
        <f>'宅直データ '!A1652&amp;""</f>
        <v/>
      </c>
      <c r="C1652" s="3">
        <f>'宅直データ '!B1652</f>
        <v>0</v>
      </c>
      <c r="D1652" s="4">
        <f>'宅直データ '!C1652</f>
        <v>0</v>
      </c>
      <c r="E1652" s="3">
        <f>'宅直データ '!D1652</f>
        <v>0</v>
      </c>
      <c r="F1652" s="3">
        <f>'宅直データ '!E1652</f>
        <v>0</v>
      </c>
      <c r="G1652" s="10">
        <f>'宅直データ '!F1652</f>
        <v>0</v>
      </c>
      <c r="H1652" s="3" t="str">
        <f t="shared" si="25"/>
        <v/>
      </c>
      <c r="I1652" s="3" t="str">
        <f>IF(F1652=1,VLOOKUP($B1652,スタッフ!$B:$F,5,FALSE),"")</f>
        <v/>
      </c>
      <c r="J1652" s="3" t="str">
        <f>IF(G1652=1,VLOOKUP($B1652,スタッフ!$B:$F,5,FALSE),"")</f>
        <v/>
      </c>
      <c r="K1652" s="3" t="str">
        <f>IF(E1652=1,VLOOKUP($B1652,スタッフ!$B:$F,5,FALSE),"")</f>
        <v/>
      </c>
    </row>
    <row r="1653" spans="1:11" x14ac:dyDescent="0.2">
      <c r="A1653" s="9" t="str">
        <f>'宅直データ '!A1653&amp;'宅直データ '!C1653</f>
        <v/>
      </c>
      <c r="B1653" s="3" t="str">
        <f>'宅直データ '!A1653&amp;""</f>
        <v/>
      </c>
      <c r="C1653" s="3">
        <f>'宅直データ '!B1653</f>
        <v>0</v>
      </c>
      <c r="D1653" s="4">
        <f>'宅直データ '!C1653</f>
        <v>0</v>
      </c>
      <c r="E1653" s="3">
        <f>'宅直データ '!D1653</f>
        <v>0</v>
      </c>
      <c r="F1653" s="3">
        <f>'宅直データ '!E1653</f>
        <v>0</v>
      </c>
      <c r="G1653" s="10">
        <f>'宅直データ '!F1653</f>
        <v>0</v>
      </c>
      <c r="H1653" s="3" t="str">
        <f t="shared" si="25"/>
        <v/>
      </c>
      <c r="I1653" s="3" t="str">
        <f>IF(F1653=1,VLOOKUP($B1653,スタッフ!$B:$F,5,FALSE),"")</f>
        <v/>
      </c>
      <c r="J1653" s="3" t="str">
        <f>IF(G1653=1,VLOOKUP($B1653,スタッフ!$B:$F,5,FALSE),"")</f>
        <v/>
      </c>
      <c r="K1653" s="3" t="str">
        <f>IF(E1653=1,VLOOKUP($B1653,スタッフ!$B:$F,5,FALSE),"")</f>
        <v/>
      </c>
    </row>
    <row r="1654" spans="1:11" x14ac:dyDescent="0.2">
      <c r="A1654" s="9" t="str">
        <f>'宅直データ '!A1654&amp;'宅直データ '!C1654</f>
        <v/>
      </c>
      <c r="B1654" s="3" t="str">
        <f>'宅直データ '!A1654&amp;""</f>
        <v/>
      </c>
      <c r="C1654" s="3">
        <f>'宅直データ '!B1654</f>
        <v>0</v>
      </c>
      <c r="D1654" s="4">
        <f>'宅直データ '!C1654</f>
        <v>0</v>
      </c>
      <c r="E1654" s="3">
        <f>'宅直データ '!D1654</f>
        <v>0</v>
      </c>
      <c r="F1654" s="3">
        <f>'宅直データ '!E1654</f>
        <v>0</v>
      </c>
      <c r="G1654" s="10">
        <f>'宅直データ '!F1654</f>
        <v>0</v>
      </c>
      <c r="H1654" s="3" t="str">
        <f t="shared" si="25"/>
        <v/>
      </c>
      <c r="I1654" s="3" t="str">
        <f>IF(F1654=1,VLOOKUP($B1654,スタッフ!$B:$F,5,FALSE),"")</f>
        <v/>
      </c>
      <c r="J1654" s="3" t="str">
        <f>IF(G1654=1,VLOOKUP($B1654,スタッフ!$B:$F,5,FALSE),"")</f>
        <v/>
      </c>
      <c r="K1654" s="3" t="str">
        <f>IF(E1654=1,VLOOKUP($B1654,スタッフ!$B:$F,5,FALSE),"")</f>
        <v/>
      </c>
    </row>
    <row r="1655" spans="1:11" x14ac:dyDescent="0.2">
      <c r="A1655" s="9" t="str">
        <f>'宅直データ '!A1655&amp;'宅直データ '!C1655</f>
        <v/>
      </c>
      <c r="B1655" s="3" t="str">
        <f>'宅直データ '!A1655&amp;""</f>
        <v/>
      </c>
      <c r="C1655" s="3">
        <f>'宅直データ '!B1655</f>
        <v>0</v>
      </c>
      <c r="D1655" s="4">
        <f>'宅直データ '!C1655</f>
        <v>0</v>
      </c>
      <c r="E1655" s="3">
        <f>'宅直データ '!D1655</f>
        <v>0</v>
      </c>
      <c r="F1655" s="3">
        <f>'宅直データ '!E1655</f>
        <v>0</v>
      </c>
      <c r="G1655" s="10">
        <f>'宅直データ '!F1655</f>
        <v>0</v>
      </c>
      <c r="H1655" s="3" t="str">
        <f t="shared" si="25"/>
        <v/>
      </c>
      <c r="I1655" s="3" t="str">
        <f>IF(F1655=1,VLOOKUP($B1655,スタッフ!$B:$F,5,FALSE),"")</f>
        <v/>
      </c>
      <c r="J1655" s="3" t="str">
        <f>IF(G1655=1,VLOOKUP($B1655,スタッフ!$B:$F,5,FALSE),"")</f>
        <v/>
      </c>
      <c r="K1655" s="3" t="str">
        <f>IF(E1655=1,VLOOKUP($B1655,スタッフ!$B:$F,5,FALSE),"")</f>
        <v/>
      </c>
    </row>
    <row r="1656" spans="1:11" x14ac:dyDescent="0.2">
      <c r="A1656" s="9" t="str">
        <f>'宅直データ '!A1656&amp;'宅直データ '!C1656</f>
        <v/>
      </c>
      <c r="B1656" s="3" t="str">
        <f>'宅直データ '!A1656&amp;""</f>
        <v/>
      </c>
      <c r="C1656" s="3">
        <f>'宅直データ '!B1656</f>
        <v>0</v>
      </c>
      <c r="D1656" s="4">
        <f>'宅直データ '!C1656</f>
        <v>0</v>
      </c>
      <c r="E1656" s="3">
        <f>'宅直データ '!D1656</f>
        <v>0</v>
      </c>
      <c r="F1656" s="3">
        <f>'宅直データ '!E1656</f>
        <v>0</v>
      </c>
      <c r="G1656" s="10">
        <f>'宅直データ '!F1656</f>
        <v>0</v>
      </c>
      <c r="H1656" s="3" t="str">
        <f t="shared" si="25"/>
        <v/>
      </c>
      <c r="I1656" s="3" t="str">
        <f>IF(F1656=1,VLOOKUP($B1656,スタッフ!$B:$F,5,FALSE),"")</f>
        <v/>
      </c>
      <c r="J1656" s="3" t="str">
        <f>IF(G1656=1,VLOOKUP($B1656,スタッフ!$B:$F,5,FALSE),"")</f>
        <v/>
      </c>
      <c r="K1656" s="3" t="str">
        <f>IF(E1656=1,VLOOKUP($B1656,スタッフ!$B:$F,5,FALSE),"")</f>
        <v/>
      </c>
    </row>
    <row r="1657" spans="1:11" x14ac:dyDescent="0.2">
      <c r="A1657" s="9" t="str">
        <f>'宅直データ '!A1657&amp;'宅直データ '!C1657</f>
        <v/>
      </c>
      <c r="B1657" s="3" t="str">
        <f>'宅直データ '!A1657&amp;""</f>
        <v/>
      </c>
      <c r="C1657" s="3">
        <f>'宅直データ '!B1657</f>
        <v>0</v>
      </c>
      <c r="D1657" s="4">
        <f>'宅直データ '!C1657</f>
        <v>0</v>
      </c>
      <c r="E1657" s="3">
        <f>'宅直データ '!D1657</f>
        <v>0</v>
      </c>
      <c r="F1657" s="3">
        <f>'宅直データ '!E1657</f>
        <v>0</v>
      </c>
      <c r="G1657" s="10">
        <f>'宅直データ '!F1657</f>
        <v>0</v>
      </c>
      <c r="H1657" s="3" t="str">
        <f t="shared" si="25"/>
        <v/>
      </c>
      <c r="I1657" s="3" t="str">
        <f>IF(F1657=1,VLOOKUP($B1657,スタッフ!$B:$F,5,FALSE),"")</f>
        <v/>
      </c>
      <c r="J1657" s="3" t="str">
        <f>IF(G1657=1,VLOOKUP($B1657,スタッフ!$B:$F,5,FALSE),"")</f>
        <v/>
      </c>
      <c r="K1657" s="3" t="str">
        <f>IF(E1657=1,VLOOKUP($B1657,スタッフ!$B:$F,5,FALSE),"")</f>
        <v/>
      </c>
    </row>
    <row r="1658" spans="1:11" x14ac:dyDescent="0.2">
      <c r="A1658" s="9" t="str">
        <f>'宅直データ '!A1658&amp;'宅直データ '!C1658</f>
        <v/>
      </c>
      <c r="B1658" s="3" t="str">
        <f>'宅直データ '!A1658&amp;""</f>
        <v/>
      </c>
      <c r="C1658" s="3">
        <f>'宅直データ '!B1658</f>
        <v>0</v>
      </c>
      <c r="D1658" s="4">
        <f>'宅直データ '!C1658</f>
        <v>0</v>
      </c>
      <c r="E1658" s="3">
        <f>'宅直データ '!D1658</f>
        <v>0</v>
      </c>
      <c r="F1658" s="3">
        <f>'宅直データ '!E1658</f>
        <v>0</v>
      </c>
      <c r="G1658" s="10">
        <f>'宅直データ '!F1658</f>
        <v>0</v>
      </c>
      <c r="H1658" s="3" t="str">
        <f t="shared" si="25"/>
        <v/>
      </c>
      <c r="I1658" s="3" t="str">
        <f>IF(F1658=1,VLOOKUP($B1658,スタッフ!$B:$F,5,FALSE),"")</f>
        <v/>
      </c>
      <c r="J1658" s="3" t="str">
        <f>IF(G1658=1,VLOOKUP($B1658,スタッフ!$B:$F,5,FALSE),"")</f>
        <v/>
      </c>
      <c r="K1658" s="3" t="str">
        <f>IF(E1658=1,VLOOKUP($B1658,スタッフ!$B:$F,5,FALSE),"")</f>
        <v/>
      </c>
    </row>
    <row r="1659" spans="1:11" x14ac:dyDescent="0.2">
      <c r="A1659" s="9" t="str">
        <f>'宅直データ '!A1659&amp;'宅直データ '!C1659</f>
        <v/>
      </c>
      <c r="B1659" s="3" t="str">
        <f>'宅直データ '!A1659&amp;""</f>
        <v/>
      </c>
      <c r="C1659" s="3">
        <f>'宅直データ '!B1659</f>
        <v>0</v>
      </c>
      <c r="D1659" s="4">
        <f>'宅直データ '!C1659</f>
        <v>0</v>
      </c>
      <c r="E1659" s="3">
        <f>'宅直データ '!D1659</f>
        <v>0</v>
      </c>
      <c r="F1659" s="3">
        <f>'宅直データ '!E1659</f>
        <v>0</v>
      </c>
      <c r="G1659" s="10">
        <f>'宅直データ '!F1659</f>
        <v>0</v>
      </c>
      <c r="H1659" s="3" t="str">
        <f t="shared" si="25"/>
        <v/>
      </c>
      <c r="I1659" s="3" t="str">
        <f>IF(F1659=1,VLOOKUP($B1659,スタッフ!$B:$F,5,FALSE),"")</f>
        <v/>
      </c>
      <c r="J1659" s="3" t="str">
        <f>IF(G1659=1,VLOOKUP($B1659,スタッフ!$B:$F,5,FALSE),"")</f>
        <v/>
      </c>
      <c r="K1659" s="3" t="str">
        <f>IF(E1659=1,VLOOKUP($B1659,スタッフ!$B:$F,5,FALSE),"")</f>
        <v/>
      </c>
    </row>
    <row r="1660" spans="1:11" x14ac:dyDescent="0.2">
      <c r="A1660" s="9" t="str">
        <f>'宅直データ '!A1660&amp;'宅直データ '!C1660</f>
        <v/>
      </c>
      <c r="B1660" s="3" t="str">
        <f>'宅直データ '!A1660&amp;""</f>
        <v/>
      </c>
      <c r="C1660" s="3">
        <f>'宅直データ '!B1660</f>
        <v>0</v>
      </c>
      <c r="D1660" s="4">
        <f>'宅直データ '!C1660</f>
        <v>0</v>
      </c>
      <c r="E1660" s="3">
        <f>'宅直データ '!D1660</f>
        <v>0</v>
      </c>
      <c r="F1660" s="3">
        <f>'宅直データ '!E1660</f>
        <v>0</v>
      </c>
      <c r="G1660" s="10">
        <f>'宅直データ '!F1660</f>
        <v>0</v>
      </c>
      <c r="H1660" s="3" t="str">
        <f t="shared" si="25"/>
        <v/>
      </c>
      <c r="I1660" s="3" t="str">
        <f>IF(F1660=1,VLOOKUP($B1660,スタッフ!$B:$F,5,FALSE),"")</f>
        <v/>
      </c>
      <c r="J1660" s="3" t="str">
        <f>IF(G1660=1,VLOOKUP($B1660,スタッフ!$B:$F,5,FALSE),"")</f>
        <v/>
      </c>
      <c r="K1660" s="3" t="str">
        <f>IF(E1660=1,VLOOKUP($B1660,スタッフ!$B:$F,5,FALSE),"")</f>
        <v/>
      </c>
    </row>
    <row r="1661" spans="1:11" x14ac:dyDescent="0.2">
      <c r="A1661" s="9" t="str">
        <f>'宅直データ '!A1661&amp;'宅直データ '!C1661</f>
        <v/>
      </c>
      <c r="B1661" s="3" t="str">
        <f>'宅直データ '!A1661&amp;""</f>
        <v/>
      </c>
      <c r="C1661" s="3">
        <f>'宅直データ '!B1661</f>
        <v>0</v>
      </c>
      <c r="D1661" s="4">
        <f>'宅直データ '!C1661</f>
        <v>0</v>
      </c>
      <c r="E1661" s="3">
        <f>'宅直データ '!D1661</f>
        <v>0</v>
      </c>
      <c r="F1661" s="3">
        <f>'宅直データ '!E1661</f>
        <v>0</v>
      </c>
      <c r="G1661" s="10">
        <f>'宅直データ '!F1661</f>
        <v>0</v>
      </c>
      <c r="H1661" s="3" t="str">
        <f t="shared" si="25"/>
        <v/>
      </c>
      <c r="I1661" s="3" t="str">
        <f>IF(F1661=1,VLOOKUP($B1661,スタッフ!$B:$F,5,FALSE),"")</f>
        <v/>
      </c>
      <c r="J1661" s="3" t="str">
        <f>IF(G1661=1,VLOOKUP($B1661,スタッフ!$B:$F,5,FALSE),"")</f>
        <v/>
      </c>
      <c r="K1661" s="3" t="str">
        <f>IF(E1661=1,VLOOKUP($B1661,スタッフ!$B:$F,5,FALSE),"")</f>
        <v/>
      </c>
    </row>
    <row r="1662" spans="1:11" x14ac:dyDescent="0.2">
      <c r="A1662" s="9" t="str">
        <f>'宅直データ '!A1662&amp;'宅直データ '!C1662</f>
        <v/>
      </c>
      <c r="B1662" s="3" t="str">
        <f>'宅直データ '!A1662&amp;""</f>
        <v/>
      </c>
      <c r="C1662" s="3">
        <f>'宅直データ '!B1662</f>
        <v>0</v>
      </c>
      <c r="D1662" s="4">
        <f>'宅直データ '!C1662</f>
        <v>0</v>
      </c>
      <c r="E1662" s="3">
        <f>'宅直データ '!D1662</f>
        <v>0</v>
      </c>
      <c r="F1662" s="3">
        <f>'宅直データ '!E1662</f>
        <v>0</v>
      </c>
      <c r="G1662" s="10">
        <f>'宅直データ '!F1662</f>
        <v>0</v>
      </c>
      <c r="H1662" s="3" t="str">
        <f t="shared" si="25"/>
        <v/>
      </c>
      <c r="I1662" s="3" t="str">
        <f>IF(F1662=1,VLOOKUP($B1662,スタッフ!$B:$F,5,FALSE),"")</f>
        <v/>
      </c>
      <c r="J1662" s="3" t="str">
        <f>IF(G1662=1,VLOOKUP($B1662,スタッフ!$B:$F,5,FALSE),"")</f>
        <v/>
      </c>
      <c r="K1662" s="3" t="str">
        <f>IF(E1662=1,VLOOKUP($B1662,スタッフ!$B:$F,5,FALSE),"")</f>
        <v/>
      </c>
    </row>
    <row r="1663" spans="1:11" x14ac:dyDescent="0.2">
      <c r="A1663" s="9" t="str">
        <f>'宅直データ '!A1663&amp;'宅直データ '!C1663</f>
        <v/>
      </c>
      <c r="B1663" s="3" t="str">
        <f>'宅直データ '!A1663&amp;""</f>
        <v/>
      </c>
      <c r="C1663" s="3">
        <f>'宅直データ '!B1663</f>
        <v>0</v>
      </c>
      <c r="D1663" s="4">
        <f>'宅直データ '!C1663</f>
        <v>0</v>
      </c>
      <c r="E1663" s="3">
        <f>'宅直データ '!D1663</f>
        <v>0</v>
      </c>
      <c r="F1663" s="3">
        <f>'宅直データ '!E1663</f>
        <v>0</v>
      </c>
      <c r="G1663" s="10">
        <f>'宅直データ '!F1663</f>
        <v>0</v>
      </c>
      <c r="H1663" s="3" t="str">
        <f t="shared" si="25"/>
        <v/>
      </c>
      <c r="I1663" s="3" t="str">
        <f>IF(F1663=1,VLOOKUP($B1663,スタッフ!$B:$F,5,FALSE),"")</f>
        <v/>
      </c>
      <c r="J1663" s="3" t="str">
        <f>IF(G1663=1,VLOOKUP($B1663,スタッフ!$B:$F,5,FALSE),"")</f>
        <v/>
      </c>
      <c r="K1663" s="3" t="str">
        <f>IF(E1663=1,VLOOKUP($B1663,スタッフ!$B:$F,5,FALSE),"")</f>
        <v/>
      </c>
    </row>
    <row r="1664" spans="1:11" x14ac:dyDescent="0.2">
      <c r="A1664" s="9" t="str">
        <f>'宅直データ '!A1664&amp;'宅直データ '!C1664</f>
        <v/>
      </c>
      <c r="B1664" s="3" t="str">
        <f>'宅直データ '!A1664&amp;""</f>
        <v/>
      </c>
      <c r="C1664" s="3">
        <f>'宅直データ '!B1664</f>
        <v>0</v>
      </c>
      <c r="D1664" s="4">
        <f>'宅直データ '!C1664</f>
        <v>0</v>
      </c>
      <c r="E1664" s="3">
        <f>'宅直データ '!D1664</f>
        <v>0</v>
      </c>
      <c r="F1664" s="3">
        <f>'宅直データ '!E1664</f>
        <v>0</v>
      </c>
      <c r="G1664" s="10">
        <f>'宅直データ '!F1664</f>
        <v>0</v>
      </c>
      <c r="H1664" s="3" t="str">
        <f t="shared" si="25"/>
        <v/>
      </c>
      <c r="I1664" s="3" t="str">
        <f>IF(F1664=1,VLOOKUP($B1664,スタッフ!$B:$F,5,FALSE),"")</f>
        <v/>
      </c>
      <c r="J1664" s="3" t="str">
        <f>IF(G1664=1,VLOOKUP($B1664,スタッフ!$B:$F,5,FALSE),"")</f>
        <v/>
      </c>
      <c r="K1664" s="3" t="str">
        <f>IF(E1664=1,VLOOKUP($B1664,スタッフ!$B:$F,5,FALSE),"")</f>
        <v/>
      </c>
    </row>
    <row r="1665" spans="1:11" x14ac:dyDescent="0.2">
      <c r="A1665" s="9" t="str">
        <f>'宅直データ '!A1665&amp;'宅直データ '!C1665</f>
        <v/>
      </c>
      <c r="B1665" s="3" t="str">
        <f>'宅直データ '!A1665&amp;""</f>
        <v/>
      </c>
      <c r="C1665" s="3">
        <f>'宅直データ '!B1665</f>
        <v>0</v>
      </c>
      <c r="D1665" s="4">
        <f>'宅直データ '!C1665</f>
        <v>0</v>
      </c>
      <c r="E1665" s="3">
        <f>'宅直データ '!D1665</f>
        <v>0</v>
      </c>
      <c r="F1665" s="3">
        <f>'宅直データ '!E1665</f>
        <v>0</v>
      </c>
      <c r="G1665" s="10">
        <f>'宅直データ '!F1665</f>
        <v>0</v>
      </c>
      <c r="H1665" s="3" t="str">
        <f t="shared" si="25"/>
        <v/>
      </c>
      <c r="I1665" s="3" t="str">
        <f>IF(F1665=1,VLOOKUP($B1665,スタッフ!$B:$F,5,FALSE),"")</f>
        <v/>
      </c>
      <c r="J1665" s="3" t="str">
        <f>IF(G1665=1,VLOOKUP($B1665,スタッフ!$B:$F,5,FALSE),"")</f>
        <v/>
      </c>
      <c r="K1665" s="3" t="str">
        <f>IF(E1665=1,VLOOKUP($B1665,スタッフ!$B:$F,5,FALSE),"")</f>
        <v/>
      </c>
    </row>
    <row r="1666" spans="1:11" x14ac:dyDescent="0.2">
      <c r="A1666" s="9" t="str">
        <f>'宅直データ '!A1666&amp;'宅直データ '!C1666</f>
        <v/>
      </c>
      <c r="B1666" s="3" t="str">
        <f>'宅直データ '!A1666&amp;""</f>
        <v/>
      </c>
      <c r="C1666" s="3">
        <f>'宅直データ '!B1666</f>
        <v>0</v>
      </c>
      <c r="D1666" s="4">
        <f>'宅直データ '!C1666</f>
        <v>0</v>
      </c>
      <c r="E1666" s="3">
        <f>'宅直データ '!D1666</f>
        <v>0</v>
      </c>
      <c r="F1666" s="3">
        <f>'宅直データ '!E1666</f>
        <v>0</v>
      </c>
      <c r="G1666" s="10">
        <f>'宅直データ '!F1666</f>
        <v>0</v>
      </c>
      <c r="H1666" s="3" t="str">
        <f t="shared" si="25"/>
        <v/>
      </c>
      <c r="I1666" s="3" t="str">
        <f>IF(F1666=1,VLOOKUP($B1666,スタッフ!$B:$F,5,FALSE),"")</f>
        <v/>
      </c>
      <c r="J1666" s="3" t="str">
        <f>IF(G1666=1,VLOOKUP($B1666,スタッフ!$B:$F,5,FALSE),"")</f>
        <v/>
      </c>
      <c r="K1666" s="3" t="str">
        <f>IF(E1666=1,VLOOKUP($B1666,スタッフ!$B:$F,5,FALSE),"")</f>
        <v/>
      </c>
    </row>
    <row r="1667" spans="1:11" x14ac:dyDescent="0.2">
      <c r="A1667" s="9" t="str">
        <f>'宅直データ '!A1667&amp;'宅直データ '!C1667</f>
        <v/>
      </c>
      <c r="B1667" s="3" t="str">
        <f>'宅直データ '!A1667&amp;""</f>
        <v/>
      </c>
      <c r="C1667" s="3">
        <f>'宅直データ '!B1667</f>
        <v>0</v>
      </c>
      <c r="D1667" s="4">
        <f>'宅直データ '!C1667</f>
        <v>0</v>
      </c>
      <c r="E1667" s="3">
        <f>'宅直データ '!D1667</f>
        <v>0</v>
      </c>
      <c r="F1667" s="3">
        <f>'宅直データ '!E1667</f>
        <v>0</v>
      </c>
      <c r="G1667" s="10">
        <f>'宅直データ '!F1667</f>
        <v>0</v>
      </c>
      <c r="H1667" s="3" t="str">
        <f t="shared" ref="H1667:H1730" si="26">IF(G1667=1,"日","")&amp;IF(F1667=1,"PM","")&amp;IF(E1667=1,"夜","")</f>
        <v/>
      </c>
      <c r="I1667" s="3" t="str">
        <f>IF(F1667=1,VLOOKUP($B1667,スタッフ!$B:$F,5,FALSE),"")</f>
        <v/>
      </c>
      <c r="J1667" s="3" t="str">
        <f>IF(G1667=1,VLOOKUP($B1667,スタッフ!$B:$F,5,FALSE),"")</f>
        <v/>
      </c>
      <c r="K1667" s="3" t="str">
        <f>IF(E1667=1,VLOOKUP($B1667,スタッフ!$B:$F,5,FALSE),"")</f>
        <v/>
      </c>
    </row>
    <row r="1668" spans="1:11" x14ac:dyDescent="0.2">
      <c r="A1668" s="9" t="str">
        <f>'宅直データ '!A1668&amp;'宅直データ '!C1668</f>
        <v/>
      </c>
      <c r="B1668" s="3" t="str">
        <f>'宅直データ '!A1668&amp;""</f>
        <v/>
      </c>
      <c r="C1668" s="3">
        <f>'宅直データ '!B1668</f>
        <v>0</v>
      </c>
      <c r="D1668" s="4">
        <f>'宅直データ '!C1668</f>
        <v>0</v>
      </c>
      <c r="E1668" s="3">
        <f>'宅直データ '!D1668</f>
        <v>0</v>
      </c>
      <c r="F1668" s="3">
        <f>'宅直データ '!E1668</f>
        <v>0</v>
      </c>
      <c r="G1668" s="10">
        <f>'宅直データ '!F1668</f>
        <v>0</v>
      </c>
      <c r="H1668" s="3" t="str">
        <f t="shared" si="26"/>
        <v/>
      </c>
      <c r="I1668" s="3" t="str">
        <f>IF(F1668=1,VLOOKUP($B1668,スタッフ!$B:$F,5,FALSE),"")</f>
        <v/>
      </c>
      <c r="J1668" s="3" t="str">
        <f>IF(G1668=1,VLOOKUP($B1668,スタッフ!$B:$F,5,FALSE),"")</f>
        <v/>
      </c>
      <c r="K1668" s="3" t="str">
        <f>IF(E1668=1,VLOOKUP($B1668,スタッフ!$B:$F,5,FALSE),"")</f>
        <v/>
      </c>
    </row>
    <row r="1669" spans="1:11" x14ac:dyDescent="0.2">
      <c r="A1669" s="9" t="str">
        <f>'宅直データ '!A1669&amp;'宅直データ '!C1669</f>
        <v/>
      </c>
      <c r="B1669" s="3" t="str">
        <f>'宅直データ '!A1669&amp;""</f>
        <v/>
      </c>
      <c r="C1669" s="3">
        <f>'宅直データ '!B1669</f>
        <v>0</v>
      </c>
      <c r="D1669" s="4">
        <f>'宅直データ '!C1669</f>
        <v>0</v>
      </c>
      <c r="E1669" s="3">
        <f>'宅直データ '!D1669</f>
        <v>0</v>
      </c>
      <c r="F1669" s="3">
        <f>'宅直データ '!E1669</f>
        <v>0</v>
      </c>
      <c r="G1669" s="10">
        <f>'宅直データ '!F1669</f>
        <v>0</v>
      </c>
      <c r="H1669" s="3" t="str">
        <f t="shared" si="26"/>
        <v/>
      </c>
      <c r="I1669" s="3" t="str">
        <f>IF(F1669=1,VLOOKUP($B1669,スタッフ!$B:$F,5,FALSE),"")</f>
        <v/>
      </c>
      <c r="J1669" s="3" t="str">
        <f>IF(G1669=1,VLOOKUP($B1669,スタッフ!$B:$F,5,FALSE),"")</f>
        <v/>
      </c>
      <c r="K1669" s="3" t="str">
        <f>IF(E1669=1,VLOOKUP($B1669,スタッフ!$B:$F,5,FALSE),"")</f>
        <v/>
      </c>
    </row>
    <row r="1670" spans="1:11" x14ac:dyDescent="0.2">
      <c r="A1670" s="9" t="str">
        <f>'宅直データ '!A1670&amp;'宅直データ '!C1670</f>
        <v/>
      </c>
      <c r="B1670" s="3" t="str">
        <f>'宅直データ '!A1670&amp;""</f>
        <v/>
      </c>
      <c r="C1670" s="3">
        <f>'宅直データ '!B1670</f>
        <v>0</v>
      </c>
      <c r="D1670" s="4">
        <f>'宅直データ '!C1670</f>
        <v>0</v>
      </c>
      <c r="E1670" s="3">
        <f>'宅直データ '!D1670</f>
        <v>0</v>
      </c>
      <c r="F1670" s="3">
        <f>'宅直データ '!E1670</f>
        <v>0</v>
      </c>
      <c r="G1670" s="10">
        <f>'宅直データ '!F1670</f>
        <v>0</v>
      </c>
      <c r="H1670" s="3" t="str">
        <f t="shared" si="26"/>
        <v/>
      </c>
      <c r="I1670" s="3" t="str">
        <f>IF(F1670=1,VLOOKUP($B1670,スタッフ!$B:$F,5,FALSE),"")</f>
        <v/>
      </c>
      <c r="J1670" s="3" t="str">
        <f>IF(G1670=1,VLOOKUP($B1670,スタッフ!$B:$F,5,FALSE),"")</f>
        <v/>
      </c>
      <c r="K1670" s="3" t="str">
        <f>IF(E1670=1,VLOOKUP($B1670,スタッフ!$B:$F,5,FALSE),"")</f>
        <v/>
      </c>
    </row>
    <row r="1671" spans="1:11" x14ac:dyDescent="0.2">
      <c r="A1671" s="9" t="str">
        <f>'宅直データ '!A1671&amp;'宅直データ '!C1671</f>
        <v/>
      </c>
      <c r="B1671" s="3" t="str">
        <f>'宅直データ '!A1671&amp;""</f>
        <v/>
      </c>
      <c r="C1671" s="3">
        <f>'宅直データ '!B1671</f>
        <v>0</v>
      </c>
      <c r="D1671" s="4">
        <f>'宅直データ '!C1671</f>
        <v>0</v>
      </c>
      <c r="E1671" s="3">
        <f>'宅直データ '!D1671</f>
        <v>0</v>
      </c>
      <c r="F1671" s="3">
        <f>'宅直データ '!E1671</f>
        <v>0</v>
      </c>
      <c r="G1671" s="10">
        <f>'宅直データ '!F1671</f>
        <v>0</v>
      </c>
      <c r="H1671" s="3" t="str">
        <f t="shared" si="26"/>
        <v/>
      </c>
      <c r="I1671" s="3" t="str">
        <f>IF(F1671=1,VLOOKUP($B1671,スタッフ!$B:$F,5,FALSE),"")</f>
        <v/>
      </c>
      <c r="J1671" s="3" t="str">
        <f>IF(G1671=1,VLOOKUP($B1671,スタッフ!$B:$F,5,FALSE),"")</f>
        <v/>
      </c>
      <c r="K1671" s="3" t="str">
        <f>IF(E1671=1,VLOOKUP($B1671,スタッフ!$B:$F,5,FALSE),"")</f>
        <v/>
      </c>
    </row>
    <row r="1672" spans="1:11" x14ac:dyDescent="0.2">
      <c r="A1672" s="9" t="str">
        <f>'宅直データ '!A1672&amp;'宅直データ '!C1672</f>
        <v/>
      </c>
      <c r="B1672" s="3" t="str">
        <f>'宅直データ '!A1672&amp;""</f>
        <v/>
      </c>
      <c r="C1672" s="3">
        <f>'宅直データ '!B1672</f>
        <v>0</v>
      </c>
      <c r="D1672" s="4">
        <f>'宅直データ '!C1672</f>
        <v>0</v>
      </c>
      <c r="E1672" s="3">
        <f>'宅直データ '!D1672</f>
        <v>0</v>
      </c>
      <c r="F1672" s="3">
        <f>'宅直データ '!E1672</f>
        <v>0</v>
      </c>
      <c r="G1672" s="10">
        <f>'宅直データ '!F1672</f>
        <v>0</v>
      </c>
      <c r="H1672" s="3" t="str">
        <f t="shared" si="26"/>
        <v/>
      </c>
      <c r="I1672" s="3" t="str">
        <f>IF(F1672=1,VLOOKUP($B1672,スタッフ!$B:$F,5,FALSE),"")</f>
        <v/>
      </c>
      <c r="J1672" s="3" t="str">
        <f>IF(G1672=1,VLOOKUP($B1672,スタッフ!$B:$F,5,FALSE),"")</f>
        <v/>
      </c>
      <c r="K1672" s="3" t="str">
        <f>IF(E1672=1,VLOOKUP($B1672,スタッフ!$B:$F,5,FALSE),"")</f>
        <v/>
      </c>
    </row>
    <row r="1673" spans="1:11" x14ac:dyDescent="0.2">
      <c r="A1673" s="9" t="str">
        <f>'宅直データ '!A1673&amp;'宅直データ '!C1673</f>
        <v/>
      </c>
      <c r="B1673" s="3" t="str">
        <f>'宅直データ '!A1673&amp;""</f>
        <v/>
      </c>
      <c r="C1673" s="3">
        <f>'宅直データ '!B1673</f>
        <v>0</v>
      </c>
      <c r="D1673" s="4">
        <f>'宅直データ '!C1673</f>
        <v>0</v>
      </c>
      <c r="E1673" s="3">
        <f>'宅直データ '!D1673</f>
        <v>0</v>
      </c>
      <c r="F1673" s="3">
        <f>'宅直データ '!E1673</f>
        <v>0</v>
      </c>
      <c r="G1673" s="10">
        <f>'宅直データ '!F1673</f>
        <v>0</v>
      </c>
      <c r="H1673" s="3" t="str">
        <f t="shared" si="26"/>
        <v/>
      </c>
      <c r="I1673" s="3" t="str">
        <f>IF(F1673=1,VLOOKUP($B1673,スタッフ!$B:$F,5,FALSE),"")</f>
        <v/>
      </c>
      <c r="J1673" s="3" t="str">
        <f>IF(G1673=1,VLOOKUP($B1673,スタッフ!$B:$F,5,FALSE),"")</f>
        <v/>
      </c>
      <c r="K1673" s="3" t="str">
        <f>IF(E1673=1,VLOOKUP($B1673,スタッフ!$B:$F,5,FALSE),"")</f>
        <v/>
      </c>
    </row>
    <row r="1674" spans="1:11" x14ac:dyDescent="0.2">
      <c r="A1674" s="9" t="str">
        <f>'宅直データ '!A1674&amp;'宅直データ '!C1674</f>
        <v/>
      </c>
      <c r="B1674" s="3" t="str">
        <f>'宅直データ '!A1674&amp;""</f>
        <v/>
      </c>
      <c r="C1674" s="3">
        <f>'宅直データ '!B1674</f>
        <v>0</v>
      </c>
      <c r="D1674" s="4">
        <f>'宅直データ '!C1674</f>
        <v>0</v>
      </c>
      <c r="E1674" s="3">
        <f>'宅直データ '!D1674</f>
        <v>0</v>
      </c>
      <c r="F1674" s="3">
        <f>'宅直データ '!E1674</f>
        <v>0</v>
      </c>
      <c r="G1674" s="10">
        <f>'宅直データ '!F1674</f>
        <v>0</v>
      </c>
      <c r="H1674" s="3" t="str">
        <f t="shared" si="26"/>
        <v/>
      </c>
      <c r="I1674" s="3" t="str">
        <f>IF(F1674=1,VLOOKUP($B1674,スタッフ!$B:$F,5,FALSE),"")</f>
        <v/>
      </c>
      <c r="J1674" s="3" t="str">
        <f>IF(G1674=1,VLOOKUP($B1674,スタッフ!$B:$F,5,FALSE),"")</f>
        <v/>
      </c>
      <c r="K1674" s="3" t="str">
        <f>IF(E1674=1,VLOOKUP($B1674,スタッフ!$B:$F,5,FALSE),"")</f>
        <v/>
      </c>
    </row>
    <row r="1675" spans="1:11" x14ac:dyDescent="0.2">
      <c r="A1675" s="9" t="str">
        <f>'宅直データ '!A1675&amp;'宅直データ '!C1675</f>
        <v/>
      </c>
      <c r="B1675" s="3" t="str">
        <f>'宅直データ '!A1675&amp;""</f>
        <v/>
      </c>
      <c r="C1675" s="3">
        <f>'宅直データ '!B1675</f>
        <v>0</v>
      </c>
      <c r="D1675" s="4">
        <f>'宅直データ '!C1675</f>
        <v>0</v>
      </c>
      <c r="E1675" s="3">
        <f>'宅直データ '!D1675</f>
        <v>0</v>
      </c>
      <c r="F1675" s="3">
        <f>'宅直データ '!E1675</f>
        <v>0</v>
      </c>
      <c r="G1675" s="10">
        <f>'宅直データ '!F1675</f>
        <v>0</v>
      </c>
      <c r="H1675" s="3" t="str">
        <f t="shared" si="26"/>
        <v/>
      </c>
      <c r="I1675" s="3" t="str">
        <f>IF(F1675=1,VLOOKUP($B1675,スタッフ!$B:$F,5,FALSE),"")</f>
        <v/>
      </c>
      <c r="J1675" s="3" t="str">
        <f>IF(G1675=1,VLOOKUP($B1675,スタッフ!$B:$F,5,FALSE),"")</f>
        <v/>
      </c>
      <c r="K1675" s="3" t="str">
        <f>IF(E1675=1,VLOOKUP($B1675,スタッフ!$B:$F,5,FALSE),"")</f>
        <v/>
      </c>
    </row>
    <row r="1676" spans="1:11" x14ac:dyDescent="0.2">
      <c r="A1676" s="9" t="str">
        <f>'宅直データ '!A1676&amp;'宅直データ '!C1676</f>
        <v/>
      </c>
      <c r="B1676" s="3" t="str">
        <f>'宅直データ '!A1676&amp;""</f>
        <v/>
      </c>
      <c r="C1676" s="3">
        <f>'宅直データ '!B1676</f>
        <v>0</v>
      </c>
      <c r="D1676" s="4">
        <f>'宅直データ '!C1676</f>
        <v>0</v>
      </c>
      <c r="E1676" s="3">
        <f>'宅直データ '!D1676</f>
        <v>0</v>
      </c>
      <c r="F1676" s="3">
        <f>'宅直データ '!E1676</f>
        <v>0</v>
      </c>
      <c r="G1676" s="10">
        <f>'宅直データ '!F1676</f>
        <v>0</v>
      </c>
      <c r="H1676" s="3" t="str">
        <f t="shared" si="26"/>
        <v/>
      </c>
      <c r="I1676" s="3" t="str">
        <f>IF(F1676=1,VLOOKUP($B1676,スタッフ!$B:$F,5,FALSE),"")</f>
        <v/>
      </c>
      <c r="J1676" s="3" t="str">
        <f>IF(G1676=1,VLOOKUP($B1676,スタッフ!$B:$F,5,FALSE),"")</f>
        <v/>
      </c>
      <c r="K1676" s="3" t="str">
        <f>IF(E1676=1,VLOOKUP($B1676,スタッフ!$B:$F,5,FALSE),"")</f>
        <v/>
      </c>
    </row>
    <row r="1677" spans="1:11" x14ac:dyDescent="0.2">
      <c r="A1677" s="9" t="str">
        <f>'宅直データ '!A1677&amp;'宅直データ '!C1677</f>
        <v/>
      </c>
      <c r="B1677" s="3" t="str">
        <f>'宅直データ '!A1677&amp;""</f>
        <v/>
      </c>
      <c r="C1677" s="3">
        <f>'宅直データ '!B1677</f>
        <v>0</v>
      </c>
      <c r="D1677" s="4">
        <f>'宅直データ '!C1677</f>
        <v>0</v>
      </c>
      <c r="E1677" s="3">
        <f>'宅直データ '!D1677</f>
        <v>0</v>
      </c>
      <c r="F1677" s="3">
        <f>'宅直データ '!E1677</f>
        <v>0</v>
      </c>
      <c r="G1677" s="10">
        <f>'宅直データ '!F1677</f>
        <v>0</v>
      </c>
      <c r="H1677" s="3" t="str">
        <f t="shared" si="26"/>
        <v/>
      </c>
      <c r="I1677" s="3" t="str">
        <f>IF(F1677=1,VLOOKUP($B1677,スタッフ!$B:$F,5,FALSE),"")</f>
        <v/>
      </c>
      <c r="J1677" s="3" t="str">
        <f>IF(G1677=1,VLOOKUP($B1677,スタッフ!$B:$F,5,FALSE),"")</f>
        <v/>
      </c>
      <c r="K1677" s="3" t="str">
        <f>IF(E1677=1,VLOOKUP($B1677,スタッフ!$B:$F,5,FALSE),"")</f>
        <v/>
      </c>
    </row>
    <row r="1678" spans="1:11" x14ac:dyDescent="0.2">
      <c r="A1678" s="9" t="str">
        <f>'宅直データ '!A1678&amp;'宅直データ '!C1678</f>
        <v/>
      </c>
      <c r="B1678" s="3" t="str">
        <f>'宅直データ '!A1678&amp;""</f>
        <v/>
      </c>
      <c r="C1678" s="3">
        <f>'宅直データ '!B1678</f>
        <v>0</v>
      </c>
      <c r="D1678" s="4">
        <f>'宅直データ '!C1678</f>
        <v>0</v>
      </c>
      <c r="E1678" s="3">
        <f>'宅直データ '!D1678</f>
        <v>0</v>
      </c>
      <c r="F1678" s="3">
        <f>'宅直データ '!E1678</f>
        <v>0</v>
      </c>
      <c r="G1678" s="10">
        <f>'宅直データ '!F1678</f>
        <v>0</v>
      </c>
      <c r="H1678" s="3" t="str">
        <f t="shared" si="26"/>
        <v/>
      </c>
      <c r="I1678" s="3" t="str">
        <f>IF(F1678=1,VLOOKUP($B1678,スタッフ!$B:$F,5,FALSE),"")</f>
        <v/>
      </c>
      <c r="J1678" s="3" t="str">
        <f>IF(G1678=1,VLOOKUP($B1678,スタッフ!$B:$F,5,FALSE),"")</f>
        <v/>
      </c>
      <c r="K1678" s="3" t="str">
        <f>IF(E1678=1,VLOOKUP($B1678,スタッフ!$B:$F,5,FALSE),"")</f>
        <v/>
      </c>
    </row>
    <row r="1679" spans="1:11" x14ac:dyDescent="0.2">
      <c r="A1679" s="9" t="str">
        <f>'宅直データ '!A1679&amp;'宅直データ '!C1679</f>
        <v/>
      </c>
      <c r="B1679" s="3" t="str">
        <f>'宅直データ '!A1679&amp;""</f>
        <v/>
      </c>
      <c r="C1679" s="3">
        <f>'宅直データ '!B1679</f>
        <v>0</v>
      </c>
      <c r="D1679" s="4">
        <f>'宅直データ '!C1679</f>
        <v>0</v>
      </c>
      <c r="E1679" s="3">
        <f>'宅直データ '!D1679</f>
        <v>0</v>
      </c>
      <c r="F1679" s="3">
        <f>'宅直データ '!E1679</f>
        <v>0</v>
      </c>
      <c r="G1679" s="10">
        <f>'宅直データ '!F1679</f>
        <v>0</v>
      </c>
      <c r="H1679" s="3" t="str">
        <f t="shared" si="26"/>
        <v/>
      </c>
      <c r="I1679" s="3" t="str">
        <f>IF(F1679=1,VLOOKUP($B1679,スタッフ!$B:$F,5,FALSE),"")</f>
        <v/>
      </c>
      <c r="J1679" s="3" t="str">
        <f>IF(G1679=1,VLOOKUP($B1679,スタッフ!$B:$F,5,FALSE),"")</f>
        <v/>
      </c>
      <c r="K1679" s="3" t="str">
        <f>IF(E1679=1,VLOOKUP($B1679,スタッフ!$B:$F,5,FALSE),"")</f>
        <v/>
      </c>
    </row>
    <row r="1680" spans="1:11" x14ac:dyDescent="0.2">
      <c r="A1680" s="9" t="str">
        <f>'宅直データ '!A1680&amp;'宅直データ '!C1680</f>
        <v/>
      </c>
      <c r="B1680" s="3" t="str">
        <f>'宅直データ '!A1680&amp;""</f>
        <v/>
      </c>
      <c r="C1680" s="3">
        <f>'宅直データ '!B1680</f>
        <v>0</v>
      </c>
      <c r="D1680" s="4">
        <f>'宅直データ '!C1680</f>
        <v>0</v>
      </c>
      <c r="E1680" s="3">
        <f>'宅直データ '!D1680</f>
        <v>0</v>
      </c>
      <c r="F1680" s="3">
        <f>'宅直データ '!E1680</f>
        <v>0</v>
      </c>
      <c r="G1680" s="10">
        <f>'宅直データ '!F1680</f>
        <v>0</v>
      </c>
      <c r="H1680" s="3" t="str">
        <f t="shared" si="26"/>
        <v/>
      </c>
      <c r="I1680" s="3" t="str">
        <f>IF(F1680=1,VLOOKUP($B1680,スタッフ!$B:$F,5,FALSE),"")</f>
        <v/>
      </c>
      <c r="J1680" s="3" t="str">
        <f>IF(G1680=1,VLOOKUP($B1680,スタッフ!$B:$F,5,FALSE),"")</f>
        <v/>
      </c>
      <c r="K1680" s="3" t="str">
        <f>IF(E1680=1,VLOOKUP($B1680,スタッフ!$B:$F,5,FALSE),"")</f>
        <v/>
      </c>
    </row>
    <row r="1681" spans="1:11" x14ac:dyDescent="0.2">
      <c r="A1681" s="9" t="str">
        <f>'宅直データ '!A1681&amp;'宅直データ '!C1681</f>
        <v/>
      </c>
      <c r="B1681" s="3" t="str">
        <f>'宅直データ '!A1681&amp;""</f>
        <v/>
      </c>
      <c r="C1681" s="3">
        <f>'宅直データ '!B1681</f>
        <v>0</v>
      </c>
      <c r="D1681" s="4">
        <f>'宅直データ '!C1681</f>
        <v>0</v>
      </c>
      <c r="E1681" s="3">
        <f>'宅直データ '!D1681</f>
        <v>0</v>
      </c>
      <c r="F1681" s="3">
        <f>'宅直データ '!E1681</f>
        <v>0</v>
      </c>
      <c r="G1681" s="10">
        <f>'宅直データ '!F1681</f>
        <v>0</v>
      </c>
      <c r="H1681" s="3" t="str">
        <f t="shared" si="26"/>
        <v/>
      </c>
      <c r="I1681" s="3" t="str">
        <f>IF(F1681=1,VLOOKUP($B1681,スタッフ!$B:$F,5,FALSE),"")</f>
        <v/>
      </c>
      <c r="J1681" s="3" t="str">
        <f>IF(G1681=1,VLOOKUP($B1681,スタッフ!$B:$F,5,FALSE),"")</f>
        <v/>
      </c>
      <c r="K1681" s="3" t="str">
        <f>IF(E1681=1,VLOOKUP($B1681,スタッフ!$B:$F,5,FALSE),"")</f>
        <v/>
      </c>
    </row>
    <row r="1682" spans="1:11" x14ac:dyDescent="0.2">
      <c r="A1682" s="9" t="str">
        <f>'宅直データ '!A1682&amp;'宅直データ '!C1682</f>
        <v/>
      </c>
      <c r="B1682" s="3" t="str">
        <f>'宅直データ '!A1682&amp;""</f>
        <v/>
      </c>
      <c r="C1682" s="3">
        <f>'宅直データ '!B1682</f>
        <v>0</v>
      </c>
      <c r="D1682" s="4">
        <f>'宅直データ '!C1682</f>
        <v>0</v>
      </c>
      <c r="E1682" s="3">
        <f>'宅直データ '!D1682</f>
        <v>0</v>
      </c>
      <c r="F1682" s="3">
        <f>'宅直データ '!E1682</f>
        <v>0</v>
      </c>
      <c r="G1682" s="10">
        <f>'宅直データ '!F1682</f>
        <v>0</v>
      </c>
      <c r="H1682" s="3" t="str">
        <f t="shared" si="26"/>
        <v/>
      </c>
      <c r="I1682" s="3" t="str">
        <f>IF(F1682=1,VLOOKUP($B1682,スタッフ!$B:$F,5,FALSE),"")</f>
        <v/>
      </c>
      <c r="J1682" s="3" t="str">
        <f>IF(G1682=1,VLOOKUP($B1682,スタッフ!$B:$F,5,FALSE),"")</f>
        <v/>
      </c>
      <c r="K1682" s="3" t="str">
        <f>IF(E1682=1,VLOOKUP($B1682,スタッフ!$B:$F,5,FALSE),"")</f>
        <v/>
      </c>
    </row>
    <row r="1683" spans="1:11" x14ac:dyDescent="0.2">
      <c r="A1683" s="9" t="str">
        <f>'宅直データ '!A1683&amp;'宅直データ '!C1683</f>
        <v/>
      </c>
      <c r="B1683" s="3" t="str">
        <f>'宅直データ '!A1683&amp;""</f>
        <v/>
      </c>
      <c r="C1683" s="3">
        <f>'宅直データ '!B1683</f>
        <v>0</v>
      </c>
      <c r="D1683" s="4">
        <f>'宅直データ '!C1683</f>
        <v>0</v>
      </c>
      <c r="E1683" s="3">
        <f>'宅直データ '!D1683</f>
        <v>0</v>
      </c>
      <c r="F1683" s="3">
        <f>'宅直データ '!E1683</f>
        <v>0</v>
      </c>
      <c r="G1683" s="10">
        <f>'宅直データ '!F1683</f>
        <v>0</v>
      </c>
      <c r="H1683" s="3" t="str">
        <f t="shared" si="26"/>
        <v/>
      </c>
      <c r="I1683" s="3" t="str">
        <f>IF(F1683=1,VLOOKUP($B1683,スタッフ!$B:$F,5,FALSE),"")</f>
        <v/>
      </c>
      <c r="J1683" s="3" t="str">
        <f>IF(G1683=1,VLOOKUP($B1683,スタッフ!$B:$F,5,FALSE),"")</f>
        <v/>
      </c>
      <c r="K1683" s="3" t="str">
        <f>IF(E1683=1,VLOOKUP($B1683,スタッフ!$B:$F,5,FALSE),"")</f>
        <v/>
      </c>
    </row>
    <row r="1684" spans="1:11" x14ac:dyDescent="0.2">
      <c r="A1684" s="9" t="str">
        <f>'宅直データ '!A1684&amp;'宅直データ '!C1684</f>
        <v/>
      </c>
      <c r="B1684" s="3" t="str">
        <f>'宅直データ '!A1684&amp;""</f>
        <v/>
      </c>
      <c r="C1684" s="3">
        <f>'宅直データ '!B1684</f>
        <v>0</v>
      </c>
      <c r="D1684" s="4">
        <f>'宅直データ '!C1684</f>
        <v>0</v>
      </c>
      <c r="E1684" s="3">
        <f>'宅直データ '!D1684</f>
        <v>0</v>
      </c>
      <c r="F1684" s="3">
        <f>'宅直データ '!E1684</f>
        <v>0</v>
      </c>
      <c r="G1684" s="10">
        <f>'宅直データ '!F1684</f>
        <v>0</v>
      </c>
      <c r="H1684" s="3" t="str">
        <f t="shared" si="26"/>
        <v/>
      </c>
      <c r="I1684" s="3" t="str">
        <f>IF(F1684=1,VLOOKUP($B1684,スタッフ!$B:$F,5,FALSE),"")</f>
        <v/>
      </c>
      <c r="J1684" s="3" t="str">
        <f>IF(G1684=1,VLOOKUP($B1684,スタッフ!$B:$F,5,FALSE),"")</f>
        <v/>
      </c>
      <c r="K1684" s="3" t="str">
        <f>IF(E1684=1,VLOOKUP($B1684,スタッフ!$B:$F,5,FALSE),"")</f>
        <v/>
      </c>
    </row>
    <row r="1685" spans="1:11" x14ac:dyDescent="0.2">
      <c r="A1685" s="9" t="str">
        <f>'宅直データ '!A1685&amp;'宅直データ '!C1685</f>
        <v/>
      </c>
      <c r="B1685" s="3" t="str">
        <f>'宅直データ '!A1685&amp;""</f>
        <v/>
      </c>
      <c r="C1685" s="3">
        <f>'宅直データ '!B1685</f>
        <v>0</v>
      </c>
      <c r="D1685" s="4">
        <f>'宅直データ '!C1685</f>
        <v>0</v>
      </c>
      <c r="E1685" s="3">
        <f>'宅直データ '!D1685</f>
        <v>0</v>
      </c>
      <c r="F1685" s="3">
        <f>'宅直データ '!E1685</f>
        <v>0</v>
      </c>
      <c r="G1685" s="10">
        <f>'宅直データ '!F1685</f>
        <v>0</v>
      </c>
      <c r="H1685" s="3" t="str">
        <f t="shared" si="26"/>
        <v/>
      </c>
      <c r="I1685" s="3" t="str">
        <f>IF(F1685=1,VLOOKUP($B1685,スタッフ!$B:$F,5,FALSE),"")</f>
        <v/>
      </c>
      <c r="J1685" s="3" t="str">
        <f>IF(G1685=1,VLOOKUP($B1685,スタッフ!$B:$F,5,FALSE),"")</f>
        <v/>
      </c>
      <c r="K1685" s="3" t="str">
        <f>IF(E1685=1,VLOOKUP($B1685,スタッフ!$B:$F,5,FALSE),"")</f>
        <v/>
      </c>
    </row>
    <row r="1686" spans="1:11" x14ac:dyDescent="0.2">
      <c r="A1686" s="9" t="str">
        <f>'宅直データ '!A1686&amp;'宅直データ '!C1686</f>
        <v/>
      </c>
      <c r="B1686" s="3" t="str">
        <f>'宅直データ '!A1686&amp;""</f>
        <v/>
      </c>
      <c r="C1686" s="3">
        <f>'宅直データ '!B1686</f>
        <v>0</v>
      </c>
      <c r="D1686" s="4">
        <f>'宅直データ '!C1686</f>
        <v>0</v>
      </c>
      <c r="E1686" s="3">
        <f>'宅直データ '!D1686</f>
        <v>0</v>
      </c>
      <c r="F1686" s="3">
        <f>'宅直データ '!E1686</f>
        <v>0</v>
      </c>
      <c r="G1686" s="10">
        <f>'宅直データ '!F1686</f>
        <v>0</v>
      </c>
      <c r="H1686" s="3" t="str">
        <f t="shared" si="26"/>
        <v/>
      </c>
      <c r="I1686" s="3" t="str">
        <f>IF(F1686=1,VLOOKUP($B1686,スタッフ!$B:$F,5,FALSE),"")</f>
        <v/>
      </c>
      <c r="J1686" s="3" t="str">
        <f>IF(G1686=1,VLOOKUP($B1686,スタッフ!$B:$F,5,FALSE),"")</f>
        <v/>
      </c>
      <c r="K1686" s="3" t="str">
        <f>IF(E1686=1,VLOOKUP($B1686,スタッフ!$B:$F,5,FALSE),"")</f>
        <v/>
      </c>
    </row>
    <row r="1687" spans="1:11" x14ac:dyDescent="0.2">
      <c r="A1687" s="9" t="str">
        <f>'宅直データ '!A1687&amp;'宅直データ '!C1687</f>
        <v/>
      </c>
      <c r="B1687" s="3" t="str">
        <f>'宅直データ '!A1687&amp;""</f>
        <v/>
      </c>
      <c r="C1687" s="3">
        <f>'宅直データ '!B1687</f>
        <v>0</v>
      </c>
      <c r="D1687" s="4">
        <f>'宅直データ '!C1687</f>
        <v>0</v>
      </c>
      <c r="E1687" s="3">
        <f>'宅直データ '!D1687</f>
        <v>0</v>
      </c>
      <c r="F1687" s="3">
        <f>'宅直データ '!E1687</f>
        <v>0</v>
      </c>
      <c r="G1687" s="10">
        <f>'宅直データ '!F1687</f>
        <v>0</v>
      </c>
      <c r="H1687" s="3" t="str">
        <f t="shared" si="26"/>
        <v/>
      </c>
      <c r="I1687" s="3" t="str">
        <f>IF(F1687=1,VLOOKUP($B1687,スタッフ!$B:$F,5,FALSE),"")</f>
        <v/>
      </c>
      <c r="J1687" s="3" t="str">
        <f>IF(G1687=1,VLOOKUP($B1687,スタッフ!$B:$F,5,FALSE),"")</f>
        <v/>
      </c>
      <c r="K1687" s="3" t="str">
        <f>IF(E1687=1,VLOOKUP($B1687,スタッフ!$B:$F,5,FALSE),"")</f>
        <v/>
      </c>
    </row>
    <row r="1688" spans="1:11" x14ac:dyDescent="0.2">
      <c r="A1688" s="9" t="str">
        <f>'宅直データ '!A1688&amp;'宅直データ '!C1688</f>
        <v/>
      </c>
      <c r="B1688" s="3" t="str">
        <f>'宅直データ '!A1688&amp;""</f>
        <v/>
      </c>
      <c r="C1688" s="3">
        <f>'宅直データ '!B1688</f>
        <v>0</v>
      </c>
      <c r="D1688" s="4">
        <f>'宅直データ '!C1688</f>
        <v>0</v>
      </c>
      <c r="E1688" s="3">
        <f>'宅直データ '!D1688</f>
        <v>0</v>
      </c>
      <c r="F1688" s="3">
        <f>'宅直データ '!E1688</f>
        <v>0</v>
      </c>
      <c r="G1688" s="10">
        <f>'宅直データ '!F1688</f>
        <v>0</v>
      </c>
      <c r="H1688" s="3" t="str">
        <f t="shared" si="26"/>
        <v/>
      </c>
      <c r="I1688" s="3" t="str">
        <f>IF(F1688=1,VLOOKUP($B1688,スタッフ!$B:$F,5,FALSE),"")</f>
        <v/>
      </c>
      <c r="J1688" s="3" t="str">
        <f>IF(G1688=1,VLOOKUP($B1688,スタッフ!$B:$F,5,FALSE),"")</f>
        <v/>
      </c>
      <c r="K1688" s="3" t="str">
        <f>IF(E1688=1,VLOOKUP($B1688,スタッフ!$B:$F,5,FALSE),"")</f>
        <v/>
      </c>
    </row>
    <row r="1689" spans="1:11" x14ac:dyDescent="0.2">
      <c r="A1689" s="9" t="str">
        <f>'宅直データ '!A1689&amp;'宅直データ '!C1689</f>
        <v/>
      </c>
      <c r="B1689" s="3" t="str">
        <f>'宅直データ '!A1689&amp;""</f>
        <v/>
      </c>
      <c r="C1689" s="3">
        <f>'宅直データ '!B1689</f>
        <v>0</v>
      </c>
      <c r="D1689" s="4">
        <f>'宅直データ '!C1689</f>
        <v>0</v>
      </c>
      <c r="E1689" s="3">
        <f>'宅直データ '!D1689</f>
        <v>0</v>
      </c>
      <c r="F1689" s="3">
        <f>'宅直データ '!E1689</f>
        <v>0</v>
      </c>
      <c r="G1689" s="10">
        <f>'宅直データ '!F1689</f>
        <v>0</v>
      </c>
      <c r="H1689" s="3" t="str">
        <f t="shared" si="26"/>
        <v/>
      </c>
      <c r="I1689" s="3" t="str">
        <f>IF(F1689=1,VLOOKUP($B1689,スタッフ!$B:$F,5,FALSE),"")</f>
        <v/>
      </c>
      <c r="J1689" s="3" t="str">
        <f>IF(G1689=1,VLOOKUP($B1689,スタッフ!$B:$F,5,FALSE),"")</f>
        <v/>
      </c>
      <c r="K1689" s="3" t="str">
        <f>IF(E1689=1,VLOOKUP($B1689,スタッフ!$B:$F,5,FALSE),"")</f>
        <v/>
      </c>
    </row>
    <row r="1690" spans="1:11" x14ac:dyDescent="0.2">
      <c r="A1690" s="9" t="str">
        <f>'宅直データ '!A1690&amp;'宅直データ '!C1690</f>
        <v/>
      </c>
      <c r="B1690" s="3" t="str">
        <f>'宅直データ '!A1690&amp;""</f>
        <v/>
      </c>
      <c r="C1690" s="3">
        <f>'宅直データ '!B1690</f>
        <v>0</v>
      </c>
      <c r="D1690" s="4">
        <f>'宅直データ '!C1690</f>
        <v>0</v>
      </c>
      <c r="E1690" s="3">
        <f>'宅直データ '!D1690</f>
        <v>0</v>
      </c>
      <c r="F1690" s="3">
        <f>'宅直データ '!E1690</f>
        <v>0</v>
      </c>
      <c r="G1690" s="10">
        <f>'宅直データ '!F1690</f>
        <v>0</v>
      </c>
      <c r="H1690" s="3" t="str">
        <f t="shared" si="26"/>
        <v/>
      </c>
      <c r="I1690" s="3" t="str">
        <f>IF(F1690=1,VLOOKUP($B1690,スタッフ!$B:$F,5,FALSE),"")</f>
        <v/>
      </c>
      <c r="J1690" s="3" t="str">
        <f>IF(G1690=1,VLOOKUP($B1690,スタッフ!$B:$F,5,FALSE),"")</f>
        <v/>
      </c>
      <c r="K1690" s="3" t="str">
        <f>IF(E1690=1,VLOOKUP($B1690,スタッフ!$B:$F,5,FALSE),"")</f>
        <v/>
      </c>
    </row>
    <row r="1691" spans="1:11" x14ac:dyDescent="0.2">
      <c r="A1691" s="9" t="str">
        <f>'宅直データ '!A1691&amp;'宅直データ '!C1691</f>
        <v/>
      </c>
      <c r="B1691" s="3" t="str">
        <f>'宅直データ '!A1691&amp;""</f>
        <v/>
      </c>
      <c r="C1691" s="3">
        <f>'宅直データ '!B1691</f>
        <v>0</v>
      </c>
      <c r="D1691" s="4">
        <f>'宅直データ '!C1691</f>
        <v>0</v>
      </c>
      <c r="E1691" s="3">
        <f>'宅直データ '!D1691</f>
        <v>0</v>
      </c>
      <c r="F1691" s="3">
        <f>'宅直データ '!E1691</f>
        <v>0</v>
      </c>
      <c r="G1691" s="10">
        <f>'宅直データ '!F1691</f>
        <v>0</v>
      </c>
      <c r="H1691" s="3" t="str">
        <f t="shared" si="26"/>
        <v/>
      </c>
      <c r="I1691" s="3" t="str">
        <f>IF(F1691=1,VLOOKUP($B1691,スタッフ!$B:$F,5,FALSE),"")</f>
        <v/>
      </c>
      <c r="J1691" s="3" t="str">
        <f>IF(G1691=1,VLOOKUP($B1691,スタッフ!$B:$F,5,FALSE),"")</f>
        <v/>
      </c>
      <c r="K1691" s="3" t="str">
        <f>IF(E1691=1,VLOOKUP($B1691,スタッフ!$B:$F,5,FALSE),"")</f>
        <v/>
      </c>
    </row>
    <row r="1692" spans="1:11" x14ac:dyDescent="0.2">
      <c r="A1692" s="9" t="str">
        <f>'宅直データ '!A1692&amp;'宅直データ '!C1692</f>
        <v/>
      </c>
      <c r="B1692" s="3" t="str">
        <f>'宅直データ '!A1692&amp;""</f>
        <v/>
      </c>
      <c r="C1692" s="3">
        <f>'宅直データ '!B1692</f>
        <v>0</v>
      </c>
      <c r="D1692" s="4">
        <f>'宅直データ '!C1692</f>
        <v>0</v>
      </c>
      <c r="E1692" s="3">
        <f>'宅直データ '!D1692</f>
        <v>0</v>
      </c>
      <c r="F1692" s="3">
        <f>'宅直データ '!E1692</f>
        <v>0</v>
      </c>
      <c r="G1692" s="10">
        <f>'宅直データ '!F1692</f>
        <v>0</v>
      </c>
      <c r="H1692" s="3" t="str">
        <f t="shared" si="26"/>
        <v/>
      </c>
      <c r="I1692" s="3" t="str">
        <f>IF(F1692=1,VLOOKUP($B1692,スタッフ!$B:$F,5,FALSE),"")</f>
        <v/>
      </c>
      <c r="J1692" s="3" t="str">
        <f>IF(G1692=1,VLOOKUP($B1692,スタッフ!$B:$F,5,FALSE),"")</f>
        <v/>
      </c>
      <c r="K1692" s="3" t="str">
        <f>IF(E1692=1,VLOOKUP($B1692,スタッフ!$B:$F,5,FALSE),"")</f>
        <v/>
      </c>
    </row>
    <row r="1693" spans="1:11" x14ac:dyDescent="0.2">
      <c r="A1693" s="9" t="str">
        <f>'宅直データ '!A1693&amp;'宅直データ '!C1693</f>
        <v/>
      </c>
      <c r="B1693" s="3" t="str">
        <f>'宅直データ '!A1693&amp;""</f>
        <v/>
      </c>
      <c r="C1693" s="3">
        <f>'宅直データ '!B1693</f>
        <v>0</v>
      </c>
      <c r="D1693" s="4">
        <f>'宅直データ '!C1693</f>
        <v>0</v>
      </c>
      <c r="E1693" s="3">
        <f>'宅直データ '!D1693</f>
        <v>0</v>
      </c>
      <c r="F1693" s="3">
        <f>'宅直データ '!E1693</f>
        <v>0</v>
      </c>
      <c r="G1693" s="10">
        <f>'宅直データ '!F1693</f>
        <v>0</v>
      </c>
      <c r="H1693" s="3" t="str">
        <f t="shared" si="26"/>
        <v/>
      </c>
      <c r="I1693" s="3" t="str">
        <f>IF(F1693=1,VLOOKUP($B1693,スタッフ!$B:$F,5,FALSE),"")</f>
        <v/>
      </c>
      <c r="J1693" s="3" t="str">
        <f>IF(G1693=1,VLOOKUP($B1693,スタッフ!$B:$F,5,FALSE),"")</f>
        <v/>
      </c>
      <c r="K1693" s="3" t="str">
        <f>IF(E1693=1,VLOOKUP($B1693,スタッフ!$B:$F,5,FALSE),"")</f>
        <v/>
      </c>
    </row>
    <row r="1694" spans="1:11" x14ac:dyDescent="0.2">
      <c r="A1694" s="9" t="str">
        <f>'宅直データ '!A1694&amp;'宅直データ '!C1694</f>
        <v/>
      </c>
      <c r="B1694" s="3" t="str">
        <f>'宅直データ '!A1694&amp;""</f>
        <v/>
      </c>
      <c r="C1694" s="3">
        <f>'宅直データ '!B1694</f>
        <v>0</v>
      </c>
      <c r="D1694" s="4">
        <f>'宅直データ '!C1694</f>
        <v>0</v>
      </c>
      <c r="E1694" s="3">
        <f>'宅直データ '!D1694</f>
        <v>0</v>
      </c>
      <c r="F1694" s="3">
        <f>'宅直データ '!E1694</f>
        <v>0</v>
      </c>
      <c r="G1694" s="10">
        <f>'宅直データ '!F1694</f>
        <v>0</v>
      </c>
      <c r="H1694" s="3" t="str">
        <f t="shared" si="26"/>
        <v/>
      </c>
      <c r="I1694" s="3" t="str">
        <f>IF(F1694=1,VLOOKUP($B1694,スタッフ!$B:$F,5,FALSE),"")</f>
        <v/>
      </c>
      <c r="J1694" s="3" t="str">
        <f>IF(G1694=1,VLOOKUP($B1694,スタッフ!$B:$F,5,FALSE),"")</f>
        <v/>
      </c>
      <c r="K1694" s="3" t="str">
        <f>IF(E1694=1,VLOOKUP($B1694,スタッフ!$B:$F,5,FALSE),"")</f>
        <v/>
      </c>
    </row>
    <row r="1695" spans="1:11" x14ac:dyDescent="0.2">
      <c r="A1695" s="9" t="str">
        <f>'宅直データ '!A1695&amp;'宅直データ '!C1695</f>
        <v/>
      </c>
      <c r="B1695" s="3" t="str">
        <f>'宅直データ '!A1695&amp;""</f>
        <v/>
      </c>
      <c r="C1695" s="3">
        <f>'宅直データ '!B1695</f>
        <v>0</v>
      </c>
      <c r="D1695" s="4">
        <f>'宅直データ '!C1695</f>
        <v>0</v>
      </c>
      <c r="E1695" s="3">
        <f>'宅直データ '!D1695</f>
        <v>0</v>
      </c>
      <c r="F1695" s="3">
        <f>'宅直データ '!E1695</f>
        <v>0</v>
      </c>
      <c r="G1695" s="10">
        <f>'宅直データ '!F1695</f>
        <v>0</v>
      </c>
      <c r="H1695" s="3" t="str">
        <f t="shared" si="26"/>
        <v/>
      </c>
      <c r="I1695" s="3" t="str">
        <f>IF(F1695=1,VLOOKUP($B1695,スタッフ!$B:$F,5,FALSE),"")</f>
        <v/>
      </c>
      <c r="J1695" s="3" t="str">
        <f>IF(G1695=1,VLOOKUP($B1695,スタッフ!$B:$F,5,FALSE),"")</f>
        <v/>
      </c>
      <c r="K1695" s="3" t="str">
        <f>IF(E1695=1,VLOOKUP($B1695,スタッフ!$B:$F,5,FALSE),"")</f>
        <v/>
      </c>
    </row>
    <row r="1696" spans="1:11" x14ac:dyDescent="0.2">
      <c r="A1696" s="9" t="str">
        <f>'宅直データ '!A1696&amp;'宅直データ '!C1696</f>
        <v/>
      </c>
      <c r="B1696" s="3" t="str">
        <f>'宅直データ '!A1696&amp;""</f>
        <v/>
      </c>
      <c r="C1696" s="3">
        <f>'宅直データ '!B1696</f>
        <v>0</v>
      </c>
      <c r="D1696" s="4">
        <f>'宅直データ '!C1696</f>
        <v>0</v>
      </c>
      <c r="E1696" s="3">
        <f>'宅直データ '!D1696</f>
        <v>0</v>
      </c>
      <c r="F1696" s="3">
        <f>'宅直データ '!E1696</f>
        <v>0</v>
      </c>
      <c r="G1696" s="10">
        <f>'宅直データ '!F1696</f>
        <v>0</v>
      </c>
      <c r="H1696" s="3" t="str">
        <f t="shared" si="26"/>
        <v/>
      </c>
      <c r="I1696" s="3" t="str">
        <f>IF(F1696=1,VLOOKUP($B1696,スタッフ!$B:$F,5,FALSE),"")</f>
        <v/>
      </c>
      <c r="J1696" s="3" t="str">
        <f>IF(G1696=1,VLOOKUP($B1696,スタッフ!$B:$F,5,FALSE),"")</f>
        <v/>
      </c>
      <c r="K1696" s="3" t="str">
        <f>IF(E1696=1,VLOOKUP($B1696,スタッフ!$B:$F,5,FALSE),"")</f>
        <v/>
      </c>
    </row>
    <row r="1697" spans="1:11" x14ac:dyDescent="0.2">
      <c r="A1697" s="9" t="str">
        <f>'宅直データ '!A1697&amp;'宅直データ '!C1697</f>
        <v/>
      </c>
      <c r="B1697" s="3" t="str">
        <f>'宅直データ '!A1697&amp;""</f>
        <v/>
      </c>
      <c r="C1697" s="3">
        <f>'宅直データ '!B1697</f>
        <v>0</v>
      </c>
      <c r="D1697" s="4">
        <f>'宅直データ '!C1697</f>
        <v>0</v>
      </c>
      <c r="E1697" s="3">
        <f>'宅直データ '!D1697</f>
        <v>0</v>
      </c>
      <c r="F1697" s="3">
        <f>'宅直データ '!E1697</f>
        <v>0</v>
      </c>
      <c r="G1697" s="10">
        <f>'宅直データ '!F1697</f>
        <v>0</v>
      </c>
      <c r="H1697" s="3" t="str">
        <f t="shared" si="26"/>
        <v/>
      </c>
      <c r="I1697" s="3" t="str">
        <f>IF(F1697=1,VLOOKUP($B1697,スタッフ!$B:$F,5,FALSE),"")</f>
        <v/>
      </c>
      <c r="J1697" s="3" t="str">
        <f>IF(G1697=1,VLOOKUP($B1697,スタッフ!$B:$F,5,FALSE),"")</f>
        <v/>
      </c>
      <c r="K1697" s="3" t="str">
        <f>IF(E1697=1,VLOOKUP($B1697,スタッフ!$B:$F,5,FALSE),"")</f>
        <v/>
      </c>
    </row>
    <row r="1698" spans="1:11" x14ac:dyDescent="0.2">
      <c r="A1698" s="9" t="str">
        <f>'宅直データ '!A1698&amp;'宅直データ '!C1698</f>
        <v/>
      </c>
      <c r="B1698" s="3" t="str">
        <f>'宅直データ '!A1698&amp;""</f>
        <v/>
      </c>
      <c r="C1698" s="3">
        <f>'宅直データ '!B1698</f>
        <v>0</v>
      </c>
      <c r="D1698" s="4">
        <f>'宅直データ '!C1698</f>
        <v>0</v>
      </c>
      <c r="E1698" s="3">
        <f>'宅直データ '!D1698</f>
        <v>0</v>
      </c>
      <c r="F1698" s="3">
        <f>'宅直データ '!E1698</f>
        <v>0</v>
      </c>
      <c r="G1698" s="10">
        <f>'宅直データ '!F1698</f>
        <v>0</v>
      </c>
      <c r="H1698" s="3" t="str">
        <f t="shared" si="26"/>
        <v/>
      </c>
      <c r="I1698" s="3" t="str">
        <f>IF(F1698=1,VLOOKUP($B1698,スタッフ!$B:$F,5,FALSE),"")</f>
        <v/>
      </c>
      <c r="J1698" s="3" t="str">
        <f>IF(G1698=1,VLOOKUP($B1698,スタッフ!$B:$F,5,FALSE),"")</f>
        <v/>
      </c>
      <c r="K1698" s="3" t="str">
        <f>IF(E1698=1,VLOOKUP($B1698,スタッフ!$B:$F,5,FALSE),"")</f>
        <v/>
      </c>
    </row>
    <row r="1699" spans="1:11" x14ac:dyDescent="0.2">
      <c r="A1699" s="9" t="str">
        <f>'宅直データ '!A1699&amp;'宅直データ '!C1699</f>
        <v/>
      </c>
      <c r="B1699" s="3" t="str">
        <f>'宅直データ '!A1699&amp;""</f>
        <v/>
      </c>
      <c r="C1699" s="3">
        <f>'宅直データ '!B1699</f>
        <v>0</v>
      </c>
      <c r="D1699" s="4">
        <f>'宅直データ '!C1699</f>
        <v>0</v>
      </c>
      <c r="E1699" s="3">
        <f>'宅直データ '!D1699</f>
        <v>0</v>
      </c>
      <c r="F1699" s="3">
        <f>'宅直データ '!E1699</f>
        <v>0</v>
      </c>
      <c r="G1699" s="10">
        <f>'宅直データ '!F1699</f>
        <v>0</v>
      </c>
      <c r="H1699" s="3" t="str">
        <f t="shared" si="26"/>
        <v/>
      </c>
      <c r="I1699" s="3" t="str">
        <f>IF(F1699=1,VLOOKUP($B1699,スタッフ!$B:$F,5,FALSE),"")</f>
        <v/>
      </c>
      <c r="J1699" s="3" t="str">
        <f>IF(G1699=1,VLOOKUP($B1699,スタッフ!$B:$F,5,FALSE),"")</f>
        <v/>
      </c>
      <c r="K1699" s="3" t="str">
        <f>IF(E1699=1,VLOOKUP($B1699,スタッフ!$B:$F,5,FALSE),"")</f>
        <v/>
      </c>
    </row>
    <row r="1700" spans="1:11" x14ac:dyDescent="0.2">
      <c r="A1700" s="9" t="str">
        <f>'宅直データ '!A1700&amp;'宅直データ '!C1700</f>
        <v/>
      </c>
      <c r="B1700" s="3" t="str">
        <f>'宅直データ '!A1700&amp;""</f>
        <v/>
      </c>
      <c r="C1700" s="3">
        <f>'宅直データ '!B1700</f>
        <v>0</v>
      </c>
      <c r="D1700" s="4">
        <f>'宅直データ '!C1700</f>
        <v>0</v>
      </c>
      <c r="E1700" s="3">
        <f>'宅直データ '!D1700</f>
        <v>0</v>
      </c>
      <c r="F1700" s="3">
        <f>'宅直データ '!E1700</f>
        <v>0</v>
      </c>
      <c r="G1700" s="10">
        <f>'宅直データ '!F1700</f>
        <v>0</v>
      </c>
      <c r="H1700" s="3" t="str">
        <f t="shared" si="26"/>
        <v/>
      </c>
      <c r="I1700" s="3" t="str">
        <f>IF(F1700=1,VLOOKUP($B1700,スタッフ!$B:$F,5,FALSE),"")</f>
        <v/>
      </c>
      <c r="J1700" s="3" t="str">
        <f>IF(G1700=1,VLOOKUP($B1700,スタッフ!$B:$F,5,FALSE),"")</f>
        <v/>
      </c>
      <c r="K1700" s="3" t="str">
        <f>IF(E1700=1,VLOOKUP($B1700,スタッフ!$B:$F,5,FALSE),"")</f>
        <v/>
      </c>
    </row>
    <row r="1701" spans="1:11" x14ac:dyDescent="0.2">
      <c r="A1701" s="9" t="str">
        <f>'宅直データ '!A1701&amp;'宅直データ '!C1701</f>
        <v/>
      </c>
      <c r="B1701" s="3" t="str">
        <f>'宅直データ '!A1701&amp;""</f>
        <v/>
      </c>
      <c r="C1701" s="3">
        <f>'宅直データ '!B1701</f>
        <v>0</v>
      </c>
      <c r="D1701" s="4">
        <f>'宅直データ '!C1701</f>
        <v>0</v>
      </c>
      <c r="E1701" s="3">
        <f>'宅直データ '!D1701</f>
        <v>0</v>
      </c>
      <c r="F1701" s="3">
        <f>'宅直データ '!E1701</f>
        <v>0</v>
      </c>
      <c r="G1701" s="10">
        <f>'宅直データ '!F1701</f>
        <v>0</v>
      </c>
      <c r="H1701" s="3" t="str">
        <f t="shared" si="26"/>
        <v/>
      </c>
      <c r="I1701" s="3" t="str">
        <f>IF(F1701=1,VLOOKUP($B1701,スタッフ!$B:$F,5,FALSE),"")</f>
        <v/>
      </c>
      <c r="J1701" s="3" t="str">
        <f>IF(G1701=1,VLOOKUP($B1701,スタッフ!$B:$F,5,FALSE),"")</f>
        <v/>
      </c>
      <c r="K1701" s="3" t="str">
        <f>IF(E1701=1,VLOOKUP($B1701,スタッフ!$B:$F,5,FALSE),"")</f>
        <v/>
      </c>
    </row>
    <row r="1702" spans="1:11" x14ac:dyDescent="0.2">
      <c r="A1702" s="9" t="str">
        <f>'宅直データ '!A1702&amp;'宅直データ '!C1702</f>
        <v/>
      </c>
      <c r="B1702" s="3" t="str">
        <f>'宅直データ '!A1702&amp;""</f>
        <v/>
      </c>
      <c r="C1702" s="3">
        <f>'宅直データ '!B1702</f>
        <v>0</v>
      </c>
      <c r="D1702" s="4">
        <f>'宅直データ '!C1702</f>
        <v>0</v>
      </c>
      <c r="E1702" s="3">
        <f>'宅直データ '!D1702</f>
        <v>0</v>
      </c>
      <c r="F1702" s="3">
        <f>'宅直データ '!E1702</f>
        <v>0</v>
      </c>
      <c r="G1702" s="10">
        <f>'宅直データ '!F1702</f>
        <v>0</v>
      </c>
      <c r="H1702" s="3" t="str">
        <f t="shared" si="26"/>
        <v/>
      </c>
      <c r="I1702" s="3" t="str">
        <f>IF(F1702=1,VLOOKUP($B1702,スタッフ!$B:$F,5,FALSE),"")</f>
        <v/>
      </c>
      <c r="J1702" s="3" t="str">
        <f>IF(G1702=1,VLOOKUP($B1702,スタッフ!$B:$F,5,FALSE),"")</f>
        <v/>
      </c>
      <c r="K1702" s="3" t="str">
        <f>IF(E1702=1,VLOOKUP($B1702,スタッフ!$B:$F,5,FALSE),"")</f>
        <v/>
      </c>
    </row>
    <row r="1703" spans="1:11" x14ac:dyDescent="0.2">
      <c r="A1703" s="9" t="str">
        <f>'宅直データ '!A1703&amp;'宅直データ '!C1703</f>
        <v/>
      </c>
      <c r="B1703" s="3" t="str">
        <f>'宅直データ '!A1703&amp;""</f>
        <v/>
      </c>
      <c r="C1703" s="3">
        <f>'宅直データ '!B1703</f>
        <v>0</v>
      </c>
      <c r="D1703" s="4">
        <f>'宅直データ '!C1703</f>
        <v>0</v>
      </c>
      <c r="E1703" s="3">
        <f>'宅直データ '!D1703</f>
        <v>0</v>
      </c>
      <c r="F1703" s="3">
        <f>'宅直データ '!E1703</f>
        <v>0</v>
      </c>
      <c r="G1703" s="10">
        <f>'宅直データ '!F1703</f>
        <v>0</v>
      </c>
      <c r="H1703" s="3" t="str">
        <f t="shared" si="26"/>
        <v/>
      </c>
      <c r="I1703" s="3" t="str">
        <f>IF(F1703=1,VLOOKUP($B1703,スタッフ!$B:$F,5,FALSE),"")</f>
        <v/>
      </c>
      <c r="J1703" s="3" t="str">
        <f>IF(G1703=1,VLOOKUP($B1703,スタッフ!$B:$F,5,FALSE),"")</f>
        <v/>
      </c>
      <c r="K1703" s="3" t="str">
        <f>IF(E1703=1,VLOOKUP($B1703,スタッフ!$B:$F,5,FALSE),"")</f>
        <v/>
      </c>
    </row>
    <row r="1704" spans="1:11" x14ac:dyDescent="0.2">
      <c r="A1704" s="9" t="str">
        <f>'宅直データ '!A1704&amp;'宅直データ '!C1704</f>
        <v/>
      </c>
      <c r="B1704" s="3" t="str">
        <f>'宅直データ '!A1704&amp;""</f>
        <v/>
      </c>
      <c r="C1704" s="3">
        <f>'宅直データ '!B1704</f>
        <v>0</v>
      </c>
      <c r="D1704" s="4">
        <f>'宅直データ '!C1704</f>
        <v>0</v>
      </c>
      <c r="E1704" s="3">
        <f>'宅直データ '!D1704</f>
        <v>0</v>
      </c>
      <c r="F1704" s="3">
        <f>'宅直データ '!E1704</f>
        <v>0</v>
      </c>
      <c r="G1704" s="10">
        <f>'宅直データ '!F1704</f>
        <v>0</v>
      </c>
      <c r="H1704" s="3" t="str">
        <f t="shared" si="26"/>
        <v/>
      </c>
      <c r="I1704" s="3" t="str">
        <f>IF(F1704=1,VLOOKUP($B1704,スタッフ!$B:$F,5,FALSE),"")</f>
        <v/>
      </c>
      <c r="J1704" s="3" t="str">
        <f>IF(G1704=1,VLOOKUP($B1704,スタッフ!$B:$F,5,FALSE),"")</f>
        <v/>
      </c>
      <c r="K1704" s="3" t="str">
        <f>IF(E1704=1,VLOOKUP($B1704,スタッフ!$B:$F,5,FALSE),"")</f>
        <v/>
      </c>
    </row>
    <row r="1705" spans="1:11" x14ac:dyDescent="0.2">
      <c r="A1705" s="9" t="str">
        <f>'宅直データ '!A1705&amp;'宅直データ '!C1705</f>
        <v/>
      </c>
      <c r="B1705" s="3" t="str">
        <f>'宅直データ '!A1705&amp;""</f>
        <v/>
      </c>
      <c r="C1705" s="3">
        <f>'宅直データ '!B1705</f>
        <v>0</v>
      </c>
      <c r="D1705" s="4">
        <f>'宅直データ '!C1705</f>
        <v>0</v>
      </c>
      <c r="E1705" s="3">
        <f>'宅直データ '!D1705</f>
        <v>0</v>
      </c>
      <c r="F1705" s="3">
        <f>'宅直データ '!E1705</f>
        <v>0</v>
      </c>
      <c r="G1705" s="10">
        <f>'宅直データ '!F1705</f>
        <v>0</v>
      </c>
      <c r="H1705" s="3" t="str">
        <f t="shared" si="26"/>
        <v/>
      </c>
      <c r="I1705" s="3" t="str">
        <f>IF(F1705=1,VLOOKUP($B1705,スタッフ!$B:$F,5,FALSE),"")</f>
        <v/>
      </c>
      <c r="J1705" s="3" t="str">
        <f>IF(G1705=1,VLOOKUP($B1705,スタッフ!$B:$F,5,FALSE),"")</f>
        <v/>
      </c>
      <c r="K1705" s="3" t="str">
        <f>IF(E1705=1,VLOOKUP($B1705,スタッフ!$B:$F,5,FALSE),"")</f>
        <v/>
      </c>
    </row>
    <row r="1706" spans="1:11" x14ac:dyDescent="0.2">
      <c r="A1706" s="9" t="str">
        <f>'宅直データ '!A1706&amp;'宅直データ '!C1706</f>
        <v/>
      </c>
      <c r="B1706" s="3" t="str">
        <f>'宅直データ '!A1706&amp;""</f>
        <v/>
      </c>
      <c r="C1706" s="3">
        <f>'宅直データ '!B1706</f>
        <v>0</v>
      </c>
      <c r="D1706" s="4">
        <f>'宅直データ '!C1706</f>
        <v>0</v>
      </c>
      <c r="E1706" s="3">
        <f>'宅直データ '!D1706</f>
        <v>0</v>
      </c>
      <c r="F1706" s="3">
        <f>'宅直データ '!E1706</f>
        <v>0</v>
      </c>
      <c r="G1706" s="10">
        <f>'宅直データ '!F1706</f>
        <v>0</v>
      </c>
      <c r="H1706" s="3" t="str">
        <f t="shared" si="26"/>
        <v/>
      </c>
      <c r="I1706" s="3" t="str">
        <f>IF(F1706=1,VLOOKUP($B1706,スタッフ!$B:$F,5,FALSE),"")</f>
        <v/>
      </c>
      <c r="J1706" s="3" t="str">
        <f>IF(G1706=1,VLOOKUP($B1706,スタッフ!$B:$F,5,FALSE),"")</f>
        <v/>
      </c>
      <c r="K1706" s="3" t="str">
        <f>IF(E1706=1,VLOOKUP($B1706,スタッフ!$B:$F,5,FALSE),"")</f>
        <v/>
      </c>
    </row>
    <row r="1707" spans="1:11" x14ac:dyDescent="0.2">
      <c r="A1707" s="9" t="str">
        <f>'宅直データ '!A1707&amp;'宅直データ '!C1707</f>
        <v/>
      </c>
      <c r="B1707" s="3" t="str">
        <f>'宅直データ '!A1707&amp;""</f>
        <v/>
      </c>
      <c r="C1707" s="3">
        <f>'宅直データ '!B1707</f>
        <v>0</v>
      </c>
      <c r="D1707" s="4">
        <f>'宅直データ '!C1707</f>
        <v>0</v>
      </c>
      <c r="E1707" s="3">
        <f>'宅直データ '!D1707</f>
        <v>0</v>
      </c>
      <c r="F1707" s="3">
        <f>'宅直データ '!E1707</f>
        <v>0</v>
      </c>
      <c r="G1707" s="10">
        <f>'宅直データ '!F1707</f>
        <v>0</v>
      </c>
      <c r="H1707" s="3" t="str">
        <f t="shared" si="26"/>
        <v/>
      </c>
      <c r="I1707" s="3" t="str">
        <f>IF(F1707=1,VLOOKUP($B1707,スタッフ!$B:$F,5,FALSE),"")</f>
        <v/>
      </c>
      <c r="J1707" s="3" t="str">
        <f>IF(G1707=1,VLOOKUP($B1707,スタッフ!$B:$F,5,FALSE),"")</f>
        <v/>
      </c>
      <c r="K1707" s="3" t="str">
        <f>IF(E1707=1,VLOOKUP($B1707,スタッフ!$B:$F,5,FALSE),"")</f>
        <v/>
      </c>
    </row>
    <row r="1708" spans="1:11" x14ac:dyDescent="0.2">
      <c r="A1708" s="9" t="str">
        <f>'宅直データ '!A1708&amp;'宅直データ '!C1708</f>
        <v/>
      </c>
      <c r="B1708" s="3" t="str">
        <f>'宅直データ '!A1708&amp;""</f>
        <v/>
      </c>
      <c r="C1708" s="3">
        <f>'宅直データ '!B1708</f>
        <v>0</v>
      </c>
      <c r="D1708" s="4">
        <f>'宅直データ '!C1708</f>
        <v>0</v>
      </c>
      <c r="E1708" s="3">
        <f>'宅直データ '!D1708</f>
        <v>0</v>
      </c>
      <c r="F1708" s="3">
        <f>'宅直データ '!E1708</f>
        <v>0</v>
      </c>
      <c r="G1708" s="10">
        <f>'宅直データ '!F1708</f>
        <v>0</v>
      </c>
      <c r="H1708" s="3" t="str">
        <f t="shared" si="26"/>
        <v/>
      </c>
      <c r="I1708" s="3" t="str">
        <f>IF(F1708=1,VLOOKUP($B1708,スタッフ!$B:$F,5,FALSE),"")</f>
        <v/>
      </c>
      <c r="J1708" s="3" t="str">
        <f>IF(G1708=1,VLOOKUP($B1708,スタッフ!$B:$F,5,FALSE),"")</f>
        <v/>
      </c>
      <c r="K1708" s="3" t="str">
        <f>IF(E1708=1,VLOOKUP($B1708,スタッフ!$B:$F,5,FALSE),"")</f>
        <v/>
      </c>
    </row>
    <row r="1709" spans="1:11" x14ac:dyDescent="0.2">
      <c r="A1709" s="9" t="str">
        <f>'宅直データ '!A1709&amp;'宅直データ '!C1709</f>
        <v/>
      </c>
      <c r="B1709" s="3" t="str">
        <f>'宅直データ '!A1709&amp;""</f>
        <v/>
      </c>
      <c r="C1709" s="3">
        <f>'宅直データ '!B1709</f>
        <v>0</v>
      </c>
      <c r="D1709" s="4">
        <f>'宅直データ '!C1709</f>
        <v>0</v>
      </c>
      <c r="E1709" s="3">
        <f>'宅直データ '!D1709</f>
        <v>0</v>
      </c>
      <c r="F1709" s="3">
        <f>'宅直データ '!E1709</f>
        <v>0</v>
      </c>
      <c r="G1709" s="10">
        <f>'宅直データ '!F1709</f>
        <v>0</v>
      </c>
      <c r="H1709" s="3" t="str">
        <f t="shared" si="26"/>
        <v/>
      </c>
      <c r="I1709" s="3" t="str">
        <f>IF(F1709=1,VLOOKUP($B1709,スタッフ!$B:$F,5,FALSE),"")</f>
        <v/>
      </c>
      <c r="J1709" s="3" t="str">
        <f>IF(G1709=1,VLOOKUP($B1709,スタッフ!$B:$F,5,FALSE),"")</f>
        <v/>
      </c>
      <c r="K1709" s="3" t="str">
        <f>IF(E1709=1,VLOOKUP($B1709,スタッフ!$B:$F,5,FALSE),"")</f>
        <v/>
      </c>
    </row>
    <row r="1710" spans="1:11" x14ac:dyDescent="0.2">
      <c r="A1710" s="9" t="str">
        <f>'宅直データ '!A1710&amp;'宅直データ '!C1710</f>
        <v/>
      </c>
      <c r="B1710" s="3" t="str">
        <f>'宅直データ '!A1710&amp;""</f>
        <v/>
      </c>
      <c r="C1710" s="3">
        <f>'宅直データ '!B1710</f>
        <v>0</v>
      </c>
      <c r="D1710" s="4">
        <f>'宅直データ '!C1710</f>
        <v>0</v>
      </c>
      <c r="E1710" s="3">
        <f>'宅直データ '!D1710</f>
        <v>0</v>
      </c>
      <c r="F1710" s="3">
        <f>'宅直データ '!E1710</f>
        <v>0</v>
      </c>
      <c r="G1710" s="10">
        <f>'宅直データ '!F1710</f>
        <v>0</v>
      </c>
      <c r="H1710" s="3" t="str">
        <f t="shared" si="26"/>
        <v/>
      </c>
      <c r="I1710" s="3" t="str">
        <f>IF(F1710=1,VLOOKUP($B1710,スタッフ!$B:$F,5,FALSE),"")</f>
        <v/>
      </c>
      <c r="J1710" s="3" t="str">
        <f>IF(G1710=1,VLOOKUP($B1710,スタッフ!$B:$F,5,FALSE),"")</f>
        <v/>
      </c>
      <c r="K1710" s="3" t="str">
        <f>IF(E1710=1,VLOOKUP($B1710,スタッフ!$B:$F,5,FALSE),"")</f>
        <v/>
      </c>
    </row>
    <row r="1711" spans="1:11" x14ac:dyDescent="0.2">
      <c r="A1711" s="9" t="str">
        <f>'宅直データ '!A1711&amp;'宅直データ '!C1711</f>
        <v/>
      </c>
      <c r="B1711" s="3" t="str">
        <f>'宅直データ '!A1711&amp;""</f>
        <v/>
      </c>
      <c r="C1711" s="3">
        <f>'宅直データ '!B1711</f>
        <v>0</v>
      </c>
      <c r="D1711" s="4">
        <f>'宅直データ '!C1711</f>
        <v>0</v>
      </c>
      <c r="E1711" s="3">
        <f>'宅直データ '!D1711</f>
        <v>0</v>
      </c>
      <c r="F1711" s="3">
        <f>'宅直データ '!E1711</f>
        <v>0</v>
      </c>
      <c r="G1711" s="10">
        <f>'宅直データ '!F1711</f>
        <v>0</v>
      </c>
      <c r="H1711" s="3" t="str">
        <f t="shared" si="26"/>
        <v/>
      </c>
      <c r="I1711" s="3" t="str">
        <f>IF(F1711=1,VLOOKUP($B1711,スタッフ!$B:$F,5,FALSE),"")</f>
        <v/>
      </c>
      <c r="J1711" s="3" t="str">
        <f>IF(G1711=1,VLOOKUP($B1711,スタッフ!$B:$F,5,FALSE),"")</f>
        <v/>
      </c>
      <c r="K1711" s="3" t="str">
        <f>IF(E1711=1,VLOOKUP($B1711,スタッフ!$B:$F,5,FALSE),"")</f>
        <v/>
      </c>
    </row>
    <row r="1712" spans="1:11" x14ac:dyDescent="0.2">
      <c r="A1712" s="9" t="str">
        <f>'宅直データ '!A1712&amp;'宅直データ '!C1712</f>
        <v/>
      </c>
      <c r="B1712" s="3" t="str">
        <f>'宅直データ '!A1712&amp;""</f>
        <v/>
      </c>
      <c r="C1712" s="3">
        <f>'宅直データ '!B1712</f>
        <v>0</v>
      </c>
      <c r="D1712" s="4">
        <f>'宅直データ '!C1712</f>
        <v>0</v>
      </c>
      <c r="E1712" s="3">
        <f>'宅直データ '!D1712</f>
        <v>0</v>
      </c>
      <c r="F1712" s="3">
        <f>'宅直データ '!E1712</f>
        <v>0</v>
      </c>
      <c r="G1712" s="10">
        <f>'宅直データ '!F1712</f>
        <v>0</v>
      </c>
      <c r="H1712" s="3" t="str">
        <f t="shared" si="26"/>
        <v/>
      </c>
      <c r="I1712" s="3" t="str">
        <f>IF(F1712=1,VLOOKUP($B1712,スタッフ!$B:$F,5,FALSE),"")</f>
        <v/>
      </c>
      <c r="J1712" s="3" t="str">
        <f>IF(G1712=1,VLOOKUP($B1712,スタッフ!$B:$F,5,FALSE),"")</f>
        <v/>
      </c>
      <c r="K1712" s="3" t="str">
        <f>IF(E1712=1,VLOOKUP($B1712,スタッフ!$B:$F,5,FALSE),"")</f>
        <v/>
      </c>
    </row>
    <row r="1713" spans="1:11" x14ac:dyDescent="0.2">
      <c r="A1713" s="9" t="str">
        <f>'宅直データ '!A1713&amp;'宅直データ '!C1713</f>
        <v/>
      </c>
      <c r="B1713" s="3" t="str">
        <f>'宅直データ '!A1713&amp;""</f>
        <v/>
      </c>
      <c r="C1713" s="3">
        <f>'宅直データ '!B1713</f>
        <v>0</v>
      </c>
      <c r="D1713" s="4">
        <f>'宅直データ '!C1713</f>
        <v>0</v>
      </c>
      <c r="E1713" s="3">
        <f>'宅直データ '!D1713</f>
        <v>0</v>
      </c>
      <c r="F1713" s="3">
        <f>'宅直データ '!E1713</f>
        <v>0</v>
      </c>
      <c r="G1713" s="10">
        <f>'宅直データ '!F1713</f>
        <v>0</v>
      </c>
      <c r="H1713" s="3" t="str">
        <f t="shared" si="26"/>
        <v/>
      </c>
      <c r="I1713" s="3" t="str">
        <f>IF(F1713=1,VLOOKUP($B1713,スタッフ!$B:$F,5,FALSE),"")</f>
        <v/>
      </c>
      <c r="J1713" s="3" t="str">
        <f>IF(G1713=1,VLOOKUP($B1713,スタッフ!$B:$F,5,FALSE),"")</f>
        <v/>
      </c>
      <c r="K1713" s="3" t="str">
        <f>IF(E1713=1,VLOOKUP($B1713,スタッフ!$B:$F,5,FALSE),"")</f>
        <v/>
      </c>
    </row>
    <row r="1714" spans="1:11" x14ac:dyDescent="0.2">
      <c r="A1714" s="9" t="str">
        <f>'宅直データ '!A1714&amp;'宅直データ '!C1714</f>
        <v/>
      </c>
      <c r="B1714" s="3" t="str">
        <f>'宅直データ '!A1714&amp;""</f>
        <v/>
      </c>
      <c r="C1714" s="3">
        <f>'宅直データ '!B1714</f>
        <v>0</v>
      </c>
      <c r="D1714" s="4">
        <f>'宅直データ '!C1714</f>
        <v>0</v>
      </c>
      <c r="E1714" s="3">
        <f>'宅直データ '!D1714</f>
        <v>0</v>
      </c>
      <c r="F1714" s="3">
        <f>'宅直データ '!E1714</f>
        <v>0</v>
      </c>
      <c r="G1714" s="10">
        <f>'宅直データ '!F1714</f>
        <v>0</v>
      </c>
      <c r="H1714" s="3" t="str">
        <f t="shared" si="26"/>
        <v/>
      </c>
      <c r="I1714" s="3" t="str">
        <f>IF(F1714=1,VLOOKUP($B1714,スタッフ!$B:$F,5,FALSE),"")</f>
        <v/>
      </c>
      <c r="J1714" s="3" t="str">
        <f>IF(G1714=1,VLOOKUP($B1714,スタッフ!$B:$F,5,FALSE),"")</f>
        <v/>
      </c>
      <c r="K1714" s="3" t="str">
        <f>IF(E1714=1,VLOOKUP($B1714,スタッフ!$B:$F,5,FALSE),"")</f>
        <v/>
      </c>
    </row>
    <row r="1715" spans="1:11" x14ac:dyDescent="0.2">
      <c r="A1715" s="9" t="str">
        <f>'宅直データ '!A1715&amp;'宅直データ '!C1715</f>
        <v/>
      </c>
      <c r="B1715" s="3" t="str">
        <f>'宅直データ '!A1715&amp;""</f>
        <v/>
      </c>
      <c r="C1715" s="3">
        <f>'宅直データ '!B1715</f>
        <v>0</v>
      </c>
      <c r="D1715" s="4">
        <f>'宅直データ '!C1715</f>
        <v>0</v>
      </c>
      <c r="E1715" s="3">
        <f>'宅直データ '!D1715</f>
        <v>0</v>
      </c>
      <c r="F1715" s="3">
        <f>'宅直データ '!E1715</f>
        <v>0</v>
      </c>
      <c r="G1715" s="10">
        <f>'宅直データ '!F1715</f>
        <v>0</v>
      </c>
      <c r="H1715" s="3" t="str">
        <f t="shared" si="26"/>
        <v/>
      </c>
      <c r="I1715" s="3" t="str">
        <f>IF(F1715=1,VLOOKUP($B1715,スタッフ!$B:$F,5,FALSE),"")</f>
        <v/>
      </c>
      <c r="J1715" s="3" t="str">
        <f>IF(G1715=1,VLOOKUP($B1715,スタッフ!$B:$F,5,FALSE),"")</f>
        <v/>
      </c>
      <c r="K1715" s="3" t="str">
        <f>IF(E1715=1,VLOOKUP($B1715,スタッフ!$B:$F,5,FALSE),"")</f>
        <v/>
      </c>
    </row>
    <row r="1716" spans="1:11" x14ac:dyDescent="0.2">
      <c r="A1716" s="9" t="str">
        <f>'宅直データ '!A1716&amp;'宅直データ '!C1716</f>
        <v/>
      </c>
      <c r="B1716" s="3" t="str">
        <f>'宅直データ '!A1716&amp;""</f>
        <v/>
      </c>
      <c r="C1716" s="3">
        <f>'宅直データ '!B1716</f>
        <v>0</v>
      </c>
      <c r="D1716" s="4">
        <f>'宅直データ '!C1716</f>
        <v>0</v>
      </c>
      <c r="E1716" s="3">
        <f>'宅直データ '!D1716</f>
        <v>0</v>
      </c>
      <c r="F1716" s="3">
        <f>'宅直データ '!E1716</f>
        <v>0</v>
      </c>
      <c r="G1716" s="10">
        <f>'宅直データ '!F1716</f>
        <v>0</v>
      </c>
      <c r="H1716" s="3" t="str">
        <f t="shared" si="26"/>
        <v/>
      </c>
      <c r="I1716" s="3" t="str">
        <f>IF(F1716=1,VLOOKUP($B1716,スタッフ!$B:$F,5,FALSE),"")</f>
        <v/>
      </c>
      <c r="J1716" s="3" t="str">
        <f>IF(G1716=1,VLOOKUP($B1716,スタッフ!$B:$F,5,FALSE),"")</f>
        <v/>
      </c>
      <c r="K1716" s="3" t="str">
        <f>IF(E1716=1,VLOOKUP($B1716,スタッフ!$B:$F,5,FALSE),"")</f>
        <v/>
      </c>
    </row>
    <row r="1717" spans="1:11" x14ac:dyDescent="0.2">
      <c r="A1717" s="9" t="str">
        <f>'宅直データ '!A1717&amp;'宅直データ '!C1717</f>
        <v/>
      </c>
      <c r="B1717" s="3" t="str">
        <f>'宅直データ '!A1717&amp;""</f>
        <v/>
      </c>
      <c r="C1717" s="3">
        <f>'宅直データ '!B1717</f>
        <v>0</v>
      </c>
      <c r="D1717" s="4">
        <f>'宅直データ '!C1717</f>
        <v>0</v>
      </c>
      <c r="E1717" s="3">
        <f>'宅直データ '!D1717</f>
        <v>0</v>
      </c>
      <c r="F1717" s="3">
        <f>'宅直データ '!E1717</f>
        <v>0</v>
      </c>
      <c r="G1717" s="10">
        <f>'宅直データ '!F1717</f>
        <v>0</v>
      </c>
      <c r="H1717" s="3" t="str">
        <f t="shared" si="26"/>
        <v/>
      </c>
      <c r="I1717" s="3" t="str">
        <f>IF(F1717=1,VLOOKUP($B1717,スタッフ!$B:$F,5,FALSE),"")</f>
        <v/>
      </c>
      <c r="J1717" s="3" t="str">
        <f>IF(G1717=1,VLOOKUP($B1717,スタッフ!$B:$F,5,FALSE),"")</f>
        <v/>
      </c>
      <c r="K1717" s="3" t="str">
        <f>IF(E1717=1,VLOOKUP($B1717,スタッフ!$B:$F,5,FALSE),"")</f>
        <v/>
      </c>
    </row>
    <row r="1718" spans="1:11" x14ac:dyDescent="0.2">
      <c r="A1718" s="9" t="str">
        <f>'宅直データ '!A1718&amp;'宅直データ '!C1718</f>
        <v/>
      </c>
      <c r="B1718" s="3" t="str">
        <f>'宅直データ '!A1718&amp;""</f>
        <v/>
      </c>
      <c r="C1718" s="3">
        <f>'宅直データ '!B1718</f>
        <v>0</v>
      </c>
      <c r="D1718" s="4">
        <f>'宅直データ '!C1718</f>
        <v>0</v>
      </c>
      <c r="E1718" s="3">
        <f>'宅直データ '!D1718</f>
        <v>0</v>
      </c>
      <c r="F1718" s="3">
        <f>'宅直データ '!E1718</f>
        <v>0</v>
      </c>
      <c r="G1718" s="10">
        <f>'宅直データ '!F1718</f>
        <v>0</v>
      </c>
      <c r="H1718" s="3" t="str">
        <f t="shared" si="26"/>
        <v/>
      </c>
      <c r="I1718" s="3" t="str">
        <f>IF(F1718=1,VLOOKUP($B1718,スタッフ!$B:$F,5,FALSE),"")</f>
        <v/>
      </c>
      <c r="J1718" s="3" t="str">
        <f>IF(G1718=1,VLOOKUP($B1718,スタッフ!$B:$F,5,FALSE),"")</f>
        <v/>
      </c>
      <c r="K1718" s="3" t="str">
        <f>IF(E1718=1,VLOOKUP($B1718,スタッフ!$B:$F,5,FALSE),"")</f>
        <v/>
      </c>
    </row>
    <row r="1719" spans="1:11" x14ac:dyDescent="0.2">
      <c r="A1719" s="9" t="str">
        <f>'宅直データ '!A1719&amp;'宅直データ '!C1719</f>
        <v/>
      </c>
      <c r="B1719" s="3" t="str">
        <f>'宅直データ '!A1719&amp;""</f>
        <v/>
      </c>
      <c r="C1719" s="3">
        <f>'宅直データ '!B1719</f>
        <v>0</v>
      </c>
      <c r="D1719" s="4">
        <f>'宅直データ '!C1719</f>
        <v>0</v>
      </c>
      <c r="E1719" s="3">
        <f>'宅直データ '!D1719</f>
        <v>0</v>
      </c>
      <c r="F1719" s="3">
        <f>'宅直データ '!E1719</f>
        <v>0</v>
      </c>
      <c r="G1719" s="10">
        <f>'宅直データ '!F1719</f>
        <v>0</v>
      </c>
      <c r="H1719" s="3" t="str">
        <f t="shared" si="26"/>
        <v/>
      </c>
      <c r="I1719" s="3" t="str">
        <f>IF(F1719=1,VLOOKUP($B1719,スタッフ!$B:$F,5,FALSE),"")</f>
        <v/>
      </c>
      <c r="J1719" s="3" t="str">
        <f>IF(G1719=1,VLOOKUP($B1719,スタッフ!$B:$F,5,FALSE),"")</f>
        <v/>
      </c>
      <c r="K1719" s="3" t="str">
        <f>IF(E1719=1,VLOOKUP($B1719,スタッフ!$B:$F,5,FALSE),"")</f>
        <v/>
      </c>
    </row>
    <row r="1720" spans="1:11" x14ac:dyDescent="0.2">
      <c r="A1720" s="9" t="str">
        <f>'宅直データ '!A1720&amp;'宅直データ '!C1720</f>
        <v/>
      </c>
      <c r="B1720" s="3" t="str">
        <f>'宅直データ '!A1720&amp;""</f>
        <v/>
      </c>
      <c r="C1720" s="3">
        <f>'宅直データ '!B1720</f>
        <v>0</v>
      </c>
      <c r="D1720" s="4">
        <f>'宅直データ '!C1720</f>
        <v>0</v>
      </c>
      <c r="E1720" s="3">
        <f>'宅直データ '!D1720</f>
        <v>0</v>
      </c>
      <c r="F1720" s="3">
        <f>'宅直データ '!E1720</f>
        <v>0</v>
      </c>
      <c r="G1720" s="10">
        <f>'宅直データ '!F1720</f>
        <v>0</v>
      </c>
      <c r="H1720" s="3" t="str">
        <f t="shared" si="26"/>
        <v/>
      </c>
      <c r="I1720" s="3" t="str">
        <f>IF(F1720=1,VLOOKUP($B1720,スタッフ!$B:$F,5,FALSE),"")</f>
        <v/>
      </c>
      <c r="J1720" s="3" t="str">
        <f>IF(G1720=1,VLOOKUP($B1720,スタッフ!$B:$F,5,FALSE),"")</f>
        <v/>
      </c>
      <c r="K1720" s="3" t="str">
        <f>IF(E1720=1,VLOOKUP($B1720,スタッフ!$B:$F,5,FALSE),"")</f>
        <v/>
      </c>
    </row>
    <row r="1721" spans="1:11" x14ac:dyDescent="0.2">
      <c r="A1721" s="9" t="str">
        <f>'宅直データ '!A1721&amp;'宅直データ '!C1721</f>
        <v/>
      </c>
      <c r="B1721" s="3" t="str">
        <f>'宅直データ '!A1721&amp;""</f>
        <v/>
      </c>
      <c r="C1721" s="3">
        <f>'宅直データ '!B1721</f>
        <v>0</v>
      </c>
      <c r="D1721" s="4">
        <f>'宅直データ '!C1721</f>
        <v>0</v>
      </c>
      <c r="E1721" s="3">
        <f>'宅直データ '!D1721</f>
        <v>0</v>
      </c>
      <c r="F1721" s="3">
        <f>'宅直データ '!E1721</f>
        <v>0</v>
      </c>
      <c r="G1721" s="10">
        <f>'宅直データ '!F1721</f>
        <v>0</v>
      </c>
      <c r="H1721" s="3" t="str">
        <f t="shared" si="26"/>
        <v/>
      </c>
      <c r="I1721" s="3" t="str">
        <f>IF(F1721=1,VLOOKUP($B1721,スタッフ!$B:$F,5,FALSE),"")</f>
        <v/>
      </c>
      <c r="J1721" s="3" t="str">
        <f>IF(G1721=1,VLOOKUP($B1721,スタッフ!$B:$F,5,FALSE),"")</f>
        <v/>
      </c>
      <c r="K1721" s="3" t="str">
        <f>IF(E1721=1,VLOOKUP($B1721,スタッフ!$B:$F,5,FALSE),"")</f>
        <v/>
      </c>
    </row>
    <row r="1722" spans="1:11" x14ac:dyDescent="0.2">
      <c r="A1722" s="9" t="str">
        <f>'宅直データ '!A1722&amp;'宅直データ '!C1722</f>
        <v/>
      </c>
      <c r="B1722" s="3" t="str">
        <f>'宅直データ '!A1722&amp;""</f>
        <v/>
      </c>
      <c r="C1722" s="3">
        <f>'宅直データ '!B1722</f>
        <v>0</v>
      </c>
      <c r="D1722" s="4">
        <f>'宅直データ '!C1722</f>
        <v>0</v>
      </c>
      <c r="E1722" s="3">
        <f>'宅直データ '!D1722</f>
        <v>0</v>
      </c>
      <c r="F1722" s="3">
        <f>'宅直データ '!E1722</f>
        <v>0</v>
      </c>
      <c r="G1722" s="10">
        <f>'宅直データ '!F1722</f>
        <v>0</v>
      </c>
      <c r="H1722" s="3" t="str">
        <f t="shared" si="26"/>
        <v/>
      </c>
      <c r="I1722" s="3" t="str">
        <f>IF(F1722=1,VLOOKUP($B1722,スタッフ!$B:$F,5,FALSE),"")</f>
        <v/>
      </c>
      <c r="J1722" s="3" t="str">
        <f>IF(G1722=1,VLOOKUP($B1722,スタッフ!$B:$F,5,FALSE),"")</f>
        <v/>
      </c>
      <c r="K1722" s="3" t="str">
        <f>IF(E1722=1,VLOOKUP($B1722,スタッフ!$B:$F,5,FALSE),"")</f>
        <v/>
      </c>
    </row>
    <row r="1723" spans="1:11" x14ac:dyDescent="0.2">
      <c r="A1723" s="9" t="str">
        <f>'宅直データ '!A1723&amp;'宅直データ '!C1723</f>
        <v/>
      </c>
      <c r="B1723" s="3" t="str">
        <f>'宅直データ '!A1723&amp;""</f>
        <v/>
      </c>
      <c r="C1723" s="3">
        <f>'宅直データ '!B1723</f>
        <v>0</v>
      </c>
      <c r="D1723" s="4">
        <f>'宅直データ '!C1723</f>
        <v>0</v>
      </c>
      <c r="E1723" s="3">
        <f>'宅直データ '!D1723</f>
        <v>0</v>
      </c>
      <c r="F1723" s="3">
        <f>'宅直データ '!E1723</f>
        <v>0</v>
      </c>
      <c r="G1723" s="10">
        <f>'宅直データ '!F1723</f>
        <v>0</v>
      </c>
      <c r="H1723" s="3" t="str">
        <f t="shared" si="26"/>
        <v/>
      </c>
      <c r="I1723" s="3" t="str">
        <f>IF(F1723=1,VLOOKUP($B1723,スタッフ!$B:$F,5,FALSE),"")</f>
        <v/>
      </c>
      <c r="J1723" s="3" t="str">
        <f>IF(G1723=1,VLOOKUP($B1723,スタッフ!$B:$F,5,FALSE),"")</f>
        <v/>
      </c>
      <c r="K1723" s="3" t="str">
        <f>IF(E1723=1,VLOOKUP($B1723,スタッフ!$B:$F,5,FALSE),"")</f>
        <v/>
      </c>
    </row>
    <row r="1724" spans="1:11" x14ac:dyDescent="0.2">
      <c r="A1724" s="9" t="str">
        <f>'宅直データ '!A1724&amp;'宅直データ '!C1724</f>
        <v/>
      </c>
      <c r="B1724" s="3" t="str">
        <f>'宅直データ '!A1724&amp;""</f>
        <v/>
      </c>
      <c r="C1724" s="3">
        <f>'宅直データ '!B1724</f>
        <v>0</v>
      </c>
      <c r="D1724" s="4">
        <f>'宅直データ '!C1724</f>
        <v>0</v>
      </c>
      <c r="E1724" s="3">
        <f>'宅直データ '!D1724</f>
        <v>0</v>
      </c>
      <c r="F1724" s="3">
        <f>'宅直データ '!E1724</f>
        <v>0</v>
      </c>
      <c r="G1724" s="10">
        <f>'宅直データ '!F1724</f>
        <v>0</v>
      </c>
      <c r="H1724" s="3" t="str">
        <f t="shared" si="26"/>
        <v/>
      </c>
      <c r="I1724" s="3" t="str">
        <f>IF(F1724=1,VLOOKUP($B1724,スタッフ!$B:$F,5,FALSE),"")</f>
        <v/>
      </c>
      <c r="J1724" s="3" t="str">
        <f>IF(G1724=1,VLOOKUP($B1724,スタッフ!$B:$F,5,FALSE),"")</f>
        <v/>
      </c>
      <c r="K1724" s="3" t="str">
        <f>IF(E1724=1,VLOOKUP($B1724,スタッフ!$B:$F,5,FALSE),"")</f>
        <v/>
      </c>
    </row>
    <row r="1725" spans="1:11" x14ac:dyDescent="0.2">
      <c r="A1725" s="9" t="str">
        <f>'宅直データ '!A1725&amp;'宅直データ '!C1725</f>
        <v/>
      </c>
      <c r="B1725" s="3" t="str">
        <f>'宅直データ '!A1725&amp;""</f>
        <v/>
      </c>
      <c r="C1725" s="3">
        <f>'宅直データ '!B1725</f>
        <v>0</v>
      </c>
      <c r="D1725" s="4">
        <f>'宅直データ '!C1725</f>
        <v>0</v>
      </c>
      <c r="E1725" s="3">
        <f>'宅直データ '!D1725</f>
        <v>0</v>
      </c>
      <c r="F1725" s="3">
        <f>'宅直データ '!E1725</f>
        <v>0</v>
      </c>
      <c r="G1725" s="10">
        <f>'宅直データ '!F1725</f>
        <v>0</v>
      </c>
      <c r="H1725" s="3" t="str">
        <f t="shared" si="26"/>
        <v/>
      </c>
      <c r="I1725" s="3" t="str">
        <f>IF(F1725=1,VLOOKUP($B1725,スタッフ!$B:$F,5,FALSE),"")</f>
        <v/>
      </c>
      <c r="J1725" s="3" t="str">
        <f>IF(G1725=1,VLOOKUP($B1725,スタッフ!$B:$F,5,FALSE),"")</f>
        <v/>
      </c>
      <c r="K1725" s="3" t="str">
        <f>IF(E1725=1,VLOOKUP($B1725,スタッフ!$B:$F,5,FALSE),"")</f>
        <v/>
      </c>
    </row>
    <row r="1726" spans="1:11" x14ac:dyDescent="0.2">
      <c r="A1726" s="9" t="str">
        <f>'宅直データ '!A1726&amp;'宅直データ '!C1726</f>
        <v/>
      </c>
      <c r="B1726" s="3" t="str">
        <f>'宅直データ '!A1726&amp;""</f>
        <v/>
      </c>
      <c r="C1726" s="3">
        <f>'宅直データ '!B1726</f>
        <v>0</v>
      </c>
      <c r="D1726" s="4">
        <f>'宅直データ '!C1726</f>
        <v>0</v>
      </c>
      <c r="E1726" s="3">
        <f>'宅直データ '!D1726</f>
        <v>0</v>
      </c>
      <c r="F1726" s="3">
        <f>'宅直データ '!E1726</f>
        <v>0</v>
      </c>
      <c r="G1726" s="10">
        <f>'宅直データ '!F1726</f>
        <v>0</v>
      </c>
      <c r="H1726" s="3" t="str">
        <f t="shared" si="26"/>
        <v/>
      </c>
      <c r="I1726" s="3" t="str">
        <f>IF(F1726=1,VLOOKUP($B1726,スタッフ!$B:$F,5,FALSE),"")</f>
        <v/>
      </c>
      <c r="J1726" s="3" t="str">
        <f>IF(G1726=1,VLOOKUP($B1726,スタッフ!$B:$F,5,FALSE),"")</f>
        <v/>
      </c>
      <c r="K1726" s="3" t="str">
        <f>IF(E1726=1,VLOOKUP($B1726,スタッフ!$B:$F,5,FALSE),"")</f>
        <v/>
      </c>
    </row>
    <row r="1727" spans="1:11" x14ac:dyDescent="0.2">
      <c r="A1727" s="9" t="str">
        <f>'宅直データ '!A1727&amp;'宅直データ '!C1727</f>
        <v/>
      </c>
      <c r="B1727" s="3" t="str">
        <f>'宅直データ '!A1727&amp;""</f>
        <v/>
      </c>
      <c r="C1727" s="3">
        <f>'宅直データ '!B1727</f>
        <v>0</v>
      </c>
      <c r="D1727" s="4">
        <f>'宅直データ '!C1727</f>
        <v>0</v>
      </c>
      <c r="E1727" s="3">
        <f>'宅直データ '!D1727</f>
        <v>0</v>
      </c>
      <c r="F1727" s="3">
        <f>'宅直データ '!E1727</f>
        <v>0</v>
      </c>
      <c r="G1727" s="10">
        <f>'宅直データ '!F1727</f>
        <v>0</v>
      </c>
      <c r="H1727" s="3" t="str">
        <f t="shared" si="26"/>
        <v/>
      </c>
      <c r="I1727" s="3" t="str">
        <f>IF(F1727=1,VLOOKUP($B1727,スタッフ!$B:$F,5,FALSE),"")</f>
        <v/>
      </c>
      <c r="J1727" s="3" t="str">
        <f>IF(G1727=1,VLOOKUP($B1727,スタッフ!$B:$F,5,FALSE),"")</f>
        <v/>
      </c>
      <c r="K1727" s="3" t="str">
        <f>IF(E1727=1,VLOOKUP($B1727,スタッフ!$B:$F,5,FALSE),"")</f>
        <v/>
      </c>
    </row>
    <row r="1728" spans="1:11" x14ac:dyDescent="0.2">
      <c r="A1728" s="9" t="str">
        <f>'宅直データ '!A1728&amp;'宅直データ '!C1728</f>
        <v/>
      </c>
      <c r="B1728" s="3" t="str">
        <f>'宅直データ '!A1728&amp;""</f>
        <v/>
      </c>
      <c r="C1728" s="3">
        <f>'宅直データ '!B1728</f>
        <v>0</v>
      </c>
      <c r="D1728" s="4">
        <f>'宅直データ '!C1728</f>
        <v>0</v>
      </c>
      <c r="E1728" s="3">
        <f>'宅直データ '!D1728</f>
        <v>0</v>
      </c>
      <c r="F1728" s="3">
        <f>'宅直データ '!E1728</f>
        <v>0</v>
      </c>
      <c r="G1728" s="10">
        <f>'宅直データ '!F1728</f>
        <v>0</v>
      </c>
      <c r="H1728" s="3" t="str">
        <f t="shared" si="26"/>
        <v/>
      </c>
      <c r="I1728" s="3" t="str">
        <f>IF(F1728=1,VLOOKUP($B1728,スタッフ!$B:$F,5,FALSE),"")</f>
        <v/>
      </c>
      <c r="J1728" s="3" t="str">
        <f>IF(G1728=1,VLOOKUP($B1728,スタッフ!$B:$F,5,FALSE),"")</f>
        <v/>
      </c>
      <c r="K1728" s="3" t="str">
        <f>IF(E1728=1,VLOOKUP($B1728,スタッフ!$B:$F,5,FALSE),"")</f>
        <v/>
      </c>
    </row>
    <row r="1729" spans="1:11" x14ac:dyDescent="0.2">
      <c r="A1729" s="9" t="str">
        <f>'宅直データ '!A1729&amp;'宅直データ '!C1729</f>
        <v/>
      </c>
      <c r="B1729" s="3" t="str">
        <f>'宅直データ '!A1729&amp;""</f>
        <v/>
      </c>
      <c r="C1729" s="3">
        <f>'宅直データ '!B1729</f>
        <v>0</v>
      </c>
      <c r="D1729" s="4">
        <f>'宅直データ '!C1729</f>
        <v>0</v>
      </c>
      <c r="E1729" s="3">
        <f>'宅直データ '!D1729</f>
        <v>0</v>
      </c>
      <c r="F1729" s="3">
        <f>'宅直データ '!E1729</f>
        <v>0</v>
      </c>
      <c r="G1729" s="10">
        <f>'宅直データ '!F1729</f>
        <v>0</v>
      </c>
      <c r="H1729" s="3" t="str">
        <f t="shared" si="26"/>
        <v/>
      </c>
      <c r="I1729" s="3" t="str">
        <f>IF(F1729=1,VLOOKUP($B1729,スタッフ!$B:$F,5,FALSE),"")</f>
        <v/>
      </c>
      <c r="J1729" s="3" t="str">
        <f>IF(G1729=1,VLOOKUP($B1729,スタッフ!$B:$F,5,FALSE),"")</f>
        <v/>
      </c>
      <c r="K1729" s="3" t="str">
        <f>IF(E1729=1,VLOOKUP($B1729,スタッフ!$B:$F,5,FALSE),"")</f>
        <v/>
      </c>
    </row>
    <row r="1730" spans="1:11" x14ac:dyDescent="0.2">
      <c r="A1730" s="9" t="str">
        <f>'宅直データ '!A1730&amp;'宅直データ '!C1730</f>
        <v/>
      </c>
      <c r="B1730" s="3" t="str">
        <f>'宅直データ '!A1730&amp;""</f>
        <v/>
      </c>
      <c r="C1730" s="3">
        <f>'宅直データ '!B1730</f>
        <v>0</v>
      </c>
      <c r="D1730" s="4">
        <f>'宅直データ '!C1730</f>
        <v>0</v>
      </c>
      <c r="E1730" s="3">
        <f>'宅直データ '!D1730</f>
        <v>0</v>
      </c>
      <c r="F1730" s="3">
        <f>'宅直データ '!E1730</f>
        <v>0</v>
      </c>
      <c r="G1730" s="10">
        <f>'宅直データ '!F1730</f>
        <v>0</v>
      </c>
      <c r="H1730" s="3" t="str">
        <f t="shared" si="26"/>
        <v/>
      </c>
      <c r="I1730" s="3" t="str">
        <f>IF(F1730=1,VLOOKUP($B1730,スタッフ!$B:$F,5,FALSE),"")</f>
        <v/>
      </c>
      <c r="J1730" s="3" t="str">
        <f>IF(G1730=1,VLOOKUP($B1730,スタッフ!$B:$F,5,FALSE),"")</f>
        <v/>
      </c>
      <c r="K1730" s="3" t="str">
        <f>IF(E1730=1,VLOOKUP($B1730,スタッフ!$B:$F,5,FALSE),"")</f>
        <v/>
      </c>
    </row>
    <row r="1731" spans="1:11" x14ac:dyDescent="0.2">
      <c r="A1731" s="9" t="str">
        <f>'宅直データ '!A1731&amp;'宅直データ '!C1731</f>
        <v/>
      </c>
      <c r="B1731" s="3" t="str">
        <f>'宅直データ '!A1731&amp;""</f>
        <v/>
      </c>
      <c r="C1731" s="3">
        <f>'宅直データ '!B1731</f>
        <v>0</v>
      </c>
      <c r="D1731" s="4">
        <f>'宅直データ '!C1731</f>
        <v>0</v>
      </c>
      <c r="E1731" s="3">
        <f>'宅直データ '!D1731</f>
        <v>0</v>
      </c>
      <c r="F1731" s="3">
        <f>'宅直データ '!E1731</f>
        <v>0</v>
      </c>
      <c r="G1731" s="10">
        <f>'宅直データ '!F1731</f>
        <v>0</v>
      </c>
      <c r="H1731" s="3" t="str">
        <f t="shared" ref="H1731:H1794" si="27">IF(G1731=1,"日","")&amp;IF(F1731=1,"PM","")&amp;IF(E1731=1,"夜","")</f>
        <v/>
      </c>
      <c r="I1731" s="3" t="str">
        <f>IF(F1731=1,VLOOKUP($B1731,スタッフ!$B:$F,5,FALSE),"")</f>
        <v/>
      </c>
      <c r="J1731" s="3" t="str">
        <f>IF(G1731=1,VLOOKUP($B1731,スタッフ!$B:$F,5,FALSE),"")</f>
        <v/>
      </c>
      <c r="K1731" s="3" t="str">
        <f>IF(E1731=1,VLOOKUP($B1731,スタッフ!$B:$F,5,FALSE),"")</f>
        <v/>
      </c>
    </row>
    <row r="1732" spans="1:11" x14ac:dyDescent="0.2">
      <c r="A1732" s="9" t="str">
        <f>'宅直データ '!A1732&amp;'宅直データ '!C1732</f>
        <v/>
      </c>
      <c r="B1732" s="3" t="str">
        <f>'宅直データ '!A1732&amp;""</f>
        <v/>
      </c>
      <c r="C1732" s="3">
        <f>'宅直データ '!B1732</f>
        <v>0</v>
      </c>
      <c r="D1732" s="4">
        <f>'宅直データ '!C1732</f>
        <v>0</v>
      </c>
      <c r="E1732" s="3">
        <f>'宅直データ '!D1732</f>
        <v>0</v>
      </c>
      <c r="F1732" s="3">
        <f>'宅直データ '!E1732</f>
        <v>0</v>
      </c>
      <c r="G1732" s="10">
        <f>'宅直データ '!F1732</f>
        <v>0</v>
      </c>
      <c r="H1732" s="3" t="str">
        <f t="shared" si="27"/>
        <v/>
      </c>
      <c r="I1732" s="3" t="str">
        <f>IF(F1732=1,VLOOKUP($B1732,スタッフ!$B:$F,5,FALSE),"")</f>
        <v/>
      </c>
      <c r="J1732" s="3" t="str">
        <f>IF(G1732=1,VLOOKUP($B1732,スタッフ!$B:$F,5,FALSE),"")</f>
        <v/>
      </c>
      <c r="K1732" s="3" t="str">
        <f>IF(E1732=1,VLOOKUP($B1732,スタッフ!$B:$F,5,FALSE),"")</f>
        <v/>
      </c>
    </row>
    <row r="1733" spans="1:11" x14ac:dyDescent="0.2">
      <c r="A1733" s="9" t="str">
        <f>'宅直データ '!A1733&amp;'宅直データ '!C1733</f>
        <v/>
      </c>
      <c r="B1733" s="3" t="str">
        <f>'宅直データ '!A1733&amp;""</f>
        <v/>
      </c>
      <c r="C1733" s="3">
        <f>'宅直データ '!B1733</f>
        <v>0</v>
      </c>
      <c r="D1733" s="4">
        <f>'宅直データ '!C1733</f>
        <v>0</v>
      </c>
      <c r="E1733" s="3">
        <f>'宅直データ '!D1733</f>
        <v>0</v>
      </c>
      <c r="F1733" s="3">
        <f>'宅直データ '!E1733</f>
        <v>0</v>
      </c>
      <c r="G1733" s="10">
        <f>'宅直データ '!F1733</f>
        <v>0</v>
      </c>
      <c r="H1733" s="3" t="str">
        <f t="shared" si="27"/>
        <v/>
      </c>
      <c r="I1733" s="3" t="str">
        <f>IF(F1733=1,VLOOKUP($B1733,スタッフ!$B:$F,5,FALSE),"")</f>
        <v/>
      </c>
      <c r="J1733" s="3" t="str">
        <f>IF(G1733=1,VLOOKUP($B1733,スタッフ!$B:$F,5,FALSE),"")</f>
        <v/>
      </c>
      <c r="K1733" s="3" t="str">
        <f>IF(E1733=1,VLOOKUP($B1733,スタッフ!$B:$F,5,FALSE),"")</f>
        <v/>
      </c>
    </row>
    <row r="1734" spans="1:11" x14ac:dyDescent="0.2">
      <c r="A1734" s="9" t="str">
        <f>'宅直データ '!A1734&amp;'宅直データ '!C1734</f>
        <v/>
      </c>
      <c r="B1734" s="3" t="str">
        <f>'宅直データ '!A1734&amp;""</f>
        <v/>
      </c>
      <c r="C1734" s="3">
        <f>'宅直データ '!B1734</f>
        <v>0</v>
      </c>
      <c r="D1734" s="4">
        <f>'宅直データ '!C1734</f>
        <v>0</v>
      </c>
      <c r="E1734" s="3">
        <f>'宅直データ '!D1734</f>
        <v>0</v>
      </c>
      <c r="F1734" s="3">
        <f>'宅直データ '!E1734</f>
        <v>0</v>
      </c>
      <c r="G1734" s="10">
        <f>'宅直データ '!F1734</f>
        <v>0</v>
      </c>
      <c r="H1734" s="3" t="str">
        <f t="shared" si="27"/>
        <v/>
      </c>
      <c r="I1734" s="3" t="str">
        <f>IF(F1734=1,VLOOKUP($B1734,スタッフ!$B:$F,5,FALSE),"")</f>
        <v/>
      </c>
      <c r="J1734" s="3" t="str">
        <f>IF(G1734=1,VLOOKUP($B1734,スタッフ!$B:$F,5,FALSE),"")</f>
        <v/>
      </c>
      <c r="K1734" s="3" t="str">
        <f>IF(E1734=1,VLOOKUP($B1734,スタッフ!$B:$F,5,FALSE),"")</f>
        <v/>
      </c>
    </row>
    <row r="1735" spans="1:11" x14ac:dyDescent="0.2">
      <c r="A1735" s="9" t="str">
        <f>'宅直データ '!A1735&amp;'宅直データ '!C1735</f>
        <v/>
      </c>
      <c r="B1735" s="3" t="str">
        <f>'宅直データ '!A1735&amp;""</f>
        <v/>
      </c>
      <c r="C1735" s="3">
        <f>'宅直データ '!B1735</f>
        <v>0</v>
      </c>
      <c r="D1735" s="4">
        <f>'宅直データ '!C1735</f>
        <v>0</v>
      </c>
      <c r="E1735" s="3">
        <f>'宅直データ '!D1735</f>
        <v>0</v>
      </c>
      <c r="F1735" s="3">
        <f>'宅直データ '!E1735</f>
        <v>0</v>
      </c>
      <c r="G1735" s="10">
        <f>'宅直データ '!F1735</f>
        <v>0</v>
      </c>
      <c r="H1735" s="3" t="str">
        <f t="shared" si="27"/>
        <v/>
      </c>
      <c r="I1735" s="3" t="str">
        <f>IF(F1735=1,VLOOKUP($B1735,スタッフ!$B:$F,5,FALSE),"")</f>
        <v/>
      </c>
      <c r="J1735" s="3" t="str">
        <f>IF(G1735=1,VLOOKUP($B1735,スタッフ!$B:$F,5,FALSE),"")</f>
        <v/>
      </c>
      <c r="K1735" s="3" t="str">
        <f>IF(E1735=1,VLOOKUP($B1735,スタッフ!$B:$F,5,FALSE),"")</f>
        <v/>
      </c>
    </row>
    <row r="1736" spans="1:11" x14ac:dyDescent="0.2">
      <c r="A1736" s="9" t="str">
        <f>'宅直データ '!A1736&amp;'宅直データ '!C1736</f>
        <v/>
      </c>
      <c r="B1736" s="3" t="str">
        <f>'宅直データ '!A1736&amp;""</f>
        <v/>
      </c>
      <c r="C1736" s="3">
        <f>'宅直データ '!B1736</f>
        <v>0</v>
      </c>
      <c r="D1736" s="4">
        <f>'宅直データ '!C1736</f>
        <v>0</v>
      </c>
      <c r="E1736" s="3">
        <f>'宅直データ '!D1736</f>
        <v>0</v>
      </c>
      <c r="F1736" s="3">
        <f>'宅直データ '!E1736</f>
        <v>0</v>
      </c>
      <c r="G1736" s="10">
        <f>'宅直データ '!F1736</f>
        <v>0</v>
      </c>
      <c r="H1736" s="3" t="str">
        <f t="shared" si="27"/>
        <v/>
      </c>
      <c r="I1736" s="3" t="str">
        <f>IF(F1736=1,VLOOKUP($B1736,スタッフ!$B:$F,5,FALSE),"")</f>
        <v/>
      </c>
      <c r="J1736" s="3" t="str">
        <f>IF(G1736=1,VLOOKUP($B1736,スタッフ!$B:$F,5,FALSE),"")</f>
        <v/>
      </c>
      <c r="K1736" s="3" t="str">
        <f>IF(E1736=1,VLOOKUP($B1736,スタッフ!$B:$F,5,FALSE),"")</f>
        <v/>
      </c>
    </row>
    <row r="1737" spans="1:11" x14ac:dyDescent="0.2">
      <c r="A1737" s="9" t="str">
        <f>'宅直データ '!A1737&amp;'宅直データ '!C1737</f>
        <v/>
      </c>
      <c r="B1737" s="3" t="str">
        <f>'宅直データ '!A1737&amp;""</f>
        <v/>
      </c>
      <c r="C1737" s="3">
        <f>'宅直データ '!B1737</f>
        <v>0</v>
      </c>
      <c r="D1737" s="4">
        <f>'宅直データ '!C1737</f>
        <v>0</v>
      </c>
      <c r="E1737" s="3">
        <f>'宅直データ '!D1737</f>
        <v>0</v>
      </c>
      <c r="F1737" s="3">
        <f>'宅直データ '!E1737</f>
        <v>0</v>
      </c>
      <c r="G1737" s="10">
        <f>'宅直データ '!F1737</f>
        <v>0</v>
      </c>
      <c r="H1737" s="3" t="str">
        <f t="shared" si="27"/>
        <v/>
      </c>
      <c r="I1737" s="3" t="str">
        <f>IF(F1737=1,VLOOKUP($B1737,スタッフ!$B:$F,5,FALSE),"")</f>
        <v/>
      </c>
      <c r="J1737" s="3" t="str">
        <f>IF(G1737=1,VLOOKUP($B1737,スタッフ!$B:$F,5,FALSE),"")</f>
        <v/>
      </c>
      <c r="K1737" s="3" t="str">
        <f>IF(E1737=1,VLOOKUP($B1737,スタッフ!$B:$F,5,FALSE),"")</f>
        <v/>
      </c>
    </row>
    <row r="1738" spans="1:11" x14ac:dyDescent="0.2">
      <c r="A1738" s="9" t="str">
        <f>'宅直データ '!A1738&amp;'宅直データ '!C1738</f>
        <v/>
      </c>
      <c r="B1738" s="3" t="str">
        <f>'宅直データ '!A1738&amp;""</f>
        <v/>
      </c>
      <c r="C1738" s="3">
        <f>'宅直データ '!B1738</f>
        <v>0</v>
      </c>
      <c r="D1738" s="4">
        <f>'宅直データ '!C1738</f>
        <v>0</v>
      </c>
      <c r="E1738" s="3">
        <f>'宅直データ '!D1738</f>
        <v>0</v>
      </c>
      <c r="F1738" s="3">
        <f>'宅直データ '!E1738</f>
        <v>0</v>
      </c>
      <c r="G1738" s="10">
        <f>'宅直データ '!F1738</f>
        <v>0</v>
      </c>
      <c r="H1738" s="3" t="str">
        <f t="shared" si="27"/>
        <v/>
      </c>
      <c r="I1738" s="3" t="str">
        <f>IF(F1738=1,VLOOKUP($B1738,スタッフ!$B:$F,5,FALSE),"")</f>
        <v/>
      </c>
      <c r="J1738" s="3" t="str">
        <f>IF(G1738=1,VLOOKUP($B1738,スタッフ!$B:$F,5,FALSE),"")</f>
        <v/>
      </c>
      <c r="K1738" s="3" t="str">
        <f>IF(E1738=1,VLOOKUP($B1738,スタッフ!$B:$F,5,FALSE),"")</f>
        <v/>
      </c>
    </row>
    <row r="1739" spans="1:11" x14ac:dyDescent="0.2">
      <c r="A1739" s="9" t="str">
        <f>'宅直データ '!A1739&amp;'宅直データ '!C1739</f>
        <v/>
      </c>
      <c r="B1739" s="3" t="str">
        <f>'宅直データ '!A1739&amp;""</f>
        <v/>
      </c>
      <c r="C1739" s="3">
        <f>'宅直データ '!B1739</f>
        <v>0</v>
      </c>
      <c r="D1739" s="4">
        <f>'宅直データ '!C1739</f>
        <v>0</v>
      </c>
      <c r="E1739" s="3">
        <f>'宅直データ '!D1739</f>
        <v>0</v>
      </c>
      <c r="F1739" s="3">
        <f>'宅直データ '!E1739</f>
        <v>0</v>
      </c>
      <c r="G1739" s="10">
        <f>'宅直データ '!F1739</f>
        <v>0</v>
      </c>
      <c r="H1739" s="3" t="str">
        <f t="shared" si="27"/>
        <v/>
      </c>
      <c r="I1739" s="3" t="str">
        <f>IF(F1739=1,VLOOKUP($B1739,スタッフ!$B:$F,5,FALSE),"")</f>
        <v/>
      </c>
      <c r="J1739" s="3" t="str">
        <f>IF(G1739=1,VLOOKUP($B1739,スタッフ!$B:$F,5,FALSE),"")</f>
        <v/>
      </c>
      <c r="K1739" s="3" t="str">
        <f>IF(E1739=1,VLOOKUP($B1739,スタッフ!$B:$F,5,FALSE),"")</f>
        <v/>
      </c>
    </row>
    <row r="1740" spans="1:11" x14ac:dyDescent="0.2">
      <c r="A1740" s="9" t="str">
        <f>'宅直データ '!A1740&amp;'宅直データ '!C1740</f>
        <v/>
      </c>
      <c r="B1740" s="3" t="str">
        <f>'宅直データ '!A1740&amp;""</f>
        <v/>
      </c>
      <c r="C1740" s="3">
        <f>'宅直データ '!B1740</f>
        <v>0</v>
      </c>
      <c r="D1740" s="4">
        <f>'宅直データ '!C1740</f>
        <v>0</v>
      </c>
      <c r="E1740" s="3">
        <f>'宅直データ '!D1740</f>
        <v>0</v>
      </c>
      <c r="F1740" s="3">
        <f>'宅直データ '!E1740</f>
        <v>0</v>
      </c>
      <c r="G1740" s="10">
        <f>'宅直データ '!F1740</f>
        <v>0</v>
      </c>
      <c r="H1740" s="3" t="str">
        <f t="shared" si="27"/>
        <v/>
      </c>
      <c r="I1740" s="3" t="str">
        <f>IF(F1740=1,VLOOKUP($B1740,スタッフ!$B:$F,5,FALSE),"")</f>
        <v/>
      </c>
      <c r="J1740" s="3" t="str">
        <f>IF(G1740=1,VLOOKUP($B1740,スタッフ!$B:$F,5,FALSE),"")</f>
        <v/>
      </c>
      <c r="K1740" s="3" t="str">
        <f>IF(E1740=1,VLOOKUP($B1740,スタッフ!$B:$F,5,FALSE),"")</f>
        <v/>
      </c>
    </row>
    <row r="1741" spans="1:11" x14ac:dyDescent="0.2">
      <c r="A1741" s="9" t="str">
        <f>'宅直データ '!A1741&amp;'宅直データ '!C1741</f>
        <v/>
      </c>
      <c r="B1741" s="3" t="str">
        <f>'宅直データ '!A1741&amp;""</f>
        <v/>
      </c>
      <c r="C1741" s="3">
        <f>'宅直データ '!B1741</f>
        <v>0</v>
      </c>
      <c r="D1741" s="4">
        <f>'宅直データ '!C1741</f>
        <v>0</v>
      </c>
      <c r="E1741" s="3">
        <f>'宅直データ '!D1741</f>
        <v>0</v>
      </c>
      <c r="F1741" s="3">
        <f>'宅直データ '!E1741</f>
        <v>0</v>
      </c>
      <c r="G1741" s="10">
        <f>'宅直データ '!F1741</f>
        <v>0</v>
      </c>
      <c r="H1741" s="3" t="str">
        <f t="shared" si="27"/>
        <v/>
      </c>
      <c r="I1741" s="3" t="str">
        <f>IF(F1741=1,VLOOKUP($B1741,スタッフ!$B:$F,5,FALSE),"")</f>
        <v/>
      </c>
      <c r="J1741" s="3" t="str">
        <f>IF(G1741=1,VLOOKUP($B1741,スタッフ!$B:$F,5,FALSE),"")</f>
        <v/>
      </c>
      <c r="K1741" s="3" t="str">
        <f>IF(E1741=1,VLOOKUP($B1741,スタッフ!$B:$F,5,FALSE),"")</f>
        <v/>
      </c>
    </row>
    <row r="1742" spans="1:11" x14ac:dyDescent="0.2">
      <c r="A1742" s="9" t="str">
        <f>'宅直データ '!A1742&amp;'宅直データ '!C1742</f>
        <v/>
      </c>
      <c r="B1742" s="3" t="str">
        <f>'宅直データ '!A1742&amp;""</f>
        <v/>
      </c>
      <c r="C1742" s="3">
        <f>'宅直データ '!B1742</f>
        <v>0</v>
      </c>
      <c r="D1742" s="4">
        <f>'宅直データ '!C1742</f>
        <v>0</v>
      </c>
      <c r="E1742" s="3">
        <f>'宅直データ '!D1742</f>
        <v>0</v>
      </c>
      <c r="F1742" s="3">
        <f>'宅直データ '!E1742</f>
        <v>0</v>
      </c>
      <c r="G1742" s="10">
        <f>'宅直データ '!F1742</f>
        <v>0</v>
      </c>
      <c r="H1742" s="3" t="str">
        <f t="shared" si="27"/>
        <v/>
      </c>
      <c r="I1742" s="3" t="str">
        <f>IF(F1742=1,VLOOKUP($B1742,スタッフ!$B:$F,5,FALSE),"")</f>
        <v/>
      </c>
      <c r="J1742" s="3" t="str">
        <f>IF(G1742=1,VLOOKUP($B1742,スタッフ!$B:$F,5,FALSE),"")</f>
        <v/>
      </c>
      <c r="K1742" s="3" t="str">
        <f>IF(E1742=1,VLOOKUP($B1742,スタッフ!$B:$F,5,FALSE),"")</f>
        <v/>
      </c>
    </row>
    <row r="1743" spans="1:11" x14ac:dyDescent="0.2">
      <c r="A1743" s="9" t="str">
        <f>'宅直データ '!A1743&amp;'宅直データ '!C1743</f>
        <v/>
      </c>
      <c r="B1743" s="3" t="str">
        <f>'宅直データ '!A1743&amp;""</f>
        <v/>
      </c>
      <c r="C1743" s="3">
        <f>'宅直データ '!B1743</f>
        <v>0</v>
      </c>
      <c r="D1743" s="4">
        <f>'宅直データ '!C1743</f>
        <v>0</v>
      </c>
      <c r="E1743" s="3">
        <f>'宅直データ '!D1743</f>
        <v>0</v>
      </c>
      <c r="F1743" s="3">
        <f>'宅直データ '!E1743</f>
        <v>0</v>
      </c>
      <c r="G1743" s="10">
        <f>'宅直データ '!F1743</f>
        <v>0</v>
      </c>
      <c r="H1743" s="3" t="str">
        <f t="shared" si="27"/>
        <v/>
      </c>
      <c r="I1743" s="3" t="str">
        <f>IF(F1743=1,VLOOKUP($B1743,スタッフ!$B:$F,5,FALSE),"")</f>
        <v/>
      </c>
      <c r="J1743" s="3" t="str">
        <f>IF(G1743=1,VLOOKUP($B1743,スタッフ!$B:$F,5,FALSE),"")</f>
        <v/>
      </c>
      <c r="K1743" s="3" t="str">
        <f>IF(E1743=1,VLOOKUP($B1743,スタッフ!$B:$F,5,FALSE),"")</f>
        <v/>
      </c>
    </row>
    <row r="1744" spans="1:11" x14ac:dyDescent="0.2">
      <c r="A1744" s="9" t="str">
        <f>'宅直データ '!A1744&amp;'宅直データ '!C1744</f>
        <v/>
      </c>
      <c r="B1744" s="3" t="str">
        <f>'宅直データ '!A1744&amp;""</f>
        <v/>
      </c>
      <c r="C1744" s="3">
        <f>'宅直データ '!B1744</f>
        <v>0</v>
      </c>
      <c r="D1744" s="4">
        <f>'宅直データ '!C1744</f>
        <v>0</v>
      </c>
      <c r="E1744" s="3">
        <f>'宅直データ '!D1744</f>
        <v>0</v>
      </c>
      <c r="F1744" s="3">
        <f>'宅直データ '!E1744</f>
        <v>0</v>
      </c>
      <c r="G1744" s="10">
        <f>'宅直データ '!F1744</f>
        <v>0</v>
      </c>
      <c r="H1744" s="3" t="str">
        <f t="shared" si="27"/>
        <v/>
      </c>
      <c r="I1744" s="3" t="str">
        <f>IF(F1744=1,VLOOKUP($B1744,スタッフ!$B:$F,5,FALSE),"")</f>
        <v/>
      </c>
      <c r="J1744" s="3" t="str">
        <f>IF(G1744=1,VLOOKUP($B1744,スタッフ!$B:$F,5,FALSE),"")</f>
        <v/>
      </c>
      <c r="K1744" s="3" t="str">
        <f>IF(E1744=1,VLOOKUP($B1744,スタッフ!$B:$F,5,FALSE),"")</f>
        <v/>
      </c>
    </row>
    <row r="1745" spans="1:11" x14ac:dyDescent="0.2">
      <c r="A1745" s="9" t="str">
        <f>'宅直データ '!A1745&amp;'宅直データ '!C1745</f>
        <v/>
      </c>
      <c r="B1745" s="3" t="str">
        <f>'宅直データ '!A1745&amp;""</f>
        <v/>
      </c>
      <c r="C1745" s="3">
        <f>'宅直データ '!B1745</f>
        <v>0</v>
      </c>
      <c r="D1745" s="4">
        <f>'宅直データ '!C1745</f>
        <v>0</v>
      </c>
      <c r="E1745" s="3">
        <f>'宅直データ '!D1745</f>
        <v>0</v>
      </c>
      <c r="F1745" s="3">
        <f>'宅直データ '!E1745</f>
        <v>0</v>
      </c>
      <c r="G1745" s="10">
        <f>'宅直データ '!F1745</f>
        <v>0</v>
      </c>
      <c r="H1745" s="3" t="str">
        <f t="shared" si="27"/>
        <v/>
      </c>
      <c r="I1745" s="3" t="str">
        <f>IF(F1745=1,VLOOKUP($B1745,スタッフ!$B:$F,5,FALSE),"")</f>
        <v/>
      </c>
      <c r="J1745" s="3" t="str">
        <f>IF(G1745=1,VLOOKUP($B1745,スタッフ!$B:$F,5,FALSE),"")</f>
        <v/>
      </c>
      <c r="K1745" s="3" t="str">
        <f>IF(E1745=1,VLOOKUP($B1745,スタッフ!$B:$F,5,FALSE),"")</f>
        <v/>
      </c>
    </row>
    <row r="1746" spans="1:11" x14ac:dyDescent="0.2">
      <c r="A1746" s="9" t="str">
        <f>'宅直データ '!A1746&amp;'宅直データ '!C1746</f>
        <v/>
      </c>
      <c r="B1746" s="3" t="str">
        <f>'宅直データ '!A1746&amp;""</f>
        <v/>
      </c>
      <c r="C1746" s="3">
        <f>'宅直データ '!B1746</f>
        <v>0</v>
      </c>
      <c r="D1746" s="4">
        <f>'宅直データ '!C1746</f>
        <v>0</v>
      </c>
      <c r="E1746" s="3">
        <f>'宅直データ '!D1746</f>
        <v>0</v>
      </c>
      <c r="F1746" s="3">
        <f>'宅直データ '!E1746</f>
        <v>0</v>
      </c>
      <c r="G1746" s="10">
        <f>'宅直データ '!F1746</f>
        <v>0</v>
      </c>
      <c r="H1746" s="3" t="str">
        <f t="shared" si="27"/>
        <v/>
      </c>
      <c r="I1746" s="3" t="str">
        <f>IF(F1746=1,VLOOKUP($B1746,スタッフ!$B:$F,5,FALSE),"")</f>
        <v/>
      </c>
      <c r="J1746" s="3" t="str">
        <f>IF(G1746=1,VLOOKUP($B1746,スタッフ!$B:$F,5,FALSE),"")</f>
        <v/>
      </c>
      <c r="K1746" s="3" t="str">
        <f>IF(E1746=1,VLOOKUP($B1746,スタッフ!$B:$F,5,FALSE),"")</f>
        <v/>
      </c>
    </row>
    <row r="1747" spans="1:11" x14ac:dyDescent="0.2">
      <c r="A1747" s="9" t="str">
        <f>'宅直データ '!A1747&amp;'宅直データ '!C1747</f>
        <v/>
      </c>
      <c r="B1747" s="3" t="str">
        <f>'宅直データ '!A1747&amp;""</f>
        <v/>
      </c>
      <c r="C1747" s="3">
        <f>'宅直データ '!B1747</f>
        <v>0</v>
      </c>
      <c r="D1747" s="4">
        <f>'宅直データ '!C1747</f>
        <v>0</v>
      </c>
      <c r="E1747" s="3">
        <f>'宅直データ '!D1747</f>
        <v>0</v>
      </c>
      <c r="F1747" s="3">
        <f>'宅直データ '!E1747</f>
        <v>0</v>
      </c>
      <c r="G1747" s="10">
        <f>'宅直データ '!F1747</f>
        <v>0</v>
      </c>
      <c r="H1747" s="3" t="str">
        <f t="shared" si="27"/>
        <v/>
      </c>
      <c r="I1747" s="3" t="str">
        <f>IF(F1747=1,VLOOKUP($B1747,スタッフ!$B:$F,5,FALSE),"")</f>
        <v/>
      </c>
      <c r="J1747" s="3" t="str">
        <f>IF(G1747=1,VLOOKUP($B1747,スタッフ!$B:$F,5,FALSE),"")</f>
        <v/>
      </c>
      <c r="K1747" s="3" t="str">
        <f>IF(E1747=1,VLOOKUP($B1747,スタッフ!$B:$F,5,FALSE),"")</f>
        <v/>
      </c>
    </row>
    <row r="1748" spans="1:11" x14ac:dyDescent="0.2">
      <c r="A1748" s="9" t="str">
        <f>'宅直データ '!A1748&amp;'宅直データ '!C1748</f>
        <v/>
      </c>
      <c r="B1748" s="3" t="str">
        <f>'宅直データ '!A1748&amp;""</f>
        <v/>
      </c>
      <c r="C1748" s="3">
        <f>'宅直データ '!B1748</f>
        <v>0</v>
      </c>
      <c r="D1748" s="4">
        <f>'宅直データ '!C1748</f>
        <v>0</v>
      </c>
      <c r="E1748" s="3">
        <f>'宅直データ '!D1748</f>
        <v>0</v>
      </c>
      <c r="F1748" s="3">
        <f>'宅直データ '!E1748</f>
        <v>0</v>
      </c>
      <c r="G1748" s="10">
        <f>'宅直データ '!F1748</f>
        <v>0</v>
      </c>
      <c r="H1748" s="3" t="str">
        <f t="shared" si="27"/>
        <v/>
      </c>
      <c r="I1748" s="3" t="str">
        <f>IF(F1748=1,VLOOKUP($B1748,スタッフ!$B:$F,5,FALSE),"")</f>
        <v/>
      </c>
      <c r="J1748" s="3" t="str">
        <f>IF(G1748=1,VLOOKUP($B1748,スタッフ!$B:$F,5,FALSE),"")</f>
        <v/>
      </c>
      <c r="K1748" s="3" t="str">
        <f>IF(E1748=1,VLOOKUP($B1748,スタッフ!$B:$F,5,FALSE),"")</f>
        <v/>
      </c>
    </row>
    <row r="1749" spans="1:11" x14ac:dyDescent="0.2">
      <c r="A1749" s="9" t="str">
        <f>'宅直データ '!A1749&amp;'宅直データ '!C1749</f>
        <v/>
      </c>
      <c r="B1749" s="3" t="str">
        <f>'宅直データ '!A1749&amp;""</f>
        <v/>
      </c>
      <c r="C1749" s="3">
        <f>'宅直データ '!B1749</f>
        <v>0</v>
      </c>
      <c r="D1749" s="4">
        <f>'宅直データ '!C1749</f>
        <v>0</v>
      </c>
      <c r="E1749" s="3">
        <f>'宅直データ '!D1749</f>
        <v>0</v>
      </c>
      <c r="F1749" s="3">
        <f>'宅直データ '!E1749</f>
        <v>0</v>
      </c>
      <c r="G1749" s="10">
        <f>'宅直データ '!F1749</f>
        <v>0</v>
      </c>
      <c r="H1749" s="3" t="str">
        <f t="shared" si="27"/>
        <v/>
      </c>
      <c r="I1749" s="3" t="str">
        <f>IF(F1749=1,VLOOKUP($B1749,スタッフ!$B:$F,5,FALSE),"")</f>
        <v/>
      </c>
      <c r="J1749" s="3" t="str">
        <f>IF(G1749=1,VLOOKUP($B1749,スタッフ!$B:$F,5,FALSE),"")</f>
        <v/>
      </c>
      <c r="K1749" s="3" t="str">
        <f>IF(E1749=1,VLOOKUP($B1749,スタッフ!$B:$F,5,FALSE),"")</f>
        <v/>
      </c>
    </row>
    <row r="1750" spans="1:11" x14ac:dyDescent="0.2">
      <c r="A1750" s="9" t="str">
        <f>'宅直データ '!A1750&amp;'宅直データ '!C1750</f>
        <v/>
      </c>
      <c r="B1750" s="3" t="str">
        <f>'宅直データ '!A1750&amp;""</f>
        <v/>
      </c>
      <c r="C1750" s="3">
        <f>'宅直データ '!B1750</f>
        <v>0</v>
      </c>
      <c r="D1750" s="4">
        <f>'宅直データ '!C1750</f>
        <v>0</v>
      </c>
      <c r="E1750" s="3">
        <f>'宅直データ '!D1750</f>
        <v>0</v>
      </c>
      <c r="F1750" s="3">
        <f>'宅直データ '!E1750</f>
        <v>0</v>
      </c>
      <c r="G1750" s="10">
        <f>'宅直データ '!F1750</f>
        <v>0</v>
      </c>
      <c r="H1750" s="3" t="str">
        <f t="shared" si="27"/>
        <v/>
      </c>
      <c r="I1750" s="3" t="str">
        <f>IF(F1750=1,VLOOKUP($B1750,スタッフ!$B:$F,5,FALSE),"")</f>
        <v/>
      </c>
      <c r="J1750" s="3" t="str">
        <f>IF(G1750=1,VLOOKUP($B1750,スタッフ!$B:$F,5,FALSE),"")</f>
        <v/>
      </c>
      <c r="K1750" s="3" t="str">
        <f>IF(E1750=1,VLOOKUP($B1750,スタッフ!$B:$F,5,FALSE),"")</f>
        <v/>
      </c>
    </row>
    <row r="1751" spans="1:11" x14ac:dyDescent="0.2">
      <c r="A1751" s="9" t="str">
        <f>'宅直データ '!A1751&amp;'宅直データ '!C1751</f>
        <v/>
      </c>
      <c r="B1751" s="3" t="str">
        <f>'宅直データ '!A1751&amp;""</f>
        <v/>
      </c>
      <c r="C1751" s="3">
        <f>'宅直データ '!B1751</f>
        <v>0</v>
      </c>
      <c r="D1751" s="4">
        <f>'宅直データ '!C1751</f>
        <v>0</v>
      </c>
      <c r="E1751" s="3">
        <f>'宅直データ '!D1751</f>
        <v>0</v>
      </c>
      <c r="F1751" s="3">
        <f>'宅直データ '!E1751</f>
        <v>0</v>
      </c>
      <c r="G1751" s="10">
        <f>'宅直データ '!F1751</f>
        <v>0</v>
      </c>
      <c r="H1751" s="3" t="str">
        <f t="shared" si="27"/>
        <v/>
      </c>
      <c r="I1751" s="3" t="str">
        <f>IF(F1751=1,VLOOKUP($B1751,スタッフ!$B:$F,5,FALSE),"")</f>
        <v/>
      </c>
      <c r="J1751" s="3" t="str">
        <f>IF(G1751=1,VLOOKUP($B1751,スタッフ!$B:$F,5,FALSE),"")</f>
        <v/>
      </c>
      <c r="K1751" s="3" t="str">
        <f>IF(E1751=1,VLOOKUP($B1751,スタッフ!$B:$F,5,FALSE),"")</f>
        <v/>
      </c>
    </row>
    <row r="1752" spans="1:11" x14ac:dyDescent="0.2">
      <c r="A1752" s="9" t="str">
        <f>'宅直データ '!A1752&amp;'宅直データ '!C1752</f>
        <v/>
      </c>
      <c r="B1752" s="3" t="str">
        <f>'宅直データ '!A1752&amp;""</f>
        <v/>
      </c>
      <c r="C1752" s="3">
        <f>'宅直データ '!B1752</f>
        <v>0</v>
      </c>
      <c r="D1752" s="4">
        <f>'宅直データ '!C1752</f>
        <v>0</v>
      </c>
      <c r="E1752" s="3">
        <f>'宅直データ '!D1752</f>
        <v>0</v>
      </c>
      <c r="F1752" s="3">
        <f>'宅直データ '!E1752</f>
        <v>0</v>
      </c>
      <c r="G1752" s="10">
        <f>'宅直データ '!F1752</f>
        <v>0</v>
      </c>
      <c r="H1752" s="3" t="str">
        <f t="shared" si="27"/>
        <v/>
      </c>
      <c r="I1752" s="3" t="str">
        <f>IF(F1752=1,VLOOKUP($B1752,スタッフ!$B:$F,5,FALSE),"")</f>
        <v/>
      </c>
      <c r="J1752" s="3" t="str">
        <f>IF(G1752=1,VLOOKUP($B1752,スタッフ!$B:$F,5,FALSE),"")</f>
        <v/>
      </c>
      <c r="K1752" s="3" t="str">
        <f>IF(E1752=1,VLOOKUP($B1752,スタッフ!$B:$F,5,FALSE),"")</f>
        <v/>
      </c>
    </row>
    <row r="1753" spans="1:11" x14ac:dyDescent="0.2">
      <c r="A1753" s="9" t="str">
        <f>'宅直データ '!A1753&amp;'宅直データ '!C1753</f>
        <v/>
      </c>
      <c r="B1753" s="3" t="str">
        <f>'宅直データ '!A1753&amp;""</f>
        <v/>
      </c>
      <c r="C1753" s="3">
        <f>'宅直データ '!B1753</f>
        <v>0</v>
      </c>
      <c r="D1753" s="4">
        <f>'宅直データ '!C1753</f>
        <v>0</v>
      </c>
      <c r="E1753" s="3">
        <f>'宅直データ '!D1753</f>
        <v>0</v>
      </c>
      <c r="F1753" s="3">
        <f>'宅直データ '!E1753</f>
        <v>0</v>
      </c>
      <c r="G1753" s="10">
        <f>'宅直データ '!F1753</f>
        <v>0</v>
      </c>
      <c r="H1753" s="3" t="str">
        <f t="shared" si="27"/>
        <v/>
      </c>
      <c r="I1753" s="3" t="str">
        <f>IF(F1753=1,VLOOKUP($B1753,スタッフ!$B:$F,5,FALSE),"")</f>
        <v/>
      </c>
      <c r="J1753" s="3" t="str">
        <f>IF(G1753=1,VLOOKUP($B1753,スタッフ!$B:$F,5,FALSE),"")</f>
        <v/>
      </c>
      <c r="K1753" s="3" t="str">
        <f>IF(E1753=1,VLOOKUP($B1753,スタッフ!$B:$F,5,FALSE),"")</f>
        <v/>
      </c>
    </row>
    <row r="1754" spans="1:11" x14ac:dyDescent="0.2">
      <c r="A1754" s="9" t="str">
        <f>'宅直データ '!A1754&amp;'宅直データ '!C1754</f>
        <v/>
      </c>
      <c r="B1754" s="3" t="str">
        <f>'宅直データ '!A1754&amp;""</f>
        <v/>
      </c>
      <c r="C1754" s="3">
        <f>'宅直データ '!B1754</f>
        <v>0</v>
      </c>
      <c r="D1754" s="4">
        <f>'宅直データ '!C1754</f>
        <v>0</v>
      </c>
      <c r="E1754" s="3">
        <f>'宅直データ '!D1754</f>
        <v>0</v>
      </c>
      <c r="F1754" s="3">
        <f>'宅直データ '!E1754</f>
        <v>0</v>
      </c>
      <c r="G1754" s="10">
        <f>'宅直データ '!F1754</f>
        <v>0</v>
      </c>
      <c r="H1754" s="3" t="str">
        <f t="shared" si="27"/>
        <v/>
      </c>
      <c r="I1754" s="3" t="str">
        <f>IF(F1754=1,VLOOKUP($B1754,スタッフ!$B:$F,5,FALSE),"")</f>
        <v/>
      </c>
      <c r="J1754" s="3" t="str">
        <f>IF(G1754=1,VLOOKUP($B1754,スタッフ!$B:$F,5,FALSE),"")</f>
        <v/>
      </c>
      <c r="K1754" s="3" t="str">
        <f>IF(E1754=1,VLOOKUP($B1754,スタッフ!$B:$F,5,FALSE),"")</f>
        <v/>
      </c>
    </row>
    <row r="1755" spans="1:11" x14ac:dyDescent="0.2">
      <c r="A1755" s="9" t="str">
        <f>'宅直データ '!A1755&amp;'宅直データ '!C1755</f>
        <v/>
      </c>
      <c r="B1755" s="3" t="str">
        <f>'宅直データ '!A1755&amp;""</f>
        <v/>
      </c>
      <c r="C1755" s="3">
        <f>'宅直データ '!B1755</f>
        <v>0</v>
      </c>
      <c r="D1755" s="4">
        <f>'宅直データ '!C1755</f>
        <v>0</v>
      </c>
      <c r="E1755" s="3">
        <f>'宅直データ '!D1755</f>
        <v>0</v>
      </c>
      <c r="F1755" s="3">
        <f>'宅直データ '!E1755</f>
        <v>0</v>
      </c>
      <c r="G1755" s="10">
        <f>'宅直データ '!F1755</f>
        <v>0</v>
      </c>
      <c r="H1755" s="3" t="str">
        <f t="shared" si="27"/>
        <v/>
      </c>
      <c r="I1755" s="3" t="str">
        <f>IF(F1755=1,VLOOKUP($B1755,スタッフ!$B:$F,5,FALSE),"")</f>
        <v/>
      </c>
      <c r="J1755" s="3" t="str">
        <f>IF(G1755=1,VLOOKUP($B1755,スタッフ!$B:$F,5,FALSE),"")</f>
        <v/>
      </c>
      <c r="K1755" s="3" t="str">
        <f>IF(E1755=1,VLOOKUP($B1755,スタッフ!$B:$F,5,FALSE),"")</f>
        <v/>
      </c>
    </row>
    <row r="1756" spans="1:11" x14ac:dyDescent="0.2">
      <c r="A1756" s="9" t="str">
        <f>'宅直データ '!A1756&amp;'宅直データ '!C1756</f>
        <v/>
      </c>
      <c r="B1756" s="3" t="str">
        <f>'宅直データ '!A1756&amp;""</f>
        <v/>
      </c>
      <c r="C1756" s="3">
        <f>'宅直データ '!B1756</f>
        <v>0</v>
      </c>
      <c r="D1756" s="4">
        <f>'宅直データ '!C1756</f>
        <v>0</v>
      </c>
      <c r="E1756" s="3">
        <f>'宅直データ '!D1756</f>
        <v>0</v>
      </c>
      <c r="F1756" s="3">
        <f>'宅直データ '!E1756</f>
        <v>0</v>
      </c>
      <c r="G1756" s="10">
        <f>'宅直データ '!F1756</f>
        <v>0</v>
      </c>
      <c r="H1756" s="3" t="str">
        <f t="shared" si="27"/>
        <v/>
      </c>
      <c r="I1756" s="3" t="str">
        <f>IF(F1756=1,VLOOKUP($B1756,スタッフ!$B:$F,5,FALSE),"")</f>
        <v/>
      </c>
      <c r="J1756" s="3" t="str">
        <f>IF(G1756=1,VLOOKUP($B1756,スタッフ!$B:$F,5,FALSE),"")</f>
        <v/>
      </c>
      <c r="K1756" s="3" t="str">
        <f>IF(E1756=1,VLOOKUP($B1756,スタッフ!$B:$F,5,FALSE),"")</f>
        <v/>
      </c>
    </row>
    <row r="1757" spans="1:11" x14ac:dyDescent="0.2">
      <c r="A1757" s="9" t="str">
        <f>'宅直データ '!A1757&amp;'宅直データ '!C1757</f>
        <v/>
      </c>
      <c r="B1757" s="3" t="str">
        <f>'宅直データ '!A1757&amp;""</f>
        <v/>
      </c>
      <c r="C1757" s="3">
        <f>'宅直データ '!B1757</f>
        <v>0</v>
      </c>
      <c r="D1757" s="4">
        <f>'宅直データ '!C1757</f>
        <v>0</v>
      </c>
      <c r="E1757" s="3">
        <f>'宅直データ '!D1757</f>
        <v>0</v>
      </c>
      <c r="F1757" s="3">
        <f>'宅直データ '!E1757</f>
        <v>0</v>
      </c>
      <c r="G1757" s="10">
        <f>'宅直データ '!F1757</f>
        <v>0</v>
      </c>
      <c r="H1757" s="3" t="str">
        <f t="shared" si="27"/>
        <v/>
      </c>
      <c r="I1757" s="3" t="str">
        <f>IF(F1757=1,VLOOKUP($B1757,スタッフ!$B:$F,5,FALSE),"")</f>
        <v/>
      </c>
      <c r="J1757" s="3" t="str">
        <f>IF(G1757=1,VLOOKUP($B1757,スタッフ!$B:$F,5,FALSE),"")</f>
        <v/>
      </c>
      <c r="K1757" s="3" t="str">
        <f>IF(E1757=1,VLOOKUP($B1757,スタッフ!$B:$F,5,FALSE),"")</f>
        <v/>
      </c>
    </row>
    <row r="1758" spans="1:11" x14ac:dyDescent="0.2">
      <c r="A1758" s="9" t="str">
        <f>'宅直データ '!A1758&amp;'宅直データ '!C1758</f>
        <v/>
      </c>
      <c r="B1758" s="3" t="str">
        <f>'宅直データ '!A1758&amp;""</f>
        <v/>
      </c>
      <c r="C1758" s="3">
        <f>'宅直データ '!B1758</f>
        <v>0</v>
      </c>
      <c r="D1758" s="4">
        <f>'宅直データ '!C1758</f>
        <v>0</v>
      </c>
      <c r="E1758" s="3">
        <f>'宅直データ '!D1758</f>
        <v>0</v>
      </c>
      <c r="F1758" s="3">
        <f>'宅直データ '!E1758</f>
        <v>0</v>
      </c>
      <c r="G1758" s="10">
        <f>'宅直データ '!F1758</f>
        <v>0</v>
      </c>
      <c r="H1758" s="3" t="str">
        <f t="shared" si="27"/>
        <v/>
      </c>
      <c r="I1758" s="3" t="str">
        <f>IF(F1758=1,VLOOKUP($B1758,スタッフ!$B:$F,5,FALSE),"")</f>
        <v/>
      </c>
      <c r="J1758" s="3" t="str">
        <f>IF(G1758=1,VLOOKUP($B1758,スタッフ!$B:$F,5,FALSE),"")</f>
        <v/>
      </c>
      <c r="K1758" s="3" t="str">
        <f>IF(E1758=1,VLOOKUP($B1758,スタッフ!$B:$F,5,FALSE),"")</f>
        <v/>
      </c>
    </row>
    <row r="1759" spans="1:11" x14ac:dyDescent="0.2">
      <c r="A1759" s="9" t="str">
        <f>'宅直データ '!A1759&amp;'宅直データ '!C1759</f>
        <v/>
      </c>
      <c r="B1759" s="3" t="str">
        <f>'宅直データ '!A1759&amp;""</f>
        <v/>
      </c>
      <c r="C1759" s="3">
        <f>'宅直データ '!B1759</f>
        <v>0</v>
      </c>
      <c r="D1759" s="4">
        <f>'宅直データ '!C1759</f>
        <v>0</v>
      </c>
      <c r="E1759" s="3">
        <f>'宅直データ '!D1759</f>
        <v>0</v>
      </c>
      <c r="F1759" s="3">
        <f>'宅直データ '!E1759</f>
        <v>0</v>
      </c>
      <c r="G1759" s="10">
        <f>'宅直データ '!F1759</f>
        <v>0</v>
      </c>
      <c r="H1759" s="3" t="str">
        <f t="shared" si="27"/>
        <v/>
      </c>
      <c r="I1759" s="3" t="str">
        <f>IF(F1759=1,VLOOKUP($B1759,スタッフ!$B:$F,5,FALSE),"")</f>
        <v/>
      </c>
      <c r="J1759" s="3" t="str">
        <f>IF(G1759=1,VLOOKUP($B1759,スタッフ!$B:$F,5,FALSE),"")</f>
        <v/>
      </c>
      <c r="K1759" s="3" t="str">
        <f>IF(E1759=1,VLOOKUP($B1759,スタッフ!$B:$F,5,FALSE),"")</f>
        <v/>
      </c>
    </row>
    <row r="1760" spans="1:11" x14ac:dyDescent="0.2">
      <c r="A1760" s="9" t="str">
        <f>'宅直データ '!A1760&amp;'宅直データ '!C1760</f>
        <v/>
      </c>
      <c r="B1760" s="3" t="str">
        <f>'宅直データ '!A1760&amp;""</f>
        <v/>
      </c>
      <c r="C1760" s="3">
        <f>'宅直データ '!B1760</f>
        <v>0</v>
      </c>
      <c r="D1760" s="4">
        <f>'宅直データ '!C1760</f>
        <v>0</v>
      </c>
      <c r="E1760" s="3">
        <f>'宅直データ '!D1760</f>
        <v>0</v>
      </c>
      <c r="F1760" s="3">
        <f>'宅直データ '!E1760</f>
        <v>0</v>
      </c>
      <c r="G1760" s="10">
        <f>'宅直データ '!F1760</f>
        <v>0</v>
      </c>
      <c r="H1760" s="3" t="str">
        <f t="shared" si="27"/>
        <v/>
      </c>
      <c r="I1760" s="3" t="str">
        <f>IF(F1760=1,VLOOKUP($B1760,スタッフ!$B:$F,5,FALSE),"")</f>
        <v/>
      </c>
      <c r="J1760" s="3" t="str">
        <f>IF(G1760=1,VLOOKUP($B1760,スタッフ!$B:$F,5,FALSE),"")</f>
        <v/>
      </c>
      <c r="K1760" s="3" t="str">
        <f>IF(E1760=1,VLOOKUP($B1760,スタッフ!$B:$F,5,FALSE),"")</f>
        <v/>
      </c>
    </row>
    <row r="1761" spans="1:11" x14ac:dyDescent="0.2">
      <c r="A1761" s="9" t="str">
        <f>'宅直データ '!A1761&amp;'宅直データ '!C1761</f>
        <v/>
      </c>
      <c r="B1761" s="3" t="str">
        <f>'宅直データ '!A1761&amp;""</f>
        <v/>
      </c>
      <c r="C1761" s="3">
        <f>'宅直データ '!B1761</f>
        <v>0</v>
      </c>
      <c r="D1761" s="4">
        <f>'宅直データ '!C1761</f>
        <v>0</v>
      </c>
      <c r="E1761" s="3">
        <f>'宅直データ '!D1761</f>
        <v>0</v>
      </c>
      <c r="F1761" s="3">
        <f>'宅直データ '!E1761</f>
        <v>0</v>
      </c>
      <c r="G1761" s="10">
        <f>'宅直データ '!F1761</f>
        <v>0</v>
      </c>
      <c r="H1761" s="3" t="str">
        <f t="shared" si="27"/>
        <v/>
      </c>
      <c r="I1761" s="3" t="str">
        <f>IF(F1761=1,VLOOKUP($B1761,スタッフ!$B:$F,5,FALSE),"")</f>
        <v/>
      </c>
      <c r="J1761" s="3" t="str">
        <f>IF(G1761=1,VLOOKUP($B1761,スタッフ!$B:$F,5,FALSE),"")</f>
        <v/>
      </c>
      <c r="K1761" s="3" t="str">
        <f>IF(E1761=1,VLOOKUP($B1761,スタッフ!$B:$F,5,FALSE),"")</f>
        <v/>
      </c>
    </row>
    <row r="1762" spans="1:11" x14ac:dyDescent="0.2">
      <c r="A1762" s="9" t="str">
        <f>'宅直データ '!A1762&amp;'宅直データ '!C1762</f>
        <v/>
      </c>
      <c r="B1762" s="3" t="str">
        <f>'宅直データ '!A1762&amp;""</f>
        <v/>
      </c>
      <c r="C1762" s="3">
        <f>'宅直データ '!B1762</f>
        <v>0</v>
      </c>
      <c r="D1762" s="4">
        <f>'宅直データ '!C1762</f>
        <v>0</v>
      </c>
      <c r="E1762" s="3">
        <f>'宅直データ '!D1762</f>
        <v>0</v>
      </c>
      <c r="F1762" s="3">
        <f>'宅直データ '!E1762</f>
        <v>0</v>
      </c>
      <c r="G1762" s="10">
        <f>'宅直データ '!F1762</f>
        <v>0</v>
      </c>
      <c r="H1762" s="3" t="str">
        <f t="shared" si="27"/>
        <v/>
      </c>
      <c r="I1762" s="3" t="str">
        <f>IF(F1762=1,VLOOKUP($B1762,スタッフ!$B:$F,5,FALSE),"")</f>
        <v/>
      </c>
      <c r="J1762" s="3" t="str">
        <f>IF(G1762=1,VLOOKUP($B1762,スタッフ!$B:$F,5,FALSE),"")</f>
        <v/>
      </c>
      <c r="K1762" s="3" t="str">
        <f>IF(E1762=1,VLOOKUP($B1762,スタッフ!$B:$F,5,FALSE),"")</f>
        <v/>
      </c>
    </row>
    <row r="1763" spans="1:11" x14ac:dyDescent="0.2">
      <c r="A1763" s="9" t="str">
        <f>'宅直データ '!A1763&amp;'宅直データ '!C1763</f>
        <v/>
      </c>
      <c r="B1763" s="3" t="str">
        <f>'宅直データ '!A1763&amp;""</f>
        <v/>
      </c>
      <c r="C1763" s="3">
        <f>'宅直データ '!B1763</f>
        <v>0</v>
      </c>
      <c r="D1763" s="4">
        <f>'宅直データ '!C1763</f>
        <v>0</v>
      </c>
      <c r="E1763" s="3">
        <f>'宅直データ '!D1763</f>
        <v>0</v>
      </c>
      <c r="F1763" s="3">
        <f>'宅直データ '!E1763</f>
        <v>0</v>
      </c>
      <c r="G1763" s="10">
        <f>'宅直データ '!F1763</f>
        <v>0</v>
      </c>
      <c r="H1763" s="3" t="str">
        <f t="shared" si="27"/>
        <v/>
      </c>
      <c r="I1763" s="3" t="str">
        <f>IF(F1763=1,VLOOKUP($B1763,スタッフ!$B:$F,5,FALSE),"")</f>
        <v/>
      </c>
      <c r="J1763" s="3" t="str">
        <f>IF(G1763=1,VLOOKUP($B1763,スタッフ!$B:$F,5,FALSE),"")</f>
        <v/>
      </c>
      <c r="K1763" s="3" t="str">
        <f>IF(E1763=1,VLOOKUP($B1763,スタッフ!$B:$F,5,FALSE),"")</f>
        <v/>
      </c>
    </row>
    <row r="1764" spans="1:11" x14ac:dyDescent="0.2">
      <c r="A1764" s="9" t="str">
        <f>'宅直データ '!A1764&amp;'宅直データ '!C1764</f>
        <v/>
      </c>
      <c r="B1764" s="3" t="str">
        <f>'宅直データ '!A1764&amp;""</f>
        <v/>
      </c>
      <c r="C1764" s="3">
        <f>'宅直データ '!B1764</f>
        <v>0</v>
      </c>
      <c r="D1764" s="4">
        <f>'宅直データ '!C1764</f>
        <v>0</v>
      </c>
      <c r="E1764" s="3">
        <f>'宅直データ '!D1764</f>
        <v>0</v>
      </c>
      <c r="F1764" s="3">
        <f>'宅直データ '!E1764</f>
        <v>0</v>
      </c>
      <c r="G1764" s="10">
        <f>'宅直データ '!F1764</f>
        <v>0</v>
      </c>
      <c r="H1764" s="3" t="str">
        <f t="shared" si="27"/>
        <v/>
      </c>
      <c r="I1764" s="3" t="str">
        <f>IF(F1764=1,VLOOKUP($B1764,スタッフ!$B:$F,5,FALSE),"")</f>
        <v/>
      </c>
      <c r="J1764" s="3" t="str">
        <f>IF(G1764=1,VLOOKUP($B1764,スタッフ!$B:$F,5,FALSE),"")</f>
        <v/>
      </c>
      <c r="K1764" s="3" t="str">
        <f>IF(E1764=1,VLOOKUP($B1764,スタッフ!$B:$F,5,FALSE),"")</f>
        <v/>
      </c>
    </row>
    <row r="1765" spans="1:11" x14ac:dyDescent="0.2">
      <c r="A1765" s="9" t="str">
        <f>'宅直データ '!A1765&amp;'宅直データ '!C1765</f>
        <v/>
      </c>
      <c r="B1765" s="3" t="str">
        <f>'宅直データ '!A1765&amp;""</f>
        <v/>
      </c>
      <c r="C1765" s="3">
        <f>'宅直データ '!B1765</f>
        <v>0</v>
      </c>
      <c r="D1765" s="4">
        <f>'宅直データ '!C1765</f>
        <v>0</v>
      </c>
      <c r="E1765" s="3">
        <f>'宅直データ '!D1765</f>
        <v>0</v>
      </c>
      <c r="F1765" s="3">
        <f>'宅直データ '!E1765</f>
        <v>0</v>
      </c>
      <c r="G1765" s="10">
        <f>'宅直データ '!F1765</f>
        <v>0</v>
      </c>
      <c r="H1765" s="3" t="str">
        <f t="shared" si="27"/>
        <v/>
      </c>
      <c r="I1765" s="3" t="str">
        <f>IF(F1765=1,VLOOKUP($B1765,スタッフ!$B:$F,5,FALSE),"")</f>
        <v/>
      </c>
      <c r="J1765" s="3" t="str">
        <f>IF(G1765=1,VLOOKUP($B1765,スタッフ!$B:$F,5,FALSE),"")</f>
        <v/>
      </c>
      <c r="K1765" s="3" t="str">
        <f>IF(E1765=1,VLOOKUP($B1765,スタッフ!$B:$F,5,FALSE),"")</f>
        <v/>
      </c>
    </row>
    <row r="1766" spans="1:11" x14ac:dyDescent="0.2">
      <c r="A1766" s="9" t="str">
        <f>'宅直データ '!A1766&amp;'宅直データ '!C1766</f>
        <v/>
      </c>
      <c r="B1766" s="3" t="str">
        <f>'宅直データ '!A1766&amp;""</f>
        <v/>
      </c>
      <c r="C1766" s="3">
        <f>'宅直データ '!B1766</f>
        <v>0</v>
      </c>
      <c r="D1766" s="4">
        <f>'宅直データ '!C1766</f>
        <v>0</v>
      </c>
      <c r="E1766" s="3">
        <f>'宅直データ '!D1766</f>
        <v>0</v>
      </c>
      <c r="F1766" s="3">
        <f>'宅直データ '!E1766</f>
        <v>0</v>
      </c>
      <c r="G1766" s="10">
        <f>'宅直データ '!F1766</f>
        <v>0</v>
      </c>
      <c r="H1766" s="3" t="str">
        <f t="shared" si="27"/>
        <v/>
      </c>
      <c r="I1766" s="3" t="str">
        <f>IF(F1766=1,VLOOKUP($B1766,スタッフ!$B:$F,5,FALSE),"")</f>
        <v/>
      </c>
      <c r="J1766" s="3" t="str">
        <f>IF(G1766=1,VLOOKUP($B1766,スタッフ!$B:$F,5,FALSE),"")</f>
        <v/>
      </c>
      <c r="K1766" s="3" t="str">
        <f>IF(E1766=1,VLOOKUP($B1766,スタッフ!$B:$F,5,FALSE),"")</f>
        <v/>
      </c>
    </row>
    <row r="1767" spans="1:11" x14ac:dyDescent="0.2">
      <c r="A1767" s="9" t="str">
        <f>'宅直データ '!A1767&amp;'宅直データ '!C1767</f>
        <v/>
      </c>
      <c r="B1767" s="3" t="str">
        <f>'宅直データ '!A1767&amp;""</f>
        <v/>
      </c>
      <c r="C1767" s="3">
        <f>'宅直データ '!B1767</f>
        <v>0</v>
      </c>
      <c r="D1767" s="4">
        <f>'宅直データ '!C1767</f>
        <v>0</v>
      </c>
      <c r="E1767" s="3">
        <f>'宅直データ '!D1767</f>
        <v>0</v>
      </c>
      <c r="F1767" s="3">
        <f>'宅直データ '!E1767</f>
        <v>0</v>
      </c>
      <c r="G1767" s="10">
        <f>'宅直データ '!F1767</f>
        <v>0</v>
      </c>
      <c r="H1767" s="3" t="str">
        <f t="shared" si="27"/>
        <v/>
      </c>
      <c r="I1767" s="3" t="str">
        <f>IF(F1767=1,VLOOKUP($B1767,スタッフ!$B:$F,5,FALSE),"")</f>
        <v/>
      </c>
      <c r="J1767" s="3" t="str">
        <f>IF(G1767=1,VLOOKUP($B1767,スタッフ!$B:$F,5,FALSE),"")</f>
        <v/>
      </c>
      <c r="K1767" s="3" t="str">
        <f>IF(E1767=1,VLOOKUP($B1767,スタッフ!$B:$F,5,FALSE),"")</f>
        <v/>
      </c>
    </row>
    <row r="1768" spans="1:11" x14ac:dyDescent="0.2">
      <c r="A1768" s="9" t="str">
        <f>'宅直データ '!A1768&amp;'宅直データ '!C1768</f>
        <v/>
      </c>
      <c r="B1768" s="3" t="str">
        <f>'宅直データ '!A1768&amp;""</f>
        <v/>
      </c>
      <c r="C1768" s="3">
        <f>'宅直データ '!B1768</f>
        <v>0</v>
      </c>
      <c r="D1768" s="4">
        <f>'宅直データ '!C1768</f>
        <v>0</v>
      </c>
      <c r="E1768" s="3">
        <f>'宅直データ '!D1768</f>
        <v>0</v>
      </c>
      <c r="F1768" s="3">
        <f>'宅直データ '!E1768</f>
        <v>0</v>
      </c>
      <c r="G1768" s="10">
        <f>'宅直データ '!F1768</f>
        <v>0</v>
      </c>
      <c r="H1768" s="3" t="str">
        <f t="shared" si="27"/>
        <v/>
      </c>
      <c r="I1768" s="3" t="str">
        <f>IF(F1768=1,VLOOKUP($B1768,スタッフ!$B:$F,5,FALSE),"")</f>
        <v/>
      </c>
      <c r="J1768" s="3" t="str">
        <f>IF(G1768=1,VLOOKUP($B1768,スタッフ!$B:$F,5,FALSE),"")</f>
        <v/>
      </c>
      <c r="K1768" s="3" t="str">
        <f>IF(E1768=1,VLOOKUP($B1768,スタッフ!$B:$F,5,FALSE),"")</f>
        <v/>
      </c>
    </row>
    <row r="1769" spans="1:11" x14ac:dyDescent="0.2">
      <c r="A1769" s="9" t="str">
        <f>'宅直データ '!A1769&amp;'宅直データ '!C1769</f>
        <v/>
      </c>
      <c r="B1769" s="3" t="str">
        <f>'宅直データ '!A1769&amp;""</f>
        <v/>
      </c>
      <c r="C1769" s="3">
        <f>'宅直データ '!B1769</f>
        <v>0</v>
      </c>
      <c r="D1769" s="4">
        <f>'宅直データ '!C1769</f>
        <v>0</v>
      </c>
      <c r="E1769" s="3">
        <f>'宅直データ '!D1769</f>
        <v>0</v>
      </c>
      <c r="F1769" s="3">
        <f>'宅直データ '!E1769</f>
        <v>0</v>
      </c>
      <c r="G1769" s="10">
        <f>'宅直データ '!F1769</f>
        <v>0</v>
      </c>
      <c r="H1769" s="3" t="str">
        <f t="shared" si="27"/>
        <v/>
      </c>
      <c r="I1769" s="3" t="str">
        <f>IF(F1769=1,VLOOKUP($B1769,スタッフ!$B:$F,5,FALSE),"")</f>
        <v/>
      </c>
      <c r="J1769" s="3" t="str">
        <f>IF(G1769=1,VLOOKUP($B1769,スタッフ!$B:$F,5,FALSE),"")</f>
        <v/>
      </c>
      <c r="K1769" s="3" t="str">
        <f>IF(E1769=1,VLOOKUP($B1769,スタッフ!$B:$F,5,FALSE),"")</f>
        <v/>
      </c>
    </row>
    <row r="1770" spans="1:11" x14ac:dyDescent="0.2">
      <c r="A1770" s="9" t="str">
        <f>'宅直データ '!A1770&amp;'宅直データ '!C1770</f>
        <v/>
      </c>
      <c r="B1770" s="3" t="str">
        <f>'宅直データ '!A1770&amp;""</f>
        <v/>
      </c>
      <c r="C1770" s="3">
        <f>'宅直データ '!B1770</f>
        <v>0</v>
      </c>
      <c r="D1770" s="4">
        <f>'宅直データ '!C1770</f>
        <v>0</v>
      </c>
      <c r="E1770" s="3">
        <f>'宅直データ '!D1770</f>
        <v>0</v>
      </c>
      <c r="F1770" s="3">
        <f>'宅直データ '!E1770</f>
        <v>0</v>
      </c>
      <c r="G1770" s="10">
        <f>'宅直データ '!F1770</f>
        <v>0</v>
      </c>
      <c r="H1770" s="3" t="str">
        <f t="shared" si="27"/>
        <v/>
      </c>
      <c r="I1770" s="3" t="str">
        <f>IF(F1770=1,VLOOKUP($B1770,スタッフ!$B:$F,5,FALSE),"")</f>
        <v/>
      </c>
      <c r="J1770" s="3" t="str">
        <f>IF(G1770=1,VLOOKUP($B1770,スタッフ!$B:$F,5,FALSE),"")</f>
        <v/>
      </c>
      <c r="K1770" s="3" t="str">
        <f>IF(E1770=1,VLOOKUP($B1770,スタッフ!$B:$F,5,FALSE),"")</f>
        <v/>
      </c>
    </row>
    <row r="1771" spans="1:11" x14ac:dyDescent="0.2">
      <c r="A1771" s="9" t="str">
        <f>'宅直データ '!A1771&amp;'宅直データ '!C1771</f>
        <v/>
      </c>
      <c r="B1771" s="3" t="str">
        <f>'宅直データ '!A1771&amp;""</f>
        <v/>
      </c>
      <c r="C1771" s="3">
        <f>'宅直データ '!B1771</f>
        <v>0</v>
      </c>
      <c r="D1771" s="4">
        <f>'宅直データ '!C1771</f>
        <v>0</v>
      </c>
      <c r="E1771" s="3">
        <f>'宅直データ '!D1771</f>
        <v>0</v>
      </c>
      <c r="F1771" s="3">
        <f>'宅直データ '!E1771</f>
        <v>0</v>
      </c>
      <c r="G1771" s="10">
        <f>'宅直データ '!F1771</f>
        <v>0</v>
      </c>
      <c r="H1771" s="3" t="str">
        <f t="shared" si="27"/>
        <v/>
      </c>
      <c r="I1771" s="3" t="str">
        <f>IF(F1771=1,VLOOKUP($B1771,スタッフ!$B:$F,5,FALSE),"")</f>
        <v/>
      </c>
      <c r="J1771" s="3" t="str">
        <f>IF(G1771=1,VLOOKUP($B1771,スタッフ!$B:$F,5,FALSE),"")</f>
        <v/>
      </c>
      <c r="K1771" s="3" t="str">
        <f>IF(E1771=1,VLOOKUP($B1771,スタッフ!$B:$F,5,FALSE),"")</f>
        <v/>
      </c>
    </row>
    <row r="1772" spans="1:11" x14ac:dyDescent="0.2">
      <c r="A1772" s="9" t="str">
        <f>'宅直データ '!A1772&amp;'宅直データ '!C1772</f>
        <v/>
      </c>
      <c r="B1772" s="3" t="str">
        <f>'宅直データ '!A1772&amp;""</f>
        <v/>
      </c>
      <c r="C1772" s="3">
        <f>'宅直データ '!B1772</f>
        <v>0</v>
      </c>
      <c r="D1772" s="4">
        <f>'宅直データ '!C1772</f>
        <v>0</v>
      </c>
      <c r="E1772" s="3">
        <f>'宅直データ '!D1772</f>
        <v>0</v>
      </c>
      <c r="F1772" s="3">
        <f>'宅直データ '!E1772</f>
        <v>0</v>
      </c>
      <c r="G1772" s="10">
        <f>'宅直データ '!F1772</f>
        <v>0</v>
      </c>
      <c r="H1772" s="3" t="str">
        <f t="shared" si="27"/>
        <v/>
      </c>
      <c r="I1772" s="3" t="str">
        <f>IF(F1772=1,VLOOKUP($B1772,スタッフ!$B:$F,5,FALSE),"")</f>
        <v/>
      </c>
      <c r="J1772" s="3" t="str">
        <f>IF(G1772=1,VLOOKUP($B1772,スタッフ!$B:$F,5,FALSE),"")</f>
        <v/>
      </c>
      <c r="K1772" s="3" t="str">
        <f>IF(E1772=1,VLOOKUP($B1772,スタッフ!$B:$F,5,FALSE),"")</f>
        <v/>
      </c>
    </row>
    <row r="1773" spans="1:11" x14ac:dyDescent="0.2">
      <c r="A1773" s="9" t="str">
        <f>'宅直データ '!A1773&amp;'宅直データ '!C1773</f>
        <v/>
      </c>
      <c r="B1773" s="3" t="str">
        <f>'宅直データ '!A1773&amp;""</f>
        <v/>
      </c>
      <c r="C1773" s="3">
        <f>'宅直データ '!B1773</f>
        <v>0</v>
      </c>
      <c r="D1773" s="4">
        <f>'宅直データ '!C1773</f>
        <v>0</v>
      </c>
      <c r="E1773" s="3">
        <f>'宅直データ '!D1773</f>
        <v>0</v>
      </c>
      <c r="F1773" s="3">
        <f>'宅直データ '!E1773</f>
        <v>0</v>
      </c>
      <c r="G1773" s="10">
        <f>'宅直データ '!F1773</f>
        <v>0</v>
      </c>
      <c r="H1773" s="3" t="str">
        <f t="shared" si="27"/>
        <v/>
      </c>
      <c r="I1773" s="3" t="str">
        <f>IF(F1773=1,VLOOKUP($B1773,スタッフ!$B:$F,5,FALSE),"")</f>
        <v/>
      </c>
      <c r="J1773" s="3" t="str">
        <f>IF(G1773=1,VLOOKUP($B1773,スタッフ!$B:$F,5,FALSE),"")</f>
        <v/>
      </c>
      <c r="K1773" s="3" t="str">
        <f>IF(E1773=1,VLOOKUP($B1773,スタッフ!$B:$F,5,FALSE),"")</f>
        <v/>
      </c>
    </row>
    <row r="1774" spans="1:11" x14ac:dyDescent="0.2">
      <c r="A1774" s="9" t="str">
        <f>'宅直データ '!A1774&amp;'宅直データ '!C1774</f>
        <v/>
      </c>
      <c r="B1774" s="3" t="str">
        <f>'宅直データ '!A1774&amp;""</f>
        <v/>
      </c>
      <c r="C1774" s="3">
        <f>'宅直データ '!B1774</f>
        <v>0</v>
      </c>
      <c r="D1774" s="4">
        <f>'宅直データ '!C1774</f>
        <v>0</v>
      </c>
      <c r="E1774" s="3">
        <f>'宅直データ '!D1774</f>
        <v>0</v>
      </c>
      <c r="F1774" s="3">
        <f>'宅直データ '!E1774</f>
        <v>0</v>
      </c>
      <c r="G1774" s="10">
        <f>'宅直データ '!F1774</f>
        <v>0</v>
      </c>
      <c r="H1774" s="3" t="str">
        <f t="shared" si="27"/>
        <v/>
      </c>
      <c r="I1774" s="3" t="str">
        <f>IF(F1774=1,VLOOKUP($B1774,スタッフ!$B:$F,5,FALSE),"")</f>
        <v/>
      </c>
      <c r="J1774" s="3" t="str">
        <f>IF(G1774=1,VLOOKUP($B1774,スタッフ!$B:$F,5,FALSE),"")</f>
        <v/>
      </c>
      <c r="K1774" s="3" t="str">
        <f>IF(E1774=1,VLOOKUP($B1774,スタッフ!$B:$F,5,FALSE),"")</f>
        <v/>
      </c>
    </row>
    <row r="1775" spans="1:11" x14ac:dyDescent="0.2">
      <c r="A1775" s="9" t="str">
        <f>'宅直データ '!A1775&amp;'宅直データ '!C1775</f>
        <v/>
      </c>
      <c r="B1775" s="3" t="str">
        <f>'宅直データ '!A1775&amp;""</f>
        <v/>
      </c>
      <c r="C1775" s="3">
        <f>'宅直データ '!B1775</f>
        <v>0</v>
      </c>
      <c r="D1775" s="4">
        <f>'宅直データ '!C1775</f>
        <v>0</v>
      </c>
      <c r="E1775" s="3">
        <f>'宅直データ '!D1775</f>
        <v>0</v>
      </c>
      <c r="F1775" s="3">
        <f>'宅直データ '!E1775</f>
        <v>0</v>
      </c>
      <c r="G1775" s="10">
        <f>'宅直データ '!F1775</f>
        <v>0</v>
      </c>
      <c r="H1775" s="3" t="str">
        <f t="shared" si="27"/>
        <v/>
      </c>
      <c r="I1775" s="3" t="str">
        <f>IF(F1775=1,VLOOKUP($B1775,スタッフ!$B:$F,5,FALSE),"")</f>
        <v/>
      </c>
      <c r="J1775" s="3" t="str">
        <f>IF(G1775=1,VLOOKUP($B1775,スタッフ!$B:$F,5,FALSE),"")</f>
        <v/>
      </c>
      <c r="K1775" s="3" t="str">
        <f>IF(E1775=1,VLOOKUP($B1775,スタッフ!$B:$F,5,FALSE),"")</f>
        <v/>
      </c>
    </row>
    <row r="1776" spans="1:11" x14ac:dyDescent="0.2">
      <c r="A1776" s="9" t="str">
        <f>'宅直データ '!A1776&amp;'宅直データ '!C1776</f>
        <v/>
      </c>
      <c r="B1776" s="3" t="str">
        <f>'宅直データ '!A1776&amp;""</f>
        <v/>
      </c>
      <c r="C1776" s="3">
        <f>'宅直データ '!B1776</f>
        <v>0</v>
      </c>
      <c r="D1776" s="4">
        <f>'宅直データ '!C1776</f>
        <v>0</v>
      </c>
      <c r="E1776" s="3">
        <f>'宅直データ '!D1776</f>
        <v>0</v>
      </c>
      <c r="F1776" s="3">
        <f>'宅直データ '!E1776</f>
        <v>0</v>
      </c>
      <c r="G1776" s="10">
        <f>'宅直データ '!F1776</f>
        <v>0</v>
      </c>
      <c r="H1776" s="3" t="str">
        <f t="shared" si="27"/>
        <v/>
      </c>
      <c r="I1776" s="3" t="str">
        <f>IF(F1776=1,VLOOKUP($B1776,スタッフ!$B:$F,5,FALSE),"")</f>
        <v/>
      </c>
      <c r="J1776" s="3" t="str">
        <f>IF(G1776=1,VLOOKUP($B1776,スタッフ!$B:$F,5,FALSE),"")</f>
        <v/>
      </c>
      <c r="K1776" s="3" t="str">
        <f>IF(E1776=1,VLOOKUP($B1776,スタッフ!$B:$F,5,FALSE),"")</f>
        <v/>
      </c>
    </row>
    <row r="1777" spans="1:11" x14ac:dyDescent="0.2">
      <c r="A1777" s="9" t="str">
        <f>'宅直データ '!A1777&amp;'宅直データ '!C1777</f>
        <v/>
      </c>
      <c r="B1777" s="3" t="str">
        <f>'宅直データ '!A1777&amp;""</f>
        <v/>
      </c>
      <c r="C1777" s="3">
        <f>'宅直データ '!B1777</f>
        <v>0</v>
      </c>
      <c r="D1777" s="4">
        <f>'宅直データ '!C1777</f>
        <v>0</v>
      </c>
      <c r="E1777" s="3">
        <f>'宅直データ '!D1777</f>
        <v>0</v>
      </c>
      <c r="F1777" s="3">
        <f>'宅直データ '!E1777</f>
        <v>0</v>
      </c>
      <c r="G1777" s="10">
        <f>'宅直データ '!F1777</f>
        <v>0</v>
      </c>
      <c r="H1777" s="3" t="str">
        <f t="shared" si="27"/>
        <v/>
      </c>
      <c r="I1777" s="3" t="str">
        <f>IF(F1777=1,VLOOKUP($B1777,スタッフ!$B:$F,5,FALSE),"")</f>
        <v/>
      </c>
      <c r="J1777" s="3" t="str">
        <f>IF(G1777=1,VLOOKUP($B1777,スタッフ!$B:$F,5,FALSE),"")</f>
        <v/>
      </c>
      <c r="K1777" s="3" t="str">
        <f>IF(E1777=1,VLOOKUP($B1777,スタッフ!$B:$F,5,FALSE),"")</f>
        <v/>
      </c>
    </row>
    <row r="1778" spans="1:11" x14ac:dyDescent="0.2">
      <c r="A1778" s="9" t="str">
        <f>'宅直データ '!A1778&amp;'宅直データ '!C1778</f>
        <v/>
      </c>
      <c r="B1778" s="3" t="str">
        <f>'宅直データ '!A1778&amp;""</f>
        <v/>
      </c>
      <c r="C1778" s="3">
        <f>'宅直データ '!B1778</f>
        <v>0</v>
      </c>
      <c r="D1778" s="4">
        <f>'宅直データ '!C1778</f>
        <v>0</v>
      </c>
      <c r="E1778" s="3">
        <f>'宅直データ '!D1778</f>
        <v>0</v>
      </c>
      <c r="F1778" s="3">
        <f>'宅直データ '!E1778</f>
        <v>0</v>
      </c>
      <c r="G1778" s="10">
        <f>'宅直データ '!F1778</f>
        <v>0</v>
      </c>
      <c r="H1778" s="3" t="str">
        <f t="shared" si="27"/>
        <v/>
      </c>
      <c r="I1778" s="3" t="str">
        <f>IF(F1778=1,VLOOKUP($B1778,スタッフ!$B:$F,5,FALSE),"")</f>
        <v/>
      </c>
      <c r="J1778" s="3" t="str">
        <f>IF(G1778=1,VLOOKUP($B1778,スタッフ!$B:$F,5,FALSE),"")</f>
        <v/>
      </c>
      <c r="K1778" s="3" t="str">
        <f>IF(E1778=1,VLOOKUP($B1778,スタッフ!$B:$F,5,FALSE),"")</f>
        <v/>
      </c>
    </row>
    <row r="1779" spans="1:11" x14ac:dyDescent="0.2">
      <c r="A1779" s="9" t="str">
        <f>'宅直データ '!A1779&amp;'宅直データ '!C1779</f>
        <v/>
      </c>
      <c r="B1779" s="3" t="str">
        <f>'宅直データ '!A1779&amp;""</f>
        <v/>
      </c>
      <c r="C1779" s="3">
        <f>'宅直データ '!B1779</f>
        <v>0</v>
      </c>
      <c r="D1779" s="4">
        <f>'宅直データ '!C1779</f>
        <v>0</v>
      </c>
      <c r="E1779" s="3">
        <f>'宅直データ '!D1779</f>
        <v>0</v>
      </c>
      <c r="F1779" s="3">
        <f>'宅直データ '!E1779</f>
        <v>0</v>
      </c>
      <c r="G1779" s="10">
        <f>'宅直データ '!F1779</f>
        <v>0</v>
      </c>
      <c r="H1779" s="3" t="str">
        <f t="shared" si="27"/>
        <v/>
      </c>
      <c r="I1779" s="3" t="str">
        <f>IF(F1779=1,VLOOKUP($B1779,スタッフ!$B:$F,5,FALSE),"")</f>
        <v/>
      </c>
      <c r="J1779" s="3" t="str">
        <f>IF(G1779=1,VLOOKUP($B1779,スタッフ!$B:$F,5,FALSE),"")</f>
        <v/>
      </c>
      <c r="K1779" s="3" t="str">
        <f>IF(E1779=1,VLOOKUP($B1779,スタッフ!$B:$F,5,FALSE),"")</f>
        <v/>
      </c>
    </row>
    <row r="1780" spans="1:11" x14ac:dyDescent="0.2">
      <c r="A1780" s="9" t="str">
        <f>'宅直データ '!A1780&amp;'宅直データ '!C1780</f>
        <v/>
      </c>
      <c r="B1780" s="3" t="str">
        <f>'宅直データ '!A1780&amp;""</f>
        <v/>
      </c>
      <c r="C1780" s="3">
        <f>'宅直データ '!B1780</f>
        <v>0</v>
      </c>
      <c r="D1780" s="4">
        <f>'宅直データ '!C1780</f>
        <v>0</v>
      </c>
      <c r="E1780" s="3">
        <f>'宅直データ '!D1780</f>
        <v>0</v>
      </c>
      <c r="F1780" s="3">
        <f>'宅直データ '!E1780</f>
        <v>0</v>
      </c>
      <c r="G1780" s="10">
        <f>'宅直データ '!F1780</f>
        <v>0</v>
      </c>
      <c r="H1780" s="3" t="str">
        <f t="shared" si="27"/>
        <v/>
      </c>
      <c r="I1780" s="3" t="str">
        <f>IF(F1780=1,VLOOKUP($B1780,スタッフ!$B:$F,5,FALSE),"")</f>
        <v/>
      </c>
      <c r="J1780" s="3" t="str">
        <f>IF(G1780=1,VLOOKUP($B1780,スタッフ!$B:$F,5,FALSE),"")</f>
        <v/>
      </c>
      <c r="K1780" s="3" t="str">
        <f>IF(E1780=1,VLOOKUP($B1780,スタッフ!$B:$F,5,FALSE),"")</f>
        <v/>
      </c>
    </row>
    <row r="1781" spans="1:11" x14ac:dyDescent="0.2">
      <c r="A1781" s="9" t="str">
        <f>'宅直データ '!A1781&amp;'宅直データ '!C1781</f>
        <v/>
      </c>
      <c r="B1781" s="3" t="str">
        <f>'宅直データ '!A1781&amp;""</f>
        <v/>
      </c>
      <c r="C1781" s="3">
        <f>'宅直データ '!B1781</f>
        <v>0</v>
      </c>
      <c r="D1781" s="4">
        <f>'宅直データ '!C1781</f>
        <v>0</v>
      </c>
      <c r="E1781" s="3">
        <f>'宅直データ '!D1781</f>
        <v>0</v>
      </c>
      <c r="F1781" s="3">
        <f>'宅直データ '!E1781</f>
        <v>0</v>
      </c>
      <c r="G1781" s="10">
        <f>'宅直データ '!F1781</f>
        <v>0</v>
      </c>
      <c r="H1781" s="3" t="str">
        <f t="shared" si="27"/>
        <v/>
      </c>
      <c r="I1781" s="3" t="str">
        <f>IF(F1781=1,VLOOKUP($B1781,スタッフ!$B:$F,5,FALSE),"")</f>
        <v/>
      </c>
      <c r="J1781" s="3" t="str">
        <f>IF(G1781=1,VLOOKUP($B1781,スタッフ!$B:$F,5,FALSE),"")</f>
        <v/>
      </c>
      <c r="K1781" s="3" t="str">
        <f>IF(E1781=1,VLOOKUP($B1781,スタッフ!$B:$F,5,FALSE),"")</f>
        <v/>
      </c>
    </row>
    <row r="1782" spans="1:11" x14ac:dyDescent="0.2">
      <c r="A1782" s="9" t="str">
        <f>'宅直データ '!A1782&amp;'宅直データ '!C1782</f>
        <v/>
      </c>
      <c r="B1782" s="3" t="str">
        <f>'宅直データ '!A1782&amp;""</f>
        <v/>
      </c>
      <c r="C1782" s="3">
        <f>'宅直データ '!B1782</f>
        <v>0</v>
      </c>
      <c r="D1782" s="4">
        <f>'宅直データ '!C1782</f>
        <v>0</v>
      </c>
      <c r="E1782" s="3">
        <f>'宅直データ '!D1782</f>
        <v>0</v>
      </c>
      <c r="F1782" s="3">
        <f>'宅直データ '!E1782</f>
        <v>0</v>
      </c>
      <c r="G1782" s="10">
        <f>'宅直データ '!F1782</f>
        <v>0</v>
      </c>
      <c r="H1782" s="3" t="str">
        <f t="shared" si="27"/>
        <v/>
      </c>
      <c r="I1782" s="3" t="str">
        <f>IF(F1782=1,VLOOKUP($B1782,スタッフ!$B:$F,5,FALSE),"")</f>
        <v/>
      </c>
      <c r="J1782" s="3" t="str">
        <f>IF(G1782=1,VLOOKUP($B1782,スタッフ!$B:$F,5,FALSE),"")</f>
        <v/>
      </c>
      <c r="K1782" s="3" t="str">
        <f>IF(E1782=1,VLOOKUP($B1782,スタッフ!$B:$F,5,FALSE),"")</f>
        <v/>
      </c>
    </row>
    <row r="1783" spans="1:11" x14ac:dyDescent="0.2">
      <c r="A1783" s="9" t="str">
        <f>'宅直データ '!A1783&amp;'宅直データ '!C1783</f>
        <v/>
      </c>
      <c r="B1783" s="3" t="str">
        <f>'宅直データ '!A1783&amp;""</f>
        <v/>
      </c>
      <c r="C1783" s="3">
        <f>'宅直データ '!B1783</f>
        <v>0</v>
      </c>
      <c r="D1783" s="4">
        <f>'宅直データ '!C1783</f>
        <v>0</v>
      </c>
      <c r="E1783" s="3">
        <f>'宅直データ '!D1783</f>
        <v>0</v>
      </c>
      <c r="F1783" s="3">
        <f>'宅直データ '!E1783</f>
        <v>0</v>
      </c>
      <c r="G1783" s="10">
        <f>'宅直データ '!F1783</f>
        <v>0</v>
      </c>
      <c r="H1783" s="3" t="str">
        <f t="shared" si="27"/>
        <v/>
      </c>
      <c r="I1783" s="3" t="str">
        <f>IF(F1783=1,VLOOKUP($B1783,スタッフ!$B:$F,5,FALSE),"")</f>
        <v/>
      </c>
      <c r="J1783" s="3" t="str">
        <f>IF(G1783=1,VLOOKUP($B1783,スタッフ!$B:$F,5,FALSE),"")</f>
        <v/>
      </c>
      <c r="K1783" s="3" t="str">
        <f>IF(E1783=1,VLOOKUP($B1783,スタッフ!$B:$F,5,FALSE),"")</f>
        <v/>
      </c>
    </row>
    <row r="1784" spans="1:11" x14ac:dyDescent="0.2">
      <c r="A1784" s="9" t="str">
        <f>'宅直データ '!A1784&amp;'宅直データ '!C1784</f>
        <v/>
      </c>
      <c r="B1784" s="3" t="str">
        <f>'宅直データ '!A1784&amp;""</f>
        <v/>
      </c>
      <c r="C1784" s="3">
        <f>'宅直データ '!B1784</f>
        <v>0</v>
      </c>
      <c r="D1784" s="4">
        <f>'宅直データ '!C1784</f>
        <v>0</v>
      </c>
      <c r="E1784" s="3">
        <f>'宅直データ '!D1784</f>
        <v>0</v>
      </c>
      <c r="F1784" s="3">
        <f>'宅直データ '!E1784</f>
        <v>0</v>
      </c>
      <c r="G1784" s="10">
        <f>'宅直データ '!F1784</f>
        <v>0</v>
      </c>
      <c r="H1784" s="3" t="str">
        <f t="shared" si="27"/>
        <v/>
      </c>
      <c r="I1784" s="3" t="str">
        <f>IF(F1784=1,VLOOKUP($B1784,スタッフ!$B:$F,5,FALSE),"")</f>
        <v/>
      </c>
      <c r="J1784" s="3" t="str">
        <f>IF(G1784=1,VLOOKUP($B1784,スタッフ!$B:$F,5,FALSE),"")</f>
        <v/>
      </c>
      <c r="K1784" s="3" t="str">
        <f>IF(E1784=1,VLOOKUP($B1784,スタッフ!$B:$F,5,FALSE),"")</f>
        <v/>
      </c>
    </row>
    <row r="1785" spans="1:11" x14ac:dyDescent="0.2">
      <c r="A1785" s="9" t="str">
        <f>'宅直データ '!A1785&amp;'宅直データ '!C1785</f>
        <v/>
      </c>
      <c r="B1785" s="3" t="str">
        <f>'宅直データ '!A1785&amp;""</f>
        <v/>
      </c>
      <c r="C1785" s="3">
        <f>'宅直データ '!B1785</f>
        <v>0</v>
      </c>
      <c r="D1785" s="4">
        <f>'宅直データ '!C1785</f>
        <v>0</v>
      </c>
      <c r="E1785" s="3">
        <f>'宅直データ '!D1785</f>
        <v>0</v>
      </c>
      <c r="F1785" s="3">
        <f>'宅直データ '!E1785</f>
        <v>0</v>
      </c>
      <c r="G1785" s="10">
        <f>'宅直データ '!F1785</f>
        <v>0</v>
      </c>
      <c r="H1785" s="3" t="str">
        <f t="shared" si="27"/>
        <v/>
      </c>
      <c r="I1785" s="3" t="str">
        <f>IF(F1785=1,VLOOKUP($B1785,スタッフ!$B:$F,5,FALSE),"")</f>
        <v/>
      </c>
      <c r="J1785" s="3" t="str">
        <f>IF(G1785=1,VLOOKUP($B1785,スタッフ!$B:$F,5,FALSE),"")</f>
        <v/>
      </c>
      <c r="K1785" s="3" t="str">
        <f>IF(E1785=1,VLOOKUP($B1785,スタッフ!$B:$F,5,FALSE),"")</f>
        <v/>
      </c>
    </row>
    <row r="1786" spans="1:11" x14ac:dyDescent="0.2">
      <c r="A1786" s="9" t="str">
        <f>'宅直データ '!A1786&amp;'宅直データ '!C1786</f>
        <v/>
      </c>
      <c r="B1786" s="3" t="str">
        <f>'宅直データ '!A1786&amp;""</f>
        <v/>
      </c>
      <c r="C1786" s="3">
        <f>'宅直データ '!B1786</f>
        <v>0</v>
      </c>
      <c r="D1786" s="4">
        <f>'宅直データ '!C1786</f>
        <v>0</v>
      </c>
      <c r="E1786" s="3">
        <f>'宅直データ '!D1786</f>
        <v>0</v>
      </c>
      <c r="F1786" s="3">
        <f>'宅直データ '!E1786</f>
        <v>0</v>
      </c>
      <c r="G1786" s="10">
        <f>'宅直データ '!F1786</f>
        <v>0</v>
      </c>
      <c r="H1786" s="3" t="str">
        <f t="shared" si="27"/>
        <v/>
      </c>
      <c r="I1786" s="3" t="str">
        <f>IF(F1786=1,VLOOKUP($B1786,スタッフ!$B:$F,5,FALSE),"")</f>
        <v/>
      </c>
      <c r="J1786" s="3" t="str">
        <f>IF(G1786=1,VLOOKUP($B1786,スタッフ!$B:$F,5,FALSE),"")</f>
        <v/>
      </c>
      <c r="K1786" s="3" t="str">
        <f>IF(E1786=1,VLOOKUP($B1786,スタッフ!$B:$F,5,FALSE),"")</f>
        <v/>
      </c>
    </row>
    <row r="1787" spans="1:11" x14ac:dyDescent="0.2">
      <c r="A1787" s="9" t="str">
        <f>'宅直データ '!A1787&amp;'宅直データ '!C1787</f>
        <v/>
      </c>
      <c r="B1787" s="3" t="str">
        <f>'宅直データ '!A1787&amp;""</f>
        <v/>
      </c>
      <c r="C1787" s="3">
        <f>'宅直データ '!B1787</f>
        <v>0</v>
      </c>
      <c r="D1787" s="4">
        <f>'宅直データ '!C1787</f>
        <v>0</v>
      </c>
      <c r="E1787" s="3">
        <f>'宅直データ '!D1787</f>
        <v>0</v>
      </c>
      <c r="F1787" s="3">
        <f>'宅直データ '!E1787</f>
        <v>0</v>
      </c>
      <c r="G1787" s="10">
        <f>'宅直データ '!F1787</f>
        <v>0</v>
      </c>
      <c r="H1787" s="3" t="str">
        <f t="shared" si="27"/>
        <v/>
      </c>
      <c r="I1787" s="3" t="str">
        <f>IF(F1787=1,VLOOKUP($B1787,スタッフ!$B:$F,5,FALSE),"")</f>
        <v/>
      </c>
      <c r="J1787" s="3" t="str">
        <f>IF(G1787=1,VLOOKUP($B1787,スタッフ!$B:$F,5,FALSE),"")</f>
        <v/>
      </c>
      <c r="K1787" s="3" t="str">
        <f>IF(E1787=1,VLOOKUP($B1787,スタッフ!$B:$F,5,FALSE),"")</f>
        <v/>
      </c>
    </row>
    <row r="1788" spans="1:11" x14ac:dyDescent="0.2">
      <c r="A1788" s="9" t="str">
        <f>'宅直データ '!A1788&amp;'宅直データ '!C1788</f>
        <v/>
      </c>
      <c r="B1788" s="3" t="str">
        <f>'宅直データ '!A1788&amp;""</f>
        <v/>
      </c>
      <c r="C1788" s="3">
        <f>'宅直データ '!B1788</f>
        <v>0</v>
      </c>
      <c r="D1788" s="4">
        <f>'宅直データ '!C1788</f>
        <v>0</v>
      </c>
      <c r="E1788" s="3">
        <f>'宅直データ '!D1788</f>
        <v>0</v>
      </c>
      <c r="F1788" s="3">
        <f>'宅直データ '!E1788</f>
        <v>0</v>
      </c>
      <c r="G1788" s="10">
        <f>'宅直データ '!F1788</f>
        <v>0</v>
      </c>
      <c r="H1788" s="3" t="str">
        <f t="shared" si="27"/>
        <v/>
      </c>
      <c r="I1788" s="3" t="str">
        <f>IF(F1788=1,VLOOKUP($B1788,スタッフ!$B:$F,5,FALSE),"")</f>
        <v/>
      </c>
      <c r="J1788" s="3" t="str">
        <f>IF(G1788=1,VLOOKUP($B1788,スタッフ!$B:$F,5,FALSE),"")</f>
        <v/>
      </c>
      <c r="K1788" s="3" t="str">
        <f>IF(E1788=1,VLOOKUP($B1788,スタッフ!$B:$F,5,FALSE),"")</f>
        <v/>
      </c>
    </row>
    <row r="1789" spans="1:11" x14ac:dyDescent="0.2">
      <c r="A1789" s="9" t="str">
        <f>'宅直データ '!A1789&amp;'宅直データ '!C1789</f>
        <v/>
      </c>
      <c r="B1789" s="3" t="str">
        <f>'宅直データ '!A1789&amp;""</f>
        <v/>
      </c>
      <c r="C1789" s="3">
        <f>'宅直データ '!B1789</f>
        <v>0</v>
      </c>
      <c r="D1789" s="4">
        <f>'宅直データ '!C1789</f>
        <v>0</v>
      </c>
      <c r="E1789" s="3">
        <f>'宅直データ '!D1789</f>
        <v>0</v>
      </c>
      <c r="F1789" s="3">
        <f>'宅直データ '!E1789</f>
        <v>0</v>
      </c>
      <c r="G1789" s="10">
        <f>'宅直データ '!F1789</f>
        <v>0</v>
      </c>
      <c r="H1789" s="3" t="str">
        <f t="shared" si="27"/>
        <v/>
      </c>
      <c r="I1789" s="3" t="str">
        <f>IF(F1789=1,VLOOKUP($B1789,スタッフ!$B:$F,5,FALSE),"")</f>
        <v/>
      </c>
      <c r="J1789" s="3" t="str">
        <f>IF(G1789=1,VLOOKUP($B1789,スタッフ!$B:$F,5,FALSE),"")</f>
        <v/>
      </c>
      <c r="K1789" s="3" t="str">
        <f>IF(E1789=1,VLOOKUP($B1789,スタッフ!$B:$F,5,FALSE),"")</f>
        <v/>
      </c>
    </row>
    <row r="1790" spans="1:11" x14ac:dyDescent="0.2">
      <c r="A1790" s="9" t="str">
        <f>'宅直データ '!A1790&amp;'宅直データ '!C1790</f>
        <v/>
      </c>
      <c r="B1790" s="3" t="str">
        <f>'宅直データ '!A1790&amp;""</f>
        <v/>
      </c>
      <c r="C1790" s="3">
        <f>'宅直データ '!B1790</f>
        <v>0</v>
      </c>
      <c r="D1790" s="4">
        <f>'宅直データ '!C1790</f>
        <v>0</v>
      </c>
      <c r="E1790" s="3">
        <f>'宅直データ '!D1790</f>
        <v>0</v>
      </c>
      <c r="F1790" s="3">
        <f>'宅直データ '!E1790</f>
        <v>0</v>
      </c>
      <c r="G1790" s="10">
        <f>'宅直データ '!F1790</f>
        <v>0</v>
      </c>
      <c r="H1790" s="3" t="str">
        <f t="shared" si="27"/>
        <v/>
      </c>
      <c r="I1790" s="3" t="str">
        <f>IF(F1790=1,VLOOKUP($B1790,スタッフ!$B:$F,5,FALSE),"")</f>
        <v/>
      </c>
      <c r="J1790" s="3" t="str">
        <f>IF(G1790=1,VLOOKUP($B1790,スタッフ!$B:$F,5,FALSE),"")</f>
        <v/>
      </c>
      <c r="K1790" s="3" t="str">
        <f>IF(E1790=1,VLOOKUP($B1790,スタッフ!$B:$F,5,FALSE),"")</f>
        <v/>
      </c>
    </row>
    <row r="1791" spans="1:11" x14ac:dyDescent="0.2">
      <c r="A1791" s="9" t="str">
        <f>'宅直データ '!A1791&amp;'宅直データ '!C1791</f>
        <v/>
      </c>
      <c r="B1791" s="3" t="str">
        <f>'宅直データ '!A1791&amp;""</f>
        <v/>
      </c>
      <c r="C1791" s="3">
        <f>'宅直データ '!B1791</f>
        <v>0</v>
      </c>
      <c r="D1791" s="4">
        <f>'宅直データ '!C1791</f>
        <v>0</v>
      </c>
      <c r="E1791" s="3">
        <f>'宅直データ '!D1791</f>
        <v>0</v>
      </c>
      <c r="F1791" s="3">
        <f>'宅直データ '!E1791</f>
        <v>0</v>
      </c>
      <c r="G1791" s="10">
        <f>'宅直データ '!F1791</f>
        <v>0</v>
      </c>
      <c r="H1791" s="3" t="str">
        <f t="shared" si="27"/>
        <v/>
      </c>
      <c r="I1791" s="3" t="str">
        <f>IF(F1791=1,VLOOKUP($B1791,スタッフ!$B:$F,5,FALSE),"")</f>
        <v/>
      </c>
      <c r="J1791" s="3" t="str">
        <f>IF(G1791=1,VLOOKUP($B1791,スタッフ!$B:$F,5,FALSE),"")</f>
        <v/>
      </c>
      <c r="K1791" s="3" t="str">
        <f>IF(E1791=1,VLOOKUP($B1791,スタッフ!$B:$F,5,FALSE),"")</f>
        <v/>
      </c>
    </row>
    <row r="1792" spans="1:11" x14ac:dyDescent="0.2">
      <c r="A1792" s="9" t="str">
        <f>'宅直データ '!A1792&amp;'宅直データ '!C1792</f>
        <v/>
      </c>
      <c r="B1792" s="3" t="str">
        <f>'宅直データ '!A1792&amp;""</f>
        <v/>
      </c>
      <c r="C1792" s="3">
        <f>'宅直データ '!B1792</f>
        <v>0</v>
      </c>
      <c r="D1792" s="4">
        <f>'宅直データ '!C1792</f>
        <v>0</v>
      </c>
      <c r="E1792" s="3">
        <f>'宅直データ '!D1792</f>
        <v>0</v>
      </c>
      <c r="F1792" s="3">
        <f>'宅直データ '!E1792</f>
        <v>0</v>
      </c>
      <c r="G1792" s="10">
        <f>'宅直データ '!F1792</f>
        <v>0</v>
      </c>
      <c r="H1792" s="3" t="str">
        <f t="shared" si="27"/>
        <v/>
      </c>
      <c r="I1792" s="3" t="str">
        <f>IF(F1792=1,VLOOKUP($B1792,スタッフ!$B:$F,5,FALSE),"")</f>
        <v/>
      </c>
      <c r="J1792" s="3" t="str">
        <f>IF(G1792=1,VLOOKUP($B1792,スタッフ!$B:$F,5,FALSE),"")</f>
        <v/>
      </c>
      <c r="K1792" s="3" t="str">
        <f>IF(E1792=1,VLOOKUP($B1792,スタッフ!$B:$F,5,FALSE),"")</f>
        <v/>
      </c>
    </row>
    <row r="1793" spans="1:11" x14ac:dyDescent="0.2">
      <c r="A1793" s="9" t="str">
        <f>'宅直データ '!A1793&amp;'宅直データ '!C1793</f>
        <v/>
      </c>
      <c r="B1793" s="3" t="str">
        <f>'宅直データ '!A1793&amp;""</f>
        <v/>
      </c>
      <c r="C1793" s="3">
        <f>'宅直データ '!B1793</f>
        <v>0</v>
      </c>
      <c r="D1793" s="4">
        <f>'宅直データ '!C1793</f>
        <v>0</v>
      </c>
      <c r="E1793" s="3">
        <f>'宅直データ '!D1793</f>
        <v>0</v>
      </c>
      <c r="F1793" s="3">
        <f>'宅直データ '!E1793</f>
        <v>0</v>
      </c>
      <c r="G1793" s="10">
        <f>'宅直データ '!F1793</f>
        <v>0</v>
      </c>
      <c r="H1793" s="3" t="str">
        <f t="shared" si="27"/>
        <v/>
      </c>
      <c r="I1793" s="3" t="str">
        <f>IF(F1793=1,VLOOKUP($B1793,スタッフ!$B:$F,5,FALSE),"")</f>
        <v/>
      </c>
      <c r="J1793" s="3" t="str">
        <f>IF(G1793=1,VLOOKUP($B1793,スタッフ!$B:$F,5,FALSE),"")</f>
        <v/>
      </c>
      <c r="K1793" s="3" t="str">
        <f>IF(E1793=1,VLOOKUP($B1793,スタッフ!$B:$F,5,FALSE),"")</f>
        <v/>
      </c>
    </row>
    <row r="1794" spans="1:11" x14ac:dyDescent="0.2">
      <c r="A1794" s="9" t="str">
        <f>'宅直データ '!A1794&amp;'宅直データ '!C1794</f>
        <v/>
      </c>
      <c r="B1794" s="3" t="str">
        <f>'宅直データ '!A1794&amp;""</f>
        <v/>
      </c>
      <c r="C1794" s="3">
        <f>'宅直データ '!B1794</f>
        <v>0</v>
      </c>
      <c r="D1794" s="4">
        <f>'宅直データ '!C1794</f>
        <v>0</v>
      </c>
      <c r="E1794" s="3">
        <f>'宅直データ '!D1794</f>
        <v>0</v>
      </c>
      <c r="F1794" s="3">
        <f>'宅直データ '!E1794</f>
        <v>0</v>
      </c>
      <c r="G1794" s="10">
        <f>'宅直データ '!F1794</f>
        <v>0</v>
      </c>
      <c r="H1794" s="3" t="str">
        <f t="shared" si="27"/>
        <v/>
      </c>
      <c r="I1794" s="3" t="str">
        <f>IF(F1794=1,VLOOKUP($B1794,スタッフ!$B:$F,5,FALSE),"")</f>
        <v/>
      </c>
      <c r="J1794" s="3" t="str">
        <f>IF(G1794=1,VLOOKUP($B1794,スタッフ!$B:$F,5,FALSE),"")</f>
        <v/>
      </c>
      <c r="K1794" s="3" t="str">
        <f>IF(E1794=1,VLOOKUP($B1794,スタッフ!$B:$F,5,FALSE),"")</f>
        <v/>
      </c>
    </row>
    <row r="1795" spans="1:11" x14ac:dyDescent="0.2">
      <c r="A1795" s="9" t="str">
        <f>'宅直データ '!A1795&amp;'宅直データ '!C1795</f>
        <v/>
      </c>
      <c r="B1795" s="3" t="str">
        <f>'宅直データ '!A1795&amp;""</f>
        <v/>
      </c>
      <c r="C1795" s="3">
        <f>'宅直データ '!B1795</f>
        <v>0</v>
      </c>
      <c r="D1795" s="4">
        <f>'宅直データ '!C1795</f>
        <v>0</v>
      </c>
      <c r="E1795" s="3">
        <f>'宅直データ '!D1795</f>
        <v>0</v>
      </c>
      <c r="F1795" s="3">
        <f>'宅直データ '!E1795</f>
        <v>0</v>
      </c>
      <c r="G1795" s="10">
        <f>'宅直データ '!F1795</f>
        <v>0</v>
      </c>
      <c r="H1795" s="3" t="str">
        <f t="shared" ref="H1795:H1858" si="28">IF(G1795=1,"日","")&amp;IF(F1795=1,"PM","")&amp;IF(E1795=1,"夜","")</f>
        <v/>
      </c>
      <c r="I1795" s="3" t="str">
        <f>IF(F1795=1,VLOOKUP($B1795,スタッフ!$B:$F,5,FALSE),"")</f>
        <v/>
      </c>
      <c r="J1795" s="3" t="str">
        <f>IF(G1795=1,VLOOKUP($B1795,スタッフ!$B:$F,5,FALSE),"")</f>
        <v/>
      </c>
      <c r="K1795" s="3" t="str">
        <f>IF(E1795=1,VLOOKUP($B1795,スタッフ!$B:$F,5,FALSE),"")</f>
        <v/>
      </c>
    </row>
    <row r="1796" spans="1:11" x14ac:dyDescent="0.2">
      <c r="A1796" s="9" t="str">
        <f>'宅直データ '!A1796&amp;'宅直データ '!C1796</f>
        <v/>
      </c>
      <c r="B1796" s="3" t="str">
        <f>'宅直データ '!A1796&amp;""</f>
        <v/>
      </c>
      <c r="C1796" s="3">
        <f>'宅直データ '!B1796</f>
        <v>0</v>
      </c>
      <c r="D1796" s="4">
        <f>'宅直データ '!C1796</f>
        <v>0</v>
      </c>
      <c r="E1796" s="3">
        <f>'宅直データ '!D1796</f>
        <v>0</v>
      </c>
      <c r="F1796" s="3">
        <f>'宅直データ '!E1796</f>
        <v>0</v>
      </c>
      <c r="G1796" s="10">
        <f>'宅直データ '!F1796</f>
        <v>0</v>
      </c>
      <c r="H1796" s="3" t="str">
        <f t="shared" si="28"/>
        <v/>
      </c>
      <c r="I1796" s="3" t="str">
        <f>IF(F1796=1,VLOOKUP($B1796,スタッフ!$B:$F,5,FALSE),"")</f>
        <v/>
      </c>
      <c r="J1796" s="3" t="str">
        <f>IF(G1796=1,VLOOKUP($B1796,スタッフ!$B:$F,5,FALSE),"")</f>
        <v/>
      </c>
      <c r="K1796" s="3" t="str">
        <f>IF(E1796=1,VLOOKUP($B1796,スタッフ!$B:$F,5,FALSE),"")</f>
        <v/>
      </c>
    </row>
    <row r="1797" spans="1:11" x14ac:dyDescent="0.2">
      <c r="A1797" s="9" t="str">
        <f>'宅直データ '!A1797&amp;'宅直データ '!C1797</f>
        <v/>
      </c>
      <c r="B1797" s="3" t="str">
        <f>'宅直データ '!A1797&amp;""</f>
        <v/>
      </c>
      <c r="C1797" s="3">
        <f>'宅直データ '!B1797</f>
        <v>0</v>
      </c>
      <c r="D1797" s="4">
        <f>'宅直データ '!C1797</f>
        <v>0</v>
      </c>
      <c r="E1797" s="3">
        <f>'宅直データ '!D1797</f>
        <v>0</v>
      </c>
      <c r="F1797" s="3">
        <f>'宅直データ '!E1797</f>
        <v>0</v>
      </c>
      <c r="G1797" s="10">
        <f>'宅直データ '!F1797</f>
        <v>0</v>
      </c>
      <c r="H1797" s="3" t="str">
        <f t="shared" si="28"/>
        <v/>
      </c>
      <c r="I1797" s="3" t="str">
        <f>IF(F1797=1,VLOOKUP($B1797,スタッフ!$B:$F,5,FALSE),"")</f>
        <v/>
      </c>
      <c r="J1797" s="3" t="str">
        <f>IF(G1797=1,VLOOKUP($B1797,スタッフ!$B:$F,5,FALSE),"")</f>
        <v/>
      </c>
      <c r="K1797" s="3" t="str">
        <f>IF(E1797=1,VLOOKUP($B1797,スタッフ!$B:$F,5,FALSE),"")</f>
        <v/>
      </c>
    </row>
    <row r="1798" spans="1:11" x14ac:dyDescent="0.2">
      <c r="A1798" s="9" t="str">
        <f>'宅直データ '!A1798&amp;'宅直データ '!C1798</f>
        <v/>
      </c>
      <c r="B1798" s="3" t="str">
        <f>'宅直データ '!A1798&amp;""</f>
        <v/>
      </c>
      <c r="C1798" s="3">
        <f>'宅直データ '!B1798</f>
        <v>0</v>
      </c>
      <c r="D1798" s="4">
        <f>'宅直データ '!C1798</f>
        <v>0</v>
      </c>
      <c r="E1798" s="3">
        <f>'宅直データ '!D1798</f>
        <v>0</v>
      </c>
      <c r="F1798" s="3">
        <f>'宅直データ '!E1798</f>
        <v>0</v>
      </c>
      <c r="G1798" s="10">
        <f>'宅直データ '!F1798</f>
        <v>0</v>
      </c>
      <c r="H1798" s="3" t="str">
        <f t="shared" si="28"/>
        <v/>
      </c>
      <c r="I1798" s="3" t="str">
        <f>IF(F1798=1,VLOOKUP($B1798,スタッフ!$B:$F,5,FALSE),"")</f>
        <v/>
      </c>
      <c r="J1798" s="3" t="str">
        <f>IF(G1798=1,VLOOKUP($B1798,スタッフ!$B:$F,5,FALSE),"")</f>
        <v/>
      </c>
      <c r="K1798" s="3" t="str">
        <f>IF(E1798=1,VLOOKUP($B1798,スタッフ!$B:$F,5,FALSE),"")</f>
        <v/>
      </c>
    </row>
    <row r="1799" spans="1:11" x14ac:dyDescent="0.2">
      <c r="A1799" s="9" t="str">
        <f>'宅直データ '!A1799&amp;'宅直データ '!C1799</f>
        <v/>
      </c>
      <c r="B1799" s="3" t="str">
        <f>'宅直データ '!A1799&amp;""</f>
        <v/>
      </c>
      <c r="C1799" s="3">
        <f>'宅直データ '!B1799</f>
        <v>0</v>
      </c>
      <c r="D1799" s="4">
        <f>'宅直データ '!C1799</f>
        <v>0</v>
      </c>
      <c r="E1799" s="3">
        <f>'宅直データ '!D1799</f>
        <v>0</v>
      </c>
      <c r="F1799" s="3">
        <f>'宅直データ '!E1799</f>
        <v>0</v>
      </c>
      <c r="G1799" s="10">
        <f>'宅直データ '!F1799</f>
        <v>0</v>
      </c>
      <c r="H1799" s="3" t="str">
        <f t="shared" si="28"/>
        <v/>
      </c>
      <c r="I1799" s="3" t="str">
        <f>IF(F1799=1,VLOOKUP($B1799,スタッフ!$B:$F,5,FALSE),"")</f>
        <v/>
      </c>
      <c r="J1799" s="3" t="str">
        <f>IF(G1799=1,VLOOKUP($B1799,スタッフ!$B:$F,5,FALSE),"")</f>
        <v/>
      </c>
      <c r="K1799" s="3" t="str">
        <f>IF(E1799=1,VLOOKUP($B1799,スタッフ!$B:$F,5,FALSE),"")</f>
        <v/>
      </c>
    </row>
    <row r="1800" spans="1:11" x14ac:dyDescent="0.2">
      <c r="A1800" s="9" t="str">
        <f>'宅直データ '!A1800&amp;'宅直データ '!C1800</f>
        <v/>
      </c>
      <c r="B1800" s="3" t="str">
        <f>'宅直データ '!A1800&amp;""</f>
        <v/>
      </c>
      <c r="C1800" s="3">
        <f>'宅直データ '!B1800</f>
        <v>0</v>
      </c>
      <c r="D1800" s="4">
        <f>'宅直データ '!C1800</f>
        <v>0</v>
      </c>
      <c r="E1800" s="3">
        <f>'宅直データ '!D1800</f>
        <v>0</v>
      </c>
      <c r="F1800" s="3">
        <f>'宅直データ '!E1800</f>
        <v>0</v>
      </c>
      <c r="G1800" s="10">
        <f>'宅直データ '!F1800</f>
        <v>0</v>
      </c>
      <c r="H1800" s="3" t="str">
        <f t="shared" si="28"/>
        <v/>
      </c>
      <c r="I1800" s="3" t="str">
        <f>IF(F1800=1,VLOOKUP($B1800,スタッフ!$B:$F,5,FALSE),"")</f>
        <v/>
      </c>
      <c r="J1800" s="3" t="str">
        <f>IF(G1800=1,VLOOKUP($B1800,スタッフ!$B:$F,5,FALSE),"")</f>
        <v/>
      </c>
      <c r="K1800" s="3" t="str">
        <f>IF(E1800=1,VLOOKUP($B1800,スタッフ!$B:$F,5,FALSE),"")</f>
        <v/>
      </c>
    </row>
    <row r="1801" spans="1:11" x14ac:dyDescent="0.2">
      <c r="A1801" s="9" t="str">
        <f>'宅直データ '!A1801&amp;'宅直データ '!C1801</f>
        <v/>
      </c>
      <c r="B1801" s="3" t="str">
        <f>'宅直データ '!A1801&amp;""</f>
        <v/>
      </c>
      <c r="C1801" s="3">
        <f>'宅直データ '!B1801</f>
        <v>0</v>
      </c>
      <c r="D1801" s="4">
        <f>'宅直データ '!C1801</f>
        <v>0</v>
      </c>
      <c r="E1801" s="3">
        <f>'宅直データ '!D1801</f>
        <v>0</v>
      </c>
      <c r="F1801" s="3">
        <f>'宅直データ '!E1801</f>
        <v>0</v>
      </c>
      <c r="G1801" s="10">
        <f>'宅直データ '!F1801</f>
        <v>0</v>
      </c>
      <c r="H1801" s="3" t="str">
        <f t="shared" si="28"/>
        <v/>
      </c>
      <c r="I1801" s="3" t="str">
        <f>IF(F1801=1,VLOOKUP($B1801,スタッフ!$B:$F,5,FALSE),"")</f>
        <v/>
      </c>
      <c r="J1801" s="3" t="str">
        <f>IF(G1801=1,VLOOKUP($B1801,スタッフ!$B:$F,5,FALSE),"")</f>
        <v/>
      </c>
      <c r="K1801" s="3" t="str">
        <f>IF(E1801=1,VLOOKUP($B1801,スタッフ!$B:$F,5,FALSE),"")</f>
        <v/>
      </c>
    </row>
    <row r="1802" spans="1:11" x14ac:dyDescent="0.2">
      <c r="A1802" s="9" t="str">
        <f>'宅直データ '!A1802&amp;'宅直データ '!C1802</f>
        <v/>
      </c>
      <c r="B1802" s="3" t="str">
        <f>'宅直データ '!A1802&amp;""</f>
        <v/>
      </c>
      <c r="C1802" s="3">
        <f>'宅直データ '!B1802</f>
        <v>0</v>
      </c>
      <c r="D1802" s="4">
        <f>'宅直データ '!C1802</f>
        <v>0</v>
      </c>
      <c r="E1802" s="3">
        <f>'宅直データ '!D1802</f>
        <v>0</v>
      </c>
      <c r="F1802" s="3">
        <f>'宅直データ '!E1802</f>
        <v>0</v>
      </c>
      <c r="G1802" s="10">
        <f>'宅直データ '!F1802</f>
        <v>0</v>
      </c>
      <c r="H1802" s="3" t="str">
        <f t="shared" si="28"/>
        <v/>
      </c>
      <c r="I1802" s="3" t="str">
        <f>IF(F1802=1,VLOOKUP($B1802,スタッフ!$B:$F,5,FALSE),"")</f>
        <v/>
      </c>
      <c r="J1802" s="3" t="str">
        <f>IF(G1802=1,VLOOKUP($B1802,スタッフ!$B:$F,5,FALSE),"")</f>
        <v/>
      </c>
      <c r="K1802" s="3" t="str">
        <f>IF(E1802=1,VLOOKUP($B1802,スタッフ!$B:$F,5,FALSE),"")</f>
        <v/>
      </c>
    </row>
    <row r="1803" spans="1:11" x14ac:dyDescent="0.2">
      <c r="A1803" s="9" t="str">
        <f>'宅直データ '!A1803&amp;'宅直データ '!C1803</f>
        <v/>
      </c>
      <c r="B1803" s="3" t="str">
        <f>'宅直データ '!A1803&amp;""</f>
        <v/>
      </c>
      <c r="C1803" s="3">
        <f>'宅直データ '!B1803</f>
        <v>0</v>
      </c>
      <c r="D1803" s="4">
        <f>'宅直データ '!C1803</f>
        <v>0</v>
      </c>
      <c r="E1803" s="3">
        <f>'宅直データ '!D1803</f>
        <v>0</v>
      </c>
      <c r="F1803" s="3">
        <f>'宅直データ '!E1803</f>
        <v>0</v>
      </c>
      <c r="G1803" s="10">
        <f>'宅直データ '!F1803</f>
        <v>0</v>
      </c>
      <c r="H1803" s="3" t="str">
        <f t="shared" si="28"/>
        <v/>
      </c>
      <c r="I1803" s="3" t="str">
        <f>IF(F1803=1,VLOOKUP($B1803,スタッフ!$B:$F,5,FALSE),"")</f>
        <v/>
      </c>
      <c r="J1803" s="3" t="str">
        <f>IF(G1803=1,VLOOKUP($B1803,スタッフ!$B:$F,5,FALSE),"")</f>
        <v/>
      </c>
      <c r="K1803" s="3" t="str">
        <f>IF(E1803=1,VLOOKUP($B1803,スタッフ!$B:$F,5,FALSE),"")</f>
        <v/>
      </c>
    </row>
    <row r="1804" spans="1:11" x14ac:dyDescent="0.2">
      <c r="A1804" s="9" t="str">
        <f>'宅直データ '!A1804&amp;'宅直データ '!C1804</f>
        <v/>
      </c>
      <c r="B1804" s="3" t="str">
        <f>'宅直データ '!A1804&amp;""</f>
        <v/>
      </c>
      <c r="C1804" s="3">
        <f>'宅直データ '!B1804</f>
        <v>0</v>
      </c>
      <c r="D1804" s="4">
        <f>'宅直データ '!C1804</f>
        <v>0</v>
      </c>
      <c r="E1804" s="3">
        <f>'宅直データ '!D1804</f>
        <v>0</v>
      </c>
      <c r="F1804" s="3">
        <f>'宅直データ '!E1804</f>
        <v>0</v>
      </c>
      <c r="G1804" s="10">
        <f>'宅直データ '!F1804</f>
        <v>0</v>
      </c>
      <c r="H1804" s="3" t="str">
        <f t="shared" si="28"/>
        <v/>
      </c>
      <c r="I1804" s="3" t="str">
        <f>IF(F1804=1,VLOOKUP($B1804,スタッフ!$B:$F,5,FALSE),"")</f>
        <v/>
      </c>
      <c r="J1804" s="3" t="str">
        <f>IF(G1804=1,VLOOKUP($B1804,スタッフ!$B:$F,5,FALSE),"")</f>
        <v/>
      </c>
      <c r="K1804" s="3" t="str">
        <f>IF(E1804=1,VLOOKUP($B1804,スタッフ!$B:$F,5,FALSE),"")</f>
        <v/>
      </c>
    </row>
    <row r="1805" spans="1:11" x14ac:dyDescent="0.2">
      <c r="A1805" s="9" t="str">
        <f>'宅直データ '!A1805&amp;'宅直データ '!C1805</f>
        <v/>
      </c>
      <c r="B1805" s="3" t="str">
        <f>'宅直データ '!A1805&amp;""</f>
        <v/>
      </c>
      <c r="C1805" s="3">
        <f>'宅直データ '!B1805</f>
        <v>0</v>
      </c>
      <c r="D1805" s="4">
        <f>'宅直データ '!C1805</f>
        <v>0</v>
      </c>
      <c r="E1805" s="3">
        <f>'宅直データ '!D1805</f>
        <v>0</v>
      </c>
      <c r="F1805" s="3">
        <f>'宅直データ '!E1805</f>
        <v>0</v>
      </c>
      <c r="G1805" s="10">
        <f>'宅直データ '!F1805</f>
        <v>0</v>
      </c>
      <c r="H1805" s="3" t="str">
        <f t="shared" si="28"/>
        <v/>
      </c>
      <c r="I1805" s="3" t="str">
        <f>IF(F1805=1,VLOOKUP($B1805,スタッフ!$B:$F,5,FALSE),"")</f>
        <v/>
      </c>
      <c r="J1805" s="3" t="str">
        <f>IF(G1805=1,VLOOKUP($B1805,スタッフ!$B:$F,5,FALSE),"")</f>
        <v/>
      </c>
      <c r="K1805" s="3" t="str">
        <f>IF(E1805=1,VLOOKUP($B1805,スタッフ!$B:$F,5,FALSE),"")</f>
        <v/>
      </c>
    </row>
    <row r="1806" spans="1:11" x14ac:dyDescent="0.2">
      <c r="A1806" s="9" t="str">
        <f>'宅直データ '!A1806&amp;'宅直データ '!C1806</f>
        <v/>
      </c>
      <c r="B1806" s="3" t="str">
        <f>'宅直データ '!A1806&amp;""</f>
        <v/>
      </c>
      <c r="C1806" s="3">
        <f>'宅直データ '!B1806</f>
        <v>0</v>
      </c>
      <c r="D1806" s="4">
        <f>'宅直データ '!C1806</f>
        <v>0</v>
      </c>
      <c r="E1806" s="3">
        <f>'宅直データ '!D1806</f>
        <v>0</v>
      </c>
      <c r="F1806" s="3">
        <f>'宅直データ '!E1806</f>
        <v>0</v>
      </c>
      <c r="G1806" s="10">
        <f>'宅直データ '!F1806</f>
        <v>0</v>
      </c>
      <c r="H1806" s="3" t="str">
        <f t="shared" si="28"/>
        <v/>
      </c>
      <c r="I1806" s="3" t="str">
        <f>IF(F1806=1,VLOOKUP($B1806,スタッフ!$B:$F,5,FALSE),"")</f>
        <v/>
      </c>
      <c r="J1806" s="3" t="str">
        <f>IF(G1806=1,VLOOKUP($B1806,スタッフ!$B:$F,5,FALSE),"")</f>
        <v/>
      </c>
      <c r="K1806" s="3" t="str">
        <f>IF(E1806=1,VLOOKUP($B1806,スタッフ!$B:$F,5,FALSE),"")</f>
        <v/>
      </c>
    </row>
    <row r="1807" spans="1:11" x14ac:dyDescent="0.2">
      <c r="A1807" s="9" t="str">
        <f>'宅直データ '!A1807&amp;'宅直データ '!C1807</f>
        <v/>
      </c>
      <c r="B1807" s="3" t="str">
        <f>'宅直データ '!A1807&amp;""</f>
        <v/>
      </c>
      <c r="C1807" s="3">
        <f>'宅直データ '!B1807</f>
        <v>0</v>
      </c>
      <c r="D1807" s="4">
        <f>'宅直データ '!C1807</f>
        <v>0</v>
      </c>
      <c r="E1807" s="3">
        <f>'宅直データ '!D1807</f>
        <v>0</v>
      </c>
      <c r="F1807" s="3">
        <f>'宅直データ '!E1807</f>
        <v>0</v>
      </c>
      <c r="G1807" s="10">
        <f>'宅直データ '!F1807</f>
        <v>0</v>
      </c>
      <c r="H1807" s="3" t="str">
        <f t="shared" si="28"/>
        <v/>
      </c>
      <c r="I1807" s="3" t="str">
        <f>IF(F1807=1,VLOOKUP($B1807,スタッフ!$B:$F,5,FALSE),"")</f>
        <v/>
      </c>
      <c r="J1807" s="3" t="str">
        <f>IF(G1807=1,VLOOKUP($B1807,スタッフ!$B:$F,5,FALSE),"")</f>
        <v/>
      </c>
      <c r="K1807" s="3" t="str">
        <f>IF(E1807=1,VLOOKUP($B1807,スタッフ!$B:$F,5,FALSE),"")</f>
        <v/>
      </c>
    </row>
    <row r="1808" spans="1:11" x14ac:dyDescent="0.2">
      <c r="A1808" s="9" t="str">
        <f>'宅直データ '!A1808&amp;'宅直データ '!C1808</f>
        <v/>
      </c>
      <c r="B1808" s="3" t="str">
        <f>'宅直データ '!A1808&amp;""</f>
        <v/>
      </c>
      <c r="C1808" s="3">
        <f>'宅直データ '!B1808</f>
        <v>0</v>
      </c>
      <c r="D1808" s="4">
        <f>'宅直データ '!C1808</f>
        <v>0</v>
      </c>
      <c r="E1808" s="3">
        <f>'宅直データ '!D1808</f>
        <v>0</v>
      </c>
      <c r="F1808" s="3">
        <f>'宅直データ '!E1808</f>
        <v>0</v>
      </c>
      <c r="G1808" s="10">
        <f>'宅直データ '!F1808</f>
        <v>0</v>
      </c>
      <c r="H1808" s="3" t="str">
        <f t="shared" si="28"/>
        <v/>
      </c>
      <c r="I1808" s="3" t="str">
        <f>IF(F1808=1,VLOOKUP($B1808,スタッフ!$B:$F,5,FALSE),"")</f>
        <v/>
      </c>
      <c r="J1808" s="3" t="str">
        <f>IF(G1808=1,VLOOKUP($B1808,スタッフ!$B:$F,5,FALSE),"")</f>
        <v/>
      </c>
      <c r="K1808" s="3" t="str">
        <f>IF(E1808=1,VLOOKUP($B1808,スタッフ!$B:$F,5,FALSE),"")</f>
        <v/>
      </c>
    </row>
    <row r="1809" spans="1:11" x14ac:dyDescent="0.2">
      <c r="A1809" s="9" t="str">
        <f>'宅直データ '!A1809&amp;'宅直データ '!C1809</f>
        <v/>
      </c>
      <c r="B1809" s="3" t="str">
        <f>'宅直データ '!A1809&amp;""</f>
        <v/>
      </c>
      <c r="C1809" s="3">
        <f>'宅直データ '!B1809</f>
        <v>0</v>
      </c>
      <c r="D1809" s="4">
        <f>'宅直データ '!C1809</f>
        <v>0</v>
      </c>
      <c r="E1809" s="3">
        <f>'宅直データ '!D1809</f>
        <v>0</v>
      </c>
      <c r="F1809" s="3">
        <f>'宅直データ '!E1809</f>
        <v>0</v>
      </c>
      <c r="G1809" s="10">
        <f>'宅直データ '!F1809</f>
        <v>0</v>
      </c>
      <c r="H1809" s="3" t="str">
        <f t="shared" si="28"/>
        <v/>
      </c>
      <c r="I1809" s="3" t="str">
        <f>IF(F1809=1,VLOOKUP($B1809,スタッフ!$B:$F,5,FALSE),"")</f>
        <v/>
      </c>
      <c r="J1809" s="3" t="str">
        <f>IF(G1809=1,VLOOKUP($B1809,スタッフ!$B:$F,5,FALSE),"")</f>
        <v/>
      </c>
      <c r="K1809" s="3" t="str">
        <f>IF(E1809=1,VLOOKUP($B1809,スタッフ!$B:$F,5,FALSE),"")</f>
        <v/>
      </c>
    </row>
    <row r="1810" spans="1:11" x14ac:dyDescent="0.2">
      <c r="A1810" s="9" t="str">
        <f>'宅直データ '!A1810&amp;'宅直データ '!C1810</f>
        <v/>
      </c>
      <c r="B1810" s="3" t="str">
        <f>'宅直データ '!A1810&amp;""</f>
        <v/>
      </c>
      <c r="C1810" s="3">
        <f>'宅直データ '!B1810</f>
        <v>0</v>
      </c>
      <c r="D1810" s="4">
        <f>'宅直データ '!C1810</f>
        <v>0</v>
      </c>
      <c r="E1810" s="3">
        <f>'宅直データ '!D1810</f>
        <v>0</v>
      </c>
      <c r="F1810" s="3">
        <f>'宅直データ '!E1810</f>
        <v>0</v>
      </c>
      <c r="G1810" s="10">
        <f>'宅直データ '!F1810</f>
        <v>0</v>
      </c>
      <c r="H1810" s="3" t="str">
        <f t="shared" si="28"/>
        <v/>
      </c>
      <c r="I1810" s="3" t="str">
        <f>IF(F1810=1,VLOOKUP($B1810,スタッフ!$B:$F,5,FALSE),"")</f>
        <v/>
      </c>
      <c r="J1810" s="3" t="str">
        <f>IF(G1810=1,VLOOKUP($B1810,スタッフ!$B:$F,5,FALSE),"")</f>
        <v/>
      </c>
      <c r="K1810" s="3" t="str">
        <f>IF(E1810=1,VLOOKUP($B1810,スタッフ!$B:$F,5,FALSE),"")</f>
        <v/>
      </c>
    </row>
    <row r="1811" spans="1:11" x14ac:dyDescent="0.2">
      <c r="A1811" s="9" t="str">
        <f>'宅直データ '!A1811&amp;'宅直データ '!C1811</f>
        <v/>
      </c>
      <c r="B1811" s="3" t="str">
        <f>'宅直データ '!A1811&amp;""</f>
        <v/>
      </c>
      <c r="C1811" s="3">
        <f>'宅直データ '!B1811</f>
        <v>0</v>
      </c>
      <c r="D1811" s="4">
        <f>'宅直データ '!C1811</f>
        <v>0</v>
      </c>
      <c r="E1811" s="3">
        <f>'宅直データ '!D1811</f>
        <v>0</v>
      </c>
      <c r="F1811" s="3">
        <f>'宅直データ '!E1811</f>
        <v>0</v>
      </c>
      <c r="G1811" s="10">
        <f>'宅直データ '!F1811</f>
        <v>0</v>
      </c>
      <c r="H1811" s="3" t="str">
        <f t="shared" si="28"/>
        <v/>
      </c>
      <c r="I1811" s="3" t="str">
        <f>IF(F1811=1,VLOOKUP($B1811,スタッフ!$B:$F,5,FALSE),"")</f>
        <v/>
      </c>
      <c r="J1811" s="3" t="str">
        <f>IF(G1811=1,VLOOKUP($B1811,スタッフ!$B:$F,5,FALSE),"")</f>
        <v/>
      </c>
      <c r="K1811" s="3" t="str">
        <f>IF(E1811=1,VLOOKUP($B1811,スタッフ!$B:$F,5,FALSE),"")</f>
        <v/>
      </c>
    </row>
    <row r="1812" spans="1:11" x14ac:dyDescent="0.2">
      <c r="A1812" s="9" t="str">
        <f>'宅直データ '!A1812&amp;'宅直データ '!C1812</f>
        <v/>
      </c>
      <c r="B1812" s="3" t="str">
        <f>'宅直データ '!A1812&amp;""</f>
        <v/>
      </c>
      <c r="C1812" s="3">
        <f>'宅直データ '!B1812</f>
        <v>0</v>
      </c>
      <c r="D1812" s="4">
        <f>'宅直データ '!C1812</f>
        <v>0</v>
      </c>
      <c r="E1812" s="3">
        <f>'宅直データ '!D1812</f>
        <v>0</v>
      </c>
      <c r="F1812" s="3">
        <f>'宅直データ '!E1812</f>
        <v>0</v>
      </c>
      <c r="G1812" s="10">
        <f>'宅直データ '!F1812</f>
        <v>0</v>
      </c>
      <c r="H1812" s="3" t="str">
        <f t="shared" si="28"/>
        <v/>
      </c>
      <c r="I1812" s="3" t="str">
        <f>IF(F1812=1,VLOOKUP($B1812,スタッフ!$B:$F,5,FALSE),"")</f>
        <v/>
      </c>
      <c r="J1812" s="3" t="str">
        <f>IF(G1812=1,VLOOKUP($B1812,スタッフ!$B:$F,5,FALSE),"")</f>
        <v/>
      </c>
      <c r="K1812" s="3" t="str">
        <f>IF(E1812=1,VLOOKUP($B1812,スタッフ!$B:$F,5,FALSE),"")</f>
        <v/>
      </c>
    </row>
    <row r="1813" spans="1:11" x14ac:dyDescent="0.2">
      <c r="A1813" s="9" t="str">
        <f>'宅直データ '!A1813&amp;'宅直データ '!C1813</f>
        <v/>
      </c>
      <c r="B1813" s="3" t="str">
        <f>'宅直データ '!A1813&amp;""</f>
        <v/>
      </c>
      <c r="C1813" s="3">
        <f>'宅直データ '!B1813</f>
        <v>0</v>
      </c>
      <c r="D1813" s="4">
        <f>'宅直データ '!C1813</f>
        <v>0</v>
      </c>
      <c r="E1813" s="3">
        <f>'宅直データ '!D1813</f>
        <v>0</v>
      </c>
      <c r="F1813" s="3">
        <f>'宅直データ '!E1813</f>
        <v>0</v>
      </c>
      <c r="G1813" s="10">
        <f>'宅直データ '!F1813</f>
        <v>0</v>
      </c>
      <c r="H1813" s="3" t="str">
        <f t="shared" si="28"/>
        <v/>
      </c>
      <c r="I1813" s="3" t="str">
        <f>IF(F1813=1,VLOOKUP($B1813,スタッフ!$B:$F,5,FALSE),"")</f>
        <v/>
      </c>
      <c r="J1813" s="3" t="str">
        <f>IF(G1813=1,VLOOKUP($B1813,スタッフ!$B:$F,5,FALSE),"")</f>
        <v/>
      </c>
      <c r="K1813" s="3" t="str">
        <f>IF(E1813=1,VLOOKUP($B1813,スタッフ!$B:$F,5,FALSE),"")</f>
        <v/>
      </c>
    </row>
    <row r="1814" spans="1:11" x14ac:dyDescent="0.2">
      <c r="A1814" s="9" t="str">
        <f>'宅直データ '!A1814&amp;'宅直データ '!C1814</f>
        <v/>
      </c>
      <c r="B1814" s="3" t="str">
        <f>'宅直データ '!A1814&amp;""</f>
        <v/>
      </c>
      <c r="C1814" s="3">
        <f>'宅直データ '!B1814</f>
        <v>0</v>
      </c>
      <c r="D1814" s="4">
        <f>'宅直データ '!C1814</f>
        <v>0</v>
      </c>
      <c r="E1814" s="3">
        <f>'宅直データ '!D1814</f>
        <v>0</v>
      </c>
      <c r="F1814" s="3">
        <f>'宅直データ '!E1814</f>
        <v>0</v>
      </c>
      <c r="G1814" s="10">
        <f>'宅直データ '!F1814</f>
        <v>0</v>
      </c>
      <c r="H1814" s="3" t="str">
        <f t="shared" si="28"/>
        <v/>
      </c>
      <c r="I1814" s="3" t="str">
        <f>IF(F1814=1,VLOOKUP($B1814,スタッフ!$B:$F,5,FALSE),"")</f>
        <v/>
      </c>
      <c r="J1814" s="3" t="str">
        <f>IF(G1814=1,VLOOKUP($B1814,スタッフ!$B:$F,5,FALSE),"")</f>
        <v/>
      </c>
      <c r="K1814" s="3" t="str">
        <f>IF(E1814=1,VLOOKUP($B1814,スタッフ!$B:$F,5,FALSE),"")</f>
        <v/>
      </c>
    </row>
    <row r="1815" spans="1:11" x14ac:dyDescent="0.2">
      <c r="A1815" s="9" t="str">
        <f>'宅直データ '!A1815&amp;'宅直データ '!C1815</f>
        <v/>
      </c>
      <c r="B1815" s="3" t="str">
        <f>'宅直データ '!A1815&amp;""</f>
        <v/>
      </c>
      <c r="C1815" s="3">
        <f>'宅直データ '!B1815</f>
        <v>0</v>
      </c>
      <c r="D1815" s="4">
        <f>'宅直データ '!C1815</f>
        <v>0</v>
      </c>
      <c r="E1815" s="3">
        <f>'宅直データ '!D1815</f>
        <v>0</v>
      </c>
      <c r="F1815" s="3">
        <f>'宅直データ '!E1815</f>
        <v>0</v>
      </c>
      <c r="G1815" s="10">
        <f>'宅直データ '!F1815</f>
        <v>0</v>
      </c>
      <c r="H1815" s="3" t="str">
        <f t="shared" si="28"/>
        <v/>
      </c>
      <c r="I1815" s="3" t="str">
        <f>IF(F1815=1,VLOOKUP($B1815,スタッフ!$B:$F,5,FALSE),"")</f>
        <v/>
      </c>
      <c r="J1815" s="3" t="str">
        <f>IF(G1815=1,VLOOKUP($B1815,スタッフ!$B:$F,5,FALSE),"")</f>
        <v/>
      </c>
      <c r="K1815" s="3" t="str">
        <f>IF(E1815=1,VLOOKUP($B1815,スタッフ!$B:$F,5,FALSE),"")</f>
        <v/>
      </c>
    </row>
    <row r="1816" spans="1:11" x14ac:dyDescent="0.2">
      <c r="A1816" s="9" t="str">
        <f>'宅直データ '!A1816&amp;'宅直データ '!C1816</f>
        <v/>
      </c>
      <c r="B1816" s="3" t="str">
        <f>'宅直データ '!A1816&amp;""</f>
        <v/>
      </c>
      <c r="C1816" s="3">
        <f>'宅直データ '!B1816</f>
        <v>0</v>
      </c>
      <c r="D1816" s="4">
        <f>'宅直データ '!C1816</f>
        <v>0</v>
      </c>
      <c r="E1816" s="3">
        <f>'宅直データ '!D1816</f>
        <v>0</v>
      </c>
      <c r="F1816" s="3">
        <f>'宅直データ '!E1816</f>
        <v>0</v>
      </c>
      <c r="G1816" s="10">
        <f>'宅直データ '!F1816</f>
        <v>0</v>
      </c>
      <c r="H1816" s="3" t="str">
        <f t="shared" si="28"/>
        <v/>
      </c>
      <c r="I1816" s="3" t="str">
        <f>IF(F1816=1,VLOOKUP($B1816,スタッフ!$B:$F,5,FALSE),"")</f>
        <v/>
      </c>
      <c r="J1816" s="3" t="str">
        <f>IF(G1816=1,VLOOKUP($B1816,スタッフ!$B:$F,5,FALSE),"")</f>
        <v/>
      </c>
      <c r="K1816" s="3" t="str">
        <f>IF(E1816=1,VLOOKUP($B1816,スタッフ!$B:$F,5,FALSE),"")</f>
        <v/>
      </c>
    </row>
    <row r="1817" spans="1:11" x14ac:dyDescent="0.2">
      <c r="A1817" s="9" t="str">
        <f>'宅直データ '!A1817&amp;'宅直データ '!C1817</f>
        <v/>
      </c>
      <c r="B1817" s="3" t="str">
        <f>'宅直データ '!A1817&amp;""</f>
        <v/>
      </c>
      <c r="C1817" s="3">
        <f>'宅直データ '!B1817</f>
        <v>0</v>
      </c>
      <c r="D1817" s="4">
        <f>'宅直データ '!C1817</f>
        <v>0</v>
      </c>
      <c r="E1817" s="3">
        <f>'宅直データ '!D1817</f>
        <v>0</v>
      </c>
      <c r="F1817" s="3">
        <f>'宅直データ '!E1817</f>
        <v>0</v>
      </c>
      <c r="G1817" s="10">
        <f>'宅直データ '!F1817</f>
        <v>0</v>
      </c>
      <c r="H1817" s="3" t="str">
        <f t="shared" si="28"/>
        <v/>
      </c>
      <c r="I1817" s="3" t="str">
        <f>IF(F1817=1,VLOOKUP($B1817,スタッフ!$B:$F,5,FALSE),"")</f>
        <v/>
      </c>
      <c r="J1817" s="3" t="str">
        <f>IF(G1817=1,VLOOKUP($B1817,スタッフ!$B:$F,5,FALSE),"")</f>
        <v/>
      </c>
      <c r="K1817" s="3" t="str">
        <f>IF(E1817=1,VLOOKUP($B1817,スタッフ!$B:$F,5,FALSE),"")</f>
        <v/>
      </c>
    </row>
    <row r="1818" spans="1:11" x14ac:dyDescent="0.2">
      <c r="A1818" s="9" t="str">
        <f>'宅直データ '!A1818&amp;'宅直データ '!C1818</f>
        <v/>
      </c>
      <c r="B1818" s="3" t="str">
        <f>'宅直データ '!A1818&amp;""</f>
        <v/>
      </c>
      <c r="C1818" s="3">
        <f>'宅直データ '!B1818</f>
        <v>0</v>
      </c>
      <c r="D1818" s="4">
        <f>'宅直データ '!C1818</f>
        <v>0</v>
      </c>
      <c r="E1818" s="3">
        <f>'宅直データ '!D1818</f>
        <v>0</v>
      </c>
      <c r="F1818" s="3">
        <f>'宅直データ '!E1818</f>
        <v>0</v>
      </c>
      <c r="G1818" s="10">
        <f>'宅直データ '!F1818</f>
        <v>0</v>
      </c>
      <c r="H1818" s="3" t="str">
        <f t="shared" si="28"/>
        <v/>
      </c>
      <c r="I1818" s="3" t="str">
        <f>IF(F1818=1,VLOOKUP($B1818,スタッフ!$B:$F,5,FALSE),"")</f>
        <v/>
      </c>
      <c r="J1818" s="3" t="str">
        <f>IF(G1818=1,VLOOKUP($B1818,スタッフ!$B:$F,5,FALSE),"")</f>
        <v/>
      </c>
      <c r="K1818" s="3" t="str">
        <f>IF(E1818=1,VLOOKUP($B1818,スタッフ!$B:$F,5,FALSE),"")</f>
        <v/>
      </c>
    </row>
    <row r="1819" spans="1:11" x14ac:dyDescent="0.2">
      <c r="A1819" s="9" t="str">
        <f>'宅直データ '!A1819&amp;'宅直データ '!C1819</f>
        <v/>
      </c>
      <c r="B1819" s="3" t="str">
        <f>'宅直データ '!A1819&amp;""</f>
        <v/>
      </c>
      <c r="C1819" s="3">
        <f>'宅直データ '!B1819</f>
        <v>0</v>
      </c>
      <c r="D1819" s="4">
        <f>'宅直データ '!C1819</f>
        <v>0</v>
      </c>
      <c r="E1819" s="3">
        <f>'宅直データ '!D1819</f>
        <v>0</v>
      </c>
      <c r="F1819" s="3">
        <f>'宅直データ '!E1819</f>
        <v>0</v>
      </c>
      <c r="G1819" s="10">
        <f>'宅直データ '!F1819</f>
        <v>0</v>
      </c>
      <c r="H1819" s="3" t="str">
        <f t="shared" si="28"/>
        <v/>
      </c>
      <c r="I1819" s="3" t="str">
        <f>IF(F1819=1,VLOOKUP($B1819,スタッフ!$B:$F,5,FALSE),"")</f>
        <v/>
      </c>
      <c r="J1819" s="3" t="str">
        <f>IF(G1819=1,VLOOKUP($B1819,スタッフ!$B:$F,5,FALSE),"")</f>
        <v/>
      </c>
      <c r="K1819" s="3" t="str">
        <f>IF(E1819=1,VLOOKUP($B1819,スタッフ!$B:$F,5,FALSE),"")</f>
        <v/>
      </c>
    </row>
    <row r="1820" spans="1:11" x14ac:dyDescent="0.2">
      <c r="A1820" s="9" t="str">
        <f>'宅直データ '!A1820&amp;'宅直データ '!C1820</f>
        <v/>
      </c>
      <c r="B1820" s="3" t="str">
        <f>'宅直データ '!A1820&amp;""</f>
        <v/>
      </c>
      <c r="C1820" s="3">
        <f>'宅直データ '!B1820</f>
        <v>0</v>
      </c>
      <c r="D1820" s="4">
        <f>'宅直データ '!C1820</f>
        <v>0</v>
      </c>
      <c r="E1820" s="3">
        <f>'宅直データ '!D1820</f>
        <v>0</v>
      </c>
      <c r="F1820" s="3">
        <f>'宅直データ '!E1820</f>
        <v>0</v>
      </c>
      <c r="G1820" s="10">
        <f>'宅直データ '!F1820</f>
        <v>0</v>
      </c>
      <c r="H1820" s="3" t="str">
        <f t="shared" si="28"/>
        <v/>
      </c>
      <c r="I1820" s="3" t="str">
        <f>IF(F1820=1,VLOOKUP($B1820,スタッフ!$B:$F,5,FALSE),"")</f>
        <v/>
      </c>
      <c r="J1820" s="3" t="str">
        <f>IF(G1820=1,VLOOKUP($B1820,スタッフ!$B:$F,5,FALSE),"")</f>
        <v/>
      </c>
      <c r="K1820" s="3" t="str">
        <f>IF(E1820=1,VLOOKUP($B1820,スタッフ!$B:$F,5,FALSE),"")</f>
        <v/>
      </c>
    </row>
    <row r="1821" spans="1:11" x14ac:dyDescent="0.2">
      <c r="A1821" s="9" t="str">
        <f>'宅直データ '!A1821&amp;'宅直データ '!C1821</f>
        <v/>
      </c>
      <c r="B1821" s="3" t="str">
        <f>'宅直データ '!A1821&amp;""</f>
        <v/>
      </c>
      <c r="C1821" s="3">
        <f>'宅直データ '!B1821</f>
        <v>0</v>
      </c>
      <c r="D1821" s="4">
        <f>'宅直データ '!C1821</f>
        <v>0</v>
      </c>
      <c r="E1821" s="3">
        <f>'宅直データ '!D1821</f>
        <v>0</v>
      </c>
      <c r="F1821" s="3">
        <f>'宅直データ '!E1821</f>
        <v>0</v>
      </c>
      <c r="G1821" s="10">
        <f>'宅直データ '!F1821</f>
        <v>0</v>
      </c>
      <c r="H1821" s="3" t="str">
        <f t="shared" si="28"/>
        <v/>
      </c>
      <c r="I1821" s="3" t="str">
        <f>IF(F1821=1,VLOOKUP($B1821,スタッフ!$B:$F,5,FALSE),"")</f>
        <v/>
      </c>
      <c r="J1821" s="3" t="str">
        <f>IF(G1821=1,VLOOKUP($B1821,スタッフ!$B:$F,5,FALSE),"")</f>
        <v/>
      </c>
      <c r="K1821" s="3" t="str">
        <f>IF(E1821=1,VLOOKUP($B1821,スタッフ!$B:$F,5,FALSE),"")</f>
        <v/>
      </c>
    </row>
    <row r="1822" spans="1:11" x14ac:dyDescent="0.2">
      <c r="A1822" s="9" t="str">
        <f>'宅直データ '!A1822&amp;'宅直データ '!C1822</f>
        <v/>
      </c>
      <c r="B1822" s="3" t="str">
        <f>'宅直データ '!A1822&amp;""</f>
        <v/>
      </c>
      <c r="C1822" s="3">
        <f>'宅直データ '!B1822</f>
        <v>0</v>
      </c>
      <c r="D1822" s="4">
        <f>'宅直データ '!C1822</f>
        <v>0</v>
      </c>
      <c r="E1822" s="3">
        <f>'宅直データ '!D1822</f>
        <v>0</v>
      </c>
      <c r="F1822" s="3">
        <f>'宅直データ '!E1822</f>
        <v>0</v>
      </c>
      <c r="G1822" s="10">
        <f>'宅直データ '!F1822</f>
        <v>0</v>
      </c>
      <c r="H1822" s="3" t="str">
        <f t="shared" si="28"/>
        <v/>
      </c>
      <c r="I1822" s="3" t="str">
        <f>IF(F1822=1,VLOOKUP($B1822,スタッフ!$B:$F,5,FALSE),"")</f>
        <v/>
      </c>
      <c r="J1822" s="3" t="str">
        <f>IF(G1822=1,VLOOKUP($B1822,スタッフ!$B:$F,5,FALSE),"")</f>
        <v/>
      </c>
      <c r="K1822" s="3" t="str">
        <f>IF(E1822=1,VLOOKUP($B1822,スタッフ!$B:$F,5,FALSE),"")</f>
        <v/>
      </c>
    </row>
    <row r="1823" spans="1:11" x14ac:dyDescent="0.2">
      <c r="A1823" s="9" t="str">
        <f>'宅直データ '!A1823&amp;'宅直データ '!C1823</f>
        <v/>
      </c>
      <c r="B1823" s="3" t="str">
        <f>'宅直データ '!A1823&amp;""</f>
        <v/>
      </c>
      <c r="C1823" s="3">
        <f>'宅直データ '!B1823</f>
        <v>0</v>
      </c>
      <c r="D1823" s="4">
        <f>'宅直データ '!C1823</f>
        <v>0</v>
      </c>
      <c r="E1823" s="3">
        <f>'宅直データ '!D1823</f>
        <v>0</v>
      </c>
      <c r="F1823" s="3">
        <f>'宅直データ '!E1823</f>
        <v>0</v>
      </c>
      <c r="G1823" s="10">
        <f>'宅直データ '!F1823</f>
        <v>0</v>
      </c>
      <c r="H1823" s="3" t="str">
        <f t="shared" si="28"/>
        <v/>
      </c>
      <c r="I1823" s="3" t="str">
        <f>IF(F1823=1,VLOOKUP($B1823,スタッフ!$B:$F,5,FALSE),"")</f>
        <v/>
      </c>
      <c r="J1823" s="3" t="str">
        <f>IF(G1823=1,VLOOKUP($B1823,スタッフ!$B:$F,5,FALSE),"")</f>
        <v/>
      </c>
      <c r="K1823" s="3" t="str">
        <f>IF(E1823=1,VLOOKUP($B1823,スタッフ!$B:$F,5,FALSE),"")</f>
        <v/>
      </c>
    </row>
    <row r="1824" spans="1:11" x14ac:dyDescent="0.2">
      <c r="A1824" s="9" t="str">
        <f>'宅直データ '!A1824&amp;'宅直データ '!C1824</f>
        <v/>
      </c>
      <c r="B1824" s="3" t="str">
        <f>'宅直データ '!A1824&amp;""</f>
        <v/>
      </c>
      <c r="C1824" s="3">
        <f>'宅直データ '!B1824</f>
        <v>0</v>
      </c>
      <c r="D1824" s="4">
        <f>'宅直データ '!C1824</f>
        <v>0</v>
      </c>
      <c r="E1824" s="3">
        <f>'宅直データ '!D1824</f>
        <v>0</v>
      </c>
      <c r="F1824" s="3">
        <f>'宅直データ '!E1824</f>
        <v>0</v>
      </c>
      <c r="G1824" s="10">
        <f>'宅直データ '!F1824</f>
        <v>0</v>
      </c>
      <c r="H1824" s="3" t="str">
        <f t="shared" si="28"/>
        <v/>
      </c>
      <c r="I1824" s="3" t="str">
        <f>IF(F1824=1,VLOOKUP($B1824,スタッフ!$B:$F,5,FALSE),"")</f>
        <v/>
      </c>
      <c r="J1824" s="3" t="str">
        <f>IF(G1824=1,VLOOKUP($B1824,スタッフ!$B:$F,5,FALSE),"")</f>
        <v/>
      </c>
      <c r="K1824" s="3" t="str">
        <f>IF(E1824=1,VLOOKUP($B1824,スタッフ!$B:$F,5,FALSE),"")</f>
        <v/>
      </c>
    </row>
    <row r="1825" spans="1:11" x14ac:dyDescent="0.2">
      <c r="A1825" s="9" t="str">
        <f>'宅直データ '!A1825&amp;'宅直データ '!C1825</f>
        <v/>
      </c>
      <c r="B1825" s="3" t="str">
        <f>'宅直データ '!A1825&amp;""</f>
        <v/>
      </c>
      <c r="C1825" s="3">
        <f>'宅直データ '!B1825</f>
        <v>0</v>
      </c>
      <c r="D1825" s="4">
        <f>'宅直データ '!C1825</f>
        <v>0</v>
      </c>
      <c r="E1825" s="3">
        <f>'宅直データ '!D1825</f>
        <v>0</v>
      </c>
      <c r="F1825" s="3">
        <f>'宅直データ '!E1825</f>
        <v>0</v>
      </c>
      <c r="G1825" s="10">
        <f>'宅直データ '!F1825</f>
        <v>0</v>
      </c>
      <c r="H1825" s="3" t="str">
        <f t="shared" si="28"/>
        <v/>
      </c>
      <c r="I1825" s="3" t="str">
        <f>IF(F1825=1,VLOOKUP($B1825,スタッフ!$B:$F,5,FALSE),"")</f>
        <v/>
      </c>
      <c r="J1825" s="3" t="str">
        <f>IF(G1825=1,VLOOKUP($B1825,スタッフ!$B:$F,5,FALSE),"")</f>
        <v/>
      </c>
      <c r="K1825" s="3" t="str">
        <f>IF(E1825=1,VLOOKUP($B1825,スタッフ!$B:$F,5,FALSE),"")</f>
        <v/>
      </c>
    </row>
    <row r="1826" spans="1:11" x14ac:dyDescent="0.2">
      <c r="A1826" s="9" t="str">
        <f>'宅直データ '!A1826&amp;'宅直データ '!C1826</f>
        <v/>
      </c>
      <c r="B1826" s="3" t="str">
        <f>'宅直データ '!A1826&amp;""</f>
        <v/>
      </c>
      <c r="C1826" s="3">
        <f>'宅直データ '!B1826</f>
        <v>0</v>
      </c>
      <c r="D1826" s="4">
        <f>'宅直データ '!C1826</f>
        <v>0</v>
      </c>
      <c r="E1826" s="3">
        <f>'宅直データ '!D1826</f>
        <v>0</v>
      </c>
      <c r="F1826" s="3">
        <f>'宅直データ '!E1826</f>
        <v>0</v>
      </c>
      <c r="G1826" s="10">
        <f>'宅直データ '!F1826</f>
        <v>0</v>
      </c>
      <c r="H1826" s="3" t="str">
        <f t="shared" si="28"/>
        <v/>
      </c>
      <c r="I1826" s="3" t="str">
        <f>IF(F1826=1,VLOOKUP($B1826,スタッフ!$B:$F,5,FALSE),"")</f>
        <v/>
      </c>
      <c r="J1826" s="3" t="str">
        <f>IF(G1826=1,VLOOKUP($B1826,スタッフ!$B:$F,5,FALSE),"")</f>
        <v/>
      </c>
      <c r="K1826" s="3" t="str">
        <f>IF(E1826=1,VLOOKUP($B1826,スタッフ!$B:$F,5,FALSE),"")</f>
        <v/>
      </c>
    </row>
    <row r="1827" spans="1:11" x14ac:dyDescent="0.2">
      <c r="A1827" s="9" t="str">
        <f>'宅直データ '!A1827&amp;'宅直データ '!C1827</f>
        <v/>
      </c>
      <c r="B1827" s="3" t="str">
        <f>'宅直データ '!A1827&amp;""</f>
        <v/>
      </c>
      <c r="C1827" s="3">
        <f>'宅直データ '!B1827</f>
        <v>0</v>
      </c>
      <c r="D1827" s="4">
        <f>'宅直データ '!C1827</f>
        <v>0</v>
      </c>
      <c r="E1827" s="3">
        <f>'宅直データ '!D1827</f>
        <v>0</v>
      </c>
      <c r="F1827" s="3">
        <f>'宅直データ '!E1827</f>
        <v>0</v>
      </c>
      <c r="G1827" s="10">
        <f>'宅直データ '!F1827</f>
        <v>0</v>
      </c>
      <c r="H1827" s="3" t="str">
        <f t="shared" si="28"/>
        <v/>
      </c>
      <c r="I1827" s="3" t="str">
        <f>IF(F1827=1,VLOOKUP($B1827,スタッフ!$B:$F,5,FALSE),"")</f>
        <v/>
      </c>
      <c r="J1827" s="3" t="str">
        <f>IF(G1827=1,VLOOKUP($B1827,スタッフ!$B:$F,5,FALSE),"")</f>
        <v/>
      </c>
      <c r="K1827" s="3" t="str">
        <f>IF(E1827=1,VLOOKUP($B1827,スタッフ!$B:$F,5,FALSE),"")</f>
        <v/>
      </c>
    </row>
    <row r="1828" spans="1:11" x14ac:dyDescent="0.2">
      <c r="A1828" s="9" t="str">
        <f>'宅直データ '!A1828&amp;'宅直データ '!C1828</f>
        <v/>
      </c>
      <c r="B1828" s="3" t="str">
        <f>'宅直データ '!A1828&amp;""</f>
        <v/>
      </c>
      <c r="C1828" s="3">
        <f>'宅直データ '!B1828</f>
        <v>0</v>
      </c>
      <c r="D1828" s="4">
        <f>'宅直データ '!C1828</f>
        <v>0</v>
      </c>
      <c r="E1828" s="3">
        <f>'宅直データ '!D1828</f>
        <v>0</v>
      </c>
      <c r="F1828" s="3">
        <f>'宅直データ '!E1828</f>
        <v>0</v>
      </c>
      <c r="G1828" s="10">
        <f>'宅直データ '!F1828</f>
        <v>0</v>
      </c>
      <c r="H1828" s="3" t="str">
        <f t="shared" si="28"/>
        <v/>
      </c>
      <c r="I1828" s="3" t="str">
        <f>IF(F1828=1,VLOOKUP($B1828,スタッフ!$B:$F,5,FALSE),"")</f>
        <v/>
      </c>
      <c r="J1828" s="3" t="str">
        <f>IF(G1828=1,VLOOKUP($B1828,スタッフ!$B:$F,5,FALSE),"")</f>
        <v/>
      </c>
      <c r="K1828" s="3" t="str">
        <f>IF(E1828=1,VLOOKUP($B1828,スタッフ!$B:$F,5,FALSE),"")</f>
        <v/>
      </c>
    </row>
    <row r="1829" spans="1:11" x14ac:dyDescent="0.2">
      <c r="A1829" s="9" t="str">
        <f>'宅直データ '!A1829&amp;'宅直データ '!C1829</f>
        <v/>
      </c>
      <c r="B1829" s="3" t="str">
        <f>'宅直データ '!A1829&amp;""</f>
        <v/>
      </c>
      <c r="C1829" s="3">
        <f>'宅直データ '!B1829</f>
        <v>0</v>
      </c>
      <c r="D1829" s="4">
        <f>'宅直データ '!C1829</f>
        <v>0</v>
      </c>
      <c r="E1829" s="3">
        <f>'宅直データ '!D1829</f>
        <v>0</v>
      </c>
      <c r="F1829" s="3">
        <f>'宅直データ '!E1829</f>
        <v>0</v>
      </c>
      <c r="G1829" s="10">
        <f>'宅直データ '!F1829</f>
        <v>0</v>
      </c>
      <c r="H1829" s="3" t="str">
        <f t="shared" si="28"/>
        <v/>
      </c>
      <c r="I1829" s="3" t="str">
        <f>IF(F1829=1,VLOOKUP($B1829,スタッフ!$B:$F,5,FALSE),"")</f>
        <v/>
      </c>
      <c r="J1829" s="3" t="str">
        <f>IF(G1829=1,VLOOKUP($B1829,スタッフ!$B:$F,5,FALSE),"")</f>
        <v/>
      </c>
      <c r="K1829" s="3" t="str">
        <f>IF(E1829=1,VLOOKUP($B1829,スタッフ!$B:$F,5,FALSE),"")</f>
        <v/>
      </c>
    </row>
    <row r="1830" spans="1:11" x14ac:dyDescent="0.2">
      <c r="A1830" s="9" t="str">
        <f>'宅直データ '!A1830&amp;'宅直データ '!C1830</f>
        <v/>
      </c>
      <c r="B1830" s="3" t="str">
        <f>'宅直データ '!A1830&amp;""</f>
        <v/>
      </c>
      <c r="C1830" s="3">
        <f>'宅直データ '!B1830</f>
        <v>0</v>
      </c>
      <c r="D1830" s="4">
        <f>'宅直データ '!C1830</f>
        <v>0</v>
      </c>
      <c r="E1830" s="3">
        <f>'宅直データ '!D1830</f>
        <v>0</v>
      </c>
      <c r="F1830" s="3">
        <f>'宅直データ '!E1830</f>
        <v>0</v>
      </c>
      <c r="G1830" s="10">
        <f>'宅直データ '!F1830</f>
        <v>0</v>
      </c>
      <c r="H1830" s="3" t="str">
        <f t="shared" si="28"/>
        <v/>
      </c>
      <c r="I1830" s="3" t="str">
        <f>IF(F1830=1,VLOOKUP($B1830,スタッフ!$B:$F,5,FALSE),"")</f>
        <v/>
      </c>
      <c r="J1830" s="3" t="str">
        <f>IF(G1830=1,VLOOKUP($B1830,スタッフ!$B:$F,5,FALSE),"")</f>
        <v/>
      </c>
      <c r="K1830" s="3" t="str">
        <f>IF(E1830=1,VLOOKUP($B1830,スタッフ!$B:$F,5,FALSE),"")</f>
        <v/>
      </c>
    </row>
    <row r="1831" spans="1:11" x14ac:dyDescent="0.2">
      <c r="A1831" s="9" t="str">
        <f>'宅直データ '!A1831&amp;'宅直データ '!C1831</f>
        <v/>
      </c>
      <c r="B1831" s="3" t="str">
        <f>'宅直データ '!A1831&amp;""</f>
        <v/>
      </c>
      <c r="C1831" s="3">
        <f>'宅直データ '!B1831</f>
        <v>0</v>
      </c>
      <c r="D1831" s="4">
        <f>'宅直データ '!C1831</f>
        <v>0</v>
      </c>
      <c r="E1831" s="3">
        <f>'宅直データ '!D1831</f>
        <v>0</v>
      </c>
      <c r="F1831" s="3">
        <f>'宅直データ '!E1831</f>
        <v>0</v>
      </c>
      <c r="G1831" s="10">
        <f>'宅直データ '!F1831</f>
        <v>0</v>
      </c>
      <c r="H1831" s="3" t="str">
        <f t="shared" si="28"/>
        <v/>
      </c>
      <c r="I1831" s="3" t="str">
        <f>IF(F1831=1,VLOOKUP($B1831,スタッフ!$B:$F,5,FALSE),"")</f>
        <v/>
      </c>
      <c r="J1831" s="3" t="str">
        <f>IF(G1831=1,VLOOKUP($B1831,スタッフ!$B:$F,5,FALSE),"")</f>
        <v/>
      </c>
      <c r="K1831" s="3" t="str">
        <f>IF(E1831=1,VLOOKUP($B1831,スタッフ!$B:$F,5,FALSE),"")</f>
        <v/>
      </c>
    </row>
    <row r="1832" spans="1:11" x14ac:dyDescent="0.2">
      <c r="A1832" s="9" t="str">
        <f>'宅直データ '!A1832&amp;'宅直データ '!C1832</f>
        <v/>
      </c>
      <c r="B1832" s="3" t="str">
        <f>'宅直データ '!A1832&amp;""</f>
        <v/>
      </c>
      <c r="C1832" s="3">
        <f>'宅直データ '!B1832</f>
        <v>0</v>
      </c>
      <c r="D1832" s="4">
        <f>'宅直データ '!C1832</f>
        <v>0</v>
      </c>
      <c r="E1832" s="3">
        <f>'宅直データ '!D1832</f>
        <v>0</v>
      </c>
      <c r="F1832" s="3">
        <f>'宅直データ '!E1832</f>
        <v>0</v>
      </c>
      <c r="G1832" s="10">
        <f>'宅直データ '!F1832</f>
        <v>0</v>
      </c>
      <c r="H1832" s="3" t="str">
        <f t="shared" si="28"/>
        <v/>
      </c>
      <c r="I1832" s="3" t="str">
        <f>IF(F1832=1,VLOOKUP($B1832,スタッフ!$B:$F,5,FALSE),"")</f>
        <v/>
      </c>
      <c r="J1832" s="3" t="str">
        <f>IF(G1832=1,VLOOKUP($B1832,スタッフ!$B:$F,5,FALSE),"")</f>
        <v/>
      </c>
      <c r="K1832" s="3" t="str">
        <f>IF(E1832=1,VLOOKUP($B1832,スタッフ!$B:$F,5,FALSE),"")</f>
        <v/>
      </c>
    </row>
    <row r="1833" spans="1:11" x14ac:dyDescent="0.2">
      <c r="A1833" s="9" t="str">
        <f>'宅直データ '!A1833&amp;'宅直データ '!C1833</f>
        <v/>
      </c>
      <c r="B1833" s="3" t="str">
        <f>'宅直データ '!A1833&amp;""</f>
        <v/>
      </c>
      <c r="C1833" s="3">
        <f>'宅直データ '!B1833</f>
        <v>0</v>
      </c>
      <c r="D1833" s="4">
        <f>'宅直データ '!C1833</f>
        <v>0</v>
      </c>
      <c r="E1833" s="3">
        <f>'宅直データ '!D1833</f>
        <v>0</v>
      </c>
      <c r="F1833" s="3">
        <f>'宅直データ '!E1833</f>
        <v>0</v>
      </c>
      <c r="G1833" s="10">
        <f>'宅直データ '!F1833</f>
        <v>0</v>
      </c>
      <c r="H1833" s="3" t="str">
        <f t="shared" si="28"/>
        <v/>
      </c>
      <c r="I1833" s="3" t="str">
        <f>IF(F1833=1,VLOOKUP($B1833,スタッフ!$B:$F,5,FALSE),"")</f>
        <v/>
      </c>
      <c r="J1833" s="3" t="str">
        <f>IF(G1833=1,VLOOKUP($B1833,スタッフ!$B:$F,5,FALSE),"")</f>
        <v/>
      </c>
      <c r="K1833" s="3" t="str">
        <f>IF(E1833=1,VLOOKUP($B1833,スタッフ!$B:$F,5,FALSE),"")</f>
        <v/>
      </c>
    </row>
    <row r="1834" spans="1:11" x14ac:dyDescent="0.2">
      <c r="A1834" s="9" t="str">
        <f>'宅直データ '!A1834&amp;'宅直データ '!C1834</f>
        <v/>
      </c>
      <c r="B1834" s="3" t="str">
        <f>'宅直データ '!A1834&amp;""</f>
        <v/>
      </c>
      <c r="C1834" s="3">
        <f>'宅直データ '!B1834</f>
        <v>0</v>
      </c>
      <c r="D1834" s="4">
        <f>'宅直データ '!C1834</f>
        <v>0</v>
      </c>
      <c r="E1834" s="3">
        <f>'宅直データ '!D1834</f>
        <v>0</v>
      </c>
      <c r="F1834" s="3">
        <f>'宅直データ '!E1834</f>
        <v>0</v>
      </c>
      <c r="G1834" s="10">
        <f>'宅直データ '!F1834</f>
        <v>0</v>
      </c>
      <c r="H1834" s="3" t="str">
        <f t="shared" si="28"/>
        <v/>
      </c>
      <c r="I1834" s="3" t="str">
        <f>IF(F1834=1,VLOOKUP($B1834,スタッフ!$B:$F,5,FALSE),"")</f>
        <v/>
      </c>
      <c r="J1834" s="3" t="str">
        <f>IF(G1834=1,VLOOKUP($B1834,スタッフ!$B:$F,5,FALSE),"")</f>
        <v/>
      </c>
      <c r="K1834" s="3" t="str">
        <f>IF(E1834=1,VLOOKUP($B1834,スタッフ!$B:$F,5,FALSE),"")</f>
        <v/>
      </c>
    </row>
    <row r="1835" spans="1:11" x14ac:dyDescent="0.2">
      <c r="A1835" s="9" t="str">
        <f>'宅直データ '!A1835&amp;'宅直データ '!C1835</f>
        <v/>
      </c>
      <c r="B1835" s="3" t="str">
        <f>'宅直データ '!A1835&amp;""</f>
        <v/>
      </c>
      <c r="C1835" s="3">
        <f>'宅直データ '!B1835</f>
        <v>0</v>
      </c>
      <c r="D1835" s="4">
        <f>'宅直データ '!C1835</f>
        <v>0</v>
      </c>
      <c r="E1835" s="3">
        <f>'宅直データ '!D1835</f>
        <v>0</v>
      </c>
      <c r="F1835" s="3">
        <f>'宅直データ '!E1835</f>
        <v>0</v>
      </c>
      <c r="G1835" s="10">
        <f>'宅直データ '!F1835</f>
        <v>0</v>
      </c>
      <c r="H1835" s="3" t="str">
        <f t="shared" si="28"/>
        <v/>
      </c>
      <c r="I1835" s="3" t="str">
        <f>IF(F1835=1,VLOOKUP($B1835,スタッフ!$B:$F,5,FALSE),"")</f>
        <v/>
      </c>
      <c r="J1835" s="3" t="str">
        <f>IF(G1835=1,VLOOKUP($B1835,スタッフ!$B:$F,5,FALSE),"")</f>
        <v/>
      </c>
      <c r="K1835" s="3" t="str">
        <f>IF(E1835=1,VLOOKUP($B1835,スタッフ!$B:$F,5,FALSE),"")</f>
        <v/>
      </c>
    </row>
    <row r="1836" spans="1:11" x14ac:dyDescent="0.2">
      <c r="A1836" s="9" t="str">
        <f>'宅直データ '!A1836&amp;'宅直データ '!C1836</f>
        <v/>
      </c>
      <c r="B1836" s="3" t="str">
        <f>'宅直データ '!A1836&amp;""</f>
        <v/>
      </c>
      <c r="C1836" s="3">
        <f>'宅直データ '!B1836</f>
        <v>0</v>
      </c>
      <c r="D1836" s="4">
        <f>'宅直データ '!C1836</f>
        <v>0</v>
      </c>
      <c r="E1836" s="3">
        <f>'宅直データ '!D1836</f>
        <v>0</v>
      </c>
      <c r="F1836" s="3">
        <f>'宅直データ '!E1836</f>
        <v>0</v>
      </c>
      <c r="G1836" s="10">
        <f>'宅直データ '!F1836</f>
        <v>0</v>
      </c>
      <c r="H1836" s="3" t="str">
        <f t="shared" si="28"/>
        <v/>
      </c>
      <c r="I1836" s="3" t="str">
        <f>IF(F1836=1,VLOOKUP($B1836,スタッフ!$B:$F,5,FALSE),"")</f>
        <v/>
      </c>
      <c r="J1836" s="3" t="str">
        <f>IF(G1836=1,VLOOKUP($B1836,スタッフ!$B:$F,5,FALSE),"")</f>
        <v/>
      </c>
      <c r="K1836" s="3" t="str">
        <f>IF(E1836=1,VLOOKUP($B1836,スタッフ!$B:$F,5,FALSE),"")</f>
        <v/>
      </c>
    </row>
    <row r="1837" spans="1:11" x14ac:dyDescent="0.2">
      <c r="A1837" s="9" t="str">
        <f>'宅直データ '!A1837&amp;'宅直データ '!C1837</f>
        <v/>
      </c>
      <c r="B1837" s="3" t="str">
        <f>'宅直データ '!A1837&amp;""</f>
        <v/>
      </c>
      <c r="C1837" s="3">
        <f>'宅直データ '!B1837</f>
        <v>0</v>
      </c>
      <c r="D1837" s="4">
        <f>'宅直データ '!C1837</f>
        <v>0</v>
      </c>
      <c r="E1837" s="3">
        <f>'宅直データ '!D1837</f>
        <v>0</v>
      </c>
      <c r="F1837" s="3">
        <f>'宅直データ '!E1837</f>
        <v>0</v>
      </c>
      <c r="G1837" s="10">
        <f>'宅直データ '!F1837</f>
        <v>0</v>
      </c>
      <c r="H1837" s="3" t="str">
        <f t="shared" si="28"/>
        <v/>
      </c>
      <c r="I1837" s="3" t="str">
        <f>IF(F1837=1,VLOOKUP($B1837,スタッフ!$B:$F,5,FALSE),"")</f>
        <v/>
      </c>
      <c r="J1837" s="3" t="str">
        <f>IF(G1837=1,VLOOKUP($B1837,スタッフ!$B:$F,5,FALSE),"")</f>
        <v/>
      </c>
      <c r="K1837" s="3" t="str">
        <f>IF(E1837=1,VLOOKUP($B1837,スタッフ!$B:$F,5,FALSE),"")</f>
        <v/>
      </c>
    </row>
    <row r="1838" spans="1:11" x14ac:dyDescent="0.2">
      <c r="A1838" s="9" t="str">
        <f>'宅直データ '!A1838&amp;'宅直データ '!C1838</f>
        <v/>
      </c>
      <c r="B1838" s="3" t="str">
        <f>'宅直データ '!A1838&amp;""</f>
        <v/>
      </c>
      <c r="C1838" s="3">
        <f>'宅直データ '!B1838</f>
        <v>0</v>
      </c>
      <c r="D1838" s="4">
        <f>'宅直データ '!C1838</f>
        <v>0</v>
      </c>
      <c r="E1838" s="3">
        <f>'宅直データ '!D1838</f>
        <v>0</v>
      </c>
      <c r="F1838" s="3">
        <f>'宅直データ '!E1838</f>
        <v>0</v>
      </c>
      <c r="G1838" s="10">
        <f>'宅直データ '!F1838</f>
        <v>0</v>
      </c>
      <c r="H1838" s="3" t="str">
        <f t="shared" si="28"/>
        <v/>
      </c>
      <c r="I1838" s="3" t="str">
        <f>IF(F1838=1,VLOOKUP($B1838,スタッフ!$B:$F,5,FALSE),"")</f>
        <v/>
      </c>
      <c r="J1838" s="3" t="str">
        <f>IF(G1838=1,VLOOKUP($B1838,スタッフ!$B:$F,5,FALSE),"")</f>
        <v/>
      </c>
      <c r="K1838" s="3" t="str">
        <f>IF(E1838=1,VLOOKUP($B1838,スタッフ!$B:$F,5,FALSE),"")</f>
        <v/>
      </c>
    </row>
    <row r="1839" spans="1:11" x14ac:dyDescent="0.2">
      <c r="A1839" s="9" t="str">
        <f>'宅直データ '!A1839&amp;'宅直データ '!C1839</f>
        <v/>
      </c>
      <c r="B1839" s="3" t="str">
        <f>'宅直データ '!A1839&amp;""</f>
        <v/>
      </c>
      <c r="C1839" s="3">
        <f>'宅直データ '!B1839</f>
        <v>0</v>
      </c>
      <c r="D1839" s="4">
        <f>'宅直データ '!C1839</f>
        <v>0</v>
      </c>
      <c r="E1839" s="3">
        <f>'宅直データ '!D1839</f>
        <v>0</v>
      </c>
      <c r="F1839" s="3">
        <f>'宅直データ '!E1839</f>
        <v>0</v>
      </c>
      <c r="G1839" s="10">
        <f>'宅直データ '!F1839</f>
        <v>0</v>
      </c>
      <c r="H1839" s="3" t="str">
        <f t="shared" si="28"/>
        <v/>
      </c>
      <c r="I1839" s="3" t="str">
        <f>IF(F1839=1,VLOOKUP($B1839,スタッフ!$B:$F,5,FALSE),"")</f>
        <v/>
      </c>
      <c r="J1839" s="3" t="str">
        <f>IF(G1839=1,VLOOKUP($B1839,スタッフ!$B:$F,5,FALSE),"")</f>
        <v/>
      </c>
      <c r="K1839" s="3" t="str">
        <f>IF(E1839=1,VLOOKUP($B1839,スタッフ!$B:$F,5,FALSE),"")</f>
        <v/>
      </c>
    </row>
    <row r="1840" spans="1:11" x14ac:dyDescent="0.2">
      <c r="A1840" s="9" t="str">
        <f>'宅直データ '!A1840&amp;'宅直データ '!C1840</f>
        <v/>
      </c>
      <c r="B1840" s="3" t="str">
        <f>'宅直データ '!A1840&amp;""</f>
        <v/>
      </c>
      <c r="C1840" s="3">
        <f>'宅直データ '!B1840</f>
        <v>0</v>
      </c>
      <c r="D1840" s="4">
        <f>'宅直データ '!C1840</f>
        <v>0</v>
      </c>
      <c r="E1840" s="3">
        <f>'宅直データ '!D1840</f>
        <v>0</v>
      </c>
      <c r="F1840" s="3">
        <f>'宅直データ '!E1840</f>
        <v>0</v>
      </c>
      <c r="G1840" s="10">
        <f>'宅直データ '!F1840</f>
        <v>0</v>
      </c>
      <c r="H1840" s="3" t="str">
        <f t="shared" si="28"/>
        <v/>
      </c>
      <c r="I1840" s="3" t="str">
        <f>IF(F1840=1,VLOOKUP($B1840,スタッフ!$B:$F,5,FALSE),"")</f>
        <v/>
      </c>
      <c r="J1840" s="3" t="str">
        <f>IF(G1840=1,VLOOKUP($B1840,スタッフ!$B:$F,5,FALSE),"")</f>
        <v/>
      </c>
      <c r="K1840" s="3" t="str">
        <f>IF(E1840=1,VLOOKUP($B1840,スタッフ!$B:$F,5,FALSE),"")</f>
        <v/>
      </c>
    </row>
    <row r="1841" spans="1:11" x14ac:dyDescent="0.2">
      <c r="A1841" s="9" t="str">
        <f>'宅直データ '!A1841&amp;'宅直データ '!C1841</f>
        <v/>
      </c>
      <c r="B1841" s="3" t="str">
        <f>'宅直データ '!A1841&amp;""</f>
        <v/>
      </c>
      <c r="C1841" s="3">
        <f>'宅直データ '!B1841</f>
        <v>0</v>
      </c>
      <c r="D1841" s="4">
        <f>'宅直データ '!C1841</f>
        <v>0</v>
      </c>
      <c r="E1841" s="3">
        <f>'宅直データ '!D1841</f>
        <v>0</v>
      </c>
      <c r="F1841" s="3">
        <f>'宅直データ '!E1841</f>
        <v>0</v>
      </c>
      <c r="G1841" s="10">
        <f>'宅直データ '!F1841</f>
        <v>0</v>
      </c>
      <c r="H1841" s="3" t="str">
        <f t="shared" si="28"/>
        <v/>
      </c>
      <c r="I1841" s="3" t="str">
        <f>IF(F1841=1,VLOOKUP($B1841,スタッフ!$B:$F,5,FALSE),"")</f>
        <v/>
      </c>
      <c r="J1841" s="3" t="str">
        <f>IF(G1841=1,VLOOKUP($B1841,スタッフ!$B:$F,5,FALSE),"")</f>
        <v/>
      </c>
      <c r="K1841" s="3" t="str">
        <f>IF(E1841=1,VLOOKUP($B1841,スタッフ!$B:$F,5,FALSE),"")</f>
        <v/>
      </c>
    </row>
    <row r="1842" spans="1:11" x14ac:dyDescent="0.2">
      <c r="A1842" s="9" t="str">
        <f>'宅直データ '!A1842&amp;'宅直データ '!C1842</f>
        <v/>
      </c>
      <c r="B1842" s="3" t="str">
        <f>'宅直データ '!A1842&amp;""</f>
        <v/>
      </c>
      <c r="C1842" s="3">
        <f>'宅直データ '!B1842</f>
        <v>0</v>
      </c>
      <c r="D1842" s="4">
        <f>'宅直データ '!C1842</f>
        <v>0</v>
      </c>
      <c r="E1842" s="3">
        <f>'宅直データ '!D1842</f>
        <v>0</v>
      </c>
      <c r="F1842" s="3">
        <f>'宅直データ '!E1842</f>
        <v>0</v>
      </c>
      <c r="G1842" s="10">
        <f>'宅直データ '!F1842</f>
        <v>0</v>
      </c>
      <c r="H1842" s="3" t="str">
        <f t="shared" si="28"/>
        <v/>
      </c>
      <c r="I1842" s="3" t="str">
        <f>IF(F1842=1,VLOOKUP($B1842,スタッフ!$B:$F,5,FALSE),"")</f>
        <v/>
      </c>
      <c r="J1842" s="3" t="str">
        <f>IF(G1842=1,VLOOKUP($B1842,スタッフ!$B:$F,5,FALSE),"")</f>
        <v/>
      </c>
      <c r="K1842" s="3" t="str">
        <f>IF(E1842=1,VLOOKUP($B1842,スタッフ!$B:$F,5,FALSE),"")</f>
        <v/>
      </c>
    </row>
    <row r="1843" spans="1:11" x14ac:dyDescent="0.2">
      <c r="A1843" s="9" t="str">
        <f>'宅直データ '!A1843&amp;'宅直データ '!C1843</f>
        <v/>
      </c>
      <c r="B1843" s="3" t="str">
        <f>'宅直データ '!A1843&amp;""</f>
        <v/>
      </c>
      <c r="C1843" s="3">
        <f>'宅直データ '!B1843</f>
        <v>0</v>
      </c>
      <c r="D1843" s="4">
        <f>'宅直データ '!C1843</f>
        <v>0</v>
      </c>
      <c r="E1843" s="3">
        <f>'宅直データ '!D1843</f>
        <v>0</v>
      </c>
      <c r="F1843" s="3">
        <f>'宅直データ '!E1843</f>
        <v>0</v>
      </c>
      <c r="G1843" s="10">
        <f>'宅直データ '!F1843</f>
        <v>0</v>
      </c>
      <c r="H1843" s="3" t="str">
        <f t="shared" si="28"/>
        <v/>
      </c>
      <c r="I1843" s="3" t="str">
        <f>IF(F1843=1,VLOOKUP($B1843,スタッフ!$B:$F,5,FALSE),"")</f>
        <v/>
      </c>
      <c r="J1843" s="3" t="str">
        <f>IF(G1843=1,VLOOKUP($B1843,スタッフ!$B:$F,5,FALSE),"")</f>
        <v/>
      </c>
      <c r="K1843" s="3" t="str">
        <f>IF(E1843=1,VLOOKUP($B1843,スタッフ!$B:$F,5,FALSE),"")</f>
        <v/>
      </c>
    </row>
    <row r="1844" spans="1:11" x14ac:dyDescent="0.2">
      <c r="A1844" s="9" t="str">
        <f>'宅直データ '!A1844&amp;'宅直データ '!C1844</f>
        <v/>
      </c>
      <c r="B1844" s="3" t="str">
        <f>'宅直データ '!A1844&amp;""</f>
        <v/>
      </c>
      <c r="C1844" s="3">
        <f>'宅直データ '!B1844</f>
        <v>0</v>
      </c>
      <c r="D1844" s="4">
        <f>'宅直データ '!C1844</f>
        <v>0</v>
      </c>
      <c r="E1844" s="3">
        <f>'宅直データ '!D1844</f>
        <v>0</v>
      </c>
      <c r="F1844" s="3">
        <f>'宅直データ '!E1844</f>
        <v>0</v>
      </c>
      <c r="G1844" s="10">
        <f>'宅直データ '!F1844</f>
        <v>0</v>
      </c>
      <c r="H1844" s="3" t="str">
        <f t="shared" si="28"/>
        <v/>
      </c>
      <c r="I1844" s="3" t="str">
        <f>IF(F1844=1,VLOOKUP($B1844,スタッフ!$B:$F,5,FALSE),"")</f>
        <v/>
      </c>
      <c r="J1844" s="3" t="str">
        <f>IF(G1844=1,VLOOKUP($B1844,スタッフ!$B:$F,5,FALSE),"")</f>
        <v/>
      </c>
      <c r="K1844" s="3" t="str">
        <f>IF(E1844=1,VLOOKUP($B1844,スタッフ!$B:$F,5,FALSE),"")</f>
        <v/>
      </c>
    </row>
    <row r="1845" spans="1:11" x14ac:dyDescent="0.2">
      <c r="A1845" s="9" t="str">
        <f>'宅直データ '!A1845&amp;'宅直データ '!C1845</f>
        <v/>
      </c>
      <c r="B1845" s="3" t="str">
        <f>'宅直データ '!A1845&amp;""</f>
        <v/>
      </c>
      <c r="C1845" s="3">
        <f>'宅直データ '!B1845</f>
        <v>0</v>
      </c>
      <c r="D1845" s="4">
        <f>'宅直データ '!C1845</f>
        <v>0</v>
      </c>
      <c r="E1845" s="3">
        <f>'宅直データ '!D1845</f>
        <v>0</v>
      </c>
      <c r="F1845" s="3">
        <f>'宅直データ '!E1845</f>
        <v>0</v>
      </c>
      <c r="G1845" s="10">
        <f>'宅直データ '!F1845</f>
        <v>0</v>
      </c>
      <c r="H1845" s="3" t="str">
        <f t="shared" si="28"/>
        <v/>
      </c>
      <c r="I1845" s="3" t="str">
        <f>IF(F1845=1,VLOOKUP($B1845,スタッフ!$B:$F,5,FALSE),"")</f>
        <v/>
      </c>
      <c r="J1845" s="3" t="str">
        <f>IF(G1845=1,VLOOKUP($B1845,スタッフ!$B:$F,5,FALSE),"")</f>
        <v/>
      </c>
      <c r="K1845" s="3" t="str">
        <f>IF(E1845=1,VLOOKUP($B1845,スタッフ!$B:$F,5,FALSE),"")</f>
        <v/>
      </c>
    </row>
    <row r="1846" spans="1:11" x14ac:dyDescent="0.2">
      <c r="A1846" s="9" t="str">
        <f>'宅直データ '!A1846&amp;'宅直データ '!C1846</f>
        <v/>
      </c>
      <c r="B1846" s="3" t="str">
        <f>'宅直データ '!A1846&amp;""</f>
        <v/>
      </c>
      <c r="C1846" s="3">
        <f>'宅直データ '!B1846</f>
        <v>0</v>
      </c>
      <c r="D1846" s="4">
        <f>'宅直データ '!C1846</f>
        <v>0</v>
      </c>
      <c r="E1846" s="3">
        <f>'宅直データ '!D1846</f>
        <v>0</v>
      </c>
      <c r="F1846" s="3">
        <f>'宅直データ '!E1846</f>
        <v>0</v>
      </c>
      <c r="G1846" s="10">
        <f>'宅直データ '!F1846</f>
        <v>0</v>
      </c>
      <c r="H1846" s="3" t="str">
        <f t="shared" si="28"/>
        <v/>
      </c>
      <c r="I1846" s="3" t="str">
        <f>IF(F1846=1,VLOOKUP($B1846,スタッフ!$B:$F,5,FALSE),"")</f>
        <v/>
      </c>
      <c r="J1846" s="3" t="str">
        <f>IF(G1846=1,VLOOKUP($B1846,スタッフ!$B:$F,5,FALSE),"")</f>
        <v/>
      </c>
      <c r="K1846" s="3" t="str">
        <f>IF(E1846=1,VLOOKUP($B1846,スタッフ!$B:$F,5,FALSE),"")</f>
        <v/>
      </c>
    </row>
    <row r="1847" spans="1:11" x14ac:dyDescent="0.2">
      <c r="A1847" s="9" t="str">
        <f>'宅直データ '!A1847&amp;'宅直データ '!C1847</f>
        <v/>
      </c>
      <c r="B1847" s="3" t="str">
        <f>'宅直データ '!A1847&amp;""</f>
        <v/>
      </c>
      <c r="C1847" s="3">
        <f>'宅直データ '!B1847</f>
        <v>0</v>
      </c>
      <c r="D1847" s="4">
        <f>'宅直データ '!C1847</f>
        <v>0</v>
      </c>
      <c r="E1847" s="3">
        <f>'宅直データ '!D1847</f>
        <v>0</v>
      </c>
      <c r="F1847" s="3">
        <f>'宅直データ '!E1847</f>
        <v>0</v>
      </c>
      <c r="G1847" s="10">
        <f>'宅直データ '!F1847</f>
        <v>0</v>
      </c>
      <c r="H1847" s="3" t="str">
        <f t="shared" si="28"/>
        <v/>
      </c>
      <c r="I1847" s="3" t="str">
        <f>IF(F1847=1,VLOOKUP($B1847,スタッフ!$B:$F,5,FALSE),"")</f>
        <v/>
      </c>
      <c r="J1847" s="3" t="str">
        <f>IF(G1847=1,VLOOKUP($B1847,スタッフ!$B:$F,5,FALSE),"")</f>
        <v/>
      </c>
      <c r="K1847" s="3" t="str">
        <f>IF(E1847=1,VLOOKUP($B1847,スタッフ!$B:$F,5,FALSE),"")</f>
        <v/>
      </c>
    </row>
    <row r="1848" spans="1:11" x14ac:dyDescent="0.2">
      <c r="A1848" s="9" t="str">
        <f>'宅直データ '!A1848&amp;'宅直データ '!C1848</f>
        <v/>
      </c>
      <c r="B1848" s="3" t="str">
        <f>'宅直データ '!A1848&amp;""</f>
        <v/>
      </c>
      <c r="C1848" s="3">
        <f>'宅直データ '!B1848</f>
        <v>0</v>
      </c>
      <c r="D1848" s="4">
        <f>'宅直データ '!C1848</f>
        <v>0</v>
      </c>
      <c r="E1848" s="3">
        <f>'宅直データ '!D1848</f>
        <v>0</v>
      </c>
      <c r="F1848" s="3">
        <f>'宅直データ '!E1848</f>
        <v>0</v>
      </c>
      <c r="G1848" s="10">
        <f>'宅直データ '!F1848</f>
        <v>0</v>
      </c>
      <c r="H1848" s="3" t="str">
        <f t="shared" si="28"/>
        <v/>
      </c>
      <c r="I1848" s="3" t="str">
        <f>IF(F1848=1,VLOOKUP($B1848,スタッフ!$B:$F,5,FALSE),"")</f>
        <v/>
      </c>
      <c r="J1848" s="3" t="str">
        <f>IF(G1848=1,VLOOKUP($B1848,スタッフ!$B:$F,5,FALSE),"")</f>
        <v/>
      </c>
      <c r="K1848" s="3" t="str">
        <f>IF(E1848=1,VLOOKUP($B1848,スタッフ!$B:$F,5,FALSE),"")</f>
        <v/>
      </c>
    </row>
    <row r="1849" spans="1:11" x14ac:dyDescent="0.2">
      <c r="A1849" s="9" t="str">
        <f>'宅直データ '!A1849&amp;'宅直データ '!C1849</f>
        <v/>
      </c>
      <c r="B1849" s="3" t="str">
        <f>'宅直データ '!A1849&amp;""</f>
        <v/>
      </c>
      <c r="C1849" s="3">
        <f>'宅直データ '!B1849</f>
        <v>0</v>
      </c>
      <c r="D1849" s="4">
        <f>'宅直データ '!C1849</f>
        <v>0</v>
      </c>
      <c r="E1849" s="3">
        <f>'宅直データ '!D1849</f>
        <v>0</v>
      </c>
      <c r="F1849" s="3">
        <f>'宅直データ '!E1849</f>
        <v>0</v>
      </c>
      <c r="G1849" s="10">
        <f>'宅直データ '!F1849</f>
        <v>0</v>
      </c>
      <c r="H1849" s="3" t="str">
        <f t="shared" si="28"/>
        <v/>
      </c>
      <c r="I1849" s="3" t="str">
        <f>IF(F1849=1,VLOOKUP($B1849,スタッフ!$B:$F,5,FALSE),"")</f>
        <v/>
      </c>
      <c r="J1849" s="3" t="str">
        <f>IF(G1849=1,VLOOKUP($B1849,スタッフ!$B:$F,5,FALSE),"")</f>
        <v/>
      </c>
      <c r="K1849" s="3" t="str">
        <f>IF(E1849=1,VLOOKUP($B1849,スタッフ!$B:$F,5,FALSE),"")</f>
        <v/>
      </c>
    </row>
    <row r="1850" spans="1:11" x14ac:dyDescent="0.2">
      <c r="A1850" s="9" t="str">
        <f>'宅直データ '!A1850&amp;'宅直データ '!C1850</f>
        <v/>
      </c>
      <c r="B1850" s="3" t="str">
        <f>'宅直データ '!A1850&amp;""</f>
        <v/>
      </c>
      <c r="C1850" s="3">
        <f>'宅直データ '!B1850</f>
        <v>0</v>
      </c>
      <c r="D1850" s="4">
        <f>'宅直データ '!C1850</f>
        <v>0</v>
      </c>
      <c r="E1850" s="3">
        <f>'宅直データ '!D1850</f>
        <v>0</v>
      </c>
      <c r="F1850" s="3">
        <f>'宅直データ '!E1850</f>
        <v>0</v>
      </c>
      <c r="G1850" s="10">
        <f>'宅直データ '!F1850</f>
        <v>0</v>
      </c>
      <c r="H1850" s="3" t="str">
        <f t="shared" si="28"/>
        <v/>
      </c>
      <c r="I1850" s="3" t="str">
        <f>IF(F1850=1,VLOOKUP($B1850,スタッフ!$B:$F,5,FALSE),"")</f>
        <v/>
      </c>
      <c r="J1850" s="3" t="str">
        <f>IF(G1850=1,VLOOKUP($B1850,スタッフ!$B:$F,5,FALSE),"")</f>
        <v/>
      </c>
      <c r="K1850" s="3" t="str">
        <f>IF(E1850=1,VLOOKUP($B1850,スタッフ!$B:$F,5,FALSE),"")</f>
        <v/>
      </c>
    </row>
    <row r="1851" spans="1:11" x14ac:dyDescent="0.2">
      <c r="A1851" s="9" t="str">
        <f>'宅直データ '!A1851&amp;'宅直データ '!C1851</f>
        <v/>
      </c>
      <c r="B1851" s="3" t="str">
        <f>'宅直データ '!A1851&amp;""</f>
        <v/>
      </c>
      <c r="C1851" s="3">
        <f>'宅直データ '!B1851</f>
        <v>0</v>
      </c>
      <c r="D1851" s="4">
        <f>'宅直データ '!C1851</f>
        <v>0</v>
      </c>
      <c r="E1851" s="3">
        <f>'宅直データ '!D1851</f>
        <v>0</v>
      </c>
      <c r="F1851" s="3">
        <f>'宅直データ '!E1851</f>
        <v>0</v>
      </c>
      <c r="G1851" s="10">
        <f>'宅直データ '!F1851</f>
        <v>0</v>
      </c>
      <c r="H1851" s="3" t="str">
        <f t="shared" si="28"/>
        <v/>
      </c>
      <c r="I1851" s="3" t="str">
        <f>IF(F1851=1,VLOOKUP($B1851,スタッフ!$B:$F,5,FALSE),"")</f>
        <v/>
      </c>
      <c r="J1851" s="3" t="str">
        <f>IF(G1851=1,VLOOKUP($B1851,スタッフ!$B:$F,5,FALSE),"")</f>
        <v/>
      </c>
      <c r="K1851" s="3" t="str">
        <f>IF(E1851=1,VLOOKUP($B1851,スタッフ!$B:$F,5,FALSE),"")</f>
        <v/>
      </c>
    </row>
    <row r="1852" spans="1:11" x14ac:dyDescent="0.2">
      <c r="A1852" s="9" t="str">
        <f>'宅直データ '!A1852&amp;'宅直データ '!C1852</f>
        <v/>
      </c>
      <c r="B1852" s="3" t="str">
        <f>'宅直データ '!A1852&amp;""</f>
        <v/>
      </c>
      <c r="C1852" s="3">
        <f>'宅直データ '!B1852</f>
        <v>0</v>
      </c>
      <c r="D1852" s="4">
        <f>'宅直データ '!C1852</f>
        <v>0</v>
      </c>
      <c r="E1852" s="3">
        <f>'宅直データ '!D1852</f>
        <v>0</v>
      </c>
      <c r="F1852" s="3">
        <f>'宅直データ '!E1852</f>
        <v>0</v>
      </c>
      <c r="G1852" s="10">
        <f>'宅直データ '!F1852</f>
        <v>0</v>
      </c>
      <c r="H1852" s="3" t="str">
        <f t="shared" si="28"/>
        <v/>
      </c>
      <c r="I1852" s="3" t="str">
        <f>IF(F1852=1,VLOOKUP($B1852,スタッフ!$B:$F,5,FALSE),"")</f>
        <v/>
      </c>
      <c r="J1852" s="3" t="str">
        <f>IF(G1852=1,VLOOKUP($B1852,スタッフ!$B:$F,5,FALSE),"")</f>
        <v/>
      </c>
      <c r="K1852" s="3" t="str">
        <f>IF(E1852=1,VLOOKUP($B1852,スタッフ!$B:$F,5,FALSE),"")</f>
        <v/>
      </c>
    </row>
    <row r="1853" spans="1:11" x14ac:dyDescent="0.2">
      <c r="A1853" s="9" t="str">
        <f>'宅直データ '!A1853&amp;'宅直データ '!C1853</f>
        <v/>
      </c>
      <c r="B1853" s="3" t="str">
        <f>'宅直データ '!A1853&amp;""</f>
        <v/>
      </c>
      <c r="C1853" s="3">
        <f>'宅直データ '!B1853</f>
        <v>0</v>
      </c>
      <c r="D1853" s="4">
        <f>'宅直データ '!C1853</f>
        <v>0</v>
      </c>
      <c r="E1853" s="3">
        <f>'宅直データ '!D1853</f>
        <v>0</v>
      </c>
      <c r="F1853" s="3">
        <f>'宅直データ '!E1853</f>
        <v>0</v>
      </c>
      <c r="G1853" s="10">
        <f>'宅直データ '!F1853</f>
        <v>0</v>
      </c>
      <c r="H1853" s="3" t="str">
        <f t="shared" si="28"/>
        <v/>
      </c>
      <c r="I1853" s="3" t="str">
        <f>IF(F1853=1,VLOOKUP($B1853,スタッフ!$B:$F,5,FALSE),"")</f>
        <v/>
      </c>
      <c r="J1853" s="3" t="str">
        <f>IF(G1853=1,VLOOKUP($B1853,スタッフ!$B:$F,5,FALSE),"")</f>
        <v/>
      </c>
      <c r="K1853" s="3" t="str">
        <f>IF(E1853=1,VLOOKUP($B1853,スタッフ!$B:$F,5,FALSE),"")</f>
        <v/>
      </c>
    </row>
    <row r="1854" spans="1:11" x14ac:dyDescent="0.2">
      <c r="A1854" s="9" t="str">
        <f>'宅直データ '!A1854&amp;'宅直データ '!C1854</f>
        <v/>
      </c>
      <c r="B1854" s="3" t="str">
        <f>'宅直データ '!A1854&amp;""</f>
        <v/>
      </c>
      <c r="C1854" s="3">
        <f>'宅直データ '!B1854</f>
        <v>0</v>
      </c>
      <c r="D1854" s="4">
        <f>'宅直データ '!C1854</f>
        <v>0</v>
      </c>
      <c r="E1854" s="3">
        <f>'宅直データ '!D1854</f>
        <v>0</v>
      </c>
      <c r="F1854" s="3">
        <f>'宅直データ '!E1854</f>
        <v>0</v>
      </c>
      <c r="G1854" s="10">
        <f>'宅直データ '!F1854</f>
        <v>0</v>
      </c>
      <c r="H1854" s="3" t="str">
        <f t="shared" si="28"/>
        <v/>
      </c>
      <c r="I1854" s="3" t="str">
        <f>IF(F1854=1,VLOOKUP($B1854,スタッフ!$B:$F,5,FALSE),"")</f>
        <v/>
      </c>
      <c r="J1854" s="3" t="str">
        <f>IF(G1854=1,VLOOKUP($B1854,スタッフ!$B:$F,5,FALSE),"")</f>
        <v/>
      </c>
      <c r="K1854" s="3" t="str">
        <f>IF(E1854=1,VLOOKUP($B1854,スタッフ!$B:$F,5,FALSE),"")</f>
        <v/>
      </c>
    </row>
    <row r="1855" spans="1:11" x14ac:dyDescent="0.2">
      <c r="A1855" s="9" t="str">
        <f>'宅直データ '!A1855&amp;'宅直データ '!C1855</f>
        <v/>
      </c>
      <c r="B1855" s="3" t="str">
        <f>'宅直データ '!A1855&amp;""</f>
        <v/>
      </c>
      <c r="C1855" s="3">
        <f>'宅直データ '!B1855</f>
        <v>0</v>
      </c>
      <c r="D1855" s="4">
        <f>'宅直データ '!C1855</f>
        <v>0</v>
      </c>
      <c r="E1855" s="3">
        <f>'宅直データ '!D1855</f>
        <v>0</v>
      </c>
      <c r="F1855" s="3">
        <f>'宅直データ '!E1855</f>
        <v>0</v>
      </c>
      <c r="G1855" s="10">
        <f>'宅直データ '!F1855</f>
        <v>0</v>
      </c>
      <c r="H1855" s="3" t="str">
        <f t="shared" si="28"/>
        <v/>
      </c>
      <c r="I1855" s="3" t="str">
        <f>IF(F1855=1,VLOOKUP($B1855,スタッフ!$B:$F,5,FALSE),"")</f>
        <v/>
      </c>
      <c r="J1855" s="3" t="str">
        <f>IF(G1855=1,VLOOKUP($B1855,スタッフ!$B:$F,5,FALSE),"")</f>
        <v/>
      </c>
      <c r="K1855" s="3" t="str">
        <f>IF(E1855=1,VLOOKUP($B1855,スタッフ!$B:$F,5,FALSE),"")</f>
        <v/>
      </c>
    </row>
    <row r="1856" spans="1:11" x14ac:dyDescent="0.2">
      <c r="A1856" s="9" t="str">
        <f>'宅直データ '!A1856&amp;'宅直データ '!C1856</f>
        <v/>
      </c>
      <c r="B1856" s="3" t="str">
        <f>'宅直データ '!A1856&amp;""</f>
        <v/>
      </c>
      <c r="C1856" s="3">
        <f>'宅直データ '!B1856</f>
        <v>0</v>
      </c>
      <c r="D1856" s="4">
        <f>'宅直データ '!C1856</f>
        <v>0</v>
      </c>
      <c r="E1856" s="3">
        <f>'宅直データ '!D1856</f>
        <v>0</v>
      </c>
      <c r="F1856" s="3">
        <f>'宅直データ '!E1856</f>
        <v>0</v>
      </c>
      <c r="G1856" s="10">
        <f>'宅直データ '!F1856</f>
        <v>0</v>
      </c>
      <c r="H1856" s="3" t="str">
        <f t="shared" si="28"/>
        <v/>
      </c>
      <c r="I1856" s="3" t="str">
        <f>IF(F1856=1,VLOOKUP($B1856,スタッフ!$B:$F,5,FALSE),"")</f>
        <v/>
      </c>
      <c r="J1856" s="3" t="str">
        <f>IF(G1856=1,VLOOKUP($B1856,スタッフ!$B:$F,5,FALSE),"")</f>
        <v/>
      </c>
      <c r="K1856" s="3" t="str">
        <f>IF(E1856=1,VLOOKUP($B1856,スタッフ!$B:$F,5,FALSE),"")</f>
        <v/>
      </c>
    </row>
    <row r="1857" spans="1:11" x14ac:dyDescent="0.2">
      <c r="A1857" s="9" t="str">
        <f>'宅直データ '!A1857&amp;'宅直データ '!C1857</f>
        <v/>
      </c>
      <c r="B1857" s="3" t="str">
        <f>'宅直データ '!A1857&amp;""</f>
        <v/>
      </c>
      <c r="C1857" s="3">
        <f>'宅直データ '!B1857</f>
        <v>0</v>
      </c>
      <c r="D1857" s="4">
        <f>'宅直データ '!C1857</f>
        <v>0</v>
      </c>
      <c r="E1857" s="3">
        <f>'宅直データ '!D1857</f>
        <v>0</v>
      </c>
      <c r="F1857" s="3">
        <f>'宅直データ '!E1857</f>
        <v>0</v>
      </c>
      <c r="G1857" s="10">
        <f>'宅直データ '!F1857</f>
        <v>0</v>
      </c>
      <c r="H1857" s="3" t="str">
        <f t="shared" si="28"/>
        <v/>
      </c>
      <c r="I1857" s="3" t="str">
        <f>IF(F1857=1,VLOOKUP($B1857,スタッフ!$B:$F,5,FALSE),"")</f>
        <v/>
      </c>
      <c r="J1857" s="3" t="str">
        <f>IF(G1857=1,VLOOKUP($B1857,スタッフ!$B:$F,5,FALSE),"")</f>
        <v/>
      </c>
      <c r="K1857" s="3" t="str">
        <f>IF(E1857=1,VLOOKUP($B1857,スタッフ!$B:$F,5,FALSE),"")</f>
        <v/>
      </c>
    </row>
    <row r="1858" spans="1:11" x14ac:dyDescent="0.2">
      <c r="A1858" s="9" t="str">
        <f>'宅直データ '!A1858&amp;'宅直データ '!C1858</f>
        <v/>
      </c>
      <c r="B1858" s="3" t="str">
        <f>'宅直データ '!A1858&amp;""</f>
        <v/>
      </c>
      <c r="C1858" s="3">
        <f>'宅直データ '!B1858</f>
        <v>0</v>
      </c>
      <c r="D1858" s="4">
        <f>'宅直データ '!C1858</f>
        <v>0</v>
      </c>
      <c r="E1858" s="3">
        <f>'宅直データ '!D1858</f>
        <v>0</v>
      </c>
      <c r="F1858" s="3">
        <f>'宅直データ '!E1858</f>
        <v>0</v>
      </c>
      <c r="G1858" s="10">
        <f>'宅直データ '!F1858</f>
        <v>0</v>
      </c>
      <c r="H1858" s="3" t="str">
        <f t="shared" si="28"/>
        <v/>
      </c>
      <c r="I1858" s="3" t="str">
        <f>IF(F1858=1,VLOOKUP($B1858,スタッフ!$B:$F,5,FALSE),"")</f>
        <v/>
      </c>
      <c r="J1858" s="3" t="str">
        <f>IF(G1858=1,VLOOKUP($B1858,スタッフ!$B:$F,5,FALSE),"")</f>
        <v/>
      </c>
      <c r="K1858" s="3" t="str">
        <f>IF(E1858=1,VLOOKUP($B1858,スタッフ!$B:$F,5,FALSE),"")</f>
        <v/>
      </c>
    </row>
    <row r="1859" spans="1:11" x14ac:dyDescent="0.2">
      <c r="A1859" s="9" t="str">
        <f>'宅直データ '!A1859&amp;'宅直データ '!C1859</f>
        <v/>
      </c>
      <c r="B1859" s="3" t="str">
        <f>'宅直データ '!A1859&amp;""</f>
        <v/>
      </c>
      <c r="C1859" s="3">
        <f>'宅直データ '!B1859</f>
        <v>0</v>
      </c>
      <c r="D1859" s="4">
        <f>'宅直データ '!C1859</f>
        <v>0</v>
      </c>
      <c r="E1859" s="3">
        <f>'宅直データ '!D1859</f>
        <v>0</v>
      </c>
      <c r="F1859" s="3">
        <f>'宅直データ '!E1859</f>
        <v>0</v>
      </c>
      <c r="G1859" s="10">
        <f>'宅直データ '!F1859</f>
        <v>0</v>
      </c>
      <c r="H1859" s="3" t="str">
        <f t="shared" ref="H1859:H1922" si="29">IF(G1859=1,"日","")&amp;IF(F1859=1,"PM","")&amp;IF(E1859=1,"夜","")</f>
        <v/>
      </c>
      <c r="I1859" s="3" t="str">
        <f>IF(F1859=1,VLOOKUP($B1859,スタッフ!$B:$F,5,FALSE),"")</f>
        <v/>
      </c>
      <c r="J1859" s="3" t="str">
        <f>IF(G1859=1,VLOOKUP($B1859,スタッフ!$B:$F,5,FALSE),"")</f>
        <v/>
      </c>
      <c r="K1859" s="3" t="str">
        <f>IF(E1859=1,VLOOKUP($B1859,スタッフ!$B:$F,5,FALSE),"")</f>
        <v/>
      </c>
    </row>
    <row r="1860" spans="1:11" x14ac:dyDescent="0.2">
      <c r="A1860" s="9" t="str">
        <f>'宅直データ '!A1860&amp;'宅直データ '!C1860</f>
        <v/>
      </c>
      <c r="B1860" s="3" t="str">
        <f>'宅直データ '!A1860&amp;""</f>
        <v/>
      </c>
      <c r="C1860" s="3">
        <f>'宅直データ '!B1860</f>
        <v>0</v>
      </c>
      <c r="D1860" s="4">
        <f>'宅直データ '!C1860</f>
        <v>0</v>
      </c>
      <c r="E1860" s="3">
        <f>'宅直データ '!D1860</f>
        <v>0</v>
      </c>
      <c r="F1860" s="3">
        <f>'宅直データ '!E1860</f>
        <v>0</v>
      </c>
      <c r="G1860" s="10">
        <f>'宅直データ '!F1860</f>
        <v>0</v>
      </c>
      <c r="H1860" s="3" t="str">
        <f t="shared" si="29"/>
        <v/>
      </c>
      <c r="I1860" s="3" t="str">
        <f>IF(F1860=1,VLOOKUP($B1860,スタッフ!$B:$F,5,FALSE),"")</f>
        <v/>
      </c>
      <c r="J1860" s="3" t="str">
        <f>IF(G1860=1,VLOOKUP($B1860,スタッフ!$B:$F,5,FALSE),"")</f>
        <v/>
      </c>
      <c r="K1860" s="3" t="str">
        <f>IF(E1860=1,VLOOKUP($B1860,スタッフ!$B:$F,5,FALSE),"")</f>
        <v/>
      </c>
    </row>
    <row r="1861" spans="1:11" x14ac:dyDescent="0.2">
      <c r="A1861" s="9" t="str">
        <f>'宅直データ '!A1861&amp;'宅直データ '!C1861</f>
        <v/>
      </c>
      <c r="B1861" s="3" t="str">
        <f>'宅直データ '!A1861&amp;""</f>
        <v/>
      </c>
      <c r="C1861" s="3">
        <f>'宅直データ '!B1861</f>
        <v>0</v>
      </c>
      <c r="D1861" s="4">
        <f>'宅直データ '!C1861</f>
        <v>0</v>
      </c>
      <c r="E1861" s="3">
        <f>'宅直データ '!D1861</f>
        <v>0</v>
      </c>
      <c r="F1861" s="3">
        <f>'宅直データ '!E1861</f>
        <v>0</v>
      </c>
      <c r="G1861" s="10">
        <f>'宅直データ '!F1861</f>
        <v>0</v>
      </c>
      <c r="H1861" s="3" t="str">
        <f t="shared" si="29"/>
        <v/>
      </c>
      <c r="I1861" s="3" t="str">
        <f>IF(F1861=1,VLOOKUP($B1861,スタッフ!$B:$F,5,FALSE),"")</f>
        <v/>
      </c>
      <c r="J1861" s="3" t="str">
        <f>IF(G1861=1,VLOOKUP($B1861,スタッフ!$B:$F,5,FALSE),"")</f>
        <v/>
      </c>
      <c r="K1861" s="3" t="str">
        <f>IF(E1861=1,VLOOKUP($B1861,スタッフ!$B:$F,5,FALSE),"")</f>
        <v/>
      </c>
    </row>
    <row r="1862" spans="1:11" x14ac:dyDescent="0.2">
      <c r="A1862" s="9" t="str">
        <f>'宅直データ '!A1862&amp;'宅直データ '!C1862</f>
        <v/>
      </c>
      <c r="B1862" s="3" t="str">
        <f>'宅直データ '!A1862&amp;""</f>
        <v/>
      </c>
      <c r="C1862" s="3">
        <f>'宅直データ '!B1862</f>
        <v>0</v>
      </c>
      <c r="D1862" s="4">
        <f>'宅直データ '!C1862</f>
        <v>0</v>
      </c>
      <c r="E1862" s="3">
        <f>'宅直データ '!D1862</f>
        <v>0</v>
      </c>
      <c r="F1862" s="3">
        <f>'宅直データ '!E1862</f>
        <v>0</v>
      </c>
      <c r="G1862" s="10">
        <f>'宅直データ '!F1862</f>
        <v>0</v>
      </c>
      <c r="H1862" s="3" t="str">
        <f t="shared" si="29"/>
        <v/>
      </c>
      <c r="I1862" s="3" t="str">
        <f>IF(F1862=1,VLOOKUP($B1862,スタッフ!$B:$F,5,FALSE),"")</f>
        <v/>
      </c>
      <c r="J1862" s="3" t="str">
        <f>IF(G1862=1,VLOOKUP($B1862,スタッフ!$B:$F,5,FALSE),"")</f>
        <v/>
      </c>
      <c r="K1862" s="3" t="str">
        <f>IF(E1862=1,VLOOKUP($B1862,スタッフ!$B:$F,5,FALSE),"")</f>
        <v/>
      </c>
    </row>
    <row r="1863" spans="1:11" x14ac:dyDescent="0.2">
      <c r="A1863" s="9" t="str">
        <f>'宅直データ '!A1863&amp;'宅直データ '!C1863</f>
        <v/>
      </c>
      <c r="B1863" s="3" t="str">
        <f>'宅直データ '!A1863&amp;""</f>
        <v/>
      </c>
      <c r="C1863" s="3">
        <f>'宅直データ '!B1863</f>
        <v>0</v>
      </c>
      <c r="D1863" s="4">
        <f>'宅直データ '!C1863</f>
        <v>0</v>
      </c>
      <c r="E1863" s="3">
        <f>'宅直データ '!D1863</f>
        <v>0</v>
      </c>
      <c r="F1863" s="3">
        <f>'宅直データ '!E1863</f>
        <v>0</v>
      </c>
      <c r="G1863" s="10">
        <f>'宅直データ '!F1863</f>
        <v>0</v>
      </c>
      <c r="H1863" s="3" t="str">
        <f t="shared" si="29"/>
        <v/>
      </c>
      <c r="I1863" s="3" t="str">
        <f>IF(F1863=1,VLOOKUP($B1863,スタッフ!$B:$F,5,FALSE),"")</f>
        <v/>
      </c>
      <c r="J1863" s="3" t="str">
        <f>IF(G1863=1,VLOOKUP($B1863,スタッフ!$B:$F,5,FALSE),"")</f>
        <v/>
      </c>
      <c r="K1863" s="3" t="str">
        <f>IF(E1863=1,VLOOKUP($B1863,スタッフ!$B:$F,5,FALSE),"")</f>
        <v/>
      </c>
    </row>
    <row r="1864" spans="1:11" x14ac:dyDescent="0.2">
      <c r="A1864" s="9" t="str">
        <f>'宅直データ '!A1864&amp;'宅直データ '!C1864</f>
        <v/>
      </c>
      <c r="B1864" s="3" t="str">
        <f>'宅直データ '!A1864&amp;""</f>
        <v/>
      </c>
      <c r="C1864" s="3">
        <f>'宅直データ '!B1864</f>
        <v>0</v>
      </c>
      <c r="D1864" s="4">
        <f>'宅直データ '!C1864</f>
        <v>0</v>
      </c>
      <c r="E1864" s="3">
        <f>'宅直データ '!D1864</f>
        <v>0</v>
      </c>
      <c r="F1864" s="3">
        <f>'宅直データ '!E1864</f>
        <v>0</v>
      </c>
      <c r="G1864" s="10">
        <f>'宅直データ '!F1864</f>
        <v>0</v>
      </c>
      <c r="H1864" s="3" t="str">
        <f t="shared" si="29"/>
        <v/>
      </c>
      <c r="I1864" s="3" t="str">
        <f>IF(F1864=1,VLOOKUP($B1864,スタッフ!$B:$F,5,FALSE),"")</f>
        <v/>
      </c>
      <c r="J1864" s="3" t="str">
        <f>IF(G1864=1,VLOOKUP($B1864,スタッフ!$B:$F,5,FALSE),"")</f>
        <v/>
      </c>
      <c r="K1864" s="3" t="str">
        <f>IF(E1864=1,VLOOKUP($B1864,スタッフ!$B:$F,5,FALSE),"")</f>
        <v/>
      </c>
    </row>
    <row r="1865" spans="1:11" x14ac:dyDescent="0.2">
      <c r="A1865" s="9" t="str">
        <f>'宅直データ '!A1865&amp;'宅直データ '!C1865</f>
        <v/>
      </c>
      <c r="B1865" s="3" t="str">
        <f>'宅直データ '!A1865&amp;""</f>
        <v/>
      </c>
      <c r="C1865" s="3">
        <f>'宅直データ '!B1865</f>
        <v>0</v>
      </c>
      <c r="D1865" s="4">
        <f>'宅直データ '!C1865</f>
        <v>0</v>
      </c>
      <c r="E1865" s="3">
        <f>'宅直データ '!D1865</f>
        <v>0</v>
      </c>
      <c r="F1865" s="3">
        <f>'宅直データ '!E1865</f>
        <v>0</v>
      </c>
      <c r="G1865" s="10">
        <f>'宅直データ '!F1865</f>
        <v>0</v>
      </c>
      <c r="H1865" s="3" t="str">
        <f t="shared" si="29"/>
        <v/>
      </c>
      <c r="I1865" s="3" t="str">
        <f>IF(F1865=1,VLOOKUP($B1865,スタッフ!$B:$F,5,FALSE),"")</f>
        <v/>
      </c>
      <c r="J1865" s="3" t="str">
        <f>IF(G1865=1,VLOOKUP($B1865,スタッフ!$B:$F,5,FALSE),"")</f>
        <v/>
      </c>
      <c r="K1865" s="3" t="str">
        <f>IF(E1865=1,VLOOKUP($B1865,スタッフ!$B:$F,5,FALSE),"")</f>
        <v/>
      </c>
    </row>
    <row r="1866" spans="1:11" x14ac:dyDescent="0.2">
      <c r="A1866" s="9" t="str">
        <f>'宅直データ '!A1866&amp;'宅直データ '!C1866</f>
        <v/>
      </c>
      <c r="B1866" s="3" t="str">
        <f>'宅直データ '!A1866&amp;""</f>
        <v/>
      </c>
      <c r="C1866" s="3">
        <f>'宅直データ '!B1866</f>
        <v>0</v>
      </c>
      <c r="D1866" s="4">
        <f>'宅直データ '!C1866</f>
        <v>0</v>
      </c>
      <c r="E1866" s="3">
        <f>'宅直データ '!D1866</f>
        <v>0</v>
      </c>
      <c r="F1866" s="3">
        <f>'宅直データ '!E1866</f>
        <v>0</v>
      </c>
      <c r="G1866" s="10">
        <f>'宅直データ '!F1866</f>
        <v>0</v>
      </c>
      <c r="H1866" s="3" t="str">
        <f t="shared" si="29"/>
        <v/>
      </c>
      <c r="I1866" s="3" t="str">
        <f>IF(F1866=1,VLOOKUP($B1866,スタッフ!$B:$F,5,FALSE),"")</f>
        <v/>
      </c>
      <c r="J1866" s="3" t="str">
        <f>IF(G1866=1,VLOOKUP($B1866,スタッフ!$B:$F,5,FALSE),"")</f>
        <v/>
      </c>
      <c r="K1866" s="3" t="str">
        <f>IF(E1866=1,VLOOKUP($B1866,スタッフ!$B:$F,5,FALSE),"")</f>
        <v/>
      </c>
    </row>
    <row r="1867" spans="1:11" x14ac:dyDescent="0.2">
      <c r="A1867" s="9" t="str">
        <f>'宅直データ '!A1867&amp;'宅直データ '!C1867</f>
        <v/>
      </c>
      <c r="B1867" s="3" t="str">
        <f>'宅直データ '!A1867&amp;""</f>
        <v/>
      </c>
      <c r="C1867" s="3">
        <f>'宅直データ '!B1867</f>
        <v>0</v>
      </c>
      <c r="D1867" s="4">
        <f>'宅直データ '!C1867</f>
        <v>0</v>
      </c>
      <c r="E1867" s="3">
        <f>'宅直データ '!D1867</f>
        <v>0</v>
      </c>
      <c r="F1867" s="3">
        <f>'宅直データ '!E1867</f>
        <v>0</v>
      </c>
      <c r="G1867" s="10">
        <f>'宅直データ '!F1867</f>
        <v>0</v>
      </c>
      <c r="H1867" s="3" t="str">
        <f t="shared" si="29"/>
        <v/>
      </c>
      <c r="I1867" s="3" t="str">
        <f>IF(F1867=1,VLOOKUP($B1867,スタッフ!$B:$F,5,FALSE),"")</f>
        <v/>
      </c>
      <c r="J1867" s="3" t="str">
        <f>IF(G1867=1,VLOOKUP($B1867,スタッフ!$B:$F,5,FALSE),"")</f>
        <v/>
      </c>
      <c r="K1867" s="3" t="str">
        <f>IF(E1867=1,VLOOKUP($B1867,スタッフ!$B:$F,5,FALSE),"")</f>
        <v/>
      </c>
    </row>
    <row r="1868" spans="1:11" x14ac:dyDescent="0.2">
      <c r="A1868" s="9" t="str">
        <f>'宅直データ '!A1868&amp;'宅直データ '!C1868</f>
        <v/>
      </c>
      <c r="B1868" s="3" t="str">
        <f>'宅直データ '!A1868&amp;""</f>
        <v/>
      </c>
      <c r="C1868" s="3">
        <f>'宅直データ '!B1868</f>
        <v>0</v>
      </c>
      <c r="D1868" s="4">
        <f>'宅直データ '!C1868</f>
        <v>0</v>
      </c>
      <c r="E1868" s="3">
        <f>'宅直データ '!D1868</f>
        <v>0</v>
      </c>
      <c r="F1868" s="3">
        <f>'宅直データ '!E1868</f>
        <v>0</v>
      </c>
      <c r="G1868" s="10">
        <f>'宅直データ '!F1868</f>
        <v>0</v>
      </c>
      <c r="H1868" s="3" t="str">
        <f t="shared" si="29"/>
        <v/>
      </c>
      <c r="I1868" s="3" t="str">
        <f>IF(F1868=1,VLOOKUP($B1868,スタッフ!$B:$F,5,FALSE),"")</f>
        <v/>
      </c>
      <c r="J1868" s="3" t="str">
        <f>IF(G1868=1,VLOOKUP($B1868,スタッフ!$B:$F,5,FALSE),"")</f>
        <v/>
      </c>
      <c r="K1868" s="3" t="str">
        <f>IF(E1868=1,VLOOKUP($B1868,スタッフ!$B:$F,5,FALSE),"")</f>
        <v/>
      </c>
    </row>
    <row r="1869" spans="1:11" x14ac:dyDescent="0.2">
      <c r="A1869" s="9" t="str">
        <f>'宅直データ '!A1869&amp;'宅直データ '!C1869</f>
        <v/>
      </c>
      <c r="B1869" s="3" t="str">
        <f>'宅直データ '!A1869&amp;""</f>
        <v/>
      </c>
      <c r="C1869" s="3">
        <f>'宅直データ '!B1869</f>
        <v>0</v>
      </c>
      <c r="D1869" s="4">
        <f>'宅直データ '!C1869</f>
        <v>0</v>
      </c>
      <c r="E1869" s="3">
        <f>'宅直データ '!D1869</f>
        <v>0</v>
      </c>
      <c r="F1869" s="3">
        <f>'宅直データ '!E1869</f>
        <v>0</v>
      </c>
      <c r="G1869" s="10">
        <f>'宅直データ '!F1869</f>
        <v>0</v>
      </c>
      <c r="H1869" s="3" t="str">
        <f t="shared" si="29"/>
        <v/>
      </c>
      <c r="I1869" s="3" t="str">
        <f>IF(F1869=1,VLOOKUP($B1869,スタッフ!$B:$F,5,FALSE),"")</f>
        <v/>
      </c>
      <c r="J1869" s="3" t="str">
        <f>IF(G1869=1,VLOOKUP($B1869,スタッフ!$B:$F,5,FALSE),"")</f>
        <v/>
      </c>
      <c r="K1869" s="3" t="str">
        <f>IF(E1869=1,VLOOKUP($B1869,スタッフ!$B:$F,5,FALSE),"")</f>
        <v/>
      </c>
    </row>
    <row r="1870" spans="1:11" x14ac:dyDescent="0.2">
      <c r="A1870" s="9" t="str">
        <f>'宅直データ '!A1870&amp;'宅直データ '!C1870</f>
        <v/>
      </c>
      <c r="B1870" s="3" t="str">
        <f>'宅直データ '!A1870&amp;""</f>
        <v/>
      </c>
      <c r="C1870" s="3">
        <f>'宅直データ '!B1870</f>
        <v>0</v>
      </c>
      <c r="D1870" s="4">
        <f>'宅直データ '!C1870</f>
        <v>0</v>
      </c>
      <c r="E1870" s="3">
        <f>'宅直データ '!D1870</f>
        <v>0</v>
      </c>
      <c r="F1870" s="3">
        <f>'宅直データ '!E1870</f>
        <v>0</v>
      </c>
      <c r="G1870" s="10">
        <f>'宅直データ '!F1870</f>
        <v>0</v>
      </c>
      <c r="H1870" s="3" t="str">
        <f t="shared" si="29"/>
        <v/>
      </c>
      <c r="I1870" s="3" t="str">
        <f>IF(F1870=1,VLOOKUP($B1870,スタッフ!$B:$F,5,FALSE),"")</f>
        <v/>
      </c>
      <c r="J1870" s="3" t="str">
        <f>IF(G1870=1,VLOOKUP($B1870,スタッフ!$B:$F,5,FALSE),"")</f>
        <v/>
      </c>
      <c r="K1870" s="3" t="str">
        <f>IF(E1870=1,VLOOKUP($B1870,スタッフ!$B:$F,5,FALSE),"")</f>
        <v/>
      </c>
    </row>
    <row r="1871" spans="1:11" x14ac:dyDescent="0.2">
      <c r="A1871" s="9" t="str">
        <f>'宅直データ '!A1871&amp;'宅直データ '!C1871</f>
        <v/>
      </c>
      <c r="B1871" s="3" t="str">
        <f>'宅直データ '!A1871&amp;""</f>
        <v/>
      </c>
      <c r="C1871" s="3">
        <f>'宅直データ '!B1871</f>
        <v>0</v>
      </c>
      <c r="D1871" s="4">
        <f>'宅直データ '!C1871</f>
        <v>0</v>
      </c>
      <c r="E1871" s="3">
        <f>'宅直データ '!D1871</f>
        <v>0</v>
      </c>
      <c r="F1871" s="3">
        <f>'宅直データ '!E1871</f>
        <v>0</v>
      </c>
      <c r="G1871" s="10">
        <f>'宅直データ '!F1871</f>
        <v>0</v>
      </c>
      <c r="H1871" s="3" t="str">
        <f t="shared" si="29"/>
        <v/>
      </c>
      <c r="I1871" s="3" t="str">
        <f>IF(F1871=1,VLOOKUP($B1871,スタッフ!$B:$F,5,FALSE),"")</f>
        <v/>
      </c>
      <c r="J1871" s="3" t="str">
        <f>IF(G1871=1,VLOOKUP($B1871,スタッフ!$B:$F,5,FALSE),"")</f>
        <v/>
      </c>
      <c r="K1871" s="3" t="str">
        <f>IF(E1871=1,VLOOKUP($B1871,スタッフ!$B:$F,5,FALSE),"")</f>
        <v/>
      </c>
    </row>
    <row r="1872" spans="1:11" x14ac:dyDescent="0.2">
      <c r="A1872" s="9" t="str">
        <f>'宅直データ '!A1872&amp;'宅直データ '!C1872</f>
        <v/>
      </c>
      <c r="B1872" s="3" t="str">
        <f>'宅直データ '!A1872&amp;""</f>
        <v/>
      </c>
      <c r="C1872" s="3">
        <f>'宅直データ '!B1872</f>
        <v>0</v>
      </c>
      <c r="D1872" s="4">
        <f>'宅直データ '!C1872</f>
        <v>0</v>
      </c>
      <c r="E1872" s="3">
        <f>'宅直データ '!D1872</f>
        <v>0</v>
      </c>
      <c r="F1872" s="3">
        <f>'宅直データ '!E1872</f>
        <v>0</v>
      </c>
      <c r="G1872" s="10">
        <f>'宅直データ '!F1872</f>
        <v>0</v>
      </c>
      <c r="H1872" s="3" t="str">
        <f t="shared" si="29"/>
        <v/>
      </c>
      <c r="I1872" s="3" t="str">
        <f>IF(F1872=1,VLOOKUP($B1872,スタッフ!$B:$F,5,FALSE),"")</f>
        <v/>
      </c>
      <c r="J1872" s="3" t="str">
        <f>IF(G1872=1,VLOOKUP($B1872,スタッフ!$B:$F,5,FALSE),"")</f>
        <v/>
      </c>
      <c r="K1872" s="3" t="str">
        <f>IF(E1872=1,VLOOKUP($B1872,スタッフ!$B:$F,5,FALSE),"")</f>
        <v/>
      </c>
    </row>
    <row r="1873" spans="1:11" x14ac:dyDescent="0.2">
      <c r="A1873" s="9" t="str">
        <f>'宅直データ '!A1873&amp;'宅直データ '!C1873</f>
        <v/>
      </c>
      <c r="B1873" s="3" t="str">
        <f>'宅直データ '!A1873&amp;""</f>
        <v/>
      </c>
      <c r="C1873" s="3">
        <f>'宅直データ '!B1873</f>
        <v>0</v>
      </c>
      <c r="D1873" s="4">
        <f>'宅直データ '!C1873</f>
        <v>0</v>
      </c>
      <c r="E1873" s="3">
        <f>'宅直データ '!D1873</f>
        <v>0</v>
      </c>
      <c r="F1873" s="3">
        <f>'宅直データ '!E1873</f>
        <v>0</v>
      </c>
      <c r="G1873" s="10">
        <f>'宅直データ '!F1873</f>
        <v>0</v>
      </c>
      <c r="H1873" s="3" t="str">
        <f t="shared" si="29"/>
        <v/>
      </c>
      <c r="I1873" s="3" t="str">
        <f>IF(F1873=1,VLOOKUP($B1873,スタッフ!$B:$F,5,FALSE),"")</f>
        <v/>
      </c>
      <c r="J1873" s="3" t="str">
        <f>IF(G1873=1,VLOOKUP($B1873,スタッフ!$B:$F,5,FALSE),"")</f>
        <v/>
      </c>
      <c r="K1873" s="3" t="str">
        <f>IF(E1873=1,VLOOKUP($B1873,スタッフ!$B:$F,5,FALSE),"")</f>
        <v/>
      </c>
    </row>
    <row r="1874" spans="1:11" x14ac:dyDescent="0.2">
      <c r="A1874" s="9" t="str">
        <f>'宅直データ '!A1874&amp;'宅直データ '!C1874</f>
        <v/>
      </c>
      <c r="B1874" s="3" t="str">
        <f>'宅直データ '!A1874&amp;""</f>
        <v/>
      </c>
      <c r="C1874" s="3">
        <f>'宅直データ '!B1874</f>
        <v>0</v>
      </c>
      <c r="D1874" s="4">
        <f>'宅直データ '!C1874</f>
        <v>0</v>
      </c>
      <c r="E1874" s="3">
        <f>'宅直データ '!D1874</f>
        <v>0</v>
      </c>
      <c r="F1874" s="3">
        <f>'宅直データ '!E1874</f>
        <v>0</v>
      </c>
      <c r="G1874" s="10">
        <f>'宅直データ '!F1874</f>
        <v>0</v>
      </c>
      <c r="H1874" s="3" t="str">
        <f t="shared" si="29"/>
        <v/>
      </c>
      <c r="I1874" s="3" t="str">
        <f>IF(F1874=1,VLOOKUP($B1874,スタッフ!$B:$F,5,FALSE),"")</f>
        <v/>
      </c>
      <c r="J1874" s="3" t="str">
        <f>IF(G1874=1,VLOOKUP($B1874,スタッフ!$B:$F,5,FALSE),"")</f>
        <v/>
      </c>
      <c r="K1874" s="3" t="str">
        <f>IF(E1874=1,VLOOKUP($B1874,スタッフ!$B:$F,5,FALSE),"")</f>
        <v/>
      </c>
    </row>
    <row r="1875" spans="1:11" x14ac:dyDescent="0.2">
      <c r="A1875" s="9" t="str">
        <f>'宅直データ '!A1875&amp;'宅直データ '!C1875</f>
        <v/>
      </c>
      <c r="B1875" s="3" t="str">
        <f>'宅直データ '!A1875&amp;""</f>
        <v/>
      </c>
      <c r="C1875" s="3">
        <f>'宅直データ '!B1875</f>
        <v>0</v>
      </c>
      <c r="D1875" s="4">
        <f>'宅直データ '!C1875</f>
        <v>0</v>
      </c>
      <c r="E1875" s="3">
        <f>'宅直データ '!D1875</f>
        <v>0</v>
      </c>
      <c r="F1875" s="3">
        <f>'宅直データ '!E1875</f>
        <v>0</v>
      </c>
      <c r="G1875" s="10">
        <f>'宅直データ '!F1875</f>
        <v>0</v>
      </c>
      <c r="H1875" s="3" t="str">
        <f t="shared" si="29"/>
        <v/>
      </c>
      <c r="I1875" s="3" t="str">
        <f>IF(F1875=1,VLOOKUP($B1875,スタッフ!$B:$F,5,FALSE),"")</f>
        <v/>
      </c>
      <c r="J1875" s="3" t="str">
        <f>IF(G1875=1,VLOOKUP($B1875,スタッフ!$B:$F,5,FALSE),"")</f>
        <v/>
      </c>
      <c r="K1875" s="3" t="str">
        <f>IF(E1875=1,VLOOKUP($B1875,スタッフ!$B:$F,5,FALSE),"")</f>
        <v/>
      </c>
    </row>
    <row r="1876" spans="1:11" x14ac:dyDescent="0.2">
      <c r="A1876" s="9" t="str">
        <f>'宅直データ '!A1876&amp;'宅直データ '!C1876</f>
        <v/>
      </c>
      <c r="B1876" s="3" t="str">
        <f>'宅直データ '!A1876&amp;""</f>
        <v/>
      </c>
      <c r="C1876" s="3">
        <f>'宅直データ '!B1876</f>
        <v>0</v>
      </c>
      <c r="D1876" s="4">
        <f>'宅直データ '!C1876</f>
        <v>0</v>
      </c>
      <c r="E1876" s="3">
        <f>'宅直データ '!D1876</f>
        <v>0</v>
      </c>
      <c r="F1876" s="3">
        <f>'宅直データ '!E1876</f>
        <v>0</v>
      </c>
      <c r="G1876" s="10">
        <f>'宅直データ '!F1876</f>
        <v>0</v>
      </c>
      <c r="H1876" s="3" t="str">
        <f t="shared" si="29"/>
        <v/>
      </c>
      <c r="I1876" s="3" t="str">
        <f>IF(F1876=1,VLOOKUP($B1876,スタッフ!$B:$F,5,FALSE),"")</f>
        <v/>
      </c>
      <c r="J1876" s="3" t="str">
        <f>IF(G1876=1,VLOOKUP($B1876,スタッフ!$B:$F,5,FALSE),"")</f>
        <v/>
      </c>
      <c r="K1876" s="3" t="str">
        <f>IF(E1876=1,VLOOKUP($B1876,スタッフ!$B:$F,5,FALSE),"")</f>
        <v/>
      </c>
    </row>
    <row r="1877" spans="1:11" x14ac:dyDescent="0.2">
      <c r="A1877" s="9" t="str">
        <f>'宅直データ '!A1877&amp;'宅直データ '!C1877</f>
        <v/>
      </c>
      <c r="B1877" s="3" t="str">
        <f>'宅直データ '!A1877&amp;""</f>
        <v/>
      </c>
      <c r="C1877" s="3">
        <f>'宅直データ '!B1877</f>
        <v>0</v>
      </c>
      <c r="D1877" s="4">
        <f>'宅直データ '!C1877</f>
        <v>0</v>
      </c>
      <c r="E1877" s="3">
        <f>'宅直データ '!D1877</f>
        <v>0</v>
      </c>
      <c r="F1877" s="3">
        <f>'宅直データ '!E1877</f>
        <v>0</v>
      </c>
      <c r="G1877" s="10">
        <f>'宅直データ '!F1877</f>
        <v>0</v>
      </c>
      <c r="H1877" s="3" t="str">
        <f t="shared" si="29"/>
        <v/>
      </c>
      <c r="I1877" s="3" t="str">
        <f>IF(F1877=1,VLOOKUP($B1877,スタッフ!$B:$F,5,FALSE),"")</f>
        <v/>
      </c>
      <c r="J1877" s="3" t="str">
        <f>IF(G1877=1,VLOOKUP($B1877,スタッフ!$B:$F,5,FALSE),"")</f>
        <v/>
      </c>
      <c r="K1877" s="3" t="str">
        <f>IF(E1877=1,VLOOKUP($B1877,スタッフ!$B:$F,5,FALSE),"")</f>
        <v/>
      </c>
    </row>
    <row r="1878" spans="1:11" x14ac:dyDescent="0.2">
      <c r="A1878" s="9" t="str">
        <f>'宅直データ '!A1878&amp;'宅直データ '!C1878</f>
        <v/>
      </c>
      <c r="B1878" s="3" t="str">
        <f>'宅直データ '!A1878&amp;""</f>
        <v/>
      </c>
      <c r="C1878" s="3">
        <f>'宅直データ '!B1878</f>
        <v>0</v>
      </c>
      <c r="D1878" s="4">
        <f>'宅直データ '!C1878</f>
        <v>0</v>
      </c>
      <c r="E1878" s="3">
        <f>'宅直データ '!D1878</f>
        <v>0</v>
      </c>
      <c r="F1878" s="3">
        <f>'宅直データ '!E1878</f>
        <v>0</v>
      </c>
      <c r="G1878" s="10">
        <f>'宅直データ '!F1878</f>
        <v>0</v>
      </c>
      <c r="H1878" s="3" t="str">
        <f t="shared" si="29"/>
        <v/>
      </c>
      <c r="I1878" s="3" t="str">
        <f>IF(F1878=1,VLOOKUP($B1878,スタッフ!$B:$F,5,FALSE),"")</f>
        <v/>
      </c>
      <c r="J1878" s="3" t="str">
        <f>IF(G1878=1,VLOOKUP($B1878,スタッフ!$B:$F,5,FALSE),"")</f>
        <v/>
      </c>
      <c r="K1878" s="3" t="str">
        <f>IF(E1878=1,VLOOKUP($B1878,スタッフ!$B:$F,5,FALSE),"")</f>
        <v/>
      </c>
    </row>
    <row r="1879" spans="1:11" x14ac:dyDescent="0.2">
      <c r="A1879" s="9" t="str">
        <f>'宅直データ '!A1879&amp;'宅直データ '!C1879</f>
        <v/>
      </c>
      <c r="B1879" s="3" t="str">
        <f>'宅直データ '!A1879&amp;""</f>
        <v/>
      </c>
      <c r="C1879" s="3">
        <f>'宅直データ '!B1879</f>
        <v>0</v>
      </c>
      <c r="D1879" s="4">
        <f>'宅直データ '!C1879</f>
        <v>0</v>
      </c>
      <c r="E1879" s="3">
        <f>'宅直データ '!D1879</f>
        <v>0</v>
      </c>
      <c r="F1879" s="3">
        <f>'宅直データ '!E1879</f>
        <v>0</v>
      </c>
      <c r="G1879" s="10">
        <f>'宅直データ '!F1879</f>
        <v>0</v>
      </c>
      <c r="H1879" s="3" t="str">
        <f t="shared" si="29"/>
        <v/>
      </c>
      <c r="I1879" s="3" t="str">
        <f>IF(F1879=1,VLOOKUP($B1879,スタッフ!$B:$F,5,FALSE),"")</f>
        <v/>
      </c>
      <c r="J1879" s="3" t="str">
        <f>IF(G1879=1,VLOOKUP($B1879,スタッフ!$B:$F,5,FALSE),"")</f>
        <v/>
      </c>
      <c r="K1879" s="3" t="str">
        <f>IF(E1879=1,VLOOKUP($B1879,スタッフ!$B:$F,5,FALSE),"")</f>
        <v/>
      </c>
    </row>
    <row r="1880" spans="1:11" x14ac:dyDescent="0.2">
      <c r="A1880" s="9" t="str">
        <f>'宅直データ '!A1880&amp;'宅直データ '!C1880</f>
        <v/>
      </c>
      <c r="B1880" s="3" t="str">
        <f>'宅直データ '!A1880&amp;""</f>
        <v/>
      </c>
      <c r="C1880" s="3">
        <f>'宅直データ '!B1880</f>
        <v>0</v>
      </c>
      <c r="D1880" s="4">
        <f>'宅直データ '!C1880</f>
        <v>0</v>
      </c>
      <c r="E1880" s="3">
        <f>'宅直データ '!D1880</f>
        <v>0</v>
      </c>
      <c r="F1880" s="3">
        <f>'宅直データ '!E1880</f>
        <v>0</v>
      </c>
      <c r="G1880" s="10">
        <f>'宅直データ '!F1880</f>
        <v>0</v>
      </c>
      <c r="H1880" s="3" t="str">
        <f t="shared" si="29"/>
        <v/>
      </c>
      <c r="I1880" s="3" t="str">
        <f>IF(F1880=1,VLOOKUP($B1880,スタッフ!$B:$F,5,FALSE),"")</f>
        <v/>
      </c>
      <c r="J1880" s="3" t="str">
        <f>IF(G1880=1,VLOOKUP($B1880,スタッフ!$B:$F,5,FALSE),"")</f>
        <v/>
      </c>
      <c r="K1880" s="3" t="str">
        <f>IF(E1880=1,VLOOKUP($B1880,スタッフ!$B:$F,5,FALSE),"")</f>
        <v/>
      </c>
    </row>
    <row r="1881" spans="1:11" x14ac:dyDescent="0.2">
      <c r="A1881" s="9" t="str">
        <f>'宅直データ '!A1881&amp;'宅直データ '!C1881</f>
        <v/>
      </c>
      <c r="B1881" s="3" t="str">
        <f>'宅直データ '!A1881&amp;""</f>
        <v/>
      </c>
      <c r="C1881" s="3">
        <f>'宅直データ '!B1881</f>
        <v>0</v>
      </c>
      <c r="D1881" s="4">
        <f>'宅直データ '!C1881</f>
        <v>0</v>
      </c>
      <c r="E1881" s="3">
        <f>'宅直データ '!D1881</f>
        <v>0</v>
      </c>
      <c r="F1881" s="3">
        <f>'宅直データ '!E1881</f>
        <v>0</v>
      </c>
      <c r="G1881" s="10">
        <f>'宅直データ '!F1881</f>
        <v>0</v>
      </c>
      <c r="H1881" s="3" t="str">
        <f t="shared" si="29"/>
        <v/>
      </c>
      <c r="I1881" s="3" t="str">
        <f>IF(F1881=1,VLOOKUP($B1881,スタッフ!$B:$F,5,FALSE),"")</f>
        <v/>
      </c>
      <c r="J1881" s="3" t="str">
        <f>IF(G1881=1,VLOOKUP($B1881,スタッフ!$B:$F,5,FALSE),"")</f>
        <v/>
      </c>
      <c r="K1881" s="3" t="str">
        <f>IF(E1881=1,VLOOKUP($B1881,スタッフ!$B:$F,5,FALSE),"")</f>
        <v/>
      </c>
    </row>
    <row r="1882" spans="1:11" x14ac:dyDescent="0.2">
      <c r="A1882" s="9" t="str">
        <f>'宅直データ '!A1882&amp;'宅直データ '!C1882</f>
        <v/>
      </c>
      <c r="B1882" s="3" t="str">
        <f>'宅直データ '!A1882&amp;""</f>
        <v/>
      </c>
      <c r="C1882" s="3">
        <f>'宅直データ '!B1882</f>
        <v>0</v>
      </c>
      <c r="D1882" s="4">
        <f>'宅直データ '!C1882</f>
        <v>0</v>
      </c>
      <c r="E1882" s="3">
        <f>'宅直データ '!D1882</f>
        <v>0</v>
      </c>
      <c r="F1882" s="3">
        <f>'宅直データ '!E1882</f>
        <v>0</v>
      </c>
      <c r="G1882" s="10">
        <f>'宅直データ '!F1882</f>
        <v>0</v>
      </c>
      <c r="H1882" s="3" t="str">
        <f t="shared" si="29"/>
        <v/>
      </c>
      <c r="I1882" s="3" t="str">
        <f>IF(F1882=1,VLOOKUP($B1882,スタッフ!$B:$F,5,FALSE),"")</f>
        <v/>
      </c>
      <c r="J1882" s="3" t="str">
        <f>IF(G1882=1,VLOOKUP($B1882,スタッフ!$B:$F,5,FALSE),"")</f>
        <v/>
      </c>
      <c r="K1882" s="3" t="str">
        <f>IF(E1882=1,VLOOKUP($B1882,スタッフ!$B:$F,5,FALSE),"")</f>
        <v/>
      </c>
    </row>
    <row r="1883" spans="1:11" x14ac:dyDescent="0.2">
      <c r="A1883" s="9" t="str">
        <f>'宅直データ '!A1883&amp;'宅直データ '!C1883</f>
        <v/>
      </c>
      <c r="B1883" s="3" t="str">
        <f>'宅直データ '!A1883&amp;""</f>
        <v/>
      </c>
      <c r="C1883" s="3">
        <f>'宅直データ '!B1883</f>
        <v>0</v>
      </c>
      <c r="D1883" s="4">
        <f>'宅直データ '!C1883</f>
        <v>0</v>
      </c>
      <c r="E1883" s="3">
        <f>'宅直データ '!D1883</f>
        <v>0</v>
      </c>
      <c r="F1883" s="3">
        <f>'宅直データ '!E1883</f>
        <v>0</v>
      </c>
      <c r="G1883" s="10">
        <f>'宅直データ '!F1883</f>
        <v>0</v>
      </c>
      <c r="H1883" s="3" t="str">
        <f t="shared" si="29"/>
        <v/>
      </c>
      <c r="I1883" s="3" t="str">
        <f>IF(F1883=1,VLOOKUP($B1883,スタッフ!$B:$F,5,FALSE),"")</f>
        <v/>
      </c>
      <c r="J1883" s="3" t="str">
        <f>IF(G1883=1,VLOOKUP($B1883,スタッフ!$B:$F,5,FALSE),"")</f>
        <v/>
      </c>
      <c r="K1883" s="3" t="str">
        <f>IF(E1883=1,VLOOKUP($B1883,スタッフ!$B:$F,5,FALSE),"")</f>
        <v/>
      </c>
    </row>
    <row r="1884" spans="1:11" x14ac:dyDescent="0.2">
      <c r="A1884" s="9" t="str">
        <f>'宅直データ '!A1884&amp;'宅直データ '!C1884</f>
        <v/>
      </c>
      <c r="B1884" s="3" t="str">
        <f>'宅直データ '!A1884&amp;""</f>
        <v/>
      </c>
      <c r="C1884" s="3">
        <f>'宅直データ '!B1884</f>
        <v>0</v>
      </c>
      <c r="D1884" s="4">
        <f>'宅直データ '!C1884</f>
        <v>0</v>
      </c>
      <c r="E1884" s="3">
        <f>'宅直データ '!D1884</f>
        <v>0</v>
      </c>
      <c r="F1884" s="3">
        <f>'宅直データ '!E1884</f>
        <v>0</v>
      </c>
      <c r="G1884" s="10">
        <f>'宅直データ '!F1884</f>
        <v>0</v>
      </c>
      <c r="H1884" s="3" t="str">
        <f t="shared" si="29"/>
        <v/>
      </c>
      <c r="I1884" s="3" t="str">
        <f>IF(F1884=1,VLOOKUP($B1884,スタッフ!$B:$F,5,FALSE),"")</f>
        <v/>
      </c>
      <c r="J1884" s="3" t="str">
        <f>IF(G1884=1,VLOOKUP($B1884,スタッフ!$B:$F,5,FALSE),"")</f>
        <v/>
      </c>
      <c r="K1884" s="3" t="str">
        <f>IF(E1884=1,VLOOKUP($B1884,スタッフ!$B:$F,5,FALSE),"")</f>
        <v/>
      </c>
    </row>
    <row r="1885" spans="1:11" x14ac:dyDescent="0.2">
      <c r="A1885" s="9" t="str">
        <f>'宅直データ '!A1885&amp;'宅直データ '!C1885</f>
        <v/>
      </c>
      <c r="B1885" s="3" t="str">
        <f>'宅直データ '!A1885&amp;""</f>
        <v/>
      </c>
      <c r="C1885" s="3">
        <f>'宅直データ '!B1885</f>
        <v>0</v>
      </c>
      <c r="D1885" s="4">
        <f>'宅直データ '!C1885</f>
        <v>0</v>
      </c>
      <c r="E1885" s="3">
        <f>'宅直データ '!D1885</f>
        <v>0</v>
      </c>
      <c r="F1885" s="3">
        <f>'宅直データ '!E1885</f>
        <v>0</v>
      </c>
      <c r="G1885" s="10">
        <f>'宅直データ '!F1885</f>
        <v>0</v>
      </c>
      <c r="H1885" s="3" t="str">
        <f t="shared" si="29"/>
        <v/>
      </c>
      <c r="I1885" s="3" t="str">
        <f>IF(F1885=1,VLOOKUP($B1885,スタッフ!$B:$F,5,FALSE),"")</f>
        <v/>
      </c>
      <c r="J1885" s="3" t="str">
        <f>IF(G1885=1,VLOOKUP($B1885,スタッフ!$B:$F,5,FALSE),"")</f>
        <v/>
      </c>
      <c r="K1885" s="3" t="str">
        <f>IF(E1885=1,VLOOKUP($B1885,スタッフ!$B:$F,5,FALSE),"")</f>
        <v/>
      </c>
    </row>
    <row r="1886" spans="1:11" x14ac:dyDescent="0.2">
      <c r="A1886" s="9" t="str">
        <f>'宅直データ '!A1886&amp;'宅直データ '!C1886</f>
        <v/>
      </c>
      <c r="B1886" s="3" t="str">
        <f>'宅直データ '!A1886&amp;""</f>
        <v/>
      </c>
      <c r="C1886" s="3">
        <f>'宅直データ '!B1886</f>
        <v>0</v>
      </c>
      <c r="D1886" s="4">
        <f>'宅直データ '!C1886</f>
        <v>0</v>
      </c>
      <c r="E1886" s="3">
        <f>'宅直データ '!D1886</f>
        <v>0</v>
      </c>
      <c r="F1886" s="3">
        <f>'宅直データ '!E1886</f>
        <v>0</v>
      </c>
      <c r="G1886" s="10">
        <f>'宅直データ '!F1886</f>
        <v>0</v>
      </c>
      <c r="H1886" s="3" t="str">
        <f t="shared" si="29"/>
        <v/>
      </c>
      <c r="I1886" s="3" t="str">
        <f>IF(F1886=1,VLOOKUP($B1886,スタッフ!$B:$F,5,FALSE),"")</f>
        <v/>
      </c>
      <c r="J1886" s="3" t="str">
        <f>IF(G1886=1,VLOOKUP($B1886,スタッフ!$B:$F,5,FALSE),"")</f>
        <v/>
      </c>
      <c r="K1886" s="3" t="str">
        <f>IF(E1886=1,VLOOKUP($B1886,スタッフ!$B:$F,5,FALSE),"")</f>
        <v/>
      </c>
    </row>
    <row r="1887" spans="1:11" x14ac:dyDescent="0.2">
      <c r="A1887" s="9" t="str">
        <f>'宅直データ '!A1887&amp;'宅直データ '!C1887</f>
        <v/>
      </c>
      <c r="B1887" s="3" t="str">
        <f>'宅直データ '!A1887&amp;""</f>
        <v/>
      </c>
      <c r="C1887" s="3">
        <f>'宅直データ '!B1887</f>
        <v>0</v>
      </c>
      <c r="D1887" s="4">
        <f>'宅直データ '!C1887</f>
        <v>0</v>
      </c>
      <c r="E1887" s="3">
        <f>'宅直データ '!D1887</f>
        <v>0</v>
      </c>
      <c r="F1887" s="3">
        <f>'宅直データ '!E1887</f>
        <v>0</v>
      </c>
      <c r="G1887" s="10">
        <f>'宅直データ '!F1887</f>
        <v>0</v>
      </c>
      <c r="H1887" s="3" t="str">
        <f t="shared" si="29"/>
        <v/>
      </c>
      <c r="I1887" s="3" t="str">
        <f>IF(F1887=1,VLOOKUP($B1887,スタッフ!$B:$F,5,FALSE),"")</f>
        <v/>
      </c>
      <c r="J1887" s="3" t="str">
        <f>IF(G1887=1,VLOOKUP($B1887,スタッフ!$B:$F,5,FALSE),"")</f>
        <v/>
      </c>
      <c r="K1887" s="3" t="str">
        <f>IF(E1887=1,VLOOKUP($B1887,スタッフ!$B:$F,5,FALSE),"")</f>
        <v/>
      </c>
    </row>
    <row r="1888" spans="1:11" x14ac:dyDescent="0.2">
      <c r="A1888" s="9" t="str">
        <f>'宅直データ '!A1888&amp;'宅直データ '!C1888</f>
        <v/>
      </c>
      <c r="B1888" s="3" t="str">
        <f>'宅直データ '!A1888&amp;""</f>
        <v/>
      </c>
      <c r="C1888" s="3">
        <f>'宅直データ '!B1888</f>
        <v>0</v>
      </c>
      <c r="D1888" s="4">
        <f>'宅直データ '!C1888</f>
        <v>0</v>
      </c>
      <c r="E1888" s="3">
        <f>'宅直データ '!D1888</f>
        <v>0</v>
      </c>
      <c r="F1888" s="3">
        <f>'宅直データ '!E1888</f>
        <v>0</v>
      </c>
      <c r="G1888" s="10">
        <f>'宅直データ '!F1888</f>
        <v>0</v>
      </c>
      <c r="H1888" s="3" t="str">
        <f t="shared" si="29"/>
        <v/>
      </c>
      <c r="I1888" s="3" t="str">
        <f>IF(F1888=1,VLOOKUP($B1888,スタッフ!$B:$F,5,FALSE),"")</f>
        <v/>
      </c>
      <c r="J1888" s="3" t="str">
        <f>IF(G1888=1,VLOOKUP($B1888,スタッフ!$B:$F,5,FALSE),"")</f>
        <v/>
      </c>
      <c r="K1888" s="3" t="str">
        <f>IF(E1888=1,VLOOKUP($B1888,スタッフ!$B:$F,5,FALSE),"")</f>
        <v/>
      </c>
    </row>
    <row r="1889" spans="1:11" x14ac:dyDescent="0.2">
      <c r="A1889" s="9" t="str">
        <f>'宅直データ '!A1889&amp;'宅直データ '!C1889</f>
        <v/>
      </c>
      <c r="B1889" s="3" t="str">
        <f>'宅直データ '!A1889&amp;""</f>
        <v/>
      </c>
      <c r="C1889" s="3">
        <f>'宅直データ '!B1889</f>
        <v>0</v>
      </c>
      <c r="D1889" s="4">
        <f>'宅直データ '!C1889</f>
        <v>0</v>
      </c>
      <c r="E1889" s="3">
        <f>'宅直データ '!D1889</f>
        <v>0</v>
      </c>
      <c r="F1889" s="3">
        <f>'宅直データ '!E1889</f>
        <v>0</v>
      </c>
      <c r="G1889" s="10">
        <f>'宅直データ '!F1889</f>
        <v>0</v>
      </c>
      <c r="H1889" s="3" t="str">
        <f t="shared" si="29"/>
        <v/>
      </c>
      <c r="I1889" s="3" t="str">
        <f>IF(F1889=1,VLOOKUP($B1889,スタッフ!$B:$F,5,FALSE),"")</f>
        <v/>
      </c>
      <c r="J1889" s="3" t="str">
        <f>IF(G1889=1,VLOOKUP($B1889,スタッフ!$B:$F,5,FALSE),"")</f>
        <v/>
      </c>
      <c r="K1889" s="3" t="str">
        <f>IF(E1889=1,VLOOKUP($B1889,スタッフ!$B:$F,5,FALSE),"")</f>
        <v/>
      </c>
    </row>
    <row r="1890" spans="1:11" x14ac:dyDescent="0.2">
      <c r="A1890" s="9" t="str">
        <f>'宅直データ '!A1890&amp;'宅直データ '!C1890</f>
        <v/>
      </c>
      <c r="B1890" s="3" t="str">
        <f>'宅直データ '!A1890&amp;""</f>
        <v/>
      </c>
      <c r="C1890" s="3">
        <f>'宅直データ '!B1890</f>
        <v>0</v>
      </c>
      <c r="D1890" s="4">
        <f>'宅直データ '!C1890</f>
        <v>0</v>
      </c>
      <c r="E1890" s="3">
        <f>'宅直データ '!D1890</f>
        <v>0</v>
      </c>
      <c r="F1890" s="3">
        <f>'宅直データ '!E1890</f>
        <v>0</v>
      </c>
      <c r="G1890" s="10">
        <f>'宅直データ '!F1890</f>
        <v>0</v>
      </c>
      <c r="H1890" s="3" t="str">
        <f t="shared" si="29"/>
        <v/>
      </c>
      <c r="I1890" s="3" t="str">
        <f>IF(F1890=1,VLOOKUP($B1890,スタッフ!$B:$F,5,FALSE),"")</f>
        <v/>
      </c>
      <c r="J1890" s="3" t="str">
        <f>IF(G1890=1,VLOOKUP($B1890,スタッフ!$B:$F,5,FALSE),"")</f>
        <v/>
      </c>
      <c r="K1890" s="3" t="str">
        <f>IF(E1890=1,VLOOKUP($B1890,スタッフ!$B:$F,5,FALSE),"")</f>
        <v/>
      </c>
    </row>
    <row r="1891" spans="1:11" x14ac:dyDescent="0.2">
      <c r="A1891" s="9" t="str">
        <f>'宅直データ '!A1891&amp;'宅直データ '!C1891</f>
        <v/>
      </c>
      <c r="B1891" s="3" t="str">
        <f>'宅直データ '!A1891&amp;""</f>
        <v/>
      </c>
      <c r="C1891" s="3">
        <f>'宅直データ '!B1891</f>
        <v>0</v>
      </c>
      <c r="D1891" s="4">
        <f>'宅直データ '!C1891</f>
        <v>0</v>
      </c>
      <c r="E1891" s="3">
        <f>'宅直データ '!D1891</f>
        <v>0</v>
      </c>
      <c r="F1891" s="3">
        <f>'宅直データ '!E1891</f>
        <v>0</v>
      </c>
      <c r="G1891" s="10">
        <f>'宅直データ '!F1891</f>
        <v>0</v>
      </c>
      <c r="H1891" s="3" t="str">
        <f t="shared" si="29"/>
        <v/>
      </c>
      <c r="I1891" s="3" t="str">
        <f>IF(F1891=1,VLOOKUP($B1891,スタッフ!$B:$F,5,FALSE),"")</f>
        <v/>
      </c>
      <c r="J1891" s="3" t="str">
        <f>IF(G1891=1,VLOOKUP($B1891,スタッフ!$B:$F,5,FALSE),"")</f>
        <v/>
      </c>
      <c r="K1891" s="3" t="str">
        <f>IF(E1891=1,VLOOKUP($B1891,スタッフ!$B:$F,5,FALSE),"")</f>
        <v/>
      </c>
    </row>
    <row r="1892" spans="1:11" x14ac:dyDescent="0.2">
      <c r="A1892" s="9" t="str">
        <f>'宅直データ '!A1892&amp;'宅直データ '!C1892</f>
        <v/>
      </c>
      <c r="B1892" s="3" t="str">
        <f>'宅直データ '!A1892&amp;""</f>
        <v/>
      </c>
      <c r="C1892" s="3">
        <f>'宅直データ '!B1892</f>
        <v>0</v>
      </c>
      <c r="D1892" s="4">
        <f>'宅直データ '!C1892</f>
        <v>0</v>
      </c>
      <c r="E1892" s="3">
        <f>'宅直データ '!D1892</f>
        <v>0</v>
      </c>
      <c r="F1892" s="3">
        <f>'宅直データ '!E1892</f>
        <v>0</v>
      </c>
      <c r="G1892" s="10">
        <f>'宅直データ '!F1892</f>
        <v>0</v>
      </c>
      <c r="H1892" s="3" t="str">
        <f t="shared" si="29"/>
        <v/>
      </c>
      <c r="I1892" s="3" t="str">
        <f>IF(F1892=1,VLOOKUP($B1892,スタッフ!$B:$F,5,FALSE),"")</f>
        <v/>
      </c>
      <c r="J1892" s="3" t="str">
        <f>IF(G1892=1,VLOOKUP($B1892,スタッフ!$B:$F,5,FALSE),"")</f>
        <v/>
      </c>
      <c r="K1892" s="3" t="str">
        <f>IF(E1892=1,VLOOKUP($B1892,スタッフ!$B:$F,5,FALSE),"")</f>
        <v/>
      </c>
    </row>
    <row r="1893" spans="1:11" x14ac:dyDescent="0.2">
      <c r="A1893" s="9" t="str">
        <f>'宅直データ '!A1893&amp;'宅直データ '!C1893</f>
        <v/>
      </c>
      <c r="B1893" s="3" t="str">
        <f>'宅直データ '!A1893&amp;""</f>
        <v/>
      </c>
      <c r="C1893" s="3">
        <f>'宅直データ '!B1893</f>
        <v>0</v>
      </c>
      <c r="D1893" s="4">
        <f>'宅直データ '!C1893</f>
        <v>0</v>
      </c>
      <c r="E1893" s="3">
        <f>'宅直データ '!D1893</f>
        <v>0</v>
      </c>
      <c r="F1893" s="3">
        <f>'宅直データ '!E1893</f>
        <v>0</v>
      </c>
      <c r="G1893" s="10">
        <f>'宅直データ '!F1893</f>
        <v>0</v>
      </c>
      <c r="H1893" s="3" t="str">
        <f t="shared" si="29"/>
        <v/>
      </c>
      <c r="I1893" s="3" t="str">
        <f>IF(F1893=1,VLOOKUP($B1893,スタッフ!$B:$F,5,FALSE),"")</f>
        <v/>
      </c>
      <c r="J1893" s="3" t="str">
        <f>IF(G1893=1,VLOOKUP($B1893,スタッフ!$B:$F,5,FALSE),"")</f>
        <v/>
      </c>
      <c r="K1893" s="3" t="str">
        <f>IF(E1893=1,VLOOKUP($B1893,スタッフ!$B:$F,5,FALSE),"")</f>
        <v/>
      </c>
    </row>
    <row r="1894" spans="1:11" x14ac:dyDescent="0.2">
      <c r="A1894" s="9" t="str">
        <f>'宅直データ '!A1894&amp;'宅直データ '!C1894</f>
        <v/>
      </c>
      <c r="B1894" s="3" t="str">
        <f>'宅直データ '!A1894&amp;""</f>
        <v/>
      </c>
      <c r="C1894" s="3">
        <f>'宅直データ '!B1894</f>
        <v>0</v>
      </c>
      <c r="D1894" s="4">
        <f>'宅直データ '!C1894</f>
        <v>0</v>
      </c>
      <c r="E1894" s="3">
        <f>'宅直データ '!D1894</f>
        <v>0</v>
      </c>
      <c r="F1894" s="3">
        <f>'宅直データ '!E1894</f>
        <v>0</v>
      </c>
      <c r="G1894" s="10">
        <f>'宅直データ '!F1894</f>
        <v>0</v>
      </c>
      <c r="H1894" s="3" t="str">
        <f t="shared" si="29"/>
        <v/>
      </c>
      <c r="I1894" s="3" t="str">
        <f>IF(F1894=1,VLOOKUP($B1894,スタッフ!$B:$F,5,FALSE),"")</f>
        <v/>
      </c>
      <c r="J1894" s="3" t="str">
        <f>IF(G1894=1,VLOOKUP($B1894,スタッフ!$B:$F,5,FALSE),"")</f>
        <v/>
      </c>
      <c r="K1894" s="3" t="str">
        <f>IF(E1894=1,VLOOKUP($B1894,スタッフ!$B:$F,5,FALSE),"")</f>
        <v/>
      </c>
    </row>
    <row r="1895" spans="1:11" x14ac:dyDescent="0.2">
      <c r="A1895" s="9" t="str">
        <f>'宅直データ '!A1895&amp;'宅直データ '!C1895</f>
        <v/>
      </c>
      <c r="B1895" s="3" t="str">
        <f>'宅直データ '!A1895&amp;""</f>
        <v/>
      </c>
      <c r="C1895" s="3">
        <f>'宅直データ '!B1895</f>
        <v>0</v>
      </c>
      <c r="D1895" s="4">
        <f>'宅直データ '!C1895</f>
        <v>0</v>
      </c>
      <c r="E1895" s="3">
        <f>'宅直データ '!D1895</f>
        <v>0</v>
      </c>
      <c r="F1895" s="3">
        <f>'宅直データ '!E1895</f>
        <v>0</v>
      </c>
      <c r="G1895" s="10">
        <f>'宅直データ '!F1895</f>
        <v>0</v>
      </c>
      <c r="H1895" s="3" t="str">
        <f t="shared" si="29"/>
        <v/>
      </c>
      <c r="I1895" s="3" t="str">
        <f>IF(F1895=1,VLOOKUP($B1895,スタッフ!$B:$F,5,FALSE),"")</f>
        <v/>
      </c>
      <c r="J1895" s="3" t="str">
        <f>IF(G1895=1,VLOOKUP($B1895,スタッフ!$B:$F,5,FALSE),"")</f>
        <v/>
      </c>
      <c r="K1895" s="3" t="str">
        <f>IF(E1895=1,VLOOKUP($B1895,スタッフ!$B:$F,5,FALSE),"")</f>
        <v/>
      </c>
    </row>
    <row r="1896" spans="1:11" x14ac:dyDescent="0.2">
      <c r="A1896" s="9" t="str">
        <f>'宅直データ '!A1896&amp;'宅直データ '!C1896</f>
        <v/>
      </c>
      <c r="B1896" s="3" t="str">
        <f>'宅直データ '!A1896&amp;""</f>
        <v/>
      </c>
      <c r="C1896" s="3">
        <f>'宅直データ '!B1896</f>
        <v>0</v>
      </c>
      <c r="D1896" s="4">
        <f>'宅直データ '!C1896</f>
        <v>0</v>
      </c>
      <c r="E1896" s="3">
        <f>'宅直データ '!D1896</f>
        <v>0</v>
      </c>
      <c r="F1896" s="3">
        <f>'宅直データ '!E1896</f>
        <v>0</v>
      </c>
      <c r="G1896" s="10">
        <f>'宅直データ '!F1896</f>
        <v>0</v>
      </c>
      <c r="H1896" s="3" t="str">
        <f t="shared" si="29"/>
        <v/>
      </c>
      <c r="I1896" s="3" t="str">
        <f>IF(F1896=1,VLOOKUP($B1896,スタッフ!$B:$F,5,FALSE),"")</f>
        <v/>
      </c>
      <c r="J1896" s="3" t="str">
        <f>IF(G1896=1,VLOOKUP($B1896,スタッフ!$B:$F,5,FALSE),"")</f>
        <v/>
      </c>
      <c r="K1896" s="3" t="str">
        <f>IF(E1896=1,VLOOKUP($B1896,スタッフ!$B:$F,5,FALSE),"")</f>
        <v/>
      </c>
    </row>
    <row r="1897" spans="1:11" x14ac:dyDescent="0.2">
      <c r="A1897" s="9" t="str">
        <f>'宅直データ '!A1897&amp;'宅直データ '!C1897</f>
        <v/>
      </c>
      <c r="B1897" s="3" t="str">
        <f>'宅直データ '!A1897&amp;""</f>
        <v/>
      </c>
      <c r="C1897" s="3">
        <f>'宅直データ '!B1897</f>
        <v>0</v>
      </c>
      <c r="D1897" s="4">
        <f>'宅直データ '!C1897</f>
        <v>0</v>
      </c>
      <c r="E1897" s="3">
        <f>'宅直データ '!D1897</f>
        <v>0</v>
      </c>
      <c r="F1897" s="3">
        <f>'宅直データ '!E1897</f>
        <v>0</v>
      </c>
      <c r="G1897" s="10">
        <f>'宅直データ '!F1897</f>
        <v>0</v>
      </c>
      <c r="H1897" s="3" t="str">
        <f t="shared" si="29"/>
        <v/>
      </c>
      <c r="I1897" s="3" t="str">
        <f>IF(F1897=1,VLOOKUP($B1897,スタッフ!$B:$F,5,FALSE),"")</f>
        <v/>
      </c>
      <c r="J1897" s="3" t="str">
        <f>IF(G1897=1,VLOOKUP($B1897,スタッフ!$B:$F,5,FALSE),"")</f>
        <v/>
      </c>
      <c r="K1897" s="3" t="str">
        <f>IF(E1897=1,VLOOKUP($B1897,スタッフ!$B:$F,5,FALSE),"")</f>
        <v/>
      </c>
    </row>
    <row r="1898" spans="1:11" x14ac:dyDescent="0.2">
      <c r="A1898" s="9" t="str">
        <f>'宅直データ '!A1898&amp;'宅直データ '!C1898</f>
        <v/>
      </c>
      <c r="B1898" s="3" t="str">
        <f>'宅直データ '!A1898&amp;""</f>
        <v/>
      </c>
      <c r="C1898" s="3">
        <f>'宅直データ '!B1898</f>
        <v>0</v>
      </c>
      <c r="D1898" s="4">
        <f>'宅直データ '!C1898</f>
        <v>0</v>
      </c>
      <c r="E1898" s="3">
        <f>'宅直データ '!D1898</f>
        <v>0</v>
      </c>
      <c r="F1898" s="3">
        <f>'宅直データ '!E1898</f>
        <v>0</v>
      </c>
      <c r="G1898" s="10">
        <f>'宅直データ '!F1898</f>
        <v>0</v>
      </c>
      <c r="H1898" s="3" t="str">
        <f t="shared" si="29"/>
        <v/>
      </c>
      <c r="I1898" s="3" t="str">
        <f>IF(F1898=1,VLOOKUP($B1898,スタッフ!$B:$F,5,FALSE),"")</f>
        <v/>
      </c>
      <c r="J1898" s="3" t="str">
        <f>IF(G1898=1,VLOOKUP($B1898,スタッフ!$B:$F,5,FALSE),"")</f>
        <v/>
      </c>
      <c r="K1898" s="3" t="str">
        <f>IF(E1898=1,VLOOKUP($B1898,スタッフ!$B:$F,5,FALSE),"")</f>
        <v/>
      </c>
    </row>
    <row r="1899" spans="1:11" x14ac:dyDescent="0.2">
      <c r="A1899" s="9" t="str">
        <f>'宅直データ '!A1899&amp;'宅直データ '!C1899</f>
        <v/>
      </c>
      <c r="B1899" s="3" t="str">
        <f>'宅直データ '!A1899&amp;""</f>
        <v/>
      </c>
      <c r="C1899" s="3">
        <f>'宅直データ '!B1899</f>
        <v>0</v>
      </c>
      <c r="D1899" s="4">
        <f>'宅直データ '!C1899</f>
        <v>0</v>
      </c>
      <c r="E1899" s="3">
        <f>'宅直データ '!D1899</f>
        <v>0</v>
      </c>
      <c r="F1899" s="3">
        <f>'宅直データ '!E1899</f>
        <v>0</v>
      </c>
      <c r="G1899" s="10">
        <f>'宅直データ '!F1899</f>
        <v>0</v>
      </c>
      <c r="H1899" s="3" t="str">
        <f t="shared" si="29"/>
        <v/>
      </c>
      <c r="I1899" s="3" t="str">
        <f>IF(F1899=1,VLOOKUP($B1899,スタッフ!$B:$F,5,FALSE),"")</f>
        <v/>
      </c>
      <c r="J1899" s="3" t="str">
        <f>IF(G1899=1,VLOOKUP($B1899,スタッフ!$B:$F,5,FALSE),"")</f>
        <v/>
      </c>
      <c r="K1899" s="3" t="str">
        <f>IF(E1899=1,VLOOKUP($B1899,スタッフ!$B:$F,5,FALSE),"")</f>
        <v/>
      </c>
    </row>
    <row r="1900" spans="1:11" x14ac:dyDescent="0.2">
      <c r="A1900" s="9" t="str">
        <f>'宅直データ '!A1900&amp;'宅直データ '!C1900</f>
        <v/>
      </c>
      <c r="B1900" s="3" t="str">
        <f>'宅直データ '!A1900&amp;""</f>
        <v/>
      </c>
      <c r="C1900" s="3">
        <f>'宅直データ '!B1900</f>
        <v>0</v>
      </c>
      <c r="D1900" s="4">
        <f>'宅直データ '!C1900</f>
        <v>0</v>
      </c>
      <c r="E1900" s="3">
        <f>'宅直データ '!D1900</f>
        <v>0</v>
      </c>
      <c r="F1900" s="3">
        <f>'宅直データ '!E1900</f>
        <v>0</v>
      </c>
      <c r="G1900" s="10">
        <f>'宅直データ '!F1900</f>
        <v>0</v>
      </c>
      <c r="H1900" s="3" t="str">
        <f t="shared" si="29"/>
        <v/>
      </c>
      <c r="I1900" s="3" t="str">
        <f>IF(F1900=1,VLOOKUP($B1900,スタッフ!$B:$F,5,FALSE),"")</f>
        <v/>
      </c>
      <c r="J1900" s="3" t="str">
        <f>IF(G1900=1,VLOOKUP($B1900,スタッフ!$B:$F,5,FALSE),"")</f>
        <v/>
      </c>
      <c r="K1900" s="3" t="str">
        <f>IF(E1900=1,VLOOKUP($B1900,スタッフ!$B:$F,5,FALSE),"")</f>
        <v/>
      </c>
    </row>
    <row r="1901" spans="1:11" x14ac:dyDescent="0.2">
      <c r="A1901" s="9" t="str">
        <f>'宅直データ '!A1901&amp;'宅直データ '!C1901</f>
        <v/>
      </c>
      <c r="B1901" s="3" t="str">
        <f>'宅直データ '!A1901&amp;""</f>
        <v/>
      </c>
      <c r="C1901" s="3">
        <f>'宅直データ '!B1901</f>
        <v>0</v>
      </c>
      <c r="D1901" s="4">
        <f>'宅直データ '!C1901</f>
        <v>0</v>
      </c>
      <c r="E1901" s="3">
        <f>'宅直データ '!D1901</f>
        <v>0</v>
      </c>
      <c r="F1901" s="3">
        <f>'宅直データ '!E1901</f>
        <v>0</v>
      </c>
      <c r="G1901" s="10">
        <f>'宅直データ '!F1901</f>
        <v>0</v>
      </c>
      <c r="H1901" s="3" t="str">
        <f t="shared" si="29"/>
        <v/>
      </c>
      <c r="I1901" s="3" t="str">
        <f>IF(F1901=1,VLOOKUP($B1901,スタッフ!$B:$F,5,FALSE),"")</f>
        <v/>
      </c>
      <c r="J1901" s="3" t="str">
        <f>IF(G1901=1,VLOOKUP($B1901,スタッフ!$B:$F,5,FALSE),"")</f>
        <v/>
      </c>
      <c r="K1901" s="3" t="str">
        <f>IF(E1901=1,VLOOKUP($B1901,スタッフ!$B:$F,5,FALSE),"")</f>
        <v/>
      </c>
    </row>
    <row r="1902" spans="1:11" x14ac:dyDescent="0.2">
      <c r="A1902" s="9" t="str">
        <f>'宅直データ '!A1902&amp;'宅直データ '!C1902</f>
        <v/>
      </c>
      <c r="B1902" s="3" t="str">
        <f>'宅直データ '!A1902&amp;""</f>
        <v/>
      </c>
      <c r="C1902" s="3">
        <f>'宅直データ '!B1902</f>
        <v>0</v>
      </c>
      <c r="D1902" s="4">
        <f>'宅直データ '!C1902</f>
        <v>0</v>
      </c>
      <c r="E1902" s="3">
        <f>'宅直データ '!D1902</f>
        <v>0</v>
      </c>
      <c r="F1902" s="3">
        <f>'宅直データ '!E1902</f>
        <v>0</v>
      </c>
      <c r="G1902" s="10">
        <f>'宅直データ '!F1902</f>
        <v>0</v>
      </c>
      <c r="H1902" s="3" t="str">
        <f t="shared" si="29"/>
        <v/>
      </c>
      <c r="I1902" s="3" t="str">
        <f>IF(F1902=1,VLOOKUP($B1902,スタッフ!$B:$F,5,FALSE),"")</f>
        <v/>
      </c>
      <c r="J1902" s="3" t="str">
        <f>IF(G1902=1,VLOOKUP($B1902,スタッフ!$B:$F,5,FALSE),"")</f>
        <v/>
      </c>
      <c r="K1902" s="3" t="str">
        <f>IF(E1902=1,VLOOKUP($B1902,スタッフ!$B:$F,5,FALSE),"")</f>
        <v/>
      </c>
    </row>
    <row r="1903" spans="1:11" x14ac:dyDescent="0.2">
      <c r="A1903" s="9" t="str">
        <f>'宅直データ '!A1903&amp;'宅直データ '!C1903</f>
        <v/>
      </c>
      <c r="B1903" s="3" t="str">
        <f>'宅直データ '!A1903&amp;""</f>
        <v/>
      </c>
      <c r="C1903" s="3">
        <f>'宅直データ '!B1903</f>
        <v>0</v>
      </c>
      <c r="D1903" s="4">
        <f>'宅直データ '!C1903</f>
        <v>0</v>
      </c>
      <c r="E1903" s="3">
        <f>'宅直データ '!D1903</f>
        <v>0</v>
      </c>
      <c r="F1903" s="3">
        <f>'宅直データ '!E1903</f>
        <v>0</v>
      </c>
      <c r="G1903" s="10">
        <f>'宅直データ '!F1903</f>
        <v>0</v>
      </c>
      <c r="H1903" s="3" t="str">
        <f t="shared" si="29"/>
        <v/>
      </c>
      <c r="I1903" s="3" t="str">
        <f>IF(F1903=1,VLOOKUP($B1903,スタッフ!$B:$F,5,FALSE),"")</f>
        <v/>
      </c>
      <c r="J1903" s="3" t="str">
        <f>IF(G1903=1,VLOOKUP($B1903,スタッフ!$B:$F,5,FALSE),"")</f>
        <v/>
      </c>
      <c r="K1903" s="3" t="str">
        <f>IF(E1903=1,VLOOKUP($B1903,スタッフ!$B:$F,5,FALSE),"")</f>
        <v/>
      </c>
    </row>
    <row r="1904" spans="1:11" x14ac:dyDescent="0.2">
      <c r="A1904" s="9" t="str">
        <f>'宅直データ '!A1904&amp;'宅直データ '!C1904</f>
        <v/>
      </c>
      <c r="B1904" s="3" t="str">
        <f>'宅直データ '!A1904&amp;""</f>
        <v/>
      </c>
      <c r="C1904" s="3">
        <f>'宅直データ '!B1904</f>
        <v>0</v>
      </c>
      <c r="D1904" s="4">
        <f>'宅直データ '!C1904</f>
        <v>0</v>
      </c>
      <c r="E1904" s="3">
        <f>'宅直データ '!D1904</f>
        <v>0</v>
      </c>
      <c r="F1904" s="3">
        <f>'宅直データ '!E1904</f>
        <v>0</v>
      </c>
      <c r="G1904" s="10">
        <f>'宅直データ '!F1904</f>
        <v>0</v>
      </c>
      <c r="H1904" s="3" t="str">
        <f t="shared" si="29"/>
        <v/>
      </c>
      <c r="I1904" s="3" t="str">
        <f>IF(F1904=1,VLOOKUP($B1904,スタッフ!$B:$F,5,FALSE),"")</f>
        <v/>
      </c>
      <c r="J1904" s="3" t="str">
        <f>IF(G1904=1,VLOOKUP($B1904,スタッフ!$B:$F,5,FALSE),"")</f>
        <v/>
      </c>
      <c r="K1904" s="3" t="str">
        <f>IF(E1904=1,VLOOKUP($B1904,スタッフ!$B:$F,5,FALSE),"")</f>
        <v/>
      </c>
    </row>
    <row r="1905" spans="1:11" x14ac:dyDescent="0.2">
      <c r="A1905" s="9" t="str">
        <f>'宅直データ '!A1905&amp;'宅直データ '!C1905</f>
        <v/>
      </c>
      <c r="B1905" s="3" t="str">
        <f>'宅直データ '!A1905&amp;""</f>
        <v/>
      </c>
      <c r="C1905" s="3">
        <f>'宅直データ '!B1905</f>
        <v>0</v>
      </c>
      <c r="D1905" s="4">
        <f>'宅直データ '!C1905</f>
        <v>0</v>
      </c>
      <c r="E1905" s="3">
        <f>'宅直データ '!D1905</f>
        <v>0</v>
      </c>
      <c r="F1905" s="3">
        <f>'宅直データ '!E1905</f>
        <v>0</v>
      </c>
      <c r="G1905" s="10">
        <f>'宅直データ '!F1905</f>
        <v>0</v>
      </c>
      <c r="H1905" s="3" t="str">
        <f t="shared" si="29"/>
        <v/>
      </c>
      <c r="I1905" s="3" t="str">
        <f>IF(F1905=1,VLOOKUP($B1905,スタッフ!$B:$F,5,FALSE),"")</f>
        <v/>
      </c>
      <c r="J1905" s="3" t="str">
        <f>IF(G1905=1,VLOOKUP($B1905,スタッフ!$B:$F,5,FALSE),"")</f>
        <v/>
      </c>
      <c r="K1905" s="3" t="str">
        <f>IF(E1905=1,VLOOKUP($B1905,スタッフ!$B:$F,5,FALSE),"")</f>
        <v/>
      </c>
    </row>
    <row r="1906" spans="1:11" x14ac:dyDescent="0.2">
      <c r="A1906" s="9" t="str">
        <f>'宅直データ '!A1906&amp;'宅直データ '!C1906</f>
        <v/>
      </c>
      <c r="B1906" s="3" t="str">
        <f>'宅直データ '!A1906&amp;""</f>
        <v/>
      </c>
      <c r="C1906" s="3">
        <f>'宅直データ '!B1906</f>
        <v>0</v>
      </c>
      <c r="D1906" s="4">
        <f>'宅直データ '!C1906</f>
        <v>0</v>
      </c>
      <c r="E1906" s="3">
        <f>'宅直データ '!D1906</f>
        <v>0</v>
      </c>
      <c r="F1906" s="3">
        <f>'宅直データ '!E1906</f>
        <v>0</v>
      </c>
      <c r="G1906" s="10">
        <f>'宅直データ '!F1906</f>
        <v>0</v>
      </c>
      <c r="H1906" s="3" t="str">
        <f t="shared" si="29"/>
        <v/>
      </c>
      <c r="I1906" s="3" t="str">
        <f>IF(F1906=1,VLOOKUP($B1906,スタッフ!$B:$F,5,FALSE),"")</f>
        <v/>
      </c>
      <c r="J1906" s="3" t="str">
        <f>IF(G1906=1,VLOOKUP($B1906,スタッフ!$B:$F,5,FALSE),"")</f>
        <v/>
      </c>
      <c r="K1906" s="3" t="str">
        <f>IF(E1906=1,VLOOKUP($B1906,スタッフ!$B:$F,5,FALSE),"")</f>
        <v/>
      </c>
    </row>
    <row r="1907" spans="1:11" x14ac:dyDescent="0.2">
      <c r="A1907" s="9" t="str">
        <f>'宅直データ '!A1907&amp;'宅直データ '!C1907</f>
        <v/>
      </c>
      <c r="B1907" s="3" t="str">
        <f>'宅直データ '!A1907&amp;""</f>
        <v/>
      </c>
      <c r="C1907" s="3">
        <f>'宅直データ '!B1907</f>
        <v>0</v>
      </c>
      <c r="D1907" s="4">
        <f>'宅直データ '!C1907</f>
        <v>0</v>
      </c>
      <c r="E1907" s="3">
        <f>'宅直データ '!D1907</f>
        <v>0</v>
      </c>
      <c r="F1907" s="3">
        <f>'宅直データ '!E1907</f>
        <v>0</v>
      </c>
      <c r="G1907" s="10">
        <f>'宅直データ '!F1907</f>
        <v>0</v>
      </c>
      <c r="H1907" s="3" t="str">
        <f t="shared" si="29"/>
        <v/>
      </c>
      <c r="I1907" s="3" t="str">
        <f>IF(F1907=1,VLOOKUP($B1907,スタッフ!$B:$F,5,FALSE),"")</f>
        <v/>
      </c>
      <c r="J1907" s="3" t="str">
        <f>IF(G1907=1,VLOOKUP($B1907,スタッフ!$B:$F,5,FALSE),"")</f>
        <v/>
      </c>
      <c r="K1907" s="3" t="str">
        <f>IF(E1907=1,VLOOKUP($B1907,スタッフ!$B:$F,5,FALSE),"")</f>
        <v/>
      </c>
    </row>
    <row r="1908" spans="1:11" x14ac:dyDescent="0.2">
      <c r="A1908" s="9" t="str">
        <f>'宅直データ '!A1908&amp;'宅直データ '!C1908</f>
        <v/>
      </c>
      <c r="B1908" s="3" t="str">
        <f>'宅直データ '!A1908&amp;""</f>
        <v/>
      </c>
      <c r="C1908" s="3">
        <f>'宅直データ '!B1908</f>
        <v>0</v>
      </c>
      <c r="D1908" s="4">
        <f>'宅直データ '!C1908</f>
        <v>0</v>
      </c>
      <c r="E1908" s="3">
        <f>'宅直データ '!D1908</f>
        <v>0</v>
      </c>
      <c r="F1908" s="3">
        <f>'宅直データ '!E1908</f>
        <v>0</v>
      </c>
      <c r="G1908" s="10">
        <f>'宅直データ '!F1908</f>
        <v>0</v>
      </c>
      <c r="H1908" s="3" t="str">
        <f t="shared" si="29"/>
        <v/>
      </c>
      <c r="I1908" s="3" t="str">
        <f>IF(F1908=1,VLOOKUP($B1908,スタッフ!$B:$F,5,FALSE),"")</f>
        <v/>
      </c>
      <c r="J1908" s="3" t="str">
        <f>IF(G1908=1,VLOOKUP($B1908,スタッフ!$B:$F,5,FALSE),"")</f>
        <v/>
      </c>
      <c r="K1908" s="3" t="str">
        <f>IF(E1908=1,VLOOKUP($B1908,スタッフ!$B:$F,5,FALSE),"")</f>
        <v/>
      </c>
    </row>
    <row r="1909" spans="1:11" x14ac:dyDescent="0.2">
      <c r="A1909" s="9" t="str">
        <f>'宅直データ '!A1909&amp;'宅直データ '!C1909</f>
        <v/>
      </c>
      <c r="B1909" s="3" t="str">
        <f>'宅直データ '!A1909&amp;""</f>
        <v/>
      </c>
      <c r="C1909" s="3">
        <f>'宅直データ '!B1909</f>
        <v>0</v>
      </c>
      <c r="D1909" s="4">
        <f>'宅直データ '!C1909</f>
        <v>0</v>
      </c>
      <c r="E1909" s="3">
        <f>'宅直データ '!D1909</f>
        <v>0</v>
      </c>
      <c r="F1909" s="3">
        <f>'宅直データ '!E1909</f>
        <v>0</v>
      </c>
      <c r="G1909" s="10">
        <f>'宅直データ '!F1909</f>
        <v>0</v>
      </c>
      <c r="H1909" s="3" t="str">
        <f t="shared" si="29"/>
        <v/>
      </c>
      <c r="I1909" s="3" t="str">
        <f>IF(F1909=1,VLOOKUP($B1909,スタッフ!$B:$F,5,FALSE),"")</f>
        <v/>
      </c>
      <c r="J1909" s="3" t="str">
        <f>IF(G1909=1,VLOOKUP($B1909,スタッフ!$B:$F,5,FALSE),"")</f>
        <v/>
      </c>
      <c r="K1909" s="3" t="str">
        <f>IF(E1909=1,VLOOKUP($B1909,スタッフ!$B:$F,5,FALSE),"")</f>
        <v/>
      </c>
    </row>
    <row r="1910" spans="1:11" x14ac:dyDescent="0.2">
      <c r="A1910" s="9" t="str">
        <f>'宅直データ '!A1910&amp;'宅直データ '!C1910</f>
        <v/>
      </c>
      <c r="B1910" s="3" t="str">
        <f>'宅直データ '!A1910&amp;""</f>
        <v/>
      </c>
      <c r="C1910" s="3">
        <f>'宅直データ '!B1910</f>
        <v>0</v>
      </c>
      <c r="D1910" s="4">
        <f>'宅直データ '!C1910</f>
        <v>0</v>
      </c>
      <c r="E1910" s="3">
        <f>'宅直データ '!D1910</f>
        <v>0</v>
      </c>
      <c r="F1910" s="3">
        <f>'宅直データ '!E1910</f>
        <v>0</v>
      </c>
      <c r="G1910" s="10">
        <f>'宅直データ '!F1910</f>
        <v>0</v>
      </c>
      <c r="H1910" s="3" t="str">
        <f t="shared" si="29"/>
        <v/>
      </c>
      <c r="I1910" s="3" t="str">
        <f>IF(F1910=1,VLOOKUP($B1910,スタッフ!$B:$F,5,FALSE),"")</f>
        <v/>
      </c>
      <c r="J1910" s="3" t="str">
        <f>IF(G1910=1,VLOOKUP($B1910,スタッフ!$B:$F,5,FALSE),"")</f>
        <v/>
      </c>
      <c r="K1910" s="3" t="str">
        <f>IF(E1910=1,VLOOKUP($B1910,スタッフ!$B:$F,5,FALSE),"")</f>
        <v/>
      </c>
    </row>
    <row r="1911" spans="1:11" x14ac:dyDescent="0.2">
      <c r="A1911" s="9" t="str">
        <f>'宅直データ '!A1911&amp;'宅直データ '!C1911</f>
        <v/>
      </c>
      <c r="B1911" s="3" t="str">
        <f>'宅直データ '!A1911&amp;""</f>
        <v/>
      </c>
      <c r="C1911" s="3">
        <f>'宅直データ '!B1911</f>
        <v>0</v>
      </c>
      <c r="D1911" s="4">
        <f>'宅直データ '!C1911</f>
        <v>0</v>
      </c>
      <c r="E1911" s="3">
        <f>'宅直データ '!D1911</f>
        <v>0</v>
      </c>
      <c r="F1911" s="3">
        <f>'宅直データ '!E1911</f>
        <v>0</v>
      </c>
      <c r="G1911" s="10">
        <f>'宅直データ '!F1911</f>
        <v>0</v>
      </c>
      <c r="H1911" s="3" t="str">
        <f t="shared" si="29"/>
        <v/>
      </c>
      <c r="I1911" s="3" t="str">
        <f>IF(F1911=1,VLOOKUP($B1911,スタッフ!$B:$F,5,FALSE),"")</f>
        <v/>
      </c>
      <c r="J1911" s="3" t="str">
        <f>IF(G1911=1,VLOOKUP($B1911,スタッフ!$B:$F,5,FALSE),"")</f>
        <v/>
      </c>
      <c r="K1911" s="3" t="str">
        <f>IF(E1911=1,VLOOKUP($B1911,スタッフ!$B:$F,5,FALSE),"")</f>
        <v/>
      </c>
    </row>
    <row r="1912" spans="1:11" x14ac:dyDescent="0.2">
      <c r="A1912" s="9" t="str">
        <f>'宅直データ '!A1912&amp;'宅直データ '!C1912</f>
        <v/>
      </c>
      <c r="B1912" s="3" t="str">
        <f>'宅直データ '!A1912&amp;""</f>
        <v/>
      </c>
      <c r="C1912" s="3">
        <f>'宅直データ '!B1912</f>
        <v>0</v>
      </c>
      <c r="D1912" s="4">
        <f>'宅直データ '!C1912</f>
        <v>0</v>
      </c>
      <c r="E1912" s="3">
        <f>'宅直データ '!D1912</f>
        <v>0</v>
      </c>
      <c r="F1912" s="3">
        <f>'宅直データ '!E1912</f>
        <v>0</v>
      </c>
      <c r="G1912" s="10">
        <f>'宅直データ '!F1912</f>
        <v>0</v>
      </c>
      <c r="H1912" s="3" t="str">
        <f t="shared" si="29"/>
        <v/>
      </c>
      <c r="I1912" s="3" t="str">
        <f>IF(F1912=1,VLOOKUP($B1912,スタッフ!$B:$F,5,FALSE),"")</f>
        <v/>
      </c>
      <c r="J1912" s="3" t="str">
        <f>IF(G1912=1,VLOOKUP($B1912,スタッフ!$B:$F,5,FALSE),"")</f>
        <v/>
      </c>
      <c r="K1912" s="3" t="str">
        <f>IF(E1912=1,VLOOKUP($B1912,スタッフ!$B:$F,5,FALSE),"")</f>
        <v/>
      </c>
    </row>
    <row r="1913" spans="1:11" x14ac:dyDescent="0.2">
      <c r="A1913" s="9" t="str">
        <f>'宅直データ '!A1913&amp;'宅直データ '!C1913</f>
        <v/>
      </c>
      <c r="B1913" s="3" t="str">
        <f>'宅直データ '!A1913&amp;""</f>
        <v/>
      </c>
      <c r="C1913" s="3">
        <f>'宅直データ '!B1913</f>
        <v>0</v>
      </c>
      <c r="D1913" s="4">
        <f>'宅直データ '!C1913</f>
        <v>0</v>
      </c>
      <c r="E1913" s="3">
        <f>'宅直データ '!D1913</f>
        <v>0</v>
      </c>
      <c r="F1913" s="3">
        <f>'宅直データ '!E1913</f>
        <v>0</v>
      </c>
      <c r="G1913" s="10">
        <f>'宅直データ '!F1913</f>
        <v>0</v>
      </c>
      <c r="H1913" s="3" t="str">
        <f t="shared" si="29"/>
        <v/>
      </c>
      <c r="I1913" s="3" t="str">
        <f>IF(F1913=1,VLOOKUP($B1913,スタッフ!$B:$F,5,FALSE),"")</f>
        <v/>
      </c>
      <c r="J1913" s="3" t="str">
        <f>IF(G1913=1,VLOOKUP($B1913,スタッフ!$B:$F,5,FALSE),"")</f>
        <v/>
      </c>
      <c r="K1913" s="3" t="str">
        <f>IF(E1913=1,VLOOKUP($B1913,スタッフ!$B:$F,5,FALSE),"")</f>
        <v/>
      </c>
    </row>
    <row r="1914" spans="1:11" x14ac:dyDescent="0.2">
      <c r="A1914" s="9" t="str">
        <f>'宅直データ '!A1914&amp;'宅直データ '!C1914</f>
        <v/>
      </c>
      <c r="B1914" s="3" t="str">
        <f>'宅直データ '!A1914&amp;""</f>
        <v/>
      </c>
      <c r="C1914" s="3">
        <f>'宅直データ '!B1914</f>
        <v>0</v>
      </c>
      <c r="D1914" s="4">
        <f>'宅直データ '!C1914</f>
        <v>0</v>
      </c>
      <c r="E1914" s="3">
        <f>'宅直データ '!D1914</f>
        <v>0</v>
      </c>
      <c r="F1914" s="3">
        <f>'宅直データ '!E1914</f>
        <v>0</v>
      </c>
      <c r="G1914" s="10">
        <f>'宅直データ '!F1914</f>
        <v>0</v>
      </c>
      <c r="H1914" s="3" t="str">
        <f t="shared" si="29"/>
        <v/>
      </c>
      <c r="I1914" s="3" t="str">
        <f>IF(F1914=1,VLOOKUP($B1914,スタッフ!$B:$F,5,FALSE),"")</f>
        <v/>
      </c>
      <c r="J1914" s="3" t="str">
        <f>IF(G1914=1,VLOOKUP($B1914,スタッフ!$B:$F,5,FALSE),"")</f>
        <v/>
      </c>
      <c r="K1914" s="3" t="str">
        <f>IF(E1914=1,VLOOKUP($B1914,スタッフ!$B:$F,5,FALSE),"")</f>
        <v/>
      </c>
    </row>
    <row r="1915" spans="1:11" x14ac:dyDescent="0.2">
      <c r="A1915" s="9" t="str">
        <f>'宅直データ '!A1915&amp;'宅直データ '!C1915</f>
        <v/>
      </c>
      <c r="B1915" s="3" t="str">
        <f>'宅直データ '!A1915&amp;""</f>
        <v/>
      </c>
      <c r="C1915" s="3">
        <f>'宅直データ '!B1915</f>
        <v>0</v>
      </c>
      <c r="D1915" s="4">
        <f>'宅直データ '!C1915</f>
        <v>0</v>
      </c>
      <c r="E1915" s="3">
        <f>'宅直データ '!D1915</f>
        <v>0</v>
      </c>
      <c r="F1915" s="3">
        <f>'宅直データ '!E1915</f>
        <v>0</v>
      </c>
      <c r="G1915" s="10">
        <f>'宅直データ '!F1915</f>
        <v>0</v>
      </c>
      <c r="H1915" s="3" t="str">
        <f t="shared" si="29"/>
        <v/>
      </c>
      <c r="I1915" s="3" t="str">
        <f>IF(F1915=1,VLOOKUP($B1915,スタッフ!$B:$F,5,FALSE),"")</f>
        <v/>
      </c>
      <c r="J1915" s="3" t="str">
        <f>IF(G1915=1,VLOOKUP($B1915,スタッフ!$B:$F,5,FALSE),"")</f>
        <v/>
      </c>
      <c r="K1915" s="3" t="str">
        <f>IF(E1915=1,VLOOKUP($B1915,スタッフ!$B:$F,5,FALSE),"")</f>
        <v/>
      </c>
    </row>
    <row r="1916" spans="1:11" x14ac:dyDescent="0.2">
      <c r="A1916" s="9" t="str">
        <f>'宅直データ '!A1916&amp;'宅直データ '!C1916</f>
        <v/>
      </c>
      <c r="B1916" s="3" t="str">
        <f>'宅直データ '!A1916&amp;""</f>
        <v/>
      </c>
      <c r="C1916" s="3">
        <f>'宅直データ '!B1916</f>
        <v>0</v>
      </c>
      <c r="D1916" s="4">
        <f>'宅直データ '!C1916</f>
        <v>0</v>
      </c>
      <c r="E1916" s="3">
        <f>'宅直データ '!D1916</f>
        <v>0</v>
      </c>
      <c r="F1916" s="3">
        <f>'宅直データ '!E1916</f>
        <v>0</v>
      </c>
      <c r="G1916" s="10">
        <f>'宅直データ '!F1916</f>
        <v>0</v>
      </c>
      <c r="H1916" s="3" t="str">
        <f t="shared" si="29"/>
        <v/>
      </c>
      <c r="I1916" s="3" t="str">
        <f>IF(F1916=1,VLOOKUP($B1916,スタッフ!$B:$F,5,FALSE),"")</f>
        <v/>
      </c>
      <c r="J1916" s="3" t="str">
        <f>IF(G1916=1,VLOOKUP($B1916,スタッフ!$B:$F,5,FALSE),"")</f>
        <v/>
      </c>
      <c r="K1916" s="3" t="str">
        <f>IF(E1916=1,VLOOKUP($B1916,スタッフ!$B:$F,5,FALSE),"")</f>
        <v/>
      </c>
    </row>
    <row r="1917" spans="1:11" x14ac:dyDescent="0.2">
      <c r="A1917" s="9" t="str">
        <f>'宅直データ '!A1917&amp;'宅直データ '!C1917</f>
        <v/>
      </c>
      <c r="B1917" s="3" t="str">
        <f>'宅直データ '!A1917&amp;""</f>
        <v/>
      </c>
      <c r="C1917" s="3">
        <f>'宅直データ '!B1917</f>
        <v>0</v>
      </c>
      <c r="D1917" s="4">
        <f>'宅直データ '!C1917</f>
        <v>0</v>
      </c>
      <c r="E1917" s="3">
        <f>'宅直データ '!D1917</f>
        <v>0</v>
      </c>
      <c r="F1917" s="3">
        <f>'宅直データ '!E1917</f>
        <v>0</v>
      </c>
      <c r="G1917" s="10">
        <f>'宅直データ '!F1917</f>
        <v>0</v>
      </c>
      <c r="H1917" s="3" t="str">
        <f t="shared" si="29"/>
        <v/>
      </c>
      <c r="I1917" s="3" t="str">
        <f>IF(F1917=1,VLOOKUP($B1917,スタッフ!$B:$F,5,FALSE),"")</f>
        <v/>
      </c>
      <c r="J1917" s="3" t="str">
        <f>IF(G1917=1,VLOOKUP($B1917,スタッフ!$B:$F,5,FALSE),"")</f>
        <v/>
      </c>
      <c r="K1917" s="3" t="str">
        <f>IF(E1917=1,VLOOKUP($B1917,スタッフ!$B:$F,5,FALSE),"")</f>
        <v/>
      </c>
    </row>
    <row r="1918" spans="1:11" x14ac:dyDescent="0.2">
      <c r="A1918" s="9" t="str">
        <f>'宅直データ '!A1918&amp;'宅直データ '!C1918</f>
        <v/>
      </c>
      <c r="B1918" s="3" t="str">
        <f>'宅直データ '!A1918&amp;""</f>
        <v/>
      </c>
      <c r="C1918" s="3">
        <f>'宅直データ '!B1918</f>
        <v>0</v>
      </c>
      <c r="D1918" s="4">
        <f>'宅直データ '!C1918</f>
        <v>0</v>
      </c>
      <c r="E1918" s="3">
        <f>'宅直データ '!D1918</f>
        <v>0</v>
      </c>
      <c r="F1918" s="3">
        <f>'宅直データ '!E1918</f>
        <v>0</v>
      </c>
      <c r="G1918" s="10">
        <f>'宅直データ '!F1918</f>
        <v>0</v>
      </c>
      <c r="H1918" s="3" t="str">
        <f t="shared" si="29"/>
        <v/>
      </c>
      <c r="I1918" s="3" t="str">
        <f>IF(F1918=1,VLOOKUP($B1918,スタッフ!$B:$F,5,FALSE),"")</f>
        <v/>
      </c>
      <c r="J1918" s="3" t="str">
        <f>IF(G1918=1,VLOOKUP($B1918,スタッフ!$B:$F,5,FALSE),"")</f>
        <v/>
      </c>
      <c r="K1918" s="3" t="str">
        <f>IF(E1918=1,VLOOKUP($B1918,スタッフ!$B:$F,5,FALSE),"")</f>
        <v/>
      </c>
    </row>
    <row r="1919" spans="1:11" x14ac:dyDescent="0.2">
      <c r="A1919" s="9" t="str">
        <f>'宅直データ '!A1919&amp;'宅直データ '!C1919</f>
        <v/>
      </c>
      <c r="B1919" s="3" t="str">
        <f>'宅直データ '!A1919&amp;""</f>
        <v/>
      </c>
      <c r="C1919" s="3">
        <f>'宅直データ '!B1919</f>
        <v>0</v>
      </c>
      <c r="D1919" s="4">
        <f>'宅直データ '!C1919</f>
        <v>0</v>
      </c>
      <c r="E1919" s="3">
        <f>'宅直データ '!D1919</f>
        <v>0</v>
      </c>
      <c r="F1919" s="3">
        <f>'宅直データ '!E1919</f>
        <v>0</v>
      </c>
      <c r="G1919" s="10">
        <f>'宅直データ '!F1919</f>
        <v>0</v>
      </c>
      <c r="H1919" s="3" t="str">
        <f t="shared" si="29"/>
        <v/>
      </c>
      <c r="I1919" s="3" t="str">
        <f>IF(F1919=1,VLOOKUP($B1919,スタッフ!$B:$F,5,FALSE),"")</f>
        <v/>
      </c>
      <c r="J1919" s="3" t="str">
        <f>IF(G1919=1,VLOOKUP($B1919,スタッフ!$B:$F,5,FALSE),"")</f>
        <v/>
      </c>
      <c r="K1919" s="3" t="str">
        <f>IF(E1919=1,VLOOKUP($B1919,スタッフ!$B:$F,5,FALSE),"")</f>
        <v/>
      </c>
    </row>
    <row r="1920" spans="1:11" x14ac:dyDescent="0.2">
      <c r="A1920" s="9" t="str">
        <f>'宅直データ '!A1920&amp;'宅直データ '!C1920</f>
        <v/>
      </c>
      <c r="B1920" s="3" t="str">
        <f>'宅直データ '!A1920&amp;""</f>
        <v/>
      </c>
      <c r="C1920" s="3">
        <f>'宅直データ '!B1920</f>
        <v>0</v>
      </c>
      <c r="D1920" s="4">
        <f>'宅直データ '!C1920</f>
        <v>0</v>
      </c>
      <c r="E1920" s="3">
        <f>'宅直データ '!D1920</f>
        <v>0</v>
      </c>
      <c r="F1920" s="3">
        <f>'宅直データ '!E1920</f>
        <v>0</v>
      </c>
      <c r="G1920" s="10">
        <f>'宅直データ '!F1920</f>
        <v>0</v>
      </c>
      <c r="H1920" s="3" t="str">
        <f t="shared" si="29"/>
        <v/>
      </c>
      <c r="I1920" s="3" t="str">
        <f>IF(F1920=1,VLOOKUP($B1920,スタッフ!$B:$F,5,FALSE),"")</f>
        <v/>
      </c>
      <c r="J1920" s="3" t="str">
        <f>IF(G1920=1,VLOOKUP($B1920,スタッフ!$B:$F,5,FALSE),"")</f>
        <v/>
      </c>
      <c r="K1920" s="3" t="str">
        <f>IF(E1920=1,VLOOKUP($B1920,スタッフ!$B:$F,5,FALSE),"")</f>
        <v/>
      </c>
    </row>
    <row r="1921" spans="1:11" x14ac:dyDescent="0.2">
      <c r="A1921" s="9" t="str">
        <f>'宅直データ '!A1921&amp;'宅直データ '!C1921</f>
        <v/>
      </c>
      <c r="B1921" s="3" t="str">
        <f>'宅直データ '!A1921&amp;""</f>
        <v/>
      </c>
      <c r="C1921" s="3">
        <f>'宅直データ '!B1921</f>
        <v>0</v>
      </c>
      <c r="D1921" s="4">
        <f>'宅直データ '!C1921</f>
        <v>0</v>
      </c>
      <c r="E1921" s="3">
        <f>'宅直データ '!D1921</f>
        <v>0</v>
      </c>
      <c r="F1921" s="3">
        <f>'宅直データ '!E1921</f>
        <v>0</v>
      </c>
      <c r="G1921" s="10">
        <f>'宅直データ '!F1921</f>
        <v>0</v>
      </c>
      <c r="H1921" s="3" t="str">
        <f t="shared" si="29"/>
        <v/>
      </c>
      <c r="I1921" s="3" t="str">
        <f>IF(F1921=1,VLOOKUP($B1921,スタッフ!$B:$F,5,FALSE),"")</f>
        <v/>
      </c>
      <c r="J1921" s="3" t="str">
        <f>IF(G1921=1,VLOOKUP($B1921,スタッフ!$B:$F,5,FALSE),"")</f>
        <v/>
      </c>
      <c r="K1921" s="3" t="str">
        <f>IF(E1921=1,VLOOKUP($B1921,スタッフ!$B:$F,5,FALSE),"")</f>
        <v/>
      </c>
    </row>
    <row r="1922" spans="1:11" x14ac:dyDescent="0.2">
      <c r="A1922" s="9" t="str">
        <f>'宅直データ '!A1922&amp;'宅直データ '!C1922</f>
        <v/>
      </c>
      <c r="B1922" s="3" t="str">
        <f>'宅直データ '!A1922&amp;""</f>
        <v/>
      </c>
      <c r="C1922" s="3">
        <f>'宅直データ '!B1922</f>
        <v>0</v>
      </c>
      <c r="D1922" s="4">
        <f>'宅直データ '!C1922</f>
        <v>0</v>
      </c>
      <c r="E1922" s="3">
        <f>'宅直データ '!D1922</f>
        <v>0</v>
      </c>
      <c r="F1922" s="3">
        <f>'宅直データ '!E1922</f>
        <v>0</v>
      </c>
      <c r="G1922" s="10">
        <f>'宅直データ '!F1922</f>
        <v>0</v>
      </c>
      <c r="H1922" s="3" t="str">
        <f t="shared" si="29"/>
        <v/>
      </c>
      <c r="I1922" s="3" t="str">
        <f>IF(F1922=1,VLOOKUP($B1922,スタッフ!$B:$F,5,FALSE),"")</f>
        <v/>
      </c>
      <c r="J1922" s="3" t="str">
        <f>IF(G1922=1,VLOOKUP($B1922,スタッフ!$B:$F,5,FALSE),"")</f>
        <v/>
      </c>
      <c r="K1922" s="3" t="str">
        <f>IF(E1922=1,VLOOKUP($B1922,スタッフ!$B:$F,5,FALSE),"")</f>
        <v/>
      </c>
    </row>
    <row r="1923" spans="1:11" x14ac:dyDescent="0.2">
      <c r="A1923" s="9" t="str">
        <f>'宅直データ '!A1923&amp;'宅直データ '!C1923</f>
        <v/>
      </c>
      <c r="B1923" s="3" t="str">
        <f>'宅直データ '!A1923&amp;""</f>
        <v/>
      </c>
      <c r="C1923" s="3">
        <f>'宅直データ '!B1923</f>
        <v>0</v>
      </c>
      <c r="D1923" s="4">
        <f>'宅直データ '!C1923</f>
        <v>0</v>
      </c>
      <c r="E1923" s="3">
        <f>'宅直データ '!D1923</f>
        <v>0</v>
      </c>
      <c r="F1923" s="3">
        <f>'宅直データ '!E1923</f>
        <v>0</v>
      </c>
      <c r="G1923" s="10">
        <f>'宅直データ '!F1923</f>
        <v>0</v>
      </c>
      <c r="H1923" s="3" t="str">
        <f t="shared" ref="H1923:H1986" si="30">IF(G1923=1,"日","")&amp;IF(F1923=1,"PM","")&amp;IF(E1923=1,"夜","")</f>
        <v/>
      </c>
      <c r="I1923" s="3" t="str">
        <f>IF(F1923=1,VLOOKUP($B1923,スタッフ!$B:$F,5,FALSE),"")</f>
        <v/>
      </c>
      <c r="J1923" s="3" t="str">
        <f>IF(G1923=1,VLOOKUP($B1923,スタッフ!$B:$F,5,FALSE),"")</f>
        <v/>
      </c>
      <c r="K1923" s="3" t="str">
        <f>IF(E1923=1,VLOOKUP($B1923,スタッフ!$B:$F,5,FALSE),"")</f>
        <v/>
      </c>
    </row>
    <row r="1924" spans="1:11" x14ac:dyDescent="0.2">
      <c r="A1924" s="9" t="str">
        <f>'宅直データ '!A1924&amp;'宅直データ '!C1924</f>
        <v/>
      </c>
      <c r="B1924" s="3" t="str">
        <f>'宅直データ '!A1924&amp;""</f>
        <v/>
      </c>
      <c r="C1924" s="3">
        <f>'宅直データ '!B1924</f>
        <v>0</v>
      </c>
      <c r="D1924" s="4">
        <f>'宅直データ '!C1924</f>
        <v>0</v>
      </c>
      <c r="E1924" s="3">
        <f>'宅直データ '!D1924</f>
        <v>0</v>
      </c>
      <c r="F1924" s="3">
        <f>'宅直データ '!E1924</f>
        <v>0</v>
      </c>
      <c r="G1924" s="10">
        <f>'宅直データ '!F1924</f>
        <v>0</v>
      </c>
      <c r="H1924" s="3" t="str">
        <f t="shared" si="30"/>
        <v/>
      </c>
      <c r="I1924" s="3" t="str">
        <f>IF(F1924=1,VLOOKUP($B1924,スタッフ!$B:$F,5,FALSE),"")</f>
        <v/>
      </c>
      <c r="J1924" s="3" t="str">
        <f>IF(G1924=1,VLOOKUP($B1924,スタッフ!$B:$F,5,FALSE),"")</f>
        <v/>
      </c>
      <c r="K1924" s="3" t="str">
        <f>IF(E1924=1,VLOOKUP($B1924,スタッフ!$B:$F,5,FALSE),"")</f>
        <v/>
      </c>
    </row>
    <row r="1925" spans="1:11" x14ac:dyDescent="0.2">
      <c r="A1925" s="9" t="str">
        <f>'宅直データ '!A1925&amp;'宅直データ '!C1925</f>
        <v/>
      </c>
      <c r="B1925" s="3" t="str">
        <f>'宅直データ '!A1925&amp;""</f>
        <v/>
      </c>
      <c r="C1925" s="3">
        <f>'宅直データ '!B1925</f>
        <v>0</v>
      </c>
      <c r="D1925" s="4">
        <f>'宅直データ '!C1925</f>
        <v>0</v>
      </c>
      <c r="E1925" s="3">
        <f>'宅直データ '!D1925</f>
        <v>0</v>
      </c>
      <c r="F1925" s="3">
        <f>'宅直データ '!E1925</f>
        <v>0</v>
      </c>
      <c r="G1925" s="10">
        <f>'宅直データ '!F1925</f>
        <v>0</v>
      </c>
      <c r="H1925" s="3" t="str">
        <f t="shared" si="30"/>
        <v/>
      </c>
      <c r="I1925" s="3" t="str">
        <f>IF(F1925=1,VLOOKUP($B1925,スタッフ!$B:$F,5,FALSE),"")</f>
        <v/>
      </c>
      <c r="J1925" s="3" t="str">
        <f>IF(G1925=1,VLOOKUP($B1925,スタッフ!$B:$F,5,FALSE),"")</f>
        <v/>
      </c>
      <c r="K1925" s="3" t="str">
        <f>IF(E1925=1,VLOOKUP($B1925,スタッフ!$B:$F,5,FALSE),"")</f>
        <v/>
      </c>
    </row>
    <row r="1926" spans="1:11" x14ac:dyDescent="0.2">
      <c r="A1926" s="9" t="str">
        <f>'宅直データ '!A1926&amp;'宅直データ '!C1926</f>
        <v/>
      </c>
      <c r="B1926" s="3" t="str">
        <f>'宅直データ '!A1926&amp;""</f>
        <v/>
      </c>
      <c r="C1926" s="3">
        <f>'宅直データ '!B1926</f>
        <v>0</v>
      </c>
      <c r="D1926" s="4">
        <f>'宅直データ '!C1926</f>
        <v>0</v>
      </c>
      <c r="E1926" s="3">
        <f>'宅直データ '!D1926</f>
        <v>0</v>
      </c>
      <c r="F1926" s="3">
        <f>'宅直データ '!E1926</f>
        <v>0</v>
      </c>
      <c r="G1926" s="10">
        <f>'宅直データ '!F1926</f>
        <v>0</v>
      </c>
      <c r="H1926" s="3" t="str">
        <f t="shared" si="30"/>
        <v/>
      </c>
      <c r="I1926" s="3" t="str">
        <f>IF(F1926=1,VLOOKUP($B1926,スタッフ!$B:$F,5,FALSE),"")</f>
        <v/>
      </c>
      <c r="J1926" s="3" t="str">
        <f>IF(G1926=1,VLOOKUP($B1926,スタッフ!$B:$F,5,FALSE),"")</f>
        <v/>
      </c>
      <c r="K1926" s="3" t="str">
        <f>IF(E1926=1,VLOOKUP($B1926,スタッフ!$B:$F,5,FALSE),"")</f>
        <v/>
      </c>
    </row>
    <row r="1927" spans="1:11" x14ac:dyDescent="0.2">
      <c r="A1927" s="9" t="str">
        <f>'宅直データ '!A1927&amp;'宅直データ '!C1927</f>
        <v/>
      </c>
      <c r="B1927" s="3" t="str">
        <f>'宅直データ '!A1927&amp;""</f>
        <v/>
      </c>
      <c r="C1927" s="3">
        <f>'宅直データ '!B1927</f>
        <v>0</v>
      </c>
      <c r="D1927" s="4">
        <f>'宅直データ '!C1927</f>
        <v>0</v>
      </c>
      <c r="E1927" s="3">
        <f>'宅直データ '!D1927</f>
        <v>0</v>
      </c>
      <c r="F1927" s="3">
        <f>'宅直データ '!E1927</f>
        <v>0</v>
      </c>
      <c r="G1927" s="10">
        <f>'宅直データ '!F1927</f>
        <v>0</v>
      </c>
      <c r="H1927" s="3" t="str">
        <f t="shared" si="30"/>
        <v/>
      </c>
      <c r="I1927" s="3" t="str">
        <f>IF(F1927=1,VLOOKUP($B1927,スタッフ!$B:$F,5,FALSE),"")</f>
        <v/>
      </c>
      <c r="J1927" s="3" t="str">
        <f>IF(G1927=1,VLOOKUP($B1927,スタッフ!$B:$F,5,FALSE),"")</f>
        <v/>
      </c>
      <c r="K1927" s="3" t="str">
        <f>IF(E1927=1,VLOOKUP($B1927,スタッフ!$B:$F,5,FALSE),"")</f>
        <v/>
      </c>
    </row>
    <row r="1928" spans="1:11" x14ac:dyDescent="0.2">
      <c r="A1928" s="9" t="str">
        <f>'宅直データ '!A1928&amp;'宅直データ '!C1928</f>
        <v/>
      </c>
      <c r="B1928" s="3" t="str">
        <f>'宅直データ '!A1928&amp;""</f>
        <v/>
      </c>
      <c r="C1928" s="3">
        <f>'宅直データ '!B1928</f>
        <v>0</v>
      </c>
      <c r="D1928" s="4">
        <f>'宅直データ '!C1928</f>
        <v>0</v>
      </c>
      <c r="E1928" s="3">
        <f>'宅直データ '!D1928</f>
        <v>0</v>
      </c>
      <c r="F1928" s="3">
        <f>'宅直データ '!E1928</f>
        <v>0</v>
      </c>
      <c r="G1928" s="10">
        <f>'宅直データ '!F1928</f>
        <v>0</v>
      </c>
      <c r="H1928" s="3" t="str">
        <f t="shared" si="30"/>
        <v/>
      </c>
      <c r="I1928" s="3" t="str">
        <f>IF(F1928=1,VLOOKUP($B1928,スタッフ!$B:$F,5,FALSE),"")</f>
        <v/>
      </c>
      <c r="J1928" s="3" t="str">
        <f>IF(G1928=1,VLOOKUP($B1928,スタッフ!$B:$F,5,FALSE),"")</f>
        <v/>
      </c>
      <c r="K1928" s="3" t="str">
        <f>IF(E1928=1,VLOOKUP($B1928,スタッフ!$B:$F,5,FALSE),"")</f>
        <v/>
      </c>
    </row>
    <row r="1929" spans="1:11" x14ac:dyDescent="0.2">
      <c r="A1929" s="9" t="str">
        <f>'宅直データ '!A1929&amp;'宅直データ '!C1929</f>
        <v/>
      </c>
      <c r="B1929" s="3" t="str">
        <f>'宅直データ '!A1929&amp;""</f>
        <v/>
      </c>
      <c r="C1929" s="3">
        <f>'宅直データ '!B1929</f>
        <v>0</v>
      </c>
      <c r="D1929" s="4">
        <f>'宅直データ '!C1929</f>
        <v>0</v>
      </c>
      <c r="E1929" s="3">
        <f>'宅直データ '!D1929</f>
        <v>0</v>
      </c>
      <c r="F1929" s="3">
        <f>'宅直データ '!E1929</f>
        <v>0</v>
      </c>
      <c r="G1929" s="10">
        <f>'宅直データ '!F1929</f>
        <v>0</v>
      </c>
      <c r="H1929" s="3" t="str">
        <f t="shared" si="30"/>
        <v/>
      </c>
      <c r="I1929" s="3" t="str">
        <f>IF(F1929=1,VLOOKUP($B1929,スタッフ!$B:$F,5,FALSE),"")</f>
        <v/>
      </c>
      <c r="J1929" s="3" t="str">
        <f>IF(G1929=1,VLOOKUP($B1929,スタッフ!$B:$F,5,FALSE),"")</f>
        <v/>
      </c>
      <c r="K1929" s="3" t="str">
        <f>IF(E1929=1,VLOOKUP($B1929,スタッフ!$B:$F,5,FALSE),"")</f>
        <v/>
      </c>
    </row>
    <row r="1930" spans="1:11" x14ac:dyDescent="0.2">
      <c r="A1930" s="9" t="str">
        <f>'宅直データ '!A1930&amp;'宅直データ '!C1930</f>
        <v/>
      </c>
      <c r="B1930" s="3" t="str">
        <f>'宅直データ '!A1930&amp;""</f>
        <v/>
      </c>
      <c r="C1930" s="3">
        <f>'宅直データ '!B1930</f>
        <v>0</v>
      </c>
      <c r="D1930" s="4">
        <f>'宅直データ '!C1930</f>
        <v>0</v>
      </c>
      <c r="E1930" s="3">
        <f>'宅直データ '!D1930</f>
        <v>0</v>
      </c>
      <c r="F1930" s="3">
        <f>'宅直データ '!E1930</f>
        <v>0</v>
      </c>
      <c r="G1930" s="10">
        <f>'宅直データ '!F1930</f>
        <v>0</v>
      </c>
      <c r="H1930" s="3" t="str">
        <f t="shared" si="30"/>
        <v/>
      </c>
      <c r="I1930" s="3" t="str">
        <f>IF(F1930=1,VLOOKUP($B1930,スタッフ!$B:$F,5,FALSE),"")</f>
        <v/>
      </c>
      <c r="J1930" s="3" t="str">
        <f>IF(G1930=1,VLOOKUP($B1930,スタッフ!$B:$F,5,FALSE),"")</f>
        <v/>
      </c>
      <c r="K1930" s="3" t="str">
        <f>IF(E1930=1,VLOOKUP($B1930,スタッフ!$B:$F,5,FALSE),"")</f>
        <v/>
      </c>
    </row>
    <row r="1931" spans="1:11" x14ac:dyDescent="0.2">
      <c r="A1931" s="9" t="str">
        <f>'宅直データ '!A1931&amp;'宅直データ '!C1931</f>
        <v/>
      </c>
      <c r="B1931" s="3" t="str">
        <f>'宅直データ '!A1931&amp;""</f>
        <v/>
      </c>
      <c r="C1931" s="3">
        <f>'宅直データ '!B1931</f>
        <v>0</v>
      </c>
      <c r="D1931" s="4">
        <f>'宅直データ '!C1931</f>
        <v>0</v>
      </c>
      <c r="E1931" s="3">
        <f>'宅直データ '!D1931</f>
        <v>0</v>
      </c>
      <c r="F1931" s="3">
        <f>'宅直データ '!E1931</f>
        <v>0</v>
      </c>
      <c r="G1931" s="10">
        <f>'宅直データ '!F1931</f>
        <v>0</v>
      </c>
      <c r="H1931" s="3" t="str">
        <f t="shared" si="30"/>
        <v/>
      </c>
      <c r="I1931" s="3" t="str">
        <f>IF(F1931=1,VLOOKUP($B1931,スタッフ!$B:$F,5,FALSE),"")</f>
        <v/>
      </c>
      <c r="J1931" s="3" t="str">
        <f>IF(G1931=1,VLOOKUP($B1931,スタッフ!$B:$F,5,FALSE),"")</f>
        <v/>
      </c>
      <c r="K1931" s="3" t="str">
        <f>IF(E1931=1,VLOOKUP($B1931,スタッフ!$B:$F,5,FALSE),"")</f>
        <v/>
      </c>
    </row>
    <row r="1932" spans="1:11" x14ac:dyDescent="0.2">
      <c r="A1932" s="9" t="str">
        <f>'宅直データ '!A1932&amp;'宅直データ '!C1932</f>
        <v/>
      </c>
      <c r="B1932" s="3" t="str">
        <f>'宅直データ '!A1932&amp;""</f>
        <v/>
      </c>
      <c r="C1932" s="3">
        <f>'宅直データ '!B1932</f>
        <v>0</v>
      </c>
      <c r="D1932" s="4">
        <f>'宅直データ '!C1932</f>
        <v>0</v>
      </c>
      <c r="E1932" s="3">
        <f>'宅直データ '!D1932</f>
        <v>0</v>
      </c>
      <c r="F1932" s="3">
        <f>'宅直データ '!E1932</f>
        <v>0</v>
      </c>
      <c r="G1932" s="10">
        <f>'宅直データ '!F1932</f>
        <v>0</v>
      </c>
      <c r="H1932" s="3" t="str">
        <f t="shared" si="30"/>
        <v/>
      </c>
      <c r="I1932" s="3" t="str">
        <f>IF(F1932=1,VLOOKUP($B1932,スタッフ!$B:$F,5,FALSE),"")</f>
        <v/>
      </c>
      <c r="J1932" s="3" t="str">
        <f>IF(G1932=1,VLOOKUP($B1932,スタッフ!$B:$F,5,FALSE),"")</f>
        <v/>
      </c>
      <c r="K1932" s="3" t="str">
        <f>IF(E1932=1,VLOOKUP($B1932,スタッフ!$B:$F,5,FALSE),"")</f>
        <v/>
      </c>
    </row>
    <row r="1933" spans="1:11" x14ac:dyDescent="0.2">
      <c r="A1933" s="9" t="str">
        <f>'宅直データ '!A1933&amp;'宅直データ '!C1933</f>
        <v/>
      </c>
      <c r="B1933" s="3" t="str">
        <f>'宅直データ '!A1933&amp;""</f>
        <v/>
      </c>
      <c r="C1933" s="3">
        <f>'宅直データ '!B1933</f>
        <v>0</v>
      </c>
      <c r="D1933" s="4">
        <f>'宅直データ '!C1933</f>
        <v>0</v>
      </c>
      <c r="E1933" s="3">
        <f>'宅直データ '!D1933</f>
        <v>0</v>
      </c>
      <c r="F1933" s="3">
        <f>'宅直データ '!E1933</f>
        <v>0</v>
      </c>
      <c r="G1933" s="10">
        <f>'宅直データ '!F1933</f>
        <v>0</v>
      </c>
      <c r="H1933" s="3" t="str">
        <f t="shared" si="30"/>
        <v/>
      </c>
      <c r="I1933" s="3" t="str">
        <f>IF(F1933=1,VLOOKUP($B1933,スタッフ!$B:$F,5,FALSE),"")</f>
        <v/>
      </c>
      <c r="J1933" s="3" t="str">
        <f>IF(G1933=1,VLOOKUP($B1933,スタッフ!$B:$F,5,FALSE),"")</f>
        <v/>
      </c>
      <c r="K1933" s="3" t="str">
        <f>IF(E1933=1,VLOOKUP($B1933,スタッフ!$B:$F,5,FALSE),"")</f>
        <v/>
      </c>
    </row>
    <row r="1934" spans="1:11" x14ac:dyDescent="0.2">
      <c r="A1934" s="9" t="str">
        <f>'宅直データ '!A1934&amp;'宅直データ '!C1934</f>
        <v/>
      </c>
      <c r="B1934" s="3" t="str">
        <f>'宅直データ '!A1934&amp;""</f>
        <v/>
      </c>
      <c r="C1934" s="3">
        <f>'宅直データ '!B1934</f>
        <v>0</v>
      </c>
      <c r="D1934" s="4">
        <f>'宅直データ '!C1934</f>
        <v>0</v>
      </c>
      <c r="E1934" s="3">
        <f>'宅直データ '!D1934</f>
        <v>0</v>
      </c>
      <c r="F1934" s="3">
        <f>'宅直データ '!E1934</f>
        <v>0</v>
      </c>
      <c r="G1934" s="10">
        <f>'宅直データ '!F1934</f>
        <v>0</v>
      </c>
      <c r="H1934" s="3" t="str">
        <f t="shared" si="30"/>
        <v/>
      </c>
      <c r="I1934" s="3" t="str">
        <f>IF(F1934=1,VLOOKUP($B1934,スタッフ!$B:$F,5,FALSE),"")</f>
        <v/>
      </c>
      <c r="J1934" s="3" t="str">
        <f>IF(G1934=1,VLOOKUP($B1934,スタッフ!$B:$F,5,FALSE),"")</f>
        <v/>
      </c>
      <c r="K1934" s="3" t="str">
        <f>IF(E1934=1,VLOOKUP($B1934,スタッフ!$B:$F,5,FALSE),"")</f>
        <v/>
      </c>
    </row>
    <row r="1935" spans="1:11" x14ac:dyDescent="0.2">
      <c r="A1935" s="9" t="str">
        <f>'宅直データ '!A1935&amp;'宅直データ '!C1935</f>
        <v/>
      </c>
      <c r="B1935" s="3" t="str">
        <f>'宅直データ '!A1935&amp;""</f>
        <v/>
      </c>
      <c r="C1935" s="3">
        <f>'宅直データ '!B1935</f>
        <v>0</v>
      </c>
      <c r="D1935" s="4">
        <f>'宅直データ '!C1935</f>
        <v>0</v>
      </c>
      <c r="E1935" s="3">
        <f>'宅直データ '!D1935</f>
        <v>0</v>
      </c>
      <c r="F1935" s="3">
        <f>'宅直データ '!E1935</f>
        <v>0</v>
      </c>
      <c r="G1935" s="10">
        <f>'宅直データ '!F1935</f>
        <v>0</v>
      </c>
      <c r="H1935" s="3" t="str">
        <f t="shared" si="30"/>
        <v/>
      </c>
      <c r="I1935" s="3" t="str">
        <f>IF(F1935=1,VLOOKUP($B1935,スタッフ!$B:$F,5,FALSE),"")</f>
        <v/>
      </c>
      <c r="J1935" s="3" t="str">
        <f>IF(G1935=1,VLOOKUP($B1935,スタッフ!$B:$F,5,FALSE),"")</f>
        <v/>
      </c>
      <c r="K1935" s="3" t="str">
        <f>IF(E1935=1,VLOOKUP($B1935,スタッフ!$B:$F,5,FALSE),"")</f>
        <v/>
      </c>
    </row>
    <row r="1936" spans="1:11" x14ac:dyDescent="0.2">
      <c r="A1936" s="9" t="str">
        <f>'宅直データ '!A1936&amp;'宅直データ '!C1936</f>
        <v/>
      </c>
      <c r="B1936" s="3" t="str">
        <f>'宅直データ '!A1936&amp;""</f>
        <v/>
      </c>
      <c r="C1936" s="3">
        <f>'宅直データ '!B1936</f>
        <v>0</v>
      </c>
      <c r="D1936" s="4">
        <f>'宅直データ '!C1936</f>
        <v>0</v>
      </c>
      <c r="E1936" s="3">
        <f>'宅直データ '!D1936</f>
        <v>0</v>
      </c>
      <c r="F1936" s="3">
        <f>'宅直データ '!E1936</f>
        <v>0</v>
      </c>
      <c r="G1936" s="10">
        <f>'宅直データ '!F1936</f>
        <v>0</v>
      </c>
      <c r="H1936" s="3" t="str">
        <f t="shared" si="30"/>
        <v/>
      </c>
      <c r="I1936" s="3" t="str">
        <f>IF(F1936=1,VLOOKUP($B1936,スタッフ!$B:$F,5,FALSE),"")</f>
        <v/>
      </c>
      <c r="J1936" s="3" t="str">
        <f>IF(G1936=1,VLOOKUP($B1936,スタッフ!$B:$F,5,FALSE),"")</f>
        <v/>
      </c>
      <c r="K1936" s="3" t="str">
        <f>IF(E1936=1,VLOOKUP($B1936,スタッフ!$B:$F,5,FALSE),"")</f>
        <v/>
      </c>
    </row>
    <row r="1937" spans="1:11" x14ac:dyDescent="0.2">
      <c r="A1937" s="9" t="str">
        <f>'宅直データ '!A1937&amp;'宅直データ '!C1937</f>
        <v/>
      </c>
      <c r="B1937" s="3" t="str">
        <f>'宅直データ '!A1937&amp;""</f>
        <v/>
      </c>
      <c r="C1937" s="3">
        <f>'宅直データ '!B1937</f>
        <v>0</v>
      </c>
      <c r="D1937" s="4">
        <f>'宅直データ '!C1937</f>
        <v>0</v>
      </c>
      <c r="E1937" s="3">
        <f>'宅直データ '!D1937</f>
        <v>0</v>
      </c>
      <c r="F1937" s="3">
        <f>'宅直データ '!E1937</f>
        <v>0</v>
      </c>
      <c r="G1937" s="10">
        <f>'宅直データ '!F1937</f>
        <v>0</v>
      </c>
      <c r="H1937" s="3" t="str">
        <f t="shared" si="30"/>
        <v/>
      </c>
      <c r="I1937" s="3" t="str">
        <f>IF(F1937=1,VLOOKUP($B1937,スタッフ!$B:$F,5,FALSE),"")</f>
        <v/>
      </c>
      <c r="J1937" s="3" t="str">
        <f>IF(G1937=1,VLOOKUP($B1937,スタッフ!$B:$F,5,FALSE),"")</f>
        <v/>
      </c>
      <c r="K1937" s="3" t="str">
        <f>IF(E1937=1,VLOOKUP($B1937,スタッフ!$B:$F,5,FALSE),"")</f>
        <v/>
      </c>
    </row>
    <row r="1938" spans="1:11" x14ac:dyDescent="0.2">
      <c r="A1938" s="9" t="str">
        <f>'宅直データ '!A1938&amp;'宅直データ '!C1938</f>
        <v/>
      </c>
      <c r="B1938" s="3" t="str">
        <f>'宅直データ '!A1938&amp;""</f>
        <v/>
      </c>
      <c r="C1938" s="3">
        <f>'宅直データ '!B1938</f>
        <v>0</v>
      </c>
      <c r="D1938" s="4">
        <f>'宅直データ '!C1938</f>
        <v>0</v>
      </c>
      <c r="E1938" s="3">
        <f>'宅直データ '!D1938</f>
        <v>0</v>
      </c>
      <c r="F1938" s="3">
        <f>'宅直データ '!E1938</f>
        <v>0</v>
      </c>
      <c r="G1938" s="10">
        <f>'宅直データ '!F1938</f>
        <v>0</v>
      </c>
      <c r="H1938" s="3" t="str">
        <f t="shared" si="30"/>
        <v/>
      </c>
      <c r="I1938" s="3" t="str">
        <f>IF(F1938=1,VLOOKUP($B1938,スタッフ!$B:$F,5,FALSE),"")</f>
        <v/>
      </c>
      <c r="J1938" s="3" t="str">
        <f>IF(G1938=1,VLOOKUP($B1938,スタッフ!$B:$F,5,FALSE),"")</f>
        <v/>
      </c>
      <c r="K1938" s="3" t="str">
        <f>IF(E1938=1,VLOOKUP($B1938,スタッフ!$B:$F,5,FALSE),"")</f>
        <v/>
      </c>
    </row>
    <row r="1939" spans="1:11" x14ac:dyDescent="0.2">
      <c r="A1939" s="9" t="str">
        <f>'宅直データ '!A1939&amp;'宅直データ '!C1939</f>
        <v/>
      </c>
      <c r="B1939" s="3" t="str">
        <f>'宅直データ '!A1939&amp;""</f>
        <v/>
      </c>
      <c r="C1939" s="3">
        <f>'宅直データ '!B1939</f>
        <v>0</v>
      </c>
      <c r="D1939" s="4">
        <f>'宅直データ '!C1939</f>
        <v>0</v>
      </c>
      <c r="E1939" s="3">
        <f>'宅直データ '!D1939</f>
        <v>0</v>
      </c>
      <c r="F1939" s="3">
        <f>'宅直データ '!E1939</f>
        <v>0</v>
      </c>
      <c r="G1939" s="10">
        <f>'宅直データ '!F1939</f>
        <v>0</v>
      </c>
      <c r="H1939" s="3" t="str">
        <f t="shared" si="30"/>
        <v/>
      </c>
      <c r="I1939" s="3" t="str">
        <f>IF(F1939=1,VLOOKUP($B1939,スタッフ!$B:$F,5,FALSE),"")</f>
        <v/>
      </c>
      <c r="J1939" s="3" t="str">
        <f>IF(G1939=1,VLOOKUP($B1939,スタッフ!$B:$F,5,FALSE),"")</f>
        <v/>
      </c>
      <c r="K1939" s="3" t="str">
        <f>IF(E1939=1,VLOOKUP($B1939,スタッフ!$B:$F,5,FALSE),"")</f>
        <v/>
      </c>
    </row>
    <row r="1940" spans="1:11" x14ac:dyDescent="0.2">
      <c r="A1940" s="9" t="str">
        <f>デイリーデータ!A1940&amp;デイリーデータ!C1940</f>
        <v/>
      </c>
      <c r="B1940" s="3" t="str">
        <f>デイリーデータ!A1940&amp;""</f>
        <v/>
      </c>
      <c r="C1940" s="3" t="str">
        <f>デイリーデータ!B1940&amp;""</f>
        <v/>
      </c>
      <c r="D1940" s="4" t="str">
        <f>IF(デイリーデータ!C1940="","",(デイリーデータ!C1940))</f>
        <v/>
      </c>
      <c r="G1940" s="10"/>
      <c r="H1940" s="3" t="str">
        <f t="shared" si="30"/>
        <v/>
      </c>
      <c r="I1940" s="3" t="str">
        <f>IF(F1940=1,VLOOKUP($B1940,スタッフ!$B:$F,5,FALSE),"")</f>
        <v/>
      </c>
      <c r="J1940" s="3" t="str">
        <f>IF(G1940=1,VLOOKUP($B1940,スタッフ!$B:$F,5,FALSE),"")</f>
        <v/>
      </c>
      <c r="K1940" s="3" t="str">
        <f>IF(E1940=1,VLOOKUP($B1940,スタッフ!$B:$F,5,FALSE),"")</f>
        <v/>
      </c>
    </row>
    <row r="1941" spans="1:11" x14ac:dyDescent="0.2">
      <c r="A1941" s="9" t="str">
        <f>デイリーデータ!A1941&amp;デイリーデータ!C1941</f>
        <v/>
      </c>
      <c r="B1941" s="3" t="str">
        <f>デイリーデータ!A1941&amp;""</f>
        <v/>
      </c>
      <c r="C1941" s="3" t="str">
        <f>デイリーデータ!B1941&amp;""</f>
        <v/>
      </c>
      <c r="D1941" s="4" t="str">
        <f>IF(デイリーデータ!C1941="","",(デイリーデータ!C1941))</f>
        <v/>
      </c>
      <c r="G1941" s="10"/>
      <c r="H1941" s="3" t="str">
        <f t="shared" si="30"/>
        <v/>
      </c>
      <c r="I1941" s="3" t="str">
        <f>IF(F1941=1,VLOOKUP($B1941,スタッフ!$B:$F,5,FALSE),"")</f>
        <v/>
      </c>
      <c r="J1941" s="3" t="str">
        <f>IF(G1941=1,VLOOKUP($B1941,スタッフ!$B:$F,5,FALSE),"")</f>
        <v/>
      </c>
      <c r="K1941" s="3" t="str">
        <f>IF(E1941=1,VLOOKUP($B1941,スタッフ!$B:$F,5,FALSE),"")</f>
        <v/>
      </c>
    </row>
    <row r="1942" spans="1:11" x14ac:dyDescent="0.2">
      <c r="A1942" s="9" t="str">
        <f>デイリーデータ!A1942&amp;デイリーデータ!C1942</f>
        <v/>
      </c>
      <c r="B1942" s="3" t="str">
        <f>デイリーデータ!A1942&amp;""</f>
        <v/>
      </c>
      <c r="C1942" s="3" t="str">
        <f>デイリーデータ!B1942&amp;""</f>
        <v/>
      </c>
      <c r="D1942" s="4" t="str">
        <f>IF(デイリーデータ!C1942="","",(デイリーデータ!C1942))</f>
        <v/>
      </c>
      <c r="G1942" s="10"/>
      <c r="H1942" s="3" t="str">
        <f t="shared" si="30"/>
        <v/>
      </c>
      <c r="I1942" s="3" t="str">
        <f>IF(F1942=1,VLOOKUP($B1942,スタッフ!$B:$F,5,FALSE),"")</f>
        <v/>
      </c>
      <c r="J1942" s="3" t="str">
        <f>IF(G1942=1,VLOOKUP($B1942,スタッフ!$B:$F,5,FALSE),"")</f>
        <v/>
      </c>
      <c r="K1942" s="3" t="str">
        <f>IF(E1942=1,VLOOKUP($B1942,スタッフ!$B:$F,5,FALSE),"")</f>
        <v/>
      </c>
    </row>
    <row r="1943" spans="1:11" x14ac:dyDescent="0.2">
      <c r="A1943" s="9" t="str">
        <f>デイリーデータ!A1943&amp;デイリーデータ!C1943</f>
        <v/>
      </c>
      <c r="B1943" s="3" t="str">
        <f>デイリーデータ!A1943&amp;""</f>
        <v/>
      </c>
      <c r="C1943" s="3" t="str">
        <f>デイリーデータ!B1943&amp;""</f>
        <v/>
      </c>
      <c r="D1943" s="4" t="str">
        <f>IF(デイリーデータ!C1943="","",(デイリーデータ!C1943))</f>
        <v/>
      </c>
      <c r="G1943" s="10"/>
      <c r="H1943" s="3" t="str">
        <f t="shared" si="30"/>
        <v/>
      </c>
      <c r="I1943" s="3" t="str">
        <f>IF(F1943=1,VLOOKUP($B1943,スタッフ!$B:$F,5,FALSE),"")</f>
        <v/>
      </c>
      <c r="J1943" s="3" t="str">
        <f>IF(G1943=1,VLOOKUP($B1943,スタッフ!$B:$F,5,FALSE),"")</f>
        <v/>
      </c>
      <c r="K1943" s="3" t="str">
        <f>IF(E1943=1,VLOOKUP($B1943,スタッフ!$B:$F,5,FALSE),"")</f>
        <v/>
      </c>
    </row>
    <row r="1944" spans="1:11" x14ac:dyDescent="0.2">
      <c r="A1944" s="9" t="str">
        <f>デイリーデータ!A1944&amp;デイリーデータ!C1944</f>
        <v/>
      </c>
      <c r="B1944" s="3" t="str">
        <f>デイリーデータ!A1944&amp;""</f>
        <v/>
      </c>
      <c r="C1944" s="3" t="str">
        <f>デイリーデータ!B1944&amp;""</f>
        <v/>
      </c>
      <c r="D1944" s="4" t="str">
        <f>IF(デイリーデータ!C1944="","",(デイリーデータ!C1944))</f>
        <v/>
      </c>
      <c r="G1944" s="10"/>
      <c r="H1944" s="3" t="str">
        <f t="shared" si="30"/>
        <v/>
      </c>
      <c r="I1944" s="3" t="str">
        <f>IF(F1944=1,VLOOKUP($B1944,スタッフ!$B:$F,5,FALSE),"")</f>
        <v/>
      </c>
      <c r="J1944" s="3" t="str">
        <f>IF(G1944=1,VLOOKUP($B1944,スタッフ!$B:$F,5,FALSE),"")</f>
        <v/>
      </c>
      <c r="K1944" s="3" t="str">
        <f>IF(E1944=1,VLOOKUP($B1944,スタッフ!$B:$F,5,FALSE),"")</f>
        <v/>
      </c>
    </row>
    <row r="1945" spans="1:11" x14ac:dyDescent="0.2">
      <c r="A1945" s="9" t="str">
        <f>デイリーデータ!A1945&amp;デイリーデータ!C1945</f>
        <v/>
      </c>
      <c r="B1945" s="3" t="str">
        <f>デイリーデータ!A1945&amp;""</f>
        <v/>
      </c>
      <c r="C1945" s="3" t="str">
        <f>デイリーデータ!B1945&amp;""</f>
        <v/>
      </c>
      <c r="D1945" s="4" t="str">
        <f>IF(デイリーデータ!C1945="","",(デイリーデータ!C1945))</f>
        <v/>
      </c>
      <c r="G1945" s="10"/>
      <c r="H1945" s="3" t="str">
        <f t="shared" si="30"/>
        <v/>
      </c>
      <c r="I1945" s="3" t="str">
        <f>IF(F1945=1,VLOOKUP($B1945,スタッフ!$B:$F,5,FALSE),"")</f>
        <v/>
      </c>
      <c r="J1945" s="3" t="str">
        <f>IF(G1945=1,VLOOKUP($B1945,スタッフ!$B:$F,5,FALSE),"")</f>
        <v/>
      </c>
      <c r="K1945" s="3" t="str">
        <f>IF(E1945=1,VLOOKUP($B1945,スタッフ!$B:$F,5,FALSE),"")</f>
        <v/>
      </c>
    </row>
    <row r="1946" spans="1:11" x14ac:dyDescent="0.2">
      <c r="A1946" s="9" t="str">
        <f>デイリーデータ!A1946&amp;デイリーデータ!C1946</f>
        <v/>
      </c>
      <c r="B1946" s="3" t="str">
        <f>デイリーデータ!A1946&amp;""</f>
        <v/>
      </c>
      <c r="C1946" s="3" t="str">
        <f>デイリーデータ!B1946&amp;""</f>
        <v/>
      </c>
      <c r="D1946" s="4" t="str">
        <f>IF(デイリーデータ!C1946="","",(デイリーデータ!C1946))</f>
        <v/>
      </c>
      <c r="G1946" s="10"/>
      <c r="H1946" s="3" t="str">
        <f t="shared" si="30"/>
        <v/>
      </c>
      <c r="I1946" s="3" t="str">
        <f>IF(F1946=1,VLOOKUP($B1946,スタッフ!$B:$F,5,FALSE),"")</f>
        <v/>
      </c>
      <c r="J1946" s="3" t="str">
        <f>IF(G1946=1,VLOOKUP($B1946,スタッフ!$B:$F,5,FALSE),"")</f>
        <v/>
      </c>
      <c r="K1946" s="3" t="str">
        <f>IF(E1946=1,VLOOKUP($B1946,スタッフ!$B:$F,5,FALSE),"")</f>
        <v/>
      </c>
    </row>
    <row r="1947" spans="1:11" x14ac:dyDescent="0.2">
      <c r="A1947" s="9" t="str">
        <f>デイリーデータ!A1947&amp;デイリーデータ!C1947</f>
        <v/>
      </c>
      <c r="B1947" s="3" t="str">
        <f>デイリーデータ!A1947&amp;""</f>
        <v/>
      </c>
      <c r="C1947" s="3" t="str">
        <f>デイリーデータ!B1947&amp;""</f>
        <v/>
      </c>
      <c r="D1947" s="4" t="str">
        <f>IF(デイリーデータ!C1947="","",(デイリーデータ!C1947))</f>
        <v/>
      </c>
      <c r="G1947" s="10"/>
      <c r="H1947" s="3" t="str">
        <f t="shared" si="30"/>
        <v/>
      </c>
      <c r="I1947" s="3" t="str">
        <f>IF(F1947=1,VLOOKUP($B1947,スタッフ!$B:$F,5,FALSE),"")</f>
        <v/>
      </c>
      <c r="J1947" s="3" t="str">
        <f>IF(G1947=1,VLOOKUP($B1947,スタッフ!$B:$F,5,FALSE),"")</f>
        <v/>
      </c>
      <c r="K1947" s="3" t="str">
        <f>IF(E1947=1,VLOOKUP($B1947,スタッフ!$B:$F,5,FALSE),"")</f>
        <v/>
      </c>
    </row>
    <row r="1948" spans="1:11" x14ac:dyDescent="0.2">
      <c r="A1948" s="9" t="str">
        <f>デイリーデータ!A1948&amp;デイリーデータ!C1948</f>
        <v/>
      </c>
      <c r="B1948" s="3" t="str">
        <f>デイリーデータ!A1948&amp;""</f>
        <v/>
      </c>
      <c r="C1948" s="3" t="str">
        <f>デイリーデータ!B1948&amp;""</f>
        <v/>
      </c>
      <c r="D1948" s="4" t="str">
        <f>IF(デイリーデータ!C1948="","",(デイリーデータ!C1948))</f>
        <v/>
      </c>
      <c r="G1948" s="10"/>
      <c r="H1948" s="3" t="str">
        <f t="shared" si="30"/>
        <v/>
      </c>
      <c r="I1948" s="3" t="str">
        <f>IF(F1948=1,VLOOKUP($B1948,スタッフ!$B:$F,5,FALSE),"")</f>
        <v/>
      </c>
      <c r="J1948" s="3" t="str">
        <f>IF(G1948=1,VLOOKUP($B1948,スタッフ!$B:$F,5,FALSE),"")</f>
        <v/>
      </c>
      <c r="K1948" s="3" t="str">
        <f>IF(E1948=1,VLOOKUP($B1948,スタッフ!$B:$F,5,FALSE),"")</f>
        <v/>
      </c>
    </row>
    <row r="1949" spans="1:11" x14ac:dyDescent="0.2">
      <c r="A1949" s="9" t="str">
        <f>デイリーデータ!A1949&amp;デイリーデータ!C1949</f>
        <v/>
      </c>
      <c r="B1949" s="3" t="str">
        <f>デイリーデータ!A1949&amp;""</f>
        <v/>
      </c>
      <c r="C1949" s="3" t="str">
        <f>デイリーデータ!B1949&amp;""</f>
        <v/>
      </c>
      <c r="D1949" s="4" t="str">
        <f>IF(デイリーデータ!C1949="","",(デイリーデータ!C1949))</f>
        <v/>
      </c>
      <c r="G1949" s="10"/>
      <c r="H1949" s="3" t="str">
        <f t="shared" si="30"/>
        <v/>
      </c>
      <c r="I1949" s="3" t="str">
        <f>IF(F1949=1,VLOOKUP($B1949,スタッフ!$B:$F,5,FALSE),"")</f>
        <v/>
      </c>
      <c r="J1949" s="3" t="str">
        <f>IF(G1949=1,VLOOKUP($B1949,スタッフ!$B:$F,5,FALSE),"")</f>
        <v/>
      </c>
      <c r="K1949" s="3" t="str">
        <f>IF(E1949=1,VLOOKUP($B1949,スタッフ!$B:$F,5,FALSE),"")</f>
        <v/>
      </c>
    </row>
    <row r="1950" spans="1:11" x14ac:dyDescent="0.2">
      <c r="A1950" s="9" t="str">
        <f>デイリーデータ!A1950&amp;デイリーデータ!C1950</f>
        <v/>
      </c>
      <c r="B1950" s="3" t="str">
        <f>デイリーデータ!A1950&amp;""</f>
        <v/>
      </c>
      <c r="C1950" s="3" t="str">
        <f>デイリーデータ!B1950&amp;""</f>
        <v/>
      </c>
      <c r="D1950" s="4" t="str">
        <f>IF(デイリーデータ!C1950="","",(デイリーデータ!C1950))</f>
        <v/>
      </c>
      <c r="G1950" s="10"/>
      <c r="H1950" s="3" t="str">
        <f t="shared" si="30"/>
        <v/>
      </c>
      <c r="I1950" s="3" t="str">
        <f>IF(F1950=1,VLOOKUP($B1950,スタッフ!$B:$F,5,FALSE),"")</f>
        <v/>
      </c>
      <c r="J1950" s="3" t="str">
        <f>IF(G1950=1,VLOOKUP($B1950,スタッフ!$B:$F,5,FALSE),"")</f>
        <v/>
      </c>
      <c r="K1950" s="3" t="str">
        <f>IF(E1950=1,VLOOKUP($B1950,スタッフ!$B:$F,5,FALSE),"")</f>
        <v/>
      </c>
    </row>
    <row r="1951" spans="1:11" x14ac:dyDescent="0.2">
      <c r="A1951" s="9" t="str">
        <f>デイリーデータ!A1951&amp;デイリーデータ!C1951</f>
        <v/>
      </c>
      <c r="B1951" s="3" t="str">
        <f>デイリーデータ!A1951&amp;""</f>
        <v/>
      </c>
      <c r="C1951" s="3" t="str">
        <f>デイリーデータ!B1951&amp;""</f>
        <v/>
      </c>
      <c r="D1951" s="4" t="str">
        <f>IF(デイリーデータ!C1951="","",(デイリーデータ!C1951))</f>
        <v/>
      </c>
      <c r="G1951" s="10"/>
      <c r="H1951" s="3" t="str">
        <f t="shared" si="30"/>
        <v/>
      </c>
      <c r="I1951" s="3" t="str">
        <f>IF(F1951=1,VLOOKUP($B1951,スタッフ!$B:$F,5,FALSE),"")</f>
        <v/>
      </c>
      <c r="J1951" s="3" t="str">
        <f>IF(G1951=1,VLOOKUP($B1951,スタッフ!$B:$F,5,FALSE),"")</f>
        <v/>
      </c>
      <c r="K1951" s="3" t="str">
        <f>IF(E1951=1,VLOOKUP($B1951,スタッフ!$B:$F,5,FALSE),"")</f>
        <v/>
      </c>
    </row>
    <row r="1952" spans="1:11" x14ac:dyDescent="0.2">
      <c r="A1952" s="9" t="str">
        <f>デイリーデータ!A1952&amp;デイリーデータ!C1952</f>
        <v/>
      </c>
      <c r="B1952" s="3" t="str">
        <f>デイリーデータ!A1952&amp;""</f>
        <v/>
      </c>
      <c r="C1952" s="3" t="str">
        <f>デイリーデータ!B1952&amp;""</f>
        <v/>
      </c>
      <c r="D1952" s="4" t="str">
        <f>IF(デイリーデータ!C1952="","",(デイリーデータ!C1952))</f>
        <v/>
      </c>
      <c r="G1952" s="10"/>
      <c r="H1952" s="3" t="str">
        <f t="shared" si="30"/>
        <v/>
      </c>
      <c r="I1952" s="3" t="str">
        <f>IF(F1952=1,VLOOKUP($B1952,スタッフ!$B:$F,5,FALSE),"")</f>
        <v/>
      </c>
      <c r="J1952" s="3" t="str">
        <f>IF(G1952=1,VLOOKUP($B1952,スタッフ!$B:$F,5,FALSE),"")</f>
        <v/>
      </c>
      <c r="K1952" s="3" t="str">
        <f>IF(E1952=1,VLOOKUP($B1952,スタッフ!$B:$F,5,FALSE),"")</f>
        <v/>
      </c>
    </row>
    <row r="1953" spans="1:11" x14ac:dyDescent="0.2">
      <c r="A1953" s="9" t="str">
        <f>デイリーデータ!A1953&amp;デイリーデータ!C1953</f>
        <v/>
      </c>
      <c r="B1953" s="3" t="str">
        <f>デイリーデータ!A1953&amp;""</f>
        <v/>
      </c>
      <c r="C1953" s="3" t="str">
        <f>デイリーデータ!B1953&amp;""</f>
        <v/>
      </c>
      <c r="D1953" s="4" t="str">
        <f>IF(デイリーデータ!C1953="","",(デイリーデータ!C1953))</f>
        <v/>
      </c>
      <c r="G1953" s="10"/>
      <c r="H1953" s="3" t="str">
        <f t="shared" si="30"/>
        <v/>
      </c>
      <c r="I1953" s="3" t="str">
        <f>IF(F1953=1,VLOOKUP($B1953,スタッフ!$B:$F,5,FALSE),"")</f>
        <v/>
      </c>
      <c r="J1953" s="3" t="str">
        <f>IF(G1953=1,VLOOKUP($B1953,スタッフ!$B:$F,5,FALSE),"")</f>
        <v/>
      </c>
      <c r="K1953" s="3" t="str">
        <f>IF(E1953=1,VLOOKUP($B1953,スタッフ!$B:$F,5,FALSE),"")</f>
        <v/>
      </c>
    </row>
    <row r="1954" spans="1:11" x14ac:dyDescent="0.2">
      <c r="A1954" s="9" t="str">
        <f>デイリーデータ!A1954&amp;デイリーデータ!C1954</f>
        <v/>
      </c>
      <c r="B1954" s="3" t="str">
        <f>デイリーデータ!A1954&amp;""</f>
        <v/>
      </c>
      <c r="C1954" s="3" t="str">
        <f>デイリーデータ!B1954&amp;""</f>
        <v/>
      </c>
      <c r="D1954" s="4" t="str">
        <f>IF(デイリーデータ!C1954="","",(デイリーデータ!C1954))</f>
        <v/>
      </c>
      <c r="G1954" s="10"/>
      <c r="H1954" s="3" t="str">
        <f t="shared" si="30"/>
        <v/>
      </c>
      <c r="I1954" s="3" t="str">
        <f>IF(F1954=1,VLOOKUP($B1954,スタッフ!$B:$F,5,FALSE),"")</f>
        <v/>
      </c>
      <c r="J1954" s="3" t="str">
        <f>IF(G1954=1,VLOOKUP($B1954,スタッフ!$B:$F,5,FALSE),"")</f>
        <v/>
      </c>
      <c r="K1954" s="3" t="str">
        <f>IF(E1954=1,VLOOKUP($B1954,スタッフ!$B:$F,5,FALSE),"")</f>
        <v/>
      </c>
    </row>
    <row r="1955" spans="1:11" x14ac:dyDescent="0.2">
      <c r="A1955" s="9" t="str">
        <f>デイリーデータ!A1955&amp;デイリーデータ!C1955</f>
        <v/>
      </c>
      <c r="B1955" s="3" t="str">
        <f>デイリーデータ!A1955&amp;""</f>
        <v/>
      </c>
      <c r="C1955" s="3" t="str">
        <f>デイリーデータ!B1955&amp;""</f>
        <v/>
      </c>
      <c r="D1955" s="4" t="str">
        <f>IF(デイリーデータ!C1955="","",(デイリーデータ!C1955))</f>
        <v/>
      </c>
      <c r="G1955" s="10"/>
      <c r="H1955" s="3" t="str">
        <f t="shared" si="30"/>
        <v/>
      </c>
      <c r="I1955" s="3" t="str">
        <f>IF(F1955=1,VLOOKUP($B1955,スタッフ!$B:$F,5,FALSE),"")</f>
        <v/>
      </c>
      <c r="J1955" s="3" t="str">
        <f>IF(G1955=1,VLOOKUP($B1955,スタッフ!$B:$F,5,FALSE),"")</f>
        <v/>
      </c>
      <c r="K1955" s="3" t="str">
        <f>IF(E1955=1,VLOOKUP($B1955,スタッフ!$B:$F,5,FALSE),"")</f>
        <v/>
      </c>
    </row>
    <row r="1956" spans="1:11" x14ac:dyDescent="0.2">
      <c r="A1956" s="9" t="str">
        <f>デイリーデータ!A1956&amp;デイリーデータ!C1956</f>
        <v/>
      </c>
      <c r="B1956" s="3" t="str">
        <f>デイリーデータ!A1956&amp;""</f>
        <v/>
      </c>
      <c r="C1956" s="3" t="str">
        <f>デイリーデータ!B1956&amp;""</f>
        <v/>
      </c>
      <c r="D1956" s="4" t="str">
        <f>IF(デイリーデータ!C1956="","",(デイリーデータ!C1956))</f>
        <v/>
      </c>
      <c r="G1956" s="10"/>
      <c r="H1956" s="3" t="str">
        <f t="shared" si="30"/>
        <v/>
      </c>
      <c r="I1956" s="3" t="str">
        <f>IF(F1956=1,VLOOKUP($B1956,スタッフ!$B:$F,5,FALSE),"")</f>
        <v/>
      </c>
      <c r="J1956" s="3" t="str">
        <f>IF(G1956=1,VLOOKUP($B1956,スタッフ!$B:$F,5,FALSE),"")</f>
        <v/>
      </c>
      <c r="K1956" s="3" t="str">
        <f>IF(E1956=1,VLOOKUP($B1956,スタッフ!$B:$F,5,FALSE),"")</f>
        <v/>
      </c>
    </row>
    <row r="1957" spans="1:11" x14ac:dyDescent="0.2">
      <c r="A1957" s="9" t="str">
        <f>デイリーデータ!A1957&amp;デイリーデータ!C1957</f>
        <v/>
      </c>
      <c r="B1957" s="3" t="str">
        <f>デイリーデータ!A1957&amp;""</f>
        <v/>
      </c>
      <c r="C1957" s="3" t="str">
        <f>デイリーデータ!B1957&amp;""</f>
        <v/>
      </c>
      <c r="D1957" s="4" t="str">
        <f>IF(デイリーデータ!C1957="","",(デイリーデータ!C1957))</f>
        <v/>
      </c>
      <c r="G1957" s="10"/>
      <c r="H1957" s="3" t="str">
        <f t="shared" si="30"/>
        <v/>
      </c>
      <c r="I1957" s="3" t="str">
        <f>IF(F1957=1,VLOOKUP($B1957,スタッフ!$B:$F,5,FALSE),"")</f>
        <v/>
      </c>
      <c r="J1957" s="3" t="str">
        <f>IF(G1957=1,VLOOKUP($B1957,スタッフ!$B:$F,5,FALSE),"")</f>
        <v/>
      </c>
      <c r="K1957" s="3" t="str">
        <f>IF(E1957=1,VLOOKUP($B1957,スタッフ!$B:$F,5,FALSE),"")</f>
        <v/>
      </c>
    </row>
    <row r="1958" spans="1:11" x14ac:dyDescent="0.2">
      <c r="A1958" s="9" t="str">
        <f>デイリーデータ!A1958&amp;デイリーデータ!C1958</f>
        <v/>
      </c>
      <c r="B1958" s="3" t="str">
        <f>デイリーデータ!A1958&amp;""</f>
        <v/>
      </c>
      <c r="C1958" s="3" t="str">
        <f>デイリーデータ!B1958&amp;""</f>
        <v/>
      </c>
      <c r="D1958" s="4" t="str">
        <f>IF(デイリーデータ!C1958="","",(デイリーデータ!C1958))</f>
        <v/>
      </c>
      <c r="G1958" s="10"/>
      <c r="H1958" s="3" t="str">
        <f t="shared" si="30"/>
        <v/>
      </c>
      <c r="I1958" s="3" t="str">
        <f>IF(F1958=1,VLOOKUP($B1958,スタッフ!$B:$F,5,FALSE),"")</f>
        <v/>
      </c>
      <c r="J1958" s="3" t="str">
        <f>IF(G1958=1,VLOOKUP($B1958,スタッフ!$B:$F,5,FALSE),"")</f>
        <v/>
      </c>
      <c r="K1958" s="3" t="str">
        <f>IF(E1958=1,VLOOKUP($B1958,スタッフ!$B:$F,5,FALSE),"")</f>
        <v/>
      </c>
    </row>
    <row r="1959" spans="1:11" x14ac:dyDescent="0.2">
      <c r="A1959" s="9" t="str">
        <f>デイリーデータ!A1959&amp;デイリーデータ!C1959</f>
        <v/>
      </c>
      <c r="B1959" s="3" t="str">
        <f>デイリーデータ!A1959&amp;""</f>
        <v/>
      </c>
      <c r="C1959" s="3" t="str">
        <f>デイリーデータ!B1959&amp;""</f>
        <v/>
      </c>
      <c r="D1959" s="4" t="str">
        <f>IF(デイリーデータ!C1959="","",(デイリーデータ!C1959))</f>
        <v/>
      </c>
      <c r="G1959" s="10"/>
      <c r="H1959" s="3" t="str">
        <f t="shared" si="30"/>
        <v/>
      </c>
      <c r="I1959" s="3" t="str">
        <f>IF(F1959=1,VLOOKUP($B1959,スタッフ!$B:$F,5,FALSE),"")</f>
        <v/>
      </c>
      <c r="J1959" s="3" t="str">
        <f>IF(G1959=1,VLOOKUP($B1959,スタッフ!$B:$F,5,FALSE),"")</f>
        <v/>
      </c>
      <c r="K1959" s="3" t="str">
        <f>IF(E1959=1,VLOOKUP($B1959,スタッフ!$B:$F,5,FALSE),"")</f>
        <v/>
      </c>
    </row>
    <row r="1960" spans="1:11" x14ac:dyDescent="0.2">
      <c r="A1960" s="9" t="str">
        <f>デイリーデータ!A1960&amp;デイリーデータ!C1960</f>
        <v/>
      </c>
      <c r="B1960" s="3" t="str">
        <f>デイリーデータ!A1960&amp;""</f>
        <v/>
      </c>
      <c r="C1960" s="3" t="str">
        <f>デイリーデータ!B1960&amp;""</f>
        <v/>
      </c>
      <c r="D1960" s="4" t="str">
        <f>IF(デイリーデータ!C1960="","",(デイリーデータ!C1960))</f>
        <v/>
      </c>
      <c r="G1960" s="10"/>
      <c r="H1960" s="3" t="str">
        <f t="shared" si="30"/>
        <v/>
      </c>
      <c r="I1960" s="3" t="str">
        <f>IF(F1960=1,VLOOKUP($B1960,スタッフ!$B:$F,5,FALSE),"")</f>
        <v/>
      </c>
      <c r="J1960" s="3" t="str">
        <f>IF(G1960=1,VLOOKUP($B1960,スタッフ!$B:$F,5,FALSE),"")</f>
        <v/>
      </c>
      <c r="K1960" s="3" t="str">
        <f>IF(E1960=1,VLOOKUP($B1960,スタッフ!$B:$F,5,FALSE),"")</f>
        <v/>
      </c>
    </row>
    <row r="1961" spans="1:11" x14ac:dyDescent="0.2">
      <c r="A1961" s="9" t="str">
        <f>デイリーデータ!A1961&amp;デイリーデータ!C1961</f>
        <v/>
      </c>
      <c r="B1961" s="3" t="str">
        <f>デイリーデータ!A1961&amp;""</f>
        <v/>
      </c>
      <c r="C1961" s="3" t="str">
        <f>デイリーデータ!B1961&amp;""</f>
        <v/>
      </c>
      <c r="D1961" s="4" t="str">
        <f>IF(デイリーデータ!C1961="","",(デイリーデータ!C1961))</f>
        <v/>
      </c>
      <c r="G1961" s="10"/>
      <c r="H1961" s="3" t="str">
        <f t="shared" si="30"/>
        <v/>
      </c>
      <c r="I1961" s="3" t="str">
        <f>IF(F1961=1,VLOOKUP($B1961,スタッフ!$B:$F,5,FALSE),"")</f>
        <v/>
      </c>
      <c r="J1961" s="3" t="str">
        <f>IF(G1961=1,VLOOKUP($B1961,スタッフ!$B:$F,5,FALSE),"")</f>
        <v/>
      </c>
      <c r="K1961" s="3" t="str">
        <f>IF(E1961=1,VLOOKUP($B1961,スタッフ!$B:$F,5,FALSE),"")</f>
        <v/>
      </c>
    </row>
    <row r="1962" spans="1:11" x14ac:dyDescent="0.2">
      <c r="A1962" s="9" t="str">
        <f>デイリーデータ!A1962&amp;デイリーデータ!C1962</f>
        <v/>
      </c>
      <c r="B1962" s="3" t="str">
        <f>デイリーデータ!A1962&amp;""</f>
        <v/>
      </c>
      <c r="C1962" s="3" t="str">
        <f>デイリーデータ!B1962&amp;""</f>
        <v/>
      </c>
      <c r="D1962" s="4" t="str">
        <f>IF(デイリーデータ!C1962="","",(デイリーデータ!C1962))</f>
        <v/>
      </c>
      <c r="G1962" s="10"/>
      <c r="H1962" s="3" t="str">
        <f t="shared" si="30"/>
        <v/>
      </c>
      <c r="I1962" s="3" t="str">
        <f>IF(F1962=1,VLOOKUP($B1962,スタッフ!$B:$F,5,FALSE),"")</f>
        <v/>
      </c>
      <c r="J1962" s="3" t="str">
        <f>IF(G1962=1,VLOOKUP($B1962,スタッフ!$B:$F,5,FALSE),"")</f>
        <v/>
      </c>
      <c r="K1962" s="3" t="str">
        <f>IF(E1962=1,VLOOKUP($B1962,スタッフ!$B:$F,5,FALSE),"")</f>
        <v/>
      </c>
    </row>
    <row r="1963" spans="1:11" x14ac:dyDescent="0.2">
      <c r="A1963" s="9" t="str">
        <f>デイリーデータ!A1963&amp;デイリーデータ!C1963</f>
        <v/>
      </c>
      <c r="B1963" s="3" t="str">
        <f>デイリーデータ!A1963&amp;""</f>
        <v/>
      </c>
      <c r="C1963" s="3" t="str">
        <f>デイリーデータ!B1963&amp;""</f>
        <v/>
      </c>
      <c r="D1963" s="4" t="str">
        <f>IF(デイリーデータ!C1963="","",(デイリーデータ!C1963))</f>
        <v/>
      </c>
      <c r="G1963" s="10"/>
      <c r="H1963" s="3" t="str">
        <f t="shared" si="30"/>
        <v/>
      </c>
      <c r="I1963" s="3" t="str">
        <f>IF(F1963=1,VLOOKUP($B1963,スタッフ!$B:$F,5,FALSE),"")</f>
        <v/>
      </c>
      <c r="J1963" s="3" t="str">
        <f>IF(G1963=1,VLOOKUP($B1963,スタッフ!$B:$F,5,FALSE),"")</f>
        <v/>
      </c>
      <c r="K1963" s="3" t="str">
        <f>IF(E1963=1,VLOOKUP($B1963,スタッフ!$B:$F,5,FALSE),"")</f>
        <v/>
      </c>
    </row>
    <row r="1964" spans="1:11" x14ac:dyDescent="0.2">
      <c r="A1964" s="9" t="str">
        <f>デイリーデータ!A1964&amp;デイリーデータ!C1964</f>
        <v/>
      </c>
      <c r="B1964" s="3" t="str">
        <f>デイリーデータ!A1964&amp;""</f>
        <v/>
      </c>
      <c r="C1964" s="3" t="str">
        <f>デイリーデータ!B1964&amp;""</f>
        <v/>
      </c>
      <c r="D1964" s="4" t="str">
        <f>IF(デイリーデータ!C1964="","",(デイリーデータ!C1964))</f>
        <v/>
      </c>
      <c r="G1964" s="10"/>
      <c r="H1964" s="3" t="str">
        <f t="shared" si="30"/>
        <v/>
      </c>
      <c r="I1964" s="3" t="str">
        <f>IF(F1964=1,VLOOKUP($B1964,スタッフ!$B:$F,5,FALSE),"")</f>
        <v/>
      </c>
      <c r="J1964" s="3" t="str">
        <f>IF(G1964=1,VLOOKUP($B1964,スタッフ!$B:$F,5,FALSE),"")</f>
        <v/>
      </c>
      <c r="K1964" s="3" t="str">
        <f>IF(E1964=1,VLOOKUP($B1964,スタッフ!$B:$F,5,FALSE),"")</f>
        <v/>
      </c>
    </row>
    <row r="1965" spans="1:11" x14ac:dyDescent="0.2">
      <c r="A1965" s="9" t="str">
        <f>デイリーデータ!A1965&amp;デイリーデータ!C1965</f>
        <v/>
      </c>
      <c r="B1965" s="3" t="str">
        <f>デイリーデータ!A1965&amp;""</f>
        <v/>
      </c>
      <c r="C1965" s="3" t="str">
        <f>デイリーデータ!B1965&amp;""</f>
        <v/>
      </c>
      <c r="D1965" s="4" t="str">
        <f>IF(デイリーデータ!C1965="","",(デイリーデータ!C1965))</f>
        <v/>
      </c>
      <c r="G1965" s="10"/>
      <c r="H1965" s="3" t="str">
        <f t="shared" si="30"/>
        <v/>
      </c>
      <c r="I1965" s="3" t="str">
        <f>IF(F1965=1,VLOOKUP($B1965,スタッフ!$B:$F,5,FALSE),"")</f>
        <v/>
      </c>
      <c r="J1965" s="3" t="str">
        <f>IF(G1965=1,VLOOKUP($B1965,スタッフ!$B:$F,5,FALSE),"")</f>
        <v/>
      </c>
      <c r="K1965" s="3" t="str">
        <f>IF(E1965=1,VLOOKUP($B1965,スタッフ!$B:$F,5,FALSE),"")</f>
        <v/>
      </c>
    </row>
    <row r="1966" spans="1:11" x14ac:dyDescent="0.2">
      <c r="A1966" s="9" t="str">
        <f>デイリーデータ!A1966&amp;デイリーデータ!C1966</f>
        <v/>
      </c>
      <c r="B1966" s="3" t="str">
        <f>デイリーデータ!A1966&amp;""</f>
        <v/>
      </c>
      <c r="C1966" s="3" t="str">
        <f>デイリーデータ!B1966&amp;""</f>
        <v/>
      </c>
      <c r="D1966" s="4" t="str">
        <f>IF(デイリーデータ!C1966="","",(デイリーデータ!C1966))</f>
        <v/>
      </c>
      <c r="G1966" s="10"/>
      <c r="H1966" s="3" t="str">
        <f t="shared" si="30"/>
        <v/>
      </c>
      <c r="I1966" s="3" t="str">
        <f>IF(F1966=1,VLOOKUP($B1966,スタッフ!$B:$F,5,FALSE),"")</f>
        <v/>
      </c>
      <c r="J1966" s="3" t="str">
        <f>IF(G1966=1,VLOOKUP($B1966,スタッフ!$B:$F,5,FALSE),"")</f>
        <v/>
      </c>
      <c r="K1966" s="3" t="str">
        <f>IF(E1966=1,VLOOKUP($B1966,スタッフ!$B:$F,5,FALSE),"")</f>
        <v/>
      </c>
    </row>
    <row r="1967" spans="1:11" x14ac:dyDescent="0.2">
      <c r="A1967" s="9" t="str">
        <f>デイリーデータ!A1967&amp;デイリーデータ!C1967</f>
        <v/>
      </c>
      <c r="B1967" s="3" t="str">
        <f>デイリーデータ!A1967&amp;""</f>
        <v/>
      </c>
      <c r="C1967" s="3" t="str">
        <f>デイリーデータ!B1967&amp;""</f>
        <v/>
      </c>
      <c r="D1967" s="4" t="str">
        <f>IF(デイリーデータ!C1967="","",(デイリーデータ!C1967))</f>
        <v/>
      </c>
      <c r="G1967" s="10"/>
      <c r="H1967" s="3" t="str">
        <f t="shared" si="30"/>
        <v/>
      </c>
      <c r="I1967" s="3" t="str">
        <f>IF(F1967=1,VLOOKUP($B1967,スタッフ!$B:$F,5,FALSE),"")</f>
        <v/>
      </c>
      <c r="J1967" s="3" t="str">
        <f>IF(G1967=1,VLOOKUP($B1967,スタッフ!$B:$F,5,FALSE),"")</f>
        <v/>
      </c>
      <c r="K1967" s="3" t="str">
        <f>IF(E1967=1,VLOOKUP($B1967,スタッフ!$B:$F,5,FALSE),"")</f>
        <v/>
      </c>
    </row>
    <row r="1968" spans="1:11" x14ac:dyDescent="0.2">
      <c r="A1968" s="9" t="str">
        <f>デイリーデータ!A1968&amp;デイリーデータ!C1968</f>
        <v/>
      </c>
      <c r="B1968" s="3" t="str">
        <f>デイリーデータ!A1968&amp;""</f>
        <v/>
      </c>
      <c r="C1968" s="3" t="str">
        <f>デイリーデータ!B1968&amp;""</f>
        <v/>
      </c>
      <c r="D1968" s="4" t="str">
        <f>IF(デイリーデータ!C1968="","",(デイリーデータ!C1968))</f>
        <v/>
      </c>
      <c r="G1968" s="10"/>
      <c r="H1968" s="3" t="str">
        <f t="shared" si="30"/>
        <v/>
      </c>
      <c r="I1968" s="3" t="str">
        <f>IF(F1968=1,VLOOKUP($B1968,スタッフ!$B:$F,5,FALSE),"")</f>
        <v/>
      </c>
      <c r="J1968" s="3" t="str">
        <f>IF(G1968=1,VLOOKUP($B1968,スタッフ!$B:$F,5,FALSE),"")</f>
        <v/>
      </c>
      <c r="K1968" s="3" t="str">
        <f>IF(E1968=1,VLOOKUP($B1968,スタッフ!$B:$F,5,FALSE),"")</f>
        <v/>
      </c>
    </row>
    <row r="1969" spans="1:11" x14ac:dyDescent="0.2">
      <c r="A1969" s="9" t="str">
        <f>デイリーデータ!A1969&amp;デイリーデータ!C1969</f>
        <v/>
      </c>
      <c r="B1969" s="3" t="str">
        <f>デイリーデータ!A1969&amp;""</f>
        <v/>
      </c>
      <c r="C1969" s="3" t="str">
        <f>デイリーデータ!B1969&amp;""</f>
        <v/>
      </c>
      <c r="D1969" s="4" t="str">
        <f>IF(デイリーデータ!C1969="","",(デイリーデータ!C1969))</f>
        <v/>
      </c>
      <c r="G1969" s="10"/>
      <c r="H1969" s="3" t="str">
        <f t="shared" si="30"/>
        <v/>
      </c>
      <c r="I1969" s="3" t="str">
        <f>IF(F1969=1,VLOOKUP($B1969,スタッフ!$B:$F,5,FALSE),"")</f>
        <v/>
      </c>
      <c r="J1969" s="3" t="str">
        <f>IF(G1969=1,VLOOKUP($B1969,スタッフ!$B:$F,5,FALSE),"")</f>
        <v/>
      </c>
      <c r="K1969" s="3" t="str">
        <f>IF(E1969=1,VLOOKUP($B1969,スタッフ!$B:$F,5,FALSE),"")</f>
        <v/>
      </c>
    </row>
    <row r="1970" spans="1:11" x14ac:dyDescent="0.2">
      <c r="A1970" s="9" t="str">
        <f>デイリーデータ!A1970&amp;デイリーデータ!C1970</f>
        <v/>
      </c>
      <c r="B1970" s="3" t="str">
        <f>デイリーデータ!A1970&amp;""</f>
        <v/>
      </c>
      <c r="C1970" s="3" t="str">
        <f>デイリーデータ!B1970&amp;""</f>
        <v/>
      </c>
      <c r="D1970" s="4" t="str">
        <f>IF(デイリーデータ!C1970="","",(デイリーデータ!C1970))</f>
        <v/>
      </c>
      <c r="G1970" s="10"/>
      <c r="H1970" s="3" t="str">
        <f t="shared" si="30"/>
        <v/>
      </c>
      <c r="I1970" s="3" t="str">
        <f>IF(F1970=1,VLOOKUP($B1970,スタッフ!$B:$F,5,FALSE),"")</f>
        <v/>
      </c>
      <c r="J1970" s="3" t="str">
        <f>IF(G1970=1,VLOOKUP($B1970,スタッフ!$B:$F,5,FALSE),"")</f>
        <v/>
      </c>
      <c r="K1970" s="3" t="str">
        <f>IF(E1970=1,VLOOKUP($B1970,スタッフ!$B:$F,5,FALSE),"")</f>
        <v/>
      </c>
    </row>
    <row r="1971" spans="1:11" x14ac:dyDescent="0.2">
      <c r="A1971" s="9" t="str">
        <f>デイリーデータ!A1971&amp;デイリーデータ!C1971</f>
        <v/>
      </c>
      <c r="B1971" s="3" t="str">
        <f>デイリーデータ!A1971&amp;""</f>
        <v/>
      </c>
      <c r="C1971" s="3" t="str">
        <f>デイリーデータ!B1971&amp;""</f>
        <v/>
      </c>
      <c r="D1971" s="4" t="str">
        <f>IF(デイリーデータ!C1971="","",(デイリーデータ!C1971))</f>
        <v/>
      </c>
      <c r="G1971" s="10"/>
      <c r="H1971" s="3" t="str">
        <f t="shared" si="30"/>
        <v/>
      </c>
      <c r="I1971" s="3" t="str">
        <f>IF(F1971=1,VLOOKUP($B1971,スタッフ!$B:$F,5,FALSE),"")</f>
        <v/>
      </c>
      <c r="J1971" s="3" t="str">
        <f>IF(G1971=1,VLOOKUP($B1971,スタッフ!$B:$F,5,FALSE),"")</f>
        <v/>
      </c>
      <c r="K1971" s="3" t="str">
        <f>IF(E1971=1,VLOOKUP($B1971,スタッフ!$B:$F,5,FALSE),"")</f>
        <v/>
      </c>
    </row>
    <row r="1972" spans="1:11" x14ac:dyDescent="0.2">
      <c r="A1972" s="9" t="str">
        <f>デイリーデータ!A1972&amp;デイリーデータ!C1972</f>
        <v/>
      </c>
      <c r="B1972" s="3" t="str">
        <f>デイリーデータ!A1972&amp;""</f>
        <v/>
      </c>
      <c r="C1972" s="3" t="str">
        <f>デイリーデータ!B1972&amp;""</f>
        <v/>
      </c>
      <c r="D1972" s="4" t="str">
        <f>IF(デイリーデータ!C1972="","",(デイリーデータ!C1972))</f>
        <v/>
      </c>
      <c r="G1972" s="10"/>
      <c r="H1972" s="3" t="str">
        <f t="shared" si="30"/>
        <v/>
      </c>
      <c r="I1972" s="3" t="str">
        <f>IF(F1972=1,VLOOKUP($B1972,スタッフ!$B:$F,5,FALSE),"")</f>
        <v/>
      </c>
      <c r="J1972" s="3" t="str">
        <f>IF(G1972=1,VLOOKUP($B1972,スタッフ!$B:$F,5,FALSE),"")</f>
        <v/>
      </c>
      <c r="K1972" s="3" t="str">
        <f>IF(E1972=1,VLOOKUP($B1972,スタッフ!$B:$F,5,FALSE),"")</f>
        <v/>
      </c>
    </row>
    <row r="1973" spans="1:11" x14ac:dyDescent="0.2">
      <c r="A1973" s="9" t="str">
        <f>デイリーデータ!A1973&amp;デイリーデータ!C1973</f>
        <v/>
      </c>
      <c r="B1973" s="3" t="str">
        <f>デイリーデータ!A1973&amp;""</f>
        <v/>
      </c>
      <c r="C1973" s="3" t="str">
        <f>デイリーデータ!B1973&amp;""</f>
        <v/>
      </c>
      <c r="D1973" s="4" t="str">
        <f>IF(デイリーデータ!C1973="","",(デイリーデータ!C1973))</f>
        <v/>
      </c>
      <c r="G1973" s="10"/>
      <c r="H1973" s="3" t="str">
        <f t="shared" si="30"/>
        <v/>
      </c>
      <c r="I1973" s="3" t="str">
        <f>IF(F1973=1,VLOOKUP($B1973,スタッフ!$B:$F,5,FALSE),"")</f>
        <v/>
      </c>
      <c r="J1973" s="3" t="str">
        <f>IF(G1973=1,VLOOKUP($B1973,スタッフ!$B:$F,5,FALSE),"")</f>
        <v/>
      </c>
      <c r="K1973" s="3" t="str">
        <f>IF(E1973=1,VLOOKUP($B1973,スタッフ!$B:$F,5,FALSE),"")</f>
        <v/>
      </c>
    </row>
    <row r="1974" spans="1:11" x14ac:dyDescent="0.2">
      <c r="A1974" s="9" t="str">
        <f>デイリーデータ!A1974&amp;デイリーデータ!C1974</f>
        <v/>
      </c>
      <c r="B1974" s="3" t="str">
        <f>デイリーデータ!A1974&amp;""</f>
        <v/>
      </c>
      <c r="C1974" s="3" t="str">
        <f>デイリーデータ!B1974&amp;""</f>
        <v/>
      </c>
      <c r="D1974" s="4" t="str">
        <f>IF(デイリーデータ!C1974="","",(デイリーデータ!C1974))</f>
        <v/>
      </c>
      <c r="G1974" s="10"/>
      <c r="H1974" s="3" t="str">
        <f t="shared" si="30"/>
        <v/>
      </c>
      <c r="I1974" s="3" t="str">
        <f>IF(F1974=1,VLOOKUP($B1974,スタッフ!$B:$F,5,FALSE),"")</f>
        <v/>
      </c>
      <c r="J1974" s="3" t="str">
        <f>IF(G1974=1,VLOOKUP($B1974,スタッフ!$B:$F,5,FALSE),"")</f>
        <v/>
      </c>
      <c r="K1974" s="3" t="str">
        <f>IF(E1974=1,VLOOKUP($B1974,スタッフ!$B:$F,5,FALSE),"")</f>
        <v/>
      </c>
    </row>
    <row r="1975" spans="1:11" x14ac:dyDescent="0.2">
      <c r="A1975" s="9" t="str">
        <f>デイリーデータ!A1975&amp;デイリーデータ!C1975</f>
        <v/>
      </c>
      <c r="B1975" s="3" t="str">
        <f>デイリーデータ!A1975&amp;""</f>
        <v/>
      </c>
      <c r="C1975" s="3" t="str">
        <f>デイリーデータ!B1975&amp;""</f>
        <v/>
      </c>
      <c r="D1975" s="4" t="str">
        <f>IF(デイリーデータ!C1975="","",(デイリーデータ!C1975))</f>
        <v/>
      </c>
      <c r="G1975" s="10"/>
      <c r="H1975" s="3" t="str">
        <f t="shared" si="30"/>
        <v/>
      </c>
      <c r="I1975" s="3" t="str">
        <f>IF(F1975=1,VLOOKUP($B1975,スタッフ!$B:$F,5,FALSE),"")</f>
        <v/>
      </c>
      <c r="J1975" s="3" t="str">
        <f>IF(G1975=1,VLOOKUP($B1975,スタッフ!$B:$F,5,FALSE),"")</f>
        <v/>
      </c>
      <c r="K1975" s="3" t="str">
        <f>IF(E1975=1,VLOOKUP($B1975,スタッフ!$B:$F,5,FALSE),"")</f>
        <v/>
      </c>
    </row>
    <row r="1976" spans="1:11" x14ac:dyDescent="0.2">
      <c r="A1976" s="9" t="str">
        <f>デイリーデータ!A1976&amp;デイリーデータ!C1976</f>
        <v/>
      </c>
      <c r="B1976" s="3" t="str">
        <f>デイリーデータ!A1976&amp;""</f>
        <v/>
      </c>
      <c r="C1976" s="3" t="str">
        <f>デイリーデータ!B1976&amp;""</f>
        <v/>
      </c>
      <c r="D1976" s="4" t="str">
        <f>IF(デイリーデータ!C1976="","",(デイリーデータ!C1976))</f>
        <v/>
      </c>
      <c r="G1976" s="10"/>
      <c r="H1976" s="3" t="str">
        <f t="shared" si="30"/>
        <v/>
      </c>
      <c r="I1976" s="3" t="str">
        <f>IF(F1976=1,VLOOKUP($B1976,スタッフ!$B:$F,5,FALSE),"")</f>
        <v/>
      </c>
      <c r="J1976" s="3" t="str">
        <f>IF(G1976=1,VLOOKUP($B1976,スタッフ!$B:$F,5,FALSE),"")</f>
        <v/>
      </c>
      <c r="K1976" s="3" t="str">
        <f>IF(E1976=1,VLOOKUP($B1976,スタッフ!$B:$F,5,FALSE),"")</f>
        <v/>
      </c>
    </row>
    <row r="1977" spans="1:11" x14ac:dyDescent="0.2">
      <c r="A1977" s="9" t="str">
        <f>デイリーデータ!A1977&amp;デイリーデータ!C1977</f>
        <v/>
      </c>
      <c r="B1977" s="3" t="str">
        <f>デイリーデータ!A1977&amp;""</f>
        <v/>
      </c>
      <c r="C1977" s="3" t="str">
        <f>デイリーデータ!B1977&amp;""</f>
        <v/>
      </c>
      <c r="D1977" s="4" t="str">
        <f>IF(デイリーデータ!C1977="","",(デイリーデータ!C1977))</f>
        <v/>
      </c>
      <c r="G1977" s="10"/>
      <c r="H1977" s="3" t="str">
        <f t="shared" si="30"/>
        <v/>
      </c>
      <c r="I1977" s="3" t="str">
        <f>IF(F1977=1,VLOOKUP($B1977,スタッフ!$B:$F,5,FALSE),"")</f>
        <v/>
      </c>
      <c r="J1977" s="3" t="str">
        <f>IF(G1977=1,VLOOKUP($B1977,スタッフ!$B:$F,5,FALSE),"")</f>
        <v/>
      </c>
      <c r="K1977" s="3" t="str">
        <f>IF(E1977=1,VLOOKUP($B1977,スタッフ!$B:$F,5,FALSE),"")</f>
        <v/>
      </c>
    </row>
    <row r="1978" spans="1:11" x14ac:dyDescent="0.2">
      <c r="A1978" s="9" t="str">
        <f>デイリーデータ!A1978&amp;デイリーデータ!C1978</f>
        <v/>
      </c>
      <c r="B1978" s="3" t="str">
        <f>デイリーデータ!A1978&amp;""</f>
        <v/>
      </c>
      <c r="C1978" s="3" t="str">
        <f>デイリーデータ!B1978&amp;""</f>
        <v/>
      </c>
      <c r="D1978" s="4" t="str">
        <f>IF(デイリーデータ!C1978="","",(デイリーデータ!C1978))</f>
        <v/>
      </c>
      <c r="G1978" s="10"/>
      <c r="H1978" s="3" t="str">
        <f t="shared" si="30"/>
        <v/>
      </c>
      <c r="I1978" s="3" t="str">
        <f>IF(F1978=1,VLOOKUP($B1978,スタッフ!$B:$F,5,FALSE),"")</f>
        <v/>
      </c>
      <c r="J1978" s="3" t="str">
        <f>IF(G1978=1,VLOOKUP($B1978,スタッフ!$B:$F,5,FALSE),"")</f>
        <v/>
      </c>
      <c r="K1978" s="3" t="str">
        <f>IF(E1978=1,VLOOKUP($B1978,スタッフ!$B:$F,5,FALSE),"")</f>
        <v/>
      </c>
    </row>
    <row r="1979" spans="1:11" x14ac:dyDescent="0.2">
      <c r="A1979" s="9" t="str">
        <f>デイリーデータ!A1979&amp;デイリーデータ!C1979</f>
        <v/>
      </c>
      <c r="B1979" s="3" t="str">
        <f>デイリーデータ!A1979&amp;""</f>
        <v/>
      </c>
      <c r="C1979" s="3" t="str">
        <f>デイリーデータ!B1979&amp;""</f>
        <v/>
      </c>
      <c r="D1979" s="4" t="str">
        <f>IF(デイリーデータ!C1979="","",(デイリーデータ!C1979))</f>
        <v/>
      </c>
      <c r="G1979" s="10"/>
      <c r="H1979" s="3" t="str">
        <f t="shared" si="30"/>
        <v/>
      </c>
      <c r="I1979" s="3" t="str">
        <f>IF(F1979=1,VLOOKUP($B1979,スタッフ!$B:$F,5,FALSE),"")</f>
        <v/>
      </c>
      <c r="J1979" s="3" t="str">
        <f>IF(G1979=1,VLOOKUP($B1979,スタッフ!$B:$F,5,FALSE),"")</f>
        <v/>
      </c>
      <c r="K1979" s="3" t="str">
        <f>IF(E1979=1,VLOOKUP($B1979,スタッフ!$B:$F,5,FALSE),"")</f>
        <v/>
      </c>
    </row>
    <row r="1980" spans="1:11" x14ac:dyDescent="0.2">
      <c r="A1980" s="9" t="str">
        <f>デイリーデータ!A1980&amp;デイリーデータ!C1980</f>
        <v/>
      </c>
      <c r="B1980" s="3" t="str">
        <f>デイリーデータ!A1980&amp;""</f>
        <v/>
      </c>
      <c r="C1980" s="3" t="str">
        <f>デイリーデータ!B1980&amp;""</f>
        <v/>
      </c>
      <c r="D1980" s="4" t="str">
        <f>IF(デイリーデータ!C1980="","",(デイリーデータ!C1980))</f>
        <v/>
      </c>
      <c r="G1980" s="10"/>
      <c r="H1980" s="3" t="str">
        <f t="shared" si="30"/>
        <v/>
      </c>
      <c r="I1980" s="3" t="str">
        <f>IF(F1980=1,VLOOKUP($B1980,スタッフ!$B:$F,5,FALSE),"")</f>
        <v/>
      </c>
      <c r="J1980" s="3" t="str">
        <f>IF(G1980=1,VLOOKUP($B1980,スタッフ!$B:$F,5,FALSE),"")</f>
        <v/>
      </c>
      <c r="K1980" s="3" t="str">
        <f>IF(E1980=1,VLOOKUP($B1980,スタッフ!$B:$F,5,FALSE),"")</f>
        <v/>
      </c>
    </row>
    <row r="1981" spans="1:11" x14ac:dyDescent="0.2">
      <c r="A1981" s="9" t="str">
        <f>デイリーデータ!A1981&amp;デイリーデータ!C1981</f>
        <v/>
      </c>
      <c r="B1981" s="3" t="str">
        <f>デイリーデータ!A1981&amp;""</f>
        <v/>
      </c>
      <c r="C1981" s="3" t="str">
        <f>デイリーデータ!B1981&amp;""</f>
        <v/>
      </c>
      <c r="D1981" s="4" t="str">
        <f>IF(デイリーデータ!C1981="","",(デイリーデータ!C1981))</f>
        <v/>
      </c>
      <c r="G1981" s="10"/>
      <c r="H1981" s="3" t="str">
        <f t="shared" si="30"/>
        <v/>
      </c>
      <c r="I1981" s="3" t="str">
        <f>IF(F1981=1,VLOOKUP($B1981,スタッフ!$B:$F,5,FALSE),"")</f>
        <v/>
      </c>
      <c r="J1981" s="3" t="str">
        <f>IF(G1981=1,VLOOKUP($B1981,スタッフ!$B:$F,5,FALSE),"")</f>
        <v/>
      </c>
      <c r="K1981" s="3" t="str">
        <f>IF(E1981=1,VLOOKUP($B1981,スタッフ!$B:$F,5,FALSE),"")</f>
        <v/>
      </c>
    </row>
    <row r="1982" spans="1:11" x14ac:dyDescent="0.2">
      <c r="A1982" s="9" t="str">
        <f>デイリーデータ!A1982&amp;デイリーデータ!C1982</f>
        <v/>
      </c>
      <c r="B1982" s="3" t="str">
        <f>デイリーデータ!A1982&amp;""</f>
        <v/>
      </c>
      <c r="C1982" s="3" t="str">
        <f>デイリーデータ!B1982&amp;""</f>
        <v/>
      </c>
      <c r="D1982" s="4" t="str">
        <f>IF(デイリーデータ!C1982="","",(デイリーデータ!C1982))</f>
        <v/>
      </c>
      <c r="G1982" s="10"/>
      <c r="H1982" s="3" t="str">
        <f t="shared" si="30"/>
        <v/>
      </c>
      <c r="I1982" s="3" t="str">
        <f>IF(F1982=1,VLOOKUP($B1982,スタッフ!$B:$F,5,FALSE),"")</f>
        <v/>
      </c>
      <c r="J1982" s="3" t="str">
        <f>IF(G1982=1,VLOOKUP($B1982,スタッフ!$B:$F,5,FALSE),"")</f>
        <v/>
      </c>
      <c r="K1982" s="3" t="str">
        <f>IF(E1982=1,VLOOKUP($B1982,スタッフ!$B:$F,5,FALSE),"")</f>
        <v/>
      </c>
    </row>
    <row r="1983" spans="1:11" x14ac:dyDescent="0.2">
      <c r="A1983" s="9" t="str">
        <f>デイリーデータ!A1983&amp;デイリーデータ!C1983</f>
        <v/>
      </c>
      <c r="B1983" s="3" t="str">
        <f>デイリーデータ!A1983&amp;""</f>
        <v/>
      </c>
      <c r="C1983" s="3" t="str">
        <f>デイリーデータ!B1983&amp;""</f>
        <v/>
      </c>
      <c r="D1983" s="4" t="str">
        <f>IF(デイリーデータ!C1983="","",(デイリーデータ!C1983))</f>
        <v/>
      </c>
      <c r="G1983" s="10"/>
      <c r="H1983" s="3" t="str">
        <f t="shared" si="30"/>
        <v/>
      </c>
      <c r="I1983" s="3" t="str">
        <f>IF(F1983=1,VLOOKUP($B1983,スタッフ!$B:$F,5,FALSE),"")</f>
        <v/>
      </c>
      <c r="J1983" s="3" t="str">
        <f>IF(G1983=1,VLOOKUP($B1983,スタッフ!$B:$F,5,FALSE),"")</f>
        <v/>
      </c>
      <c r="K1983" s="3" t="str">
        <f>IF(E1983=1,VLOOKUP($B1983,スタッフ!$B:$F,5,FALSE),"")</f>
        <v/>
      </c>
    </row>
    <row r="1984" spans="1:11" x14ac:dyDescent="0.2">
      <c r="A1984" s="9" t="str">
        <f>デイリーデータ!A1984&amp;デイリーデータ!C1984</f>
        <v/>
      </c>
      <c r="B1984" s="3" t="str">
        <f>デイリーデータ!A1984&amp;""</f>
        <v/>
      </c>
      <c r="C1984" s="3" t="str">
        <f>デイリーデータ!B1984&amp;""</f>
        <v/>
      </c>
      <c r="D1984" s="4" t="str">
        <f>IF(デイリーデータ!C1984="","",(デイリーデータ!C1984))</f>
        <v/>
      </c>
      <c r="G1984" s="10"/>
      <c r="H1984" s="3" t="str">
        <f t="shared" si="30"/>
        <v/>
      </c>
      <c r="I1984" s="3" t="str">
        <f>IF(F1984=1,VLOOKUP($B1984,スタッフ!$B:$F,5,FALSE),"")</f>
        <v/>
      </c>
      <c r="J1984" s="3" t="str">
        <f>IF(G1984=1,VLOOKUP($B1984,スタッフ!$B:$F,5,FALSE),"")</f>
        <v/>
      </c>
      <c r="K1984" s="3" t="str">
        <f>IF(E1984=1,VLOOKUP($B1984,スタッフ!$B:$F,5,FALSE),"")</f>
        <v/>
      </c>
    </row>
    <row r="1985" spans="1:11" x14ac:dyDescent="0.2">
      <c r="A1985" s="9" t="str">
        <f>デイリーデータ!A1985&amp;デイリーデータ!C1985</f>
        <v/>
      </c>
      <c r="B1985" s="3" t="str">
        <f>デイリーデータ!A1985&amp;""</f>
        <v/>
      </c>
      <c r="C1985" s="3" t="str">
        <f>デイリーデータ!B1985&amp;""</f>
        <v/>
      </c>
      <c r="D1985" s="4" t="str">
        <f>IF(デイリーデータ!C1985="","",(デイリーデータ!C1985))</f>
        <v/>
      </c>
      <c r="G1985" s="10"/>
      <c r="H1985" s="3" t="str">
        <f t="shared" si="30"/>
        <v/>
      </c>
      <c r="I1985" s="3" t="str">
        <f>IF(F1985=1,VLOOKUP($B1985,スタッフ!$B:$F,5,FALSE),"")</f>
        <v/>
      </c>
      <c r="J1985" s="3" t="str">
        <f>IF(G1985=1,VLOOKUP($B1985,スタッフ!$B:$F,5,FALSE),"")</f>
        <v/>
      </c>
      <c r="K1985" s="3" t="str">
        <f>IF(E1985=1,VLOOKUP($B1985,スタッフ!$B:$F,5,FALSE),"")</f>
        <v/>
      </c>
    </row>
    <row r="1986" spans="1:11" x14ac:dyDescent="0.2">
      <c r="A1986" s="9" t="str">
        <f>デイリーデータ!A1986&amp;デイリーデータ!C1986</f>
        <v/>
      </c>
      <c r="B1986" s="3" t="str">
        <f>デイリーデータ!A1986&amp;""</f>
        <v/>
      </c>
      <c r="C1986" s="3" t="str">
        <f>デイリーデータ!B1986&amp;""</f>
        <v/>
      </c>
      <c r="D1986" s="4" t="str">
        <f>IF(デイリーデータ!C1986="","",(デイリーデータ!C1986))</f>
        <v/>
      </c>
      <c r="G1986" s="10"/>
      <c r="H1986" s="3" t="str">
        <f t="shared" si="30"/>
        <v/>
      </c>
      <c r="I1986" s="3" t="str">
        <f>IF(F1986=1,VLOOKUP($B1986,スタッフ!$B:$F,5,FALSE),"")</f>
        <v/>
      </c>
      <c r="J1986" s="3" t="str">
        <f>IF(G1986=1,VLOOKUP($B1986,スタッフ!$B:$F,5,FALSE),"")</f>
        <v/>
      </c>
      <c r="K1986" s="3" t="str">
        <f>IF(E1986=1,VLOOKUP($B1986,スタッフ!$B:$F,5,FALSE),"")</f>
        <v/>
      </c>
    </row>
    <row r="1987" spans="1:11" x14ac:dyDescent="0.2">
      <c r="A1987" s="9" t="str">
        <f>デイリーデータ!A1987&amp;デイリーデータ!C1987</f>
        <v/>
      </c>
      <c r="B1987" s="3" t="str">
        <f>デイリーデータ!A1987&amp;""</f>
        <v/>
      </c>
      <c r="C1987" s="3" t="str">
        <f>デイリーデータ!B1987&amp;""</f>
        <v/>
      </c>
      <c r="D1987" s="4" t="str">
        <f>IF(デイリーデータ!C1987="","",(デイリーデータ!C1987))</f>
        <v/>
      </c>
      <c r="G1987" s="10"/>
      <c r="H1987" s="3" t="str">
        <f t="shared" ref="H1987:H2001" si="31">IF(G1987=1,"日","")&amp;IF(F1987=1,"PM","")&amp;IF(E1987=1,"夜","")</f>
        <v/>
      </c>
      <c r="I1987" s="3" t="str">
        <f>IF(F1987=1,VLOOKUP($B1987,スタッフ!$B:$F,5,FALSE),"")</f>
        <v/>
      </c>
      <c r="J1987" s="3" t="str">
        <f>IF(G1987=1,VLOOKUP($B1987,スタッフ!$B:$F,5,FALSE),"")</f>
        <v/>
      </c>
      <c r="K1987" s="3" t="str">
        <f>IF(E1987=1,VLOOKUP($B1987,スタッフ!$B:$F,5,FALSE),"")</f>
        <v/>
      </c>
    </row>
    <row r="1988" spans="1:11" x14ac:dyDescent="0.2">
      <c r="A1988" s="9" t="str">
        <f>デイリーデータ!A1988&amp;デイリーデータ!C1988</f>
        <v/>
      </c>
      <c r="B1988" s="3" t="str">
        <f>デイリーデータ!A1988&amp;""</f>
        <v/>
      </c>
      <c r="C1988" s="3" t="str">
        <f>デイリーデータ!B1988&amp;""</f>
        <v/>
      </c>
      <c r="D1988" s="4" t="str">
        <f>IF(デイリーデータ!C1988="","",(デイリーデータ!C1988))</f>
        <v/>
      </c>
      <c r="G1988" s="10"/>
      <c r="H1988" s="3" t="str">
        <f t="shared" si="31"/>
        <v/>
      </c>
      <c r="I1988" s="3" t="str">
        <f>IF(F1988=1,VLOOKUP($B1988,スタッフ!$B:$F,5,FALSE),"")</f>
        <v/>
      </c>
      <c r="J1988" s="3" t="str">
        <f>IF(G1988=1,VLOOKUP($B1988,スタッフ!$B:$F,5,FALSE),"")</f>
        <v/>
      </c>
      <c r="K1988" s="3" t="str">
        <f>IF(E1988=1,VLOOKUP($B1988,スタッフ!$B:$F,5,FALSE),"")</f>
        <v/>
      </c>
    </row>
    <row r="1989" spans="1:11" x14ac:dyDescent="0.2">
      <c r="A1989" s="9" t="str">
        <f>デイリーデータ!A1989&amp;デイリーデータ!C1989</f>
        <v/>
      </c>
      <c r="B1989" s="3" t="str">
        <f>デイリーデータ!A1989&amp;""</f>
        <v/>
      </c>
      <c r="C1989" s="3" t="str">
        <f>デイリーデータ!B1989&amp;""</f>
        <v/>
      </c>
      <c r="D1989" s="4" t="str">
        <f>IF(デイリーデータ!C1989="","",(デイリーデータ!C1989))</f>
        <v/>
      </c>
      <c r="G1989" s="10"/>
      <c r="H1989" s="3" t="str">
        <f t="shared" si="31"/>
        <v/>
      </c>
      <c r="I1989" s="3" t="str">
        <f>IF(F1989=1,VLOOKUP($B1989,スタッフ!$B:$F,5,FALSE),"")</f>
        <v/>
      </c>
      <c r="J1989" s="3" t="str">
        <f>IF(G1989=1,VLOOKUP($B1989,スタッフ!$B:$F,5,FALSE),"")</f>
        <v/>
      </c>
      <c r="K1989" s="3" t="str">
        <f>IF(E1989=1,VLOOKUP($B1989,スタッフ!$B:$F,5,FALSE),"")</f>
        <v/>
      </c>
    </row>
    <row r="1990" spans="1:11" x14ac:dyDescent="0.2">
      <c r="A1990" s="9" t="str">
        <f>デイリーデータ!A1990&amp;デイリーデータ!C1990</f>
        <v/>
      </c>
      <c r="B1990" s="3" t="str">
        <f>デイリーデータ!A1990&amp;""</f>
        <v/>
      </c>
      <c r="C1990" s="3" t="str">
        <f>デイリーデータ!B1990&amp;""</f>
        <v/>
      </c>
      <c r="D1990" s="4" t="str">
        <f>IF(デイリーデータ!C1990="","",(デイリーデータ!C1990))</f>
        <v/>
      </c>
      <c r="G1990" s="10"/>
      <c r="H1990" s="3" t="str">
        <f t="shared" si="31"/>
        <v/>
      </c>
      <c r="I1990" s="3" t="str">
        <f>IF(F1990=1,VLOOKUP($B1990,スタッフ!$B:$F,5,FALSE),"")</f>
        <v/>
      </c>
      <c r="J1990" s="3" t="str">
        <f>IF(G1990=1,VLOOKUP($B1990,スタッフ!$B:$F,5,FALSE),"")</f>
        <v/>
      </c>
      <c r="K1990" s="3" t="str">
        <f>IF(E1990=1,VLOOKUP($B1990,スタッフ!$B:$F,5,FALSE),"")</f>
        <v/>
      </c>
    </row>
    <row r="1991" spans="1:11" x14ac:dyDescent="0.2">
      <c r="A1991" s="9" t="str">
        <f>デイリーデータ!A1991&amp;デイリーデータ!C1991</f>
        <v/>
      </c>
      <c r="B1991" s="3" t="str">
        <f>デイリーデータ!A1991&amp;""</f>
        <v/>
      </c>
      <c r="C1991" s="3" t="str">
        <f>デイリーデータ!B1991&amp;""</f>
        <v/>
      </c>
      <c r="D1991" s="4" t="str">
        <f>IF(デイリーデータ!C1991="","",(デイリーデータ!C1991))</f>
        <v/>
      </c>
      <c r="G1991" s="10"/>
      <c r="H1991" s="3" t="str">
        <f t="shared" si="31"/>
        <v/>
      </c>
      <c r="I1991" s="3" t="str">
        <f>IF(F1991=1,VLOOKUP($B1991,スタッフ!$B:$F,5,FALSE),"")</f>
        <v/>
      </c>
      <c r="J1991" s="3" t="str">
        <f>IF(G1991=1,VLOOKUP($B1991,スタッフ!$B:$F,5,FALSE),"")</f>
        <v/>
      </c>
      <c r="K1991" s="3" t="str">
        <f>IF(E1991=1,VLOOKUP($B1991,スタッフ!$B:$F,5,FALSE),"")</f>
        <v/>
      </c>
    </row>
    <row r="1992" spans="1:11" x14ac:dyDescent="0.2">
      <c r="A1992" s="9" t="str">
        <f>デイリーデータ!A1992&amp;デイリーデータ!C1992</f>
        <v/>
      </c>
      <c r="B1992" s="3" t="str">
        <f>デイリーデータ!A1992&amp;""</f>
        <v/>
      </c>
      <c r="C1992" s="3" t="str">
        <f>デイリーデータ!B1992&amp;""</f>
        <v/>
      </c>
      <c r="D1992" s="4" t="str">
        <f>IF(デイリーデータ!C1992="","",(デイリーデータ!C1992))</f>
        <v/>
      </c>
      <c r="G1992" s="10"/>
      <c r="H1992" s="3" t="str">
        <f t="shared" si="31"/>
        <v/>
      </c>
      <c r="I1992" s="3" t="str">
        <f>IF(F1992=1,VLOOKUP($B1992,スタッフ!$B:$F,5,FALSE),"")</f>
        <v/>
      </c>
      <c r="J1992" s="3" t="str">
        <f>IF(G1992=1,VLOOKUP($B1992,スタッフ!$B:$F,5,FALSE),"")</f>
        <v/>
      </c>
      <c r="K1992" s="3" t="str">
        <f>IF(E1992=1,VLOOKUP($B1992,スタッフ!$B:$F,5,FALSE),"")</f>
        <v/>
      </c>
    </row>
    <row r="1993" spans="1:11" x14ac:dyDescent="0.2">
      <c r="A1993" s="9" t="str">
        <f>デイリーデータ!A1993&amp;デイリーデータ!C1993</f>
        <v/>
      </c>
      <c r="B1993" s="3" t="str">
        <f>デイリーデータ!A1993&amp;""</f>
        <v/>
      </c>
      <c r="C1993" s="3" t="str">
        <f>デイリーデータ!B1993&amp;""</f>
        <v/>
      </c>
      <c r="D1993" s="4" t="str">
        <f>IF(デイリーデータ!C1993="","",(デイリーデータ!C1993))</f>
        <v/>
      </c>
      <c r="G1993" s="10"/>
      <c r="H1993" s="3" t="str">
        <f t="shared" si="31"/>
        <v/>
      </c>
      <c r="I1993" s="3" t="str">
        <f>IF(F1993=1,VLOOKUP($B1993,スタッフ!$B:$F,5,FALSE),"")</f>
        <v/>
      </c>
      <c r="J1993" s="3" t="str">
        <f>IF(G1993=1,VLOOKUP($B1993,スタッフ!$B:$F,5,FALSE),"")</f>
        <v/>
      </c>
      <c r="K1993" s="3" t="str">
        <f>IF(E1993=1,VLOOKUP($B1993,スタッフ!$B:$F,5,FALSE),"")</f>
        <v/>
      </c>
    </row>
    <row r="1994" spans="1:11" x14ac:dyDescent="0.2">
      <c r="A1994" s="9" t="str">
        <f>デイリーデータ!A1994&amp;デイリーデータ!C1994</f>
        <v/>
      </c>
      <c r="B1994" s="3" t="str">
        <f>デイリーデータ!A1994&amp;""</f>
        <v/>
      </c>
      <c r="C1994" s="3" t="str">
        <f>デイリーデータ!B1994&amp;""</f>
        <v/>
      </c>
      <c r="D1994" s="4" t="str">
        <f>IF(デイリーデータ!C1994="","",(デイリーデータ!C1994))</f>
        <v/>
      </c>
      <c r="G1994" s="10"/>
      <c r="H1994" s="3" t="str">
        <f t="shared" si="31"/>
        <v/>
      </c>
      <c r="I1994" s="3" t="str">
        <f>IF(F1994=1,VLOOKUP($B1994,スタッフ!$B:$F,5,FALSE),"")</f>
        <v/>
      </c>
      <c r="J1994" s="3" t="str">
        <f>IF(G1994=1,VLOOKUP($B1994,スタッフ!$B:$F,5,FALSE),"")</f>
        <v/>
      </c>
      <c r="K1994" s="3" t="str">
        <f>IF(E1994=1,VLOOKUP($B1994,スタッフ!$B:$F,5,FALSE),"")</f>
        <v/>
      </c>
    </row>
    <row r="1995" spans="1:11" x14ac:dyDescent="0.2">
      <c r="A1995" s="9" t="str">
        <f>デイリーデータ!A1995&amp;デイリーデータ!C1995</f>
        <v/>
      </c>
      <c r="B1995" s="3" t="str">
        <f>デイリーデータ!A1995&amp;""</f>
        <v/>
      </c>
      <c r="C1995" s="3" t="str">
        <f>デイリーデータ!B1995&amp;""</f>
        <v/>
      </c>
      <c r="D1995" s="4" t="str">
        <f>IF(デイリーデータ!C1995="","",(デイリーデータ!C1995))</f>
        <v/>
      </c>
      <c r="G1995" s="10"/>
      <c r="H1995" s="3" t="str">
        <f t="shared" si="31"/>
        <v/>
      </c>
      <c r="I1995" s="3" t="str">
        <f>IF(F1995=1,VLOOKUP($B1995,スタッフ!$B:$F,5,FALSE),"")</f>
        <v/>
      </c>
      <c r="J1995" s="3" t="str">
        <f>IF(G1995=1,VLOOKUP($B1995,スタッフ!$B:$F,5,FALSE),"")</f>
        <v/>
      </c>
      <c r="K1995" s="3" t="str">
        <f>IF(E1995=1,VLOOKUP($B1995,スタッフ!$B:$F,5,FALSE),"")</f>
        <v/>
      </c>
    </row>
    <row r="1996" spans="1:11" x14ac:dyDescent="0.2">
      <c r="A1996" s="9" t="str">
        <f>デイリーデータ!A1996&amp;デイリーデータ!C1996</f>
        <v/>
      </c>
      <c r="B1996" s="3" t="str">
        <f>デイリーデータ!A1996&amp;""</f>
        <v/>
      </c>
      <c r="C1996" s="3" t="str">
        <f>デイリーデータ!B1996&amp;""</f>
        <v/>
      </c>
      <c r="D1996" s="4" t="str">
        <f>IF(デイリーデータ!C1996="","",(デイリーデータ!C1996))</f>
        <v/>
      </c>
      <c r="G1996" s="10"/>
      <c r="H1996" s="3" t="str">
        <f t="shared" si="31"/>
        <v/>
      </c>
      <c r="I1996" s="3" t="str">
        <f>IF(F1996=1,VLOOKUP($B1996,スタッフ!$B:$F,5,FALSE),"")</f>
        <v/>
      </c>
      <c r="J1996" s="3" t="str">
        <f>IF(G1996=1,VLOOKUP($B1996,スタッフ!$B:$F,5,FALSE),"")</f>
        <v/>
      </c>
      <c r="K1996" s="3" t="str">
        <f>IF(E1996=1,VLOOKUP($B1996,スタッフ!$B:$F,5,FALSE),"")</f>
        <v/>
      </c>
    </row>
    <row r="1997" spans="1:11" x14ac:dyDescent="0.2">
      <c r="A1997" s="9" t="str">
        <f>デイリーデータ!A1997&amp;デイリーデータ!C1997</f>
        <v/>
      </c>
      <c r="B1997" s="3" t="str">
        <f>デイリーデータ!A1997&amp;""</f>
        <v/>
      </c>
      <c r="C1997" s="3" t="str">
        <f>デイリーデータ!B1997&amp;""</f>
        <v/>
      </c>
      <c r="D1997" s="4" t="str">
        <f>IF(デイリーデータ!C1997="","",(デイリーデータ!C1997))</f>
        <v/>
      </c>
      <c r="G1997" s="10"/>
      <c r="H1997" s="3" t="str">
        <f t="shared" si="31"/>
        <v/>
      </c>
      <c r="I1997" s="3" t="str">
        <f>IF(F1997=1,VLOOKUP($B1997,スタッフ!$B:$F,5,FALSE),"")</f>
        <v/>
      </c>
      <c r="J1997" s="3" t="str">
        <f>IF(G1997=1,VLOOKUP($B1997,スタッフ!$B:$F,5,FALSE),"")</f>
        <v/>
      </c>
      <c r="K1997" s="3" t="str">
        <f>IF(E1997=1,VLOOKUP($B1997,スタッフ!$B:$F,5,FALSE),"")</f>
        <v/>
      </c>
    </row>
    <row r="1998" spans="1:11" x14ac:dyDescent="0.2">
      <c r="A1998" s="9" t="str">
        <f>デイリーデータ!A1998&amp;デイリーデータ!C1998</f>
        <v/>
      </c>
      <c r="B1998" s="3" t="str">
        <f>デイリーデータ!A1998&amp;""</f>
        <v/>
      </c>
      <c r="C1998" s="3" t="str">
        <f>デイリーデータ!B1998&amp;""</f>
        <v/>
      </c>
      <c r="D1998" s="4" t="str">
        <f>IF(デイリーデータ!C1998="","",(デイリーデータ!C1998))</f>
        <v/>
      </c>
      <c r="G1998" s="10"/>
      <c r="H1998" s="3" t="str">
        <f t="shared" si="31"/>
        <v/>
      </c>
      <c r="I1998" s="3" t="str">
        <f>IF(F1998=1,VLOOKUP($B1998,スタッフ!$B:$F,5,FALSE),"")</f>
        <v/>
      </c>
      <c r="J1998" s="3" t="str">
        <f>IF(G1998=1,VLOOKUP($B1998,スタッフ!$B:$F,5,FALSE),"")</f>
        <v/>
      </c>
      <c r="K1998" s="3" t="str">
        <f>IF(E1998=1,VLOOKUP($B1998,スタッフ!$B:$F,5,FALSE),"")</f>
        <v/>
      </c>
    </row>
    <row r="1999" spans="1:11" x14ac:dyDescent="0.2">
      <c r="A1999" s="9" t="str">
        <f>デイリーデータ!A1999&amp;デイリーデータ!C1999</f>
        <v/>
      </c>
      <c r="B1999" s="3" t="str">
        <f>デイリーデータ!A1999&amp;""</f>
        <v/>
      </c>
      <c r="C1999" s="3" t="str">
        <f>デイリーデータ!B1999&amp;""</f>
        <v/>
      </c>
      <c r="D1999" s="4" t="str">
        <f>IF(デイリーデータ!C1999="","",(デイリーデータ!C1999))</f>
        <v/>
      </c>
      <c r="G1999" s="10"/>
      <c r="H1999" s="3" t="str">
        <f t="shared" si="31"/>
        <v/>
      </c>
      <c r="I1999" s="3" t="str">
        <f>IF(F1999=1,VLOOKUP($B1999,スタッフ!$B:$F,5,FALSE),"")</f>
        <v/>
      </c>
      <c r="J1999" s="3" t="str">
        <f>IF(G1999=1,VLOOKUP($B1999,スタッフ!$B:$F,5,FALSE),"")</f>
        <v/>
      </c>
      <c r="K1999" s="3" t="str">
        <f>IF(E1999=1,VLOOKUP($B1999,スタッフ!$B:$F,5,FALSE),"")</f>
        <v/>
      </c>
    </row>
    <row r="2000" spans="1:11" x14ac:dyDescent="0.2">
      <c r="A2000" s="9" t="str">
        <f>デイリーデータ!A2000&amp;デイリーデータ!C2000</f>
        <v/>
      </c>
      <c r="B2000" s="3" t="str">
        <f>デイリーデータ!A2000&amp;""</f>
        <v/>
      </c>
      <c r="C2000" s="3" t="str">
        <f>デイリーデータ!B2000&amp;""</f>
        <v/>
      </c>
      <c r="D2000" s="4" t="str">
        <f>IF(デイリーデータ!C2000="","",(デイリーデータ!C2000))</f>
        <v/>
      </c>
      <c r="G2000" s="10"/>
      <c r="H2000" s="3" t="str">
        <f t="shared" si="31"/>
        <v/>
      </c>
      <c r="I2000" s="3" t="str">
        <f>IF(F2000=1,VLOOKUP($B2000,スタッフ!$B:$F,5,FALSE),"")</f>
        <v/>
      </c>
      <c r="J2000" s="3" t="str">
        <f>IF(G2000=1,VLOOKUP($B2000,スタッフ!$B:$F,5,FALSE),"")</f>
        <v/>
      </c>
      <c r="K2000" s="3" t="str">
        <f>IF(E2000=1,VLOOKUP($B2000,スタッフ!$B:$F,5,FALSE),"")</f>
        <v/>
      </c>
    </row>
    <row r="2001" spans="1:11" x14ac:dyDescent="0.2">
      <c r="A2001" s="11" t="str">
        <f>デイリーデータ!A2001&amp;デイリーデータ!C2001</f>
        <v/>
      </c>
      <c r="B2001" s="12" t="str">
        <f>デイリーデータ!A2001&amp;""</f>
        <v/>
      </c>
      <c r="C2001" s="12" t="str">
        <f>デイリーデータ!B2001&amp;""</f>
        <v/>
      </c>
      <c r="D2001" s="13" t="str">
        <f>IF(デイリーデータ!C2001="","",(デイリーデータ!C2001))</f>
        <v/>
      </c>
      <c r="E2001" s="12"/>
      <c r="F2001" s="12"/>
      <c r="G2001" s="14"/>
      <c r="H2001" s="3" t="str">
        <f t="shared" si="31"/>
        <v/>
      </c>
      <c r="I2001" s="3" t="str">
        <f>IF(F2001=1,VLOOKUP($B2001,スタッフ!$B:$F,5,FALSE),"")</f>
        <v/>
      </c>
      <c r="J2001" s="3" t="str">
        <f>IF(G2001=1,VLOOKUP($B2001,スタッフ!$B:$F,5,FALSE),"")</f>
        <v/>
      </c>
      <c r="K2001" s="3" t="str">
        <f>IF(E2001=1,VLOOKUP($B2001,スタッフ!$B:$F,5,FALSE),"")</f>
        <v/>
      </c>
    </row>
  </sheetData>
  <sheetProtection selectLockedCells="1" selectUnlockedCells="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AP64"/>
  <sheetViews>
    <sheetView showGridLines="0" showRowColHeaders="0" zoomScale="75" zoomScaleNormal="75" workbookViewId="0">
      <pane xSplit="32" ySplit="2" topLeftCell="AQ43" activePane="bottomRight" state="frozen"/>
      <selection pane="topRight" activeCell="AG1" sqref="AG1"/>
      <selection pane="bottomLeft" activeCell="A3" sqref="A3"/>
      <selection pane="bottomRight" activeCell="AB33" sqref="AB33"/>
    </sheetView>
  </sheetViews>
  <sheetFormatPr defaultColWidth="8.90625" defaultRowHeight="13" x14ac:dyDescent="0.2"/>
  <cols>
    <col min="1" max="1" width="7.08984375" style="216" customWidth="1"/>
    <col min="2" max="2" width="5.453125" style="217" bestFit="1" customWidth="1"/>
    <col min="3" max="3" width="5.453125" style="3" hidden="1" customWidth="1"/>
    <col min="4" max="8" width="7.08984375" style="3" customWidth="1"/>
    <col min="9" max="9" width="10.26953125" style="218" customWidth="1"/>
    <col min="10" max="19" width="7.08984375" style="3" customWidth="1"/>
    <col min="20" max="21" width="7.08984375" style="3" hidden="1" customWidth="1"/>
    <col min="22" max="32" width="7.08984375" hidden="1" customWidth="1"/>
    <col min="33" max="33" width="7.90625" hidden="1" customWidth="1"/>
    <col min="34" max="34" width="4" hidden="1" customWidth="1"/>
    <col min="35" max="35" width="8.90625" hidden="1" customWidth="1"/>
    <col min="36" max="36" width="4" hidden="1" customWidth="1"/>
    <col min="37" max="37" width="12" hidden="1" customWidth="1"/>
    <col min="38" max="38" width="10.08984375" hidden="1" customWidth="1"/>
    <col min="39" max="39" width="9.453125" hidden="1" customWidth="1"/>
    <col min="40" max="40" width="5.90625" style="3" hidden="1" customWidth="1"/>
    <col min="41" max="41" width="2.26953125" hidden="1" customWidth="1"/>
    <col min="42" max="42" width="7.6328125" style="3" hidden="1" customWidth="1"/>
  </cols>
  <sheetData>
    <row r="1" spans="1:42" s="188" customFormat="1" ht="19" x14ac:dyDescent="0.3">
      <c r="A1" s="405">
        <f>MONTH(デイリーデータ!C2)</f>
        <v>4</v>
      </c>
      <c r="B1" s="407" t="s">
        <v>51</v>
      </c>
      <c r="C1" s="409" t="s">
        <v>119</v>
      </c>
      <c r="D1" s="179" t="s">
        <v>49</v>
      </c>
      <c r="E1" s="180" t="s">
        <v>49</v>
      </c>
      <c r="F1" s="181" t="s">
        <v>50</v>
      </c>
      <c r="G1" s="182" t="s">
        <v>50</v>
      </c>
      <c r="H1" s="183" t="s">
        <v>52</v>
      </c>
      <c r="I1" s="184" t="s">
        <v>46</v>
      </c>
      <c r="J1" s="185" t="s">
        <v>48</v>
      </c>
      <c r="K1" s="186" t="s">
        <v>48</v>
      </c>
      <c r="L1" s="186" t="s">
        <v>48</v>
      </c>
      <c r="M1" s="186" t="s">
        <v>48</v>
      </c>
      <c r="N1" s="186" t="s">
        <v>48</v>
      </c>
      <c r="O1" s="186" t="s">
        <v>48</v>
      </c>
      <c r="P1" s="186" t="s">
        <v>48</v>
      </c>
      <c r="Q1" s="186" t="s">
        <v>48</v>
      </c>
      <c r="R1" s="186" t="s">
        <v>48</v>
      </c>
      <c r="S1" s="187" t="s">
        <v>48</v>
      </c>
      <c r="T1" s="411" t="s">
        <v>54</v>
      </c>
      <c r="U1" s="413" t="s">
        <v>55</v>
      </c>
      <c r="V1" s="414"/>
      <c r="W1" s="414"/>
      <c r="X1" s="414"/>
      <c r="Y1" s="414"/>
      <c r="Z1" s="414"/>
      <c r="AA1" s="415"/>
      <c r="AB1" s="416" t="s">
        <v>53</v>
      </c>
      <c r="AC1" s="417"/>
      <c r="AD1" s="417"/>
      <c r="AE1" s="417"/>
      <c r="AF1" s="418"/>
      <c r="AG1" s="188" t="s">
        <v>75</v>
      </c>
      <c r="AH1" s="188" t="s">
        <v>76</v>
      </c>
      <c r="AI1" s="188" t="s">
        <v>77</v>
      </c>
      <c r="AK1" s="189" t="s">
        <v>46</v>
      </c>
      <c r="AN1" s="398" t="s">
        <v>145</v>
      </c>
      <c r="AO1" s="399"/>
      <c r="AP1" s="399"/>
    </row>
    <row r="2" spans="1:42" s="198" customFormat="1" ht="21" customHeight="1" x14ac:dyDescent="0.2">
      <c r="A2" s="406"/>
      <c r="B2" s="408"/>
      <c r="C2" s="410"/>
      <c r="D2" s="190">
        <v>1</v>
      </c>
      <c r="E2" s="191">
        <v>2</v>
      </c>
      <c r="F2" s="190">
        <v>1</v>
      </c>
      <c r="G2" s="191">
        <v>2</v>
      </c>
      <c r="H2" s="192">
        <v>1</v>
      </c>
      <c r="I2" s="193"/>
      <c r="J2" s="194">
        <v>1</v>
      </c>
      <c r="K2" s="195">
        <v>2</v>
      </c>
      <c r="L2" s="195">
        <v>3</v>
      </c>
      <c r="M2" s="195">
        <v>4</v>
      </c>
      <c r="N2" s="195">
        <v>5</v>
      </c>
      <c r="O2" s="195">
        <v>6</v>
      </c>
      <c r="P2" s="195">
        <v>7</v>
      </c>
      <c r="Q2" s="195">
        <v>8</v>
      </c>
      <c r="R2" s="195">
        <v>9</v>
      </c>
      <c r="S2" s="196">
        <v>10</v>
      </c>
      <c r="T2" s="412"/>
      <c r="U2" s="194">
        <v>1</v>
      </c>
      <c r="V2" s="195">
        <v>2</v>
      </c>
      <c r="W2" s="195">
        <v>3</v>
      </c>
      <c r="X2" s="195">
        <v>4</v>
      </c>
      <c r="Y2" s="195">
        <v>5</v>
      </c>
      <c r="Z2" s="195">
        <v>6</v>
      </c>
      <c r="AA2" s="195">
        <v>7</v>
      </c>
      <c r="AB2" s="190">
        <v>1</v>
      </c>
      <c r="AC2" s="197">
        <v>2</v>
      </c>
      <c r="AD2" s="197">
        <v>3</v>
      </c>
      <c r="AE2" s="197">
        <v>4</v>
      </c>
      <c r="AF2" s="191">
        <v>5</v>
      </c>
      <c r="AK2" s="199" t="s">
        <v>73</v>
      </c>
      <c r="AN2" s="399"/>
      <c r="AO2" s="399"/>
      <c r="AP2" s="399"/>
    </row>
    <row r="3" spans="1:42" x14ac:dyDescent="0.2">
      <c r="A3" s="400">
        <f>DATE(YEAR('デイリーデータ (2)'!D2),MONTH('デイリーデータ (2)'!D2),1)</f>
        <v>45748</v>
      </c>
      <c r="B3" s="401">
        <f>A3</f>
        <v>45748</v>
      </c>
      <c r="C3" s="402">
        <f>IF(COUNTA(INDEX(休,3,DAY(A3)):INDEX(休,52,DAY(A3)))-COUNTBLANK(INDEX(休,3,DAY(A3)):INDEX(休,52,DAY(A3)))&gt;30,1,0)</f>
        <v>0</v>
      </c>
      <c r="D3" s="403" t="str">
        <f>HLOOKUP($A3,当直者,3,FALSE)</f>
        <v>西郡</v>
      </c>
      <c r="E3" s="404" t="str">
        <f>HLOOKUP($A3,当直者,4,FALSE)</f>
        <v>諸田</v>
      </c>
      <c r="F3" s="403" t="str">
        <f>HLOOKUP($A3,明,3,FALSE)</f>
        <v/>
      </c>
      <c r="G3" s="404" t="str">
        <f>HLOOKUP($A3,明,4,FALSE)</f>
        <v/>
      </c>
      <c r="H3" s="402" t="str">
        <f>IF($C3=1,HLOOKUP($A3,日勤,3,FALSE),"")</f>
        <v/>
      </c>
      <c r="I3" s="285" t="str">
        <f>HLOOKUP($A3,拘!$D$1:$AH$14,13,FALSE)</f>
        <v/>
      </c>
      <c r="J3" s="403" t="str">
        <f t="shared" ref="J3:S3" si="0">IF($C3=1,"※",HLOOKUP($A3,休,J$2+2,FALSE))</f>
        <v/>
      </c>
      <c r="K3" s="397" t="str">
        <f t="shared" si="0"/>
        <v/>
      </c>
      <c r="L3" s="397" t="str">
        <f t="shared" si="0"/>
        <v/>
      </c>
      <c r="M3" s="397" t="str">
        <f t="shared" si="0"/>
        <v/>
      </c>
      <c r="N3" s="397" t="str">
        <f t="shared" si="0"/>
        <v/>
      </c>
      <c r="O3" s="397" t="str">
        <f t="shared" si="0"/>
        <v/>
      </c>
      <c r="P3" s="397" t="str">
        <f t="shared" si="0"/>
        <v/>
      </c>
      <c r="Q3" s="397" t="str">
        <f t="shared" si="0"/>
        <v/>
      </c>
      <c r="R3" s="397" t="str">
        <f t="shared" si="0"/>
        <v/>
      </c>
      <c r="S3" s="404" t="str">
        <f t="shared" si="0"/>
        <v/>
      </c>
      <c r="T3" s="419" t="str">
        <f>IFERROR(VLOOKUP(A3,[1]らいふクリニック!$D:$F,3,FALSE),"")</f>
        <v/>
      </c>
      <c r="U3" s="200" t="str">
        <f>HLOOKUP($A3,例外!$D$1:$AH$22,拘束担当依頼表!U$2*2+1,FALSE)</f>
        <v/>
      </c>
      <c r="V3" s="201" t="str">
        <f>HLOOKUP($A3,例外!$D$1:$AH$22,拘束担当依頼表!V$2*2+1,FALSE)</f>
        <v/>
      </c>
      <c r="W3" s="201" t="str">
        <f>HLOOKUP($A3,例外!$D$1:$AH$22,拘束担当依頼表!W$2*2+1,FALSE)</f>
        <v/>
      </c>
      <c r="X3" s="201" t="str">
        <f>HLOOKUP($A3,例外!$D$1:$AH$22,拘束担当依頼表!X$2*2+1,FALSE)</f>
        <v/>
      </c>
      <c r="Y3" s="201" t="str">
        <f>HLOOKUP($A3,例外!$D$1:$AH$22,拘束担当依頼表!Y$2*2+1,FALSE)</f>
        <v/>
      </c>
      <c r="Z3" s="201" t="str">
        <f>HLOOKUP($A3,例外!$D$1:$AH$22,拘束担当依頼表!Z$2*2+1,FALSE)</f>
        <v/>
      </c>
      <c r="AA3" s="202" t="str">
        <f>HLOOKUP($A3,例外!$D$1:$AH$22,拘束担当依頼表!AA$2*2+1,FALSE)</f>
        <v/>
      </c>
      <c r="AB3" s="47"/>
      <c r="AC3" s="48"/>
      <c r="AD3" s="48"/>
      <c r="AE3" s="48"/>
      <c r="AF3" s="49"/>
      <c r="AG3">
        <f>WEEKDAY(A3,1)</f>
        <v>3</v>
      </c>
      <c r="AH3">
        <f>COUNTA(J3:S3)-COUNTBLANK(J3:S3)+COUNTA(U3:AA3)-COUNTBLANK(U3:AA3)</f>
        <v>0</v>
      </c>
      <c r="AI3">
        <f>VLOOKUP(AG3,$AO$3:$AP$9,2,FALSE)-AH3</f>
        <v>6</v>
      </c>
      <c r="AK3" s="274" t="str">
        <f ca="1">HLOOKUP(A3,拘!$D$1:$AH$7,6,FALSE)</f>
        <v/>
      </c>
      <c r="AM3">
        <f>COUNTA(J3:S3)-COUNTBLANK(J3:S3)+COUNTA(U3:AA3)-COUNTBLANK(U3:AA3)</f>
        <v>0</v>
      </c>
      <c r="AN3" s="3" t="s">
        <v>78</v>
      </c>
      <c r="AO3">
        <v>1</v>
      </c>
      <c r="AP3" s="296">
        <v>0</v>
      </c>
    </row>
    <row r="4" spans="1:42" x14ac:dyDescent="0.2">
      <c r="A4" s="381"/>
      <c r="B4" s="383"/>
      <c r="C4" s="393"/>
      <c r="D4" s="394"/>
      <c r="E4" s="377"/>
      <c r="F4" s="394"/>
      <c r="G4" s="377"/>
      <c r="H4" s="393"/>
      <c r="I4" s="286" t="str">
        <f>HLOOKUP($A3,拘!$D$1:$AH$14,14,FALSE)</f>
        <v/>
      </c>
      <c r="J4" s="394"/>
      <c r="K4" s="396"/>
      <c r="L4" s="396"/>
      <c r="M4" s="396"/>
      <c r="N4" s="396"/>
      <c r="O4" s="396"/>
      <c r="P4" s="396"/>
      <c r="Q4" s="396"/>
      <c r="R4" s="396"/>
      <c r="S4" s="377"/>
      <c r="T4" s="392"/>
      <c r="U4" s="203" t="str">
        <f>HLOOKUP($A3,例外!$D$1:$AH$22,拘束担当依頼表!U$2*2+2,FALSE)</f>
        <v/>
      </c>
      <c r="V4" s="204" t="str">
        <f>HLOOKUP($A3,例外!$D$1:$AH$22,拘束担当依頼表!V$2*2+2,FALSE)</f>
        <v/>
      </c>
      <c r="W4" s="204" t="str">
        <f>HLOOKUP($A3,例外!$D$1:$AH$22,拘束担当依頼表!W$2*2+2,FALSE)</f>
        <v/>
      </c>
      <c r="X4" s="204" t="str">
        <f>HLOOKUP($A3,例外!$D$1:$AH$22,拘束担当依頼表!X$2*2+2,FALSE)</f>
        <v/>
      </c>
      <c r="Y4" s="204" t="str">
        <f>HLOOKUP($A3,例外!$D$1:$AH$22,拘束担当依頼表!Y$2*2+2,FALSE)</f>
        <v/>
      </c>
      <c r="Z4" s="204" t="str">
        <f>HLOOKUP($A3,例外!$D$1:$AH$22,拘束担当依頼表!Z$2*2+2,FALSE)</f>
        <v/>
      </c>
      <c r="AA4" s="205" t="str">
        <f>HLOOKUP($A3,例外!$D$1:$AH$22,拘束担当依頼表!AA$2*2+2,FALSE)</f>
        <v/>
      </c>
      <c r="AB4" s="253"/>
      <c r="AC4" s="254"/>
      <c r="AD4" s="254"/>
      <c r="AE4" s="254"/>
      <c r="AF4" s="255"/>
      <c r="AG4">
        <f>AG3</f>
        <v>3</v>
      </c>
      <c r="AH4">
        <f>AH3</f>
        <v>0</v>
      </c>
      <c r="AI4">
        <f>AI3</f>
        <v>6</v>
      </c>
      <c r="AK4" s="206" t="str">
        <f ca="1">HLOOKUP(A3,拘!$D$1:$AH$7,7,FALSE)</f>
        <v/>
      </c>
      <c r="AN4" s="3" t="s">
        <v>79</v>
      </c>
      <c r="AO4">
        <v>2</v>
      </c>
      <c r="AP4" s="297">
        <v>5</v>
      </c>
    </row>
    <row r="5" spans="1:42" x14ac:dyDescent="0.2">
      <c r="A5" s="381">
        <f>IF(MONTH(A3+1)=A$1,A3+1,"")</f>
        <v>45749</v>
      </c>
      <c r="B5" s="383">
        <f t="shared" ref="B5:B27" si="1">A5</f>
        <v>45749</v>
      </c>
      <c r="C5" s="385">
        <f>IF(COUNTA(INDEX(休,3,DAY(A5)):INDEX(休,52,DAY(A5)))-COUNTBLANK(INDEX(休,3,DAY(A5)):INDEX(休,52,DAY(A5)))&gt;30,1,0)</f>
        <v>0</v>
      </c>
      <c r="D5" s="387" t="str">
        <f>HLOOKUP($A5,当直者,3,FALSE)</f>
        <v>加藤</v>
      </c>
      <c r="E5" s="376" t="str">
        <f>HLOOKUP($A5,当直者,4,FALSE)</f>
        <v>薬司</v>
      </c>
      <c r="F5" s="387" t="str">
        <f>HLOOKUP($A5,明,3,FALSE)</f>
        <v>西郡</v>
      </c>
      <c r="G5" s="376" t="str">
        <f>HLOOKUP($A5,明,4,FALSE)</f>
        <v>諸田</v>
      </c>
      <c r="H5" s="385" t="str">
        <f>IF($C5=1,HLOOKUP($A5,日勤,3,FALSE),"")</f>
        <v/>
      </c>
      <c r="I5" s="285" t="e">
        <f>HLOOKUP($A5,拘!$D$1:$AH$14,13,FALSE)</f>
        <v>#N/A</v>
      </c>
      <c r="J5" s="387" t="str">
        <f t="shared" ref="J5:S5" si="2">IF($C5=1,"※",HLOOKUP($A5,休,J$2+2,FALSE))</f>
        <v/>
      </c>
      <c r="K5" s="395" t="str">
        <f t="shared" si="2"/>
        <v/>
      </c>
      <c r="L5" s="395" t="str">
        <f t="shared" si="2"/>
        <v/>
      </c>
      <c r="M5" s="395" t="str">
        <f t="shared" si="2"/>
        <v/>
      </c>
      <c r="N5" s="395" t="str">
        <f t="shared" si="2"/>
        <v/>
      </c>
      <c r="O5" s="395" t="str">
        <f t="shared" si="2"/>
        <v/>
      </c>
      <c r="P5" s="395" t="str">
        <f t="shared" si="2"/>
        <v/>
      </c>
      <c r="Q5" s="395" t="str">
        <f t="shared" si="2"/>
        <v/>
      </c>
      <c r="R5" s="395" t="str">
        <f t="shared" si="2"/>
        <v/>
      </c>
      <c r="S5" s="376" t="str">
        <f t="shared" si="2"/>
        <v/>
      </c>
      <c r="T5" s="371" t="str">
        <f>IFERROR(VLOOKUP(A5,[1]らいふクリニック!$D:$F,3,FALSE),"")</f>
        <v/>
      </c>
      <c r="U5" s="207" t="str">
        <f>HLOOKUP($A5,例外!$D$1:$AH$22,拘束担当依頼表!U$2*2+1,FALSE)</f>
        <v/>
      </c>
      <c r="V5" s="208" t="str">
        <f>HLOOKUP($A5,例外!$D$1:$AH$22,拘束担当依頼表!V$2*2+1,FALSE)</f>
        <v/>
      </c>
      <c r="W5" s="208" t="str">
        <f>HLOOKUP($A5,例外!$D$1:$AH$22,拘束担当依頼表!W$2*2+1,FALSE)</f>
        <v/>
      </c>
      <c r="X5" s="208" t="str">
        <f>HLOOKUP($A5,例外!$D$1:$AH$22,拘束担当依頼表!X$2*2+1,FALSE)</f>
        <v/>
      </c>
      <c r="Y5" s="208" t="str">
        <f>HLOOKUP($A5,例外!$D$1:$AH$22,拘束担当依頼表!Y$2*2+1,FALSE)</f>
        <v/>
      </c>
      <c r="Z5" s="208" t="str">
        <f>HLOOKUP($A5,例外!$D$1:$AH$22,拘束担当依頼表!Z$2*2+1,FALSE)</f>
        <v/>
      </c>
      <c r="AA5" s="209" t="str">
        <f>HLOOKUP($A5,例外!$D$1:$AH$22,拘束担当依頼表!AA$2*2+1,FALSE)</f>
        <v/>
      </c>
      <c r="AB5" s="53"/>
      <c r="AC5" s="54"/>
      <c r="AD5" s="54"/>
      <c r="AE5" s="54"/>
      <c r="AF5" s="55"/>
      <c r="AG5">
        <f>WEEKDAY(A5,1)</f>
        <v>4</v>
      </c>
      <c r="AH5">
        <f>COUNTA(J5:S5)-COUNTBLANK(J5:S5)+COUNTA(U5:AA5)-COUNTBLANK(U5:AA5)</f>
        <v>0</v>
      </c>
      <c r="AI5">
        <f>VLOOKUP(AG5,$AO$3:$AP$9,2,FALSE)-AH5</f>
        <v>5</v>
      </c>
      <c r="AK5" s="274" t="e">
        <f>HLOOKUP(A5,拘!$D$1:$AH$7,6,FALSE)</f>
        <v>#N/A</v>
      </c>
      <c r="AM5">
        <f>COUNTA(J5:S5)-COUNTBLANK(J5:S5)+COUNTA(U5:AA5)-COUNTBLANK(U5:AA5)</f>
        <v>0</v>
      </c>
      <c r="AN5" s="3" t="s">
        <v>67</v>
      </c>
      <c r="AO5">
        <v>3</v>
      </c>
      <c r="AP5" s="297">
        <v>6</v>
      </c>
    </row>
    <row r="6" spans="1:42" x14ac:dyDescent="0.2">
      <c r="A6" s="381"/>
      <c r="B6" s="383"/>
      <c r="C6" s="393"/>
      <c r="D6" s="394"/>
      <c r="E6" s="377"/>
      <c r="F6" s="394"/>
      <c r="G6" s="377"/>
      <c r="H6" s="393"/>
      <c r="I6" s="286" t="e">
        <f>HLOOKUP($A5,拘!$D$1:$AH$14,14,FALSE)</f>
        <v>#N/A</v>
      </c>
      <c r="J6" s="394"/>
      <c r="K6" s="396"/>
      <c r="L6" s="396"/>
      <c r="M6" s="396"/>
      <c r="N6" s="396"/>
      <c r="O6" s="396"/>
      <c r="P6" s="396"/>
      <c r="Q6" s="396"/>
      <c r="R6" s="396"/>
      <c r="S6" s="377"/>
      <c r="T6" s="392"/>
      <c r="U6" s="210" t="str">
        <f>HLOOKUP($A5,例外!$D$1:$AH$22,拘束担当依頼表!U$2*2+2,FALSE)</f>
        <v/>
      </c>
      <c r="V6" s="211" t="str">
        <f>HLOOKUP($A5,例外!$D$1:$AH$22,拘束担当依頼表!V$2*2+2,FALSE)</f>
        <v/>
      </c>
      <c r="W6" s="211" t="str">
        <f>HLOOKUP($A5,例外!$D$1:$AH$22,拘束担当依頼表!W$2*2+2,FALSE)</f>
        <v/>
      </c>
      <c r="X6" s="211" t="str">
        <f>HLOOKUP($A5,例外!$D$1:$AH$22,拘束担当依頼表!X$2*2+2,FALSE)</f>
        <v/>
      </c>
      <c r="Y6" s="211" t="str">
        <f>HLOOKUP($A5,例外!$D$1:$AH$22,拘束担当依頼表!Y$2*2+2,FALSE)</f>
        <v/>
      </c>
      <c r="Z6" s="211" t="str">
        <f>HLOOKUP($A5,例外!$D$1:$AH$22,拘束担当依頼表!Z$2*2+2,FALSE)</f>
        <v/>
      </c>
      <c r="AA6" s="212" t="str">
        <f>HLOOKUP($A5,例外!$D$1:$AH$22,拘束担当依頼表!AA$2*2+2,FALSE)</f>
        <v/>
      </c>
      <c r="AB6" s="50"/>
      <c r="AC6" s="51"/>
      <c r="AD6" s="51"/>
      <c r="AE6" s="51"/>
      <c r="AF6" s="52"/>
      <c r="AG6">
        <f>AG5</f>
        <v>4</v>
      </c>
      <c r="AH6">
        <f>AH5</f>
        <v>0</v>
      </c>
      <c r="AI6">
        <f>AI5</f>
        <v>5</v>
      </c>
      <c r="AK6" s="206" t="e">
        <f>HLOOKUP(A5,拘!$D$1:$AH$7,7,FALSE)</f>
        <v>#N/A</v>
      </c>
      <c r="AN6" s="3" t="s">
        <v>68</v>
      </c>
      <c r="AO6">
        <v>4</v>
      </c>
      <c r="AP6" s="297">
        <v>5</v>
      </c>
    </row>
    <row r="7" spans="1:42" x14ac:dyDescent="0.2">
      <c r="A7" s="381">
        <f>IF(MONTH(A5+1)=A$1,A5+1,"")</f>
        <v>45750</v>
      </c>
      <c r="B7" s="383">
        <f t="shared" si="1"/>
        <v>45750</v>
      </c>
      <c r="C7" s="385">
        <f>IF(COUNTA(INDEX(休,3,DAY(A7)):INDEX(休,52,DAY(A7)))-COUNTBLANK(INDEX(休,3,DAY(A7)):INDEX(休,52,DAY(A7)))&gt;30,1,0)</f>
        <v>0</v>
      </c>
      <c r="D7" s="387" t="str">
        <f>HLOOKUP($A7,当直者,3,FALSE)</f>
        <v>長田</v>
      </c>
      <c r="E7" s="376" t="str">
        <f>HLOOKUP($A7,当直者,4,FALSE)</f>
        <v>別所</v>
      </c>
      <c r="F7" s="387" t="str">
        <f>HLOOKUP($A7,明,3,FALSE)</f>
        <v>加藤</v>
      </c>
      <c r="G7" s="376" t="str">
        <f>HLOOKUP($A7,明,4,FALSE)</f>
        <v>薬司</v>
      </c>
      <c r="H7" s="385" t="str">
        <f>IF($C7=1,HLOOKUP($A7,日勤,3,FALSE),"")</f>
        <v/>
      </c>
      <c r="I7" s="285" t="e">
        <f>HLOOKUP($A7,拘!$D$1:$AH$14,13,FALSE)</f>
        <v>#N/A</v>
      </c>
      <c r="J7" s="387" t="str">
        <f t="shared" ref="J7:S7" si="3">IF($C7=1,"※",HLOOKUP($A7,休,J$2+2,FALSE))</f>
        <v/>
      </c>
      <c r="K7" s="395" t="str">
        <f t="shared" si="3"/>
        <v/>
      </c>
      <c r="L7" s="395" t="str">
        <f t="shared" si="3"/>
        <v/>
      </c>
      <c r="M7" s="395" t="str">
        <f t="shared" si="3"/>
        <v/>
      </c>
      <c r="N7" s="395" t="str">
        <f t="shared" si="3"/>
        <v/>
      </c>
      <c r="O7" s="395" t="str">
        <f t="shared" si="3"/>
        <v/>
      </c>
      <c r="P7" s="395" t="str">
        <f t="shared" si="3"/>
        <v/>
      </c>
      <c r="Q7" s="395" t="str">
        <f t="shared" si="3"/>
        <v/>
      </c>
      <c r="R7" s="395" t="str">
        <f t="shared" si="3"/>
        <v/>
      </c>
      <c r="S7" s="376" t="str">
        <f t="shared" si="3"/>
        <v/>
      </c>
      <c r="T7" s="371" t="str">
        <f>IFERROR(VLOOKUP(A7,[1]らいふクリニック!$D:$F,3,FALSE),"")</f>
        <v/>
      </c>
      <c r="U7" s="207" t="str">
        <f>HLOOKUP($A7,例外!$D$1:$AH$22,拘束担当依頼表!U$2*2+1,FALSE)</f>
        <v/>
      </c>
      <c r="V7" s="208" t="str">
        <f>HLOOKUP($A7,例外!$D$1:$AH$22,拘束担当依頼表!V$2*2+1,FALSE)</f>
        <v/>
      </c>
      <c r="W7" s="208" t="str">
        <f>HLOOKUP($A7,例外!$D$1:$AH$22,拘束担当依頼表!W$2*2+1,FALSE)</f>
        <v/>
      </c>
      <c r="X7" s="208" t="str">
        <f>HLOOKUP($A7,例外!$D$1:$AH$22,拘束担当依頼表!X$2*2+1,FALSE)</f>
        <v/>
      </c>
      <c r="Y7" s="208" t="str">
        <f>HLOOKUP($A7,例外!$D$1:$AH$22,拘束担当依頼表!Y$2*2+1,FALSE)</f>
        <v/>
      </c>
      <c r="Z7" s="208" t="str">
        <f>HLOOKUP($A7,例外!$D$1:$AH$22,拘束担当依頼表!Z$2*2+1,FALSE)</f>
        <v/>
      </c>
      <c r="AA7" s="209" t="str">
        <f>HLOOKUP($A7,例外!$D$1:$AH$22,拘束担当依頼表!AA$2*2+1,FALSE)</f>
        <v/>
      </c>
      <c r="AB7" s="256"/>
      <c r="AC7" s="257"/>
      <c r="AD7" s="257"/>
      <c r="AE7" s="257"/>
      <c r="AF7" s="258"/>
      <c r="AG7">
        <f>WEEKDAY(A7,1)</f>
        <v>5</v>
      </c>
      <c r="AH7">
        <f>COUNTA(J7:S7)-COUNTBLANK(J7:S7)+COUNTA(U7:AA7)-COUNTBLANK(U7:AA7)</f>
        <v>0</v>
      </c>
      <c r="AI7">
        <f>VLOOKUP(AG7,$AO$3:$AP$9,2,FALSE)-AH7</f>
        <v>6</v>
      </c>
      <c r="AK7" s="274" t="e">
        <f>HLOOKUP(A7,拘!$D$1:$AH$7,6,FALSE)</f>
        <v>#N/A</v>
      </c>
      <c r="AM7">
        <f>COUNTA(J7:S7)-COUNTBLANK(J7:S7)+COUNTA(U7:AA7)-COUNTBLANK(U7:AA7)</f>
        <v>0</v>
      </c>
      <c r="AN7" s="3" t="s">
        <v>69</v>
      </c>
      <c r="AO7">
        <v>5</v>
      </c>
      <c r="AP7" s="297">
        <v>6</v>
      </c>
    </row>
    <row r="8" spans="1:42" x14ac:dyDescent="0.2">
      <c r="A8" s="381"/>
      <c r="B8" s="383"/>
      <c r="C8" s="393"/>
      <c r="D8" s="394"/>
      <c r="E8" s="377"/>
      <c r="F8" s="394"/>
      <c r="G8" s="377"/>
      <c r="H8" s="393"/>
      <c r="I8" s="286" t="e">
        <f>HLOOKUP($A7,拘!$D$1:$AH$14,14,FALSE)</f>
        <v>#N/A</v>
      </c>
      <c r="J8" s="394"/>
      <c r="K8" s="396"/>
      <c r="L8" s="396"/>
      <c r="M8" s="396"/>
      <c r="N8" s="396"/>
      <c r="O8" s="396"/>
      <c r="P8" s="396"/>
      <c r="Q8" s="396"/>
      <c r="R8" s="396"/>
      <c r="S8" s="377"/>
      <c r="T8" s="392"/>
      <c r="U8" s="210" t="str">
        <f>HLOOKUP($A7,例外!$D$1:$AH$22,拘束担当依頼表!U$2*2+2,FALSE)</f>
        <v/>
      </c>
      <c r="V8" s="211" t="str">
        <f>HLOOKUP($A7,例外!$D$1:$AH$22,拘束担当依頼表!V$2*2+2,FALSE)</f>
        <v/>
      </c>
      <c r="W8" s="211" t="str">
        <f>HLOOKUP($A7,例外!$D$1:$AH$22,拘束担当依頼表!W$2*2+2,FALSE)</f>
        <v/>
      </c>
      <c r="X8" s="211" t="str">
        <f>HLOOKUP($A7,例外!$D$1:$AH$22,拘束担当依頼表!X$2*2+2,FALSE)</f>
        <v/>
      </c>
      <c r="Y8" s="211" t="str">
        <f>HLOOKUP($A7,例外!$D$1:$AH$22,拘束担当依頼表!Y$2*2+2,FALSE)</f>
        <v/>
      </c>
      <c r="Z8" s="211" t="str">
        <f>HLOOKUP($A7,例外!$D$1:$AH$22,拘束担当依頼表!Z$2*2+2,FALSE)</f>
        <v/>
      </c>
      <c r="AA8" s="212" t="str">
        <f>HLOOKUP($A7,例外!$D$1:$AH$22,拘束担当依頼表!AA$2*2+2,FALSE)</f>
        <v/>
      </c>
      <c r="AB8" s="253"/>
      <c r="AC8" s="254"/>
      <c r="AD8" s="254"/>
      <c r="AE8" s="254"/>
      <c r="AF8" s="255"/>
      <c r="AG8">
        <f>AG7</f>
        <v>5</v>
      </c>
      <c r="AH8">
        <f>AH7</f>
        <v>0</v>
      </c>
      <c r="AI8">
        <f>AI7</f>
        <v>6</v>
      </c>
      <c r="AK8" s="206" t="e">
        <f>HLOOKUP(A7,拘!$D$1:$AH$7,7,FALSE)</f>
        <v>#N/A</v>
      </c>
      <c r="AN8" s="3" t="s">
        <v>70</v>
      </c>
      <c r="AO8">
        <v>6</v>
      </c>
      <c r="AP8" s="297">
        <v>5</v>
      </c>
    </row>
    <row r="9" spans="1:42" x14ac:dyDescent="0.2">
      <c r="A9" s="381">
        <f>IF(MONTH(A7+1)=A$1,A7+1,"")</f>
        <v>45751</v>
      </c>
      <c r="B9" s="383">
        <f t="shared" si="1"/>
        <v>45751</v>
      </c>
      <c r="C9" s="385">
        <f>IF(COUNTA(INDEX(休,3,DAY(A9)):INDEX(休,52,DAY(A9)))-COUNTBLANK(INDEX(休,3,DAY(A9)):INDEX(休,52,DAY(A9)))&gt;30,1,0)</f>
        <v>0</v>
      </c>
      <c r="D9" s="387" t="str">
        <f>HLOOKUP($A9,当直者,3,FALSE)</f>
        <v>袋</v>
      </c>
      <c r="E9" s="376" t="str">
        <f>HLOOKUP($A9,当直者,4,FALSE)</f>
        <v/>
      </c>
      <c r="F9" s="387" t="str">
        <f>HLOOKUP($A9,明,3,FALSE)</f>
        <v>長田</v>
      </c>
      <c r="G9" s="376" t="str">
        <f>HLOOKUP($A9,明,4,FALSE)</f>
        <v>別所</v>
      </c>
      <c r="H9" s="385" t="str">
        <f>IF($C9=1,HLOOKUP($A9,日勤,3,FALSE),"")</f>
        <v/>
      </c>
      <c r="I9" s="285" t="e">
        <f>HLOOKUP($A9,拘!$D$1:$AH$14,13,FALSE)</f>
        <v>#N/A</v>
      </c>
      <c r="J9" s="387" t="str">
        <f t="shared" ref="J9:S9" si="4">IF($C9=1,"※",HLOOKUP($A9,休,J$2+2,FALSE))</f>
        <v/>
      </c>
      <c r="K9" s="395" t="str">
        <f t="shared" si="4"/>
        <v/>
      </c>
      <c r="L9" s="395" t="str">
        <f t="shared" si="4"/>
        <v/>
      </c>
      <c r="M9" s="395" t="str">
        <f t="shared" si="4"/>
        <v/>
      </c>
      <c r="N9" s="395" t="str">
        <f t="shared" si="4"/>
        <v/>
      </c>
      <c r="O9" s="395" t="str">
        <f t="shared" si="4"/>
        <v/>
      </c>
      <c r="P9" s="395" t="str">
        <f t="shared" si="4"/>
        <v/>
      </c>
      <c r="Q9" s="395" t="str">
        <f t="shared" si="4"/>
        <v/>
      </c>
      <c r="R9" s="395" t="str">
        <f t="shared" si="4"/>
        <v/>
      </c>
      <c r="S9" s="376" t="str">
        <f t="shared" si="4"/>
        <v/>
      </c>
      <c r="T9" s="371" t="str">
        <f>IFERROR(VLOOKUP(A9,[1]らいふクリニック!$D:$F,3,FALSE),"")</f>
        <v/>
      </c>
      <c r="U9" s="207" t="str">
        <f>HLOOKUP($A9,例外!$D$1:$AH$22,拘束担当依頼表!U$2*2+1,FALSE)</f>
        <v/>
      </c>
      <c r="V9" s="208" t="str">
        <f>HLOOKUP($A9,例外!$D$1:$AH$22,拘束担当依頼表!V$2*2+1,FALSE)</f>
        <v/>
      </c>
      <c r="W9" s="208" t="str">
        <f>HLOOKUP($A9,例外!$D$1:$AH$22,拘束担当依頼表!W$2*2+1,FALSE)</f>
        <v/>
      </c>
      <c r="X9" s="208" t="str">
        <f>HLOOKUP($A9,例外!$D$1:$AH$22,拘束担当依頼表!X$2*2+1,FALSE)</f>
        <v/>
      </c>
      <c r="Y9" s="208" t="str">
        <f>HLOOKUP($A9,例外!$D$1:$AH$22,拘束担当依頼表!Y$2*2+1,FALSE)</f>
        <v/>
      </c>
      <c r="Z9" s="208" t="str">
        <f>HLOOKUP($A9,例外!$D$1:$AH$22,拘束担当依頼表!Z$2*2+1,FALSE)</f>
        <v/>
      </c>
      <c r="AA9" s="209" t="str">
        <f>HLOOKUP($A9,例外!$D$1:$AH$22,拘束担当依頼表!AA$2*2+1,FALSE)</f>
        <v/>
      </c>
      <c r="AB9" s="53"/>
      <c r="AC9" s="54"/>
      <c r="AD9" s="54"/>
      <c r="AE9" s="54"/>
      <c r="AF9" s="55"/>
      <c r="AG9">
        <f>WEEKDAY(A9,1)</f>
        <v>6</v>
      </c>
      <c r="AH9">
        <f>COUNTA(J9:S9)-COUNTBLANK(J9:S9)+COUNTA(U9:AA9)-COUNTBLANK(U9:AA9)</f>
        <v>0</v>
      </c>
      <c r="AI9">
        <f>VLOOKUP(AG9,$AO$3:$AP$9,2,FALSE)-AH9</f>
        <v>5</v>
      </c>
      <c r="AK9" s="274" t="e">
        <f>HLOOKUP(A9,拘!$D$1:$AH$7,6,FALSE)</f>
        <v>#N/A</v>
      </c>
      <c r="AM9">
        <f>COUNTA(J9:S9)-COUNTBLANK(J9:S9)+COUNTA(U9:AA9)-COUNTBLANK(U9:AA9)</f>
        <v>0</v>
      </c>
      <c r="AN9" s="3" t="s">
        <v>71</v>
      </c>
      <c r="AO9">
        <v>7</v>
      </c>
      <c r="AP9" s="297">
        <v>0</v>
      </c>
    </row>
    <row r="10" spans="1:42" x14ac:dyDescent="0.2">
      <c r="A10" s="381"/>
      <c r="B10" s="383"/>
      <c r="C10" s="393"/>
      <c r="D10" s="394"/>
      <c r="E10" s="377"/>
      <c r="F10" s="394"/>
      <c r="G10" s="377"/>
      <c r="H10" s="393"/>
      <c r="I10" s="286" t="e">
        <f>HLOOKUP($A9,拘!$D$1:$AH$14,14,FALSE)</f>
        <v>#N/A</v>
      </c>
      <c r="J10" s="394"/>
      <c r="K10" s="396"/>
      <c r="L10" s="396"/>
      <c r="M10" s="396"/>
      <c r="N10" s="396"/>
      <c r="O10" s="396"/>
      <c r="P10" s="396"/>
      <c r="Q10" s="396"/>
      <c r="R10" s="396"/>
      <c r="S10" s="377"/>
      <c r="T10" s="392"/>
      <c r="U10" s="210" t="str">
        <f>HLOOKUP($A9,例外!$D$1:$AH$22,拘束担当依頼表!U$2*2+2,FALSE)</f>
        <v/>
      </c>
      <c r="V10" s="211" t="str">
        <f>HLOOKUP($A9,例外!$D$1:$AH$22,拘束担当依頼表!V$2*2+2,FALSE)</f>
        <v/>
      </c>
      <c r="W10" s="211" t="str">
        <f>HLOOKUP($A9,例外!$D$1:$AH$22,拘束担当依頼表!W$2*2+2,FALSE)</f>
        <v/>
      </c>
      <c r="X10" s="211" t="str">
        <f>HLOOKUP($A9,例外!$D$1:$AH$22,拘束担当依頼表!X$2*2+2,FALSE)</f>
        <v/>
      </c>
      <c r="Y10" s="211" t="str">
        <f>HLOOKUP($A9,例外!$D$1:$AH$22,拘束担当依頼表!Y$2*2+2,FALSE)</f>
        <v/>
      </c>
      <c r="Z10" s="211" t="str">
        <f>HLOOKUP($A9,例外!$D$1:$AH$22,拘束担当依頼表!Z$2*2+2,FALSE)</f>
        <v/>
      </c>
      <c r="AA10" s="212" t="str">
        <f>HLOOKUP($A9,例外!$D$1:$AH$22,拘束担当依頼表!AA$2*2+2,FALSE)</f>
        <v/>
      </c>
      <c r="AB10" s="50"/>
      <c r="AC10" s="51"/>
      <c r="AD10" s="51"/>
      <c r="AE10" s="51"/>
      <c r="AF10" s="52"/>
      <c r="AG10">
        <f>AG9</f>
        <v>6</v>
      </c>
      <c r="AH10">
        <f>AH9</f>
        <v>0</v>
      </c>
      <c r="AI10">
        <f>AI9</f>
        <v>5</v>
      </c>
      <c r="AK10" s="206" t="e">
        <f>HLOOKUP(A9,拘!$D$1:$AH$7,7,FALSE)</f>
        <v>#N/A</v>
      </c>
    </row>
    <row r="11" spans="1:42" x14ac:dyDescent="0.2">
      <c r="A11" s="381">
        <f>IF(MONTH(A9+1)=A$1,A9+1,"")</f>
        <v>45752</v>
      </c>
      <c r="B11" s="383">
        <f t="shared" si="1"/>
        <v>45752</v>
      </c>
      <c r="C11" s="385">
        <f>IF(COUNTA(INDEX(休,3,DAY(A11)):INDEX(休,52,DAY(A11)))-COUNTBLANK(INDEX(休,3,DAY(A11)):INDEX(休,52,DAY(A11)))&gt;30,1,0)</f>
        <v>0</v>
      </c>
      <c r="D11" s="387" t="str">
        <f>HLOOKUP($A11,当直者,3,FALSE)</f>
        <v>南</v>
      </c>
      <c r="E11" s="376" t="str">
        <f>HLOOKUP($A11,当直者,4,FALSE)</f>
        <v>田村</v>
      </c>
      <c r="F11" s="387" t="str">
        <f>HLOOKUP($A11,明,3,FALSE)</f>
        <v>袋</v>
      </c>
      <c r="G11" s="376" t="str">
        <f>HLOOKUP($A11,明,4,FALSE)</f>
        <v/>
      </c>
      <c r="H11" s="385" t="str">
        <f>IF($C11=1,HLOOKUP($A11,日勤,3,FALSE),"")</f>
        <v/>
      </c>
      <c r="I11" s="285" t="e">
        <f>HLOOKUP($A11,拘!$D$1:$AH$14,13,FALSE)</f>
        <v>#N/A</v>
      </c>
      <c r="J11" s="387" t="str">
        <f t="shared" ref="J11:S11" si="5">IF($C11=1,"※",HLOOKUP($A11,休,J$2+2,FALSE))</f>
        <v/>
      </c>
      <c r="K11" s="395" t="str">
        <f t="shared" si="5"/>
        <v/>
      </c>
      <c r="L11" s="395" t="str">
        <f t="shared" si="5"/>
        <v/>
      </c>
      <c r="M11" s="395" t="str">
        <f t="shared" si="5"/>
        <v/>
      </c>
      <c r="N11" s="395" t="str">
        <f t="shared" si="5"/>
        <v/>
      </c>
      <c r="O11" s="395" t="str">
        <f t="shared" si="5"/>
        <v/>
      </c>
      <c r="P11" s="395" t="str">
        <f t="shared" si="5"/>
        <v/>
      </c>
      <c r="Q11" s="395" t="str">
        <f t="shared" si="5"/>
        <v/>
      </c>
      <c r="R11" s="395" t="str">
        <f t="shared" si="5"/>
        <v/>
      </c>
      <c r="S11" s="376" t="str">
        <f t="shared" si="5"/>
        <v/>
      </c>
      <c r="T11" s="371" t="str">
        <f>IFERROR(VLOOKUP(A11,[1]らいふクリニック!$D:$F,3,FALSE),"")</f>
        <v/>
      </c>
      <c r="U11" s="207" t="str">
        <f>HLOOKUP($A11,例外!$D$1:$AH$22,拘束担当依頼表!U$2*2+1,FALSE)</f>
        <v/>
      </c>
      <c r="V11" s="208" t="str">
        <f>HLOOKUP($A11,例外!$D$1:$AH$22,拘束担当依頼表!V$2*2+1,FALSE)</f>
        <v/>
      </c>
      <c r="W11" s="208" t="str">
        <f>HLOOKUP($A11,例外!$D$1:$AH$22,拘束担当依頼表!W$2*2+1,FALSE)</f>
        <v/>
      </c>
      <c r="X11" s="208" t="str">
        <f>HLOOKUP($A11,例外!$D$1:$AH$22,拘束担当依頼表!X$2*2+1,FALSE)</f>
        <v/>
      </c>
      <c r="Y11" s="208" t="str">
        <f>HLOOKUP($A11,例外!$D$1:$AH$22,拘束担当依頼表!Y$2*2+1,FALSE)</f>
        <v/>
      </c>
      <c r="Z11" s="208" t="str">
        <f>HLOOKUP($A11,例外!$D$1:$AH$22,拘束担当依頼表!Z$2*2+1,FALSE)</f>
        <v/>
      </c>
      <c r="AA11" s="209" t="str">
        <f>HLOOKUP($A11,例外!$D$1:$AH$22,拘束担当依頼表!AA$2*2+1,FALSE)</f>
        <v/>
      </c>
      <c r="AB11" s="256"/>
      <c r="AC11" s="257"/>
      <c r="AD11" s="257"/>
      <c r="AE11" s="257"/>
      <c r="AF11" s="258"/>
      <c r="AG11">
        <f>WEEKDAY(A11,1)</f>
        <v>7</v>
      </c>
      <c r="AH11">
        <f>COUNTA(J11:S11)-COUNTBLANK(J11:S11)+COUNTA(U11:AA11)-COUNTBLANK(U11:AA11)</f>
        <v>0</v>
      </c>
      <c r="AI11">
        <f>VLOOKUP(AG11,$AO$3:$AP$9,2,FALSE)-AH11</f>
        <v>0</v>
      </c>
      <c r="AK11" s="274" t="e">
        <f>HLOOKUP(A11,拘!$D$1:$AH$7,6,FALSE)</f>
        <v>#N/A</v>
      </c>
      <c r="AM11">
        <f>COUNTA(J11:S11)-COUNTBLANK(J11:S11)+COUNTA(U11:AA11)-COUNTBLANK(U11:AA11)</f>
        <v>0</v>
      </c>
    </row>
    <row r="12" spans="1:42" x14ac:dyDescent="0.2">
      <c r="A12" s="381"/>
      <c r="B12" s="383"/>
      <c r="C12" s="393"/>
      <c r="D12" s="394"/>
      <c r="E12" s="377"/>
      <c r="F12" s="394"/>
      <c r="G12" s="377"/>
      <c r="H12" s="393"/>
      <c r="I12" s="286" t="e">
        <f>HLOOKUP($A11,拘!$D$1:$AH$14,14,FALSE)</f>
        <v>#N/A</v>
      </c>
      <c r="J12" s="394"/>
      <c r="K12" s="396"/>
      <c r="L12" s="396"/>
      <c r="M12" s="396"/>
      <c r="N12" s="396"/>
      <c r="O12" s="396"/>
      <c r="P12" s="396"/>
      <c r="Q12" s="396"/>
      <c r="R12" s="396"/>
      <c r="S12" s="377"/>
      <c r="T12" s="392"/>
      <c r="U12" s="210" t="str">
        <f>HLOOKUP($A11,例外!$D$1:$AH$22,拘束担当依頼表!U$2*2+2,FALSE)</f>
        <v/>
      </c>
      <c r="V12" s="211" t="str">
        <f>HLOOKUP($A11,例外!$D$1:$AH$22,拘束担当依頼表!V$2*2+2,FALSE)</f>
        <v/>
      </c>
      <c r="W12" s="211" t="str">
        <f>HLOOKUP($A11,例外!$D$1:$AH$22,拘束担当依頼表!W$2*2+2,FALSE)</f>
        <v/>
      </c>
      <c r="X12" s="211" t="str">
        <f>HLOOKUP($A11,例外!$D$1:$AH$22,拘束担当依頼表!X$2*2+2,FALSE)</f>
        <v/>
      </c>
      <c r="Y12" s="211" t="str">
        <f>HLOOKUP($A11,例外!$D$1:$AH$22,拘束担当依頼表!Y$2*2+2,FALSE)</f>
        <v/>
      </c>
      <c r="Z12" s="211" t="str">
        <f>HLOOKUP($A11,例外!$D$1:$AH$22,拘束担当依頼表!Z$2*2+2,FALSE)</f>
        <v/>
      </c>
      <c r="AA12" s="212" t="str">
        <f>HLOOKUP($A11,例外!$D$1:$AH$22,拘束担当依頼表!AA$2*2+2,FALSE)</f>
        <v/>
      </c>
      <c r="AB12" s="253"/>
      <c r="AC12" s="254"/>
      <c r="AD12" s="254"/>
      <c r="AE12" s="254"/>
      <c r="AF12" s="255"/>
      <c r="AG12">
        <f>AG11</f>
        <v>7</v>
      </c>
      <c r="AH12">
        <f>AH11</f>
        <v>0</v>
      </c>
      <c r="AI12">
        <f>AI11</f>
        <v>0</v>
      </c>
      <c r="AK12" s="206" t="e">
        <f>HLOOKUP(A11,拘!$D$1:$AH$7,7,FALSE)</f>
        <v>#N/A</v>
      </c>
    </row>
    <row r="13" spans="1:42" x14ac:dyDescent="0.2">
      <c r="A13" s="381">
        <f>IF(MONTH(A11+1)=A$1,A11+1,"")</f>
        <v>45753</v>
      </c>
      <c r="B13" s="383">
        <f t="shared" si="1"/>
        <v>45753</v>
      </c>
      <c r="C13" s="385">
        <f>IF(COUNTA(INDEX(休,3,DAY(A13)):INDEX(休,52,DAY(A13)))-COUNTBLANK(INDEX(休,3,DAY(A13)):INDEX(休,52,DAY(A13)))&gt;30,1,0)</f>
        <v>1</v>
      </c>
      <c r="D13" s="387" t="str">
        <f>HLOOKUP($A13,当直者,3,FALSE)</f>
        <v>大橋</v>
      </c>
      <c r="E13" s="376" t="str">
        <f>HLOOKUP($A13,当直者,4,FALSE)</f>
        <v>福知</v>
      </c>
      <c r="F13" s="387" t="str">
        <f>HLOOKUP($A13,明,3,FALSE)</f>
        <v>南</v>
      </c>
      <c r="G13" s="376" t="str">
        <f>HLOOKUP($A13,明,4,FALSE)</f>
        <v>田村</v>
      </c>
      <c r="H13" s="385" t="str">
        <f>IF($C13=1,HLOOKUP($A13,日勤,3,FALSE),"")</f>
        <v>菅野</v>
      </c>
      <c r="I13" s="285" t="e">
        <f>HLOOKUP($A13,拘!$D$1:$AH$14,13,FALSE)</f>
        <v>#N/A</v>
      </c>
      <c r="J13" s="387" t="str">
        <f t="shared" ref="J13:S13" si="6">IF($C13=1,"※",HLOOKUP($A13,休,J$2+2,FALSE))</f>
        <v>※</v>
      </c>
      <c r="K13" s="395" t="str">
        <f t="shared" si="6"/>
        <v>※</v>
      </c>
      <c r="L13" s="395" t="str">
        <f t="shared" si="6"/>
        <v>※</v>
      </c>
      <c r="M13" s="395" t="str">
        <f t="shared" si="6"/>
        <v>※</v>
      </c>
      <c r="N13" s="395" t="str">
        <f t="shared" si="6"/>
        <v>※</v>
      </c>
      <c r="O13" s="395" t="str">
        <f t="shared" si="6"/>
        <v>※</v>
      </c>
      <c r="P13" s="395" t="str">
        <f t="shared" si="6"/>
        <v>※</v>
      </c>
      <c r="Q13" s="395" t="str">
        <f t="shared" si="6"/>
        <v>※</v>
      </c>
      <c r="R13" s="395" t="str">
        <f t="shared" si="6"/>
        <v>※</v>
      </c>
      <c r="S13" s="376" t="str">
        <f t="shared" si="6"/>
        <v>※</v>
      </c>
      <c r="T13" s="371" t="str">
        <f>IFERROR(VLOOKUP(A13,[1]らいふクリニック!$D:$F,3,FALSE),"")</f>
        <v/>
      </c>
      <c r="U13" s="207" t="str">
        <f>HLOOKUP($A13,例外!$D$1:$AH$22,拘束担当依頼表!U$2*2+1,FALSE)</f>
        <v/>
      </c>
      <c r="V13" s="208" t="str">
        <f>HLOOKUP($A13,例外!$D$1:$AH$22,拘束担当依頼表!V$2*2+1,FALSE)</f>
        <v/>
      </c>
      <c r="W13" s="208" t="str">
        <f>HLOOKUP($A13,例外!$D$1:$AH$22,拘束担当依頼表!W$2*2+1,FALSE)</f>
        <v/>
      </c>
      <c r="X13" s="208" t="str">
        <f>HLOOKUP($A13,例外!$D$1:$AH$22,拘束担当依頼表!X$2*2+1,FALSE)</f>
        <v/>
      </c>
      <c r="Y13" s="208" t="str">
        <f>HLOOKUP($A13,例外!$D$1:$AH$22,拘束担当依頼表!Y$2*2+1,FALSE)</f>
        <v/>
      </c>
      <c r="Z13" s="208" t="str">
        <f>HLOOKUP($A13,例外!$D$1:$AH$22,拘束担当依頼表!Z$2*2+1,FALSE)</f>
        <v/>
      </c>
      <c r="AA13" s="209" t="str">
        <f>HLOOKUP($A13,例外!$D$1:$AH$22,拘束担当依頼表!AA$2*2+1,FALSE)</f>
        <v/>
      </c>
      <c r="AB13" s="53"/>
      <c r="AC13" s="54"/>
      <c r="AD13" s="54"/>
      <c r="AE13" s="54"/>
      <c r="AF13" s="55"/>
      <c r="AG13">
        <f>WEEKDAY(A13,1)</f>
        <v>1</v>
      </c>
      <c r="AH13">
        <f>COUNTA(J13:S13)-COUNTBLANK(J13:S13)+COUNTA(U13:AA13)-COUNTBLANK(U13:AA13)</f>
        <v>10</v>
      </c>
      <c r="AI13">
        <f>VLOOKUP(AG13,$AO$3:$AP$9,2,FALSE)-AH13</f>
        <v>-10</v>
      </c>
      <c r="AK13" s="274" t="e">
        <f>HLOOKUP(A13,拘!$D$1:$AH$7,6,FALSE)</f>
        <v>#N/A</v>
      </c>
      <c r="AM13">
        <f>COUNTA(J13:S13)-COUNTBLANK(J13:S13)+COUNTA(U13:AA13)-COUNTBLANK(U13:AA13)</f>
        <v>10</v>
      </c>
    </row>
    <row r="14" spans="1:42" x14ac:dyDescent="0.2">
      <c r="A14" s="381"/>
      <c r="B14" s="383"/>
      <c r="C14" s="393"/>
      <c r="D14" s="394"/>
      <c r="E14" s="377"/>
      <c r="F14" s="394"/>
      <c r="G14" s="377"/>
      <c r="H14" s="393"/>
      <c r="I14" s="286" t="e">
        <f>HLOOKUP($A13,拘!$D$1:$AH$14,14,FALSE)</f>
        <v>#N/A</v>
      </c>
      <c r="J14" s="394"/>
      <c r="K14" s="396"/>
      <c r="L14" s="396"/>
      <c r="M14" s="396"/>
      <c r="N14" s="396"/>
      <c r="O14" s="396"/>
      <c r="P14" s="396"/>
      <c r="Q14" s="396"/>
      <c r="R14" s="396"/>
      <c r="S14" s="377"/>
      <c r="T14" s="392"/>
      <c r="U14" s="210" t="str">
        <f>HLOOKUP($A13,例外!$D$1:$AH$22,拘束担当依頼表!U$2*2+2,FALSE)</f>
        <v/>
      </c>
      <c r="V14" s="211" t="str">
        <f>HLOOKUP($A13,例外!$D$1:$AH$22,拘束担当依頼表!V$2*2+2,FALSE)</f>
        <v/>
      </c>
      <c r="W14" s="211" t="str">
        <f>HLOOKUP($A13,例外!$D$1:$AH$22,拘束担当依頼表!W$2*2+2,FALSE)</f>
        <v/>
      </c>
      <c r="X14" s="211" t="str">
        <f>HLOOKUP($A13,例外!$D$1:$AH$22,拘束担当依頼表!X$2*2+2,FALSE)</f>
        <v/>
      </c>
      <c r="Y14" s="211" t="str">
        <f>HLOOKUP($A13,例外!$D$1:$AH$22,拘束担当依頼表!Y$2*2+2,FALSE)</f>
        <v/>
      </c>
      <c r="Z14" s="211" t="str">
        <f>HLOOKUP($A13,例外!$D$1:$AH$22,拘束担当依頼表!Z$2*2+2,FALSE)</f>
        <v/>
      </c>
      <c r="AA14" s="212" t="str">
        <f>HLOOKUP($A13,例外!$D$1:$AH$22,拘束担当依頼表!AA$2*2+2,FALSE)</f>
        <v/>
      </c>
      <c r="AB14" s="50"/>
      <c r="AC14" s="51"/>
      <c r="AD14" s="51"/>
      <c r="AE14" s="51"/>
      <c r="AF14" s="52"/>
      <c r="AG14">
        <f>AG13</f>
        <v>1</v>
      </c>
      <c r="AH14">
        <f>AH13</f>
        <v>10</v>
      </c>
      <c r="AI14">
        <f>AI13</f>
        <v>-10</v>
      </c>
      <c r="AK14" s="206" t="e">
        <f>HLOOKUP(A13,拘!$D$1:$AH$7,7,FALSE)</f>
        <v>#N/A</v>
      </c>
    </row>
    <row r="15" spans="1:42" x14ac:dyDescent="0.2">
      <c r="A15" s="381">
        <f>IF(MONTH(A13+1)=A$1,A13+1,"")</f>
        <v>45754</v>
      </c>
      <c r="B15" s="383">
        <f t="shared" si="1"/>
        <v>45754</v>
      </c>
      <c r="C15" s="385">
        <f>IF(COUNTA(INDEX(休,3,DAY(A15)):INDEX(休,52,DAY(A15)))-COUNTBLANK(INDEX(休,3,DAY(A15)):INDEX(休,52,DAY(A15)))&gt;30,1,0)</f>
        <v>0</v>
      </c>
      <c r="D15" s="387" t="str">
        <f>HLOOKUP($A15,当直者,3,FALSE)</f>
        <v>庵</v>
      </c>
      <c r="E15" s="376" t="str">
        <f>HLOOKUP($A15,当直者,4,FALSE)</f>
        <v>坂下</v>
      </c>
      <c r="F15" s="387" t="str">
        <f>HLOOKUP($A15,明,3,FALSE)</f>
        <v>大橋</v>
      </c>
      <c r="G15" s="376" t="str">
        <f>HLOOKUP($A15,明,4,FALSE)</f>
        <v>福知</v>
      </c>
      <c r="H15" s="385" t="str">
        <f>IF($C15=1,HLOOKUP($A15,日勤,3,FALSE),"")</f>
        <v/>
      </c>
      <c r="I15" s="285" t="e">
        <f>HLOOKUP($A15,拘!$D$1:$AH$14,13,FALSE)</f>
        <v>#N/A</v>
      </c>
      <c r="J15" s="387" t="str">
        <f t="shared" ref="J15:S15" si="7">IF($C15=1,"※",HLOOKUP($A15,休,J$2+2,FALSE))</f>
        <v>南</v>
      </c>
      <c r="K15" s="395" t="str">
        <f t="shared" si="7"/>
        <v>田村</v>
      </c>
      <c r="L15" s="395" t="str">
        <f t="shared" si="7"/>
        <v/>
      </c>
      <c r="M15" s="395" t="str">
        <f t="shared" si="7"/>
        <v/>
      </c>
      <c r="N15" s="395" t="str">
        <f t="shared" si="7"/>
        <v/>
      </c>
      <c r="O15" s="395" t="str">
        <f t="shared" si="7"/>
        <v/>
      </c>
      <c r="P15" s="395" t="str">
        <f t="shared" si="7"/>
        <v/>
      </c>
      <c r="Q15" s="395" t="str">
        <f t="shared" si="7"/>
        <v/>
      </c>
      <c r="R15" s="395" t="str">
        <f t="shared" si="7"/>
        <v/>
      </c>
      <c r="S15" s="376" t="str">
        <f t="shared" si="7"/>
        <v/>
      </c>
      <c r="T15" s="371" t="str">
        <f>IFERROR(VLOOKUP(A15,[1]らいふクリニック!$D:$F,3,FALSE),"")</f>
        <v/>
      </c>
      <c r="U15" s="207" t="str">
        <f>HLOOKUP($A15,例外!$D$1:$AH$22,拘束担当依頼表!U$2*2+1,FALSE)</f>
        <v/>
      </c>
      <c r="V15" s="208" t="str">
        <f>HLOOKUP($A15,例外!$D$1:$AH$22,拘束担当依頼表!V$2*2+1,FALSE)</f>
        <v/>
      </c>
      <c r="W15" s="208" t="str">
        <f>HLOOKUP($A15,例外!$D$1:$AH$22,拘束担当依頼表!W$2*2+1,FALSE)</f>
        <v/>
      </c>
      <c r="X15" s="208" t="str">
        <f>HLOOKUP($A15,例外!$D$1:$AH$22,拘束担当依頼表!X$2*2+1,FALSE)</f>
        <v/>
      </c>
      <c r="Y15" s="208" t="str">
        <f>HLOOKUP($A15,例外!$D$1:$AH$22,拘束担当依頼表!Y$2*2+1,FALSE)</f>
        <v/>
      </c>
      <c r="Z15" s="208" t="str">
        <f>HLOOKUP($A15,例外!$D$1:$AH$22,拘束担当依頼表!Z$2*2+1,FALSE)</f>
        <v/>
      </c>
      <c r="AA15" s="209" t="str">
        <f>HLOOKUP($A15,例外!$D$1:$AH$22,拘束担当依頼表!AA$2*2+1,FALSE)</f>
        <v/>
      </c>
      <c r="AB15" s="256"/>
      <c r="AC15" s="257"/>
      <c r="AD15" s="257"/>
      <c r="AE15" s="257"/>
      <c r="AF15" s="258"/>
      <c r="AG15">
        <f>WEEKDAY(A15,1)</f>
        <v>2</v>
      </c>
      <c r="AH15">
        <f>COUNTA(J15:S15)-COUNTBLANK(J15:S15)+COUNTA(U15:AA15)-COUNTBLANK(U15:AA15)</f>
        <v>2</v>
      </c>
      <c r="AI15">
        <f>VLOOKUP(AG15,$AO$3:$AP$9,2,FALSE)-AH15</f>
        <v>3</v>
      </c>
      <c r="AK15" s="274" t="e">
        <f>HLOOKUP(A15,拘!$D$1:$AH$7,6,FALSE)</f>
        <v>#N/A</v>
      </c>
      <c r="AM15">
        <f>COUNTA(J15:S15)-COUNTBLANK(J15:S15)+COUNTA(U15:AA15)-COUNTBLANK(U15:AA15)</f>
        <v>2</v>
      </c>
    </row>
    <row r="16" spans="1:42" x14ac:dyDescent="0.2">
      <c r="A16" s="381"/>
      <c r="B16" s="383"/>
      <c r="C16" s="393"/>
      <c r="D16" s="394"/>
      <c r="E16" s="377"/>
      <c r="F16" s="394"/>
      <c r="G16" s="377"/>
      <c r="H16" s="393"/>
      <c r="I16" s="286" t="e">
        <f>HLOOKUP($A15,拘!$D$1:$AH$14,14,FALSE)</f>
        <v>#N/A</v>
      </c>
      <c r="J16" s="394"/>
      <c r="K16" s="396"/>
      <c r="L16" s="396"/>
      <c r="M16" s="396"/>
      <c r="N16" s="396"/>
      <c r="O16" s="396"/>
      <c r="P16" s="396"/>
      <c r="Q16" s="396"/>
      <c r="R16" s="396"/>
      <c r="S16" s="377"/>
      <c r="T16" s="392"/>
      <c r="U16" s="210" t="str">
        <f>HLOOKUP($A15,例外!$D$1:$AH$22,拘束担当依頼表!U$2*2+2,FALSE)</f>
        <v/>
      </c>
      <c r="V16" s="211" t="str">
        <f>HLOOKUP($A15,例外!$D$1:$AH$22,拘束担当依頼表!V$2*2+2,FALSE)</f>
        <v/>
      </c>
      <c r="W16" s="211" t="str">
        <f>HLOOKUP($A15,例外!$D$1:$AH$22,拘束担当依頼表!W$2*2+2,FALSE)</f>
        <v/>
      </c>
      <c r="X16" s="211" t="str">
        <f>HLOOKUP($A15,例外!$D$1:$AH$22,拘束担当依頼表!X$2*2+2,FALSE)</f>
        <v/>
      </c>
      <c r="Y16" s="211" t="str">
        <f>HLOOKUP($A15,例外!$D$1:$AH$22,拘束担当依頼表!Y$2*2+2,FALSE)</f>
        <v/>
      </c>
      <c r="Z16" s="211" t="str">
        <f>HLOOKUP($A15,例外!$D$1:$AH$22,拘束担当依頼表!Z$2*2+2,FALSE)</f>
        <v/>
      </c>
      <c r="AA16" s="212" t="str">
        <f>HLOOKUP($A15,例外!$D$1:$AH$22,拘束担当依頼表!AA$2*2+2,FALSE)</f>
        <v/>
      </c>
      <c r="AB16" s="253"/>
      <c r="AC16" s="254"/>
      <c r="AD16" s="254"/>
      <c r="AE16" s="254"/>
      <c r="AF16" s="255"/>
      <c r="AG16">
        <f>AG15</f>
        <v>2</v>
      </c>
      <c r="AH16">
        <f>AH15</f>
        <v>2</v>
      </c>
      <c r="AI16">
        <f>AI15</f>
        <v>3</v>
      </c>
      <c r="AK16" s="206" t="e">
        <f>HLOOKUP(A15,拘!$D$1:$AH$7,7,FALSE)</f>
        <v>#N/A</v>
      </c>
    </row>
    <row r="17" spans="1:39" x14ac:dyDescent="0.2">
      <c r="A17" s="381">
        <f>IF(MONTH(A15+1)=A$1,A15+1,"")</f>
        <v>45755</v>
      </c>
      <c r="B17" s="383">
        <f t="shared" si="1"/>
        <v>45755</v>
      </c>
      <c r="C17" s="385">
        <f>IF(COUNTA(INDEX(休,3,DAY(A17)):INDEX(休,52,DAY(A17)))-COUNTBLANK(INDEX(休,3,DAY(A17)):INDEX(休,52,DAY(A17)))&gt;30,1,0)</f>
        <v>0</v>
      </c>
      <c r="D17" s="387" t="str">
        <f>HLOOKUP($A17,当直者,3,FALSE)</f>
        <v>平田恵</v>
      </c>
      <c r="E17" s="376" t="str">
        <f>HLOOKUP($A17,当直者,4,FALSE)</f>
        <v>雨池</v>
      </c>
      <c r="F17" s="387" t="str">
        <f>HLOOKUP($A17,明,3,FALSE)</f>
        <v>庵</v>
      </c>
      <c r="G17" s="376" t="str">
        <f>HLOOKUP($A17,明,4,FALSE)</f>
        <v>坂下</v>
      </c>
      <c r="H17" s="385" t="str">
        <f>IF($C17=1,HLOOKUP($A17,日勤,3,FALSE),"")</f>
        <v/>
      </c>
      <c r="I17" s="285" t="e">
        <f>HLOOKUP($A17,拘!$D$1:$AH$14,13,FALSE)</f>
        <v>#N/A</v>
      </c>
      <c r="J17" s="387" t="str">
        <f t="shared" ref="J17:S17" si="8">IF($C17=1,"※",HLOOKUP($A17,休,J$2+2,FALSE))</f>
        <v>大橋</v>
      </c>
      <c r="K17" s="395" t="str">
        <f t="shared" si="8"/>
        <v>福知</v>
      </c>
      <c r="L17" s="395" t="str">
        <f t="shared" si="8"/>
        <v/>
      </c>
      <c r="M17" s="395" t="str">
        <f t="shared" si="8"/>
        <v/>
      </c>
      <c r="N17" s="395" t="str">
        <f t="shared" si="8"/>
        <v/>
      </c>
      <c r="O17" s="395" t="str">
        <f t="shared" si="8"/>
        <v/>
      </c>
      <c r="P17" s="395" t="str">
        <f t="shared" si="8"/>
        <v/>
      </c>
      <c r="Q17" s="395" t="str">
        <f t="shared" si="8"/>
        <v/>
      </c>
      <c r="R17" s="395" t="str">
        <f t="shared" si="8"/>
        <v/>
      </c>
      <c r="S17" s="376" t="str">
        <f t="shared" si="8"/>
        <v/>
      </c>
      <c r="T17" s="371" t="str">
        <f>IFERROR(VLOOKUP(A17,[1]らいふクリニック!$D:$F,3,FALSE),"")</f>
        <v/>
      </c>
      <c r="U17" s="207" t="str">
        <f>HLOOKUP($A17,例外!$D$1:$AH$22,拘束担当依頼表!U$2*2+1,FALSE)</f>
        <v/>
      </c>
      <c r="V17" s="208" t="str">
        <f>HLOOKUP($A17,例外!$D$1:$AH$22,拘束担当依頼表!V$2*2+1,FALSE)</f>
        <v/>
      </c>
      <c r="W17" s="208" t="str">
        <f>HLOOKUP($A17,例外!$D$1:$AH$22,拘束担当依頼表!W$2*2+1,FALSE)</f>
        <v/>
      </c>
      <c r="X17" s="208" t="str">
        <f>HLOOKUP($A17,例外!$D$1:$AH$22,拘束担当依頼表!X$2*2+1,FALSE)</f>
        <v/>
      </c>
      <c r="Y17" s="208" t="str">
        <f>HLOOKUP($A17,例外!$D$1:$AH$22,拘束担当依頼表!Y$2*2+1,FALSE)</f>
        <v/>
      </c>
      <c r="Z17" s="208" t="str">
        <f>HLOOKUP($A17,例外!$D$1:$AH$22,拘束担当依頼表!Z$2*2+1,FALSE)</f>
        <v/>
      </c>
      <c r="AA17" s="209" t="str">
        <f>HLOOKUP($A17,例外!$D$1:$AH$22,拘束担当依頼表!AA$2*2+1,FALSE)</f>
        <v/>
      </c>
      <c r="AB17" s="53"/>
      <c r="AC17" s="54"/>
      <c r="AD17" s="54"/>
      <c r="AE17" s="54"/>
      <c r="AF17" s="55"/>
      <c r="AG17">
        <f>WEEKDAY(A17,1)</f>
        <v>3</v>
      </c>
      <c r="AH17">
        <f>COUNTA(J17:S17)-COUNTBLANK(J17:S17)+COUNTA(U17:AA17)-COUNTBLANK(U17:AA17)</f>
        <v>2</v>
      </c>
      <c r="AI17">
        <f>VLOOKUP(AG17,$AO$3:$AP$9,2,FALSE)-AH17</f>
        <v>4</v>
      </c>
      <c r="AK17" s="274" t="e">
        <f>HLOOKUP(A17,拘!$D$1:$AH$7,6,FALSE)</f>
        <v>#N/A</v>
      </c>
      <c r="AM17">
        <f>COUNTA(J17:S17)-COUNTBLANK(J17:S17)+COUNTA(U17:AA17)-COUNTBLANK(U17:AA17)</f>
        <v>2</v>
      </c>
    </row>
    <row r="18" spans="1:39" x14ac:dyDescent="0.2">
      <c r="A18" s="381"/>
      <c r="B18" s="383"/>
      <c r="C18" s="393"/>
      <c r="D18" s="394"/>
      <c r="E18" s="377"/>
      <c r="F18" s="394"/>
      <c r="G18" s="377"/>
      <c r="H18" s="393"/>
      <c r="I18" s="286" t="e">
        <f>HLOOKUP($A17,拘!$D$1:$AH$14,14,FALSE)</f>
        <v>#N/A</v>
      </c>
      <c r="J18" s="394"/>
      <c r="K18" s="396"/>
      <c r="L18" s="396"/>
      <c r="M18" s="396"/>
      <c r="N18" s="396"/>
      <c r="O18" s="396"/>
      <c r="P18" s="396"/>
      <c r="Q18" s="396"/>
      <c r="R18" s="396"/>
      <c r="S18" s="377"/>
      <c r="T18" s="392"/>
      <c r="U18" s="210" t="str">
        <f>HLOOKUP($A17,例外!$D$1:$AH$22,拘束担当依頼表!U$2*2+2,FALSE)</f>
        <v/>
      </c>
      <c r="V18" s="211" t="str">
        <f>HLOOKUP($A17,例外!$D$1:$AH$22,拘束担当依頼表!V$2*2+2,FALSE)</f>
        <v/>
      </c>
      <c r="W18" s="211" t="str">
        <f>HLOOKUP($A17,例外!$D$1:$AH$22,拘束担当依頼表!W$2*2+2,FALSE)</f>
        <v/>
      </c>
      <c r="X18" s="211" t="str">
        <f>HLOOKUP($A17,例外!$D$1:$AH$22,拘束担当依頼表!X$2*2+2,FALSE)</f>
        <v/>
      </c>
      <c r="Y18" s="211" t="str">
        <f>HLOOKUP($A17,例外!$D$1:$AH$22,拘束担当依頼表!Y$2*2+2,FALSE)</f>
        <v/>
      </c>
      <c r="Z18" s="211" t="str">
        <f>HLOOKUP($A17,例外!$D$1:$AH$22,拘束担当依頼表!Z$2*2+2,FALSE)</f>
        <v/>
      </c>
      <c r="AA18" s="212" t="str">
        <f>HLOOKUP($A17,例外!$D$1:$AH$22,拘束担当依頼表!AA$2*2+2,FALSE)</f>
        <v/>
      </c>
      <c r="AB18" s="50"/>
      <c r="AC18" s="51"/>
      <c r="AD18" s="51"/>
      <c r="AE18" s="51"/>
      <c r="AF18" s="52"/>
      <c r="AG18">
        <f>AG17</f>
        <v>3</v>
      </c>
      <c r="AH18">
        <f>AH17</f>
        <v>2</v>
      </c>
      <c r="AI18">
        <f>AI17</f>
        <v>4</v>
      </c>
      <c r="AK18" s="206" t="e">
        <f>HLOOKUP(A17,拘!$D$1:$AH$7,7,FALSE)</f>
        <v>#N/A</v>
      </c>
    </row>
    <row r="19" spans="1:39" x14ac:dyDescent="0.2">
      <c r="A19" s="381">
        <f>IF(MONTH(A17+1)=A$1,A17+1,"")</f>
        <v>45756</v>
      </c>
      <c r="B19" s="383">
        <f t="shared" si="1"/>
        <v>45756</v>
      </c>
      <c r="C19" s="385">
        <f>IF(COUNTA(INDEX(休,3,DAY(A19)):INDEX(休,52,DAY(A19)))-COUNTBLANK(INDEX(休,3,DAY(A19)):INDEX(休,52,DAY(A19)))&gt;30,1,0)</f>
        <v>0</v>
      </c>
      <c r="D19" s="387" t="str">
        <f>HLOOKUP($A19,当直者,3,FALSE)</f>
        <v>林</v>
      </c>
      <c r="E19" s="376" t="str">
        <f>HLOOKUP($A19,当直者,4,FALSE)</f>
        <v>佐藤</v>
      </c>
      <c r="F19" s="387" t="str">
        <f>HLOOKUP($A19,明,3,FALSE)</f>
        <v>平田恵</v>
      </c>
      <c r="G19" s="376" t="str">
        <f>HLOOKUP($A19,明,4,FALSE)</f>
        <v>雨池</v>
      </c>
      <c r="H19" s="385" t="str">
        <f>IF($C19=1,HLOOKUP($A19,日勤,3,FALSE),"")</f>
        <v/>
      </c>
      <c r="I19" s="285" t="e">
        <f>HLOOKUP($A19,拘!$D$1:$AH$14,13,FALSE)</f>
        <v>#N/A</v>
      </c>
      <c r="J19" s="387" t="str">
        <f t="shared" ref="J19:S19" si="9">IF($C19=1,"※",HLOOKUP($A19,休,J$2+2,FALSE))</f>
        <v/>
      </c>
      <c r="K19" s="395" t="str">
        <f t="shared" si="9"/>
        <v/>
      </c>
      <c r="L19" s="395" t="str">
        <f t="shared" si="9"/>
        <v/>
      </c>
      <c r="M19" s="395" t="str">
        <f t="shared" si="9"/>
        <v/>
      </c>
      <c r="N19" s="395" t="str">
        <f t="shared" si="9"/>
        <v/>
      </c>
      <c r="O19" s="395" t="str">
        <f t="shared" si="9"/>
        <v/>
      </c>
      <c r="P19" s="395" t="str">
        <f t="shared" si="9"/>
        <v/>
      </c>
      <c r="Q19" s="395" t="str">
        <f t="shared" si="9"/>
        <v/>
      </c>
      <c r="R19" s="395" t="str">
        <f t="shared" si="9"/>
        <v/>
      </c>
      <c r="S19" s="376" t="str">
        <f t="shared" si="9"/>
        <v/>
      </c>
      <c r="T19" s="371" t="str">
        <f>IFERROR(VLOOKUP(A19,[1]らいふクリニック!$D:$F,3,FALSE),"")</f>
        <v/>
      </c>
      <c r="U19" s="207" t="str">
        <f>HLOOKUP($A19,例外!$D$1:$AH$22,拘束担当依頼表!U$2*2+1,FALSE)</f>
        <v/>
      </c>
      <c r="V19" s="208" t="str">
        <f>HLOOKUP($A19,例外!$D$1:$AH$22,拘束担当依頼表!V$2*2+1,FALSE)</f>
        <v/>
      </c>
      <c r="W19" s="208" t="str">
        <f>HLOOKUP($A19,例外!$D$1:$AH$22,拘束担当依頼表!W$2*2+1,FALSE)</f>
        <v/>
      </c>
      <c r="X19" s="208" t="str">
        <f>HLOOKUP($A19,例外!$D$1:$AH$22,拘束担当依頼表!X$2*2+1,FALSE)</f>
        <v/>
      </c>
      <c r="Y19" s="208" t="str">
        <f>HLOOKUP($A19,例外!$D$1:$AH$22,拘束担当依頼表!Y$2*2+1,FALSE)</f>
        <v/>
      </c>
      <c r="Z19" s="208" t="str">
        <f>HLOOKUP($A19,例外!$D$1:$AH$22,拘束担当依頼表!Z$2*2+1,FALSE)</f>
        <v/>
      </c>
      <c r="AA19" s="209" t="str">
        <f>HLOOKUP($A19,例外!$D$1:$AH$22,拘束担当依頼表!AA$2*2+1,FALSE)</f>
        <v/>
      </c>
      <c r="AB19" s="256"/>
      <c r="AC19" s="257"/>
      <c r="AD19" s="257"/>
      <c r="AE19" s="257"/>
      <c r="AF19" s="258"/>
      <c r="AG19">
        <f>WEEKDAY(A19,1)</f>
        <v>4</v>
      </c>
      <c r="AH19">
        <f>COUNTA(J19:S19)-COUNTBLANK(J19:S19)+COUNTA(U19:AA19)-COUNTBLANK(U19:AA19)</f>
        <v>0</v>
      </c>
      <c r="AI19">
        <f>VLOOKUP(AG19,$AO$3:$AP$9,2,FALSE)-AH19</f>
        <v>5</v>
      </c>
      <c r="AK19" s="274" t="e">
        <f>HLOOKUP(A19,拘!$D$1:$AH$7,6,FALSE)</f>
        <v>#N/A</v>
      </c>
      <c r="AM19">
        <f>COUNTA(J19:S19)-COUNTBLANK(J19:S19)+COUNTA(U19:AA19)-COUNTBLANK(U19:AA19)</f>
        <v>0</v>
      </c>
    </row>
    <row r="20" spans="1:39" x14ac:dyDescent="0.2">
      <c r="A20" s="381"/>
      <c r="B20" s="383"/>
      <c r="C20" s="393"/>
      <c r="D20" s="394"/>
      <c r="E20" s="377"/>
      <c r="F20" s="394"/>
      <c r="G20" s="377"/>
      <c r="H20" s="393"/>
      <c r="I20" s="286" t="e">
        <f>HLOOKUP($A19,拘!$D$1:$AH$14,14,FALSE)</f>
        <v>#N/A</v>
      </c>
      <c r="J20" s="394"/>
      <c r="K20" s="396"/>
      <c r="L20" s="396"/>
      <c r="M20" s="396"/>
      <c r="N20" s="396"/>
      <c r="O20" s="396"/>
      <c r="P20" s="396"/>
      <c r="Q20" s="396"/>
      <c r="R20" s="396"/>
      <c r="S20" s="377"/>
      <c r="T20" s="392"/>
      <c r="U20" s="210" t="str">
        <f>HLOOKUP($A19,例外!$D$1:$AH$22,拘束担当依頼表!U$2*2+2,FALSE)</f>
        <v/>
      </c>
      <c r="V20" s="211" t="str">
        <f>HLOOKUP($A19,例外!$D$1:$AH$22,拘束担当依頼表!V$2*2+2,FALSE)</f>
        <v/>
      </c>
      <c r="W20" s="211" t="str">
        <f>HLOOKUP($A19,例外!$D$1:$AH$22,拘束担当依頼表!W$2*2+2,FALSE)</f>
        <v/>
      </c>
      <c r="X20" s="211" t="str">
        <f>HLOOKUP($A19,例外!$D$1:$AH$22,拘束担当依頼表!X$2*2+2,FALSE)</f>
        <v/>
      </c>
      <c r="Y20" s="211" t="str">
        <f>HLOOKUP($A19,例外!$D$1:$AH$22,拘束担当依頼表!Y$2*2+2,FALSE)</f>
        <v/>
      </c>
      <c r="Z20" s="211" t="str">
        <f>HLOOKUP($A19,例外!$D$1:$AH$22,拘束担当依頼表!Z$2*2+2,FALSE)</f>
        <v/>
      </c>
      <c r="AA20" s="212" t="str">
        <f>HLOOKUP($A19,例外!$D$1:$AH$22,拘束担当依頼表!AA$2*2+2,FALSE)</f>
        <v/>
      </c>
      <c r="AB20" s="253"/>
      <c r="AC20" s="254"/>
      <c r="AD20" s="254"/>
      <c r="AE20" s="254"/>
      <c r="AF20" s="255"/>
      <c r="AG20">
        <f>AG19</f>
        <v>4</v>
      </c>
      <c r="AH20">
        <f>AH19</f>
        <v>0</v>
      </c>
      <c r="AI20">
        <f>AI19</f>
        <v>5</v>
      </c>
      <c r="AK20" s="206" t="e">
        <f>HLOOKUP(A19,拘!$D$1:$AH$7,7,FALSE)</f>
        <v>#N/A</v>
      </c>
    </row>
    <row r="21" spans="1:39" x14ac:dyDescent="0.2">
      <c r="A21" s="381">
        <f>IF(MONTH(A19+1)=A$1,A19+1,"")</f>
        <v>45757</v>
      </c>
      <c r="B21" s="383">
        <f t="shared" si="1"/>
        <v>45757</v>
      </c>
      <c r="C21" s="385">
        <f>IF(COUNTA(INDEX(休,3,DAY(A21)):INDEX(休,52,DAY(A21)))-COUNTBLANK(INDEX(休,3,DAY(A21)):INDEX(休,52,DAY(A21)))&gt;30,1,0)</f>
        <v>0</v>
      </c>
      <c r="D21" s="387" t="str">
        <f>HLOOKUP($A21,当直者,3,FALSE)</f>
        <v>山本</v>
      </c>
      <c r="E21" s="376" t="str">
        <f>HLOOKUP($A21,当直者,4,FALSE)</f>
        <v>田村</v>
      </c>
      <c r="F21" s="387" t="str">
        <f>HLOOKUP($A21,明,3,FALSE)</f>
        <v>林</v>
      </c>
      <c r="G21" s="376" t="str">
        <f>HLOOKUP($A21,明,4,FALSE)</f>
        <v>佐藤</v>
      </c>
      <c r="H21" s="385" t="str">
        <f>IF($C21=1,HLOOKUP($A21,日勤,3,FALSE),"")</f>
        <v/>
      </c>
      <c r="I21" s="285" t="e">
        <f>HLOOKUP($A21,拘!$D$1:$AH$14,13,FALSE)</f>
        <v>#N/A</v>
      </c>
      <c r="J21" s="387" t="str">
        <f t="shared" ref="J21:S21" si="10">IF($C21=1,"※",HLOOKUP($A21,休,J$2+2,FALSE))</f>
        <v/>
      </c>
      <c r="K21" s="395" t="str">
        <f t="shared" si="10"/>
        <v/>
      </c>
      <c r="L21" s="395" t="str">
        <f t="shared" si="10"/>
        <v/>
      </c>
      <c r="M21" s="395" t="str">
        <f t="shared" si="10"/>
        <v/>
      </c>
      <c r="N21" s="395" t="str">
        <f t="shared" si="10"/>
        <v/>
      </c>
      <c r="O21" s="395" t="str">
        <f t="shared" si="10"/>
        <v/>
      </c>
      <c r="P21" s="395" t="str">
        <f t="shared" si="10"/>
        <v/>
      </c>
      <c r="Q21" s="395" t="str">
        <f t="shared" si="10"/>
        <v/>
      </c>
      <c r="R21" s="395" t="str">
        <f t="shared" si="10"/>
        <v/>
      </c>
      <c r="S21" s="376" t="str">
        <f t="shared" si="10"/>
        <v/>
      </c>
      <c r="T21" s="371" t="str">
        <f>IFERROR(VLOOKUP(A21,[1]らいふクリニック!$D:$F,3,FALSE),"")</f>
        <v/>
      </c>
      <c r="U21" s="207" t="str">
        <f>HLOOKUP($A21,例外!$D$1:$AH$22,拘束担当依頼表!U$2*2+1,FALSE)</f>
        <v/>
      </c>
      <c r="V21" s="208" t="str">
        <f>HLOOKUP($A21,例外!$D$1:$AH$22,拘束担当依頼表!V$2*2+1,FALSE)</f>
        <v/>
      </c>
      <c r="W21" s="208" t="str">
        <f>HLOOKUP($A21,例外!$D$1:$AH$22,拘束担当依頼表!W$2*2+1,FALSE)</f>
        <v/>
      </c>
      <c r="X21" s="208" t="str">
        <f>HLOOKUP($A21,例外!$D$1:$AH$22,拘束担当依頼表!X$2*2+1,FALSE)</f>
        <v/>
      </c>
      <c r="Y21" s="208" t="str">
        <f>HLOOKUP($A21,例外!$D$1:$AH$22,拘束担当依頼表!Y$2*2+1,FALSE)</f>
        <v/>
      </c>
      <c r="Z21" s="208" t="str">
        <f>HLOOKUP($A21,例外!$D$1:$AH$22,拘束担当依頼表!Z$2*2+1,FALSE)</f>
        <v/>
      </c>
      <c r="AA21" s="209" t="str">
        <f>HLOOKUP($A21,例外!$D$1:$AH$22,拘束担当依頼表!AA$2*2+1,FALSE)</f>
        <v/>
      </c>
      <c r="AB21" s="53"/>
      <c r="AC21" s="54"/>
      <c r="AD21" s="54"/>
      <c r="AE21" s="54"/>
      <c r="AF21" s="55"/>
      <c r="AG21">
        <f>WEEKDAY(A21,1)</f>
        <v>5</v>
      </c>
      <c r="AH21">
        <f>COUNTA(J21:S21)-COUNTBLANK(J21:S21)+COUNTA(U21:AA21)-COUNTBLANK(U21:AA21)</f>
        <v>0</v>
      </c>
      <c r="AI21">
        <f>VLOOKUP(AG21,$AO$3:$AP$9,2,FALSE)-AH21</f>
        <v>6</v>
      </c>
      <c r="AK21" s="274" t="e">
        <f>HLOOKUP(A21,拘!$D$1:$AH$7,6,FALSE)</f>
        <v>#N/A</v>
      </c>
      <c r="AM21">
        <f>COUNTA(J21:S21)-COUNTBLANK(J21:S21)+COUNTA(U21:AA21)-COUNTBLANK(U21:AA21)</f>
        <v>0</v>
      </c>
    </row>
    <row r="22" spans="1:39" x14ac:dyDescent="0.2">
      <c r="A22" s="381"/>
      <c r="B22" s="383"/>
      <c r="C22" s="393"/>
      <c r="D22" s="394"/>
      <c r="E22" s="377"/>
      <c r="F22" s="394"/>
      <c r="G22" s="377"/>
      <c r="H22" s="393"/>
      <c r="I22" s="286" t="e">
        <f>HLOOKUP($A21,拘!$D$1:$AH$14,14,FALSE)</f>
        <v>#N/A</v>
      </c>
      <c r="J22" s="394"/>
      <c r="K22" s="396"/>
      <c r="L22" s="396"/>
      <c r="M22" s="396"/>
      <c r="N22" s="396"/>
      <c r="O22" s="396"/>
      <c r="P22" s="396"/>
      <c r="Q22" s="396"/>
      <c r="R22" s="396"/>
      <c r="S22" s="377"/>
      <c r="T22" s="392"/>
      <c r="U22" s="210" t="str">
        <f>HLOOKUP($A21,例外!$D$1:$AH$22,拘束担当依頼表!U$2*2+2,FALSE)</f>
        <v/>
      </c>
      <c r="V22" s="211" t="str">
        <f>HLOOKUP($A21,例外!$D$1:$AH$22,拘束担当依頼表!V$2*2+2,FALSE)</f>
        <v/>
      </c>
      <c r="W22" s="211" t="str">
        <f>HLOOKUP($A21,例外!$D$1:$AH$22,拘束担当依頼表!W$2*2+2,FALSE)</f>
        <v/>
      </c>
      <c r="X22" s="211" t="str">
        <f>HLOOKUP($A21,例外!$D$1:$AH$22,拘束担当依頼表!X$2*2+2,FALSE)</f>
        <v/>
      </c>
      <c r="Y22" s="211" t="str">
        <f>HLOOKUP($A21,例外!$D$1:$AH$22,拘束担当依頼表!Y$2*2+2,FALSE)</f>
        <v/>
      </c>
      <c r="Z22" s="211" t="str">
        <f>HLOOKUP($A21,例外!$D$1:$AH$22,拘束担当依頼表!Z$2*2+2,FALSE)</f>
        <v/>
      </c>
      <c r="AA22" s="212" t="str">
        <f>HLOOKUP($A21,例外!$D$1:$AH$22,拘束担当依頼表!AA$2*2+2,FALSE)</f>
        <v/>
      </c>
      <c r="AB22" s="50"/>
      <c r="AC22" s="51"/>
      <c r="AD22" s="51"/>
      <c r="AE22" s="51"/>
      <c r="AF22" s="52"/>
      <c r="AG22">
        <f>AG21</f>
        <v>5</v>
      </c>
      <c r="AH22">
        <f>AH21</f>
        <v>0</v>
      </c>
      <c r="AI22">
        <f>AI21</f>
        <v>6</v>
      </c>
      <c r="AK22" s="206" t="e">
        <f>HLOOKUP(A21,拘!$D$1:$AH$7,7,FALSE)</f>
        <v>#N/A</v>
      </c>
    </row>
    <row r="23" spans="1:39" x14ac:dyDescent="0.2">
      <c r="A23" s="381">
        <f>IF(MONTH(A21+1)=A$1,A21+1,"")</f>
        <v>45758</v>
      </c>
      <c r="B23" s="383">
        <f t="shared" si="1"/>
        <v>45758</v>
      </c>
      <c r="C23" s="385">
        <f>IF(COUNTA(INDEX(休,3,DAY(A23)):INDEX(休,52,DAY(A23)))-COUNTBLANK(INDEX(休,3,DAY(A23)):INDEX(休,52,DAY(A23)))&gt;30,1,0)</f>
        <v>0</v>
      </c>
      <c r="D23" s="387" t="str">
        <f>HLOOKUP($A23,当直者,3,FALSE)</f>
        <v>大橋</v>
      </c>
      <c r="E23" s="376" t="str">
        <f>HLOOKUP($A23,当直者,4,FALSE)</f>
        <v>樫田</v>
      </c>
      <c r="F23" s="387" t="str">
        <f>HLOOKUP($A23,明,3,FALSE)</f>
        <v>山本</v>
      </c>
      <c r="G23" s="376" t="str">
        <f>HLOOKUP($A23,明,4,FALSE)</f>
        <v>田村</v>
      </c>
      <c r="H23" s="385" t="str">
        <f>IF($C23=1,HLOOKUP($A23,日勤,3,FALSE),"")</f>
        <v/>
      </c>
      <c r="I23" s="285" t="e">
        <f>HLOOKUP($A23,拘!$D$1:$AH$14,13,FALSE)</f>
        <v>#N/A</v>
      </c>
      <c r="J23" s="387" t="str">
        <f t="shared" ref="J23:S23" si="11">IF($C23=1,"※",HLOOKUP($A23,休,J$2+2,FALSE))</f>
        <v/>
      </c>
      <c r="K23" s="395" t="str">
        <f t="shared" si="11"/>
        <v/>
      </c>
      <c r="L23" s="395" t="str">
        <f t="shared" si="11"/>
        <v/>
      </c>
      <c r="M23" s="395" t="str">
        <f t="shared" si="11"/>
        <v/>
      </c>
      <c r="N23" s="395" t="str">
        <f t="shared" si="11"/>
        <v/>
      </c>
      <c r="O23" s="395" t="str">
        <f t="shared" si="11"/>
        <v/>
      </c>
      <c r="P23" s="395" t="str">
        <f t="shared" si="11"/>
        <v/>
      </c>
      <c r="Q23" s="395" t="str">
        <f t="shared" si="11"/>
        <v/>
      </c>
      <c r="R23" s="395" t="str">
        <f t="shared" si="11"/>
        <v/>
      </c>
      <c r="S23" s="376" t="str">
        <f t="shared" si="11"/>
        <v/>
      </c>
      <c r="T23" s="371" t="str">
        <f>IFERROR(VLOOKUP(A23,[1]らいふクリニック!$D:$F,3,FALSE),"")</f>
        <v/>
      </c>
      <c r="U23" s="207" t="str">
        <f>HLOOKUP($A23,例外!$D$1:$AH$22,拘束担当依頼表!U$2*2+1,FALSE)</f>
        <v/>
      </c>
      <c r="V23" s="208" t="str">
        <f>HLOOKUP($A23,例外!$D$1:$AH$22,拘束担当依頼表!V$2*2+1,FALSE)</f>
        <v/>
      </c>
      <c r="W23" s="208" t="str">
        <f>HLOOKUP($A23,例外!$D$1:$AH$22,拘束担当依頼表!W$2*2+1,FALSE)</f>
        <v/>
      </c>
      <c r="X23" s="208" t="str">
        <f>HLOOKUP($A23,例外!$D$1:$AH$22,拘束担当依頼表!X$2*2+1,FALSE)</f>
        <v/>
      </c>
      <c r="Y23" s="208" t="str">
        <f>HLOOKUP($A23,例外!$D$1:$AH$22,拘束担当依頼表!Y$2*2+1,FALSE)</f>
        <v/>
      </c>
      <c r="Z23" s="208" t="str">
        <f>HLOOKUP($A23,例外!$D$1:$AH$22,拘束担当依頼表!Z$2*2+1,FALSE)</f>
        <v/>
      </c>
      <c r="AA23" s="209" t="str">
        <f>HLOOKUP($A23,例外!$D$1:$AH$22,拘束担当依頼表!AA$2*2+1,FALSE)</f>
        <v/>
      </c>
      <c r="AB23" s="53"/>
      <c r="AC23" s="257"/>
      <c r="AD23" s="257"/>
      <c r="AE23" s="257"/>
      <c r="AF23" s="258"/>
      <c r="AG23">
        <f>WEEKDAY(A23,1)</f>
        <v>6</v>
      </c>
      <c r="AH23">
        <f>COUNTA(J23:S23)-COUNTBLANK(J23:S23)+COUNTA(U23:AA23)-COUNTBLANK(U23:AA23)</f>
        <v>0</v>
      </c>
      <c r="AI23">
        <f>VLOOKUP(AG23,$AO$3:$AP$9,2,FALSE)-AH23</f>
        <v>5</v>
      </c>
      <c r="AK23" s="274" t="e">
        <f>HLOOKUP(A23,拘!$D$1:$AH$7,6,FALSE)</f>
        <v>#N/A</v>
      </c>
      <c r="AM23">
        <f>COUNTA(J23:S23)-COUNTBLANK(J23:S23)+COUNTA(U23:AA23)-COUNTBLANK(U23:AA23)</f>
        <v>0</v>
      </c>
    </row>
    <row r="24" spans="1:39" x14ac:dyDescent="0.2">
      <c r="A24" s="381"/>
      <c r="B24" s="383"/>
      <c r="C24" s="393"/>
      <c r="D24" s="394"/>
      <c r="E24" s="377"/>
      <c r="F24" s="394"/>
      <c r="G24" s="377"/>
      <c r="H24" s="393"/>
      <c r="I24" s="286" t="e">
        <f>HLOOKUP($A23,拘!$D$1:$AH$14,14,FALSE)</f>
        <v>#N/A</v>
      </c>
      <c r="J24" s="394"/>
      <c r="K24" s="396"/>
      <c r="L24" s="396"/>
      <c r="M24" s="396"/>
      <c r="N24" s="396"/>
      <c r="O24" s="396"/>
      <c r="P24" s="396"/>
      <c r="Q24" s="396"/>
      <c r="R24" s="396"/>
      <c r="S24" s="377"/>
      <c r="T24" s="392"/>
      <c r="U24" s="210" t="str">
        <f>HLOOKUP($A23,例外!$D$1:$AH$22,拘束担当依頼表!U$2*2+2,FALSE)</f>
        <v/>
      </c>
      <c r="V24" s="211" t="str">
        <f>HLOOKUP($A23,例外!$D$1:$AH$22,拘束担当依頼表!V$2*2+2,FALSE)</f>
        <v/>
      </c>
      <c r="W24" s="211" t="str">
        <f>HLOOKUP($A23,例外!$D$1:$AH$22,拘束担当依頼表!W$2*2+2,FALSE)</f>
        <v/>
      </c>
      <c r="X24" s="211" t="str">
        <f>HLOOKUP($A23,例外!$D$1:$AH$22,拘束担当依頼表!X$2*2+2,FALSE)</f>
        <v/>
      </c>
      <c r="Y24" s="211" t="str">
        <f>HLOOKUP($A23,例外!$D$1:$AH$22,拘束担当依頼表!Y$2*2+2,FALSE)</f>
        <v/>
      </c>
      <c r="Z24" s="211" t="str">
        <f>HLOOKUP($A23,例外!$D$1:$AH$22,拘束担当依頼表!Z$2*2+2,FALSE)</f>
        <v/>
      </c>
      <c r="AA24" s="212" t="str">
        <f>HLOOKUP($A23,例外!$D$1:$AH$22,拘束担当依頼表!AA$2*2+2,FALSE)</f>
        <v/>
      </c>
      <c r="AB24" s="50"/>
      <c r="AC24" s="254"/>
      <c r="AD24" s="254"/>
      <c r="AE24" s="254"/>
      <c r="AF24" s="255"/>
      <c r="AG24">
        <f>AG23</f>
        <v>6</v>
      </c>
      <c r="AH24">
        <f>AH23</f>
        <v>0</v>
      </c>
      <c r="AI24">
        <f>AI23</f>
        <v>5</v>
      </c>
      <c r="AK24" s="206" t="e">
        <f>HLOOKUP(A23,拘!$D$1:$AH$7,7,FALSE)</f>
        <v>#N/A</v>
      </c>
    </row>
    <row r="25" spans="1:39" x14ac:dyDescent="0.2">
      <c r="A25" s="381">
        <f>IF(MONTH(A23+1)=A$1,A23+1,"")</f>
        <v>45759</v>
      </c>
      <c r="B25" s="383">
        <f t="shared" si="1"/>
        <v>45759</v>
      </c>
      <c r="C25" s="385">
        <f>IF(COUNTA(INDEX(休,3,DAY(A25)):INDEX(休,52,DAY(A25)))-COUNTBLANK(INDEX(休,3,DAY(A25)):INDEX(休,52,DAY(A25)))&gt;30,1,0)</f>
        <v>0</v>
      </c>
      <c r="D25" s="387" t="str">
        <f>HLOOKUP($A25,当直者,3,FALSE)</f>
        <v>庵</v>
      </c>
      <c r="E25" s="376" t="str">
        <f>HLOOKUP($A25,当直者,4,FALSE)</f>
        <v>菅野</v>
      </c>
      <c r="F25" s="387" t="str">
        <f>HLOOKUP($A25,明,3,FALSE)</f>
        <v>大橋</v>
      </c>
      <c r="G25" s="376" t="str">
        <f>HLOOKUP($A25,明,4,FALSE)</f>
        <v>樫田</v>
      </c>
      <c r="H25" s="385" t="str">
        <f>IF($C25=1,HLOOKUP($A25,日勤,3,FALSE),"")</f>
        <v/>
      </c>
      <c r="I25" s="285" t="e">
        <f>HLOOKUP($A25,拘!$D$1:$AH$14,13,FALSE)</f>
        <v>#N/A</v>
      </c>
      <c r="J25" s="387" t="str">
        <f t="shared" ref="J25:S25" si="12">IF($C25=1,"※",HLOOKUP($A25,休,J$2+2,FALSE))</f>
        <v/>
      </c>
      <c r="K25" s="395" t="str">
        <f t="shared" si="12"/>
        <v/>
      </c>
      <c r="L25" s="395" t="str">
        <f t="shared" si="12"/>
        <v/>
      </c>
      <c r="M25" s="395" t="str">
        <f t="shared" si="12"/>
        <v/>
      </c>
      <c r="N25" s="395" t="str">
        <f t="shared" si="12"/>
        <v/>
      </c>
      <c r="O25" s="395" t="str">
        <f t="shared" si="12"/>
        <v/>
      </c>
      <c r="P25" s="395" t="str">
        <f t="shared" si="12"/>
        <v/>
      </c>
      <c r="Q25" s="395" t="str">
        <f t="shared" si="12"/>
        <v/>
      </c>
      <c r="R25" s="395" t="str">
        <f t="shared" si="12"/>
        <v/>
      </c>
      <c r="S25" s="376" t="str">
        <f t="shared" si="12"/>
        <v/>
      </c>
      <c r="T25" s="371" t="str">
        <f>IFERROR(VLOOKUP(A25,[1]らいふクリニック!$D:$F,3,FALSE),"")</f>
        <v/>
      </c>
      <c r="U25" s="207" t="str">
        <f>HLOOKUP($A25,例外!$D$1:$AH$22,拘束担当依頼表!U$2*2+1,FALSE)</f>
        <v/>
      </c>
      <c r="V25" s="208" t="str">
        <f>HLOOKUP($A25,例外!$D$1:$AH$22,拘束担当依頼表!V$2*2+1,FALSE)</f>
        <v/>
      </c>
      <c r="W25" s="208" t="str">
        <f>HLOOKUP($A25,例外!$D$1:$AH$22,拘束担当依頼表!W$2*2+1,FALSE)</f>
        <v/>
      </c>
      <c r="X25" s="208" t="str">
        <f>HLOOKUP($A25,例外!$D$1:$AH$22,拘束担当依頼表!X$2*2+1,FALSE)</f>
        <v/>
      </c>
      <c r="Y25" s="208" t="str">
        <f>HLOOKUP($A25,例外!$D$1:$AH$22,拘束担当依頼表!Y$2*2+1,FALSE)</f>
        <v/>
      </c>
      <c r="Z25" s="208" t="str">
        <f>HLOOKUP($A25,例外!$D$1:$AH$22,拘束担当依頼表!Z$2*2+1,FALSE)</f>
        <v/>
      </c>
      <c r="AA25" s="209" t="str">
        <f>HLOOKUP($A25,例外!$D$1:$AH$22,拘束担当依頼表!AA$2*2+1,FALSE)</f>
        <v/>
      </c>
      <c r="AB25" s="53"/>
      <c r="AC25" s="54"/>
      <c r="AD25" s="54"/>
      <c r="AE25" s="54"/>
      <c r="AF25" s="55"/>
      <c r="AG25">
        <f>WEEKDAY(A25,1)</f>
        <v>7</v>
      </c>
      <c r="AH25">
        <f>COUNTA(J25:S25)-COUNTBLANK(J25:S25)+COUNTA(U25:AA25)-COUNTBLANK(U25:AA25)</f>
        <v>0</v>
      </c>
      <c r="AI25">
        <f>VLOOKUP(AG25,$AO$3:$AP$9,2,FALSE)-AH25</f>
        <v>0</v>
      </c>
      <c r="AK25" s="274" t="e">
        <f>HLOOKUP(A25,拘!$D$1:$AH$7,6,FALSE)</f>
        <v>#N/A</v>
      </c>
      <c r="AM25">
        <f>COUNTA(J25:S25)-COUNTBLANK(J25:S25)+COUNTA(U25:AA25)-COUNTBLANK(U25:AA25)</f>
        <v>0</v>
      </c>
    </row>
    <row r="26" spans="1:39" x14ac:dyDescent="0.2">
      <c r="A26" s="381"/>
      <c r="B26" s="383"/>
      <c r="C26" s="393"/>
      <c r="D26" s="394"/>
      <c r="E26" s="377"/>
      <c r="F26" s="394"/>
      <c r="G26" s="377"/>
      <c r="H26" s="393"/>
      <c r="I26" s="286" t="e">
        <f>HLOOKUP($A25,拘!$D$1:$AH$14,14,FALSE)</f>
        <v>#N/A</v>
      </c>
      <c r="J26" s="394"/>
      <c r="K26" s="396"/>
      <c r="L26" s="396"/>
      <c r="M26" s="396"/>
      <c r="N26" s="396"/>
      <c r="O26" s="396"/>
      <c r="P26" s="396"/>
      <c r="Q26" s="396"/>
      <c r="R26" s="396"/>
      <c r="S26" s="377"/>
      <c r="T26" s="392"/>
      <c r="U26" s="210" t="str">
        <f>HLOOKUP($A25,例外!$D$1:$AH$22,拘束担当依頼表!U$2*2+2,FALSE)</f>
        <v/>
      </c>
      <c r="V26" s="211" t="str">
        <f>HLOOKUP($A25,例外!$D$1:$AH$22,拘束担当依頼表!V$2*2+2,FALSE)</f>
        <v/>
      </c>
      <c r="W26" s="211" t="str">
        <f>HLOOKUP($A25,例外!$D$1:$AH$22,拘束担当依頼表!W$2*2+2,FALSE)</f>
        <v/>
      </c>
      <c r="X26" s="211" t="str">
        <f>HLOOKUP($A25,例外!$D$1:$AH$22,拘束担当依頼表!X$2*2+2,FALSE)</f>
        <v/>
      </c>
      <c r="Y26" s="211" t="str">
        <f>HLOOKUP($A25,例外!$D$1:$AH$22,拘束担当依頼表!Y$2*2+2,FALSE)</f>
        <v/>
      </c>
      <c r="Z26" s="211" t="str">
        <f>HLOOKUP($A25,例外!$D$1:$AH$22,拘束担当依頼表!Z$2*2+2,FALSE)</f>
        <v/>
      </c>
      <c r="AA26" s="212" t="str">
        <f>HLOOKUP($A25,例外!$D$1:$AH$22,拘束担当依頼表!AA$2*2+2,FALSE)</f>
        <v/>
      </c>
      <c r="AB26" s="50"/>
      <c r="AC26" s="51"/>
      <c r="AD26" s="51"/>
      <c r="AE26" s="51"/>
      <c r="AF26" s="52"/>
      <c r="AG26">
        <f>AG25</f>
        <v>7</v>
      </c>
      <c r="AH26">
        <f>AH25</f>
        <v>0</v>
      </c>
      <c r="AI26">
        <f>AI25</f>
        <v>0</v>
      </c>
      <c r="AK26" s="206" t="e">
        <f>HLOOKUP(A25,拘!$D$1:$AH$7,7,FALSE)</f>
        <v>#N/A</v>
      </c>
    </row>
    <row r="27" spans="1:39" x14ac:dyDescent="0.2">
      <c r="A27" s="381">
        <f>IF(MONTH(A25+1)=A$1,A25+1,"")</f>
        <v>45760</v>
      </c>
      <c r="B27" s="383">
        <f t="shared" si="1"/>
        <v>45760</v>
      </c>
      <c r="C27" s="385">
        <f>IF(COUNTA(INDEX(休,3,DAY(A27)):INDEX(休,52,DAY(A27)))-COUNTBLANK(INDEX(休,3,DAY(A27)):INDEX(休,52,DAY(A27)))&gt;30,1,0)</f>
        <v>1</v>
      </c>
      <c r="D27" s="387" t="str">
        <f>HLOOKUP($A27,当直者,3,FALSE)</f>
        <v>山田</v>
      </c>
      <c r="E27" s="376" t="str">
        <f>HLOOKUP($A27,当直者,4,FALSE)</f>
        <v>別所</v>
      </c>
      <c r="F27" s="387" t="str">
        <f>HLOOKUP($A27,明,3,FALSE)</f>
        <v>庵</v>
      </c>
      <c r="G27" s="376" t="str">
        <f>HLOOKUP($A27,明,4,FALSE)</f>
        <v>菅野</v>
      </c>
      <c r="H27" s="385" t="str">
        <f>IF($C27=1,HLOOKUP($A27,日勤,3,FALSE),"")</f>
        <v>澤野</v>
      </c>
      <c r="I27" s="285" t="e">
        <f>HLOOKUP($A27,拘!$D$1:$AH$14,13,FALSE)</f>
        <v>#N/A</v>
      </c>
      <c r="J27" s="387" t="str">
        <f t="shared" ref="J27:S27" si="13">IF($C27=1,"※",HLOOKUP($A27,休,J$2+2,FALSE))</f>
        <v>※</v>
      </c>
      <c r="K27" s="395" t="str">
        <f t="shared" si="13"/>
        <v>※</v>
      </c>
      <c r="L27" s="395" t="str">
        <f t="shared" si="13"/>
        <v>※</v>
      </c>
      <c r="M27" s="395" t="str">
        <f t="shared" si="13"/>
        <v>※</v>
      </c>
      <c r="N27" s="395" t="str">
        <f t="shared" si="13"/>
        <v>※</v>
      </c>
      <c r="O27" s="395" t="str">
        <f t="shared" si="13"/>
        <v>※</v>
      </c>
      <c r="P27" s="395" t="str">
        <f t="shared" si="13"/>
        <v>※</v>
      </c>
      <c r="Q27" s="395" t="str">
        <f t="shared" si="13"/>
        <v>※</v>
      </c>
      <c r="R27" s="395" t="str">
        <f t="shared" si="13"/>
        <v>※</v>
      </c>
      <c r="S27" s="376" t="str">
        <f t="shared" si="13"/>
        <v>※</v>
      </c>
      <c r="T27" s="371" t="str">
        <f>IFERROR(VLOOKUP(A27,[1]らいふクリニック!$D:$F,3,FALSE),"")</f>
        <v/>
      </c>
      <c r="U27" s="207" t="str">
        <f>HLOOKUP($A27,例外!$D$1:$AH$22,拘束担当依頼表!U$2*2+1,FALSE)</f>
        <v/>
      </c>
      <c r="V27" s="208" t="str">
        <f>HLOOKUP($A27,例外!$D$1:$AH$22,拘束担当依頼表!V$2*2+1,FALSE)</f>
        <v/>
      </c>
      <c r="W27" s="208" t="str">
        <f>HLOOKUP($A27,例外!$D$1:$AH$22,拘束担当依頼表!W$2*2+1,FALSE)</f>
        <v/>
      </c>
      <c r="X27" s="208" t="str">
        <f>HLOOKUP($A27,例外!$D$1:$AH$22,拘束担当依頼表!X$2*2+1,FALSE)</f>
        <v/>
      </c>
      <c r="Y27" s="208" t="str">
        <f>HLOOKUP($A27,例外!$D$1:$AH$22,拘束担当依頼表!Y$2*2+1,FALSE)</f>
        <v/>
      </c>
      <c r="Z27" s="208" t="str">
        <f>HLOOKUP($A27,例外!$D$1:$AH$22,拘束担当依頼表!Z$2*2+1,FALSE)</f>
        <v/>
      </c>
      <c r="AA27" s="209" t="str">
        <f>HLOOKUP($A27,例外!$D$1:$AH$22,拘束担当依頼表!AA$2*2+1,FALSE)</f>
        <v/>
      </c>
      <c r="AB27" s="53"/>
      <c r="AC27" s="257"/>
      <c r="AD27" s="257"/>
      <c r="AE27" s="257"/>
      <c r="AF27" s="258"/>
      <c r="AG27">
        <f>WEEKDAY(A27,1)</f>
        <v>1</v>
      </c>
      <c r="AH27">
        <f>COUNTA(J27:S27)-COUNTBLANK(J27:S27)+COUNTA(U27:AA27)-COUNTBLANK(U27:AA27)</f>
        <v>10</v>
      </c>
      <c r="AI27">
        <f>VLOOKUP(AG27,$AO$3:$AP$9,2,FALSE)-AH27</f>
        <v>-10</v>
      </c>
      <c r="AK27" s="274" t="e">
        <f>HLOOKUP(A27,拘!$D$1:$AH$7,6,FALSE)</f>
        <v>#N/A</v>
      </c>
      <c r="AM27">
        <f>COUNTA(J27:S27)-COUNTBLANK(J27:S27)+COUNTA(U27:AA27)-COUNTBLANK(U27:AA27)</f>
        <v>10</v>
      </c>
    </row>
    <row r="28" spans="1:39" x14ac:dyDescent="0.2">
      <c r="A28" s="381"/>
      <c r="B28" s="383"/>
      <c r="C28" s="393"/>
      <c r="D28" s="394"/>
      <c r="E28" s="377"/>
      <c r="F28" s="394"/>
      <c r="G28" s="377"/>
      <c r="H28" s="393"/>
      <c r="I28" s="286" t="e">
        <f>HLOOKUP($A27,拘!$D$1:$AH$14,14,FALSE)</f>
        <v>#N/A</v>
      </c>
      <c r="J28" s="394"/>
      <c r="K28" s="396"/>
      <c r="L28" s="396"/>
      <c r="M28" s="396"/>
      <c r="N28" s="396"/>
      <c r="O28" s="396"/>
      <c r="P28" s="396"/>
      <c r="Q28" s="396"/>
      <c r="R28" s="396"/>
      <c r="S28" s="377"/>
      <c r="T28" s="392"/>
      <c r="U28" s="210" t="str">
        <f>HLOOKUP($A27,例外!$D$1:$AH$22,拘束担当依頼表!U$2*2+2,FALSE)</f>
        <v/>
      </c>
      <c r="V28" s="211" t="str">
        <f>HLOOKUP($A27,例外!$D$1:$AH$22,拘束担当依頼表!V$2*2+2,FALSE)</f>
        <v/>
      </c>
      <c r="W28" s="211" t="str">
        <f>HLOOKUP($A27,例外!$D$1:$AH$22,拘束担当依頼表!W$2*2+2,FALSE)</f>
        <v/>
      </c>
      <c r="X28" s="211" t="str">
        <f>HLOOKUP($A27,例外!$D$1:$AH$22,拘束担当依頼表!X$2*2+2,FALSE)</f>
        <v/>
      </c>
      <c r="Y28" s="211" t="str">
        <f>HLOOKUP($A27,例外!$D$1:$AH$22,拘束担当依頼表!Y$2*2+2,FALSE)</f>
        <v/>
      </c>
      <c r="Z28" s="211" t="str">
        <f>HLOOKUP($A27,例外!$D$1:$AH$22,拘束担当依頼表!Z$2*2+2,FALSE)</f>
        <v/>
      </c>
      <c r="AA28" s="212" t="str">
        <f>HLOOKUP($A27,例外!$D$1:$AH$22,拘束担当依頼表!AA$2*2+2,FALSE)</f>
        <v/>
      </c>
      <c r="AB28" s="50"/>
      <c r="AC28" s="254"/>
      <c r="AD28" s="254"/>
      <c r="AE28" s="254"/>
      <c r="AF28" s="255"/>
      <c r="AG28">
        <f>AG27</f>
        <v>1</v>
      </c>
      <c r="AH28">
        <f>AH27</f>
        <v>10</v>
      </c>
      <c r="AI28">
        <f>AI27</f>
        <v>-10</v>
      </c>
      <c r="AK28" s="206" t="e">
        <f>HLOOKUP(A27,拘!$D$1:$AH$7,7,FALSE)</f>
        <v>#N/A</v>
      </c>
    </row>
    <row r="29" spans="1:39" x14ac:dyDescent="0.2">
      <c r="A29" s="381">
        <f>IF(MONTH(A27+1)=A$1,A27+1,"")</f>
        <v>45761</v>
      </c>
      <c r="B29" s="383">
        <f>A29</f>
        <v>45761</v>
      </c>
      <c r="C29" s="385">
        <f>IF(COUNTA(INDEX(休,3,DAY(A29)):INDEX(休,52,DAY(A29)))-COUNTBLANK(INDEX(休,3,DAY(A29)):INDEX(休,52,DAY(A29)))&gt;30,1,0)</f>
        <v>0</v>
      </c>
      <c r="D29" s="387" t="str">
        <f>HLOOKUP($A29,当直者,3,FALSE)</f>
        <v>澤野</v>
      </c>
      <c r="E29" s="376" t="str">
        <f>HLOOKUP($A29,当直者,4,FALSE)</f>
        <v>加藤</v>
      </c>
      <c r="F29" s="387" t="str">
        <f>HLOOKUP($A29,明,3,FALSE)</f>
        <v>山田</v>
      </c>
      <c r="G29" s="376" t="str">
        <f>HLOOKUP($A29,明,4,FALSE)</f>
        <v>別所</v>
      </c>
      <c r="H29" s="385" t="str">
        <f>IF($C29=1,HLOOKUP($A29,日勤,3,FALSE),"")</f>
        <v/>
      </c>
      <c r="I29" s="285" t="e">
        <f>HLOOKUP($A29,拘!$D$1:$AH$14,13,FALSE)</f>
        <v>#N/A</v>
      </c>
      <c r="J29" s="387" t="str">
        <f t="shared" ref="J29:S29" si="14">IF($C29=1,"※",HLOOKUP($A29,休,J$2+2,FALSE))</f>
        <v>庵</v>
      </c>
      <c r="K29" s="395" t="str">
        <f t="shared" si="14"/>
        <v>菅野</v>
      </c>
      <c r="L29" s="395" t="str">
        <f t="shared" si="14"/>
        <v/>
      </c>
      <c r="M29" s="395" t="str">
        <f t="shared" si="14"/>
        <v/>
      </c>
      <c r="N29" s="395" t="str">
        <f t="shared" si="14"/>
        <v/>
      </c>
      <c r="O29" s="395" t="str">
        <f t="shared" si="14"/>
        <v/>
      </c>
      <c r="P29" s="395" t="str">
        <f t="shared" si="14"/>
        <v/>
      </c>
      <c r="Q29" s="395" t="str">
        <f t="shared" si="14"/>
        <v/>
      </c>
      <c r="R29" s="395" t="str">
        <f t="shared" si="14"/>
        <v/>
      </c>
      <c r="S29" s="376" t="str">
        <f t="shared" si="14"/>
        <v/>
      </c>
      <c r="T29" s="371" t="str">
        <f>IFERROR(VLOOKUP(A29,[1]らいふクリニック!$D:$F,3,FALSE),"")</f>
        <v/>
      </c>
      <c r="U29" s="207" t="str">
        <f>HLOOKUP($A29,例外!$D$1:$AH$22,拘束担当依頼表!U$2*2+1,FALSE)</f>
        <v/>
      </c>
      <c r="V29" s="208" t="str">
        <f>HLOOKUP($A29,例外!$D$1:$AH$22,拘束担当依頼表!V$2*2+1,FALSE)</f>
        <v/>
      </c>
      <c r="W29" s="208" t="str">
        <f>HLOOKUP($A29,例外!$D$1:$AH$22,拘束担当依頼表!W$2*2+1,FALSE)</f>
        <v/>
      </c>
      <c r="X29" s="208" t="str">
        <f>HLOOKUP($A29,例外!$D$1:$AH$22,拘束担当依頼表!X$2*2+1,FALSE)</f>
        <v/>
      </c>
      <c r="Y29" s="208" t="str">
        <f>HLOOKUP($A29,例外!$D$1:$AH$22,拘束担当依頼表!Y$2*2+1,FALSE)</f>
        <v/>
      </c>
      <c r="Z29" s="208" t="str">
        <f>HLOOKUP($A29,例外!$D$1:$AH$22,拘束担当依頼表!Z$2*2+1,FALSE)</f>
        <v/>
      </c>
      <c r="AA29" s="209" t="str">
        <f>HLOOKUP($A29,例外!$D$1:$AH$22,拘束担当依頼表!AA$2*2+1,FALSE)</f>
        <v/>
      </c>
      <c r="AB29" s="53"/>
      <c r="AC29" s="54"/>
      <c r="AD29" s="54"/>
      <c r="AE29" s="54"/>
      <c r="AF29" s="55"/>
      <c r="AG29">
        <f>WEEKDAY(A29,1)</f>
        <v>2</v>
      </c>
      <c r="AH29">
        <f>COUNTA(J29:S29)-COUNTBLANK(J29:S29)+COUNTA(U29:AA29)-COUNTBLANK(U29:AA29)</f>
        <v>2</v>
      </c>
      <c r="AI29">
        <f>VLOOKUP(AG29,$AO$3:$AP$9,2,FALSE)-AH29</f>
        <v>3</v>
      </c>
      <c r="AK29" s="274" t="e">
        <f>HLOOKUP(A29,拘!$D$1:$AH$7,6,FALSE)</f>
        <v>#N/A</v>
      </c>
      <c r="AM29">
        <f>COUNTA(J29:S29)-COUNTBLANK(J29:S29)+COUNTA(U29:AA29)-COUNTBLANK(U29:AA29)</f>
        <v>2</v>
      </c>
    </row>
    <row r="30" spans="1:39" x14ac:dyDescent="0.2">
      <c r="A30" s="381"/>
      <c r="B30" s="383"/>
      <c r="C30" s="393"/>
      <c r="D30" s="394"/>
      <c r="E30" s="377"/>
      <c r="F30" s="394"/>
      <c r="G30" s="377"/>
      <c r="H30" s="393"/>
      <c r="I30" s="286" t="e">
        <f>HLOOKUP($A29,拘!$D$1:$AH$14,14,FALSE)</f>
        <v>#N/A</v>
      </c>
      <c r="J30" s="394"/>
      <c r="K30" s="396"/>
      <c r="L30" s="396"/>
      <c r="M30" s="396"/>
      <c r="N30" s="396"/>
      <c r="O30" s="396"/>
      <c r="P30" s="396"/>
      <c r="Q30" s="396"/>
      <c r="R30" s="396"/>
      <c r="S30" s="377"/>
      <c r="T30" s="392"/>
      <c r="U30" s="210" t="str">
        <f>HLOOKUP($A29,例外!$D$1:$AH$22,拘束担当依頼表!U$2*2+2,FALSE)</f>
        <v/>
      </c>
      <c r="V30" s="211" t="str">
        <f>HLOOKUP($A29,例外!$D$1:$AH$22,拘束担当依頼表!V$2*2+2,FALSE)</f>
        <v/>
      </c>
      <c r="W30" s="211" t="str">
        <f>HLOOKUP($A29,例外!$D$1:$AH$22,拘束担当依頼表!W$2*2+2,FALSE)</f>
        <v/>
      </c>
      <c r="X30" s="211" t="str">
        <f>HLOOKUP($A29,例外!$D$1:$AH$22,拘束担当依頼表!X$2*2+2,FALSE)</f>
        <v/>
      </c>
      <c r="Y30" s="211" t="str">
        <f>HLOOKUP($A29,例外!$D$1:$AH$22,拘束担当依頼表!Y$2*2+2,FALSE)</f>
        <v/>
      </c>
      <c r="Z30" s="211" t="str">
        <f>HLOOKUP($A29,例外!$D$1:$AH$22,拘束担当依頼表!Z$2*2+2,FALSE)</f>
        <v/>
      </c>
      <c r="AA30" s="212" t="str">
        <f>HLOOKUP($A29,例外!$D$1:$AH$22,拘束担当依頼表!AA$2*2+2,FALSE)</f>
        <v/>
      </c>
      <c r="AB30" s="50"/>
      <c r="AC30" s="51"/>
      <c r="AD30" s="51"/>
      <c r="AE30" s="51"/>
      <c r="AF30" s="52"/>
      <c r="AG30">
        <f>AG29</f>
        <v>2</v>
      </c>
      <c r="AH30">
        <f>AH29</f>
        <v>2</v>
      </c>
      <c r="AI30">
        <f>AI29</f>
        <v>3</v>
      </c>
      <c r="AK30" s="206" t="e">
        <f>HLOOKUP(A29,拘!$D$1:$AH$7,7,FALSE)</f>
        <v>#N/A</v>
      </c>
    </row>
    <row r="31" spans="1:39" x14ac:dyDescent="0.2">
      <c r="A31" s="381">
        <f>IF(MONTH(A29+1)=A$1,A29+1,"")</f>
        <v>45762</v>
      </c>
      <c r="B31" s="383">
        <f>A31</f>
        <v>45762</v>
      </c>
      <c r="C31" s="385">
        <f>IF(COUNTA(INDEX(休,3,DAY(A31)):INDEX(休,52,DAY(A31)))-COUNTBLANK(INDEX(休,3,DAY(A31)):INDEX(休,52,DAY(A31)))&gt;30,1,0)</f>
        <v>0</v>
      </c>
      <c r="D31" s="387" t="str">
        <f>HLOOKUP($A31,当直者,3,FALSE)</f>
        <v>小川</v>
      </c>
      <c r="E31" s="376" t="str">
        <f>HLOOKUP($A31,当直者,4,FALSE)</f>
        <v>西郡</v>
      </c>
      <c r="F31" s="387" t="str">
        <f>HLOOKUP($A31,明,3,FALSE)</f>
        <v>澤野</v>
      </c>
      <c r="G31" s="376" t="str">
        <f>HLOOKUP($A31,明,4,FALSE)</f>
        <v>加藤</v>
      </c>
      <c r="H31" s="385" t="str">
        <f>IF($C31=1,HLOOKUP($A31,日勤,3,FALSE),"")</f>
        <v/>
      </c>
      <c r="I31" s="285" t="e">
        <f>HLOOKUP($A31,拘!$D$1:$AH$14,13,FALSE)</f>
        <v>#N/A</v>
      </c>
      <c r="J31" s="387" t="str">
        <f t="shared" ref="J31:S31" si="15">IF($C31=1,"※",HLOOKUP($A31,休,J$2+2,FALSE))</f>
        <v>山田</v>
      </c>
      <c r="K31" s="395" t="str">
        <f t="shared" si="15"/>
        <v>別所</v>
      </c>
      <c r="L31" s="395" t="str">
        <f t="shared" si="15"/>
        <v/>
      </c>
      <c r="M31" s="395" t="str">
        <f t="shared" si="15"/>
        <v/>
      </c>
      <c r="N31" s="395" t="str">
        <f t="shared" si="15"/>
        <v/>
      </c>
      <c r="O31" s="395" t="str">
        <f t="shared" si="15"/>
        <v/>
      </c>
      <c r="P31" s="395" t="str">
        <f t="shared" si="15"/>
        <v/>
      </c>
      <c r="Q31" s="395" t="str">
        <f t="shared" si="15"/>
        <v/>
      </c>
      <c r="R31" s="395" t="str">
        <f t="shared" si="15"/>
        <v/>
      </c>
      <c r="S31" s="376" t="str">
        <f t="shared" si="15"/>
        <v/>
      </c>
      <c r="T31" s="371" t="str">
        <f>IFERROR(VLOOKUP(A31,[1]らいふクリニック!$D:$F,3,FALSE),"")</f>
        <v/>
      </c>
      <c r="U31" s="207" t="str">
        <f>HLOOKUP($A31,例外!$D$1:$AH$22,拘束担当依頼表!U$2*2+1,FALSE)</f>
        <v/>
      </c>
      <c r="V31" s="208" t="str">
        <f>HLOOKUP($A31,例外!$D$1:$AH$22,拘束担当依頼表!V$2*2+1,FALSE)</f>
        <v/>
      </c>
      <c r="W31" s="208" t="str">
        <f>HLOOKUP($A31,例外!$D$1:$AH$22,拘束担当依頼表!W$2*2+1,FALSE)</f>
        <v/>
      </c>
      <c r="X31" s="208" t="str">
        <f>HLOOKUP($A31,例外!$D$1:$AH$22,拘束担当依頼表!X$2*2+1,FALSE)</f>
        <v/>
      </c>
      <c r="Y31" s="208" t="str">
        <f>HLOOKUP($A31,例外!$D$1:$AH$22,拘束担当依頼表!Y$2*2+1,FALSE)</f>
        <v/>
      </c>
      <c r="Z31" s="208" t="str">
        <f>HLOOKUP($A31,例外!$D$1:$AH$22,拘束担当依頼表!Z$2*2+1,FALSE)</f>
        <v/>
      </c>
      <c r="AA31" s="209" t="str">
        <f>HLOOKUP($A31,例外!$D$1:$AH$22,拘束担当依頼表!AA$2*2+1,FALSE)</f>
        <v/>
      </c>
      <c r="AB31" s="256"/>
      <c r="AC31" s="257"/>
      <c r="AD31" s="257"/>
      <c r="AE31" s="257"/>
      <c r="AF31" s="258"/>
      <c r="AG31">
        <f>WEEKDAY(A31,1)</f>
        <v>3</v>
      </c>
      <c r="AH31">
        <f>COUNTA(J31:S31)-COUNTBLANK(J31:S31)+COUNTA(U31:AA31)-COUNTBLANK(U31:AA31)</f>
        <v>2</v>
      </c>
      <c r="AI31">
        <f>VLOOKUP(AG31,$AO$3:$AP$9,2,FALSE)-AH31</f>
        <v>4</v>
      </c>
      <c r="AK31" s="274" t="e">
        <f>HLOOKUP(A31,拘!$D$1:$AH$7,6,FALSE)</f>
        <v>#N/A</v>
      </c>
      <c r="AM31">
        <f>COUNTA(J31:S31)-COUNTBLANK(J31:S31)+COUNTA(U31:AA31)-COUNTBLANK(U31:AA31)</f>
        <v>2</v>
      </c>
    </row>
    <row r="32" spans="1:39" x14ac:dyDescent="0.2">
      <c r="A32" s="381"/>
      <c r="B32" s="383"/>
      <c r="C32" s="393"/>
      <c r="D32" s="394"/>
      <c r="E32" s="377"/>
      <c r="F32" s="394"/>
      <c r="G32" s="377"/>
      <c r="H32" s="393"/>
      <c r="I32" s="286" t="e">
        <f>HLOOKUP($A31,拘!$D$1:$AH$14,14,FALSE)</f>
        <v>#N/A</v>
      </c>
      <c r="J32" s="394"/>
      <c r="K32" s="396"/>
      <c r="L32" s="396"/>
      <c r="M32" s="396"/>
      <c r="N32" s="396"/>
      <c r="O32" s="396"/>
      <c r="P32" s="396"/>
      <c r="Q32" s="396"/>
      <c r="R32" s="396"/>
      <c r="S32" s="377"/>
      <c r="T32" s="392"/>
      <c r="U32" s="210" t="str">
        <f>HLOOKUP($A31,例外!$D$1:$AH$22,拘束担当依頼表!U$2*2+2,FALSE)</f>
        <v/>
      </c>
      <c r="V32" s="211" t="str">
        <f>HLOOKUP($A31,例外!$D$1:$AH$22,拘束担当依頼表!V$2*2+2,FALSE)</f>
        <v/>
      </c>
      <c r="W32" s="211" t="str">
        <f>HLOOKUP($A31,例外!$D$1:$AH$22,拘束担当依頼表!W$2*2+2,FALSE)</f>
        <v/>
      </c>
      <c r="X32" s="211" t="str">
        <f>HLOOKUP($A31,例外!$D$1:$AH$22,拘束担当依頼表!X$2*2+2,FALSE)</f>
        <v/>
      </c>
      <c r="Y32" s="211" t="str">
        <f>HLOOKUP($A31,例外!$D$1:$AH$22,拘束担当依頼表!Y$2*2+2,FALSE)</f>
        <v/>
      </c>
      <c r="Z32" s="211" t="str">
        <f>HLOOKUP($A31,例外!$D$1:$AH$22,拘束担当依頼表!Z$2*2+2,FALSE)</f>
        <v/>
      </c>
      <c r="AA32" s="212" t="str">
        <f>HLOOKUP($A31,例外!$D$1:$AH$22,拘束担当依頼表!AA$2*2+2,FALSE)</f>
        <v/>
      </c>
      <c r="AB32" s="253"/>
      <c r="AC32" s="254"/>
      <c r="AD32" s="254"/>
      <c r="AE32" s="254"/>
      <c r="AF32" s="255"/>
      <c r="AG32">
        <f>AG31</f>
        <v>3</v>
      </c>
      <c r="AH32">
        <f>AH31</f>
        <v>2</v>
      </c>
      <c r="AI32">
        <f>AI31</f>
        <v>4</v>
      </c>
      <c r="AK32" s="206" t="e">
        <f>HLOOKUP(A31,拘!$D$1:$AH$7,7,FALSE)</f>
        <v>#N/A</v>
      </c>
    </row>
    <row r="33" spans="1:39" x14ac:dyDescent="0.2">
      <c r="A33" s="381">
        <f>IF(MONTH(A31+1)=A$1,A31+1,"")</f>
        <v>45763</v>
      </c>
      <c r="B33" s="383">
        <f>A33</f>
        <v>45763</v>
      </c>
      <c r="C33" s="385">
        <f>IF(COUNTA(INDEX(休,3,DAY(A33)):INDEX(休,52,DAY(A33)))-COUNTBLANK(INDEX(休,3,DAY(A33)):INDEX(休,52,DAY(A33)))&gt;30,1,0)</f>
        <v>0</v>
      </c>
      <c r="D33" s="387" t="str">
        <f>HLOOKUP($A33,当直者,3,FALSE)</f>
        <v>佐藤</v>
      </c>
      <c r="E33" s="376" t="str">
        <f>HLOOKUP($A33,当直者,4,FALSE)</f>
        <v>薬司</v>
      </c>
      <c r="F33" s="387" t="str">
        <f>HLOOKUP($A33,明,3,FALSE)</f>
        <v>小川</v>
      </c>
      <c r="G33" s="376" t="str">
        <f>HLOOKUP($A33,明,4,FALSE)</f>
        <v>西郡</v>
      </c>
      <c r="H33" s="385" t="str">
        <f>IF($C33=1,HLOOKUP($A33,日勤,3,FALSE),"")</f>
        <v/>
      </c>
      <c r="I33" s="285" t="e">
        <f>HLOOKUP($A33,拘!$D$1:$AH$14,13,FALSE)</f>
        <v>#N/A</v>
      </c>
      <c r="J33" s="387" t="str">
        <f t="shared" ref="J33:S33" si="16">IF($C33=1,"※",HLOOKUP($A33,休,J$2+2,FALSE))</f>
        <v/>
      </c>
      <c r="K33" s="395" t="str">
        <f t="shared" si="16"/>
        <v/>
      </c>
      <c r="L33" s="395" t="str">
        <f t="shared" si="16"/>
        <v/>
      </c>
      <c r="M33" s="395" t="str">
        <f t="shared" si="16"/>
        <v/>
      </c>
      <c r="N33" s="395" t="str">
        <f t="shared" si="16"/>
        <v/>
      </c>
      <c r="O33" s="395" t="str">
        <f t="shared" si="16"/>
        <v/>
      </c>
      <c r="P33" s="395" t="str">
        <f t="shared" si="16"/>
        <v/>
      </c>
      <c r="Q33" s="395" t="str">
        <f t="shared" si="16"/>
        <v/>
      </c>
      <c r="R33" s="395" t="str">
        <f t="shared" si="16"/>
        <v/>
      </c>
      <c r="S33" s="376" t="str">
        <f t="shared" si="16"/>
        <v/>
      </c>
      <c r="T33" s="371" t="str">
        <f>IFERROR(VLOOKUP(A33,[1]らいふクリニック!$D:$F,3,FALSE),"")</f>
        <v/>
      </c>
      <c r="U33" s="207" t="str">
        <f>HLOOKUP($A33,例外!$D$1:$AH$22,拘束担当依頼表!U$2*2+1,FALSE)</f>
        <v/>
      </c>
      <c r="V33" s="208" t="str">
        <f>HLOOKUP($A33,例外!$D$1:$AH$22,拘束担当依頼表!V$2*2+1,FALSE)</f>
        <v/>
      </c>
      <c r="W33" s="208" t="str">
        <f>HLOOKUP($A33,例外!$D$1:$AH$22,拘束担当依頼表!W$2*2+1,FALSE)</f>
        <v/>
      </c>
      <c r="X33" s="208" t="str">
        <f>HLOOKUP($A33,例外!$D$1:$AH$22,拘束担当依頼表!X$2*2+1,FALSE)</f>
        <v/>
      </c>
      <c r="Y33" s="208" t="str">
        <f>HLOOKUP($A33,例外!$D$1:$AH$22,拘束担当依頼表!Y$2*2+1,FALSE)</f>
        <v/>
      </c>
      <c r="Z33" s="208" t="str">
        <f>HLOOKUP($A33,例外!$D$1:$AH$22,拘束担当依頼表!Z$2*2+1,FALSE)</f>
        <v/>
      </c>
      <c r="AA33" s="209" t="str">
        <f>HLOOKUP($A33,例外!$D$1:$AH$22,拘束担当依頼表!AA$2*2+1,FALSE)</f>
        <v/>
      </c>
      <c r="AB33" s="53"/>
      <c r="AC33" s="54"/>
      <c r="AD33" s="54"/>
      <c r="AE33" s="54"/>
      <c r="AF33" s="55"/>
      <c r="AG33">
        <f>WEEKDAY(A33,1)</f>
        <v>4</v>
      </c>
      <c r="AH33">
        <f>COUNTA(J33:S33)-COUNTBLANK(J33:S33)+COUNTA(U33:AA33)-COUNTBLANK(U33:AA33)</f>
        <v>0</v>
      </c>
      <c r="AI33">
        <f>VLOOKUP(AG33,$AO$3:$AP$9,2,FALSE)-AH33</f>
        <v>5</v>
      </c>
      <c r="AK33" s="274" t="e">
        <f>HLOOKUP(A33,拘!$D$1:$AH$7,6,FALSE)</f>
        <v>#N/A</v>
      </c>
      <c r="AM33">
        <f>COUNTA(J33:S33)-COUNTBLANK(J33:S33)+COUNTA(U33:AA33)-COUNTBLANK(U33:AA33)</f>
        <v>0</v>
      </c>
    </row>
    <row r="34" spans="1:39" x14ac:dyDescent="0.2">
      <c r="A34" s="381"/>
      <c r="B34" s="383"/>
      <c r="C34" s="393"/>
      <c r="D34" s="394"/>
      <c r="E34" s="377"/>
      <c r="F34" s="394"/>
      <c r="G34" s="377"/>
      <c r="H34" s="393"/>
      <c r="I34" s="286" t="e">
        <f>HLOOKUP($A33,拘!$D$1:$AH$14,14,FALSE)</f>
        <v>#N/A</v>
      </c>
      <c r="J34" s="394"/>
      <c r="K34" s="396"/>
      <c r="L34" s="396"/>
      <c r="M34" s="396"/>
      <c r="N34" s="396"/>
      <c r="O34" s="396"/>
      <c r="P34" s="396"/>
      <c r="Q34" s="396"/>
      <c r="R34" s="396"/>
      <c r="S34" s="377"/>
      <c r="T34" s="392"/>
      <c r="U34" s="210" t="str">
        <f>HLOOKUP($A33,例外!$D$1:$AH$22,拘束担当依頼表!U$2*2+2,FALSE)</f>
        <v/>
      </c>
      <c r="V34" s="211" t="str">
        <f>HLOOKUP($A33,例外!$D$1:$AH$22,拘束担当依頼表!V$2*2+2,FALSE)</f>
        <v/>
      </c>
      <c r="W34" s="211" t="str">
        <f>HLOOKUP($A33,例外!$D$1:$AH$22,拘束担当依頼表!W$2*2+2,FALSE)</f>
        <v/>
      </c>
      <c r="X34" s="211" t="str">
        <f>HLOOKUP($A33,例外!$D$1:$AH$22,拘束担当依頼表!X$2*2+2,FALSE)</f>
        <v/>
      </c>
      <c r="Y34" s="211" t="str">
        <f>HLOOKUP($A33,例外!$D$1:$AH$22,拘束担当依頼表!Y$2*2+2,FALSE)</f>
        <v/>
      </c>
      <c r="Z34" s="211" t="str">
        <f>HLOOKUP($A33,例外!$D$1:$AH$22,拘束担当依頼表!Z$2*2+2,FALSE)</f>
        <v/>
      </c>
      <c r="AA34" s="212" t="str">
        <f>HLOOKUP($A33,例外!$D$1:$AH$22,拘束担当依頼表!AA$2*2+2,FALSE)</f>
        <v/>
      </c>
      <c r="AB34" s="50"/>
      <c r="AC34" s="51"/>
      <c r="AD34" s="51"/>
      <c r="AE34" s="51"/>
      <c r="AF34" s="52"/>
      <c r="AG34">
        <f>AG33</f>
        <v>4</v>
      </c>
      <c r="AH34">
        <f>AH33</f>
        <v>0</v>
      </c>
      <c r="AI34">
        <f>AI33</f>
        <v>5</v>
      </c>
      <c r="AK34" s="206" t="e">
        <f>HLOOKUP(A33,拘!$D$1:$AH$7,7,FALSE)</f>
        <v>#N/A</v>
      </c>
    </row>
    <row r="35" spans="1:39" x14ac:dyDescent="0.2">
      <c r="A35" s="381">
        <f>IF(MONTH(A33+1)=A$1,A33+1,"")</f>
        <v>45764</v>
      </c>
      <c r="B35" s="383">
        <f>A35</f>
        <v>45764</v>
      </c>
      <c r="C35" s="385">
        <f>IF(COUNTA(INDEX(休,3,DAY(A35)):INDEX(休,52,DAY(A35)))-COUNTBLANK(INDEX(休,3,DAY(A35)):INDEX(休,52,DAY(A35)))&gt;30,1,0)</f>
        <v>0</v>
      </c>
      <c r="D35" s="387" t="str">
        <f>HLOOKUP($A35,当直者,3,FALSE)</f>
        <v>袋</v>
      </c>
      <c r="E35" s="376" t="str">
        <f>HLOOKUP($A35,当直者,4,FALSE)</f>
        <v>菅野</v>
      </c>
      <c r="F35" s="387" t="str">
        <f>HLOOKUP($A35,明,3,FALSE)</f>
        <v>佐藤</v>
      </c>
      <c r="G35" s="376" t="str">
        <f>HLOOKUP($A35,明,4,FALSE)</f>
        <v>薬司</v>
      </c>
      <c r="H35" s="385" t="str">
        <f>IF($C35=1,HLOOKUP($A35,日勤,3,FALSE),"")</f>
        <v/>
      </c>
      <c r="I35" s="285" t="e">
        <f>HLOOKUP($A35,拘!$D$1:$AH$14,13,FALSE)</f>
        <v>#N/A</v>
      </c>
      <c r="J35" s="387" t="str">
        <f t="shared" ref="J35:S35" si="17">IF($C35=1,"※",HLOOKUP($A35,休,J$2+2,FALSE))</f>
        <v/>
      </c>
      <c r="K35" s="395" t="str">
        <f t="shared" si="17"/>
        <v/>
      </c>
      <c r="L35" s="395" t="str">
        <f t="shared" si="17"/>
        <v/>
      </c>
      <c r="M35" s="395" t="str">
        <f t="shared" si="17"/>
        <v/>
      </c>
      <c r="N35" s="395" t="str">
        <f t="shared" si="17"/>
        <v/>
      </c>
      <c r="O35" s="395" t="str">
        <f t="shared" si="17"/>
        <v/>
      </c>
      <c r="P35" s="395" t="str">
        <f t="shared" si="17"/>
        <v/>
      </c>
      <c r="Q35" s="395" t="str">
        <f t="shared" si="17"/>
        <v/>
      </c>
      <c r="R35" s="395" t="str">
        <f t="shared" si="17"/>
        <v/>
      </c>
      <c r="S35" s="376" t="str">
        <f t="shared" si="17"/>
        <v/>
      </c>
      <c r="T35" s="371" t="str">
        <f>IFERROR(VLOOKUP(A35,[1]らいふクリニック!$D:$F,3,FALSE),"")</f>
        <v/>
      </c>
      <c r="U35" s="207" t="str">
        <f>HLOOKUP($A35,例外!$D$1:$AH$22,拘束担当依頼表!U$2*2+1,FALSE)</f>
        <v/>
      </c>
      <c r="V35" s="208" t="str">
        <f>HLOOKUP($A35,例外!$D$1:$AH$22,拘束担当依頼表!V$2*2+1,FALSE)</f>
        <v/>
      </c>
      <c r="W35" s="208" t="str">
        <f>HLOOKUP($A35,例外!$D$1:$AH$22,拘束担当依頼表!W$2*2+1,FALSE)</f>
        <v/>
      </c>
      <c r="X35" s="208" t="str">
        <f>HLOOKUP($A35,例外!$D$1:$AH$22,拘束担当依頼表!X$2*2+1,FALSE)</f>
        <v/>
      </c>
      <c r="Y35" s="208" t="str">
        <f>HLOOKUP($A35,例外!$D$1:$AH$22,拘束担当依頼表!Y$2*2+1,FALSE)</f>
        <v/>
      </c>
      <c r="Z35" s="208" t="str">
        <f>HLOOKUP($A35,例外!$D$1:$AH$22,拘束担当依頼表!Z$2*2+1,FALSE)</f>
        <v/>
      </c>
      <c r="AA35" s="209" t="str">
        <f>HLOOKUP($A35,例外!$D$1:$AH$22,拘束担当依頼表!AA$2*2+1,FALSE)</f>
        <v/>
      </c>
      <c r="AB35" s="256"/>
      <c r="AC35" s="257"/>
      <c r="AD35" s="257"/>
      <c r="AE35" s="257"/>
      <c r="AF35" s="258"/>
      <c r="AG35">
        <f>WEEKDAY(A35,1)</f>
        <v>5</v>
      </c>
      <c r="AH35">
        <f>COUNTA(J35:S35)-COUNTBLANK(J35:S35)+COUNTA(U35:AA35)-COUNTBLANK(U35:AA35)</f>
        <v>0</v>
      </c>
      <c r="AI35">
        <f>VLOOKUP(AG35,$AO$3:$AP$9,2,FALSE)-AH35</f>
        <v>6</v>
      </c>
      <c r="AK35" s="274" t="e">
        <f>HLOOKUP(A35,拘!$D$1:$AH$7,6,FALSE)</f>
        <v>#N/A</v>
      </c>
      <c r="AM35">
        <f>COUNTA(J35:S35)-COUNTBLANK(J35:S35)+COUNTA(U35:AA35)-COUNTBLANK(U35:AA35)</f>
        <v>0</v>
      </c>
    </row>
    <row r="36" spans="1:39" x14ac:dyDescent="0.2">
      <c r="A36" s="381"/>
      <c r="B36" s="383"/>
      <c r="C36" s="393"/>
      <c r="D36" s="394"/>
      <c r="E36" s="377"/>
      <c r="F36" s="394"/>
      <c r="G36" s="377"/>
      <c r="H36" s="393"/>
      <c r="I36" s="286" t="e">
        <f>HLOOKUP($A35,拘!$D$1:$AH$14,14,FALSE)</f>
        <v>#N/A</v>
      </c>
      <c r="J36" s="394"/>
      <c r="K36" s="396"/>
      <c r="L36" s="396"/>
      <c r="M36" s="396"/>
      <c r="N36" s="396"/>
      <c r="O36" s="396"/>
      <c r="P36" s="396"/>
      <c r="Q36" s="396"/>
      <c r="R36" s="396"/>
      <c r="S36" s="377"/>
      <c r="T36" s="392"/>
      <c r="U36" s="210" t="str">
        <f>HLOOKUP($A35,例外!$D$1:$AH$22,拘束担当依頼表!U$2*2+2,FALSE)</f>
        <v/>
      </c>
      <c r="V36" s="211" t="str">
        <f>HLOOKUP($A35,例外!$D$1:$AH$22,拘束担当依頼表!V$2*2+2,FALSE)</f>
        <v/>
      </c>
      <c r="W36" s="211" t="str">
        <f>HLOOKUP($A35,例外!$D$1:$AH$22,拘束担当依頼表!W$2*2+2,FALSE)</f>
        <v/>
      </c>
      <c r="X36" s="211" t="str">
        <f>HLOOKUP($A35,例外!$D$1:$AH$22,拘束担当依頼表!X$2*2+2,FALSE)</f>
        <v/>
      </c>
      <c r="Y36" s="211" t="str">
        <f>HLOOKUP($A35,例外!$D$1:$AH$22,拘束担当依頼表!Y$2*2+2,FALSE)</f>
        <v/>
      </c>
      <c r="Z36" s="211" t="str">
        <f>HLOOKUP($A35,例外!$D$1:$AH$22,拘束担当依頼表!Z$2*2+2,FALSE)</f>
        <v/>
      </c>
      <c r="AA36" s="212" t="str">
        <f>HLOOKUP($A35,例外!$D$1:$AH$22,拘束担当依頼表!AA$2*2+2,FALSE)</f>
        <v/>
      </c>
      <c r="AB36" s="253"/>
      <c r="AC36" s="254"/>
      <c r="AD36" s="254"/>
      <c r="AE36" s="254"/>
      <c r="AF36" s="255"/>
      <c r="AG36">
        <f>AG35</f>
        <v>5</v>
      </c>
      <c r="AH36">
        <f>AH35</f>
        <v>0</v>
      </c>
      <c r="AI36">
        <f>AI35</f>
        <v>6</v>
      </c>
      <c r="AK36" s="206" t="e">
        <f>HLOOKUP(A35,拘!$D$1:$AH$7,7,FALSE)</f>
        <v>#N/A</v>
      </c>
    </row>
    <row r="37" spans="1:39" x14ac:dyDescent="0.2">
      <c r="A37" s="381">
        <f>IF(MONTH(A35+1)=A$1,A35+1,"")</f>
        <v>45765</v>
      </c>
      <c r="B37" s="383">
        <f>A37</f>
        <v>45765</v>
      </c>
      <c r="C37" s="385">
        <f>IF(COUNTA(INDEX(休,3,DAY(A37)):INDEX(休,52,DAY(A37)))-COUNTBLANK(INDEX(休,3,DAY(A37)):INDEX(休,52,DAY(A37)))&gt;30,1,0)</f>
        <v>0</v>
      </c>
      <c r="D37" s="387" t="str">
        <f>HLOOKUP($A37,当直者,3,FALSE)</f>
        <v>田村</v>
      </c>
      <c r="E37" s="376" t="str">
        <f>HLOOKUP($A37,当直者,4,FALSE)</f>
        <v>坂下</v>
      </c>
      <c r="F37" s="387" t="str">
        <f>HLOOKUP($A37,明,3,FALSE)</f>
        <v>袋</v>
      </c>
      <c r="G37" s="376" t="str">
        <f>HLOOKUP($A37,明,4,FALSE)</f>
        <v>菅野</v>
      </c>
      <c r="H37" s="385" t="str">
        <f>IF($C37=1,HLOOKUP($A37,日勤,3,FALSE),"")</f>
        <v/>
      </c>
      <c r="I37" s="285" t="e">
        <f>HLOOKUP($A37,拘!$D$1:$AH$14,13,FALSE)</f>
        <v>#N/A</v>
      </c>
      <c r="J37" s="387" t="str">
        <f t="shared" ref="J37:S37" si="18">IF($C37=1,"※",HLOOKUP($A37,休,J$2+2,FALSE))</f>
        <v/>
      </c>
      <c r="K37" s="395" t="str">
        <f t="shared" si="18"/>
        <v/>
      </c>
      <c r="L37" s="395" t="str">
        <f t="shared" si="18"/>
        <v/>
      </c>
      <c r="M37" s="395" t="str">
        <f t="shared" si="18"/>
        <v/>
      </c>
      <c r="N37" s="395" t="str">
        <f t="shared" si="18"/>
        <v/>
      </c>
      <c r="O37" s="395" t="str">
        <f t="shared" si="18"/>
        <v/>
      </c>
      <c r="P37" s="395" t="str">
        <f t="shared" si="18"/>
        <v/>
      </c>
      <c r="Q37" s="395" t="str">
        <f t="shared" si="18"/>
        <v/>
      </c>
      <c r="R37" s="395" t="str">
        <f t="shared" si="18"/>
        <v/>
      </c>
      <c r="S37" s="376" t="str">
        <f t="shared" si="18"/>
        <v/>
      </c>
      <c r="T37" s="371" t="str">
        <f>IFERROR(VLOOKUP(A37,[1]らいふクリニック!$D:$F,3,FALSE),"")</f>
        <v/>
      </c>
      <c r="U37" s="207" t="str">
        <f>HLOOKUP($A37,例外!$D$1:$AH$22,拘束担当依頼表!U$2*2+1,FALSE)</f>
        <v/>
      </c>
      <c r="V37" s="208" t="str">
        <f>HLOOKUP($A37,例外!$D$1:$AH$22,拘束担当依頼表!V$2*2+1,FALSE)</f>
        <v/>
      </c>
      <c r="W37" s="208" t="str">
        <f>HLOOKUP($A37,例外!$D$1:$AH$22,拘束担当依頼表!W$2*2+1,FALSE)</f>
        <v/>
      </c>
      <c r="X37" s="208" t="str">
        <f>HLOOKUP($A37,例外!$D$1:$AH$22,拘束担当依頼表!X$2*2+1,FALSE)</f>
        <v/>
      </c>
      <c r="Y37" s="208" t="str">
        <f>HLOOKUP($A37,例外!$D$1:$AH$22,拘束担当依頼表!Y$2*2+1,FALSE)</f>
        <v/>
      </c>
      <c r="Z37" s="208" t="str">
        <f>HLOOKUP($A37,例外!$D$1:$AH$22,拘束担当依頼表!Z$2*2+1,FALSE)</f>
        <v/>
      </c>
      <c r="AA37" s="209" t="str">
        <f>HLOOKUP($A37,例外!$D$1:$AH$22,拘束担当依頼表!AA$2*2+1,FALSE)</f>
        <v/>
      </c>
      <c r="AB37" s="53"/>
      <c r="AC37" s="54"/>
      <c r="AD37" s="54"/>
      <c r="AE37" s="54"/>
      <c r="AF37" s="55"/>
      <c r="AG37">
        <f>WEEKDAY(A37,1)</f>
        <v>6</v>
      </c>
      <c r="AH37">
        <f>COUNTA(J37:S37)-COUNTBLANK(J37:S37)+COUNTA(U37:AA37)-COUNTBLANK(U37:AA37)</f>
        <v>0</v>
      </c>
      <c r="AI37">
        <f>VLOOKUP(AG37,$AO$3:$AP$9,2,FALSE)-AH37</f>
        <v>5</v>
      </c>
      <c r="AK37" s="274" t="e">
        <f>HLOOKUP(A37,拘!$D$1:$AH$7,6,FALSE)</f>
        <v>#N/A</v>
      </c>
      <c r="AM37">
        <f>COUNTA(J37:S37)-COUNTBLANK(J37:S37)+COUNTA(U37:AA37)-COUNTBLANK(U37:AA37)</f>
        <v>0</v>
      </c>
    </row>
    <row r="38" spans="1:39" x14ac:dyDescent="0.2">
      <c r="A38" s="381"/>
      <c r="B38" s="383"/>
      <c r="C38" s="393"/>
      <c r="D38" s="394"/>
      <c r="E38" s="377"/>
      <c r="F38" s="394"/>
      <c r="G38" s="377"/>
      <c r="H38" s="393"/>
      <c r="I38" s="286" t="e">
        <f>HLOOKUP($A37,拘!$D$1:$AH$14,14,FALSE)</f>
        <v>#N/A</v>
      </c>
      <c r="J38" s="394"/>
      <c r="K38" s="396"/>
      <c r="L38" s="396"/>
      <c r="M38" s="396"/>
      <c r="N38" s="396"/>
      <c r="O38" s="396"/>
      <c r="P38" s="396"/>
      <c r="Q38" s="396"/>
      <c r="R38" s="396"/>
      <c r="S38" s="377"/>
      <c r="T38" s="392"/>
      <c r="U38" s="210" t="str">
        <f>HLOOKUP($A37,例外!$D$1:$AH$22,拘束担当依頼表!U$2*2+2,FALSE)</f>
        <v/>
      </c>
      <c r="V38" s="211" t="str">
        <f>HLOOKUP($A37,例外!$D$1:$AH$22,拘束担当依頼表!V$2*2+2,FALSE)</f>
        <v/>
      </c>
      <c r="W38" s="211" t="str">
        <f>HLOOKUP($A37,例外!$D$1:$AH$22,拘束担当依頼表!W$2*2+2,FALSE)</f>
        <v/>
      </c>
      <c r="X38" s="211" t="str">
        <f>HLOOKUP($A37,例外!$D$1:$AH$22,拘束担当依頼表!X$2*2+2,FALSE)</f>
        <v/>
      </c>
      <c r="Y38" s="211" t="str">
        <f>HLOOKUP($A37,例外!$D$1:$AH$22,拘束担当依頼表!Y$2*2+2,FALSE)</f>
        <v/>
      </c>
      <c r="Z38" s="211" t="str">
        <f>HLOOKUP($A37,例外!$D$1:$AH$22,拘束担当依頼表!Z$2*2+2,FALSE)</f>
        <v/>
      </c>
      <c r="AA38" s="212" t="str">
        <f>HLOOKUP($A37,例外!$D$1:$AH$22,拘束担当依頼表!AA$2*2+2,FALSE)</f>
        <v/>
      </c>
      <c r="AB38" s="50"/>
      <c r="AC38" s="51"/>
      <c r="AD38" s="51"/>
      <c r="AE38" s="51"/>
      <c r="AF38" s="52"/>
      <c r="AG38">
        <f>AG37</f>
        <v>6</v>
      </c>
      <c r="AH38">
        <f>AH37</f>
        <v>0</v>
      </c>
      <c r="AI38">
        <f>AI37</f>
        <v>5</v>
      </c>
      <c r="AK38" s="206" t="e">
        <f>HLOOKUP(A37,拘!$D$1:$AH$7,7,FALSE)</f>
        <v>#N/A</v>
      </c>
    </row>
    <row r="39" spans="1:39" x14ac:dyDescent="0.2">
      <c r="A39" s="381">
        <f>IF(MONTH(A37+1)=A$1,A37+1,"")</f>
        <v>45766</v>
      </c>
      <c r="B39" s="383">
        <f>A39</f>
        <v>45766</v>
      </c>
      <c r="C39" s="385">
        <f>IF(COUNTA(INDEX(休,3,DAY(A39)):INDEX(休,52,DAY(A39)))-COUNTBLANK(INDEX(休,3,DAY(A39)):INDEX(休,52,DAY(A39)))&gt;30,1,0)</f>
        <v>0</v>
      </c>
      <c r="D39" s="387" t="str">
        <f>HLOOKUP($A39,当直者,3,FALSE)</f>
        <v>澤野</v>
      </c>
      <c r="E39" s="376" t="str">
        <f>HLOOKUP($A39,当直者,4,FALSE)</f>
        <v>別所</v>
      </c>
      <c r="F39" s="387" t="str">
        <f>HLOOKUP($A39,明,3,FALSE)</f>
        <v>田村</v>
      </c>
      <c r="G39" s="376" t="str">
        <f>HLOOKUP($A39,明,4,FALSE)</f>
        <v>坂下</v>
      </c>
      <c r="H39" s="385" t="str">
        <f>IF($C39=1,HLOOKUP($A39,日勤,3,FALSE),"")</f>
        <v/>
      </c>
      <c r="I39" s="285" t="e">
        <f>HLOOKUP($A39,拘!$D$1:$AH$14,13,FALSE)</f>
        <v>#N/A</v>
      </c>
      <c r="J39" s="387" t="str">
        <f t="shared" ref="J39:S39" si="19">IF($C39=1,"※",HLOOKUP($A39,休,J$2+2,FALSE))</f>
        <v/>
      </c>
      <c r="K39" s="395" t="str">
        <f t="shared" si="19"/>
        <v/>
      </c>
      <c r="L39" s="395" t="str">
        <f t="shared" si="19"/>
        <v/>
      </c>
      <c r="M39" s="395" t="str">
        <f t="shared" si="19"/>
        <v/>
      </c>
      <c r="N39" s="395" t="str">
        <f t="shared" si="19"/>
        <v/>
      </c>
      <c r="O39" s="395" t="str">
        <f t="shared" si="19"/>
        <v/>
      </c>
      <c r="P39" s="395" t="str">
        <f t="shared" si="19"/>
        <v/>
      </c>
      <c r="Q39" s="395" t="str">
        <f t="shared" si="19"/>
        <v/>
      </c>
      <c r="R39" s="395" t="str">
        <f t="shared" si="19"/>
        <v/>
      </c>
      <c r="S39" s="376" t="str">
        <f t="shared" si="19"/>
        <v/>
      </c>
      <c r="T39" s="371" t="str">
        <f>IFERROR(VLOOKUP(A39,[1]らいふクリニック!$D:$F,3,FALSE),"")</f>
        <v/>
      </c>
      <c r="U39" s="207" t="str">
        <f>HLOOKUP($A39,例外!$D$1:$AH$22,拘束担当依頼表!U$2*2+1,FALSE)</f>
        <v/>
      </c>
      <c r="V39" s="208" t="str">
        <f>HLOOKUP($A39,例外!$D$1:$AH$22,拘束担当依頼表!V$2*2+1,FALSE)</f>
        <v/>
      </c>
      <c r="W39" s="208" t="str">
        <f>HLOOKUP($A39,例外!$D$1:$AH$22,拘束担当依頼表!W$2*2+1,FALSE)</f>
        <v/>
      </c>
      <c r="X39" s="208" t="str">
        <f>HLOOKUP($A39,例外!$D$1:$AH$22,拘束担当依頼表!X$2*2+1,FALSE)</f>
        <v/>
      </c>
      <c r="Y39" s="208" t="str">
        <f>HLOOKUP($A39,例外!$D$1:$AH$22,拘束担当依頼表!Y$2*2+1,FALSE)</f>
        <v/>
      </c>
      <c r="Z39" s="208" t="str">
        <f>HLOOKUP($A39,例外!$D$1:$AH$22,拘束担当依頼表!Z$2*2+1,FALSE)</f>
        <v/>
      </c>
      <c r="AA39" s="209" t="str">
        <f>HLOOKUP($A39,例外!$D$1:$AH$22,拘束担当依頼表!AA$2*2+1,FALSE)</f>
        <v/>
      </c>
      <c r="AB39" s="256"/>
      <c r="AC39" s="257"/>
      <c r="AD39" s="257"/>
      <c r="AE39" s="257"/>
      <c r="AF39" s="258"/>
      <c r="AG39">
        <f>WEEKDAY(A39,1)</f>
        <v>7</v>
      </c>
      <c r="AH39">
        <f>COUNTA(J39:S39)-COUNTBLANK(J39:S39)+COUNTA(U39:AA39)-COUNTBLANK(U39:AA39)</f>
        <v>0</v>
      </c>
      <c r="AI39">
        <f>VLOOKUP(AG39,$AO$3:$AP$9,2,FALSE)-AH39</f>
        <v>0</v>
      </c>
      <c r="AK39" s="274" t="e">
        <f>HLOOKUP(A39,拘!$D$1:$AH$7,6,FALSE)</f>
        <v>#N/A</v>
      </c>
      <c r="AM39">
        <f>COUNTA(J39:S39)-COUNTBLANK(J39:S39)+COUNTA(U39:AA39)-COUNTBLANK(U39:AA39)</f>
        <v>0</v>
      </c>
    </row>
    <row r="40" spans="1:39" x14ac:dyDescent="0.2">
      <c r="A40" s="381"/>
      <c r="B40" s="383"/>
      <c r="C40" s="393"/>
      <c r="D40" s="394"/>
      <c r="E40" s="377"/>
      <c r="F40" s="394"/>
      <c r="G40" s="377"/>
      <c r="H40" s="393"/>
      <c r="I40" s="286" t="e">
        <f>HLOOKUP($A39,拘!$D$1:$AH$14,14,FALSE)</f>
        <v>#N/A</v>
      </c>
      <c r="J40" s="394"/>
      <c r="K40" s="396"/>
      <c r="L40" s="396"/>
      <c r="M40" s="396"/>
      <c r="N40" s="396"/>
      <c r="O40" s="396"/>
      <c r="P40" s="396"/>
      <c r="Q40" s="396"/>
      <c r="R40" s="396"/>
      <c r="S40" s="377"/>
      <c r="T40" s="392"/>
      <c r="U40" s="210" t="str">
        <f>HLOOKUP($A39,例外!$D$1:$AH$22,拘束担当依頼表!U$2*2+2,FALSE)</f>
        <v/>
      </c>
      <c r="V40" s="211" t="str">
        <f>HLOOKUP($A39,例外!$D$1:$AH$22,拘束担当依頼表!V$2*2+2,FALSE)</f>
        <v/>
      </c>
      <c r="W40" s="211" t="str">
        <f>HLOOKUP($A39,例外!$D$1:$AH$22,拘束担当依頼表!W$2*2+2,FALSE)</f>
        <v/>
      </c>
      <c r="X40" s="211" t="str">
        <f>HLOOKUP($A39,例外!$D$1:$AH$22,拘束担当依頼表!X$2*2+2,FALSE)</f>
        <v/>
      </c>
      <c r="Y40" s="211" t="str">
        <f>HLOOKUP($A39,例外!$D$1:$AH$22,拘束担当依頼表!Y$2*2+2,FALSE)</f>
        <v/>
      </c>
      <c r="Z40" s="211" t="str">
        <f>HLOOKUP($A39,例外!$D$1:$AH$22,拘束担当依頼表!Z$2*2+2,FALSE)</f>
        <v/>
      </c>
      <c r="AA40" s="212" t="str">
        <f>HLOOKUP($A39,例外!$D$1:$AH$22,拘束担当依頼表!AA$2*2+2,FALSE)</f>
        <v/>
      </c>
      <c r="AB40" s="253"/>
      <c r="AC40" s="254"/>
      <c r="AD40" s="254"/>
      <c r="AE40" s="254"/>
      <c r="AF40" s="255"/>
      <c r="AG40">
        <f>AG39</f>
        <v>7</v>
      </c>
      <c r="AH40">
        <f>AH39</f>
        <v>0</v>
      </c>
      <c r="AI40">
        <f>AI39</f>
        <v>0</v>
      </c>
      <c r="AK40" s="206" t="e">
        <f>HLOOKUP(A39,拘!$D$1:$AH$7,7,FALSE)</f>
        <v>#N/A</v>
      </c>
    </row>
    <row r="41" spans="1:39" x14ac:dyDescent="0.2">
      <c r="A41" s="381">
        <f>IF(MONTH(A39+1)=A$1,A39+1,"")</f>
        <v>45767</v>
      </c>
      <c r="B41" s="383">
        <f>A41</f>
        <v>45767</v>
      </c>
      <c r="C41" s="385">
        <f>IF(COUNTA(INDEX(休,3,DAY(A41)):INDEX(休,52,DAY(A41)))-COUNTBLANK(INDEX(休,3,DAY(A41)):INDEX(休,52,DAY(A41)))&gt;30,1,0)</f>
        <v>1</v>
      </c>
      <c r="D41" s="387" t="str">
        <f>HLOOKUP($A41,当直者,3,FALSE)</f>
        <v>諸田</v>
      </c>
      <c r="E41" s="376" t="str">
        <f>HLOOKUP($A41,当直者,4,FALSE)</f>
        <v>雨池</v>
      </c>
      <c r="F41" s="387" t="str">
        <f>HLOOKUP($A41,明,3,FALSE)</f>
        <v>澤野</v>
      </c>
      <c r="G41" s="376" t="str">
        <f>HLOOKUP($A41,明,4,FALSE)</f>
        <v>別所</v>
      </c>
      <c r="H41" s="385" t="str">
        <f>IF($C41=1,HLOOKUP($A41,日勤,3,FALSE),"")</f>
        <v>樫田</v>
      </c>
      <c r="I41" s="285" t="e">
        <f>HLOOKUP($A41,拘!$D$1:$AH$14,13,FALSE)</f>
        <v>#N/A</v>
      </c>
      <c r="J41" s="379" t="str">
        <f t="shared" ref="J41:S41" si="20">IFERROR(IF($C41=1,"※",HLOOKUP($A41,休,J$2+2,FALSE)),"")</f>
        <v>※</v>
      </c>
      <c r="K41" s="373" t="str">
        <f t="shared" si="20"/>
        <v>※</v>
      </c>
      <c r="L41" s="373" t="str">
        <f t="shared" si="20"/>
        <v>※</v>
      </c>
      <c r="M41" s="373" t="str">
        <f t="shared" si="20"/>
        <v>※</v>
      </c>
      <c r="N41" s="373" t="str">
        <f t="shared" si="20"/>
        <v>※</v>
      </c>
      <c r="O41" s="373" t="str">
        <f t="shared" si="20"/>
        <v>※</v>
      </c>
      <c r="P41" s="373" t="str">
        <f t="shared" si="20"/>
        <v>※</v>
      </c>
      <c r="Q41" s="373" t="str">
        <f t="shared" si="20"/>
        <v>※</v>
      </c>
      <c r="R41" s="373" t="str">
        <f t="shared" si="20"/>
        <v>※</v>
      </c>
      <c r="S41" s="375" t="str">
        <f t="shared" si="20"/>
        <v>※</v>
      </c>
      <c r="T41" s="371" t="str">
        <f>IFERROR(VLOOKUP(A41,[1]らいふクリニック!$D:$F,3,FALSE),"")</f>
        <v/>
      </c>
      <c r="U41" s="207" t="str">
        <f>HLOOKUP($A41,例外!$D$1:$AH$22,拘束担当依頼表!U$2*2+1,FALSE)</f>
        <v/>
      </c>
      <c r="V41" s="208" t="str">
        <f>HLOOKUP($A41,例外!$D$1:$AH$22,拘束担当依頼表!V$2*2+1,FALSE)</f>
        <v/>
      </c>
      <c r="W41" s="208" t="str">
        <f>HLOOKUP($A41,例外!$D$1:$AH$22,拘束担当依頼表!W$2*2+1,FALSE)</f>
        <v/>
      </c>
      <c r="X41" s="208" t="str">
        <f>HLOOKUP($A41,例外!$D$1:$AH$22,拘束担当依頼表!X$2*2+1,FALSE)</f>
        <v/>
      </c>
      <c r="Y41" s="208" t="str">
        <f>HLOOKUP($A41,例外!$D$1:$AH$22,拘束担当依頼表!Y$2*2+1,FALSE)</f>
        <v/>
      </c>
      <c r="Z41" s="208" t="str">
        <f>HLOOKUP($A41,例外!$D$1:$AH$22,拘束担当依頼表!Z$2*2+1,FALSE)</f>
        <v/>
      </c>
      <c r="AA41" s="209" t="str">
        <f>HLOOKUP($A41,例外!$D$1:$AH$22,拘束担当依頼表!AA$2*2+1,FALSE)</f>
        <v/>
      </c>
      <c r="AB41" s="53"/>
      <c r="AC41" s="54"/>
      <c r="AD41" s="54"/>
      <c r="AE41" s="54"/>
      <c r="AF41" s="55"/>
      <c r="AG41">
        <f>WEEKDAY(A41,1)</f>
        <v>1</v>
      </c>
      <c r="AH41">
        <f>COUNTA(J41:S41)-COUNTBLANK(J41:S41)+COUNTA(U41:AA41)-COUNTBLANK(U41:AA41)</f>
        <v>10</v>
      </c>
      <c r="AI41">
        <f>VLOOKUP(AG41,$AO$3:$AP$9,2,FALSE)-AH41</f>
        <v>-10</v>
      </c>
      <c r="AK41" s="274" t="e">
        <f>HLOOKUP(A41,拘!$D$1:$AH$7,6,FALSE)</f>
        <v>#N/A</v>
      </c>
      <c r="AM41">
        <f>COUNTA(J41:S41)-COUNTBLANK(J41:S41)+COUNTA(U41:AA41)-COUNTBLANK(U41:AA41)</f>
        <v>10</v>
      </c>
    </row>
    <row r="42" spans="1:39" x14ac:dyDescent="0.2">
      <c r="A42" s="381"/>
      <c r="B42" s="383"/>
      <c r="C42" s="393"/>
      <c r="D42" s="394"/>
      <c r="E42" s="377"/>
      <c r="F42" s="394"/>
      <c r="G42" s="377"/>
      <c r="H42" s="393"/>
      <c r="I42" s="286" t="e">
        <f>HLOOKUP($A41,拘!$D$1:$AH$14,14,FALSE)</f>
        <v>#N/A</v>
      </c>
      <c r="J42" s="379"/>
      <c r="K42" s="373"/>
      <c r="L42" s="373"/>
      <c r="M42" s="373"/>
      <c r="N42" s="373"/>
      <c r="O42" s="373"/>
      <c r="P42" s="373"/>
      <c r="Q42" s="373"/>
      <c r="R42" s="373"/>
      <c r="S42" s="375"/>
      <c r="T42" s="392"/>
      <c r="U42" s="210" t="str">
        <f>HLOOKUP($A41,例外!$D$1:$AH$22,拘束担当依頼表!U$2*2+2,FALSE)</f>
        <v/>
      </c>
      <c r="V42" s="211" t="str">
        <f>HLOOKUP($A41,例外!$D$1:$AH$22,拘束担当依頼表!V$2*2+2,FALSE)</f>
        <v/>
      </c>
      <c r="W42" s="211" t="str">
        <f>HLOOKUP($A41,例外!$D$1:$AH$22,拘束担当依頼表!W$2*2+2,FALSE)</f>
        <v/>
      </c>
      <c r="X42" s="211" t="str">
        <f>HLOOKUP($A41,例外!$D$1:$AH$22,拘束担当依頼表!X$2*2+2,FALSE)</f>
        <v/>
      </c>
      <c r="Y42" s="211" t="str">
        <f>HLOOKUP($A41,例外!$D$1:$AH$22,拘束担当依頼表!Y$2*2+2,FALSE)</f>
        <v/>
      </c>
      <c r="Z42" s="211" t="str">
        <f>HLOOKUP($A41,例外!$D$1:$AH$22,拘束担当依頼表!Z$2*2+2,FALSE)</f>
        <v/>
      </c>
      <c r="AA42" s="212" t="str">
        <f>HLOOKUP($A41,例外!$D$1:$AH$22,拘束担当依頼表!AA$2*2+2,FALSE)</f>
        <v/>
      </c>
      <c r="AB42" s="50"/>
      <c r="AC42" s="51"/>
      <c r="AD42" s="51"/>
      <c r="AE42" s="51"/>
      <c r="AF42" s="52"/>
      <c r="AG42">
        <f>AG41</f>
        <v>1</v>
      </c>
      <c r="AH42">
        <f>AH41</f>
        <v>10</v>
      </c>
      <c r="AI42">
        <f>AI41</f>
        <v>-10</v>
      </c>
      <c r="AK42" s="206" t="e">
        <f>HLOOKUP(A41,拘!$D$1:$AH$7,7,FALSE)</f>
        <v>#N/A</v>
      </c>
    </row>
    <row r="43" spans="1:39" x14ac:dyDescent="0.2">
      <c r="A43" s="381">
        <f>IF(MONTH(A41+1)=A$1,A41+1,"")</f>
        <v>45768</v>
      </c>
      <c r="B43" s="383">
        <f>A43</f>
        <v>45768</v>
      </c>
      <c r="C43" s="385">
        <f>IF(COUNTA(INDEX(休,3,DAY(A43)):INDEX(休,52,DAY(A43)))-COUNTBLANK(INDEX(休,3,DAY(A43)):INDEX(休,52,DAY(A43)))&gt;30,1,0)</f>
        <v>0</v>
      </c>
      <c r="D43" s="387" t="str">
        <f>HLOOKUP($A43,当直者,3,FALSE)</f>
        <v>長田</v>
      </c>
      <c r="E43" s="376" t="str">
        <f>HLOOKUP($A43,当直者,4,FALSE)</f>
        <v>庵</v>
      </c>
      <c r="F43" s="387" t="str">
        <f>HLOOKUP($A43,明,3,FALSE)</f>
        <v>諸田</v>
      </c>
      <c r="G43" s="376" t="str">
        <f>HLOOKUP($A43,明,4,FALSE)</f>
        <v>雨池</v>
      </c>
      <c r="H43" s="385" t="str">
        <f>IF($C43=1,HLOOKUP($A43,日勤,3,FALSE),"")</f>
        <v/>
      </c>
      <c r="I43" s="285" t="e">
        <f>HLOOKUP($A43,拘!$D$1:$AH$14,13,FALSE)</f>
        <v>#N/A</v>
      </c>
      <c r="J43" s="379" t="str">
        <f t="shared" ref="J43:S43" si="21">IFERROR(IF($C43=1,"※",HLOOKUP($A43,休,J$2+2,FALSE)),"")</f>
        <v>澤野</v>
      </c>
      <c r="K43" s="373" t="str">
        <f t="shared" si="21"/>
        <v>別所</v>
      </c>
      <c r="L43" s="373" t="str">
        <f t="shared" si="21"/>
        <v/>
      </c>
      <c r="M43" s="373" t="str">
        <f t="shared" si="21"/>
        <v/>
      </c>
      <c r="N43" s="373" t="str">
        <f t="shared" si="21"/>
        <v/>
      </c>
      <c r="O43" s="373" t="str">
        <f t="shared" si="21"/>
        <v/>
      </c>
      <c r="P43" s="373" t="str">
        <f t="shared" si="21"/>
        <v/>
      </c>
      <c r="Q43" s="373" t="str">
        <f t="shared" si="21"/>
        <v/>
      </c>
      <c r="R43" s="373" t="str">
        <f t="shared" si="21"/>
        <v/>
      </c>
      <c r="S43" s="375" t="str">
        <f t="shared" si="21"/>
        <v/>
      </c>
      <c r="T43" s="371" t="str">
        <f>IFERROR(VLOOKUP(A43,[1]らいふクリニック!$D:$F,3,FALSE),"")</f>
        <v/>
      </c>
      <c r="U43" s="207" t="str">
        <f>HLOOKUP($A43,例外!$D$1:$AH$22,拘束担当依頼表!U$2*2+1,FALSE)</f>
        <v/>
      </c>
      <c r="V43" s="208" t="str">
        <f>HLOOKUP($A43,例外!$D$1:$AH$22,拘束担当依頼表!V$2*2+1,FALSE)</f>
        <v/>
      </c>
      <c r="W43" s="208" t="str">
        <f>HLOOKUP($A43,例外!$D$1:$AH$22,拘束担当依頼表!W$2*2+1,FALSE)</f>
        <v/>
      </c>
      <c r="X43" s="208" t="str">
        <f>HLOOKUP($A43,例外!$D$1:$AH$22,拘束担当依頼表!X$2*2+1,FALSE)</f>
        <v/>
      </c>
      <c r="Y43" s="208" t="str">
        <f>HLOOKUP($A43,例外!$D$1:$AH$22,拘束担当依頼表!Y$2*2+1,FALSE)</f>
        <v/>
      </c>
      <c r="Z43" s="208" t="str">
        <f>HLOOKUP($A43,例外!$D$1:$AH$22,拘束担当依頼表!Z$2*2+1,FALSE)</f>
        <v/>
      </c>
      <c r="AA43" s="209" t="str">
        <f>HLOOKUP($A43,例外!$D$1:$AH$22,拘束担当依頼表!AA$2*2+1,FALSE)</f>
        <v/>
      </c>
      <c r="AB43" s="256"/>
      <c r="AC43" s="257"/>
      <c r="AD43" s="257"/>
      <c r="AE43" s="257"/>
      <c r="AF43" s="258"/>
      <c r="AG43">
        <f>WEEKDAY(A43,1)</f>
        <v>2</v>
      </c>
      <c r="AH43">
        <f>COUNTA(J43:S43)-COUNTBLANK(J43:S43)+COUNTA(U43:AA43)-COUNTBLANK(U43:AA43)</f>
        <v>2</v>
      </c>
      <c r="AI43">
        <f>VLOOKUP(AG43,$AO$3:$AP$9,2,FALSE)-AH43</f>
        <v>3</v>
      </c>
      <c r="AK43" s="274" t="e">
        <f>HLOOKUP(A43,拘!$D$1:$AH$7,6,FALSE)</f>
        <v>#N/A</v>
      </c>
      <c r="AM43">
        <f>COUNTA(J43:S43)-COUNTBLANK(J43:S43)+COUNTA(U43:AA43)-COUNTBLANK(U43:AA43)</f>
        <v>2</v>
      </c>
    </row>
    <row r="44" spans="1:39" x14ac:dyDescent="0.2">
      <c r="A44" s="381"/>
      <c r="B44" s="383"/>
      <c r="C44" s="393"/>
      <c r="D44" s="394"/>
      <c r="E44" s="377"/>
      <c r="F44" s="394"/>
      <c r="G44" s="377"/>
      <c r="H44" s="393"/>
      <c r="I44" s="286" t="e">
        <f>HLOOKUP($A43,拘!$D$1:$AH$14,14,FALSE)</f>
        <v>#N/A</v>
      </c>
      <c r="J44" s="379"/>
      <c r="K44" s="373"/>
      <c r="L44" s="373"/>
      <c r="M44" s="373"/>
      <c r="N44" s="373"/>
      <c r="O44" s="373"/>
      <c r="P44" s="373"/>
      <c r="Q44" s="373"/>
      <c r="R44" s="373"/>
      <c r="S44" s="375"/>
      <c r="T44" s="392"/>
      <c r="U44" s="210" t="str">
        <f>HLOOKUP($A43,例外!$D$1:$AH$22,拘束担当依頼表!U$2*2+2,FALSE)</f>
        <v/>
      </c>
      <c r="V44" s="211" t="str">
        <f>HLOOKUP($A43,例外!$D$1:$AH$22,拘束担当依頼表!V$2*2+2,FALSE)</f>
        <v/>
      </c>
      <c r="W44" s="211" t="str">
        <f>HLOOKUP($A43,例外!$D$1:$AH$22,拘束担当依頼表!W$2*2+2,FALSE)</f>
        <v/>
      </c>
      <c r="X44" s="211" t="str">
        <f>HLOOKUP($A43,例外!$D$1:$AH$22,拘束担当依頼表!X$2*2+2,FALSE)</f>
        <v/>
      </c>
      <c r="Y44" s="211" t="str">
        <f>HLOOKUP($A43,例外!$D$1:$AH$22,拘束担当依頼表!Y$2*2+2,FALSE)</f>
        <v/>
      </c>
      <c r="Z44" s="211" t="str">
        <f>HLOOKUP($A43,例外!$D$1:$AH$22,拘束担当依頼表!Z$2*2+2,FALSE)</f>
        <v/>
      </c>
      <c r="AA44" s="212" t="str">
        <f>HLOOKUP($A43,例外!$D$1:$AH$22,拘束担当依頼表!AA$2*2+2,FALSE)</f>
        <v/>
      </c>
      <c r="AB44" s="253"/>
      <c r="AC44" s="254"/>
      <c r="AD44" s="254"/>
      <c r="AE44" s="254"/>
      <c r="AF44" s="255"/>
      <c r="AG44">
        <f>AG43</f>
        <v>2</v>
      </c>
      <c r="AH44">
        <f>AH43</f>
        <v>2</v>
      </c>
      <c r="AI44">
        <f>AI43</f>
        <v>3</v>
      </c>
      <c r="AK44" s="206" t="e">
        <f>HLOOKUP(A43,拘!$D$1:$AH$7,7,FALSE)</f>
        <v>#N/A</v>
      </c>
    </row>
    <row r="45" spans="1:39" x14ac:dyDescent="0.2">
      <c r="A45" s="381">
        <f>IF(MONTH(A43+1)=A$1,A43+1,"")</f>
        <v>45769</v>
      </c>
      <c r="B45" s="383">
        <f>A45</f>
        <v>45769</v>
      </c>
      <c r="C45" s="385">
        <f>IF(COUNTA(INDEX(休,3,DAY(A45)):INDEX(休,52,DAY(A45)))-COUNTBLANK(INDEX(休,3,DAY(A45)):INDEX(休,52,DAY(A45)))&gt;30,1,0)</f>
        <v>0</v>
      </c>
      <c r="D45" s="387" t="str">
        <f>HLOOKUP($A45,当直者,3,FALSE)</f>
        <v>南</v>
      </c>
      <c r="E45" s="376" t="str">
        <f>HLOOKUP($A45,当直者,4,FALSE)</f>
        <v>袋</v>
      </c>
      <c r="F45" s="387" t="str">
        <f>HLOOKUP($A45,明,3,FALSE)</f>
        <v>長田</v>
      </c>
      <c r="G45" s="376" t="str">
        <f>HLOOKUP($A45,明,4,FALSE)</f>
        <v>庵</v>
      </c>
      <c r="H45" s="385" t="str">
        <f>IF($C45=1,HLOOKUP($A45,日勤,3,FALSE),"")</f>
        <v/>
      </c>
      <c r="I45" s="285" t="e">
        <f>HLOOKUP($A45,拘!$D$1:$AH$14,13,FALSE)</f>
        <v>#N/A</v>
      </c>
      <c r="J45" s="379" t="str">
        <f t="shared" ref="J45:S45" si="22">IFERROR(IF($C45=1,"※",HLOOKUP($A45,休,J$2+2,FALSE)),"")</f>
        <v>諸田</v>
      </c>
      <c r="K45" s="373" t="str">
        <f t="shared" si="22"/>
        <v>雨池</v>
      </c>
      <c r="L45" s="373" t="str">
        <f t="shared" si="22"/>
        <v/>
      </c>
      <c r="M45" s="373" t="str">
        <f t="shared" si="22"/>
        <v/>
      </c>
      <c r="N45" s="373" t="str">
        <f t="shared" si="22"/>
        <v/>
      </c>
      <c r="O45" s="373" t="str">
        <f t="shared" si="22"/>
        <v/>
      </c>
      <c r="P45" s="373" t="str">
        <f t="shared" si="22"/>
        <v/>
      </c>
      <c r="Q45" s="373" t="str">
        <f t="shared" si="22"/>
        <v/>
      </c>
      <c r="R45" s="373" t="str">
        <f t="shared" si="22"/>
        <v/>
      </c>
      <c r="S45" s="375" t="str">
        <f t="shared" si="22"/>
        <v/>
      </c>
      <c r="T45" s="371" t="str">
        <f>IFERROR(VLOOKUP(A45,[1]らいふクリニック!$D:$F,3,FALSE),"")</f>
        <v/>
      </c>
      <c r="U45" s="207" t="str">
        <f>HLOOKUP($A45,例外!$D$1:$AH$22,拘束担当依頼表!U$2*2+1,FALSE)</f>
        <v/>
      </c>
      <c r="V45" s="208" t="str">
        <f>HLOOKUP($A45,例外!$D$1:$AH$22,拘束担当依頼表!V$2*2+1,FALSE)</f>
        <v/>
      </c>
      <c r="W45" s="208" t="str">
        <f>HLOOKUP($A45,例外!$D$1:$AH$22,拘束担当依頼表!W$2*2+1,FALSE)</f>
        <v/>
      </c>
      <c r="X45" s="208" t="str">
        <f>HLOOKUP($A45,例外!$D$1:$AH$22,拘束担当依頼表!X$2*2+1,FALSE)</f>
        <v/>
      </c>
      <c r="Y45" s="208" t="str">
        <f>HLOOKUP($A45,例外!$D$1:$AH$22,拘束担当依頼表!Y$2*2+1,FALSE)</f>
        <v/>
      </c>
      <c r="Z45" s="208" t="str">
        <f>HLOOKUP($A45,例外!$D$1:$AH$22,拘束担当依頼表!Z$2*2+1,FALSE)</f>
        <v/>
      </c>
      <c r="AA45" s="209" t="str">
        <f>HLOOKUP($A45,例外!$D$1:$AH$22,拘束担当依頼表!AA$2*2+1,FALSE)</f>
        <v/>
      </c>
      <c r="AB45" s="53"/>
      <c r="AC45" s="54"/>
      <c r="AD45" s="54"/>
      <c r="AE45" s="54"/>
      <c r="AF45" s="55"/>
      <c r="AG45">
        <f>WEEKDAY(A45,1)</f>
        <v>3</v>
      </c>
      <c r="AH45">
        <f>COUNTA(J45:S45)-COUNTBLANK(J45:S45)+COUNTA(U45:AA45)-COUNTBLANK(U45:AA45)</f>
        <v>2</v>
      </c>
      <c r="AI45">
        <f>VLOOKUP(AG45,$AO$3:$AP$9,2,FALSE)-AH45</f>
        <v>4</v>
      </c>
      <c r="AK45" s="274" t="e">
        <f>HLOOKUP(A45,拘!$D$1:$AH$7,6,FALSE)</f>
        <v>#N/A</v>
      </c>
      <c r="AM45">
        <f>COUNTA(J45:S45)-COUNTBLANK(J45:S45)+COUNTA(U45:AA45)-COUNTBLANK(U45:AA45)</f>
        <v>2</v>
      </c>
    </row>
    <row r="46" spans="1:39" x14ac:dyDescent="0.2">
      <c r="A46" s="381"/>
      <c r="B46" s="383"/>
      <c r="C46" s="393"/>
      <c r="D46" s="394"/>
      <c r="E46" s="377"/>
      <c r="F46" s="394"/>
      <c r="G46" s="377"/>
      <c r="H46" s="393"/>
      <c r="I46" s="286" t="e">
        <f>HLOOKUP($A45,拘!$D$1:$AH$14,14,FALSE)</f>
        <v>#N/A</v>
      </c>
      <c r="J46" s="379"/>
      <c r="K46" s="373"/>
      <c r="L46" s="373"/>
      <c r="M46" s="373"/>
      <c r="N46" s="373"/>
      <c r="O46" s="373"/>
      <c r="P46" s="373"/>
      <c r="Q46" s="373"/>
      <c r="R46" s="373"/>
      <c r="S46" s="375"/>
      <c r="T46" s="392"/>
      <c r="U46" s="210" t="str">
        <f>HLOOKUP($A45,例外!$D$1:$AH$22,拘束担当依頼表!U$2*2+2,FALSE)</f>
        <v/>
      </c>
      <c r="V46" s="211" t="str">
        <f>HLOOKUP($A45,例外!$D$1:$AH$22,拘束担当依頼表!V$2*2+2,FALSE)</f>
        <v/>
      </c>
      <c r="W46" s="211" t="str">
        <f>HLOOKUP($A45,例外!$D$1:$AH$22,拘束担当依頼表!W$2*2+2,FALSE)</f>
        <v/>
      </c>
      <c r="X46" s="211" t="str">
        <f>HLOOKUP($A45,例外!$D$1:$AH$22,拘束担当依頼表!X$2*2+2,FALSE)</f>
        <v/>
      </c>
      <c r="Y46" s="211" t="str">
        <f>HLOOKUP($A45,例外!$D$1:$AH$22,拘束担当依頼表!Y$2*2+2,FALSE)</f>
        <v/>
      </c>
      <c r="Z46" s="211" t="str">
        <f>HLOOKUP($A45,例外!$D$1:$AH$22,拘束担当依頼表!Z$2*2+2,FALSE)</f>
        <v/>
      </c>
      <c r="AA46" s="212" t="str">
        <f>HLOOKUP($A45,例外!$D$1:$AH$22,拘束担当依頼表!AA$2*2+2,FALSE)</f>
        <v/>
      </c>
      <c r="AB46" s="50"/>
      <c r="AC46" s="51"/>
      <c r="AD46" s="51"/>
      <c r="AE46" s="51"/>
      <c r="AF46" s="52"/>
      <c r="AG46">
        <f>AG45</f>
        <v>3</v>
      </c>
      <c r="AH46">
        <f>AH45</f>
        <v>2</v>
      </c>
      <c r="AI46">
        <f>AI45</f>
        <v>4</v>
      </c>
      <c r="AK46" s="206" t="e">
        <f>HLOOKUP(A45,拘!$D$1:$AH$7,7,FALSE)</f>
        <v>#N/A</v>
      </c>
    </row>
    <row r="47" spans="1:39" x14ac:dyDescent="0.2">
      <c r="A47" s="381">
        <f>IF(MONTH(A45+1)=A$1,A45+1,"")</f>
        <v>45770</v>
      </c>
      <c r="B47" s="383">
        <f>A47</f>
        <v>45770</v>
      </c>
      <c r="C47" s="385">
        <f>IF(COUNTA(INDEX(休,3,DAY(A47)):INDEX(休,52,DAY(A47)))-COUNTBLANK(INDEX(休,3,DAY(A47)):INDEX(休,52,DAY(A47)))&gt;30,1,0)</f>
        <v>0</v>
      </c>
      <c r="D47" s="387" t="str">
        <f>HLOOKUP($A47,当直者,3,FALSE)</f>
        <v>山本</v>
      </c>
      <c r="E47" s="376" t="str">
        <f>HLOOKUP($A47,当直者,4,FALSE)</f>
        <v>西郡</v>
      </c>
      <c r="F47" s="387" t="str">
        <f>HLOOKUP($A47,明,3,FALSE)</f>
        <v>南</v>
      </c>
      <c r="G47" s="376" t="str">
        <f>HLOOKUP($A47,明,4,FALSE)</f>
        <v>袋</v>
      </c>
      <c r="H47" s="378" t="str">
        <f>IFERROR(IF($C47=1,HLOOKUP($A47,日勤,3,FALSE),""),"")</f>
        <v/>
      </c>
      <c r="I47" s="285" t="e">
        <f>HLOOKUP($A47,拘!$D$1:$AH$14,13,FALSE)</f>
        <v>#N/A</v>
      </c>
      <c r="J47" s="379" t="str">
        <f t="shared" ref="J47:S47" si="23">IFERROR(IF($C47=1,"※",HLOOKUP($A47,休,J$2+2,FALSE)),"")</f>
        <v/>
      </c>
      <c r="K47" s="373" t="str">
        <f t="shared" si="23"/>
        <v/>
      </c>
      <c r="L47" s="373" t="str">
        <f t="shared" si="23"/>
        <v/>
      </c>
      <c r="M47" s="373" t="str">
        <f t="shared" si="23"/>
        <v/>
      </c>
      <c r="N47" s="373" t="str">
        <f t="shared" si="23"/>
        <v/>
      </c>
      <c r="O47" s="373" t="str">
        <f t="shared" si="23"/>
        <v/>
      </c>
      <c r="P47" s="373" t="str">
        <f t="shared" si="23"/>
        <v/>
      </c>
      <c r="Q47" s="373" t="str">
        <f t="shared" si="23"/>
        <v/>
      </c>
      <c r="R47" s="373" t="str">
        <f t="shared" si="23"/>
        <v/>
      </c>
      <c r="S47" s="375" t="str">
        <f t="shared" si="23"/>
        <v/>
      </c>
      <c r="T47" s="371" t="str">
        <f>IFERROR(VLOOKUP(A47,[1]らいふクリニック!$D:$F,3,FALSE),"")</f>
        <v/>
      </c>
      <c r="U47" s="207" t="str">
        <f>HLOOKUP($A47,例外!$D$1:$AH$22,拘束担当依頼表!U$2*2+1,FALSE)</f>
        <v/>
      </c>
      <c r="V47" s="208" t="str">
        <f>HLOOKUP($A47,例外!$D$1:$AH$22,拘束担当依頼表!V$2*2+1,FALSE)</f>
        <v/>
      </c>
      <c r="W47" s="208" t="str">
        <f>HLOOKUP($A47,例外!$D$1:$AH$22,拘束担当依頼表!W$2*2+1,FALSE)</f>
        <v/>
      </c>
      <c r="X47" s="208" t="str">
        <f>HLOOKUP($A47,例外!$D$1:$AH$22,拘束担当依頼表!X$2*2+1,FALSE)</f>
        <v/>
      </c>
      <c r="Y47" s="208" t="str">
        <f>HLOOKUP($A47,例外!$D$1:$AH$22,拘束担当依頼表!Y$2*2+1,FALSE)</f>
        <v/>
      </c>
      <c r="Z47" s="208" t="str">
        <f>HLOOKUP($A47,例外!$D$1:$AH$22,拘束担当依頼表!Z$2*2+1,FALSE)</f>
        <v/>
      </c>
      <c r="AA47" s="209" t="str">
        <f>HLOOKUP($A47,例外!$D$1:$AH$22,拘束担当依頼表!AA$2*2+1,FALSE)</f>
        <v/>
      </c>
      <c r="AB47" s="256"/>
      <c r="AC47" s="257"/>
      <c r="AD47" s="257"/>
      <c r="AE47" s="257"/>
      <c r="AF47" s="258"/>
      <c r="AG47">
        <f>WEEKDAY(A47,1)</f>
        <v>4</v>
      </c>
      <c r="AH47">
        <f>COUNTA(J47:S47)-COUNTBLANK(J47:S47)+COUNTA(U47:AA47)-COUNTBLANK(U47:AA47)</f>
        <v>0</v>
      </c>
      <c r="AI47">
        <f>VLOOKUP(AG47,$AO$3:$AP$9,2,FALSE)-AH47</f>
        <v>5</v>
      </c>
      <c r="AK47" s="274" t="e">
        <f>HLOOKUP(A47,拘!$D$1:$AH$7,6,FALSE)</f>
        <v>#N/A</v>
      </c>
      <c r="AM47">
        <f>COUNTA(J47:S47)-COUNTBLANK(J47:S47)+COUNTA(U47:AA47)-COUNTBLANK(U47:AA47)</f>
        <v>0</v>
      </c>
    </row>
    <row r="48" spans="1:39" x14ac:dyDescent="0.2">
      <c r="A48" s="381"/>
      <c r="B48" s="383"/>
      <c r="C48" s="393"/>
      <c r="D48" s="394"/>
      <c r="E48" s="377"/>
      <c r="F48" s="394"/>
      <c r="G48" s="377"/>
      <c r="H48" s="378"/>
      <c r="I48" s="286" t="e">
        <f>HLOOKUP($A47,拘!$D$1:$AH$14,14,FALSE)</f>
        <v>#N/A</v>
      </c>
      <c r="J48" s="379"/>
      <c r="K48" s="373"/>
      <c r="L48" s="373"/>
      <c r="M48" s="373"/>
      <c r="N48" s="373"/>
      <c r="O48" s="373"/>
      <c r="P48" s="373"/>
      <c r="Q48" s="373"/>
      <c r="R48" s="373"/>
      <c r="S48" s="375"/>
      <c r="T48" s="392"/>
      <c r="U48" s="210" t="str">
        <f>HLOOKUP($A47,例外!$D$1:$AH$22,拘束担当依頼表!U$2*2+2,FALSE)</f>
        <v/>
      </c>
      <c r="V48" s="211" t="str">
        <f>HLOOKUP($A47,例外!$D$1:$AH$22,拘束担当依頼表!V$2*2+2,FALSE)</f>
        <v/>
      </c>
      <c r="W48" s="211" t="str">
        <f>HLOOKUP($A47,例外!$D$1:$AH$22,拘束担当依頼表!W$2*2+2,FALSE)</f>
        <v/>
      </c>
      <c r="X48" s="211" t="str">
        <f>HLOOKUP($A47,例外!$D$1:$AH$22,拘束担当依頼表!X$2*2+2,FALSE)</f>
        <v/>
      </c>
      <c r="Y48" s="211" t="str">
        <f>HLOOKUP($A47,例外!$D$1:$AH$22,拘束担当依頼表!Y$2*2+2,FALSE)</f>
        <v/>
      </c>
      <c r="Z48" s="211" t="str">
        <f>HLOOKUP($A47,例外!$D$1:$AH$22,拘束担当依頼表!Z$2*2+2,FALSE)</f>
        <v/>
      </c>
      <c r="AA48" s="212" t="str">
        <f>HLOOKUP($A47,例外!$D$1:$AH$22,拘束担当依頼表!AA$2*2+2,FALSE)</f>
        <v/>
      </c>
      <c r="AB48" s="253"/>
      <c r="AC48" s="254"/>
      <c r="AD48" s="254"/>
      <c r="AE48" s="254"/>
      <c r="AF48" s="255"/>
      <c r="AG48">
        <f>AG47</f>
        <v>4</v>
      </c>
      <c r="AH48">
        <f>AH47</f>
        <v>0</v>
      </c>
      <c r="AI48">
        <f>AI47</f>
        <v>5</v>
      </c>
      <c r="AK48" s="206" t="e">
        <f>HLOOKUP(A47,拘!$D$1:$AH$7,7,FALSE)</f>
        <v>#N/A</v>
      </c>
    </row>
    <row r="49" spans="1:39" x14ac:dyDescent="0.2">
      <c r="A49" s="381">
        <f>IF(MONTH(A47+1)=A$1,A47+1,"")</f>
        <v>45771</v>
      </c>
      <c r="B49" s="383">
        <f>A49</f>
        <v>45771</v>
      </c>
      <c r="C49" s="385">
        <f>IF(COUNTA(INDEX(休,3,DAY(A49)):INDEX(休,52,DAY(A49)))-COUNTBLANK(INDEX(休,3,DAY(A49)):INDEX(休,52,DAY(A49)))&gt;30,1,0)</f>
        <v>0</v>
      </c>
      <c r="D49" s="387" t="str">
        <f>HLOOKUP($A49,当直者,3,FALSE)</f>
        <v>加藤</v>
      </c>
      <c r="E49" s="376" t="str">
        <f>HLOOKUP($A49,当直者,4,FALSE)</f>
        <v/>
      </c>
      <c r="F49" s="387" t="str">
        <f>HLOOKUP($A49,明,3,FALSE)</f>
        <v>山本</v>
      </c>
      <c r="G49" s="376" t="str">
        <f>HLOOKUP($A49,明,4,FALSE)</f>
        <v>西郡</v>
      </c>
      <c r="H49" s="378" t="str">
        <f>IFERROR(IF($C49=1,HLOOKUP($A49,日勤,3,FALSE),""),"")</f>
        <v/>
      </c>
      <c r="I49" s="285" t="e">
        <f>HLOOKUP($A49,拘!$D$1:$AH$14,13,FALSE)</f>
        <v>#N/A</v>
      </c>
      <c r="J49" s="379" t="str">
        <f t="shared" ref="J49:S49" si="24">IFERROR(IF($C49=1,"※",HLOOKUP($A49,休,J$2+2,FALSE)),"")</f>
        <v/>
      </c>
      <c r="K49" s="373" t="str">
        <f t="shared" si="24"/>
        <v/>
      </c>
      <c r="L49" s="373" t="str">
        <f t="shared" si="24"/>
        <v/>
      </c>
      <c r="M49" s="373" t="str">
        <f t="shared" si="24"/>
        <v/>
      </c>
      <c r="N49" s="373" t="str">
        <f t="shared" si="24"/>
        <v/>
      </c>
      <c r="O49" s="373" t="str">
        <f t="shared" si="24"/>
        <v/>
      </c>
      <c r="P49" s="373" t="str">
        <f t="shared" si="24"/>
        <v/>
      </c>
      <c r="Q49" s="373" t="str">
        <f t="shared" si="24"/>
        <v/>
      </c>
      <c r="R49" s="373" t="str">
        <f t="shared" si="24"/>
        <v/>
      </c>
      <c r="S49" s="375" t="str">
        <f t="shared" si="24"/>
        <v/>
      </c>
      <c r="T49" s="371" t="str">
        <f>IFERROR(VLOOKUP(A49,[1]らいふクリニック!$D:$F,3,FALSE),"")</f>
        <v/>
      </c>
      <c r="U49" s="207" t="str">
        <f>HLOOKUP($A49,例外!$D$1:$AH$22,拘束担当依頼表!U$2*2+1,FALSE)</f>
        <v/>
      </c>
      <c r="V49" s="208" t="str">
        <f>HLOOKUP($A49,例外!$D$1:$AH$22,拘束担当依頼表!V$2*2+1,FALSE)</f>
        <v/>
      </c>
      <c r="W49" s="208" t="str">
        <f>HLOOKUP($A49,例外!$D$1:$AH$22,拘束担当依頼表!W$2*2+1,FALSE)</f>
        <v/>
      </c>
      <c r="X49" s="208" t="str">
        <f>HLOOKUP($A49,例外!$D$1:$AH$22,拘束担当依頼表!X$2*2+1,FALSE)</f>
        <v/>
      </c>
      <c r="Y49" s="208" t="str">
        <f>HLOOKUP($A49,例外!$D$1:$AH$22,拘束担当依頼表!Y$2*2+1,FALSE)</f>
        <v/>
      </c>
      <c r="Z49" s="208" t="str">
        <f>HLOOKUP($A49,例外!$D$1:$AH$22,拘束担当依頼表!Z$2*2+1,FALSE)</f>
        <v/>
      </c>
      <c r="AA49" s="209" t="str">
        <f>HLOOKUP($A49,例外!$D$1:$AH$22,拘束担当依頼表!AA$2*2+1,FALSE)</f>
        <v/>
      </c>
      <c r="AB49" s="256"/>
      <c r="AC49" s="54"/>
      <c r="AD49" s="54"/>
      <c r="AE49" s="54"/>
      <c r="AF49" s="55"/>
      <c r="AG49">
        <f>WEEKDAY(A49,1)</f>
        <v>5</v>
      </c>
      <c r="AH49">
        <f>COUNTA(J49:S49)-COUNTBLANK(J49:S49)+COUNTA(U49:AA49)-COUNTBLANK(U49:AA49)</f>
        <v>0</v>
      </c>
      <c r="AI49">
        <f>VLOOKUP(AG49,$AO$3:$AP$9,2,FALSE)-AH49</f>
        <v>6</v>
      </c>
      <c r="AK49" s="274" t="e">
        <f>HLOOKUP(A49,拘!$D$1:$AH$7,6,FALSE)</f>
        <v>#N/A</v>
      </c>
      <c r="AM49">
        <f>COUNTA(J49:S49)-COUNTBLANK(J49:S49)+COUNTA(U49:AA49)-COUNTBLANK(U49:AA49)</f>
        <v>0</v>
      </c>
    </row>
    <row r="50" spans="1:39" x14ac:dyDescent="0.2">
      <c r="A50" s="381"/>
      <c r="B50" s="383"/>
      <c r="C50" s="393"/>
      <c r="D50" s="394"/>
      <c r="E50" s="377"/>
      <c r="F50" s="394"/>
      <c r="G50" s="377"/>
      <c r="H50" s="378"/>
      <c r="I50" s="286" t="e">
        <f>HLOOKUP($A49,拘!$D$1:$AH$14,14,FALSE)</f>
        <v>#N/A</v>
      </c>
      <c r="J50" s="379"/>
      <c r="K50" s="373"/>
      <c r="L50" s="373"/>
      <c r="M50" s="373"/>
      <c r="N50" s="373"/>
      <c r="O50" s="373"/>
      <c r="P50" s="373"/>
      <c r="Q50" s="373"/>
      <c r="R50" s="373"/>
      <c r="S50" s="375"/>
      <c r="T50" s="392"/>
      <c r="U50" s="210" t="str">
        <f>HLOOKUP($A49,例外!$D$1:$AH$22,拘束担当依頼表!U$2*2+2,FALSE)</f>
        <v/>
      </c>
      <c r="V50" s="211" t="str">
        <f>HLOOKUP($A49,例外!$D$1:$AH$22,拘束担当依頼表!V$2*2+2,FALSE)</f>
        <v/>
      </c>
      <c r="W50" s="211" t="str">
        <f>HLOOKUP($A49,例外!$D$1:$AH$22,拘束担当依頼表!W$2*2+2,FALSE)</f>
        <v/>
      </c>
      <c r="X50" s="211" t="str">
        <f>HLOOKUP($A49,例外!$D$1:$AH$22,拘束担当依頼表!X$2*2+2,FALSE)</f>
        <v/>
      </c>
      <c r="Y50" s="211" t="str">
        <f>HLOOKUP($A49,例外!$D$1:$AH$22,拘束担当依頼表!Y$2*2+2,FALSE)</f>
        <v/>
      </c>
      <c r="Z50" s="211" t="str">
        <f>HLOOKUP($A49,例外!$D$1:$AH$22,拘束担当依頼表!Z$2*2+2,FALSE)</f>
        <v/>
      </c>
      <c r="AA50" s="212" t="str">
        <f>HLOOKUP($A49,例外!$D$1:$AH$22,拘束担当依頼表!AA$2*2+2,FALSE)</f>
        <v/>
      </c>
      <c r="AB50" s="253"/>
      <c r="AC50" s="51"/>
      <c r="AD50" s="51"/>
      <c r="AE50" s="51"/>
      <c r="AF50" s="52"/>
      <c r="AG50">
        <f>AG49</f>
        <v>5</v>
      </c>
      <c r="AH50">
        <f>AH49</f>
        <v>0</v>
      </c>
      <c r="AI50">
        <f>AI49</f>
        <v>6</v>
      </c>
      <c r="AK50" s="206" t="e">
        <f>HLOOKUP(A49,拘!$D$1:$AH$7,7,FALSE)</f>
        <v>#N/A</v>
      </c>
    </row>
    <row r="51" spans="1:39" x14ac:dyDescent="0.2">
      <c r="A51" s="381">
        <f>IF(MONTH(A49+1)=A$1,A49+1,"")</f>
        <v>45772</v>
      </c>
      <c r="B51" s="383">
        <f>A51</f>
        <v>45772</v>
      </c>
      <c r="C51" s="385">
        <f>IF(COUNTA(INDEX(休,3,DAY(A51)):INDEX(休,52,DAY(A51)))-COUNTBLANK(INDEX(休,3,DAY(A51)):INDEX(休,52,DAY(A51)))&gt;30,1,0)</f>
        <v>0</v>
      </c>
      <c r="D51" s="387" t="str">
        <f>HLOOKUP($A51,当直者,3,FALSE)</f>
        <v>大橋</v>
      </c>
      <c r="E51" s="376" t="str">
        <f>HLOOKUP($A51,当直者,4,FALSE)</f>
        <v>福知</v>
      </c>
      <c r="F51" s="387" t="str">
        <f>HLOOKUP($A51,明,3,FALSE)</f>
        <v>加藤</v>
      </c>
      <c r="G51" s="376" t="str">
        <f>HLOOKUP($A51,明,4,FALSE)</f>
        <v/>
      </c>
      <c r="H51" s="378" t="str">
        <f>IFERROR(IF($C51=1,HLOOKUP($A51,日勤,3,FALSE),""),"")</f>
        <v/>
      </c>
      <c r="I51" s="285" t="e">
        <f>HLOOKUP($A51,拘!$D$1:$AH$14,13,FALSE)</f>
        <v>#N/A</v>
      </c>
      <c r="J51" s="379" t="str">
        <f t="shared" ref="J51:S51" si="25">IFERROR(IF($C51=1,"※",HLOOKUP($A51,休,J$2+2,FALSE)),"")</f>
        <v/>
      </c>
      <c r="K51" s="373" t="str">
        <f t="shared" si="25"/>
        <v/>
      </c>
      <c r="L51" s="373" t="str">
        <f t="shared" si="25"/>
        <v/>
      </c>
      <c r="M51" s="373" t="str">
        <f t="shared" si="25"/>
        <v/>
      </c>
      <c r="N51" s="373" t="str">
        <f t="shared" si="25"/>
        <v/>
      </c>
      <c r="O51" s="373" t="str">
        <f t="shared" si="25"/>
        <v/>
      </c>
      <c r="P51" s="373" t="str">
        <f t="shared" si="25"/>
        <v/>
      </c>
      <c r="Q51" s="373" t="str">
        <f t="shared" si="25"/>
        <v/>
      </c>
      <c r="R51" s="373" t="str">
        <f t="shared" si="25"/>
        <v/>
      </c>
      <c r="S51" s="375" t="str">
        <f t="shared" si="25"/>
        <v/>
      </c>
      <c r="T51" s="371" t="str">
        <f>IFERROR(VLOOKUP(A51,[1]らいふクリニック!$D:$F,3,FALSE),"")</f>
        <v/>
      </c>
      <c r="U51" s="207" t="str">
        <f>HLOOKUP($A51,例外!$D$1:$AH$22,拘束担当依頼表!U$2*2+1,FALSE)</f>
        <v/>
      </c>
      <c r="V51" s="208" t="str">
        <f>HLOOKUP($A51,例外!$D$1:$AH$22,拘束担当依頼表!V$2*2+1,FALSE)</f>
        <v/>
      </c>
      <c r="W51" s="208" t="str">
        <f>HLOOKUP($A51,例外!$D$1:$AH$22,拘束担当依頼表!W$2*2+1,FALSE)</f>
        <v/>
      </c>
      <c r="X51" s="208" t="str">
        <f>HLOOKUP($A51,例外!$D$1:$AH$22,拘束担当依頼表!X$2*2+1,FALSE)</f>
        <v/>
      </c>
      <c r="Y51" s="208" t="str">
        <f>HLOOKUP($A51,例外!$D$1:$AH$22,拘束担当依頼表!Y$2*2+1,FALSE)</f>
        <v/>
      </c>
      <c r="Z51" s="208" t="str">
        <f>HLOOKUP($A51,例外!$D$1:$AH$22,拘束担当依頼表!Z$2*2+1,FALSE)</f>
        <v/>
      </c>
      <c r="AA51" s="209" t="str">
        <f>HLOOKUP($A51,例外!$D$1:$AH$22,拘束担当依頼表!AA$2*2+1,FALSE)</f>
        <v/>
      </c>
      <c r="AB51" s="53"/>
      <c r="AC51" s="257"/>
      <c r="AD51" s="257"/>
      <c r="AE51" s="257"/>
      <c r="AF51" s="258"/>
      <c r="AG51">
        <f>WEEKDAY(A51,1)</f>
        <v>6</v>
      </c>
      <c r="AH51">
        <f>COUNTA(J51:S51)-COUNTBLANK(J51:S51)+COUNTA(U51:AA51)-COUNTBLANK(U51:AA51)</f>
        <v>0</v>
      </c>
      <c r="AI51">
        <f>VLOOKUP(AG51,$AO$3:$AP$9,2,FALSE)-AH51</f>
        <v>5</v>
      </c>
      <c r="AK51" s="274" t="e">
        <f>HLOOKUP(A51,拘!$D$1:$AH$7,6,FALSE)</f>
        <v>#N/A</v>
      </c>
      <c r="AM51">
        <f>COUNTA(J51:S51)-COUNTBLANK(J51:S51)+COUNTA(U51:AA51)-COUNTBLANK(U51:AA51)</f>
        <v>0</v>
      </c>
    </row>
    <row r="52" spans="1:39" x14ac:dyDescent="0.2">
      <c r="A52" s="381"/>
      <c r="B52" s="383"/>
      <c r="C52" s="393"/>
      <c r="D52" s="394"/>
      <c r="E52" s="377"/>
      <c r="F52" s="394"/>
      <c r="G52" s="377"/>
      <c r="H52" s="378"/>
      <c r="I52" s="286" t="e">
        <f>HLOOKUP($A51,拘!$D$1:$AH$14,14,FALSE)</f>
        <v>#N/A</v>
      </c>
      <c r="J52" s="379"/>
      <c r="K52" s="373"/>
      <c r="L52" s="373"/>
      <c r="M52" s="373"/>
      <c r="N52" s="373"/>
      <c r="O52" s="373"/>
      <c r="P52" s="373"/>
      <c r="Q52" s="373"/>
      <c r="R52" s="373"/>
      <c r="S52" s="375"/>
      <c r="T52" s="392"/>
      <c r="U52" s="210" t="str">
        <f>HLOOKUP($A51,例外!$D$1:$AH$22,拘束担当依頼表!U$2*2+2,FALSE)</f>
        <v/>
      </c>
      <c r="V52" s="211" t="str">
        <f>HLOOKUP($A51,例外!$D$1:$AH$22,拘束担当依頼表!V$2*2+2,FALSE)</f>
        <v/>
      </c>
      <c r="W52" s="211" t="str">
        <f>HLOOKUP($A51,例外!$D$1:$AH$22,拘束担当依頼表!W$2*2+2,FALSE)</f>
        <v/>
      </c>
      <c r="X52" s="211" t="str">
        <f>HLOOKUP($A51,例外!$D$1:$AH$22,拘束担当依頼表!X$2*2+2,FALSE)</f>
        <v/>
      </c>
      <c r="Y52" s="211" t="str">
        <f>HLOOKUP($A51,例外!$D$1:$AH$22,拘束担当依頼表!Y$2*2+2,FALSE)</f>
        <v/>
      </c>
      <c r="Z52" s="211" t="str">
        <f>HLOOKUP($A51,例外!$D$1:$AH$22,拘束担当依頼表!Z$2*2+2,FALSE)</f>
        <v/>
      </c>
      <c r="AA52" s="212" t="str">
        <f>HLOOKUP($A51,例外!$D$1:$AH$22,拘束担当依頼表!AA$2*2+2,FALSE)</f>
        <v/>
      </c>
      <c r="AB52" s="50"/>
      <c r="AC52" s="254"/>
      <c r="AD52" s="254"/>
      <c r="AE52" s="254"/>
      <c r="AF52" s="255"/>
      <c r="AG52">
        <f>AG51</f>
        <v>6</v>
      </c>
      <c r="AH52">
        <f>AH51</f>
        <v>0</v>
      </c>
      <c r="AI52">
        <f>AI51</f>
        <v>5</v>
      </c>
      <c r="AK52" s="206" t="e">
        <f>HLOOKUP(A51,拘!$D$1:$AH$7,7,FALSE)</f>
        <v>#N/A</v>
      </c>
    </row>
    <row r="53" spans="1:39" x14ac:dyDescent="0.2">
      <c r="A53" s="381">
        <f>IF(MONTH(A51+1)=A$1,A51+1,"")</f>
        <v>45773</v>
      </c>
      <c r="B53" s="383">
        <f>A53</f>
        <v>45773</v>
      </c>
      <c r="C53" s="385">
        <f>IF(COUNTA(INDEX(休,3,DAY(A53)):INDEX(休,52,DAY(A53)))-COUNTBLANK(INDEX(休,3,DAY(A53)):INDEX(休,52,DAY(A53)))&gt;30,1,0)</f>
        <v>0</v>
      </c>
      <c r="D53" s="387" t="str">
        <f>HLOOKUP($A53,当直者,3,FALSE)</f>
        <v>樫田</v>
      </c>
      <c r="E53" s="376" t="str">
        <f>HLOOKUP($A53,当直者,4,FALSE)</f>
        <v>雨池</v>
      </c>
      <c r="F53" s="387" t="str">
        <f>HLOOKUP($A53,明,3,FALSE)</f>
        <v>大橋</v>
      </c>
      <c r="G53" s="376" t="str">
        <f>HLOOKUP($A53,明,4,FALSE)</f>
        <v>福知</v>
      </c>
      <c r="H53" s="378" t="str">
        <f>IFERROR(IF($C53=1,HLOOKUP($A53,日勤,3,FALSE),""),"")</f>
        <v/>
      </c>
      <c r="I53" s="285" t="e">
        <f>HLOOKUP($A53,拘!$D$1:$AH$14,13,FALSE)</f>
        <v>#N/A</v>
      </c>
      <c r="J53" s="379" t="str">
        <f t="shared" ref="J53:S53" si="26">IFERROR(IF($C53=1,"※",HLOOKUP($A53,休,J$2+2,FALSE)),"")</f>
        <v/>
      </c>
      <c r="K53" s="373" t="str">
        <f t="shared" si="26"/>
        <v/>
      </c>
      <c r="L53" s="373" t="str">
        <f t="shared" si="26"/>
        <v/>
      </c>
      <c r="M53" s="373" t="str">
        <f t="shared" si="26"/>
        <v/>
      </c>
      <c r="N53" s="373" t="str">
        <f t="shared" si="26"/>
        <v/>
      </c>
      <c r="O53" s="373" t="str">
        <f t="shared" si="26"/>
        <v/>
      </c>
      <c r="P53" s="373" t="str">
        <f t="shared" si="26"/>
        <v/>
      </c>
      <c r="Q53" s="373" t="str">
        <f t="shared" si="26"/>
        <v/>
      </c>
      <c r="R53" s="373" t="str">
        <f t="shared" si="26"/>
        <v/>
      </c>
      <c r="S53" s="375" t="str">
        <f t="shared" si="26"/>
        <v/>
      </c>
      <c r="T53" s="371" t="str">
        <f>IFERROR(VLOOKUP(A53,[1]らいふクリニック!$D:$F,3,FALSE),"")</f>
        <v/>
      </c>
      <c r="U53" s="207" t="str">
        <f>HLOOKUP($A53,例外!$D$1:$AH$22,拘束担当依頼表!U$2*2+1,FALSE)</f>
        <v/>
      </c>
      <c r="V53" s="208" t="str">
        <f>HLOOKUP($A53,例外!$D$1:$AH$22,拘束担当依頼表!V$2*2+1,FALSE)</f>
        <v/>
      </c>
      <c r="W53" s="208" t="str">
        <f>HLOOKUP($A53,例外!$D$1:$AH$22,拘束担当依頼表!W$2*2+1,FALSE)</f>
        <v/>
      </c>
      <c r="X53" s="208" t="str">
        <f>HLOOKUP($A53,例外!$D$1:$AH$22,拘束担当依頼表!X$2*2+1,FALSE)</f>
        <v/>
      </c>
      <c r="Y53" s="208" t="str">
        <f>HLOOKUP($A53,例外!$D$1:$AH$22,拘束担当依頼表!Y$2*2+1,FALSE)</f>
        <v/>
      </c>
      <c r="Z53" s="208" t="str">
        <f>HLOOKUP($A53,例外!$D$1:$AH$22,拘束担当依頼表!Z$2*2+1,FALSE)</f>
        <v/>
      </c>
      <c r="AA53" s="209" t="str">
        <f>HLOOKUP($A53,例外!$D$1:$AH$22,拘束担当依頼表!AA$2*2+1,FALSE)</f>
        <v/>
      </c>
      <c r="AB53" s="53"/>
      <c r="AC53" s="54"/>
      <c r="AD53" s="54"/>
      <c r="AE53" s="54"/>
      <c r="AF53" s="55"/>
      <c r="AG53">
        <f>WEEKDAY(A53,1)</f>
        <v>7</v>
      </c>
      <c r="AH53">
        <f>COUNTA(J53:S53)-COUNTBLANK(J53:S53)+COUNTA(U53:AA53)-COUNTBLANK(U53:AA53)</f>
        <v>0</v>
      </c>
      <c r="AI53">
        <f>VLOOKUP(AG53,$AO$3:$AP$9,2,FALSE)-AH53</f>
        <v>0</v>
      </c>
      <c r="AK53" s="274" t="e">
        <f>HLOOKUP(A53,拘!$D$1:$AH$7,6,FALSE)</f>
        <v>#N/A</v>
      </c>
      <c r="AM53">
        <f>COUNTA(J53:S53)-COUNTBLANK(J53:S53)+COUNTA(U53:AA53)-COUNTBLANK(U53:AA53)</f>
        <v>0</v>
      </c>
    </row>
    <row r="54" spans="1:39" x14ac:dyDescent="0.2">
      <c r="A54" s="381"/>
      <c r="B54" s="383"/>
      <c r="C54" s="393"/>
      <c r="D54" s="394"/>
      <c r="E54" s="377"/>
      <c r="F54" s="394"/>
      <c r="G54" s="377"/>
      <c r="H54" s="378"/>
      <c r="I54" s="286" t="e">
        <f>HLOOKUP($A53,拘!$D$1:$AH$14,14,FALSE)</f>
        <v>#N/A</v>
      </c>
      <c r="J54" s="379"/>
      <c r="K54" s="373"/>
      <c r="L54" s="373"/>
      <c r="M54" s="373"/>
      <c r="N54" s="373"/>
      <c r="O54" s="373"/>
      <c r="P54" s="373"/>
      <c r="Q54" s="373"/>
      <c r="R54" s="373"/>
      <c r="S54" s="375"/>
      <c r="T54" s="392"/>
      <c r="U54" s="210" t="str">
        <f>HLOOKUP($A53,例外!$D$1:$AH$22,拘束担当依頼表!U$2*2+2,FALSE)</f>
        <v/>
      </c>
      <c r="V54" s="211" t="str">
        <f>HLOOKUP($A53,例外!$D$1:$AH$22,拘束担当依頼表!V$2*2+2,FALSE)</f>
        <v/>
      </c>
      <c r="W54" s="211" t="str">
        <f>HLOOKUP($A53,例外!$D$1:$AH$22,拘束担当依頼表!W$2*2+2,FALSE)</f>
        <v/>
      </c>
      <c r="X54" s="211" t="str">
        <f>HLOOKUP($A53,例外!$D$1:$AH$22,拘束担当依頼表!X$2*2+2,FALSE)</f>
        <v/>
      </c>
      <c r="Y54" s="211" t="str">
        <f>HLOOKUP($A53,例外!$D$1:$AH$22,拘束担当依頼表!Y$2*2+2,FALSE)</f>
        <v/>
      </c>
      <c r="Z54" s="211" t="str">
        <f>HLOOKUP($A53,例外!$D$1:$AH$22,拘束担当依頼表!Z$2*2+2,FALSE)</f>
        <v/>
      </c>
      <c r="AA54" s="212" t="str">
        <f>HLOOKUP($A53,例外!$D$1:$AH$22,拘束担当依頼表!AA$2*2+2,FALSE)</f>
        <v/>
      </c>
      <c r="AB54" s="50"/>
      <c r="AC54" s="51"/>
      <c r="AD54" s="51"/>
      <c r="AE54" s="51"/>
      <c r="AF54" s="52"/>
      <c r="AG54">
        <f>AG53</f>
        <v>7</v>
      </c>
      <c r="AH54">
        <f>AH53</f>
        <v>0</v>
      </c>
      <c r="AI54">
        <f>AI53</f>
        <v>0</v>
      </c>
      <c r="AK54" s="206" t="e">
        <f>HLOOKUP(A53,拘!$D$1:$AH$7,7,FALSE)</f>
        <v>#N/A</v>
      </c>
    </row>
    <row r="55" spans="1:39" x14ac:dyDescent="0.2">
      <c r="A55" s="381">
        <f>IF(MONTH(A53+1)=A$1,A53+1,"")</f>
        <v>45774</v>
      </c>
      <c r="B55" s="383">
        <f>A55</f>
        <v>45774</v>
      </c>
      <c r="C55" s="385">
        <f>IF(COUNTA(INDEX(休,3,DAY(A55)):INDEX(休,52,DAY(A55)))-COUNTBLANK(INDEX(休,3,DAY(A55)):INDEX(休,52,DAY(A55)))&gt;30,1,0)</f>
        <v>1</v>
      </c>
      <c r="D55" s="387" t="str">
        <f>HLOOKUP($A55,当直者,3,FALSE)</f>
        <v>山田</v>
      </c>
      <c r="E55" s="376" t="str">
        <f>HLOOKUP($A55,当直者,4,FALSE)</f>
        <v>佐藤</v>
      </c>
      <c r="F55" s="387" t="str">
        <f>HLOOKUP($A55,明,3,FALSE)</f>
        <v>樫田</v>
      </c>
      <c r="G55" s="376" t="str">
        <f>HLOOKUP($A55,明,4,FALSE)</f>
        <v>雨池</v>
      </c>
      <c r="H55" s="378" t="str">
        <f>IFERROR(IF($C55=1,HLOOKUP($A55,日勤,3,FALSE),""),"")</f>
        <v>平田恵</v>
      </c>
      <c r="I55" s="285" t="e">
        <f>HLOOKUP($A55,拘!$D$1:$AH$14,13,FALSE)</f>
        <v>#N/A</v>
      </c>
      <c r="J55" s="379" t="str">
        <f t="shared" ref="J55:S55" si="27">IFERROR(IF($C55=1,"※",HLOOKUP($A55,休,J$2+2,FALSE)),"")</f>
        <v>※</v>
      </c>
      <c r="K55" s="373" t="str">
        <f t="shared" si="27"/>
        <v>※</v>
      </c>
      <c r="L55" s="373" t="str">
        <f t="shared" si="27"/>
        <v>※</v>
      </c>
      <c r="M55" s="373" t="str">
        <f t="shared" si="27"/>
        <v>※</v>
      </c>
      <c r="N55" s="373" t="str">
        <f t="shared" si="27"/>
        <v>※</v>
      </c>
      <c r="O55" s="373" t="str">
        <f t="shared" si="27"/>
        <v>※</v>
      </c>
      <c r="P55" s="373" t="str">
        <f t="shared" si="27"/>
        <v>※</v>
      </c>
      <c r="Q55" s="373" t="str">
        <f t="shared" si="27"/>
        <v>※</v>
      </c>
      <c r="R55" s="373" t="str">
        <f t="shared" si="27"/>
        <v>※</v>
      </c>
      <c r="S55" s="375" t="str">
        <f t="shared" si="27"/>
        <v>※</v>
      </c>
      <c r="T55" s="371" t="str">
        <f>IFERROR(VLOOKUP(A55,[1]らいふクリニック!$D:$F,3,FALSE),"")</f>
        <v/>
      </c>
      <c r="U55" s="207" t="str">
        <f>HLOOKUP($A55,例外!$D$1:$AH$22,拘束担当依頼表!U$2*2+1,FALSE)</f>
        <v/>
      </c>
      <c r="V55" s="208" t="str">
        <f>HLOOKUP($A55,例外!$D$1:$AH$22,拘束担当依頼表!V$2*2+1,FALSE)</f>
        <v/>
      </c>
      <c r="W55" s="208" t="str">
        <f>HLOOKUP($A55,例外!$D$1:$AH$22,拘束担当依頼表!W$2*2+1,FALSE)</f>
        <v/>
      </c>
      <c r="X55" s="208" t="str">
        <f>HLOOKUP($A55,例外!$D$1:$AH$22,拘束担当依頼表!X$2*2+1,FALSE)</f>
        <v/>
      </c>
      <c r="Y55" s="208" t="str">
        <f>HLOOKUP($A55,例外!$D$1:$AH$22,拘束担当依頼表!Y$2*2+1,FALSE)</f>
        <v/>
      </c>
      <c r="Z55" s="208" t="str">
        <f>HLOOKUP($A55,例外!$D$1:$AH$22,拘束担当依頼表!Z$2*2+1,FALSE)</f>
        <v/>
      </c>
      <c r="AA55" s="209" t="str">
        <f>HLOOKUP($A55,例外!$D$1:$AH$22,拘束担当依頼表!AA$2*2+1,FALSE)</f>
        <v/>
      </c>
      <c r="AB55" s="53"/>
      <c r="AC55" s="257"/>
      <c r="AD55" s="257"/>
      <c r="AE55" s="257"/>
      <c r="AF55" s="258"/>
      <c r="AG55">
        <f>WEEKDAY(A55,1)</f>
        <v>1</v>
      </c>
      <c r="AH55">
        <f>COUNTA(J55:S55)-COUNTBLANK(J55:S55)+COUNTA(U55:AA55)-COUNTBLANK(U55:AA55)</f>
        <v>10</v>
      </c>
      <c r="AI55">
        <f>VLOOKUP(AG55,$AO$3:$AP$9,2,FALSE)-AH55</f>
        <v>-10</v>
      </c>
      <c r="AK55" s="274" t="e">
        <f>HLOOKUP(A55,拘!$D$1:$AH$7,6,FALSE)</f>
        <v>#N/A</v>
      </c>
      <c r="AM55">
        <f>COUNTA(J55:S55)-COUNTBLANK(J55:S55)+COUNTA(U55:AA55)-COUNTBLANK(U55:AA55)</f>
        <v>10</v>
      </c>
    </row>
    <row r="56" spans="1:39" x14ac:dyDescent="0.2">
      <c r="A56" s="381"/>
      <c r="B56" s="383"/>
      <c r="C56" s="393"/>
      <c r="D56" s="394"/>
      <c r="E56" s="377"/>
      <c r="F56" s="394"/>
      <c r="G56" s="377"/>
      <c r="H56" s="378"/>
      <c r="I56" s="286" t="e">
        <f>HLOOKUP($A55,拘!$D$1:$AH$14,14,FALSE)</f>
        <v>#N/A</v>
      </c>
      <c r="J56" s="379"/>
      <c r="K56" s="373"/>
      <c r="L56" s="373"/>
      <c r="M56" s="373"/>
      <c r="N56" s="373"/>
      <c r="O56" s="373"/>
      <c r="P56" s="373"/>
      <c r="Q56" s="373"/>
      <c r="R56" s="373"/>
      <c r="S56" s="375"/>
      <c r="T56" s="392"/>
      <c r="U56" s="210" t="str">
        <f>HLOOKUP($A55,例外!$D$1:$AH$22,拘束担当依頼表!U$2*2+2,FALSE)</f>
        <v/>
      </c>
      <c r="V56" s="211" t="str">
        <f>HLOOKUP($A55,例外!$D$1:$AH$22,拘束担当依頼表!V$2*2+2,FALSE)</f>
        <v/>
      </c>
      <c r="W56" s="211" t="str">
        <f>HLOOKUP($A55,例外!$D$1:$AH$22,拘束担当依頼表!W$2*2+2,FALSE)</f>
        <v/>
      </c>
      <c r="X56" s="211" t="str">
        <f>HLOOKUP($A55,例外!$D$1:$AH$22,拘束担当依頼表!X$2*2+2,FALSE)</f>
        <v/>
      </c>
      <c r="Y56" s="211" t="str">
        <f>HLOOKUP($A55,例外!$D$1:$AH$22,拘束担当依頼表!Y$2*2+2,FALSE)</f>
        <v/>
      </c>
      <c r="Z56" s="211" t="str">
        <f>HLOOKUP($A55,例外!$D$1:$AH$22,拘束担当依頼表!Z$2*2+2,FALSE)</f>
        <v/>
      </c>
      <c r="AA56" s="212" t="str">
        <f>HLOOKUP($A55,例外!$D$1:$AH$22,拘束担当依頼表!AA$2*2+2,FALSE)</f>
        <v/>
      </c>
      <c r="AB56" s="50"/>
      <c r="AC56" s="254"/>
      <c r="AD56" s="254"/>
      <c r="AE56" s="254"/>
      <c r="AF56" s="255"/>
      <c r="AG56">
        <f>AG55</f>
        <v>1</v>
      </c>
      <c r="AH56">
        <f>AH55</f>
        <v>10</v>
      </c>
      <c r="AI56">
        <f>AI55</f>
        <v>-10</v>
      </c>
      <c r="AK56" s="206" t="e">
        <f>HLOOKUP(A55,拘!$D$1:$AH$7,7,FALSE)</f>
        <v>#N/A</v>
      </c>
    </row>
    <row r="57" spans="1:39" x14ac:dyDescent="0.2">
      <c r="A57" s="381">
        <f>IF(MONTH(A55+1)=A$1,A55+1,"")</f>
        <v>45775</v>
      </c>
      <c r="B57" s="383">
        <f>A57</f>
        <v>45775</v>
      </c>
      <c r="C57" s="385">
        <f>IF(COUNTA(INDEX(休,3,DAY(A57)):INDEX(休,52,DAY(A57)))-COUNTBLANK(INDEX(休,3,DAY(A57)):INDEX(休,52,DAY(A57)))&gt;30,1,0)</f>
        <v>0</v>
      </c>
      <c r="D57" s="387" t="str">
        <f>HLOOKUP($A57,当直者,3,FALSE)</f>
        <v>小川</v>
      </c>
      <c r="E57" s="376" t="str">
        <f>HLOOKUP($A57,当直者,4,FALSE)</f>
        <v>別所</v>
      </c>
      <c r="F57" s="387" t="str">
        <f>HLOOKUP($A57,明,3,FALSE)</f>
        <v>山田</v>
      </c>
      <c r="G57" s="376" t="str">
        <f>HLOOKUP($A57,明,4,FALSE)</f>
        <v>佐藤</v>
      </c>
      <c r="H57" s="378" t="str">
        <f>IFERROR(IF($C57=1,HLOOKUP($A57,日勤,3,FALSE),""),"")</f>
        <v/>
      </c>
      <c r="I57" s="285" t="e">
        <f>HLOOKUP($A57,拘!$D$1:$AH$14,13,FALSE)</f>
        <v>#N/A</v>
      </c>
      <c r="J57" s="379" t="str">
        <f t="shared" ref="J57:S57" si="28">IFERROR(IF($C57=1,"※",HLOOKUP($A57,休,J$2+2,FALSE)),"")</f>
        <v>樫田</v>
      </c>
      <c r="K57" s="373" t="str">
        <f t="shared" si="28"/>
        <v>雨池</v>
      </c>
      <c r="L57" s="373" t="str">
        <f t="shared" si="28"/>
        <v/>
      </c>
      <c r="M57" s="373" t="str">
        <f t="shared" si="28"/>
        <v/>
      </c>
      <c r="N57" s="373" t="str">
        <f t="shared" si="28"/>
        <v/>
      </c>
      <c r="O57" s="373" t="str">
        <f t="shared" si="28"/>
        <v/>
      </c>
      <c r="P57" s="373" t="str">
        <f t="shared" si="28"/>
        <v/>
      </c>
      <c r="Q57" s="373" t="str">
        <f t="shared" si="28"/>
        <v/>
      </c>
      <c r="R57" s="373" t="str">
        <f t="shared" si="28"/>
        <v/>
      </c>
      <c r="S57" s="375" t="str">
        <f t="shared" si="28"/>
        <v/>
      </c>
      <c r="T57" s="371" t="str">
        <f>IFERROR(VLOOKUP(A57,[1]らいふクリニック!$D:$F,3,FALSE),"")</f>
        <v/>
      </c>
      <c r="U57" s="207" t="str">
        <f>HLOOKUP($A57,例外!$D$1:$AH$22,拘束担当依頼表!U$2*2+1,FALSE)</f>
        <v/>
      </c>
      <c r="V57" s="208" t="str">
        <f>HLOOKUP($A57,例外!$D$1:$AH$22,拘束担当依頼表!V$2*2+1,FALSE)</f>
        <v/>
      </c>
      <c r="W57" s="208" t="str">
        <f>HLOOKUP($A57,例外!$D$1:$AH$22,拘束担当依頼表!W$2*2+1,FALSE)</f>
        <v/>
      </c>
      <c r="X57" s="208" t="str">
        <f>HLOOKUP($A57,例外!$D$1:$AH$22,拘束担当依頼表!X$2*2+1,FALSE)</f>
        <v/>
      </c>
      <c r="Y57" s="208" t="str">
        <f>HLOOKUP($A57,例外!$D$1:$AH$22,拘束担当依頼表!Y$2*2+1,FALSE)</f>
        <v/>
      </c>
      <c r="Z57" s="208" t="str">
        <f>HLOOKUP($A57,例外!$D$1:$AH$22,拘束担当依頼表!Z$2*2+1,FALSE)</f>
        <v/>
      </c>
      <c r="AA57" s="209" t="str">
        <f>HLOOKUP($A57,例外!$D$1:$AH$22,拘束担当依頼表!AA$2*2+1,FALSE)</f>
        <v/>
      </c>
      <c r="AB57" s="53"/>
      <c r="AC57" s="54"/>
      <c r="AD57" s="54"/>
      <c r="AE57" s="54"/>
      <c r="AF57" s="55"/>
      <c r="AG57">
        <f>WEEKDAY(A57,1)</f>
        <v>2</v>
      </c>
      <c r="AH57">
        <f>COUNTA(J57:S57)-COUNTBLANK(J57:S57)+COUNTA(U57:AA57)-COUNTBLANK(U57:AA57)</f>
        <v>2</v>
      </c>
      <c r="AI57">
        <f>VLOOKUP(AG57,$AO$3:$AP$9,2,FALSE)-AH57</f>
        <v>3</v>
      </c>
      <c r="AK57" s="274" t="e">
        <f>HLOOKUP(A57,拘!$D$1:$AH$7,6,FALSE)</f>
        <v>#N/A</v>
      </c>
      <c r="AM57">
        <f>COUNTA(J57:S57)-COUNTBLANK(J57:S57)+COUNTA(U57:AA57)-COUNTBLANK(U57:AA57)</f>
        <v>2</v>
      </c>
    </row>
    <row r="58" spans="1:39" x14ac:dyDescent="0.2">
      <c r="A58" s="381"/>
      <c r="B58" s="383"/>
      <c r="C58" s="393"/>
      <c r="D58" s="394"/>
      <c r="E58" s="377"/>
      <c r="F58" s="394"/>
      <c r="G58" s="377"/>
      <c r="H58" s="378"/>
      <c r="I58" s="286" t="e">
        <f>HLOOKUP($A57,拘!$D$1:$AH$14,14,FALSE)</f>
        <v>#N/A</v>
      </c>
      <c r="J58" s="379"/>
      <c r="K58" s="373"/>
      <c r="L58" s="373"/>
      <c r="M58" s="373"/>
      <c r="N58" s="373"/>
      <c r="O58" s="373"/>
      <c r="P58" s="373"/>
      <c r="Q58" s="373"/>
      <c r="R58" s="373"/>
      <c r="S58" s="375"/>
      <c r="T58" s="392"/>
      <c r="U58" s="210" t="str">
        <f>HLOOKUP($A57,例外!$D$1:$AH$22,拘束担当依頼表!U$2*2+2,FALSE)</f>
        <v/>
      </c>
      <c r="V58" s="211" t="str">
        <f>HLOOKUP($A57,例外!$D$1:$AH$22,拘束担当依頼表!V$2*2+2,FALSE)</f>
        <v/>
      </c>
      <c r="W58" s="211" t="str">
        <f>HLOOKUP($A57,例外!$D$1:$AH$22,拘束担当依頼表!W$2*2+2,FALSE)</f>
        <v/>
      </c>
      <c r="X58" s="211" t="str">
        <f>HLOOKUP($A57,例外!$D$1:$AH$22,拘束担当依頼表!X$2*2+2,FALSE)</f>
        <v/>
      </c>
      <c r="Y58" s="211" t="str">
        <f>HLOOKUP($A57,例外!$D$1:$AH$22,拘束担当依頼表!Y$2*2+2,FALSE)</f>
        <v/>
      </c>
      <c r="Z58" s="211" t="str">
        <f>HLOOKUP($A57,例外!$D$1:$AH$22,拘束担当依頼表!Z$2*2+2,FALSE)</f>
        <v/>
      </c>
      <c r="AA58" s="212" t="str">
        <f>HLOOKUP($A57,例外!$D$1:$AH$22,拘束担当依頼表!AA$2*2+2,FALSE)</f>
        <v/>
      </c>
      <c r="AB58" s="50"/>
      <c r="AC58" s="51"/>
      <c r="AD58" s="51"/>
      <c r="AE58" s="51"/>
      <c r="AF58" s="52"/>
      <c r="AG58">
        <f>AG57</f>
        <v>2</v>
      </c>
      <c r="AH58">
        <f>AH57</f>
        <v>2</v>
      </c>
      <c r="AI58">
        <f>AI57</f>
        <v>3</v>
      </c>
      <c r="AK58" s="206" t="e">
        <f>HLOOKUP(A57,拘!$D$1:$AH$7,7,FALSE)</f>
        <v>#N/A</v>
      </c>
    </row>
    <row r="59" spans="1:39" x14ac:dyDescent="0.2">
      <c r="A59" s="381">
        <f>IF(MONTH(A57+1)=A$1,A57+1,"")</f>
        <v>45776</v>
      </c>
      <c r="B59" s="383">
        <f>A59</f>
        <v>45776</v>
      </c>
      <c r="C59" s="385">
        <f>IF(COUNTA(INDEX(休,3,DAY(A59)):INDEX(休,52,DAY(A59)))-COUNTBLANK(INDEX(休,3,DAY(A59)):INDEX(休,52,DAY(A59)))&gt;30,1,0)</f>
        <v>0</v>
      </c>
      <c r="D59" s="387" t="str">
        <f>HLOOKUP($A59,当直者,3,FALSE)</f>
        <v>平田恵</v>
      </c>
      <c r="E59" s="376" t="str">
        <f>HLOOKUP($A59,当直者,4,FALSE)</f>
        <v>田村</v>
      </c>
      <c r="F59" s="387" t="str">
        <f>HLOOKUP($A59,明,3,FALSE)</f>
        <v>小川</v>
      </c>
      <c r="G59" s="376" t="str">
        <f>HLOOKUP($A59,明,4,FALSE)</f>
        <v>別所</v>
      </c>
      <c r="H59" s="378" t="str">
        <f>IFERROR(IF($C59=1,HLOOKUP($A59,日勤,3,FALSE),""),"")</f>
        <v/>
      </c>
      <c r="I59" s="285" t="e">
        <f>HLOOKUP($A59,拘!$D$1:$AH$14,13,FALSE)</f>
        <v>#N/A</v>
      </c>
      <c r="J59" s="379" t="str">
        <f t="shared" ref="J59:S59" si="29">IFERROR(IF($C59=1,"※",HLOOKUP($A59,休,J$2+2,FALSE)),"")</f>
        <v>山田</v>
      </c>
      <c r="K59" s="373" t="str">
        <f t="shared" si="29"/>
        <v>佐藤</v>
      </c>
      <c r="L59" s="373" t="str">
        <f t="shared" si="29"/>
        <v/>
      </c>
      <c r="M59" s="373" t="str">
        <f t="shared" si="29"/>
        <v/>
      </c>
      <c r="N59" s="373" t="str">
        <f t="shared" si="29"/>
        <v/>
      </c>
      <c r="O59" s="373" t="str">
        <f t="shared" si="29"/>
        <v/>
      </c>
      <c r="P59" s="373" t="str">
        <f t="shared" si="29"/>
        <v/>
      </c>
      <c r="Q59" s="373" t="str">
        <f t="shared" si="29"/>
        <v/>
      </c>
      <c r="R59" s="373" t="str">
        <f t="shared" si="29"/>
        <v/>
      </c>
      <c r="S59" s="375" t="str">
        <f t="shared" si="29"/>
        <v/>
      </c>
      <c r="T59" s="371" t="str">
        <f>IFERROR(VLOOKUP(A59,[1]らいふクリニック!$D:$F,3,FALSE),"")</f>
        <v/>
      </c>
      <c r="U59" s="207" t="str">
        <f>HLOOKUP($A59,例外!$D$1:$AH$22,拘束担当依頼表!U$2*2+1,FALSE)</f>
        <v/>
      </c>
      <c r="V59" s="208" t="str">
        <f>HLOOKUP($A59,例外!$D$1:$AH$22,拘束担当依頼表!V$2*2+1,FALSE)</f>
        <v/>
      </c>
      <c r="W59" s="208" t="str">
        <f>HLOOKUP($A59,例外!$D$1:$AH$22,拘束担当依頼表!W$2*2+1,FALSE)</f>
        <v/>
      </c>
      <c r="X59" s="208" t="str">
        <f>HLOOKUP($A59,例外!$D$1:$AH$22,拘束担当依頼表!X$2*2+1,FALSE)</f>
        <v/>
      </c>
      <c r="Y59" s="208" t="str">
        <f>HLOOKUP($A59,例外!$D$1:$AH$22,拘束担当依頼表!Y$2*2+1,FALSE)</f>
        <v/>
      </c>
      <c r="Z59" s="208" t="str">
        <f>HLOOKUP($A59,例外!$D$1:$AH$22,拘束担当依頼表!Z$2*2+1,FALSE)</f>
        <v/>
      </c>
      <c r="AA59" s="209" t="str">
        <f>HLOOKUP($A59,例外!$D$1:$AH$22,拘束担当依頼表!AA$2*2+1,FALSE)</f>
        <v/>
      </c>
      <c r="AB59" s="256"/>
      <c r="AC59" s="257"/>
      <c r="AD59" s="257"/>
      <c r="AE59" s="257"/>
      <c r="AF59" s="258"/>
      <c r="AG59">
        <f>WEEKDAY(A59,1)</f>
        <v>3</v>
      </c>
      <c r="AH59">
        <f>COUNTA(J59:S59)-COUNTBLANK(J59:S59)+COUNTA(U59:AA59)-COUNTBLANK(U59:AA59)</f>
        <v>2</v>
      </c>
      <c r="AI59">
        <f>VLOOKUP(AG59,$AO$3:$AP$9,2,FALSE)-AH59</f>
        <v>4</v>
      </c>
      <c r="AK59" s="274" t="e">
        <f>HLOOKUP(A59,拘!$D$1:$AH$7,6,FALSE)</f>
        <v>#N/A</v>
      </c>
      <c r="AM59">
        <f>COUNTA(J59:S59)-COUNTBLANK(J59:S59)+COUNTA(U59:AA59)-COUNTBLANK(U59:AA59)</f>
        <v>2</v>
      </c>
    </row>
    <row r="60" spans="1:39" x14ac:dyDescent="0.2">
      <c r="A60" s="381"/>
      <c r="B60" s="383"/>
      <c r="C60" s="393"/>
      <c r="D60" s="394"/>
      <c r="E60" s="377"/>
      <c r="F60" s="394"/>
      <c r="G60" s="377"/>
      <c r="H60" s="378"/>
      <c r="I60" s="286" t="e">
        <f>HLOOKUP($A59,拘!$D$1:$AH$14,14,FALSE)</f>
        <v>#N/A</v>
      </c>
      <c r="J60" s="379"/>
      <c r="K60" s="373"/>
      <c r="L60" s="373"/>
      <c r="M60" s="373"/>
      <c r="N60" s="373"/>
      <c r="O60" s="373"/>
      <c r="P60" s="373"/>
      <c r="Q60" s="373"/>
      <c r="R60" s="373"/>
      <c r="S60" s="375"/>
      <c r="T60" s="392"/>
      <c r="U60" s="210" t="str">
        <f>HLOOKUP($A59,例外!$D$1:$AH$22,拘束担当依頼表!U$2*2+2,FALSE)</f>
        <v/>
      </c>
      <c r="V60" s="211" t="str">
        <f>HLOOKUP($A59,例外!$D$1:$AH$22,拘束担当依頼表!V$2*2+2,FALSE)</f>
        <v/>
      </c>
      <c r="W60" s="211" t="str">
        <f>HLOOKUP($A59,例外!$D$1:$AH$22,拘束担当依頼表!W$2*2+2,FALSE)</f>
        <v/>
      </c>
      <c r="X60" s="211" t="str">
        <f>HLOOKUP($A59,例外!$D$1:$AH$22,拘束担当依頼表!X$2*2+2,FALSE)</f>
        <v/>
      </c>
      <c r="Y60" s="211" t="str">
        <f>HLOOKUP($A59,例外!$D$1:$AH$22,拘束担当依頼表!Y$2*2+2,FALSE)</f>
        <v/>
      </c>
      <c r="Z60" s="211" t="str">
        <f>HLOOKUP($A59,例外!$D$1:$AH$22,拘束担当依頼表!Z$2*2+2,FALSE)</f>
        <v/>
      </c>
      <c r="AA60" s="212" t="str">
        <f>HLOOKUP($A59,例外!$D$1:$AH$22,拘束担当依頼表!AA$2*2+2,FALSE)</f>
        <v/>
      </c>
      <c r="AB60" s="253"/>
      <c r="AC60" s="254"/>
      <c r="AD60" s="254"/>
      <c r="AE60" s="254"/>
      <c r="AF60" s="255"/>
      <c r="AG60">
        <f>AG59</f>
        <v>3</v>
      </c>
      <c r="AH60">
        <f>AH59</f>
        <v>2</v>
      </c>
      <c r="AI60">
        <f>AI59</f>
        <v>4</v>
      </c>
      <c r="AK60" s="206" t="e">
        <f>HLOOKUP(A59,拘!$D$1:$AH$7,7,FALSE)</f>
        <v>#N/A</v>
      </c>
    </row>
    <row r="61" spans="1:39" x14ac:dyDescent="0.2">
      <c r="A61" s="381">
        <f>IF(MONTH(A59+1)=A$1,A59+1,"")</f>
        <v>45777</v>
      </c>
      <c r="B61" s="383">
        <f>A61</f>
        <v>45777</v>
      </c>
      <c r="C61" s="385">
        <f>IF(COUNTA(INDEX(休,3,DAY(A61)):INDEX(休,52,DAY(A61)))-COUNTBLANK(INDEX(休,3,DAY(A61)):INDEX(休,52,DAY(A61)))&gt;30,1,0)</f>
        <v>0</v>
      </c>
      <c r="D61" s="387" t="str">
        <f>HLOOKUP($A61,当直者,3,FALSE)</f>
        <v>林</v>
      </c>
      <c r="E61" s="376" t="str">
        <f>HLOOKUP($A61,当直者,4,FALSE)</f>
        <v>西郡</v>
      </c>
      <c r="F61" s="387" t="str">
        <f>HLOOKUP($A61,明,3,FALSE)</f>
        <v>平田恵</v>
      </c>
      <c r="G61" s="376" t="str">
        <f>HLOOKUP($A61,明,4,FALSE)</f>
        <v>田村</v>
      </c>
      <c r="H61" s="378" t="str">
        <f>IFERROR(IF($C61=1,HLOOKUP($A61,日勤,3,FALSE),""),"")</f>
        <v/>
      </c>
      <c r="I61" s="285" t="e">
        <f>HLOOKUP($A61,拘!$D$1:$AH$14,13,FALSE)</f>
        <v>#N/A</v>
      </c>
      <c r="J61" s="379" t="str">
        <f t="shared" ref="J61:S61" si="30">IFERROR(IF($C61=1,"※",HLOOKUP($A61,休,J$2+2,FALSE)),"")</f>
        <v/>
      </c>
      <c r="K61" s="373" t="str">
        <f t="shared" si="30"/>
        <v/>
      </c>
      <c r="L61" s="373" t="str">
        <f t="shared" si="30"/>
        <v/>
      </c>
      <c r="M61" s="373" t="str">
        <f t="shared" si="30"/>
        <v/>
      </c>
      <c r="N61" s="373" t="str">
        <f t="shared" si="30"/>
        <v/>
      </c>
      <c r="O61" s="373" t="str">
        <f t="shared" si="30"/>
        <v/>
      </c>
      <c r="P61" s="373" t="str">
        <f t="shared" si="30"/>
        <v/>
      </c>
      <c r="Q61" s="373" t="str">
        <f t="shared" si="30"/>
        <v/>
      </c>
      <c r="R61" s="373" t="str">
        <f t="shared" si="30"/>
        <v/>
      </c>
      <c r="S61" s="375" t="str">
        <f t="shared" si="30"/>
        <v/>
      </c>
      <c r="T61" s="371" t="str">
        <f>IFERROR(VLOOKUP(A61,[1]らいふクリニック!$D:$F,3,FALSE),"")</f>
        <v/>
      </c>
      <c r="U61" s="207" t="str">
        <f>HLOOKUP($A61,例外!$D$1:$AH$22,拘束担当依頼表!U$2*2+1,FALSE)</f>
        <v/>
      </c>
      <c r="V61" s="208" t="str">
        <f>HLOOKUP($A61,例外!$D$1:$AH$22,拘束担当依頼表!V$2*2+1,FALSE)</f>
        <v/>
      </c>
      <c r="W61" s="208" t="str">
        <f>HLOOKUP($A61,例外!$D$1:$AH$22,拘束担当依頼表!W$2*2+1,FALSE)</f>
        <v/>
      </c>
      <c r="X61" s="208" t="str">
        <f>HLOOKUP($A61,例外!$D$1:$AH$22,拘束担当依頼表!X$2*2+1,FALSE)</f>
        <v/>
      </c>
      <c r="Y61" s="208" t="str">
        <f>HLOOKUP($A61,例外!$D$1:$AH$22,拘束担当依頼表!Y$2*2+1,FALSE)</f>
        <v/>
      </c>
      <c r="Z61" s="208" t="str">
        <f>HLOOKUP($A61,例外!$D$1:$AH$22,拘束担当依頼表!Z$2*2+1,FALSE)</f>
        <v/>
      </c>
      <c r="AA61" s="209" t="str">
        <f>HLOOKUP($A61,例外!$D$1:$AH$22,拘束担当依頼表!AA$2*2+1,FALSE)</f>
        <v/>
      </c>
      <c r="AB61" s="53"/>
      <c r="AC61" s="54"/>
      <c r="AD61" s="54"/>
      <c r="AE61" s="54"/>
      <c r="AF61" s="55"/>
      <c r="AG61">
        <f>WEEKDAY(A61,1)</f>
        <v>4</v>
      </c>
      <c r="AH61">
        <f>COUNTA(J61:S61)-COUNTBLANK(J61:S61)+COUNTA(U61:AA61)-COUNTBLANK(U61:AA61)</f>
        <v>0</v>
      </c>
      <c r="AI61">
        <f>VLOOKUP(AG61,$AO$3:$AP$9,2,FALSE)-AH61</f>
        <v>5</v>
      </c>
      <c r="AK61" s="274" t="e">
        <f>HLOOKUP(A61,拘!$D$1:$AH$7,6,FALSE)</f>
        <v>#N/A</v>
      </c>
      <c r="AM61">
        <f>COUNTA(J61:S61)-COUNTBLANK(J61:S61)+COUNTA(U61:AA61)-COUNTBLANK(U61:AA61)</f>
        <v>0</v>
      </c>
    </row>
    <row r="62" spans="1:39" x14ac:dyDescent="0.2">
      <c r="A62" s="381"/>
      <c r="B62" s="383"/>
      <c r="C62" s="393"/>
      <c r="D62" s="394"/>
      <c r="E62" s="377"/>
      <c r="F62" s="394"/>
      <c r="G62" s="377"/>
      <c r="H62" s="378"/>
      <c r="I62" s="286" t="e">
        <f>HLOOKUP($A61,拘!$D$1:$AH$14,14,FALSE)</f>
        <v>#N/A</v>
      </c>
      <c r="J62" s="379"/>
      <c r="K62" s="373"/>
      <c r="L62" s="373"/>
      <c r="M62" s="373"/>
      <c r="N62" s="373"/>
      <c r="O62" s="373"/>
      <c r="P62" s="373"/>
      <c r="Q62" s="373"/>
      <c r="R62" s="373"/>
      <c r="S62" s="375"/>
      <c r="T62" s="392"/>
      <c r="U62" s="210" t="str">
        <f>HLOOKUP($A61,例外!$D$1:$AH$22,拘束担当依頼表!U$2*2+2,FALSE)</f>
        <v/>
      </c>
      <c r="V62" s="211" t="str">
        <f>HLOOKUP($A61,例外!$D$1:$AH$22,拘束担当依頼表!V$2*2+2,FALSE)</f>
        <v/>
      </c>
      <c r="W62" s="211" t="str">
        <f>HLOOKUP($A61,例外!$D$1:$AH$22,拘束担当依頼表!W$2*2+2,FALSE)</f>
        <v/>
      </c>
      <c r="X62" s="211" t="str">
        <f>HLOOKUP($A61,例外!$D$1:$AH$22,拘束担当依頼表!X$2*2+2,FALSE)</f>
        <v/>
      </c>
      <c r="Y62" s="211" t="str">
        <f>HLOOKUP($A61,例外!$D$1:$AH$22,拘束担当依頼表!Y$2*2+2,FALSE)</f>
        <v/>
      </c>
      <c r="Z62" s="211" t="str">
        <f>HLOOKUP($A61,例外!$D$1:$AH$22,拘束担当依頼表!Z$2*2+2,FALSE)</f>
        <v/>
      </c>
      <c r="AA62" s="212" t="str">
        <f>HLOOKUP($A61,例外!$D$1:$AH$22,拘束担当依頼表!AA$2*2+2,FALSE)</f>
        <v/>
      </c>
      <c r="AB62" s="50"/>
      <c r="AC62" s="51"/>
      <c r="AD62" s="51"/>
      <c r="AE62" s="51"/>
      <c r="AF62" s="52"/>
      <c r="AG62">
        <f>AG61</f>
        <v>4</v>
      </c>
      <c r="AH62">
        <f>AH61</f>
        <v>0</v>
      </c>
      <c r="AI62">
        <f>AI61</f>
        <v>5</v>
      </c>
      <c r="AK62" s="206" t="e">
        <f>HLOOKUP(A61,拘!$D$1:$AH$7,7,FALSE)</f>
        <v>#N/A</v>
      </c>
    </row>
    <row r="63" spans="1:39" x14ac:dyDescent="0.2">
      <c r="A63" s="381" t="str">
        <f>IF(MONTH(A61+1)=A$1,A61+1,"")</f>
        <v/>
      </c>
      <c r="B63" s="383" t="str">
        <f>A63</f>
        <v/>
      </c>
      <c r="C63" s="385" t="e">
        <f>IF(COUNTA(INDEX(休,3,DAY(A63)):INDEX(休,52,DAY(A63)))-COUNTBLANK(INDEX(休,3,DAY(A63)):INDEX(休,52,DAY(A63)))&gt;30,1,0)</f>
        <v>#VALUE!</v>
      </c>
      <c r="D63" s="387" t="str">
        <f>HLOOKUP($A63,当直者,3,FALSE)</f>
        <v/>
      </c>
      <c r="E63" s="376" t="str">
        <f>HLOOKUP($A63,当直者,4,FALSE)</f>
        <v/>
      </c>
      <c r="F63" s="387" t="str">
        <f>HLOOKUP($A63,明,3,FALSE)</f>
        <v/>
      </c>
      <c r="G63" s="376" t="str">
        <f>HLOOKUP($A63,明,4,FALSE)</f>
        <v/>
      </c>
      <c r="H63" s="378" t="str">
        <f>IFERROR(IF($C63=1,HLOOKUP($A63,日勤,3,FALSE),""),"")</f>
        <v/>
      </c>
      <c r="I63" s="285" t="str">
        <f>HLOOKUP($A63,拘!$D$1:$AH$14,13,FALSE)</f>
        <v/>
      </c>
      <c r="J63" s="379" t="str">
        <f t="shared" ref="J63:S63" si="31">IFERROR(IF($C63=1,"※",HLOOKUP($A63,休,J$2+2,FALSE)),"")</f>
        <v/>
      </c>
      <c r="K63" s="373" t="str">
        <f t="shared" si="31"/>
        <v/>
      </c>
      <c r="L63" s="373" t="str">
        <f t="shared" si="31"/>
        <v/>
      </c>
      <c r="M63" s="373" t="str">
        <f t="shared" si="31"/>
        <v/>
      </c>
      <c r="N63" s="373" t="str">
        <f t="shared" si="31"/>
        <v/>
      </c>
      <c r="O63" s="373" t="str">
        <f t="shared" si="31"/>
        <v/>
      </c>
      <c r="P63" s="373" t="str">
        <f t="shared" si="31"/>
        <v/>
      </c>
      <c r="Q63" s="373" t="str">
        <f t="shared" si="31"/>
        <v/>
      </c>
      <c r="R63" s="373" t="str">
        <f t="shared" si="31"/>
        <v/>
      </c>
      <c r="S63" s="375" t="str">
        <f t="shared" si="31"/>
        <v/>
      </c>
      <c r="T63" s="371" t="str">
        <f>IFERROR(VLOOKUP(A63,[1]らいふクリニック!$D:$F,3,FALSE),"")</f>
        <v/>
      </c>
      <c r="U63" s="207" t="str">
        <f>HLOOKUP($A63,例外!$D$1:$AH$22,拘束担当依頼表!U$2*2+1,FALSE)</f>
        <v/>
      </c>
      <c r="V63" s="208" t="str">
        <f>HLOOKUP($A63,例外!$D$1:$AH$22,拘束担当依頼表!V$2*2+1,FALSE)</f>
        <v/>
      </c>
      <c r="W63" s="208" t="str">
        <f>HLOOKUP($A63,例外!$D$1:$AH$22,拘束担当依頼表!W$2*2+1,FALSE)</f>
        <v/>
      </c>
      <c r="X63" s="208" t="str">
        <f>HLOOKUP($A63,例外!$D$1:$AH$22,拘束担当依頼表!X$2*2+1,FALSE)</f>
        <v/>
      </c>
      <c r="Y63" s="208" t="str">
        <f>HLOOKUP($A63,例外!$D$1:$AH$22,拘束担当依頼表!Y$2*2+1,FALSE)</f>
        <v/>
      </c>
      <c r="Z63" s="208" t="str">
        <f>HLOOKUP($A63,例外!$D$1:$AH$22,拘束担当依頼表!Z$2*2+1,FALSE)</f>
        <v/>
      </c>
      <c r="AA63" s="209" t="str">
        <f>HLOOKUP($A63,例外!$D$1:$AH$22,拘束担当依頼表!AA$2*2+1,FALSE)</f>
        <v/>
      </c>
      <c r="AB63" s="53"/>
      <c r="AC63" s="54"/>
      <c r="AD63" s="54"/>
      <c r="AE63" s="54"/>
      <c r="AF63" s="55"/>
      <c r="AG63" t="e">
        <f>WEEKDAY(A63,1)</f>
        <v>#VALUE!</v>
      </c>
      <c r="AH63">
        <f>COUNTA(J63:S63)-COUNTBLANK(J63:S63)+COUNTA(U63:AA63)-COUNTBLANK(U63:AA63)</f>
        <v>0</v>
      </c>
      <c r="AI63" t="e">
        <f>VLOOKUP(AG63,$AO$3:$AP$9,2,FALSE)-AH63</f>
        <v>#VALUE!</v>
      </c>
      <c r="AK63" s="274" t="e">
        <f ca="1">HLOOKUP(A63,拘!$D$1:$AH$7,6,FALSE)</f>
        <v>#VALUE!</v>
      </c>
      <c r="AM63">
        <f>COUNTA(J63:S63)-COUNTBLANK(J63:S63)+COUNTA(U63:AA63)-COUNTBLANK(U63:AA63)</f>
        <v>0</v>
      </c>
    </row>
    <row r="64" spans="1:39" x14ac:dyDescent="0.2">
      <c r="A64" s="382"/>
      <c r="B64" s="384"/>
      <c r="C64" s="386"/>
      <c r="D64" s="388"/>
      <c r="E64" s="389"/>
      <c r="F64" s="388"/>
      <c r="G64" s="389"/>
      <c r="H64" s="390"/>
      <c r="I64" s="275" t="str">
        <f>HLOOKUP($A63,拘!$D$1:$AH$14,14,FALSE)</f>
        <v/>
      </c>
      <c r="J64" s="391"/>
      <c r="K64" s="374"/>
      <c r="L64" s="374"/>
      <c r="M64" s="374"/>
      <c r="N64" s="374"/>
      <c r="O64" s="374"/>
      <c r="P64" s="374"/>
      <c r="Q64" s="374"/>
      <c r="R64" s="374"/>
      <c r="S64" s="380"/>
      <c r="T64" s="372"/>
      <c r="U64" s="213" t="str">
        <f>HLOOKUP($A63,例外!$D$1:$AH$22,拘束担当依頼表!U$2*2+2,FALSE)</f>
        <v/>
      </c>
      <c r="V64" s="214" t="str">
        <f>HLOOKUP($A63,例外!$D$1:$AH$22,拘束担当依頼表!V$2*2+2,FALSE)</f>
        <v/>
      </c>
      <c r="W64" s="214" t="str">
        <f>HLOOKUP($A63,例外!$D$1:$AH$22,拘束担当依頼表!W$2*2+2,FALSE)</f>
        <v/>
      </c>
      <c r="X64" s="214" t="str">
        <f>HLOOKUP($A63,例外!$D$1:$AH$22,拘束担当依頼表!X$2*2+2,FALSE)</f>
        <v/>
      </c>
      <c r="Y64" s="214" t="str">
        <f>HLOOKUP($A63,例外!$D$1:$AH$22,拘束担当依頼表!Y$2*2+2,FALSE)</f>
        <v/>
      </c>
      <c r="Z64" s="214" t="str">
        <f>HLOOKUP($A63,例外!$D$1:$AH$22,拘束担当依頼表!Z$2*2+2,FALSE)</f>
        <v/>
      </c>
      <c r="AA64" s="215" t="str">
        <f>HLOOKUP($A63,例外!$D$1:$AH$22,拘束担当依頼表!AA$2*2+2,FALSE)</f>
        <v/>
      </c>
      <c r="AB64" s="259"/>
      <c r="AC64" s="56"/>
      <c r="AD64" s="56"/>
      <c r="AE64" s="56"/>
      <c r="AF64" s="57"/>
      <c r="AG64" t="e">
        <f>AG63</f>
        <v>#VALUE!</v>
      </c>
      <c r="AH64">
        <f>AH63</f>
        <v>0</v>
      </c>
      <c r="AI64" t="e">
        <f>AI63</f>
        <v>#VALUE!</v>
      </c>
      <c r="AK64" s="206" t="str">
        <f ca="1">HLOOKUP(A63,拘!$D$1:$AH$7,7,FALSE)</f>
        <v/>
      </c>
    </row>
  </sheetData>
  <sheetProtection sheet="1" objects="1" scenarios="1" selectLockedCells="1"/>
  <mergeCells count="596">
    <mergeCell ref="AN1:AP2"/>
    <mergeCell ref="A3:A4"/>
    <mergeCell ref="B3:B4"/>
    <mergeCell ref="C3:C4"/>
    <mergeCell ref="D3:D4"/>
    <mergeCell ref="E3:E4"/>
    <mergeCell ref="F3:F4"/>
    <mergeCell ref="G3:G4"/>
    <mergeCell ref="H3:H4"/>
    <mergeCell ref="J3:J4"/>
    <mergeCell ref="A1:A2"/>
    <mergeCell ref="B1:B2"/>
    <mergeCell ref="C1:C2"/>
    <mergeCell ref="T1:T2"/>
    <mergeCell ref="U1:AA1"/>
    <mergeCell ref="AB1:AF1"/>
    <mergeCell ref="Q3:Q4"/>
    <mergeCell ref="R3:R4"/>
    <mergeCell ref="S3:S4"/>
    <mergeCell ref="T3:T4"/>
    <mergeCell ref="N3:N4"/>
    <mergeCell ref="O3:O4"/>
    <mergeCell ref="P3:P4"/>
    <mergeCell ref="A5:A6"/>
    <mergeCell ref="B5:B6"/>
    <mergeCell ref="C5:C6"/>
    <mergeCell ref="D5:D6"/>
    <mergeCell ref="E5:E6"/>
    <mergeCell ref="F5:F6"/>
    <mergeCell ref="K3:K4"/>
    <mergeCell ref="L3:L4"/>
    <mergeCell ref="M3:M4"/>
    <mergeCell ref="T5:T6"/>
    <mergeCell ref="A7:A8"/>
    <mergeCell ref="B7:B8"/>
    <mergeCell ref="C7:C8"/>
    <mergeCell ref="D7:D8"/>
    <mergeCell ref="E7:E8"/>
    <mergeCell ref="F7:F8"/>
    <mergeCell ref="G7:G8"/>
    <mergeCell ref="H7:H8"/>
    <mergeCell ref="J7:J8"/>
    <mergeCell ref="N5:N6"/>
    <mergeCell ref="O5:O6"/>
    <mergeCell ref="P5:P6"/>
    <mergeCell ref="Q5:Q6"/>
    <mergeCell ref="R5:R6"/>
    <mergeCell ref="S5:S6"/>
    <mergeCell ref="G5:G6"/>
    <mergeCell ref="H5:H6"/>
    <mergeCell ref="J5:J6"/>
    <mergeCell ref="K5:K6"/>
    <mergeCell ref="L5:L6"/>
    <mergeCell ref="M5:M6"/>
    <mergeCell ref="Q7:Q8"/>
    <mergeCell ref="R7:R8"/>
    <mergeCell ref="S7:S8"/>
    <mergeCell ref="T7:T8"/>
    <mergeCell ref="A9:A10"/>
    <mergeCell ref="B9:B10"/>
    <mergeCell ref="C9:C10"/>
    <mergeCell ref="D9:D10"/>
    <mergeCell ref="E9:E10"/>
    <mergeCell ref="F9:F10"/>
    <mergeCell ref="K7:K8"/>
    <mergeCell ref="L7:L8"/>
    <mergeCell ref="M7:M8"/>
    <mergeCell ref="N7:N8"/>
    <mergeCell ref="O7:O8"/>
    <mergeCell ref="P7:P8"/>
    <mergeCell ref="T9:T10"/>
    <mergeCell ref="N9:N10"/>
    <mergeCell ref="O9:O10"/>
    <mergeCell ref="P9:P10"/>
    <mergeCell ref="Q9:Q10"/>
    <mergeCell ref="R9:R10"/>
    <mergeCell ref="S9:S10"/>
    <mergeCell ref="G9:G10"/>
    <mergeCell ref="H9:H10"/>
    <mergeCell ref="J9:J10"/>
    <mergeCell ref="A11:A12"/>
    <mergeCell ref="B11:B12"/>
    <mergeCell ref="C11:C12"/>
    <mergeCell ref="D11:D12"/>
    <mergeCell ref="E11:E12"/>
    <mergeCell ref="F11:F12"/>
    <mergeCell ref="G11:G12"/>
    <mergeCell ref="H11:H12"/>
    <mergeCell ref="J11:J12"/>
    <mergeCell ref="K9:K10"/>
    <mergeCell ref="L9:L10"/>
    <mergeCell ref="M9:M10"/>
    <mergeCell ref="Q11:Q12"/>
    <mergeCell ref="R11:R12"/>
    <mergeCell ref="S11:S12"/>
    <mergeCell ref="T11:T12"/>
    <mergeCell ref="A13:A14"/>
    <mergeCell ref="B13:B14"/>
    <mergeCell ref="C13:C14"/>
    <mergeCell ref="D13:D14"/>
    <mergeCell ref="E13:E14"/>
    <mergeCell ref="F13:F14"/>
    <mergeCell ref="K11:K12"/>
    <mergeCell ref="L11:L12"/>
    <mergeCell ref="M11:M12"/>
    <mergeCell ref="N11:N12"/>
    <mergeCell ref="O11:O12"/>
    <mergeCell ref="P11:P12"/>
    <mergeCell ref="T13:T14"/>
    <mergeCell ref="N13:N14"/>
    <mergeCell ref="O13:O14"/>
    <mergeCell ref="P13:P14"/>
    <mergeCell ref="Q13:Q14"/>
    <mergeCell ref="A15:A16"/>
    <mergeCell ref="B15:B16"/>
    <mergeCell ref="C15:C16"/>
    <mergeCell ref="D15:D16"/>
    <mergeCell ref="E15:E16"/>
    <mergeCell ref="F15:F16"/>
    <mergeCell ref="G15:G16"/>
    <mergeCell ref="H15:H16"/>
    <mergeCell ref="J15:J16"/>
    <mergeCell ref="R13:R14"/>
    <mergeCell ref="S13:S14"/>
    <mergeCell ref="G13:G14"/>
    <mergeCell ref="H13:H14"/>
    <mergeCell ref="J13:J14"/>
    <mergeCell ref="K13:K14"/>
    <mergeCell ref="L13:L14"/>
    <mergeCell ref="M13:M14"/>
    <mergeCell ref="Q15:Q16"/>
    <mergeCell ref="R15:R16"/>
    <mergeCell ref="S15:S16"/>
    <mergeCell ref="T15:T16"/>
    <mergeCell ref="A17:A18"/>
    <mergeCell ref="B17:B18"/>
    <mergeCell ref="C17:C18"/>
    <mergeCell ref="D17:D18"/>
    <mergeCell ref="E17:E18"/>
    <mergeCell ref="F17:F18"/>
    <mergeCell ref="K15:K16"/>
    <mergeCell ref="L15:L16"/>
    <mergeCell ref="M15:M16"/>
    <mergeCell ref="N15:N16"/>
    <mergeCell ref="O15:O16"/>
    <mergeCell ref="P15:P16"/>
    <mergeCell ref="T17:T18"/>
    <mergeCell ref="N17:N18"/>
    <mergeCell ref="O17:O18"/>
    <mergeCell ref="P17:P18"/>
    <mergeCell ref="Q17:Q18"/>
    <mergeCell ref="R17:R18"/>
    <mergeCell ref="S17:S18"/>
    <mergeCell ref="G17:G18"/>
    <mergeCell ref="H17:H18"/>
    <mergeCell ref="J17:J18"/>
    <mergeCell ref="K17:K18"/>
    <mergeCell ref="A19:A20"/>
    <mergeCell ref="B19:B20"/>
    <mergeCell ref="C19:C20"/>
    <mergeCell ref="D19:D20"/>
    <mergeCell ref="E19:E20"/>
    <mergeCell ref="F19:F20"/>
    <mergeCell ref="G19:G20"/>
    <mergeCell ref="H19:H20"/>
    <mergeCell ref="J19:J20"/>
    <mergeCell ref="L17:L18"/>
    <mergeCell ref="M17:M18"/>
    <mergeCell ref="Q19:Q20"/>
    <mergeCell ref="R19:R20"/>
    <mergeCell ref="S19:S20"/>
    <mergeCell ref="T19:T20"/>
    <mergeCell ref="A21:A22"/>
    <mergeCell ref="B21:B22"/>
    <mergeCell ref="C21:C22"/>
    <mergeCell ref="D21:D22"/>
    <mergeCell ref="E21:E22"/>
    <mergeCell ref="F21:F22"/>
    <mergeCell ref="K19:K20"/>
    <mergeCell ref="L19:L20"/>
    <mergeCell ref="M19:M20"/>
    <mergeCell ref="N19:N20"/>
    <mergeCell ref="O19:O20"/>
    <mergeCell ref="P19:P20"/>
    <mergeCell ref="T21:T22"/>
    <mergeCell ref="N21:N22"/>
    <mergeCell ref="O21:O22"/>
    <mergeCell ref="P21:P22"/>
    <mergeCell ref="Q21:Q22"/>
    <mergeCell ref="R21:R22"/>
    <mergeCell ref="A23:A24"/>
    <mergeCell ref="B23:B24"/>
    <mergeCell ref="C23:C24"/>
    <mergeCell ref="D23:D24"/>
    <mergeCell ref="E23:E24"/>
    <mergeCell ref="F23:F24"/>
    <mergeCell ref="G23:G24"/>
    <mergeCell ref="H23:H24"/>
    <mergeCell ref="J23:J24"/>
    <mergeCell ref="S21:S22"/>
    <mergeCell ref="G21:G22"/>
    <mergeCell ref="H21:H22"/>
    <mergeCell ref="J21:J22"/>
    <mergeCell ref="K21:K22"/>
    <mergeCell ref="L21:L22"/>
    <mergeCell ref="M21:M22"/>
    <mergeCell ref="Q23:Q24"/>
    <mergeCell ref="R23:R24"/>
    <mergeCell ref="S23:S24"/>
    <mergeCell ref="T23:T24"/>
    <mergeCell ref="A25:A26"/>
    <mergeCell ref="B25:B26"/>
    <mergeCell ref="C25:C26"/>
    <mergeCell ref="D25:D26"/>
    <mergeCell ref="E25:E26"/>
    <mergeCell ref="F25:F26"/>
    <mergeCell ref="K23:K24"/>
    <mergeCell ref="L23:L24"/>
    <mergeCell ref="M23:M24"/>
    <mergeCell ref="N23:N24"/>
    <mergeCell ref="O23:O24"/>
    <mergeCell ref="P23:P24"/>
    <mergeCell ref="T25:T26"/>
    <mergeCell ref="N25:N26"/>
    <mergeCell ref="O25:O26"/>
    <mergeCell ref="P25:P26"/>
    <mergeCell ref="Q25:Q26"/>
    <mergeCell ref="R25:R26"/>
    <mergeCell ref="S25:S26"/>
    <mergeCell ref="G25:G26"/>
    <mergeCell ref="H25:H26"/>
    <mergeCell ref="J25:J26"/>
    <mergeCell ref="K25:K26"/>
    <mergeCell ref="A27:A28"/>
    <mergeCell ref="B27:B28"/>
    <mergeCell ref="C27:C28"/>
    <mergeCell ref="D27:D28"/>
    <mergeCell ref="E27:E28"/>
    <mergeCell ref="F27:F28"/>
    <mergeCell ref="G27:G28"/>
    <mergeCell ref="H27:H28"/>
    <mergeCell ref="J27:J28"/>
    <mergeCell ref="L25:L26"/>
    <mergeCell ref="M25:M26"/>
    <mergeCell ref="Q27:Q28"/>
    <mergeCell ref="R27:R28"/>
    <mergeCell ref="S27:S28"/>
    <mergeCell ref="T27:T28"/>
    <mergeCell ref="A29:A30"/>
    <mergeCell ref="B29:B30"/>
    <mergeCell ref="C29:C30"/>
    <mergeCell ref="D29:D30"/>
    <mergeCell ref="E29:E30"/>
    <mergeCell ref="F29:F30"/>
    <mergeCell ref="K27:K28"/>
    <mergeCell ref="L27:L28"/>
    <mergeCell ref="M27:M28"/>
    <mergeCell ref="N27:N28"/>
    <mergeCell ref="O27:O28"/>
    <mergeCell ref="P27:P28"/>
    <mergeCell ref="T29:T30"/>
    <mergeCell ref="N29:N30"/>
    <mergeCell ref="O29:O30"/>
    <mergeCell ref="P29:P30"/>
    <mergeCell ref="Q29:Q30"/>
    <mergeCell ref="R29:R30"/>
    <mergeCell ref="A31:A32"/>
    <mergeCell ref="B31:B32"/>
    <mergeCell ref="C31:C32"/>
    <mergeCell ref="D31:D32"/>
    <mergeCell ref="E31:E32"/>
    <mergeCell ref="F31:F32"/>
    <mergeCell ref="G31:G32"/>
    <mergeCell ref="H31:H32"/>
    <mergeCell ref="J31:J32"/>
    <mergeCell ref="S29:S30"/>
    <mergeCell ref="G29:G30"/>
    <mergeCell ref="H29:H30"/>
    <mergeCell ref="J29:J30"/>
    <mergeCell ref="K29:K30"/>
    <mergeCell ref="L29:L30"/>
    <mergeCell ref="M29:M30"/>
    <mergeCell ref="Q31:Q32"/>
    <mergeCell ref="R31:R32"/>
    <mergeCell ref="S31:S32"/>
    <mergeCell ref="T31:T32"/>
    <mergeCell ref="A33:A34"/>
    <mergeCell ref="B33:B34"/>
    <mergeCell ref="C33:C34"/>
    <mergeCell ref="D33:D34"/>
    <mergeCell ref="E33:E34"/>
    <mergeCell ref="F33:F34"/>
    <mergeCell ref="K31:K32"/>
    <mergeCell ref="L31:L32"/>
    <mergeCell ref="M31:M32"/>
    <mergeCell ref="N31:N32"/>
    <mergeCell ref="O31:O32"/>
    <mergeCell ref="P31:P32"/>
    <mergeCell ref="T33:T34"/>
    <mergeCell ref="N33:N34"/>
    <mergeCell ref="O33:O34"/>
    <mergeCell ref="P33:P34"/>
    <mergeCell ref="Q33:Q34"/>
    <mergeCell ref="R33:R34"/>
    <mergeCell ref="S33:S34"/>
    <mergeCell ref="G33:G34"/>
    <mergeCell ref="H33:H34"/>
    <mergeCell ref="J33:J34"/>
    <mergeCell ref="K33:K34"/>
    <mergeCell ref="A35:A36"/>
    <mergeCell ref="B35:B36"/>
    <mergeCell ref="C35:C36"/>
    <mergeCell ref="D35:D36"/>
    <mergeCell ref="E35:E36"/>
    <mergeCell ref="F35:F36"/>
    <mergeCell ref="G35:G36"/>
    <mergeCell ref="H35:H36"/>
    <mergeCell ref="J35:J36"/>
    <mergeCell ref="L33:L34"/>
    <mergeCell ref="M33:M34"/>
    <mergeCell ref="Q35:Q36"/>
    <mergeCell ref="R35:R36"/>
    <mergeCell ref="S35:S36"/>
    <mergeCell ref="T35:T36"/>
    <mergeCell ref="A37:A38"/>
    <mergeCell ref="B37:B38"/>
    <mergeCell ref="C37:C38"/>
    <mergeCell ref="D37:D38"/>
    <mergeCell ref="E37:E38"/>
    <mergeCell ref="F37:F38"/>
    <mergeCell ref="K35:K36"/>
    <mergeCell ref="L35:L36"/>
    <mergeCell ref="M35:M36"/>
    <mergeCell ref="N35:N36"/>
    <mergeCell ref="O35:O36"/>
    <mergeCell ref="P35:P36"/>
    <mergeCell ref="T37:T38"/>
    <mergeCell ref="N37:N38"/>
    <mergeCell ref="O37:O38"/>
    <mergeCell ref="P37:P38"/>
    <mergeCell ref="Q37:Q38"/>
    <mergeCell ref="R37:R38"/>
    <mergeCell ref="A39:A40"/>
    <mergeCell ref="B39:B40"/>
    <mergeCell ref="C39:C40"/>
    <mergeCell ref="D39:D40"/>
    <mergeCell ref="E39:E40"/>
    <mergeCell ref="F39:F40"/>
    <mergeCell ref="G39:G40"/>
    <mergeCell ref="H39:H40"/>
    <mergeCell ref="J39:J40"/>
    <mergeCell ref="S37:S38"/>
    <mergeCell ref="G37:G38"/>
    <mergeCell ref="H37:H38"/>
    <mergeCell ref="J37:J38"/>
    <mergeCell ref="K37:K38"/>
    <mergeCell ref="L37:L38"/>
    <mergeCell ref="M37:M38"/>
    <mergeCell ref="Q39:Q40"/>
    <mergeCell ref="R39:R40"/>
    <mergeCell ref="S39:S40"/>
    <mergeCell ref="T39:T40"/>
    <mergeCell ref="A41:A42"/>
    <mergeCell ref="B41:B42"/>
    <mergeCell ref="C41:C42"/>
    <mergeCell ref="D41:D42"/>
    <mergeCell ref="E41:E42"/>
    <mergeCell ref="F41:F42"/>
    <mergeCell ref="K39:K40"/>
    <mergeCell ref="L39:L40"/>
    <mergeCell ref="M39:M40"/>
    <mergeCell ref="N39:N40"/>
    <mergeCell ref="O39:O40"/>
    <mergeCell ref="P39:P40"/>
    <mergeCell ref="T41:T42"/>
    <mergeCell ref="N41:N42"/>
    <mergeCell ref="O41:O42"/>
    <mergeCell ref="P41:P42"/>
    <mergeCell ref="Q41:Q42"/>
    <mergeCell ref="R41:R42"/>
    <mergeCell ref="S41:S42"/>
    <mergeCell ref="G41:G42"/>
    <mergeCell ref="H41:H42"/>
    <mergeCell ref="J41:J42"/>
    <mergeCell ref="K41:K42"/>
    <mergeCell ref="A43:A44"/>
    <mergeCell ref="B43:B44"/>
    <mergeCell ref="C43:C44"/>
    <mergeCell ref="D43:D44"/>
    <mergeCell ref="E43:E44"/>
    <mergeCell ref="F43:F44"/>
    <mergeCell ref="G43:G44"/>
    <mergeCell ref="H43:H44"/>
    <mergeCell ref="J43:J44"/>
    <mergeCell ref="L41:L42"/>
    <mergeCell ref="M41:M42"/>
    <mergeCell ref="Q43:Q44"/>
    <mergeCell ref="R43:R44"/>
    <mergeCell ref="S43:S44"/>
    <mergeCell ref="T43:T44"/>
    <mergeCell ref="A45:A46"/>
    <mergeCell ref="B45:B46"/>
    <mergeCell ref="C45:C46"/>
    <mergeCell ref="D45:D46"/>
    <mergeCell ref="E45:E46"/>
    <mergeCell ref="F45:F46"/>
    <mergeCell ref="K43:K44"/>
    <mergeCell ref="L43:L44"/>
    <mergeCell ref="M43:M44"/>
    <mergeCell ref="N43:N44"/>
    <mergeCell ref="O43:O44"/>
    <mergeCell ref="P43:P44"/>
    <mergeCell ref="T45:T46"/>
    <mergeCell ref="N45:N46"/>
    <mergeCell ref="O45:O46"/>
    <mergeCell ref="P45:P46"/>
    <mergeCell ref="Q45:Q46"/>
    <mergeCell ref="R45:R46"/>
    <mergeCell ref="A47:A48"/>
    <mergeCell ref="B47:B48"/>
    <mergeCell ref="C47:C48"/>
    <mergeCell ref="D47:D48"/>
    <mergeCell ref="E47:E48"/>
    <mergeCell ref="F47:F48"/>
    <mergeCell ref="G47:G48"/>
    <mergeCell ref="H47:H48"/>
    <mergeCell ref="J47:J48"/>
    <mergeCell ref="S45:S46"/>
    <mergeCell ref="G45:G46"/>
    <mergeCell ref="H45:H46"/>
    <mergeCell ref="J45:J46"/>
    <mergeCell ref="K45:K46"/>
    <mergeCell ref="L45:L46"/>
    <mergeCell ref="M45:M46"/>
    <mergeCell ref="Q47:Q48"/>
    <mergeCell ref="R47:R48"/>
    <mergeCell ref="S47:S48"/>
    <mergeCell ref="T47:T48"/>
    <mergeCell ref="A49:A50"/>
    <mergeCell ref="B49:B50"/>
    <mergeCell ref="C49:C50"/>
    <mergeCell ref="D49:D50"/>
    <mergeCell ref="E49:E50"/>
    <mergeCell ref="F49:F50"/>
    <mergeCell ref="K47:K48"/>
    <mergeCell ref="L47:L48"/>
    <mergeCell ref="M47:M48"/>
    <mergeCell ref="N47:N48"/>
    <mergeCell ref="O47:O48"/>
    <mergeCell ref="P47:P48"/>
    <mergeCell ref="T49:T50"/>
    <mergeCell ref="N49:N50"/>
    <mergeCell ref="O49:O50"/>
    <mergeCell ref="P49:P50"/>
    <mergeCell ref="Q49:Q50"/>
    <mergeCell ref="R49:R50"/>
    <mergeCell ref="S49:S50"/>
    <mergeCell ref="G49:G50"/>
    <mergeCell ref="H49:H50"/>
    <mergeCell ref="J49:J50"/>
    <mergeCell ref="K49:K50"/>
    <mergeCell ref="A51:A52"/>
    <mergeCell ref="B51:B52"/>
    <mergeCell ref="C51:C52"/>
    <mergeCell ref="D51:D52"/>
    <mergeCell ref="E51:E52"/>
    <mergeCell ref="F51:F52"/>
    <mergeCell ref="G51:G52"/>
    <mergeCell ref="H51:H52"/>
    <mergeCell ref="J51:J52"/>
    <mergeCell ref="L49:L50"/>
    <mergeCell ref="M49:M50"/>
    <mergeCell ref="Q51:Q52"/>
    <mergeCell ref="R51:R52"/>
    <mergeCell ref="S51:S52"/>
    <mergeCell ref="T51:T52"/>
    <mergeCell ref="A53:A54"/>
    <mergeCell ref="B53:B54"/>
    <mergeCell ref="C53:C54"/>
    <mergeCell ref="D53:D54"/>
    <mergeCell ref="E53:E54"/>
    <mergeCell ref="F53:F54"/>
    <mergeCell ref="K51:K52"/>
    <mergeCell ref="L51:L52"/>
    <mergeCell ref="M51:M52"/>
    <mergeCell ref="N51:N52"/>
    <mergeCell ref="O51:O52"/>
    <mergeCell ref="P51:P52"/>
    <mergeCell ref="T53:T54"/>
    <mergeCell ref="N53:N54"/>
    <mergeCell ref="O53:O54"/>
    <mergeCell ref="P53:P54"/>
    <mergeCell ref="Q53:Q54"/>
    <mergeCell ref="R53:R54"/>
    <mergeCell ref="A55:A56"/>
    <mergeCell ref="B55:B56"/>
    <mergeCell ref="C55:C56"/>
    <mergeCell ref="D55:D56"/>
    <mergeCell ref="E55:E56"/>
    <mergeCell ref="F55:F56"/>
    <mergeCell ref="G55:G56"/>
    <mergeCell ref="H55:H56"/>
    <mergeCell ref="J55:J56"/>
    <mergeCell ref="S53:S54"/>
    <mergeCell ref="G53:G54"/>
    <mergeCell ref="H53:H54"/>
    <mergeCell ref="J53:J54"/>
    <mergeCell ref="K53:K54"/>
    <mergeCell ref="L53:L54"/>
    <mergeCell ref="M53:M54"/>
    <mergeCell ref="Q55:Q56"/>
    <mergeCell ref="R55:R56"/>
    <mergeCell ref="S55:S56"/>
    <mergeCell ref="T55:T56"/>
    <mergeCell ref="A57:A58"/>
    <mergeCell ref="B57:B58"/>
    <mergeCell ref="C57:C58"/>
    <mergeCell ref="D57:D58"/>
    <mergeCell ref="E57:E58"/>
    <mergeCell ref="F57:F58"/>
    <mergeCell ref="K55:K56"/>
    <mergeCell ref="L55:L56"/>
    <mergeCell ref="M55:M56"/>
    <mergeCell ref="N55:N56"/>
    <mergeCell ref="O55:O56"/>
    <mergeCell ref="P55:P56"/>
    <mergeCell ref="T57:T58"/>
    <mergeCell ref="N57:N58"/>
    <mergeCell ref="O57:O58"/>
    <mergeCell ref="P57:P58"/>
    <mergeCell ref="Q57:Q58"/>
    <mergeCell ref="R57:R58"/>
    <mergeCell ref="S57:S58"/>
    <mergeCell ref="G57:G58"/>
    <mergeCell ref="H57:H58"/>
    <mergeCell ref="J57:J58"/>
    <mergeCell ref="K57:K58"/>
    <mergeCell ref="A59:A60"/>
    <mergeCell ref="B59:B60"/>
    <mergeCell ref="C59:C60"/>
    <mergeCell ref="D59:D60"/>
    <mergeCell ref="E59:E60"/>
    <mergeCell ref="F59:F60"/>
    <mergeCell ref="G59:G60"/>
    <mergeCell ref="H59:H60"/>
    <mergeCell ref="J59:J60"/>
    <mergeCell ref="L57:L58"/>
    <mergeCell ref="M57:M58"/>
    <mergeCell ref="Q59:Q60"/>
    <mergeCell ref="R59:R60"/>
    <mergeCell ref="S59:S60"/>
    <mergeCell ref="T59:T60"/>
    <mergeCell ref="A61:A62"/>
    <mergeCell ref="B61:B62"/>
    <mergeCell ref="C61:C62"/>
    <mergeCell ref="D61:D62"/>
    <mergeCell ref="E61:E62"/>
    <mergeCell ref="F61:F62"/>
    <mergeCell ref="K59:K60"/>
    <mergeCell ref="L59:L60"/>
    <mergeCell ref="M59:M60"/>
    <mergeCell ref="N59:N60"/>
    <mergeCell ref="O59:O60"/>
    <mergeCell ref="P59:P60"/>
    <mergeCell ref="T61:T62"/>
    <mergeCell ref="N61:N62"/>
    <mergeCell ref="O61:O62"/>
    <mergeCell ref="P61:P62"/>
    <mergeCell ref="Q61:Q62"/>
    <mergeCell ref="R61:R62"/>
    <mergeCell ref="A63:A64"/>
    <mergeCell ref="B63:B64"/>
    <mergeCell ref="C63:C64"/>
    <mergeCell ref="D63:D64"/>
    <mergeCell ref="E63:E64"/>
    <mergeCell ref="F63:F64"/>
    <mergeCell ref="G63:G64"/>
    <mergeCell ref="H63:H64"/>
    <mergeCell ref="J63:J64"/>
    <mergeCell ref="T63:T64"/>
    <mergeCell ref="K63:K64"/>
    <mergeCell ref="L63:L64"/>
    <mergeCell ref="M63:M64"/>
    <mergeCell ref="N63:N64"/>
    <mergeCell ref="O63:O64"/>
    <mergeCell ref="P63:P64"/>
    <mergeCell ref="S61:S62"/>
    <mergeCell ref="G61:G62"/>
    <mergeCell ref="H61:H62"/>
    <mergeCell ref="J61:J62"/>
    <mergeCell ref="K61:K62"/>
    <mergeCell ref="L61:L62"/>
    <mergeCell ref="M61:M62"/>
    <mergeCell ref="Q63:Q64"/>
    <mergeCell ref="R63:R64"/>
    <mergeCell ref="S63:S64"/>
  </mergeCells>
  <phoneticPr fontId="1"/>
  <conditionalFormatting sqref="A5 A7 A9 A11 A13 A15 A17 A19 A21 A23 A25 A27 A29 A31 A33 A35 A37 A39 A41 A43 A45 A47 A49 A51 A53 A55 A57 A59 A61">
    <cfRule type="expression" dxfId="48" priority="6">
      <formula>$A5=""</formula>
    </cfRule>
  </conditionalFormatting>
  <conditionalFormatting sqref="C3:C64">
    <cfRule type="expression" dxfId="47" priority="1">
      <formula>C3=1</formula>
    </cfRule>
  </conditionalFormatting>
  <conditionalFormatting sqref="I3 I7 I9 I11 I13 I15 I17 I19 I21 I23 I25 I27 I29 I33 I35 I37 I39 I41 I43 I45 I47 I49 I51 I53 I55 I59 I61 I63">
    <cfRule type="expression" dxfId="46" priority="8">
      <formula>$A3=""</formula>
    </cfRule>
  </conditionalFormatting>
  <conditionalFormatting sqref="I3:I64">
    <cfRule type="expression" dxfId="45" priority="5">
      <formula>$AK3=1</formula>
    </cfRule>
  </conditionalFormatting>
  <conditionalFormatting sqref="I5 I31 I57">
    <cfRule type="expression" dxfId="44" priority="7">
      <formula>$A5=""</formula>
    </cfRule>
  </conditionalFormatting>
  <conditionalFormatting sqref="J3:S64">
    <cfRule type="expression" dxfId="43" priority="2">
      <formula>J3="※"</formula>
    </cfRule>
  </conditionalFormatting>
  <conditionalFormatting sqref="AB3:AF64">
    <cfRule type="expression" dxfId="42" priority="3">
      <formula>$AI3&gt;=AB$2</formula>
    </cfRule>
    <cfRule type="expression" dxfId="41" priority="4">
      <formula>OR($AG3=1,$AG3=7)</formula>
    </cfRule>
  </conditionalFormatting>
  <dataValidations count="1">
    <dataValidation type="list" allowBlank="1" showInputMessage="1" showErrorMessage="1" sqref="AB4:AF4 AB6:AF6 AB8:AF8 AB10:AF10 AB12:AF12 AB14:AF14 AB16:AF16 AB18:AF18 AB20:AF20 AB22:AF22 AB24:AF24 AB26:AF26 AB28:AF28 AB30:AF30 AB32:AF32 AB36:AF36 AB38:AF38 AB64:AF64 AB40:AF40 AB42:AF42 AB44:AF44 AB46:AF46 AB48:AF48 AB50:AF50 AB52:AF52 AB54:AF54 AB56:AF56 AB58:AF58 AB60:AF60 AB62:AF62 AB34:AF34" xr:uid="{00000000-0002-0000-0400-000000000000}">
      <formula1>"全日,AM,PM"</formula1>
    </dataValidation>
  </dataValidations>
  <pageMargins left="0.62992125984251968" right="0.23622047244094491" top="0.74803149606299213" bottom="0.74803149606299213" header="0.31496062992125984" footer="0.31496062992125984"/>
  <pageSetup paperSize="9" scale="74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スタッフ!$F$2:$F$37</xm:f>
          </x14:formula1>
          <xm:sqref>AB3:AF3 AB5:AF5 AB7:AF7 AB9:AF9 AB11:AF11 AB13:AF13 AB15:AF15 AB17:AF17 AB19:AF19 AB21:AF21 AB23:AF23 AB25:AF25 AB27:AF27 AB29:AF29 AB31:AF31 AB35:AF35 AB37:AF37 AB63:AF63 AB39:AF39 AB41:AF41 AB43:AF43 AB45:AF45 AB47:AF47 AB49:AF49 AB51:AF51 AB53:AF53 AB55:AF55 AB57:AF57 AB59:AF59 AB61:AF61 AB33:AF33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showGridLines="0" showRowColHeaders="0" tabSelected="1" workbookViewId="0">
      <pane xSplit="6" ySplit="1" topLeftCell="G24" activePane="bottomRight" state="frozen"/>
      <selection pane="topRight" activeCell="G1" sqref="G1"/>
      <selection pane="bottomLeft" activeCell="A2" sqref="A2"/>
      <selection pane="bottomRight" activeCell="F38" sqref="F38"/>
    </sheetView>
  </sheetViews>
  <sheetFormatPr defaultRowHeight="13" x14ac:dyDescent="0.2"/>
  <cols>
    <col min="1" max="1" width="13.36328125" customWidth="1"/>
    <col min="2" max="2" width="14.36328125" style="3" customWidth="1"/>
    <col min="3" max="3" width="13.7265625" style="3" customWidth="1"/>
    <col min="4" max="5" width="8.90625" style="3"/>
    <col min="6" max="6" width="12" style="3" customWidth="1"/>
  </cols>
  <sheetData>
    <row r="1" spans="1:11" x14ac:dyDescent="0.2">
      <c r="A1" s="127" t="str">
        <f>"職員数"&amp;MAX('デイリーデータ (2)'!G:G)&amp;"人"</f>
        <v>職員数40人</v>
      </c>
      <c r="B1" s="128" t="s">
        <v>111</v>
      </c>
      <c r="C1" s="128" t="s">
        <v>112</v>
      </c>
      <c r="D1" s="128" t="s">
        <v>113</v>
      </c>
      <c r="E1" s="128" t="s">
        <v>114</v>
      </c>
      <c r="F1" s="129" t="s">
        <v>115</v>
      </c>
    </row>
    <row r="2" spans="1:11" x14ac:dyDescent="0.2">
      <c r="A2" s="121">
        <v>1</v>
      </c>
      <c r="B2" s="122" t="str">
        <f>VLOOKUP(A2,'デイリーデータ (2)'!G:I,2,FALSE)</f>
        <v>51774</v>
      </c>
      <c r="C2" s="122" t="str">
        <f>VLOOKUP(A2,'デイリーデータ (2)'!G:I,3,FALSE)</f>
        <v>山村 博</v>
      </c>
      <c r="D2" s="122" t="str">
        <f t="shared" ref="D2:D65" si="0">IFERROR(LEFT(C2,FIND(" ",C2)-1),"")</f>
        <v>山村</v>
      </c>
      <c r="E2" s="122" t="str">
        <f t="shared" ref="E2:E44" si="1">IFERROR(RIGHT(C2,LEN(C2)-FIND(" ",C2)),"")</f>
        <v>博</v>
      </c>
      <c r="F2" s="123" t="str">
        <f t="shared" ref="F2:F29" si="2">IF(COUNTIF(D:D,D2)=1,D2,D2&amp;LEFT(E2,1))</f>
        <v>山村</v>
      </c>
      <c r="G2" t="s">
        <v>175</v>
      </c>
      <c r="H2" t="s">
        <v>11</v>
      </c>
      <c r="I2" t="s">
        <v>176</v>
      </c>
      <c r="J2" t="s">
        <v>177</v>
      </c>
      <c r="K2" t="s">
        <v>176</v>
      </c>
    </row>
    <row r="3" spans="1:11" x14ac:dyDescent="0.2">
      <c r="A3" s="121">
        <f>IFERROR(IF(A2+1&lt;=MAX('デイリーデータ (2)'!G:G),A2+1,""),"")</f>
        <v>2</v>
      </c>
      <c r="B3" s="122" t="str">
        <f>VLOOKUP(A3,'デイリーデータ (2)'!G:I,2,FALSE)</f>
        <v>35665</v>
      </c>
      <c r="C3" s="122" t="str">
        <f>VLOOKUP(A3,'デイリーデータ (2)'!G:I,3,FALSE)</f>
        <v>山下 修</v>
      </c>
      <c r="D3" s="122" t="str">
        <f t="shared" si="0"/>
        <v>山下</v>
      </c>
      <c r="E3" s="122" t="str">
        <f t="shared" si="1"/>
        <v>修</v>
      </c>
      <c r="F3" s="123" t="str">
        <f t="shared" si="2"/>
        <v>山下</v>
      </c>
      <c r="G3" t="s">
        <v>178</v>
      </c>
      <c r="H3" t="s">
        <v>12</v>
      </c>
      <c r="I3" t="s">
        <v>179</v>
      </c>
      <c r="J3" t="s">
        <v>180</v>
      </c>
      <c r="K3" t="s">
        <v>179</v>
      </c>
    </row>
    <row r="4" spans="1:11" x14ac:dyDescent="0.2">
      <c r="A4" s="121">
        <f>IFERROR(IF(A3+1&lt;=MAX('デイリーデータ (2)'!G:G),A3+1,""),"")</f>
        <v>3</v>
      </c>
      <c r="B4" s="122" t="str">
        <f>VLOOKUP(A4,'デイリーデータ (2)'!G:I,2,FALSE)</f>
        <v>62993</v>
      </c>
      <c r="C4" s="122" t="str">
        <f>VLOOKUP(A4,'デイリーデータ (2)'!G:I,3,FALSE)</f>
        <v>平田 恵哉</v>
      </c>
      <c r="D4" s="122" t="str">
        <f t="shared" si="0"/>
        <v>平田</v>
      </c>
      <c r="E4" s="122" t="str">
        <f t="shared" si="1"/>
        <v>恵哉</v>
      </c>
      <c r="F4" s="123" t="str">
        <f t="shared" si="2"/>
        <v>平田恵</v>
      </c>
    </row>
    <row r="5" spans="1:11" x14ac:dyDescent="0.2">
      <c r="A5" s="121">
        <f>IFERROR(IF(A4+1&lt;=MAX('デイリーデータ (2)'!G:G),A4+1,""),"")</f>
        <v>4</v>
      </c>
      <c r="B5" s="122" t="str">
        <f>VLOOKUP(A5,'デイリーデータ (2)'!G:I,2,FALSE)</f>
        <v>88014</v>
      </c>
      <c r="C5" s="122" t="str">
        <f>VLOOKUP(A5,'デイリーデータ (2)'!G:I,3,FALSE)</f>
        <v>長田 弘二</v>
      </c>
      <c r="D5" s="122" t="str">
        <f t="shared" si="0"/>
        <v>長田</v>
      </c>
      <c r="E5" s="122" t="str">
        <f t="shared" si="1"/>
        <v>弘二</v>
      </c>
      <c r="F5" s="123" t="str">
        <f t="shared" si="2"/>
        <v>長田</v>
      </c>
    </row>
    <row r="6" spans="1:11" x14ac:dyDescent="0.2">
      <c r="A6" s="121">
        <f>IFERROR(IF(A5+1&lt;=MAX('デイリーデータ (2)'!G:G),A5+1,""),"")</f>
        <v>5</v>
      </c>
      <c r="B6" s="122" t="str">
        <f>VLOOKUP(A6,'デイリーデータ (2)'!G:I,2,FALSE)</f>
        <v>29056</v>
      </c>
      <c r="C6" s="122" t="str">
        <f>VLOOKUP(A6,'デイリーデータ (2)'!G:I,3,FALSE)</f>
        <v>中井 士郎</v>
      </c>
      <c r="D6" s="122" t="str">
        <f t="shared" si="0"/>
        <v>中井</v>
      </c>
      <c r="E6" s="122" t="str">
        <f t="shared" si="1"/>
        <v>士郎</v>
      </c>
      <c r="F6" s="123" t="str">
        <f t="shared" si="2"/>
        <v>中井</v>
      </c>
    </row>
    <row r="7" spans="1:11" x14ac:dyDescent="0.2">
      <c r="A7" s="121">
        <f>IFERROR(IF(A6+1&lt;=MAX('デイリーデータ (2)'!G:G),A6+1,""),"")</f>
        <v>6</v>
      </c>
      <c r="B7" s="122" t="str">
        <f>VLOOKUP(A7,'デイリーデータ (2)'!G:I,2,FALSE)</f>
        <v>31176</v>
      </c>
      <c r="C7" s="122" t="str">
        <f>VLOOKUP(A7,'デイリーデータ (2)'!G:I,3,FALSE)</f>
        <v>北 洋一</v>
      </c>
      <c r="D7" s="122" t="str">
        <f t="shared" si="0"/>
        <v>北</v>
      </c>
      <c r="E7" s="122" t="str">
        <f t="shared" si="1"/>
        <v>洋一</v>
      </c>
      <c r="F7" s="123" t="str">
        <f t="shared" si="2"/>
        <v>北</v>
      </c>
      <c r="H7" s="263"/>
    </row>
    <row r="8" spans="1:11" x14ac:dyDescent="0.2">
      <c r="A8" s="121">
        <f>IFERROR(IF(A7+1&lt;=MAX('デイリーデータ (2)'!G:G),A7+1,""),"")</f>
        <v>7</v>
      </c>
      <c r="B8" s="122" t="str">
        <f>VLOOKUP(A8,'デイリーデータ (2)'!G:I,2,FALSE)</f>
        <v>33473</v>
      </c>
      <c r="C8" s="122" t="str">
        <f>VLOOKUP(A8,'デイリーデータ (2)'!G:I,3,FALSE)</f>
        <v>中村 映水</v>
      </c>
      <c r="D8" s="122" t="str">
        <f t="shared" si="0"/>
        <v>中村</v>
      </c>
      <c r="E8" s="122" t="str">
        <f t="shared" si="1"/>
        <v>映水</v>
      </c>
      <c r="F8" s="123" t="str">
        <f t="shared" si="2"/>
        <v>中村映</v>
      </c>
    </row>
    <row r="9" spans="1:11" x14ac:dyDescent="0.2">
      <c r="A9" s="121">
        <f>IFERROR(IF(A8+1&lt;=MAX('デイリーデータ (2)'!G:G),A8+1,""),"")</f>
        <v>8</v>
      </c>
      <c r="B9" s="122" t="str">
        <f>VLOOKUP(A9,'デイリーデータ (2)'!G:I,2,FALSE)</f>
        <v>33485</v>
      </c>
      <c r="C9" s="122" t="str">
        <f>VLOOKUP(A9,'デイリーデータ (2)'!G:I,3,FALSE)</f>
        <v>平田 真奈美</v>
      </c>
      <c r="D9" s="122" t="str">
        <f t="shared" si="0"/>
        <v>平田</v>
      </c>
      <c r="E9" s="122" t="str">
        <f t="shared" si="1"/>
        <v>真奈美</v>
      </c>
      <c r="F9" s="123" t="str">
        <f t="shared" si="2"/>
        <v>平田真</v>
      </c>
    </row>
    <row r="10" spans="1:11" x14ac:dyDescent="0.2">
      <c r="A10" s="121">
        <f>IFERROR(IF(A9+1&lt;=MAX('デイリーデータ (2)'!G:G),A9+1,""),"")</f>
        <v>9</v>
      </c>
      <c r="B10" s="122" t="str">
        <f>VLOOKUP(A10,'デイリーデータ (2)'!G:I,2,FALSE)</f>
        <v>37584</v>
      </c>
      <c r="C10" s="122" t="str">
        <f>VLOOKUP(A10,'デイリーデータ (2)'!G:I,3,FALSE)</f>
        <v>大橋 効</v>
      </c>
      <c r="D10" s="122" t="str">
        <f t="shared" si="0"/>
        <v>大橋</v>
      </c>
      <c r="E10" s="122" t="str">
        <f t="shared" si="1"/>
        <v>効</v>
      </c>
      <c r="F10" s="123" t="str">
        <f t="shared" si="2"/>
        <v>大橋</v>
      </c>
    </row>
    <row r="11" spans="1:11" x14ac:dyDescent="0.2">
      <c r="A11" s="121">
        <f>IFERROR(IF(A10+1&lt;=MAX('デイリーデータ (2)'!G:G),A10+1,""),"")</f>
        <v>10</v>
      </c>
      <c r="B11" s="122" t="str">
        <f>VLOOKUP(A11,'デイリーデータ (2)'!G:I,2,FALSE)</f>
        <v>37601</v>
      </c>
      <c r="C11" s="122" t="str">
        <f>VLOOKUP(A11,'デイリーデータ (2)'!G:I,3,FALSE)</f>
        <v>山本 浩之</v>
      </c>
      <c r="D11" s="122" t="str">
        <f t="shared" si="0"/>
        <v>山本</v>
      </c>
      <c r="E11" s="122" t="str">
        <f t="shared" si="1"/>
        <v>浩之</v>
      </c>
      <c r="F11" s="123" t="str">
        <f t="shared" si="2"/>
        <v>山本</v>
      </c>
    </row>
    <row r="12" spans="1:11" x14ac:dyDescent="0.2">
      <c r="A12" s="121">
        <f>IFERROR(IF(A11+1&lt;=MAX('デイリーデータ (2)'!G:G),A11+1,""),"")</f>
        <v>11</v>
      </c>
      <c r="B12" s="122" t="str">
        <f>VLOOKUP(A12,'デイリーデータ (2)'!G:I,2,FALSE)</f>
        <v>39805</v>
      </c>
      <c r="C12" s="122" t="str">
        <f>VLOOKUP(A12,'デイリーデータ (2)'!G:I,3,FALSE)</f>
        <v>南 博之</v>
      </c>
      <c r="D12" s="122" t="str">
        <f t="shared" si="0"/>
        <v>南</v>
      </c>
      <c r="E12" s="122" t="str">
        <f t="shared" si="1"/>
        <v>博之</v>
      </c>
      <c r="F12" s="123" t="str">
        <f t="shared" si="2"/>
        <v>南</v>
      </c>
    </row>
    <row r="13" spans="1:11" x14ac:dyDescent="0.2">
      <c r="A13" s="121">
        <f>IFERROR(IF(A12+1&lt;=MAX('デイリーデータ (2)'!G:G),A12+1,""),"")</f>
        <v>12</v>
      </c>
      <c r="B13" s="122" t="str">
        <f>VLOOKUP(A13,'デイリーデータ (2)'!G:I,2,FALSE)</f>
        <v>42503</v>
      </c>
      <c r="C13" s="122" t="str">
        <f>VLOOKUP(A13,'デイリーデータ (2)'!G:I,3,FALSE)</f>
        <v>澤野 正樹</v>
      </c>
      <c r="D13" s="122" t="str">
        <f t="shared" si="0"/>
        <v>澤野</v>
      </c>
      <c r="E13" s="122" t="str">
        <f t="shared" si="1"/>
        <v>正樹</v>
      </c>
      <c r="F13" s="123" t="str">
        <f t="shared" si="2"/>
        <v>澤野</v>
      </c>
    </row>
    <row r="14" spans="1:11" x14ac:dyDescent="0.2">
      <c r="A14" s="121">
        <f>IFERROR(IF(A13+1&lt;=MAX('デイリーデータ (2)'!G:G),A13+1,""),"")</f>
        <v>13</v>
      </c>
      <c r="B14" s="122" t="str">
        <f>VLOOKUP(A14,'デイリーデータ (2)'!G:I,2,FALSE)</f>
        <v>46963</v>
      </c>
      <c r="C14" s="122" t="str">
        <f>VLOOKUP(A14,'デイリーデータ (2)'!G:I,3,FALSE)</f>
        <v>清水 和弥</v>
      </c>
      <c r="D14" s="122" t="str">
        <f t="shared" si="0"/>
        <v>清水</v>
      </c>
      <c r="E14" s="122" t="str">
        <f t="shared" si="1"/>
        <v>和弥</v>
      </c>
      <c r="F14" s="123" t="str">
        <f t="shared" si="2"/>
        <v>清水和</v>
      </c>
    </row>
    <row r="15" spans="1:11" x14ac:dyDescent="0.2">
      <c r="A15" s="121">
        <f>IFERROR(IF(A14+1&lt;=MAX('デイリーデータ (2)'!G:G),A14+1,""),"")</f>
        <v>14</v>
      </c>
      <c r="B15" s="122" t="str">
        <f>VLOOKUP(A15,'デイリーデータ (2)'!G:I,2,FALSE)</f>
        <v>52687</v>
      </c>
      <c r="C15" s="122" t="str">
        <f>VLOOKUP(A15,'デイリーデータ (2)'!G:I,3,FALSE)</f>
        <v>坪野 寿恵</v>
      </c>
      <c r="D15" s="122" t="str">
        <f t="shared" si="0"/>
        <v>坪野</v>
      </c>
      <c r="E15" s="122" t="str">
        <f t="shared" si="1"/>
        <v>寿恵</v>
      </c>
      <c r="F15" s="123" t="str">
        <f t="shared" si="2"/>
        <v>坪野</v>
      </c>
    </row>
    <row r="16" spans="1:11" x14ac:dyDescent="0.2">
      <c r="A16" s="121">
        <f>IFERROR(IF(A15+1&lt;=MAX('デイリーデータ (2)'!G:G),A15+1,""),"")</f>
        <v>15</v>
      </c>
      <c r="B16" s="122" t="str">
        <f>VLOOKUP(A16,'デイリーデータ (2)'!G:I,2,FALSE)</f>
        <v>56712</v>
      </c>
      <c r="C16" s="122" t="str">
        <f>VLOOKUP(A16,'デイリーデータ (2)'!G:I,3,FALSE)</f>
        <v>山田 正則</v>
      </c>
      <c r="D16" s="122" t="str">
        <f t="shared" si="0"/>
        <v>山田</v>
      </c>
      <c r="E16" s="122" t="str">
        <f t="shared" si="1"/>
        <v>正則</v>
      </c>
      <c r="F16" s="123" t="str">
        <f t="shared" si="2"/>
        <v>山田</v>
      </c>
    </row>
    <row r="17" spans="1:6" x14ac:dyDescent="0.2">
      <c r="A17" s="121">
        <f>IFERROR(IF(A16+1&lt;=MAX('デイリーデータ (2)'!G:G),A16+1,""),"")</f>
        <v>16</v>
      </c>
      <c r="B17" s="122" t="str">
        <f>VLOOKUP(A17,'デイリーデータ (2)'!G:I,2,FALSE)</f>
        <v>97962</v>
      </c>
      <c r="C17" s="122" t="str">
        <f>VLOOKUP(A17,'デイリーデータ (2)'!G:I,3,FALSE)</f>
        <v>林 亮子</v>
      </c>
      <c r="D17" s="122" t="str">
        <f t="shared" si="0"/>
        <v>林</v>
      </c>
      <c r="E17" s="122" t="str">
        <f t="shared" si="1"/>
        <v>亮子</v>
      </c>
      <c r="F17" s="123" t="str">
        <f t="shared" si="2"/>
        <v>林</v>
      </c>
    </row>
    <row r="18" spans="1:6" x14ac:dyDescent="0.2">
      <c r="A18" s="121">
        <f>IFERROR(IF(A17+1&lt;=MAX('デイリーデータ (2)'!G:G),A17+1,""),"")</f>
        <v>17</v>
      </c>
      <c r="B18" s="122" t="str">
        <f>VLOOKUP(A18,'デイリーデータ (2)'!G:I,2,FALSE)</f>
        <v>103814</v>
      </c>
      <c r="C18" s="122" t="str">
        <f>VLOOKUP(A18,'デイリーデータ (2)'!G:I,3,FALSE)</f>
        <v>田村 能之</v>
      </c>
      <c r="D18" s="122" t="str">
        <f t="shared" si="0"/>
        <v>田村</v>
      </c>
      <c r="E18" s="122" t="str">
        <f t="shared" si="1"/>
        <v>能之</v>
      </c>
      <c r="F18" s="123" t="str">
        <f t="shared" si="2"/>
        <v>田村</v>
      </c>
    </row>
    <row r="19" spans="1:6" x14ac:dyDescent="0.2">
      <c r="A19" s="121">
        <f>IFERROR(IF(A18+1&lt;=MAX('デイリーデータ (2)'!G:G),A18+1,""),"")</f>
        <v>18</v>
      </c>
      <c r="B19" s="122" t="str">
        <f>VLOOKUP(A19,'デイリーデータ (2)'!G:I,2,FALSE)</f>
        <v>109997</v>
      </c>
      <c r="C19" s="122" t="str">
        <f>VLOOKUP(A19,'デイリーデータ (2)'!G:I,3,FALSE)</f>
        <v>庵 緋沙子</v>
      </c>
      <c r="D19" s="122" t="str">
        <f t="shared" si="0"/>
        <v>庵</v>
      </c>
      <c r="E19" s="122" t="str">
        <f t="shared" si="1"/>
        <v>緋沙子</v>
      </c>
      <c r="F19" s="123" t="str">
        <f t="shared" si="2"/>
        <v>庵</v>
      </c>
    </row>
    <row r="20" spans="1:6" x14ac:dyDescent="0.2">
      <c r="A20" s="121">
        <f>IFERROR(IF(A19+1&lt;=MAX('デイリーデータ (2)'!G:G),A19+1,""),"")</f>
        <v>19</v>
      </c>
      <c r="B20" s="122" t="str">
        <f>VLOOKUP(A20,'デイリーデータ (2)'!G:I,2,FALSE)</f>
        <v>79269</v>
      </c>
      <c r="C20" s="122" t="str">
        <f>VLOOKUP(A20,'デイリーデータ (2)'!G:I,3,FALSE)</f>
        <v>冨田 紗詠子</v>
      </c>
      <c r="D20" s="122" t="str">
        <f t="shared" si="0"/>
        <v>冨田</v>
      </c>
      <c r="E20" s="122" t="str">
        <f t="shared" si="1"/>
        <v>紗詠子</v>
      </c>
      <c r="F20" s="123" t="str">
        <f t="shared" si="2"/>
        <v>冨田</v>
      </c>
    </row>
    <row r="21" spans="1:6" x14ac:dyDescent="0.2">
      <c r="A21" s="121">
        <f>IFERROR(IF(A20+1&lt;=MAX('デイリーデータ (2)'!G:G),A20+1,""),"")</f>
        <v>20</v>
      </c>
      <c r="B21" s="122" t="str">
        <f>VLOOKUP(A21,'デイリーデータ (2)'!G:I,2,FALSE)</f>
        <v>88777</v>
      </c>
      <c r="C21" s="122" t="str">
        <f>VLOOKUP(A21,'デイリーデータ (2)'!G:I,3,FALSE)</f>
        <v>黒田 奈菜子</v>
      </c>
      <c r="D21" s="122" t="str">
        <f t="shared" si="0"/>
        <v>黒田</v>
      </c>
      <c r="E21" s="122" t="str">
        <f t="shared" si="1"/>
        <v>奈菜子</v>
      </c>
      <c r="F21" s="123" t="str">
        <f t="shared" si="2"/>
        <v>黒田</v>
      </c>
    </row>
    <row r="22" spans="1:6" x14ac:dyDescent="0.2">
      <c r="A22" s="121">
        <f>IFERROR(IF(A21+1&lt;=MAX('デイリーデータ (2)'!G:G),A21+1,""),"")</f>
        <v>21</v>
      </c>
      <c r="B22" s="122" t="str">
        <f>VLOOKUP(A22,'デイリーデータ (2)'!G:I,2,FALSE)</f>
        <v>94908</v>
      </c>
      <c r="C22" s="122" t="str">
        <f>VLOOKUP(A22,'デイリーデータ (2)'!G:I,3,FALSE)</f>
        <v>長迫 千寛</v>
      </c>
      <c r="D22" s="122" t="str">
        <f t="shared" si="0"/>
        <v>長迫</v>
      </c>
      <c r="E22" s="122" t="str">
        <f t="shared" si="1"/>
        <v>千寛</v>
      </c>
      <c r="F22" s="123" t="str">
        <f t="shared" si="2"/>
        <v>長迫</v>
      </c>
    </row>
    <row r="23" spans="1:6" x14ac:dyDescent="0.2">
      <c r="A23" s="121">
        <f>IFERROR(IF(A22+1&lt;=MAX('デイリーデータ (2)'!G:G),A22+1,""),"")</f>
        <v>22</v>
      </c>
      <c r="B23" s="122" t="str">
        <f>VLOOKUP(A23,'デイリーデータ (2)'!G:I,2,FALSE)</f>
        <v>97974</v>
      </c>
      <c r="C23" s="122" t="str">
        <f>VLOOKUP(A23,'デイリーデータ (2)'!G:I,3,FALSE)</f>
        <v>吉田 汐里</v>
      </c>
      <c r="D23" s="122" t="str">
        <f t="shared" si="0"/>
        <v>吉田</v>
      </c>
      <c r="E23" s="122" t="str">
        <f t="shared" si="1"/>
        <v>汐里</v>
      </c>
      <c r="F23" s="123" t="str">
        <f t="shared" si="2"/>
        <v>吉田</v>
      </c>
    </row>
    <row r="24" spans="1:6" x14ac:dyDescent="0.2">
      <c r="A24" s="121">
        <f>IFERROR(IF(A23+1&lt;=MAX('デイリーデータ (2)'!G:G),A23+1,""),"")</f>
        <v>23</v>
      </c>
      <c r="B24" s="122" t="str">
        <f>VLOOKUP(A24,'デイリーデータ (2)'!G:I,2,FALSE)</f>
        <v>109272</v>
      </c>
      <c r="C24" s="122" t="str">
        <f>VLOOKUP(A24,'デイリーデータ (2)'!G:I,3,FALSE)</f>
        <v>齊藤 久紘</v>
      </c>
      <c r="D24" s="122" t="str">
        <f t="shared" si="0"/>
        <v>齊藤</v>
      </c>
      <c r="E24" s="122" t="str">
        <f t="shared" si="1"/>
        <v>久紘</v>
      </c>
      <c r="F24" s="123" t="str">
        <f t="shared" si="2"/>
        <v>齊藤</v>
      </c>
    </row>
    <row r="25" spans="1:6" x14ac:dyDescent="0.2">
      <c r="A25" s="121">
        <f>IFERROR(IF(A24+1&lt;=MAX('デイリーデータ (2)'!G:G),A24+1,""),"")</f>
        <v>24</v>
      </c>
      <c r="B25" s="122" t="str">
        <f>VLOOKUP(A25,'デイリーデータ (2)'!G:I,2,FALSE)</f>
        <v>112499</v>
      </c>
      <c r="C25" s="122" t="str">
        <f>VLOOKUP(A25,'デイリーデータ (2)'!G:I,3,FALSE)</f>
        <v>佐藤 恵梨子</v>
      </c>
      <c r="D25" s="122" t="str">
        <f t="shared" si="0"/>
        <v>佐藤</v>
      </c>
      <c r="E25" s="122" t="str">
        <f t="shared" si="1"/>
        <v>恵梨子</v>
      </c>
      <c r="F25" s="123" t="str">
        <f t="shared" si="2"/>
        <v>佐藤</v>
      </c>
    </row>
    <row r="26" spans="1:6" x14ac:dyDescent="0.2">
      <c r="A26" s="121">
        <f>IFERROR(IF(A25+1&lt;=MAX('デイリーデータ (2)'!G:G),A25+1,""),"")</f>
        <v>25</v>
      </c>
      <c r="B26" s="122" t="str">
        <f>VLOOKUP(A26,'デイリーデータ (2)'!G:I,2,FALSE)</f>
        <v>114863</v>
      </c>
      <c r="C26" s="122" t="str">
        <f>VLOOKUP(A26,'デイリーデータ (2)'!G:I,3,FALSE)</f>
        <v>加藤 靖博</v>
      </c>
      <c r="D26" s="122" t="str">
        <f t="shared" si="0"/>
        <v>加藤</v>
      </c>
      <c r="E26" s="122" t="str">
        <f t="shared" si="1"/>
        <v>靖博</v>
      </c>
      <c r="F26" s="123" t="str">
        <f t="shared" si="2"/>
        <v>加藤</v>
      </c>
    </row>
    <row r="27" spans="1:6" x14ac:dyDescent="0.2">
      <c r="A27" s="121">
        <f>IFERROR(IF(A26+1&lt;=MAX('デイリーデータ (2)'!G:G),A26+1,""),"")</f>
        <v>26</v>
      </c>
      <c r="B27" s="122" t="str">
        <f>VLOOKUP(A27,'デイリーデータ (2)'!G:I,2,FALSE)</f>
        <v>118857</v>
      </c>
      <c r="C27" s="122" t="str">
        <f>VLOOKUP(A27,'デイリーデータ (2)'!G:I,3,FALSE)</f>
        <v>小川 穂波</v>
      </c>
      <c r="D27" s="122" t="str">
        <f t="shared" si="0"/>
        <v>小川</v>
      </c>
      <c r="E27" s="122" t="str">
        <f t="shared" si="1"/>
        <v>穂波</v>
      </c>
      <c r="F27" s="123" t="str">
        <f t="shared" si="2"/>
        <v>小川</v>
      </c>
    </row>
    <row r="28" spans="1:6" x14ac:dyDescent="0.2">
      <c r="A28" s="121">
        <f>IFERROR(IF(A27+1&lt;=MAX('デイリーデータ (2)'!G:G),A27+1,""),"")</f>
        <v>27</v>
      </c>
      <c r="B28" s="122" t="str">
        <f>VLOOKUP(A28,'デイリーデータ (2)'!G:I,2,FALSE)</f>
        <v>118869</v>
      </c>
      <c r="C28" s="122" t="str">
        <f>VLOOKUP(A28,'デイリーデータ (2)'!G:I,3,FALSE)</f>
        <v>薬司 康平</v>
      </c>
      <c r="D28" s="122" t="str">
        <f t="shared" si="0"/>
        <v>薬司</v>
      </c>
      <c r="E28" s="122" t="str">
        <f t="shared" si="1"/>
        <v>康平</v>
      </c>
      <c r="F28" s="123" t="str">
        <f t="shared" si="2"/>
        <v>薬司</v>
      </c>
    </row>
    <row r="29" spans="1:6" x14ac:dyDescent="0.2">
      <c r="A29" s="121">
        <f>IFERROR(IF(A28+1&lt;=MAX('デイリーデータ (2)'!G:G),A28+1,""),"")</f>
        <v>28</v>
      </c>
      <c r="B29" s="122" t="str">
        <f>VLOOKUP(A29,'デイリーデータ (2)'!G:I,2,FALSE)</f>
        <v>122339</v>
      </c>
      <c r="C29" s="122" t="str">
        <f>VLOOKUP(A29,'デイリーデータ (2)'!G:I,3,FALSE)</f>
        <v>西郡 健太</v>
      </c>
      <c r="D29" s="122" t="str">
        <f t="shared" si="0"/>
        <v>西郡</v>
      </c>
      <c r="E29" s="122" t="str">
        <f t="shared" si="1"/>
        <v>健太</v>
      </c>
      <c r="F29" s="123" t="str">
        <f t="shared" si="2"/>
        <v>西郡</v>
      </c>
    </row>
    <row r="30" spans="1:6" x14ac:dyDescent="0.2">
      <c r="A30" s="121">
        <f>IFERROR(IF(A29+1&lt;=MAX('デイリーデータ (2)'!G:G),A29+1,""),"")</f>
        <v>29</v>
      </c>
      <c r="B30" s="122" t="str">
        <f>VLOOKUP(A30,'デイリーデータ (2)'!G:I,2,FALSE)</f>
        <v>125630</v>
      </c>
      <c r="C30" s="122" t="str">
        <f>VLOOKUP(A30,'デイリーデータ (2)'!G:I,3,FALSE)</f>
        <v>松木 こころ</v>
      </c>
      <c r="D30" s="122" t="str">
        <f t="shared" si="0"/>
        <v>松木</v>
      </c>
      <c r="E30" s="122" t="str">
        <f t="shared" si="1"/>
        <v>こころ</v>
      </c>
      <c r="F30" s="123" t="str">
        <f t="shared" ref="F30" si="3">IF(COUNTIF(D:D,D30)=1,D30,D30&amp;LEFT(E30,1))</f>
        <v>松木</v>
      </c>
    </row>
    <row r="31" spans="1:6" x14ac:dyDescent="0.2">
      <c r="A31" s="121">
        <f>IFERROR(IF(A30+1&lt;=MAX('デイリーデータ (2)'!G:G),A30+1,""),"")</f>
        <v>30</v>
      </c>
      <c r="B31" s="122" t="str">
        <f>VLOOKUP(A31,'デイリーデータ (2)'!G:I,2,FALSE)</f>
        <v>125642</v>
      </c>
      <c r="C31" s="122" t="str">
        <f>VLOOKUP(A31,'デイリーデータ (2)'!G:I,3,FALSE)</f>
        <v>諸田 悠也</v>
      </c>
      <c r="D31" s="122" t="str">
        <f t="shared" si="0"/>
        <v>諸田</v>
      </c>
      <c r="E31" s="122" t="str">
        <f t="shared" si="1"/>
        <v>悠也</v>
      </c>
      <c r="F31" s="123" t="str">
        <f t="shared" ref="F31:F62" si="4">IF(COUNTIF(D:D,D31)=1,D31,D31&amp;LEFT(E31,1))</f>
        <v>諸田</v>
      </c>
    </row>
    <row r="32" spans="1:6" x14ac:dyDescent="0.2">
      <c r="A32" s="121">
        <f>IFERROR(IF(A31+1&lt;=MAX('デイリーデータ (2)'!G:G),A31+1,""),"")</f>
        <v>31</v>
      </c>
      <c r="B32" s="122" t="str">
        <f>VLOOKUP(A32,'デイリーデータ (2)'!G:I,2,FALSE)</f>
        <v>130415</v>
      </c>
      <c r="C32" s="122" t="str">
        <f>VLOOKUP(A32,'デイリーデータ (2)'!G:I,3,FALSE)</f>
        <v>樫田 尚</v>
      </c>
      <c r="D32" s="122" t="str">
        <f t="shared" si="0"/>
        <v>樫田</v>
      </c>
      <c r="E32" s="122" t="str">
        <f t="shared" si="1"/>
        <v>尚</v>
      </c>
      <c r="F32" s="123" t="str">
        <f t="shared" si="4"/>
        <v>樫田</v>
      </c>
    </row>
    <row r="33" spans="1:6" x14ac:dyDescent="0.2">
      <c r="A33" s="121">
        <f>IFERROR(IF(A32+1&lt;=MAX('デイリーデータ (2)'!G:G),A32+1,""),"")</f>
        <v>32</v>
      </c>
      <c r="B33" s="122" t="str">
        <f>VLOOKUP(A33,'デイリーデータ (2)'!G:I,2,FALSE)</f>
        <v>130427</v>
      </c>
      <c r="C33" s="122" t="str">
        <f>VLOOKUP(A33,'デイリーデータ (2)'!G:I,3,FALSE)</f>
        <v>中村 公亮</v>
      </c>
      <c r="D33" s="122" t="str">
        <f t="shared" si="0"/>
        <v>中村</v>
      </c>
      <c r="E33" s="122" t="str">
        <f t="shared" si="1"/>
        <v>公亮</v>
      </c>
      <c r="F33" s="123" t="str">
        <f t="shared" si="4"/>
        <v>中村公</v>
      </c>
    </row>
    <row r="34" spans="1:6" x14ac:dyDescent="0.2">
      <c r="A34" s="121">
        <f>IFERROR(IF(A33+1&lt;=MAX('デイリーデータ (2)'!G:G),A33+1,""),"")</f>
        <v>33</v>
      </c>
      <c r="B34" s="122" t="str">
        <f>VLOOKUP(A34,'デイリーデータ (2)'!G:I,2,FALSE)</f>
        <v>130439</v>
      </c>
      <c r="C34" s="122" t="str">
        <f>VLOOKUP(A34,'デイリーデータ (2)'!G:I,3,FALSE)</f>
        <v>福知 千佳</v>
      </c>
      <c r="D34" s="122" t="str">
        <f t="shared" si="0"/>
        <v>福知</v>
      </c>
      <c r="E34" s="122" t="str">
        <f t="shared" si="1"/>
        <v>千佳</v>
      </c>
      <c r="F34" s="123" t="str">
        <f t="shared" si="4"/>
        <v>福知</v>
      </c>
    </row>
    <row r="35" spans="1:6" x14ac:dyDescent="0.2">
      <c r="A35" s="121">
        <f>IFERROR(IF(A34+1&lt;=MAX('デイリーデータ (2)'!G:G),A34+1,""),"")</f>
        <v>34</v>
      </c>
      <c r="B35" s="122" t="str">
        <f>VLOOKUP(A35,'デイリーデータ (2)'!G:I,2,FALSE)</f>
        <v>130441</v>
      </c>
      <c r="C35" s="122" t="str">
        <f>VLOOKUP(A35,'デイリーデータ (2)'!G:I,3,FALSE)</f>
        <v>袋 隼哉</v>
      </c>
      <c r="D35" s="122" t="str">
        <f t="shared" si="0"/>
        <v>袋</v>
      </c>
      <c r="E35" s="122" t="str">
        <f t="shared" si="1"/>
        <v>隼哉</v>
      </c>
      <c r="F35" s="123" t="str">
        <f t="shared" si="4"/>
        <v>袋</v>
      </c>
    </row>
    <row r="36" spans="1:6" x14ac:dyDescent="0.2">
      <c r="A36" s="121">
        <f>IFERROR(IF(A35+1&lt;=MAX('デイリーデータ (2)'!G:G),A35+1,""),"")</f>
        <v>35</v>
      </c>
      <c r="B36" s="122" t="str">
        <f>VLOOKUP(A36,'デイリーデータ (2)'!G:I,2,FALSE)</f>
        <v>130831</v>
      </c>
      <c r="C36" s="122" t="str">
        <f>VLOOKUP(A36,'デイリーデータ (2)'!G:I,3,FALSE)</f>
        <v>雨池 凌也</v>
      </c>
      <c r="D36" s="122" t="str">
        <f t="shared" si="0"/>
        <v>雨池</v>
      </c>
      <c r="E36" s="122" t="str">
        <f t="shared" si="1"/>
        <v>凌也</v>
      </c>
      <c r="F36" s="123" t="str">
        <f t="shared" si="4"/>
        <v>雨池</v>
      </c>
    </row>
    <row r="37" spans="1:6" x14ac:dyDescent="0.2">
      <c r="A37" s="121">
        <f>IFERROR(IF(A36+1&lt;=MAX('デイリーデータ (2)'!G:G),A36+1,""),"")</f>
        <v>36</v>
      </c>
      <c r="B37" s="122" t="str">
        <f>VLOOKUP(A37,'デイリーデータ (2)'!G:I,2,FALSE)</f>
        <v>131603</v>
      </c>
      <c r="C37" s="122" t="str">
        <f>VLOOKUP(A37,'デイリーデータ (2)'!G:I,3,FALSE)</f>
        <v>中川 大誠</v>
      </c>
      <c r="D37" s="122" t="str">
        <f t="shared" si="0"/>
        <v>中川</v>
      </c>
      <c r="E37" s="122" t="str">
        <f t="shared" si="1"/>
        <v>大誠</v>
      </c>
      <c r="F37" s="123" t="str">
        <f t="shared" si="4"/>
        <v>中川</v>
      </c>
    </row>
    <row r="38" spans="1:6" x14ac:dyDescent="0.2">
      <c r="A38" s="121">
        <f>IFERROR(IF(A37+1&lt;=MAX('デイリーデータ (2)'!G:G),A37+1,""),"")</f>
        <v>37</v>
      </c>
      <c r="B38" s="122" t="str">
        <f>VLOOKUP(A38,'デイリーデータ (2)'!G:I,2,FALSE)</f>
        <v>138041</v>
      </c>
      <c r="C38" s="122" t="str">
        <f>VLOOKUP(A38,'デイリーデータ (2)'!G:I,3,FALSE)</f>
        <v>清水 正生</v>
      </c>
      <c r="D38" s="122" t="str">
        <f t="shared" si="0"/>
        <v>清水</v>
      </c>
      <c r="E38" s="122" t="str">
        <f t="shared" si="1"/>
        <v>正生</v>
      </c>
      <c r="F38" s="123" t="e">
        <f>[2]Sheet1!$B$2:$C$41+[2]Sheet1!$B$1:$C$41</f>
        <v>#VALUE!</v>
      </c>
    </row>
    <row r="39" spans="1:6" x14ac:dyDescent="0.2">
      <c r="A39" s="121">
        <f>IFERROR(IF(A38+1&lt;=MAX('デイリーデータ (2)'!G:G),A38+1,""),"")</f>
        <v>38</v>
      </c>
      <c r="B39" s="122" t="str">
        <f>VLOOKUP(A39,'デイリーデータ (2)'!G:I,2,FALSE)</f>
        <v>138053</v>
      </c>
      <c r="C39" s="122" t="str">
        <f>VLOOKUP(A39,'デイリーデータ (2)'!G:I,3,FALSE)</f>
        <v>菅野 祐萌</v>
      </c>
      <c r="D39" s="122" t="str">
        <f t="shared" si="0"/>
        <v>菅野</v>
      </c>
      <c r="E39" s="122" t="str">
        <f t="shared" si="1"/>
        <v>祐萌</v>
      </c>
      <c r="F39" s="123" t="str">
        <f t="shared" si="4"/>
        <v>菅野</v>
      </c>
    </row>
    <row r="40" spans="1:6" x14ac:dyDescent="0.2">
      <c r="A40" s="121">
        <v>39</v>
      </c>
      <c r="B40" s="122">
        <v>142042</v>
      </c>
      <c r="C40" s="122" t="str">
        <f>VLOOKUP(A40,'デイリーデータ (2)'!G:I,3,FALSE)</f>
        <v>別所 貴仁</v>
      </c>
      <c r="D40" s="122" t="str">
        <f t="shared" ref="D40" si="5">IFERROR(LEFT(C40,FIND(" ",C40)-1),"")</f>
        <v>別所</v>
      </c>
      <c r="E40" s="122" t="str">
        <f t="shared" ref="E40" si="6">IFERROR(RIGHT(C40,LEN(C40)-FIND(" ",C40)),"")</f>
        <v>貴仁</v>
      </c>
      <c r="F40" s="123" t="str">
        <f t="shared" si="4"/>
        <v>別所</v>
      </c>
    </row>
    <row r="41" spans="1:6" x14ac:dyDescent="0.2">
      <c r="A41" s="121">
        <v>40</v>
      </c>
      <c r="B41" s="122">
        <v>145410</v>
      </c>
      <c r="C41" s="122" t="str">
        <f>VLOOKUP(A41,'デイリーデータ (2)'!G:I,3,FALSE)</f>
        <v>坂下 大知</v>
      </c>
      <c r="D41" s="122" t="str">
        <f t="shared" ref="D41" si="7">IFERROR(LEFT(C41,FIND(" ",C41)-1),"")</f>
        <v>坂下</v>
      </c>
      <c r="E41" s="122" t="str">
        <f t="shared" ref="E41" si="8">IFERROR(RIGHT(C41,LEN(C41)-FIND(" ",C41)),"")</f>
        <v>大知</v>
      </c>
      <c r="F41" s="123" t="str">
        <f t="shared" si="4"/>
        <v>坂下</v>
      </c>
    </row>
    <row r="42" spans="1:6" x14ac:dyDescent="0.2">
      <c r="A42" s="121" t="str">
        <f>IFERROR(IF(A41+1&lt;=MAX('デイリーデータ (2)'!G:G),A41+1,""),"")</f>
        <v/>
      </c>
      <c r="B42" s="122"/>
      <c r="C42" s="122"/>
      <c r="D42" s="122" t="str">
        <f t="shared" si="0"/>
        <v/>
      </c>
      <c r="E42" s="122" t="str">
        <f t="shared" si="1"/>
        <v/>
      </c>
      <c r="F42" s="123" t="str">
        <f t="shared" si="4"/>
        <v/>
      </c>
    </row>
    <row r="43" spans="1:6" x14ac:dyDescent="0.2">
      <c r="A43" s="121" t="str">
        <f>IFERROR(IF(A42+1&lt;=MAX('デイリーデータ (2)'!G:G),A42+1,""),"")</f>
        <v/>
      </c>
      <c r="B43" s="122"/>
      <c r="C43" s="122"/>
      <c r="D43" s="122" t="str">
        <f t="shared" si="0"/>
        <v/>
      </c>
      <c r="E43" s="122" t="str">
        <f t="shared" si="1"/>
        <v/>
      </c>
      <c r="F43" s="123" t="str">
        <f t="shared" si="4"/>
        <v/>
      </c>
    </row>
    <row r="44" spans="1:6" x14ac:dyDescent="0.2">
      <c r="A44" s="121" t="str">
        <f>IFERROR(IF(A43+1&lt;=MAX('デイリーデータ (2)'!G:G),A43+1,""),"")</f>
        <v/>
      </c>
      <c r="B44" s="122"/>
      <c r="C44" s="122"/>
      <c r="D44" s="122" t="str">
        <f t="shared" si="0"/>
        <v/>
      </c>
      <c r="E44" s="122" t="str">
        <f t="shared" si="1"/>
        <v/>
      </c>
      <c r="F44" s="123" t="str">
        <f t="shared" si="4"/>
        <v/>
      </c>
    </row>
    <row r="45" spans="1:6" x14ac:dyDescent="0.2">
      <c r="A45" s="121" t="str">
        <f>IFERROR(IF(A44+1&lt;=MAX('デイリーデータ (2)'!G:G),A44+1,""),"")</f>
        <v/>
      </c>
      <c r="B45" s="122" t="str">
        <f>VLOOKUP(A45,'デイリーデータ (2)'!G:I,2,FALSE)</f>
        <v/>
      </c>
      <c r="C45" s="122" t="str">
        <f>VLOOKUP(A45,'デイリーデータ (2)'!G:I,3,FALSE)</f>
        <v/>
      </c>
      <c r="D45" s="122" t="str">
        <f t="shared" si="0"/>
        <v/>
      </c>
      <c r="E45" s="122" t="str">
        <f t="shared" ref="E45:E100" si="9">IFERROR(RIGHT(C45,LEN(C45)-FIND(" ",C45)),"")</f>
        <v/>
      </c>
      <c r="F45" s="123" t="str">
        <f t="shared" si="4"/>
        <v/>
      </c>
    </row>
    <row r="46" spans="1:6" x14ac:dyDescent="0.2">
      <c r="A46" s="121" t="str">
        <f>IFERROR(IF(A45+1&lt;=MAX('デイリーデータ (2)'!G:G),A45+1,""),"")</f>
        <v/>
      </c>
      <c r="B46" s="122" t="str">
        <f>VLOOKUP(A46,'デイリーデータ (2)'!G:I,2,FALSE)</f>
        <v/>
      </c>
      <c r="C46" s="122" t="str">
        <f>VLOOKUP(A46,'デイリーデータ (2)'!G:I,3,FALSE)</f>
        <v/>
      </c>
      <c r="D46" s="122" t="str">
        <f t="shared" si="0"/>
        <v/>
      </c>
      <c r="E46" s="122" t="str">
        <f t="shared" si="9"/>
        <v/>
      </c>
      <c r="F46" s="123" t="str">
        <f t="shared" si="4"/>
        <v/>
      </c>
    </row>
    <row r="47" spans="1:6" x14ac:dyDescent="0.2">
      <c r="A47" s="121" t="str">
        <f>IFERROR(IF(A46+1&lt;=MAX('デイリーデータ (2)'!G:G),A46+1,""),"")</f>
        <v/>
      </c>
      <c r="B47" s="122" t="str">
        <f>VLOOKUP(A47,'デイリーデータ (2)'!G:I,2,FALSE)</f>
        <v/>
      </c>
      <c r="C47" s="122" t="str">
        <f>VLOOKUP(A47,'デイリーデータ (2)'!G:I,3,FALSE)</f>
        <v/>
      </c>
      <c r="D47" s="122" t="str">
        <f t="shared" si="0"/>
        <v/>
      </c>
      <c r="E47" s="122" t="str">
        <f t="shared" si="9"/>
        <v/>
      </c>
      <c r="F47" s="123" t="str">
        <f t="shared" si="4"/>
        <v/>
      </c>
    </row>
    <row r="48" spans="1:6" x14ac:dyDescent="0.2">
      <c r="A48" s="121" t="str">
        <f>IFERROR(IF(A47+1&lt;=MAX('デイリーデータ (2)'!G:G),A47+1,""),"")</f>
        <v/>
      </c>
      <c r="B48" s="122" t="str">
        <f>VLOOKUP(A48,'デイリーデータ (2)'!G:I,2,FALSE)</f>
        <v/>
      </c>
      <c r="C48" s="122" t="str">
        <f>VLOOKUP(A48,'デイリーデータ (2)'!G:I,3,FALSE)</f>
        <v/>
      </c>
      <c r="D48" s="122" t="str">
        <f t="shared" si="0"/>
        <v/>
      </c>
      <c r="E48" s="122" t="str">
        <f t="shared" si="9"/>
        <v/>
      </c>
      <c r="F48" s="123" t="str">
        <f t="shared" si="4"/>
        <v/>
      </c>
    </row>
    <row r="49" spans="1:6" x14ac:dyDescent="0.2">
      <c r="A49" s="121" t="str">
        <f>IFERROR(IF(A48+1&lt;=MAX('デイリーデータ (2)'!G:G),A48+1,""),"")</f>
        <v/>
      </c>
      <c r="B49" s="122" t="str">
        <f>VLOOKUP(A49,'デイリーデータ (2)'!G:I,2,FALSE)</f>
        <v/>
      </c>
      <c r="C49" s="122" t="str">
        <f>VLOOKUP(A49,'デイリーデータ (2)'!G:I,3,FALSE)</f>
        <v/>
      </c>
      <c r="D49" s="122" t="str">
        <f t="shared" si="0"/>
        <v/>
      </c>
      <c r="E49" s="122" t="str">
        <f t="shared" si="9"/>
        <v/>
      </c>
      <c r="F49" s="123" t="str">
        <f t="shared" si="4"/>
        <v/>
      </c>
    </row>
    <row r="50" spans="1:6" x14ac:dyDescent="0.2">
      <c r="A50" s="121" t="str">
        <f>IFERROR(IF(A49+1&lt;=MAX('デイリーデータ (2)'!G:G),A49+1,""),"")</f>
        <v/>
      </c>
      <c r="B50" s="122" t="str">
        <f>VLOOKUP(A50,'デイリーデータ (2)'!G:I,2,FALSE)</f>
        <v/>
      </c>
      <c r="C50" s="122" t="str">
        <f>VLOOKUP(A50,'デイリーデータ (2)'!G:I,3,FALSE)</f>
        <v/>
      </c>
      <c r="D50" s="122" t="str">
        <f t="shared" si="0"/>
        <v/>
      </c>
      <c r="E50" s="122" t="str">
        <f t="shared" si="9"/>
        <v/>
      </c>
      <c r="F50" s="123" t="str">
        <f t="shared" si="4"/>
        <v/>
      </c>
    </row>
    <row r="51" spans="1:6" x14ac:dyDescent="0.2">
      <c r="A51" s="121" t="str">
        <f>IFERROR(IF(A50+1&lt;=MAX('デイリーデータ (2)'!G:G),A50+1,""),"")</f>
        <v/>
      </c>
      <c r="B51" s="122" t="str">
        <f>VLOOKUP(A51,'デイリーデータ (2)'!G:I,2,FALSE)</f>
        <v/>
      </c>
      <c r="C51" s="122" t="str">
        <f>VLOOKUP(A51,'デイリーデータ (2)'!G:I,3,FALSE)</f>
        <v/>
      </c>
      <c r="D51" s="122" t="str">
        <f t="shared" si="0"/>
        <v/>
      </c>
      <c r="E51" s="122" t="str">
        <f t="shared" si="9"/>
        <v/>
      </c>
      <c r="F51" s="123" t="str">
        <f t="shared" si="4"/>
        <v/>
      </c>
    </row>
    <row r="52" spans="1:6" x14ac:dyDescent="0.2">
      <c r="A52" s="121" t="str">
        <f>IFERROR(IF(A51+1&lt;=MAX('デイリーデータ (2)'!G:G),A51+1,""),"")</f>
        <v/>
      </c>
      <c r="B52" s="122" t="str">
        <f>VLOOKUP(A52,'デイリーデータ (2)'!G:I,2,FALSE)</f>
        <v/>
      </c>
      <c r="C52" s="122" t="str">
        <f>VLOOKUP(A52,'デイリーデータ (2)'!G:I,3,FALSE)</f>
        <v/>
      </c>
      <c r="D52" s="122" t="str">
        <f t="shared" si="0"/>
        <v/>
      </c>
      <c r="E52" s="122" t="str">
        <f t="shared" si="9"/>
        <v/>
      </c>
      <c r="F52" s="123" t="str">
        <f t="shared" si="4"/>
        <v/>
      </c>
    </row>
    <row r="53" spans="1:6" x14ac:dyDescent="0.2">
      <c r="A53" s="121" t="str">
        <f>IFERROR(IF(A52+1&lt;=MAX('デイリーデータ (2)'!G:G),A52+1,""),"")</f>
        <v/>
      </c>
      <c r="B53" s="122" t="str">
        <f>VLOOKUP(A53,'デイリーデータ (2)'!G:I,2,FALSE)</f>
        <v/>
      </c>
      <c r="C53" s="122" t="str">
        <f>VLOOKUP(A53,'デイリーデータ (2)'!G:I,3,FALSE)</f>
        <v/>
      </c>
      <c r="D53" s="122" t="str">
        <f t="shared" si="0"/>
        <v/>
      </c>
      <c r="E53" s="122" t="str">
        <f t="shared" si="9"/>
        <v/>
      </c>
      <c r="F53" s="123" t="str">
        <f t="shared" si="4"/>
        <v/>
      </c>
    </row>
    <row r="54" spans="1:6" x14ac:dyDescent="0.2">
      <c r="A54" s="121" t="str">
        <f>IFERROR(IF(A53+1&lt;=MAX('デイリーデータ (2)'!G:G),A53+1,""),"")</f>
        <v/>
      </c>
      <c r="B54" s="122" t="str">
        <f>VLOOKUP(A54,'デイリーデータ (2)'!G:I,2,FALSE)</f>
        <v/>
      </c>
      <c r="C54" s="122" t="str">
        <f>VLOOKUP(A54,'デイリーデータ (2)'!G:I,3,FALSE)</f>
        <v/>
      </c>
      <c r="D54" s="122" t="str">
        <f t="shared" si="0"/>
        <v/>
      </c>
      <c r="E54" s="122" t="str">
        <f t="shared" si="9"/>
        <v/>
      </c>
      <c r="F54" s="123" t="str">
        <f t="shared" si="4"/>
        <v/>
      </c>
    </row>
    <row r="55" spans="1:6" x14ac:dyDescent="0.2">
      <c r="A55" s="121" t="str">
        <f>IFERROR(IF(A54+1&lt;=MAX('デイリーデータ (2)'!G:G),A54+1,""),"")</f>
        <v/>
      </c>
      <c r="B55" s="122" t="str">
        <f>VLOOKUP(A55,'デイリーデータ (2)'!G:I,2,FALSE)</f>
        <v/>
      </c>
      <c r="C55" s="122" t="str">
        <f>VLOOKUP(A55,'デイリーデータ (2)'!G:I,3,FALSE)</f>
        <v/>
      </c>
      <c r="D55" s="122" t="str">
        <f t="shared" si="0"/>
        <v/>
      </c>
      <c r="E55" s="122" t="str">
        <f t="shared" si="9"/>
        <v/>
      </c>
      <c r="F55" s="123" t="str">
        <f t="shared" si="4"/>
        <v/>
      </c>
    </row>
    <row r="56" spans="1:6" x14ac:dyDescent="0.2">
      <c r="A56" s="121" t="str">
        <f>IFERROR(IF(A55+1&lt;=MAX('デイリーデータ (2)'!G:G),A55+1,""),"")</f>
        <v/>
      </c>
      <c r="B56" s="122" t="str">
        <f>VLOOKUP(A56,'デイリーデータ (2)'!G:I,2,FALSE)</f>
        <v/>
      </c>
      <c r="C56" s="122" t="str">
        <f>VLOOKUP(A56,'デイリーデータ (2)'!G:I,3,FALSE)</f>
        <v/>
      </c>
      <c r="D56" s="122" t="str">
        <f t="shared" si="0"/>
        <v/>
      </c>
      <c r="E56" s="122" t="str">
        <f t="shared" si="9"/>
        <v/>
      </c>
      <c r="F56" s="123" t="str">
        <f t="shared" si="4"/>
        <v/>
      </c>
    </row>
    <row r="57" spans="1:6" x14ac:dyDescent="0.2">
      <c r="A57" s="121" t="str">
        <f>IFERROR(IF(A56+1&lt;=MAX('デイリーデータ (2)'!G:G),A56+1,""),"")</f>
        <v/>
      </c>
      <c r="B57" s="122" t="str">
        <f>VLOOKUP(A57,'デイリーデータ (2)'!G:I,2,FALSE)</f>
        <v/>
      </c>
      <c r="C57" s="122" t="str">
        <f>VLOOKUP(A57,'デイリーデータ (2)'!G:I,3,FALSE)</f>
        <v/>
      </c>
      <c r="D57" s="122" t="str">
        <f t="shared" si="0"/>
        <v/>
      </c>
      <c r="E57" s="122" t="str">
        <f t="shared" si="9"/>
        <v/>
      </c>
      <c r="F57" s="123" t="str">
        <f t="shared" si="4"/>
        <v/>
      </c>
    </row>
    <row r="58" spans="1:6" x14ac:dyDescent="0.2">
      <c r="A58" s="121" t="str">
        <f>IFERROR(IF(A57+1&lt;=MAX('デイリーデータ (2)'!G:G),A57+1,""),"")</f>
        <v/>
      </c>
      <c r="B58" s="122" t="str">
        <f>VLOOKUP(A58,'デイリーデータ (2)'!G:I,2,FALSE)</f>
        <v/>
      </c>
      <c r="C58" s="122" t="str">
        <f>VLOOKUP(A58,'デイリーデータ (2)'!G:I,3,FALSE)</f>
        <v/>
      </c>
      <c r="D58" s="122" t="str">
        <f t="shared" si="0"/>
        <v/>
      </c>
      <c r="E58" s="122" t="str">
        <f t="shared" si="9"/>
        <v/>
      </c>
      <c r="F58" s="123" t="str">
        <f t="shared" si="4"/>
        <v/>
      </c>
    </row>
    <row r="59" spans="1:6" x14ac:dyDescent="0.2">
      <c r="A59" s="121" t="str">
        <f>IFERROR(IF(A58+1&lt;=MAX('デイリーデータ (2)'!G:G),A58+1,""),"")</f>
        <v/>
      </c>
      <c r="B59" s="122" t="str">
        <f>VLOOKUP(A59,'デイリーデータ (2)'!G:I,2,FALSE)</f>
        <v/>
      </c>
      <c r="C59" s="122" t="str">
        <f>VLOOKUP(A59,'デイリーデータ (2)'!G:I,3,FALSE)</f>
        <v/>
      </c>
      <c r="D59" s="122" t="str">
        <f t="shared" si="0"/>
        <v/>
      </c>
      <c r="E59" s="122" t="str">
        <f t="shared" si="9"/>
        <v/>
      </c>
      <c r="F59" s="123" t="str">
        <f t="shared" si="4"/>
        <v/>
      </c>
    </row>
    <row r="60" spans="1:6" x14ac:dyDescent="0.2">
      <c r="A60" s="121" t="str">
        <f>IFERROR(IF(A59+1&lt;=MAX('デイリーデータ (2)'!G:G),A59+1,""),"")</f>
        <v/>
      </c>
      <c r="B60" s="122" t="str">
        <f>VLOOKUP(A60,'デイリーデータ (2)'!G:I,2,FALSE)</f>
        <v/>
      </c>
      <c r="C60" s="122" t="str">
        <f>VLOOKUP(A60,'デイリーデータ (2)'!G:I,3,FALSE)</f>
        <v/>
      </c>
      <c r="D60" s="122" t="str">
        <f t="shared" si="0"/>
        <v/>
      </c>
      <c r="E60" s="122" t="str">
        <f t="shared" si="9"/>
        <v/>
      </c>
      <c r="F60" s="123" t="str">
        <f t="shared" si="4"/>
        <v/>
      </c>
    </row>
    <row r="61" spans="1:6" x14ac:dyDescent="0.2">
      <c r="A61" s="121" t="str">
        <f>IFERROR(IF(A60+1&lt;=MAX('デイリーデータ (2)'!G:G),A60+1,""),"")</f>
        <v/>
      </c>
      <c r="B61" s="122" t="str">
        <f>VLOOKUP(A61,'デイリーデータ (2)'!G:I,2,FALSE)</f>
        <v/>
      </c>
      <c r="C61" s="122" t="str">
        <f>VLOOKUP(A61,'デイリーデータ (2)'!G:I,3,FALSE)</f>
        <v/>
      </c>
      <c r="D61" s="122" t="str">
        <f t="shared" si="0"/>
        <v/>
      </c>
      <c r="E61" s="122" t="str">
        <f t="shared" si="9"/>
        <v/>
      </c>
      <c r="F61" s="123" t="str">
        <f t="shared" si="4"/>
        <v/>
      </c>
    </row>
    <row r="62" spans="1:6" x14ac:dyDescent="0.2">
      <c r="A62" s="121" t="str">
        <f>IFERROR(IF(A61+1&lt;=MAX('デイリーデータ (2)'!G:G),A61+1,""),"")</f>
        <v/>
      </c>
      <c r="B62" s="122" t="str">
        <f>VLOOKUP(A62,'デイリーデータ (2)'!G:I,2,FALSE)</f>
        <v/>
      </c>
      <c r="C62" s="122" t="str">
        <f>VLOOKUP(A62,'デイリーデータ (2)'!G:I,3,FALSE)</f>
        <v/>
      </c>
      <c r="D62" s="122" t="str">
        <f t="shared" si="0"/>
        <v/>
      </c>
      <c r="E62" s="122" t="str">
        <f t="shared" si="9"/>
        <v/>
      </c>
      <c r="F62" s="123" t="str">
        <f t="shared" si="4"/>
        <v/>
      </c>
    </row>
    <row r="63" spans="1:6" x14ac:dyDescent="0.2">
      <c r="A63" s="121" t="str">
        <f>IFERROR(IF(A62+1&lt;=MAX('デイリーデータ (2)'!G:G),A62+1,""),"")</f>
        <v/>
      </c>
      <c r="B63" s="122" t="str">
        <f>VLOOKUP(A63,'デイリーデータ (2)'!G:I,2,FALSE)</f>
        <v/>
      </c>
      <c r="C63" s="122" t="str">
        <f>VLOOKUP(A63,'デイリーデータ (2)'!G:I,3,FALSE)</f>
        <v/>
      </c>
      <c r="D63" s="122" t="str">
        <f t="shared" si="0"/>
        <v/>
      </c>
      <c r="E63" s="122" t="str">
        <f t="shared" si="9"/>
        <v/>
      </c>
      <c r="F63" s="123" t="str">
        <f t="shared" ref="F63:F94" si="10">IF(COUNTIF(D:D,D63)=1,D63,D63&amp;LEFT(E63,1))</f>
        <v/>
      </c>
    </row>
    <row r="64" spans="1:6" x14ac:dyDescent="0.2">
      <c r="A64" s="121" t="str">
        <f>IFERROR(IF(A63+1&lt;=MAX('デイリーデータ (2)'!G:G),A63+1,""),"")</f>
        <v/>
      </c>
      <c r="B64" s="122" t="str">
        <f>VLOOKUP(A64,'デイリーデータ (2)'!G:I,2,FALSE)</f>
        <v/>
      </c>
      <c r="C64" s="122" t="str">
        <f>VLOOKUP(A64,'デイリーデータ (2)'!G:I,3,FALSE)</f>
        <v/>
      </c>
      <c r="D64" s="122" t="str">
        <f t="shared" si="0"/>
        <v/>
      </c>
      <c r="E64" s="122" t="str">
        <f t="shared" si="9"/>
        <v/>
      </c>
      <c r="F64" s="123" t="str">
        <f t="shared" si="10"/>
        <v/>
      </c>
    </row>
    <row r="65" spans="1:6" x14ac:dyDescent="0.2">
      <c r="A65" s="121" t="str">
        <f>IFERROR(IF(A64+1&lt;=MAX('デイリーデータ (2)'!G:G),A64+1,""),"")</f>
        <v/>
      </c>
      <c r="B65" s="122" t="str">
        <f>VLOOKUP(A65,'デイリーデータ (2)'!G:I,2,FALSE)</f>
        <v/>
      </c>
      <c r="C65" s="122" t="str">
        <f>VLOOKUP(A65,'デイリーデータ (2)'!G:I,3,FALSE)</f>
        <v/>
      </c>
      <c r="D65" s="122" t="str">
        <f t="shared" si="0"/>
        <v/>
      </c>
      <c r="E65" s="122" t="str">
        <f t="shared" si="9"/>
        <v/>
      </c>
      <c r="F65" s="123" t="str">
        <f t="shared" si="10"/>
        <v/>
      </c>
    </row>
    <row r="66" spans="1:6" x14ac:dyDescent="0.2">
      <c r="A66" s="121" t="str">
        <f>IFERROR(IF(A65+1&lt;=MAX('デイリーデータ (2)'!G:G),A65+1,""),"")</f>
        <v/>
      </c>
      <c r="B66" s="122" t="str">
        <f>VLOOKUP(A66,'デイリーデータ (2)'!G:I,2,FALSE)</f>
        <v/>
      </c>
      <c r="C66" s="122" t="str">
        <f>VLOOKUP(A66,'デイリーデータ (2)'!G:I,3,FALSE)</f>
        <v/>
      </c>
      <c r="D66" s="122" t="str">
        <f t="shared" ref="D66:D100" si="11">IFERROR(LEFT(C66,FIND(" ",C66)-1),"")</f>
        <v/>
      </c>
      <c r="E66" s="122" t="str">
        <f t="shared" si="9"/>
        <v/>
      </c>
      <c r="F66" s="123" t="str">
        <f t="shared" si="10"/>
        <v/>
      </c>
    </row>
    <row r="67" spans="1:6" x14ac:dyDescent="0.2">
      <c r="A67" s="121" t="str">
        <f>IFERROR(IF(A66+1&lt;=MAX('デイリーデータ (2)'!G:G),A66+1,""),"")</f>
        <v/>
      </c>
      <c r="B67" s="122" t="str">
        <f>VLOOKUP(A67,'デイリーデータ (2)'!G:I,2,FALSE)</f>
        <v/>
      </c>
      <c r="C67" s="122" t="str">
        <f>VLOOKUP(A67,'デイリーデータ (2)'!G:I,3,FALSE)</f>
        <v/>
      </c>
      <c r="D67" s="122" t="str">
        <f t="shared" si="11"/>
        <v/>
      </c>
      <c r="E67" s="122" t="str">
        <f t="shared" si="9"/>
        <v/>
      </c>
      <c r="F67" s="123" t="str">
        <f t="shared" si="10"/>
        <v/>
      </c>
    </row>
    <row r="68" spans="1:6" x14ac:dyDescent="0.2">
      <c r="A68" s="121" t="str">
        <f>IFERROR(IF(A67+1&lt;=MAX('デイリーデータ (2)'!G:G),A67+1,""),"")</f>
        <v/>
      </c>
      <c r="B68" s="122" t="str">
        <f>VLOOKUP(A68,'デイリーデータ (2)'!G:I,2,FALSE)</f>
        <v/>
      </c>
      <c r="C68" s="122" t="str">
        <f>VLOOKUP(A68,'デイリーデータ (2)'!G:I,3,FALSE)</f>
        <v/>
      </c>
      <c r="D68" s="122" t="str">
        <f t="shared" si="11"/>
        <v/>
      </c>
      <c r="E68" s="122" t="str">
        <f t="shared" si="9"/>
        <v/>
      </c>
      <c r="F68" s="123" t="str">
        <f t="shared" si="10"/>
        <v/>
      </c>
    </row>
    <row r="69" spans="1:6" x14ac:dyDescent="0.2">
      <c r="A69" s="121" t="str">
        <f>IFERROR(IF(A68+1&lt;=MAX('デイリーデータ (2)'!G:G),A68+1,""),"")</f>
        <v/>
      </c>
      <c r="B69" s="122" t="str">
        <f>VLOOKUP(A69,'デイリーデータ (2)'!G:I,2,FALSE)</f>
        <v/>
      </c>
      <c r="C69" s="122" t="str">
        <f>VLOOKUP(A69,'デイリーデータ (2)'!G:I,3,FALSE)</f>
        <v/>
      </c>
      <c r="D69" s="122" t="str">
        <f t="shared" si="11"/>
        <v/>
      </c>
      <c r="E69" s="122" t="str">
        <f t="shared" si="9"/>
        <v/>
      </c>
      <c r="F69" s="123" t="str">
        <f t="shared" si="10"/>
        <v/>
      </c>
    </row>
    <row r="70" spans="1:6" x14ac:dyDescent="0.2">
      <c r="A70" s="121" t="str">
        <f>IFERROR(IF(A69+1&lt;=MAX('デイリーデータ (2)'!G:G),A69+1,""),"")</f>
        <v/>
      </c>
      <c r="B70" s="122" t="str">
        <f>VLOOKUP(A70,'デイリーデータ (2)'!G:I,2,FALSE)</f>
        <v/>
      </c>
      <c r="C70" s="122" t="str">
        <f>VLOOKUP(A70,'デイリーデータ (2)'!G:I,3,FALSE)</f>
        <v/>
      </c>
      <c r="D70" s="122" t="str">
        <f t="shared" si="11"/>
        <v/>
      </c>
      <c r="E70" s="122" t="str">
        <f t="shared" si="9"/>
        <v/>
      </c>
      <c r="F70" s="123" t="str">
        <f t="shared" si="10"/>
        <v/>
      </c>
    </row>
    <row r="71" spans="1:6" x14ac:dyDescent="0.2">
      <c r="A71" s="121" t="str">
        <f>IFERROR(IF(A70+1&lt;=MAX('デイリーデータ (2)'!G:G),A70+1,""),"")</f>
        <v/>
      </c>
      <c r="B71" s="122" t="str">
        <f>VLOOKUP(A71,'デイリーデータ (2)'!G:I,2,FALSE)</f>
        <v/>
      </c>
      <c r="C71" s="122" t="str">
        <f>VLOOKUP(A71,'デイリーデータ (2)'!G:I,3,FALSE)</f>
        <v/>
      </c>
      <c r="D71" s="122" t="str">
        <f t="shared" si="11"/>
        <v/>
      </c>
      <c r="E71" s="122" t="str">
        <f t="shared" si="9"/>
        <v/>
      </c>
      <c r="F71" s="123" t="str">
        <f t="shared" si="10"/>
        <v/>
      </c>
    </row>
    <row r="72" spans="1:6" x14ac:dyDescent="0.2">
      <c r="A72" s="121" t="str">
        <f>IFERROR(IF(A71+1&lt;=MAX('デイリーデータ (2)'!G:G),A71+1,""),"")</f>
        <v/>
      </c>
      <c r="B72" s="122" t="str">
        <f>VLOOKUP(A72,'デイリーデータ (2)'!G:I,2,FALSE)</f>
        <v/>
      </c>
      <c r="C72" s="122" t="str">
        <f>VLOOKUP(A72,'デイリーデータ (2)'!G:I,3,FALSE)</f>
        <v/>
      </c>
      <c r="D72" s="122" t="str">
        <f t="shared" si="11"/>
        <v/>
      </c>
      <c r="E72" s="122" t="str">
        <f t="shared" si="9"/>
        <v/>
      </c>
      <c r="F72" s="123" t="str">
        <f t="shared" si="10"/>
        <v/>
      </c>
    </row>
    <row r="73" spans="1:6" x14ac:dyDescent="0.2">
      <c r="A73" s="121" t="str">
        <f>IFERROR(IF(A72+1&lt;=MAX('デイリーデータ (2)'!G:G),A72+1,""),"")</f>
        <v/>
      </c>
      <c r="B73" s="122" t="str">
        <f>VLOOKUP(A73,'デイリーデータ (2)'!G:I,2,FALSE)</f>
        <v/>
      </c>
      <c r="C73" s="122" t="str">
        <f>VLOOKUP(A73,'デイリーデータ (2)'!G:I,3,FALSE)</f>
        <v/>
      </c>
      <c r="D73" s="122" t="str">
        <f t="shared" si="11"/>
        <v/>
      </c>
      <c r="E73" s="122" t="str">
        <f t="shared" si="9"/>
        <v/>
      </c>
      <c r="F73" s="123" t="str">
        <f t="shared" si="10"/>
        <v/>
      </c>
    </row>
    <row r="74" spans="1:6" x14ac:dyDescent="0.2">
      <c r="A74" s="121" t="str">
        <f>IFERROR(IF(A73+1&lt;=MAX('デイリーデータ (2)'!G:G),A73+1,""),"")</f>
        <v/>
      </c>
      <c r="B74" s="122" t="str">
        <f>VLOOKUP(A74,'デイリーデータ (2)'!G:I,2,FALSE)</f>
        <v/>
      </c>
      <c r="C74" s="122" t="str">
        <f>VLOOKUP(A74,'デイリーデータ (2)'!G:I,3,FALSE)</f>
        <v/>
      </c>
      <c r="D74" s="122" t="str">
        <f t="shared" si="11"/>
        <v/>
      </c>
      <c r="E74" s="122" t="str">
        <f t="shared" si="9"/>
        <v/>
      </c>
      <c r="F74" s="123" t="str">
        <f t="shared" si="10"/>
        <v/>
      </c>
    </row>
    <row r="75" spans="1:6" x14ac:dyDescent="0.2">
      <c r="A75" s="121" t="str">
        <f>IFERROR(IF(A74+1&lt;=MAX('デイリーデータ (2)'!G:G),A74+1,""),"")</f>
        <v/>
      </c>
      <c r="B75" s="122" t="str">
        <f>VLOOKUP(A75,'デイリーデータ (2)'!G:I,2,FALSE)</f>
        <v/>
      </c>
      <c r="C75" s="122" t="str">
        <f>VLOOKUP(A75,'デイリーデータ (2)'!G:I,3,FALSE)</f>
        <v/>
      </c>
      <c r="D75" s="122" t="str">
        <f t="shared" si="11"/>
        <v/>
      </c>
      <c r="E75" s="122" t="str">
        <f t="shared" si="9"/>
        <v/>
      </c>
      <c r="F75" s="123" t="str">
        <f t="shared" si="10"/>
        <v/>
      </c>
    </row>
    <row r="76" spans="1:6" x14ac:dyDescent="0.2">
      <c r="A76" s="121" t="str">
        <f>IFERROR(IF(A75+1&lt;=MAX('デイリーデータ (2)'!G:G),A75+1,""),"")</f>
        <v/>
      </c>
      <c r="B76" s="122" t="str">
        <f>VLOOKUP(A76,'デイリーデータ (2)'!G:I,2,FALSE)</f>
        <v/>
      </c>
      <c r="C76" s="122" t="str">
        <f>VLOOKUP(A76,'デイリーデータ (2)'!G:I,3,FALSE)</f>
        <v/>
      </c>
      <c r="D76" s="122" t="str">
        <f t="shared" si="11"/>
        <v/>
      </c>
      <c r="E76" s="122" t="str">
        <f t="shared" si="9"/>
        <v/>
      </c>
      <c r="F76" s="123" t="str">
        <f t="shared" si="10"/>
        <v/>
      </c>
    </row>
    <row r="77" spans="1:6" x14ac:dyDescent="0.2">
      <c r="A77" s="121" t="str">
        <f>IFERROR(IF(A76+1&lt;=MAX('デイリーデータ (2)'!G:G),A76+1,""),"")</f>
        <v/>
      </c>
      <c r="B77" s="122" t="str">
        <f>VLOOKUP(A77,'デイリーデータ (2)'!G:I,2,FALSE)</f>
        <v/>
      </c>
      <c r="C77" s="122" t="str">
        <f>VLOOKUP(A77,'デイリーデータ (2)'!G:I,3,FALSE)</f>
        <v/>
      </c>
      <c r="D77" s="122" t="str">
        <f t="shared" si="11"/>
        <v/>
      </c>
      <c r="E77" s="122" t="str">
        <f t="shared" si="9"/>
        <v/>
      </c>
      <c r="F77" s="123" t="str">
        <f t="shared" si="10"/>
        <v/>
      </c>
    </row>
    <row r="78" spans="1:6" x14ac:dyDescent="0.2">
      <c r="A78" s="121" t="str">
        <f>IFERROR(IF(A77+1&lt;=MAX('デイリーデータ (2)'!G:G),A77+1,""),"")</f>
        <v/>
      </c>
      <c r="B78" s="122" t="str">
        <f>VLOOKUP(A78,'デイリーデータ (2)'!G:I,2,FALSE)</f>
        <v/>
      </c>
      <c r="C78" s="122" t="str">
        <f>VLOOKUP(A78,'デイリーデータ (2)'!G:I,3,FALSE)</f>
        <v/>
      </c>
      <c r="D78" s="122" t="str">
        <f t="shared" si="11"/>
        <v/>
      </c>
      <c r="E78" s="122" t="str">
        <f t="shared" si="9"/>
        <v/>
      </c>
      <c r="F78" s="123" t="str">
        <f t="shared" si="10"/>
        <v/>
      </c>
    </row>
    <row r="79" spans="1:6" x14ac:dyDescent="0.2">
      <c r="A79" s="121" t="str">
        <f>IFERROR(IF(A78+1&lt;=MAX('デイリーデータ (2)'!G:G),A78+1,""),"")</f>
        <v/>
      </c>
      <c r="B79" s="122" t="str">
        <f>VLOOKUP(A79,'デイリーデータ (2)'!G:I,2,FALSE)</f>
        <v/>
      </c>
      <c r="C79" s="122" t="str">
        <f>VLOOKUP(A79,'デイリーデータ (2)'!G:I,3,FALSE)</f>
        <v/>
      </c>
      <c r="D79" s="122" t="str">
        <f t="shared" si="11"/>
        <v/>
      </c>
      <c r="E79" s="122" t="str">
        <f t="shared" si="9"/>
        <v/>
      </c>
      <c r="F79" s="123" t="str">
        <f t="shared" si="10"/>
        <v/>
      </c>
    </row>
    <row r="80" spans="1:6" x14ac:dyDescent="0.2">
      <c r="A80" s="121" t="str">
        <f>IFERROR(IF(A79+1&lt;=MAX('デイリーデータ (2)'!G:G),A79+1,""),"")</f>
        <v/>
      </c>
      <c r="B80" s="122" t="str">
        <f>VLOOKUP(A80,'デイリーデータ (2)'!G:I,2,FALSE)</f>
        <v/>
      </c>
      <c r="C80" s="122" t="str">
        <f>VLOOKUP(A80,'デイリーデータ (2)'!G:I,3,FALSE)</f>
        <v/>
      </c>
      <c r="D80" s="122" t="str">
        <f t="shared" si="11"/>
        <v/>
      </c>
      <c r="E80" s="122" t="str">
        <f t="shared" si="9"/>
        <v/>
      </c>
      <c r="F80" s="123" t="str">
        <f t="shared" si="10"/>
        <v/>
      </c>
    </row>
    <row r="81" spans="1:6" x14ac:dyDescent="0.2">
      <c r="A81" s="121" t="str">
        <f>IFERROR(IF(A80+1&lt;=MAX('デイリーデータ (2)'!G:G),A80+1,""),"")</f>
        <v/>
      </c>
      <c r="B81" s="122" t="str">
        <f>VLOOKUP(A81,'デイリーデータ (2)'!G:I,2,FALSE)</f>
        <v/>
      </c>
      <c r="C81" s="122" t="str">
        <f>VLOOKUP(A81,'デイリーデータ (2)'!G:I,3,FALSE)</f>
        <v/>
      </c>
      <c r="D81" s="122" t="str">
        <f t="shared" si="11"/>
        <v/>
      </c>
      <c r="E81" s="122" t="str">
        <f t="shared" si="9"/>
        <v/>
      </c>
      <c r="F81" s="123" t="str">
        <f t="shared" si="10"/>
        <v/>
      </c>
    </row>
    <row r="82" spans="1:6" x14ac:dyDescent="0.2">
      <c r="A82" s="121" t="str">
        <f>IFERROR(IF(A81+1&lt;=MAX('デイリーデータ (2)'!G:G),A81+1,""),"")</f>
        <v/>
      </c>
      <c r="B82" s="122" t="str">
        <f>VLOOKUP(A82,'デイリーデータ (2)'!G:I,2,FALSE)</f>
        <v/>
      </c>
      <c r="C82" s="122" t="str">
        <f>VLOOKUP(A82,'デイリーデータ (2)'!G:I,3,FALSE)</f>
        <v/>
      </c>
      <c r="D82" s="122" t="str">
        <f t="shared" si="11"/>
        <v/>
      </c>
      <c r="E82" s="122" t="str">
        <f t="shared" si="9"/>
        <v/>
      </c>
      <c r="F82" s="123" t="str">
        <f t="shared" si="10"/>
        <v/>
      </c>
    </row>
    <row r="83" spans="1:6" x14ac:dyDescent="0.2">
      <c r="A83" s="121" t="str">
        <f>IFERROR(IF(A82+1&lt;=MAX('デイリーデータ (2)'!G:G),A82+1,""),"")</f>
        <v/>
      </c>
      <c r="B83" s="122" t="str">
        <f>VLOOKUP(A83,'デイリーデータ (2)'!G:I,2,FALSE)</f>
        <v/>
      </c>
      <c r="C83" s="122" t="str">
        <f>VLOOKUP(A83,'デイリーデータ (2)'!G:I,3,FALSE)</f>
        <v/>
      </c>
      <c r="D83" s="122" t="str">
        <f t="shared" si="11"/>
        <v/>
      </c>
      <c r="E83" s="122" t="str">
        <f t="shared" si="9"/>
        <v/>
      </c>
      <c r="F83" s="123" t="str">
        <f t="shared" si="10"/>
        <v/>
      </c>
    </row>
    <row r="84" spans="1:6" x14ac:dyDescent="0.2">
      <c r="A84" s="121" t="str">
        <f>IFERROR(IF(A83+1&lt;=MAX('デイリーデータ (2)'!G:G),A83+1,""),"")</f>
        <v/>
      </c>
      <c r="B84" s="122" t="str">
        <f>VLOOKUP(A84,'デイリーデータ (2)'!G:I,2,FALSE)</f>
        <v/>
      </c>
      <c r="C84" s="122" t="str">
        <f>VLOOKUP(A84,'デイリーデータ (2)'!G:I,3,FALSE)</f>
        <v/>
      </c>
      <c r="D84" s="122" t="str">
        <f t="shared" si="11"/>
        <v/>
      </c>
      <c r="E84" s="122" t="str">
        <f t="shared" si="9"/>
        <v/>
      </c>
      <c r="F84" s="123" t="str">
        <f t="shared" si="10"/>
        <v/>
      </c>
    </row>
    <row r="85" spans="1:6" x14ac:dyDescent="0.2">
      <c r="A85" s="121" t="str">
        <f>IFERROR(IF(A84+1&lt;=MAX('デイリーデータ (2)'!G:G),A84+1,""),"")</f>
        <v/>
      </c>
      <c r="B85" s="122" t="str">
        <f>VLOOKUP(A85,'デイリーデータ (2)'!G:I,2,FALSE)</f>
        <v/>
      </c>
      <c r="C85" s="122" t="str">
        <f>VLOOKUP(A85,'デイリーデータ (2)'!G:I,3,FALSE)</f>
        <v/>
      </c>
      <c r="D85" s="122" t="str">
        <f t="shared" si="11"/>
        <v/>
      </c>
      <c r="E85" s="122" t="str">
        <f t="shared" si="9"/>
        <v/>
      </c>
      <c r="F85" s="123" t="str">
        <f t="shared" si="10"/>
        <v/>
      </c>
    </row>
    <row r="86" spans="1:6" x14ac:dyDescent="0.2">
      <c r="A86" s="121" t="str">
        <f>IFERROR(IF(A85+1&lt;=MAX('デイリーデータ (2)'!G:G),A85+1,""),"")</f>
        <v/>
      </c>
      <c r="B86" s="122" t="str">
        <f>VLOOKUP(A86,'デイリーデータ (2)'!G:I,2,FALSE)</f>
        <v/>
      </c>
      <c r="C86" s="122" t="str">
        <f>VLOOKUP(A86,'デイリーデータ (2)'!G:I,3,FALSE)</f>
        <v/>
      </c>
      <c r="D86" s="122" t="str">
        <f t="shared" si="11"/>
        <v/>
      </c>
      <c r="E86" s="122" t="str">
        <f t="shared" si="9"/>
        <v/>
      </c>
      <c r="F86" s="123" t="str">
        <f t="shared" si="10"/>
        <v/>
      </c>
    </row>
    <row r="87" spans="1:6" x14ac:dyDescent="0.2">
      <c r="A87" s="121" t="str">
        <f>IFERROR(IF(A86+1&lt;=MAX('デイリーデータ (2)'!G:G),A86+1,""),"")</f>
        <v/>
      </c>
      <c r="B87" s="122" t="str">
        <f>VLOOKUP(A87,'デイリーデータ (2)'!G:I,2,FALSE)</f>
        <v/>
      </c>
      <c r="C87" s="122" t="str">
        <f>VLOOKUP(A87,'デイリーデータ (2)'!G:I,3,FALSE)</f>
        <v/>
      </c>
      <c r="D87" s="122" t="str">
        <f t="shared" si="11"/>
        <v/>
      </c>
      <c r="E87" s="122" t="str">
        <f t="shared" si="9"/>
        <v/>
      </c>
      <c r="F87" s="123" t="str">
        <f t="shared" si="10"/>
        <v/>
      </c>
    </row>
    <row r="88" spans="1:6" x14ac:dyDescent="0.2">
      <c r="A88" s="121" t="str">
        <f>IFERROR(IF(A87+1&lt;=MAX('デイリーデータ (2)'!G:G),A87+1,""),"")</f>
        <v/>
      </c>
      <c r="B88" s="122" t="str">
        <f>VLOOKUP(A88,'デイリーデータ (2)'!G:I,2,FALSE)</f>
        <v/>
      </c>
      <c r="C88" s="122" t="str">
        <f>VLOOKUP(A88,'デイリーデータ (2)'!G:I,3,FALSE)</f>
        <v/>
      </c>
      <c r="D88" s="122" t="str">
        <f t="shared" si="11"/>
        <v/>
      </c>
      <c r="E88" s="122" t="str">
        <f t="shared" si="9"/>
        <v/>
      </c>
      <c r="F88" s="123" t="str">
        <f t="shared" si="10"/>
        <v/>
      </c>
    </row>
    <row r="89" spans="1:6" x14ac:dyDescent="0.2">
      <c r="A89" s="121" t="str">
        <f>IFERROR(IF(A88+1&lt;=MAX('デイリーデータ (2)'!G:G),A88+1,""),"")</f>
        <v/>
      </c>
      <c r="B89" s="122" t="str">
        <f>VLOOKUP(A89,'デイリーデータ (2)'!G:I,2,FALSE)</f>
        <v/>
      </c>
      <c r="C89" s="122" t="str">
        <f>VLOOKUP(A89,'デイリーデータ (2)'!G:I,3,FALSE)</f>
        <v/>
      </c>
      <c r="D89" s="122" t="str">
        <f t="shared" si="11"/>
        <v/>
      </c>
      <c r="E89" s="122" t="str">
        <f t="shared" si="9"/>
        <v/>
      </c>
      <c r="F89" s="123" t="str">
        <f t="shared" si="10"/>
        <v/>
      </c>
    </row>
    <row r="90" spans="1:6" x14ac:dyDescent="0.2">
      <c r="A90" s="121" t="str">
        <f>IFERROR(IF(A89+1&lt;=MAX('デイリーデータ (2)'!G:G),A89+1,""),"")</f>
        <v/>
      </c>
      <c r="B90" s="122" t="str">
        <f>VLOOKUP(A90,'デイリーデータ (2)'!G:I,2,FALSE)</f>
        <v/>
      </c>
      <c r="C90" s="122" t="str">
        <f>VLOOKUP(A90,'デイリーデータ (2)'!G:I,3,FALSE)</f>
        <v/>
      </c>
      <c r="D90" s="122" t="str">
        <f t="shared" si="11"/>
        <v/>
      </c>
      <c r="E90" s="122" t="str">
        <f t="shared" si="9"/>
        <v/>
      </c>
      <c r="F90" s="123" t="str">
        <f t="shared" si="10"/>
        <v/>
      </c>
    </row>
    <row r="91" spans="1:6" x14ac:dyDescent="0.2">
      <c r="A91" s="121" t="str">
        <f>IFERROR(IF(A90+1&lt;=MAX('デイリーデータ (2)'!G:G),A90+1,""),"")</f>
        <v/>
      </c>
      <c r="B91" s="122" t="str">
        <f>VLOOKUP(A91,'デイリーデータ (2)'!G:I,2,FALSE)</f>
        <v/>
      </c>
      <c r="C91" s="122" t="str">
        <f>VLOOKUP(A91,'デイリーデータ (2)'!G:I,3,FALSE)</f>
        <v/>
      </c>
      <c r="D91" s="122" t="str">
        <f t="shared" si="11"/>
        <v/>
      </c>
      <c r="E91" s="122" t="str">
        <f t="shared" si="9"/>
        <v/>
      </c>
      <c r="F91" s="123" t="str">
        <f t="shared" si="10"/>
        <v/>
      </c>
    </row>
    <row r="92" spans="1:6" x14ac:dyDescent="0.2">
      <c r="A92" s="121" t="str">
        <f>IFERROR(IF(A91+1&lt;=MAX('デイリーデータ (2)'!G:G),A91+1,""),"")</f>
        <v/>
      </c>
      <c r="B92" s="122" t="str">
        <f>VLOOKUP(A92,'デイリーデータ (2)'!G:I,2,FALSE)</f>
        <v/>
      </c>
      <c r="C92" s="122" t="str">
        <f>VLOOKUP(A92,'デイリーデータ (2)'!G:I,3,FALSE)</f>
        <v/>
      </c>
      <c r="D92" s="122" t="str">
        <f t="shared" si="11"/>
        <v/>
      </c>
      <c r="E92" s="122" t="str">
        <f t="shared" si="9"/>
        <v/>
      </c>
      <c r="F92" s="123" t="str">
        <f t="shared" si="10"/>
        <v/>
      </c>
    </row>
    <row r="93" spans="1:6" x14ac:dyDescent="0.2">
      <c r="A93" s="121" t="str">
        <f>IFERROR(IF(A92+1&lt;=MAX('デイリーデータ (2)'!G:G),A92+1,""),"")</f>
        <v/>
      </c>
      <c r="B93" s="122" t="str">
        <f>VLOOKUP(A93,'デイリーデータ (2)'!G:I,2,FALSE)</f>
        <v/>
      </c>
      <c r="C93" s="122" t="str">
        <f>VLOOKUP(A93,'デイリーデータ (2)'!G:I,3,FALSE)</f>
        <v/>
      </c>
      <c r="D93" s="122" t="str">
        <f t="shared" si="11"/>
        <v/>
      </c>
      <c r="E93" s="122" t="str">
        <f t="shared" si="9"/>
        <v/>
      </c>
      <c r="F93" s="123" t="str">
        <f t="shared" si="10"/>
        <v/>
      </c>
    </row>
    <row r="94" spans="1:6" x14ac:dyDescent="0.2">
      <c r="A94" s="121" t="str">
        <f>IFERROR(IF(A93+1&lt;=MAX('デイリーデータ (2)'!G:G),A93+1,""),"")</f>
        <v/>
      </c>
      <c r="B94" s="122" t="str">
        <f>VLOOKUP(A94,'デイリーデータ (2)'!G:I,2,FALSE)</f>
        <v/>
      </c>
      <c r="C94" s="122" t="str">
        <f>VLOOKUP(A94,'デイリーデータ (2)'!G:I,3,FALSE)</f>
        <v/>
      </c>
      <c r="D94" s="122" t="str">
        <f t="shared" si="11"/>
        <v/>
      </c>
      <c r="E94" s="122" t="str">
        <f t="shared" si="9"/>
        <v/>
      </c>
      <c r="F94" s="123" t="str">
        <f t="shared" si="10"/>
        <v/>
      </c>
    </row>
    <row r="95" spans="1:6" x14ac:dyDescent="0.2">
      <c r="A95" s="121" t="str">
        <f>IFERROR(IF(A94+1&lt;=MAX('デイリーデータ (2)'!G:G),A94+1,""),"")</f>
        <v/>
      </c>
      <c r="B95" s="122" t="str">
        <f>VLOOKUP(A95,'デイリーデータ (2)'!G:I,2,FALSE)</f>
        <v/>
      </c>
      <c r="C95" s="122" t="str">
        <f>VLOOKUP(A95,'デイリーデータ (2)'!G:I,3,FALSE)</f>
        <v/>
      </c>
      <c r="D95" s="122" t="str">
        <f t="shared" si="11"/>
        <v/>
      </c>
      <c r="E95" s="122" t="str">
        <f t="shared" si="9"/>
        <v/>
      </c>
      <c r="F95" s="123" t="str">
        <f t="shared" ref="F95:F126" si="12">IF(COUNTIF(D:D,D95)=1,D95,D95&amp;LEFT(E95,1))</f>
        <v/>
      </c>
    </row>
    <row r="96" spans="1:6" x14ac:dyDescent="0.2">
      <c r="A96" s="121" t="str">
        <f>IFERROR(IF(A95+1&lt;=MAX('デイリーデータ (2)'!G:G),A95+1,""),"")</f>
        <v/>
      </c>
      <c r="B96" s="122" t="str">
        <f>VLOOKUP(A96,'デイリーデータ (2)'!G:I,2,FALSE)</f>
        <v/>
      </c>
      <c r="C96" s="122" t="str">
        <f>VLOOKUP(A96,'デイリーデータ (2)'!G:I,3,FALSE)</f>
        <v/>
      </c>
      <c r="D96" s="122" t="str">
        <f t="shared" si="11"/>
        <v/>
      </c>
      <c r="E96" s="122" t="str">
        <f t="shared" si="9"/>
        <v/>
      </c>
      <c r="F96" s="123" t="str">
        <f t="shared" si="12"/>
        <v/>
      </c>
    </row>
    <row r="97" spans="1:6" x14ac:dyDescent="0.2">
      <c r="A97" s="121" t="str">
        <f>IFERROR(IF(A96+1&lt;=MAX('デイリーデータ (2)'!G:G),A96+1,""),"")</f>
        <v/>
      </c>
      <c r="B97" s="122" t="str">
        <f>VLOOKUP(A97,'デイリーデータ (2)'!G:I,2,FALSE)</f>
        <v/>
      </c>
      <c r="C97" s="122" t="str">
        <f>VLOOKUP(A97,'デイリーデータ (2)'!G:I,3,FALSE)</f>
        <v/>
      </c>
      <c r="D97" s="122" t="str">
        <f t="shared" si="11"/>
        <v/>
      </c>
      <c r="E97" s="122" t="str">
        <f t="shared" si="9"/>
        <v/>
      </c>
      <c r="F97" s="123" t="str">
        <f t="shared" si="12"/>
        <v/>
      </c>
    </row>
    <row r="98" spans="1:6" x14ac:dyDescent="0.2">
      <c r="A98" s="121" t="str">
        <f>IFERROR(IF(A97+1&lt;=MAX('デイリーデータ (2)'!G:G),A97+1,""),"")</f>
        <v/>
      </c>
      <c r="B98" s="122" t="str">
        <f>VLOOKUP(A98,'デイリーデータ (2)'!G:I,2,FALSE)</f>
        <v/>
      </c>
      <c r="C98" s="122" t="str">
        <f>VLOOKUP(A98,'デイリーデータ (2)'!G:I,3,FALSE)</f>
        <v/>
      </c>
      <c r="D98" s="122" t="str">
        <f t="shared" si="11"/>
        <v/>
      </c>
      <c r="E98" s="122" t="str">
        <f t="shared" si="9"/>
        <v/>
      </c>
      <c r="F98" s="123" t="str">
        <f t="shared" si="12"/>
        <v/>
      </c>
    </row>
    <row r="99" spans="1:6" x14ac:dyDescent="0.2">
      <c r="A99" s="121" t="str">
        <f>IFERROR(IF(A98+1&lt;=MAX('デイリーデータ (2)'!G:G),A98+1,""),"")</f>
        <v/>
      </c>
      <c r="B99" s="122" t="str">
        <f>VLOOKUP(A99,'デイリーデータ (2)'!G:I,2,FALSE)</f>
        <v/>
      </c>
      <c r="C99" s="122" t="str">
        <f>VLOOKUP(A99,'デイリーデータ (2)'!G:I,3,FALSE)</f>
        <v/>
      </c>
      <c r="D99" s="122" t="str">
        <f t="shared" si="11"/>
        <v/>
      </c>
      <c r="E99" s="122" t="str">
        <f t="shared" si="9"/>
        <v/>
      </c>
      <c r="F99" s="123" t="str">
        <f t="shared" si="12"/>
        <v/>
      </c>
    </row>
    <row r="100" spans="1:6" x14ac:dyDescent="0.2">
      <c r="A100" s="124" t="str">
        <f>IFERROR(IF(A99+1&lt;=MAX('デイリーデータ (2)'!G:G),A99+1,""),"")</f>
        <v/>
      </c>
      <c r="B100" s="125" t="str">
        <f>VLOOKUP(A100,'デイリーデータ (2)'!G:I,2,FALSE)</f>
        <v/>
      </c>
      <c r="C100" s="125" t="str">
        <f>VLOOKUP(A100,'デイリーデータ (2)'!G:I,3,FALSE)</f>
        <v/>
      </c>
      <c r="D100" s="125" t="str">
        <f t="shared" si="11"/>
        <v/>
      </c>
      <c r="E100" s="125" t="str">
        <f t="shared" si="9"/>
        <v/>
      </c>
      <c r="F100" s="126" t="str">
        <f t="shared" si="12"/>
        <v/>
      </c>
    </row>
  </sheetData>
  <sheetProtection selectLockedCells="1" selectUnlockedCells="1"/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AI302"/>
  <sheetViews>
    <sheetView showGridLines="0" zoomScaleNormal="100" workbookViewId="0">
      <pane xSplit="3" ySplit="2" topLeftCell="D89" activePane="bottomRight" state="frozen"/>
      <selection activeCell="AG11" sqref="AG11"/>
      <selection pane="topRight" activeCell="AG11" sqref="AG11"/>
      <selection pane="bottomLeft" activeCell="AG11" sqref="AG11"/>
      <selection pane="bottomRight" activeCell="C1" sqref="C1:C2"/>
    </sheetView>
  </sheetViews>
  <sheetFormatPr defaultColWidth="9" defaultRowHeight="13" x14ac:dyDescent="0.2"/>
  <cols>
    <col min="1" max="1" width="3.26953125" style="1" customWidth="1"/>
    <col min="2" max="2" width="6.08984375" style="1" customWidth="1"/>
    <col min="3" max="3" width="9.7265625" style="16" customWidth="1"/>
    <col min="4" max="34" width="4.90625" style="16" customWidth="1"/>
    <col min="35" max="35" width="9" style="15"/>
    <col min="36" max="16384" width="9" style="16"/>
  </cols>
  <sheetData>
    <row r="1" spans="1:35" s="17" customFormat="1" x14ac:dyDescent="0.2">
      <c r="A1" s="420">
        <f>YEAR('デイリーデータ (2)'!D2)</f>
        <v>2025</v>
      </c>
      <c r="B1" s="421"/>
      <c r="C1" s="424">
        <v>12</v>
      </c>
      <c r="D1" s="20">
        <f>DATE($A$1,$C$1,1)</f>
        <v>45992</v>
      </c>
      <c r="E1" s="21">
        <f>IF(MONTH(D1+1)=$C1,D1+1,"")</f>
        <v>45993</v>
      </c>
      <c r="F1" s="21">
        <f t="shared" ref="F1:AG1" si="0">IF(MONTH(E1+1)=$C1,E1+1,"")</f>
        <v>45994</v>
      </c>
      <c r="G1" s="21">
        <f t="shared" si="0"/>
        <v>45995</v>
      </c>
      <c r="H1" s="21">
        <f t="shared" si="0"/>
        <v>45996</v>
      </c>
      <c r="I1" s="21">
        <f t="shared" si="0"/>
        <v>45997</v>
      </c>
      <c r="J1" s="21">
        <f t="shared" si="0"/>
        <v>45998</v>
      </c>
      <c r="K1" s="21">
        <f t="shared" si="0"/>
        <v>45999</v>
      </c>
      <c r="L1" s="21">
        <f t="shared" si="0"/>
        <v>46000</v>
      </c>
      <c r="M1" s="21">
        <f t="shared" si="0"/>
        <v>46001</v>
      </c>
      <c r="N1" s="21">
        <f t="shared" si="0"/>
        <v>46002</v>
      </c>
      <c r="O1" s="21">
        <f t="shared" si="0"/>
        <v>46003</v>
      </c>
      <c r="P1" s="21">
        <f t="shared" si="0"/>
        <v>46004</v>
      </c>
      <c r="Q1" s="21">
        <f t="shared" si="0"/>
        <v>46005</v>
      </c>
      <c r="R1" s="21">
        <f t="shared" si="0"/>
        <v>46006</v>
      </c>
      <c r="S1" s="21">
        <f t="shared" si="0"/>
        <v>46007</v>
      </c>
      <c r="T1" s="21">
        <f t="shared" si="0"/>
        <v>46008</v>
      </c>
      <c r="U1" s="21">
        <f t="shared" si="0"/>
        <v>46009</v>
      </c>
      <c r="V1" s="21">
        <f t="shared" si="0"/>
        <v>46010</v>
      </c>
      <c r="W1" s="21">
        <f t="shared" si="0"/>
        <v>46011</v>
      </c>
      <c r="X1" s="21">
        <f t="shared" si="0"/>
        <v>46012</v>
      </c>
      <c r="Y1" s="21">
        <f t="shared" si="0"/>
        <v>46013</v>
      </c>
      <c r="Z1" s="21">
        <f t="shared" si="0"/>
        <v>46014</v>
      </c>
      <c r="AA1" s="21">
        <f t="shared" si="0"/>
        <v>46015</v>
      </c>
      <c r="AB1" s="21">
        <f t="shared" si="0"/>
        <v>46016</v>
      </c>
      <c r="AC1" s="21">
        <f t="shared" si="0"/>
        <v>46017</v>
      </c>
      <c r="AD1" s="21">
        <f t="shared" si="0"/>
        <v>46018</v>
      </c>
      <c r="AE1" s="21">
        <f t="shared" si="0"/>
        <v>46019</v>
      </c>
      <c r="AF1" s="21">
        <f t="shared" si="0"/>
        <v>46020</v>
      </c>
      <c r="AG1" s="26">
        <f t="shared" si="0"/>
        <v>46021</v>
      </c>
      <c r="AH1" s="22">
        <f>IF(MONTH(AG1+1)=$C1,AG1+1,"")</f>
        <v>46022</v>
      </c>
      <c r="AI1" s="18"/>
    </row>
    <row r="2" spans="1:35" s="19" customFormat="1" ht="12" x14ac:dyDescent="0.2">
      <c r="A2" s="422"/>
      <c r="B2" s="423"/>
      <c r="C2" s="425"/>
      <c r="D2" s="23">
        <f>D1</f>
        <v>45992</v>
      </c>
      <c r="E2" s="24">
        <f>E1</f>
        <v>45993</v>
      </c>
      <c r="F2" s="24">
        <f>F1</f>
        <v>45994</v>
      </c>
      <c r="G2" s="24">
        <f t="shared" ref="G2:N2" si="1">G1</f>
        <v>45995</v>
      </c>
      <c r="H2" s="24">
        <f t="shared" si="1"/>
        <v>45996</v>
      </c>
      <c r="I2" s="24">
        <f t="shared" si="1"/>
        <v>45997</v>
      </c>
      <c r="J2" s="24">
        <f t="shared" si="1"/>
        <v>45998</v>
      </c>
      <c r="K2" s="24">
        <f t="shared" si="1"/>
        <v>45999</v>
      </c>
      <c r="L2" s="24">
        <f t="shared" si="1"/>
        <v>46000</v>
      </c>
      <c r="M2" s="24">
        <f t="shared" si="1"/>
        <v>46001</v>
      </c>
      <c r="N2" s="24">
        <f t="shared" si="1"/>
        <v>46002</v>
      </c>
      <c r="O2" s="24">
        <f t="shared" ref="O2:AH2" si="2">O1</f>
        <v>46003</v>
      </c>
      <c r="P2" s="24">
        <f t="shared" si="2"/>
        <v>46004</v>
      </c>
      <c r="Q2" s="24">
        <f t="shared" si="2"/>
        <v>46005</v>
      </c>
      <c r="R2" s="24">
        <f t="shared" si="2"/>
        <v>46006</v>
      </c>
      <c r="S2" s="24">
        <f t="shared" si="2"/>
        <v>46007</v>
      </c>
      <c r="T2" s="24">
        <f t="shared" si="2"/>
        <v>46008</v>
      </c>
      <c r="U2" s="24">
        <f t="shared" si="2"/>
        <v>46009</v>
      </c>
      <c r="V2" s="24">
        <f t="shared" si="2"/>
        <v>46010</v>
      </c>
      <c r="W2" s="24">
        <f t="shared" si="2"/>
        <v>46011</v>
      </c>
      <c r="X2" s="24">
        <f t="shared" si="2"/>
        <v>46012</v>
      </c>
      <c r="Y2" s="24">
        <f t="shared" si="2"/>
        <v>46013</v>
      </c>
      <c r="Z2" s="24">
        <f t="shared" si="2"/>
        <v>46014</v>
      </c>
      <c r="AA2" s="24">
        <f t="shared" si="2"/>
        <v>46015</v>
      </c>
      <c r="AB2" s="24">
        <f t="shared" si="2"/>
        <v>46016</v>
      </c>
      <c r="AC2" s="24">
        <f t="shared" si="2"/>
        <v>46017</v>
      </c>
      <c r="AD2" s="24">
        <f t="shared" si="2"/>
        <v>46018</v>
      </c>
      <c r="AE2" s="24">
        <f t="shared" si="2"/>
        <v>46019</v>
      </c>
      <c r="AF2" s="24">
        <f t="shared" si="2"/>
        <v>46020</v>
      </c>
      <c r="AG2" s="27">
        <f t="shared" si="2"/>
        <v>46021</v>
      </c>
      <c r="AH2" s="25">
        <f t="shared" si="2"/>
        <v>46022</v>
      </c>
    </row>
    <row r="3" spans="1:35" x14ac:dyDescent="0.2">
      <c r="A3" s="41">
        <v>1</v>
      </c>
      <c r="B3" s="42" t="str">
        <f>IFERROR(VLOOKUP(A3,スタッフ!A:C,2,FALSE),"")</f>
        <v>51774</v>
      </c>
      <c r="C3" s="46" t="str">
        <f>IFERROR(VLOOKUP(A3,スタッフ!A:C,3,FALSE),"")</f>
        <v>山村 博</v>
      </c>
      <c r="D3" s="43" t="str">
        <f>IFERROR(VLOOKUP($B3&amp;D$1,'デイリーデータ (2)'!$A:$F,5,FALSE),"")</f>
        <v/>
      </c>
      <c r="E3" s="44" t="str">
        <f>IFERROR(VLOOKUP($B3&amp;E$1,'デイリーデータ (2)'!$A:$F,5,FALSE),"")</f>
        <v/>
      </c>
      <c r="F3" s="44" t="str">
        <f>IFERROR(VLOOKUP($B3&amp;F$1,'デイリーデータ (2)'!$A:$F,5,FALSE),"")</f>
        <v/>
      </c>
      <c r="G3" s="44" t="str">
        <f>IFERROR(VLOOKUP($B3&amp;G$1,'デイリーデータ (2)'!$A:$F,5,FALSE),"")</f>
        <v/>
      </c>
      <c r="H3" s="44" t="str">
        <f>IFERROR(VLOOKUP($B3&amp;H$1,'デイリーデータ (2)'!$A:$F,5,FALSE),"")</f>
        <v/>
      </c>
      <c r="I3" s="44" t="str">
        <f>IFERROR(VLOOKUP($B3&amp;I$1,'デイリーデータ (2)'!$A:$F,5,FALSE),"")</f>
        <v/>
      </c>
      <c r="J3" s="44" t="str">
        <f>IFERROR(VLOOKUP($B3&amp;J$1,'デイリーデータ (2)'!$A:$F,5,FALSE),"")</f>
        <v/>
      </c>
      <c r="K3" s="44" t="str">
        <f>IFERROR(VLOOKUP($B3&amp;K$1,'デイリーデータ (2)'!$A:$F,5,FALSE),"")</f>
        <v/>
      </c>
      <c r="L3" s="44" t="str">
        <f>IFERROR(VLOOKUP($B3&amp;L$1,'デイリーデータ (2)'!$A:$F,5,FALSE),"")</f>
        <v/>
      </c>
      <c r="M3" s="44" t="str">
        <f>IFERROR(VLOOKUP($B3&amp;M$1,'デイリーデータ (2)'!$A:$F,5,FALSE),"")</f>
        <v/>
      </c>
      <c r="N3" s="44" t="str">
        <f>IFERROR(VLOOKUP($B3&amp;N$1,'デイリーデータ (2)'!$A:$F,5,FALSE),"")</f>
        <v/>
      </c>
      <c r="O3" s="44" t="str">
        <f>IFERROR(VLOOKUP($B3&amp;O$1,'デイリーデータ (2)'!$A:$F,5,FALSE),"")</f>
        <v/>
      </c>
      <c r="P3" s="44" t="str">
        <f>IFERROR(VLOOKUP($B3&amp;P$1,'デイリーデータ (2)'!$A:$F,5,FALSE),"")</f>
        <v/>
      </c>
      <c r="Q3" s="44" t="str">
        <f>IFERROR(VLOOKUP($B3&amp;Q$1,'デイリーデータ (2)'!$A:$F,5,FALSE),"")</f>
        <v/>
      </c>
      <c r="R3" s="44" t="str">
        <f>IFERROR(VLOOKUP($B3&amp;R$1,'デイリーデータ (2)'!$A:$F,5,FALSE),"")</f>
        <v/>
      </c>
      <c r="S3" s="44" t="str">
        <f>IFERROR(VLOOKUP($B3&amp;S$1,'デイリーデータ (2)'!$A:$F,5,FALSE),"")</f>
        <v/>
      </c>
      <c r="T3" s="44" t="str">
        <f>IFERROR(VLOOKUP($B3&amp;T$1,'デイリーデータ (2)'!$A:$F,5,FALSE),"")</f>
        <v/>
      </c>
      <c r="U3" s="44" t="str">
        <f>IFERROR(VLOOKUP($B3&amp;U$1,'デイリーデータ (2)'!$A:$F,5,FALSE),"")</f>
        <v/>
      </c>
      <c r="V3" s="44" t="str">
        <f>IFERROR(VLOOKUP($B3&amp;V$1,'デイリーデータ (2)'!$A:$F,5,FALSE),"")</f>
        <v/>
      </c>
      <c r="W3" s="44" t="str">
        <f>IFERROR(VLOOKUP($B3&amp;W$1,'デイリーデータ (2)'!$A:$F,5,FALSE),"")</f>
        <v/>
      </c>
      <c r="X3" s="44" t="str">
        <f>IFERROR(VLOOKUP($B3&amp;X$1,'デイリーデータ (2)'!$A:$F,5,FALSE),"")</f>
        <v/>
      </c>
      <c r="Y3" s="44" t="str">
        <f>IFERROR(VLOOKUP($B3&amp;Y$1,'デイリーデータ (2)'!$A:$F,5,FALSE),"")</f>
        <v/>
      </c>
      <c r="Z3" s="44" t="str">
        <f>IFERROR(VLOOKUP($B3&amp;Z$1,'デイリーデータ (2)'!$A:$F,5,FALSE),"")</f>
        <v/>
      </c>
      <c r="AA3" s="44" t="str">
        <f>IFERROR(VLOOKUP($B3&amp;AA$1,'デイリーデータ (2)'!$A:$F,5,FALSE),"")</f>
        <v/>
      </c>
      <c r="AB3" s="44" t="str">
        <f>IFERROR(VLOOKUP($B3&amp;AB$1,'デイリーデータ (2)'!$A:$F,5,FALSE),"")</f>
        <v/>
      </c>
      <c r="AC3" s="44" t="str">
        <f>IFERROR(VLOOKUP($B3&amp;AC$1,'デイリーデータ (2)'!$A:$F,5,FALSE),"")</f>
        <v/>
      </c>
      <c r="AD3" s="44" t="str">
        <f>IFERROR(VLOOKUP($B3&amp;AD$1,'デイリーデータ (2)'!$A:$F,5,FALSE),"")</f>
        <v/>
      </c>
      <c r="AE3" s="44" t="str">
        <f>IFERROR(VLOOKUP($B3&amp;AE$1,'デイリーデータ (2)'!$A:$F,5,FALSE),"")</f>
        <v/>
      </c>
      <c r="AF3" s="44" t="str">
        <f>IFERROR(VLOOKUP($B3&amp;AF$1,'デイリーデータ (2)'!$A:$F,5,FALSE),"")</f>
        <v/>
      </c>
      <c r="AG3" s="44" t="str">
        <f>IFERROR(VLOOKUP($B3&amp;AG$1,'デイリーデータ (2)'!$A:$F,5,FALSE),"")</f>
        <v/>
      </c>
      <c r="AH3" s="45" t="str">
        <f>IFERROR(VLOOKUP($B3&amp;AH$1,'デイリーデータ (2)'!$A:$F,5,FALSE),"")</f>
        <v/>
      </c>
      <c r="AI3" s="16" t="str">
        <f>$B3&amp;D1</f>
        <v>5177445992</v>
      </c>
    </row>
    <row r="4" spans="1:35" s="33" customFormat="1" ht="9.5" x14ac:dyDescent="0.2">
      <c r="A4" s="29"/>
      <c r="B4" s="30"/>
      <c r="C4" s="28" t="s">
        <v>47</v>
      </c>
      <c r="D4" s="31" t="e">
        <f>VLOOKUP($B3&amp;勤務表!D$1,デイリーデータ,6,FALSE)</f>
        <v>#N/A</v>
      </c>
      <c r="E4" s="31" t="e">
        <f>VLOOKUP($B3&amp;勤務表!E$1,デイリーデータ,6,FALSE)</f>
        <v>#N/A</v>
      </c>
      <c r="F4" s="31" t="str">
        <f>IFERROR(VLOOKUP($B3&amp;勤務表!F$1,デイリーデータ,6,FALSE),"")</f>
        <v/>
      </c>
      <c r="G4" s="31" t="str">
        <f>IFERROR(VLOOKUP($B3&amp;勤務表!G$1,デイリーデータ,6,FALSE),"")</f>
        <v/>
      </c>
      <c r="H4" s="31" t="str">
        <f>IFERROR(VLOOKUP($B3&amp;勤務表!H$1,デイリーデータ,6,FALSE),"")</f>
        <v/>
      </c>
      <c r="I4" s="31" t="str">
        <f>IFERROR(VLOOKUP($B3&amp;勤務表!I$1,デイリーデータ,6,FALSE),"")</f>
        <v/>
      </c>
      <c r="J4" s="31" t="str">
        <f>IFERROR(VLOOKUP($B3&amp;勤務表!J$1,デイリーデータ,6,FALSE),"")</f>
        <v/>
      </c>
      <c r="K4" s="31" t="str">
        <f>IFERROR(VLOOKUP($B3&amp;勤務表!K$1,デイリーデータ,6,FALSE),"")</f>
        <v/>
      </c>
      <c r="L4" s="31" t="str">
        <f>IFERROR(VLOOKUP($B3&amp;勤務表!L$1,デイリーデータ,6,FALSE),"")</f>
        <v/>
      </c>
      <c r="M4" s="31" t="str">
        <f>IFERROR(VLOOKUP($B3&amp;勤務表!M$1,デイリーデータ,6,FALSE),"")</f>
        <v/>
      </c>
      <c r="N4" s="31" t="str">
        <f>IFERROR(VLOOKUP($B3&amp;勤務表!N$1,デイリーデータ,6,FALSE),"")</f>
        <v/>
      </c>
      <c r="O4" s="31" t="str">
        <f>IFERROR(VLOOKUP($B3&amp;勤務表!O$1,デイリーデータ,6,FALSE),"")</f>
        <v/>
      </c>
      <c r="P4" s="31" t="str">
        <f>IFERROR(VLOOKUP($B3&amp;勤務表!P$1,デイリーデータ,6,FALSE),"")</f>
        <v/>
      </c>
      <c r="Q4" s="31" t="str">
        <f>IFERROR(VLOOKUP($B3&amp;勤務表!Q$1,デイリーデータ,6,FALSE),"")</f>
        <v/>
      </c>
      <c r="R4" s="31" t="str">
        <f>IFERROR(VLOOKUP($B3&amp;勤務表!R$1,デイリーデータ,6,FALSE),"")</f>
        <v/>
      </c>
      <c r="S4" s="31" t="str">
        <f>IFERROR(VLOOKUP($B3&amp;勤務表!S$1,デイリーデータ,6,FALSE),"")</f>
        <v/>
      </c>
      <c r="T4" s="31" t="str">
        <f>IFERROR(VLOOKUP($B3&amp;勤務表!T$1,デイリーデータ,6,FALSE),"")</f>
        <v/>
      </c>
      <c r="U4" s="31" t="str">
        <f>IFERROR(VLOOKUP($B3&amp;勤務表!U$1,デイリーデータ,6,FALSE),"")</f>
        <v/>
      </c>
      <c r="V4" s="31" t="str">
        <f>IFERROR(VLOOKUP($B3&amp;勤務表!V$1,デイリーデータ,6,FALSE),"")</f>
        <v/>
      </c>
      <c r="W4" s="31" t="str">
        <f>IFERROR(VLOOKUP($B3&amp;勤務表!W$1,デイリーデータ,6,FALSE),"")</f>
        <v/>
      </c>
      <c r="X4" s="31" t="str">
        <f>IFERROR(VLOOKUP($B3&amp;勤務表!X$1,デイリーデータ,6,FALSE),"")</f>
        <v/>
      </c>
      <c r="Y4" s="31" t="str">
        <f>IFERROR(VLOOKUP($B3&amp;勤務表!Y$1,デイリーデータ,6,FALSE),"")</f>
        <v/>
      </c>
      <c r="Z4" s="31" t="str">
        <f>IFERROR(VLOOKUP($B3&amp;勤務表!Z$1,デイリーデータ,6,FALSE),"")</f>
        <v/>
      </c>
      <c r="AA4" s="31" t="str">
        <f>IFERROR(VLOOKUP($B3&amp;勤務表!AA$1,デイリーデータ,6,FALSE),"")</f>
        <v/>
      </c>
      <c r="AB4" s="31" t="str">
        <f>IFERROR(VLOOKUP($B3&amp;勤務表!AB$1,デイリーデータ,6,FALSE),"")</f>
        <v/>
      </c>
      <c r="AC4" s="31" t="str">
        <f>IFERROR(VLOOKUP($B3&amp;勤務表!AC$1,デイリーデータ,6,FALSE),"")</f>
        <v/>
      </c>
      <c r="AD4" s="31" t="str">
        <f>IFERROR(VLOOKUP($B3&amp;勤務表!AD$1,デイリーデータ,6,FALSE),"")</f>
        <v/>
      </c>
      <c r="AE4" s="31" t="str">
        <f>IFERROR(VLOOKUP($B3&amp;勤務表!AE$1,デイリーデータ,6,FALSE),"")</f>
        <v/>
      </c>
      <c r="AF4" s="31" t="str">
        <f>IFERROR(VLOOKUP($B3&amp;勤務表!AF$1,デイリーデータ,6,FALSE),"")</f>
        <v/>
      </c>
      <c r="AG4" s="31" t="str">
        <f>IFERROR(VLOOKUP($B3&amp;勤務表!AG$1,デイリーデータ,6,FALSE),"")</f>
        <v/>
      </c>
      <c r="AH4" s="32" t="str">
        <f>IFERROR(VLOOKUP($B3&amp;勤務表!AH$1,デイリーデータ,6,FALSE),"")</f>
        <v/>
      </c>
    </row>
    <row r="5" spans="1:35" s="37" customFormat="1" ht="9.5" x14ac:dyDescent="0.2">
      <c r="A5" s="38"/>
      <c r="B5" s="39"/>
      <c r="C5" s="40" t="s">
        <v>46</v>
      </c>
      <c r="D5" s="34" t="e">
        <f>VLOOKUP($B3&amp;D$1,'宅直データ (２)'!$A:$K,8,FALSE)</f>
        <v>#N/A</v>
      </c>
      <c r="E5" s="35" t="str">
        <f>INDEX(拘!$D$15:$AH$63,勤務表!$A3,DAY(勤務表!E$1))</f>
        <v/>
      </c>
      <c r="F5" s="35" t="str">
        <f>INDEX(拘!$D$15:$AH$63,勤務表!$A3,DAY(勤務表!F$1))</f>
        <v/>
      </c>
      <c r="G5" s="35" t="str">
        <f>INDEX(拘!$D$15:$AH$63,勤務表!$A3,DAY(勤務表!G$1))</f>
        <v/>
      </c>
      <c r="H5" s="35" t="str">
        <f>INDEX(拘!$D$15:$AH$63,勤務表!$A3,DAY(勤務表!H$1))</f>
        <v/>
      </c>
      <c r="I5" s="35" t="str">
        <f>INDEX(拘!$D$15:$AH$63,勤務表!$A3,DAY(勤務表!I$1))</f>
        <v/>
      </c>
      <c r="J5" s="35" t="str">
        <f>INDEX(拘!$D$15:$AH$63,勤務表!$A3,DAY(勤務表!J$1))</f>
        <v/>
      </c>
      <c r="K5" s="35" t="str">
        <f>INDEX(拘!$D$15:$AH$63,勤務表!$A3,DAY(勤務表!K$1))</f>
        <v/>
      </c>
      <c r="L5" s="35" t="str">
        <f>INDEX(拘!$D$15:$AH$63,勤務表!$A3,DAY(勤務表!L$1))</f>
        <v/>
      </c>
      <c r="M5" s="35" t="str">
        <f>INDEX(拘!$D$15:$AH$63,勤務表!$A3,DAY(勤務表!M$1))</f>
        <v/>
      </c>
      <c r="N5" s="35" t="str">
        <f>INDEX(拘!$D$15:$AH$63,勤務表!$A3,DAY(勤務表!N$1))</f>
        <v/>
      </c>
      <c r="O5" s="35" t="str">
        <f>INDEX(拘!$D$15:$AH$63,勤務表!$A3,DAY(勤務表!O$1))</f>
        <v/>
      </c>
      <c r="P5" s="35" t="str">
        <f>INDEX(拘!$D$15:$AH$63,勤務表!$A3,DAY(勤務表!P$1))</f>
        <v/>
      </c>
      <c r="Q5" s="35" t="str">
        <f>INDEX(拘!$D$15:$AH$63,勤務表!$A3,DAY(勤務表!Q$1))</f>
        <v/>
      </c>
      <c r="R5" s="35" t="str">
        <f>INDEX(拘!$D$15:$AH$63,勤務表!$A3,DAY(勤務表!R$1))</f>
        <v/>
      </c>
      <c r="S5" s="35" t="str">
        <f>INDEX(拘!$D$15:$AH$63,勤務表!$A3,DAY(勤務表!S$1))</f>
        <v/>
      </c>
      <c r="T5" s="35" t="str">
        <f>INDEX(拘!$D$15:$AH$63,勤務表!$A3,DAY(勤務表!T$1))</f>
        <v/>
      </c>
      <c r="U5" s="35" t="str">
        <f>INDEX(拘!$D$15:$AH$63,勤務表!$A3,DAY(勤務表!U$1))</f>
        <v/>
      </c>
      <c r="V5" s="35" t="str">
        <f>INDEX(拘!$D$15:$AH$63,勤務表!$A3,DAY(勤務表!V$1))</f>
        <v/>
      </c>
      <c r="W5" s="35" t="str">
        <f>INDEX(拘!$D$15:$AH$63,勤務表!$A3,DAY(勤務表!W$1))</f>
        <v/>
      </c>
      <c r="X5" s="35" t="str">
        <f>INDEX(拘!$D$15:$AH$63,勤務表!$A3,DAY(勤務表!X$1))</f>
        <v/>
      </c>
      <c r="Y5" s="35" t="str">
        <f>INDEX(拘!$D$15:$AH$63,勤務表!$A3,DAY(勤務表!Y$1))</f>
        <v/>
      </c>
      <c r="Z5" s="35" t="str">
        <f>INDEX(拘!$D$15:$AH$63,勤務表!$A3,DAY(勤務表!Z$1))</f>
        <v/>
      </c>
      <c r="AA5" s="35" t="str">
        <f>INDEX(拘!$D$15:$AH$63,勤務表!$A3,DAY(勤務表!AA$1))</f>
        <v/>
      </c>
      <c r="AB5" s="35" t="str">
        <f>INDEX(拘!$D$15:$AH$63,勤務表!$A3,DAY(勤務表!AB$1))</f>
        <v/>
      </c>
      <c r="AC5" s="35" t="str">
        <f>INDEX(拘!$D$15:$AH$63,勤務表!$A3,DAY(勤務表!AC$1))</f>
        <v/>
      </c>
      <c r="AD5" s="35" t="str">
        <f>INDEX(拘!$D$15:$AH$63,勤務表!$A3,DAY(勤務表!AD$1))</f>
        <v/>
      </c>
      <c r="AE5" s="35" t="str">
        <f>INDEX(拘!$D$15:$AH$63,勤務表!$A3,DAY(勤務表!AE$1))</f>
        <v/>
      </c>
      <c r="AF5" s="35" t="str">
        <f>INDEX(拘!$D$15:$AH$63,勤務表!$A3,DAY(勤務表!AF$1))</f>
        <v/>
      </c>
      <c r="AG5" s="35" t="str">
        <f>INDEX(拘!$D$15:$AH$63,勤務表!$A3,DAY(勤務表!AG$1))</f>
        <v/>
      </c>
      <c r="AH5" s="36" t="str">
        <f>INDEX(拘!$D$15:$AH$63,勤務表!$A3,DAY(勤務表!AH$1))</f>
        <v/>
      </c>
    </row>
    <row r="6" spans="1:35" x14ac:dyDescent="0.2">
      <c r="A6" s="41">
        <f>IFERROR(IF(A3+1&lt;=MAX('デイリーデータ (2)'!G:G),A3+1,""),"")</f>
        <v>2</v>
      </c>
      <c r="B6" s="42" t="str">
        <f>IFERROR(VLOOKUP(A6,スタッフ!A:C,2,FALSE),"")</f>
        <v>35665</v>
      </c>
      <c r="C6" s="46" t="str">
        <f>IFERROR(VLOOKUP(A6,スタッフ!A:C,3,FALSE),"")</f>
        <v>山下 修</v>
      </c>
      <c r="D6" s="43" t="str">
        <f>IFERROR(VLOOKUP($B6&amp;D$1,'デイリーデータ (2)'!$A:$F,5,FALSE),"")</f>
        <v/>
      </c>
      <c r="E6" s="44" t="str">
        <f>IFERROR(VLOOKUP($B6&amp;E$1,'デイリーデータ (2)'!$A:$F,5,FALSE),"")</f>
        <v/>
      </c>
      <c r="F6" s="44" t="str">
        <f>IFERROR(VLOOKUP($B6&amp;F$1,'デイリーデータ (2)'!$A:$F,5,FALSE),"")</f>
        <v/>
      </c>
      <c r="G6" s="44" t="str">
        <f>IFERROR(VLOOKUP($B6&amp;G$1,'デイリーデータ (2)'!$A:$F,5,FALSE),"")</f>
        <v/>
      </c>
      <c r="H6" s="44" t="str">
        <f>IFERROR(VLOOKUP($B6&amp;H$1,'デイリーデータ (2)'!$A:$F,5,FALSE),"")</f>
        <v/>
      </c>
      <c r="I6" s="44" t="str">
        <f>IFERROR(VLOOKUP($B6&amp;I$1,'デイリーデータ (2)'!$A:$F,5,FALSE),"")</f>
        <v/>
      </c>
      <c r="J6" s="44" t="str">
        <f>IFERROR(VLOOKUP($B6&amp;J$1,'デイリーデータ (2)'!$A:$F,5,FALSE),"")</f>
        <v/>
      </c>
      <c r="K6" s="44" t="str">
        <f>IFERROR(VLOOKUP($B6&amp;K$1,'デイリーデータ (2)'!$A:$F,5,FALSE),"")</f>
        <v/>
      </c>
      <c r="L6" s="44" t="str">
        <f>IFERROR(VLOOKUP($B6&amp;L$1,'デイリーデータ (2)'!$A:$F,5,FALSE),"")</f>
        <v/>
      </c>
      <c r="M6" s="44" t="str">
        <f>IFERROR(VLOOKUP($B6&amp;M$1,'デイリーデータ (2)'!$A:$F,5,FALSE),"")</f>
        <v/>
      </c>
      <c r="N6" s="44" t="str">
        <f>IFERROR(VLOOKUP($B6&amp;N$1,'デイリーデータ (2)'!$A:$F,5,FALSE),"")</f>
        <v/>
      </c>
      <c r="O6" s="44" t="str">
        <f>IFERROR(VLOOKUP($B6&amp;O$1,'デイリーデータ (2)'!$A:$F,5,FALSE),"")</f>
        <v/>
      </c>
      <c r="P6" s="44" t="str">
        <f>IFERROR(VLOOKUP($B6&amp;P$1,'デイリーデータ (2)'!$A:$F,5,FALSE),"")</f>
        <v/>
      </c>
      <c r="Q6" s="44" t="str">
        <f>IFERROR(VLOOKUP($B6&amp;Q$1,'デイリーデータ (2)'!$A:$F,5,FALSE),"")</f>
        <v/>
      </c>
      <c r="R6" s="44" t="str">
        <f>IFERROR(VLOOKUP($B6&amp;R$1,'デイリーデータ (2)'!$A:$F,5,FALSE),"")</f>
        <v/>
      </c>
      <c r="S6" s="44" t="str">
        <f>IFERROR(VLOOKUP($B6&amp;S$1,'デイリーデータ (2)'!$A:$F,5,FALSE),"")</f>
        <v/>
      </c>
      <c r="T6" s="44" t="str">
        <f>IFERROR(VLOOKUP($B6&amp;T$1,'デイリーデータ (2)'!$A:$F,5,FALSE),"")</f>
        <v/>
      </c>
      <c r="U6" s="44" t="str">
        <f>IFERROR(VLOOKUP($B6&amp;U$1,'デイリーデータ (2)'!$A:$F,5,FALSE),"")</f>
        <v/>
      </c>
      <c r="V6" s="44" t="str">
        <f>IFERROR(VLOOKUP($B6&amp;V$1,'デイリーデータ (2)'!$A:$F,5,FALSE),"")</f>
        <v/>
      </c>
      <c r="W6" s="44" t="str">
        <f>IFERROR(VLOOKUP($B6&amp;W$1,'デイリーデータ (2)'!$A:$F,5,FALSE),"")</f>
        <v/>
      </c>
      <c r="X6" s="44" t="str">
        <f>IFERROR(VLOOKUP($B6&amp;X$1,'デイリーデータ (2)'!$A:$F,5,FALSE),"")</f>
        <v/>
      </c>
      <c r="Y6" s="44" t="str">
        <f>IFERROR(VLOOKUP($B6&amp;Y$1,'デイリーデータ (2)'!$A:$F,5,FALSE),"")</f>
        <v/>
      </c>
      <c r="Z6" s="44" t="str">
        <f>IFERROR(VLOOKUP($B6&amp;Z$1,'デイリーデータ (2)'!$A:$F,5,FALSE),"")</f>
        <v/>
      </c>
      <c r="AA6" s="44" t="str">
        <f>IFERROR(VLOOKUP($B6&amp;AA$1,'デイリーデータ (2)'!$A:$F,5,FALSE),"")</f>
        <v/>
      </c>
      <c r="AB6" s="44" t="str">
        <f>IFERROR(VLOOKUP($B6&amp;AB$1,'デイリーデータ (2)'!$A:$F,5,FALSE),"")</f>
        <v/>
      </c>
      <c r="AC6" s="44" t="str">
        <f>IFERROR(VLOOKUP($B6&amp;AC$1,'デイリーデータ (2)'!$A:$F,5,FALSE),"")</f>
        <v/>
      </c>
      <c r="AD6" s="44" t="str">
        <f>IFERROR(VLOOKUP($B6&amp;AD$1,'デイリーデータ (2)'!$A:$F,5,FALSE),"")</f>
        <v/>
      </c>
      <c r="AE6" s="44" t="str">
        <f>IFERROR(VLOOKUP($B6&amp;AE$1,'デイリーデータ (2)'!$A:$F,5,FALSE),"")</f>
        <v/>
      </c>
      <c r="AF6" s="44" t="str">
        <f>IFERROR(VLOOKUP($B6&amp;AF$1,'デイリーデータ (2)'!$A:$F,5,FALSE),"")</f>
        <v/>
      </c>
      <c r="AG6" s="44" t="str">
        <f>IFERROR(VLOOKUP($B6&amp;AG$1,'デイリーデータ (2)'!$A:$F,5,FALSE),"")</f>
        <v/>
      </c>
      <c r="AH6" s="45" t="str">
        <f>IFERROR(VLOOKUP($B6&amp;AH$1,'デイリーデータ (2)'!$A:$F,5,FALSE),"")</f>
        <v/>
      </c>
      <c r="AI6" s="16"/>
    </row>
    <row r="7" spans="1:35" s="33" customFormat="1" ht="9.5" x14ac:dyDescent="0.2">
      <c r="A7" s="29"/>
      <c r="B7" s="30"/>
      <c r="C7" s="28" t="s">
        <v>47</v>
      </c>
      <c r="D7" s="31" t="e">
        <f>VLOOKUP($B6&amp;勤務表!D$1,デイリーデータ,6,FALSE)</f>
        <v>#N/A</v>
      </c>
      <c r="E7" s="31" t="e">
        <f>VLOOKUP($B6&amp;勤務表!E$1,デイリーデータ,6,FALSE)</f>
        <v>#N/A</v>
      </c>
      <c r="F7" s="31" t="str">
        <f>IFERROR(VLOOKUP($B6&amp;勤務表!F$1,デイリーデータ,6,FALSE),"")</f>
        <v/>
      </c>
      <c r="G7" s="31" t="str">
        <f>IFERROR(VLOOKUP($B6&amp;勤務表!G$1,デイリーデータ,6,FALSE),"")</f>
        <v/>
      </c>
      <c r="H7" s="31" t="str">
        <f>IFERROR(VLOOKUP($B6&amp;勤務表!H$1,デイリーデータ,6,FALSE),"")</f>
        <v/>
      </c>
      <c r="I7" s="31" t="str">
        <f>IFERROR(VLOOKUP($B6&amp;勤務表!I$1,デイリーデータ,6,FALSE),"")</f>
        <v/>
      </c>
      <c r="J7" s="31" t="str">
        <f>IFERROR(VLOOKUP($B6&amp;勤務表!J$1,デイリーデータ,6,FALSE),"")</f>
        <v/>
      </c>
      <c r="K7" s="31" t="str">
        <f>IFERROR(VLOOKUP($B6&amp;勤務表!K$1,デイリーデータ,6,FALSE),"")</f>
        <v/>
      </c>
      <c r="L7" s="31" t="str">
        <f>IFERROR(VLOOKUP($B6&amp;勤務表!L$1,デイリーデータ,6,FALSE),"")</f>
        <v/>
      </c>
      <c r="M7" s="31" t="str">
        <f>IFERROR(VLOOKUP($B6&amp;勤務表!M$1,デイリーデータ,6,FALSE),"")</f>
        <v/>
      </c>
      <c r="N7" s="31" t="str">
        <f>IFERROR(VLOOKUP($B6&amp;勤務表!N$1,デイリーデータ,6,FALSE),"")</f>
        <v/>
      </c>
      <c r="O7" s="31" t="str">
        <f>IFERROR(VLOOKUP($B6&amp;勤務表!O$1,デイリーデータ,6,FALSE),"")</f>
        <v/>
      </c>
      <c r="P7" s="31" t="str">
        <f>IFERROR(VLOOKUP($B6&amp;勤務表!P$1,デイリーデータ,6,FALSE),"")</f>
        <v/>
      </c>
      <c r="Q7" s="31" t="str">
        <f>IFERROR(VLOOKUP($B6&amp;勤務表!Q$1,デイリーデータ,6,FALSE),"")</f>
        <v/>
      </c>
      <c r="R7" s="31" t="str">
        <f>IFERROR(VLOOKUP($B6&amp;勤務表!R$1,デイリーデータ,6,FALSE),"")</f>
        <v/>
      </c>
      <c r="S7" s="31" t="str">
        <f>IFERROR(VLOOKUP($B6&amp;勤務表!S$1,デイリーデータ,6,FALSE),"")</f>
        <v/>
      </c>
      <c r="T7" s="31" t="str">
        <f>IFERROR(VLOOKUP($B6&amp;勤務表!T$1,デイリーデータ,6,FALSE),"")</f>
        <v/>
      </c>
      <c r="U7" s="31" t="str">
        <f>IFERROR(VLOOKUP($B6&amp;勤務表!U$1,デイリーデータ,6,FALSE),"")</f>
        <v/>
      </c>
      <c r="V7" s="31" t="str">
        <f>IFERROR(VLOOKUP($B6&amp;勤務表!V$1,デイリーデータ,6,FALSE),"")</f>
        <v/>
      </c>
      <c r="W7" s="31" t="str">
        <f>IFERROR(VLOOKUP($B6&amp;勤務表!W$1,デイリーデータ,6,FALSE),"")</f>
        <v/>
      </c>
      <c r="X7" s="31" t="str">
        <f>IFERROR(VLOOKUP($B6&amp;勤務表!X$1,デイリーデータ,6,FALSE),"")</f>
        <v/>
      </c>
      <c r="Y7" s="31" t="str">
        <f>IFERROR(VLOOKUP($B6&amp;勤務表!Y$1,デイリーデータ,6,FALSE),"")</f>
        <v/>
      </c>
      <c r="Z7" s="31" t="str">
        <f>IFERROR(VLOOKUP($B6&amp;勤務表!Z$1,デイリーデータ,6,FALSE),"")</f>
        <v/>
      </c>
      <c r="AA7" s="31" t="str">
        <f>IFERROR(VLOOKUP($B6&amp;勤務表!AA$1,デイリーデータ,6,FALSE),"")</f>
        <v/>
      </c>
      <c r="AB7" s="31" t="str">
        <f>IFERROR(VLOOKUP($B6&amp;勤務表!AB$1,デイリーデータ,6,FALSE),"")</f>
        <v/>
      </c>
      <c r="AC7" s="31" t="str">
        <f>IFERROR(VLOOKUP($B6&amp;勤務表!AC$1,デイリーデータ,6,FALSE),"")</f>
        <v/>
      </c>
      <c r="AD7" s="31" t="str">
        <f>IFERROR(VLOOKUP($B6&amp;勤務表!AD$1,デイリーデータ,6,FALSE),"")</f>
        <v/>
      </c>
      <c r="AE7" s="31" t="str">
        <f>IFERROR(VLOOKUP($B6&amp;勤務表!AE$1,デイリーデータ,6,FALSE),"")</f>
        <v/>
      </c>
      <c r="AF7" s="31" t="str">
        <f>IFERROR(VLOOKUP($B6&amp;勤務表!AF$1,デイリーデータ,6,FALSE),"")</f>
        <v/>
      </c>
      <c r="AG7" s="31" t="str">
        <f>IFERROR(VLOOKUP($B6&amp;勤務表!AG$1,デイリーデータ,6,FALSE),"")</f>
        <v/>
      </c>
      <c r="AH7" s="32" t="str">
        <f>IFERROR(VLOOKUP($B6&amp;勤務表!AH$1,デイリーデータ,6,FALSE),"")</f>
        <v/>
      </c>
    </row>
    <row r="8" spans="1:35" s="15" customFormat="1" ht="9.5" x14ac:dyDescent="0.2">
      <c r="A8" s="38"/>
      <c r="B8" s="39"/>
      <c r="C8" s="40" t="s">
        <v>46</v>
      </c>
      <c r="D8" s="34" t="e">
        <f>VLOOKUP($B6&amp;D$1,'宅直データ (２)'!$A:$K,8,FALSE)</f>
        <v>#N/A</v>
      </c>
      <c r="E8" s="35" t="str">
        <f>INDEX(拘!$D$15:$AH$63,勤務表!$A6,DAY(勤務表!E$1))</f>
        <v/>
      </c>
      <c r="F8" s="35" t="str">
        <f>INDEX(拘!$D$15:$AH$63,勤務表!$A6,DAY(勤務表!F$1))</f>
        <v/>
      </c>
      <c r="G8" s="35" t="str">
        <f>INDEX(拘!$D$15:$AH$63,勤務表!$A6,DAY(勤務表!G$1))</f>
        <v/>
      </c>
      <c r="H8" s="35" t="str">
        <f>INDEX(拘!$D$15:$AH$63,勤務表!$A6,DAY(勤務表!H$1))</f>
        <v/>
      </c>
      <c r="I8" s="35" t="str">
        <f>INDEX(拘!$D$15:$AH$63,勤務表!$A6,DAY(勤務表!I$1))</f>
        <v/>
      </c>
      <c r="J8" s="35" t="str">
        <f>INDEX(拘!$D$15:$AH$63,勤務表!$A6,DAY(勤務表!J$1))</f>
        <v/>
      </c>
      <c r="K8" s="35" t="str">
        <f>INDEX(拘!$D$15:$AH$63,勤務表!$A6,DAY(勤務表!K$1))</f>
        <v/>
      </c>
      <c r="L8" s="35" t="str">
        <f>INDEX(拘!$D$15:$AH$63,勤務表!$A6,DAY(勤務表!L$1))</f>
        <v/>
      </c>
      <c r="M8" s="35" t="str">
        <f>INDEX(拘!$D$15:$AH$63,勤務表!$A6,DAY(勤務表!M$1))</f>
        <v/>
      </c>
      <c r="N8" s="35" t="str">
        <f>INDEX(拘!$D$15:$AH$63,勤務表!$A6,DAY(勤務表!N$1))</f>
        <v/>
      </c>
      <c r="O8" s="35" t="str">
        <f>INDEX(拘!$D$15:$AH$63,勤務表!$A6,DAY(勤務表!O$1))</f>
        <v/>
      </c>
      <c r="P8" s="35" t="str">
        <f>INDEX(拘!$D$15:$AH$63,勤務表!$A6,DAY(勤務表!P$1))</f>
        <v/>
      </c>
      <c r="Q8" s="35" t="str">
        <f>INDEX(拘!$D$15:$AH$63,勤務表!$A6,DAY(勤務表!Q$1))</f>
        <v/>
      </c>
      <c r="R8" s="35" t="str">
        <f>INDEX(拘!$D$15:$AH$63,勤務表!$A6,DAY(勤務表!R$1))</f>
        <v/>
      </c>
      <c r="S8" s="35" t="str">
        <f>INDEX(拘!$D$15:$AH$63,勤務表!$A6,DAY(勤務表!S$1))</f>
        <v/>
      </c>
      <c r="T8" s="35" t="str">
        <f>INDEX(拘!$D$15:$AH$63,勤務表!$A6,DAY(勤務表!T$1))</f>
        <v/>
      </c>
      <c r="U8" s="35" t="str">
        <f>INDEX(拘!$D$15:$AH$63,勤務表!$A6,DAY(勤務表!U$1))</f>
        <v/>
      </c>
      <c r="V8" s="35" t="str">
        <f>INDEX(拘!$D$15:$AH$63,勤務表!$A6,DAY(勤務表!V$1))</f>
        <v/>
      </c>
      <c r="W8" s="35" t="str">
        <f>INDEX(拘!$D$15:$AH$63,勤務表!$A6,DAY(勤務表!W$1))</f>
        <v/>
      </c>
      <c r="X8" s="35" t="str">
        <f>INDEX(拘!$D$15:$AH$63,勤務表!$A6,DAY(勤務表!X$1))</f>
        <v/>
      </c>
      <c r="Y8" s="35" t="str">
        <f>INDEX(拘!$D$15:$AH$63,勤務表!$A6,DAY(勤務表!Y$1))</f>
        <v/>
      </c>
      <c r="Z8" s="35" t="str">
        <f>INDEX(拘!$D$15:$AH$63,勤務表!$A6,DAY(勤務表!Z$1))</f>
        <v/>
      </c>
      <c r="AA8" s="35" t="str">
        <f>INDEX(拘!$D$15:$AH$63,勤務表!$A6,DAY(勤務表!AA$1))</f>
        <v/>
      </c>
      <c r="AB8" s="35" t="str">
        <f>INDEX(拘!$D$15:$AH$63,勤務表!$A6,DAY(勤務表!AB$1))</f>
        <v/>
      </c>
      <c r="AC8" s="35" t="str">
        <f>INDEX(拘!$D$15:$AH$63,勤務表!$A6,DAY(勤務表!AC$1))</f>
        <v/>
      </c>
      <c r="AD8" s="35" t="str">
        <f>INDEX(拘!$D$15:$AH$63,勤務表!$A6,DAY(勤務表!AD$1))</f>
        <v/>
      </c>
      <c r="AE8" s="35" t="str">
        <f>INDEX(拘!$D$15:$AH$63,勤務表!$A6,DAY(勤務表!AE$1))</f>
        <v/>
      </c>
      <c r="AF8" s="35" t="str">
        <f>INDEX(拘!$D$15:$AH$63,勤務表!$A6,DAY(勤務表!AF$1))</f>
        <v/>
      </c>
      <c r="AG8" s="35" t="str">
        <f>INDEX(拘!$D$15:$AH$63,勤務表!$A6,DAY(勤務表!AG$1))</f>
        <v/>
      </c>
      <c r="AH8" s="36" t="str">
        <f>INDEX(拘!$D$15:$AH$63,勤務表!$A6,DAY(勤務表!AH$1))</f>
        <v/>
      </c>
    </row>
    <row r="9" spans="1:35" x14ac:dyDescent="0.2">
      <c r="A9" s="41">
        <f>IFERROR(IF(A6+1&lt;=MAX('デイリーデータ (2)'!G:G),A6+1,""),"")</f>
        <v>3</v>
      </c>
      <c r="B9" s="42" t="str">
        <f>IFERROR(VLOOKUP(A9,スタッフ!A:C,2,FALSE),"")</f>
        <v>62993</v>
      </c>
      <c r="C9" s="46" t="str">
        <f>IFERROR(VLOOKUP(A9,スタッフ!A:C,3,FALSE),"")</f>
        <v>平田 恵哉</v>
      </c>
      <c r="D9" s="43" t="str">
        <f>IFERROR(VLOOKUP($B9&amp;D$1,'デイリーデータ (2)'!$A:$F,5,FALSE),"")</f>
        <v/>
      </c>
      <c r="E9" s="44" t="str">
        <f>IFERROR(VLOOKUP($B9&amp;E$1,'デイリーデータ (2)'!$A:$F,5,FALSE),"")</f>
        <v/>
      </c>
      <c r="F9" s="44" t="str">
        <f>IFERROR(VLOOKUP($B9&amp;F$1,'デイリーデータ (2)'!$A:$F,5,FALSE),"")</f>
        <v/>
      </c>
      <c r="G9" s="44" t="str">
        <f>IFERROR(VLOOKUP($B9&amp;G$1,'デイリーデータ (2)'!$A:$F,5,FALSE),"")</f>
        <v/>
      </c>
      <c r="H9" s="44" t="str">
        <f>IFERROR(VLOOKUP($B9&amp;H$1,'デイリーデータ (2)'!$A:$F,5,FALSE),"")</f>
        <v/>
      </c>
      <c r="I9" s="44" t="str">
        <f>IFERROR(VLOOKUP($B9&amp;I$1,'デイリーデータ (2)'!$A:$F,5,FALSE),"")</f>
        <v/>
      </c>
      <c r="J9" s="44" t="str">
        <f>IFERROR(VLOOKUP($B9&amp;J$1,'デイリーデータ (2)'!$A:$F,5,FALSE),"")</f>
        <v/>
      </c>
      <c r="K9" s="44" t="str">
        <f>IFERROR(VLOOKUP($B9&amp;K$1,'デイリーデータ (2)'!$A:$F,5,FALSE),"")</f>
        <v/>
      </c>
      <c r="L9" s="44" t="str">
        <f>IFERROR(VLOOKUP($B9&amp;L$1,'デイリーデータ (2)'!$A:$F,5,FALSE),"")</f>
        <v/>
      </c>
      <c r="M9" s="44" t="str">
        <f>IFERROR(VLOOKUP($B9&amp;M$1,'デイリーデータ (2)'!$A:$F,5,FALSE),"")</f>
        <v/>
      </c>
      <c r="N9" s="44" t="str">
        <f>IFERROR(VLOOKUP($B9&amp;N$1,'デイリーデータ (2)'!$A:$F,5,FALSE),"")</f>
        <v/>
      </c>
      <c r="O9" s="44" t="str">
        <f>IFERROR(VLOOKUP($B9&amp;O$1,'デイリーデータ (2)'!$A:$F,5,FALSE),"")</f>
        <v/>
      </c>
      <c r="P9" s="44" t="str">
        <f>IFERROR(VLOOKUP($B9&amp;P$1,'デイリーデータ (2)'!$A:$F,5,FALSE),"")</f>
        <v/>
      </c>
      <c r="Q9" s="44" t="str">
        <f>IFERROR(VLOOKUP($B9&amp;Q$1,'デイリーデータ (2)'!$A:$F,5,FALSE),"")</f>
        <v/>
      </c>
      <c r="R9" s="44" t="str">
        <f>IFERROR(VLOOKUP($B9&amp;R$1,'デイリーデータ (2)'!$A:$F,5,FALSE),"")</f>
        <v/>
      </c>
      <c r="S9" s="44" t="str">
        <f>IFERROR(VLOOKUP($B9&amp;S$1,'デイリーデータ (2)'!$A:$F,5,FALSE),"")</f>
        <v/>
      </c>
      <c r="T9" s="44" t="str">
        <f>IFERROR(VLOOKUP($B9&amp;T$1,'デイリーデータ (2)'!$A:$F,5,FALSE),"")</f>
        <v/>
      </c>
      <c r="U9" s="44" t="str">
        <f>IFERROR(VLOOKUP($B9&amp;U$1,'デイリーデータ (2)'!$A:$F,5,FALSE),"")</f>
        <v/>
      </c>
      <c r="V9" s="44" t="str">
        <f>IFERROR(VLOOKUP($B9&amp;V$1,'デイリーデータ (2)'!$A:$F,5,FALSE),"")</f>
        <v/>
      </c>
      <c r="W9" s="44" t="str">
        <f>IFERROR(VLOOKUP($B9&amp;W$1,'デイリーデータ (2)'!$A:$F,5,FALSE),"")</f>
        <v/>
      </c>
      <c r="X9" s="44" t="str">
        <f>IFERROR(VLOOKUP($B9&amp;X$1,'デイリーデータ (2)'!$A:$F,5,FALSE),"")</f>
        <v/>
      </c>
      <c r="Y9" s="44" t="str">
        <f>IFERROR(VLOOKUP($B9&amp;Y$1,'デイリーデータ (2)'!$A:$F,5,FALSE),"")</f>
        <v/>
      </c>
      <c r="Z9" s="44" t="str">
        <f>IFERROR(VLOOKUP($B9&amp;Z$1,'デイリーデータ (2)'!$A:$F,5,FALSE),"")</f>
        <v/>
      </c>
      <c r="AA9" s="44" t="str">
        <f>IFERROR(VLOOKUP($B9&amp;AA$1,'デイリーデータ (2)'!$A:$F,5,FALSE),"")</f>
        <v/>
      </c>
      <c r="AB9" s="44" t="str">
        <f>IFERROR(VLOOKUP($B9&amp;AB$1,'デイリーデータ (2)'!$A:$F,5,FALSE),"")</f>
        <v/>
      </c>
      <c r="AC9" s="44" t="str">
        <f>IFERROR(VLOOKUP($B9&amp;AC$1,'デイリーデータ (2)'!$A:$F,5,FALSE),"")</f>
        <v/>
      </c>
      <c r="AD9" s="44" t="str">
        <f>IFERROR(VLOOKUP($B9&amp;AD$1,'デイリーデータ (2)'!$A:$F,5,FALSE),"")</f>
        <v/>
      </c>
      <c r="AE9" s="44" t="str">
        <f>IFERROR(VLOOKUP($B9&amp;AE$1,'デイリーデータ (2)'!$A:$F,5,FALSE),"")</f>
        <v/>
      </c>
      <c r="AF9" s="44" t="str">
        <f>IFERROR(VLOOKUP($B9&amp;AF$1,'デイリーデータ (2)'!$A:$F,5,FALSE),"")</f>
        <v/>
      </c>
      <c r="AG9" s="44" t="str">
        <f>IFERROR(VLOOKUP($B9&amp;AG$1,'デイリーデータ (2)'!$A:$F,5,FALSE),"")</f>
        <v/>
      </c>
      <c r="AH9" s="45" t="str">
        <f>IFERROR(VLOOKUP($B9&amp;AH$1,'デイリーデータ (2)'!$A:$F,5,FALSE),"")</f>
        <v/>
      </c>
      <c r="AI9" s="16"/>
    </row>
    <row r="10" spans="1:35" s="33" customFormat="1" ht="9.5" x14ac:dyDescent="0.2">
      <c r="A10" s="29"/>
      <c r="B10" s="30"/>
      <c r="C10" s="28" t="s">
        <v>47</v>
      </c>
      <c r="D10" s="31" t="e">
        <f>VLOOKUP($B9&amp;勤務表!D$1,デイリーデータ,6,FALSE)</f>
        <v>#N/A</v>
      </c>
      <c r="E10" s="31" t="e">
        <f>VLOOKUP($B9&amp;勤務表!E$1,デイリーデータ,6,FALSE)</f>
        <v>#N/A</v>
      </c>
      <c r="F10" s="31" t="str">
        <f>IFERROR(VLOOKUP($B9&amp;勤務表!F$1,デイリーデータ,6,FALSE),"")</f>
        <v/>
      </c>
      <c r="G10" s="31" t="str">
        <f>IFERROR(VLOOKUP($B9&amp;勤務表!G$1,デイリーデータ,6,FALSE),"")</f>
        <v/>
      </c>
      <c r="H10" s="31" t="str">
        <f>IFERROR(VLOOKUP($B9&amp;勤務表!H$1,デイリーデータ,6,FALSE),"")</f>
        <v/>
      </c>
      <c r="I10" s="31" t="str">
        <f>IFERROR(VLOOKUP($B9&amp;勤務表!I$1,デイリーデータ,6,FALSE),"")</f>
        <v/>
      </c>
      <c r="J10" s="31" t="str">
        <f>IFERROR(VLOOKUP($B9&amp;勤務表!J$1,デイリーデータ,6,FALSE),"")</f>
        <v/>
      </c>
      <c r="K10" s="31" t="str">
        <f>IFERROR(VLOOKUP($B9&amp;勤務表!K$1,デイリーデータ,6,FALSE),"")</f>
        <v/>
      </c>
      <c r="L10" s="31" t="str">
        <f>IFERROR(VLOOKUP($B9&amp;勤務表!L$1,デイリーデータ,6,FALSE),"")</f>
        <v/>
      </c>
      <c r="M10" s="31" t="str">
        <f>IFERROR(VLOOKUP($B9&amp;勤務表!M$1,デイリーデータ,6,FALSE),"")</f>
        <v/>
      </c>
      <c r="N10" s="31" t="str">
        <f>IFERROR(VLOOKUP($B9&amp;勤務表!N$1,デイリーデータ,6,FALSE),"")</f>
        <v/>
      </c>
      <c r="O10" s="31" t="str">
        <f>IFERROR(VLOOKUP($B9&amp;勤務表!O$1,デイリーデータ,6,FALSE),"")</f>
        <v/>
      </c>
      <c r="P10" s="31" t="str">
        <f>IFERROR(VLOOKUP($B9&amp;勤務表!P$1,デイリーデータ,6,FALSE),"")</f>
        <v/>
      </c>
      <c r="Q10" s="31" t="str">
        <f>IFERROR(VLOOKUP($B9&amp;勤務表!Q$1,デイリーデータ,6,FALSE),"")</f>
        <v/>
      </c>
      <c r="R10" s="31" t="str">
        <f>IFERROR(VLOOKUP($B9&amp;勤務表!R$1,デイリーデータ,6,FALSE),"")</f>
        <v/>
      </c>
      <c r="S10" s="31" t="str">
        <f>IFERROR(VLOOKUP($B9&amp;勤務表!S$1,デイリーデータ,6,FALSE),"")</f>
        <v/>
      </c>
      <c r="T10" s="31" t="str">
        <f>IFERROR(VLOOKUP($B9&amp;勤務表!T$1,デイリーデータ,6,FALSE),"")</f>
        <v/>
      </c>
      <c r="U10" s="31" t="str">
        <f>IFERROR(VLOOKUP($B9&amp;勤務表!U$1,デイリーデータ,6,FALSE),"")</f>
        <v/>
      </c>
      <c r="V10" s="31" t="str">
        <f>IFERROR(VLOOKUP($B9&amp;勤務表!V$1,デイリーデータ,6,FALSE),"")</f>
        <v/>
      </c>
      <c r="W10" s="31" t="str">
        <f>IFERROR(VLOOKUP($B9&amp;勤務表!W$1,デイリーデータ,6,FALSE),"")</f>
        <v/>
      </c>
      <c r="X10" s="31" t="str">
        <f>IFERROR(VLOOKUP($B9&amp;勤務表!X$1,デイリーデータ,6,FALSE),"")</f>
        <v/>
      </c>
      <c r="Y10" s="31" t="str">
        <f>IFERROR(VLOOKUP($B9&amp;勤務表!Y$1,デイリーデータ,6,FALSE),"")</f>
        <v/>
      </c>
      <c r="Z10" s="31" t="str">
        <f>IFERROR(VLOOKUP($B9&amp;勤務表!Z$1,デイリーデータ,6,FALSE),"")</f>
        <v/>
      </c>
      <c r="AA10" s="31" t="str">
        <f>IFERROR(VLOOKUP($B9&amp;勤務表!AA$1,デイリーデータ,6,FALSE),"")</f>
        <v/>
      </c>
      <c r="AB10" s="31" t="str">
        <f>IFERROR(VLOOKUP($B9&amp;勤務表!AB$1,デイリーデータ,6,FALSE),"")</f>
        <v/>
      </c>
      <c r="AC10" s="31" t="str">
        <f>IFERROR(VLOOKUP($B9&amp;勤務表!AC$1,デイリーデータ,6,FALSE),"")</f>
        <v/>
      </c>
      <c r="AD10" s="31" t="str">
        <f>IFERROR(VLOOKUP($B9&amp;勤務表!AD$1,デイリーデータ,6,FALSE),"")</f>
        <v/>
      </c>
      <c r="AE10" s="31" t="str">
        <f>IFERROR(VLOOKUP($B9&amp;勤務表!AE$1,デイリーデータ,6,FALSE),"")</f>
        <v/>
      </c>
      <c r="AF10" s="31" t="str">
        <f>IFERROR(VLOOKUP($B9&amp;勤務表!AF$1,デイリーデータ,6,FALSE),"")</f>
        <v/>
      </c>
      <c r="AG10" s="31" t="str">
        <f>IFERROR(VLOOKUP($B9&amp;勤務表!AG$1,デイリーデータ,6,FALSE),"")</f>
        <v/>
      </c>
      <c r="AH10" s="32" t="str">
        <f>IFERROR(VLOOKUP($B9&amp;勤務表!AH$1,デイリーデータ,6,FALSE),"")</f>
        <v/>
      </c>
      <c r="AI10" s="34" t="str">
        <f>IFERROR(VLOOKUP(AG8,CHOOSE($C$1,#REF!,#REF!,#REF!,#REF!,#REF!,#REF!,#REF!,#REF!,#REF!,#REF!,#REF!,#REF!),8,FALSE),"")</f>
        <v/>
      </c>
    </row>
    <row r="11" spans="1:35" s="15" customFormat="1" ht="9.5" x14ac:dyDescent="0.2">
      <c r="A11" s="38"/>
      <c r="B11" s="39"/>
      <c r="C11" s="40" t="s">
        <v>46</v>
      </c>
      <c r="D11" s="34" t="e">
        <f>VLOOKUP($B9&amp;D$1,'宅直データ (２)'!$A:$K,8,FALSE)</f>
        <v>#N/A</v>
      </c>
      <c r="E11" s="35" t="str">
        <f>INDEX(拘!$D$15:$AH$63,勤務表!$A9,DAY(勤務表!E$1))</f>
        <v/>
      </c>
      <c r="F11" s="35" t="str">
        <f>INDEX(拘!$D$15:$AH$63,勤務表!$A9,DAY(勤務表!F$1))</f>
        <v/>
      </c>
      <c r="G11" s="35" t="str">
        <f>INDEX(拘!$D$15:$AH$63,勤務表!$A9,DAY(勤務表!G$1))</f>
        <v/>
      </c>
      <c r="H11" s="35" t="str">
        <f>INDEX(拘!$D$15:$AH$63,勤務表!$A9,DAY(勤務表!H$1))</f>
        <v/>
      </c>
      <c r="I11" s="35" t="str">
        <f>INDEX(拘!$D$15:$AH$63,勤務表!$A9,DAY(勤務表!I$1))</f>
        <v/>
      </c>
      <c r="J11" s="35" t="str">
        <f>INDEX(拘!$D$15:$AH$63,勤務表!$A9,DAY(勤務表!J$1))</f>
        <v/>
      </c>
      <c r="K11" s="35" t="str">
        <f>INDEX(拘!$D$15:$AH$63,勤務表!$A9,DAY(勤務表!K$1))</f>
        <v/>
      </c>
      <c r="L11" s="35" t="str">
        <f>INDEX(拘!$D$15:$AH$63,勤務表!$A9,DAY(勤務表!L$1))</f>
        <v/>
      </c>
      <c r="M11" s="35" t="str">
        <f>INDEX(拘!$D$15:$AH$63,勤務表!$A9,DAY(勤務表!M$1))</f>
        <v/>
      </c>
      <c r="N11" s="35" t="str">
        <f>INDEX(拘!$D$15:$AH$63,勤務表!$A9,DAY(勤務表!N$1))</f>
        <v/>
      </c>
      <c r="O11" s="35" t="str">
        <f>INDEX(拘!$D$15:$AH$63,勤務表!$A9,DAY(勤務表!O$1))</f>
        <v/>
      </c>
      <c r="P11" s="35" t="str">
        <f>INDEX(拘!$D$15:$AH$63,勤務表!$A9,DAY(勤務表!P$1))</f>
        <v/>
      </c>
      <c r="Q11" s="35" t="str">
        <f>INDEX(拘!$D$15:$AH$63,勤務表!$A9,DAY(勤務表!Q$1))</f>
        <v/>
      </c>
      <c r="R11" s="35" t="str">
        <f>INDEX(拘!$D$15:$AH$63,勤務表!$A9,DAY(勤務表!R$1))</f>
        <v/>
      </c>
      <c r="S11" s="35" t="str">
        <f>INDEX(拘!$D$15:$AH$63,勤務表!$A9,DAY(勤務表!S$1))</f>
        <v/>
      </c>
      <c r="T11" s="35" t="str">
        <f>INDEX(拘!$D$15:$AH$63,勤務表!$A9,DAY(勤務表!T$1))</f>
        <v/>
      </c>
      <c r="U11" s="35" t="str">
        <f>INDEX(拘!$D$15:$AH$63,勤務表!$A9,DAY(勤務表!U$1))</f>
        <v/>
      </c>
      <c r="V11" s="35" t="str">
        <f>INDEX(拘!$D$15:$AH$63,勤務表!$A9,DAY(勤務表!V$1))</f>
        <v/>
      </c>
      <c r="W11" s="35" t="str">
        <f>INDEX(拘!$D$15:$AH$63,勤務表!$A9,DAY(勤務表!W$1))</f>
        <v/>
      </c>
      <c r="X11" s="35" t="str">
        <f>INDEX(拘!$D$15:$AH$63,勤務表!$A9,DAY(勤務表!X$1))</f>
        <v/>
      </c>
      <c r="Y11" s="35" t="str">
        <f>INDEX(拘!$D$15:$AH$63,勤務表!$A9,DAY(勤務表!Y$1))</f>
        <v/>
      </c>
      <c r="Z11" s="35" t="str">
        <f>INDEX(拘!$D$15:$AH$63,勤務表!$A9,DAY(勤務表!Z$1))</f>
        <v/>
      </c>
      <c r="AA11" s="35" t="str">
        <f>INDEX(拘!$D$15:$AH$63,勤務表!$A9,DAY(勤務表!AA$1))</f>
        <v/>
      </c>
      <c r="AB11" s="35" t="str">
        <f>INDEX(拘!$D$15:$AH$63,勤務表!$A9,DAY(勤務表!AB$1))</f>
        <v/>
      </c>
      <c r="AC11" s="35" t="str">
        <f>INDEX(拘!$D$15:$AH$63,勤務表!$A9,DAY(勤務表!AC$1))</f>
        <v/>
      </c>
      <c r="AD11" s="35" t="str">
        <f>INDEX(拘!$D$15:$AH$63,勤務表!$A9,DAY(勤務表!AD$1))</f>
        <v/>
      </c>
      <c r="AE11" s="35" t="str">
        <f>INDEX(拘!$D$15:$AH$63,勤務表!$A9,DAY(勤務表!AE$1))</f>
        <v/>
      </c>
      <c r="AF11" s="35" t="str">
        <f>INDEX(拘!$D$15:$AH$63,勤務表!$A9,DAY(勤務表!AF$1))</f>
        <v/>
      </c>
      <c r="AG11" s="35" t="str">
        <f>INDEX(拘!$D$15:$AH$63,勤務表!$A9,DAY(勤務表!AG$1))</f>
        <v/>
      </c>
      <c r="AH11" s="36" t="str">
        <f>INDEX(拘!$D$15:$AH$63,勤務表!$A9,DAY(勤務表!AH$1))</f>
        <v/>
      </c>
    </row>
    <row r="12" spans="1:35" s="15" customFormat="1" x14ac:dyDescent="0.2">
      <c r="A12" s="41">
        <f>IFERROR(IF(A9+1&lt;=MAX('デイリーデータ (2)'!G:G),A9+1,""),"")</f>
        <v>4</v>
      </c>
      <c r="B12" s="42" t="str">
        <f>IFERROR(VLOOKUP(A12,スタッフ!A:C,2,FALSE),"")</f>
        <v>88014</v>
      </c>
      <c r="C12" s="46" t="str">
        <f>IFERROR(VLOOKUP(A12,スタッフ!A:C,3,FALSE),"")</f>
        <v>長田 弘二</v>
      </c>
      <c r="D12" s="43" t="str">
        <f>IFERROR(VLOOKUP($B12&amp;D$1,'デイリーデータ (2)'!$A:$F,5,FALSE),"")</f>
        <v/>
      </c>
      <c r="E12" s="44" t="str">
        <f>IFERROR(VLOOKUP($B12&amp;E$1,'デイリーデータ (2)'!$A:$F,5,FALSE),"")</f>
        <v/>
      </c>
      <c r="F12" s="44" t="str">
        <f>IFERROR(VLOOKUP($B12&amp;F$1,'デイリーデータ (2)'!$A:$F,5,FALSE),"")</f>
        <v/>
      </c>
      <c r="G12" s="44" t="str">
        <f>IFERROR(VLOOKUP($B12&amp;G$1,'デイリーデータ (2)'!$A:$F,5,FALSE),"")</f>
        <v/>
      </c>
      <c r="H12" s="44" t="str">
        <f>IFERROR(VLOOKUP($B12&amp;H$1,'デイリーデータ (2)'!$A:$F,5,FALSE),"")</f>
        <v/>
      </c>
      <c r="I12" s="44" t="str">
        <f>IFERROR(VLOOKUP($B12&amp;I$1,'デイリーデータ (2)'!$A:$F,5,FALSE),"")</f>
        <v/>
      </c>
      <c r="J12" s="44" t="str">
        <f>IFERROR(VLOOKUP($B12&amp;J$1,'デイリーデータ (2)'!$A:$F,5,FALSE),"")</f>
        <v/>
      </c>
      <c r="K12" s="44" t="str">
        <f>IFERROR(VLOOKUP($B12&amp;K$1,'デイリーデータ (2)'!$A:$F,5,FALSE),"")</f>
        <v/>
      </c>
      <c r="L12" s="44" t="str">
        <f>IFERROR(VLOOKUP($B12&amp;L$1,'デイリーデータ (2)'!$A:$F,5,FALSE),"")</f>
        <v/>
      </c>
      <c r="M12" s="44" t="str">
        <f>IFERROR(VLOOKUP($B12&amp;M$1,'デイリーデータ (2)'!$A:$F,5,FALSE),"")</f>
        <v/>
      </c>
      <c r="N12" s="44" t="str">
        <f>IFERROR(VLOOKUP($B12&amp;N$1,'デイリーデータ (2)'!$A:$F,5,FALSE),"")</f>
        <v/>
      </c>
      <c r="O12" s="44" t="str">
        <f>IFERROR(VLOOKUP($B12&amp;O$1,'デイリーデータ (2)'!$A:$F,5,FALSE),"")</f>
        <v/>
      </c>
      <c r="P12" s="44" t="str">
        <f>IFERROR(VLOOKUP($B12&amp;P$1,'デイリーデータ (2)'!$A:$F,5,FALSE),"")</f>
        <v/>
      </c>
      <c r="Q12" s="44" t="str">
        <f>IFERROR(VLOOKUP($B12&amp;Q$1,'デイリーデータ (2)'!$A:$F,5,FALSE),"")</f>
        <v/>
      </c>
      <c r="R12" s="44" t="str">
        <f>IFERROR(VLOOKUP($B12&amp;R$1,'デイリーデータ (2)'!$A:$F,5,FALSE),"")</f>
        <v/>
      </c>
      <c r="S12" s="44" t="str">
        <f>IFERROR(VLOOKUP($B12&amp;S$1,'デイリーデータ (2)'!$A:$F,5,FALSE),"")</f>
        <v/>
      </c>
      <c r="T12" s="44" t="str">
        <f>IFERROR(VLOOKUP($B12&amp;T$1,'デイリーデータ (2)'!$A:$F,5,FALSE),"")</f>
        <v/>
      </c>
      <c r="U12" s="44" t="str">
        <f>IFERROR(VLOOKUP($B12&amp;U$1,'デイリーデータ (2)'!$A:$F,5,FALSE),"")</f>
        <v/>
      </c>
      <c r="V12" s="44" t="str">
        <f>IFERROR(VLOOKUP($B12&amp;V$1,'デイリーデータ (2)'!$A:$F,5,FALSE),"")</f>
        <v/>
      </c>
      <c r="W12" s="44" t="str">
        <f>IFERROR(VLOOKUP($B12&amp;W$1,'デイリーデータ (2)'!$A:$F,5,FALSE),"")</f>
        <v/>
      </c>
      <c r="X12" s="44" t="str">
        <f>IFERROR(VLOOKUP($B12&amp;X$1,'デイリーデータ (2)'!$A:$F,5,FALSE),"")</f>
        <v/>
      </c>
      <c r="Y12" s="44" t="str">
        <f>IFERROR(VLOOKUP($B12&amp;Y$1,'デイリーデータ (2)'!$A:$F,5,FALSE),"")</f>
        <v/>
      </c>
      <c r="Z12" s="44" t="str">
        <f>IFERROR(VLOOKUP($B12&amp;Z$1,'デイリーデータ (2)'!$A:$F,5,FALSE),"")</f>
        <v/>
      </c>
      <c r="AA12" s="44" t="str">
        <f>IFERROR(VLOOKUP($B12&amp;AA$1,'デイリーデータ (2)'!$A:$F,5,FALSE),"")</f>
        <v/>
      </c>
      <c r="AB12" s="44" t="str">
        <f>IFERROR(VLOOKUP($B12&amp;AB$1,'デイリーデータ (2)'!$A:$F,5,FALSE),"")</f>
        <v/>
      </c>
      <c r="AC12" s="44" t="str">
        <f>IFERROR(VLOOKUP($B12&amp;AC$1,'デイリーデータ (2)'!$A:$F,5,FALSE),"")</f>
        <v/>
      </c>
      <c r="AD12" s="44" t="str">
        <f>IFERROR(VLOOKUP($B12&amp;AD$1,'デイリーデータ (2)'!$A:$F,5,FALSE),"")</f>
        <v/>
      </c>
      <c r="AE12" s="44" t="str">
        <f>IFERROR(VLOOKUP($B12&amp;AE$1,'デイリーデータ (2)'!$A:$F,5,FALSE),"")</f>
        <v/>
      </c>
      <c r="AF12" s="44" t="str">
        <f>IFERROR(VLOOKUP($B12&amp;AF$1,'デイリーデータ (2)'!$A:$F,5,FALSE),"")</f>
        <v/>
      </c>
      <c r="AG12" s="44" t="str">
        <f>IFERROR(VLOOKUP($B12&amp;AG$1,'デイリーデータ (2)'!$A:$F,5,FALSE),"")</f>
        <v/>
      </c>
      <c r="AH12" s="45" t="str">
        <f>IFERROR(VLOOKUP($B12&amp;AH$1,'デイリーデータ (2)'!$A:$F,5,FALSE),"")</f>
        <v/>
      </c>
    </row>
    <row r="13" spans="1:35" s="33" customFormat="1" ht="9.5" x14ac:dyDescent="0.2">
      <c r="A13" s="29"/>
      <c r="B13" s="30"/>
      <c r="C13" s="28" t="s">
        <v>47</v>
      </c>
      <c r="D13" s="31" t="e">
        <f>VLOOKUP($B12&amp;勤務表!D$1,デイリーデータ,6,FALSE)</f>
        <v>#N/A</v>
      </c>
      <c r="E13" s="31" t="e">
        <f>VLOOKUP($B12&amp;勤務表!E$1,デイリーデータ,6,FALSE)</f>
        <v>#N/A</v>
      </c>
      <c r="F13" s="31" t="str">
        <f>IFERROR(VLOOKUP($B12&amp;勤務表!F$1,デイリーデータ,6,FALSE),"")</f>
        <v/>
      </c>
      <c r="G13" s="31" t="str">
        <f>IFERROR(VLOOKUP($B12&amp;勤務表!G$1,デイリーデータ,6,FALSE),"")</f>
        <v/>
      </c>
      <c r="H13" s="31" t="str">
        <f>IFERROR(VLOOKUP($B12&amp;勤務表!H$1,デイリーデータ,6,FALSE),"")</f>
        <v/>
      </c>
      <c r="I13" s="31" t="str">
        <f>IFERROR(VLOOKUP($B12&amp;勤務表!I$1,デイリーデータ,6,FALSE),"")</f>
        <v/>
      </c>
      <c r="J13" s="31" t="str">
        <f>IFERROR(VLOOKUP($B12&amp;勤務表!J$1,デイリーデータ,6,FALSE),"")</f>
        <v/>
      </c>
      <c r="K13" s="31" t="str">
        <f>IFERROR(VLOOKUP($B12&amp;勤務表!K$1,デイリーデータ,6,FALSE),"")</f>
        <v/>
      </c>
      <c r="L13" s="31" t="str">
        <f>IFERROR(VLOOKUP($B12&amp;勤務表!L$1,デイリーデータ,6,FALSE),"")</f>
        <v/>
      </c>
      <c r="M13" s="31" t="str">
        <f>IFERROR(VLOOKUP($B12&amp;勤務表!M$1,デイリーデータ,6,FALSE),"")</f>
        <v/>
      </c>
      <c r="N13" s="31" t="str">
        <f>IFERROR(VLOOKUP($B12&amp;勤務表!N$1,デイリーデータ,6,FALSE),"")</f>
        <v/>
      </c>
      <c r="O13" s="31" t="str">
        <f>IFERROR(VLOOKUP($B12&amp;勤務表!O$1,デイリーデータ,6,FALSE),"")</f>
        <v/>
      </c>
      <c r="P13" s="31" t="str">
        <f>IFERROR(VLOOKUP($B12&amp;勤務表!P$1,デイリーデータ,6,FALSE),"")</f>
        <v/>
      </c>
      <c r="Q13" s="31" t="str">
        <f>IFERROR(VLOOKUP($B12&amp;勤務表!Q$1,デイリーデータ,6,FALSE),"")</f>
        <v/>
      </c>
      <c r="R13" s="31" t="str">
        <f>IFERROR(VLOOKUP($B12&amp;勤務表!R$1,デイリーデータ,6,FALSE),"")</f>
        <v/>
      </c>
      <c r="S13" s="31" t="str">
        <f>IFERROR(VLOOKUP($B12&amp;勤務表!S$1,デイリーデータ,6,FALSE),"")</f>
        <v/>
      </c>
      <c r="T13" s="31" t="str">
        <f>IFERROR(VLOOKUP($B12&amp;勤務表!T$1,デイリーデータ,6,FALSE),"")</f>
        <v/>
      </c>
      <c r="U13" s="31" t="str">
        <f>IFERROR(VLOOKUP($B12&amp;勤務表!U$1,デイリーデータ,6,FALSE),"")</f>
        <v/>
      </c>
      <c r="V13" s="31" t="str">
        <f>IFERROR(VLOOKUP($B12&amp;勤務表!V$1,デイリーデータ,6,FALSE),"")</f>
        <v/>
      </c>
      <c r="W13" s="31" t="str">
        <f>IFERROR(VLOOKUP($B12&amp;勤務表!W$1,デイリーデータ,6,FALSE),"")</f>
        <v/>
      </c>
      <c r="X13" s="31" t="str">
        <f>IFERROR(VLOOKUP($B12&amp;勤務表!X$1,デイリーデータ,6,FALSE),"")</f>
        <v/>
      </c>
      <c r="Y13" s="31" t="str">
        <f>IFERROR(VLOOKUP($B12&amp;勤務表!Y$1,デイリーデータ,6,FALSE),"")</f>
        <v/>
      </c>
      <c r="Z13" s="31" t="str">
        <f>IFERROR(VLOOKUP($B12&amp;勤務表!Z$1,デイリーデータ,6,FALSE),"")</f>
        <v/>
      </c>
      <c r="AA13" s="31" t="str">
        <f>IFERROR(VLOOKUP($B12&amp;勤務表!AA$1,デイリーデータ,6,FALSE),"")</f>
        <v/>
      </c>
      <c r="AB13" s="31" t="str">
        <f>IFERROR(VLOOKUP($B12&amp;勤務表!AB$1,デイリーデータ,6,FALSE),"")</f>
        <v/>
      </c>
      <c r="AC13" s="31" t="str">
        <f>IFERROR(VLOOKUP($B12&amp;勤務表!AC$1,デイリーデータ,6,FALSE),"")</f>
        <v/>
      </c>
      <c r="AD13" s="31" t="str">
        <f>IFERROR(VLOOKUP($B12&amp;勤務表!AD$1,デイリーデータ,6,FALSE),"")</f>
        <v/>
      </c>
      <c r="AE13" s="31" t="str">
        <f>IFERROR(VLOOKUP($B12&amp;勤務表!AE$1,デイリーデータ,6,FALSE),"")</f>
        <v/>
      </c>
      <c r="AF13" s="31" t="str">
        <f>IFERROR(VLOOKUP($B12&amp;勤務表!AF$1,デイリーデータ,6,FALSE),"")</f>
        <v/>
      </c>
      <c r="AG13" s="31" t="str">
        <f>IFERROR(VLOOKUP($B12&amp;勤務表!AG$1,デイリーデータ,6,FALSE),"")</f>
        <v/>
      </c>
      <c r="AH13" s="32" t="str">
        <f>IFERROR(VLOOKUP($B12&amp;勤務表!AH$1,デイリーデータ,6,FALSE),"")</f>
        <v/>
      </c>
    </row>
    <row r="14" spans="1:35" s="15" customFormat="1" ht="9.5" x14ac:dyDescent="0.2">
      <c r="A14" s="38"/>
      <c r="B14" s="39"/>
      <c r="C14" s="40" t="s">
        <v>46</v>
      </c>
      <c r="D14" s="34" t="e">
        <f>VLOOKUP($B12&amp;D$1,'宅直データ (２)'!$A:$K,8,FALSE)</f>
        <v>#N/A</v>
      </c>
      <c r="E14" s="35" t="str">
        <f>INDEX(拘!$D$15:$AH$63,勤務表!$A12,DAY(勤務表!E$1))</f>
        <v/>
      </c>
      <c r="F14" s="35" t="str">
        <f>INDEX(拘!$D$15:$AH$63,勤務表!$A12,DAY(勤務表!F$1))</f>
        <v/>
      </c>
      <c r="G14" s="35" t="str">
        <f>INDEX(拘!$D$15:$AH$63,勤務表!$A12,DAY(勤務表!G$1))</f>
        <v/>
      </c>
      <c r="H14" s="35" t="str">
        <f>INDEX(拘!$D$15:$AH$63,勤務表!$A12,DAY(勤務表!H$1))</f>
        <v/>
      </c>
      <c r="I14" s="35" t="str">
        <f>INDEX(拘!$D$15:$AH$63,勤務表!$A12,DAY(勤務表!I$1))</f>
        <v/>
      </c>
      <c r="J14" s="35" t="str">
        <f>INDEX(拘!$D$15:$AH$63,勤務表!$A12,DAY(勤務表!J$1))</f>
        <v/>
      </c>
      <c r="K14" s="35" t="str">
        <f>INDEX(拘!$D$15:$AH$63,勤務表!$A12,DAY(勤務表!K$1))</f>
        <v/>
      </c>
      <c r="L14" s="35" t="str">
        <f>INDEX(拘!$D$15:$AH$63,勤務表!$A12,DAY(勤務表!L$1))</f>
        <v/>
      </c>
      <c r="M14" s="35" t="str">
        <f>INDEX(拘!$D$15:$AH$63,勤務表!$A12,DAY(勤務表!M$1))</f>
        <v/>
      </c>
      <c r="N14" s="35" t="str">
        <f>INDEX(拘!$D$15:$AH$63,勤務表!$A12,DAY(勤務表!N$1))</f>
        <v/>
      </c>
      <c r="O14" s="35" t="str">
        <f>INDEX(拘!$D$15:$AH$63,勤務表!$A12,DAY(勤務表!O$1))</f>
        <v/>
      </c>
      <c r="P14" s="35" t="str">
        <f>INDEX(拘!$D$15:$AH$63,勤務表!$A12,DAY(勤務表!P$1))</f>
        <v/>
      </c>
      <c r="Q14" s="35" t="str">
        <f>INDEX(拘!$D$15:$AH$63,勤務表!$A12,DAY(勤務表!Q$1))</f>
        <v/>
      </c>
      <c r="R14" s="35" t="str">
        <f>INDEX(拘!$D$15:$AH$63,勤務表!$A12,DAY(勤務表!R$1))</f>
        <v/>
      </c>
      <c r="S14" s="35" t="str">
        <f>INDEX(拘!$D$15:$AH$63,勤務表!$A12,DAY(勤務表!S$1))</f>
        <v/>
      </c>
      <c r="T14" s="35" t="str">
        <f>INDEX(拘!$D$15:$AH$63,勤務表!$A12,DAY(勤務表!T$1))</f>
        <v/>
      </c>
      <c r="U14" s="35" t="str">
        <f>INDEX(拘!$D$15:$AH$63,勤務表!$A12,DAY(勤務表!U$1))</f>
        <v/>
      </c>
      <c r="V14" s="35" t="str">
        <f>INDEX(拘!$D$15:$AH$63,勤務表!$A12,DAY(勤務表!V$1))</f>
        <v/>
      </c>
      <c r="W14" s="35" t="str">
        <f>INDEX(拘!$D$15:$AH$63,勤務表!$A12,DAY(勤務表!W$1))</f>
        <v/>
      </c>
      <c r="X14" s="35" t="str">
        <f>INDEX(拘!$D$15:$AH$63,勤務表!$A12,DAY(勤務表!X$1))</f>
        <v/>
      </c>
      <c r="Y14" s="35" t="str">
        <f>INDEX(拘!$D$15:$AH$63,勤務表!$A12,DAY(勤務表!Y$1))</f>
        <v/>
      </c>
      <c r="Z14" s="35" t="str">
        <f>INDEX(拘!$D$15:$AH$63,勤務表!$A12,DAY(勤務表!Z$1))</f>
        <v/>
      </c>
      <c r="AA14" s="35" t="str">
        <f>INDEX(拘!$D$15:$AH$63,勤務表!$A12,DAY(勤務表!AA$1))</f>
        <v/>
      </c>
      <c r="AB14" s="35" t="str">
        <f>INDEX(拘!$D$15:$AH$63,勤務表!$A12,DAY(勤務表!AB$1))</f>
        <v/>
      </c>
      <c r="AC14" s="35" t="str">
        <f>INDEX(拘!$D$15:$AH$63,勤務表!$A12,DAY(勤務表!AC$1))</f>
        <v/>
      </c>
      <c r="AD14" s="35" t="str">
        <f>INDEX(拘!$D$15:$AH$63,勤務表!$A12,DAY(勤務表!AD$1))</f>
        <v/>
      </c>
      <c r="AE14" s="35" t="str">
        <f>INDEX(拘!$D$15:$AH$63,勤務表!$A12,DAY(勤務表!AE$1))</f>
        <v/>
      </c>
      <c r="AF14" s="35" t="str">
        <f>INDEX(拘!$D$15:$AH$63,勤務表!$A12,DAY(勤務表!AF$1))</f>
        <v/>
      </c>
      <c r="AG14" s="35" t="str">
        <f>INDEX(拘!$D$15:$AH$63,勤務表!$A12,DAY(勤務表!AG$1))</f>
        <v/>
      </c>
      <c r="AH14" s="36" t="str">
        <f>INDEX(拘!$D$15:$AH$63,勤務表!$A12,DAY(勤務表!AH$1))</f>
        <v/>
      </c>
    </row>
    <row r="15" spans="1:35" s="15" customFormat="1" x14ac:dyDescent="0.2">
      <c r="A15" s="41">
        <f>IFERROR(IF(A12+1&lt;=MAX('デイリーデータ (2)'!G:G),A12+1,""),"")</f>
        <v>5</v>
      </c>
      <c r="B15" s="42" t="str">
        <f>IFERROR(VLOOKUP(A15,スタッフ!A:C,2,FALSE),"")</f>
        <v>29056</v>
      </c>
      <c r="C15" s="46" t="str">
        <f>IFERROR(VLOOKUP(A15,スタッフ!A:C,3,FALSE),"")</f>
        <v>中井 士郎</v>
      </c>
      <c r="D15" s="43" t="str">
        <f>IFERROR(VLOOKUP($B15&amp;D$1,'デイリーデータ (2)'!$A:$F,5,FALSE),"")</f>
        <v/>
      </c>
      <c r="E15" s="44" t="str">
        <f>IFERROR(VLOOKUP($B15&amp;E$1,'デイリーデータ (2)'!$A:$F,5,FALSE),"")</f>
        <v/>
      </c>
      <c r="F15" s="44" t="str">
        <f>IFERROR(VLOOKUP($B15&amp;F$1,'デイリーデータ (2)'!$A:$F,5,FALSE),"")</f>
        <v/>
      </c>
      <c r="G15" s="44" t="str">
        <f>IFERROR(VLOOKUP($B15&amp;G$1,'デイリーデータ (2)'!$A:$F,5,FALSE),"")</f>
        <v/>
      </c>
      <c r="H15" s="44" t="str">
        <f>IFERROR(VLOOKUP($B15&amp;H$1,'デイリーデータ (2)'!$A:$F,5,FALSE),"")</f>
        <v/>
      </c>
      <c r="I15" s="44" t="str">
        <f>IFERROR(VLOOKUP($B15&amp;I$1,'デイリーデータ (2)'!$A:$F,5,FALSE),"")</f>
        <v/>
      </c>
      <c r="J15" s="44" t="str">
        <f>IFERROR(VLOOKUP($B15&amp;J$1,'デイリーデータ (2)'!$A:$F,5,FALSE),"")</f>
        <v/>
      </c>
      <c r="K15" s="44" t="str">
        <f>IFERROR(VLOOKUP($B15&amp;K$1,'デイリーデータ (2)'!$A:$F,5,FALSE),"")</f>
        <v/>
      </c>
      <c r="L15" s="44" t="str">
        <f>IFERROR(VLOOKUP($B15&amp;L$1,'デイリーデータ (2)'!$A:$F,5,FALSE),"")</f>
        <v/>
      </c>
      <c r="M15" s="44" t="str">
        <f>IFERROR(VLOOKUP($B15&amp;M$1,'デイリーデータ (2)'!$A:$F,5,FALSE),"")</f>
        <v/>
      </c>
      <c r="N15" s="44" t="str">
        <f>IFERROR(VLOOKUP($B15&amp;N$1,'デイリーデータ (2)'!$A:$F,5,FALSE),"")</f>
        <v/>
      </c>
      <c r="O15" s="44" t="str">
        <f>IFERROR(VLOOKUP($B15&amp;O$1,'デイリーデータ (2)'!$A:$F,5,FALSE),"")</f>
        <v/>
      </c>
      <c r="P15" s="44" t="str">
        <f>IFERROR(VLOOKUP($B15&amp;P$1,'デイリーデータ (2)'!$A:$F,5,FALSE),"")</f>
        <v/>
      </c>
      <c r="Q15" s="44" t="str">
        <f>IFERROR(VLOOKUP($B15&amp;Q$1,'デイリーデータ (2)'!$A:$F,5,FALSE),"")</f>
        <v/>
      </c>
      <c r="R15" s="44" t="str">
        <f>IFERROR(VLOOKUP($B15&amp;R$1,'デイリーデータ (2)'!$A:$F,5,FALSE),"")</f>
        <v/>
      </c>
      <c r="S15" s="44" t="str">
        <f>IFERROR(VLOOKUP($B15&amp;S$1,'デイリーデータ (2)'!$A:$F,5,FALSE),"")</f>
        <v/>
      </c>
      <c r="T15" s="44" t="str">
        <f>IFERROR(VLOOKUP($B15&amp;T$1,'デイリーデータ (2)'!$A:$F,5,FALSE),"")</f>
        <v/>
      </c>
      <c r="U15" s="44" t="str">
        <f>IFERROR(VLOOKUP($B15&amp;U$1,'デイリーデータ (2)'!$A:$F,5,FALSE),"")</f>
        <v/>
      </c>
      <c r="V15" s="44" t="str">
        <f>IFERROR(VLOOKUP($B15&amp;V$1,'デイリーデータ (2)'!$A:$F,5,FALSE),"")</f>
        <v/>
      </c>
      <c r="W15" s="44" t="str">
        <f>IFERROR(VLOOKUP($B15&amp;W$1,'デイリーデータ (2)'!$A:$F,5,FALSE),"")</f>
        <v/>
      </c>
      <c r="X15" s="44" t="str">
        <f>IFERROR(VLOOKUP($B15&amp;X$1,'デイリーデータ (2)'!$A:$F,5,FALSE),"")</f>
        <v/>
      </c>
      <c r="Y15" s="44" t="str">
        <f>IFERROR(VLOOKUP($B15&amp;Y$1,'デイリーデータ (2)'!$A:$F,5,FALSE),"")</f>
        <v/>
      </c>
      <c r="Z15" s="44" t="str">
        <f>IFERROR(VLOOKUP($B15&amp;Z$1,'デイリーデータ (2)'!$A:$F,5,FALSE),"")</f>
        <v/>
      </c>
      <c r="AA15" s="44" t="str">
        <f>IFERROR(VLOOKUP($B15&amp;AA$1,'デイリーデータ (2)'!$A:$F,5,FALSE),"")</f>
        <v/>
      </c>
      <c r="AB15" s="44" t="str">
        <f>IFERROR(VLOOKUP($B15&amp;AB$1,'デイリーデータ (2)'!$A:$F,5,FALSE),"")</f>
        <v/>
      </c>
      <c r="AC15" s="44" t="str">
        <f>IFERROR(VLOOKUP($B15&amp;AC$1,'デイリーデータ (2)'!$A:$F,5,FALSE),"")</f>
        <v/>
      </c>
      <c r="AD15" s="44" t="str">
        <f>IFERROR(VLOOKUP($B15&amp;AD$1,'デイリーデータ (2)'!$A:$F,5,FALSE),"")</f>
        <v/>
      </c>
      <c r="AE15" s="44" t="str">
        <f>IFERROR(VLOOKUP($B15&amp;AE$1,'デイリーデータ (2)'!$A:$F,5,FALSE),"")</f>
        <v/>
      </c>
      <c r="AF15" s="44" t="str">
        <f>IFERROR(VLOOKUP($B15&amp;AF$1,'デイリーデータ (2)'!$A:$F,5,FALSE),"")</f>
        <v/>
      </c>
      <c r="AG15" s="44" t="str">
        <f>IFERROR(VLOOKUP($B15&amp;AG$1,'デイリーデータ (2)'!$A:$F,5,FALSE),"")</f>
        <v/>
      </c>
      <c r="AH15" s="45" t="str">
        <f>IFERROR(VLOOKUP($B15&amp;AH$1,'デイリーデータ (2)'!$A:$F,5,FALSE),"")</f>
        <v/>
      </c>
    </row>
    <row r="16" spans="1:35" s="33" customFormat="1" ht="9.5" x14ac:dyDescent="0.2">
      <c r="A16" s="29"/>
      <c r="B16" s="30"/>
      <c r="C16" s="28" t="s">
        <v>47</v>
      </c>
      <c r="D16" s="31" t="e">
        <f>VLOOKUP($B15&amp;勤務表!D$1,デイリーデータ,6,FALSE)</f>
        <v>#N/A</v>
      </c>
      <c r="E16" s="31" t="e">
        <f>VLOOKUP($B15&amp;勤務表!E$1,デイリーデータ,6,FALSE)</f>
        <v>#N/A</v>
      </c>
      <c r="F16" s="31" t="str">
        <f>IFERROR(VLOOKUP($B15&amp;勤務表!F$1,デイリーデータ,6,FALSE),"")</f>
        <v/>
      </c>
      <c r="G16" s="31" t="str">
        <f>IFERROR(VLOOKUP($B15&amp;勤務表!G$1,デイリーデータ,6,FALSE),"")</f>
        <v/>
      </c>
      <c r="H16" s="31" t="str">
        <f>IFERROR(VLOOKUP($B15&amp;勤務表!H$1,デイリーデータ,6,FALSE),"")</f>
        <v/>
      </c>
      <c r="I16" s="31" t="str">
        <f>IFERROR(VLOOKUP($B15&amp;勤務表!I$1,デイリーデータ,6,FALSE),"")</f>
        <v/>
      </c>
      <c r="J16" s="31" t="str">
        <f>IFERROR(VLOOKUP($B15&amp;勤務表!J$1,デイリーデータ,6,FALSE),"")</f>
        <v/>
      </c>
      <c r="K16" s="31" t="str">
        <f>IFERROR(VLOOKUP($B15&amp;勤務表!K$1,デイリーデータ,6,FALSE),"")</f>
        <v/>
      </c>
      <c r="L16" s="31" t="str">
        <f>IFERROR(VLOOKUP($B15&amp;勤務表!L$1,デイリーデータ,6,FALSE),"")</f>
        <v/>
      </c>
      <c r="M16" s="31" t="str">
        <f>IFERROR(VLOOKUP($B15&amp;勤務表!M$1,デイリーデータ,6,FALSE),"")</f>
        <v/>
      </c>
      <c r="N16" s="31" t="str">
        <f>IFERROR(VLOOKUP($B15&amp;勤務表!N$1,デイリーデータ,6,FALSE),"")</f>
        <v/>
      </c>
      <c r="O16" s="31" t="str">
        <f>IFERROR(VLOOKUP($B15&amp;勤務表!O$1,デイリーデータ,6,FALSE),"")</f>
        <v/>
      </c>
      <c r="P16" s="31" t="str">
        <f>IFERROR(VLOOKUP($B15&amp;勤務表!P$1,デイリーデータ,6,FALSE),"")</f>
        <v/>
      </c>
      <c r="Q16" s="31" t="str">
        <f>IFERROR(VLOOKUP($B15&amp;勤務表!Q$1,デイリーデータ,6,FALSE),"")</f>
        <v/>
      </c>
      <c r="R16" s="31" t="str">
        <f>IFERROR(VLOOKUP($B15&amp;勤務表!R$1,デイリーデータ,6,FALSE),"")</f>
        <v/>
      </c>
      <c r="S16" s="31" t="str">
        <f>IFERROR(VLOOKUP($B15&amp;勤務表!S$1,デイリーデータ,6,FALSE),"")</f>
        <v/>
      </c>
      <c r="T16" s="31" t="str">
        <f>IFERROR(VLOOKUP($B15&amp;勤務表!T$1,デイリーデータ,6,FALSE),"")</f>
        <v/>
      </c>
      <c r="U16" s="31" t="str">
        <f>IFERROR(VLOOKUP($B15&amp;勤務表!U$1,デイリーデータ,6,FALSE),"")</f>
        <v/>
      </c>
      <c r="V16" s="31" t="str">
        <f>IFERROR(VLOOKUP($B15&amp;勤務表!V$1,デイリーデータ,6,FALSE),"")</f>
        <v/>
      </c>
      <c r="W16" s="31" t="str">
        <f>IFERROR(VLOOKUP($B15&amp;勤務表!W$1,デイリーデータ,6,FALSE),"")</f>
        <v/>
      </c>
      <c r="X16" s="31" t="str">
        <f>IFERROR(VLOOKUP($B15&amp;勤務表!X$1,デイリーデータ,6,FALSE),"")</f>
        <v/>
      </c>
      <c r="Y16" s="31" t="str">
        <f>IFERROR(VLOOKUP($B15&amp;勤務表!Y$1,デイリーデータ,6,FALSE),"")</f>
        <v/>
      </c>
      <c r="Z16" s="31" t="str">
        <f>IFERROR(VLOOKUP($B15&amp;勤務表!Z$1,デイリーデータ,6,FALSE),"")</f>
        <v/>
      </c>
      <c r="AA16" s="31" t="str">
        <f>IFERROR(VLOOKUP($B15&amp;勤務表!AA$1,デイリーデータ,6,FALSE),"")</f>
        <v/>
      </c>
      <c r="AB16" s="31" t="str">
        <f>IFERROR(VLOOKUP($B15&amp;勤務表!AB$1,デイリーデータ,6,FALSE),"")</f>
        <v/>
      </c>
      <c r="AC16" s="31" t="str">
        <f>IFERROR(VLOOKUP($B15&amp;勤務表!AC$1,デイリーデータ,6,FALSE),"")</f>
        <v/>
      </c>
      <c r="AD16" s="31" t="str">
        <f>IFERROR(VLOOKUP($B15&amp;勤務表!AD$1,デイリーデータ,6,FALSE),"")</f>
        <v/>
      </c>
      <c r="AE16" s="31" t="str">
        <f>IFERROR(VLOOKUP($B15&amp;勤務表!AE$1,デイリーデータ,6,FALSE),"")</f>
        <v/>
      </c>
      <c r="AF16" s="31" t="str">
        <f>IFERROR(VLOOKUP($B15&amp;勤務表!AF$1,デイリーデータ,6,FALSE),"")</f>
        <v/>
      </c>
      <c r="AG16" s="31" t="str">
        <f>IFERROR(VLOOKUP($B15&amp;勤務表!AG$1,デイリーデータ,6,FALSE),"")</f>
        <v/>
      </c>
      <c r="AH16" s="32" t="str">
        <f>IFERROR(VLOOKUP($B15&amp;勤務表!AH$1,デイリーデータ,6,FALSE),"")</f>
        <v/>
      </c>
    </row>
    <row r="17" spans="1:34" s="15" customFormat="1" ht="9.5" x14ac:dyDescent="0.2">
      <c r="A17" s="38"/>
      <c r="B17" s="39"/>
      <c r="C17" s="40" t="s">
        <v>46</v>
      </c>
      <c r="D17" s="34" t="e">
        <f>VLOOKUP($B15&amp;D$1,'宅直データ (２)'!$A:$K,8,FALSE)</f>
        <v>#N/A</v>
      </c>
      <c r="E17" s="35" t="str">
        <f>INDEX(拘!$D$15:$AH$63,勤務表!$A15,DAY(勤務表!E$1))</f>
        <v/>
      </c>
      <c r="F17" s="35" t="str">
        <f>INDEX(拘!$D$15:$AH$63,勤務表!$A15,DAY(勤務表!F$1))</f>
        <v/>
      </c>
      <c r="G17" s="35" t="str">
        <f>INDEX(拘!$D$15:$AH$63,勤務表!$A15,DAY(勤務表!G$1))</f>
        <v/>
      </c>
      <c r="H17" s="35" t="str">
        <f>INDEX(拘!$D$15:$AH$63,勤務表!$A15,DAY(勤務表!H$1))</f>
        <v/>
      </c>
      <c r="I17" s="35" t="str">
        <f>INDEX(拘!$D$15:$AH$63,勤務表!$A15,DAY(勤務表!I$1))</f>
        <v/>
      </c>
      <c r="J17" s="35" t="str">
        <f>INDEX(拘!$D$15:$AH$63,勤務表!$A15,DAY(勤務表!J$1))</f>
        <v/>
      </c>
      <c r="K17" s="35" t="str">
        <f>INDEX(拘!$D$15:$AH$63,勤務表!$A15,DAY(勤務表!K$1))</f>
        <v/>
      </c>
      <c r="L17" s="35" t="str">
        <f>INDEX(拘!$D$15:$AH$63,勤務表!$A15,DAY(勤務表!L$1))</f>
        <v/>
      </c>
      <c r="M17" s="35" t="str">
        <f>INDEX(拘!$D$15:$AH$63,勤務表!$A15,DAY(勤務表!M$1))</f>
        <v/>
      </c>
      <c r="N17" s="35" t="str">
        <f>INDEX(拘!$D$15:$AH$63,勤務表!$A15,DAY(勤務表!N$1))</f>
        <v/>
      </c>
      <c r="O17" s="35" t="str">
        <f>INDEX(拘!$D$15:$AH$63,勤務表!$A15,DAY(勤務表!O$1))</f>
        <v/>
      </c>
      <c r="P17" s="35" t="str">
        <f>INDEX(拘!$D$15:$AH$63,勤務表!$A15,DAY(勤務表!P$1))</f>
        <v/>
      </c>
      <c r="Q17" s="35" t="str">
        <f>INDEX(拘!$D$15:$AH$63,勤務表!$A15,DAY(勤務表!Q$1))</f>
        <v/>
      </c>
      <c r="R17" s="35" t="str">
        <f>INDEX(拘!$D$15:$AH$63,勤務表!$A15,DAY(勤務表!R$1))</f>
        <v/>
      </c>
      <c r="S17" s="35" t="str">
        <f>INDEX(拘!$D$15:$AH$63,勤務表!$A15,DAY(勤務表!S$1))</f>
        <v/>
      </c>
      <c r="T17" s="35" t="str">
        <f>INDEX(拘!$D$15:$AH$63,勤務表!$A15,DAY(勤務表!T$1))</f>
        <v/>
      </c>
      <c r="U17" s="35" t="str">
        <f>INDEX(拘!$D$15:$AH$63,勤務表!$A15,DAY(勤務表!U$1))</f>
        <v/>
      </c>
      <c r="V17" s="35" t="str">
        <f>INDEX(拘!$D$15:$AH$63,勤務表!$A15,DAY(勤務表!V$1))</f>
        <v/>
      </c>
      <c r="W17" s="35" t="str">
        <f>INDEX(拘!$D$15:$AH$63,勤務表!$A15,DAY(勤務表!W$1))</f>
        <v/>
      </c>
      <c r="X17" s="35" t="str">
        <f>INDEX(拘!$D$15:$AH$63,勤務表!$A15,DAY(勤務表!X$1))</f>
        <v/>
      </c>
      <c r="Y17" s="35" t="str">
        <f>INDEX(拘!$D$15:$AH$63,勤務表!$A15,DAY(勤務表!Y$1))</f>
        <v/>
      </c>
      <c r="Z17" s="35" t="str">
        <f>INDEX(拘!$D$15:$AH$63,勤務表!$A15,DAY(勤務表!Z$1))</f>
        <v/>
      </c>
      <c r="AA17" s="35" t="str">
        <f>INDEX(拘!$D$15:$AH$63,勤務表!$A15,DAY(勤務表!AA$1))</f>
        <v/>
      </c>
      <c r="AB17" s="35" t="str">
        <f>INDEX(拘!$D$15:$AH$63,勤務表!$A15,DAY(勤務表!AB$1))</f>
        <v/>
      </c>
      <c r="AC17" s="35" t="str">
        <f>INDEX(拘!$D$15:$AH$63,勤務表!$A15,DAY(勤務表!AC$1))</f>
        <v/>
      </c>
      <c r="AD17" s="35" t="str">
        <f>INDEX(拘!$D$15:$AH$63,勤務表!$A15,DAY(勤務表!AD$1))</f>
        <v/>
      </c>
      <c r="AE17" s="35" t="str">
        <f>INDEX(拘!$D$15:$AH$63,勤務表!$A15,DAY(勤務表!AE$1))</f>
        <v/>
      </c>
      <c r="AF17" s="35" t="str">
        <f>INDEX(拘!$D$15:$AH$63,勤務表!$A15,DAY(勤務表!AF$1))</f>
        <v/>
      </c>
      <c r="AG17" s="35" t="str">
        <f>INDEX(拘!$D$15:$AH$63,勤務表!$A15,DAY(勤務表!AG$1))</f>
        <v/>
      </c>
      <c r="AH17" s="36" t="str">
        <f>INDEX(拘!$D$15:$AH$63,勤務表!$A15,DAY(勤務表!AH$1))</f>
        <v/>
      </c>
    </row>
    <row r="18" spans="1:34" s="15" customFormat="1" x14ac:dyDescent="0.2">
      <c r="A18" s="41">
        <f>IFERROR(IF(A15+1&lt;=MAX('デイリーデータ (2)'!G:G),A15+1,""),"")</f>
        <v>6</v>
      </c>
      <c r="B18" s="42" t="str">
        <f>IFERROR(VLOOKUP(A18,スタッフ!A:C,2,FALSE),"")</f>
        <v>31176</v>
      </c>
      <c r="C18" s="46" t="str">
        <f>IFERROR(VLOOKUP(A18,スタッフ!A:C,3,FALSE),"")</f>
        <v>北 洋一</v>
      </c>
      <c r="D18" s="43" t="str">
        <f>IFERROR(VLOOKUP($B18&amp;D$1,'デイリーデータ (2)'!$A:$F,5,FALSE),"")</f>
        <v/>
      </c>
      <c r="E18" s="44" t="str">
        <f>IFERROR(VLOOKUP($B18&amp;E$1,'デイリーデータ (2)'!$A:$F,5,FALSE),"")</f>
        <v/>
      </c>
      <c r="F18" s="44" t="str">
        <f>IFERROR(VLOOKUP($B18&amp;F$1,'デイリーデータ (2)'!$A:$F,5,FALSE),"")</f>
        <v/>
      </c>
      <c r="G18" s="44" t="str">
        <f>IFERROR(VLOOKUP($B18&amp;G$1,'デイリーデータ (2)'!$A:$F,5,FALSE),"")</f>
        <v/>
      </c>
      <c r="H18" s="44" t="str">
        <f>IFERROR(VLOOKUP($B18&amp;H$1,'デイリーデータ (2)'!$A:$F,5,FALSE),"")</f>
        <v/>
      </c>
      <c r="I18" s="44" t="str">
        <f>IFERROR(VLOOKUP($B18&amp;I$1,'デイリーデータ (2)'!$A:$F,5,FALSE),"")</f>
        <v/>
      </c>
      <c r="J18" s="44" t="str">
        <f>IFERROR(VLOOKUP($B18&amp;J$1,'デイリーデータ (2)'!$A:$F,5,FALSE),"")</f>
        <v/>
      </c>
      <c r="K18" s="44" t="str">
        <f>IFERROR(VLOOKUP($B18&amp;K$1,'デイリーデータ (2)'!$A:$F,5,FALSE),"")</f>
        <v/>
      </c>
      <c r="L18" s="44" t="str">
        <f>IFERROR(VLOOKUP($B18&amp;L$1,'デイリーデータ (2)'!$A:$F,5,FALSE),"")</f>
        <v/>
      </c>
      <c r="M18" s="44" t="str">
        <f>IFERROR(VLOOKUP($B18&amp;M$1,'デイリーデータ (2)'!$A:$F,5,FALSE),"")</f>
        <v/>
      </c>
      <c r="N18" s="44" t="str">
        <f>IFERROR(VLOOKUP($B18&amp;N$1,'デイリーデータ (2)'!$A:$F,5,FALSE),"")</f>
        <v/>
      </c>
      <c r="O18" s="44" t="str">
        <f>IFERROR(VLOOKUP($B18&amp;O$1,'デイリーデータ (2)'!$A:$F,5,FALSE),"")</f>
        <v/>
      </c>
      <c r="P18" s="44" t="str">
        <f>IFERROR(VLOOKUP($B18&amp;P$1,'デイリーデータ (2)'!$A:$F,5,FALSE),"")</f>
        <v/>
      </c>
      <c r="Q18" s="44" t="str">
        <f>IFERROR(VLOOKUP($B18&amp;Q$1,'デイリーデータ (2)'!$A:$F,5,FALSE),"")</f>
        <v/>
      </c>
      <c r="R18" s="44" t="str">
        <f>IFERROR(VLOOKUP($B18&amp;R$1,'デイリーデータ (2)'!$A:$F,5,FALSE),"")</f>
        <v/>
      </c>
      <c r="S18" s="44" t="str">
        <f>IFERROR(VLOOKUP($B18&amp;S$1,'デイリーデータ (2)'!$A:$F,5,FALSE),"")</f>
        <v/>
      </c>
      <c r="T18" s="44" t="str">
        <f>IFERROR(VLOOKUP($B18&amp;T$1,'デイリーデータ (2)'!$A:$F,5,FALSE),"")</f>
        <v/>
      </c>
      <c r="U18" s="44" t="str">
        <f>IFERROR(VLOOKUP($B18&amp;U$1,'デイリーデータ (2)'!$A:$F,5,FALSE),"")</f>
        <v/>
      </c>
      <c r="V18" s="44" t="str">
        <f>IFERROR(VLOOKUP($B18&amp;V$1,'デイリーデータ (2)'!$A:$F,5,FALSE),"")</f>
        <v/>
      </c>
      <c r="W18" s="44" t="str">
        <f>IFERROR(VLOOKUP($B18&amp;W$1,'デイリーデータ (2)'!$A:$F,5,FALSE),"")</f>
        <v/>
      </c>
      <c r="X18" s="44" t="str">
        <f>IFERROR(VLOOKUP($B18&amp;X$1,'デイリーデータ (2)'!$A:$F,5,FALSE),"")</f>
        <v/>
      </c>
      <c r="Y18" s="44" t="str">
        <f>IFERROR(VLOOKUP($B18&amp;Y$1,'デイリーデータ (2)'!$A:$F,5,FALSE),"")</f>
        <v/>
      </c>
      <c r="Z18" s="44" t="str">
        <f>IFERROR(VLOOKUP($B18&amp;Z$1,'デイリーデータ (2)'!$A:$F,5,FALSE),"")</f>
        <v/>
      </c>
      <c r="AA18" s="44" t="str">
        <f>IFERROR(VLOOKUP($B18&amp;AA$1,'デイリーデータ (2)'!$A:$F,5,FALSE),"")</f>
        <v/>
      </c>
      <c r="AB18" s="44" t="str">
        <f>IFERROR(VLOOKUP($B18&amp;AB$1,'デイリーデータ (2)'!$A:$F,5,FALSE),"")</f>
        <v/>
      </c>
      <c r="AC18" s="44" t="str">
        <f>IFERROR(VLOOKUP($B18&amp;AC$1,'デイリーデータ (2)'!$A:$F,5,FALSE),"")</f>
        <v/>
      </c>
      <c r="AD18" s="44" t="str">
        <f>IFERROR(VLOOKUP($B18&amp;AD$1,'デイリーデータ (2)'!$A:$F,5,FALSE),"")</f>
        <v/>
      </c>
      <c r="AE18" s="44" t="str">
        <f>IFERROR(VLOOKUP($B18&amp;AE$1,'デイリーデータ (2)'!$A:$F,5,FALSE),"")</f>
        <v/>
      </c>
      <c r="AF18" s="44" t="str">
        <f>IFERROR(VLOOKUP($B18&amp;AF$1,'デイリーデータ (2)'!$A:$F,5,FALSE),"")</f>
        <v/>
      </c>
      <c r="AG18" s="44" t="str">
        <f>IFERROR(VLOOKUP($B18&amp;AG$1,'デイリーデータ (2)'!$A:$F,5,FALSE),"")</f>
        <v/>
      </c>
      <c r="AH18" s="45" t="str">
        <f>IFERROR(VLOOKUP($B18&amp;AH$1,'デイリーデータ (2)'!$A:$F,5,FALSE),"")</f>
        <v/>
      </c>
    </row>
    <row r="19" spans="1:34" s="33" customFormat="1" ht="9.5" x14ac:dyDescent="0.2">
      <c r="A19" s="29"/>
      <c r="B19" s="30"/>
      <c r="C19" s="28" t="s">
        <v>47</v>
      </c>
      <c r="D19" s="31" t="e">
        <f>VLOOKUP($B18&amp;勤務表!D$1,デイリーデータ,6,FALSE)</f>
        <v>#N/A</v>
      </c>
      <c r="E19" s="31" t="e">
        <f>VLOOKUP($B18&amp;勤務表!E$1,デイリーデータ,6,FALSE)</f>
        <v>#N/A</v>
      </c>
      <c r="F19" s="31" t="str">
        <f>IFERROR(VLOOKUP($B18&amp;勤務表!F$1,デイリーデータ,6,FALSE),"")</f>
        <v/>
      </c>
      <c r="G19" s="31" t="str">
        <f>IFERROR(VLOOKUP($B18&amp;勤務表!G$1,デイリーデータ,6,FALSE),"")</f>
        <v/>
      </c>
      <c r="H19" s="31" t="str">
        <f>IFERROR(VLOOKUP($B18&amp;勤務表!H$1,デイリーデータ,6,FALSE),"")</f>
        <v/>
      </c>
      <c r="I19" s="31" t="str">
        <f>IFERROR(VLOOKUP($B18&amp;勤務表!I$1,デイリーデータ,6,FALSE),"")</f>
        <v/>
      </c>
      <c r="J19" s="31" t="str">
        <f>IFERROR(VLOOKUP($B18&amp;勤務表!J$1,デイリーデータ,6,FALSE),"")</f>
        <v/>
      </c>
      <c r="K19" s="31" t="str">
        <f>IFERROR(VLOOKUP($B18&amp;勤務表!K$1,デイリーデータ,6,FALSE),"")</f>
        <v/>
      </c>
      <c r="L19" s="31" t="str">
        <f>IFERROR(VLOOKUP($B18&amp;勤務表!L$1,デイリーデータ,6,FALSE),"")</f>
        <v/>
      </c>
      <c r="M19" s="31" t="str">
        <f>IFERROR(VLOOKUP($B18&amp;勤務表!M$1,デイリーデータ,6,FALSE),"")</f>
        <v/>
      </c>
      <c r="N19" s="31" t="str">
        <f>IFERROR(VLOOKUP($B18&amp;勤務表!N$1,デイリーデータ,6,FALSE),"")</f>
        <v/>
      </c>
      <c r="O19" s="31" t="str">
        <f>IFERROR(VLOOKUP($B18&amp;勤務表!O$1,デイリーデータ,6,FALSE),"")</f>
        <v/>
      </c>
      <c r="P19" s="31" t="str">
        <f>IFERROR(VLOOKUP($B18&amp;勤務表!P$1,デイリーデータ,6,FALSE),"")</f>
        <v/>
      </c>
      <c r="Q19" s="31" t="str">
        <f>IFERROR(VLOOKUP($B18&amp;勤務表!Q$1,デイリーデータ,6,FALSE),"")</f>
        <v/>
      </c>
      <c r="R19" s="31" t="str">
        <f>IFERROR(VLOOKUP($B18&amp;勤務表!R$1,デイリーデータ,6,FALSE),"")</f>
        <v/>
      </c>
      <c r="S19" s="31" t="str">
        <f>IFERROR(VLOOKUP($B18&amp;勤務表!S$1,デイリーデータ,6,FALSE),"")</f>
        <v/>
      </c>
      <c r="T19" s="31" t="str">
        <f>IFERROR(VLOOKUP($B18&amp;勤務表!T$1,デイリーデータ,6,FALSE),"")</f>
        <v/>
      </c>
      <c r="U19" s="31" t="str">
        <f>IFERROR(VLOOKUP($B18&amp;勤務表!U$1,デイリーデータ,6,FALSE),"")</f>
        <v/>
      </c>
      <c r="V19" s="31" t="str">
        <f>IFERROR(VLOOKUP($B18&amp;勤務表!V$1,デイリーデータ,6,FALSE),"")</f>
        <v/>
      </c>
      <c r="W19" s="31" t="str">
        <f>IFERROR(VLOOKUP($B18&amp;勤務表!W$1,デイリーデータ,6,FALSE),"")</f>
        <v/>
      </c>
      <c r="X19" s="31" t="str">
        <f>IFERROR(VLOOKUP($B18&amp;勤務表!X$1,デイリーデータ,6,FALSE),"")</f>
        <v/>
      </c>
      <c r="Y19" s="31" t="str">
        <f>IFERROR(VLOOKUP($B18&amp;勤務表!Y$1,デイリーデータ,6,FALSE),"")</f>
        <v/>
      </c>
      <c r="Z19" s="31" t="str">
        <f>IFERROR(VLOOKUP($B18&amp;勤務表!Z$1,デイリーデータ,6,FALSE),"")</f>
        <v/>
      </c>
      <c r="AA19" s="31" t="str">
        <f>IFERROR(VLOOKUP($B18&amp;勤務表!AA$1,デイリーデータ,6,FALSE),"")</f>
        <v/>
      </c>
      <c r="AB19" s="31" t="str">
        <f>IFERROR(VLOOKUP($B18&amp;勤務表!AB$1,デイリーデータ,6,FALSE),"")</f>
        <v/>
      </c>
      <c r="AC19" s="31" t="str">
        <f>IFERROR(VLOOKUP($B18&amp;勤務表!AC$1,デイリーデータ,6,FALSE),"")</f>
        <v/>
      </c>
      <c r="AD19" s="31" t="str">
        <f>IFERROR(VLOOKUP($B18&amp;勤務表!AD$1,デイリーデータ,6,FALSE),"")</f>
        <v/>
      </c>
      <c r="AE19" s="31" t="str">
        <f>IFERROR(VLOOKUP($B18&amp;勤務表!AE$1,デイリーデータ,6,FALSE),"")</f>
        <v/>
      </c>
      <c r="AF19" s="31" t="str">
        <f>IFERROR(VLOOKUP($B18&amp;勤務表!AF$1,デイリーデータ,6,FALSE),"")</f>
        <v/>
      </c>
      <c r="AG19" s="31" t="str">
        <f>IFERROR(VLOOKUP($B18&amp;勤務表!AG$1,デイリーデータ,6,FALSE),"")</f>
        <v/>
      </c>
      <c r="AH19" s="32" t="str">
        <f>IFERROR(VLOOKUP($B18&amp;勤務表!AH$1,デイリーデータ,6,FALSE),"")</f>
        <v/>
      </c>
    </row>
    <row r="20" spans="1:34" s="15" customFormat="1" ht="9.5" x14ac:dyDescent="0.2">
      <c r="A20" s="38"/>
      <c r="B20" s="39"/>
      <c r="C20" s="40" t="s">
        <v>46</v>
      </c>
      <c r="D20" s="34" t="e">
        <f>VLOOKUP($B18&amp;D$1,'宅直データ (２)'!$A:$K,8,FALSE)</f>
        <v>#N/A</v>
      </c>
      <c r="E20" s="35" t="str">
        <f>INDEX(拘!$D$15:$AH$63,勤務表!$A18,DAY(勤務表!E$1))</f>
        <v/>
      </c>
      <c r="F20" s="35" t="str">
        <f>INDEX(拘!$D$15:$AH$63,勤務表!$A18,DAY(勤務表!F$1))</f>
        <v/>
      </c>
      <c r="G20" s="35" t="str">
        <f>INDEX(拘!$D$15:$AH$63,勤務表!$A18,DAY(勤務表!G$1))</f>
        <v/>
      </c>
      <c r="H20" s="35" t="str">
        <f>INDEX(拘!$D$15:$AH$63,勤務表!$A18,DAY(勤務表!H$1))</f>
        <v/>
      </c>
      <c r="I20" s="35" t="str">
        <f>INDEX(拘!$D$15:$AH$63,勤務表!$A18,DAY(勤務表!I$1))</f>
        <v/>
      </c>
      <c r="J20" s="35" t="str">
        <f>INDEX(拘!$D$15:$AH$63,勤務表!$A18,DAY(勤務表!J$1))</f>
        <v/>
      </c>
      <c r="K20" s="35" t="str">
        <f>INDEX(拘!$D$15:$AH$63,勤務表!$A18,DAY(勤務表!K$1))</f>
        <v/>
      </c>
      <c r="L20" s="35" t="str">
        <f>INDEX(拘!$D$15:$AH$63,勤務表!$A18,DAY(勤務表!L$1))</f>
        <v/>
      </c>
      <c r="M20" s="35" t="str">
        <f>INDEX(拘!$D$15:$AH$63,勤務表!$A18,DAY(勤務表!M$1))</f>
        <v/>
      </c>
      <c r="N20" s="35" t="str">
        <f>INDEX(拘!$D$15:$AH$63,勤務表!$A18,DAY(勤務表!N$1))</f>
        <v/>
      </c>
      <c r="O20" s="35" t="str">
        <f>INDEX(拘!$D$15:$AH$63,勤務表!$A18,DAY(勤務表!O$1))</f>
        <v/>
      </c>
      <c r="P20" s="35" t="str">
        <f>INDEX(拘!$D$15:$AH$63,勤務表!$A18,DAY(勤務表!P$1))</f>
        <v/>
      </c>
      <c r="Q20" s="35" t="str">
        <f>INDEX(拘!$D$15:$AH$63,勤務表!$A18,DAY(勤務表!Q$1))</f>
        <v/>
      </c>
      <c r="R20" s="35" t="str">
        <f>INDEX(拘!$D$15:$AH$63,勤務表!$A18,DAY(勤務表!R$1))</f>
        <v/>
      </c>
      <c r="S20" s="35" t="str">
        <f>INDEX(拘!$D$15:$AH$63,勤務表!$A18,DAY(勤務表!S$1))</f>
        <v/>
      </c>
      <c r="T20" s="35" t="str">
        <f>INDEX(拘!$D$15:$AH$63,勤務表!$A18,DAY(勤務表!T$1))</f>
        <v/>
      </c>
      <c r="U20" s="35" t="str">
        <f>INDEX(拘!$D$15:$AH$63,勤務表!$A18,DAY(勤務表!U$1))</f>
        <v/>
      </c>
      <c r="V20" s="35" t="str">
        <f>INDEX(拘!$D$15:$AH$63,勤務表!$A18,DAY(勤務表!V$1))</f>
        <v/>
      </c>
      <c r="W20" s="35" t="str">
        <f>INDEX(拘!$D$15:$AH$63,勤務表!$A18,DAY(勤務表!W$1))</f>
        <v/>
      </c>
      <c r="X20" s="35" t="str">
        <f>INDEX(拘!$D$15:$AH$63,勤務表!$A18,DAY(勤務表!X$1))</f>
        <v/>
      </c>
      <c r="Y20" s="35" t="str">
        <f>INDEX(拘!$D$15:$AH$63,勤務表!$A18,DAY(勤務表!Y$1))</f>
        <v/>
      </c>
      <c r="Z20" s="35" t="str">
        <f>INDEX(拘!$D$15:$AH$63,勤務表!$A18,DAY(勤務表!Z$1))</f>
        <v/>
      </c>
      <c r="AA20" s="35" t="str">
        <f>INDEX(拘!$D$15:$AH$63,勤務表!$A18,DAY(勤務表!AA$1))</f>
        <v/>
      </c>
      <c r="AB20" s="35" t="str">
        <f>INDEX(拘!$D$15:$AH$63,勤務表!$A18,DAY(勤務表!AB$1))</f>
        <v/>
      </c>
      <c r="AC20" s="35" t="str">
        <f>INDEX(拘!$D$15:$AH$63,勤務表!$A18,DAY(勤務表!AC$1))</f>
        <v/>
      </c>
      <c r="AD20" s="35" t="str">
        <f>INDEX(拘!$D$15:$AH$63,勤務表!$A18,DAY(勤務表!AD$1))</f>
        <v/>
      </c>
      <c r="AE20" s="35" t="str">
        <f>INDEX(拘!$D$15:$AH$63,勤務表!$A18,DAY(勤務表!AE$1))</f>
        <v/>
      </c>
      <c r="AF20" s="35" t="str">
        <f>INDEX(拘!$D$15:$AH$63,勤務表!$A18,DAY(勤務表!AF$1))</f>
        <v/>
      </c>
      <c r="AG20" s="35" t="str">
        <f>INDEX(拘!$D$15:$AH$63,勤務表!$A18,DAY(勤務表!AG$1))</f>
        <v/>
      </c>
      <c r="AH20" s="36" t="str">
        <f>INDEX(拘!$D$15:$AH$63,勤務表!$A18,DAY(勤務表!AH$1))</f>
        <v/>
      </c>
    </row>
    <row r="21" spans="1:34" s="15" customFormat="1" x14ac:dyDescent="0.2">
      <c r="A21" s="41">
        <f>IFERROR(IF(A18+1&lt;=MAX('デイリーデータ (2)'!G:G),A18+1,""),"")</f>
        <v>7</v>
      </c>
      <c r="B21" s="42" t="str">
        <f>IFERROR(VLOOKUP(A21,スタッフ!A:C,2,FALSE),"")</f>
        <v>33473</v>
      </c>
      <c r="C21" s="46" t="str">
        <f>IFERROR(VLOOKUP(A21,スタッフ!A:C,3,FALSE),"")</f>
        <v>中村 映水</v>
      </c>
      <c r="D21" s="43" t="str">
        <f>IFERROR(VLOOKUP($B21&amp;D$1,'デイリーデータ (2)'!$A:$F,5,FALSE),"")</f>
        <v/>
      </c>
      <c r="E21" s="44" t="str">
        <f>IFERROR(VLOOKUP($B21&amp;E$1,'デイリーデータ (2)'!$A:$F,5,FALSE),"")</f>
        <v/>
      </c>
      <c r="F21" s="44" t="str">
        <f>IFERROR(VLOOKUP($B21&amp;F$1,'デイリーデータ (2)'!$A:$F,5,FALSE),"")</f>
        <v/>
      </c>
      <c r="G21" s="44" t="str">
        <f>IFERROR(VLOOKUP($B21&amp;G$1,'デイリーデータ (2)'!$A:$F,5,FALSE),"")</f>
        <v/>
      </c>
      <c r="H21" s="44" t="str">
        <f>IFERROR(VLOOKUP($B21&amp;H$1,'デイリーデータ (2)'!$A:$F,5,FALSE),"")</f>
        <v/>
      </c>
      <c r="I21" s="44" t="str">
        <f>IFERROR(VLOOKUP($B21&amp;I$1,'デイリーデータ (2)'!$A:$F,5,FALSE),"")</f>
        <v/>
      </c>
      <c r="J21" s="44" t="str">
        <f>IFERROR(VLOOKUP($B21&amp;J$1,'デイリーデータ (2)'!$A:$F,5,FALSE),"")</f>
        <v/>
      </c>
      <c r="K21" s="44" t="str">
        <f>IFERROR(VLOOKUP($B21&amp;K$1,'デイリーデータ (2)'!$A:$F,5,FALSE),"")</f>
        <v/>
      </c>
      <c r="L21" s="44" t="str">
        <f>IFERROR(VLOOKUP($B21&amp;L$1,'デイリーデータ (2)'!$A:$F,5,FALSE),"")</f>
        <v/>
      </c>
      <c r="M21" s="44" t="str">
        <f>IFERROR(VLOOKUP($B21&amp;M$1,'デイリーデータ (2)'!$A:$F,5,FALSE),"")</f>
        <v/>
      </c>
      <c r="N21" s="44" t="str">
        <f>IFERROR(VLOOKUP($B21&amp;N$1,'デイリーデータ (2)'!$A:$F,5,FALSE),"")</f>
        <v/>
      </c>
      <c r="O21" s="44" t="str">
        <f>IFERROR(VLOOKUP($B21&amp;O$1,'デイリーデータ (2)'!$A:$F,5,FALSE),"")</f>
        <v/>
      </c>
      <c r="P21" s="44" t="str">
        <f>IFERROR(VLOOKUP($B21&amp;P$1,'デイリーデータ (2)'!$A:$F,5,FALSE),"")</f>
        <v/>
      </c>
      <c r="Q21" s="44" t="str">
        <f>IFERROR(VLOOKUP($B21&amp;Q$1,'デイリーデータ (2)'!$A:$F,5,FALSE),"")</f>
        <v/>
      </c>
      <c r="R21" s="44" t="str">
        <f>IFERROR(VLOOKUP($B21&amp;R$1,'デイリーデータ (2)'!$A:$F,5,FALSE),"")</f>
        <v/>
      </c>
      <c r="S21" s="44" t="str">
        <f>IFERROR(VLOOKUP($B21&amp;S$1,'デイリーデータ (2)'!$A:$F,5,FALSE),"")</f>
        <v/>
      </c>
      <c r="T21" s="44" t="str">
        <f>IFERROR(VLOOKUP($B21&amp;T$1,'デイリーデータ (2)'!$A:$F,5,FALSE),"")</f>
        <v/>
      </c>
      <c r="U21" s="44" t="str">
        <f>IFERROR(VLOOKUP($B21&amp;U$1,'デイリーデータ (2)'!$A:$F,5,FALSE),"")</f>
        <v/>
      </c>
      <c r="V21" s="44" t="str">
        <f>IFERROR(VLOOKUP($B21&amp;V$1,'デイリーデータ (2)'!$A:$F,5,FALSE),"")</f>
        <v/>
      </c>
      <c r="W21" s="44" t="str">
        <f>IFERROR(VLOOKUP($B21&amp;W$1,'デイリーデータ (2)'!$A:$F,5,FALSE),"")</f>
        <v/>
      </c>
      <c r="X21" s="44" t="str">
        <f>IFERROR(VLOOKUP($B21&amp;X$1,'デイリーデータ (2)'!$A:$F,5,FALSE),"")</f>
        <v/>
      </c>
      <c r="Y21" s="44" t="str">
        <f>IFERROR(VLOOKUP($B21&amp;Y$1,'デイリーデータ (2)'!$A:$F,5,FALSE),"")</f>
        <v/>
      </c>
      <c r="Z21" s="44" t="str">
        <f>IFERROR(VLOOKUP($B21&amp;Z$1,'デイリーデータ (2)'!$A:$F,5,FALSE),"")</f>
        <v/>
      </c>
      <c r="AA21" s="44" t="str">
        <f>IFERROR(VLOOKUP($B21&amp;AA$1,'デイリーデータ (2)'!$A:$F,5,FALSE),"")</f>
        <v/>
      </c>
      <c r="AB21" s="44" t="str">
        <f>IFERROR(VLOOKUP($B21&amp;AB$1,'デイリーデータ (2)'!$A:$F,5,FALSE),"")</f>
        <v/>
      </c>
      <c r="AC21" s="44" t="str">
        <f>IFERROR(VLOOKUP($B21&amp;AC$1,'デイリーデータ (2)'!$A:$F,5,FALSE),"")</f>
        <v/>
      </c>
      <c r="AD21" s="44" t="str">
        <f>IFERROR(VLOOKUP($B21&amp;AD$1,'デイリーデータ (2)'!$A:$F,5,FALSE),"")</f>
        <v/>
      </c>
      <c r="AE21" s="44" t="str">
        <f>IFERROR(VLOOKUP($B21&amp;AE$1,'デイリーデータ (2)'!$A:$F,5,FALSE),"")</f>
        <v/>
      </c>
      <c r="AF21" s="44" t="str">
        <f>IFERROR(VLOOKUP($B21&amp;AF$1,'デイリーデータ (2)'!$A:$F,5,FALSE),"")</f>
        <v/>
      </c>
      <c r="AG21" s="44" t="str">
        <f>IFERROR(VLOOKUP($B21&amp;AG$1,'デイリーデータ (2)'!$A:$F,5,FALSE),"")</f>
        <v/>
      </c>
      <c r="AH21" s="45" t="str">
        <f>IFERROR(VLOOKUP($B21&amp;AH$1,'デイリーデータ (2)'!$A:$F,5,FALSE),"")</f>
        <v/>
      </c>
    </row>
    <row r="22" spans="1:34" s="33" customFormat="1" ht="9.5" x14ac:dyDescent="0.2">
      <c r="A22" s="29"/>
      <c r="B22" s="30"/>
      <c r="C22" s="28" t="s">
        <v>47</v>
      </c>
      <c r="D22" s="31" t="e">
        <f>VLOOKUP($B21&amp;勤務表!D$1,デイリーデータ,6,FALSE)</f>
        <v>#N/A</v>
      </c>
      <c r="E22" s="31" t="e">
        <f>VLOOKUP($B21&amp;勤務表!E$1,デイリーデータ,6,FALSE)</f>
        <v>#N/A</v>
      </c>
      <c r="F22" s="31" t="str">
        <f>IFERROR(VLOOKUP($B21&amp;勤務表!F$1,デイリーデータ,6,FALSE),"")</f>
        <v/>
      </c>
      <c r="G22" s="31" t="str">
        <f>IFERROR(VLOOKUP($B21&amp;勤務表!G$1,デイリーデータ,6,FALSE),"")</f>
        <v/>
      </c>
      <c r="H22" s="31" t="str">
        <f>IFERROR(VLOOKUP($B21&amp;勤務表!H$1,デイリーデータ,6,FALSE),"")</f>
        <v/>
      </c>
      <c r="I22" s="31" t="str">
        <f>IFERROR(VLOOKUP($B21&amp;勤務表!I$1,デイリーデータ,6,FALSE),"")</f>
        <v/>
      </c>
      <c r="J22" s="31" t="str">
        <f>IFERROR(VLOOKUP($B21&amp;勤務表!J$1,デイリーデータ,6,FALSE),"")</f>
        <v/>
      </c>
      <c r="K22" s="31" t="str">
        <f>IFERROR(VLOOKUP($B21&amp;勤務表!K$1,デイリーデータ,6,FALSE),"")</f>
        <v/>
      </c>
      <c r="L22" s="31" t="str">
        <f>IFERROR(VLOOKUP($B21&amp;勤務表!L$1,デイリーデータ,6,FALSE),"")</f>
        <v/>
      </c>
      <c r="M22" s="31" t="str">
        <f>IFERROR(VLOOKUP($B21&amp;勤務表!M$1,デイリーデータ,6,FALSE),"")</f>
        <v/>
      </c>
      <c r="N22" s="31" t="str">
        <f>IFERROR(VLOOKUP($B21&amp;勤務表!N$1,デイリーデータ,6,FALSE),"")</f>
        <v/>
      </c>
      <c r="O22" s="31" t="str">
        <f>IFERROR(VLOOKUP($B21&amp;勤務表!O$1,デイリーデータ,6,FALSE),"")</f>
        <v/>
      </c>
      <c r="P22" s="31" t="str">
        <f>IFERROR(VLOOKUP($B21&amp;勤務表!P$1,デイリーデータ,6,FALSE),"")</f>
        <v/>
      </c>
      <c r="Q22" s="31" t="str">
        <f>IFERROR(VLOOKUP($B21&amp;勤務表!Q$1,デイリーデータ,6,FALSE),"")</f>
        <v/>
      </c>
      <c r="R22" s="31" t="str">
        <f>IFERROR(VLOOKUP($B21&amp;勤務表!R$1,デイリーデータ,6,FALSE),"")</f>
        <v/>
      </c>
      <c r="S22" s="31" t="str">
        <f>IFERROR(VLOOKUP($B21&amp;勤務表!S$1,デイリーデータ,6,FALSE),"")</f>
        <v/>
      </c>
      <c r="T22" s="31" t="str">
        <f>IFERROR(VLOOKUP($B21&amp;勤務表!T$1,デイリーデータ,6,FALSE),"")</f>
        <v/>
      </c>
      <c r="U22" s="31" t="str">
        <f>IFERROR(VLOOKUP($B21&amp;勤務表!U$1,デイリーデータ,6,FALSE),"")</f>
        <v/>
      </c>
      <c r="V22" s="31" t="str">
        <f>IFERROR(VLOOKUP($B21&amp;勤務表!V$1,デイリーデータ,6,FALSE),"")</f>
        <v/>
      </c>
      <c r="W22" s="31" t="str">
        <f>IFERROR(VLOOKUP($B21&amp;勤務表!W$1,デイリーデータ,6,FALSE),"")</f>
        <v/>
      </c>
      <c r="X22" s="31" t="str">
        <f>IFERROR(VLOOKUP($B21&amp;勤務表!X$1,デイリーデータ,6,FALSE),"")</f>
        <v/>
      </c>
      <c r="Y22" s="31" t="str">
        <f>IFERROR(VLOOKUP($B21&amp;勤務表!Y$1,デイリーデータ,6,FALSE),"")</f>
        <v/>
      </c>
      <c r="Z22" s="31" t="str">
        <f>IFERROR(VLOOKUP($B21&amp;勤務表!Z$1,デイリーデータ,6,FALSE),"")</f>
        <v/>
      </c>
      <c r="AA22" s="31" t="str">
        <f>IFERROR(VLOOKUP($B21&amp;勤務表!AA$1,デイリーデータ,6,FALSE),"")</f>
        <v/>
      </c>
      <c r="AB22" s="31" t="str">
        <f>IFERROR(VLOOKUP($B21&amp;勤務表!AB$1,デイリーデータ,6,FALSE),"")</f>
        <v/>
      </c>
      <c r="AC22" s="31" t="str">
        <f>IFERROR(VLOOKUP($B21&amp;勤務表!AC$1,デイリーデータ,6,FALSE),"")</f>
        <v/>
      </c>
      <c r="AD22" s="31" t="str">
        <f>IFERROR(VLOOKUP($B21&amp;勤務表!AD$1,デイリーデータ,6,FALSE),"")</f>
        <v/>
      </c>
      <c r="AE22" s="31" t="str">
        <f>IFERROR(VLOOKUP($B21&amp;勤務表!AE$1,デイリーデータ,6,FALSE),"")</f>
        <v/>
      </c>
      <c r="AF22" s="31" t="str">
        <f>IFERROR(VLOOKUP($B21&amp;勤務表!AF$1,デイリーデータ,6,FALSE),"")</f>
        <v/>
      </c>
      <c r="AG22" s="31" t="str">
        <f>IFERROR(VLOOKUP($B21&amp;勤務表!AG$1,デイリーデータ,6,FALSE),"")</f>
        <v/>
      </c>
      <c r="AH22" s="32" t="str">
        <f>IFERROR(VLOOKUP($B21&amp;勤務表!AH$1,デイリーデータ,6,FALSE),"")</f>
        <v/>
      </c>
    </row>
    <row r="23" spans="1:34" s="15" customFormat="1" ht="9.5" x14ac:dyDescent="0.2">
      <c r="A23" s="38"/>
      <c r="B23" s="39"/>
      <c r="C23" s="40" t="s">
        <v>46</v>
      </c>
      <c r="D23" s="34" t="e">
        <f>VLOOKUP($B21&amp;D$1,'宅直データ (２)'!$A:$K,8,FALSE)</f>
        <v>#N/A</v>
      </c>
      <c r="E23" s="35" t="str">
        <f>INDEX(拘!$D$15:$AH$63,勤務表!$A21,DAY(勤務表!E$1))</f>
        <v/>
      </c>
      <c r="F23" s="35" t="str">
        <f>INDEX(拘!$D$15:$AH$63,勤務表!$A21,DAY(勤務表!F$1))</f>
        <v/>
      </c>
      <c r="G23" s="35" t="str">
        <f>INDEX(拘!$D$15:$AH$63,勤務表!$A21,DAY(勤務表!G$1))</f>
        <v/>
      </c>
      <c r="H23" s="35" t="str">
        <f>INDEX(拘!$D$15:$AH$63,勤務表!$A21,DAY(勤務表!H$1))</f>
        <v/>
      </c>
      <c r="I23" s="35" t="str">
        <f>INDEX(拘!$D$15:$AH$63,勤務表!$A21,DAY(勤務表!I$1))</f>
        <v/>
      </c>
      <c r="J23" s="35" t="str">
        <f>INDEX(拘!$D$15:$AH$63,勤務表!$A21,DAY(勤務表!J$1))</f>
        <v/>
      </c>
      <c r="K23" s="35" t="str">
        <f>INDEX(拘!$D$15:$AH$63,勤務表!$A21,DAY(勤務表!K$1))</f>
        <v/>
      </c>
      <c r="L23" s="35" t="str">
        <f>INDEX(拘!$D$15:$AH$63,勤務表!$A21,DAY(勤務表!L$1))</f>
        <v/>
      </c>
      <c r="M23" s="35" t="str">
        <f>INDEX(拘!$D$15:$AH$63,勤務表!$A21,DAY(勤務表!M$1))</f>
        <v/>
      </c>
      <c r="N23" s="35" t="str">
        <f>INDEX(拘!$D$15:$AH$63,勤務表!$A21,DAY(勤務表!N$1))</f>
        <v/>
      </c>
      <c r="O23" s="35" t="str">
        <f>INDEX(拘!$D$15:$AH$63,勤務表!$A21,DAY(勤務表!O$1))</f>
        <v/>
      </c>
      <c r="P23" s="35" t="str">
        <f>INDEX(拘!$D$15:$AH$63,勤務表!$A21,DAY(勤務表!P$1))</f>
        <v/>
      </c>
      <c r="Q23" s="35" t="str">
        <f>INDEX(拘!$D$15:$AH$63,勤務表!$A21,DAY(勤務表!Q$1))</f>
        <v/>
      </c>
      <c r="R23" s="35" t="str">
        <f>INDEX(拘!$D$15:$AH$63,勤務表!$A21,DAY(勤務表!R$1))</f>
        <v/>
      </c>
      <c r="S23" s="35" t="str">
        <f>INDEX(拘!$D$15:$AH$63,勤務表!$A21,DAY(勤務表!S$1))</f>
        <v/>
      </c>
      <c r="T23" s="35" t="str">
        <f>INDEX(拘!$D$15:$AH$63,勤務表!$A21,DAY(勤務表!T$1))</f>
        <v/>
      </c>
      <c r="U23" s="35" t="str">
        <f>INDEX(拘!$D$15:$AH$63,勤務表!$A21,DAY(勤務表!U$1))</f>
        <v/>
      </c>
      <c r="V23" s="35" t="str">
        <f>INDEX(拘!$D$15:$AH$63,勤務表!$A21,DAY(勤務表!V$1))</f>
        <v/>
      </c>
      <c r="W23" s="35" t="str">
        <f>INDEX(拘!$D$15:$AH$63,勤務表!$A21,DAY(勤務表!W$1))</f>
        <v/>
      </c>
      <c r="X23" s="35" t="str">
        <f>INDEX(拘!$D$15:$AH$63,勤務表!$A21,DAY(勤務表!X$1))</f>
        <v/>
      </c>
      <c r="Y23" s="35" t="str">
        <f>INDEX(拘!$D$15:$AH$63,勤務表!$A21,DAY(勤務表!Y$1))</f>
        <v/>
      </c>
      <c r="Z23" s="35" t="str">
        <f>INDEX(拘!$D$15:$AH$63,勤務表!$A21,DAY(勤務表!Z$1))</f>
        <v/>
      </c>
      <c r="AA23" s="35" t="str">
        <f>INDEX(拘!$D$15:$AH$63,勤務表!$A21,DAY(勤務表!AA$1))</f>
        <v/>
      </c>
      <c r="AB23" s="35" t="str">
        <f>INDEX(拘!$D$15:$AH$63,勤務表!$A21,DAY(勤務表!AB$1))</f>
        <v/>
      </c>
      <c r="AC23" s="35" t="str">
        <f>INDEX(拘!$D$15:$AH$63,勤務表!$A21,DAY(勤務表!AC$1))</f>
        <v/>
      </c>
      <c r="AD23" s="35" t="str">
        <f>INDEX(拘!$D$15:$AH$63,勤務表!$A21,DAY(勤務表!AD$1))</f>
        <v/>
      </c>
      <c r="AE23" s="35" t="str">
        <f>INDEX(拘!$D$15:$AH$63,勤務表!$A21,DAY(勤務表!AE$1))</f>
        <v/>
      </c>
      <c r="AF23" s="35" t="str">
        <f>INDEX(拘!$D$15:$AH$63,勤務表!$A21,DAY(勤務表!AF$1))</f>
        <v/>
      </c>
      <c r="AG23" s="35" t="str">
        <f>INDEX(拘!$D$15:$AH$63,勤務表!$A21,DAY(勤務表!AG$1))</f>
        <v/>
      </c>
      <c r="AH23" s="36" t="str">
        <f>INDEX(拘!$D$15:$AH$63,勤務表!$A21,DAY(勤務表!AH$1))</f>
        <v/>
      </c>
    </row>
    <row r="24" spans="1:34" s="15" customFormat="1" x14ac:dyDescent="0.2">
      <c r="A24" s="41">
        <f>IFERROR(IF(A21+1&lt;=MAX('デイリーデータ (2)'!G:G),A21+1,""),"")</f>
        <v>8</v>
      </c>
      <c r="B24" s="42" t="str">
        <f>IFERROR(VLOOKUP(A24,スタッフ!A:C,2,FALSE),"")</f>
        <v>33485</v>
      </c>
      <c r="C24" s="46" t="str">
        <f>IFERROR(VLOOKUP(A24,スタッフ!A:C,3,FALSE),"")</f>
        <v>平田 真奈美</v>
      </c>
      <c r="D24" s="43" t="str">
        <f>IFERROR(VLOOKUP($B24&amp;D$1,'デイリーデータ (2)'!$A:$F,5,FALSE),"")</f>
        <v/>
      </c>
      <c r="E24" s="44" t="str">
        <f>IFERROR(VLOOKUP($B24&amp;E$1,'デイリーデータ (2)'!$A:$F,5,FALSE),"")</f>
        <v/>
      </c>
      <c r="F24" s="44" t="str">
        <f>IFERROR(VLOOKUP($B24&amp;F$1,'デイリーデータ (2)'!$A:$F,5,FALSE),"")</f>
        <v/>
      </c>
      <c r="G24" s="44" t="str">
        <f>IFERROR(VLOOKUP($B24&amp;G$1,'デイリーデータ (2)'!$A:$F,5,FALSE),"")</f>
        <v/>
      </c>
      <c r="H24" s="44" t="str">
        <f>IFERROR(VLOOKUP($B24&amp;H$1,'デイリーデータ (2)'!$A:$F,5,FALSE),"")</f>
        <v/>
      </c>
      <c r="I24" s="44" t="str">
        <f>IFERROR(VLOOKUP($B24&amp;I$1,'デイリーデータ (2)'!$A:$F,5,FALSE),"")</f>
        <v/>
      </c>
      <c r="J24" s="44" t="str">
        <f>IFERROR(VLOOKUP($B24&amp;J$1,'デイリーデータ (2)'!$A:$F,5,FALSE),"")</f>
        <v/>
      </c>
      <c r="K24" s="44" t="str">
        <f>IFERROR(VLOOKUP($B24&amp;K$1,'デイリーデータ (2)'!$A:$F,5,FALSE),"")</f>
        <v/>
      </c>
      <c r="L24" s="44" t="str">
        <f>IFERROR(VLOOKUP($B24&amp;L$1,'デイリーデータ (2)'!$A:$F,5,FALSE),"")</f>
        <v/>
      </c>
      <c r="M24" s="44" t="str">
        <f>IFERROR(VLOOKUP($B24&amp;M$1,'デイリーデータ (2)'!$A:$F,5,FALSE),"")</f>
        <v/>
      </c>
      <c r="N24" s="44" t="str">
        <f>IFERROR(VLOOKUP($B24&amp;N$1,'デイリーデータ (2)'!$A:$F,5,FALSE),"")</f>
        <v/>
      </c>
      <c r="O24" s="44" t="str">
        <f>IFERROR(VLOOKUP($B24&amp;O$1,'デイリーデータ (2)'!$A:$F,5,FALSE),"")</f>
        <v/>
      </c>
      <c r="P24" s="44" t="str">
        <f>IFERROR(VLOOKUP($B24&amp;P$1,'デイリーデータ (2)'!$A:$F,5,FALSE),"")</f>
        <v/>
      </c>
      <c r="Q24" s="44" t="str">
        <f>IFERROR(VLOOKUP($B24&amp;Q$1,'デイリーデータ (2)'!$A:$F,5,FALSE),"")</f>
        <v/>
      </c>
      <c r="R24" s="44" t="str">
        <f>IFERROR(VLOOKUP($B24&amp;R$1,'デイリーデータ (2)'!$A:$F,5,FALSE),"")</f>
        <v/>
      </c>
      <c r="S24" s="44" t="str">
        <f>IFERROR(VLOOKUP($B24&amp;S$1,'デイリーデータ (2)'!$A:$F,5,FALSE),"")</f>
        <v/>
      </c>
      <c r="T24" s="44" t="str">
        <f>IFERROR(VLOOKUP($B24&amp;T$1,'デイリーデータ (2)'!$A:$F,5,FALSE),"")</f>
        <v/>
      </c>
      <c r="U24" s="44" t="str">
        <f>IFERROR(VLOOKUP($B24&amp;U$1,'デイリーデータ (2)'!$A:$F,5,FALSE),"")</f>
        <v/>
      </c>
      <c r="V24" s="44" t="str">
        <f>IFERROR(VLOOKUP($B24&amp;V$1,'デイリーデータ (2)'!$A:$F,5,FALSE),"")</f>
        <v/>
      </c>
      <c r="W24" s="44" t="str">
        <f>IFERROR(VLOOKUP($B24&amp;W$1,'デイリーデータ (2)'!$A:$F,5,FALSE),"")</f>
        <v/>
      </c>
      <c r="X24" s="44" t="str">
        <f>IFERROR(VLOOKUP($B24&amp;X$1,'デイリーデータ (2)'!$A:$F,5,FALSE),"")</f>
        <v/>
      </c>
      <c r="Y24" s="44" t="str">
        <f>IFERROR(VLOOKUP($B24&amp;Y$1,'デイリーデータ (2)'!$A:$F,5,FALSE),"")</f>
        <v/>
      </c>
      <c r="Z24" s="44" t="str">
        <f>IFERROR(VLOOKUP($B24&amp;Z$1,'デイリーデータ (2)'!$A:$F,5,FALSE),"")</f>
        <v/>
      </c>
      <c r="AA24" s="44" t="str">
        <f>IFERROR(VLOOKUP($B24&amp;AA$1,'デイリーデータ (2)'!$A:$F,5,FALSE),"")</f>
        <v/>
      </c>
      <c r="AB24" s="44" t="str">
        <f>IFERROR(VLOOKUP($B24&amp;AB$1,'デイリーデータ (2)'!$A:$F,5,FALSE),"")</f>
        <v/>
      </c>
      <c r="AC24" s="44" t="str">
        <f>IFERROR(VLOOKUP($B24&amp;AC$1,'デイリーデータ (2)'!$A:$F,5,FALSE),"")</f>
        <v/>
      </c>
      <c r="AD24" s="44" t="str">
        <f>IFERROR(VLOOKUP($B24&amp;AD$1,'デイリーデータ (2)'!$A:$F,5,FALSE),"")</f>
        <v/>
      </c>
      <c r="AE24" s="44" t="str">
        <f>IFERROR(VLOOKUP($B24&amp;AE$1,'デイリーデータ (2)'!$A:$F,5,FALSE),"")</f>
        <v/>
      </c>
      <c r="AF24" s="44" t="str">
        <f>IFERROR(VLOOKUP($B24&amp;AF$1,'デイリーデータ (2)'!$A:$F,5,FALSE),"")</f>
        <v/>
      </c>
      <c r="AG24" s="44" t="str">
        <f>IFERROR(VLOOKUP($B24&amp;AG$1,'デイリーデータ (2)'!$A:$F,5,FALSE),"")</f>
        <v/>
      </c>
      <c r="AH24" s="45" t="str">
        <f>IFERROR(VLOOKUP($B24&amp;AH$1,'デイリーデータ (2)'!$A:$F,5,FALSE),"")</f>
        <v/>
      </c>
    </row>
    <row r="25" spans="1:34" s="33" customFormat="1" ht="9.5" x14ac:dyDescent="0.2">
      <c r="A25" s="29"/>
      <c r="B25" s="30"/>
      <c r="C25" s="28" t="s">
        <v>47</v>
      </c>
      <c r="D25" s="31" t="e">
        <f>VLOOKUP($B24&amp;勤務表!D$1,デイリーデータ,6,FALSE)</f>
        <v>#N/A</v>
      </c>
      <c r="E25" s="31" t="e">
        <f>VLOOKUP($B24&amp;勤務表!E$1,デイリーデータ,6,FALSE)</f>
        <v>#N/A</v>
      </c>
      <c r="F25" s="31" t="str">
        <f>IFERROR(VLOOKUP($B24&amp;勤務表!F$1,デイリーデータ,6,FALSE),"")</f>
        <v/>
      </c>
      <c r="G25" s="31" t="str">
        <f>IFERROR(VLOOKUP($B24&amp;勤務表!G$1,デイリーデータ,6,FALSE),"")</f>
        <v/>
      </c>
      <c r="H25" s="31" t="str">
        <f>IFERROR(VLOOKUP($B24&amp;勤務表!H$1,デイリーデータ,6,FALSE),"")</f>
        <v/>
      </c>
      <c r="I25" s="31" t="str">
        <f>IFERROR(VLOOKUP($B24&amp;勤務表!I$1,デイリーデータ,6,FALSE),"")</f>
        <v/>
      </c>
      <c r="J25" s="31" t="str">
        <f>IFERROR(VLOOKUP($B24&amp;勤務表!J$1,デイリーデータ,6,FALSE),"")</f>
        <v/>
      </c>
      <c r="K25" s="31" t="str">
        <f>IFERROR(VLOOKUP($B24&amp;勤務表!K$1,デイリーデータ,6,FALSE),"")</f>
        <v/>
      </c>
      <c r="L25" s="31" t="str">
        <f>IFERROR(VLOOKUP($B24&amp;勤務表!L$1,デイリーデータ,6,FALSE),"")</f>
        <v/>
      </c>
      <c r="M25" s="31" t="str">
        <f>IFERROR(VLOOKUP($B24&amp;勤務表!M$1,デイリーデータ,6,FALSE),"")</f>
        <v/>
      </c>
      <c r="N25" s="31" t="str">
        <f>IFERROR(VLOOKUP($B24&amp;勤務表!N$1,デイリーデータ,6,FALSE),"")</f>
        <v/>
      </c>
      <c r="O25" s="31" t="str">
        <f>IFERROR(VLOOKUP($B24&amp;勤務表!O$1,デイリーデータ,6,FALSE),"")</f>
        <v/>
      </c>
      <c r="P25" s="31" t="str">
        <f>IFERROR(VLOOKUP($B24&amp;勤務表!P$1,デイリーデータ,6,FALSE),"")</f>
        <v/>
      </c>
      <c r="Q25" s="31" t="str">
        <f>IFERROR(VLOOKUP($B24&amp;勤務表!Q$1,デイリーデータ,6,FALSE),"")</f>
        <v/>
      </c>
      <c r="R25" s="31" t="str">
        <f>IFERROR(VLOOKUP($B24&amp;勤務表!R$1,デイリーデータ,6,FALSE),"")</f>
        <v/>
      </c>
      <c r="S25" s="31" t="str">
        <f>IFERROR(VLOOKUP($B24&amp;勤務表!S$1,デイリーデータ,6,FALSE),"")</f>
        <v/>
      </c>
      <c r="T25" s="31" t="str">
        <f>IFERROR(VLOOKUP($B24&amp;勤務表!T$1,デイリーデータ,6,FALSE),"")</f>
        <v/>
      </c>
      <c r="U25" s="31" t="str">
        <f>IFERROR(VLOOKUP($B24&amp;勤務表!U$1,デイリーデータ,6,FALSE),"")</f>
        <v/>
      </c>
      <c r="V25" s="31" t="str">
        <f>IFERROR(VLOOKUP($B24&amp;勤務表!V$1,デイリーデータ,6,FALSE),"")</f>
        <v/>
      </c>
      <c r="W25" s="31" t="str">
        <f>IFERROR(VLOOKUP($B24&amp;勤務表!W$1,デイリーデータ,6,FALSE),"")</f>
        <v/>
      </c>
      <c r="X25" s="31" t="str">
        <f>IFERROR(VLOOKUP($B24&amp;勤務表!X$1,デイリーデータ,6,FALSE),"")</f>
        <v/>
      </c>
      <c r="Y25" s="31" t="str">
        <f>IFERROR(VLOOKUP($B24&amp;勤務表!Y$1,デイリーデータ,6,FALSE),"")</f>
        <v/>
      </c>
      <c r="Z25" s="31" t="str">
        <f>IFERROR(VLOOKUP($B24&amp;勤務表!Z$1,デイリーデータ,6,FALSE),"")</f>
        <v/>
      </c>
      <c r="AA25" s="31" t="str">
        <f>IFERROR(VLOOKUP($B24&amp;勤務表!AA$1,デイリーデータ,6,FALSE),"")</f>
        <v/>
      </c>
      <c r="AB25" s="31" t="str">
        <f>IFERROR(VLOOKUP($B24&amp;勤務表!AB$1,デイリーデータ,6,FALSE),"")</f>
        <v/>
      </c>
      <c r="AC25" s="31" t="str">
        <f>IFERROR(VLOOKUP($B24&amp;勤務表!AC$1,デイリーデータ,6,FALSE),"")</f>
        <v/>
      </c>
      <c r="AD25" s="31" t="str">
        <f>IFERROR(VLOOKUP($B24&amp;勤務表!AD$1,デイリーデータ,6,FALSE),"")</f>
        <v/>
      </c>
      <c r="AE25" s="31" t="str">
        <f>IFERROR(VLOOKUP($B24&amp;勤務表!AE$1,デイリーデータ,6,FALSE),"")</f>
        <v/>
      </c>
      <c r="AF25" s="31" t="str">
        <f>IFERROR(VLOOKUP($B24&amp;勤務表!AF$1,デイリーデータ,6,FALSE),"")</f>
        <v/>
      </c>
      <c r="AG25" s="31" t="str">
        <f>IFERROR(VLOOKUP($B24&amp;勤務表!AG$1,デイリーデータ,6,FALSE),"")</f>
        <v/>
      </c>
      <c r="AH25" s="32" t="str">
        <f>IFERROR(VLOOKUP($B24&amp;勤務表!AH$1,デイリーデータ,6,FALSE),"")</f>
        <v/>
      </c>
    </row>
    <row r="26" spans="1:34" s="15" customFormat="1" ht="9.5" x14ac:dyDescent="0.2">
      <c r="A26" s="38"/>
      <c r="B26" s="39"/>
      <c r="C26" s="40" t="s">
        <v>46</v>
      </c>
      <c r="D26" s="34" t="e">
        <f>VLOOKUP($B24&amp;D$1,'宅直データ (２)'!$A:$K,8,FALSE)</f>
        <v>#N/A</v>
      </c>
      <c r="E26" s="35" t="str">
        <f>INDEX(拘!$D$15:$AH$63,勤務表!$A24,DAY(勤務表!E$1))</f>
        <v/>
      </c>
      <c r="F26" s="35" t="str">
        <f>INDEX(拘!$D$15:$AH$63,勤務表!$A24,DAY(勤務表!F$1))</f>
        <v/>
      </c>
      <c r="G26" s="35" t="str">
        <f>INDEX(拘!$D$15:$AH$63,勤務表!$A24,DAY(勤務表!G$1))</f>
        <v/>
      </c>
      <c r="H26" s="35" t="str">
        <f>INDEX(拘!$D$15:$AH$63,勤務表!$A24,DAY(勤務表!H$1))</f>
        <v/>
      </c>
      <c r="I26" s="35" t="str">
        <f>INDEX(拘!$D$15:$AH$63,勤務表!$A24,DAY(勤務表!I$1))</f>
        <v/>
      </c>
      <c r="J26" s="35" t="str">
        <f>INDEX(拘!$D$15:$AH$63,勤務表!$A24,DAY(勤務表!J$1))</f>
        <v/>
      </c>
      <c r="K26" s="35" t="str">
        <f>INDEX(拘!$D$15:$AH$63,勤務表!$A24,DAY(勤務表!K$1))</f>
        <v/>
      </c>
      <c r="L26" s="35" t="str">
        <f>INDEX(拘!$D$15:$AH$63,勤務表!$A24,DAY(勤務表!L$1))</f>
        <v/>
      </c>
      <c r="M26" s="35" t="str">
        <f>INDEX(拘!$D$15:$AH$63,勤務表!$A24,DAY(勤務表!M$1))</f>
        <v/>
      </c>
      <c r="N26" s="35" t="str">
        <f>INDEX(拘!$D$15:$AH$63,勤務表!$A24,DAY(勤務表!N$1))</f>
        <v/>
      </c>
      <c r="O26" s="35" t="str">
        <f>INDEX(拘!$D$15:$AH$63,勤務表!$A24,DAY(勤務表!O$1))</f>
        <v/>
      </c>
      <c r="P26" s="35" t="str">
        <f>INDEX(拘!$D$15:$AH$63,勤務表!$A24,DAY(勤務表!P$1))</f>
        <v/>
      </c>
      <c r="Q26" s="35" t="str">
        <f>INDEX(拘!$D$15:$AH$63,勤務表!$A24,DAY(勤務表!Q$1))</f>
        <v/>
      </c>
      <c r="R26" s="35" t="str">
        <f>INDEX(拘!$D$15:$AH$63,勤務表!$A24,DAY(勤務表!R$1))</f>
        <v/>
      </c>
      <c r="S26" s="35" t="str">
        <f>INDEX(拘!$D$15:$AH$63,勤務表!$A24,DAY(勤務表!S$1))</f>
        <v/>
      </c>
      <c r="T26" s="35" t="str">
        <f>INDEX(拘!$D$15:$AH$63,勤務表!$A24,DAY(勤務表!T$1))</f>
        <v/>
      </c>
      <c r="U26" s="35" t="str">
        <f>INDEX(拘!$D$15:$AH$63,勤務表!$A24,DAY(勤務表!U$1))</f>
        <v/>
      </c>
      <c r="V26" s="35" t="str">
        <f>INDEX(拘!$D$15:$AH$63,勤務表!$A24,DAY(勤務表!V$1))</f>
        <v/>
      </c>
      <c r="W26" s="35" t="str">
        <f>INDEX(拘!$D$15:$AH$63,勤務表!$A24,DAY(勤務表!W$1))</f>
        <v/>
      </c>
      <c r="X26" s="35" t="str">
        <f>INDEX(拘!$D$15:$AH$63,勤務表!$A24,DAY(勤務表!X$1))</f>
        <v/>
      </c>
      <c r="Y26" s="35" t="str">
        <f>INDEX(拘!$D$15:$AH$63,勤務表!$A24,DAY(勤務表!Y$1))</f>
        <v/>
      </c>
      <c r="Z26" s="35" t="str">
        <f>INDEX(拘!$D$15:$AH$63,勤務表!$A24,DAY(勤務表!Z$1))</f>
        <v/>
      </c>
      <c r="AA26" s="35" t="str">
        <f>INDEX(拘!$D$15:$AH$63,勤務表!$A24,DAY(勤務表!AA$1))</f>
        <v/>
      </c>
      <c r="AB26" s="35" t="str">
        <f>INDEX(拘!$D$15:$AH$63,勤務表!$A24,DAY(勤務表!AB$1))</f>
        <v/>
      </c>
      <c r="AC26" s="35" t="str">
        <f>INDEX(拘!$D$15:$AH$63,勤務表!$A24,DAY(勤務表!AC$1))</f>
        <v/>
      </c>
      <c r="AD26" s="35" t="str">
        <f>INDEX(拘!$D$15:$AH$63,勤務表!$A24,DAY(勤務表!AD$1))</f>
        <v/>
      </c>
      <c r="AE26" s="35" t="str">
        <f>INDEX(拘!$D$15:$AH$63,勤務表!$A24,DAY(勤務表!AE$1))</f>
        <v/>
      </c>
      <c r="AF26" s="35" t="str">
        <f>INDEX(拘!$D$15:$AH$63,勤務表!$A24,DAY(勤務表!AF$1))</f>
        <v/>
      </c>
      <c r="AG26" s="35" t="str">
        <f>INDEX(拘!$D$15:$AH$63,勤務表!$A24,DAY(勤務表!AG$1))</f>
        <v/>
      </c>
      <c r="AH26" s="36" t="str">
        <f>INDEX(拘!$D$15:$AH$63,勤務表!$A24,DAY(勤務表!AH$1))</f>
        <v/>
      </c>
    </row>
    <row r="27" spans="1:34" s="15" customFormat="1" x14ac:dyDescent="0.2">
      <c r="A27" s="41">
        <f>IFERROR(IF(A24+1&lt;=MAX('デイリーデータ (2)'!G:G),A24+1,""),"")</f>
        <v>9</v>
      </c>
      <c r="B27" s="42" t="str">
        <f>IFERROR(VLOOKUP(A27,スタッフ!A:C,2,FALSE),"")</f>
        <v>37584</v>
      </c>
      <c r="C27" s="46" t="str">
        <f>IFERROR(VLOOKUP(A27,スタッフ!A:C,3,FALSE),"")</f>
        <v>大橋 効</v>
      </c>
      <c r="D27" s="43" t="str">
        <f>IFERROR(VLOOKUP($B27&amp;D$1,'デイリーデータ (2)'!$A:$F,5,FALSE),"")</f>
        <v/>
      </c>
      <c r="E27" s="44" t="str">
        <f>IFERROR(VLOOKUP($B27&amp;E$1,'デイリーデータ (2)'!$A:$F,5,FALSE),"")</f>
        <v/>
      </c>
      <c r="F27" s="44" t="str">
        <f>IFERROR(VLOOKUP($B27&amp;F$1,'デイリーデータ (2)'!$A:$F,5,FALSE),"")</f>
        <v/>
      </c>
      <c r="G27" s="44" t="str">
        <f>IFERROR(VLOOKUP($B27&amp;G$1,'デイリーデータ (2)'!$A:$F,5,FALSE),"")</f>
        <v/>
      </c>
      <c r="H27" s="44" t="str">
        <f>IFERROR(VLOOKUP($B27&amp;H$1,'デイリーデータ (2)'!$A:$F,5,FALSE),"")</f>
        <v/>
      </c>
      <c r="I27" s="44" t="str">
        <f>IFERROR(VLOOKUP($B27&amp;I$1,'デイリーデータ (2)'!$A:$F,5,FALSE),"")</f>
        <v/>
      </c>
      <c r="J27" s="44" t="str">
        <f>IFERROR(VLOOKUP($B27&amp;J$1,'デイリーデータ (2)'!$A:$F,5,FALSE),"")</f>
        <v/>
      </c>
      <c r="K27" s="44" t="str">
        <f>IFERROR(VLOOKUP($B27&amp;K$1,'デイリーデータ (2)'!$A:$F,5,FALSE),"")</f>
        <v/>
      </c>
      <c r="L27" s="44" t="str">
        <f>IFERROR(VLOOKUP($B27&amp;L$1,'デイリーデータ (2)'!$A:$F,5,FALSE),"")</f>
        <v/>
      </c>
      <c r="M27" s="44" t="str">
        <f>IFERROR(VLOOKUP($B27&amp;M$1,'デイリーデータ (2)'!$A:$F,5,FALSE),"")</f>
        <v/>
      </c>
      <c r="N27" s="44" t="str">
        <f>IFERROR(VLOOKUP($B27&amp;N$1,'デイリーデータ (2)'!$A:$F,5,FALSE),"")</f>
        <v/>
      </c>
      <c r="O27" s="44" t="str">
        <f>IFERROR(VLOOKUP($B27&amp;O$1,'デイリーデータ (2)'!$A:$F,5,FALSE),"")</f>
        <v/>
      </c>
      <c r="P27" s="44" t="str">
        <f>IFERROR(VLOOKUP($B27&amp;P$1,'デイリーデータ (2)'!$A:$F,5,FALSE),"")</f>
        <v/>
      </c>
      <c r="Q27" s="44" t="str">
        <f>IFERROR(VLOOKUP($B27&amp;Q$1,'デイリーデータ (2)'!$A:$F,5,FALSE),"")</f>
        <v/>
      </c>
      <c r="R27" s="44" t="str">
        <f>IFERROR(VLOOKUP($B27&amp;R$1,'デイリーデータ (2)'!$A:$F,5,FALSE),"")</f>
        <v/>
      </c>
      <c r="S27" s="44" t="str">
        <f>IFERROR(VLOOKUP($B27&amp;S$1,'デイリーデータ (2)'!$A:$F,5,FALSE),"")</f>
        <v/>
      </c>
      <c r="T27" s="44" t="str">
        <f>IFERROR(VLOOKUP($B27&amp;T$1,'デイリーデータ (2)'!$A:$F,5,FALSE),"")</f>
        <v/>
      </c>
      <c r="U27" s="44" t="str">
        <f>IFERROR(VLOOKUP($B27&amp;U$1,'デイリーデータ (2)'!$A:$F,5,FALSE),"")</f>
        <v/>
      </c>
      <c r="V27" s="44" t="str">
        <f>IFERROR(VLOOKUP($B27&amp;V$1,'デイリーデータ (2)'!$A:$F,5,FALSE),"")</f>
        <v/>
      </c>
      <c r="W27" s="44" t="str">
        <f>IFERROR(VLOOKUP($B27&amp;W$1,'デイリーデータ (2)'!$A:$F,5,FALSE),"")</f>
        <v/>
      </c>
      <c r="X27" s="44" t="str">
        <f>IFERROR(VLOOKUP($B27&amp;X$1,'デイリーデータ (2)'!$A:$F,5,FALSE),"")</f>
        <v/>
      </c>
      <c r="Y27" s="44" t="str">
        <f>IFERROR(VLOOKUP($B27&amp;Y$1,'デイリーデータ (2)'!$A:$F,5,FALSE),"")</f>
        <v/>
      </c>
      <c r="Z27" s="44" t="str">
        <f>IFERROR(VLOOKUP($B27&amp;Z$1,'デイリーデータ (2)'!$A:$F,5,FALSE),"")</f>
        <v/>
      </c>
      <c r="AA27" s="44" t="str">
        <f>IFERROR(VLOOKUP($B27&amp;AA$1,'デイリーデータ (2)'!$A:$F,5,FALSE),"")</f>
        <v/>
      </c>
      <c r="AB27" s="44" t="str">
        <f>IFERROR(VLOOKUP($B27&amp;AB$1,'デイリーデータ (2)'!$A:$F,5,FALSE),"")</f>
        <v/>
      </c>
      <c r="AC27" s="44" t="str">
        <f>IFERROR(VLOOKUP($B27&amp;AC$1,'デイリーデータ (2)'!$A:$F,5,FALSE),"")</f>
        <v/>
      </c>
      <c r="AD27" s="44" t="str">
        <f>IFERROR(VLOOKUP($B27&amp;AD$1,'デイリーデータ (2)'!$A:$F,5,FALSE),"")</f>
        <v/>
      </c>
      <c r="AE27" s="44" t="str">
        <f>IFERROR(VLOOKUP($B27&amp;AE$1,'デイリーデータ (2)'!$A:$F,5,FALSE),"")</f>
        <v/>
      </c>
      <c r="AF27" s="44" t="str">
        <f>IFERROR(VLOOKUP($B27&amp;AF$1,'デイリーデータ (2)'!$A:$F,5,FALSE),"")</f>
        <v/>
      </c>
      <c r="AG27" s="44" t="str">
        <f>IFERROR(VLOOKUP($B27&amp;AG$1,'デイリーデータ (2)'!$A:$F,5,FALSE),"")</f>
        <v/>
      </c>
      <c r="AH27" s="45" t="str">
        <f>IFERROR(VLOOKUP($B27&amp;AH$1,'デイリーデータ (2)'!$A:$F,5,FALSE),"")</f>
        <v/>
      </c>
    </row>
    <row r="28" spans="1:34" s="33" customFormat="1" ht="9.5" x14ac:dyDescent="0.2">
      <c r="A28" s="29"/>
      <c r="B28" s="30"/>
      <c r="C28" s="28" t="s">
        <v>47</v>
      </c>
      <c r="D28" s="31" t="e">
        <f>VLOOKUP($B27&amp;勤務表!D$1,デイリーデータ,6,FALSE)</f>
        <v>#N/A</v>
      </c>
      <c r="E28" s="31" t="e">
        <f>VLOOKUP($B27&amp;勤務表!E$1,デイリーデータ,6,FALSE)</f>
        <v>#N/A</v>
      </c>
      <c r="F28" s="31" t="str">
        <f>IFERROR(VLOOKUP($B27&amp;勤務表!F$1,デイリーデータ,6,FALSE),"")</f>
        <v/>
      </c>
      <c r="G28" s="31" t="str">
        <f>IFERROR(VLOOKUP($B27&amp;勤務表!G$1,デイリーデータ,6,FALSE),"")</f>
        <v/>
      </c>
      <c r="H28" s="31" t="str">
        <f>IFERROR(VLOOKUP($B27&amp;勤務表!H$1,デイリーデータ,6,FALSE),"")</f>
        <v/>
      </c>
      <c r="I28" s="31" t="str">
        <f>IFERROR(VLOOKUP($B27&amp;勤務表!I$1,デイリーデータ,6,FALSE),"")</f>
        <v/>
      </c>
      <c r="J28" s="31" t="str">
        <f>IFERROR(VLOOKUP($B27&amp;勤務表!J$1,デイリーデータ,6,FALSE),"")</f>
        <v/>
      </c>
      <c r="K28" s="31" t="str">
        <f>IFERROR(VLOOKUP($B27&amp;勤務表!K$1,デイリーデータ,6,FALSE),"")</f>
        <v/>
      </c>
      <c r="L28" s="31" t="str">
        <f>IFERROR(VLOOKUP($B27&amp;勤務表!L$1,デイリーデータ,6,FALSE),"")</f>
        <v/>
      </c>
      <c r="M28" s="31" t="str">
        <f>IFERROR(VLOOKUP($B27&amp;勤務表!M$1,デイリーデータ,6,FALSE),"")</f>
        <v/>
      </c>
      <c r="N28" s="31" t="str">
        <f>IFERROR(VLOOKUP($B27&amp;勤務表!N$1,デイリーデータ,6,FALSE),"")</f>
        <v/>
      </c>
      <c r="O28" s="31" t="str">
        <f>IFERROR(VLOOKUP($B27&amp;勤務表!O$1,デイリーデータ,6,FALSE),"")</f>
        <v/>
      </c>
      <c r="P28" s="31" t="str">
        <f>IFERROR(VLOOKUP($B27&amp;勤務表!P$1,デイリーデータ,6,FALSE),"")</f>
        <v/>
      </c>
      <c r="Q28" s="31" t="str">
        <f>IFERROR(VLOOKUP($B27&amp;勤務表!Q$1,デイリーデータ,6,FALSE),"")</f>
        <v/>
      </c>
      <c r="R28" s="31" t="str">
        <f>IFERROR(VLOOKUP($B27&amp;勤務表!R$1,デイリーデータ,6,FALSE),"")</f>
        <v/>
      </c>
      <c r="S28" s="31" t="str">
        <f>IFERROR(VLOOKUP($B27&amp;勤務表!S$1,デイリーデータ,6,FALSE),"")</f>
        <v/>
      </c>
      <c r="T28" s="31" t="str">
        <f>IFERROR(VLOOKUP($B27&amp;勤務表!T$1,デイリーデータ,6,FALSE),"")</f>
        <v/>
      </c>
      <c r="U28" s="31" t="str">
        <f>IFERROR(VLOOKUP($B27&amp;勤務表!U$1,デイリーデータ,6,FALSE),"")</f>
        <v/>
      </c>
      <c r="V28" s="31" t="str">
        <f>IFERROR(VLOOKUP($B27&amp;勤務表!V$1,デイリーデータ,6,FALSE),"")</f>
        <v/>
      </c>
      <c r="W28" s="31" t="str">
        <f>IFERROR(VLOOKUP($B27&amp;勤務表!W$1,デイリーデータ,6,FALSE),"")</f>
        <v/>
      </c>
      <c r="X28" s="31" t="str">
        <f>IFERROR(VLOOKUP($B27&amp;勤務表!X$1,デイリーデータ,6,FALSE),"")</f>
        <v/>
      </c>
      <c r="Y28" s="31" t="str">
        <f>IFERROR(VLOOKUP($B27&amp;勤務表!Y$1,デイリーデータ,6,FALSE),"")</f>
        <v/>
      </c>
      <c r="Z28" s="31" t="str">
        <f>IFERROR(VLOOKUP($B27&amp;勤務表!Z$1,デイリーデータ,6,FALSE),"")</f>
        <v/>
      </c>
      <c r="AA28" s="31" t="str">
        <f>IFERROR(VLOOKUP($B27&amp;勤務表!AA$1,デイリーデータ,6,FALSE),"")</f>
        <v/>
      </c>
      <c r="AB28" s="31" t="str">
        <f>IFERROR(VLOOKUP($B27&amp;勤務表!AB$1,デイリーデータ,6,FALSE),"")</f>
        <v/>
      </c>
      <c r="AC28" s="31" t="str">
        <f>IFERROR(VLOOKUP($B27&amp;勤務表!AC$1,デイリーデータ,6,FALSE),"")</f>
        <v/>
      </c>
      <c r="AD28" s="31" t="str">
        <f>IFERROR(VLOOKUP($B27&amp;勤務表!AD$1,デイリーデータ,6,FALSE),"")</f>
        <v/>
      </c>
      <c r="AE28" s="31" t="str">
        <f>IFERROR(VLOOKUP($B27&amp;勤務表!AE$1,デイリーデータ,6,FALSE),"")</f>
        <v/>
      </c>
      <c r="AF28" s="31" t="str">
        <f>IFERROR(VLOOKUP($B27&amp;勤務表!AF$1,デイリーデータ,6,FALSE),"")</f>
        <v/>
      </c>
      <c r="AG28" s="31" t="str">
        <f>IFERROR(VLOOKUP($B27&amp;勤務表!AG$1,デイリーデータ,6,FALSE),"")</f>
        <v/>
      </c>
      <c r="AH28" s="32" t="str">
        <f>IFERROR(VLOOKUP($B27&amp;勤務表!AH$1,デイリーデータ,6,FALSE),"")</f>
        <v/>
      </c>
    </row>
    <row r="29" spans="1:34" s="15" customFormat="1" ht="9.5" x14ac:dyDescent="0.2">
      <c r="A29" s="38"/>
      <c r="B29" s="39"/>
      <c r="C29" s="40" t="s">
        <v>46</v>
      </c>
      <c r="D29" s="34" t="e">
        <f>VLOOKUP($B27&amp;D$1,'宅直データ (２)'!$A:$K,8,FALSE)</f>
        <v>#N/A</v>
      </c>
      <c r="E29" s="35" t="str">
        <f>INDEX(拘!$D$15:$AH$63,勤務表!$A27,DAY(勤務表!E$1))</f>
        <v/>
      </c>
      <c r="F29" s="35" t="str">
        <f>INDEX(拘!$D$15:$AH$63,勤務表!$A27,DAY(勤務表!F$1))</f>
        <v/>
      </c>
      <c r="G29" s="35" t="str">
        <f>INDEX(拘!$D$15:$AH$63,勤務表!$A27,DAY(勤務表!G$1))</f>
        <v/>
      </c>
      <c r="H29" s="35" t="str">
        <f>INDEX(拘!$D$15:$AH$63,勤務表!$A27,DAY(勤務表!H$1))</f>
        <v/>
      </c>
      <c r="I29" s="35" t="str">
        <f>INDEX(拘!$D$15:$AH$63,勤務表!$A27,DAY(勤務表!I$1))</f>
        <v/>
      </c>
      <c r="J29" s="35" t="str">
        <f>INDEX(拘!$D$15:$AH$63,勤務表!$A27,DAY(勤務表!J$1))</f>
        <v/>
      </c>
      <c r="K29" s="35" t="str">
        <f>INDEX(拘!$D$15:$AH$63,勤務表!$A27,DAY(勤務表!K$1))</f>
        <v/>
      </c>
      <c r="L29" s="35" t="str">
        <f>INDEX(拘!$D$15:$AH$63,勤務表!$A27,DAY(勤務表!L$1))</f>
        <v/>
      </c>
      <c r="M29" s="35" t="str">
        <f>INDEX(拘!$D$15:$AH$63,勤務表!$A27,DAY(勤務表!M$1))</f>
        <v/>
      </c>
      <c r="N29" s="35" t="str">
        <f>INDEX(拘!$D$15:$AH$63,勤務表!$A27,DAY(勤務表!N$1))</f>
        <v/>
      </c>
      <c r="O29" s="35" t="str">
        <f>INDEX(拘!$D$15:$AH$63,勤務表!$A27,DAY(勤務表!O$1))</f>
        <v/>
      </c>
      <c r="P29" s="35" t="str">
        <f>INDEX(拘!$D$15:$AH$63,勤務表!$A27,DAY(勤務表!P$1))</f>
        <v/>
      </c>
      <c r="Q29" s="35" t="str">
        <f>INDEX(拘!$D$15:$AH$63,勤務表!$A27,DAY(勤務表!Q$1))</f>
        <v/>
      </c>
      <c r="R29" s="35" t="str">
        <f>INDEX(拘!$D$15:$AH$63,勤務表!$A27,DAY(勤務表!R$1))</f>
        <v/>
      </c>
      <c r="S29" s="35" t="str">
        <f>INDEX(拘!$D$15:$AH$63,勤務表!$A27,DAY(勤務表!S$1))</f>
        <v/>
      </c>
      <c r="T29" s="35" t="str">
        <f>INDEX(拘!$D$15:$AH$63,勤務表!$A27,DAY(勤務表!T$1))</f>
        <v/>
      </c>
      <c r="U29" s="35" t="str">
        <f>INDEX(拘!$D$15:$AH$63,勤務表!$A27,DAY(勤務表!U$1))</f>
        <v/>
      </c>
      <c r="V29" s="35" t="str">
        <f>INDEX(拘!$D$15:$AH$63,勤務表!$A27,DAY(勤務表!V$1))</f>
        <v/>
      </c>
      <c r="W29" s="35" t="str">
        <f>INDEX(拘!$D$15:$AH$63,勤務表!$A27,DAY(勤務表!W$1))</f>
        <v/>
      </c>
      <c r="X29" s="35" t="str">
        <f>INDEX(拘!$D$15:$AH$63,勤務表!$A27,DAY(勤務表!X$1))</f>
        <v/>
      </c>
      <c r="Y29" s="35" t="str">
        <f>INDEX(拘!$D$15:$AH$63,勤務表!$A27,DAY(勤務表!Y$1))</f>
        <v/>
      </c>
      <c r="Z29" s="35" t="str">
        <f>INDEX(拘!$D$15:$AH$63,勤務表!$A27,DAY(勤務表!Z$1))</f>
        <v/>
      </c>
      <c r="AA29" s="35" t="str">
        <f>INDEX(拘!$D$15:$AH$63,勤務表!$A27,DAY(勤務表!AA$1))</f>
        <v/>
      </c>
      <c r="AB29" s="35" t="str">
        <f>INDEX(拘!$D$15:$AH$63,勤務表!$A27,DAY(勤務表!AB$1))</f>
        <v/>
      </c>
      <c r="AC29" s="35" t="str">
        <f>INDEX(拘!$D$15:$AH$63,勤務表!$A27,DAY(勤務表!AC$1))</f>
        <v/>
      </c>
      <c r="AD29" s="35" t="str">
        <f>INDEX(拘!$D$15:$AH$63,勤務表!$A27,DAY(勤務表!AD$1))</f>
        <v/>
      </c>
      <c r="AE29" s="35" t="str">
        <f>INDEX(拘!$D$15:$AH$63,勤務表!$A27,DAY(勤務表!AE$1))</f>
        <v/>
      </c>
      <c r="AF29" s="35" t="str">
        <f>INDEX(拘!$D$15:$AH$63,勤務表!$A27,DAY(勤務表!AF$1))</f>
        <v/>
      </c>
      <c r="AG29" s="35" t="str">
        <f>INDEX(拘!$D$15:$AH$63,勤務表!$A27,DAY(勤務表!AG$1))</f>
        <v/>
      </c>
      <c r="AH29" s="36" t="str">
        <f>INDEX(拘!$D$15:$AH$63,勤務表!$A27,DAY(勤務表!AH$1))</f>
        <v/>
      </c>
    </row>
    <row r="30" spans="1:34" s="15" customFormat="1" x14ac:dyDescent="0.2">
      <c r="A30" s="41">
        <f>IFERROR(IF(A27+1&lt;=MAX('デイリーデータ (2)'!G:G),A27+1,""),"")</f>
        <v>10</v>
      </c>
      <c r="B30" s="42" t="str">
        <f>IFERROR(VLOOKUP(A30,スタッフ!A:C,2,FALSE),"")</f>
        <v>37601</v>
      </c>
      <c r="C30" s="46" t="str">
        <f>IFERROR(VLOOKUP(A30,スタッフ!A:C,3,FALSE),"")</f>
        <v>山本 浩之</v>
      </c>
      <c r="D30" s="43" t="str">
        <f>IFERROR(VLOOKUP($B30&amp;D$1,'デイリーデータ (2)'!$A:$F,5,FALSE),"")</f>
        <v/>
      </c>
      <c r="E30" s="44" t="str">
        <f>IFERROR(VLOOKUP($B30&amp;E$1,'デイリーデータ (2)'!$A:$F,5,FALSE),"")</f>
        <v/>
      </c>
      <c r="F30" s="44" t="str">
        <f>IFERROR(VLOOKUP($B30&amp;F$1,'デイリーデータ (2)'!$A:$F,5,FALSE),"")</f>
        <v/>
      </c>
      <c r="G30" s="44" t="str">
        <f>IFERROR(VLOOKUP($B30&amp;G$1,'デイリーデータ (2)'!$A:$F,5,FALSE),"")</f>
        <v/>
      </c>
      <c r="H30" s="44" t="str">
        <f>IFERROR(VLOOKUP($B30&amp;H$1,'デイリーデータ (2)'!$A:$F,5,FALSE),"")</f>
        <v/>
      </c>
      <c r="I30" s="44" t="str">
        <f>IFERROR(VLOOKUP($B30&amp;I$1,'デイリーデータ (2)'!$A:$F,5,FALSE),"")</f>
        <v/>
      </c>
      <c r="J30" s="44" t="str">
        <f>IFERROR(VLOOKUP($B30&amp;J$1,'デイリーデータ (2)'!$A:$F,5,FALSE),"")</f>
        <v/>
      </c>
      <c r="K30" s="44" t="str">
        <f>IFERROR(VLOOKUP($B30&amp;K$1,'デイリーデータ (2)'!$A:$F,5,FALSE),"")</f>
        <v/>
      </c>
      <c r="L30" s="44" t="str">
        <f>IFERROR(VLOOKUP($B30&amp;L$1,'デイリーデータ (2)'!$A:$F,5,FALSE),"")</f>
        <v/>
      </c>
      <c r="M30" s="44" t="str">
        <f>IFERROR(VLOOKUP($B30&amp;M$1,'デイリーデータ (2)'!$A:$F,5,FALSE),"")</f>
        <v/>
      </c>
      <c r="N30" s="44" t="str">
        <f>IFERROR(VLOOKUP($B30&amp;N$1,'デイリーデータ (2)'!$A:$F,5,FALSE),"")</f>
        <v/>
      </c>
      <c r="O30" s="44" t="str">
        <f>IFERROR(VLOOKUP($B30&amp;O$1,'デイリーデータ (2)'!$A:$F,5,FALSE),"")</f>
        <v/>
      </c>
      <c r="P30" s="44" t="str">
        <f>IFERROR(VLOOKUP($B30&amp;P$1,'デイリーデータ (2)'!$A:$F,5,FALSE),"")</f>
        <v/>
      </c>
      <c r="Q30" s="44" t="str">
        <f>IFERROR(VLOOKUP($B30&amp;Q$1,'デイリーデータ (2)'!$A:$F,5,FALSE),"")</f>
        <v/>
      </c>
      <c r="R30" s="44" t="str">
        <f>IFERROR(VLOOKUP($B30&amp;R$1,'デイリーデータ (2)'!$A:$F,5,FALSE),"")</f>
        <v/>
      </c>
      <c r="S30" s="44" t="str">
        <f>IFERROR(VLOOKUP($B30&amp;S$1,'デイリーデータ (2)'!$A:$F,5,FALSE),"")</f>
        <v/>
      </c>
      <c r="T30" s="44" t="str">
        <f>IFERROR(VLOOKUP($B30&amp;T$1,'デイリーデータ (2)'!$A:$F,5,FALSE),"")</f>
        <v/>
      </c>
      <c r="U30" s="44" t="str">
        <f>IFERROR(VLOOKUP($B30&amp;U$1,'デイリーデータ (2)'!$A:$F,5,FALSE),"")</f>
        <v/>
      </c>
      <c r="V30" s="44" t="str">
        <f>IFERROR(VLOOKUP($B30&amp;V$1,'デイリーデータ (2)'!$A:$F,5,FALSE),"")</f>
        <v/>
      </c>
      <c r="W30" s="44" t="str">
        <f>IFERROR(VLOOKUP($B30&amp;W$1,'デイリーデータ (2)'!$A:$F,5,FALSE),"")</f>
        <v/>
      </c>
      <c r="X30" s="44" t="str">
        <f>IFERROR(VLOOKUP($B30&amp;X$1,'デイリーデータ (2)'!$A:$F,5,FALSE),"")</f>
        <v/>
      </c>
      <c r="Y30" s="44" t="str">
        <f>IFERROR(VLOOKUP($B30&amp;Y$1,'デイリーデータ (2)'!$A:$F,5,FALSE),"")</f>
        <v/>
      </c>
      <c r="Z30" s="44" t="str">
        <f>IFERROR(VLOOKUP($B30&amp;Z$1,'デイリーデータ (2)'!$A:$F,5,FALSE),"")</f>
        <v/>
      </c>
      <c r="AA30" s="44" t="str">
        <f>IFERROR(VLOOKUP($B30&amp;AA$1,'デイリーデータ (2)'!$A:$F,5,FALSE),"")</f>
        <v/>
      </c>
      <c r="AB30" s="44" t="str">
        <f>IFERROR(VLOOKUP($B30&amp;AB$1,'デイリーデータ (2)'!$A:$F,5,FALSE),"")</f>
        <v/>
      </c>
      <c r="AC30" s="44" t="str">
        <f>IFERROR(VLOOKUP($B30&amp;AC$1,'デイリーデータ (2)'!$A:$F,5,FALSE),"")</f>
        <v/>
      </c>
      <c r="AD30" s="44" t="str">
        <f>IFERROR(VLOOKUP($B30&amp;AD$1,'デイリーデータ (2)'!$A:$F,5,FALSE),"")</f>
        <v/>
      </c>
      <c r="AE30" s="44" t="str">
        <f>IFERROR(VLOOKUP($B30&amp;AE$1,'デイリーデータ (2)'!$A:$F,5,FALSE),"")</f>
        <v/>
      </c>
      <c r="AF30" s="44" t="str">
        <f>IFERROR(VLOOKUP($B30&amp;AF$1,'デイリーデータ (2)'!$A:$F,5,FALSE),"")</f>
        <v/>
      </c>
      <c r="AG30" s="44" t="str">
        <f>IFERROR(VLOOKUP($B30&amp;AG$1,'デイリーデータ (2)'!$A:$F,5,FALSE),"")</f>
        <v/>
      </c>
      <c r="AH30" s="45" t="str">
        <f>IFERROR(VLOOKUP($B30&amp;AH$1,'デイリーデータ (2)'!$A:$F,5,FALSE),"")</f>
        <v/>
      </c>
    </row>
    <row r="31" spans="1:34" s="33" customFormat="1" ht="9.5" x14ac:dyDescent="0.2">
      <c r="A31" s="29"/>
      <c r="B31" s="30"/>
      <c r="C31" s="28" t="s">
        <v>47</v>
      </c>
      <c r="D31" s="31" t="e">
        <f>VLOOKUP($B30&amp;勤務表!D$1,デイリーデータ,6,FALSE)</f>
        <v>#N/A</v>
      </c>
      <c r="E31" s="31" t="e">
        <f>VLOOKUP($B30&amp;勤務表!E$1,デイリーデータ,6,FALSE)</f>
        <v>#N/A</v>
      </c>
      <c r="F31" s="31" t="str">
        <f>IFERROR(VLOOKUP($B30&amp;勤務表!F$1,デイリーデータ,6,FALSE),"")</f>
        <v/>
      </c>
      <c r="G31" s="31" t="str">
        <f>IFERROR(VLOOKUP($B30&amp;勤務表!G$1,デイリーデータ,6,FALSE),"")</f>
        <v/>
      </c>
      <c r="H31" s="31" t="str">
        <f>IFERROR(VLOOKUP($B30&amp;勤務表!H$1,デイリーデータ,6,FALSE),"")</f>
        <v/>
      </c>
      <c r="I31" s="31" t="str">
        <f>IFERROR(VLOOKUP($B30&amp;勤務表!I$1,デイリーデータ,6,FALSE),"")</f>
        <v/>
      </c>
      <c r="J31" s="31" t="str">
        <f>IFERROR(VLOOKUP($B30&amp;勤務表!J$1,デイリーデータ,6,FALSE),"")</f>
        <v/>
      </c>
      <c r="K31" s="31" t="str">
        <f>IFERROR(VLOOKUP($B30&amp;勤務表!K$1,デイリーデータ,6,FALSE),"")</f>
        <v/>
      </c>
      <c r="L31" s="31" t="str">
        <f>IFERROR(VLOOKUP($B30&amp;勤務表!L$1,デイリーデータ,6,FALSE),"")</f>
        <v/>
      </c>
      <c r="M31" s="31" t="str">
        <f>IFERROR(VLOOKUP($B30&amp;勤務表!M$1,デイリーデータ,6,FALSE),"")</f>
        <v/>
      </c>
      <c r="N31" s="31" t="str">
        <f>IFERROR(VLOOKUP($B30&amp;勤務表!N$1,デイリーデータ,6,FALSE),"")</f>
        <v/>
      </c>
      <c r="O31" s="31" t="str">
        <f>IFERROR(VLOOKUP($B30&amp;勤務表!O$1,デイリーデータ,6,FALSE),"")</f>
        <v/>
      </c>
      <c r="P31" s="31" t="str">
        <f>IFERROR(VLOOKUP($B30&amp;勤務表!P$1,デイリーデータ,6,FALSE),"")</f>
        <v/>
      </c>
      <c r="Q31" s="31" t="str">
        <f>IFERROR(VLOOKUP($B30&amp;勤務表!Q$1,デイリーデータ,6,FALSE),"")</f>
        <v/>
      </c>
      <c r="R31" s="31" t="str">
        <f>IFERROR(VLOOKUP($B30&amp;勤務表!R$1,デイリーデータ,6,FALSE),"")</f>
        <v/>
      </c>
      <c r="S31" s="31" t="str">
        <f>IFERROR(VLOOKUP($B30&amp;勤務表!S$1,デイリーデータ,6,FALSE),"")</f>
        <v/>
      </c>
      <c r="T31" s="31" t="str">
        <f>IFERROR(VLOOKUP($B30&amp;勤務表!T$1,デイリーデータ,6,FALSE),"")</f>
        <v/>
      </c>
      <c r="U31" s="31" t="str">
        <f>IFERROR(VLOOKUP($B30&amp;勤務表!U$1,デイリーデータ,6,FALSE),"")</f>
        <v/>
      </c>
      <c r="V31" s="31" t="str">
        <f>IFERROR(VLOOKUP($B30&amp;勤務表!V$1,デイリーデータ,6,FALSE),"")</f>
        <v/>
      </c>
      <c r="W31" s="31" t="str">
        <f>IFERROR(VLOOKUP($B30&amp;勤務表!W$1,デイリーデータ,6,FALSE),"")</f>
        <v/>
      </c>
      <c r="X31" s="31" t="str">
        <f>IFERROR(VLOOKUP($B30&amp;勤務表!X$1,デイリーデータ,6,FALSE),"")</f>
        <v/>
      </c>
      <c r="Y31" s="31" t="str">
        <f>IFERROR(VLOOKUP($B30&amp;勤務表!Y$1,デイリーデータ,6,FALSE),"")</f>
        <v/>
      </c>
      <c r="Z31" s="31" t="str">
        <f>IFERROR(VLOOKUP($B30&amp;勤務表!Z$1,デイリーデータ,6,FALSE),"")</f>
        <v/>
      </c>
      <c r="AA31" s="31" t="str">
        <f>IFERROR(VLOOKUP($B30&amp;勤務表!AA$1,デイリーデータ,6,FALSE),"")</f>
        <v/>
      </c>
      <c r="AB31" s="31" t="str">
        <f>IFERROR(VLOOKUP($B30&amp;勤務表!AB$1,デイリーデータ,6,FALSE),"")</f>
        <v/>
      </c>
      <c r="AC31" s="31" t="str">
        <f>IFERROR(VLOOKUP($B30&amp;勤務表!AC$1,デイリーデータ,6,FALSE),"")</f>
        <v/>
      </c>
      <c r="AD31" s="31" t="str">
        <f>IFERROR(VLOOKUP($B30&amp;勤務表!AD$1,デイリーデータ,6,FALSE),"")</f>
        <v/>
      </c>
      <c r="AE31" s="31" t="str">
        <f>IFERROR(VLOOKUP($B30&amp;勤務表!AE$1,デイリーデータ,6,FALSE),"")</f>
        <v/>
      </c>
      <c r="AF31" s="31" t="str">
        <f>IFERROR(VLOOKUP($B30&amp;勤務表!AF$1,デイリーデータ,6,FALSE),"")</f>
        <v/>
      </c>
      <c r="AG31" s="31" t="str">
        <f>IFERROR(VLOOKUP($B30&amp;勤務表!AG$1,デイリーデータ,6,FALSE),"")</f>
        <v/>
      </c>
      <c r="AH31" s="32" t="str">
        <f>IFERROR(VLOOKUP($B30&amp;勤務表!AH$1,デイリーデータ,6,FALSE),"")</f>
        <v/>
      </c>
    </row>
    <row r="32" spans="1:34" s="15" customFormat="1" ht="9.5" x14ac:dyDescent="0.2">
      <c r="A32" s="38"/>
      <c r="B32" s="39"/>
      <c r="C32" s="40" t="s">
        <v>46</v>
      </c>
      <c r="D32" s="34" t="e">
        <f>VLOOKUP($B30&amp;D$1,'宅直データ (２)'!$A:$K,8,FALSE)</f>
        <v>#N/A</v>
      </c>
      <c r="E32" s="35" t="str">
        <f>INDEX(拘!$D$15:$AH$63,勤務表!$A30,DAY(勤務表!E$1))</f>
        <v/>
      </c>
      <c r="F32" s="35" t="str">
        <f>INDEX(拘!$D$15:$AH$63,勤務表!$A30,DAY(勤務表!F$1))</f>
        <v/>
      </c>
      <c r="G32" s="35" t="str">
        <f>INDEX(拘!$D$15:$AH$63,勤務表!$A30,DAY(勤務表!G$1))</f>
        <v/>
      </c>
      <c r="H32" s="35" t="str">
        <f>INDEX(拘!$D$15:$AH$63,勤務表!$A30,DAY(勤務表!H$1))</f>
        <v/>
      </c>
      <c r="I32" s="35" t="str">
        <f>INDEX(拘!$D$15:$AH$63,勤務表!$A30,DAY(勤務表!I$1))</f>
        <v/>
      </c>
      <c r="J32" s="35" t="str">
        <f>INDEX(拘!$D$15:$AH$63,勤務表!$A30,DAY(勤務表!J$1))</f>
        <v/>
      </c>
      <c r="K32" s="35" t="str">
        <f>INDEX(拘!$D$15:$AH$63,勤務表!$A30,DAY(勤務表!K$1))</f>
        <v/>
      </c>
      <c r="L32" s="35" t="str">
        <f>INDEX(拘!$D$15:$AH$63,勤務表!$A30,DAY(勤務表!L$1))</f>
        <v/>
      </c>
      <c r="M32" s="35" t="str">
        <f>INDEX(拘!$D$15:$AH$63,勤務表!$A30,DAY(勤務表!M$1))</f>
        <v/>
      </c>
      <c r="N32" s="35" t="str">
        <f>INDEX(拘!$D$15:$AH$63,勤務表!$A30,DAY(勤務表!N$1))</f>
        <v/>
      </c>
      <c r="O32" s="35" t="str">
        <f>INDEX(拘!$D$15:$AH$63,勤務表!$A30,DAY(勤務表!O$1))</f>
        <v/>
      </c>
      <c r="P32" s="35" t="str">
        <f>INDEX(拘!$D$15:$AH$63,勤務表!$A30,DAY(勤務表!P$1))</f>
        <v/>
      </c>
      <c r="Q32" s="35" t="str">
        <f>INDEX(拘!$D$15:$AH$63,勤務表!$A30,DAY(勤務表!Q$1))</f>
        <v/>
      </c>
      <c r="R32" s="35" t="str">
        <f>INDEX(拘!$D$15:$AH$63,勤務表!$A30,DAY(勤務表!R$1))</f>
        <v/>
      </c>
      <c r="S32" s="35" t="str">
        <f>INDEX(拘!$D$15:$AH$63,勤務表!$A30,DAY(勤務表!S$1))</f>
        <v/>
      </c>
      <c r="T32" s="35" t="str">
        <f>INDEX(拘!$D$15:$AH$63,勤務表!$A30,DAY(勤務表!T$1))</f>
        <v/>
      </c>
      <c r="U32" s="35" t="str">
        <f>INDEX(拘!$D$15:$AH$63,勤務表!$A30,DAY(勤務表!U$1))</f>
        <v/>
      </c>
      <c r="V32" s="35" t="str">
        <f>INDEX(拘!$D$15:$AH$63,勤務表!$A30,DAY(勤務表!V$1))</f>
        <v/>
      </c>
      <c r="W32" s="35" t="str">
        <f>INDEX(拘!$D$15:$AH$63,勤務表!$A30,DAY(勤務表!W$1))</f>
        <v/>
      </c>
      <c r="X32" s="35" t="str">
        <f>INDEX(拘!$D$15:$AH$63,勤務表!$A30,DAY(勤務表!X$1))</f>
        <v/>
      </c>
      <c r="Y32" s="35" t="str">
        <f>INDEX(拘!$D$15:$AH$63,勤務表!$A30,DAY(勤務表!Y$1))</f>
        <v/>
      </c>
      <c r="Z32" s="35" t="str">
        <f>INDEX(拘!$D$15:$AH$63,勤務表!$A30,DAY(勤務表!Z$1))</f>
        <v/>
      </c>
      <c r="AA32" s="35" t="str">
        <f>INDEX(拘!$D$15:$AH$63,勤務表!$A30,DAY(勤務表!AA$1))</f>
        <v/>
      </c>
      <c r="AB32" s="35" t="str">
        <f>INDEX(拘!$D$15:$AH$63,勤務表!$A30,DAY(勤務表!AB$1))</f>
        <v/>
      </c>
      <c r="AC32" s="35" t="str">
        <f>INDEX(拘!$D$15:$AH$63,勤務表!$A30,DAY(勤務表!AC$1))</f>
        <v/>
      </c>
      <c r="AD32" s="35" t="str">
        <f>INDEX(拘!$D$15:$AH$63,勤務表!$A30,DAY(勤務表!AD$1))</f>
        <v/>
      </c>
      <c r="AE32" s="35" t="str">
        <f>INDEX(拘!$D$15:$AH$63,勤務表!$A30,DAY(勤務表!AE$1))</f>
        <v/>
      </c>
      <c r="AF32" s="35" t="str">
        <f>INDEX(拘!$D$15:$AH$63,勤務表!$A30,DAY(勤務表!AF$1))</f>
        <v/>
      </c>
      <c r="AG32" s="35" t="str">
        <f>INDEX(拘!$D$15:$AH$63,勤務表!$A30,DAY(勤務表!AG$1))</f>
        <v/>
      </c>
      <c r="AH32" s="36" t="str">
        <f>INDEX(拘!$D$15:$AH$63,勤務表!$A30,DAY(勤務表!AH$1))</f>
        <v/>
      </c>
    </row>
    <row r="33" spans="1:34" s="15" customFormat="1" x14ac:dyDescent="0.2">
      <c r="A33" s="41">
        <f>IFERROR(IF(A30+1&lt;=MAX('デイリーデータ (2)'!G:G),A30+1,""),"")</f>
        <v>11</v>
      </c>
      <c r="B33" s="42" t="str">
        <f>IFERROR(VLOOKUP(A33,スタッフ!A:C,2,FALSE),"")</f>
        <v>39805</v>
      </c>
      <c r="C33" s="46" t="str">
        <f>IFERROR(VLOOKUP(A33,スタッフ!A:C,3,FALSE),"")</f>
        <v>南 博之</v>
      </c>
      <c r="D33" s="43" t="str">
        <f>IFERROR(VLOOKUP($B33&amp;D$1,'デイリーデータ (2)'!$A:$F,5,FALSE),"")</f>
        <v/>
      </c>
      <c r="E33" s="44" t="str">
        <f>IFERROR(VLOOKUP($B33&amp;E$1,'デイリーデータ (2)'!$A:$F,5,FALSE),"")</f>
        <v/>
      </c>
      <c r="F33" s="44" t="str">
        <f>IFERROR(VLOOKUP($B33&amp;F$1,'デイリーデータ (2)'!$A:$F,5,FALSE),"")</f>
        <v/>
      </c>
      <c r="G33" s="44" t="str">
        <f>IFERROR(VLOOKUP($B33&amp;G$1,'デイリーデータ (2)'!$A:$F,5,FALSE),"")</f>
        <v/>
      </c>
      <c r="H33" s="44" t="str">
        <f>IFERROR(VLOOKUP($B33&amp;H$1,'デイリーデータ (2)'!$A:$F,5,FALSE),"")</f>
        <v/>
      </c>
      <c r="I33" s="44" t="str">
        <f>IFERROR(VLOOKUP($B33&amp;I$1,'デイリーデータ (2)'!$A:$F,5,FALSE),"")</f>
        <v/>
      </c>
      <c r="J33" s="44" t="str">
        <f>IFERROR(VLOOKUP($B33&amp;J$1,'デイリーデータ (2)'!$A:$F,5,FALSE),"")</f>
        <v/>
      </c>
      <c r="K33" s="44" t="str">
        <f>IFERROR(VLOOKUP($B33&amp;K$1,'デイリーデータ (2)'!$A:$F,5,FALSE),"")</f>
        <v/>
      </c>
      <c r="L33" s="44" t="str">
        <f>IFERROR(VLOOKUP($B33&amp;L$1,'デイリーデータ (2)'!$A:$F,5,FALSE),"")</f>
        <v/>
      </c>
      <c r="M33" s="44" t="str">
        <f>IFERROR(VLOOKUP($B33&amp;M$1,'デイリーデータ (2)'!$A:$F,5,FALSE),"")</f>
        <v/>
      </c>
      <c r="N33" s="44" t="str">
        <f>IFERROR(VLOOKUP($B33&amp;N$1,'デイリーデータ (2)'!$A:$F,5,FALSE),"")</f>
        <v/>
      </c>
      <c r="O33" s="44" t="str">
        <f>IFERROR(VLOOKUP($B33&amp;O$1,'デイリーデータ (2)'!$A:$F,5,FALSE),"")</f>
        <v/>
      </c>
      <c r="P33" s="44" t="str">
        <f>IFERROR(VLOOKUP($B33&amp;P$1,'デイリーデータ (2)'!$A:$F,5,FALSE),"")</f>
        <v/>
      </c>
      <c r="Q33" s="44" t="str">
        <f>IFERROR(VLOOKUP($B33&amp;Q$1,'デイリーデータ (2)'!$A:$F,5,FALSE),"")</f>
        <v/>
      </c>
      <c r="R33" s="44" t="str">
        <f>IFERROR(VLOOKUP($B33&amp;R$1,'デイリーデータ (2)'!$A:$F,5,FALSE),"")</f>
        <v/>
      </c>
      <c r="S33" s="44" t="str">
        <f>IFERROR(VLOOKUP($B33&amp;S$1,'デイリーデータ (2)'!$A:$F,5,FALSE),"")</f>
        <v/>
      </c>
      <c r="T33" s="44" t="str">
        <f>IFERROR(VLOOKUP($B33&amp;T$1,'デイリーデータ (2)'!$A:$F,5,FALSE),"")</f>
        <v/>
      </c>
      <c r="U33" s="44" t="str">
        <f>IFERROR(VLOOKUP($B33&amp;U$1,'デイリーデータ (2)'!$A:$F,5,FALSE),"")</f>
        <v/>
      </c>
      <c r="V33" s="44" t="str">
        <f>IFERROR(VLOOKUP($B33&amp;V$1,'デイリーデータ (2)'!$A:$F,5,FALSE),"")</f>
        <v/>
      </c>
      <c r="W33" s="44" t="str">
        <f>IFERROR(VLOOKUP($B33&amp;W$1,'デイリーデータ (2)'!$A:$F,5,FALSE),"")</f>
        <v/>
      </c>
      <c r="X33" s="44" t="str">
        <f>IFERROR(VLOOKUP($B33&amp;X$1,'デイリーデータ (2)'!$A:$F,5,FALSE),"")</f>
        <v/>
      </c>
      <c r="Y33" s="44" t="str">
        <f>IFERROR(VLOOKUP($B33&amp;Y$1,'デイリーデータ (2)'!$A:$F,5,FALSE),"")</f>
        <v/>
      </c>
      <c r="Z33" s="44" t="str">
        <f>IFERROR(VLOOKUP($B33&amp;Z$1,'デイリーデータ (2)'!$A:$F,5,FALSE),"")</f>
        <v/>
      </c>
      <c r="AA33" s="44" t="str">
        <f>IFERROR(VLOOKUP($B33&amp;AA$1,'デイリーデータ (2)'!$A:$F,5,FALSE),"")</f>
        <v/>
      </c>
      <c r="AB33" s="44" t="str">
        <f>IFERROR(VLOOKUP($B33&amp;AB$1,'デイリーデータ (2)'!$A:$F,5,FALSE),"")</f>
        <v/>
      </c>
      <c r="AC33" s="44" t="str">
        <f>IFERROR(VLOOKUP($B33&amp;AC$1,'デイリーデータ (2)'!$A:$F,5,FALSE),"")</f>
        <v/>
      </c>
      <c r="AD33" s="44" t="str">
        <f>IFERROR(VLOOKUP($B33&amp;AD$1,'デイリーデータ (2)'!$A:$F,5,FALSE),"")</f>
        <v/>
      </c>
      <c r="AE33" s="44" t="str">
        <f>IFERROR(VLOOKUP($B33&amp;AE$1,'デイリーデータ (2)'!$A:$F,5,FALSE),"")</f>
        <v/>
      </c>
      <c r="AF33" s="44" t="str">
        <f>IFERROR(VLOOKUP($B33&amp;AF$1,'デイリーデータ (2)'!$A:$F,5,FALSE),"")</f>
        <v/>
      </c>
      <c r="AG33" s="44" t="str">
        <f>IFERROR(VLOOKUP($B33&amp;AG$1,'デイリーデータ (2)'!$A:$F,5,FALSE),"")</f>
        <v/>
      </c>
      <c r="AH33" s="45" t="str">
        <f>IFERROR(VLOOKUP($B33&amp;AH$1,'デイリーデータ (2)'!$A:$F,5,FALSE),"")</f>
        <v/>
      </c>
    </row>
    <row r="34" spans="1:34" s="33" customFormat="1" ht="9.5" x14ac:dyDescent="0.2">
      <c r="A34" s="29"/>
      <c r="B34" s="30"/>
      <c r="C34" s="28" t="s">
        <v>47</v>
      </c>
      <c r="D34" s="31" t="e">
        <f>VLOOKUP($B33&amp;勤務表!D$1,デイリーデータ,6,FALSE)</f>
        <v>#N/A</v>
      </c>
      <c r="E34" s="31" t="e">
        <f>VLOOKUP($B33&amp;勤務表!E$1,デイリーデータ,6,FALSE)</f>
        <v>#N/A</v>
      </c>
      <c r="F34" s="31" t="str">
        <f>IFERROR(VLOOKUP($B33&amp;勤務表!F$1,デイリーデータ,6,FALSE),"")</f>
        <v/>
      </c>
      <c r="G34" s="31" t="str">
        <f>IFERROR(VLOOKUP($B33&amp;勤務表!G$1,デイリーデータ,6,FALSE),"")</f>
        <v/>
      </c>
      <c r="H34" s="31" t="str">
        <f>IFERROR(VLOOKUP($B33&amp;勤務表!H$1,デイリーデータ,6,FALSE),"")</f>
        <v/>
      </c>
      <c r="I34" s="31" t="str">
        <f>IFERROR(VLOOKUP($B33&amp;勤務表!I$1,デイリーデータ,6,FALSE),"")</f>
        <v/>
      </c>
      <c r="J34" s="31" t="str">
        <f>IFERROR(VLOOKUP($B33&amp;勤務表!J$1,デイリーデータ,6,FALSE),"")</f>
        <v/>
      </c>
      <c r="K34" s="31" t="str">
        <f>IFERROR(VLOOKUP($B33&amp;勤務表!K$1,デイリーデータ,6,FALSE),"")</f>
        <v/>
      </c>
      <c r="L34" s="31" t="str">
        <f>IFERROR(VLOOKUP($B33&amp;勤務表!L$1,デイリーデータ,6,FALSE),"")</f>
        <v/>
      </c>
      <c r="M34" s="31" t="str">
        <f>IFERROR(VLOOKUP($B33&amp;勤務表!M$1,デイリーデータ,6,FALSE),"")</f>
        <v/>
      </c>
      <c r="N34" s="31" t="str">
        <f>IFERROR(VLOOKUP($B33&amp;勤務表!N$1,デイリーデータ,6,FALSE),"")</f>
        <v/>
      </c>
      <c r="O34" s="31" t="str">
        <f>IFERROR(VLOOKUP($B33&amp;勤務表!O$1,デイリーデータ,6,FALSE),"")</f>
        <v/>
      </c>
      <c r="P34" s="31" t="str">
        <f>IFERROR(VLOOKUP($B33&amp;勤務表!P$1,デイリーデータ,6,FALSE),"")</f>
        <v/>
      </c>
      <c r="Q34" s="31" t="str">
        <f>IFERROR(VLOOKUP($B33&amp;勤務表!Q$1,デイリーデータ,6,FALSE),"")</f>
        <v/>
      </c>
      <c r="R34" s="31" t="str">
        <f>IFERROR(VLOOKUP($B33&amp;勤務表!R$1,デイリーデータ,6,FALSE),"")</f>
        <v/>
      </c>
      <c r="S34" s="31" t="str">
        <f>IFERROR(VLOOKUP($B33&amp;勤務表!S$1,デイリーデータ,6,FALSE),"")</f>
        <v/>
      </c>
      <c r="T34" s="31" t="str">
        <f>IFERROR(VLOOKUP($B33&amp;勤務表!T$1,デイリーデータ,6,FALSE),"")</f>
        <v/>
      </c>
      <c r="U34" s="31" t="str">
        <f>IFERROR(VLOOKUP($B33&amp;勤務表!U$1,デイリーデータ,6,FALSE),"")</f>
        <v/>
      </c>
      <c r="V34" s="31" t="str">
        <f>IFERROR(VLOOKUP($B33&amp;勤務表!V$1,デイリーデータ,6,FALSE),"")</f>
        <v/>
      </c>
      <c r="W34" s="31" t="str">
        <f>IFERROR(VLOOKUP($B33&amp;勤務表!W$1,デイリーデータ,6,FALSE),"")</f>
        <v/>
      </c>
      <c r="X34" s="31" t="str">
        <f>IFERROR(VLOOKUP($B33&amp;勤務表!X$1,デイリーデータ,6,FALSE),"")</f>
        <v/>
      </c>
      <c r="Y34" s="31" t="str">
        <f>IFERROR(VLOOKUP($B33&amp;勤務表!Y$1,デイリーデータ,6,FALSE),"")</f>
        <v/>
      </c>
      <c r="Z34" s="31" t="str">
        <f>IFERROR(VLOOKUP($B33&amp;勤務表!Z$1,デイリーデータ,6,FALSE),"")</f>
        <v/>
      </c>
      <c r="AA34" s="31" t="str">
        <f>IFERROR(VLOOKUP($B33&amp;勤務表!AA$1,デイリーデータ,6,FALSE),"")</f>
        <v/>
      </c>
      <c r="AB34" s="31" t="str">
        <f>IFERROR(VLOOKUP($B33&amp;勤務表!AB$1,デイリーデータ,6,FALSE),"")</f>
        <v/>
      </c>
      <c r="AC34" s="31" t="str">
        <f>IFERROR(VLOOKUP($B33&amp;勤務表!AC$1,デイリーデータ,6,FALSE),"")</f>
        <v/>
      </c>
      <c r="AD34" s="31" t="str">
        <f>IFERROR(VLOOKUP($B33&amp;勤務表!AD$1,デイリーデータ,6,FALSE),"")</f>
        <v/>
      </c>
      <c r="AE34" s="31" t="str">
        <f>IFERROR(VLOOKUP($B33&amp;勤務表!AE$1,デイリーデータ,6,FALSE),"")</f>
        <v/>
      </c>
      <c r="AF34" s="31" t="str">
        <f>IFERROR(VLOOKUP($B33&amp;勤務表!AF$1,デイリーデータ,6,FALSE),"")</f>
        <v/>
      </c>
      <c r="AG34" s="31" t="str">
        <f>IFERROR(VLOOKUP($B33&amp;勤務表!AG$1,デイリーデータ,6,FALSE),"")</f>
        <v/>
      </c>
      <c r="AH34" s="32" t="str">
        <f>IFERROR(VLOOKUP($B33&amp;勤務表!AH$1,デイリーデータ,6,FALSE),"")</f>
        <v/>
      </c>
    </row>
    <row r="35" spans="1:34" s="15" customFormat="1" ht="9.5" x14ac:dyDescent="0.2">
      <c r="A35" s="38"/>
      <c r="B35" s="39"/>
      <c r="C35" s="40" t="s">
        <v>46</v>
      </c>
      <c r="D35" s="34" t="e">
        <f>VLOOKUP($B33&amp;D$1,'宅直データ (２)'!$A:$K,8,FALSE)</f>
        <v>#N/A</v>
      </c>
      <c r="E35" s="35" t="str">
        <f>INDEX(拘!$D$15:$AH$63,勤務表!$A33,DAY(勤務表!E$1))</f>
        <v/>
      </c>
      <c r="F35" s="35" t="str">
        <f>INDEX(拘!$D$15:$AH$63,勤務表!$A33,DAY(勤務表!F$1))</f>
        <v/>
      </c>
      <c r="G35" s="35" t="str">
        <f>INDEX(拘!$D$15:$AH$63,勤務表!$A33,DAY(勤務表!G$1))</f>
        <v/>
      </c>
      <c r="H35" s="35" t="str">
        <f>INDEX(拘!$D$15:$AH$63,勤務表!$A33,DAY(勤務表!H$1))</f>
        <v/>
      </c>
      <c r="I35" s="35" t="str">
        <f>INDEX(拘!$D$15:$AH$63,勤務表!$A33,DAY(勤務表!I$1))</f>
        <v/>
      </c>
      <c r="J35" s="35" t="str">
        <f>INDEX(拘!$D$15:$AH$63,勤務表!$A33,DAY(勤務表!J$1))</f>
        <v/>
      </c>
      <c r="K35" s="35" t="str">
        <f>INDEX(拘!$D$15:$AH$63,勤務表!$A33,DAY(勤務表!K$1))</f>
        <v/>
      </c>
      <c r="L35" s="35" t="str">
        <f>INDEX(拘!$D$15:$AH$63,勤務表!$A33,DAY(勤務表!L$1))</f>
        <v/>
      </c>
      <c r="M35" s="35" t="str">
        <f>INDEX(拘!$D$15:$AH$63,勤務表!$A33,DAY(勤務表!M$1))</f>
        <v/>
      </c>
      <c r="N35" s="35" t="str">
        <f>INDEX(拘!$D$15:$AH$63,勤務表!$A33,DAY(勤務表!N$1))</f>
        <v/>
      </c>
      <c r="O35" s="35" t="str">
        <f>INDEX(拘!$D$15:$AH$63,勤務表!$A33,DAY(勤務表!O$1))</f>
        <v/>
      </c>
      <c r="P35" s="35" t="str">
        <f>INDEX(拘!$D$15:$AH$63,勤務表!$A33,DAY(勤務表!P$1))</f>
        <v/>
      </c>
      <c r="Q35" s="35" t="str">
        <f>INDEX(拘!$D$15:$AH$63,勤務表!$A33,DAY(勤務表!Q$1))</f>
        <v/>
      </c>
      <c r="R35" s="35" t="str">
        <f>INDEX(拘!$D$15:$AH$63,勤務表!$A33,DAY(勤務表!R$1))</f>
        <v/>
      </c>
      <c r="S35" s="35" t="str">
        <f>INDEX(拘!$D$15:$AH$63,勤務表!$A33,DAY(勤務表!S$1))</f>
        <v/>
      </c>
      <c r="T35" s="35" t="str">
        <f>INDEX(拘!$D$15:$AH$63,勤務表!$A33,DAY(勤務表!T$1))</f>
        <v/>
      </c>
      <c r="U35" s="35" t="str">
        <f>INDEX(拘!$D$15:$AH$63,勤務表!$A33,DAY(勤務表!U$1))</f>
        <v/>
      </c>
      <c r="V35" s="35" t="str">
        <f>INDEX(拘!$D$15:$AH$63,勤務表!$A33,DAY(勤務表!V$1))</f>
        <v/>
      </c>
      <c r="W35" s="35" t="str">
        <f>INDEX(拘!$D$15:$AH$63,勤務表!$A33,DAY(勤務表!W$1))</f>
        <v/>
      </c>
      <c r="X35" s="35" t="str">
        <f>INDEX(拘!$D$15:$AH$63,勤務表!$A33,DAY(勤務表!X$1))</f>
        <v/>
      </c>
      <c r="Y35" s="35" t="str">
        <f>INDEX(拘!$D$15:$AH$63,勤務表!$A33,DAY(勤務表!Y$1))</f>
        <v/>
      </c>
      <c r="Z35" s="35" t="str">
        <f>INDEX(拘!$D$15:$AH$63,勤務表!$A33,DAY(勤務表!Z$1))</f>
        <v/>
      </c>
      <c r="AA35" s="35" t="str">
        <f>INDEX(拘!$D$15:$AH$63,勤務表!$A33,DAY(勤務表!AA$1))</f>
        <v/>
      </c>
      <c r="AB35" s="35" t="str">
        <f>INDEX(拘!$D$15:$AH$63,勤務表!$A33,DAY(勤務表!AB$1))</f>
        <v/>
      </c>
      <c r="AC35" s="35" t="str">
        <f>INDEX(拘!$D$15:$AH$63,勤務表!$A33,DAY(勤務表!AC$1))</f>
        <v/>
      </c>
      <c r="AD35" s="35" t="str">
        <f>INDEX(拘!$D$15:$AH$63,勤務表!$A33,DAY(勤務表!AD$1))</f>
        <v/>
      </c>
      <c r="AE35" s="35" t="str">
        <f>INDEX(拘!$D$15:$AH$63,勤務表!$A33,DAY(勤務表!AE$1))</f>
        <v/>
      </c>
      <c r="AF35" s="35" t="str">
        <f>INDEX(拘!$D$15:$AH$63,勤務表!$A33,DAY(勤務表!AF$1))</f>
        <v/>
      </c>
      <c r="AG35" s="35" t="str">
        <f>INDEX(拘!$D$15:$AH$63,勤務表!$A33,DAY(勤務表!AG$1))</f>
        <v/>
      </c>
      <c r="AH35" s="36" t="str">
        <f>INDEX(拘!$D$15:$AH$63,勤務表!$A33,DAY(勤務表!AH$1))</f>
        <v/>
      </c>
    </row>
    <row r="36" spans="1:34" s="15" customFormat="1" x14ac:dyDescent="0.2">
      <c r="A36" s="41">
        <f>IFERROR(IF(A33+1&lt;=MAX('デイリーデータ (2)'!G:G),A33+1,""),"")</f>
        <v>12</v>
      </c>
      <c r="B36" s="42" t="str">
        <f>IFERROR(VLOOKUP(A36,スタッフ!A:C,2,FALSE),"")</f>
        <v>42503</v>
      </c>
      <c r="C36" s="46" t="str">
        <f>IFERROR(VLOOKUP(A36,スタッフ!A:C,3,FALSE),"")</f>
        <v>澤野 正樹</v>
      </c>
      <c r="D36" s="43" t="str">
        <f>IFERROR(VLOOKUP($B36&amp;D$1,'デイリーデータ (2)'!$A:$F,5,FALSE),"")</f>
        <v/>
      </c>
      <c r="E36" s="44" t="str">
        <f>IFERROR(VLOOKUP($B36&amp;E$1,'デイリーデータ (2)'!$A:$F,5,FALSE),"")</f>
        <v/>
      </c>
      <c r="F36" s="44" t="str">
        <f>IFERROR(VLOOKUP($B36&amp;F$1,'デイリーデータ (2)'!$A:$F,5,FALSE),"")</f>
        <v/>
      </c>
      <c r="G36" s="44" t="str">
        <f>IFERROR(VLOOKUP($B36&amp;G$1,'デイリーデータ (2)'!$A:$F,5,FALSE),"")</f>
        <v/>
      </c>
      <c r="H36" s="44" t="str">
        <f>IFERROR(VLOOKUP($B36&amp;H$1,'デイリーデータ (2)'!$A:$F,5,FALSE),"")</f>
        <v/>
      </c>
      <c r="I36" s="44" t="str">
        <f>IFERROR(VLOOKUP($B36&amp;I$1,'デイリーデータ (2)'!$A:$F,5,FALSE),"")</f>
        <v/>
      </c>
      <c r="J36" s="44" t="str">
        <f>IFERROR(VLOOKUP($B36&amp;J$1,'デイリーデータ (2)'!$A:$F,5,FALSE),"")</f>
        <v/>
      </c>
      <c r="K36" s="44" t="str">
        <f>IFERROR(VLOOKUP($B36&amp;K$1,'デイリーデータ (2)'!$A:$F,5,FALSE),"")</f>
        <v/>
      </c>
      <c r="L36" s="44" t="str">
        <f>IFERROR(VLOOKUP($B36&amp;L$1,'デイリーデータ (2)'!$A:$F,5,FALSE),"")</f>
        <v/>
      </c>
      <c r="M36" s="44" t="str">
        <f>IFERROR(VLOOKUP($B36&amp;M$1,'デイリーデータ (2)'!$A:$F,5,FALSE),"")</f>
        <v/>
      </c>
      <c r="N36" s="44" t="str">
        <f>IFERROR(VLOOKUP($B36&amp;N$1,'デイリーデータ (2)'!$A:$F,5,FALSE),"")</f>
        <v/>
      </c>
      <c r="O36" s="44" t="str">
        <f>IFERROR(VLOOKUP($B36&amp;O$1,'デイリーデータ (2)'!$A:$F,5,FALSE),"")</f>
        <v/>
      </c>
      <c r="P36" s="44" t="str">
        <f>IFERROR(VLOOKUP($B36&amp;P$1,'デイリーデータ (2)'!$A:$F,5,FALSE),"")</f>
        <v/>
      </c>
      <c r="Q36" s="44" t="str">
        <f>IFERROR(VLOOKUP($B36&amp;Q$1,'デイリーデータ (2)'!$A:$F,5,FALSE),"")</f>
        <v/>
      </c>
      <c r="R36" s="44" t="str">
        <f>IFERROR(VLOOKUP($B36&amp;R$1,'デイリーデータ (2)'!$A:$F,5,FALSE),"")</f>
        <v/>
      </c>
      <c r="S36" s="44" t="str">
        <f>IFERROR(VLOOKUP($B36&amp;S$1,'デイリーデータ (2)'!$A:$F,5,FALSE),"")</f>
        <v/>
      </c>
      <c r="T36" s="44" t="str">
        <f>IFERROR(VLOOKUP($B36&amp;T$1,'デイリーデータ (2)'!$A:$F,5,FALSE),"")</f>
        <v/>
      </c>
      <c r="U36" s="44" t="str">
        <f>IFERROR(VLOOKUP($B36&amp;U$1,'デイリーデータ (2)'!$A:$F,5,FALSE),"")</f>
        <v/>
      </c>
      <c r="V36" s="44" t="str">
        <f>IFERROR(VLOOKUP($B36&amp;V$1,'デイリーデータ (2)'!$A:$F,5,FALSE),"")</f>
        <v/>
      </c>
      <c r="W36" s="44" t="str">
        <f>IFERROR(VLOOKUP($B36&amp;W$1,'デイリーデータ (2)'!$A:$F,5,FALSE),"")</f>
        <v/>
      </c>
      <c r="X36" s="44" t="str">
        <f>IFERROR(VLOOKUP($B36&amp;X$1,'デイリーデータ (2)'!$A:$F,5,FALSE),"")</f>
        <v/>
      </c>
      <c r="Y36" s="44" t="str">
        <f>IFERROR(VLOOKUP($B36&amp;Y$1,'デイリーデータ (2)'!$A:$F,5,FALSE),"")</f>
        <v/>
      </c>
      <c r="Z36" s="44" t="str">
        <f>IFERROR(VLOOKUP($B36&amp;Z$1,'デイリーデータ (2)'!$A:$F,5,FALSE),"")</f>
        <v/>
      </c>
      <c r="AA36" s="44" t="str">
        <f>IFERROR(VLOOKUP($B36&amp;AA$1,'デイリーデータ (2)'!$A:$F,5,FALSE),"")</f>
        <v/>
      </c>
      <c r="AB36" s="44" t="str">
        <f>IFERROR(VLOOKUP($B36&amp;AB$1,'デイリーデータ (2)'!$A:$F,5,FALSE),"")</f>
        <v/>
      </c>
      <c r="AC36" s="44" t="str">
        <f>IFERROR(VLOOKUP($B36&amp;AC$1,'デイリーデータ (2)'!$A:$F,5,FALSE),"")</f>
        <v/>
      </c>
      <c r="AD36" s="44" t="str">
        <f>IFERROR(VLOOKUP($B36&amp;AD$1,'デイリーデータ (2)'!$A:$F,5,FALSE),"")</f>
        <v/>
      </c>
      <c r="AE36" s="44" t="str">
        <f>IFERROR(VLOOKUP($B36&amp;AE$1,'デイリーデータ (2)'!$A:$F,5,FALSE),"")</f>
        <v/>
      </c>
      <c r="AF36" s="44" t="str">
        <f>IFERROR(VLOOKUP($B36&amp;AF$1,'デイリーデータ (2)'!$A:$F,5,FALSE),"")</f>
        <v/>
      </c>
      <c r="AG36" s="44" t="str">
        <f>IFERROR(VLOOKUP($B36&amp;AG$1,'デイリーデータ (2)'!$A:$F,5,FALSE),"")</f>
        <v/>
      </c>
      <c r="AH36" s="45" t="str">
        <f>IFERROR(VLOOKUP($B36&amp;AH$1,'デイリーデータ (2)'!$A:$F,5,FALSE),"")</f>
        <v/>
      </c>
    </row>
    <row r="37" spans="1:34" s="33" customFormat="1" ht="9.5" x14ac:dyDescent="0.2">
      <c r="A37" s="29"/>
      <c r="B37" s="30"/>
      <c r="C37" s="28" t="s">
        <v>47</v>
      </c>
      <c r="D37" s="31" t="e">
        <f>VLOOKUP($B36&amp;勤務表!D$1,デイリーデータ,6,FALSE)</f>
        <v>#N/A</v>
      </c>
      <c r="E37" s="31" t="e">
        <f>VLOOKUP($B36&amp;勤務表!E$1,デイリーデータ,6,FALSE)</f>
        <v>#N/A</v>
      </c>
      <c r="F37" s="31" t="str">
        <f>IFERROR(VLOOKUP($B36&amp;勤務表!F$1,デイリーデータ,6,FALSE),"")</f>
        <v/>
      </c>
      <c r="G37" s="31" t="str">
        <f>IFERROR(VLOOKUP($B36&amp;勤務表!G$1,デイリーデータ,6,FALSE),"")</f>
        <v/>
      </c>
      <c r="H37" s="31" t="str">
        <f>IFERROR(VLOOKUP($B36&amp;勤務表!H$1,デイリーデータ,6,FALSE),"")</f>
        <v/>
      </c>
      <c r="I37" s="31" t="str">
        <f>IFERROR(VLOOKUP($B36&amp;勤務表!I$1,デイリーデータ,6,FALSE),"")</f>
        <v/>
      </c>
      <c r="J37" s="31" t="str">
        <f>IFERROR(VLOOKUP($B36&amp;勤務表!J$1,デイリーデータ,6,FALSE),"")</f>
        <v/>
      </c>
      <c r="K37" s="31" t="str">
        <f>IFERROR(VLOOKUP($B36&amp;勤務表!K$1,デイリーデータ,6,FALSE),"")</f>
        <v/>
      </c>
      <c r="L37" s="31" t="str">
        <f>IFERROR(VLOOKUP($B36&amp;勤務表!L$1,デイリーデータ,6,FALSE),"")</f>
        <v/>
      </c>
      <c r="M37" s="31" t="str">
        <f>IFERROR(VLOOKUP($B36&amp;勤務表!M$1,デイリーデータ,6,FALSE),"")</f>
        <v/>
      </c>
      <c r="N37" s="31" t="str">
        <f>IFERROR(VLOOKUP($B36&amp;勤務表!N$1,デイリーデータ,6,FALSE),"")</f>
        <v/>
      </c>
      <c r="O37" s="31" t="str">
        <f>IFERROR(VLOOKUP($B36&amp;勤務表!O$1,デイリーデータ,6,FALSE),"")</f>
        <v/>
      </c>
      <c r="P37" s="31" t="str">
        <f>IFERROR(VLOOKUP($B36&amp;勤務表!P$1,デイリーデータ,6,FALSE),"")</f>
        <v/>
      </c>
      <c r="Q37" s="31" t="str">
        <f>IFERROR(VLOOKUP($B36&amp;勤務表!Q$1,デイリーデータ,6,FALSE),"")</f>
        <v/>
      </c>
      <c r="R37" s="31" t="str">
        <f>IFERROR(VLOOKUP($B36&amp;勤務表!R$1,デイリーデータ,6,FALSE),"")</f>
        <v/>
      </c>
      <c r="S37" s="31" t="str">
        <f>IFERROR(VLOOKUP($B36&amp;勤務表!S$1,デイリーデータ,6,FALSE),"")</f>
        <v/>
      </c>
      <c r="T37" s="31" t="str">
        <f>IFERROR(VLOOKUP($B36&amp;勤務表!T$1,デイリーデータ,6,FALSE),"")</f>
        <v/>
      </c>
      <c r="U37" s="31" t="str">
        <f>IFERROR(VLOOKUP($B36&amp;勤務表!U$1,デイリーデータ,6,FALSE),"")</f>
        <v/>
      </c>
      <c r="V37" s="31" t="str">
        <f>IFERROR(VLOOKUP($B36&amp;勤務表!V$1,デイリーデータ,6,FALSE),"")</f>
        <v/>
      </c>
      <c r="W37" s="31" t="str">
        <f>IFERROR(VLOOKUP($B36&amp;勤務表!W$1,デイリーデータ,6,FALSE),"")</f>
        <v/>
      </c>
      <c r="X37" s="31" t="str">
        <f>IFERROR(VLOOKUP($B36&amp;勤務表!X$1,デイリーデータ,6,FALSE),"")</f>
        <v/>
      </c>
      <c r="Y37" s="31" t="str">
        <f>IFERROR(VLOOKUP($B36&amp;勤務表!Y$1,デイリーデータ,6,FALSE),"")</f>
        <v/>
      </c>
      <c r="Z37" s="31" t="str">
        <f>IFERROR(VLOOKUP($B36&amp;勤務表!Z$1,デイリーデータ,6,FALSE),"")</f>
        <v/>
      </c>
      <c r="AA37" s="31" t="str">
        <f>IFERROR(VLOOKUP($B36&amp;勤務表!AA$1,デイリーデータ,6,FALSE),"")</f>
        <v/>
      </c>
      <c r="AB37" s="31" t="str">
        <f>IFERROR(VLOOKUP($B36&amp;勤務表!AB$1,デイリーデータ,6,FALSE),"")</f>
        <v/>
      </c>
      <c r="AC37" s="31" t="str">
        <f>IFERROR(VLOOKUP($B36&amp;勤務表!AC$1,デイリーデータ,6,FALSE),"")</f>
        <v/>
      </c>
      <c r="AD37" s="31" t="str">
        <f>IFERROR(VLOOKUP($B36&amp;勤務表!AD$1,デイリーデータ,6,FALSE),"")</f>
        <v/>
      </c>
      <c r="AE37" s="31" t="str">
        <f>IFERROR(VLOOKUP($B36&amp;勤務表!AE$1,デイリーデータ,6,FALSE),"")</f>
        <v/>
      </c>
      <c r="AF37" s="31" t="str">
        <f>IFERROR(VLOOKUP($B36&amp;勤務表!AF$1,デイリーデータ,6,FALSE),"")</f>
        <v/>
      </c>
      <c r="AG37" s="31" t="str">
        <f>IFERROR(VLOOKUP($B36&amp;勤務表!AG$1,デイリーデータ,6,FALSE),"")</f>
        <v/>
      </c>
      <c r="AH37" s="32" t="str">
        <f>IFERROR(VLOOKUP($B36&amp;勤務表!AH$1,デイリーデータ,6,FALSE),"")</f>
        <v/>
      </c>
    </row>
    <row r="38" spans="1:34" s="15" customFormat="1" ht="9.5" x14ac:dyDescent="0.2">
      <c r="A38" s="38"/>
      <c r="B38" s="39"/>
      <c r="C38" s="40" t="s">
        <v>46</v>
      </c>
      <c r="D38" s="34" t="e">
        <f>VLOOKUP($B36&amp;D$1,'宅直データ (２)'!$A:$K,8,FALSE)</f>
        <v>#N/A</v>
      </c>
      <c r="E38" s="35" t="str">
        <f>INDEX(拘!$D$15:$AH$63,勤務表!$A36,DAY(勤務表!E$1))</f>
        <v/>
      </c>
      <c r="F38" s="35" t="str">
        <f>INDEX(拘!$D$15:$AH$63,勤務表!$A36,DAY(勤務表!F$1))</f>
        <v/>
      </c>
      <c r="G38" s="35" t="str">
        <f>INDEX(拘!$D$15:$AH$63,勤務表!$A36,DAY(勤務表!G$1))</f>
        <v/>
      </c>
      <c r="H38" s="35" t="str">
        <f>INDEX(拘!$D$15:$AH$63,勤務表!$A36,DAY(勤務表!H$1))</f>
        <v/>
      </c>
      <c r="I38" s="35" t="str">
        <f>INDEX(拘!$D$15:$AH$63,勤務表!$A36,DAY(勤務表!I$1))</f>
        <v/>
      </c>
      <c r="J38" s="35" t="str">
        <f>INDEX(拘!$D$15:$AH$63,勤務表!$A36,DAY(勤務表!J$1))</f>
        <v/>
      </c>
      <c r="K38" s="35" t="str">
        <f>INDEX(拘!$D$15:$AH$63,勤務表!$A36,DAY(勤務表!K$1))</f>
        <v/>
      </c>
      <c r="L38" s="35" t="str">
        <f>INDEX(拘!$D$15:$AH$63,勤務表!$A36,DAY(勤務表!L$1))</f>
        <v/>
      </c>
      <c r="M38" s="35" t="str">
        <f>INDEX(拘!$D$15:$AH$63,勤務表!$A36,DAY(勤務表!M$1))</f>
        <v/>
      </c>
      <c r="N38" s="35" t="str">
        <f>INDEX(拘!$D$15:$AH$63,勤務表!$A36,DAY(勤務表!N$1))</f>
        <v/>
      </c>
      <c r="O38" s="35" t="str">
        <f>INDEX(拘!$D$15:$AH$63,勤務表!$A36,DAY(勤務表!O$1))</f>
        <v/>
      </c>
      <c r="P38" s="35" t="str">
        <f>INDEX(拘!$D$15:$AH$63,勤務表!$A36,DAY(勤務表!P$1))</f>
        <v/>
      </c>
      <c r="Q38" s="35" t="str">
        <f>INDEX(拘!$D$15:$AH$63,勤務表!$A36,DAY(勤務表!Q$1))</f>
        <v/>
      </c>
      <c r="R38" s="35" t="str">
        <f>INDEX(拘!$D$15:$AH$63,勤務表!$A36,DAY(勤務表!R$1))</f>
        <v/>
      </c>
      <c r="S38" s="35" t="str">
        <f>INDEX(拘!$D$15:$AH$63,勤務表!$A36,DAY(勤務表!S$1))</f>
        <v/>
      </c>
      <c r="T38" s="35" t="str">
        <f>INDEX(拘!$D$15:$AH$63,勤務表!$A36,DAY(勤務表!T$1))</f>
        <v/>
      </c>
      <c r="U38" s="35" t="str">
        <f>INDEX(拘!$D$15:$AH$63,勤務表!$A36,DAY(勤務表!U$1))</f>
        <v/>
      </c>
      <c r="V38" s="35" t="str">
        <f>INDEX(拘!$D$15:$AH$63,勤務表!$A36,DAY(勤務表!V$1))</f>
        <v/>
      </c>
      <c r="W38" s="35" t="str">
        <f>INDEX(拘!$D$15:$AH$63,勤務表!$A36,DAY(勤務表!W$1))</f>
        <v/>
      </c>
      <c r="X38" s="35" t="str">
        <f>INDEX(拘!$D$15:$AH$63,勤務表!$A36,DAY(勤務表!X$1))</f>
        <v/>
      </c>
      <c r="Y38" s="35" t="str">
        <f>INDEX(拘!$D$15:$AH$63,勤務表!$A36,DAY(勤務表!Y$1))</f>
        <v/>
      </c>
      <c r="Z38" s="35" t="str">
        <f>INDEX(拘!$D$15:$AH$63,勤務表!$A36,DAY(勤務表!Z$1))</f>
        <v/>
      </c>
      <c r="AA38" s="35" t="str">
        <f>INDEX(拘!$D$15:$AH$63,勤務表!$A36,DAY(勤務表!AA$1))</f>
        <v/>
      </c>
      <c r="AB38" s="35" t="str">
        <f>INDEX(拘!$D$15:$AH$63,勤務表!$A36,DAY(勤務表!AB$1))</f>
        <v/>
      </c>
      <c r="AC38" s="35" t="str">
        <f>INDEX(拘!$D$15:$AH$63,勤務表!$A36,DAY(勤務表!AC$1))</f>
        <v/>
      </c>
      <c r="AD38" s="35" t="str">
        <f>INDEX(拘!$D$15:$AH$63,勤務表!$A36,DAY(勤務表!AD$1))</f>
        <v/>
      </c>
      <c r="AE38" s="35" t="str">
        <f>INDEX(拘!$D$15:$AH$63,勤務表!$A36,DAY(勤務表!AE$1))</f>
        <v/>
      </c>
      <c r="AF38" s="35" t="str">
        <f>INDEX(拘!$D$15:$AH$63,勤務表!$A36,DAY(勤務表!AF$1))</f>
        <v/>
      </c>
      <c r="AG38" s="35" t="str">
        <f>INDEX(拘!$D$15:$AH$63,勤務表!$A36,DAY(勤務表!AG$1))</f>
        <v/>
      </c>
      <c r="AH38" s="36" t="str">
        <f>INDEX(拘!$D$15:$AH$63,勤務表!$A36,DAY(勤務表!AH$1))</f>
        <v/>
      </c>
    </row>
    <row r="39" spans="1:34" s="15" customFormat="1" x14ac:dyDescent="0.2">
      <c r="A39" s="41">
        <f>IFERROR(IF(A36+1&lt;=MAX('デイリーデータ (2)'!G:G),A36+1,""),"")</f>
        <v>13</v>
      </c>
      <c r="B39" s="42" t="str">
        <f>IFERROR(VLOOKUP(A39,スタッフ!A:C,2,FALSE),"")</f>
        <v>46963</v>
      </c>
      <c r="C39" s="46" t="str">
        <f>IFERROR(VLOOKUP(A39,スタッフ!A:C,3,FALSE),"")</f>
        <v>清水 和弥</v>
      </c>
      <c r="D39" s="43" t="str">
        <f>IFERROR(VLOOKUP($B39&amp;D$1,'デイリーデータ (2)'!$A:$F,5,FALSE),"")</f>
        <v/>
      </c>
      <c r="E39" s="44" t="str">
        <f>IFERROR(VLOOKUP($B39&amp;E$1,'デイリーデータ (2)'!$A:$F,5,FALSE),"")</f>
        <v/>
      </c>
      <c r="F39" s="44" t="str">
        <f>IFERROR(VLOOKUP($B39&amp;F$1,'デイリーデータ (2)'!$A:$F,5,FALSE),"")</f>
        <v/>
      </c>
      <c r="G39" s="44" t="str">
        <f>IFERROR(VLOOKUP($B39&amp;G$1,'デイリーデータ (2)'!$A:$F,5,FALSE),"")</f>
        <v/>
      </c>
      <c r="H39" s="44" t="str">
        <f>IFERROR(VLOOKUP($B39&amp;H$1,'デイリーデータ (2)'!$A:$F,5,FALSE),"")</f>
        <v/>
      </c>
      <c r="I39" s="44" t="str">
        <f>IFERROR(VLOOKUP($B39&amp;I$1,'デイリーデータ (2)'!$A:$F,5,FALSE),"")</f>
        <v/>
      </c>
      <c r="J39" s="44" t="str">
        <f>IFERROR(VLOOKUP($B39&amp;J$1,'デイリーデータ (2)'!$A:$F,5,FALSE),"")</f>
        <v/>
      </c>
      <c r="K39" s="44" t="str">
        <f>IFERROR(VLOOKUP($B39&amp;K$1,'デイリーデータ (2)'!$A:$F,5,FALSE),"")</f>
        <v/>
      </c>
      <c r="L39" s="44" t="str">
        <f>IFERROR(VLOOKUP($B39&amp;L$1,'デイリーデータ (2)'!$A:$F,5,FALSE),"")</f>
        <v/>
      </c>
      <c r="M39" s="44" t="str">
        <f>IFERROR(VLOOKUP($B39&amp;M$1,'デイリーデータ (2)'!$A:$F,5,FALSE),"")</f>
        <v/>
      </c>
      <c r="N39" s="44" t="str">
        <f>IFERROR(VLOOKUP($B39&amp;N$1,'デイリーデータ (2)'!$A:$F,5,FALSE),"")</f>
        <v/>
      </c>
      <c r="O39" s="44" t="str">
        <f>IFERROR(VLOOKUP($B39&amp;O$1,'デイリーデータ (2)'!$A:$F,5,FALSE),"")</f>
        <v/>
      </c>
      <c r="P39" s="44" t="str">
        <f>IFERROR(VLOOKUP($B39&amp;P$1,'デイリーデータ (2)'!$A:$F,5,FALSE),"")</f>
        <v/>
      </c>
      <c r="Q39" s="44" t="str">
        <f>IFERROR(VLOOKUP($B39&amp;Q$1,'デイリーデータ (2)'!$A:$F,5,FALSE),"")</f>
        <v/>
      </c>
      <c r="R39" s="44" t="str">
        <f>IFERROR(VLOOKUP($B39&amp;R$1,'デイリーデータ (2)'!$A:$F,5,FALSE),"")</f>
        <v/>
      </c>
      <c r="S39" s="44" t="str">
        <f>IFERROR(VLOOKUP($B39&amp;S$1,'デイリーデータ (2)'!$A:$F,5,FALSE),"")</f>
        <v/>
      </c>
      <c r="T39" s="44" t="str">
        <f>IFERROR(VLOOKUP($B39&amp;T$1,'デイリーデータ (2)'!$A:$F,5,FALSE),"")</f>
        <v/>
      </c>
      <c r="U39" s="44" t="str">
        <f>IFERROR(VLOOKUP($B39&amp;U$1,'デイリーデータ (2)'!$A:$F,5,FALSE),"")</f>
        <v/>
      </c>
      <c r="V39" s="44" t="str">
        <f>IFERROR(VLOOKUP($B39&amp;V$1,'デイリーデータ (2)'!$A:$F,5,FALSE),"")</f>
        <v/>
      </c>
      <c r="W39" s="44" t="str">
        <f>IFERROR(VLOOKUP($B39&amp;W$1,'デイリーデータ (2)'!$A:$F,5,FALSE),"")</f>
        <v/>
      </c>
      <c r="X39" s="44" t="str">
        <f>IFERROR(VLOOKUP($B39&amp;X$1,'デイリーデータ (2)'!$A:$F,5,FALSE),"")</f>
        <v/>
      </c>
      <c r="Y39" s="44" t="str">
        <f>IFERROR(VLOOKUP($B39&amp;Y$1,'デイリーデータ (2)'!$A:$F,5,FALSE),"")</f>
        <v/>
      </c>
      <c r="Z39" s="44" t="str">
        <f>IFERROR(VLOOKUP($B39&amp;Z$1,'デイリーデータ (2)'!$A:$F,5,FALSE),"")</f>
        <v/>
      </c>
      <c r="AA39" s="44" t="str">
        <f>IFERROR(VLOOKUP($B39&amp;AA$1,'デイリーデータ (2)'!$A:$F,5,FALSE),"")</f>
        <v/>
      </c>
      <c r="AB39" s="44" t="str">
        <f>IFERROR(VLOOKUP($B39&amp;AB$1,'デイリーデータ (2)'!$A:$F,5,FALSE),"")</f>
        <v/>
      </c>
      <c r="AC39" s="44" t="str">
        <f>IFERROR(VLOOKUP($B39&amp;AC$1,'デイリーデータ (2)'!$A:$F,5,FALSE),"")</f>
        <v/>
      </c>
      <c r="AD39" s="44" t="str">
        <f>IFERROR(VLOOKUP($B39&amp;AD$1,'デイリーデータ (2)'!$A:$F,5,FALSE),"")</f>
        <v/>
      </c>
      <c r="AE39" s="44" t="str">
        <f>IFERROR(VLOOKUP($B39&amp;AE$1,'デイリーデータ (2)'!$A:$F,5,FALSE),"")</f>
        <v/>
      </c>
      <c r="AF39" s="44" t="str">
        <f>IFERROR(VLOOKUP($B39&amp;AF$1,'デイリーデータ (2)'!$A:$F,5,FALSE),"")</f>
        <v/>
      </c>
      <c r="AG39" s="44" t="str">
        <f>IFERROR(VLOOKUP($B39&amp;AG$1,'デイリーデータ (2)'!$A:$F,5,FALSE),"")</f>
        <v/>
      </c>
      <c r="AH39" s="45" t="str">
        <f>IFERROR(VLOOKUP($B39&amp;AH$1,'デイリーデータ (2)'!$A:$F,5,FALSE),"")</f>
        <v/>
      </c>
    </row>
    <row r="40" spans="1:34" s="33" customFormat="1" ht="9.5" x14ac:dyDescent="0.2">
      <c r="A40" s="29"/>
      <c r="B40" s="30"/>
      <c r="C40" s="28" t="s">
        <v>47</v>
      </c>
      <c r="D40" s="31" t="e">
        <f>VLOOKUP($B39&amp;勤務表!D$1,デイリーデータ,6,FALSE)</f>
        <v>#N/A</v>
      </c>
      <c r="E40" s="31" t="e">
        <f>VLOOKUP($B39&amp;勤務表!E$1,デイリーデータ,6,FALSE)</f>
        <v>#N/A</v>
      </c>
      <c r="F40" s="31" t="str">
        <f>IFERROR(VLOOKUP($B39&amp;勤務表!F$1,デイリーデータ,6,FALSE),"")</f>
        <v/>
      </c>
      <c r="G40" s="31" t="str">
        <f>IFERROR(VLOOKUP($B39&amp;勤務表!G$1,デイリーデータ,6,FALSE),"")</f>
        <v/>
      </c>
      <c r="H40" s="31" t="str">
        <f>IFERROR(VLOOKUP($B39&amp;勤務表!H$1,デイリーデータ,6,FALSE),"")</f>
        <v/>
      </c>
      <c r="I40" s="31" t="str">
        <f>IFERROR(VLOOKUP($B39&amp;勤務表!I$1,デイリーデータ,6,FALSE),"")</f>
        <v/>
      </c>
      <c r="J40" s="31" t="str">
        <f>IFERROR(VLOOKUP($B39&amp;勤務表!J$1,デイリーデータ,6,FALSE),"")</f>
        <v/>
      </c>
      <c r="K40" s="31" t="str">
        <f>IFERROR(VLOOKUP($B39&amp;勤務表!K$1,デイリーデータ,6,FALSE),"")</f>
        <v/>
      </c>
      <c r="L40" s="31" t="str">
        <f>IFERROR(VLOOKUP($B39&amp;勤務表!L$1,デイリーデータ,6,FALSE),"")</f>
        <v/>
      </c>
      <c r="M40" s="31" t="str">
        <f>IFERROR(VLOOKUP($B39&amp;勤務表!M$1,デイリーデータ,6,FALSE),"")</f>
        <v/>
      </c>
      <c r="N40" s="31" t="str">
        <f>IFERROR(VLOOKUP($B39&amp;勤務表!N$1,デイリーデータ,6,FALSE),"")</f>
        <v/>
      </c>
      <c r="O40" s="31" t="str">
        <f>IFERROR(VLOOKUP($B39&amp;勤務表!O$1,デイリーデータ,6,FALSE),"")</f>
        <v/>
      </c>
      <c r="P40" s="31" t="str">
        <f>IFERROR(VLOOKUP($B39&amp;勤務表!P$1,デイリーデータ,6,FALSE),"")</f>
        <v/>
      </c>
      <c r="Q40" s="31" t="str">
        <f>IFERROR(VLOOKUP($B39&amp;勤務表!Q$1,デイリーデータ,6,FALSE),"")</f>
        <v/>
      </c>
      <c r="R40" s="31" t="str">
        <f>IFERROR(VLOOKUP($B39&amp;勤務表!R$1,デイリーデータ,6,FALSE),"")</f>
        <v/>
      </c>
      <c r="S40" s="31" t="str">
        <f>IFERROR(VLOOKUP($B39&amp;勤務表!S$1,デイリーデータ,6,FALSE),"")</f>
        <v/>
      </c>
      <c r="T40" s="31" t="str">
        <f>IFERROR(VLOOKUP($B39&amp;勤務表!T$1,デイリーデータ,6,FALSE),"")</f>
        <v/>
      </c>
      <c r="U40" s="31" t="str">
        <f>IFERROR(VLOOKUP($B39&amp;勤務表!U$1,デイリーデータ,6,FALSE),"")</f>
        <v/>
      </c>
      <c r="V40" s="31" t="str">
        <f>IFERROR(VLOOKUP($B39&amp;勤務表!V$1,デイリーデータ,6,FALSE),"")</f>
        <v/>
      </c>
      <c r="W40" s="31" t="str">
        <f>IFERROR(VLOOKUP($B39&amp;勤務表!W$1,デイリーデータ,6,FALSE),"")</f>
        <v/>
      </c>
      <c r="X40" s="31" t="str">
        <f>IFERROR(VLOOKUP($B39&amp;勤務表!X$1,デイリーデータ,6,FALSE),"")</f>
        <v/>
      </c>
      <c r="Y40" s="31" t="str">
        <f>IFERROR(VLOOKUP($B39&amp;勤務表!Y$1,デイリーデータ,6,FALSE),"")</f>
        <v/>
      </c>
      <c r="Z40" s="31" t="str">
        <f>IFERROR(VLOOKUP($B39&amp;勤務表!Z$1,デイリーデータ,6,FALSE),"")</f>
        <v/>
      </c>
      <c r="AA40" s="31" t="str">
        <f>IFERROR(VLOOKUP($B39&amp;勤務表!AA$1,デイリーデータ,6,FALSE),"")</f>
        <v/>
      </c>
      <c r="AB40" s="31" t="str">
        <f>IFERROR(VLOOKUP($B39&amp;勤務表!AB$1,デイリーデータ,6,FALSE),"")</f>
        <v/>
      </c>
      <c r="AC40" s="31" t="str">
        <f>IFERROR(VLOOKUP($B39&amp;勤務表!AC$1,デイリーデータ,6,FALSE),"")</f>
        <v/>
      </c>
      <c r="AD40" s="31" t="str">
        <f>IFERROR(VLOOKUP($B39&amp;勤務表!AD$1,デイリーデータ,6,FALSE),"")</f>
        <v/>
      </c>
      <c r="AE40" s="31" t="str">
        <f>IFERROR(VLOOKUP($B39&amp;勤務表!AE$1,デイリーデータ,6,FALSE),"")</f>
        <v/>
      </c>
      <c r="AF40" s="31" t="str">
        <f>IFERROR(VLOOKUP($B39&amp;勤務表!AF$1,デイリーデータ,6,FALSE),"")</f>
        <v/>
      </c>
      <c r="AG40" s="31" t="str">
        <f>IFERROR(VLOOKUP($B39&amp;勤務表!AG$1,デイリーデータ,6,FALSE),"")</f>
        <v/>
      </c>
      <c r="AH40" s="32" t="str">
        <f>IFERROR(VLOOKUP($B39&amp;勤務表!AH$1,デイリーデータ,6,FALSE),"")</f>
        <v/>
      </c>
    </row>
    <row r="41" spans="1:34" s="15" customFormat="1" ht="9.5" x14ac:dyDescent="0.2">
      <c r="A41" s="38"/>
      <c r="B41" s="39"/>
      <c r="C41" s="40" t="s">
        <v>46</v>
      </c>
      <c r="D41" s="34" t="e">
        <f>VLOOKUP($B39&amp;D$1,'宅直データ (２)'!$A:$K,8,FALSE)</f>
        <v>#N/A</v>
      </c>
      <c r="E41" s="35" t="str">
        <f>INDEX(拘!$D$15:$AH$63,勤務表!$A39,DAY(勤務表!E$1))</f>
        <v/>
      </c>
      <c r="F41" s="35" t="str">
        <f>INDEX(拘!$D$15:$AH$63,勤務表!$A39,DAY(勤務表!F$1))</f>
        <v/>
      </c>
      <c r="G41" s="35" t="str">
        <f>INDEX(拘!$D$15:$AH$63,勤務表!$A39,DAY(勤務表!G$1))</f>
        <v/>
      </c>
      <c r="H41" s="35" t="str">
        <f>INDEX(拘!$D$15:$AH$63,勤務表!$A39,DAY(勤務表!H$1))</f>
        <v/>
      </c>
      <c r="I41" s="35" t="str">
        <f>INDEX(拘!$D$15:$AH$63,勤務表!$A39,DAY(勤務表!I$1))</f>
        <v/>
      </c>
      <c r="J41" s="35" t="str">
        <f>INDEX(拘!$D$15:$AH$63,勤務表!$A39,DAY(勤務表!J$1))</f>
        <v/>
      </c>
      <c r="K41" s="35">
        <f>INDEX(拘!$D$15:$AH$63,勤務表!$A39,DAY(勤務表!K$1))</f>
        <v>1</v>
      </c>
      <c r="L41" s="35" t="str">
        <f>INDEX(拘!$D$15:$AH$63,勤務表!$A39,DAY(勤務表!L$1))</f>
        <v/>
      </c>
      <c r="M41" s="35" t="str">
        <f>INDEX(拘!$D$15:$AH$63,勤務表!$A39,DAY(勤務表!M$1))</f>
        <v/>
      </c>
      <c r="N41" s="35" t="str">
        <f>INDEX(拘!$D$15:$AH$63,勤務表!$A39,DAY(勤務表!N$1))</f>
        <v/>
      </c>
      <c r="O41" s="35" t="str">
        <f>INDEX(拘!$D$15:$AH$63,勤務表!$A39,DAY(勤務表!O$1))</f>
        <v/>
      </c>
      <c r="P41" s="35" t="str">
        <f>INDEX(拘!$D$15:$AH$63,勤務表!$A39,DAY(勤務表!P$1))</f>
        <v/>
      </c>
      <c r="Q41" s="35" t="str">
        <f>INDEX(拘!$D$15:$AH$63,勤務表!$A39,DAY(勤務表!Q$1))</f>
        <v/>
      </c>
      <c r="R41" s="35" t="str">
        <f>INDEX(拘!$D$15:$AH$63,勤務表!$A39,DAY(勤務表!R$1))</f>
        <v/>
      </c>
      <c r="S41" s="35" t="str">
        <f>INDEX(拘!$D$15:$AH$63,勤務表!$A39,DAY(勤務表!S$1))</f>
        <v/>
      </c>
      <c r="T41" s="35" t="str">
        <f>INDEX(拘!$D$15:$AH$63,勤務表!$A39,DAY(勤務表!T$1))</f>
        <v/>
      </c>
      <c r="U41" s="35" t="str">
        <f>INDEX(拘!$D$15:$AH$63,勤務表!$A39,DAY(勤務表!U$1))</f>
        <v/>
      </c>
      <c r="V41" s="35" t="str">
        <f>INDEX(拘!$D$15:$AH$63,勤務表!$A39,DAY(勤務表!V$1))</f>
        <v/>
      </c>
      <c r="W41" s="35" t="str">
        <f>INDEX(拘!$D$15:$AH$63,勤務表!$A39,DAY(勤務表!W$1))</f>
        <v/>
      </c>
      <c r="X41" s="35" t="str">
        <f>INDEX(拘!$D$15:$AH$63,勤務表!$A39,DAY(勤務表!X$1))</f>
        <v/>
      </c>
      <c r="Y41" s="35" t="str">
        <f>INDEX(拘!$D$15:$AH$63,勤務表!$A39,DAY(勤務表!Y$1))</f>
        <v/>
      </c>
      <c r="Z41" s="35" t="str">
        <f>INDEX(拘!$D$15:$AH$63,勤務表!$A39,DAY(勤務表!Z$1))</f>
        <v/>
      </c>
      <c r="AA41" s="35" t="str">
        <f>INDEX(拘!$D$15:$AH$63,勤務表!$A39,DAY(勤務表!AA$1))</f>
        <v/>
      </c>
      <c r="AB41" s="35" t="str">
        <f>INDEX(拘!$D$15:$AH$63,勤務表!$A39,DAY(勤務表!AB$1))</f>
        <v/>
      </c>
      <c r="AC41" s="35" t="str">
        <f>INDEX(拘!$D$15:$AH$63,勤務表!$A39,DAY(勤務表!AC$1))</f>
        <v/>
      </c>
      <c r="AD41" s="35" t="str">
        <f>INDEX(拘!$D$15:$AH$63,勤務表!$A39,DAY(勤務表!AD$1))</f>
        <v/>
      </c>
      <c r="AE41" s="35" t="str">
        <f>INDEX(拘!$D$15:$AH$63,勤務表!$A39,DAY(勤務表!AE$1))</f>
        <v/>
      </c>
      <c r="AF41" s="35" t="str">
        <f>INDEX(拘!$D$15:$AH$63,勤務表!$A39,DAY(勤務表!AF$1))</f>
        <v/>
      </c>
      <c r="AG41" s="35" t="str">
        <f>INDEX(拘!$D$15:$AH$63,勤務表!$A39,DAY(勤務表!AG$1))</f>
        <v/>
      </c>
      <c r="AH41" s="36" t="str">
        <f>INDEX(拘!$D$15:$AH$63,勤務表!$A39,DAY(勤務表!AH$1))</f>
        <v/>
      </c>
    </row>
    <row r="42" spans="1:34" s="15" customFormat="1" x14ac:dyDescent="0.2">
      <c r="A42" s="41">
        <f>IFERROR(IF(A39+1&lt;=MAX('デイリーデータ (2)'!G:G),A39+1,""),"")</f>
        <v>14</v>
      </c>
      <c r="B42" s="42" t="str">
        <f>IFERROR(VLOOKUP(A42,スタッフ!A:C,2,FALSE),"")</f>
        <v>52687</v>
      </c>
      <c r="C42" s="46" t="str">
        <f>IFERROR(VLOOKUP(A42,スタッフ!A:C,3,FALSE),"")</f>
        <v>坪野 寿恵</v>
      </c>
      <c r="D42" s="43" t="str">
        <f>IFERROR(VLOOKUP($B42&amp;D$1,'デイリーデータ (2)'!$A:$F,5,FALSE),"")</f>
        <v/>
      </c>
      <c r="E42" s="44" t="str">
        <f>IFERROR(VLOOKUP($B42&amp;E$1,'デイリーデータ (2)'!$A:$F,5,FALSE),"")</f>
        <v/>
      </c>
      <c r="F42" s="44" t="str">
        <f>IFERROR(VLOOKUP($B42&amp;F$1,'デイリーデータ (2)'!$A:$F,5,FALSE),"")</f>
        <v/>
      </c>
      <c r="G42" s="44" t="str">
        <f>IFERROR(VLOOKUP($B42&amp;G$1,'デイリーデータ (2)'!$A:$F,5,FALSE),"")</f>
        <v/>
      </c>
      <c r="H42" s="44" t="str">
        <f>IFERROR(VLOOKUP($B42&amp;H$1,'デイリーデータ (2)'!$A:$F,5,FALSE),"")</f>
        <v/>
      </c>
      <c r="I42" s="44" t="str">
        <f>IFERROR(VLOOKUP($B42&amp;I$1,'デイリーデータ (2)'!$A:$F,5,FALSE),"")</f>
        <v/>
      </c>
      <c r="J42" s="44" t="str">
        <f>IFERROR(VLOOKUP($B42&amp;J$1,'デイリーデータ (2)'!$A:$F,5,FALSE),"")</f>
        <v/>
      </c>
      <c r="K42" s="44" t="str">
        <f>IFERROR(VLOOKUP($B42&amp;K$1,'デイリーデータ (2)'!$A:$F,5,FALSE),"")</f>
        <v/>
      </c>
      <c r="L42" s="44" t="str">
        <f>IFERROR(VLOOKUP($B42&amp;L$1,'デイリーデータ (2)'!$A:$F,5,FALSE),"")</f>
        <v/>
      </c>
      <c r="M42" s="44" t="str">
        <f>IFERROR(VLOOKUP($B42&amp;M$1,'デイリーデータ (2)'!$A:$F,5,FALSE),"")</f>
        <v/>
      </c>
      <c r="N42" s="44" t="str">
        <f>IFERROR(VLOOKUP($B42&amp;N$1,'デイリーデータ (2)'!$A:$F,5,FALSE),"")</f>
        <v/>
      </c>
      <c r="O42" s="44" t="str">
        <f>IFERROR(VLOOKUP($B42&amp;O$1,'デイリーデータ (2)'!$A:$F,5,FALSE),"")</f>
        <v/>
      </c>
      <c r="P42" s="44" t="str">
        <f>IFERROR(VLOOKUP($B42&amp;P$1,'デイリーデータ (2)'!$A:$F,5,FALSE),"")</f>
        <v/>
      </c>
      <c r="Q42" s="44" t="str">
        <f>IFERROR(VLOOKUP($B42&amp;Q$1,'デイリーデータ (2)'!$A:$F,5,FALSE),"")</f>
        <v/>
      </c>
      <c r="R42" s="44" t="str">
        <f>IFERROR(VLOOKUP($B42&amp;R$1,'デイリーデータ (2)'!$A:$F,5,FALSE),"")</f>
        <v/>
      </c>
      <c r="S42" s="44" t="str">
        <f>IFERROR(VLOOKUP($B42&amp;S$1,'デイリーデータ (2)'!$A:$F,5,FALSE),"")</f>
        <v/>
      </c>
      <c r="T42" s="44" t="str">
        <f>IFERROR(VLOOKUP($B42&amp;T$1,'デイリーデータ (2)'!$A:$F,5,FALSE),"")</f>
        <v/>
      </c>
      <c r="U42" s="44" t="str">
        <f>IFERROR(VLOOKUP($B42&amp;U$1,'デイリーデータ (2)'!$A:$F,5,FALSE),"")</f>
        <v/>
      </c>
      <c r="V42" s="44" t="str">
        <f>IFERROR(VLOOKUP($B42&amp;V$1,'デイリーデータ (2)'!$A:$F,5,FALSE),"")</f>
        <v/>
      </c>
      <c r="W42" s="44" t="str">
        <f>IFERROR(VLOOKUP($B42&amp;W$1,'デイリーデータ (2)'!$A:$F,5,FALSE),"")</f>
        <v/>
      </c>
      <c r="X42" s="44" t="str">
        <f>IFERROR(VLOOKUP($B42&amp;X$1,'デイリーデータ (2)'!$A:$F,5,FALSE),"")</f>
        <v/>
      </c>
      <c r="Y42" s="44" t="str">
        <f>IFERROR(VLOOKUP($B42&amp;Y$1,'デイリーデータ (2)'!$A:$F,5,FALSE),"")</f>
        <v/>
      </c>
      <c r="Z42" s="44" t="str">
        <f>IFERROR(VLOOKUP($B42&amp;Z$1,'デイリーデータ (2)'!$A:$F,5,FALSE),"")</f>
        <v/>
      </c>
      <c r="AA42" s="44" t="str">
        <f>IFERROR(VLOOKUP($B42&amp;AA$1,'デイリーデータ (2)'!$A:$F,5,FALSE),"")</f>
        <v/>
      </c>
      <c r="AB42" s="44" t="str">
        <f>IFERROR(VLOOKUP($B42&amp;AB$1,'デイリーデータ (2)'!$A:$F,5,FALSE),"")</f>
        <v/>
      </c>
      <c r="AC42" s="44" t="str">
        <f>IFERROR(VLOOKUP($B42&amp;AC$1,'デイリーデータ (2)'!$A:$F,5,FALSE),"")</f>
        <v/>
      </c>
      <c r="AD42" s="44" t="str">
        <f>IFERROR(VLOOKUP($B42&amp;AD$1,'デイリーデータ (2)'!$A:$F,5,FALSE),"")</f>
        <v/>
      </c>
      <c r="AE42" s="44" t="str">
        <f>IFERROR(VLOOKUP($B42&amp;AE$1,'デイリーデータ (2)'!$A:$F,5,FALSE),"")</f>
        <v/>
      </c>
      <c r="AF42" s="44" t="str">
        <f>IFERROR(VLOOKUP($B42&amp;AF$1,'デイリーデータ (2)'!$A:$F,5,FALSE),"")</f>
        <v/>
      </c>
      <c r="AG42" s="44" t="str">
        <f>IFERROR(VLOOKUP($B42&amp;AG$1,'デイリーデータ (2)'!$A:$F,5,FALSE),"")</f>
        <v/>
      </c>
      <c r="AH42" s="45" t="str">
        <f>IFERROR(VLOOKUP($B42&amp;AH$1,'デイリーデータ (2)'!$A:$F,5,FALSE),"")</f>
        <v/>
      </c>
    </row>
    <row r="43" spans="1:34" s="33" customFormat="1" ht="9.5" x14ac:dyDescent="0.2">
      <c r="A43" s="29"/>
      <c r="B43" s="30"/>
      <c r="C43" s="28" t="s">
        <v>47</v>
      </c>
      <c r="D43" s="31" t="e">
        <f>VLOOKUP($B42&amp;勤務表!D$1,デイリーデータ,6,FALSE)</f>
        <v>#N/A</v>
      </c>
      <c r="E43" s="31" t="e">
        <f>VLOOKUP($B42&amp;勤務表!E$1,デイリーデータ,6,FALSE)</f>
        <v>#N/A</v>
      </c>
      <c r="F43" s="31" t="str">
        <f>IFERROR(VLOOKUP($B42&amp;勤務表!F$1,デイリーデータ,6,FALSE),"")</f>
        <v/>
      </c>
      <c r="G43" s="31" t="str">
        <f>IFERROR(VLOOKUP($B42&amp;勤務表!G$1,デイリーデータ,6,FALSE),"")</f>
        <v/>
      </c>
      <c r="H43" s="31" t="str">
        <f>IFERROR(VLOOKUP($B42&amp;勤務表!H$1,デイリーデータ,6,FALSE),"")</f>
        <v/>
      </c>
      <c r="I43" s="31" t="str">
        <f>IFERROR(VLOOKUP($B42&amp;勤務表!I$1,デイリーデータ,6,FALSE),"")</f>
        <v/>
      </c>
      <c r="J43" s="31" t="str">
        <f>IFERROR(VLOOKUP($B42&amp;勤務表!J$1,デイリーデータ,6,FALSE),"")</f>
        <v/>
      </c>
      <c r="K43" s="31" t="str">
        <f>IFERROR(VLOOKUP($B42&amp;勤務表!K$1,デイリーデータ,6,FALSE),"")</f>
        <v/>
      </c>
      <c r="L43" s="31" t="str">
        <f>IFERROR(VLOOKUP($B42&amp;勤務表!L$1,デイリーデータ,6,FALSE),"")</f>
        <v/>
      </c>
      <c r="M43" s="31" t="str">
        <f>IFERROR(VLOOKUP($B42&amp;勤務表!M$1,デイリーデータ,6,FALSE),"")</f>
        <v/>
      </c>
      <c r="N43" s="31" t="str">
        <f>IFERROR(VLOOKUP($B42&amp;勤務表!N$1,デイリーデータ,6,FALSE),"")</f>
        <v/>
      </c>
      <c r="O43" s="31" t="str">
        <f>IFERROR(VLOOKUP($B42&amp;勤務表!O$1,デイリーデータ,6,FALSE),"")</f>
        <v/>
      </c>
      <c r="P43" s="31" t="str">
        <f>IFERROR(VLOOKUP($B42&amp;勤務表!P$1,デイリーデータ,6,FALSE),"")</f>
        <v/>
      </c>
      <c r="Q43" s="31" t="str">
        <f>IFERROR(VLOOKUP($B42&amp;勤務表!Q$1,デイリーデータ,6,FALSE),"")</f>
        <v/>
      </c>
      <c r="R43" s="31" t="str">
        <f>IFERROR(VLOOKUP($B42&amp;勤務表!R$1,デイリーデータ,6,FALSE),"")</f>
        <v/>
      </c>
      <c r="S43" s="31" t="str">
        <f>IFERROR(VLOOKUP($B42&amp;勤務表!S$1,デイリーデータ,6,FALSE),"")</f>
        <v/>
      </c>
      <c r="T43" s="31" t="str">
        <f>IFERROR(VLOOKUP($B42&amp;勤務表!T$1,デイリーデータ,6,FALSE),"")</f>
        <v/>
      </c>
      <c r="U43" s="31" t="str">
        <f>IFERROR(VLOOKUP($B42&amp;勤務表!U$1,デイリーデータ,6,FALSE),"")</f>
        <v/>
      </c>
      <c r="V43" s="31" t="str">
        <f>IFERROR(VLOOKUP($B42&amp;勤務表!V$1,デイリーデータ,6,FALSE),"")</f>
        <v/>
      </c>
      <c r="W43" s="31" t="str">
        <f>IFERROR(VLOOKUP($B42&amp;勤務表!W$1,デイリーデータ,6,FALSE),"")</f>
        <v/>
      </c>
      <c r="X43" s="31" t="str">
        <f>IFERROR(VLOOKUP($B42&amp;勤務表!X$1,デイリーデータ,6,FALSE),"")</f>
        <v/>
      </c>
      <c r="Y43" s="31" t="str">
        <f>IFERROR(VLOOKUP($B42&amp;勤務表!Y$1,デイリーデータ,6,FALSE),"")</f>
        <v/>
      </c>
      <c r="Z43" s="31" t="str">
        <f>IFERROR(VLOOKUP($B42&amp;勤務表!Z$1,デイリーデータ,6,FALSE),"")</f>
        <v/>
      </c>
      <c r="AA43" s="31" t="str">
        <f>IFERROR(VLOOKUP($B42&amp;勤務表!AA$1,デイリーデータ,6,FALSE),"")</f>
        <v/>
      </c>
      <c r="AB43" s="31" t="str">
        <f>IFERROR(VLOOKUP($B42&amp;勤務表!AB$1,デイリーデータ,6,FALSE),"")</f>
        <v/>
      </c>
      <c r="AC43" s="31" t="str">
        <f>IFERROR(VLOOKUP($B42&amp;勤務表!AC$1,デイリーデータ,6,FALSE),"")</f>
        <v/>
      </c>
      <c r="AD43" s="31" t="str">
        <f>IFERROR(VLOOKUP($B42&amp;勤務表!AD$1,デイリーデータ,6,FALSE),"")</f>
        <v/>
      </c>
      <c r="AE43" s="31" t="str">
        <f>IFERROR(VLOOKUP($B42&amp;勤務表!AE$1,デイリーデータ,6,FALSE),"")</f>
        <v/>
      </c>
      <c r="AF43" s="31" t="str">
        <f>IFERROR(VLOOKUP($B42&amp;勤務表!AF$1,デイリーデータ,6,FALSE),"")</f>
        <v/>
      </c>
      <c r="AG43" s="31" t="str">
        <f>IFERROR(VLOOKUP($B42&amp;勤務表!AG$1,デイリーデータ,6,FALSE),"")</f>
        <v/>
      </c>
      <c r="AH43" s="32" t="str">
        <f>IFERROR(VLOOKUP($B42&amp;勤務表!AH$1,デイリーデータ,6,FALSE),"")</f>
        <v/>
      </c>
    </row>
    <row r="44" spans="1:34" s="15" customFormat="1" ht="9.5" x14ac:dyDescent="0.2">
      <c r="A44" s="38"/>
      <c r="B44" s="39"/>
      <c r="C44" s="40" t="s">
        <v>46</v>
      </c>
      <c r="D44" s="34" t="e">
        <f>VLOOKUP($B42&amp;D$1,'宅直データ (２)'!$A:$K,8,FALSE)</f>
        <v>#N/A</v>
      </c>
      <c r="E44" s="35" t="str">
        <f>INDEX(拘!$D$15:$AH$63,勤務表!$A42,DAY(勤務表!E$1))</f>
        <v/>
      </c>
      <c r="F44" s="35" t="str">
        <f>INDEX(拘!$D$15:$AH$63,勤務表!$A42,DAY(勤務表!F$1))</f>
        <v/>
      </c>
      <c r="G44" s="35" t="str">
        <f>INDEX(拘!$D$15:$AH$63,勤務表!$A42,DAY(勤務表!G$1))</f>
        <v/>
      </c>
      <c r="H44" s="35" t="str">
        <f>INDEX(拘!$D$15:$AH$63,勤務表!$A42,DAY(勤務表!H$1))</f>
        <v/>
      </c>
      <c r="I44" s="35" t="str">
        <f>INDEX(拘!$D$15:$AH$63,勤務表!$A42,DAY(勤務表!I$1))</f>
        <v/>
      </c>
      <c r="J44" s="35" t="str">
        <f>INDEX(拘!$D$15:$AH$63,勤務表!$A42,DAY(勤務表!J$1))</f>
        <v/>
      </c>
      <c r="K44" s="35" t="str">
        <f>INDEX(拘!$D$15:$AH$63,勤務表!$A42,DAY(勤務表!K$1))</f>
        <v/>
      </c>
      <c r="L44" s="35" t="str">
        <f>INDEX(拘!$D$15:$AH$63,勤務表!$A42,DAY(勤務表!L$1))</f>
        <v/>
      </c>
      <c r="M44" s="35" t="str">
        <f>INDEX(拘!$D$15:$AH$63,勤務表!$A42,DAY(勤務表!M$1))</f>
        <v/>
      </c>
      <c r="N44" s="35" t="str">
        <f>INDEX(拘!$D$15:$AH$63,勤務表!$A42,DAY(勤務表!N$1))</f>
        <v/>
      </c>
      <c r="O44" s="35" t="str">
        <f>INDEX(拘!$D$15:$AH$63,勤務表!$A42,DAY(勤務表!O$1))</f>
        <v/>
      </c>
      <c r="P44" s="35" t="str">
        <f>INDEX(拘!$D$15:$AH$63,勤務表!$A42,DAY(勤務表!P$1))</f>
        <v/>
      </c>
      <c r="Q44" s="35" t="str">
        <f>INDEX(拘!$D$15:$AH$63,勤務表!$A42,DAY(勤務表!Q$1))</f>
        <v/>
      </c>
      <c r="R44" s="35" t="str">
        <f>INDEX(拘!$D$15:$AH$63,勤務表!$A42,DAY(勤務表!R$1))</f>
        <v/>
      </c>
      <c r="S44" s="35" t="str">
        <f>INDEX(拘!$D$15:$AH$63,勤務表!$A42,DAY(勤務表!S$1))</f>
        <v/>
      </c>
      <c r="T44" s="35" t="str">
        <f>INDEX(拘!$D$15:$AH$63,勤務表!$A42,DAY(勤務表!T$1))</f>
        <v/>
      </c>
      <c r="U44" s="35" t="str">
        <f>INDEX(拘!$D$15:$AH$63,勤務表!$A42,DAY(勤務表!U$1))</f>
        <v/>
      </c>
      <c r="V44" s="35" t="str">
        <f>INDEX(拘!$D$15:$AH$63,勤務表!$A42,DAY(勤務表!V$1))</f>
        <v/>
      </c>
      <c r="W44" s="35" t="str">
        <f>INDEX(拘!$D$15:$AH$63,勤務表!$A42,DAY(勤務表!W$1))</f>
        <v/>
      </c>
      <c r="X44" s="35" t="str">
        <f>INDEX(拘!$D$15:$AH$63,勤務表!$A42,DAY(勤務表!X$1))</f>
        <v/>
      </c>
      <c r="Y44" s="35" t="str">
        <f>INDEX(拘!$D$15:$AH$63,勤務表!$A42,DAY(勤務表!Y$1))</f>
        <v/>
      </c>
      <c r="Z44" s="35" t="str">
        <f>INDEX(拘!$D$15:$AH$63,勤務表!$A42,DAY(勤務表!Z$1))</f>
        <v/>
      </c>
      <c r="AA44" s="35" t="str">
        <f>INDEX(拘!$D$15:$AH$63,勤務表!$A42,DAY(勤務表!AA$1))</f>
        <v/>
      </c>
      <c r="AB44" s="35" t="str">
        <f>INDEX(拘!$D$15:$AH$63,勤務表!$A42,DAY(勤務表!AB$1))</f>
        <v/>
      </c>
      <c r="AC44" s="35" t="str">
        <f>INDEX(拘!$D$15:$AH$63,勤務表!$A42,DAY(勤務表!AC$1))</f>
        <v/>
      </c>
      <c r="AD44" s="35" t="str">
        <f>INDEX(拘!$D$15:$AH$63,勤務表!$A42,DAY(勤務表!AD$1))</f>
        <v/>
      </c>
      <c r="AE44" s="35" t="str">
        <f>INDEX(拘!$D$15:$AH$63,勤務表!$A42,DAY(勤務表!AE$1))</f>
        <v/>
      </c>
      <c r="AF44" s="35" t="str">
        <f>INDEX(拘!$D$15:$AH$63,勤務表!$A42,DAY(勤務表!AF$1))</f>
        <v/>
      </c>
      <c r="AG44" s="35" t="str">
        <f>INDEX(拘!$D$15:$AH$63,勤務表!$A42,DAY(勤務表!AG$1))</f>
        <v/>
      </c>
      <c r="AH44" s="36" t="str">
        <f>INDEX(拘!$D$15:$AH$63,勤務表!$A42,DAY(勤務表!AH$1))</f>
        <v/>
      </c>
    </row>
    <row r="45" spans="1:34" s="15" customFormat="1" x14ac:dyDescent="0.2">
      <c r="A45" s="41">
        <f>IFERROR(IF(A42+1&lt;=MAX('デイリーデータ (2)'!G:G),A42+1,""),"")</f>
        <v>15</v>
      </c>
      <c r="B45" s="42" t="str">
        <f>IFERROR(VLOOKUP(A45,スタッフ!A:C,2,FALSE),"")</f>
        <v>56712</v>
      </c>
      <c r="C45" s="46" t="str">
        <f>IFERROR(VLOOKUP(A45,スタッフ!A:C,3,FALSE),"")</f>
        <v>山田 正則</v>
      </c>
      <c r="D45" s="43" t="str">
        <f>IFERROR(VLOOKUP($B45&amp;D$1,'デイリーデータ (2)'!$A:$F,5,FALSE),"")</f>
        <v/>
      </c>
      <c r="E45" s="44" t="str">
        <f>IFERROR(VLOOKUP($B45&amp;E$1,'デイリーデータ (2)'!$A:$F,5,FALSE),"")</f>
        <v/>
      </c>
      <c r="F45" s="44" t="str">
        <f>IFERROR(VLOOKUP($B45&amp;F$1,'デイリーデータ (2)'!$A:$F,5,FALSE),"")</f>
        <v/>
      </c>
      <c r="G45" s="44" t="str">
        <f>IFERROR(VLOOKUP($B45&amp;G$1,'デイリーデータ (2)'!$A:$F,5,FALSE),"")</f>
        <v/>
      </c>
      <c r="H45" s="44" t="str">
        <f>IFERROR(VLOOKUP($B45&amp;H$1,'デイリーデータ (2)'!$A:$F,5,FALSE),"")</f>
        <v/>
      </c>
      <c r="I45" s="44" t="str">
        <f>IFERROR(VLOOKUP($B45&amp;I$1,'デイリーデータ (2)'!$A:$F,5,FALSE),"")</f>
        <v/>
      </c>
      <c r="J45" s="44" t="str">
        <f>IFERROR(VLOOKUP($B45&amp;J$1,'デイリーデータ (2)'!$A:$F,5,FALSE),"")</f>
        <v/>
      </c>
      <c r="K45" s="44" t="str">
        <f>IFERROR(VLOOKUP($B45&amp;K$1,'デイリーデータ (2)'!$A:$F,5,FALSE),"")</f>
        <v/>
      </c>
      <c r="L45" s="44" t="str">
        <f>IFERROR(VLOOKUP($B45&amp;L$1,'デイリーデータ (2)'!$A:$F,5,FALSE),"")</f>
        <v/>
      </c>
      <c r="M45" s="44" t="str">
        <f>IFERROR(VLOOKUP($B45&amp;M$1,'デイリーデータ (2)'!$A:$F,5,FALSE),"")</f>
        <v/>
      </c>
      <c r="N45" s="44" t="str">
        <f>IFERROR(VLOOKUP($B45&amp;N$1,'デイリーデータ (2)'!$A:$F,5,FALSE),"")</f>
        <v/>
      </c>
      <c r="O45" s="44" t="str">
        <f>IFERROR(VLOOKUP($B45&amp;O$1,'デイリーデータ (2)'!$A:$F,5,FALSE),"")</f>
        <v/>
      </c>
      <c r="P45" s="44" t="str">
        <f>IFERROR(VLOOKUP($B45&amp;P$1,'デイリーデータ (2)'!$A:$F,5,FALSE),"")</f>
        <v/>
      </c>
      <c r="Q45" s="44" t="str">
        <f>IFERROR(VLOOKUP($B45&amp;Q$1,'デイリーデータ (2)'!$A:$F,5,FALSE),"")</f>
        <v/>
      </c>
      <c r="R45" s="44" t="str">
        <f>IFERROR(VLOOKUP($B45&amp;R$1,'デイリーデータ (2)'!$A:$F,5,FALSE),"")</f>
        <v/>
      </c>
      <c r="S45" s="44" t="str">
        <f>IFERROR(VLOOKUP($B45&amp;S$1,'デイリーデータ (2)'!$A:$F,5,FALSE),"")</f>
        <v/>
      </c>
      <c r="T45" s="44" t="str">
        <f>IFERROR(VLOOKUP($B45&amp;T$1,'デイリーデータ (2)'!$A:$F,5,FALSE),"")</f>
        <v/>
      </c>
      <c r="U45" s="44" t="str">
        <f>IFERROR(VLOOKUP($B45&amp;U$1,'デイリーデータ (2)'!$A:$F,5,FALSE),"")</f>
        <v/>
      </c>
      <c r="V45" s="44" t="str">
        <f>IFERROR(VLOOKUP($B45&amp;V$1,'デイリーデータ (2)'!$A:$F,5,FALSE),"")</f>
        <v/>
      </c>
      <c r="W45" s="44" t="str">
        <f>IFERROR(VLOOKUP($B45&amp;W$1,'デイリーデータ (2)'!$A:$F,5,FALSE),"")</f>
        <v/>
      </c>
      <c r="X45" s="44" t="str">
        <f>IFERROR(VLOOKUP($B45&amp;X$1,'デイリーデータ (2)'!$A:$F,5,FALSE),"")</f>
        <v/>
      </c>
      <c r="Y45" s="44" t="str">
        <f>IFERROR(VLOOKUP($B45&amp;Y$1,'デイリーデータ (2)'!$A:$F,5,FALSE),"")</f>
        <v/>
      </c>
      <c r="Z45" s="44" t="str">
        <f>IFERROR(VLOOKUP($B45&amp;Z$1,'デイリーデータ (2)'!$A:$F,5,FALSE),"")</f>
        <v/>
      </c>
      <c r="AA45" s="44" t="str">
        <f>IFERROR(VLOOKUP($B45&amp;AA$1,'デイリーデータ (2)'!$A:$F,5,FALSE),"")</f>
        <v/>
      </c>
      <c r="AB45" s="44" t="str">
        <f>IFERROR(VLOOKUP($B45&amp;AB$1,'デイリーデータ (2)'!$A:$F,5,FALSE),"")</f>
        <v/>
      </c>
      <c r="AC45" s="44" t="str">
        <f>IFERROR(VLOOKUP($B45&amp;AC$1,'デイリーデータ (2)'!$A:$F,5,FALSE),"")</f>
        <v/>
      </c>
      <c r="AD45" s="44" t="str">
        <f>IFERROR(VLOOKUP($B45&amp;AD$1,'デイリーデータ (2)'!$A:$F,5,FALSE),"")</f>
        <v/>
      </c>
      <c r="AE45" s="44" t="str">
        <f>IFERROR(VLOOKUP($B45&amp;AE$1,'デイリーデータ (2)'!$A:$F,5,FALSE),"")</f>
        <v/>
      </c>
      <c r="AF45" s="44" t="str">
        <f>IFERROR(VLOOKUP($B45&amp;AF$1,'デイリーデータ (2)'!$A:$F,5,FALSE),"")</f>
        <v/>
      </c>
      <c r="AG45" s="44" t="str">
        <f>IFERROR(VLOOKUP($B45&amp;AG$1,'デイリーデータ (2)'!$A:$F,5,FALSE),"")</f>
        <v/>
      </c>
      <c r="AH45" s="45" t="str">
        <f>IFERROR(VLOOKUP($B45&amp;AH$1,'デイリーデータ (2)'!$A:$F,5,FALSE),"")</f>
        <v/>
      </c>
    </row>
    <row r="46" spans="1:34" s="33" customFormat="1" ht="9.5" x14ac:dyDescent="0.2">
      <c r="A46" s="29"/>
      <c r="B46" s="30"/>
      <c r="C46" s="28" t="s">
        <v>47</v>
      </c>
      <c r="D46" s="31" t="e">
        <f>VLOOKUP($B45&amp;勤務表!D$1,デイリーデータ,6,FALSE)</f>
        <v>#N/A</v>
      </c>
      <c r="E46" s="31" t="e">
        <f>VLOOKUP($B45&amp;勤務表!E$1,デイリーデータ,6,FALSE)</f>
        <v>#N/A</v>
      </c>
      <c r="F46" s="31" t="str">
        <f>IFERROR(VLOOKUP($B45&amp;勤務表!F$1,デイリーデータ,6,FALSE),"")</f>
        <v/>
      </c>
      <c r="G46" s="31" t="str">
        <f>IFERROR(VLOOKUP($B45&amp;勤務表!G$1,デイリーデータ,6,FALSE),"")</f>
        <v/>
      </c>
      <c r="H46" s="31" t="str">
        <f>IFERROR(VLOOKUP($B45&amp;勤務表!H$1,デイリーデータ,6,FALSE),"")</f>
        <v/>
      </c>
      <c r="I46" s="31" t="str">
        <f>IFERROR(VLOOKUP($B45&amp;勤務表!I$1,デイリーデータ,6,FALSE),"")</f>
        <v/>
      </c>
      <c r="J46" s="31" t="str">
        <f>IFERROR(VLOOKUP($B45&amp;勤務表!J$1,デイリーデータ,6,FALSE),"")</f>
        <v/>
      </c>
      <c r="K46" s="31" t="str">
        <f>IFERROR(VLOOKUP($B45&amp;勤務表!K$1,デイリーデータ,6,FALSE),"")</f>
        <v/>
      </c>
      <c r="L46" s="31" t="str">
        <f>IFERROR(VLOOKUP($B45&amp;勤務表!L$1,デイリーデータ,6,FALSE),"")</f>
        <v/>
      </c>
      <c r="M46" s="31" t="str">
        <f>IFERROR(VLOOKUP($B45&amp;勤務表!M$1,デイリーデータ,6,FALSE),"")</f>
        <v/>
      </c>
      <c r="N46" s="31" t="str">
        <f>IFERROR(VLOOKUP($B45&amp;勤務表!N$1,デイリーデータ,6,FALSE),"")</f>
        <v/>
      </c>
      <c r="O46" s="31" t="str">
        <f>IFERROR(VLOOKUP($B45&amp;勤務表!O$1,デイリーデータ,6,FALSE),"")</f>
        <v/>
      </c>
      <c r="P46" s="31" t="str">
        <f>IFERROR(VLOOKUP($B45&amp;勤務表!P$1,デイリーデータ,6,FALSE),"")</f>
        <v/>
      </c>
      <c r="Q46" s="31" t="str">
        <f>IFERROR(VLOOKUP($B45&amp;勤務表!Q$1,デイリーデータ,6,FALSE),"")</f>
        <v/>
      </c>
      <c r="R46" s="31" t="str">
        <f>IFERROR(VLOOKUP($B45&amp;勤務表!R$1,デイリーデータ,6,FALSE),"")</f>
        <v/>
      </c>
      <c r="S46" s="31" t="str">
        <f>IFERROR(VLOOKUP($B45&amp;勤務表!S$1,デイリーデータ,6,FALSE),"")</f>
        <v/>
      </c>
      <c r="T46" s="31" t="str">
        <f>IFERROR(VLOOKUP($B45&amp;勤務表!T$1,デイリーデータ,6,FALSE),"")</f>
        <v/>
      </c>
      <c r="U46" s="31" t="str">
        <f>IFERROR(VLOOKUP($B45&amp;勤務表!U$1,デイリーデータ,6,FALSE),"")</f>
        <v/>
      </c>
      <c r="V46" s="31" t="str">
        <f>IFERROR(VLOOKUP($B45&amp;勤務表!V$1,デイリーデータ,6,FALSE),"")</f>
        <v/>
      </c>
      <c r="W46" s="31" t="str">
        <f>IFERROR(VLOOKUP($B45&amp;勤務表!W$1,デイリーデータ,6,FALSE),"")</f>
        <v/>
      </c>
      <c r="X46" s="31" t="str">
        <f>IFERROR(VLOOKUP($B45&amp;勤務表!X$1,デイリーデータ,6,FALSE),"")</f>
        <v/>
      </c>
      <c r="Y46" s="31" t="str">
        <f>IFERROR(VLOOKUP($B45&amp;勤務表!Y$1,デイリーデータ,6,FALSE),"")</f>
        <v/>
      </c>
      <c r="Z46" s="31" t="str">
        <f>IFERROR(VLOOKUP($B45&amp;勤務表!Z$1,デイリーデータ,6,FALSE),"")</f>
        <v/>
      </c>
      <c r="AA46" s="31" t="str">
        <f>IFERROR(VLOOKUP($B45&amp;勤務表!AA$1,デイリーデータ,6,FALSE),"")</f>
        <v/>
      </c>
      <c r="AB46" s="31" t="str">
        <f>IFERROR(VLOOKUP($B45&amp;勤務表!AB$1,デイリーデータ,6,FALSE),"")</f>
        <v/>
      </c>
      <c r="AC46" s="31" t="str">
        <f>IFERROR(VLOOKUP($B45&amp;勤務表!AC$1,デイリーデータ,6,FALSE),"")</f>
        <v/>
      </c>
      <c r="AD46" s="31" t="str">
        <f>IFERROR(VLOOKUP($B45&amp;勤務表!AD$1,デイリーデータ,6,FALSE),"")</f>
        <v/>
      </c>
      <c r="AE46" s="31" t="str">
        <f>IFERROR(VLOOKUP($B45&amp;勤務表!AE$1,デイリーデータ,6,FALSE),"")</f>
        <v/>
      </c>
      <c r="AF46" s="31" t="str">
        <f>IFERROR(VLOOKUP($B45&amp;勤務表!AF$1,デイリーデータ,6,FALSE),"")</f>
        <v/>
      </c>
      <c r="AG46" s="31" t="str">
        <f>IFERROR(VLOOKUP($B45&amp;勤務表!AG$1,デイリーデータ,6,FALSE),"")</f>
        <v/>
      </c>
      <c r="AH46" s="32" t="str">
        <f>IFERROR(VLOOKUP($B45&amp;勤務表!AH$1,デイリーデータ,6,FALSE),"")</f>
        <v/>
      </c>
    </row>
    <row r="47" spans="1:34" s="15" customFormat="1" ht="9.5" x14ac:dyDescent="0.2">
      <c r="A47" s="38"/>
      <c r="B47" s="39"/>
      <c r="C47" s="40" t="s">
        <v>46</v>
      </c>
      <c r="D47" s="34" t="e">
        <f>VLOOKUP($B45&amp;D$1,'宅直データ (２)'!$A:$K,8,FALSE)</f>
        <v>#N/A</v>
      </c>
      <c r="E47" s="35" t="str">
        <f>INDEX(拘!$D$15:$AH$63,勤務表!$A45,DAY(勤務表!E$1))</f>
        <v/>
      </c>
      <c r="F47" s="35" t="str">
        <f>INDEX(拘!$D$15:$AH$63,勤務表!$A45,DAY(勤務表!F$1))</f>
        <v/>
      </c>
      <c r="G47" s="35" t="str">
        <f>INDEX(拘!$D$15:$AH$63,勤務表!$A45,DAY(勤務表!G$1))</f>
        <v/>
      </c>
      <c r="H47" s="35" t="str">
        <f>INDEX(拘!$D$15:$AH$63,勤務表!$A45,DAY(勤務表!H$1))</f>
        <v/>
      </c>
      <c r="I47" s="35" t="str">
        <f>INDEX(拘!$D$15:$AH$63,勤務表!$A45,DAY(勤務表!I$1))</f>
        <v/>
      </c>
      <c r="J47" s="35" t="str">
        <f>INDEX(拘!$D$15:$AH$63,勤務表!$A45,DAY(勤務表!J$1))</f>
        <v/>
      </c>
      <c r="K47" s="35" t="str">
        <f>INDEX(拘!$D$15:$AH$63,勤務表!$A45,DAY(勤務表!K$1))</f>
        <v/>
      </c>
      <c r="L47" s="35" t="str">
        <f>INDEX(拘!$D$15:$AH$63,勤務表!$A45,DAY(勤務表!L$1))</f>
        <v/>
      </c>
      <c r="M47" s="35" t="str">
        <f>INDEX(拘!$D$15:$AH$63,勤務表!$A45,DAY(勤務表!M$1))</f>
        <v/>
      </c>
      <c r="N47" s="35" t="str">
        <f>INDEX(拘!$D$15:$AH$63,勤務表!$A45,DAY(勤務表!N$1))</f>
        <v/>
      </c>
      <c r="O47" s="35" t="str">
        <f>INDEX(拘!$D$15:$AH$63,勤務表!$A45,DAY(勤務表!O$1))</f>
        <v/>
      </c>
      <c r="P47" s="35" t="str">
        <f>INDEX(拘!$D$15:$AH$63,勤務表!$A45,DAY(勤務表!P$1))</f>
        <v/>
      </c>
      <c r="Q47" s="35" t="str">
        <f>INDEX(拘!$D$15:$AH$63,勤務表!$A45,DAY(勤務表!Q$1))</f>
        <v/>
      </c>
      <c r="R47" s="35" t="str">
        <f>INDEX(拘!$D$15:$AH$63,勤務表!$A45,DAY(勤務表!R$1))</f>
        <v/>
      </c>
      <c r="S47" s="35" t="str">
        <f>INDEX(拘!$D$15:$AH$63,勤務表!$A45,DAY(勤務表!S$1))</f>
        <v/>
      </c>
      <c r="T47" s="35" t="str">
        <f>INDEX(拘!$D$15:$AH$63,勤務表!$A45,DAY(勤務表!T$1))</f>
        <v/>
      </c>
      <c r="U47" s="35" t="str">
        <f>INDEX(拘!$D$15:$AH$63,勤務表!$A45,DAY(勤務表!U$1))</f>
        <v/>
      </c>
      <c r="V47" s="35" t="str">
        <f>INDEX(拘!$D$15:$AH$63,勤務表!$A45,DAY(勤務表!V$1))</f>
        <v/>
      </c>
      <c r="W47" s="35" t="str">
        <f>INDEX(拘!$D$15:$AH$63,勤務表!$A45,DAY(勤務表!W$1))</f>
        <v/>
      </c>
      <c r="X47" s="35" t="str">
        <f>INDEX(拘!$D$15:$AH$63,勤務表!$A45,DAY(勤務表!X$1))</f>
        <v/>
      </c>
      <c r="Y47" s="35" t="str">
        <f>INDEX(拘!$D$15:$AH$63,勤務表!$A45,DAY(勤務表!Y$1))</f>
        <v/>
      </c>
      <c r="Z47" s="35" t="str">
        <f>INDEX(拘!$D$15:$AH$63,勤務表!$A45,DAY(勤務表!Z$1))</f>
        <v/>
      </c>
      <c r="AA47" s="35" t="str">
        <f>INDEX(拘!$D$15:$AH$63,勤務表!$A45,DAY(勤務表!AA$1))</f>
        <v/>
      </c>
      <c r="AB47" s="35" t="str">
        <f>INDEX(拘!$D$15:$AH$63,勤務表!$A45,DAY(勤務表!AB$1))</f>
        <v/>
      </c>
      <c r="AC47" s="35" t="str">
        <f>INDEX(拘!$D$15:$AH$63,勤務表!$A45,DAY(勤務表!AC$1))</f>
        <v/>
      </c>
      <c r="AD47" s="35" t="str">
        <f>INDEX(拘!$D$15:$AH$63,勤務表!$A45,DAY(勤務表!AD$1))</f>
        <v/>
      </c>
      <c r="AE47" s="35" t="str">
        <f>INDEX(拘!$D$15:$AH$63,勤務表!$A45,DAY(勤務表!AE$1))</f>
        <v/>
      </c>
      <c r="AF47" s="35" t="str">
        <f>INDEX(拘!$D$15:$AH$63,勤務表!$A45,DAY(勤務表!AF$1))</f>
        <v/>
      </c>
      <c r="AG47" s="35" t="str">
        <f>INDEX(拘!$D$15:$AH$63,勤務表!$A45,DAY(勤務表!AG$1))</f>
        <v/>
      </c>
      <c r="AH47" s="36" t="str">
        <f>INDEX(拘!$D$15:$AH$63,勤務表!$A45,DAY(勤務表!AH$1))</f>
        <v/>
      </c>
    </row>
    <row r="48" spans="1:34" s="15" customFormat="1" x14ac:dyDescent="0.2">
      <c r="A48" s="41">
        <f>IFERROR(IF(A45+1&lt;=MAX('デイリーデータ (2)'!G:G),A45+1,""),"")</f>
        <v>16</v>
      </c>
      <c r="B48" s="42" t="str">
        <f>IFERROR(VLOOKUP(A48,スタッフ!A:C,2,FALSE),"")</f>
        <v>97962</v>
      </c>
      <c r="C48" s="46" t="str">
        <f>IFERROR(VLOOKUP(A48,スタッフ!A:C,3,FALSE),"")</f>
        <v>林 亮子</v>
      </c>
      <c r="D48" s="43" t="str">
        <f>IFERROR(VLOOKUP($B48&amp;D$1,'デイリーデータ (2)'!$A:$F,5,FALSE),"")</f>
        <v/>
      </c>
      <c r="E48" s="44" t="str">
        <f>IFERROR(VLOOKUP($B48&amp;E$1,'デイリーデータ (2)'!$A:$F,5,FALSE),"")</f>
        <v/>
      </c>
      <c r="F48" s="44" t="str">
        <f>IFERROR(VLOOKUP($B48&amp;F$1,'デイリーデータ (2)'!$A:$F,5,FALSE),"")</f>
        <v/>
      </c>
      <c r="G48" s="44" t="str">
        <f>IFERROR(VLOOKUP($B48&amp;G$1,'デイリーデータ (2)'!$A:$F,5,FALSE),"")</f>
        <v/>
      </c>
      <c r="H48" s="44" t="str">
        <f>IFERROR(VLOOKUP($B48&amp;H$1,'デイリーデータ (2)'!$A:$F,5,FALSE),"")</f>
        <v/>
      </c>
      <c r="I48" s="44" t="str">
        <f>IFERROR(VLOOKUP($B48&amp;I$1,'デイリーデータ (2)'!$A:$F,5,FALSE),"")</f>
        <v/>
      </c>
      <c r="J48" s="44" t="str">
        <f>IFERROR(VLOOKUP($B48&amp;J$1,'デイリーデータ (2)'!$A:$F,5,FALSE),"")</f>
        <v/>
      </c>
      <c r="K48" s="44" t="str">
        <f>IFERROR(VLOOKUP($B48&amp;K$1,'デイリーデータ (2)'!$A:$F,5,FALSE),"")</f>
        <v/>
      </c>
      <c r="L48" s="44" t="str">
        <f>IFERROR(VLOOKUP($B48&amp;L$1,'デイリーデータ (2)'!$A:$F,5,FALSE),"")</f>
        <v/>
      </c>
      <c r="M48" s="44" t="str">
        <f>IFERROR(VLOOKUP($B48&amp;M$1,'デイリーデータ (2)'!$A:$F,5,FALSE),"")</f>
        <v/>
      </c>
      <c r="N48" s="44" t="str">
        <f>IFERROR(VLOOKUP($B48&amp;N$1,'デイリーデータ (2)'!$A:$F,5,FALSE),"")</f>
        <v/>
      </c>
      <c r="O48" s="44" t="str">
        <f>IFERROR(VLOOKUP($B48&amp;O$1,'デイリーデータ (2)'!$A:$F,5,FALSE),"")</f>
        <v/>
      </c>
      <c r="P48" s="44" t="str">
        <f>IFERROR(VLOOKUP($B48&amp;P$1,'デイリーデータ (2)'!$A:$F,5,FALSE),"")</f>
        <v/>
      </c>
      <c r="Q48" s="44" t="str">
        <f>IFERROR(VLOOKUP($B48&amp;Q$1,'デイリーデータ (2)'!$A:$F,5,FALSE),"")</f>
        <v/>
      </c>
      <c r="R48" s="44" t="str">
        <f>IFERROR(VLOOKUP($B48&amp;R$1,'デイリーデータ (2)'!$A:$F,5,FALSE),"")</f>
        <v/>
      </c>
      <c r="S48" s="44" t="str">
        <f>IFERROR(VLOOKUP($B48&amp;S$1,'デイリーデータ (2)'!$A:$F,5,FALSE),"")</f>
        <v/>
      </c>
      <c r="T48" s="44" t="str">
        <f>IFERROR(VLOOKUP($B48&amp;T$1,'デイリーデータ (2)'!$A:$F,5,FALSE),"")</f>
        <v/>
      </c>
      <c r="U48" s="44" t="str">
        <f>IFERROR(VLOOKUP($B48&amp;U$1,'デイリーデータ (2)'!$A:$F,5,FALSE),"")</f>
        <v/>
      </c>
      <c r="V48" s="44" t="str">
        <f>IFERROR(VLOOKUP($B48&amp;V$1,'デイリーデータ (2)'!$A:$F,5,FALSE),"")</f>
        <v/>
      </c>
      <c r="W48" s="44" t="str">
        <f>IFERROR(VLOOKUP($B48&amp;W$1,'デイリーデータ (2)'!$A:$F,5,FALSE),"")</f>
        <v/>
      </c>
      <c r="X48" s="44" t="str">
        <f>IFERROR(VLOOKUP($B48&amp;X$1,'デイリーデータ (2)'!$A:$F,5,FALSE),"")</f>
        <v/>
      </c>
      <c r="Y48" s="44" t="str">
        <f>IFERROR(VLOOKUP($B48&amp;Y$1,'デイリーデータ (2)'!$A:$F,5,FALSE),"")</f>
        <v/>
      </c>
      <c r="Z48" s="44" t="str">
        <f>IFERROR(VLOOKUP($B48&amp;Z$1,'デイリーデータ (2)'!$A:$F,5,FALSE),"")</f>
        <v/>
      </c>
      <c r="AA48" s="44" t="str">
        <f>IFERROR(VLOOKUP($B48&amp;AA$1,'デイリーデータ (2)'!$A:$F,5,FALSE),"")</f>
        <v/>
      </c>
      <c r="AB48" s="44" t="str">
        <f>IFERROR(VLOOKUP($B48&amp;AB$1,'デイリーデータ (2)'!$A:$F,5,FALSE),"")</f>
        <v/>
      </c>
      <c r="AC48" s="44" t="str">
        <f>IFERROR(VLOOKUP($B48&amp;AC$1,'デイリーデータ (2)'!$A:$F,5,FALSE),"")</f>
        <v/>
      </c>
      <c r="AD48" s="44" t="str">
        <f>IFERROR(VLOOKUP($B48&amp;AD$1,'デイリーデータ (2)'!$A:$F,5,FALSE),"")</f>
        <v/>
      </c>
      <c r="AE48" s="44" t="str">
        <f>IFERROR(VLOOKUP($B48&amp;AE$1,'デイリーデータ (2)'!$A:$F,5,FALSE),"")</f>
        <v/>
      </c>
      <c r="AF48" s="44" t="str">
        <f>IFERROR(VLOOKUP($B48&amp;AF$1,'デイリーデータ (2)'!$A:$F,5,FALSE),"")</f>
        <v/>
      </c>
      <c r="AG48" s="44" t="str">
        <f>IFERROR(VLOOKUP($B48&amp;AG$1,'デイリーデータ (2)'!$A:$F,5,FALSE),"")</f>
        <v/>
      </c>
      <c r="AH48" s="45" t="str">
        <f>IFERROR(VLOOKUP($B48&amp;AH$1,'デイリーデータ (2)'!$A:$F,5,FALSE),"")</f>
        <v/>
      </c>
    </row>
    <row r="49" spans="1:34" s="33" customFormat="1" ht="9.5" x14ac:dyDescent="0.2">
      <c r="A49" s="29"/>
      <c r="B49" s="30"/>
      <c r="C49" s="28" t="s">
        <v>47</v>
      </c>
      <c r="D49" s="31" t="e">
        <f>VLOOKUP($B48&amp;勤務表!D$1,デイリーデータ,6,FALSE)</f>
        <v>#N/A</v>
      </c>
      <c r="E49" s="31" t="e">
        <f>VLOOKUP($B48&amp;勤務表!E$1,デイリーデータ,6,FALSE)</f>
        <v>#N/A</v>
      </c>
      <c r="F49" s="31" t="str">
        <f>IFERROR(VLOOKUP($B48&amp;勤務表!F$1,デイリーデータ,6,FALSE),"")</f>
        <v/>
      </c>
      <c r="G49" s="31" t="str">
        <f>IFERROR(VLOOKUP($B48&amp;勤務表!G$1,デイリーデータ,6,FALSE),"")</f>
        <v/>
      </c>
      <c r="H49" s="31" t="str">
        <f>IFERROR(VLOOKUP($B48&amp;勤務表!H$1,デイリーデータ,6,FALSE),"")</f>
        <v/>
      </c>
      <c r="I49" s="31" t="str">
        <f>IFERROR(VLOOKUP($B48&amp;勤務表!I$1,デイリーデータ,6,FALSE),"")</f>
        <v/>
      </c>
      <c r="J49" s="31" t="str">
        <f>IFERROR(VLOOKUP($B48&amp;勤務表!J$1,デイリーデータ,6,FALSE),"")</f>
        <v/>
      </c>
      <c r="K49" s="31" t="str">
        <f>IFERROR(VLOOKUP($B48&amp;勤務表!K$1,デイリーデータ,6,FALSE),"")</f>
        <v/>
      </c>
      <c r="L49" s="31" t="str">
        <f>IFERROR(VLOOKUP($B48&amp;勤務表!L$1,デイリーデータ,6,FALSE),"")</f>
        <v/>
      </c>
      <c r="M49" s="31" t="str">
        <f>IFERROR(VLOOKUP($B48&amp;勤務表!M$1,デイリーデータ,6,FALSE),"")</f>
        <v/>
      </c>
      <c r="N49" s="31" t="str">
        <f>IFERROR(VLOOKUP($B48&amp;勤務表!N$1,デイリーデータ,6,FALSE),"")</f>
        <v/>
      </c>
      <c r="O49" s="31" t="str">
        <f>IFERROR(VLOOKUP($B48&amp;勤務表!O$1,デイリーデータ,6,FALSE),"")</f>
        <v/>
      </c>
      <c r="P49" s="31" t="str">
        <f>IFERROR(VLOOKUP($B48&amp;勤務表!P$1,デイリーデータ,6,FALSE),"")</f>
        <v/>
      </c>
      <c r="Q49" s="31" t="str">
        <f>IFERROR(VLOOKUP($B48&amp;勤務表!Q$1,デイリーデータ,6,FALSE),"")</f>
        <v/>
      </c>
      <c r="R49" s="31" t="str">
        <f>IFERROR(VLOOKUP($B48&amp;勤務表!R$1,デイリーデータ,6,FALSE),"")</f>
        <v/>
      </c>
      <c r="S49" s="31" t="str">
        <f>IFERROR(VLOOKUP($B48&amp;勤務表!S$1,デイリーデータ,6,FALSE),"")</f>
        <v/>
      </c>
      <c r="T49" s="31" t="str">
        <f>IFERROR(VLOOKUP($B48&amp;勤務表!T$1,デイリーデータ,6,FALSE),"")</f>
        <v/>
      </c>
      <c r="U49" s="31" t="str">
        <f>IFERROR(VLOOKUP($B48&amp;勤務表!U$1,デイリーデータ,6,FALSE),"")</f>
        <v/>
      </c>
      <c r="V49" s="31" t="str">
        <f>IFERROR(VLOOKUP($B48&amp;勤務表!V$1,デイリーデータ,6,FALSE),"")</f>
        <v/>
      </c>
      <c r="W49" s="31" t="str">
        <f>IFERROR(VLOOKUP($B48&amp;勤務表!W$1,デイリーデータ,6,FALSE),"")</f>
        <v/>
      </c>
      <c r="X49" s="31" t="str">
        <f>IFERROR(VLOOKUP($B48&amp;勤務表!X$1,デイリーデータ,6,FALSE),"")</f>
        <v/>
      </c>
      <c r="Y49" s="31" t="str">
        <f>IFERROR(VLOOKUP($B48&amp;勤務表!Y$1,デイリーデータ,6,FALSE),"")</f>
        <v/>
      </c>
      <c r="Z49" s="31" t="str">
        <f>IFERROR(VLOOKUP($B48&amp;勤務表!Z$1,デイリーデータ,6,FALSE),"")</f>
        <v/>
      </c>
      <c r="AA49" s="31" t="str">
        <f>IFERROR(VLOOKUP($B48&amp;勤務表!AA$1,デイリーデータ,6,FALSE),"")</f>
        <v/>
      </c>
      <c r="AB49" s="31" t="str">
        <f>IFERROR(VLOOKUP($B48&amp;勤務表!AB$1,デイリーデータ,6,FALSE),"")</f>
        <v/>
      </c>
      <c r="AC49" s="31" t="str">
        <f>IFERROR(VLOOKUP($B48&amp;勤務表!AC$1,デイリーデータ,6,FALSE),"")</f>
        <v/>
      </c>
      <c r="AD49" s="31" t="str">
        <f>IFERROR(VLOOKUP($B48&amp;勤務表!AD$1,デイリーデータ,6,FALSE),"")</f>
        <v/>
      </c>
      <c r="AE49" s="31" t="str">
        <f>IFERROR(VLOOKUP($B48&amp;勤務表!AE$1,デイリーデータ,6,FALSE),"")</f>
        <v/>
      </c>
      <c r="AF49" s="31" t="str">
        <f>IFERROR(VLOOKUP($B48&amp;勤務表!AF$1,デイリーデータ,6,FALSE),"")</f>
        <v/>
      </c>
      <c r="AG49" s="31" t="str">
        <f>IFERROR(VLOOKUP($B48&amp;勤務表!AG$1,デイリーデータ,6,FALSE),"")</f>
        <v/>
      </c>
      <c r="AH49" s="32" t="str">
        <f>IFERROR(VLOOKUP($B48&amp;勤務表!AH$1,デイリーデータ,6,FALSE),"")</f>
        <v/>
      </c>
    </row>
    <row r="50" spans="1:34" s="15" customFormat="1" ht="9.5" x14ac:dyDescent="0.2">
      <c r="A50" s="38"/>
      <c r="B50" s="39"/>
      <c r="C50" s="40" t="s">
        <v>46</v>
      </c>
      <c r="D50" s="34" t="e">
        <f>VLOOKUP($B48&amp;D$1,'宅直データ (２)'!$A:$K,8,FALSE)</f>
        <v>#N/A</v>
      </c>
      <c r="E50" s="35" t="str">
        <f>INDEX(拘!$D$15:$AH$63,勤務表!$A48,DAY(勤務表!E$1))</f>
        <v/>
      </c>
      <c r="F50" s="35" t="str">
        <f>INDEX(拘!$D$15:$AH$63,勤務表!$A48,DAY(勤務表!F$1))</f>
        <v/>
      </c>
      <c r="G50" s="35" t="str">
        <f>INDEX(拘!$D$15:$AH$63,勤務表!$A48,DAY(勤務表!G$1))</f>
        <v/>
      </c>
      <c r="H50" s="35" t="str">
        <f>INDEX(拘!$D$15:$AH$63,勤務表!$A48,DAY(勤務表!H$1))</f>
        <v/>
      </c>
      <c r="I50" s="35" t="str">
        <f>INDEX(拘!$D$15:$AH$63,勤務表!$A48,DAY(勤務表!I$1))</f>
        <v/>
      </c>
      <c r="J50" s="35" t="str">
        <f>INDEX(拘!$D$15:$AH$63,勤務表!$A48,DAY(勤務表!J$1))</f>
        <v/>
      </c>
      <c r="K50" s="35" t="str">
        <f>INDEX(拘!$D$15:$AH$63,勤務表!$A48,DAY(勤務表!K$1))</f>
        <v/>
      </c>
      <c r="L50" s="35" t="str">
        <f>INDEX(拘!$D$15:$AH$63,勤務表!$A48,DAY(勤務表!L$1))</f>
        <v/>
      </c>
      <c r="M50" s="35" t="str">
        <f>INDEX(拘!$D$15:$AH$63,勤務表!$A48,DAY(勤務表!M$1))</f>
        <v/>
      </c>
      <c r="N50" s="35" t="str">
        <f>INDEX(拘!$D$15:$AH$63,勤務表!$A48,DAY(勤務表!N$1))</f>
        <v/>
      </c>
      <c r="O50" s="35" t="str">
        <f>INDEX(拘!$D$15:$AH$63,勤務表!$A48,DAY(勤務表!O$1))</f>
        <v/>
      </c>
      <c r="P50" s="35" t="str">
        <f>INDEX(拘!$D$15:$AH$63,勤務表!$A48,DAY(勤務表!P$1))</f>
        <v/>
      </c>
      <c r="Q50" s="35" t="str">
        <f>INDEX(拘!$D$15:$AH$63,勤務表!$A48,DAY(勤務表!Q$1))</f>
        <v/>
      </c>
      <c r="R50" s="35" t="str">
        <f>INDEX(拘!$D$15:$AH$63,勤務表!$A48,DAY(勤務表!R$1))</f>
        <v/>
      </c>
      <c r="S50" s="35" t="str">
        <f>INDEX(拘!$D$15:$AH$63,勤務表!$A48,DAY(勤務表!S$1))</f>
        <v/>
      </c>
      <c r="T50" s="35" t="str">
        <f>INDEX(拘!$D$15:$AH$63,勤務表!$A48,DAY(勤務表!T$1))</f>
        <v/>
      </c>
      <c r="U50" s="35" t="str">
        <f>INDEX(拘!$D$15:$AH$63,勤務表!$A48,DAY(勤務表!U$1))</f>
        <v/>
      </c>
      <c r="V50" s="35" t="str">
        <f>INDEX(拘!$D$15:$AH$63,勤務表!$A48,DAY(勤務表!V$1))</f>
        <v/>
      </c>
      <c r="W50" s="35" t="str">
        <f>INDEX(拘!$D$15:$AH$63,勤務表!$A48,DAY(勤務表!W$1))</f>
        <v/>
      </c>
      <c r="X50" s="35" t="str">
        <f>INDEX(拘!$D$15:$AH$63,勤務表!$A48,DAY(勤務表!X$1))</f>
        <v/>
      </c>
      <c r="Y50" s="35" t="str">
        <f>INDEX(拘!$D$15:$AH$63,勤務表!$A48,DAY(勤務表!Y$1))</f>
        <v/>
      </c>
      <c r="Z50" s="35" t="str">
        <f>INDEX(拘!$D$15:$AH$63,勤務表!$A48,DAY(勤務表!Z$1))</f>
        <v/>
      </c>
      <c r="AA50" s="35" t="str">
        <f>INDEX(拘!$D$15:$AH$63,勤務表!$A48,DAY(勤務表!AA$1))</f>
        <v/>
      </c>
      <c r="AB50" s="35" t="str">
        <f>INDEX(拘!$D$15:$AH$63,勤務表!$A48,DAY(勤務表!AB$1))</f>
        <v/>
      </c>
      <c r="AC50" s="35" t="str">
        <f>INDEX(拘!$D$15:$AH$63,勤務表!$A48,DAY(勤務表!AC$1))</f>
        <v/>
      </c>
      <c r="AD50" s="35" t="str">
        <f>INDEX(拘!$D$15:$AH$63,勤務表!$A48,DAY(勤務表!AD$1))</f>
        <v/>
      </c>
      <c r="AE50" s="35" t="str">
        <f>INDEX(拘!$D$15:$AH$63,勤務表!$A48,DAY(勤務表!AE$1))</f>
        <v/>
      </c>
      <c r="AF50" s="35" t="str">
        <f>INDEX(拘!$D$15:$AH$63,勤務表!$A48,DAY(勤務表!AF$1))</f>
        <v/>
      </c>
      <c r="AG50" s="35" t="str">
        <f>INDEX(拘!$D$15:$AH$63,勤務表!$A48,DAY(勤務表!AG$1))</f>
        <v/>
      </c>
      <c r="AH50" s="36" t="str">
        <f>INDEX(拘!$D$15:$AH$63,勤務表!$A48,DAY(勤務表!AH$1))</f>
        <v/>
      </c>
    </row>
    <row r="51" spans="1:34" s="15" customFormat="1" x14ac:dyDescent="0.2">
      <c r="A51" s="41">
        <f>IFERROR(IF(A48+1&lt;=MAX('デイリーデータ (2)'!G:G),A48+1,""),"")</f>
        <v>17</v>
      </c>
      <c r="B51" s="42" t="str">
        <f>IFERROR(VLOOKUP(A51,スタッフ!A:C,2,FALSE),"")</f>
        <v>103814</v>
      </c>
      <c r="C51" s="46" t="str">
        <f>IFERROR(VLOOKUP(A51,スタッフ!A:C,3,FALSE),"")</f>
        <v>田村 能之</v>
      </c>
      <c r="D51" s="43" t="str">
        <f>IFERROR(VLOOKUP($B51&amp;D$1,'デイリーデータ (2)'!$A:$F,5,FALSE),"")</f>
        <v/>
      </c>
      <c r="E51" s="44" t="str">
        <f>IFERROR(VLOOKUP($B51&amp;E$1,'デイリーデータ (2)'!$A:$F,5,FALSE),"")</f>
        <v/>
      </c>
      <c r="F51" s="44" t="str">
        <f>IFERROR(VLOOKUP($B51&amp;F$1,'デイリーデータ (2)'!$A:$F,5,FALSE),"")</f>
        <v/>
      </c>
      <c r="G51" s="44" t="str">
        <f>IFERROR(VLOOKUP($B51&amp;G$1,'デイリーデータ (2)'!$A:$F,5,FALSE),"")</f>
        <v/>
      </c>
      <c r="H51" s="44" t="str">
        <f>IFERROR(VLOOKUP($B51&amp;H$1,'デイリーデータ (2)'!$A:$F,5,FALSE),"")</f>
        <v/>
      </c>
      <c r="I51" s="44" t="str">
        <f>IFERROR(VLOOKUP($B51&amp;I$1,'デイリーデータ (2)'!$A:$F,5,FALSE),"")</f>
        <v/>
      </c>
      <c r="J51" s="44" t="str">
        <f>IFERROR(VLOOKUP($B51&amp;J$1,'デイリーデータ (2)'!$A:$F,5,FALSE),"")</f>
        <v/>
      </c>
      <c r="K51" s="44" t="str">
        <f>IFERROR(VLOOKUP($B51&amp;K$1,'デイリーデータ (2)'!$A:$F,5,FALSE),"")</f>
        <v/>
      </c>
      <c r="L51" s="44" t="str">
        <f>IFERROR(VLOOKUP($B51&amp;L$1,'デイリーデータ (2)'!$A:$F,5,FALSE),"")</f>
        <v/>
      </c>
      <c r="M51" s="44" t="str">
        <f>IFERROR(VLOOKUP($B51&amp;M$1,'デイリーデータ (2)'!$A:$F,5,FALSE),"")</f>
        <v/>
      </c>
      <c r="N51" s="44" t="str">
        <f>IFERROR(VLOOKUP($B51&amp;N$1,'デイリーデータ (2)'!$A:$F,5,FALSE),"")</f>
        <v/>
      </c>
      <c r="O51" s="44" t="str">
        <f>IFERROR(VLOOKUP($B51&amp;O$1,'デイリーデータ (2)'!$A:$F,5,FALSE),"")</f>
        <v/>
      </c>
      <c r="P51" s="44" t="str">
        <f>IFERROR(VLOOKUP($B51&amp;P$1,'デイリーデータ (2)'!$A:$F,5,FALSE),"")</f>
        <v/>
      </c>
      <c r="Q51" s="44" t="str">
        <f>IFERROR(VLOOKUP($B51&amp;Q$1,'デイリーデータ (2)'!$A:$F,5,FALSE),"")</f>
        <v/>
      </c>
      <c r="R51" s="44" t="str">
        <f>IFERROR(VLOOKUP($B51&amp;R$1,'デイリーデータ (2)'!$A:$F,5,FALSE),"")</f>
        <v/>
      </c>
      <c r="S51" s="44" t="str">
        <f>IFERROR(VLOOKUP($B51&amp;S$1,'デイリーデータ (2)'!$A:$F,5,FALSE),"")</f>
        <v/>
      </c>
      <c r="T51" s="44" t="str">
        <f>IFERROR(VLOOKUP($B51&amp;T$1,'デイリーデータ (2)'!$A:$F,5,FALSE),"")</f>
        <v/>
      </c>
      <c r="U51" s="44" t="str">
        <f>IFERROR(VLOOKUP($B51&amp;U$1,'デイリーデータ (2)'!$A:$F,5,FALSE),"")</f>
        <v/>
      </c>
      <c r="V51" s="44" t="str">
        <f>IFERROR(VLOOKUP($B51&amp;V$1,'デイリーデータ (2)'!$A:$F,5,FALSE),"")</f>
        <v/>
      </c>
      <c r="W51" s="44" t="str">
        <f>IFERROR(VLOOKUP($B51&amp;W$1,'デイリーデータ (2)'!$A:$F,5,FALSE),"")</f>
        <v/>
      </c>
      <c r="X51" s="44" t="str">
        <f>IFERROR(VLOOKUP($B51&amp;X$1,'デイリーデータ (2)'!$A:$F,5,FALSE),"")</f>
        <v/>
      </c>
      <c r="Y51" s="44" t="str">
        <f>IFERROR(VLOOKUP($B51&amp;Y$1,'デイリーデータ (2)'!$A:$F,5,FALSE),"")</f>
        <v/>
      </c>
      <c r="Z51" s="44" t="str">
        <f>IFERROR(VLOOKUP($B51&amp;Z$1,'デイリーデータ (2)'!$A:$F,5,FALSE),"")</f>
        <v/>
      </c>
      <c r="AA51" s="44" t="str">
        <f>IFERROR(VLOOKUP($B51&amp;AA$1,'デイリーデータ (2)'!$A:$F,5,FALSE),"")</f>
        <v/>
      </c>
      <c r="AB51" s="44" t="str">
        <f>IFERROR(VLOOKUP($B51&amp;AB$1,'デイリーデータ (2)'!$A:$F,5,FALSE),"")</f>
        <v/>
      </c>
      <c r="AC51" s="44" t="str">
        <f>IFERROR(VLOOKUP($B51&amp;AC$1,'デイリーデータ (2)'!$A:$F,5,FALSE),"")</f>
        <v/>
      </c>
      <c r="AD51" s="44" t="str">
        <f>IFERROR(VLOOKUP($B51&amp;AD$1,'デイリーデータ (2)'!$A:$F,5,FALSE),"")</f>
        <v/>
      </c>
      <c r="AE51" s="44" t="str">
        <f>IFERROR(VLOOKUP($B51&amp;AE$1,'デイリーデータ (2)'!$A:$F,5,FALSE),"")</f>
        <v/>
      </c>
      <c r="AF51" s="44" t="str">
        <f>IFERROR(VLOOKUP($B51&amp;AF$1,'デイリーデータ (2)'!$A:$F,5,FALSE),"")</f>
        <v/>
      </c>
      <c r="AG51" s="44" t="str">
        <f>IFERROR(VLOOKUP($B51&amp;AG$1,'デイリーデータ (2)'!$A:$F,5,FALSE),"")</f>
        <v/>
      </c>
      <c r="AH51" s="45" t="str">
        <f>IFERROR(VLOOKUP($B51&amp;AH$1,'デイリーデータ (2)'!$A:$F,5,FALSE),"")</f>
        <v/>
      </c>
    </row>
    <row r="52" spans="1:34" s="33" customFormat="1" ht="9.5" x14ac:dyDescent="0.2">
      <c r="A52" s="29"/>
      <c r="B52" s="30"/>
      <c r="C52" s="28" t="s">
        <v>47</v>
      </c>
      <c r="D52" s="31" t="e">
        <f>VLOOKUP($B51&amp;勤務表!D$1,デイリーデータ,6,FALSE)</f>
        <v>#N/A</v>
      </c>
      <c r="E52" s="31" t="e">
        <f>VLOOKUP($B51&amp;勤務表!E$1,デイリーデータ,6,FALSE)</f>
        <v>#N/A</v>
      </c>
      <c r="F52" s="31" t="str">
        <f>IFERROR(VLOOKUP($B51&amp;勤務表!F$1,デイリーデータ,6,FALSE),"")</f>
        <v/>
      </c>
      <c r="G52" s="31" t="str">
        <f>IFERROR(VLOOKUP($B51&amp;勤務表!G$1,デイリーデータ,6,FALSE),"")</f>
        <v/>
      </c>
      <c r="H52" s="31" t="str">
        <f>IFERROR(VLOOKUP($B51&amp;勤務表!H$1,デイリーデータ,6,FALSE),"")</f>
        <v/>
      </c>
      <c r="I52" s="31" t="str">
        <f>IFERROR(VLOOKUP($B51&amp;勤務表!I$1,デイリーデータ,6,FALSE),"")</f>
        <v/>
      </c>
      <c r="J52" s="31" t="str">
        <f>IFERROR(VLOOKUP($B51&amp;勤務表!J$1,デイリーデータ,6,FALSE),"")</f>
        <v/>
      </c>
      <c r="K52" s="31" t="str">
        <f>IFERROR(VLOOKUP($B51&amp;勤務表!K$1,デイリーデータ,6,FALSE),"")</f>
        <v/>
      </c>
      <c r="L52" s="31" t="str">
        <f>IFERROR(VLOOKUP($B51&amp;勤務表!L$1,デイリーデータ,6,FALSE),"")</f>
        <v/>
      </c>
      <c r="M52" s="31" t="str">
        <f>IFERROR(VLOOKUP($B51&amp;勤務表!M$1,デイリーデータ,6,FALSE),"")</f>
        <v/>
      </c>
      <c r="N52" s="31" t="str">
        <f>IFERROR(VLOOKUP($B51&amp;勤務表!N$1,デイリーデータ,6,FALSE),"")</f>
        <v/>
      </c>
      <c r="O52" s="31" t="str">
        <f>IFERROR(VLOOKUP($B51&amp;勤務表!O$1,デイリーデータ,6,FALSE),"")</f>
        <v/>
      </c>
      <c r="P52" s="31" t="str">
        <f>IFERROR(VLOOKUP($B51&amp;勤務表!P$1,デイリーデータ,6,FALSE),"")</f>
        <v/>
      </c>
      <c r="Q52" s="31" t="str">
        <f>IFERROR(VLOOKUP($B51&amp;勤務表!Q$1,デイリーデータ,6,FALSE),"")</f>
        <v/>
      </c>
      <c r="R52" s="31" t="str">
        <f>IFERROR(VLOOKUP($B51&amp;勤務表!R$1,デイリーデータ,6,FALSE),"")</f>
        <v/>
      </c>
      <c r="S52" s="31" t="str">
        <f>IFERROR(VLOOKUP($B51&amp;勤務表!S$1,デイリーデータ,6,FALSE),"")</f>
        <v/>
      </c>
      <c r="T52" s="31" t="str">
        <f>IFERROR(VLOOKUP($B51&amp;勤務表!T$1,デイリーデータ,6,FALSE),"")</f>
        <v/>
      </c>
      <c r="U52" s="31" t="str">
        <f>IFERROR(VLOOKUP($B51&amp;勤務表!U$1,デイリーデータ,6,FALSE),"")</f>
        <v/>
      </c>
      <c r="V52" s="31" t="str">
        <f>IFERROR(VLOOKUP($B51&amp;勤務表!V$1,デイリーデータ,6,FALSE),"")</f>
        <v/>
      </c>
      <c r="W52" s="31" t="str">
        <f>IFERROR(VLOOKUP($B51&amp;勤務表!W$1,デイリーデータ,6,FALSE),"")</f>
        <v/>
      </c>
      <c r="X52" s="31" t="str">
        <f>IFERROR(VLOOKUP($B51&amp;勤務表!X$1,デイリーデータ,6,FALSE),"")</f>
        <v/>
      </c>
      <c r="Y52" s="31" t="str">
        <f>IFERROR(VLOOKUP($B51&amp;勤務表!Y$1,デイリーデータ,6,FALSE),"")</f>
        <v/>
      </c>
      <c r="Z52" s="31" t="str">
        <f>IFERROR(VLOOKUP($B51&amp;勤務表!Z$1,デイリーデータ,6,FALSE),"")</f>
        <v/>
      </c>
      <c r="AA52" s="31" t="str">
        <f>IFERROR(VLOOKUP($B51&amp;勤務表!AA$1,デイリーデータ,6,FALSE),"")</f>
        <v/>
      </c>
      <c r="AB52" s="31" t="str">
        <f>IFERROR(VLOOKUP($B51&amp;勤務表!AB$1,デイリーデータ,6,FALSE),"")</f>
        <v/>
      </c>
      <c r="AC52" s="31" t="str">
        <f>IFERROR(VLOOKUP($B51&amp;勤務表!AC$1,デイリーデータ,6,FALSE),"")</f>
        <v/>
      </c>
      <c r="AD52" s="31" t="str">
        <f>IFERROR(VLOOKUP($B51&amp;勤務表!AD$1,デイリーデータ,6,FALSE),"")</f>
        <v/>
      </c>
      <c r="AE52" s="31" t="str">
        <f>IFERROR(VLOOKUP($B51&amp;勤務表!AE$1,デイリーデータ,6,FALSE),"")</f>
        <v/>
      </c>
      <c r="AF52" s="31" t="str">
        <f>IFERROR(VLOOKUP($B51&amp;勤務表!AF$1,デイリーデータ,6,FALSE),"")</f>
        <v/>
      </c>
      <c r="AG52" s="31" t="str">
        <f>IFERROR(VLOOKUP($B51&amp;勤務表!AG$1,デイリーデータ,6,FALSE),"")</f>
        <v/>
      </c>
      <c r="AH52" s="32" t="str">
        <f>IFERROR(VLOOKUP($B51&amp;勤務表!AH$1,デイリーデータ,6,FALSE),"")</f>
        <v/>
      </c>
    </row>
    <row r="53" spans="1:34" s="15" customFormat="1" ht="9.5" x14ac:dyDescent="0.2">
      <c r="A53" s="38"/>
      <c r="B53" s="39"/>
      <c r="C53" s="40" t="s">
        <v>46</v>
      </c>
      <c r="D53" s="34" t="e">
        <f>VLOOKUP($B51&amp;D$1,'宅直データ (２)'!$A:$K,8,FALSE)</f>
        <v>#N/A</v>
      </c>
      <c r="E53" s="35" t="str">
        <f>INDEX(拘!$D$15:$AH$63,勤務表!$A51,DAY(勤務表!E$1))</f>
        <v/>
      </c>
      <c r="F53" s="35" t="str">
        <f>INDEX(拘!$D$15:$AH$63,勤務表!$A51,DAY(勤務表!F$1))</f>
        <v/>
      </c>
      <c r="G53" s="35" t="str">
        <f>INDEX(拘!$D$15:$AH$63,勤務表!$A51,DAY(勤務表!G$1))</f>
        <v/>
      </c>
      <c r="H53" s="35" t="str">
        <f>INDEX(拘!$D$15:$AH$63,勤務表!$A51,DAY(勤務表!H$1))</f>
        <v/>
      </c>
      <c r="I53" s="35" t="str">
        <f>INDEX(拘!$D$15:$AH$63,勤務表!$A51,DAY(勤務表!I$1))</f>
        <v/>
      </c>
      <c r="J53" s="35" t="str">
        <f>INDEX(拘!$D$15:$AH$63,勤務表!$A51,DAY(勤務表!J$1))</f>
        <v/>
      </c>
      <c r="K53" s="35" t="str">
        <f>INDEX(拘!$D$15:$AH$63,勤務表!$A51,DAY(勤務表!K$1))</f>
        <v/>
      </c>
      <c r="L53" s="35" t="str">
        <f>INDEX(拘!$D$15:$AH$63,勤務表!$A51,DAY(勤務表!L$1))</f>
        <v/>
      </c>
      <c r="M53" s="35" t="str">
        <f>INDEX(拘!$D$15:$AH$63,勤務表!$A51,DAY(勤務表!M$1))</f>
        <v/>
      </c>
      <c r="N53" s="35" t="str">
        <f>INDEX(拘!$D$15:$AH$63,勤務表!$A51,DAY(勤務表!N$1))</f>
        <v/>
      </c>
      <c r="O53" s="35" t="str">
        <f>INDEX(拘!$D$15:$AH$63,勤務表!$A51,DAY(勤務表!O$1))</f>
        <v/>
      </c>
      <c r="P53" s="35" t="str">
        <f>INDEX(拘!$D$15:$AH$63,勤務表!$A51,DAY(勤務表!P$1))</f>
        <v/>
      </c>
      <c r="Q53" s="35" t="str">
        <f>INDEX(拘!$D$15:$AH$63,勤務表!$A51,DAY(勤務表!Q$1))</f>
        <v/>
      </c>
      <c r="R53" s="35" t="str">
        <f>INDEX(拘!$D$15:$AH$63,勤務表!$A51,DAY(勤務表!R$1))</f>
        <v/>
      </c>
      <c r="S53" s="35" t="str">
        <f>INDEX(拘!$D$15:$AH$63,勤務表!$A51,DAY(勤務表!S$1))</f>
        <v/>
      </c>
      <c r="T53" s="35" t="str">
        <f>INDEX(拘!$D$15:$AH$63,勤務表!$A51,DAY(勤務表!T$1))</f>
        <v/>
      </c>
      <c r="U53" s="35" t="str">
        <f>INDEX(拘!$D$15:$AH$63,勤務表!$A51,DAY(勤務表!U$1))</f>
        <v/>
      </c>
      <c r="V53" s="35" t="str">
        <f>INDEX(拘!$D$15:$AH$63,勤務表!$A51,DAY(勤務表!V$1))</f>
        <v/>
      </c>
      <c r="W53" s="35" t="str">
        <f>INDEX(拘!$D$15:$AH$63,勤務表!$A51,DAY(勤務表!W$1))</f>
        <v/>
      </c>
      <c r="X53" s="35" t="str">
        <f>INDEX(拘!$D$15:$AH$63,勤務表!$A51,DAY(勤務表!X$1))</f>
        <v/>
      </c>
      <c r="Y53" s="35" t="str">
        <f>INDEX(拘!$D$15:$AH$63,勤務表!$A51,DAY(勤務表!Y$1))</f>
        <v/>
      </c>
      <c r="Z53" s="35" t="str">
        <f>INDEX(拘!$D$15:$AH$63,勤務表!$A51,DAY(勤務表!Z$1))</f>
        <v/>
      </c>
      <c r="AA53" s="35" t="str">
        <f>INDEX(拘!$D$15:$AH$63,勤務表!$A51,DAY(勤務表!AA$1))</f>
        <v/>
      </c>
      <c r="AB53" s="35" t="str">
        <f>INDEX(拘!$D$15:$AH$63,勤務表!$A51,DAY(勤務表!AB$1))</f>
        <v/>
      </c>
      <c r="AC53" s="35" t="str">
        <f>INDEX(拘!$D$15:$AH$63,勤務表!$A51,DAY(勤務表!AC$1))</f>
        <v/>
      </c>
      <c r="AD53" s="35" t="str">
        <f>INDEX(拘!$D$15:$AH$63,勤務表!$A51,DAY(勤務表!AD$1))</f>
        <v/>
      </c>
      <c r="AE53" s="35" t="str">
        <f>INDEX(拘!$D$15:$AH$63,勤務表!$A51,DAY(勤務表!AE$1))</f>
        <v/>
      </c>
      <c r="AF53" s="35" t="str">
        <f>INDEX(拘!$D$15:$AH$63,勤務表!$A51,DAY(勤務表!AF$1))</f>
        <v/>
      </c>
      <c r="AG53" s="35" t="str">
        <f>INDEX(拘!$D$15:$AH$63,勤務表!$A51,DAY(勤務表!AG$1))</f>
        <v/>
      </c>
      <c r="AH53" s="36" t="str">
        <f>INDEX(拘!$D$15:$AH$63,勤務表!$A51,DAY(勤務表!AH$1))</f>
        <v/>
      </c>
    </row>
    <row r="54" spans="1:34" s="15" customFormat="1" x14ac:dyDescent="0.2">
      <c r="A54" s="41">
        <f>IFERROR(IF(A51+1&lt;=MAX('デイリーデータ (2)'!G:G),A51+1,""),"")</f>
        <v>18</v>
      </c>
      <c r="B54" s="42" t="str">
        <f>IFERROR(VLOOKUP(A54,スタッフ!A:C,2,FALSE),"")</f>
        <v>109997</v>
      </c>
      <c r="C54" s="46" t="str">
        <f>IFERROR(VLOOKUP(A54,スタッフ!A:C,3,FALSE),"")</f>
        <v>庵 緋沙子</v>
      </c>
      <c r="D54" s="43" t="str">
        <f>IFERROR(VLOOKUP($B54&amp;D$1,'デイリーデータ (2)'!$A:$F,5,FALSE),"")</f>
        <v/>
      </c>
      <c r="E54" s="44" t="str">
        <f>IFERROR(VLOOKUP($B54&amp;E$1,'デイリーデータ (2)'!$A:$F,5,FALSE),"")</f>
        <v/>
      </c>
      <c r="F54" s="44" t="str">
        <f>IFERROR(VLOOKUP($B54&amp;F$1,'デイリーデータ (2)'!$A:$F,5,FALSE),"")</f>
        <v/>
      </c>
      <c r="G54" s="44" t="str">
        <f>IFERROR(VLOOKUP($B54&amp;G$1,'デイリーデータ (2)'!$A:$F,5,FALSE),"")</f>
        <v/>
      </c>
      <c r="H54" s="44" t="str">
        <f>IFERROR(VLOOKUP($B54&amp;H$1,'デイリーデータ (2)'!$A:$F,5,FALSE),"")</f>
        <v/>
      </c>
      <c r="I54" s="44" t="str">
        <f>IFERROR(VLOOKUP($B54&amp;I$1,'デイリーデータ (2)'!$A:$F,5,FALSE),"")</f>
        <v/>
      </c>
      <c r="J54" s="44" t="str">
        <f>IFERROR(VLOOKUP($B54&amp;J$1,'デイリーデータ (2)'!$A:$F,5,FALSE),"")</f>
        <v/>
      </c>
      <c r="K54" s="44" t="str">
        <f>IFERROR(VLOOKUP($B54&amp;K$1,'デイリーデータ (2)'!$A:$F,5,FALSE),"")</f>
        <v/>
      </c>
      <c r="L54" s="44" t="str">
        <f>IFERROR(VLOOKUP($B54&amp;L$1,'デイリーデータ (2)'!$A:$F,5,FALSE),"")</f>
        <v/>
      </c>
      <c r="M54" s="44" t="str">
        <f>IFERROR(VLOOKUP($B54&amp;M$1,'デイリーデータ (2)'!$A:$F,5,FALSE),"")</f>
        <v/>
      </c>
      <c r="N54" s="44" t="str">
        <f>IFERROR(VLOOKUP($B54&amp;N$1,'デイリーデータ (2)'!$A:$F,5,FALSE),"")</f>
        <v/>
      </c>
      <c r="O54" s="44" t="str">
        <f>IFERROR(VLOOKUP($B54&amp;O$1,'デイリーデータ (2)'!$A:$F,5,FALSE),"")</f>
        <v/>
      </c>
      <c r="P54" s="44" t="str">
        <f>IFERROR(VLOOKUP($B54&amp;P$1,'デイリーデータ (2)'!$A:$F,5,FALSE),"")</f>
        <v/>
      </c>
      <c r="Q54" s="44" t="str">
        <f>IFERROR(VLOOKUP($B54&amp;Q$1,'デイリーデータ (2)'!$A:$F,5,FALSE),"")</f>
        <v/>
      </c>
      <c r="R54" s="44" t="str">
        <f>IFERROR(VLOOKUP($B54&amp;R$1,'デイリーデータ (2)'!$A:$F,5,FALSE),"")</f>
        <v/>
      </c>
      <c r="S54" s="44" t="str">
        <f>IFERROR(VLOOKUP($B54&amp;S$1,'デイリーデータ (2)'!$A:$F,5,FALSE),"")</f>
        <v/>
      </c>
      <c r="T54" s="44" t="str">
        <f>IFERROR(VLOOKUP($B54&amp;T$1,'デイリーデータ (2)'!$A:$F,5,FALSE),"")</f>
        <v/>
      </c>
      <c r="U54" s="44" t="str">
        <f>IFERROR(VLOOKUP($B54&amp;U$1,'デイリーデータ (2)'!$A:$F,5,FALSE),"")</f>
        <v/>
      </c>
      <c r="V54" s="44" t="str">
        <f>IFERROR(VLOOKUP($B54&amp;V$1,'デイリーデータ (2)'!$A:$F,5,FALSE),"")</f>
        <v/>
      </c>
      <c r="W54" s="44" t="str">
        <f>IFERROR(VLOOKUP($B54&amp;W$1,'デイリーデータ (2)'!$A:$F,5,FALSE),"")</f>
        <v/>
      </c>
      <c r="X54" s="44" t="str">
        <f>IFERROR(VLOOKUP($B54&amp;X$1,'デイリーデータ (2)'!$A:$F,5,FALSE),"")</f>
        <v/>
      </c>
      <c r="Y54" s="44" t="str">
        <f>IFERROR(VLOOKUP($B54&amp;Y$1,'デイリーデータ (2)'!$A:$F,5,FALSE),"")</f>
        <v/>
      </c>
      <c r="Z54" s="44" t="str">
        <f>IFERROR(VLOOKUP($B54&amp;Z$1,'デイリーデータ (2)'!$A:$F,5,FALSE),"")</f>
        <v/>
      </c>
      <c r="AA54" s="44" t="str">
        <f>IFERROR(VLOOKUP($B54&amp;AA$1,'デイリーデータ (2)'!$A:$F,5,FALSE),"")</f>
        <v/>
      </c>
      <c r="AB54" s="44" t="str">
        <f>IFERROR(VLOOKUP($B54&amp;AB$1,'デイリーデータ (2)'!$A:$F,5,FALSE),"")</f>
        <v/>
      </c>
      <c r="AC54" s="44" t="str">
        <f>IFERROR(VLOOKUP($B54&amp;AC$1,'デイリーデータ (2)'!$A:$F,5,FALSE),"")</f>
        <v/>
      </c>
      <c r="AD54" s="44" t="str">
        <f>IFERROR(VLOOKUP($B54&amp;AD$1,'デイリーデータ (2)'!$A:$F,5,FALSE),"")</f>
        <v/>
      </c>
      <c r="AE54" s="44" t="str">
        <f>IFERROR(VLOOKUP($B54&amp;AE$1,'デイリーデータ (2)'!$A:$F,5,FALSE),"")</f>
        <v/>
      </c>
      <c r="AF54" s="44" t="str">
        <f>IFERROR(VLOOKUP($B54&amp;AF$1,'デイリーデータ (2)'!$A:$F,5,FALSE),"")</f>
        <v/>
      </c>
      <c r="AG54" s="44" t="str">
        <f>IFERROR(VLOOKUP($B54&amp;AG$1,'デイリーデータ (2)'!$A:$F,5,FALSE),"")</f>
        <v/>
      </c>
      <c r="AH54" s="45" t="str">
        <f>IFERROR(VLOOKUP($B54&amp;AH$1,'デイリーデータ (2)'!$A:$F,5,FALSE),"")</f>
        <v/>
      </c>
    </row>
    <row r="55" spans="1:34" s="33" customFormat="1" ht="9.5" x14ac:dyDescent="0.2">
      <c r="A55" s="29"/>
      <c r="B55" s="30"/>
      <c r="C55" s="28" t="s">
        <v>47</v>
      </c>
      <c r="D55" s="31" t="e">
        <f>VLOOKUP($B54&amp;勤務表!D$1,デイリーデータ,6,FALSE)</f>
        <v>#N/A</v>
      </c>
      <c r="E55" s="31" t="e">
        <f>VLOOKUP($B54&amp;勤務表!E$1,デイリーデータ,6,FALSE)</f>
        <v>#N/A</v>
      </c>
      <c r="F55" s="31" t="str">
        <f>IFERROR(VLOOKUP($B54&amp;勤務表!F$1,デイリーデータ,6,FALSE),"")</f>
        <v/>
      </c>
      <c r="G55" s="31" t="str">
        <f>IFERROR(VLOOKUP($B54&amp;勤務表!G$1,デイリーデータ,6,FALSE),"")</f>
        <v/>
      </c>
      <c r="H55" s="31" t="str">
        <f>IFERROR(VLOOKUP($B54&amp;勤務表!H$1,デイリーデータ,6,FALSE),"")</f>
        <v/>
      </c>
      <c r="I55" s="31" t="str">
        <f>IFERROR(VLOOKUP($B54&amp;勤務表!I$1,デイリーデータ,6,FALSE),"")</f>
        <v/>
      </c>
      <c r="J55" s="31" t="str">
        <f>IFERROR(VLOOKUP($B54&amp;勤務表!J$1,デイリーデータ,6,FALSE),"")</f>
        <v/>
      </c>
      <c r="K55" s="31" t="str">
        <f>IFERROR(VLOOKUP($B54&amp;勤務表!K$1,デイリーデータ,6,FALSE),"")</f>
        <v/>
      </c>
      <c r="L55" s="31" t="str">
        <f>IFERROR(VLOOKUP($B54&amp;勤務表!L$1,デイリーデータ,6,FALSE),"")</f>
        <v/>
      </c>
      <c r="M55" s="31" t="str">
        <f>IFERROR(VLOOKUP($B54&amp;勤務表!M$1,デイリーデータ,6,FALSE),"")</f>
        <v/>
      </c>
      <c r="N55" s="31" t="str">
        <f>IFERROR(VLOOKUP($B54&amp;勤務表!N$1,デイリーデータ,6,FALSE),"")</f>
        <v/>
      </c>
      <c r="O55" s="31" t="str">
        <f>IFERROR(VLOOKUP($B54&amp;勤務表!O$1,デイリーデータ,6,FALSE),"")</f>
        <v/>
      </c>
      <c r="P55" s="31" t="str">
        <f>IFERROR(VLOOKUP($B54&amp;勤務表!P$1,デイリーデータ,6,FALSE),"")</f>
        <v/>
      </c>
      <c r="Q55" s="31" t="str">
        <f>IFERROR(VLOOKUP($B54&amp;勤務表!Q$1,デイリーデータ,6,FALSE),"")</f>
        <v/>
      </c>
      <c r="R55" s="31" t="str">
        <f>IFERROR(VLOOKUP($B54&amp;勤務表!R$1,デイリーデータ,6,FALSE),"")</f>
        <v/>
      </c>
      <c r="S55" s="31" t="str">
        <f>IFERROR(VLOOKUP($B54&amp;勤務表!S$1,デイリーデータ,6,FALSE),"")</f>
        <v/>
      </c>
      <c r="T55" s="31" t="str">
        <f>IFERROR(VLOOKUP($B54&amp;勤務表!T$1,デイリーデータ,6,FALSE),"")</f>
        <v/>
      </c>
      <c r="U55" s="31" t="str">
        <f>IFERROR(VLOOKUP($B54&amp;勤務表!U$1,デイリーデータ,6,FALSE),"")</f>
        <v/>
      </c>
      <c r="V55" s="31" t="str">
        <f>IFERROR(VLOOKUP($B54&amp;勤務表!V$1,デイリーデータ,6,FALSE),"")</f>
        <v/>
      </c>
      <c r="W55" s="31" t="str">
        <f>IFERROR(VLOOKUP($B54&amp;勤務表!W$1,デイリーデータ,6,FALSE),"")</f>
        <v/>
      </c>
      <c r="X55" s="31" t="str">
        <f>IFERROR(VLOOKUP($B54&amp;勤務表!X$1,デイリーデータ,6,FALSE),"")</f>
        <v/>
      </c>
      <c r="Y55" s="31" t="str">
        <f>IFERROR(VLOOKUP($B54&amp;勤務表!Y$1,デイリーデータ,6,FALSE),"")</f>
        <v/>
      </c>
      <c r="Z55" s="31" t="str">
        <f>IFERROR(VLOOKUP($B54&amp;勤務表!Z$1,デイリーデータ,6,FALSE),"")</f>
        <v/>
      </c>
      <c r="AA55" s="31" t="str">
        <f>IFERROR(VLOOKUP($B54&amp;勤務表!AA$1,デイリーデータ,6,FALSE),"")</f>
        <v/>
      </c>
      <c r="AB55" s="31" t="str">
        <f>IFERROR(VLOOKUP($B54&amp;勤務表!AB$1,デイリーデータ,6,FALSE),"")</f>
        <v/>
      </c>
      <c r="AC55" s="31" t="str">
        <f>IFERROR(VLOOKUP($B54&amp;勤務表!AC$1,デイリーデータ,6,FALSE),"")</f>
        <v/>
      </c>
      <c r="AD55" s="31" t="str">
        <f>IFERROR(VLOOKUP($B54&amp;勤務表!AD$1,デイリーデータ,6,FALSE),"")</f>
        <v/>
      </c>
      <c r="AE55" s="31" t="str">
        <f>IFERROR(VLOOKUP($B54&amp;勤務表!AE$1,デイリーデータ,6,FALSE),"")</f>
        <v/>
      </c>
      <c r="AF55" s="31" t="str">
        <f>IFERROR(VLOOKUP($B54&amp;勤務表!AF$1,デイリーデータ,6,FALSE),"")</f>
        <v/>
      </c>
      <c r="AG55" s="31" t="str">
        <f>IFERROR(VLOOKUP($B54&amp;勤務表!AG$1,デイリーデータ,6,FALSE),"")</f>
        <v/>
      </c>
      <c r="AH55" s="32" t="str">
        <f>IFERROR(VLOOKUP($B54&amp;勤務表!AH$1,デイリーデータ,6,FALSE),"")</f>
        <v/>
      </c>
    </row>
    <row r="56" spans="1:34" s="15" customFormat="1" ht="9.5" x14ac:dyDescent="0.2">
      <c r="A56" s="38"/>
      <c r="B56" s="39"/>
      <c r="C56" s="40" t="s">
        <v>46</v>
      </c>
      <c r="D56" s="34" t="e">
        <f>VLOOKUP($B54&amp;D$1,'宅直データ (２)'!$A:$K,8,FALSE)</f>
        <v>#N/A</v>
      </c>
      <c r="E56" s="35" t="str">
        <f>INDEX(拘!$D$15:$AH$63,勤務表!$A54,DAY(勤務表!E$1))</f>
        <v/>
      </c>
      <c r="F56" s="35" t="str">
        <f>INDEX(拘!$D$15:$AH$63,勤務表!$A54,DAY(勤務表!F$1))</f>
        <v/>
      </c>
      <c r="G56" s="35" t="str">
        <f>INDEX(拘!$D$15:$AH$63,勤務表!$A54,DAY(勤務表!G$1))</f>
        <v/>
      </c>
      <c r="H56" s="35" t="str">
        <f>INDEX(拘!$D$15:$AH$63,勤務表!$A54,DAY(勤務表!H$1))</f>
        <v/>
      </c>
      <c r="I56" s="35" t="str">
        <f>INDEX(拘!$D$15:$AH$63,勤務表!$A54,DAY(勤務表!I$1))</f>
        <v/>
      </c>
      <c r="J56" s="35" t="str">
        <f>INDEX(拘!$D$15:$AH$63,勤務表!$A54,DAY(勤務表!J$1))</f>
        <v/>
      </c>
      <c r="K56" s="35" t="str">
        <f>INDEX(拘!$D$15:$AH$63,勤務表!$A54,DAY(勤務表!K$1))</f>
        <v/>
      </c>
      <c r="L56" s="35" t="str">
        <f>INDEX(拘!$D$15:$AH$63,勤務表!$A54,DAY(勤務表!L$1))</f>
        <v/>
      </c>
      <c r="M56" s="35" t="str">
        <f>INDEX(拘!$D$15:$AH$63,勤務表!$A54,DAY(勤務表!M$1))</f>
        <v/>
      </c>
      <c r="N56" s="35" t="str">
        <f>INDEX(拘!$D$15:$AH$63,勤務表!$A54,DAY(勤務表!N$1))</f>
        <v/>
      </c>
      <c r="O56" s="35" t="str">
        <f>INDEX(拘!$D$15:$AH$63,勤務表!$A54,DAY(勤務表!O$1))</f>
        <v/>
      </c>
      <c r="P56" s="35" t="str">
        <f>INDEX(拘!$D$15:$AH$63,勤務表!$A54,DAY(勤務表!P$1))</f>
        <v/>
      </c>
      <c r="Q56" s="35" t="str">
        <f>INDEX(拘!$D$15:$AH$63,勤務表!$A54,DAY(勤務表!Q$1))</f>
        <v/>
      </c>
      <c r="R56" s="35" t="str">
        <f>INDEX(拘!$D$15:$AH$63,勤務表!$A54,DAY(勤務表!R$1))</f>
        <v/>
      </c>
      <c r="S56" s="35" t="str">
        <f>INDEX(拘!$D$15:$AH$63,勤務表!$A54,DAY(勤務表!S$1))</f>
        <v/>
      </c>
      <c r="T56" s="35" t="str">
        <f>INDEX(拘!$D$15:$AH$63,勤務表!$A54,DAY(勤務表!T$1))</f>
        <v/>
      </c>
      <c r="U56" s="35" t="str">
        <f>INDEX(拘!$D$15:$AH$63,勤務表!$A54,DAY(勤務表!U$1))</f>
        <v/>
      </c>
      <c r="V56" s="35" t="str">
        <f>INDEX(拘!$D$15:$AH$63,勤務表!$A54,DAY(勤務表!V$1))</f>
        <v/>
      </c>
      <c r="W56" s="35" t="str">
        <f>INDEX(拘!$D$15:$AH$63,勤務表!$A54,DAY(勤務表!W$1))</f>
        <v/>
      </c>
      <c r="X56" s="35" t="str">
        <f>INDEX(拘!$D$15:$AH$63,勤務表!$A54,DAY(勤務表!X$1))</f>
        <v/>
      </c>
      <c r="Y56" s="35" t="str">
        <f>INDEX(拘!$D$15:$AH$63,勤務表!$A54,DAY(勤務表!Y$1))</f>
        <v/>
      </c>
      <c r="Z56" s="35" t="str">
        <f>INDEX(拘!$D$15:$AH$63,勤務表!$A54,DAY(勤務表!Z$1))</f>
        <v/>
      </c>
      <c r="AA56" s="35" t="str">
        <f>INDEX(拘!$D$15:$AH$63,勤務表!$A54,DAY(勤務表!AA$1))</f>
        <v/>
      </c>
      <c r="AB56" s="35" t="str">
        <f>INDEX(拘!$D$15:$AH$63,勤務表!$A54,DAY(勤務表!AB$1))</f>
        <v/>
      </c>
      <c r="AC56" s="35" t="str">
        <f>INDEX(拘!$D$15:$AH$63,勤務表!$A54,DAY(勤務表!AC$1))</f>
        <v/>
      </c>
      <c r="AD56" s="35" t="str">
        <f>INDEX(拘!$D$15:$AH$63,勤務表!$A54,DAY(勤務表!AD$1))</f>
        <v/>
      </c>
      <c r="AE56" s="35" t="str">
        <f>INDEX(拘!$D$15:$AH$63,勤務表!$A54,DAY(勤務表!AE$1))</f>
        <v/>
      </c>
      <c r="AF56" s="35" t="str">
        <f>INDEX(拘!$D$15:$AH$63,勤務表!$A54,DAY(勤務表!AF$1))</f>
        <v/>
      </c>
      <c r="AG56" s="35" t="str">
        <f>INDEX(拘!$D$15:$AH$63,勤務表!$A54,DAY(勤務表!AG$1))</f>
        <v/>
      </c>
      <c r="AH56" s="36" t="str">
        <f>INDEX(拘!$D$15:$AH$63,勤務表!$A54,DAY(勤務表!AH$1))</f>
        <v/>
      </c>
    </row>
    <row r="57" spans="1:34" s="15" customFormat="1" x14ac:dyDescent="0.2">
      <c r="A57" s="41">
        <f>IFERROR(IF(A54+1&lt;=MAX('デイリーデータ (2)'!G:G),A54+1,""),"")</f>
        <v>19</v>
      </c>
      <c r="B57" s="42" t="str">
        <f>IFERROR(VLOOKUP(A57,スタッフ!A:C,2,FALSE),"")</f>
        <v>79269</v>
      </c>
      <c r="C57" s="46" t="str">
        <f>IFERROR(VLOOKUP(A57,スタッフ!A:C,3,FALSE),"")</f>
        <v>冨田 紗詠子</v>
      </c>
      <c r="D57" s="43" t="str">
        <f>IFERROR(VLOOKUP($B57&amp;D$1,'デイリーデータ (2)'!$A:$F,5,FALSE),"")</f>
        <v/>
      </c>
      <c r="E57" s="44" t="str">
        <f>IFERROR(VLOOKUP($B57&amp;E$1,'デイリーデータ (2)'!$A:$F,5,FALSE),"")</f>
        <v/>
      </c>
      <c r="F57" s="44" t="str">
        <f>IFERROR(VLOOKUP($B57&amp;F$1,'デイリーデータ (2)'!$A:$F,5,FALSE),"")</f>
        <v/>
      </c>
      <c r="G57" s="44" t="str">
        <f>IFERROR(VLOOKUP($B57&amp;G$1,'デイリーデータ (2)'!$A:$F,5,FALSE),"")</f>
        <v/>
      </c>
      <c r="H57" s="44" t="str">
        <f>IFERROR(VLOOKUP($B57&amp;H$1,'デイリーデータ (2)'!$A:$F,5,FALSE),"")</f>
        <v/>
      </c>
      <c r="I57" s="44" t="str">
        <f>IFERROR(VLOOKUP($B57&amp;I$1,'デイリーデータ (2)'!$A:$F,5,FALSE),"")</f>
        <v/>
      </c>
      <c r="J57" s="44" t="str">
        <f>IFERROR(VLOOKUP($B57&amp;J$1,'デイリーデータ (2)'!$A:$F,5,FALSE),"")</f>
        <v/>
      </c>
      <c r="K57" s="44" t="str">
        <f>IFERROR(VLOOKUP($B57&amp;K$1,'デイリーデータ (2)'!$A:$F,5,FALSE),"")</f>
        <v/>
      </c>
      <c r="L57" s="44" t="str">
        <f>IFERROR(VLOOKUP($B57&amp;L$1,'デイリーデータ (2)'!$A:$F,5,FALSE),"")</f>
        <v/>
      </c>
      <c r="M57" s="44" t="str">
        <f>IFERROR(VLOOKUP($B57&amp;M$1,'デイリーデータ (2)'!$A:$F,5,FALSE),"")</f>
        <v/>
      </c>
      <c r="N57" s="44" t="str">
        <f>IFERROR(VLOOKUP($B57&amp;N$1,'デイリーデータ (2)'!$A:$F,5,FALSE),"")</f>
        <v/>
      </c>
      <c r="O57" s="44" t="str">
        <f>IFERROR(VLOOKUP($B57&amp;O$1,'デイリーデータ (2)'!$A:$F,5,FALSE),"")</f>
        <v/>
      </c>
      <c r="P57" s="44" t="str">
        <f>IFERROR(VLOOKUP($B57&amp;P$1,'デイリーデータ (2)'!$A:$F,5,FALSE),"")</f>
        <v/>
      </c>
      <c r="Q57" s="44" t="str">
        <f>IFERROR(VLOOKUP($B57&amp;Q$1,'デイリーデータ (2)'!$A:$F,5,FALSE),"")</f>
        <v/>
      </c>
      <c r="R57" s="44" t="str">
        <f>IFERROR(VLOOKUP($B57&amp;R$1,'デイリーデータ (2)'!$A:$F,5,FALSE),"")</f>
        <v/>
      </c>
      <c r="S57" s="44" t="str">
        <f>IFERROR(VLOOKUP($B57&amp;S$1,'デイリーデータ (2)'!$A:$F,5,FALSE),"")</f>
        <v/>
      </c>
      <c r="T57" s="44" t="str">
        <f>IFERROR(VLOOKUP($B57&amp;T$1,'デイリーデータ (2)'!$A:$F,5,FALSE),"")</f>
        <v/>
      </c>
      <c r="U57" s="44" t="str">
        <f>IFERROR(VLOOKUP($B57&amp;U$1,'デイリーデータ (2)'!$A:$F,5,FALSE),"")</f>
        <v/>
      </c>
      <c r="V57" s="44" t="str">
        <f>IFERROR(VLOOKUP($B57&amp;V$1,'デイリーデータ (2)'!$A:$F,5,FALSE),"")</f>
        <v/>
      </c>
      <c r="W57" s="44" t="str">
        <f>IFERROR(VLOOKUP($B57&amp;W$1,'デイリーデータ (2)'!$A:$F,5,FALSE),"")</f>
        <v/>
      </c>
      <c r="X57" s="44" t="str">
        <f>IFERROR(VLOOKUP($B57&amp;X$1,'デイリーデータ (2)'!$A:$F,5,FALSE),"")</f>
        <v/>
      </c>
      <c r="Y57" s="44" t="str">
        <f>IFERROR(VLOOKUP($B57&amp;Y$1,'デイリーデータ (2)'!$A:$F,5,FALSE),"")</f>
        <v/>
      </c>
      <c r="Z57" s="44" t="str">
        <f>IFERROR(VLOOKUP($B57&amp;Z$1,'デイリーデータ (2)'!$A:$F,5,FALSE),"")</f>
        <v/>
      </c>
      <c r="AA57" s="44" t="str">
        <f>IFERROR(VLOOKUP($B57&amp;AA$1,'デイリーデータ (2)'!$A:$F,5,FALSE),"")</f>
        <v/>
      </c>
      <c r="AB57" s="44" t="str">
        <f>IFERROR(VLOOKUP($B57&amp;AB$1,'デイリーデータ (2)'!$A:$F,5,FALSE),"")</f>
        <v/>
      </c>
      <c r="AC57" s="44" t="str">
        <f>IFERROR(VLOOKUP($B57&amp;AC$1,'デイリーデータ (2)'!$A:$F,5,FALSE),"")</f>
        <v/>
      </c>
      <c r="AD57" s="44" t="str">
        <f>IFERROR(VLOOKUP($B57&amp;AD$1,'デイリーデータ (2)'!$A:$F,5,FALSE),"")</f>
        <v/>
      </c>
      <c r="AE57" s="44" t="str">
        <f>IFERROR(VLOOKUP($B57&amp;AE$1,'デイリーデータ (2)'!$A:$F,5,FALSE),"")</f>
        <v/>
      </c>
      <c r="AF57" s="44" t="str">
        <f>IFERROR(VLOOKUP($B57&amp;AF$1,'デイリーデータ (2)'!$A:$F,5,FALSE),"")</f>
        <v/>
      </c>
      <c r="AG57" s="44" t="str">
        <f>IFERROR(VLOOKUP($B57&amp;AG$1,'デイリーデータ (2)'!$A:$F,5,FALSE),"")</f>
        <v/>
      </c>
      <c r="AH57" s="45" t="str">
        <f>IFERROR(VLOOKUP($B57&amp;AH$1,'デイリーデータ (2)'!$A:$F,5,FALSE),"")</f>
        <v/>
      </c>
    </row>
    <row r="58" spans="1:34" s="33" customFormat="1" ht="9.5" x14ac:dyDescent="0.2">
      <c r="A58" s="29"/>
      <c r="B58" s="30"/>
      <c r="C58" s="28" t="s">
        <v>47</v>
      </c>
      <c r="D58" s="31" t="e">
        <f>VLOOKUP($B57&amp;勤務表!D$1,デイリーデータ,6,FALSE)</f>
        <v>#N/A</v>
      </c>
      <c r="E58" s="31" t="e">
        <f>VLOOKUP($B57&amp;勤務表!E$1,デイリーデータ,6,FALSE)</f>
        <v>#N/A</v>
      </c>
      <c r="F58" s="31" t="str">
        <f>IFERROR(VLOOKUP($B57&amp;勤務表!F$1,デイリーデータ,6,FALSE),"")</f>
        <v/>
      </c>
      <c r="G58" s="31" t="str">
        <f>IFERROR(VLOOKUP($B57&amp;勤務表!G$1,デイリーデータ,6,FALSE),"")</f>
        <v/>
      </c>
      <c r="H58" s="31" t="str">
        <f>IFERROR(VLOOKUP($B57&amp;勤務表!H$1,デイリーデータ,6,FALSE),"")</f>
        <v/>
      </c>
      <c r="I58" s="31" t="str">
        <f>IFERROR(VLOOKUP($B57&amp;勤務表!I$1,デイリーデータ,6,FALSE),"")</f>
        <v/>
      </c>
      <c r="J58" s="31" t="str">
        <f>IFERROR(VLOOKUP($B57&amp;勤務表!J$1,デイリーデータ,6,FALSE),"")</f>
        <v/>
      </c>
      <c r="K58" s="31" t="str">
        <f>IFERROR(VLOOKUP($B57&amp;勤務表!K$1,デイリーデータ,6,FALSE),"")</f>
        <v/>
      </c>
      <c r="L58" s="31" t="str">
        <f>IFERROR(VLOOKUP($B57&amp;勤務表!L$1,デイリーデータ,6,FALSE),"")</f>
        <v/>
      </c>
      <c r="M58" s="31" t="str">
        <f>IFERROR(VLOOKUP($B57&amp;勤務表!M$1,デイリーデータ,6,FALSE),"")</f>
        <v/>
      </c>
      <c r="N58" s="31" t="str">
        <f>IFERROR(VLOOKUP($B57&amp;勤務表!N$1,デイリーデータ,6,FALSE),"")</f>
        <v/>
      </c>
      <c r="O58" s="31" t="str">
        <f>IFERROR(VLOOKUP($B57&amp;勤務表!O$1,デイリーデータ,6,FALSE),"")</f>
        <v/>
      </c>
      <c r="P58" s="31" t="str">
        <f>IFERROR(VLOOKUP($B57&amp;勤務表!P$1,デイリーデータ,6,FALSE),"")</f>
        <v/>
      </c>
      <c r="Q58" s="31" t="str">
        <f>IFERROR(VLOOKUP($B57&amp;勤務表!Q$1,デイリーデータ,6,FALSE),"")</f>
        <v/>
      </c>
      <c r="R58" s="31" t="str">
        <f>IFERROR(VLOOKUP($B57&amp;勤務表!R$1,デイリーデータ,6,FALSE),"")</f>
        <v/>
      </c>
      <c r="S58" s="31" t="str">
        <f>IFERROR(VLOOKUP($B57&amp;勤務表!S$1,デイリーデータ,6,FALSE),"")</f>
        <v/>
      </c>
      <c r="T58" s="31" t="str">
        <f>IFERROR(VLOOKUP($B57&amp;勤務表!T$1,デイリーデータ,6,FALSE),"")</f>
        <v/>
      </c>
      <c r="U58" s="31" t="str">
        <f>IFERROR(VLOOKUP($B57&amp;勤務表!U$1,デイリーデータ,6,FALSE),"")</f>
        <v/>
      </c>
      <c r="V58" s="31" t="str">
        <f>IFERROR(VLOOKUP($B57&amp;勤務表!V$1,デイリーデータ,6,FALSE),"")</f>
        <v/>
      </c>
      <c r="W58" s="31" t="str">
        <f>IFERROR(VLOOKUP($B57&amp;勤務表!W$1,デイリーデータ,6,FALSE),"")</f>
        <v/>
      </c>
      <c r="X58" s="31" t="str">
        <f>IFERROR(VLOOKUP($B57&amp;勤務表!X$1,デイリーデータ,6,FALSE),"")</f>
        <v/>
      </c>
      <c r="Y58" s="31" t="str">
        <f>IFERROR(VLOOKUP($B57&amp;勤務表!Y$1,デイリーデータ,6,FALSE),"")</f>
        <v/>
      </c>
      <c r="Z58" s="31" t="str">
        <f>IFERROR(VLOOKUP($B57&amp;勤務表!Z$1,デイリーデータ,6,FALSE),"")</f>
        <v/>
      </c>
      <c r="AA58" s="31" t="str">
        <f>IFERROR(VLOOKUP($B57&amp;勤務表!AA$1,デイリーデータ,6,FALSE),"")</f>
        <v/>
      </c>
      <c r="AB58" s="31" t="str">
        <f>IFERROR(VLOOKUP($B57&amp;勤務表!AB$1,デイリーデータ,6,FALSE),"")</f>
        <v/>
      </c>
      <c r="AC58" s="31" t="str">
        <f>IFERROR(VLOOKUP($B57&amp;勤務表!AC$1,デイリーデータ,6,FALSE),"")</f>
        <v/>
      </c>
      <c r="AD58" s="31" t="str">
        <f>IFERROR(VLOOKUP($B57&amp;勤務表!AD$1,デイリーデータ,6,FALSE),"")</f>
        <v/>
      </c>
      <c r="AE58" s="31" t="str">
        <f>IFERROR(VLOOKUP($B57&amp;勤務表!AE$1,デイリーデータ,6,FALSE),"")</f>
        <v/>
      </c>
      <c r="AF58" s="31" t="str">
        <f>IFERROR(VLOOKUP($B57&amp;勤務表!AF$1,デイリーデータ,6,FALSE),"")</f>
        <v/>
      </c>
      <c r="AG58" s="31" t="str">
        <f>IFERROR(VLOOKUP($B57&amp;勤務表!AG$1,デイリーデータ,6,FALSE),"")</f>
        <v/>
      </c>
      <c r="AH58" s="32" t="str">
        <f>IFERROR(VLOOKUP($B57&amp;勤務表!AH$1,デイリーデータ,6,FALSE),"")</f>
        <v/>
      </c>
    </row>
    <row r="59" spans="1:34" s="15" customFormat="1" ht="9.5" x14ac:dyDescent="0.2">
      <c r="A59" s="38"/>
      <c r="B59" s="39"/>
      <c r="C59" s="40" t="s">
        <v>46</v>
      </c>
      <c r="D59" s="34" t="e">
        <f>VLOOKUP($B57&amp;D$1,'宅直データ (２)'!$A:$K,8,FALSE)</f>
        <v>#N/A</v>
      </c>
      <c r="E59" s="35" t="str">
        <f>INDEX(拘!$D$15:$AH$63,勤務表!$A57,DAY(勤務表!E$1))</f>
        <v/>
      </c>
      <c r="F59" s="35" t="str">
        <f>INDEX(拘!$D$15:$AH$63,勤務表!$A57,DAY(勤務表!F$1))</f>
        <v/>
      </c>
      <c r="G59" s="35" t="str">
        <f>INDEX(拘!$D$15:$AH$63,勤務表!$A57,DAY(勤務表!G$1))</f>
        <v/>
      </c>
      <c r="H59" s="35" t="str">
        <f>INDEX(拘!$D$15:$AH$63,勤務表!$A57,DAY(勤務表!H$1))</f>
        <v/>
      </c>
      <c r="I59" s="35" t="str">
        <f>INDEX(拘!$D$15:$AH$63,勤務表!$A57,DAY(勤務表!I$1))</f>
        <v/>
      </c>
      <c r="J59" s="35" t="str">
        <f>INDEX(拘!$D$15:$AH$63,勤務表!$A57,DAY(勤務表!J$1))</f>
        <v/>
      </c>
      <c r="K59" s="35" t="str">
        <f>INDEX(拘!$D$15:$AH$63,勤務表!$A57,DAY(勤務表!K$1))</f>
        <v/>
      </c>
      <c r="L59" s="35" t="str">
        <f>INDEX(拘!$D$15:$AH$63,勤務表!$A57,DAY(勤務表!L$1))</f>
        <v/>
      </c>
      <c r="M59" s="35" t="str">
        <f>INDEX(拘!$D$15:$AH$63,勤務表!$A57,DAY(勤務表!M$1))</f>
        <v/>
      </c>
      <c r="N59" s="35" t="str">
        <f>INDEX(拘!$D$15:$AH$63,勤務表!$A57,DAY(勤務表!N$1))</f>
        <v/>
      </c>
      <c r="O59" s="35" t="str">
        <f>INDEX(拘!$D$15:$AH$63,勤務表!$A57,DAY(勤務表!O$1))</f>
        <v/>
      </c>
      <c r="P59" s="35" t="str">
        <f>INDEX(拘!$D$15:$AH$63,勤務表!$A57,DAY(勤務表!P$1))</f>
        <v/>
      </c>
      <c r="Q59" s="35" t="str">
        <f>INDEX(拘!$D$15:$AH$63,勤務表!$A57,DAY(勤務表!Q$1))</f>
        <v/>
      </c>
      <c r="R59" s="35" t="str">
        <f>INDEX(拘!$D$15:$AH$63,勤務表!$A57,DAY(勤務表!R$1))</f>
        <v/>
      </c>
      <c r="S59" s="35" t="str">
        <f>INDEX(拘!$D$15:$AH$63,勤務表!$A57,DAY(勤務表!S$1))</f>
        <v/>
      </c>
      <c r="T59" s="35" t="str">
        <f>INDEX(拘!$D$15:$AH$63,勤務表!$A57,DAY(勤務表!T$1))</f>
        <v/>
      </c>
      <c r="U59" s="35" t="str">
        <f>INDEX(拘!$D$15:$AH$63,勤務表!$A57,DAY(勤務表!U$1))</f>
        <v/>
      </c>
      <c r="V59" s="35" t="str">
        <f>INDEX(拘!$D$15:$AH$63,勤務表!$A57,DAY(勤務表!V$1))</f>
        <v/>
      </c>
      <c r="W59" s="35" t="str">
        <f>INDEX(拘!$D$15:$AH$63,勤務表!$A57,DAY(勤務表!W$1))</f>
        <v/>
      </c>
      <c r="X59" s="35" t="str">
        <f>INDEX(拘!$D$15:$AH$63,勤務表!$A57,DAY(勤務表!X$1))</f>
        <v/>
      </c>
      <c r="Y59" s="35" t="str">
        <f>INDEX(拘!$D$15:$AH$63,勤務表!$A57,DAY(勤務表!Y$1))</f>
        <v/>
      </c>
      <c r="Z59" s="35" t="str">
        <f>INDEX(拘!$D$15:$AH$63,勤務表!$A57,DAY(勤務表!Z$1))</f>
        <v/>
      </c>
      <c r="AA59" s="35" t="str">
        <f>INDEX(拘!$D$15:$AH$63,勤務表!$A57,DAY(勤務表!AA$1))</f>
        <v/>
      </c>
      <c r="AB59" s="35" t="str">
        <f>INDEX(拘!$D$15:$AH$63,勤務表!$A57,DAY(勤務表!AB$1))</f>
        <v/>
      </c>
      <c r="AC59" s="35" t="str">
        <f>INDEX(拘!$D$15:$AH$63,勤務表!$A57,DAY(勤務表!AC$1))</f>
        <v/>
      </c>
      <c r="AD59" s="35" t="str">
        <f>INDEX(拘!$D$15:$AH$63,勤務表!$A57,DAY(勤務表!AD$1))</f>
        <v/>
      </c>
      <c r="AE59" s="35" t="str">
        <f>INDEX(拘!$D$15:$AH$63,勤務表!$A57,DAY(勤務表!AE$1))</f>
        <v/>
      </c>
      <c r="AF59" s="35" t="str">
        <f>INDEX(拘!$D$15:$AH$63,勤務表!$A57,DAY(勤務表!AF$1))</f>
        <v/>
      </c>
      <c r="AG59" s="35" t="str">
        <f>INDEX(拘!$D$15:$AH$63,勤務表!$A57,DAY(勤務表!AG$1))</f>
        <v/>
      </c>
      <c r="AH59" s="36" t="str">
        <f>INDEX(拘!$D$15:$AH$63,勤務表!$A57,DAY(勤務表!AH$1))</f>
        <v/>
      </c>
    </row>
    <row r="60" spans="1:34" s="15" customFormat="1" x14ac:dyDescent="0.2">
      <c r="A60" s="41">
        <f>IFERROR(IF(A57+1&lt;=MAX('デイリーデータ (2)'!G:G),A57+1,""),"")</f>
        <v>20</v>
      </c>
      <c r="B60" s="42" t="str">
        <f>IFERROR(VLOOKUP(A60,スタッフ!A:C,2,FALSE),"")</f>
        <v>88777</v>
      </c>
      <c r="C60" s="46" t="str">
        <f>IFERROR(VLOOKUP(A60,スタッフ!A:C,3,FALSE),"")</f>
        <v>黒田 奈菜子</v>
      </c>
      <c r="D60" s="43" t="str">
        <f>IFERROR(VLOOKUP($B60&amp;D$1,'デイリーデータ (2)'!$A:$F,5,FALSE),"")</f>
        <v/>
      </c>
      <c r="E60" s="44" t="str">
        <f>IFERROR(VLOOKUP($B60&amp;E$1,'デイリーデータ (2)'!$A:$F,5,FALSE),"")</f>
        <v/>
      </c>
      <c r="F60" s="44" t="str">
        <f>IFERROR(VLOOKUP($B60&amp;F$1,'デイリーデータ (2)'!$A:$F,5,FALSE),"")</f>
        <v/>
      </c>
      <c r="G60" s="44" t="str">
        <f>IFERROR(VLOOKUP($B60&amp;G$1,'デイリーデータ (2)'!$A:$F,5,FALSE),"")</f>
        <v/>
      </c>
      <c r="H60" s="44" t="str">
        <f>IFERROR(VLOOKUP($B60&amp;H$1,'デイリーデータ (2)'!$A:$F,5,FALSE),"")</f>
        <v/>
      </c>
      <c r="I60" s="44" t="str">
        <f>IFERROR(VLOOKUP($B60&amp;I$1,'デイリーデータ (2)'!$A:$F,5,FALSE),"")</f>
        <v/>
      </c>
      <c r="J60" s="44" t="str">
        <f>IFERROR(VLOOKUP($B60&amp;J$1,'デイリーデータ (2)'!$A:$F,5,FALSE),"")</f>
        <v/>
      </c>
      <c r="K60" s="44" t="str">
        <f>IFERROR(VLOOKUP($B60&amp;K$1,'デイリーデータ (2)'!$A:$F,5,FALSE),"")</f>
        <v/>
      </c>
      <c r="L60" s="44" t="str">
        <f>IFERROR(VLOOKUP($B60&amp;L$1,'デイリーデータ (2)'!$A:$F,5,FALSE),"")</f>
        <v/>
      </c>
      <c r="M60" s="44" t="str">
        <f>IFERROR(VLOOKUP($B60&amp;M$1,'デイリーデータ (2)'!$A:$F,5,FALSE),"")</f>
        <v/>
      </c>
      <c r="N60" s="44" t="str">
        <f>IFERROR(VLOOKUP($B60&amp;N$1,'デイリーデータ (2)'!$A:$F,5,FALSE),"")</f>
        <v/>
      </c>
      <c r="O60" s="44" t="str">
        <f>IFERROR(VLOOKUP($B60&amp;O$1,'デイリーデータ (2)'!$A:$F,5,FALSE),"")</f>
        <v/>
      </c>
      <c r="P60" s="44" t="str">
        <f>IFERROR(VLOOKUP($B60&amp;P$1,'デイリーデータ (2)'!$A:$F,5,FALSE),"")</f>
        <v/>
      </c>
      <c r="Q60" s="44" t="str">
        <f>IFERROR(VLOOKUP($B60&amp;Q$1,'デイリーデータ (2)'!$A:$F,5,FALSE),"")</f>
        <v/>
      </c>
      <c r="R60" s="44" t="str">
        <f>IFERROR(VLOOKUP($B60&amp;R$1,'デイリーデータ (2)'!$A:$F,5,FALSE),"")</f>
        <v/>
      </c>
      <c r="S60" s="44" t="str">
        <f>IFERROR(VLOOKUP($B60&amp;S$1,'デイリーデータ (2)'!$A:$F,5,FALSE),"")</f>
        <v/>
      </c>
      <c r="T60" s="44" t="str">
        <f>IFERROR(VLOOKUP($B60&amp;T$1,'デイリーデータ (2)'!$A:$F,5,FALSE),"")</f>
        <v/>
      </c>
      <c r="U60" s="44" t="str">
        <f>IFERROR(VLOOKUP($B60&amp;U$1,'デイリーデータ (2)'!$A:$F,5,FALSE),"")</f>
        <v/>
      </c>
      <c r="V60" s="44" t="str">
        <f>IFERROR(VLOOKUP($B60&amp;V$1,'デイリーデータ (2)'!$A:$F,5,FALSE),"")</f>
        <v/>
      </c>
      <c r="W60" s="44" t="str">
        <f>IFERROR(VLOOKUP($B60&amp;W$1,'デイリーデータ (2)'!$A:$F,5,FALSE),"")</f>
        <v/>
      </c>
      <c r="X60" s="44" t="str">
        <f>IFERROR(VLOOKUP($B60&amp;X$1,'デイリーデータ (2)'!$A:$F,5,FALSE),"")</f>
        <v/>
      </c>
      <c r="Y60" s="44" t="str">
        <f>IFERROR(VLOOKUP($B60&amp;Y$1,'デイリーデータ (2)'!$A:$F,5,FALSE),"")</f>
        <v/>
      </c>
      <c r="Z60" s="44" t="str">
        <f>IFERROR(VLOOKUP($B60&amp;Z$1,'デイリーデータ (2)'!$A:$F,5,FALSE),"")</f>
        <v/>
      </c>
      <c r="AA60" s="44" t="str">
        <f>IFERROR(VLOOKUP($B60&amp;AA$1,'デイリーデータ (2)'!$A:$F,5,FALSE),"")</f>
        <v/>
      </c>
      <c r="AB60" s="44" t="str">
        <f>IFERROR(VLOOKUP($B60&amp;AB$1,'デイリーデータ (2)'!$A:$F,5,FALSE),"")</f>
        <v/>
      </c>
      <c r="AC60" s="44" t="str">
        <f>IFERROR(VLOOKUP($B60&amp;AC$1,'デイリーデータ (2)'!$A:$F,5,FALSE),"")</f>
        <v/>
      </c>
      <c r="AD60" s="44" t="str">
        <f>IFERROR(VLOOKUP($B60&amp;AD$1,'デイリーデータ (2)'!$A:$F,5,FALSE),"")</f>
        <v/>
      </c>
      <c r="AE60" s="44" t="str">
        <f>IFERROR(VLOOKUP($B60&amp;AE$1,'デイリーデータ (2)'!$A:$F,5,FALSE),"")</f>
        <v/>
      </c>
      <c r="AF60" s="44" t="str">
        <f>IFERROR(VLOOKUP($B60&amp;AF$1,'デイリーデータ (2)'!$A:$F,5,FALSE),"")</f>
        <v/>
      </c>
      <c r="AG60" s="44" t="str">
        <f>IFERROR(VLOOKUP($B60&amp;AG$1,'デイリーデータ (2)'!$A:$F,5,FALSE),"")</f>
        <v/>
      </c>
      <c r="AH60" s="45" t="str">
        <f>IFERROR(VLOOKUP($B60&amp;AH$1,'デイリーデータ (2)'!$A:$F,5,FALSE),"")</f>
        <v/>
      </c>
    </row>
    <row r="61" spans="1:34" s="33" customFormat="1" ht="9.5" x14ac:dyDescent="0.2">
      <c r="A61" s="29"/>
      <c r="B61" s="30"/>
      <c r="C61" s="28" t="s">
        <v>47</v>
      </c>
      <c r="D61" s="31" t="e">
        <f>VLOOKUP($B60&amp;勤務表!D$1,デイリーデータ,6,FALSE)</f>
        <v>#N/A</v>
      </c>
      <c r="E61" s="31" t="e">
        <f>VLOOKUP($B60&amp;勤務表!E$1,デイリーデータ,6,FALSE)</f>
        <v>#N/A</v>
      </c>
      <c r="F61" s="31" t="str">
        <f>IFERROR(VLOOKUP($B60&amp;勤務表!F$1,デイリーデータ,6,FALSE),"")</f>
        <v/>
      </c>
      <c r="G61" s="31" t="str">
        <f>IFERROR(VLOOKUP($B60&amp;勤務表!G$1,デイリーデータ,6,FALSE),"")</f>
        <v/>
      </c>
      <c r="H61" s="31" t="str">
        <f>IFERROR(VLOOKUP($B60&amp;勤務表!H$1,デイリーデータ,6,FALSE),"")</f>
        <v/>
      </c>
      <c r="I61" s="31" t="str">
        <f>IFERROR(VLOOKUP($B60&amp;勤務表!I$1,デイリーデータ,6,FALSE),"")</f>
        <v/>
      </c>
      <c r="J61" s="31" t="str">
        <f>IFERROR(VLOOKUP($B60&amp;勤務表!J$1,デイリーデータ,6,FALSE),"")</f>
        <v/>
      </c>
      <c r="K61" s="31" t="str">
        <f>IFERROR(VLOOKUP($B60&amp;勤務表!K$1,デイリーデータ,6,FALSE),"")</f>
        <v/>
      </c>
      <c r="L61" s="31" t="str">
        <f>IFERROR(VLOOKUP($B60&amp;勤務表!L$1,デイリーデータ,6,FALSE),"")</f>
        <v/>
      </c>
      <c r="M61" s="31" t="str">
        <f>IFERROR(VLOOKUP($B60&amp;勤務表!M$1,デイリーデータ,6,FALSE),"")</f>
        <v/>
      </c>
      <c r="N61" s="31" t="str">
        <f>IFERROR(VLOOKUP($B60&amp;勤務表!N$1,デイリーデータ,6,FALSE),"")</f>
        <v/>
      </c>
      <c r="O61" s="31" t="str">
        <f>IFERROR(VLOOKUP($B60&amp;勤務表!O$1,デイリーデータ,6,FALSE),"")</f>
        <v/>
      </c>
      <c r="P61" s="31" t="str">
        <f>IFERROR(VLOOKUP($B60&amp;勤務表!P$1,デイリーデータ,6,FALSE),"")</f>
        <v/>
      </c>
      <c r="Q61" s="31" t="str">
        <f>IFERROR(VLOOKUP($B60&amp;勤務表!Q$1,デイリーデータ,6,FALSE),"")</f>
        <v/>
      </c>
      <c r="R61" s="31" t="str">
        <f>IFERROR(VLOOKUP($B60&amp;勤務表!R$1,デイリーデータ,6,FALSE),"")</f>
        <v/>
      </c>
      <c r="S61" s="31" t="str">
        <f>IFERROR(VLOOKUP($B60&amp;勤務表!S$1,デイリーデータ,6,FALSE),"")</f>
        <v/>
      </c>
      <c r="T61" s="31" t="str">
        <f>IFERROR(VLOOKUP($B60&amp;勤務表!T$1,デイリーデータ,6,FALSE),"")</f>
        <v/>
      </c>
      <c r="U61" s="31" t="str">
        <f>IFERROR(VLOOKUP($B60&amp;勤務表!U$1,デイリーデータ,6,FALSE),"")</f>
        <v/>
      </c>
      <c r="V61" s="31" t="str">
        <f>IFERROR(VLOOKUP($B60&amp;勤務表!V$1,デイリーデータ,6,FALSE),"")</f>
        <v/>
      </c>
      <c r="W61" s="31" t="str">
        <f>IFERROR(VLOOKUP($B60&amp;勤務表!W$1,デイリーデータ,6,FALSE),"")</f>
        <v/>
      </c>
      <c r="X61" s="31" t="str">
        <f>IFERROR(VLOOKUP($B60&amp;勤務表!X$1,デイリーデータ,6,FALSE),"")</f>
        <v/>
      </c>
      <c r="Y61" s="31" t="str">
        <f>IFERROR(VLOOKUP($B60&amp;勤務表!Y$1,デイリーデータ,6,FALSE),"")</f>
        <v/>
      </c>
      <c r="Z61" s="31" t="str">
        <f>IFERROR(VLOOKUP($B60&amp;勤務表!Z$1,デイリーデータ,6,FALSE),"")</f>
        <v/>
      </c>
      <c r="AA61" s="31" t="str">
        <f>IFERROR(VLOOKUP($B60&amp;勤務表!AA$1,デイリーデータ,6,FALSE),"")</f>
        <v/>
      </c>
      <c r="AB61" s="31" t="str">
        <f>IFERROR(VLOOKUP($B60&amp;勤務表!AB$1,デイリーデータ,6,FALSE),"")</f>
        <v/>
      </c>
      <c r="AC61" s="31" t="str">
        <f>IFERROR(VLOOKUP($B60&amp;勤務表!AC$1,デイリーデータ,6,FALSE),"")</f>
        <v/>
      </c>
      <c r="AD61" s="31" t="str">
        <f>IFERROR(VLOOKUP($B60&amp;勤務表!AD$1,デイリーデータ,6,FALSE),"")</f>
        <v/>
      </c>
      <c r="AE61" s="31" t="str">
        <f>IFERROR(VLOOKUP($B60&amp;勤務表!AE$1,デイリーデータ,6,FALSE),"")</f>
        <v/>
      </c>
      <c r="AF61" s="31" t="str">
        <f>IFERROR(VLOOKUP($B60&amp;勤務表!AF$1,デイリーデータ,6,FALSE),"")</f>
        <v/>
      </c>
      <c r="AG61" s="31" t="str">
        <f>IFERROR(VLOOKUP($B60&amp;勤務表!AG$1,デイリーデータ,6,FALSE),"")</f>
        <v/>
      </c>
      <c r="AH61" s="32" t="str">
        <f>IFERROR(VLOOKUP($B60&amp;勤務表!AH$1,デイリーデータ,6,FALSE),"")</f>
        <v/>
      </c>
    </row>
    <row r="62" spans="1:34" s="15" customFormat="1" ht="9.5" x14ac:dyDescent="0.2">
      <c r="A62" s="38"/>
      <c r="B62" s="39"/>
      <c r="C62" s="40" t="s">
        <v>46</v>
      </c>
      <c r="D62" s="34" t="e">
        <f>VLOOKUP($B60&amp;D$1,'宅直データ (２)'!$A:$K,8,FALSE)</f>
        <v>#N/A</v>
      </c>
      <c r="E62" s="35" t="str">
        <f>INDEX(拘!$D$15:$AH$63,勤務表!$A60,DAY(勤務表!E$1))</f>
        <v/>
      </c>
      <c r="F62" s="35" t="str">
        <f>INDEX(拘!$D$15:$AH$63,勤務表!$A60,DAY(勤務表!F$1))</f>
        <v/>
      </c>
      <c r="G62" s="35" t="str">
        <f>INDEX(拘!$D$15:$AH$63,勤務表!$A60,DAY(勤務表!G$1))</f>
        <v/>
      </c>
      <c r="H62" s="35" t="str">
        <f>INDEX(拘!$D$15:$AH$63,勤務表!$A60,DAY(勤務表!H$1))</f>
        <v/>
      </c>
      <c r="I62" s="35" t="str">
        <f>INDEX(拘!$D$15:$AH$63,勤務表!$A60,DAY(勤務表!I$1))</f>
        <v/>
      </c>
      <c r="J62" s="35" t="str">
        <f>INDEX(拘!$D$15:$AH$63,勤務表!$A60,DAY(勤務表!J$1))</f>
        <v/>
      </c>
      <c r="K62" s="35" t="str">
        <f>INDEX(拘!$D$15:$AH$63,勤務表!$A60,DAY(勤務表!K$1))</f>
        <v/>
      </c>
      <c r="L62" s="35" t="str">
        <f>INDEX(拘!$D$15:$AH$63,勤務表!$A60,DAY(勤務表!L$1))</f>
        <v/>
      </c>
      <c r="M62" s="35" t="str">
        <f>INDEX(拘!$D$15:$AH$63,勤務表!$A60,DAY(勤務表!M$1))</f>
        <v/>
      </c>
      <c r="N62" s="35" t="str">
        <f>INDEX(拘!$D$15:$AH$63,勤務表!$A60,DAY(勤務表!N$1))</f>
        <v/>
      </c>
      <c r="O62" s="35" t="str">
        <f>INDEX(拘!$D$15:$AH$63,勤務表!$A60,DAY(勤務表!O$1))</f>
        <v/>
      </c>
      <c r="P62" s="35" t="str">
        <f>INDEX(拘!$D$15:$AH$63,勤務表!$A60,DAY(勤務表!P$1))</f>
        <v/>
      </c>
      <c r="Q62" s="35" t="str">
        <f>INDEX(拘!$D$15:$AH$63,勤務表!$A60,DAY(勤務表!Q$1))</f>
        <v/>
      </c>
      <c r="R62" s="35" t="str">
        <f>INDEX(拘!$D$15:$AH$63,勤務表!$A60,DAY(勤務表!R$1))</f>
        <v/>
      </c>
      <c r="S62" s="35" t="str">
        <f>INDEX(拘!$D$15:$AH$63,勤務表!$A60,DAY(勤務表!S$1))</f>
        <v/>
      </c>
      <c r="T62" s="35" t="str">
        <f>INDEX(拘!$D$15:$AH$63,勤務表!$A60,DAY(勤務表!T$1))</f>
        <v/>
      </c>
      <c r="U62" s="35" t="str">
        <f>INDEX(拘!$D$15:$AH$63,勤務表!$A60,DAY(勤務表!U$1))</f>
        <v/>
      </c>
      <c r="V62" s="35" t="str">
        <f>INDEX(拘!$D$15:$AH$63,勤務表!$A60,DAY(勤務表!V$1))</f>
        <v/>
      </c>
      <c r="W62" s="35" t="str">
        <f>INDEX(拘!$D$15:$AH$63,勤務表!$A60,DAY(勤務表!W$1))</f>
        <v/>
      </c>
      <c r="X62" s="35" t="str">
        <f>INDEX(拘!$D$15:$AH$63,勤務表!$A60,DAY(勤務表!X$1))</f>
        <v/>
      </c>
      <c r="Y62" s="35" t="str">
        <f>INDEX(拘!$D$15:$AH$63,勤務表!$A60,DAY(勤務表!Y$1))</f>
        <v/>
      </c>
      <c r="Z62" s="35" t="str">
        <f>INDEX(拘!$D$15:$AH$63,勤務表!$A60,DAY(勤務表!Z$1))</f>
        <v/>
      </c>
      <c r="AA62" s="35" t="str">
        <f>INDEX(拘!$D$15:$AH$63,勤務表!$A60,DAY(勤務表!AA$1))</f>
        <v/>
      </c>
      <c r="AB62" s="35" t="str">
        <f>INDEX(拘!$D$15:$AH$63,勤務表!$A60,DAY(勤務表!AB$1))</f>
        <v/>
      </c>
      <c r="AC62" s="35" t="str">
        <f>INDEX(拘!$D$15:$AH$63,勤務表!$A60,DAY(勤務表!AC$1))</f>
        <v/>
      </c>
      <c r="AD62" s="35" t="str">
        <f>INDEX(拘!$D$15:$AH$63,勤務表!$A60,DAY(勤務表!AD$1))</f>
        <v/>
      </c>
      <c r="AE62" s="35" t="str">
        <f>INDEX(拘!$D$15:$AH$63,勤務表!$A60,DAY(勤務表!AE$1))</f>
        <v/>
      </c>
      <c r="AF62" s="35" t="str">
        <f>INDEX(拘!$D$15:$AH$63,勤務表!$A60,DAY(勤務表!AF$1))</f>
        <v/>
      </c>
      <c r="AG62" s="35" t="str">
        <f>INDEX(拘!$D$15:$AH$63,勤務表!$A60,DAY(勤務表!AG$1))</f>
        <v/>
      </c>
      <c r="AH62" s="36" t="str">
        <f>INDEX(拘!$D$15:$AH$63,勤務表!$A60,DAY(勤務表!AH$1))</f>
        <v/>
      </c>
    </row>
    <row r="63" spans="1:34" s="15" customFormat="1" x14ac:dyDescent="0.2">
      <c r="A63" s="41">
        <f>IFERROR(IF(A60+1&lt;=MAX('デイリーデータ (2)'!G:G),A60+1,""),"")</f>
        <v>21</v>
      </c>
      <c r="B63" s="42" t="str">
        <f>IFERROR(VLOOKUP(A63,スタッフ!A:C,2,FALSE),"")</f>
        <v>94908</v>
      </c>
      <c r="C63" s="46" t="str">
        <f>IFERROR(VLOOKUP(A63,スタッフ!A:C,3,FALSE),"")</f>
        <v>長迫 千寛</v>
      </c>
      <c r="D63" s="43" t="str">
        <f>IFERROR(VLOOKUP($B63&amp;D$1,'デイリーデータ (2)'!$A:$F,5,FALSE),"")</f>
        <v/>
      </c>
      <c r="E63" s="44" t="str">
        <f>IFERROR(VLOOKUP($B63&amp;E$1,'デイリーデータ (2)'!$A:$F,5,FALSE),"")</f>
        <v/>
      </c>
      <c r="F63" s="44" t="str">
        <f>IFERROR(VLOOKUP($B63&amp;F$1,'デイリーデータ (2)'!$A:$F,5,FALSE),"")</f>
        <v/>
      </c>
      <c r="G63" s="44" t="str">
        <f>IFERROR(VLOOKUP($B63&amp;G$1,'デイリーデータ (2)'!$A:$F,5,FALSE),"")</f>
        <v/>
      </c>
      <c r="H63" s="44" t="str">
        <f>IFERROR(VLOOKUP($B63&amp;H$1,'デイリーデータ (2)'!$A:$F,5,FALSE),"")</f>
        <v/>
      </c>
      <c r="I63" s="44" t="str">
        <f>IFERROR(VLOOKUP($B63&amp;I$1,'デイリーデータ (2)'!$A:$F,5,FALSE),"")</f>
        <v/>
      </c>
      <c r="J63" s="44" t="str">
        <f>IFERROR(VLOOKUP($B63&amp;J$1,'デイリーデータ (2)'!$A:$F,5,FALSE),"")</f>
        <v/>
      </c>
      <c r="K63" s="44" t="str">
        <f>IFERROR(VLOOKUP($B63&amp;K$1,'デイリーデータ (2)'!$A:$F,5,FALSE),"")</f>
        <v/>
      </c>
      <c r="L63" s="44" t="str">
        <f>IFERROR(VLOOKUP($B63&amp;L$1,'デイリーデータ (2)'!$A:$F,5,FALSE),"")</f>
        <v/>
      </c>
      <c r="M63" s="44" t="str">
        <f>IFERROR(VLOOKUP($B63&amp;M$1,'デイリーデータ (2)'!$A:$F,5,FALSE),"")</f>
        <v/>
      </c>
      <c r="N63" s="44" t="str">
        <f>IFERROR(VLOOKUP($B63&amp;N$1,'デイリーデータ (2)'!$A:$F,5,FALSE),"")</f>
        <v/>
      </c>
      <c r="O63" s="44" t="str">
        <f>IFERROR(VLOOKUP($B63&amp;O$1,'デイリーデータ (2)'!$A:$F,5,FALSE),"")</f>
        <v/>
      </c>
      <c r="P63" s="44" t="str">
        <f>IFERROR(VLOOKUP($B63&amp;P$1,'デイリーデータ (2)'!$A:$F,5,FALSE),"")</f>
        <v/>
      </c>
      <c r="Q63" s="44" t="str">
        <f>IFERROR(VLOOKUP($B63&amp;Q$1,'デイリーデータ (2)'!$A:$F,5,FALSE),"")</f>
        <v/>
      </c>
      <c r="R63" s="44" t="str">
        <f>IFERROR(VLOOKUP($B63&amp;R$1,'デイリーデータ (2)'!$A:$F,5,FALSE),"")</f>
        <v/>
      </c>
      <c r="S63" s="44" t="str">
        <f>IFERROR(VLOOKUP($B63&amp;S$1,'デイリーデータ (2)'!$A:$F,5,FALSE),"")</f>
        <v/>
      </c>
      <c r="T63" s="44" t="str">
        <f>IFERROR(VLOOKUP($B63&amp;T$1,'デイリーデータ (2)'!$A:$F,5,FALSE),"")</f>
        <v/>
      </c>
      <c r="U63" s="44" t="str">
        <f>IFERROR(VLOOKUP($B63&amp;U$1,'デイリーデータ (2)'!$A:$F,5,FALSE),"")</f>
        <v/>
      </c>
      <c r="V63" s="44" t="str">
        <f>IFERROR(VLOOKUP($B63&amp;V$1,'デイリーデータ (2)'!$A:$F,5,FALSE),"")</f>
        <v/>
      </c>
      <c r="W63" s="44" t="str">
        <f>IFERROR(VLOOKUP($B63&amp;W$1,'デイリーデータ (2)'!$A:$F,5,FALSE),"")</f>
        <v/>
      </c>
      <c r="X63" s="44" t="str">
        <f>IFERROR(VLOOKUP($B63&amp;X$1,'デイリーデータ (2)'!$A:$F,5,FALSE),"")</f>
        <v/>
      </c>
      <c r="Y63" s="44" t="str">
        <f>IFERROR(VLOOKUP($B63&amp;Y$1,'デイリーデータ (2)'!$A:$F,5,FALSE),"")</f>
        <v/>
      </c>
      <c r="Z63" s="44" t="str">
        <f>IFERROR(VLOOKUP($B63&amp;Z$1,'デイリーデータ (2)'!$A:$F,5,FALSE),"")</f>
        <v/>
      </c>
      <c r="AA63" s="44" t="str">
        <f>IFERROR(VLOOKUP($B63&amp;AA$1,'デイリーデータ (2)'!$A:$F,5,FALSE),"")</f>
        <v/>
      </c>
      <c r="AB63" s="44" t="str">
        <f>IFERROR(VLOOKUP($B63&amp;AB$1,'デイリーデータ (2)'!$A:$F,5,FALSE),"")</f>
        <v/>
      </c>
      <c r="AC63" s="44" t="str">
        <f>IFERROR(VLOOKUP($B63&amp;AC$1,'デイリーデータ (2)'!$A:$F,5,FALSE),"")</f>
        <v/>
      </c>
      <c r="AD63" s="44" t="str">
        <f>IFERROR(VLOOKUP($B63&amp;AD$1,'デイリーデータ (2)'!$A:$F,5,FALSE),"")</f>
        <v/>
      </c>
      <c r="AE63" s="44" t="str">
        <f>IFERROR(VLOOKUP($B63&amp;AE$1,'デイリーデータ (2)'!$A:$F,5,FALSE),"")</f>
        <v/>
      </c>
      <c r="AF63" s="44" t="str">
        <f>IFERROR(VLOOKUP($B63&amp;AF$1,'デイリーデータ (2)'!$A:$F,5,FALSE),"")</f>
        <v/>
      </c>
      <c r="AG63" s="44" t="str">
        <f>IFERROR(VLOOKUP($B63&amp;AG$1,'デイリーデータ (2)'!$A:$F,5,FALSE),"")</f>
        <v/>
      </c>
      <c r="AH63" s="45" t="str">
        <f>IFERROR(VLOOKUP($B63&amp;AH$1,'デイリーデータ (2)'!$A:$F,5,FALSE),"")</f>
        <v/>
      </c>
    </row>
    <row r="64" spans="1:34" s="33" customFormat="1" ht="9.5" x14ac:dyDescent="0.2">
      <c r="A64" s="29"/>
      <c r="B64" s="30"/>
      <c r="C64" s="28" t="s">
        <v>47</v>
      </c>
      <c r="D64" s="31" t="e">
        <f>VLOOKUP($B63&amp;勤務表!D$1,デイリーデータ,6,FALSE)</f>
        <v>#N/A</v>
      </c>
      <c r="E64" s="31" t="e">
        <f>VLOOKUP($B63&amp;勤務表!E$1,デイリーデータ,6,FALSE)</f>
        <v>#N/A</v>
      </c>
      <c r="F64" s="31" t="str">
        <f>IFERROR(VLOOKUP($B63&amp;勤務表!F$1,デイリーデータ,6,FALSE),"")</f>
        <v/>
      </c>
      <c r="G64" s="31" t="str">
        <f>IFERROR(VLOOKUP($B63&amp;勤務表!G$1,デイリーデータ,6,FALSE),"")</f>
        <v/>
      </c>
      <c r="H64" s="31" t="str">
        <f>IFERROR(VLOOKUP($B63&amp;勤務表!H$1,デイリーデータ,6,FALSE),"")</f>
        <v/>
      </c>
      <c r="I64" s="31" t="str">
        <f>IFERROR(VLOOKUP($B63&amp;勤務表!I$1,デイリーデータ,6,FALSE),"")</f>
        <v/>
      </c>
      <c r="J64" s="31" t="str">
        <f>IFERROR(VLOOKUP($B63&amp;勤務表!J$1,デイリーデータ,6,FALSE),"")</f>
        <v/>
      </c>
      <c r="K64" s="31" t="str">
        <f>IFERROR(VLOOKUP($B63&amp;勤務表!K$1,デイリーデータ,6,FALSE),"")</f>
        <v/>
      </c>
      <c r="L64" s="31" t="str">
        <f>IFERROR(VLOOKUP($B63&amp;勤務表!L$1,デイリーデータ,6,FALSE),"")</f>
        <v/>
      </c>
      <c r="M64" s="31" t="str">
        <f>IFERROR(VLOOKUP($B63&amp;勤務表!M$1,デイリーデータ,6,FALSE),"")</f>
        <v/>
      </c>
      <c r="N64" s="31" t="str">
        <f>IFERROR(VLOOKUP($B63&amp;勤務表!N$1,デイリーデータ,6,FALSE),"")</f>
        <v/>
      </c>
      <c r="O64" s="31" t="str">
        <f>IFERROR(VLOOKUP($B63&amp;勤務表!O$1,デイリーデータ,6,FALSE),"")</f>
        <v/>
      </c>
      <c r="P64" s="31" t="str">
        <f>IFERROR(VLOOKUP($B63&amp;勤務表!P$1,デイリーデータ,6,FALSE),"")</f>
        <v/>
      </c>
      <c r="Q64" s="31" t="str">
        <f>IFERROR(VLOOKUP($B63&amp;勤務表!Q$1,デイリーデータ,6,FALSE),"")</f>
        <v/>
      </c>
      <c r="R64" s="31" t="str">
        <f>IFERROR(VLOOKUP($B63&amp;勤務表!R$1,デイリーデータ,6,FALSE),"")</f>
        <v/>
      </c>
      <c r="S64" s="31" t="str">
        <f>IFERROR(VLOOKUP($B63&amp;勤務表!S$1,デイリーデータ,6,FALSE),"")</f>
        <v/>
      </c>
      <c r="T64" s="31" t="str">
        <f>IFERROR(VLOOKUP($B63&amp;勤務表!T$1,デイリーデータ,6,FALSE),"")</f>
        <v/>
      </c>
      <c r="U64" s="31" t="str">
        <f>IFERROR(VLOOKUP($B63&amp;勤務表!U$1,デイリーデータ,6,FALSE),"")</f>
        <v/>
      </c>
      <c r="V64" s="31" t="str">
        <f>IFERROR(VLOOKUP($B63&amp;勤務表!V$1,デイリーデータ,6,FALSE),"")</f>
        <v/>
      </c>
      <c r="W64" s="31" t="str">
        <f>IFERROR(VLOOKUP($B63&amp;勤務表!W$1,デイリーデータ,6,FALSE),"")</f>
        <v/>
      </c>
      <c r="X64" s="31" t="str">
        <f>IFERROR(VLOOKUP($B63&amp;勤務表!X$1,デイリーデータ,6,FALSE),"")</f>
        <v/>
      </c>
      <c r="Y64" s="31" t="str">
        <f>IFERROR(VLOOKUP($B63&amp;勤務表!Y$1,デイリーデータ,6,FALSE),"")</f>
        <v/>
      </c>
      <c r="Z64" s="31" t="str">
        <f>IFERROR(VLOOKUP($B63&amp;勤務表!Z$1,デイリーデータ,6,FALSE),"")</f>
        <v/>
      </c>
      <c r="AA64" s="31" t="str">
        <f>IFERROR(VLOOKUP($B63&amp;勤務表!AA$1,デイリーデータ,6,FALSE),"")</f>
        <v/>
      </c>
      <c r="AB64" s="31" t="str">
        <f>IFERROR(VLOOKUP($B63&amp;勤務表!AB$1,デイリーデータ,6,FALSE),"")</f>
        <v/>
      </c>
      <c r="AC64" s="31" t="str">
        <f>IFERROR(VLOOKUP($B63&amp;勤務表!AC$1,デイリーデータ,6,FALSE),"")</f>
        <v/>
      </c>
      <c r="AD64" s="31" t="str">
        <f>IFERROR(VLOOKUP($B63&amp;勤務表!AD$1,デイリーデータ,6,FALSE),"")</f>
        <v/>
      </c>
      <c r="AE64" s="31" t="str">
        <f>IFERROR(VLOOKUP($B63&amp;勤務表!AE$1,デイリーデータ,6,FALSE),"")</f>
        <v/>
      </c>
      <c r="AF64" s="31" t="str">
        <f>IFERROR(VLOOKUP($B63&amp;勤務表!AF$1,デイリーデータ,6,FALSE),"")</f>
        <v/>
      </c>
      <c r="AG64" s="31" t="str">
        <f>IFERROR(VLOOKUP($B63&amp;勤務表!AG$1,デイリーデータ,6,FALSE),"")</f>
        <v/>
      </c>
      <c r="AH64" s="32" t="str">
        <f>IFERROR(VLOOKUP($B63&amp;勤務表!AH$1,デイリーデータ,6,FALSE),"")</f>
        <v/>
      </c>
    </row>
    <row r="65" spans="1:34" s="15" customFormat="1" ht="9.5" x14ac:dyDescent="0.2">
      <c r="A65" s="38"/>
      <c r="B65" s="39"/>
      <c r="C65" s="40" t="s">
        <v>46</v>
      </c>
      <c r="D65" s="34" t="e">
        <f>VLOOKUP($B63&amp;D$1,'宅直データ (２)'!$A:$K,8,FALSE)</f>
        <v>#N/A</v>
      </c>
      <c r="E65" s="35" t="str">
        <f>INDEX(拘!$D$15:$AH$63,勤務表!$A63,DAY(勤務表!E$1))</f>
        <v/>
      </c>
      <c r="F65" s="35" t="str">
        <f>INDEX(拘!$D$15:$AH$63,勤務表!$A63,DAY(勤務表!F$1))</f>
        <v/>
      </c>
      <c r="G65" s="35" t="str">
        <f>INDEX(拘!$D$15:$AH$63,勤務表!$A63,DAY(勤務表!G$1))</f>
        <v/>
      </c>
      <c r="H65" s="35" t="str">
        <f>INDEX(拘!$D$15:$AH$63,勤務表!$A63,DAY(勤務表!H$1))</f>
        <v/>
      </c>
      <c r="I65" s="35" t="str">
        <f>INDEX(拘!$D$15:$AH$63,勤務表!$A63,DAY(勤務表!I$1))</f>
        <v/>
      </c>
      <c r="J65" s="35" t="str">
        <f>INDEX(拘!$D$15:$AH$63,勤務表!$A63,DAY(勤務表!J$1))</f>
        <v/>
      </c>
      <c r="K65" s="35" t="str">
        <f>INDEX(拘!$D$15:$AH$63,勤務表!$A63,DAY(勤務表!K$1))</f>
        <v/>
      </c>
      <c r="L65" s="35" t="str">
        <f>INDEX(拘!$D$15:$AH$63,勤務表!$A63,DAY(勤務表!L$1))</f>
        <v/>
      </c>
      <c r="M65" s="35" t="str">
        <f>INDEX(拘!$D$15:$AH$63,勤務表!$A63,DAY(勤務表!M$1))</f>
        <v/>
      </c>
      <c r="N65" s="35" t="str">
        <f>INDEX(拘!$D$15:$AH$63,勤務表!$A63,DAY(勤務表!N$1))</f>
        <v/>
      </c>
      <c r="O65" s="35" t="str">
        <f>INDEX(拘!$D$15:$AH$63,勤務表!$A63,DAY(勤務表!O$1))</f>
        <v/>
      </c>
      <c r="P65" s="35" t="str">
        <f>INDEX(拘!$D$15:$AH$63,勤務表!$A63,DAY(勤務表!P$1))</f>
        <v/>
      </c>
      <c r="Q65" s="35" t="str">
        <f>INDEX(拘!$D$15:$AH$63,勤務表!$A63,DAY(勤務表!Q$1))</f>
        <v/>
      </c>
      <c r="R65" s="35" t="str">
        <f>INDEX(拘!$D$15:$AH$63,勤務表!$A63,DAY(勤務表!R$1))</f>
        <v/>
      </c>
      <c r="S65" s="35" t="str">
        <f>INDEX(拘!$D$15:$AH$63,勤務表!$A63,DAY(勤務表!S$1))</f>
        <v/>
      </c>
      <c r="T65" s="35" t="str">
        <f>INDEX(拘!$D$15:$AH$63,勤務表!$A63,DAY(勤務表!T$1))</f>
        <v/>
      </c>
      <c r="U65" s="35" t="str">
        <f>INDEX(拘!$D$15:$AH$63,勤務表!$A63,DAY(勤務表!U$1))</f>
        <v/>
      </c>
      <c r="V65" s="35">
        <f>INDEX(拘!$D$15:$AH$63,勤務表!$A63,DAY(勤務表!V$1))</f>
        <v>1</v>
      </c>
      <c r="W65" s="35">
        <f>INDEX(拘!$D$15:$AH$63,勤務表!$A63,DAY(勤務表!W$1))</f>
        <v>1</v>
      </c>
      <c r="X65" s="35" t="str">
        <f>INDEX(拘!$D$15:$AH$63,勤務表!$A63,DAY(勤務表!X$1))</f>
        <v/>
      </c>
      <c r="Y65" s="35" t="str">
        <f>INDEX(拘!$D$15:$AH$63,勤務表!$A63,DAY(勤務表!Y$1))</f>
        <v/>
      </c>
      <c r="Z65" s="35" t="str">
        <f>INDEX(拘!$D$15:$AH$63,勤務表!$A63,DAY(勤務表!Z$1))</f>
        <v/>
      </c>
      <c r="AA65" s="35" t="str">
        <f>INDEX(拘!$D$15:$AH$63,勤務表!$A63,DAY(勤務表!AA$1))</f>
        <v/>
      </c>
      <c r="AB65" s="35" t="str">
        <f>INDEX(拘!$D$15:$AH$63,勤務表!$A63,DAY(勤務表!AB$1))</f>
        <v/>
      </c>
      <c r="AC65" s="35" t="str">
        <f>INDEX(拘!$D$15:$AH$63,勤務表!$A63,DAY(勤務表!AC$1))</f>
        <v/>
      </c>
      <c r="AD65" s="35" t="str">
        <f>INDEX(拘!$D$15:$AH$63,勤務表!$A63,DAY(勤務表!AD$1))</f>
        <v/>
      </c>
      <c r="AE65" s="35" t="str">
        <f>INDEX(拘!$D$15:$AH$63,勤務表!$A63,DAY(勤務表!AE$1))</f>
        <v/>
      </c>
      <c r="AF65" s="35" t="str">
        <f>INDEX(拘!$D$15:$AH$63,勤務表!$A63,DAY(勤務表!AF$1))</f>
        <v/>
      </c>
      <c r="AG65" s="35" t="str">
        <f>INDEX(拘!$D$15:$AH$63,勤務表!$A63,DAY(勤務表!AG$1))</f>
        <v/>
      </c>
      <c r="AH65" s="36" t="str">
        <f>INDEX(拘!$D$15:$AH$63,勤務表!$A63,DAY(勤務表!AH$1))</f>
        <v/>
      </c>
    </row>
    <row r="66" spans="1:34" s="15" customFormat="1" x14ac:dyDescent="0.2">
      <c r="A66" s="41">
        <f>IFERROR(IF(A63+1&lt;=MAX('デイリーデータ (2)'!G:G),A63+1,""),"")</f>
        <v>22</v>
      </c>
      <c r="B66" s="42" t="str">
        <f>IFERROR(VLOOKUP(A66,スタッフ!A:C,2,FALSE),"")</f>
        <v>97974</v>
      </c>
      <c r="C66" s="46" t="str">
        <f>IFERROR(VLOOKUP(A66,スタッフ!A:C,3,FALSE),"")</f>
        <v>吉田 汐里</v>
      </c>
      <c r="D66" s="43" t="str">
        <f>IFERROR(VLOOKUP($B66&amp;D$1,'デイリーデータ (2)'!$A:$F,5,FALSE),"")</f>
        <v/>
      </c>
      <c r="E66" s="44" t="str">
        <f>IFERROR(VLOOKUP($B66&amp;E$1,'デイリーデータ (2)'!$A:$F,5,FALSE),"")</f>
        <v/>
      </c>
      <c r="F66" s="44" t="str">
        <f>IFERROR(VLOOKUP($B66&amp;F$1,'デイリーデータ (2)'!$A:$F,5,FALSE),"")</f>
        <v/>
      </c>
      <c r="G66" s="44" t="str">
        <f>IFERROR(VLOOKUP($B66&amp;G$1,'デイリーデータ (2)'!$A:$F,5,FALSE),"")</f>
        <v/>
      </c>
      <c r="H66" s="44" t="str">
        <f>IFERROR(VLOOKUP($B66&amp;H$1,'デイリーデータ (2)'!$A:$F,5,FALSE),"")</f>
        <v/>
      </c>
      <c r="I66" s="44" t="str">
        <f>IFERROR(VLOOKUP($B66&amp;I$1,'デイリーデータ (2)'!$A:$F,5,FALSE),"")</f>
        <v/>
      </c>
      <c r="J66" s="44" t="str">
        <f>IFERROR(VLOOKUP($B66&amp;J$1,'デイリーデータ (2)'!$A:$F,5,FALSE),"")</f>
        <v/>
      </c>
      <c r="K66" s="44" t="str">
        <f>IFERROR(VLOOKUP($B66&amp;K$1,'デイリーデータ (2)'!$A:$F,5,FALSE),"")</f>
        <v/>
      </c>
      <c r="L66" s="44" t="str">
        <f>IFERROR(VLOOKUP($B66&amp;L$1,'デイリーデータ (2)'!$A:$F,5,FALSE),"")</f>
        <v/>
      </c>
      <c r="M66" s="44" t="str">
        <f>IFERROR(VLOOKUP($B66&amp;M$1,'デイリーデータ (2)'!$A:$F,5,FALSE),"")</f>
        <v/>
      </c>
      <c r="N66" s="44" t="str">
        <f>IFERROR(VLOOKUP($B66&amp;N$1,'デイリーデータ (2)'!$A:$F,5,FALSE),"")</f>
        <v/>
      </c>
      <c r="O66" s="44" t="str">
        <f>IFERROR(VLOOKUP($B66&amp;O$1,'デイリーデータ (2)'!$A:$F,5,FALSE),"")</f>
        <v/>
      </c>
      <c r="P66" s="44" t="str">
        <f>IFERROR(VLOOKUP($B66&amp;P$1,'デイリーデータ (2)'!$A:$F,5,FALSE),"")</f>
        <v/>
      </c>
      <c r="Q66" s="44" t="str">
        <f>IFERROR(VLOOKUP($B66&amp;Q$1,'デイリーデータ (2)'!$A:$F,5,FALSE),"")</f>
        <v/>
      </c>
      <c r="R66" s="44" t="str">
        <f>IFERROR(VLOOKUP($B66&amp;R$1,'デイリーデータ (2)'!$A:$F,5,FALSE),"")</f>
        <v/>
      </c>
      <c r="S66" s="44" t="str">
        <f>IFERROR(VLOOKUP($B66&amp;S$1,'デイリーデータ (2)'!$A:$F,5,FALSE),"")</f>
        <v/>
      </c>
      <c r="T66" s="44" t="str">
        <f>IFERROR(VLOOKUP($B66&amp;T$1,'デイリーデータ (2)'!$A:$F,5,FALSE),"")</f>
        <v/>
      </c>
      <c r="U66" s="44" t="str">
        <f>IFERROR(VLOOKUP($B66&amp;U$1,'デイリーデータ (2)'!$A:$F,5,FALSE),"")</f>
        <v/>
      </c>
      <c r="V66" s="44" t="str">
        <f>IFERROR(VLOOKUP($B66&amp;V$1,'デイリーデータ (2)'!$A:$F,5,FALSE),"")</f>
        <v/>
      </c>
      <c r="W66" s="44" t="str">
        <f>IFERROR(VLOOKUP($B66&amp;W$1,'デイリーデータ (2)'!$A:$F,5,FALSE),"")</f>
        <v/>
      </c>
      <c r="X66" s="44" t="str">
        <f>IFERROR(VLOOKUP($B66&amp;X$1,'デイリーデータ (2)'!$A:$F,5,FALSE),"")</f>
        <v/>
      </c>
      <c r="Y66" s="44" t="str">
        <f>IFERROR(VLOOKUP($B66&amp;Y$1,'デイリーデータ (2)'!$A:$F,5,FALSE),"")</f>
        <v/>
      </c>
      <c r="Z66" s="44" t="str">
        <f>IFERROR(VLOOKUP($B66&amp;Z$1,'デイリーデータ (2)'!$A:$F,5,FALSE),"")</f>
        <v/>
      </c>
      <c r="AA66" s="44" t="str">
        <f>IFERROR(VLOOKUP($B66&amp;AA$1,'デイリーデータ (2)'!$A:$F,5,FALSE),"")</f>
        <v/>
      </c>
      <c r="AB66" s="44" t="str">
        <f>IFERROR(VLOOKUP($B66&amp;AB$1,'デイリーデータ (2)'!$A:$F,5,FALSE),"")</f>
        <v/>
      </c>
      <c r="AC66" s="44" t="str">
        <f>IFERROR(VLOOKUP($B66&amp;AC$1,'デイリーデータ (2)'!$A:$F,5,FALSE),"")</f>
        <v/>
      </c>
      <c r="AD66" s="44" t="str">
        <f>IFERROR(VLOOKUP($B66&amp;AD$1,'デイリーデータ (2)'!$A:$F,5,FALSE),"")</f>
        <v/>
      </c>
      <c r="AE66" s="44" t="str">
        <f>IFERROR(VLOOKUP($B66&amp;AE$1,'デイリーデータ (2)'!$A:$F,5,FALSE),"")</f>
        <v/>
      </c>
      <c r="AF66" s="44" t="str">
        <f>IFERROR(VLOOKUP($B66&amp;AF$1,'デイリーデータ (2)'!$A:$F,5,FALSE),"")</f>
        <v/>
      </c>
      <c r="AG66" s="44" t="str">
        <f>IFERROR(VLOOKUP($B66&amp;AG$1,'デイリーデータ (2)'!$A:$F,5,FALSE),"")</f>
        <v/>
      </c>
      <c r="AH66" s="45" t="str">
        <f>IFERROR(VLOOKUP($B66&amp;AH$1,'デイリーデータ (2)'!$A:$F,5,FALSE),"")</f>
        <v/>
      </c>
    </row>
    <row r="67" spans="1:34" s="33" customFormat="1" ht="9.5" x14ac:dyDescent="0.2">
      <c r="A67" s="29"/>
      <c r="B67" s="30"/>
      <c r="C67" s="28" t="s">
        <v>47</v>
      </c>
      <c r="D67" s="31" t="e">
        <f>VLOOKUP($B66&amp;勤務表!D$1,デイリーデータ,6,FALSE)</f>
        <v>#N/A</v>
      </c>
      <c r="E67" s="31" t="e">
        <f>VLOOKUP($B66&amp;勤務表!E$1,デイリーデータ,6,FALSE)</f>
        <v>#N/A</v>
      </c>
      <c r="F67" s="31" t="str">
        <f>IFERROR(VLOOKUP($B66&amp;勤務表!F$1,デイリーデータ,6,FALSE),"")</f>
        <v/>
      </c>
      <c r="G67" s="31" t="str">
        <f>IFERROR(VLOOKUP($B66&amp;勤務表!G$1,デイリーデータ,6,FALSE),"")</f>
        <v/>
      </c>
      <c r="H67" s="31" t="str">
        <f>IFERROR(VLOOKUP($B66&amp;勤務表!H$1,デイリーデータ,6,FALSE),"")</f>
        <v/>
      </c>
      <c r="I67" s="31" t="str">
        <f>IFERROR(VLOOKUP($B66&amp;勤務表!I$1,デイリーデータ,6,FALSE),"")</f>
        <v/>
      </c>
      <c r="J67" s="31" t="str">
        <f>IFERROR(VLOOKUP($B66&amp;勤務表!J$1,デイリーデータ,6,FALSE),"")</f>
        <v/>
      </c>
      <c r="K67" s="31" t="str">
        <f>IFERROR(VLOOKUP($B66&amp;勤務表!K$1,デイリーデータ,6,FALSE),"")</f>
        <v/>
      </c>
      <c r="L67" s="31" t="str">
        <f>IFERROR(VLOOKUP($B66&amp;勤務表!L$1,デイリーデータ,6,FALSE),"")</f>
        <v/>
      </c>
      <c r="M67" s="31" t="str">
        <f>IFERROR(VLOOKUP($B66&amp;勤務表!M$1,デイリーデータ,6,FALSE),"")</f>
        <v/>
      </c>
      <c r="N67" s="31" t="str">
        <f>IFERROR(VLOOKUP($B66&amp;勤務表!N$1,デイリーデータ,6,FALSE),"")</f>
        <v/>
      </c>
      <c r="O67" s="31" t="str">
        <f>IFERROR(VLOOKUP($B66&amp;勤務表!O$1,デイリーデータ,6,FALSE),"")</f>
        <v/>
      </c>
      <c r="P67" s="31" t="str">
        <f>IFERROR(VLOOKUP($B66&amp;勤務表!P$1,デイリーデータ,6,FALSE),"")</f>
        <v/>
      </c>
      <c r="Q67" s="31" t="str">
        <f>IFERROR(VLOOKUP($B66&amp;勤務表!Q$1,デイリーデータ,6,FALSE),"")</f>
        <v/>
      </c>
      <c r="R67" s="31" t="str">
        <f>IFERROR(VLOOKUP($B66&amp;勤務表!R$1,デイリーデータ,6,FALSE),"")</f>
        <v/>
      </c>
      <c r="S67" s="31" t="str">
        <f>IFERROR(VLOOKUP($B66&amp;勤務表!S$1,デイリーデータ,6,FALSE),"")</f>
        <v/>
      </c>
      <c r="T67" s="31" t="str">
        <f>IFERROR(VLOOKUP($B66&amp;勤務表!T$1,デイリーデータ,6,FALSE),"")</f>
        <v/>
      </c>
      <c r="U67" s="31" t="str">
        <f>IFERROR(VLOOKUP($B66&amp;勤務表!U$1,デイリーデータ,6,FALSE),"")</f>
        <v/>
      </c>
      <c r="V67" s="31" t="str">
        <f>IFERROR(VLOOKUP($B66&amp;勤務表!V$1,デイリーデータ,6,FALSE),"")</f>
        <v/>
      </c>
      <c r="W67" s="31" t="str">
        <f>IFERROR(VLOOKUP($B66&amp;勤務表!W$1,デイリーデータ,6,FALSE),"")</f>
        <v/>
      </c>
      <c r="X67" s="31" t="str">
        <f>IFERROR(VLOOKUP($B66&amp;勤務表!X$1,デイリーデータ,6,FALSE),"")</f>
        <v/>
      </c>
      <c r="Y67" s="31" t="str">
        <f>IFERROR(VLOOKUP($B66&amp;勤務表!Y$1,デイリーデータ,6,FALSE),"")</f>
        <v/>
      </c>
      <c r="Z67" s="31" t="str">
        <f>IFERROR(VLOOKUP($B66&amp;勤務表!Z$1,デイリーデータ,6,FALSE),"")</f>
        <v/>
      </c>
      <c r="AA67" s="31" t="str">
        <f>IFERROR(VLOOKUP($B66&amp;勤務表!AA$1,デイリーデータ,6,FALSE),"")</f>
        <v/>
      </c>
      <c r="AB67" s="31" t="str">
        <f>IFERROR(VLOOKUP($B66&amp;勤務表!AB$1,デイリーデータ,6,FALSE),"")</f>
        <v/>
      </c>
      <c r="AC67" s="31" t="str">
        <f>IFERROR(VLOOKUP($B66&amp;勤務表!AC$1,デイリーデータ,6,FALSE),"")</f>
        <v/>
      </c>
      <c r="AD67" s="31" t="str">
        <f>IFERROR(VLOOKUP($B66&amp;勤務表!AD$1,デイリーデータ,6,FALSE),"")</f>
        <v/>
      </c>
      <c r="AE67" s="31" t="str">
        <f>IFERROR(VLOOKUP($B66&amp;勤務表!AE$1,デイリーデータ,6,FALSE),"")</f>
        <v/>
      </c>
      <c r="AF67" s="31" t="str">
        <f>IFERROR(VLOOKUP($B66&amp;勤務表!AF$1,デイリーデータ,6,FALSE),"")</f>
        <v/>
      </c>
      <c r="AG67" s="31" t="str">
        <f>IFERROR(VLOOKUP($B66&amp;勤務表!AG$1,デイリーデータ,6,FALSE),"")</f>
        <v/>
      </c>
      <c r="AH67" s="32" t="str">
        <f>IFERROR(VLOOKUP($B66&amp;勤務表!AH$1,デイリーデータ,6,FALSE),"")</f>
        <v/>
      </c>
    </row>
    <row r="68" spans="1:34" s="15" customFormat="1" ht="9.5" x14ac:dyDescent="0.2">
      <c r="A68" s="38"/>
      <c r="B68" s="39"/>
      <c r="C68" s="40" t="s">
        <v>46</v>
      </c>
      <c r="D68" s="34" t="e">
        <f>VLOOKUP($B66&amp;D$1,'宅直データ (２)'!$A:$K,8,FALSE)</f>
        <v>#N/A</v>
      </c>
      <c r="E68" s="35" t="str">
        <f>INDEX(拘!$D$15:$AH$63,勤務表!$A66,DAY(勤務表!E$1))</f>
        <v/>
      </c>
      <c r="F68" s="35" t="str">
        <f>INDEX(拘!$D$15:$AH$63,勤務表!$A66,DAY(勤務表!F$1))</f>
        <v/>
      </c>
      <c r="G68" s="35" t="str">
        <f>INDEX(拘!$D$15:$AH$63,勤務表!$A66,DAY(勤務表!G$1))</f>
        <v/>
      </c>
      <c r="H68" s="35" t="str">
        <f>INDEX(拘!$D$15:$AH$63,勤務表!$A66,DAY(勤務表!H$1))</f>
        <v/>
      </c>
      <c r="I68" s="35" t="str">
        <f>INDEX(拘!$D$15:$AH$63,勤務表!$A66,DAY(勤務表!I$1))</f>
        <v/>
      </c>
      <c r="J68" s="35" t="str">
        <f>INDEX(拘!$D$15:$AH$63,勤務表!$A66,DAY(勤務表!J$1))</f>
        <v/>
      </c>
      <c r="K68" s="35" t="str">
        <f>INDEX(拘!$D$15:$AH$63,勤務表!$A66,DAY(勤務表!K$1))</f>
        <v/>
      </c>
      <c r="L68" s="35" t="str">
        <f>INDEX(拘!$D$15:$AH$63,勤務表!$A66,DAY(勤務表!L$1))</f>
        <v/>
      </c>
      <c r="M68" s="35" t="str">
        <f>INDEX(拘!$D$15:$AH$63,勤務表!$A66,DAY(勤務表!M$1))</f>
        <v/>
      </c>
      <c r="N68" s="35" t="str">
        <f>INDEX(拘!$D$15:$AH$63,勤務表!$A66,DAY(勤務表!N$1))</f>
        <v/>
      </c>
      <c r="O68" s="35" t="str">
        <f>INDEX(拘!$D$15:$AH$63,勤務表!$A66,DAY(勤務表!O$1))</f>
        <v/>
      </c>
      <c r="P68" s="35" t="str">
        <f>INDEX(拘!$D$15:$AH$63,勤務表!$A66,DAY(勤務表!P$1))</f>
        <v/>
      </c>
      <c r="Q68" s="35" t="str">
        <f>INDEX(拘!$D$15:$AH$63,勤務表!$A66,DAY(勤務表!Q$1))</f>
        <v/>
      </c>
      <c r="R68" s="35" t="str">
        <f>INDEX(拘!$D$15:$AH$63,勤務表!$A66,DAY(勤務表!R$1))</f>
        <v/>
      </c>
      <c r="S68" s="35" t="str">
        <f>INDEX(拘!$D$15:$AH$63,勤務表!$A66,DAY(勤務表!S$1))</f>
        <v/>
      </c>
      <c r="T68" s="35" t="str">
        <f>INDEX(拘!$D$15:$AH$63,勤務表!$A66,DAY(勤務表!T$1))</f>
        <v/>
      </c>
      <c r="U68" s="35" t="str">
        <f>INDEX(拘!$D$15:$AH$63,勤務表!$A66,DAY(勤務表!U$1))</f>
        <v/>
      </c>
      <c r="V68" s="35" t="str">
        <f>INDEX(拘!$D$15:$AH$63,勤務表!$A66,DAY(勤務表!V$1))</f>
        <v/>
      </c>
      <c r="W68" s="35" t="str">
        <f>INDEX(拘!$D$15:$AH$63,勤務表!$A66,DAY(勤務表!W$1))</f>
        <v/>
      </c>
      <c r="X68" s="35" t="str">
        <f>INDEX(拘!$D$15:$AH$63,勤務表!$A66,DAY(勤務表!X$1))</f>
        <v/>
      </c>
      <c r="Y68" s="35" t="str">
        <f>INDEX(拘!$D$15:$AH$63,勤務表!$A66,DAY(勤務表!Y$1))</f>
        <v/>
      </c>
      <c r="Z68" s="35" t="str">
        <f>INDEX(拘!$D$15:$AH$63,勤務表!$A66,DAY(勤務表!Z$1))</f>
        <v/>
      </c>
      <c r="AA68" s="35" t="str">
        <f>INDEX(拘!$D$15:$AH$63,勤務表!$A66,DAY(勤務表!AA$1))</f>
        <v/>
      </c>
      <c r="AB68" s="35" t="str">
        <f>INDEX(拘!$D$15:$AH$63,勤務表!$A66,DAY(勤務表!AB$1))</f>
        <v/>
      </c>
      <c r="AC68" s="35" t="str">
        <f>INDEX(拘!$D$15:$AH$63,勤務表!$A66,DAY(勤務表!AC$1))</f>
        <v/>
      </c>
      <c r="AD68" s="35" t="str">
        <f>INDEX(拘!$D$15:$AH$63,勤務表!$A66,DAY(勤務表!AD$1))</f>
        <v/>
      </c>
      <c r="AE68" s="35" t="str">
        <f>INDEX(拘!$D$15:$AH$63,勤務表!$A66,DAY(勤務表!AE$1))</f>
        <v/>
      </c>
      <c r="AF68" s="35" t="str">
        <f>INDEX(拘!$D$15:$AH$63,勤務表!$A66,DAY(勤務表!AF$1))</f>
        <v/>
      </c>
      <c r="AG68" s="35" t="str">
        <f>INDEX(拘!$D$15:$AH$63,勤務表!$A66,DAY(勤務表!AG$1))</f>
        <v/>
      </c>
      <c r="AH68" s="36" t="str">
        <f>INDEX(拘!$D$15:$AH$63,勤務表!$A66,DAY(勤務表!AH$1))</f>
        <v/>
      </c>
    </row>
    <row r="69" spans="1:34" s="15" customFormat="1" x14ac:dyDescent="0.2">
      <c r="A69" s="41">
        <f>IFERROR(IF(A66+1&lt;=MAX('デイリーデータ (2)'!G:G),A66+1,""),"")</f>
        <v>23</v>
      </c>
      <c r="B69" s="42" t="str">
        <f>IFERROR(VLOOKUP(A69,スタッフ!A:C,2,FALSE),"")</f>
        <v>109272</v>
      </c>
      <c r="C69" s="46" t="str">
        <f>IFERROR(VLOOKUP(A69,スタッフ!A:C,3,FALSE),"")</f>
        <v>齊藤 久紘</v>
      </c>
      <c r="D69" s="43" t="str">
        <f>IFERROR(VLOOKUP($B69&amp;D$1,'デイリーデータ (2)'!$A:$F,5,FALSE),"")</f>
        <v/>
      </c>
      <c r="E69" s="44" t="str">
        <f>IFERROR(VLOOKUP($B69&amp;E$1,'デイリーデータ (2)'!$A:$F,5,FALSE),"")</f>
        <v/>
      </c>
      <c r="F69" s="44" t="str">
        <f>IFERROR(VLOOKUP($B69&amp;F$1,'デイリーデータ (2)'!$A:$F,5,FALSE),"")</f>
        <v/>
      </c>
      <c r="G69" s="44" t="str">
        <f>IFERROR(VLOOKUP($B69&amp;G$1,'デイリーデータ (2)'!$A:$F,5,FALSE),"")</f>
        <v/>
      </c>
      <c r="H69" s="44" t="str">
        <f>IFERROR(VLOOKUP($B69&amp;H$1,'デイリーデータ (2)'!$A:$F,5,FALSE),"")</f>
        <v/>
      </c>
      <c r="I69" s="44" t="str">
        <f>IFERROR(VLOOKUP($B69&amp;I$1,'デイリーデータ (2)'!$A:$F,5,FALSE),"")</f>
        <v/>
      </c>
      <c r="J69" s="44" t="str">
        <f>IFERROR(VLOOKUP($B69&amp;J$1,'デイリーデータ (2)'!$A:$F,5,FALSE),"")</f>
        <v/>
      </c>
      <c r="K69" s="44" t="str">
        <f>IFERROR(VLOOKUP($B69&amp;K$1,'デイリーデータ (2)'!$A:$F,5,FALSE),"")</f>
        <v/>
      </c>
      <c r="L69" s="44" t="str">
        <f>IFERROR(VLOOKUP($B69&amp;L$1,'デイリーデータ (2)'!$A:$F,5,FALSE),"")</f>
        <v/>
      </c>
      <c r="M69" s="44" t="str">
        <f>IFERROR(VLOOKUP($B69&amp;M$1,'デイリーデータ (2)'!$A:$F,5,FALSE),"")</f>
        <v/>
      </c>
      <c r="N69" s="44" t="str">
        <f>IFERROR(VLOOKUP($B69&amp;N$1,'デイリーデータ (2)'!$A:$F,5,FALSE),"")</f>
        <v/>
      </c>
      <c r="O69" s="44" t="str">
        <f>IFERROR(VLOOKUP($B69&amp;O$1,'デイリーデータ (2)'!$A:$F,5,FALSE),"")</f>
        <v/>
      </c>
      <c r="P69" s="44" t="str">
        <f>IFERROR(VLOOKUP($B69&amp;P$1,'デイリーデータ (2)'!$A:$F,5,FALSE),"")</f>
        <v/>
      </c>
      <c r="Q69" s="44" t="str">
        <f>IFERROR(VLOOKUP($B69&amp;Q$1,'デイリーデータ (2)'!$A:$F,5,FALSE),"")</f>
        <v/>
      </c>
      <c r="R69" s="44" t="str">
        <f>IFERROR(VLOOKUP($B69&amp;R$1,'デイリーデータ (2)'!$A:$F,5,FALSE),"")</f>
        <v/>
      </c>
      <c r="S69" s="44" t="str">
        <f>IFERROR(VLOOKUP($B69&amp;S$1,'デイリーデータ (2)'!$A:$F,5,FALSE),"")</f>
        <v/>
      </c>
      <c r="T69" s="44" t="str">
        <f>IFERROR(VLOOKUP($B69&amp;T$1,'デイリーデータ (2)'!$A:$F,5,FALSE),"")</f>
        <v/>
      </c>
      <c r="U69" s="44" t="str">
        <f>IFERROR(VLOOKUP($B69&amp;U$1,'デイリーデータ (2)'!$A:$F,5,FALSE),"")</f>
        <v/>
      </c>
      <c r="V69" s="44" t="str">
        <f>IFERROR(VLOOKUP($B69&amp;V$1,'デイリーデータ (2)'!$A:$F,5,FALSE),"")</f>
        <v/>
      </c>
      <c r="W69" s="44" t="str">
        <f>IFERROR(VLOOKUP($B69&amp;W$1,'デイリーデータ (2)'!$A:$F,5,FALSE),"")</f>
        <v/>
      </c>
      <c r="X69" s="44" t="str">
        <f>IFERROR(VLOOKUP($B69&amp;X$1,'デイリーデータ (2)'!$A:$F,5,FALSE),"")</f>
        <v/>
      </c>
      <c r="Y69" s="44" t="str">
        <f>IFERROR(VLOOKUP($B69&amp;Y$1,'デイリーデータ (2)'!$A:$F,5,FALSE),"")</f>
        <v/>
      </c>
      <c r="Z69" s="44" t="str">
        <f>IFERROR(VLOOKUP($B69&amp;Z$1,'デイリーデータ (2)'!$A:$F,5,FALSE),"")</f>
        <v/>
      </c>
      <c r="AA69" s="44" t="str">
        <f>IFERROR(VLOOKUP($B69&amp;AA$1,'デイリーデータ (2)'!$A:$F,5,FALSE),"")</f>
        <v/>
      </c>
      <c r="AB69" s="44" t="str">
        <f>IFERROR(VLOOKUP($B69&amp;AB$1,'デイリーデータ (2)'!$A:$F,5,FALSE),"")</f>
        <v/>
      </c>
      <c r="AC69" s="44" t="str">
        <f>IFERROR(VLOOKUP($B69&amp;AC$1,'デイリーデータ (2)'!$A:$F,5,FALSE),"")</f>
        <v/>
      </c>
      <c r="AD69" s="44" t="str">
        <f>IFERROR(VLOOKUP($B69&amp;AD$1,'デイリーデータ (2)'!$A:$F,5,FALSE),"")</f>
        <v/>
      </c>
      <c r="AE69" s="44" t="str">
        <f>IFERROR(VLOOKUP($B69&amp;AE$1,'デイリーデータ (2)'!$A:$F,5,FALSE),"")</f>
        <v/>
      </c>
      <c r="AF69" s="44" t="str">
        <f>IFERROR(VLOOKUP($B69&amp;AF$1,'デイリーデータ (2)'!$A:$F,5,FALSE),"")</f>
        <v/>
      </c>
      <c r="AG69" s="44" t="str">
        <f>IFERROR(VLOOKUP($B69&amp;AG$1,'デイリーデータ (2)'!$A:$F,5,FALSE),"")</f>
        <v/>
      </c>
      <c r="AH69" s="45" t="str">
        <f>IFERROR(VLOOKUP($B69&amp;AH$1,'デイリーデータ (2)'!$A:$F,5,FALSE),"")</f>
        <v/>
      </c>
    </row>
    <row r="70" spans="1:34" s="33" customFormat="1" ht="9.5" x14ac:dyDescent="0.2">
      <c r="A70" s="29"/>
      <c r="B70" s="30"/>
      <c r="C70" s="28" t="s">
        <v>47</v>
      </c>
      <c r="D70" s="31" t="e">
        <f>VLOOKUP($B69&amp;勤務表!D$1,デイリーデータ,6,FALSE)</f>
        <v>#N/A</v>
      </c>
      <c r="E70" s="31" t="e">
        <f>VLOOKUP($B69&amp;勤務表!E$1,デイリーデータ,6,FALSE)</f>
        <v>#N/A</v>
      </c>
      <c r="F70" s="31" t="str">
        <f>IFERROR(VLOOKUP($B69&amp;勤務表!F$1,デイリーデータ,6,FALSE),"")</f>
        <v/>
      </c>
      <c r="G70" s="31" t="str">
        <f>IFERROR(VLOOKUP($B69&amp;勤務表!G$1,デイリーデータ,6,FALSE),"")</f>
        <v/>
      </c>
      <c r="H70" s="31" t="str">
        <f>IFERROR(VLOOKUP($B69&amp;勤務表!H$1,デイリーデータ,6,FALSE),"")</f>
        <v/>
      </c>
      <c r="I70" s="31" t="str">
        <f>IFERROR(VLOOKUP($B69&amp;勤務表!I$1,デイリーデータ,6,FALSE),"")</f>
        <v/>
      </c>
      <c r="J70" s="31" t="str">
        <f>IFERROR(VLOOKUP($B69&amp;勤務表!J$1,デイリーデータ,6,FALSE),"")</f>
        <v/>
      </c>
      <c r="K70" s="31" t="str">
        <f>IFERROR(VLOOKUP($B69&amp;勤務表!K$1,デイリーデータ,6,FALSE),"")</f>
        <v/>
      </c>
      <c r="L70" s="31" t="str">
        <f>IFERROR(VLOOKUP($B69&amp;勤務表!L$1,デイリーデータ,6,FALSE),"")</f>
        <v/>
      </c>
      <c r="M70" s="31" t="str">
        <f>IFERROR(VLOOKUP($B69&amp;勤務表!M$1,デイリーデータ,6,FALSE),"")</f>
        <v/>
      </c>
      <c r="N70" s="31" t="str">
        <f>IFERROR(VLOOKUP($B69&amp;勤務表!N$1,デイリーデータ,6,FALSE),"")</f>
        <v/>
      </c>
      <c r="O70" s="31" t="str">
        <f>IFERROR(VLOOKUP($B69&amp;勤務表!O$1,デイリーデータ,6,FALSE),"")</f>
        <v/>
      </c>
      <c r="P70" s="31" t="str">
        <f>IFERROR(VLOOKUP($B69&amp;勤務表!P$1,デイリーデータ,6,FALSE),"")</f>
        <v/>
      </c>
      <c r="Q70" s="31" t="str">
        <f>IFERROR(VLOOKUP($B69&amp;勤務表!Q$1,デイリーデータ,6,FALSE),"")</f>
        <v/>
      </c>
      <c r="R70" s="31" t="str">
        <f>IFERROR(VLOOKUP($B69&amp;勤務表!R$1,デイリーデータ,6,FALSE),"")</f>
        <v/>
      </c>
      <c r="S70" s="31" t="str">
        <f>IFERROR(VLOOKUP($B69&amp;勤務表!S$1,デイリーデータ,6,FALSE),"")</f>
        <v/>
      </c>
      <c r="T70" s="31" t="str">
        <f>IFERROR(VLOOKUP($B69&amp;勤務表!T$1,デイリーデータ,6,FALSE),"")</f>
        <v/>
      </c>
      <c r="U70" s="31" t="str">
        <f>IFERROR(VLOOKUP($B69&amp;勤務表!U$1,デイリーデータ,6,FALSE),"")</f>
        <v/>
      </c>
      <c r="V70" s="31" t="str">
        <f>IFERROR(VLOOKUP($B69&amp;勤務表!V$1,デイリーデータ,6,FALSE),"")</f>
        <v/>
      </c>
      <c r="W70" s="31" t="str">
        <f>IFERROR(VLOOKUP($B69&amp;勤務表!W$1,デイリーデータ,6,FALSE),"")</f>
        <v/>
      </c>
      <c r="X70" s="31" t="str">
        <f>IFERROR(VLOOKUP($B69&amp;勤務表!X$1,デイリーデータ,6,FALSE),"")</f>
        <v/>
      </c>
      <c r="Y70" s="31" t="str">
        <f>IFERROR(VLOOKUP($B69&amp;勤務表!Y$1,デイリーデータ,6,FALSE),"")</f>
        <v/>
      </c>
      <c r="Z70" s="31" t="str">
        <f>IFERROR(VLOOKUP($B69&amp;勤務表!Z$1,デイリーデータ,6,FALSE),"")</f>
        <v/>
      </c>
      <c r="AA70" s="31" t="str">
        <f>IFERROR(VLOOKUP($B69&amp;勤務表!AA$1,デイリーデータ,6,FALSE),"")</f>
        <v/>
      </c>
      <c r="AB70" s="31" t="str">
        <f>IFERROR(VLOOKUP($B69&amp;勤務表!AB$1,デイリーデータ,6,FALSE),"")</f>
        <v/>
      </c>
      <c r="AC70" s="31" t="str">
        <f>IFERROR(VLOOKUP($B69&amp;勤務表!AC$1,デイリーデータ,6,FALSE),"")</f>
        <v/>
      </c>
      <c r="AD70" s="31" t="str">
        <f>IFERROR(VLOOKUP($B69&amp;勤務表!AD$1,デイリーデータ,6,FALSE),"")</f>
        <v/>
      </c>
      <c r="AE70" s="31" t="str">
        <f>IFERROR(VLOOKUP($B69&amp;勤務表!AE$1,デイリーデータ,6,FALSE),"")</f>
        <v/>
      </c>
      <c r="AF70" s="31" t="str">
        <f>IFERROR(VLOOKUP($B69&amp;勤務表!AF$1,デイリーデータ,6,FALSE),"")</f>
        <v/>
      </c>
      <c r="AG70" s="31" t="str">
        <f>IFERROR(VLOOKUP($B69&amp;勤務表!AG$1,デイリーデータ,6,FALSE),"")</f>
        <v/>
      </c>
      <c r="AH70" s="32" t="str">
        <f>IFERROR(VLOOKUP($B69&amp;勤務表!AH$1,デイリーデータ,6,FALSE),"")</f>
        <v/>
      </c>
    </row>
    <row r="71" spans="1:34" s="15" customFormat="1" ht="9.5" x14ac:dyDescent="0.2">
      <c r="A71" s="38"/>
      <c r="B71" s="39"/>
      <c r="C71" s="40" t="s">
        <v>46</v>
      </c>
      <c r="D71" s="34" t="e">
        <f>VLOOKUP($B69&amp;D$1,'宅直データ (２)'!$A:$K,8,FALSE)</f>
        <v>#N/A</v>
      </c>
      <c r="E71" s="35" t="str">
        <f>INDEX(拘!$D$15:$AH$63,勤務表!$A69,DAY(勤務表!E$1))</f>
        <v/>
      </c>
      <c r="F71" s="35" t="str">
        <f>INDEX(拘!$D$15:$AH$63,勤務表!$A69,DAY(勤務表!F$1))</f>
        <v/>
      </c>
      <c r="G71" s="35" t="str">
        <f>INDEX(拘!$D$15:$AH$63,勤務表!$A69,DAY(勤務表!G$1))</f>
        <v/>
      </c>
      <c r="H71" s="35" t="str">
        <f>INDEX(拘!$D$15:$AH$63,勤務表!$A69,DAY(勤務表!H$1))</f>
        <v/>
      </c>
      <c r="I71" s="35" t="str">
        <f>INDEX(拘!$D$15:$AH$63,勤務表!$A69,DAY(勤務表!I$1))</f>
        <v/>
      </c>
      <c r="J71" s="35" t="str">
        <f>INDEX(拘!$D$15:$AH$63,勤務表!$A69,DAY(勤務表!J$1))</f>
        <v/>
      </c>
      <c r="K71" s="35" t="str">
        <f>INDEX(拘!$D$15:$AH$63,勤務表!$A69,DAY(勤務表!K$1))</f>
        <v/>
      </c>
      <c r="L71" s="35" t="str">
        <f>INDEX(拘!$D$15:$AH$63,勤務表!$A69,DAY(勤務表!L$1))</f>
        <v/>
      </c>
      <c r="M71" s="35" t="str">
        <f>INDEX(拘!$D$15:$AH$63,勤務表!$A69,DAY(勤務表!M$1))</f>
        <v/>
      </c>
      <c r="N71" s="35" t="str">
        <f>INDEX(拘!$D$15:$AH$63,勤務表!$A69,DAY(勤務表!N$1))</f>
        <v/>
      </c>
      <c r="O71" s="35" t="str">
        <f>INDEX(拘!$D$15:$AH$63,勤務表!$A69,DAY(勤務表!O$1))</f>
        <v/>
      </c>
      <c r="P71" s="35" t="str">
        <f>INDEX(拘!$D$15:$AH$63,勤務表!$A69,DAY(勤務表!P$1))</f>
        <v/>
      </c>
      <c r="Q71" s="35" t="str">
        <f>INDEX(拘!$D$15:$AH$63,勤務表!$A69,DAY(勤務表!Q$1))</f>
        <v/>
      </c>
      <c r="R71" s="35" t="str">
        <f>INDEX(拘!$D$15:$AH$63,勤務表!$A69,DAY(勤務表!R$1))</f>
        <v/>
      </c>
      <c r="S71" s="35" t="str">
        <f>INDEX(拘!$D$15:$AH$63,勤務表!$A69,DAY(勤務表!S$1))</f>
        <v/>
      </c>
      <c r="T71" s="35" t="str">
        <f>INDEX(拘!$D$15:$AH$63,勤務表!$A69,DAY(勤務表!T$1))</f>
        <v/>
      </c>
      <c r="U71" s="35" t="str">
        <f>INDEX(拘!$D$15:$AH$63,勤務表!$A69,DAY(勤務表!U$1))</f>
        <v/>
      </c>
      <c r="V71" s="35" t="str">
        <f>INDEX(拘!$D$15:$AH$63,勤務表!$A69,DAY(勤務表!V$1))</f>
        <v/>
      </c>
      <c r="W71" s="35" t="str">
        <f>INDEX(拘!$D$15:$AH$63,勤務表!$A69,DAY(勤務表!W$1))</f>
        <v/>
      </c>
      <c r="X71" s="35" t="str">
        <f>INDEX(拘!$D$15:$AH$63,勤務表!$A69,DAY(勤務表!X$1))</f>
        <v/>
      </c>
      <c r="Y71" s="35" t="str">
        <f>INDEX(拘!$D$15:$AH$63,勤務表!$A69,DAY(勤務表!Y$1))</f>
        <v/>
      </c>
      <c r="Z71" s="35" t="str">
        <f>INDEX(拘!$D$15:$AH$63,勤務表!$A69,DAY(勤務表!Z$1))</f>
        <v/>
      </c>
      <c r="AA71" s="35" t="str">
        <f>INDEX(拘!$D$15:$AH$63,勤務表!$A69,DAY(勤務表!AA$1))</f>
        <v/>
      </c>
      <c r="AB71" s="35" t="str">
        <f>INDEX(拘!$D$15:$AH$63,勤務表!$A69,DAY(勤務表!AB$1))</f>
        <v/>
      </c>
      <c r="AC71" s="35" t="str">
        <f>INDEX(拘!$D$15:$AH$63,勤務表!$A69,DAY(勤務表!AC$1))</f>
        <v/>
      </c>
      <c r="AD71" s="35" t="str">
        <f>INDEX(拘!$D$15:$AH$63,勤務表!$A69,DAY(勤務表!AD$1))</f>
        <v/>
      </c>
      <c r="AE71" s="35" t="str">
        <f>INDEX(拘!$D$15:$AH$63,勤務表!$A69,DAY(勤務表!AE$1))</f>
        <v/>
      </c>
      <c r="AF71" s="35" t="str">
        <f>INDEX(拘!$D$15:$AH$63,勤務表!$A69,DAY(勤務表!AF$1))</f>
        <v/>
      </c>
      <c r="AG71" s="35" t="str">
        <f>INDEX(拘!$D$15:$AH$63,勤務表!$A69,DAY(勤務表!AG$1))</f>
        <v/>
      </c>
      <c r="AH71" s="36" t="str">
        <f>INDEX(拘!$D$15:$AH$63,勤務表!$A69,DAY(勤務表!AH$1))</f>
        <v/>
      </c>
    </row>
    <row r="72" spans="1:34" s="15" customFormat="1" x14ac:dyDescent="0.2">
      <c r="A72" s="41">
        <f>IFERROR(IF(A69+1&lt;=MAX('デイリーデータ (2)'!G:G),A69+1,""),"")</f>
        <v>24</v>
      </c>
      <c r="B72" s="42" t="str">
        <f>IFERROR(VLOOKUP(A72,スタッフ!A:C,2,FALSE),"")</f>
        <v>112499</v>
      </c>
      <c r="C72" s="46" t="str">
        <f>IFERROR(VLOOKUP(A72,スタッフ!A:C,3,FALSE),"")</f>
        <v>佐藤 恵梨子</v>
      </c>
      <c r="D72" s="43" t="str">
        <f>IFERROR(VLOOKUP($B72&amp;D$1,'デイリーデータ (2)'!$A:$F,5,FALSE),"")</f>
        <v/>
      </c>
      <c r="E72" s="44" t="str">
        <f>IFERROR(VLOOKUP($B72&amp;E$1,'デイリーデータ (2)'!$A:$F,5,FALSE),"")</f>
        <v/>
      </c>
      <c r="F72" s="44" t="str">
        <f>IFERROR(VLOOKUP($B72&amp;F$1,'デイリーデータ (2)'!$A:$F,5,FALSE),"")</f>
        <v/>
      </c>
      <c r="G72" s="44" t="str">
        <f>IFERROR(VLOOKUP($B72&amp;G$1,'デイリーデータ (2)'!$A:$F,5,FALSE),"")</f>
        <v/>
      </c>
      <c r="H72" s="44" t="str">
        <f>IFERROR(VLOOKUP($B72&amp;H$1,'デイリーデータ (2)'!$A:$F,5,FALSE),"")</f>
        <v/>
      </c>
      <c r="I72" s="44" t="str">
        <f>IFERROR(VLOOKUP($B72&amp;I$1,'デイリーデータ (2)'!$A:$F,5,FALSE),"")</f>
        <v/>
      </c>
      <c r="J72" s="44" t="str">
        <f>IFERROR(VLOOKUP($B72&amp;J$1,'デイリーデータ (2)'!$A:$F,5,FALSE),"")</f>
        <v/>
      </c>
      <c r="K72" s="44" t="str">
        <f>IFERROR(VLOOKUP($B72&amp;K$1,'デイリーデータ (2)'!$A:$F,5,FALSE),"")</f>
        <v/>
      </c>
      <c r="L72" s="44" t="str">
        <f>IFERROR(VLOOKUP($B72&amp;L$1,'デイリーデータ (2)'!$A:$F,5,FALSE),"")</f>
        <v/>
      </c>
      <c r="M72" s="44" t="str">
        <f>IFERROR(VLOOKUP($B72&amp;M$1,'デイリーデータ (2)'!$A:$F,5,FALSE),"")</f>
        <v/>
      </c>
      <c r="N72" s="44" t="str">
        <f>IFERROR(VLOOKUP($B72&amp;N$1,'デイリーデータ (2)'!$A:$F,5,FALSE),"")</f>
        <v/>
      </c>
      <c r="O72" s="44" t="str">
        <f>IFERROR(VLOOKUP($B72&amp;O$1,'デイリーデータ (2)'!$A:$F,5,FALSE),"")</f>
        <v/>
      </c>
      <c r="P72" s="44" t="str">
        <f>IFERROR(VLOOKUP($B72&amp;P$1,'デイリーデータ (2)'!$A:$F,5,FALSE),"")</f>
        <v/>
      </c>
      <c r="Q72" s="44" t="str">
        <f>IFERROR(VLOOKUP($B72&amp;Q$1,'デイリーデータ (2)'!$A:$F,5,FALSE),"")</f>
        <v/>
      </c>
      <c r="R72" s="44" t="str">
        <f>IFERROR(VLOOKUP($B72&amp;R$1,'デイリーデータ (2)'!$A:$F,5,FALSE),"")</f>
        <v/>
      </c>
      <c r="S72" s="44" t="str">
        <f>IFERROR(VLOOKUP($B72&amp;S$1,'デイリーデータ (2)'!$A:$F,5,FALSE),"")</f>
        <v/>
      </c>
      <c r="T72" s="44" t="str">
        <f>IFERROR(VLOOKUP($B72&amp;T$1,'デイリーデータ (2)'!$A:$F,5,FALSE),"")</f>
        <v/>
      </c>
      <c r="U72" s="44" t="str">
        <f>IFERROR(VLOOKUP($B72&amp;U$1,'デイリーデータ (2)'!$A:$F,5,FALSE),"")</f>
        <v/>
      </c>
      <c r="V72" s="44" t="str">
        <f>IFERROR(VLOOKUP($B72&amp;V$1,'デイリーデータ (2)'!$A:$F,5,FALSE),"")</f>
        <v/>
      </c>
      <c r="W72" s="44" t="str">
        <f>IFERROR(VLOOKUP($B72&amp;W$1,'デイリーデータ (2)'!$A:$F,5,FALSE),"")</f>
        <v/>
      </c>
      <c r="X72" s="44" t="str">
        <f>IFERROR(VLOOKUP($B72&amp;X$1,'デイリーデータ (2)'!$A:$F,5,FALSE),"")</f>
        <v/>
      </c>
      <c r="Y72" s="44" t="str">
        <f>IFERROR(VLOOKUP($B72&amp;Y$1,'デイリーデータ (2)'!$A:$F,5,FALSE),"")</f>
        <v/>
      </c>
      <c r="Z72" s="44" t="str">
        <f>IFERROR(VLOOKUP($B72&amp;Z$1,'デイリーデータ (2)'!$A:$F,5,FALSE),"")</f>
        <v/>
      </c>
      <c r="AA72" s="44" t="str">
        <f>IFERROR(VLOOKUP($B72&amp;AA$1,'デイリーデータ (2)'!$A:$F,5,FALSE),"")</f>
        <v/>
      </c>
      <c r="AB72" s="44" t="str">
        <f>IFERROR(VLOOKUP($B72&amp;AB$1,'デイリーデータ (2)'!$A:$F,5,FALSE),"")</f>
        <v/>
      </c>
      <c r="AC72" s="44" t="str">
        <f>IFERROR(VLOOKUP($B72&amp;AC$1,'デイリーデータ (2)'!$A:$F,5,FALSE),"")</f>
        <v/>
      </c>
      <c r="AD72" s="44" t="str">
        <f>IFERROR(VLOOKUP($B72&amp;AD$1,'デイリーデータ (2)'!$A:$F,5,FALSE),"")</f>
        <v/>
      </c>
      <c r="AE72" s="44" t="str">
        <f>IFERROR(VLOOKUP($B72&amp;AE$1,'デイリーデータ (2)'!$A:$F,5,FALSE),"")</f>
        <v/>
      </c>
      <c r="AF72" s="44" t="str">
        <f>IFERROR(VLOOKUP($B72&amp;AF$1,'デイリーデータ (2)'!$A:$F,5,FALSE),"")</f>
        <v/>
      </c>
      <c r="AG72" s="44" t="str">
        <f>IFERROR(VLOOKUP($B72&amp;AG$1,'デイリーデータ (2)'!$A:$F,5,FALSE),"")</f>
        <v/>
      </c>
      <c r="AH72" s="45" t="str">
        <f>IFERROR(VLOOKUP($B72&amp;AH$1,'デイリーデータ (2)'!$A:$F,5,FALSE),"")</f>
        <v/>
      </c>
    </row>
    <row r="73" spans="1:34" s="33" customFormat="1" ht="9.5" x14ac:dyDescent="0.2">
      <c r="A73" s="29"/>
      <c r="B73" s="30"/>
      <c r="C73" s="28" t="s">
        <v>47</v>
      </c>
      <c r="D73" s="31" t="e">
        <f>VLOOKUP($B72&amp;勤務表!D$1,デイリーデータ,6,FALSE)</f>
        <v>#N/A</v>
      </c>
      <c r="E73" s="31" t="e">
        <f>VLOOKUP($B72&amp;勤務表!E$1,デイリーデータ,6,FALSE)</f>
        <v>#N/A</v>
      </c>
      <c r="F73" s="31" t="str">
        <f>IFERROR(VLOOKUP($B72&amp;勤務表!F$1,デイリーデータ,6,FALSE),"")</f>
        <v/>
      </c>
      <c r="G73" s="31" t="str">
        <f>IFERROR(VLOOKUP($B72&amp;勤務表!G$1,デイリーデータ,6,FALSE),"")</f>
        <v/>
      </c>
      <c r="H73" s="31" t="str">
        <f>IFERROR(VLOOKUP($B72&amp;勤務表!H$1,デイリーデータ,6,FALSE),"")</f>
        <v/>
      </c>
      <c r="I73" s="31" t="str">
        <f>IFERROR(VLOOKUP($B72&amp;勤務表!I$1,デイリーデータ,6,FALSE),"")</f>
        <v/>
      </c>
      <c r="J73" s="31" t="str">
        <f>IFERROR(VLOOKUP($B72&amp;勤務表!J$1,デイリーデータ,6,FALSE),"")</f>
        <v/>
      </c>
      <c r="K73" s="31" t="str">
        <f>IFERROR(VLOOKUP($B72&amp;勤務表!K$1,デイリーデータ,6,FALSE),"")</f>
        <v/>
      </c>
      <c r="L73" s="31" t="str">
        <f>IFERROR(VLOOKUP($B72&amp;勤務表!L$1,デイリーデータ,6,FALSE),"")</f>
        <v/>
      </c>
      <c r="M73" s="31" t="str">
        <f>IFERROR(VLOOKUP($B72&amp;勤務表!M$1,デイリーデータ,6,FALSE),"")</f>
        <v/>
      </c>
      <c r="N73" s="31" t="str">
        <f>IFERROR(VLOOKUP($B72&amp;勤務表!N$1,デイリーデータ,6,FALSE),"")</f>
        <v/>
      </c>
      <c r="O73" s="31" t="str">
        <f>IFERROR(VLOOKUP($B72&amp;勤務表!O$1,デイリーデータ,6,FALSE),"")</f>
        <v/>
      </c>
      <c r="P73" s="31" t="str">
        <f>IFERROR(VLOOKUP($B72&amp;勤務表!P$1,デイリーデータ,6,FALSE),"")</f>
        <v/>
      </c>
      <c r="Q73" s="31" t="str">
        <f>IFERROR(VLOOKUP($B72&amp;勤務表!Q$1,デイリーデータ,6,FALSE),"")</f>
        <v/>
      </c>
      <c r="R73" s="31" t="str">
        <f>IFERROR(VLOOKUP($B72&amp;勤務表!R$1,デイリーデータ,6,FALSE),"")</f>
        <v/>
      </c>
      <c r="S73" s="31" t="str">
        <f>IFERROR(VLOOKUP($B72&amp;勤務表!S$1,デイリーデータ,6,FALSE),"")</f>
        <v/>
      </c>
      <c r="T73" s="31" t="str">
        <f>IFERROR(VLOOKUP($B72&amp;勤務表!T$1,デイリーデータ,6,FALSE),"")</f>
        <v/>
      </c>
      <c r="U73" s="31" t="str">
        <f>IFERROR(VLOOKUP($B72&amp;勤務表!U$1,デイリーデータ,6,FALSE),"")</f>
        <v/>
      </c>
      <c r="V73" s="31" t="str">
        <f>IFERROR(VLOOKUP($B72&amp;勤務表!V$1,デイリーデータ,6,FALSE),"")</f>
        <v/>
      </c>
      <c r="W73" s="31" t="str">
        <f>IFERROR(VLOOKUP($B72&amp;勤務表!W$1,デイリーデータ,6,FALSE),"")</f>
        <v/>
      </c>
      <c r="X73" s="31" t="str">
        <f>IFERROR(VLOOKUP($B72&amp;勤務表!X$1,デイリーデータ,6,FALSE),"")</f>
        <v/>
      </c>
      <c r="Y73" s="31" t="str">
        <f>IFERROR(VLOOKUP($B72&amp;勤務表!Y$1,デイリーデータ,6,FALSE),"")</f>
        <v/>
      </c>
      <c r="Z73" s="31" t="str">
        <f>IFERROR(VLOOKUP($B72&amp;勤務表!Z$1,デイリーデータ,6,FALSE),"")</f>
        <v/>
      </c>
      <c r="AA73" s="31" t="str">
        <f>IFERROR(VLOOKUP($B72&amp;勤務表!AA$1,デイリーデータ,6,FALSE),"")</f>
        <v/>
      </c>
      <c r="AB73" s="31" t="str">
        <f>IFERROR(VLOOKUP($B72&amp;勤務表!AB$1,デイリーデータ,6,FALSE),"")</f>
        <v/>
      </c>
      <c r="AC73" s="31" t="str">
        <f>IFERROR(VLOOKUP($B72&amp;勤務表!AC$1,デイリーデータ,6,FALSE),"")</f>
        <v/>
      </c>
      <c r="AD73" s="31" t="str">
        <f>IFERROR(VLOOKUP($B72&amp;勤務表!AD$1,デイリーデータ,6,FALSE),"")</f>
        <v/>
      </c>
      <c r="AE73" s="31" t="str">
        <f>IFERROR(VLOOKUP($B72&amp;勤務表!AE$1,デイリーデータ,6,FALSE),"")</f>
        <v/>
      </c>
      <c r="AF73" s="31" t="str">
        <f>IFERROR(VLOOKUP($B72&amp;勤務表!AF$1,デイリーデータ,6,FALSE),"")</f>
        <v/>
      </c>
      <c r="AG73" s="31" t="str">
        <f>IFERROR(VLOOKUP($B72&amp;勤務表!AG$1,デイリーデータ,6,FALSE),"")</f>
        <v/>
      </c>
      <c r="AH73" s="32" t="str">
        <f>IFERROR(VLOOKUP($B72&amp;勤務表!AH$1,デイリーデータ,6,FALSE),"")</f>
        <v/>
      </c>
    </row>
    <row r="74" spans="1:34" s="15" customFormat="1" ht="9.5" x14ac:dyDescent="0.2">
      <c r="A74" s="38"/>
      <c r="B74" s="39"/>
      <c r="C74" s="40" t="s">
        <v>46</v>
      </c>
      <c r="D74" s="34" t="e">
        <f>VLOOKUP($B72&amp;D$1,'宅直データ (２)'!$A:$K,8,FALSE)</f>
        <v>#N/A</v>
      </c>
      <c r="E74" s="35" t="str">
        <f>INDEX(拘!$D$15:$AH$63,勤務表!$A72,DAY(勤務表!E$1))</f>
        <v/>
      </c>
      <c r="F74" s="35" t="str">
        <f>INDEX(拘!$D$15:$AH$63,勤務表!$A72,DAY(勤務表!F$1))</f>
        <v/>
      </c>
      <c r="G74" s="35" t="str">
        <f>INDEX(拘!$D$15:$AH$63,勤務表!$A72,DAY(勤務表!G$1))</f>
        <v/>
      </c>
      <c r="H74" s="35" t="str">
        <f>INDEX(拘!$D$15:$AH$63,勤務表!$A72,DAY(勤務表!H$1))</f>
        <v/>
      </c>
      <c r="I74" s="35" t="str">
        <f>INDEX(拘!$D$15:$AH$63,勤務表!$A72,DAY(勤務表!I$1))</f>
        <v/>
      </c>
      <c r="J74" s="35" t="str">
        <f>INDEX(拘!$D$15:$AH$63,勤務表!$A72,DAY(勤務表!J$1))</f>
        <v/>
      </c>
      <c r="K74" s="35" t="str">
        <f>INDEX(拘!$D$15:$AH$63,勤務表!$A72,DAY(勤務表!K$1))</f>
        <v/>
      </c>
      <c r="L74" s="35" t="str">
        <f>INDEX(拘!$D$15:$AH$63,勤務表!$A72,DAY(勤務表!L$1))</f>
        <v/>
      </c>
      <c r="M74" s="35" t="str">
        <f>INDEX(拘!$D$15:$AH$63,勤務表!$A72,DAY(勤務表!M$1))</f>
        <v/>
      </c>
      <c r="N74" s="35" t="str">
        <f>INDEX(拘!$D$15:$AH$63,勤務表!$A72,DAY(勤務表!N$1))</f>
        <v/>
      </c>
      <c r="O74" s="35" t="str">
        <f>INDEX(拘!$D$15:$AH$63,勤務表!$A72,DAY(勤務表!O$1))</f>
        <v/>
      </c>
      <c r="P74" s="35" t="str">
        <f>INDEX(拘!$D$15:$AH$63,勤務表!$A72,DAY(勤務表!P$1))</f>
        <v/>
      </c>
      <c r="Q74" s="35" t="str">
        <f>INDEX(拘!$D$15:$AH$63,勤務表!$A72,DAY(勤務表!Q$1))</f>
        <v/>
      </c>
      <c r="R74" s="35" t="str">
        <f>INDEX(拘!$D$15:$AH$63,勤務表!$A72,DAY(勤務表!R$1))</f>
        <v/>
      </c>
      <c r="S74" s="35" t="str">
        <f>INDEX(拘!$D$15:$AH$63,勤務表!$A72,DAY(勤務表!S$1))</f>
        <v/>
      </c>
      <c r="T74" s="35" t="str">
        <f>INDEX(拘!$D$15:$AH$63,勤務表!$A72,DAY(勤務表!T$1))</f>
        <v/>
      </c>
      <c r="U74" s="35" t="str">
        <f>INDEX(拘!$D$15:$AH$63,勤務表!$A72,DAY(勤務表!U$1))</f>
        <v/>
      </c>
      <c r="V74" s="35" t="str">
        <f>INDEX(拘!$D$15:$AH$63,勤務表!$A72,DAY(勤務表!V$1))</f>
        <v/>
      </c>
      <c r="W74" s="35" t="str">
        <f>INDEX(拘!$D$15:$AH$63,勤務表!$A72,DAY(勤務表!W$1))</f>
        <v/>
      </c>
      <c r="X74" s="35" t="str">
        <f>INDEX(拘!$D$15:$AH$63,勤務表!$A72,DAY(勤務表!X$1))</f>
        <v/>
      </c>
      <c r="Y74" s="35" t="str">
        <f>INDEX(拘!$D$15:$AH$63,勤務表!$A72,DAY(勤務表!Y$1))</f>
        <v/>
      </c>
      <c r="Z74" s="35" t="str">
        <f>INDEX(拘!$D$15:$AH$63,勤務表!$A72,DAY(勤務表!Z$1))</f>
        <v/>
      </c>
      <c r="AA74" s="35" t="str">
        <f>INDEX(拘!$D$15:$AH$63,勤務表!$A72,DAY(勤務表!AA$1))</f>
        <v/>
      </c>
      <c r="AB74" s="35" t="str">
        <f>INDEX(拘!$D$15:$AH$63,勤務表!$A72,DAY(勤務表!AB$1))</f>
        <v/>
      </c>
      <c r="AC74" s="35" t="str">
        <f>INDEX(拘!$D$15:$AH$63,勤務表!$A72,DAY(勤務表!AC$1))</f>
        <v/>
      </c>
      <c r="AD74" s="35" t="str">
        <f>INDEX(拘!$D$15:$AH$63,勤務表!$A72,DAY(勤務表!AD$1))</f>
        <v/>
      </c>
      <c r="AE74" s="35" t="str">
        <f>INDEX(拘!$D$15:$AH$63,勤務表!$A72,DAY(勤務表!AE$1))</f>
        <v/>
      </c>
      <c r="AF74" s="35" t="str">
        <f>INDEX(拘!$D$15:$AH$63,勤務表!$A72,DAY(勤務表!AF$1))</f>
        <v/>
      </c>
      <c r="AG74" s="35" t="str">
        <f>INDEX(拘!$D$15:$AH$63,勤務表!$A72,DAY(勤務表!AG$1))</f>
        <v/>
      </c>
      <c r="AH74" s="36" t="str">
        <f>INDEX(拘!$D$15:$AH$63,勤務表!$A72,DAY(勤務表!AH$1))</f>
        <v/>
      </c>
    </row>
    <row r="75" spans="1:34" s="15" customFormat="1" x14ac:dyDescent="0.2">
      <c r="A75" s="41">
        <f>IFERROR(IF(A72+1&lt;=MAX('デイリーデータ (2)'!G:G),A72+1,""),"")</f>
        <v>25</v>
      </c>
      <c r="B75" s="42" t="str">
        <f>IFERROR(VLOOKUP(A75,スタッフ!A:C,2,FALSE),"")</f>
        <v>114863</v>
      </c>
      <c r="C75" s="46" t="str">
        <f>IFERROR(VLOOKUP(A75,スタッフ!A:C,3,FALSE),"")</f>
        <v>加藤 靖博</v>
      </c>
      <c r="D75" s="43" t="str">
        <f>IFERROR(VLOOKUP($B75&amp;D$1,'デイリーデータ (2)'!$A:$F,5,FALSE),"")</f>
        <v/>
      </c>
      <c r="E75" s="44" t="str">
        <f>IFERROR(VLOOKUP($B75&amp;E$1,'デイリーデータ (2)'!$A:$F,5,FALSE),"")</f>
        <v/>
      </c>
      <c r="F75" s="44" t="str">
        <f>IFERROR(VLOOKUP($B75&amp;F$1,'デイリーデータ (2)'!$A:$F,5,FALSE),"")</f>
        <v/>
      </c>
      <c r="G75" s="44" t="str">
        <f>IFERROR(VLOOKUP($B75&amp;G$1,'デイリーデータ (2)'!$A:$F,5,FALSE),"")</f>
        <v/>
      </c>
      <c r="H75" s="44" t="str">
        <f>IFERROR(VLOOKUP($B75&amp;H$1,'デイリーデータ (2)'!$A:$F,5,FALSE),"")</f>
        <v/>
      </c>
      <c r="I75" s="44" t="str">
        <f>IFERROR(VLOOKUP($B75&amp;I$1,'デイリーデータ (2)'!$A:$F,5,FALSE),"")</f>
        <v/>
      </c>
      <c r="J75" s="44" t="str">
        <f>IFERROR(VLOOKUP($B75&amp;J$1,'デイリーデータ (2)'!$A:$F,5,FALSE),"")</f>
        <v/>
      </c>
      <c r="K75" s="44" t="str">
        <f>IFERROR(VLOOKUP($B75&amp;K$1,'デイリーデータ (2)'!$A:$F,5,FALSE),"")</f>
        <v/>
      </c>
      <c r="L75" s="44" t="str">
        <f>IFERROR(VLOOKUP($B75&amp;L$1,'デイリーデータ (2)'!$A:$F,5,FALSE),"")</f>
        <v/>
      </c>
      <c r="M75" s="44" t="str">
        <f>IFERROR(VLOOKUP($B75&amp;M$1,'デイリーデータ (2)'!$A:$F,5,FALSE),"")</f>
        <v/>
      </c>
      <c r="N75" s="44" t="str">
        <f>IFERROR(VLOOKUP($B75&amp;N$1,'デイリーデータ (2)'!$A:$F,5,FALSE),"")</f>
        <v/>
      </c>
      <c r="O75" s="44" t="str">
        <f>IFERROR(VLOOKUP($B75&amp;O$1,'デイリーデータ (2)'!$A:$F,5,FALSE),"")</f>
        <v/>
      </c>
      <c r="P75" s="44" t="str">
        <f>IFERROR(VLOOKUP($B75&amp;P$1,'デイリーデータ (2)'!$A:$F,5,FALSE),"")</f>
        <v/>
      </c>
      <c r="Q75" s="44" t="str">
        <f>IFERROR(VLOOKUP($B75&amp;Q$1,'デイリーデータ (2)'!$A:$F,5,FALSE),"")</f>
        <v/>
      </c>
      <c r="R75" s="44" t="str">
        <f>IFERROR(VLOOKUP($B75&amp;R$1,'デイリーデータ (2)'!$A:$F,5,FALSE),"")</f>
        <v/>
      </c>
      <c r="S75" s="44" t="str">
        <f>IFERROR(VLOOKUP($B75&amp;S$1,'デイリーデータ (2)'!$A:$F,5,FALSE),"")</f>
        <v/>
      </c>
      <c r="T75" s="44" t="str">
        <f>IFERROR(VLOOKUP($B75&amp;T$1,'デイリーデータ (2)'!$A:$F,5,FALSE),"")</f>
        <v/>
      </c>
      <c r="U75" s="44" t="str">
        <f>IFERROR(VLOOKUP($B75&amp;U$1,'デイリーデータ (2)'!$A:$F,5,FALSE),"")</f>
        <v/>
      </c>
      <c r="V75" s="44" t="str">
        <f>IFERROR(VLOOKUP($B75&amp;V$1,'デイリーデータ (2)'!$A:$F,5,FALSE),"")</f>
        <v/>
      </c>
      <c r="W75" s="44" t="str">
        <f>IFERROR(VLOOKUP($B75&amp;W$1,'デイリーデータ (2)'!$A:$F,5,FALSE),"")</f>
        <v/>
      </c>
      <c r="X75" s="44" t="str">
        <f>IFERROR(VLOOKUP($B75&amp;X$1,'デイリーデータ (2)'!$A:$F,5,FALSE),"")</f>
        <v/>
      </c>
      <c r="Y75" s="44" t="str">
        <f>IFERROR(VLOOKUP($B75&amp;Y$1,'デイリーデータ (2)'!$A:$F,5,FALSE),"")</f>
        <v/>
      </c>
      <c r="Z75" s="44" t="str">
        <f>IFERROR(VLOOKUP($B75&amp;Z$1,'デイリーデータ (2)'!$A:$F,5,FALSE),"")</f>
        <v/>
      </c>
      <c r="AA75" s="44" t="str">
        <f>IFERROR(VLOOKUP($B75&amp;AA$1,'デイリーデータ (2)'!$A:$F,5,FALSE),"")</f>
        <v/>
      </c>
      <c r="AB75" s="44" t="str">
        <f>IFERROR(VLOOKUP($B75&amp;AB$1,'デイリーデータ (2)'!$A:$F,5,FALSE),"")</f>
        <v/>
      </c>
      <c r="AC75" s="44" t="str">
        <f>IFERROR(VLOOKUP($B75&amp;AC$1,'デイリーデータ (2)'!$A:$F,5,FALSE),"")</f>
        <v/>
      </c>
      <c r="AD75" s="44" t="str">
        <f>IFERROR(VLOOKUP($B75&amp;AD$1,'デイリーデータ (2)'!$A:$F,5,FALSE),"")</f>
        <v/>
      </c>
      <c r="AE75" s="44" t="str">
        <f>IFERROR(VLOOKUP($B75&amp;AE$1,'デイリーデータ (2)'!$A:$F,5,FALSE),"")</f>
        <v/>
      </c>
      <c r="AF75" s="44" t="str">
        <f>IFERROR(VLOOKUP($B75&amp;AF$1,'デイリーデータ (2)'!$A:$F,5,FALSE),"")</f>
        <v/>
      </c>
      <c r="AG75" s="44" t="str">
        <f>IFERROR(VLOOKUP($B75&amp;AG$1,'デイリーデータ (2)'!$A:$F,5,FALSE),"")</f>
        <v/>
      </c>
      <c r="AH75" s="45" t="str">
        <f>IFERROR(VLOOKUP($B75&amp;AH$1,'デイリーデータ (2)'!$A:$F,5,FALSE),"")</f>
        <v/>
      </c>
    </row>
    <row r="76" spans="1:34" s="33" customFormat="1" ht="9.5" x14ac:dyDescent="0.2">
      <c r="A76" s="29"/>
      <c r="B76" s="30"/>
      <c r="C76" s="28" t="s">
        <v>47</v>
      </c>
      <c r="D76" s="31" t="e">
        <f>VLOOKUP($B75&amp;勤務表!D$1,デイリーデータ,6,FALSE)</f>
        <v>#N/A</v>
      </c>
      <c r="E76" s="31" t="e">
        <f>VLOOKUP($B75&amp;勤務表!E$1,デイリーデータ,6,FALSE)</f>
        <v>#N/A</v>
      </c>
      <c r="F76" s="31" t="str">
        <f>IFERROR(VLOOKUP($B75&amp;勤務表!F$1,デイリーデータ,6,FALSE),"")</f>
        <v/>
      </c>
      <c r="G76" s="31" t="str">
        <f>IFERROR(VLOOKUP($B75&amp;勤務表!G$1,デイリーデータ,6,FALSE),"")</f>
        <v/>
      </c>
      <c r="H76" s="31" t="str">
        <f>IFERROR(VLOOKUP($B75&amp;勤務表!H$1,デイリーデータ,6,FALSE),"")</f>
        <v/>
      </c>
      <c r="I76" s="31" t="str">
        <f>IFERROR(VLOOKUP($B75&amp;勤務表!I$1,デイリーデータ,6,FALSE),"")</f>
        <v/>
      </c>
      <c r="J76" s="31" t="str">
        <f>IFERROR(VLOOKUP($B75&amp;勤務表!J$1,デイリーデータ,6,FALSE),"")</f>
        <v/>
      </c>
      <c r="K76" s="31" t="str">
        <f>IFERROR(VLOOKUP($B75&amp;勤務表!K$1,デイリーデータ,6,FALSE),"")</f>
        <v/>
      </c>
      <c r="L76" s="31" t="str">
        <f>IFERROR(VLOOKUP($B75&amp;勤務表!L$1,デイリーデータ,6,FALSE),"")</f>
        <v/>
      </c>
      <c r="M76" s="31" t="str">
        <f>IFERROR(VLOOKUP($B75&amp;勤務表!M$1,デイリーデータ,6,FALSE),"")</f>
        <v/>
      </c>
      <c r="N76" s="31" t="str">
        <f>IFERROR(VLOOKUP($B75&amp;勤務表!N$1,デイリーデータ,6,FALSE),"")</f>
        <v/>
      </c>
      <c r="O76" s="31" t="str">
        <f>IFERROR(VLOOKUP($B75&amp;勤務表!O$1,デイリーデータ,6,FALSE),"")</f>
        <v/>
      </c>
      <c r="P76" s="31" t="str">
        <f>IFERROR(VLOOKUP($B75&amp;勤務表!P$1,デイリーデータ,6,FALSE),"")</f>
        <v/>
      </c>
      <c r="Q76" s="31" t="str">
        <f>IFERROR(VLOOKUP($B75&amp;勤務表!Q$1,デイリーデータ,6,FALSE),"")</f>
        <v/>
      </c>
      <c r="R76" s="31" t="str">
        <f>IFERROR(VLOOKUP($B75&amp;勤務表!R$1,デイリーデータ,6,FALSE),"")</f>
        <v/>
      </c>
      <c r="S76" s="31" t="str">
        <f>IFERROR(VLOOKUP($B75&amp;勤務表!S$1,デイリーデータ,6,FALSE),"")</f>
        <v/>
      </c>
      <c r="T76" s="31" t="str">
        <f>IFERROR(VLOOKUP($B75&amp;勤務表!T$1,デイリーデータ,6,FALSE),"")</f>
        <v/>
      </c>
      <c r="U76" s="31" t="str">
        <f>IFERROR(VLOOKUP($B75&amp;勤務表!U$1,デイリーデータ,6,FALSE),"")</f>
        <v/>
      </c>
      <c r="V76" s="31" t="str">
        <f>IFERROR(VLOOKUP($B75&amp;勤務表!V$1,デイリーデータ,6,FALSE),"")</f>
        <v/>
      </c>
      <c r="W76" s="31" t="str">
        <f>IFERROR(VLOOKUP($B75&amp;勤務表!W$1,デイリーデータ,6,FALSE),"")</f>
        <v/>
      </c>
      <c r="X76" s="31" t="str">
        <f>IFERROR(VLOOKUP($B75&amp;勤務表!X$1,デイリーデータ,6,FALSE),"")</f>
        <v/>
      </c>
      <c r="Y76" s="31" t="str">
        <f>IFERROR(VLOOKUP($B75&amp;勤務表!Y$1,デイリーデータ,6,FALSE),"")</f>
        <v/>
      </c>
      <c r="Z76" s="31" t="str">
        <f>IFERROR(VLOOKUP($B75&amp;勤務表!Z$1,デイリーデータ,6,FALSE),"")</f>
        <v/>
      </c>
      <c r="AA76" s="31" t="str">
        <f>IFERROR(VLOOKUP($B75&amp;勤務表!AA$1,デイリーデータ,6,FALSE),"")</f>
        <v/>
      </c>
      <c r="AB76" s="31" t="str">
        <f>IFERROR(VLOOKUP($B75&amp;勤務表!AB$1,デイリーデータ,6,FALSE),"")</f>
        <v/>
      </c>
      <c r="AC76" s="31" t="str">
        <f>IFERROR(VLOOKUP($B75&amp;勤務表!AC$1,デイリーデータ,6,FALSE),"")</f>
        <v/>
      </c>
      <c r="AD76" s="31" t="str">
        <f>IFERROR(VLOOKUP($B75&amp;勤務表!AD$1,デイリーデータ,6,FALSE),"")</f>
        <v/>
      </c>
      <c r="AE76" s="31" t="str">
        <f>IFERROR(VLOOKUP($B75&amp;勤務表!AE$1,デイリーデータ,6,FALSE),"")</f>
        <v/>
      </c>
      <c r="AF76" s="31" t="str">
        <f>IFERROR(VLOOKUP($B75&amp;勤務表!AF$1,デイリーデータ,6,FALSE),"")</f>
        <v/>
      </c>
      <c r="AG76" s="31" t="str">
        <f>IFERROR(VLOOKUP($B75&amp;勤務表!AG$1,デイリーデータ,6,FALSE),"")</f>
        <v/>
      </c>
      <c r="AH76" s="32" t="str">
        <f>IFERROR(VLOOKUP($B75&amp;勤務表!AH$1,デイリーデータ,6,FALSE),"")</f>
        <v/>
      </c>
    </row>
    <row r="77" spans="1:34" s="15" customFormat="1" ht="9.5" x14ac:dyDescent="0.2">
      <c r="A77" s="38"/>
      <c r="B77" s="39"/>
      <c r="C77" s="40" t="s">
        <v>46</v>
      </c>
      <c r="D77" s="34" t="e">
        <f>VLOOKUP($B75&amp;D$1,'宅直データ (２)'!$A:$K,8,FALSE)</f>
        <v>#N/A</v>
      </c>
      <c r="E77" s="35" t="str">
        <f>INDEX(拘!$D$15:$AH$63,勤務表!$A75,DAY(勤務表!E$1))</f>
        <v/>
      </c>
      <c r="F77" s="35" t="str">
        <f>INDEX(拘!$D$15:$AH$63,勤務表!$A75,DAY(勤務表!F$1))</f>
        <v/>
      </c>
      <c r="G77" s="35" t="str">
        <f>INDEX(拘!$D$15:$AH$63,勤務表!$A75,DAY(勤務表!G$1))</f>
        <v/>
      </c>
      <c r="H77" s="35" t="str">
        <f>INDEX(拘!$D$15:$AH$63,勤務表!$A75,DAY(勤務表!H$1))</f>
        <v/>
      </c>
      <c r="I77" s="35" t="str">
        <f>INDEX(拘!$D$15:$AH$63,勤務表!$A75,DAY(勤務表!I$1))</f>
        <v/>
      </c>
      <c r="J77" s="35" t="str">
        <f>INDEX(拘!$D$15:$AH$63,勤務表!$A75,DAY(勤務表!J$1))</f>
        <v/>
      </c>
      <c r="K77" s="35" t="str">
        <f>INDEX(拘!$D$15:$AH$63,勤務表!$A75,DAY(勤務表!K$1))</f>
        <v/>
      </c>
      <c r="L77" s="35" t="str">
        <f>INDEX(拘!$D$15:$AH$63,勤務表!$A75,DAY(勤務表!L$1))</f>
        <v/>
      </c>
      <c r="M77" s="35" t="str">
        <f>INDEX(拘!$D$15:$AH$63,勤務表!$A75,DAY(勤務表!M$1))</f>
        <v/>
      </c>
      <c r="N77" s="35" t="str">
        <f>INDEX(拘!$D$15:$AH$63,勤務表!$A75,DAY(勤務表!N$1))</f>
        <v/>
      </c>
      <c r="O77" s="35" t="str">
        <f>INDEX(拘!$D$15:$AH$63,勤務表!$A75,DAY(勤務表!O$1))</f>
        <v/>
      </c>
      <c r="P77" s="35" t="str">
        <f>INDEX(拘!$D$15:$AH$63,勤務表!$A75,DAY(勤務表!P$1))</f>
        <v/>
      </c>
      <c r="Q77" s="35" t="str">
        <f>INDEX(拘!$D$15:$AH$63,勤務表!$A75,DAY(勤務表!Q$1))</f>
        <v/>
      </c>
      <c r="R77" s="35" t="str">
        <f>INDEX(拘!$D$15:$AH$63,勤務表!$A75,DAY(勤務表!R$1))</f>
        <v/>
      </c>
      <c r="S77" s="35" t="str">
        <f>INDEX(拘!$D$15:$AH$63,勤務表!$A75,DAY(勤務表!S$1))</f>
        <v/>
      </c>
      <c r="T77" s="35" t="str">
        <f>INDEX(拘!$D$15:$AH$63,勤務表!$A75,DAY(勤務表!T$1))</f>
        <v/>
      </c>
      <c r="U77" s="35" t="str">
        <f>INDEX(拘!$D$15:$AH$63,勤務表!$A75,DAY(勤務表!U$1))</f>
        <v/>
      </c>
      <c r="V77" s="35" t="str">
        <f>INDEX(拘!$D$15:$AH$63,勤務表!$A75,DAY(勤務表!V$1))</f>
        <v/>
      </c>
      <c r="W77" s="35" t="str">
        <f>INDEX(拘!$D$15:$AH$63,勤務表!$A75,DAY(勤務表!W$1))</f>
        <v/>
      </c>
      <c r="X77" s="35" t="str">
        <f>INDEX(拘!$D$15:$AH$63,勤務表!$A75,DAY(勤務表!X$1))</f>
        <v/>
      </c>
      <c r="Y77" s="35" t="str">
        <f>INDEX(拘!$D$15:$AH$63,勤務表!$A75,DAY(勤務表!Y$1))</f>
        <v/>
      </c>
      <c r="Z77" s="35" t="str">
        <f>INDEX(拘!$D$15:$AH$63,勤務表!$A75,DAY(勤務表!Z$1))</f>
        <v/>
      </c>
      <c r="AA77" s="35" t="str">
        <f>INDEX(拘!$D$15:$AH$63,勤務表!$A75,DAY(勤務表!AA$1))</f>
        <v/>
      </c>
      <c r="AB77" s="35" t="str">
        <f>INDEX(拘!$D$15:$AH$63,勤務表!$A75,DAY(勤務表!AB$1))</f>
        <v/>
      </c>
      <c r="AC77" s="35" t="str">
        <f>INDEX(拘!$D$15:$AH$63,勤務表!$A75,DAY(勤務表!AC$1))</f>
        <v/>
      </c>
      <c r="AD77" s="35" t="str">
        <f>INDEX(拘!$D$15:$AH$63,勤務表!$A75,DAY(勤務表!AD$1))</f>
        <v/>
      </c>
      <c r="AE77" s="35" t="str">
        <f>INDEX(拘!$D$15:$AH$63,勤務表!$A75,DAY(勤務表!AE$1))</f>
        <v/>
      </c>
      <c r="AF77" s="35" t="str">
        <f>INDEX(拘!$D$15:$AH$63,勤務表!$A75,DAY(勤務表!AF$1))</f>
        <v/>
      </c>
      <c r="AG77" s="35" t="str">
        <f>INDEX(拘!$D$15:$AH$63,勤務表!$A75,DAY(勤務表!AG$1))</f>
        <v/>
      </c>
      <c r="AH77" s="36" t="str">
        <f>INDEX(拘!$D$15:$AH$63,勤務表!$A75,DAY(勤務表!AH$1))</f>
        <v/>
      </c>
    </row>
    <row r="78" spans="1:34" s="15" customFormat="1" x14ac:dyDescent="0.2">
      <c r="A78" s="41">
        <f>IFERROR(IF(A75+1&lt;=MAX('デイリーデータ (2)'!G:G),A75+1,""),"")</f>
        <v>26</v>
      </c>
      <c r="B78" s="42" t="str">
        <f>IFERROR(VLOOKUP(A78,スタッフ!A:C,2,FALSE),"")</f>
        <v>118857</v>
      </c>
      <c r="C78" s="46" t="str">
        <f>IFERROR(VLOOKUP(A78,スタッフ!A:C,3,FALSE),"")</f>
        <v>小川 穂波</v>
      </c>
      <c r="D78" s="43" t="str">
        <f>IFERROR(VLOOKUP($B78&amp;D$1,'デイリーデータ (2)'!$A:$F,5,FALSE),"")</f>
        <v/>
      </c>
      <c r="E78" s="44" t="str">
        <f>IFERROR(VLOOKUP($B78&amp;E$1,'デイリーデータ (2)'!$A:$F,5,FALSE),"")</f>
        <v/>
      </c>
      <c r="F78" s="44" t="str">
        <f>IFERROR(VLOOKUP($B78&amp;F$1,'デイリーデータ (2)'!$A:$F,5,FALSE),"")</f>
        <v/>
      </c>
      <c r="G78" s="44" t="str">
        <f>IFERROR(VLOOKUP($B78&amp;G$1,'デイリーデータ (2)'!$A:$F,5,FALSE),"")</f>
        <v/>
      </c>
      <c r="H78" s="44" t="str">
        <f>IFERROR(VLOOKUP($B78&amp;H$1,'デイリーデータ (2)'!$A:$F,5,FALSE),"")</f>
        <v/>
      </c>
      <c r="I78" s="44" t="str">
        <f>IFERROR(VLOOKUP($B78&amp;I$1,'デイリーデータ (2)'!$A:$F,5,FALSE),"")</f>
        <v/>
      </c>
      <c r="J78" s="44" t="str">
        <f>IFERROR(VLOOKUP($B78&amp;J$1,'デイリーデータ (2)'!$A:$F,5,FALSE),"")</f>
        <v/>
      </c>
      <c r="K78" s="44" t="str">
        <f>IFERROR(VLOOKUP($B78&amp;K$1,'デイリーデータ (2)'!$A:$F,5,FALSE),"")</f>
        <v/>
      </c>
      <c r="L78" s="44" t="str">
        <f>IFERROR(VLOOKUP($B78&amp;L$1,'デイリーデータ (2)'!$A:$F,5,FALSE),"")</f>
        <v/>
      </c>
      <c r="M78" s="44" t="str">
        <f>IFERROR(VLOOKUP($B78&amp;M$1,'デイリーデータ (2)'!$A:$F,5,FALSE),"")</f>
        <v/>
      </c>
      <c r="N78" s="44" t="str">
        <f>IFERROR(VLOOKUP($B78&amp;N$1,'デイリーデータ (2)'!$A:$F,5,FALSE),"")</f>
        <v/>
      </c>
      <c r="O78" s="44" t="str">
        <f>IFERROR(VLOOKUP($B78&amp;O$1,'デイリーデータ (2)'!$A:$F,5,FALSE),"")</f>
        <v/>
      </c>
      <c r="P78" s="44" t="str">
        <f>IFERROR(VLOOKUP($B78&amp;P$1,'デイリーデータ (2)'!$A:$F,5,FALSE),"")</f>
        <v/>
      </c>
      <c r="Q78" s="44" t="str">
        <f>IFERROR(VLOOKUP($B78&amp;Q$1,'デイリーデータ (2)'!$A:$F,5,FALSE),"")</f>
        <v/>
      </c>
      <c r="R78" s="44" t="str">
        <f>IFERROR(VLOOKUP($B78&amp;R$1,'デイリーデータ (2)'!$A:$F,5,FALSE),"")</f>
        <v/>
      </c>
      <c r="S78" s="44" t="str">
        <f>IFERROR(VLOOKUP($B78&amp;S$1,'デイリーデータ (2)'!$A:$F,5,FALSE),"")</f>
        <v/>
      </c>
      <c r="T78" s="44" t="str">
        <f>IFERROR(VLOOKUP($B78&amp;T$1,'デイリーデータ (2)'!$A:$F,5,FALSE),"")</f>
        <v/>
      </c>
      <c r="U78" s="44" t="str">
        <f>IFERROR(VLOOKUP($B78&amp;U$1,'デイリーデータ (2)'!$A:$F,5,FALSE),"")</f>
        <v/>
      </c>
      <c r="V78" s="44" t="str">
        <f>IFERROR(VLOOKUP($B78&amp;V$1,'デイリーデータ (2)'!$A:$F,5,FALSE),"")</f>
        <v/>
      </c>
      <c r="W78" s="44" t="str">
        <f>IFERROR(VLOOKUP($B78&amp;W$1,'デイリーデータ (2)'!$A:$F,5,FALSE),"")</f>
        <v/>
      </c>
      <c r="X78" s="44" t="str">
        <f>IFERROR(VLOOKUP($B78&amp;X$1,'デイリーデータ (2)'!$A:$F,5,FALSE),"")</f>
        <v/>
      </c>
      <c r="Y78" s="44" t="str">
        <f>IFERROR(VLOOKUP($B78&amp;Y$1,'デイリーデータ (2)'!$A:$F,5,FALSE),"")</f>
        <v/>
      </c>
      <c r="Z78" s="44" t="str">
        <f>IFERROR(VLOOKUP($B78&amp;Z$1,'デイリーデータ (2)'!$A:$F,5,FALSE),"")</f>
        <v/>
      </c>
      <c r="AA78" s="44" t="str">
        <f>IFERROR(VLOOKUP($B78&amp;AA$1,'デイリーデータ (2)'!$A:$F,5,FALSE),"")</f>
        <v/>
      </c>
      <c r="AB78" s="44" t="str">
        <f>IFERROR(VLOOKUP($B78&amp;AB$1,'デイリーデータ (2)'!$A:$F,5,FALSE),"")</f>
        <v/>
      </c>
      <c r="AC78" s="44" t="str">
        <f>IFERROR(VLOOKUP($B78&amp;AC$1,'デイリーデータ (2)'!$A:$F,5,FALSE),"")</f>
        <v/>
      </c>
      <c r="AD78" s="44" t="str">
        <f>IFERROR(VLOOKUP($B78&amp;AD$1,'デイリーデータ (2)'!$A:$F,5,FALSE),"")</f>
        <v/>
      </c>
      <c r="AE78" s="44" t="str">
        <f>IFERROR(VLOOKUP($B78&amp;AE$1,'デイリーデータ (2)'!$A:$F,5,FALSE),"")</f>
        <v/>
      </c>
      <c r="AF78" s="44" t="str">
        <f>IFERROR(VLOOKUP($B78&amp;AF$1,'デイリーデータ (2)'!$A:$F,5,FALSE),"")</f>
        <v/>
      </c>
      <c r="AG78" s="44" t="str">
        <f>IFERROR(VLOOKUP($B78&amp;AG$1,'デイリーデータ (2)'!$A:$F,5,FALSE),"")</f>
        <v/>
      </c>
      <c r="AH78" s="45" t="str">
        <f>IFERROR(VLOOKUP($B78&amp;AH$1,'デイリーデータ (2)'!$A:$F,5,FALSE),"")</f>
        <v/>
      </c>
    </row>
    <row r="79" spans="1:34" s="33" customFormat="1" ht="9.5" x14ac:dyDescent="0.2">
      <c r="A79" s="29"/>
      <c r="B79" s="30"/>
      <c r="C79" s="28" t="s">
        <v>47</v>
      </c>
      <c r="D79" s="31" t="e">
        <f>VLOOKUP($B78&amp;勤務表!D$1,デイリーデータ,6,FALSE)</f>
        <v>#N/A</v>
      </c>
      <c r="E79" s="31" t="e">
        <f>VLOOKUP($B78&amp;勤務表!E$1,デイリーデータ,6,FALSE)</f>
        <v>#N/A</v>
      </c>
      <c r="F79" s="31" t="str">
        <f>IFERROR(VLOOKUP($B78&amp;勤務表!F$1,デイリーデータ,6,FALSE),"")</f>
        <v/>
      </c>
      <c r="G79" s="31" t="str">
        <f>IFERROR(VLOOKUP($B78&amp;勤務表!G$1,デイリーデータ,6,FALSE),"")</f>
        <v/>
      </c>
      <c r="H79" s="31" t="str">
        <f>IFERROR(VLOOKUP($B78&amp;勤務表!H$1,デイリーデータ,6,FALSE),"")</f>
        <v/>
      </c>
      <c r="I79" s="31" t="str">
        <f>IFERROR(VLOOKUP($B78&amp;勤務表!I$1,デイリーデータ,6,FALSE),"")</f>
        <v/>
      </c>
      <c r="J79" s="31" t="str">
        <f>IFERROR(VLOOKUP($B78&amp;勤務表!J$1,デイリーデータ,6,FALSE),"")</f>
        <v/>
      </c>
      <c r="K79" s="31" t="str">
        <f>IFERROR(VLOOKUP($B78&amp;勤務表!K$1,デイリーデータ,6,FALSE),"")</f>
        <v/>
      </c>
      <c r="L79" s="31" t="str">
        <f>IFERROR(VLOOKUP($B78&amp;勤務表!L$1,デイリーデータ,6,FALSE),"")</f>
        <v/>
      </c>
      <c r="M79" s="31" t="str">
        <f>IFERROR(VLOOKUP($B78&amp;勤務表!M$1,デイリーデータ,6,FALSE),"")</f>
        <v/>
      </c>
      <c r="N79" s="31" t="str">
        <f>IFERROR(VLOOKUP($B78&amp;勤務表!N$1,デイリーデータ,6,FALSE),"")</f>
        <v/>
      </c>
      <c r="O79" s="31" t="str">
        <f>IFERROR(VLOOKUP($B78&amp;勤務表!O$1,デイリーデータ,6,FALSE),"")</f>
        <v/>
      </c>
      <c r="P79" s="31" t="str">
        <f>IFERROR(VLOOKUP($B78&amp;勤務表!P$1,デイリーデータ,6,FALSE),"")</f>
        <v/>
      </c>
      <c r="Q79" s="31" t="str">
        <f>IFERROR(VLOOKUP($B78&amp;勤務表!Q$1,デイリーデータ,6,FALSE),"")</f>
        <v/>
      </c>
      <c r="R79" s="31" t="str">
        <f>IFERROR(VLOOKUP($B78&amp;勤務表!R$1,デイリーデータ,6,FALSE),"")</f>
        <v/>
      </c>
      <c r="S79" s="31" t="str">
        <f>IFERROR(VLOOKUP($B78&amp;勤務表!S$1,デイリーデータ,6,FALSE),"")</f>
        <v/>
      </c>
      <c r="T79" s="31" t="str">
        <f>IFERROR(VLOOKUP($B78&amp;勤務表!T$1,デイリーデータ,6,FALSE),"")</f>
        <v/>
      </c>
      <c r="U79" s="31" t="str">
        <f>IFERROR(VLOOKUP($B78&amp;勤務表!U$1,デイリーデータ,6,FALSE),"")</f>
        <v/>
      </c>
      <c r="V79" s="31" t="str">
        <f>IFERROR(VLOOKUP($B78&amp;勤務表!V$1,デイリーデータ,6,FALSE),"")</f>
        <v/>
      </c>
      <c r="W79" s="31" t="str">
        <f>IFERROR(VLOOKUP($B78&amp;勤務表!W$1,デイリーデータ,6,FALSE),"")</f>
        <v/>
      </c>
      <c r="X79" s="31" t="str">
        <f>IFERROR(VLOOKUP($B78&amp;勤務表!X$1,デイリーデータ,6,FALSE),"")</f>
        <v/>
      </c>
      <c r="Y79" s="31" t="str">
        <f>IFERROR(VLOOKUP($B78&amp;勤務表!Y$1,デイリーデータ,6,FALSE),"")</f>
        <v/>
      </c>
      <c r="Z79" s="31" t="str">
        <f>IFERROR(VLOOKUP($B78&amp;勤務表!Z$1,デイリーデータ,6,FALSE),"")</f>
        <v/>
      </c>
      <c r="AA79" s="31" t="str">
        <f>IFERROR(VLOOKUP($B78&amp;勤務表!AA$1,デイリーデータ,6,FALSE),"")</f>
        <v/>
      </c>
      <c r="AB79" s="31" t="str">
        <f>IFERROR(VLOOKUP($B78&amp;勤務表!AB$1,デイリーデータ,6,FALSE),"")</f>
        <v/>
      </c>
      <c r="AC79" s="31" t="str">
        <f>IFERROR(VLOOKUP($B78&amp;勤務表!AC$1,デイリーデータ,6,FALSE),"")</f>
        <v/>
      </c>
      <c r="AD79" s="31" t="str">
        <f>IFERROR(VLOOKUP($B78&amp;勤務表!AD$1,デイリーデータ,6,FALSE),"")</f>
        <v/>
      </c>
      <c r="AE79" s="31" t="str">
        <f>IFERROR(VLOOKUP($B78&amp;勤務表!AE$1,デイリーデータ,6,FALSE),"")</f>
        <v/>
      </c>
      <c r="AF79" s="31" t="str">
        <f>IFERROR(VLOOKUP($B78&amp;勤務表!AF$1,デイリーデータ,6,FALSE),"")</f>
        <v/>
      </c>
      <c r="AG79" s="31" t="str">
        <f>IFERROR(VLOOKUP($B78&amp;勤務表!AG$1,デイリーデータ,6,FALSE),"")</f>
        <v/>
      </c>
      <c r="AH79" s="32" t="str">
        <f>IFERROR(VLOOKUP($B78&amp;勤務表!AH$1,デイリーデータ,6,FALSE),"")</f>
        <v/>
      </c>
    </row>
    <row r="80" spans="1:34" s="15" customFormat="1" ht="9.5" x14ac:dyDescent="0.2">
      <c r="A80" s="38"/>
      <c r="B80" s="39"/>
      <c r="C80" s="40" t="s">
        <v>46</v>
      </c>
      <c r="D80" s="34" t="e">
        <f>VLOOKUP($B78&amp;D$1,'宅直データ (２)'!$A:$K,8,FALSE)</f>
        <v>#N/A</v>
      </c>
      <c r="E80" s="35" t="str">
        <f>INDEX(拘!$D$15:$AH$63,勤務表!$A78,DAY(勤務表!E$1))</f>
        <v/>
      </c>
      <c r="F80" s="35" t="str">
        <f>INDEX(拘!$D$15:$AH$63,勤務表!$A78,DAY(勤務表!F$1))</f>
        <v/>
      </c>
      <c r="G80" s="35" t="str">
        <f>INDEX(拘!$D$15:$AH$63,勤務表!$A78,DAY(勤務表!G$1))</f>
        <v/>
      </c>
      <c r="H80" s="35" t="str">
        <f>INDEX(拘!$D$15:$AH$63,勤務表!$A78,DAY(勤務表!H$1))</f>
        <v/>
      </c>
      <c r="I80" s="35" t="str">
        <f>INDEX(拘!$D$15:$AH$63,勤務表!$A78,DAY(勤務表!I$1))</f>
        <v/>
      </c>
      <c r="J80" s="35" t="str">
        <f>INDEX(拘!$D$15:$AH$63,勤務表!$A78,DAY(勤務表!J$1))</f>
        <v/>
      </c>
      <c r="K80" s="35" t="str">
        <f>INDEX(拘!$D$15:$AH$63,勤務表!$A78,DAY(勤務表!K$1))</f>
        <v/>
      </c>
      <c r="L80" s="35" t="str">
        <f>INDEX(拘!$D$15:$AH$63,勤務表!$A78,DAY(勤務表!L$1))</f>
        <v/>
      </c>
      <c r="M80" s="35" t="str">
        <f>INDEX(拘!$D$15:$AH$63,勤務表!$A78,DAY(勤務表!M$1))</f>
        <v/>
      </c>
      <c r="N80" s="35" t="str">
        <f>INDEX(拘!$D$15:$AH$63,勤務表!$A78,DAY(勤務表!N$1))</f>
        <v/>
      </c>
      <c r="O80" s="35" t="str">
        <f>INDEX(拘!$D$15:$AH$63,勤務表!$A78,DAY(勤務表!O$1))</f>
        <v/>
      </c>
      <c r="P80" s="35" t="str">
        <f>INDEX(拘!$D$15:$AH$63,勤務表!$A78,DAY(勤務表!P$1))</f>
        <v/>
      </c>
      <c r="Q80" s="35" t="str">
        <f>INDEX(拘!$D$15:$AH$63,勤務表!$A78,DAY(勤務表!Q$1))</f>
        <v/>
      </c>
      <c r="R80" s="35" t="str">
        <f>INDEX(拘!$D$15:$AH$63,勤務表!$A78,DAY(勤務表!R$1))</f>
        <v/>
      </c>
      <c r="S80" s="35" t="str">
        <f>INDEX(拘!$D$15:$AH$63,勤務表!$A78,DAY(勤務表!S$1))</f>
        <v/>
      </c>
      <c r="T80" s="35" t="str">
        <f>INDEX(拘!$D$15:$AH$63,勤務表!$A78,DAY(勤務表!T$1))</f>
        <v/>
      </c>
      <c r="U80" s="35" t="str">
        <f>INDEX(拘!$D$15:$AH$63,勤務表!$A78,DAY(勤務表!U$1))</f>
        <v/>
      </c>
      <c r="V80" s="35" t="str">
        <f>INDEX(拘!$D$15:$AH$63,勤務表!$A78,DAY(勤務表!V$1))</f>
        <v/>
      </c>
      <c r="W80" s="35" t="str">
        <f>INDEX(拘!$D$15:$AH$63,勤務表!$A78,DAY(勤務表!W$1))</f>
        <v/>
      </c>
      <c r="X80" s="35" t="str">
        <f>INDEX(拘!$D$15:$AH$63,勤務表!$A78,DAY(勤務表!X$1))</f>
        <v/>
      </c>
      <c r="Y80" s="35" t="str">
        <f>INDEX(拘!$D$15:$AH$63,勤務表!$A78,DAY(勤務表!Y$1))</f>
        <v/>
      </c>
      <c r="Z80" s="35" t="str">
        <f>INDEX(拘!$D$15:$AH$63,勤務表!$A78,DAY(勤務表!Z$1))</f>
        <v/>
      </c>
      <c r="AA80" s="35" t="str">
        <f>INDEX(拘!$D$15:$AH$63,勤務表!$A78,DAY(勤務表!AA$1))</f>
        <v/>
      </c>
      <c r="AB80" s="35" t="str">
        <f>INDEX(拘!$D$15:$AH$63,勤務表!$A78,DAY(勤務表!AB$1))</f>
        <v/>
      </c>
      <c r="AC80" s="35" t="str">
        <f>INDEX(拘!$D$15:$AH$63,勤務表!$A78,DAY(勤務表!AC$1))</f>
        <v/>
      </c>
      <c r="AD80" s="35" t="str">
        <f>INDEX(拘!$D$15:$AH$63,勤務表!$A78,DAY(勤務表!AD$1))</f>
        <v/>
      </c>
      <c r="AE80" s="35" t="str">
        <f>INDEX(拘!$D$15:$AH$63,勤務表!$A78,DAY(勤務表!AE$1))</f>
        <v/>
      </c>
      <c r="AF80" s="35" t="str">
        <f>INDEX(拘!$D$15:$AH$63,勤務表!$A78,DAY(勤務表!AF$1))</f>
        <v/>
      </c>
      <c r="AG80" s="35" t="str">
        <f>INDEX(拘!$D$15:$AH$63,勤務表!$A78,DAY(勤務表!AG$1))</f>
        <v/>
      </c>
      <c r="AH80" s="36" t="str">
        <f>INDEX(拘!$D$15:$AH$63,勤務表!$A78,DAY(勤務表!AH$1))</f>
        <v/>
      </c>
    </row>
    <row r="81" spans="1:34" s="15" customFormat="1" x14ac:dyDescent="0.2">
      <c r="A81" s="41">
        <f>IFERROR(IF(A78+1&lt;=MAX('デイリーデータ (2)'!G:G),A78+1,""),"")</f>
        <v>27</v>
      </c>
      <c r="B81" s="42" t="str">
        <f>IFERROR(VLOOKUP(A81,スタッフ!A:C,2,FALSE),"")</f>
        <v>118869</v>
      </c>
      <c r="C81" s="46" t="str">
        <f>IFERROR(VLOOKUP(A81,スタッフ!A:C,3,FALSE),"")</f>
        <v>薬司 康平</v>
      </c>
      <c r="D81" s="43" t="str">
        <f>IFERROR(VLOOKUP($B81&amp;D$1,'デイリーデータ (2)'!$A:$F,5,FALSE),"")</f>
        <v/>
      </c>
      <c r="E81" s="44" t="str">
        <f>IFERROR(VLOOKUP($B81&amp;E$1,'デイリーデータ (2)'!$A:$F,5,FALSE),"")</f>
        <v/>
      </c>
      <c r="F81" s="44" t="str">
        <f>IFERROR(VLOOKUP($B81&amp;F$1,'デイリーデータ (2)'!$A:$F,5,FALSE),"")</f>
        <v/>
      </c>
      <c r="G81" s="44" t="str">
        <f>IFERROR(VLOOKUP($B81&amp;G$1,'デイリーデータ (2)'!$A:$F,5,FALSE),"")</f>
        <v/>
      </c>
      <c r="H81" s="44" t="str">
        <f>IFERROR(VLOOKUP($B81&amp;H$1,'デイリーデータ (2)'!$A:$F,5,FALSE),"")</f>
        <v/>
      </c>
      <c r="I81" s="44" t="str">
        <f>IFERROR(VLOOKUP($B81&amp;I$1,'デイリーデータ (2)'!$A:$F,5,FALSE),"")</f>
        <v/>
      </c>
      <c r="J81" s="44" t="str">
        <f>IFERROR(VLOOKUP($B81&amp;J$1,'デイリーデータ (2)'!$A:$F,5,FALSE),"")</f>
        <v/>
      </c>
      <c r="K81" s="44" t="str">
        <f>IFERROR(VLOOKUP($B81&amp;K$1,'デイリーデータ (2)'!$A:$F,5,FALSE),"")</f>
        <v/>
      </c>
      <c r="L81" s="44" t="str">
        <f>IFERROR(VLOOKUP($B81&amp;L$1,'デイリーデータ (2)'!$A:$F,5,FALSE),"")</f>
        <v/>
      </c>
      <c r="M81" s="44" t="str">
        <f>IFERROR(VLOOKUP($B81&amp;M$1,'デイリーデータ (2)'!$A:$F,5,FALSE),"")</f>
        <v/>
      </c>
      <c r="N81" s="44" t="str">
        <f>IFERROR(VLOOKUP($B81&amp;N$1,'デイリーデータ (2)'!$A:$F,5,FALSE),"")</f>
        <v/>
      </c>
      <c r="O81" s="44" t="str">
        <f>IFERROR(VLOOKUP($B81&amp;O$1,'デイリーデータ (2)'!$A:$F,5,FALSE),"")</f>
        <v/>
      </c>
      <c r="P81" s="44" t="str">
        <f>IFERROR(VLOOKUP($B81&amp;P$1,'デイリーデータ (2)'!$A:$F,5,FALSE),"")</f>
        <v/>
      </c>
      <c r="Q81" s="44" t="str">
        <f>IFERROR(VLOOKUP($B81&amp;Q$1,'デイリーデータ (2)'!$A:$F,5,FALSE),"")</f>
        <v/>
      </c>
      <c r="R81" s="44" t="str">
        <f>IFERROR(VLOOKUP($B81&amp;R$1,'デイリーデータ (2)'!$A:$F,5,FALSE),"")</f>
        <v/>
      </c>
      <c r="S81" s="44" t="str">
        <f>IFERROR(VLOOKUP($B81&amp;S$1,'デイリーデータ (2)'!$A:$F,5,FALSE),"")</f>
        <v/>
      </c>
      <c r="T81" s="44" t="str">
        <f>IFERROR(VLOOKUP($B81&amp;T$1,'デイリーデータ (2)'!$A:$F,5,FALSE),"")</f>
        <v/>
      </c>
      <c r="U81" s="44" t="str">
        <f>IFERROR(VLOOKUP($B81&amp;U$1,'デイリーデータ (2)'!$A:$F,5,FALSE),"")</f>
        <v/>
      </c>
      <c r="V81" s="44" t="str">
        <f>IFERROR(VLOOKUP($B81&amp;V$1,'デイリーデータ (2)'!$A:$F,5,FALSE),"")</f>
        <v/>
      </c>
      <c r="W81" s="44" t="str">
        <f>IFERROR(VLOOKUP($B81&amp;W$1,'デイリーデータ (2)'!$A:$F,5,FALSE),"")</f>
        <v/>
      </c>
      <c r="X81" s="44" t="str">
        <f>IFERROR(VLOOKUP($B81&amp;X$1,'デイリーデータ (2)'!$A:$F,5,FALSE),"")</f>
        <v/>
      </c>
      <c r="Y81" s="44" t="str">
        <f>IFERROR(VLOOKUP($B81&amp;Y$1,'デイリーデータ (2)'!$A:$F,5,FALSE),"")</f>
        <v/>
      </c>
      <c r="Z81" s="44" t="str">
        <f>IFERROR(VLOOKUP($B81&amp;Z$1,'デイリーデータ (2)'!$A:$F,5,FALSE),"")</f>
        <v/>
      </c>
      <c r="AA81" s="44" t="str">
        <f>IFERROR(VLOOKUP($B81&amp;AA$1,'デイリーデータ (2)'!$A:$F,5,FALSE),"")</f>
        <v/>
      </c>
      <c r="AB81" s="44" t="str">
        <f>IFERROR(VLOOKUP($B81&amp;AB$1,'デイリーデータ (2)'!$A:$F,5,FALSE),"")</f>
        <v/>
      </c>
      <c r="AC81" s="44" t="str">
        <f>IFERROR(VLOOKUP($B81&amp;AC$1,'デイリーデータ (2)'!$A:$F,5,FALSE),"")</f>
        <v/>
      </c>
      <c r="AD81" s="44" t="str">
        <f>IFERROR(VLOOKUP($B81&amp;AD$1,'デイリーデータ (2)'!$A:$F,5,FALSE),"")</f>
        <v/>
      </c>
      <c r="AE81" s="44" t="str">
        <f>IFERROR(VLOOKUP($B81&amp;AE$1,'デイリーデータ (2)'!$A:$F,5,FALSE),"")</f>
        <v/>
      </c>
      <c r="AF81" s="44" t="str">
        <f>IFERROR(VLOOKUP($B81&amp;AF$1,'デイリーデータ (2)'!$A:$F,5,FALSE),"")</f>
        <v/>
      </c>
      <c r="AG81" s="44" t="str">
        <f>IFERROR(VLOOKUP($B81&amp;AG$1,'デイリーデータ (2)'!$A:$F,5,FALSE),"")</f>
        <v/>
      </c>
      <c r="AH81" s="45" t="str">
        <f>IFERROR(VLOOKUP($B81&amp;AH$1,'デイリーデータ (2)'!$A:$F,5,FALSE),"")</f>
        <v/>
      </c>
    </row>
    <row r="82" spans="1:34" s="33" customFormat="1" ht="9.5" x14ac:dyDescent="0.2">
      <c r="A82" s="29"/>
      <c r="B82" s="30"/>
      <c r="C82" s="28" t="s">
        <v>47</v>
      </c>
      <c r="D82" s="31" t="e">
        <f>VLOOKUP($B81&amp;勤務表!D$1,デイリーデータ,6,FALSE)</f>
        <v>#N/A</v>
      </c>
      <c r="E82" s="31" t="e">
        <f>VLOOKUP($B81&amp;勤務表!E$1,デイリーデータ,6,FALSE)</f>
        <v>#N/A</v>
      </c>
      <c r="F82" s="31" t="str">
        <f>IFERROR(VLOOKUP($B81&amp;勤務表!F$1,デイリーデータ,6,FALSE),"")</f>
        <v/>
      </c>
      <c r="G82" s="31" t="str">
        <f>IFERROR(VLOOKUP($B81&amp;勤務表!G$1,デイリーデータ,6,FALSE),"")</f>
        <v/>
      </c>
      <c r="H82" s="31" t="str">
        <f>IFERROR(VLOOKUP($B81&amp;勤務表!H$1,デイリーデータ,6,FALSE),"")</f>
        <v/>
      </c>
      <c r="I82" s="31" t="str">
        <f>IFERROR(VLOOKUP($B81&amp;勤務表!I$1,デイリーデータ,6,FALSE),"")</f>
        <v/>
      </c>
      <c r="J82" s="31" t="str">
        <f>IFERROR(VLOOKUP($B81&amp;勤務表!J$1,デイリーデータ,6,FALSE),"")</f>
        <v/>
      </c>
      <c r="K82" s="31" t="str">
        <f>IFERROR(VLOOKUP($B81&amp;勤務表!K$1,デイリーデータ,6,FALSE),"")</f>
        <v/>
      </c>
      <c r="L82" s="31" t="str">
        <f>IFERROR(VLOOKUP($B81&amp;勤務表!L$1,デイリーデータ,6,FALSE),"")</f>
        <v/>
      </c>
      <c r="M82" s="31" t="str">
        <f>IFERROR(VLOOKUP($B81&amp;勤務表!M$1,デイリーデータ,6,FALSE),"")</f>
        <v/>
      </c>
      <c r="N82" s="31" t="str">
        <f>IFERROR(VLOOKUP($B81&amp;勤務表!N$1,デイリーデータ,6,FALSE),"")</f>
        <v/>
      </c>
      <c r="O82" s="31" t="str">
        <f>IFERROR(VLOOKUP($B81&amp;勤務表!O$1,デイリーデータ,6,FALSE),"")</f>
        <v/>
      </c>
      <c r="P82" s="31" t="str">
        <f>IFERROR(VLOOKUP($B81&amp;勤務表!P$1,デイリーデータ,6,FALSE),"")</f>
        <v/>
      </c>
      <c r="Q82" s="31" t="str">
        <f>IFERROR(VLOOKUP($B81&amp;勤務表!Q$1,デイリーデータ,6,FALSE),"")</f>
        <v/>
      </c>
      <c r="R82" s="31" t="str">
        <f>IFERROR(VLOOKUP($B81&amp;勤務表!R$1,デイリーデータ,6,FALSE),"")</f>
        <v/>
      </c>
      <c r="S82" s="31" t="str">
        <f>IFERROR(VLOOKUP($B81&amp;勤務表!S$1,デイリーデータ,6,FALSE),"")</f>
        <v/>
      </c>
      <c r="T82" s="31" t="str">
        <f>IFERROR(VLOOKUP($B81&amp;勤務表!T$1,デイリーデータ,6,FALSE),"")</f>
        <v/>
      </c>
      <c r="U82" s="31" t="str">
        <f>IFERROR(VLOOKUP($B81&amp;勤務表!U$1,デイリーデータ,6,FALSE),"")</f>
        <v/>
      </c>
      <c r="V82" s="31" t="str">
        <f>IFERROR(VLOOKUP($B81&amp;勤務表!V$1,デイリーデータ,6,FALSE),"")</f>
        <v/>
      </c>
      <c r="W82" s="31" t="str">
        <f>IFERROR(VLOOKUP($B81&amp;勤務表!W$1,デイリーデータ,6,FALSE),"")</f>
        <v/>
      </c>
      <c r="X82" s="31" t="str">
        <f>IFERROR(VLOOKUP($B81&amp;勤務表!X$1,デイリーデータ,6,FALSE),"")</f>
        <v/>
      </c>
      <c r="Y82" s="31" t="str">
        <f>IFERROR(VLOOKUP($B81&amp;勤務表!Y$1,デイリーデータ,6,FALSE),"")</f>
        <v/>
      </c>
      <c r="Z82" s="31" t="str">
        <f>IFERROR(VLOOKUP($B81&amp;勤務表!Z$1,デイリーデータ,6,FALSE),"")</f>
        <v/>
      </c>
      <c r="AA82" s="31" t="str">
        <f>IFERROR(VLOOKUP($B81&amp;勤務表!AA$1,デイリーデータ,6,FALSE),"")</f>
        <v/>
      </c>
      <c r="AB82" s="31" t="str">
        <f>IFERROR(VLOOKUP($B81&amp;勤務表!AB$1,デイリーデータ,6,FALSE),"")</f>
        <v/>
      </c>
      <c r="AC82" s="31" t="str">
        <f>IFERROR(VLOOKUP($B81&amp;勤務表!AC$1,デイリーデータ,6,FALSE),"")</f>
        <v/>
      </c>
      <c r="AD82" s="31" t="str">
        <f>IFERROR(VLOOKUP($B81&amp;勤務表!AD$1,デイリーデータ,6,FALSE),"")</f>
        <v/>
      </c>
      <c r="AE82" s="31" t="str">
        <f>IFERROR(VLOOKUP($B81&amp;勤務表!AE$1,デイリーデータ,6,FALSE),"")</f>
        <v/>
      </c>
      <c r="AF82" s="31" t="str">
        <f>IFERROR(VLOOKUP($B81&amp;勤務表!AF$1,デイリーデータ,6,FALSE),"")</f>
        <v/>
      </c>
      <c r="AG82" s="31" t="str">
        <f>IFERROR(VLOOKUP($B81&amp;勤務表!AG$1,デイリーデータ,6,FALSE),"")</f>
        <v/>
      </c>
      <c r="AH82" s="32" t="str">
        <f>IFERROR(VLOOKUP($B81&amp;勤務表!AH$1,デイリーデータ,6,FALSE),"")</f>
        <v/>
      </c>
    </row>
    <row r="83" spans="1:34" s="15" customFormat="1" ht="9.5" x14ac:dyDescent="0.2">
      <c r="A83" s="38"/>
      <c r="B83" s="39"/>
      <c r="C83" s="40" t="s">
        <v>46</v>
      </c>
      <c r="D83" s="34" t="e">
        <f>VLOOKUP($B81&amp;D$1,'宅直データ (２)'!$A:$K,8,FALSE)</f>
        <v>#N/A</v>
      </c>
      <c r="E83" s="35" t="str">
        <f>INDEX(拘!$D$15:$AH$63,勤務表!$A81,DAY(勤務表!E$1))</f>
        <v/>
      </c>
      <c r="F83" s="35" t="str">
        <f>INDEX(拘!$D$15:$AH$63,勤務表!$A81,DAY(勤務表!F$1))</f>
        <v/>
      </c>
      <c r="G83" s="35" t="str">
        <f>INDEX(拘!$D$15:$AH$63,勤務表!$A81,DAY(勤務表!G$1))</f>
        <v/>
      </c>
      <c r="H83" s="35" t="str">
        <f>INDEX(拘!$D$15:$AH$63,勤務表!$A81,DAY(勤務表!H$1))</f>
        <v/>
      </c>
      <c r="I83" s="35" t="str">
        <f>INDEX(拘!$D$15:$AH$63,勤務表!$A81,DAY(勤務表!I$1))</f>
        <v/>
      </c>
      <c r="J83" s="35" t="str">
        <f>INDEX(拘!$D$15:$AH$63,勤務表!$A81,DAY(勤務表!J$1))</f>
        <v/>
      </c>
      <c r="K83" s="35" t="str">
        <f>INDEX(拘!$D$15:$AH$63,勤務表!$A81,DAY(勤務表!K$1))</f>
        <v/>
      </c>
      <c r="L83" s="35" t="str">
        <f>INDEX(拘!$D$15:$AH$63,勤務表!$A81,DAY(勤務表!L$1))</f>
        <v/>
      </c>
      <c r="M83" s="35" t="str">
        <f>INDEX(拘!$D$15:$AH$63,勤務表!$A81,DAY(勤務表!M$1))</f>
        <v/>
      </c>
      <c r="N83" s="35" t="str">
        <f>INDEX(拘!$D$15:$AH$63,勤務表!$A81,DAY(勤務表!N$1))</f>
        <v/>
      </c>
      <c r="O83" s="35" t="str">
        <f>INDEX(拘!$D$15:$AH$63,勤務表!$A81,DAY(勤務表!O$1))</f>
        <v/>
      </c>
      <c r="P83" s="35" t="str">
        <f>INDEX(拘!$D$15:$AH$63,勤務表!$A81,DAY(勤務表!P$1))</f>
        <v/>
      </c>
      <c r="Q83" s="35" t="str">
        <f>INDEX(拘!$D$15:$AH$63,勤務表!$A81,DAY(勤務表!Q$1))</f>
        <v/>
      </c>
      <c r="R83" s="35" t="str">
        <f>INDEX(拘!$D$15:$AH$63,勤務表!$A81,DAY(勤務表!R$1))</f>
        <v/>
      </c>
      <c r="S83" s="35" t="str">
        <f>INDEX(拘!$D$15:$AH$63,勤務表!$A81,DAY(勤務表!S$1))</f>
        <v/>
      </c>
      <c r="T83" s="35" t="str">
        <f>INDEX(拘!$D$15:$AH$63,勤務表!$A81,DAY(勤務表!T$1))</f>
        <v/>
      </c>
      <c r="U83" s="35" t="str">
        <f>INDEX(拘!$D$15:$AH$63,勤務表!$A81,DAY(勤務表!U$1))</f>
        <v/>
      </c>
      <c r="V83" s="35" t="str">
        <f>INDEX(拘!$D$15:$AH$63,勤務表!$A81,DAY(勤務表!V$1))</f>
        <v/>
      </c>
      <c r="W83" s="35" t="str">
        <f>INDEX(拘!$D$15:$AH$63,勤務表!$A81,DAY(勤務表!W$1))</f>
        <v/>
      </c>
      <c r="X83" s="35" t="str">
        <f>INDEX(拘!$D$15:$AH$63,勤務表!$A81,DAY(勤務表!X$1))</f>
        <v/>
      </c>
      <c r="Y83" s="35" t="str">
        <f>INDEX(拘!$D$15:$AH$63,勤務表!$A81,DAY(勤務表!Y$1))</f>
        <v/>
      </c>
      <c r="Z83" s="35" t="str">
        <f>INDEX(拘!$D$15:$AH$63,勤務表!$A81,DAY(勤務表!Z$1))</f>
        <v/>
      </c>
      <c r="AA83" s="35" t="str">
        <f>INDEX(拘!$D$15:$AH$63,勤務表!$A81,DAY(勤務表!AA$1))</f>
        <v/>
      </c>
      <c r="AB83" s="35" t="str">
        <f>INDEX(拘!$D$15:$AH$63,勤務表!$A81,DAY(勤務表!AB$1))</f>
        <v/>
      </c>
      <c r="AC83" s="35" t="str">
        <f>INDEX(拘!$D$15:$AH$63,勤務表!$A81,DAY(勤務表!AC$1))</f>
        <v/>
      </c>
      <c r="AD83" s="35" t="str">
        <f>INDEX(拘!$D$15:$AH$63,勤務表!$A81,DAY(勤務表!AD$1))</f>
        <v/>
      </c>
      <c r="AE83" s="35" t="str">
        <f>INDEX(拘!$D$15:$AH$63,勤務表!$A81,DAY(勤務表!AE$1))</f>
        <v/>
      </c>
      <c r="AF83" s="35" t="str">
        <f>INDEX(拘!$D$15:$AH$63,勤務表!$A81,DAY(勤務表!AF$1))</f>
        <v/>
      </c>
      <c r="AG83" s="35" t="str">
        <f>INDEX(拘!$D$15:$AH$63,勤務表!$A81,DAY(勤務表!AG$1))</f>
        <v/>
      </c>
      <c r="AH83" s="36" t="str">
        <f>INDEX(拘!$D$15:$AH$63,勤務表!$A81,DAY(勤務表!AH$1))</f>
        <v/>
      </c>
    </row>
    <row r="84" spans="1:34" s="15" customFormat="1" x14ac:dyDescent="0.2">
      <c r="A84" s="41">
        <f>IFERROR(IF(A81+1&lt;=MAX('デイリーデータ (2)'!G:G),A81+1,""),"")</f>
        <v>28</v>
      </c>
      <c r="B84" s="42" t="str">
        <f>IFERROR(VLOOKUP(A84,スタッフ!A:C,2,FALSE),"")</f>
        <v>122339</v>
      </c>
      <c r="C84" s="46" t="str">
        <f>IFERROR(VLOOKUP(A84,スタッフ!A:C,3,FALSE),"")</f>
        <v>西郡 健太</v>
      </c>
      <c r="D84" s="43" t="str">
        <f>IFERROR(VLOOKUP($B84&amp;D$1,'デイリーデータ (2)'!$A:$F,5,FALSE),"")</f>
        <v/>
      </c>
      <c r="E84" s="44" t="str">
        <f>IFERROR(VLOOKUP($B84&amp;E$1,'デイリーデータ (2)'!$A:$F,5,FALSE),"")</f>
        <v/>
      </c>
      <c r="F84" s="44" t="str">
        <f>IFERROR(VLOOKUP($B84&amp;F$1,'デイリーデータ (2)'!$A:$F,5,FALSE),"")</f>
        <v/>
      </c>
      <c r="G84" s="44" t="str">
        <f>IFERROR(VLOOKUP($B84&amp;G$1,'デイリーデータ (2)'!$A:$F,5,FALSE),"")</f>
        <v/>
      </c>
      <c r="H84" s="44" t="str">
        <f>IFERROR(VLOOKUP($B84&amp;H$1,'デイリーデータ (2)'!$A:$F,5,FALSE),"")</f>
        <v/>
      </c>
      <c r="I84" s="44" t="str">
        <f>IFERROR(VLOOKUP($B84&amp;I$1,'デイリーデータ (2)'!$A:$F,5,FALSE),"")</f>
        <v/>
      </c>
      <c r="J84" s="44" t="str">
        <f>IFERROR(VLOOKUP($B84&amp;J$1,'デイリーデータ (2)'!$A:$F,5,FALSE),"")</f>
        <v/>
      </c>
      <c r="K84" s="44" t="str">
        <f>IFERROR(VLOOKUP($B84&amp;K$1,'デイリーデータ (2)'!$A:$F,5,FALSE),"")</f>
        <v/>
      </c>
      <c r="L84" s="44" t="str">
        <f>IFERROR(VLOOKUP($B84&amp;L$1,'デイリーデータ (2)'!$A:$F,5,FALSE),"")</f>
        <v/>
      </c>
      <c r="M84" s="44" t="str">
        <f>IFERROR(VLOOKUP($B84&amp;M$1,'デイリーデータ (2)'!$A:$F,5,FALSE),"")</f>
        <v/>
      </c>
      <c r="N84" s="44" t="str">
        <f>IFERROR(VLOOKUP($B84&amp;N$1,'デイリーデータ (2)'!$A:$F,5,FALSE),"")</f>
        <v/>
      </c>
      <c r="O84" s="44" t="str">
        <f>IFERROR(VLOOKUP($B84&amp;O$1,'デイリーデータ (2)'!$A:$F,5,FALSE),"")</f>
        <v/>
      </c>
      <c r="P84" s="44" t="str">
        <f>IFERROR(VLOOKUP($B84&amp;P$1,'デイリーデータ (2)'!$A:$F,5,FALSE),"")</f>
        <v/>
      </c>
      <c r="Q84" s="44" t="str">
        <f>IFERROR(VLOOKUP($B84&amp;Q$1,'デイリーデータ (2)'!$A:$F,5,FALSE),"")</f>
        <v/>
      </c>
      <c r="R84" s="44" t="str">
        <f>IFERROR(VLOOKUP($B84&amp;R$1,'デイリーデータ (2)'!$A:$F,5,FALSE),"")</f>
        <v/>
      </c>
      <c r="S84" s="44" t="str">
        <f>IFERROR(VLOOKUP($B84&amp;S$1,'デイリーデータ (2)'!$A:$F,5,FALSE),"")</f>
        <v/>
      </c>
      <c r="T84" s="44" t="str">
        <f>IFERROR(VLOOKUP($B84&amp;T$1,'デイリーデータ (2)'!$A:$F,5,FALSE),"")</f>
        <v/>
      </c>
      <c r="U84" s="44" t="str">
        <f>IFERROR(VLOOKUP($B84&amp;U$1,'デイリーデータ (2)'!$A:$F,5,FALSE),"")</f>
        <v/>
      </c>
      <c r="V84" s="44" t="str">
        <f>IFERROR(VLOOKUP($B84&amp;V$1,'デイリーデータ (2)'!$A:$F,5,FALSE),"")</f>
        <v/>
      </c>
      <c r="W84" s="44" t="str">
        <f>IFERROR(VLOOKUP($B84&amp;W$1,'デイリーデータ (2)'!$A:$F,5,FALSE),"")</f>
        <v/>
      </c>
      <c r="X84" s="44" t="str">
        <f>IFERROR(VLOOKUP($B84&amp;X$1,'デイリーデータ (2)'!$A:$F,5,FALSE),"")</f>
        <v/>
      </c>
      <c r="Y84" s="44" t="str">
        <f>IFERROR(VLOOKUP($B84&amp;Y$1,'デイリーデータ (2)'!$A:$F,5,FALSE),"")</f>
        <v/>
      </c>
      <c r="Z84" s="44" t="str">
        <f>IFERROR(VLOOKUP($B84&amp;Z$1,'デイリーデータ (2)'!$A:$F,5,FALSE),"")</f>
        <v/>
      </c>
      <c r="AA84" s="44" t="str">
        <f>IFERROR(VLOOKUP($B84&amp;AA$1,'デイリーデータ (2)'!$A:$F,5,FALSE),"")</f>
        <v/>
      </c>
      <c r="AB84" s="44" t="str">
        <f>IFERROR(VLOOKUP($B84&amp;AB$1,'デイリーデータ (2)'!$A:$F,5,FALSE),"")</f>
        <v/>
      </c>
      <c r="AC84" s="44" t="str">
        <f>IFERROR(VLOOKUP($B84&amp;AC$1,'デイリーデータ (2)'!$A:$F,5,FALSE),"")</f>
        <v/>
      </c>
      <c r="AD84" s="44" t="str">
        <f>IFERROR(VLOOKUP($B84&amp;AD$1,'デイリーデータ (2)'!$A:$F,5,FALSE),"")</f>
        <v/>
      </c>
      <c r="AE84" s="44" t="str">
        <f>IFERROR(VLOOKUP($B84&amp;AE$1,'デイリーデータ (2)'!$A:$F,5,FALSE),"")</f>
        <v/>
      </c>
      <c r="AF84" s="44" t="str">
        <f>IFERROR(VLOOKUP($B84&amp;AF$1,'デイリーデータ (2)'!$A:$F,5,FALSE),"")</f>
        <v/>
      </c>
      <c r="AG84" s="44" t="str">
        <f>IFERROR(VLOOKUP($B84&amp;AG$1,'デイリーデータ (2)'!$A:$F,5,FALSE),"")</f>
        <v/>
      </c>
      <c r="AH84" s="45" t="str">
        <f>IFERROR(VLOOKUP($B84&amp;AH$1,'デイリーデータ (2)'!$A:$F,5,FALSE),"")</f>
        <v/>
      </c>
    </row>
    <row r="85" spans="1:34" s="33" customFormat="1" ht="9.5" x14ac:dyDescent="0.2">
      <c r="A85" s="29"/>
      <c r="B85" s="30"/>
      <c r="C85" s="28" t="s">
        <v>47</v>
      </c>
      <c r="D85" s="31" t="e">
        <f>VLOOKUP($B84&amp;勤務表!D$1,デイリーデータ,6,FALSE)</f>
        <v>#N/A</v>
      </c>
      <c r="E85" s="31" t="e">
        <f>VLOOKUP($B84&amp;勤務表!E$1,デイリーデータ,6,FALSE)</f>
        <v>#N/A</v>
      </c>
      <c r="F85" s="31" t="str">
        <f>IFERROR(VLOOKUP($B84&amp;勤務表!F$1,デイリーデータ,6,FALSE),"")</f>
        <v/>
      </c>
      <c r="G85" s="31" t="str">
        <f>IFERROR(VLOOKUP($B84&amp;勤務表!G$1,デイリーデータ,6,FALSE),"")</f>
        <v/>
      </c>
      <c r="H85" s="31" t="str">
        <f>IFERROR(VLOOKUP($B84&amp;勤務表!H$1,デイリーデータ,6,FALSE),"")</f>
        <v/>
      </c>
      <c r="I85" s="31" t="str">
        <f>IFERROR(VLOOKUP($B84&amp;勤務表!I$1,デイリーデータ,6,FALSE),"")</f>
        <v/>
      </c>
      <c r="J85" s="31" t="str">
        <f>IFERROR(VLOOKUP($B84&amp;勤務表!J$1,デイリーデータ,6,FALSE),"")</f>
        <v/>
      </c>
      <c r="K85" s="31" t="str">
        <f>IFERROR(VLOOKUP($B84&amp;勤務表!K$1,デイリーデータ,6,FALSE),"")</f>
        <v/>
      </c>
      <c r="L85" s="31" t="str">
        <f>IFERROR(VLOOKUP($B84&amp;勤務表!L$1,デイリーデータ,6,FALSE),"")</f>
        <v/>
      </c>
      <c r="M85" s="31" t="str">
        <f>IFERROR(VLOOKUP($B84&amp;勤務表!M$1,デイリーデータ,6,FALSE),"")</f>
        <v/>
      </c>
      <c r="N85" s="31" t="str">
        <f>IFERROR(VLOOKUP($B84&amp;勤務表!N$1,デイリーデータ,6,FALSE),"")</f>
        <v/>
      </c>
      <c r="O85" s="31" t="str">
        <f>IFERROR(VLOOKUP($B84&amp;勤務表!O$1,デイリーデータ,6,FALSE),"")</f>
        <v/>
      </c>
      <c r="P85" s="31" t="str">
        <f>IFERROR(VLOOKUP($B84&amp;勤務表!P$1,デイリーデータ,6,FALSE),"")</f>
        <v/>
      </c>
      <c r="Q85" s="31" t="str">
        <f>IFERROR(VLOOKUP($B84&amp;勤務表!Q$1,デイリーデータ,6,FALSE),"")</f>
        <v/>
      </c>
      <c r="R85" s="31" t="str">
        <f>IFERROR(VLOOKUP($B84&amp;勤務表!R$1,デイリーデータ,6,FALSE),"")</f>
        <v/>
      </c>
      <c r="S85" s="31" t="str">
        <f>IFERROR(VLOOKUP($B84&amp;勤務表!S$1,デイリーデータ,6,FALSE),"")</f>
        <v/>
      </c>
      <c r="T85" s="31" t="str">
        <f>IFERROR(VLOOKUP($B84&amp;勤務表!T$1,デイリーデータ,6,FALSE),"")</f>
        <v/>
      </c>
      <c r="U85" s="31" t="str">
        <f>IFERROR(VLOOKUP($B84&amp;勤務表!U$1,デイリーデータ,6,FALSE),"")</f>
        <v/>
      </c>
      <c r="V85" s="31" t="str">
        <f>IFERROR(VLOOKUP($B84&amp;勤務表!V$1,デイリーデータ,6,FALSE),"")</f>
        <v/>
      </c>
      <c r="W85" s="31" t="str">
        <f>IFERROR(VLOOKUP($B84&amp;勤務表!W$1,デイリーデータ,6,FALSE),"")</f>
        <v/>
      </c>
      <c r="X85" s="31" t="str">
        <f>IFERROR(VLOOKUP($B84&amp;勤務表!X$1,デイリーデータ,6,FALSE),"")</f>
        <v/>
      </c>
      <c r="Y85" s="31" t="str">
        <f>IFERROR(VLOOKUP($B84&amp;勤務表!Y$1,デイリーデータ,6,FALSE),"")</f>
        <v/>
      </c>
      <c r="Z85" s="31" t="str">
        <f>IFERROR(VLOOKUP($B84&amp;勤務表!Z$1,デイリーデータ,6,FALSE),"")</f>
        <v/>
      </c>
      <c r="AA85" s="31" t="str">
        <f>IFERROR(VLOOKUP($B84&amp;勤務表!AA$1,デイリーデータ,6,FALSE),"")</f>
        <v/>
      </c>
      <c r="AB85" s="31" t="str">
        <f>IFERROR(VLOOKUP($B84&amp;勤務表!AB$1,デイリーデータ,6,FALSE),"")</f>
        <v/>
      </c>
      <c r="AC85" s="31" t="str">
        <f>IFERROR(VLOOKUP($B84&amp;勤務表!AC$1,デイリーデータ,6,FALSE),"")</f>
        <v/>
      </c>
      <c r="AD85" s="31" t="str">
        <f>IFERROR(VLOOKUP($B84&amp;勤務表!AD$1,デイリーデータ,6,FALSE),"")</f>
        <v/>
      </c>
      <c r="AE85" s="31" t="str">
        <f>IFERROR(VLOOKUP($B84&amp;勤務表!AE$1,デイリーデータ,6,FALSE),"")</f>
        <v/>
      </c>
      <c r="AF85" s="31" t="str">
        <f>IFERROR(VLOOKUP($B84&amp;勤務表!AF$1,デイリーデータ,6,FALSE),"")</f>
        <v/>
      </c>
      <c r="AG85" s="31" t="str">
        <f>IFERROR(VLOOKUP($B84&amp;勤務表!AG$1,デイリーデータ,6,FALSE),"")</f>
        <v/>
      </c>
      <c r="AH85" s="32" t="str">
        <f>IFERROR(VLOOKUP($B84&amp;勤務表!AH$1,デイリーデータ,6,FALSE),"")</f>
        <v/>
      </c>
    </row>
    <row r="86" spans="1:34" s="15" customFormat="1" ht="9.5" x14ac:dyDescent="0.2">
      <c r="A86" s="38"/>
      <c r="B86" s="39"/>
      <c r="C86" s="40" t="s">
        <v>46</v>
      </c>
      <c r="D86" s="34" t="e">
        <f>VLOOKUP($B84&amp;D$1,'宅直データ (２)'!$A:$K,8,FALSE)</f>
        <v>#N/A</v>
      </c>
      <c r="E86" s="35" t="str">
        <f>INDEX(拘!$D$15:$AH$63,勤務表!$A84,DAY(勤務表!E$1))</f>
        <v/>
      </c>
      <c r="F86" s="35" t="str">
        <f>INDEX(拘!$D$15:$AH$63,勤務表!$A84,DAY(勤務表!F$1))</f>
        <v/>
      </c>
      <c r="G86" s="35" t="str">
        <f>INDEX(拘!$D$15:$AH$63,勤務表!$A84,DAY(勤務表!G$1))</f>
        <v/>
      </c>
      <c r="H86" s="35" t="str">
        <f>INDEX(拘!$D$15:$AH$63,勤務表!$A84,DAY(勤務表!H$1))</f>
        <v/>
      </c>
      <c r="I86" s="35" t="str">
        <f>INDEX(拘!$D$15:$AH$63,勤務表!$A84,DAY(勤務表!I$1))</f>
        <v/>
      </c>
      <c r="J86" s="35" t="str">
        <f>INDEX(拘!$D$15:$AH$63,勤務表!$A84,DAY(勤務表!J$1))</f>
        <v/>
      </c>
      <c r="K86" s="35" t="str">
        <f>INDEX(拘!$D$15:$AH$63,勤務表!$A84,DAY(勤務表!K$1))</f>
        <v/>
      </c>
      <c r="L86" s="35" t="str">
        <f>INDEX(拘!$D$15:$AH$63,勤務表!$A84,DAY(勤務表!L$1))</f>
        <v/>
      </c>
      <c r="M86" s="35" t="str">
        <f>INDEX(拘!$D$15:$AH$63,勤務表!$A84,DAY(勤務表!M$1))</f>
        <v/>
      </c>
      <c r="N86" s="35" t="str">
        <f>INDEX(拘!$D$15:$AH$63,勤務表!$A84,DAY(勤務表!N$1))</f>
        <v/>
      </c>
      <c r="O86" s="35" t="str">
        <f>INDEX(拘!$D$15:$AH$63,勤務表!$A84,DAY(勤務表!O$1))</f>
        <v/>
      </c>
      <c r="P86" s="35" t="str">
        <f>INDEX(拘!$D$15:$AH$63,勤務表!$A84,DAY(勤務表!P$1))</f>
        <v/>
      </c>
      <c r="Q86" s="35" t="str">
        <f>INDEX(拘!$D$15:$AH$63,勤務表!$A84,DAY(勤務表!Q$1))</f>
        <v/>
      </c>
      <c r="R86" s="35" t="str">
        <f>INDEX(拘!$D$15:$AH$63,勤務表!$A84,DAY(勤務表!R$1))</f>
        <v/>
      </c>
      <c r="S86" s="35" t="str">
        <f>INDEX(拘!$D$15:$AH$63,勤務表!$A84,DAY(勤務表!S$1))</f>
        <v/>
      </c>
      <c r="T86" s="35" t="str">
        <f>INDEX(拘!$D$15:$AH$63,勤務表!$A84,DAY(勤務表!T$1))</f>
        <v/>
      </c>
      <c r="U86" s="35" t="str">
        <f>INDEX(拘!$D$15:$AH$63,勤務表!$A84,DAY(勤務表!U$1))</f>
        <v/>
      </c>
      <c r="V86" s="35" t="str">
        <f>INDEX(拘!$D$15:$AH$63,勤務表!$A84,DAY(勤務表!V$1))</f>
        <v/>
      </c>
      <c r="W86" s="35" t="str">
        <f>INDEX(拘!$D$15:$AH$63,勤務表!$A84,DAY(勤務表!W$1))</f>
        <v/>
      </c>
      <c r="X86" s="35" t="str">
        <f>INDEX(拘!$D$15:$AH$63,勤務表!$A84,DAY(勤務表!X$1))</f>
        <v/>
      </c>
      <c r="Y86" s="35" t="str">
        <f>INDEX(拘!$D$15:$AH$63,勤務表!$A84,DAY(勤務表!Y$1))</f>
        <v/>
      </c>
      <c r="Z86" s="35" t="str">
        <f>INDEX(拘!$D$15:$AH$63,勤務表!$A84,DAY(勤務表!Z$1))</f>
        <v/>
      </c>
      <c r="AA86" s="35" t="str">
        <f>INDEX(拘!$D$15:$AH$63,勤務表!$A84,DAY(勤務表!AA$1))</f>
        <v/>
      </c>
      <c r="AB86" s="35" t="str">
        <f>INDEX(拘!$D$15:$AH$63,勤務表!$A84,DAY(勤務表!AB$1))</f>
        <v/>
      </c>
      <c r="AC86" s="35" t="str">
        <f>INDEX(拘!$D$15:$AH$63,勤務表!$A84,DAY(勤務表!AC$1))</f>
        <v/>
      </c>
      <c r="AD86" s="35" t="str">
        <f>INDEX(拘!$D$15:$AH$63,勤務表!$A84,DAY(勤務表!AD$1))</f>
        <v/>
      </c>
      <c r="AE86" s="35" t="str">
        <f>INDEX(拘!$D$15:$AH$63,勤務表!$A84,DAY(勤務表!AE$1))</f>
        <v/>
      </c>
      <c r="AF86" s="35" t="str">
        <f>INDEX(拘!$D$15:$AH$63,勤務表!$A84,DAY(勤務表!AF$1))</f>
        <v/>
      </c>
      <c r="AG86" s="35" t="str">
        <f>INDEX(拘!$D$15:$AH$63,勤務表!$A84,DAY(勤務表!AG$1))</f>
        <v/>
      </c>
      <c r="AH86" s="36" t="str">
        <f>INDEX(拘!$D$15:$AH$63,勤務表!$A84,DAY(勤務表!AH$1))</f>
        <v/>
      </c>
    </row>
    <row r="87" spans="1:34" s="15" customFormat="1" x14ac:dyDescent="0.2">
      <c r="A87" s="41">
        <f>IFERROR(IF(A84+1&lt;=MAX('デイリーデータ (2)'!G:G),A84+1,""),"")</f>
        <v>29</v>
      </c>
      <c r="B87" s="42" t="str">
        <f>IFERROR(VLOOKUP(A87,スタッフ!A:C,2,FALSE),"")</f>
        <v>125630</v>
      </c>
      <c r="C87" s="46" t="str">
        <f>IFERROR(VLOOKUP(A87,スタッフ!A:C,3,FALSE),"")</f>
        <v>松木 こころ</v>
      </c>
      <c r="D87" s="43" t="str">
        <f>IFERROR(VLOOKUP($B87&amp;D$1,'デイリーデータ (2)'!$A:$F,5,FALSE),"")</f>
        <v/>
      </c>
      <c r="E87" s="44" t="str">
        <f>IFERROR(VLOOKUP($B87&amp;E$1,'デイリーデータ (2)'!$A:$F,5,FALSE),"")</f>
        <v/>
      </c>
      <c r="F87" s="44" t="str">
        <f>IFERROR(VLOOKUP($B87&amp;F$1,'デイリーデータ (2)'!$A:$F,5,FALSE),"")</f>
        <v/>
      </c>
      <c r="G87" s="44" t="str">
        <f>IFERROR(VLOOKUP($B87&amp;G$1,'デイリーデータ (2)'!$A:$F,5,FALSE),"")</f>
        <v/>
      </c>
      <c r="H87" s="44" t="str">
        <f>IFERROR(VLOOKUP($B87&amp;H$1,'デイリーデータ (2)'!$A:$F,5,FALSE),"")</f>
        <v/>
      </c>
      <c r="I87" s="44" t="str">
        <f>IFERROR(VLOOKUP($B87&amp;I$1,'デイリーデータ (2)'!$A:$F,5,FALSE),"")</f>
        <v/>
      </c>
      <c r="J87" s="44" t="str">
        <f>IFERROR(VLOOKUP($B87&amp;J$1,'デイリーデータ (2)'!$A:$F,5,FALSE),"")</f>
        <v/>
      </c>
      <c r="K87" s="44" t="str">
        <f>IFERROR(VLOOKUP($B87&amp;K$1,'デイリーデータ (2)'!$A:$F,5,FALSE),"")</f>
        <v/>
      </c>
      <c r="L87" s="44" t="str">
        <f>IFERROR(VLOOKUP($B87&amp;L$1,'デイリーデータ (2)'!$A:$F,5,FALSE),"")</f>
        <v/>
      </c>
      <c r="M87" s="44" t="str">
        <f>IFERROR(VLOOKUP($B87&amp;M$1,'デイリーデータ (2)'!$A:$F,5,FALSE),"")</f>
        <v/>
      </c>
      <c r="N87" s="44" t="str">
        <f>IFERROR(VLOOKUP($B87&amp;N$1,'デイリーデータ (2)'!$A:$F,5,FALSE),"")</f>
        <v/>
      </c>
      <c r="O87" s="44" t="str">
        <f>IFERROR(VLOOKUP($B87&amp;O$1,'デイリーデータ (2)'!$A:$F,5,FALSE),"")</f>
        <v/>
      </c>
      <c r="P87" s="44" t="str">
        <f>IFERROR(VLOOKUP($B87&amp;P$1,'デイリーデータ (2)'!$A:$F,5,FALSE),"")</f>
        <v/>
      </c>
      <c r="Q87" s="44" t="str">
        <f>IFERROR(VLOOKUP($B87&amp;Q$1,'デイリーデータ (2)'!$A:$F,5,FALSE),"")</f>
        <v/>
      </c>
      <c r="R87" s="44" t="str">
        <f>IFERROR(VLOOKUP($B87&amp;R$1,'デイリーデータ (2)'!$A:$F,5,FALSE),"")</f>
        <v/>
      </c>
      <c r="S87" s="44" t="str">
        <f>IFERROR(VLOOKUP($B87&amp;S$1,'デイリーデータ (2)'!$A:$F,5,FALSE),"")</f>
        <v/>
      </c>
      <c r="T87" s="44" t="str">
        <f>IFERROR(VLOOKUP($B87&amp;T$1,'デイリーデータ (2)'!$A:$F,5,FALSE),"")</f>
        <v/>
      </c>
      <c r="U87" s="44" t="str">
        <f>IFERROR(VLOOKUP($B87&amp;U$1,'デイリーデータ (2)'!$A:$F,5,FALSE),"")</f>
        <v/>
      </c>
      <c r="V87" s="44" t="str">
        <f>IFERROR(VLOOKUP($B87&amp;V$1,'デイリーデータ (2)'!$A:$F,5,FALSE),"")</f>
        <v/>
      </c>
      <c r="W87" s="44" t="str">
        <f>IFERROR(VLOOKUP($B87&amp;W$1,'デイリーデータ (2)'!$A:$F,5,FALSE),"")</f>
        <v/>
      </c>
      <c r="X87" s="44" t="str">
        <f>IFERROR(VLOOKUP($B87&amp;X$1,'デイリーデータ (2)'!$A:$F,5,FALSE),"")</f>
        <v/>
      </c>
      <c r="Y87" s="44" t="str">
        <f>IFERROR(VLOOKUP($B87&amp;Y$1,'デイリーデータ (2)'!$A:$F,5,FALSE),"")</f>
        <v/>
      </c>
      <c r="Z87" s="44" t="str">
        <f>IFERROR(VLOOKUP($B87&amp;Z$1,'デイリーデータ (2)'!$A:$F,5,FALSE),"")</f>
        <v/>
      </c>
      <c r="AA87" s="44" t="str">
        <f>IFERROR(VLOOKUP($B87&amp;AA$1,'デイリーデータ (2)'!$A:$F,5,FALSE),"")</f>
        <v/>
      </c>
      <c r="AB87" s="44" t="str">
        <f>IFERROR(VLOOKUP($B87&amp;AB$1,'デイリーデータ (2)'!$A:$F,5,FALSE),"")</f>
        <v/>
      </c>
      <c r="AC87" s="44" t="str">
        <f>IFERROR(VLOOKUP($B87&amp;AC$1,'デイリーデータ (2)'!$A:$F,5,FALSE),"")</f>
        <v/>
      </c>
      <c r="AD87" s="44" t="str">
        <f>IFERROR(VLOOKUP($B87&amp;AD$1,'デイリーデータ (2)'!$A:$F,5,FALSE),"")</f>
        <v/>
      </c>
      <c r="AE87" s="44" t="str">
        <f>IFERROR(VLOOKUP($B87&amp;AE$1,'デイリーデータ (2)'!$A:$F,5,FALSE),"")</f>
        <v/>
      </c>
      <c r="AF87" s="44" t="str">
        <f>IFERROR(VLOOKUP($B87&amp;AF$1,'デイリーデータ (2)'!$A:$F,5,FALSE),"")</f>
        <v/>
      </c>
      <c r="AG87" s="44" t="str">
        <f>IFERROR(VLOOKUP($B87&amp;AG$1,'デイリーデータ (2)'!$A:$F,5,FALSE),"")</f>
        <v/>
      </c>
      <c r="AH87" s="45" t="str">
        <f>IFERROR(VLOOKUP($B87&amp;AH$1,'デイリーデータ (2)'!$A:$F,5,FALSE),"")</f>
        <v/>
      </c>
    </row>
    <row r="88" spans="1:34" s="33" customFormat="1" ht="9.5" x14ac:dyDescent="0.2">
      <c r="A88" s="29"/>
      <c r="B88" s="30"/>
      <c r="C88" s="28" t="s">
        <v>47</v>
      </c>
      <c r="D88" s="31" t="e">
        <f>VLOOKUP($B87&amp;勤務表!D$1,デイリーデータ,6,FALSE)</f>
        <v>#N/A</v>
      </c>
      <c r="E88" s="31" t="e">
        <f>VLOOKUP($B87&amp;勤務表!E$1,デイリーデータ,6,FALSE)</f>
        <v>#N/A</v>
      </c>
      <c r="F88" s="31" t="str">
        <f>IFERROR(VLOOKUP($B87&amp;勤務表!F$1,デイリーデータ,6,FALSE),"")</f>
        <v/>
      </c>
      <c r="G88" s="31" t="str">
        <f>IFERROR(VLOOKUP($B87&amp;勤務表!G$1,デイリーデータ,6,FALSE),"")</f>
        <v/>
      </c>
      <c r="H88" s="31" t="str">
        <f>IFERROR(VLOOKUP($B87&amp;勤務表!H$1,デイリーデータ,6,FALSE),"")</f>
        <v/>
      </c>
      <c r="I88" s="31" t="str">
        <f>IFERROR(VLOOKUP($B87&amp;勤務表!I$1,デイリーデータ,6,FALSE),"")</f>
        <v/>
      </c>
      <c r="J88" s="31" t="str">
        <f>IFERROR(VLOOKUP($B87&amp;勤務表!J$1,デイリーデータ,6,FALSE),"")</f>
        <v/>
      </c>
      <c r="K88" s="31" t="str">
        <f>IFERROR(VLOOKUP($B87&amp;勤務表!K$1,デイリーデータ,6,FALSE),"")</f>
        <v/>
      </c>
      <c r="L88" s="31" t="str">
        <f>IFERROR(VLOOKUP($B87&amp;勤務表!L$1,デイリーデータ,6,FALSE),"")</f>
        <v/>
      </c>
      <c r="M88" s="31" t="str">
        <f>IFERROR(VLOOKUP($B87&amp;勤務表!M$1,デイリーデータ,6,FALSE),"")</f>
        <v/>
      </c>
      <c r="N88" s="31" t="str">
        <f>IFERROR(VLOOKUP($B87&amp;勤務表!N$1,デイリーデータ,6,FALSE),"")</f>
        <v/>
      </c>
      <c r="O88" s="31" t="str">
        <f>IFERROR(VLOOKUP($B87&amp;勤務表!O$1,デイリーデータ,6,FALSE),"")</f>
        <v/>
      </c>
      <c r="P88" s="31" t="str">
        <f>IFERROR(VLOOKUP($B87&amp;勤務表!P$1,デイリーデータ,6,FALSE),"")</f>
        <v/>
      </c>
      <c r="Q88" s="31" t="str">
        <f>IFERROR(VLOOKUP($B87&amp;勤務表!Q$1,デイリーデータ,6,FALSE),"")</f>
        <v/>
      </c>
      <c r="R88" s="31" t="str">
        <f>IFERROR(VLOOKUP($B87&amp;勤務表!R$1,デイリーデータ,6,FALSE),"")</f>
        <v/>
      </c>
      <c r="S88" s="31" t="str">
        <f>IFERROR(VLOOKUP($B87&amp;勤務表!S$1,デイリーデータ,6,FALSE),"")</f>
        <v/>
      </c>
      <c r="T88" s="31" t="str">
        <f>IFERROR(VLOOKUP($B87&amp;勤務表!T$1,デイリーデータ,6,FALSE),"")</f>
        <v/>
      </c>
      <c r="U88" s="31" t="str">
        <f>IFERROR(VLOOKUP($B87&amp;勤務表!U$1,デイリーデータ,6,FALSE),"")</f>
        <v/>
      </c>
      <c r="V88" s="31" t="str">
        <f>IFERROR(VLOOKUP($B87&amp;勤務表!V$1,デイリーデータ,6,FALSE),"")</f>
        <v/>
      </c>
      <c r="W88" s="31" t="str">
        <f>IFERROR(VLOOKUP($B87&amp;勤務表!W$1,デイリーデータ,6,FALSE),"")</f>
        <v/>
      </c>
      <c r="X88" s="31" t="str">
        <f>IFERROR(VLOOKUP($B87&amp;勤務表!X$1,デイリーデータ,6,FALSE),"")</f>
        <v/>
      </c>
      <c r="Y88" s="31" t="str">
        <f>IFERROR(VLOOKUP($B87&amp;勤務表!Y$1,デイリーデータ,6,FALSE),"")</f>
        <v/>
      </c>
      <c r="Z88" s="31" t="str">
        <f>IFERROR(VLOOKUP($B87&amp;勤務表!Z$1,デイリーデータ,6,FALSE),"")</f>
        <v/>
      </c>
      <c r="AA88" s="31" t="str">
        <f>IFERROR(VLOOKUP($B87&amp;勤務表!AA$1,デイリーデータ,6,FALSE),"")</f>
        <v/>
      </c>
      <c r="AB88" s="31" t="str">
        <f>IFERROR(VLOOKUP($B87&amp;勤務表!AB$1,デイリーデータ,6,FALSE),"")</f>
        <v/>
      </c>
      <c r="AC88" s="31" t="str">
        <f>IFERROR(VLOOKUP($B87&amp;勤務表!AC$1,デイリーデータ,6,FALSE),"")</f>
        <v/>
      </c>
      <c r="AD88" s="31" t="str">
        <f>IFERROR(VLOOKUP($B87&amp;勤務表!AD$1,デイリーデータ,6,FALSE),"")</f>
        <v/>
      </c>
      <c r="AE88" s="31" t="str">
        <f>IFERROR(VLOOKUP($B87&amp;勤務表!AE$1,デイリーデータ,6,FALSE),"")</f>
        <v/>
      </c>
      <c r="AF88" s="31" t="str">
        <f>IFERROR(VLOOKUP($B87&amp;勤務表!AF$1,デイリーデータ,6,FALSE),"")</f>
        <v/>
      </c>
      <c r="AG88" s="31" t="str">
        <f>IFERROR(VLOOKUP($B87&amp;勤務表!AG$1,デイリーデータ,6,FALSE),"")</f>
        <v/>
      </c>
      <c r="AH88" s="32" t="str">
        <f>IFERROR(VLOOKUP($B87&amp;勤務表!AH$1,デイリーデータ,6,FALSE),"")</f>
        <v/>
      </c>
    </row>
    <row r="89" spans="1:34" s="15" customFormat="1" ht="9.5" x14ac:dyDescent="0.2">
      <c r="A89" s="38"/>
      <c r="B89" s="39"/>
      <c r="C89" s="40" t="s">
        <v>46</v>
      </c>
      <c r="D89" s="34" t="e">
        <f>VLOOKUP($B87&amp;D$1,'宅直データ (２)'!$A:$K,8,FALSE)</f>
        <v>#N/A</v>
      </c>
      <c r="E89" s="35" t="str">
        <f>INDEX(拘!$D$15:$AH$63,勤務表!$A87,DAY(勤務表!E$1))</f>
        <v/>
      </c>
      <c r="F89" s="35" t="str">
        <f>INDEX(拘!$D$15:$AH$63,勤務表!$A87,DAY(勤務表!F$1))</f>
        <v/>
      </c>
      <c r="G89" s="35" t="str">
        <f>INDEX(拘!$D$15:$AH$63,勤務表!$A87,DAY(勤務表!G$1))</f>
        <v/>
      </c>
      <c r="H89" s="35" t="str">
        <f>INDEX(拘!$D$15:$AH$63,勤務表!$A87,DAY(勤務表!H$1))</f>
        <v/>
      </c>
      <c r="I89" s="35" t="str">
        <f>INDEX(拘!$D$15:$AH$63,勤務表!$A87,DAY(勤務表!I$1))</f>
        <v/>
      </c>
      <c r="J89" s="35" t="str">
        <f>INDEX(拘!$D$15:$AH$63,勤務表!$A87,DAY(勤務表!J$1))</f>
        <v/>
      </c>
      <c r="K89" s="35" t="str">
        <f>INDEX(拘!$D$15:$AH$63,勤務表!$A87,DAY(勤務表!K$1))</f>
        <v/>
      </c>
      <c r="L89" s="35" t="str">
        <f>INDEX(拘!$D$15:$AH$63,勤務表!$A87,DAY(勤務表!L$1))</f>
        <v/>
      </c>
      <c r="M89" s="35" t="str">
        <f>INDEX(拘!$D$15:$AH$63,勤務表!$A87,DAY(勤務表!M$1))</f>
        <v/>
      </c>
      <c r="N89" s="35" t="str">
        <f>INDEX(拘!$D$15:$AH$63,勤務表!$A87,DAY(勤務表!N$1))</f>
        <v/>
      </c>
      <c r="O89" s="35" t="str">
        <f>INDEX(拘!$D$15:$AH$63,勤務表!$A87,DAY(勤務表!O$1))</f>
        <v/>
      </c>
      <c r="P89" s="35" t="str">
        <f>INDEX(拘!$D$15:$AH$63,勤務表!$A87,DAY(勤務表!P$1))</f>
        <v/>
      </c>
      <c r="Q89" s="35" t="str">
        <f>INDEX(拘!$D$15:$AH$63,勤務表!$A87,DAY(勤務表!Q$1))</f>
        <v/>
      </c>
      <c r="R89" s="35" t="str">
        <f>INDEX(拘!$D$15:$AH$63,勤務表!$A87,DAY(勤務表!R$1))</f>
        <v/>
      </c>
      <c r="S89" s="35" t="str">
        <f>INDEX(拘!$D$15:$AH$63,勤務表!$A87,DAY(勤務表!S$1))</f>
        <v/>
      </c>
      <c r="T89" s="35" t="str">
        <f>INDEX(拘!$D$15:$AH$63,勤務表!$A87,DAY(勤務表!T$1))</f>
        <v/>
      </c>
      <c r="U89" s="35" t="str">
        <f>INDEX(拘!$D$15:$AH$63,勤務表!$A87,DAY(勤務表!U$1))</f>
        <v/>
      </c>
      <c r="V89" s="35" t="str">
        <f>INDEX(拘!$D$15:$AH$63,勤務表!$A87,DAY(勤務表!V$1))</f>
        <v/>
      </c>
      <c r="W89" s="35" t="str">
        <f>INDEX(拘!$D$15:$AH$63,勤務表!$A87,DAY(勤務表!W$1))</f>
        <v/>
      </c>
      <c r="X89" s="35" t="str">
        <f>INDEX(拘!$D$15:$AH$63,勤務表!$A87,DAY(勤務表!X$1))</f>
        <v/>
      </c>
      <c r="Y89" s="35" t="str">
        <f>INDEX(拘!$D$15:$AH$63,勤務表!$A87,DAY(勤務表!Y$1))</f>
        <v/>
      </c>
      <c r="Z89" s="35" t="str">
        <f>INDEX(拘!$D$15:$AH$63,勤務表!$A87,DAY(勤務表!Z$1))</f>
        <v/>
      </c>
      <c r="AA89" s="35" t="str">
        <f>INDEX(拘!$D$15:$AH$63,勤務表!$A87,DAY(勤務表!AA$1))</f>
        <v/>
      </c>
      <c r="AB89" s="35" t="str">
        <f>INDEX(拘!$D$15:$AH$63,勤務表!$A87,DAY(勤務表!AB$1))</f>
        <v/>
      </c>
      <c r="AC89" s="35" t="str">
        <f>INDEX(拘!$D$15:$AH$63,勤務表!$A87,DAY(勤務表!AC$1))</f>
        <v/>
      </c>
      <c r="AD89" s="35" t="str">
        <f>INDEX(拘!$D$15:$AH$63,勤務表!$A87,DAY(勤務表!AD$1))</f>
        <v/>
      </c>
      <c r="AE89" s="35" t="str">
        <f>INDEX(拘!$D$15:$AH$63,勤務表!$A87,DAY(勤務表!AE$1))</f>
        <v/>
      </c>
      <c r="AF89" s="35" t="str">
        <f>INDEX(拘!$D$15:$AH$63,勤務表!$A87,DAY(勤務表!AF$1))</f>
        <v/>
      </c>
      <c r="AG89" s="35" t="str">
        <f>INDEX(拘!$D$15:$AH$63,勤務表!$A87,DAY(勤務表!AG$1))</f>
        <v/>
      </c>
      <c r="AH89" s="36" t="str">
        <f>INDEX(拘!$D$15:$AH$63,勤務表!$A87,DAY(勤務表!AH$1))</f>
        <v/>
      </c>
    </row>
    <row r="90" spans="1:34" s="15" customFormat="1" x14ac:dyDescent="0.2">
      <c r="A90" s="41">
        <f>IFERROR(IF(A87+1&lt;=MAX('デイリーデータ (2)'!G:G),A87+1,""),"")</f>
        <v>30</v>
      </c>
      <c r="B90" s="42" t="str">
        <f>IFERROR(VLOOKUP(A90,スタッフ!A:C,2,FALSE),"")</f>
        <v>125642</v>
      </c>
      <c r="C90" s="46" t="str">
        <f>IFERROR(VLOOKUP(A90,スタッフ!A:C,3,FALSE),"")</f>
        <v>諸田 悠也</v>
      </c>
      <c r="D90" s="43" t="str">
        <f>IFERROR(VLOOKUP($B90&amp;D$1,'デイリーデータ (2)'!$A:$F,5,FALSE),"")</f>
        <v/>
      </c>
      <c r="E90" s="44" t="str">
        <f>IFERROR(VLOOKUP($B90&amp;E$1,'デイリーデータ (2)'!$A:$F,5,FALSE),"")</f>
        <v/>
      </c>
      <c r="F90" s="44" t="str">
        <f>IFERROR(VLOOKUP($B90&amp;F$1,'デイリーデータ (2)'!$A:$F,5,FALSE),"")</f>
        <v/>
      </c>
      <c r="G90" s="44" t="str">
        <f>IFERROR(VLOOKUP($B90&amp;G$1,'デイリーデータ (2)'!$A:$F,5,FALSE),"")</f>
        <v/>
      </c>
      <c r="H90" s="44" t="str">
        <f>IFERROR(VLOOKUP($B90&amp;H$1,'デイリーデータ (2)'!$A:$F,5,FALSE),"")</f>
        <v/>
      </c>
      <c r="I90" s="44" t="str">
        <f>IFERROR(VLOOKUP($B90&amp;I$1,'デイリーデータ (2)'!$A:$F,5,FALSE),"")</f>
        <v/>
      </c>
      <c r="J90" s="44" t="str">
        <f>IFERROR(VLOOKUP($B90&amp;J$1,'デイリーデータ (2)'!$A:$F,5,FALSE),"")</f>
        <v/>
      </c>
      <c r="K90" s="44" t="str">
        <f>IFERROR(VLOOKUP($B90&amp;K$1,'デイリーデータ (2)'!$A:$F,5,FALSE),"")</f>
        <v/>
      </c>
      <c r="L90" s="44" t="str">
        <f>IFERROR(VLOOKUP($B90&amp;L$1,'デイリーデータ (2)'!$A:$F,5,FALSE),"")</f>
        <v/>
      </c>
      <c r="M90" s="44" t="str">
        <f>IFERROR(VLOOKUP($B90&amp;M$1,'デイリーデータ (2)'!$A:$F,5,FALSE),"")</f>
        <v/>
      </c>
      <c r="N90" s="44" t="str">
        <f>IFERROR(VLOOKUP($B90&amp;N$1,'デイリーデータ (2)'!$A:$F,5,FALSE),"")</f>
        <v/>
      </c>
      <c r="O90" s="44" t="str">
        <f>IFERROR(VLOOKUP($B90&amp;O$1,'デイリーデータ (2)'!$A:$F,5,FALSE),"")</f>
        <v/>
      </c>
      <c r="P90" s="44" t="str">
        <f>IFERROR(VLOOKUP($B90&amp;P$1,'デイリーデータ (2)'!$A:$F,5,FALSE),"")</f>
        <v/>
      </c>
      <c r="Q90" s="44" t="str">
        <f>IFERROR(VLOOKUP($B90&amp;Q$1,'デイリーデータ (2)'!$A:$F,5,FALSE),"")</f>
        <v/>
      </c>
      <c r="R90" s="44" t="str">
        <f>IFERROR(VLOOKUP($B90&amp;R$1,'デイリーデータ (2)'!$A:$F,5,FALSE),"")</f>
        <v/>
      </c>
      <c r="S90" s="44" t="str">
        <f>IFERROR(VLOOKUP($B90&amp;S$1,'デイリーデータ (2)'!$A:$F,5,FALSE),"")</f>
        <v/>
      </c>
      <c r="T90" s="44" t="str">
        <f>IFERROR(VLOOKUP($B90&amp;T$1,'デイリーデータ (2)'!$A:$F,5,FALSE),"")</f>
        <v/>
      </c>
      <c r="U90" s="44" t="str">
        <f>IFERROR(VLOOKUP($B90&amp;U$1,'デイリーデータ (2)'!$A:$F,5,FALSE),"")</f>
        <v/>
      </c>
      <c r="V90" s="44" t="str">
        <f>IFERROR(VLOOKUP($B90&amp;V$1,'デイリーデータ (2)'!$A:$F,5,FALSE),"")</f>
        <v/>
      </c>
      <c r="W90" s="44" t="str">
        <f>IFERROR(VLOOKUP($B90&amp;W$1,'デイリーデータ (2)'!$A:$F,5,FALSE),"")</f>
        <v/>
      </c>
      <c r="X90" s="44" t="str">
        <f>IFERROR(VLOOKUP($B90&amp;X$1,'デイリーデータ (2)'!$A:$F,5,FALSE),"")</f>
        <v/>
      </c>
      <c r="Y90" s="44" t="str">
        <f>IFERROR(VLOOKUP($B90&amp;Y$1,'デイリーデータ (2)'!$A:$F,5,FALSE),"")</f>
        <v/>
      </c>
      <c r="Z90" s="44" t="str">
        <f>IFERROR(VLOOKUP($B90&amp;Z$1,'デイリーデータ (2)'!$A:$F,5,FALSE),"")</f>
        <v/>
      </c>
      <c r="AA90" s="44" t="str">
        <f>IFERROR(VLOOKUP($B90&amp;AA$1,'デイリーデータ (2)'!$A:$F,5,FALSE),"")</f>
        <v/>
      </c>
      <c r="AB90" s="44" t="str">
        <f>IFERROR(VLOOKUP($B90&amp;AB$1,'デイリーデータ (2)'!$A:$F,5,FALSE),"")</f>
        <v/>
      </c>
      <c r="AC90" s="44" t="str">
        <f>IFERROR(VLOOKUP($B90&amp;AC$1,'デイリーデータ (2)'!$A:$F,5,FALSE),"")</f>
        <v/>
      </c>
      <c r="AD90" s="44" t="str">
        <f>IFERROR(VLOOKUP($B90&amp;AD$1,'デイリーデータ (2)'!$A:$F,5,FALSE),"")</f>
        <v/>
      </c>
      <c r="AE90" s="44" t="str">
        <f>IFERROR(VLOOKUP($B90&amp;AE$1,'デイリーデータ (2)'!$A:$F,5,FALSE),"")</f>
        <v/>
      </c>
      <c r="AF90" s="44" t="str">
        <f>IFERROR(VLOOKUP($B90&amp;AF$1,'デイリーデータ (2)'!$A:$F,5,FALSE),"")</f>
        <v/>
      </c>
      <c r="AG90" s="44" t="str">
        <f>IFERROR(VLOOKUP($B90&amp;AG$1,'デイリーデータ (2)'!$A:$F,5,FALSE),"")</f>
        <v/>
      </c>
      <c r="AH90" s="45" t="str">
        <f>IFERROR(VLOOKUP($B90&amp;AH$1,'デイリーデータ (2)'!$A:$F,5,FALSE),"")</f>
        <v/>
      </c>
    </row>
    <row r="91" spans="1:34" s="33" customFormat="1" ht="9.5" x14ac:dyDescent="0.2">
      <c r="A91" s="29"/>
      <c r="B91" s="30"/>
      <c r="C91" s="28" t="s">
        <v>47</v>
      </c>
      <c r="D91" s="31" t="e">
        <f>VLOOKUP($B90&amp;勤務表!D$1,デイリーデータ,6,FALSE)</f>
        <v>#N/A</v>
      </c>
      <c r="E91" s="31" t="e">
        <f>VLOOKUP($B90&amp;勤務表!E$1,デイリーデータ,6,FALSE)</f>
        <v>#N/A</v>
      </c>
      <c r="F91" s="31" t="str">
        <f>IFERROR(VLOOKUP($B90&amp;勤務表!F$1,デイリーデータ,6,FALSE),"")</f>
        <v/>
      </c>
      <c r="G91" s="31" t="str">
        <f>IFERROR(VLOOKUP($B90&amp;勤務表!G$1,デイリーデータ,6,FALSE),"")</f>
        <v/>
      </c>
      <c r="H91" s="31" t="str">
        <f>IFERROR(VLOOKUP($B90&amp;勤務表!H$1,デイリーデータ,6,FALSE),"")</f>
        <v/>
      </c>
      <c r="I91" s="31" t="str">
        <f>IFERROR(VLOOKUP($B90&amp;勤務表!I$1,デイリーデータ,6,FALSE),"")</f>
        <v/>
      </c>
      <c r="J91" s="31" t="str">
        <f>IFERROR(VLOOKUP($B90&amp;勤務表!J$1,デイリーデータ,6,FALSE),"")</f>
        <v/>
      </c>
      <c r="K91" s="31" t="str">
        <f>IFERROR(VLOOKUP($B90&amp;勤務表!K$1,デイリーデータ,6,FALSE),"")</f>
        <v/>
      </c>
      <c r="L91" s="31" t="str">
        <f>IFERROR(VLOOKUP($B90&amp;勤務表!L$1,デイリーデータ,6,FALSE),"")</f>
        <v/>
      </c>
      <c r="M91" s="31" t="str">
        <f>IFERROR(VLOOKUP($B90&amp;勤務表!M$1,デイリーデータ,6,FALSE),"")</f>
        <v/>
      </c>
      <c r="N91" s="31" t="str">
        <f>IFERROR(VLOOKUP($B90&amp;勤務表!N$1,デイリーデータ,6,FALSE),"")</f>
        <v/>
      </c>
      <c r="O91" s="31" t="str">
        <f>IFERROR(VLOOKUP($B90&amp;勤務表!O$1,デイリーデータ,6,FALSE),"")</f>
        <v/>
      </c>
      <c r="P91" s="31" t="str">
        <f>IFERROR(VLOOKUP($B90&amp;勤務表!P$1,デイリーデータ,6,FALSE),"")</f>
        <v/>
      </c>
      <c r="Q91" s="31" t="str">
        <f>IFERROR(VLOOKUP($B90&amp;勤務表!Q$1,デイリーデータ,6,FALSE),"")</f>
        <v/>
      </c>
      <c r="R91" s="31" t="str">
        <f>IFERROR(VLOOKUP($B90&amp;勤務表!R$1,デイリーデータ,6,FALSE),"")</f>
        <v/>
      </c>
      <c r="S91" s="31" t="str">
        <f>IFERROR(VLOOKUP($B90&amp;勤務表!S$1,デイリーデータ,6,FALSE),"")</f>
        <v/>
      </c>
      <c r="T91" s="31" t="str">
        <f>IFERROR(VLOOKUP($B90&amp;勤務表!T$1,デイリーデータ,6,FALSE),"")</f>
        <v/>
      </c>
      <c r="U91" s="31" t="str">
        <f>IFERROR(VLOOKUP($B90&amp;勤務表!U$1,デイリーデータ,6,FALSE),"")</f>
        <v/>
      </c>
      <c r="V91" s="31" t="str">
        <f>IFERROR(VLOOKUP($B90&amp;勤務表!V$1,デイリーデータ,6,FALSE),"")</f>
        <v/>
      </c>
      <c r="W91" s="31" t="str">
        <f>IFERROR(VLOOKUP($B90&amp;勤務表!W$1,デイリーデータ,6,FALSE),"")</f>
        <v/>
      </c>
      <c r="X91" s="31" t="str">
        <f>IFERROR(VLOOKUP($B90&amp;勤務表!X$1,デイリーデータ,6,FALSE),"")</f>
        <v/>
      </c>
      <c r="Y91" s="31" t="str">
        <f>IFERROR(VLOOKUP($B90&amp;勤務表!Y$1,デイリーデータ,6,FALSE),"")</f>
        <v/>
      </c>
      <c r="Z91" s="31" t="str">
        <f>IFERROR(VLOOKUP($B90&amp;勤務表!Z$1,デイリーデータ,6,FALSE),"")</f>
        <v/>
      </c>
      <c r="AA91" s="31" t="str">
        <f>IFERROR(VLOOKUP($B90&amp;勤務表!AA$1,デイリーデータ,6,FALSE),"")</f>
        <v/>
      </c>
      <c r="AB91" s="31" t="str">
        <f>IFERROR(VLOOKUP($B90&amp;勤務表!AB$1,デイリーデータ,6,FALSE),"")</f>
        <v/>
      </c>
      <c r="AC91" s="31" t="str">
        <f>IFERROR(VLOOKUP($B90&amp;勤務表!AC$1,デイリーデータ,6,FALSE),"")</f>
        <v/>
      </c>
      <c r="AD91" s="31" t="str">
        <f>IFERROR(VLOOKUP($B90&amp;勤務表!AD$1,デイリーデータ,6,FALSE),"")</f>
        <v/>
      </c>
      <c r="AE91" s="31" t="str">
        <f>IFERROR(VLOOKUP($B90&amp;勤務表!AE$1,デイリーデータ,6,FALSE),"")</f>
        <v/>
      </c>
      <c r="AF91" s="31" t="str">
        <f>IFERROR(VLOOKUP($B90&amp;勤務表!AF$1,デイリーデータ,6,FALSE),"")</f>
        <v/>
      </c>
      <c r="AG91" s="31" t="str">
        <f>IFERROR(VLOOKUP($B90&amp;勤務表!AG$1,デイリーデータ,6,FALSE),"")</f>
        <v/>
      </c>
      <c r="AH91" s="32" t="str">
        <f>IFERROR(VLOOKUP($B90&amp;勤務表!AH$1,デイリーデータ,6,FALSE),"")</f>
        <v/>
      </c>
    </row>
    <row r="92" spans="1:34" s="15" customFormat="1" ht="9.5" x14ac:dyDescent="0.2">
      <c r="A92" s="38"/>
      <c r="B92" s="39"/>
      <c r="C92" s="40" t="s">
        <v>46</v>
      </c>
      <c r="D92" s="34" t="e">
        <f>VLOOKUP($B90&amp;D$1,'宅直データ (２)'!$A:$K,8,FALSE)</f>
        <v>#N/A</v>
      </c>
      <c r="E92" s="35" t="str">
        <f>INDEX(拘!$D$15:$AH$63,勤務表!$A90,DAY(勤務表!E$1))</f>
        <v/>
      </c>
      <c r="F92" s="35" t="str">
        <f>INDEX(拘!$D$15:$AH$63,勤務表!$A90,DAY(勤務表!F$1))</f>
        <v/>
      </c>
      <c r="G92" s="35" t="str">
        <f>INDEX(拘!$D$15:$AH$63,勤務表!$A90,DAY(勤務表!G$1))</f>
        <v/>
      </c>
      <c r="H92" s="35" t="str">
        <f>INDEX(拘!$D$15:$AH$63,勤務表!$A90,DAY(勤務表!H$1))</f>
        <v/>
      </c>
      <c r="I92" s="35" t="str">
        <f>INDEX(拘!$D$15:$AH$63,勤務表!$A90,DAY(勤務表!I$1))</f>
        <v/>
      </c>
      <c r="J92" s="35" t="str">
        <f>INDEX(拘!$D$15:$AH$63,勤務表!$A90,DAY(勤務表!J$1))</f>
        <v/>
      </c>
      <c r="K92" s="35" t="str">
        <f>INDEX(拘!$D$15:$AH$63,勤務表!$A90,DAY(勤務表!K$1))</f>
        <v/>
      </c>
      <c r="L92" s="35" t="str">
        <f>INDEX(拘!$D$15:$AH$63,勤務表!$A90,DAY(勤務表!L$1))</f>
        <v/>
      </c>
      <c r="M92" s="35" t="str">
        <f>INDEX(拘!$D$15:$AH$63,勤務表!$A90,DAY(勤務表!M$1))</f>
        <v/>
      </c>
      <c r="N92" s="35" t="str">
        <f>INDEX(拘!$D$15:$AH$63,勤務表!$A90,DAY(勤務表!N$1))</f>
        <v/>
      </c>
      <c r="O92" s="35" t="str">
        <f>INDEX(拘!$D$15:$AH$63,勤務表!$A90,DAY(勤務表!O$1))</f>
        <v/>
      </c>
      <c r="P92" s="35" t="str">
        <f>INDEX(拘!$D$15:$AH$63,勤務表!$A90,DAY(勤務表!P$1))</f>
        <v/>
      </c>
      <c r="Q92" s="35" t="str">
        <f>INDEX(拘!$D$15:$AH$63,勤務表!$A90,DAY(勤務表!Q$1))</f>
        <v/>
      </c>
      <c r="R92" s="35" t="str">
        <f>INDEX(拘!$D$15:$AH$63,勤務表!$A90,DAY(勤務表!R$1))</f>
        <v/>
      </c>
      <c r="S92" s="35" t="str">
        <f>INDEX(拘!$D$15:$AH$63,勤務表!$A90,DAY(勤務表!S$1))</f>
        <v/>
      </c>
      <c r="T92" s="35" t="str">
        <f>INDEX(拘!$D$15:$AH$63,勤務表!$A90,DAY(勤務表!T$1))</f>
        <v/>
      </c>
      <c r="U92" s="35" t="str">
        <f>INDEX(拘!$D$15:$AH$63,勤務表!$A90,DAY(勤務表!U$1))</f>
        <v/>
      </c>
      <c r="V92" s="35" t="str">
        <f>INDEX(拘!$D$15:$AH$63,勤務表!$A90,DAY(勤務表!V$1))</f>
        <v/>
      </c>
      <c r="W92" s="35" t="str">
        <f>INDEX(拘!$D$15:$AH$63,勤務表!$A90,DAY(勤務表!W$1))</f>
        <v/>
      </c>
      <c r="X92" s="35" t="str">
        <f>INDEX(拘!$D$15:$AH$63,勤務表!$A90,DAY(勤務表!X$1))</f>
        <v/>
      </c>
      <c r="Y92" s="35" t="str">
        <f>INDEX(拘!$D$15:$AH$63,勤務表!$A90,DAY(勤務表!Y$1))</f>
        <v/>
      </c>
      <c r="Z92" s="35" t="str">
        <f>INDEX(拘!$D$15:$AH$63,勤務表!$A90,DAY(勤務表!Z$1))</f>
        <v/>
      </c>
      <c r="AA92" s="35" t="str">
        <f>INDEX(拘!$D$15:$AH$63,勤務表!$A90,DAY(勤務表!AA$1))</f>
        <v/>
      </c>
      <c r="AB92" s="35" t="str">
        <f>INDEX(拘!$D$15:$AH$63,勤務表!$A90,DAY(勤務表!AB$1))</f>
        <v/>
      </c>
      <c r="AC92" s="35" t="str">
        <f>INDEX(拘!$D$15:$AH$63,勤務表!$A90,DAY(勤務表!AC$1))</f>
        <v/>
      </c>
      <c r="AD92" s="35" t="str">
        <f>INDEX(拘!$D$15:$AH$63,勤務表!$A90,DAY(勤務表!AD$1))</f>
        <v/>
      </c>
      <c r="AE92" s="35" t="str">
        <f>INDEX(拘!$D$15:$AH$63,勤務表!$A90,DAY(勤務表!AE$1))</f>
        <v/>
      </c>
      <c r="AF92" s="35" t="str">
        <f>INDEX(拘!$D$15:$AH$63,勤務表!$A90,DAY(勤務表!AF$1))</f>
        <v/>
      </c>
      <c r="AG92" s="35" t="str">
        <f>INDEX(拘!$D$15:$AH$63,勤務表!$A90,DAY(勤務表!AG$1))</f>
        <v/>
      </c>
      <c r="AH92" s="36" t="str">
        <f>INDEX(拘!$D$15:$AH$63,勤務表!$A90,DAY(勤務表!AH$1))</f>
        <v/>
      </c>
    </row>
    <row r="93" spans="1:34" s="15" customFormat="1" x14ac:dyDescent="0.2">
      <c r="A93" s="41">
        <f>IFERROR(IF(A90+1&lt;=MAX('デイリーデータ (2)'!G:G),A90+1,""),"")</f>
        <v>31</v>
      </c>
      <c r="B93" s="42" t="str">
        <f>IFERROR(VLOOKUP(A93,スタッフ!A:C,2,FALSE),"")</f>
        <v>130415</v>
      </c>
      <c r="C93" s="46" t="str">
        <f>IFERROR(VLOOKUP(A93,スタッフ!A:C,3,FALSE),"")</f>
        <v>樫田 尚</v>
      </c>
      <c r="D93" s="43" t="str">
        <f>IFERROR(VLOOKUP($B93&amp;D$1,'デイリーデータ (2)'!$A:$F,5,FALSE),"")</f>
        <v/>
      </c>
      <c r="E93" s="44" t="str">
        <f>IFERROR(VLOOKUP($B93&amp;E$1,'デイリーデータ (2)'!$A:$F,5,FALSE),"")</f>
        <v/>
      </c>
      <c r="F93" s="44" t="str">
        <f>IFERROR(VLOOKUP($B93&amp;F$1,'デイリーデータ (2)'!$A:$F,5,FALSE),"")</f>
        <v/>
      </c>
      <c r="G93" s="44" t="str">
        <f>IFERROR(VLOOKUP($B93&amp;G$1,'デイリーデータ (2)'!$A:$F,5,FALSE),"")</f>
        <v/>
      </c>
      <c r="H93" s="44" t="str">
        <f>IFERROR(VLOOKUP($B93&amp;H$1,'デイリーデータ (2)'!$A:$F,5,FALSE),"")</f>
        <v/>
      </c>
      <c r="I93" s="44" t="str">
        <f>IFERROR(VLOOKUP($B93&amp;I$1,'デイリーデータ (2)'!$A:$F,5,FALSE),"")</f>
        <v/>
      </c>
      <c r="J93" s="44" t="str">
        <f>IFERROR(VLOOKUP($B93&amp;J$1,'デイリーデータ (2)'!$A:$F,5,FALSE),"")</f>
        <v/>
      </c>
      <c r="K93" s="44" t="str">
        <f>IFERROR(VLOOKUP($B93&amp;K$1,'デイリーデータ (2)'!$A:$F,5,FALSE),"")</f>
        <v/>
      </c>
      <c r="L93" s="44" t="str">
        <f>IFERROR(VLOOKUP($B93&amp;L$1,'デイリーデータ (2)'!$A:$F,5,FALSE),"")</f>
        <v/>
      </c>
      <c r="M93" s="44" t="str">
        <f>IFERROR(VLOOKUP($B93&amp;M$1,'デイリーデータ (2)'!$A:$F,5,FALSE),"")</f>
        <v/>
      </c>
      <c r="N93" s="44" t="str">
        <f>IFERROR(VLOOKUP($B93&amp;N$1,'デイリーデータ (2)'!$A:$F,5,FALSE),"")</f>
        <v/>
      </c>
      <c r="O93" s="44" t="str">
        <f>IFERROR(VLOOKUP($B93&amp;O$1,'デイリーデータ (2)'!$A:$F,5,FALSE),"")</f>
        <v/>
      </c>
      <c r="P93" s="44" t="str">
        <f>IFERROR(VLOOKUP($B93&amp;P$1,'デイリーデータ (2)'!$A:$F,5,FALSE),"")</f>
        <v/>
      </c>
      <c r="Q93" s="44" t="str">
        <f>IFERROR(VLOOKUP($B93&amp;Q$1,'デイリーデータ (2)'!$A:$F,5,FALSE),"")</f>
        <v/>
      </c>
      <c r="R93" s="44" t="str">
        <f>IFERROR(VLOOKUP($B93&amp;R$1,'デイリーデータ (2)'!$A:$F,5,FALSE),"")</f>
        <v/>
      </c>
      <c r="S93" s="44" t="str">
        <f>IFERROR(VLOOKUP($B93&amp;S$1,'デイリーデータ (2)'!$A:$F,5,FALSE),"")</f>
        <v/>
      </c>
      <c r="T93" s="44" t="str">
        <f>IFERROR(VLOOKUP($B93&amp;T$1,'デイリーデータ (2)'!$A:$F,5,FALSE),"")</f>
        <v/>
      </c>
      <c r="U93" s="44" t="str">
        <f>IFERROR(VLOOKUP($B93&amp;U$1,'デイリーデータ (2)'!$A:$F,5,FALSE),"")</f>
        <v/>
      </c>
      <c r="V93" s="44" t="str">
        <f>IFERROR(VLOOKUP($B93&amp;V$1,'デイリーデータ (2)'!$A:$F,5,FALSE),"")</f>
        <v/>
      </c>
      <c r="W93" s="44" t="str">
        <f>IFERROR(VLOOKUP($B93&amp;W$1,'デイリーデータ (2)'!$A:$F,5,FALSE),"")</f>
        <v/>
      </c>
      <c r="X93" s="44" t="str">
        <f>IFERROR(VLOOKUP($B93&amp;X$1,'デイリーデータ (2)'!$A:$F,5,FALSE),"")</f>
        <v/>
      </c>
      <c r="Y93" s="44" t="str">
        <f>IFERROR(VLOOKUP($B93&amp;Y$1,'デイリーデータ (2)'!$A:$F,5,FALSE),"")</f>
        <v/>
      </c>
      <c r="Z93" s="44" t="str">
        <f>IFERROR(VLOOKUP($B93&amp;Z$1,'デイリーデータ (2)'!$A:$F,5,FALSE),"")</f>
        <v/>
      </c>
      <c r="AA93" s="44" t="str">
        <f>IFERROR(VLOOKUP($B93&amp;AA$1,'デイリーデータ (2)'!$A:$F,5,FALSE),"")</f>
        <v/>
      </c>
      <c r="AB93" s="44" t="str">
        <f>IFERROR(VLOOKUP($B93&amp;AB$1,'デイリーデータ (2)'!$A:$F,5,FALSE),"")</f>
        <v/>
      </c>
      <c r="AC93" s="44" t="str">
        <f>IFERROR(VLOOKUP($B93&amp;AC$1,'デイリーデータ (2)'!$A:$F,5,FALSE),"")</f>
        <v/>
      </c>
      <c r="AD93" s="44" t="str">
        <f>IFERROR(VLOOKUP($B93&amp;AD$1,'デイリーデータ (2)'!$A:$F,5,FALSE),"")</f>
        <v/>
      </c>
      <c r="AE93" s="44" t="str">
        <f>IFERROR(VLOOKUP($B93&amp;AE$1,'デイリーデータ (2)'!$A:$F,5,FALSE),"")</f>
        <v/>
      </c>
      <c r="AF93" s="44" t="str">
        <f>IFERROR(VLOOKUP($B93&amp;AF$1,'デイリーデータ (2)'!$A:$F,5,FALSE),"")</f>
        <v/>
      </c>
      <c r="AG93" s="44" t="str">
        <f>IFERROR(VLOOKUP($B93&amp;AG$1,'デイリーデータ (2)'!$A:$F,5,FALSE),"")</f>
        <v/>
      </c>
      <c r="AH93" s="45" t="str">
        <f>IFERROR(VLOOKUP($B93&amp;AH$1,'デイリーデータ (2)'!$A:$F,5,FALSE),"")</f>
        <v/>
      </c>
    </row>
    <row r="94" spans="1:34" s="33" customFormat="1" ht="9.5" x14ac:dyDescent="0.2">
      <c r="A94" s="29"/>
      <c r="B94" s="30"/>
      <c r="C94" s="28" t="s">
        <v>47</v>
      </c>
      <c r="D94" s="31" t="e">
        <f>VLOOKUP($B93&amp;勤務表!D$1,デイリーデータ,6,FALSE)</f>
        <v>#N/A</v>
      </c>
      <c r="E94" s="31" t="e">
        <f>VLOOKUP($B93&amp;勤務表!E$1,デイリーデータ,6,FALSE)</f>
        <v>#N/A</v>
      </c>
      <c r="F94" s="31" t="str">
        <f>IFERROR(VLOOKUP($B93&amp;勤務表!F$1,デイリーデータ,6,FALSE),"")</f>
        <v/>
      </c>
      <c r="G94" s="31" t="str">
        <f>IFERROR(VLOOKUP($B93&amp;勤務表!G$1,デイリーデータ,6,FALSE),"")</f>
        <v/>
      </c>
      <c r="H94" s="31" t="str">
        <f>IFERROR(VLOOKUP($B93&amp;勤務表!H$1,デイリーデータ,6,FALSE),"")</f>
        <v/>
      </c>
      <c r="I94" s="31" t="str">
        <f>IFERROR(VLOOKUP($B93&amp;勤務表!I$1,デイリーデータ,6,FALSE),"")</f>
        <v/>
      </c>
      <c r="J94" s="31" t="str">
        <f>IFERROR(VLOOKUP($B93&amp;勤務表!J$1,デイリーデータ,6,FALSE),"")</f>
        <v/>
      </c>
      <c r="K94" s="31" t="str">
        <f>IFERROR(VLOOKUP($B93&amp;勤務表!K$1,デイリーデータ,6,FALSE),"")</f>
        <v/>
      </c>
      <c r="L94" s="31" t="str">
        <f>IFERROR(VLOOKUP($B93&amp;勤務表!L$1,デイリーデータ,6,FALSE),"")</f>
        <v/>
      </c>
      <c r="M94" s="31" t="str">
        <f>IFERROR(VLOOKUP($B93&amp;勤務表!M$1,デイリーデータ,6,FALSE),"")</f>
        <v/>
      </c>
      <c r="N94" s="31" t="str">
        <f>IFERROR(VLOOKUP($B93&amp;勤務表!N$1,デイリーデータ,6,FALSE),"")</f>
        <v/>
      </c>
      <c r="O94" s="31" t="str">
        <f>IFERROR(VLOOKUP($B93&amp;勤務表!O$1,デイリーデータ,6,FALSE),"")</f>
        <v/>
      </c>
      <c r="P94" s="31" t="str">
        <f>IFERROR(VLOOKUP($B93&amp;勤務表!P$1,デイリーデータ,6,FALSE),"")</f>
        <v/>
      </c>
      <c r="Q94" s="31" t="str">
        <f>IFERROR(VLOOKUP($B93&amp;勤務表!Q$1,デイリーデータ,6,FALSE),"")</f>
        <v/>
      </c>
      <c r="R94" s="31" t="str">
        <f>IFERROR(VLOOKUP($B93&amp;勤務表!R$1,デイリーデータ,6,FALSE),"")</f>
        <v/>
      </c>
      <c r="S94" s="31" t="str">
        <f>IFERROR(VLOOKUP($B93&amp;勤務表!S$1,デイリーデータ,6,FALSE),"")</f>
        <v/>
      </c>
      <c r="T94" s="31" t="str">
        <f>IFERROR(VLOOKUP($B93&amp;勤務表!T$1,デイリーデータ,6,FALSE),"")</f>
        <v/>
      </c>
      <c r="U94" s="31" t="str">
        <f>IFERROR(VLOOKUP($B93&amp;勤務表!U$1,デイリーデータ,6,FALSE),"")</f>
        <v/>
      </c>
      <c r="V94" s="31" t="str">
        <f>IFERROR(VLOOKUP($B93&amp;勤務表!V$1,デイリーデータ,6,FALSE),"")</f>
        <v/>
      </c>
      <c r="W94" s="31" t="str">
        <f>IFERROR(VLOOKUP($B93&amp;勤務表!W$1,デイリーデータ,6,FALSE),"")</f>
        <v/>
      </c>
      <c r="X94" s="31" t="str">
        <f>IFERROR(VLOOKUP($B93&amp;勤務表!X$1,デイリーデータ,6,FALSE),"")</f>
        <v/>
      </c>
      <c r="Y94" s="31" t="str">
        <f>IFERROR(VLOOKUP($B93&amp;勤務表!Y$1,デイリーデータ,6,FALSE),"")</f>
        <v/>
      </c>
      <c r="Z94" s="31" t="str">
        <f>IFERROR(VLOOKUP($B93&amp;勤務表!Z$1,デイリーデータ,6,FALSE),"")</f>
        <v/>
      </c>
      <c r="AA94" s="31" t="str">
        <f>IFERROR(VLOOKUP($B93&amp;勤務表!AA$1,デイリーデータ,6,FALSE),"")</f>
        <v/>
      </c>
      <c r="AB94" s="31" t="str">
        <f>IFERROR(VLOOKUP($B93&amp;勤務表!AB$1,デイリーデータ,6,FALSE),"")</f>
        <v/>
      </c>
      <c r="AC94" s="31" t="str">
        <f>IFERROR(VLOOKUP($B93&amp;勤務表!AC$1,デイリーデータ,6,FALSE),"")</f>
        <v/>
      </c>
      <c r="AD94" s="31" t="str">
        <f>IFERROR(VLOOKUP($B93&amp;勤務表!AD$1,デイリーデータ,6,FALSE),"")</f>
        <v/>
      </c>
      <c r="AE94" s="31" t="str">
        <f>IFERROR(VLOOKUP($B93&amp;勤務表!AE$1,デイリーデータ,6,FALSE),"")</f>
        <v/>
      </c>
      <c r="AF94" s="31" t="str">
        <f>IFERROR(VLOOKUP($B93&amp;勤務表!AF$1,デイリーデータ,6,FALSE),"")</f>
        <v/>
      </c>
      <c r="AG94" s="31" t="str">
        <f>IFERROR(VLOOKUP($B93&amp;勤務表!AG$1,デイリーデータ,6,FALSE),"")</f>
        <v/>
      </c>
      <c r="AH94" s="32" t="str">
        <f>IFERROR(VLOOKUP($B93&amp;勤務表!AH$1,デイリーデータ,6,FALSE),"")</f>
        <v/>
      </c>
    </row>
    <row r="95" spans="1:34" s="15" customFormat="1" ht="9.5" x14ac:dyDescent="0.2">
      <c r="A95" s="38"/>
      <c r="B95" s="39"/>
      <c r="C95" s="40" t="s">
        <v>46</v>
      </c>
      <c r="D95" s="34" t="e">
        <f>VLOOKUP($B93&amp;D$1,'宅直データ (２)'!$A:$K,8,FALSE)</f>
        <v>#N/A</v>
      </c>
      <c r="E95" s="35" t="str">
        <f>INDEX(拘!$D$15:$AH$63,勤務表!$A93,DAY(勤務表!E$1))</f>
        <v/>
      </c>
      <c r="F95" s="35" t="str">
        <f>INDEX(拘!$D$15:$AH$63,勤務表!$A93,DAY(勤務表!F$1))</f>
        <v/>
      </c>
      <c r="G95" s="35" t="str">
        <f>INDEX(拘!$D$15:$AH$63,勤務表!$A93,DAY(勤務表!G$1))</f>
        <v/>
      </c>
      <c r="H95" s="35" t="str">
        <f>INDEX(拘!$D$15:$AH$63,勤務表!$A93,DAY(勤務表!H$1))</f>
        <v/>
      </c>
      <c r="I95" s="35" t="str">
        <f>INDEX(拘!$D$15:$AH$63,勤務表!$A93,DAY(勤務表!I$1))</f>
        <v/>
      </c>
      <c r="J95" s="35" t="str">
        <f>INDEX(拘!$D$15:$AH$63,勤務表!$A93,DAY(勤務表!J$1))</f>
        <v/>
      </c>
      <c r="K95" s="35" t="str">
        <f>INDEX(拘!$D$15:$AH$63,勤務表!$A93,DAY(勤務表!K$1))</f>
        <v/>
      </c>
      <c r="L95" s="35" t="str">
        <f>INDEX(拘!$D$15:$AH$63,勤務表!$A93,DAY(勤務表!L$1))</f>
        <v/>
      </c>
      <c r="M95" s="35" t="str">
        <f>INDEX(拘!$D$15:$AH$63,勤務表!$A93,DAY(勤務表!M$1))</f>
        <v/>
      </c>
      <c r="N95" s="35" t="str">
        <f>INDEX(拘!$D$15:$AH$63,勤務表!$A93,DAY(勤務表!N$1))</f>
        <v/>
      </c>
      <c r="O95" s="35" t="str">
        <f>INDEX(拘!$D$15:$AH$63,勤務表!$A93,DAY(勤務表!O$1))</f>
        <v/>
      </c>
      <c r="P95" s="35" t="str">
        <f>INDEX(拘!$D$15:$AH$63,勤務表!$A93,DAY(勤務表!P$1))</f>
        <v/>
      </c>
      <c r="Q95" s="35" t="str">
        <f>INDEX(拘!$D$15:$AH$63,勤務表!$A93,DAY(勤務表!Q$1))</f>
        <v/>
      </c>
      <c r="R95" s="35" t="str">
        <f>INDEX(拘!$D$15:$AH$63,勤務表!$A93,DAY(勤務表!R$1))</f>
        <v/>
      </c>
      <c r="S95" s="35" t="str">
        <f>INDEX(拘!$D$15:$AH$63,勤務表!$A93,DAY(勤務表!S$1))</f>
        <v/>
      </c>
      <c r="T95" s="35" t="str">
        <f>INDEX(拘!$D$15:$AH$63,勤務表!$A93,DAY(勤務表!T$1))</f>
        <v/>
      </c>
      <c r="U95" s="35" t="str">
        <f>INDEX(拘!$D$15:$AH$63,勤務表!$A93,DAY(勤務表!U$1))</f>
        <v/>
      </c>
      <c r="V95" s="35" t="str">
        <f>INDEX(拘!$D$15:$AH$63,勤務表!$A93,DAY(勤務表!V$1))</f>
        <v/>
      </c>
      <c r="W95" s="35" t="str">
        <f>INDEX(拘!$D$15:$AH$63,勤務表!$A93,DAY(勤務表!W$1))</f>
        <v/>
      </c>
      <c r="X95" s="35" t="str">
        <f>INDEX(拘!$D$15:$AH$63,勤務表!$A93,DAY(勤務表!X$1))</f>
        <v/>
      </c>
      <c r="Y95" s="35" t="str">
        <f>INDEX(拘!$D$15:$AH$63,勤務表!$A93,DAY(勤務表!Y$1))</f>
        <v/>
      </c>
      <c r="Z95" s="35" t="str">
        <f>INDEX(拘!$D$15:$AH$63,勤務表!$A93,DAY(勤務表!Z$1))</f>
        <v/>
      </c>
      <c r="AA95" s="35" t="str">
        <f>INDEX(拘!$D$15:$AH$63,勤務表!$A93,DAY(勤務表!AA$1))</f>
        <v/>
      </c>
      <c r="AB95" s="35" t="str">
        <f>INDEX(拘!$D$15:$AH$63,勤務表!$A93,DAY(勤務表!AB$1))</f>
        <v/>
      </c>
      <c r="AC95" s="35" t="str">
        <f>INDEX(拘!$D$15:$AH$63,勤務表!$A93,DAY(勤務表!AC$1))</f>
        <v/>
      </c>
      <c r="AD95" s="35" t="str">
        <f>INDEX(拘!$D$15:$AH$63,勤務表!$A93,DAY(勤務表!AD$1))</f>
        <v/>
      </c>
      <c r="AE95" s="35" t="str">
        <f>INDEX(拘!$D$15:$AH$63,勤務表!$A93,DAY(勤務表!AE$1))</f>
        <v/>
      </c>
      <c r="AF95" s="35" t="str">
        <f>INDEX(拘!$D$15:$AH$63,勤務表!$A93,DAY(勤務表!AF$1))</f>
        <v/>
      </c>
      <c r="AG95" s="35">
        <f>INDEX(拘!$D$15:$AH$63,勤務表!$A93,DAY(勤務表!AG$1))</f>
        <v>1</v>
      </c>
      <c r="AH95" s="36" t="str">
        <f>INDEX(拘!$D$15:$AH$63,勤務表!$A93,DAY(勤務表!AH$1))</f>
        <v/>
      </c>
    </row>
    <row r="96" spans="1:34" s="15" customFormat="1" x14ac:dyDescent="0.2">
      <c r="A96" s="41">
        <f>IFERROR(IF(A93+1&lt;=MAX('デイリーデータ (2)'!G:G),A93+1,""),"")</f>
        <v>32</v>
      </c>
      <c r="B96" s="42" t="str">
        <f>IFERROR(VLOOKUP(A96,スタッフ!A:C,2,FALSE),"")</f>
        <v>130427</v>
      </c>
      <c r="C96" s="46" t="str">
        <f>IFERROR(VLOOKUP(A96,スタッフ!A:C,3,FALSE),"")</f>
        <v>中村 公亮</v>
      </c>
      <c r="D96" s="43" t="str">
        <f>IFERROR(VLOOKUP($B96&amp;D$1,'デイリーデータ (2)'!$A:$F,5,FALSE),"")</f>
        <v/>
      </c>
      <c r="E96" s="44" t="str">
        <f>IFERROR(VLOOKUP($B96&amp;E$1,'デイリーデータ (2)'!$A:$F,5,FALSE),"")</f>
        <v/>
      </c>
      <c r="F96" s="44" t="str">
        <f>IFERROR(VLOOKUP($B96&amp;F$1,'デイリーデータ (2)'!$A:$F,5,FALSE),"")</f>
        <v/>
      </c>
      <c r="G96" s="44" t="str">
        <f>IFERROR(VLOOKUP($B96&amp;G$1,'デイリーデータ (2)'!$A:$F,5,FALSE),"")</f>
        <v/>
      </c>
      <c r="H96" s="44" t="str">
        <f>IFERROR(VLOOKUP($B96&amp;H$1,'デイリーデータ (2)'!$A:$F,5,FALSE),"")</f>
        <v/>
      </c>
      <c r="I96" s="44" t="str">
        <f>IFERROR(VLOOKUP($B96&amp;I$1,'デイリーデータ (2)'!$A:$F,5,FALSE),"")</f>
        <v/>
      </c>
      <c r="J96" s="44" t="str">
        <f>IFERROR(VLOOKUP($B96&amp;J$1,'デイリーデータ (2)'!$A:$F,5,FALSE),"")</f>
        <v/>
      </c>
      <c r="K96" s="44" t="str">
        <f>IFERROR(VLOOKUP($B96&amp;K$1,'デイリーデータ (2)'!$A:$F,5,FALSE),"")</f>
        <v/>
      </c>
      <c r="L96" s="44" t="str">
        <f>IFERROR(VLOOKUP($B96&amp;L$1,'デイリーデータ (2)'!$A:$F,5,FALSE),"")</f>
        <v/>
      </c>
      <c r="M96" s="44" t="str">
        <f>IFERROR(VLOOKUP($B96&amp;M$1,'デイリーデータ (2)'!$A:$F,5,FALSE),"")</f>
        <v/>
      </c>
      <c r="N96" s="44" t="str">
        <f>IFERROR(VLOOKUP($B96&amp;N$1,'デイリーデータ (2)'!$A:$F,5,FALSE),"")</f>
        <v/>
      </c>
      <c r="O96" s="44" t="str">
        <f>IFERROR(VLOOKUP($B96&amp;O$1,'デイリーデータ (2)'!$A:$F,5,FALSE),"")</f>
        <v/>
      </c>
      <c r="P96" s="44" t="str">
        <f>IFERROR(VLOOKUP($B96&amp;P$1,'デイリーデータ (2)'!$A:$F,5,FALSE),"")</f>
        <v/>
      </c>
      <c r="Q96" s="44" t="str">
        <f>IFERROR(VLOOKUP($B96&amp;Q$1,'デイリーデータ (2)'!$A:$F,5,FALSE),"")</f>
        <v/>
      </c>
      <c r="R96" s="44" t="str">
        <f>IFERROR(VLOOKUP($B96&amp;R$1,'デイリーデータ (2)'!$A:$F,5,FALSE),"")</f>
        <v/>
      </c>
      <c r="S96" s="44" t="str">
        <f>IFERROR(VLOOKUP($B96&amp;S$1,'デイリーデータ (2)'!$A:$F,5,FALSE),"")</f>
        <v/>
      </c>
      <c r="T96" s="44" t="str">
        <f>IFERROR(VLOOKUP($B96&amp;T$1,'デイリーデータ (2)'!$A:$F,5,FALSE),"")</f>
        <v/>
      </c>
      <c r="U96" s="44" t="str">
        <f>IFERROR(VLOOKUP($B96&amp;U$1,'デイリーデータ (2)'!$A:$F,5,FALSE),"")</f>
        <v/>
      </c>
      <c r="V96" s="44" t="str">
        <f>IFERROR(VLOOKUP($B96&amp;V$1,'デイリーデータ (2)'!$A:$F,5,FALSE),"")</f>
        <v/>
      </c>
      <c r="W96" s="44" t="str">
        <f>IFERROR(VLOOKUP($B96&amp;W$1,'デイリーデータ (2)'!$A:$F,5,FALSE),"")</f>
        <v/>
      </c>
      <c r="X96" s="44" t="str">
        <f>IFERROR(VLOOKUP($B96&amp;X$1,'デイリーデータ (2)'!$A:$F,5,FALSE),"")</f>
        <v/>
      </c>
      <c r="Y96" s="44" t="str">
        <f>IFERROR(VLOOKUP($B96&amp;Y$1,'デイリーデータ (2)'!$A:$F,5,FALSE),"")</f>
        <v/>
      </c>
      <c r="Z96" s="44" t="str">
        <f>IFERROR(VLOOKUP($B96&amp;Z$1,'デイリーデータ (2)'!$A:$F,5,FALSE),"")</f>
        <v/>
      </c>
      <c r="AA96" s="44" t="str">
        <f>IFERROR(VLOOKUP($B96&amp;AA$1,'デイリーデータ (2)'!$A:$F,5,FALSE),"")</f>
        <v/>
      </c>
      <c r="AB96" s="44" t="str">
        <f>IFERROR(VLOOKUP($B96&amp;AB$1,'デイリーデータ (2)'!$A:$F,5,FALSE),"")</f>
        <v/>
      </c>
      <c r="AC96" s="44" t="str">
        <f>IFERROR(VLOOKUP($B96&amp;AC$1,'デイリーデータ (2)'!$A:$F,5,FALSE),"")</f>
        <v/>
      </c>
      <c r="AD96" s="44" t="str">
        <f>IFERROR(VLOOKUP($B96&amp;AD$1,'デイリーデータ (2)'!$A:$F,5,FALSE),"")</f>
        <v/>
      </c>
      <c r="AE96" s="44" t="str">
        <f>IFERROR(VLOOKUP($B96&amp;AE$1,'デイリーデータ (2)'!$A:$F,5,FALSE),"")</f>
        <v/>
      </c>
      <c r="AF96" s="44" t="str">
        <f>IFERROR(VLOOKUP($B96&amp;AF$1,'デイリーデータ (2)'!$A:$F,5,FALSE),"")</f>
        <v/>
      </c>
      <c r="AG96" s="44" t="str">
        <f>IFERROR(VLOOKUP($B96&amp;AG$1,'デイリーデータ (2)'!$A:$F,5,FALSE),"")</f>
        <v/>
      </c>
      <c r="AH96" s="45" t="str">
        <f>IFERROR(VLOOKUP($B96&amp;AH$1,'デイリーデータ (2)'!$A:$F,5,FALSE),"")</f>
        <v/>
      </c>
    </row>
    <row r="97" spans="1:34" s="33" customFormat="1" ht="9.5" x14ac:dyDescent="0.2">
      <c r="A97" s="29"/>
      <c r="B97" s="30"/>
      <c r="C97" s="28" t="s">
        <v>47</v>
      </c>
      <c r="D97" s="31" t="e">
        <f>VLOOKUP($B96&amp;勤務表!D$1,デイリーデータ,6,FALSE)</f>
        <v>#N/A</v>
      </c>
      <c r="E97" s="31" t="e">
        <f>VLOOKUP($B96&amp;勤務表!E$1,デイリーデータ,6,FALSE)</f>
        <v>#N/A</v>
      </c>
      <c r="F97" s="31" t="str">
        <f>IFERROR(VLOOKUP($B96&amp;勤務表!F$1,デイリーデータ,6,FALSE),"")</f>
        <v/>
      </c>
      <c r="G97" s="31" t="str">
        <f>IFERROR(VLOOKUP($B96&amp;勤務表!G$1,デイリーデータ,6,FALSE),"")</f>
        <v/>
      </c>
      <c r="H97" s="31" t="str">
        <f>IFERROR(VLOOKUP($B96&amp;勤務表!H$1,デイリーデータ,6,FALSE),"")</f>
        <v/>
      </c>
      <c r="I97" s="31" t="str">
        <f>IFERROR(VLOOKUP($B96&amp;勤務表!I$1,デイリーデータ,6,FALSE),"")</f>
        <v/>
      </c>
      <c r="J97" s="31" t="str">
        <f>IFERROR(VLOOKUP($B96&amp;勤務表!J$1,デイリーデータ,6,FALSE),"")</f>
        <v/>
      </c>
      <c r="K97" s="31" t="str">
        <f>IFERROR(VLOOKUP($B96&amp;勤務表!K$1,デイリーデータ,6,FALSE),"")</f>
        <v/>
      </c>
      <c r="L97" s="31" t="str">
        <f>IFERROR(VLOOKUP($B96&amp;勤務表!L$1,デイリーデータ,6,FALSE),"")</f>
        <v/>
      </c>
      <c r="M97" s="31" t="str">
        <f>IFERROR(VLOOKUP($B96&amp;勤務表!M$1,デイリーデータ,6,FALSE),"")</f>
        <v/>
      </c>
      <c r="N97" s="31" t="str">
        <f>IFERROR(VLOOKUP($B96&amp;勤務表!N$1,デイリーデータ,6,FALSE),"")</f>
        <v/>
      </c>
      <c r="O97" s="31" t="str">
        <f>IFERROR(VLOOKUP($B96&amp;勤務表!O$1,デイリーデータ,6,FALSE),"")</f>
        <v/>
      </c>
      <c r="P97" s="31" t="str">
        <f>IFERROR(VLOOKUP($B96&amp;勤務表!P$1,デイリーデータ,6,FALSE),"")</f>
        <v/>
      </c>
      <c r="Q97" s="31" t="str">
        <f>IFERROR(VLOOKUP($B96&amp;勤務表!Q$1,デイリーデータ,6,FALSE),"")</f>
        <v/>
      </c>
      <c r="R97" s="31" t="str">
        <f>IFERROR(VLOOKUP($B96&amp;勤務表!R$1,デイリーデータ,6,FALSE),"")</f>
        <v/>
      </c>
      <c r="S97" s="31" t="str">
        <f>IFERROR(VLOOKUP($B96&amp;勤務表!S$1,デイリーデータ,6,FALSE),"")</f>
        <v/>
      </c>
      <c r="T97" s="31" t="str">
        <f>IFERROR(VLOOKUP($B96&amp;勤務表!T$1,デイリーデータ,6,FALSE),"")</f>
        <v/>
      </c>
      <c r="U97" s="31" t="str">
        <f>IFERROR(VLOOKUP($B96&amp;勤務表!U$1,デイリーデータ,6,FALSE),"")</f>
        <v/>
      </c>
      <c r="V97" s="31" t="str">
        <f>IFERROR(VLOOKUP($B96&amp;勤務表!V$1,デイリーデータ,6,FALSE),"")</f>
        <v/>
      </c>
      <c r="W97" s="31" t="str">
        <f>IFERROR(VLOOKUP($B96&amp;勤務表!W$1,デイリーデータ,6,FALSE),"")</f>
        <v/>
      </c>
      <c r="X97" s="31" t="str">
        <f>IFERROR(VLOOKUP($B96&amp;勤務表!X$1,デイリーデータ,6,FALSE),"")</f>
        <v/>
      </c>
      <c r="Y97" s="31" t="str">
        <f>IFERROR(VLOOKUP($B96&amp;勤務表!Y$1,デイリーデータ,6,FALSE),"")</f>
        <v/>
      </c>
      <c r="Z97" s="31" t="str">
        <f>IFERROR(VLOOKUP($B96&amp;勤務表!Z$1,デイリーデータ,6,FALSE),"")</f>
        <v/>
      </c>
      <c r="AA97" s="31" t="str">
        <f>IFERROR(VLOOKUP($B96&amp;勤務表!AA$1,デイリーデータ,6,FALSE),"")</f>
        <v/>
      </c>
      <c r="AB97" s="31" t="str">
        <f>IFERROR(VLOOKUP($B96&amp;勤務表!AB$1,デイリーデータ,6,FALSE),"")</f>
        <v/>
      </c>
      <c r="AC97" s="31" t="str">
        <f>IFERROR(VLOOKUP($B96&amp;勤務表!AC$1,デイリーデータ,6,FALSE),"")</f>
        <v/>
      </c>
      <c r="AD97" s="31" t="str">
        <f>IFERROR(VLOOKUP($B96&amp;勤務表!AD$1,デイリーデータ,6,FALSE),"")</f>
        <v/>
      </c>
      <c r="AE97" s="31" t="str">
        <f>IFERROR(VLOOKUP($B96&amp;勤務表!AE$1,デイリーデータ,6,FALSE),"")</f>
        <v/>
      </c>
      <c r="AF97" s="31" t="str">
        <f>IFERROR(VLOOKUP($B96&amp;勤務表!AF$1,デイリーデータ,6,FALSE),"")</f>
        <v/>
      </c>
      <c r="AG97" s="31" t="str">
        <f>IFERROR(VLOOKUP($B96&amp;勤務表!AG$1,デイリーデータ,6,FALSE),"")</f>
        <v/>
      </c>
      <c r="AH97" s="32" t="str">
        <f>IFERROR(VLOOKUP($B96&amp;勤務表!AH$1,デイリーデータ,6,FALSE),"")</f>
        <v/>
      </c>
    </row>
    <row r="98" spans="1:34" s="15" customFormat="1" ht="9.5" x14ac:dyDescent="0.2">
      <c r="A98" s="38"/>
      <c r="B98" s="39"/>
      <c r="C98" s="40" t="s">
        <v>46</v>
      </c>
      <c r="D98" s="34" t="e">
        <f>VLOOKUP($B96&amp;D$1,'宅直データ (２)'!$A:$K,8,FALSE)</f>
        <v>#N/A</v>
      </c>
      <c r="E98" s="35" t="str">
        <f>INDEX(拘!$D$15:$AH$63,勤務表!$A96,DAY(勤務表!E$1))</f>
        <v/>
      </c>
      <c r="F98" s="35" t="str">
        <f>INDEX(拘!$D$15:$AH$63,勤務表!$A96,DAY(勤務表!F$1))</f>
        <v/>
      </c>
      <c r="G98" s="35" t="str">
        <f>INDEX(拘!$D$15:$AH$63,勤務表!$A96,DAY(勤務表!G$1))</f>
        <v/>
      </c>
      <c r="H98" s="35" t="str">
        <f>INDEX(拘!$D$15:$AH$63,勤務表!$A96,DAY(勤務表!H$1))</f>
        <v/>
      </c>
      <c r="I98" s="35" t="str">
        <f>INDEX(拘!$D$15:$AH$63,勤務表!$A96,DAY(勤務表!I$1))</f>
        <v/>
      </c>
      <c r="J98" s="35" t="str">
        <f>INDEX(拘!$D$15:$AH$63,勤務表!$A96,DAY(勤務表!J$1))</f>
        <v/>
      </c>
      <c r="K98" s="35" t="str">
        <f>INDEX(拘!$D$15:$AH$63,勤務表!$A96,DAY(勤務表!K$1))</f>
        <v/>
      </c>
      <c r="L98" s="35" t="str">
        <f>INDEX(拘!$D$15:$AH$63,勤務表!$A96,DAY(勤務表!L$1))</f>
        <v/>
      </c>
      <c r="M98" s="35" t="str">
        <f>INDEX(拘!$D$15:$AH$63,勤務表!$A96,DAY(勤務表!M$1))</f>
        <v/>
      </c>
      <c r="N98" s="35" t="str">
        <f>INDEX(拘!$D$15:$AH$63,勤務表!$A96,DAY(勤務表!N$1))</f>
        <v/>
      </c>
      <c r="O98" s="35" t="str">
        <f>INDEX(拘!$D$15:$AH$63,勤務表!$A96,DAY(勤務表!O$1))</f>
        <v/>
      </c>
      <c r="P98" s="35" t="str">
        <f>INDEX(拘!$D$15:$AH$63,勤務表!$A96,DAY(勤務表!P$1))</f>
        <v/>
      </c>
      <c r="Q98" s="35" t="str">
        <f>INDEX(拘!$D$15:$AH$63,勤務表!$A96,DAY(勤務表!Q$1))</f>
        <v/>
      </c>
      <c r="R98" s="35" t="str">
        <f>INDEX(拘!$D$15:$AH$63,勤務表!$A96,DAY(勤務表!R$1))</f>
        <v/>
      </c>
      <c r="S98" s="35" t="str">
        <f>INDEX(拘!$D$15:$AH$63,勤務表!$A96,DAY(勤務表!S$1))</f>
        <v/>
      </c>
      <c r="T98" s="35" t="str">
        <f>INDEX(拘!$D$15:$AH$63,勤務表!$A96,DAY(勤務表!T$1))</f>
        <v/>
      </c>
      <c r="U98" s="35" t="str">
        <f>INDEX(拘!$D$15:$AH$63,勤務表!$A96,DAY(勤務表!U$1))</f>
        <v/>
      </c>
      <c r="V98" s="35" t="str">
        <f>INDEX(拘!$D$15:$AH$63,勤務表!$A96,DAY(勤務表!V$1))</f>
        <v/>
      </c>
      <c r="W98" s="35" t="str">
        <f>INDEX(拘!$D$15:$AH$63,勤務表!$A96,DAY(勤務表!W$1))</f>
        <v/>
      </c>
      <c r="X98" s="35" t="str">
        <f>INDEX(拘!$D$15:$AH$63,勤務表!$A96,DAY(勤務表!X$1))</f>
        <v/>
      </c>
      <c r="Y98" s="35" t="str">
        <f>INDEX(拘!$D$15:$AH$63,勤務表!$A96,DAY(勤務表!Y$1))</f>
        <v/>
      </c>
      <c r="Z98" s="35" t="str">
        <f>INDEX(拘!$D$15:$AH$63,勤務表!$A96,DAY(勤務表!Z$1))</f>
        <v/>
      </c>
      <c r="AA98" s="35" t="str">
        <f>INDEX(拘!$D$15:$AH$63,勤務表!$A96,DAY(勤務表!AA$1))</f>
        <v/>
      </c>
      <c r="AB98" s="35" t="str">
        <f>INDEX(拘!$D$15:$AH$63,勤務表!$A96,DAY(勤務表!AB$1))</f>
        <v/>
      </c>
      <c r="AC98" s="35" t="str">
        <f>INDEX(拘!$D$15:$AH$63,勤務表!$A96,DAY(勤務表!AC$1))</f>
        <v/>
      </c>
      <c r="AD98" s="35" t="str">
        <f>INDEX(拘!$D$15:$AH$63,勤務表!$A96,DAY(勤務表!AD$1))</f>
        <v/>
      </c>
      <c r="AE98" s="35" t="str">
        <f>INDEX(拘!$D$15:$AH$63,勤務表!$A96,DAY(勤務表!AE$1))</f>
        <v/>
      </c>
      <c r="AF98" s="35" t="str">
        <f>INDEX(拘!$D$15:$AH$63,勤務表!$A96,DAY(勤務表!AF$1))</f>
        <v/>
      </c>
      <c r="AG98" s="35" t="str">
        <f>INDEX(拘!$D$15:$AH$63,勤務表!$A96,DAY(勤務表!AG$1))</f>
        <v/>
      </c>
      <c r="AH98" s="36" t="str">
        <f>INDEX(拘!$D$15:$AH$63,勤務表!$A96,DAY(勤務表!AH$1))</f>
        <v/>
      </c>
    </row>
    <row r="99" spans="1:34" s="15" customFormat="1" x14ac:dyDescent="0.2">
      <c r="A99" s="41">
        <f>IFERROR(IF(A96+1&lt;=MAX('デイリーデータ (2)'!G:G),A96+1,""),"")</f>
        <v>33</v>
      </c>
      <c r="B99" s="42" t="str">
        <f>IFERROR(VLOOKUP(A99,スタッフ!A:C,2,FALSE),"")</f>
        <v>130439</v>
      </c>
      <c r="C99" s="46" t="str">
        <f>IFERROR(VLOOKUP(A99,スタッフ!A:C,3,FALSE),"")</f>
        <v>福知 千佳</v>
      </c>
      <c r="D99" s="43" t="str">
        <f>IFERROR(VLOOKUP($B99&amp;D$1,'デイリーデータ (2)'!$A:$F,5,FALSE),"")</f>
        <v/>
      </c>
      <c r="E99" s="44" t="str">
        <f>IFERROR(VLOOKUP($B99&amp;E$1,'デイリーデータ (2)'!$A:$F,5,FALSE),"")</f>
        <v/>
      </c>
      <c r="F99" s="44" t="str">
        <f>IFERROR(VLOOKUP($B99&amp;F$1,'デイリーデータ (2)'!$A:$F,5,FALSE),"")</f>
        <v/>
      </c>
      <c r="G99" s="44" t="str">
        <f>IFERROR(VLOOKUP($B99&amp;G$1,'デイリーデータ (2)'!$A:$F,5,FALSE),"")</f>
        <v/>
      </c>
      <c r="H99" s="44" t="str">
        <f>IFERROR(VLOOKUP($B99&amp;H$1,'デイリーデータ (2)'!$A:$F,5,FALSE),"")</f>
        <v/>
      </c>
      <c r="I99" s="44" t="str">
        <f>IFERROR(VLOOKUP($B99&amp;I$1,'デイリーデータ (2)'!$A:$F,5,FALSE),"")</f>
        <v/>
      </c>
      <c r="J99" s="44" t="str">
        <f>IFERROR(VLOOKUP($B99&amp;J$1,'デイリーデータ (2)'!$A:$F,5,FALSE),"")</f>
        <v/>
      </c>
      <c r="K99" s="44" t="str">
        <f>IFERROR(VLOOKUP($B99&amp;K$1,'デイリーデータ (2)'!$A:$F,5,FALSE),"")</f>
        <v/>
      </c>
      <c r="L99" s="44" t="str">
        <f>IFERROR(VLOOKUP($B99&amp;L$1,'デイリーデータ (2)'!$A:$F,5,FALSE),"")</f>
        <v/>
      </c>
      <c r="M99" s="44" t="str">
        <f>IFERROR(VLOOKUP($B99&amp;M$1,'デイリーデータ (2)'!$A:$F,5,FALSE),"")</f>
        <v/>
      </c>
      <c r="N99" s="44" t="str">
        <f>IFERROR(VLOOKUP($B99&amp;N$1,'デイリーデータ (2)'!$A:$F,5,FALSE),"")</f>
        <v/>
      </c>
      <c r="O99" s="44" t="str">
        <f>IFERROR(VLOOKUP($B99&amp;O$1,'デイリーデータ (2)'!$A:$F,5,FALSE),"")</f>
        <v/>
      </c>
      <c r="P99" s="44" t="str">
        <f>IFERROR(VLOOKUP($B99&amp;P$1,'デイリーデータ (2)'!$A:$F,5,FALSE),"")</f>
        <v/>
      </c>
      <c r="Q99" s="44" t="str">
        <f>IFERROR(VLOOKUP($B99&amp;Q$1,'デイリーデータ (2)'!$A:$F,5,FALSE),"")</f>
        <v/>
      </c>
      <c r="R99" s="44" t="str">
        <f>IFERROR(VLOOKUP($B99&amp;R$1,'デイリーデータ (2)'!$A:$F,5,FALSE),"")</f>
        <v/>
      </c>
      <c r="S99" s="44" t="str">
        <f>IFERROR(VLOOKUP($B99&amp;S$1,'デイリーデータ (2)'!$A:$F,5,FALSE),"")</f>
        <v/>
      </c>
      <c r="T99" s="44" t="str">
        <f>IFERROR(VLOOKUP($B99&amp;T$1,'デイリーデータ (2)'!$A:$F,5,FALSE),"")</f>
        <v/>
      </c>
      <c r="U99" s="44" t="str">
        <f>IFERROR(VLOOKUP($B99&amp;U$1,'デイリーデータ (2)'!$A:$F,5,FALSE),"")</f>
        <v/>
      </c>
      <c r="V99" s="44" t="str">
        <f>IFERROR(VLOOKUP($B99&amp;V$1,'デイリーデータ (2)'!$A:$F,5,FALSE),"")</f>
        <v/>
      </c>
      <c r="W99" s="44" t="str">
        <f>IFERROR(VLOOKUP($B99&amp;W$1,'デイリーデータ (2)'!$A:$F,5,FALSE),"")</f>
        <v/>
      </c>
      <c r="X99" s="44" t="str">
        <f>IFERROR(VLOOKUP($B99&amp;X$1,'デイリーデータ (2)'!$A:$F,5,FALSE),"")</f>
        <v/>
      </c>
      <c r="Y99" s="44" t="str">
        <f>IFERROR(VLOOKUP($B99&amp;Y$1,'デイリーデータ (2)'!$A:$F,5,FALSE),"")</f>
        <v/>
      </c>
      <c r="Z99" s="44" t="str">
        <f>IFERROR(VLOOKUP($B99&amp;Z$1,'デイリーデータ (2)'!$A:$F,5,FALSE),"")</f>
        <v/>
      </c>
      <c r="AA99" s="44" t="str">
        <f>IFERROR(VLOOKUP($B99&amp;AA$1,'デイリーデータ (2)'!$A:$F,5,FALSE),"")</f>
        <v/>
      </c>
      <c r="AB99" s="44" t="str">
        <f>IFERROR(VLOOKUP($B99&amp;AB$1,'デイリーデータ (2)'!$A:$F,5,FALSE),"")</f>
        <v/>
      </c>
      <c r="AC99" s="44" t="str">
        <f>IFERROR(VLOOKUP($B99&amp;AC$1,'デイリーデータ (2)'!$A:$F,5,FALSE),"")</f>
        <v/>
      </c>
      <c r="AD99" s="44" t="str">
        <f>IFERROR(VLOOKUP($B99&amp;AD$1,'デイリーデータ (2)'!$A:$F,5,FALSE),"")</f>
        <v/>
      </c>
      <c r="AE99" s="44" t="str">
        <f>IFERROR(VLOOKUP($B99&amp;AE$1,'デイリーデータ (2)'!$A:$F,5,FALSE),"")</f>
        <v/>
      </c>
      <c r="AF99" s="44" t="str">
        <f>IFERROR(VLOOKUP($B99&amp;AF$1,'デイリーデータ (2)'!$A:$F,5,FALSE),"")</f>
        <v/>
      </c>
      <c r="AG99" s="44" t="str">
        <f>IFERROR(VLOOKUP($B99&amp;AG$1,'デイリーデータ (2)'!$A:$F,5,FALSE),"")</f>
        <v/>
      </c>
      <c r="AH99" s="45" t="str">
        <f>IFERROR(VLOOKUP($B99&amp;AH$1,'デイリーデータ (2)'!$A:$F,5,FALSE),"")</f>
        <v/>
      </c>
    </row>
    <row r="100" spans="1:34" s="33" customFormat="1" ht="9.5" x14ac:dyDescent="0.2">
      <c r="A100" s="29"/>
      <c r="B100" s="30"/>
      <c r="C100" s="28" t="s">
        <v>47</v>
      </c>
      <c r="D100" s="31" t="e">
        <f>VLOOKUP($B99&amp;勤務表!D$1,デイリーデータ,6,FALSE)</f>
        <v>#N/A</v>
      </c>
      <c r="E100" s="31" t="e">
        <f>VLOOKUP($B99&amp;勤務表!E$1,デイリーデータ,6,FALSE)</f>
        <v>#N/A</v>
      </c>
      <c r="F100" s="31" t="str">
        <f>IFERROR(VLOOKUP($B99&amp;勤務表!F$1,デイリーデータ,6,FALSE),"")</f>
        <v/>
      </c>
      <c r="G100" s="31" t="str">
        <f>IFERROR(VLOOKUP($B99&amp;勤務表!G$1,デイリーデータ,6,FALSE),"")</f>
        <v/>
      </c>
      <c r="H100" s="31" t="str">
        <f>IFERROR(VLOOKUP($B99&amp;勤務表!H$1,デイリーデータ,6,FALSE),"")</f>
        <v/>
      </c>
      <c r="I100" s="31" t="str">
        <f>IFERROR(VLOOKUP($B99&amp;勤務表!I$1,デイリーデータ,6,FALSE),"")</f>
        <v/>
      </c>
      <c r="J100" s="31" t="str">
        <f>IFERROR(VLOOKUP($B99&amp;勤務表!J$1,デイリーデータ,6,FALSE),"")</f>
        <v/>
      </c>
      <c r="K100" s="31" t="str">
        <f>IFERROR(VLOOKUP($B99&amp;勤務表!K$1,デイリーデータ,6,FALSE),"")</f>
        <v/>
      </c>
      <c r="L100" s="31" t="str">
        <f>IFERROR(VLOOKUP($B99&amp;勤務表!L$1,デイリーデータ,6,FALSE),"")</f>
        <v/>
      </c>
      <c r="M100" s="31" t="str">
        <f>IFERROR(VLOOKUP($B99&amp;勤務表!M$1,デイリーデータ,6,FALSE),"")</f>
        <v/>
      </c>
      <c r="N100" s="31" t="str">
        <f>IFERROR(VLOOKUP($B99&amp;勤務表!N$1,デイリーデータ,6,FALSE),"")</f>
        <v/>
      </c>
      <c r="O100" s="31" t="str">
        <f>IFERROR(VLOOKUP($B99&amp;勤務表!O$1,デイリーデータ,6,FALSE),"")</f>
        <v/>
      </c>
      <c r="P100" s="31" t="str">
        <f>IFERROR(VLOOKUP($B99&amp;勤務表!P$1,デイリーデータ,6,FALSE),"")</f>
        <v/>
      </c>
      <c r="Q100" s="31" t="str">
        <f>IFERROR(VLOOKUP($B99&amp;勤務表!Q$1,デイリーデータ,6,FALSE),"")</f>
        <v/>
      </c>
      <c r="R100" s="31" t="str">
        <f>IFERROR(VLOOKUP($B99&amp;勤務表!R$1,デイリーデータ,6,FALSE),"")</f>
        <v/>
      </c>
      <c r="S100" s="31" t="str">
        <f>IFERROR(VLOOKUP($B99&amp;勤務表!S$1,デイリーデータ,6,FALSE),"")</f>
        <v/>
      </c>
      <c r="T100" s="31" t="str">
        <f>IFERROR(VLOOKUP($B99&amp;勤務表!T$1,デイリーデータ,6,FALSE),"")</f>
        <v/>
      </c>
      <c r="U100" s="31" t="str">
        <f>IFERROR(VLOOKUP($B99&amp;勤務表!U$1,デイリーデータ,6,FALSE),"")</f>
        <v/>
      </c>
      <c r="V100" s="31" t="str">
        <f>IFERROR(VLOOKUP($B99&amp;勤務表!V$1,デイリーデータ,6,FALSE),"")</f>
        <v/>
      </c>
      <c r="W100" s="31" t="str">
        <f>IFERROR(VLOOKUP($B99&amp;勤務表!W$1,デイリーデータ,6,FALSE),"")</f>
        <v/>
      </c>
      <c r="X100" s="31" t="str">
        <f>IFERROR(VLOOKUP($B99&amp;勤務表!X$1,デイリーデータ,6,FALSE),"")</f>
        <v/>
      </c>
      <c r="Y100" s="31" t="str">
        <f>IFERROR(VLOOKUP($B99&amp;勤務表!Y$1,デイリーデータ,6,FALSE),"")</f>
        <v/>
      </c>
      <c r="Z100" s="31" t="str">
        <f>IFERROR(VLOOKUP($B99&amp;勤務表!Z$1,デイリーデータ,6,FALSE),"")</f>
        <v/>
      </c>
      <c r="AA100" s="31" t="str">
        <f>IFERROR(VLOOKUP($B99&amp;勤務表!AA$1,デイリーデータ,6,FALSE),"")</f>
        <v/>
      </c>
      <c r="AB100" s="31" t="str">
        <f>IFERROR(VLOOKUP($B99&amp;勤務表!AB$1,デイリーデータ,6,FALSE),"")</f>
        <v/>
      </c>
      <c r="AC100" s="31" t="str">
        <f>IFERROR(VLOOKUP($B99&amp;勤務表!AC$1,デイリーデータ,6,FALSE),"")</f>
        <v/>
      </c>
      <c r="AD100" s="31" t="str">
        <f>IFERROR(VLOOKUP($B99&amp;勤務表!AD$1,デイリーデータ,6,FALSE),"")</f>
        <v/>
      </c>
      <c r="AE100" s="31" t="str">
        <f>IFERROR(VLOOKUP($B99&amp;勤務表!AE$1,デイリーデータ,6,FALSE),"")</f>
        <v/>
      </c>
      <c r="AF100" s="31" t="str">
        <f>IFERROR(VLOOKUP($B99&amp;勤務表!AF$1,デイリーデータ,6,FALSE),"")</f>
        <v/>
      </c>
      <c r="AG100" s="31" t="str">
        <f>IFERROR(VLOOKUP($B99&amp;勤務表!AG$1,デイリーデータ,6,FALSE),"")</f>
        <v/>
      </c>
      <c r="AH100" s="32" t="str">
        <f>IFERROR(VLOOKUP($B99&amp;勤務表!AH$1,デイリーデータ,6,FALSE),"")</f>
        <v/>
      </c>
    </row>
    <row r="101" spans="1:34" s="15" customFormat="1" ht="9.5" x14ac:dyDescent="0.2">
      <c r="A101" s="38"/>
      <c r="B101" s="39"/>
      <c r="C101" s="40" t="s">
        <v>46</v>
      </c>
      <c r="D101" s="34" t="e">
        <f>VLOOKUP($B99&amp;D$1,'宅直データ (２)'!$A:$K,8,FALSE)</f>
        <v>#N/A</v>
      </c>
      <c r="E101" s="35" t="str">
        <f>INDEX(拘!$D$15:$AH$63,勤務表!$A99,DAY(勤務表!E$1))</f>
        <v/>
      </c>
      <c r="F101" s="35" t="str">
        <f>INDEX(拘!$D$15:$AH$63,勤務表!$A99,DAY(勤務表!F$1))</f>
        <v/>
      </c>
      <c r="G101" s="35" t="str">
        <f>INDEX(拘!$D$15:$AH$63,勤務表!$A99,DAY(勤務表!G$1))</f>
        <v/>
      </c>
      <c r="H101" s="35" t="str">
        <f>INDEX(拘!$D$15:$AH$63,勤務表!$A99,DAY(勤務表!H$1))</f>
        <v/>
      </c>
      <c r="I101" s="35" t="str">
        <f>INDEX(拘!$D$15:$AH$63,勤務表!$A99,DAY(勤務表!I$1))</f>
        <v/>
      </c>
      <c r="J101" s="35" t="str">
        <f>INDEX(拘!$D$15:$AH$63,勤務表!$A99,DAY(勤務表!J$1))</f>
        <v/>
      </c>
      <c r="K101" s="35" t="str">
        <f>INDEX(拘!$D$15:$AH$63,勤務表!$A99,DAY(勤務表!K$1))</f>
        <v/>
      </c>
      <c r="L101" s="35" t="str">
        <f>INDEX(拘!$D$15:$AH$63,勤務表!$A99,DAY(勤務表!L$1))</f>
        <v/>
      </c>
      <c r="M101" s="35" t="str">
        <f>INDEX(拘!$D$15:$AH$63,勤務表!$A99,DAY(勤務表!M$1))</f>
        <v/>
      </c>
      <c r="N101" s="35" t="str">
        <f>INDEX(拘!$D$15:$AH$63,勤務表!$A99,DAY(勤務表!N$1))</f>
        <v/>
      </c>
      <c r="O101" s="35" t="str">
        <f>INDEX(拘!$D$15:$AH$63,勤務表!$A99,DAY(勤務表!O$1))</f>
        <v/>
      </c>
      <c r="P101" s="35" t="str">
        <f>INDEX(拘!$D$15:$AH$63,勤務表!$A99,DAY(勤務表!P$1))</f>
        <v/>
      </c>
      <c r="Q101" s="35" t="str">
        <f>INDEX(拘!$D$15:$AH$63,勤務表!$A99,DAY(勤務表!Q$1))</f>
        <v/>
      </c>
      <c r="R101" s="35" t="str">
        <f>INDEX(拘!$D$15:$AH$63,勤務表!$A99,DAY(勤務表!R$1))</f>
        <v/>
      </c>
      <c r="S101" s="35" t="str">
        <f>INDEX(拘!$D$15:$AH$63,勤務表!$A99,DAY(勤務表!S$1))</f>
        <v/>
      </c>
      <c r="T101" s="35" t="str">
        <f>INDEX(拘!$D$15:$AH$63,勤務表!$A99,DAY(勤務表!T$1))</f>
        <v/>
      </c>
      <c r="U101" s="35" t="str">
        <f>INDEX(拘!$D$15:$AH$63,勤務表!$A99,DAY(勤務表!U$1))</f>
        <v/>
      </c>
      <c r="V101" s="35" t="str">
        <f>INDEX(拘!$D$15:$AH$63,勤務表!$A99,DAY(勤務表!V$1))</f>
        <v/>
      </c>
      <c r="W101" s="35" t="str">
        <f>INDEX(拘!$D$15:$AH$63,勤務表!$A99,DAY(勤務表!W$1))</f>
        <v/>
      </c>
      <c r="X101" s="35" t="str">
        <f>INDEX(拘!$D$15:$AH$63,勤務表!$A99,DAY(勤務表!X$1))</f>
        <v/>
      </c>
      <c r="Y101" s="35" t="str">
        <f>INDEX(拘!$D$15:$AH$63,勤務表!$A99,DAY(勤務表!Y$1))</f>
        <v/>
      </c>
      <c r="Z101" s="35" t="str">
        <f>INDEX(拘!$D$15:$AH$63,勤務表!$A99,DAY(勤務表!Z$1))</f>
        <v/>
      </c>
      <c r="AA101" s="35" t="str">
        <f>INDEX(拘!$D$15:$AH$63,勤務表!$A99,DAY(勤務表!AA$1))</f>
        <v/>
      </c>
      <c r="AB101" s="35" t="str">
        <f>INDEX(拘!$D$15:$AH$63,勤務表!$A99,DAY(勤務表!AB$1))</f>
        <v/>
      </c>
      <c r="AC101" s="35" t="str">
        <f>INDEX(拘!$D$15:$AH$63,勤務表!$A99,DAY(勤務表!AC$1))</f>
        <v/>
      </c>
      <c r="AD101" s="35" t="str">
        <f>INDEX(拘!$D$15:$AH$63,勤務表!$A99,DAY(勤務表!AD$1))</f>
        <v/>
      </c>
      <c r="AE101" s="35" t="str">
        <f>INDEX(拘!$D$15:$AH$63,勤務表!$A99,DAY(勤務表!AE$1))</f>
        <v/>
      </c>
      <c r="AF101" s="35" t="str">
        <f>INDEX(拘!$D$15:$AH$63,勤務表!$A99,DAY(勤務表!AF$1))</f>
        <v/>
      </c>
      <c r="AG101" s="35" t="str">
        <f>INDEX(拘!$D$15:$AH$63,勤務表!$A99,DAY(勤務表!AG$1))</f>
        <v/>
      </c>
      <c r="AH101" s="36" t="str">
        <f>INDEX(拘!$D$15:$AH$63,勤務表!$A99,DAY(勤務表!AH$1))</f>
        <v/>
      </c>
    </row>
    <row r="102" spans="1:34" s="15" customFormat="1" x14ac:dyDescent="0.2">
      <c r="A102" s="41">
        <f>IFERROR(IF(A99+1&lt;=MAX('デイリーデータ (2)'!G:G),A99+1,""),"")</f>
        <v>34</v>
      </c>
      <c r="B102" s="42" t="str">
        <f>IFERROR(VLOOKUP(A102,スタッフ!A:C,2,FALSE),"")</f>
        <v>130441</v>
      </c>
      <c r="C102" s="46" t="str">
        <f>IFERROR(VLOOKUP(A102,スタッフ!A:C,3,FALSE),"")</f>
        <v>袋 隼哉</v>
      </c>
      <c r="D102" s="43" t="str">
        <f>IFERROR(VLOOKUP($B102&amp;D$1,'デイリーデータ (2)'!$A:$F,5,FALSE),"")</f>
        <v/>
      </c>
      <c r="E102" s="44" t="str">
        <f>IFERROR(VLOOKUP($B102&amp;E$1,'デイリーデータ (2)'!$A:$F,5,FALSE),"")</f>
        <v/>
      </c>
      <c r="F102" s="44" t="str">
        <f>IFERROR(VLOOKUP($B102&amp;F$1,'デイリーデータ (2)'!$A:$F,5,FALSE),"")</f>
        <v/>
      </c>
      <c r="G102" s="44" t="str">
        <f>IFERROR(VLOOKUP($B102&amp;G$1,'デイリーデータ (2)'!$A:$F,5,FALSE),"")</f>
        <v/>
      </c>
      <c r="H102" s="44" t="str">
        <f>IFERROR(VLOOKUP($B102&amp;H$1,'デイリーデータ (2)'!$A:$F,5,FALSE),"")</f>
        <v/>
      </c>
      <c r="I102" s="44" t="str">
        <f>IFERROR(VLOOKUP($B102&amp;I$1,'デイリーデータ (2)'!$A:$F,5,FALSE),"")</f>
        <v/>
      </c>
      <c r="J102" s="44" t="str">
        <f>IFERROR(VLOOKUP($B102&amp;J$1,'デイリーデータ (2)'!$A:$F,5,FALSE),"")</f>
        <v/>
      </c>
      <c r="K102" s="44" t="str">
        <f>IFERROR(VLOOKUP($B102&amp;K$1,'デイリーデータ (2)'!$A:$F,5,FALSE),"")</f>
        <v/>
      </c>
      <c r="L102" s="44" t="str">
        <f>IFERROR(VLOOKUP($B102&amp;L$1,'デイリーデータ (2)'!$A:$F,5,FALSE),"")</f>
        <v/>
      </c>
      <c r="M102" s="44" t="str">
        <f>IFERROR(VLOOKUP($B102&amp;M$1,'デイリーデータ (2)'!$A:$F,5,FALSE),"")</f>
        <v/>
      </c>
      <c r="N102" s="44" t="str">
        <f>IFERROR(VLOOKUP($B102&amp;N$1,'デイリーデータ (2)'!$A:$F,5,FALSE),"")</f>
        <v/>
      </c>
      <c r="O102" s="44" t="str">
        <f>IFERROR(VLOOKUP($B102&amp;O$1,'デイリーデータ (2)'!$A:$F,5,FALSE),"")</f>
        <v/>
      </c>
      <c r="P102" s="44" t="str">
        <f>IFERROR(VLOOKUP($B102&amp;P$1,'デイリーデータ (2)'!$A:$F,5,FALSE),"")</f>
        <v/>
      </c>
      <c r="Q102" s="44" t="str">
        <f>IFERROR(VLOOKUP($B102&amp;Q$1,'デイリーデータ (2)'!$A:$F,5,FALSE),"")</f>
        <v/>
      </c>
      <c r="R102" s="44" t="str">
        <f>IFERROR(VLOOKUP($B102&amp;R$1,'デイリーデータ (2)'!$A:$F,5,FALSE),"")</f>
        <v/>
      </c>
      <c r="S102" s="44" t="str">
        <f>IFERROR(VLOOKUP($B102&amp;S$1,'デイリーデータ (2)'!$A:$F,5,FALSE),"")</f>
        <v/>
      </c>
      <c r="T102" s="44" t="str">
        <f>IFERROR(VLOOKUP($B102&amp;T$1,'デイリーデータ (2)'!$A:$F,5,FALSE),"")</f>
        <v/>
      </c>
      <c r="U102" s="44" t="str">
        <f>IFERROR(VLOOKUP($B102&amp;U$1,'デイリーデータ (2)'!$A:$F,5,FALSE),"")</f>
        <v/>
      </c>
      <c r="V102" s="44" t="str">
        <f>IFERROR(VLOOKUP($B102&amp;V$1,'デイリーデータ (2)'!$A:$F,5,FALSE),"")</f>
        <v/>
      </c>
      <c r="W102" s="44" t="str">
        <f>IFERROR(VLOOKUP($B102&amp;W$1,'デイリーデータ (2)'!$A:$F,5,FALSE),"")</f>
        <v/>
      </c>
      <c r="X102" s="44" t="str">
        <f>IFERROR(VLOOKUP($B102&amp;X$1,'デイリーデータ (2)'!$A:$F,5,FALSE),"")</f>
        <v/>
      </c>
      <c r="Y102" s="44" t="str">
        <f>IFERROR(VLOOKUP($B102&amp;Y$1,'デイリーデータ (2)'!$A:$F,5,FALSE),"")</f>
        <v/>
      </c>
      <c r="Z102" s="44" t="str">
        <f>IFERROR(VLOOKUP($B102&amp;Z$1,'デイリーデータ (2)'!$A:$F,5,FALSE),"")</f>
        <v/>
      </c>
      <c r="AA102" s="44" t="str">
        <f>IFERROR(VLOOKUP($B102&amp;AA$1,'デイリーデータ (2)'!$A:$F,5,FALSE),"")</f>
        <v/>
      </c>
      <c r="AB102" s="44" t="str">
        <f>IFERROR(VLOOKUP($B102&amp;AB$1,'デイリーデータ (2)'!$A:$F,5,FALSE),"")</f>
        <v/>
      </c>
      <c r="AC102" s="44" t="str">
        <f>IFERROR(VLOOKUP($B102&amp;AC$1,'デイリーデータ (2)'!$A:$F,5,FALSE),"")</f>
        <v/>
      </c>
      <c r="AD102" s="44" t="str">
        <f>IFERROR(VLOOKUP($B102&amp;AD$1,'デイリーデータ (2)'!$A:$F,5,FALSE),"")</f>
        <v/>
      </c>
      <c r="AE102" s="44" t="str">
        <f>IFERROR(VLOOKUP($B102&amp;AE$1,'デイリーデータ (2)'!$A:$F,5,FALSE),"")</f>
        <v/>
      </c>
      <c r="AF102" s="44" t="str">
        <f>IFERROR(VLOOKUP($B102&amp;AF$1,'デイリーデータ (2)'!$A:$F,5,FALSE),"")</f>
        <v/>
      </c>
      <c r="AG102" s="44" t="str">
        <f>IFERROR(VLOOKUP($B102&amp;AG$1,'デイリーデータ (2)'!$A:$F,5,FALSE),"")</f>
        <v/>
      </c>
      <c r="AH102" s="45" t="str">
        <f>IFERROR(VLOOKUP($B102&amp;AH$1,'デイリーデータ (2)'!$A:$F,5,FALSE),"")</f>
        <v/>
      </c>
    </row>
    <row r="103" spans="1:34" s="33" customFormat="1" ht="9.5" x14ac:dyDescent="0.2">
      <c r="A103" s="29"/>
      <c r="B103" s="30"/>
      <c r="C103" s="28" t="s">
        <v>47</v>
      </c>
      <c r="D103" s="31" t="e">
        <f>VLOOKUP($B102&amp;勤務表!D$1,デイリーデータ,6,FALSE)</f>
        <v>#N/A</v>
      </c>
      <c r="E103" s="31" t="e">
        <f>VLOOKUP($B102&amp;勤務表!E$1,デイリーデータ,6,FALSE)</f>
        <v>#N/A</v>
      </c>
      <c r="F103" s="31" t="str">
        <f>IFERROR(VLOOKUP($B102&amp;勤務表!F$1,デイリーデータ,6,FALSE),"")</f>
        <v/>
      </c>
      <c r="G103" s="31" t="str">
        <f>IFERROR(VLOOKUP($B102&amp;勤務表!G$1,デイリーデータ,6,FALSE),"")</f>
        <v/>
      </c>
      <c r="H103" s="31" t="str">
        <f>IFERROR(VLOOKUP($B102&amp;勤務表!H$1,デイリーデータ,6,FALSE),"")</f>
        <v/>
      </c>
      <c r="I103" s="31" t="str">
        <f>IFERROR(VLOOKUP($B102&amp;勤務表!I$1,デイリーデータ,6,FALSE),"")</f>
        <v/>
      </c>
      <c r="J103" s="31" t="str">
        <f>IFERROR(VLOOKUP($B102&amp;勤務表!J$1,デイリーデータ,6,FALSE),"")</f>
        <v/>
      </c>
      <c r="K103" s="31" t="str">
        <f>IFERROR(VLOOKUP($B102&amp;勤務表!K$1,デイリーデータ,6,FALSE),"")</f>
        <v/>
      </c>
      <c r="L103" s="31" t="str">
        <f>IFERROR(VLOOKUP($B102&amp;勤務表!L$1,デイリーデータ,6,FALSE),"")</f>
        <v/>
      </c>
      <c r="M103" s="31" t="str">
        <f>IFERROR(VLOOKUP($B102&amp;勤務表!M$1,デイリーデータ,6,FALSE),"")</f>
        <v/>
      </c>
      <c r="N103" s="31" t="str">
        <f>IFERROR(VLOOKUP($B102&amp;勤務表!N$1,デイリーデータ,6,FALSE),"")</f>
        <v/>
      </c>
      <c r="O103" s="31" t="str">
        <f>IFERROR(VLOOKUP($B102&amp;勤務表!O$1,デイリーデータ,6,FALSE),"")</f>
        <v/>
      </c>
      <c r="P103" s="31" t="str">
        <f>IFERROR(VLOOKUP($B102&amp;勤務表!P$1,デイリーデータ,6,FALSE),"")</f>
        <v/>
      </c>
      <c r="Q103" s="31" t="str">
        <f>IFERROR(VLOOKUP($B102&amp;勤務表!Q$1,デイリーデータ,6,FALSE),"")</f>
        <v/>
      </c>
      <c r="R103" s="31" t="str">
        <f>IFERROR(VLOOKUP($B102&amp;勤務表!R$1,デイリーデータ,6,FALSE),"")</f>
        <v/>
      </c>
      <c r="S103" s="31" t="str">
        <f>IFERROR(VLOOKUP($B102&amp;勤務表!S$1,デイリーデータ,6,FALSE),"")</f>
        <v/>
      </c>
      <c r="T103" s="31" t="str">
        <f>IFERROR(VLOOKUP($B102&amp;勤務表!T$1,デイリーデータ,6,FALSE),"")</f>
        <v/>
      </c>
      <c r="U103" s="31" t="str">
        <f>IFERROR(VLOOKUP($B102&amp;勤務表!U$1,デイリーデータ,6,FALSE),"")</f>
        <v/>
      </c>
      <c r="V103" s="31" t="str">
        <f>IFERROR(VLOOKUP($B102&amp;勤務表!V$1,デイリーデータ,6,FALSE),"")</f>
        <v/>
      </c>
      <c r="W103" s="31" t="str">
        <f>IFERROR(VLOOKUP($B102&amp;勤務表!W$1,デイリーデータ,6,FALSE),"")</f>
        <v/>
      </c>
      <c r="X103" s="31" t="str">
        <f>IFERROR(VLOOKUP($B102&amp;勤務表!X$1,デイリーデータ,6,FALSE),"")</f>
        <v/>
      </c>
      <c r="Y103" s="31" t="str">
        <f>IFERROR(VLOOKUP($B102&amp;勤務表!Y$1,デイリーデータ,6,FALSE),"")</f>
        <v/>
      </c>
      <c r="Z103" s="31" t="str">
        <f>IFERROR(VLOOKUP($B102&amp;勤務表!Z$1,デイリーデータ,6,FALSE),"")</f>
        <v/>
      </c>
      <c r="AA103" s="31" t="str">
        <f>IFERROR(VLOOKUP($B102&amp;勤務表!AA$1,デイリーデータ,6,FALSE),"")</f>
        <v/>
      </c>
      <c r="AB103" s="31" t="str">
        <f>IFERROR(VLOOKUP($B102&amp;勤務表!AB$1,デイリーデータ,6,FALSE),"")</f>
        <v/>
      </c>
      <c r="AC103" s="31" t="str">
        <f>IFERROR(VLOOKUP($B102&amp;勤務表!AC$1,デイリーデータ,6,FALSE),"")</f>
        <v/>
      </c>
      <c r="AD103" s="31" t="str">
        <f>IFERROR(VLOOKUP($B102&amp;勤務表!AD$1,デイリーデータ,6,FALSE),"")</f>
        <v/>
      </c>
      <c r="AE103" s="31" t="str">
        <f>IFERROR(VLOOKUP($B102&amp;勤務表!AE$1,デイリーデータ,6,FALSE),"")</f>
        <v/>
      </c>
      <c r="AF103" s="31" t="str">
        <f>IFERROR(VLOOKUP($B102&amp;勤務表!AF$1,デイリーデータ,6,FALSE),"")</f>
        <v/>
      </c>
      <c r="AG103" s="31" t="str">
        <f>IFERROR(VLOOKUP($B102&amp;勤務表!AG$1,デイリーデータ,6,FALSE),"")</f>
        <v/>
      </c>
      <c r="AH103" s="32" t="str">
        <f>IFERROR(VLOOKUP($B102&amp;勤務表!AH$1,デイリーデータ,6,FALSE),"")</f>
        <v/>
      </c>
    </row>
    <row r="104" spans="1:34" s="15" customFormat="1" ht="9.5" x14ac:dyDescent="0.2">
      <c r="A104" s="38"/>
      <c r="B104" s="39"/>
      <c r="C104" s="40" t="s">
        <v>46</v>
      </c>
      <c r="D104" s="34" t="e">
        <f>VLOOKUP($B102&amp;D$1,'宅直データ (２)'!$A:$K,8,FALSE)</f>
        <v>#N/A</v>
      </c>
      <c r="E104" s="35" t="str">
        <f>INDEX(拘!$D$15:$AH$63,勤務表!$A102,DAY(勤務表!E$1))</f>
        <v/>
      </c>
      <c r="F104" s="35" t="str">
        <f>INDEX(拘!$D$15:$AH$63,勤務表!$A102,DAY(勤務表!F$1))</f>
        <v/>
      </c>
      <c r="G104" s="35" t="str">
        <f>INDEX(拘!$D$15:$AH$63,勤務表!$A102,DAY(勤務表!G$1))</f>
        <v/>
      </c>
      <c r="H104" s="35" t="str">
        <f>INDEX(拘!$D$15:$AH$63,勤務表!$A102,DAY(勤務表!H$1))</f>
        <v/>
      </c>
      <c r="I104" s="35" t="str">
        <f>INDEX(拘!$D$15:$AH$63,勤務表!$A102,DAY(勤務表!I$1))</f>
        <v/>
      </c>
      <c r="J104" s="35" t="str">
        <f>INDEX(拘!$D$15:$AH$63,勤務表!$A102,DAY(勤務表!J$1))</f>
        <v/>
      </c>
      <c r="K104" s="35" t="str">
        <f>INDEX(拘!$D$15:$AH$63,勤務表!$A102,DAY(勤務表!K$1))</f>
        <v/>
      </c>
      <c r="L104" s="35" t="str">
        <f>INDEX(拘!$D$15:$AH$63,勤務表!$A102,DAY(勤務表!L$1))</f>
        <v/>
      </c>
      <c r="M104" s="35" t="str">
        <f>INDEX(拘!$D$15:$AH$63,勤務表!$A102,DAY(勤務表!M$1))</f>
        <v/>
      </c>
      <c r="N104" s="35" t="str">
        <f>INDEX(拘!$D$15:$AH$63,勤務表!$A102,DAY(勤務表!N$1))</f>
        <v/>
      </c>
      <c r="O104" s="35" t="str">
        <f>INDEX(拘!$D$15:$AH$63,勤務表!$A102,DAY(勤務表!O$1))</f>
        <v/>
      </c>
      <c r="P104" s="35" t="str">
        <f>INDEX(拘!$D$15:$AH$63,勤務表!$A102,DAY(勤務表!P$1))</f>
        <v/>
      </c>
      <c r="Q104" s="35" t="str">
        <f>INDEX(拘!$D$15:$AH$63,勤務表!$A102,DAY(勤務表!Q$1))</f>
        <v/>
      </c>
      <c r="R104" s="35" t="str">
        <f>INDEX(拘!$D$15:$AH$63,勤務表!$A102,DAY(勤務表!R$1))</f>
        <v/>
      </c>
      <c r="S104" s="35" t="str">
        <f>INDEX(拘!$D$15:$AH$63,勤務表!$A102,DAY(勤務表!S$1))</f>
        <v/>
      </c>
      <c r="T104" s="35" t="str">
        <f>INDEX(拘!$D$15:$AH$63,勤務表!$A102,DAY(勤務表!T$1))</f>
        <v/>
      </c>
      <c r="U104" s="35" t="str">
        <f>INDEX(拘!$D$15:$AH$63,勤務表!$A102,DAY(勤務表!U$1))</f>
        <v/>
      </c>
      <c r="V104" s="35" t="str">
        <f>INDEX(拘!$D$15:$AH$63,勤務表!$A102,DAY(勤務表!V$1))</f>
        <v/>
      </c>
      <c r="W104" s="35" t="str">
        <f>INDEX(拘!$D$15:$AH$63,勤務表!$A102,DAY(勤務表!W$1))</f>
        <v/>
      </c>
      <c r="X104" s="35" t="str">
        <f>INDEX(拘!$D$15:$AH$63,勤務表!$A102,DAY(勤務表!X$1))</f>
        <v/>
      </c>
      <c r="Y104" s="35" t="str">
        <f>INDEX(拘!$D$15:$AH$63,勤務表!$A102,DAY(勤務表!Y$1))</f>
        <v/>
      </c>
      <c r="Z104" s="35" t="str">
        <f>INDEX(拘!$D$15:$AH$63,勤務表!$A102,DAY(勤務表!Z$1))</f>
        <v/>
      </c>
      <c r="AA104" s="35" t="str">
        <f>INDEX(拘!$D$15:$AH$63,勤務表!$A102,DAY(勤務表!AA$1))</f>
        <v/>
      </c>
      <c r="AB104" s="35" t="str">
        <f>INDEX(拘!$D$15:$AH$63,勤務表!$A102,DAY(勤務表!AB$1))</f>
        <v/>
      </c>
      <c r="AC104" s="35" t="str">
        <f>INDEX(拘!$D$15:$AH$63,勤務表!$A102,DAY(勤務表!AC$1))</f>
        <v/>
      </c>
      <c r="AD104" s="35" t="str">
        <f>INDEX(拘!$D$15:$AH$63,勤務表!$A102,DAY(勤務表!AD$1))</f>
        <v/>
      </c>
      <c r="AE104" s="35" t="str">
        <f>INDEX(拘!$D$15:$AH$63,勤務表!$A102,DAY(勤務表!AE$1))</f>
        <v/>
      </c>
      <c r="AF104" s="35" t="str">
        <f>INDEX(拘!$D$15:$AH$63,勤務表!$A102,DAY(勤務表!AF$1))</f>
        <v/>
      </c>
      <c r="AG104" s="35" t="str">
        <f>INDEX(拘!$D$15:$AH$63,勤務表!$A102,DAY(勤務表!AG$1))</f>
        <v/>
      </c>
      <c r="AH104" s="36" t="str">
        <f>INDEX(拘!$D$15:$AH$63,勤務表!$A102,DAY(勤務表!AH$1))</f>
        <v/>
      </c>
    </row>
    <row r="105" spans="1:34" s="15" customFormat="1" x14ac:dyDescent="0.2">
      <c r="A105" s="41">
        <f>IFERROR(IF(A102+1&lt;=MAX('デイリーデータ (2)'!G:G),A102+1,""),"")</f>
        <v>35</v>
      </c>
      <c r="B105" s="42" t="str">
        <f>IFERROR(VLOOKUP(A105,スタッフ!A:C,2,FALSE),"")</f>
        <v>130831</v>
      </c>
      <c r="C105" s="46" t="str">
        <f>IFERROR(VLOOKUP(A105,スタッフ!A:C,3,FALSE),"")</f>
        <v>雨池 凌也</v>
      </c>
      <c r="D105" s="43" t="str">
        <f>IFERROR(VLOOKUP($B105&amp;D$1,'デイリーデータ (2)'!$A:$F,5,FALSE),"")</f>
        <v/>
      </c>
      <c r="E105" s="44" t="str">
        <f>IFERROR(VLOOKUP($B105&amp;E$1,'デイリーデータ (2)'!$A:$F,5,FALSE),"")</f>
        <v/>
      </c>
      <c r="F105" s="44" t="str">
        <f>IFERROR(VLOOKUP($B105&amp;F$1,'デイリーデータ (2)'!$A:$F,5,FALSE),"")</f>
        <v/>
      </c>
      <c r="G105" s="44" t="str">
        <f>IFERROR(VLOOKUP($B105&amp;G$1,'デイリーデータ (2)'!$A:$F,5,FALSE),"")</f>
        <v/>
      </c>
      <c r="H105" s="44" t="str">
        <f>IFERROR(VLOOKUP($B105&amp;H$1,'デイリーデータ (2)'!$A:$F,5,FALSE),"")</f>
        <v/>
      </c>
      <c r="I105" s="44" t="str">
        <f>IFERROR(VLOOKUP($B105&amp;I$1,'デイリーデータ (2)'!$A:$F,5,FALSE),"")</f>
        <v/>
      </c>
      <c r="J105" s="44" t="str">
        <f>IFERROR(VLOOKUP($B105&amp;J$1,'デイリーデータ (2)'!$A:$F,5,FALSE),"")</f>
        <v/>
      </c>
      <c r="K105" s="44" t="str">
        <f>IFERROR(VLOOKUP($B105&amp;K$1,'デイリーデータ (2)'!$A:$F,5,FALSE),"")</f>
        <v/>
      </c>
      <c r="L105" s="44" t="str">
        <f>IFERROR(VLOOKUP($B105&amp;L$1,'デイリーデータ (2)'!$A:$F,5,FALSE),"")</f>
        <v/>
      </c>
      <c r="M105" s="44" t="str">
        <f>IFERROR(VLOOKUP($B105&amp;M$1,'デイリーデータ (2)'!$A:$F,5,FALSE),"")</f>
        <v/>
      </c>
      <c r="N105" s="44" t="str">
        <f>IFERROR(VLOOKUP($B105&amp;N$1,'デイリーデータ (2)'!$A:$F,5,FALSE),"")</f>
        <v/>
      </c>
      <c r="O105" s="44" t="str">
        <f>IFERROR(VLOOKUP($B105&amp;O$1,'デイリーデータ (2)'!$A:$F,5,FALSE),"")</f>
        <v/>
      </c>
      <c r="P105" s="44" t="str">
        <f>IFERROR(VLOOKUP($B105&amp;P$1,'デイリーデータ (2)'!$A:$F,5,FALSE),"")</f>
        <v/>
      </c>
      <c r="Q105" s="44" t="str">
        <f>IFERROR(VLOOKUP($B105&amp;Q$1,'デイリーデータ (2)'!$A:$F,5,FALSE),"")</f>
        <v/>
      </c>
      <c r="R105" s="44" t="str">
        <f>IFERROR(VLOOKUP($B105&amp;R$1,'デイリーデータ (2)'!$A:$F,5,FALSE),"")</f>
        <v/>
      </c>
      <c r="S105" s="44" t="str">
        <f>IFERROR(VLOOKUP($B105&amp;S$1,'デイリーデータ (2)'!$A:$F,5,FALSE),"")</f>
        <v/>
      </c>
      <c r="T105" s="44" t="str">
        <f>IFERROR(VLOOKUP($B105&amp;T$1,'デイリーデータ (2)'!$A:$F,5,FALSE),"")</f>
        <v/>
      </c>
      <c r="U105" s="44" t="str">
        <f>IFERROR(VLOOKUP($B105&amp;U$1,'デイリーデータ (2)'!$A:$F,5,FALSE),"")</f>
        <v/>
      </c>
      <c r="V105" s="44" t="str">
        <f>IFERROR(VLOOKUP($B105&amp;V$1,'デイリーデータ (2)'!$A:$F,5,FALSE),"")</f>
        <v/>
      </c>
      <c r="W105" s="44" t="str">
        <f>IFERROR(VLOOKUP($B105&amp;W$1,'デイリーデータ (2)'!$A:$F,5,FALSE),"")</f>
        <v/>
      </c>
      <c r="X105" s="44" t="str">
        <f>IFERROR(VLOOKUP($B105&amp;X$1,'デイリーデータ (2)'!$A:$F,5,FALSE),"")</f>
        <v/>
      </c>
      <c r="Y105" s="44" t="str">
        <f>IFERROR(VLOOKUP($B105&amp;Y$1,'デイリーデータ (2)'!$A:$F,5,FALSE),"")</f>
        <v/>
      </c>
      <c r="Z105" s="44" t="str">
        <f>IFERROR(VLOOKUP($B105&amp;Z$1,'デイリーデータ (2)'!$A:$F,5,FALSE),"")</f>
        <v/>
      </c>
      <c r="AA105" s="44" t="str">
        <f>IFERROR(VLOOKUP($B105&amp;AA$1,'デイリーデータ (2)'!$A:$F,5,FALSE),"")</f>
        <v/>
      </c>
      <c r="AB105" s="44" t="str">
        <f>IFERROR(VLOOKUP($B105&amp;AB$1,'デイリーデータ (2)'!$A:$F,5,FALSE),"")</f>
        <v/>
      </c>
      <c r="AC105" s="44" t="str">
        <f>IFERROR(VLOOKUP($B105&amp;AC$1,'デイリーデータ (2)'!$A:$F,5,FALSE),"")</f>
        <v/>
      </c>
      <c r="AD105" s="44" t="str">
        <f>IFERROR(VLOOKUP($B105&amp;AD$1,'デイリーデータ (2)'!$A:$F,5,FALSE),"")</f>
        <v/>
      </c>
      <c r="AE105" s="44" t="str">
        <f>IFERROR(VLOOKUP($B105&amp;AE$1,'デイリーデータ (2)'!$A:$F,5,FALSE),"")</f>
        <v/>
      </c>
      <c r="AF105" s="44" t="str">
        <f>IFERROR(VLOOKUP($B105&amp;AF$1,'デイリーデータ (2)'!$A:$F,5,FALSE),"")</f>
        <v/>
      </c>
      <c r="AG105" s="44" t="str">
        <f>IFERROR(VLOOKUP($B105&amp;AG$1,'デイリーデータ (2)'!$A:$F,5,FALSE),"")</f>
        <v/>
      </c>
      <c r="AH105" s="45" t="str">
        <f>IFERROR(VLOOKUP($B105&amp;AH$1,'デイリーデータ (2)'!$A:$F,5,FALSE),"")</f>
        <v/>
      </c>
    </row>
    <row r="106" spans="1:34" s="33" customFormat="1" ht="9.5" x14ac:dyDescent="0.2">
      <c r="A106" s="29"/>
      <c r="B106" s="30"/>
      <c r="C106" s="28" t="s">
        <v>47</v>
      </c>
      <c r="D106" s="31" t="e">
        <f>VLOOKUP($B105&amp;勤務表!D$1,デイリーデータ,6,FALSE)</f>
        <v>#N/A</v>
      </c>
      <c r="E106" s="31" t="e">
        <f>VLOOKUP($B105&amp;勤務表!E$1,デイリーデータ,6,FALSE)</f>
        <v>#N/A</v>
      </c>
      <c r="F106" s="31" t="str">
        <f>IFERROR(VLOOKUP($B105&amp;勤務表!F$1,デイリーデータ,6,FALSE),"")</f>
        <v/>
      </c>
      <c r="G106" s="31" t="str">
        <f>IFERROR(VLOOKUP($B105&amp;勤務表!G$1,デイリーデータ,6,FALSE),"")</f>
        <v/>
      </c>
      <c r="H106" s="31" t="str">
        <f>IFERROR(VLOOKUP($B105&amp;勤務表!H$1,デイリーデータ,6,FALSE),"")</f>
        <v/>
      </c>
      <c r="I106" s="31" t="str">
        <f>IFERROR(VLOOKUP($B105&amp;勤務表!I$1,デイリーデータ,6,FALSE),"")</f>
        <v/>
      </c>
      <c r="J106" s="31" t="str">
        <f>IFERROR(VLOOKUP($B105&amp;勤務表!J$1,デイリーデータ,6,FALSE),"")</f>
        <v/>
      </c>
      <c r="K106" s="31" t="str">
        <f>IFERROR(VLOOKUP($B105&amp;勤務表!K$1,デイリーデータ,6,FALSE),"")</f>
        <v/>
      </c>
      <c r="L106" s="31" t="str">
        <f>IFERROR(VLOOKUP($B105&amp;勤務表!L$1,デイリーデータ,6,FALSE),"")</f>
        <v/>
      </c>
      <c r="M106" s="31" t="str">
        <f>IFERROR(VLOOKUP($B105&amp;勤務表!M$1,デイリーデータ,6,FALSE),"")</f>
        <v/>
      </c>
      <c r="N106" s="31" t="str">
        <f>IFERROR(VLOOKUP($B105&amp;勤務表!N$1,デイリーデータ,6,FALSE),"")</f>
        <v/>
      </c>
      <c r="O106" s="31" t="str">
        <f>IFERROR(VLOOKUP($B105&amp;勤務表!O$1,デイリーデータ,6,FALSE),"")</f>
        <v/>
      </c>
      <c r="P106" s="31" t="str">
        <f>IFERROR(VLOOKUP($B105&amp;勤務表!P$1,デイリーデータ,6,FALSE),"")</f>
        <v/>
      </c>
      <c r="Q106" s="31" t="str">
        <f>IFERROR(VLOOKUP($B105&amp;勤務表!Q$1,デイリーデータ,6,FALSE),"")</f>
        <v/>
      </c>
      <c r="R106" s="31" t="str">
        <f>IFERROR(VLOOKUP($B105&amp;勤務表!R$1,デイリーデータ,6,FALSE),"")</f>
        <v/>
      </c>
      <c r="S106" s="31" t="str">
        <f>IFERROR(VLOOKUP($B105&amp;勤務表!S$1,デイリーデータ,6,FALSE),"")</f>
        <v/>
      </c>
      <c r="T106" s="31" t="str">
        <f>IFERROR(VLOOKUP($B105&amp;勤務表!T$1,デイリーデータ,6,FALSE),"")</f>
        <v/>
      </c>
      <c r="U106" s="31" t="str">
        <f>IFERROR(VLOOKUP($B105&amp;勤務表!U$1,デイリーデータ,6,FALSE),"")</f>
        <v/>
      </c>
      <c r="V106" s="31" t="str">
        <f>IFERROR(VLOOKUP($B105&amp;勤務表!V$1,デイリーデータ,6,FALSE),"")</f>
        <v/>
      </c>
      <c r="W106" s="31" t="str">
        <f>IFERROR(VLOOKUP($B105&amp;勤務表!W$1,デイリーデータ,6,FALSE),"")</f>
        <v/>
      </c>
      <c r="X106" s="31" t="str">
        <f>IFERROR(VLOOKUP($B105&amp;勤務表!X$1,デイリーデータ,6,FALSE),"")</f>
        <v/>
      </c>
      <c r="Y106" s="31" t="str">
        <f>IFERROR(VLOOKUP($B105&amp;勤務表!Y$1,デイリーデータ,6,FALSE),"")</f>
        <v/>
      </c>
      <c r="Z106" s="31" t="str">
        <f>IFERROR(VLOOKUP($B105&amp;勤務表!Z$1,デイリーデータ,6,FALSE),"")</f>
        <v/>
      </c>
      <c r="AA106" s="31" t="str">
        <f>IFERROR(VLOOKUP($B105&amp;勤務表!AA$1,デイリーデータ,6,FALSE),"")</f>
        <v/>
      </c>
      <c r="AB106" s="31" t="str">
        <f>IFERROR(VLOOKUP($B105&amp;勤務表!AB$1,デイリーデータ,6,FALSE),"")</f>
        <v/>
      </c>
      <c r="AC106" s="31" t="str">
        <f>IFERROR(VLOOKUP($B105&amp;勤務表!AC$1,デイリーデータ,6,FALSE),"")</f>
        <v/>
      </c>
      <c r="AD106" s="31" t="str">
        <f>IFERROR(VLOOKUP($B105&amp;勤務表!AD$1,デイリーデータ,6,FALSE),"")</f>
        <v/>
      </c>
      <c r="AE106" s="31" t="str">
        <f>IFERROR(VLOOKUP($B105&amp;勤務表!AE$1,デイリーデータ,6,FALSE),"")</f>
        <v/>
      </c>
      <c r="AF106" s="31" t="str">
        <f>IFERROR(VLOOKUP($B105&amp;勤務表!AF$1,デイリーデータ,6,FALSE),"")</f>
        <v/>
      </c>
      <c r="AG106" s="31" t="str">
        <f>IFERROR(VLOOKUP($B105&amp;勤務表!AG$1,デイリーデータ,6,FALSE),"")</f>
        <v/>
      </c>
      <c r="AH106" s="32" t="str">
        <f>IFERROR(VLOOKUP($B105&amp;勤務表!AH$1,デイリーデータ,6,FALSE),"")</f>
        <v/>
      </c>
    </row>
    <row r="107" spans="1:34" s="15" customFormat="1" ht="9.5" x14ac:dyDescent="0.2">
      <c r="A107" s="38"/>
      <c r="B107" s="39"/>
      <c r="C107" s="40" t="s">
        <v>46</v>
      </c>
      <c r="D107" s="34" t="e">
        <f>VLOOKUP($B105&amp;D$1,'宅直データ (２)'!$A:$K,8,FALSE)</f>
        <v>#N/A</v>
      </c>
      <c r="E107" s="35" t="str">
        <f>INDEX(拘!$D$15:$AH$63,勤務表!$A105,DAY(勤務表!E$1))</f>
        <v/>
      </c>
      <c r="F107" s="35" t="str">
        <f>INDEX(拘!$D$15:$AH$63,勤務表!$A105,DAY(勤務表!F$1))</f>
        <v/>
      </c>
      <c r="G107" s="35" t="str">
        <f>INDEX(拘!$D$15:$AH$63,勤務表!$A105,DAY(勤務表!G$1))</f>
        <v/>
      </c>
      <c r="H107" s="35" t="str">
        <f>INDEX(拘!$D$15:$AH$63,勤務表!$A105,DAY(勤務表!H$1))</f>
        <v/>
      </c>
      <c r="I107" s="35" t="str">
        <f>INDEX(拘!$D$15:$AH$63,勤務表!$A105,DAY(勤務表!I$1))</f>
        <v/>
      </c>
      <c r="J107" s="35" t="str">
        <f>INDEX(拘!$D$15:$AH$63,勤務表!$A105,DAY(勤務表!J$1))</f>
        <v/>
      </c>
      <c r="K107" s="35" t="str">
        <f>INDEX(拘!$D$15:$AH$63,勤務表!$A105,DAY(勤務表!K$1))</f>
        <v/>
      </c>
      <c r="L107" s="35" t="str">
        <f>INDEX(拘!$D$15:$AH$63,勤務表!$A105,DAY(勤務表!L$1))</f>
        <v/>
      </c>
      <c r="M107" s="35" t="str">
        <f>INDEX(拘!$D$15:$AH$63,勤務表!$A105,DAY(勤務表!M$1))</f>
        <v/>
      </c>
      <c r="N107" s="35" t="str">
        <f>INDEX(拘!$D$15:$AH$63,勤務表!$A105,DAY(勤務表!N$1))</f>
        <v/>
      </c>
      <c r="O107" s="35" t="str">
        <f>INDEX(拘!$D$15:$AH$63,勤務表!$A105,DAY(勤務表!O$1))</f>
        <v/>
      </c>
      <c r="P107" s="35" t="str">
        <f>INDEX(拘!$D$15:$AH$63,勤務表!$A105,DAY(勤務表!P$1))</f>
        <v/>
      </c>
      <c r="Q107" s="35" t="str">
        <f>INDEX(拘!$D$15:$AH$63,勤務表!$A105,DAY(勤務表!Q$1))</f>
        <v/>
      </c>
      <c r="R107" s="35" t="str">
        <f>INDEX(拘!$D$15:$AH$63,勤務表!$A105,DAY(勤務表!R$1))</f>
        <v/>
      </c>
      <c r="S107" s="35" t="str">
        <f>INDEX(拘!$D$15:$AH$63,勤務表!$A105,DAY(勤務表!S$1))</f>
        <v/>
      </c>
      <c r="T107" s="35" t="str">
        <f>INDEX(拘!$D$15:$AH$63,勤務表!$A105,DAY(勤務表!T$1))</f>
        <v/>
      </c>
      <c r="U107" s="35" t="str">
        <f>INDEX(拘!$D$15:$AH$63,勤務表!$A105,DAY(勤務表!U$1))</f>
        <v/>
      </c>
      <c r="V107" s="35" t="str">
        <f>INDEX(拘!$D$15:$AH$63,勤務表!$A105,DAY(勤務表!V$1))</f>
        <v/>
      </c>
      <c r="W107" s="35" t="str">
        <f>INDEX(拘!$D$15:$AH$63,勤務表!$A105,DAY(勤務表!W$1))</f>
        <v/>
      </c>
      <c r="X107" s="35" t="str">
        <f>INDEX(拘!$D$15:$AH$63,勤務表!$A105,DAY(勤務表!X$1))</f>
        <v/>
      </c>
      <c r="Y107" s="35" t="str">
        <f>INDEX(拘!$D$15:$AH$63,勤務表!$A105,DAY(勤務表!Y$1))</f>
        <v/>
      </c>
      <c r="Z107" s="35" t="str">
        <f>INDEX(拘!$D$15:$AH$63,勤務表!$A105,DAY(勤務表!Z$1))</f>
        <v/>
      </c>
      <c r="AA107" s="35" t="str">
        <f>INDEX(拘!$D$15:$AH$63,勤務表!$A105,DAY(勤務表!AA$1))</f>
        <v/>
      </c>
      <c r="AB107" s="35" t="str">
        <f>INDEX(拘!$D$15:$AH$63,勤務表!$A105,DAY(勤務表!AB$1))</f>
        <v/>
      </c>
      <c r="AC107" s="35" t="str">
        <f>INDEX(拘!$D$15:$AH$63,勤務表!$A105,DAY(勤務表!AC$1))</f>
        <v/>
      </c>
      <c r="AD107" s="35" t="str">
        <f>INDEX(拘!$D$15:$AH$63,勤務表!$A105,DAY(勤務表!AD$1))</f>
        <v/>
      </c>
      <c r="AE107" s="35" t="str">
        <f>INDEX(拘!$D$15:$AH$63,勤務表!$A105,DAY(勤務表!AE$1))</f>
        <v/>
      </c>
      <c r="AF107" s="35" t="str">
        <f>INDEX(拘!$D$15:$AH$63,勤務表!$A105,DAY(勤務表!AF$1))</f>
        <v/>
      </c>
      <c r="AG107" s="35" t="str">
        <f>INDEX(拘!$D$15:$AH$63,勤務表!$A105,DAY(勤務表!AG$1))</f>
        <v/>
      </c>
      <c r="AH107" s="36" t="str">
        <f>INDEX(拘!$D$15:$AH$63,勤務表!$A105,DAY(勤務表!AH$1))</f>
        <v/>
      </c>
    </row>
    <row r="108" spans="1:34" s="15" customFormat="1" x14ac:dyDescent="0.2">
      <c r="A108" s="41">
        <f>IFERROR(IF(A105+1&lt;=MAX('デイリーデータ (2)'!G:G),A105+1,""),"")</f>
        <v>36</v>
      </c>
      <c r="B108" s="42" t="str">
        <f>IFERROR(VLOOKUP(A108,スタッフ!A:C,2,FALSE),"")</f>
        <v>131603</v>
      </c>
      <c r="C108" s="46" t="str">
        <f>IFERROR(VLOOKUP(A108,スタッフ!A:C,3,FALSE),"")</f>
        <v>中川 大誠</v>
      </c>
      <c r="D108" s="43" t="str">
        <f>IFERROR(VLOOKUP($B108&amp;D$1,'デイリーデータ (2)'!$A:$F,5,FALSE),"")</f>
        <v/>
      </c>
      <c r="E108" s="44" t="str">
        <f>IFERROR(VLOOKUP($B108&amp;E$1,'デイリーデータ (2)'!$A:$F,5,FALSE),"")</f>
        <v/>
      </c>
      <c r="F108" s="44" t="str">
        <f>IFERROR(VLOOKUP($B108&amp;F$1,'デイリーデータ (2)'!$A:$F,5,FALSE),"")</f>
        <v/>
      </c>
      <c r="G108" s="44" t="str">
        <f>IFERROR(VLOOKUP($B108&amp;G$1,'デイリーデータ (2)'!$A:$F,5,FALSE),"")</f>
        <v/>
      </c>
      <c r="H108" s="44" t="str">
        <f>IFERROR(VLOOKUP($B108&amp;H$1,'デイリーデータ (2)'!$A:$F,5,FALSE),"")</f>
        <v/>
      </c>
      <c r="I108" s="44" t="str">
        <f>IFERROR(VLOOKUP($B108&amp;I$1,'デイリーデータ (2)'!$A:$F,5,FALSE),"")</f>
        <v/>
      </c>
      <c r="J108" s="44" t="str">
        <f>IFERROR(VLOOKUP($B108&amp;J$1,'デイリーデータ (2)'!$A:$F,5,FALSE),"")</f>
        <v/>
      </c>
      <c r="K108" s="44" t="str">
        <f>IFERROR(VLOOKUP($B108&amp;K$1,'デイリーデータ (2)'!$A:$F,5,FALSE),"")</f>
        <v/>
      </c>
      <c r="L108" s="44" t="str">
        <f>IFERROR(VLOOKUP($B108&amp;L$1,'デイリーデータ (2)'!$A:$F,5,FALSE),"")</f>
        <v/>
      </c>
      <c r="M108" s="44" t="str">
        <f>IFERROR(VLOOKUP($B108&amp;M$1,'デイリーデータ (2)'!$A:$F,5,FALSE),"")</f>
        <v/>
      </c>
      <c r="N108" s="44" t="str">
        <f>IFERROR(VLOOKUP($B108&amp;N$1,'デイリーデータ (2)'!$A:$F,5,FALSE),"")</f>
        <v/>
      </c>
      <c r="O108" s="44" t="str">
        <f>IFERROR(VLOOKUP($B108&amp;O$1,'デイリーデータ (2)'!$A:$F,5,FALSE),"")</f>
        <v/>
      </c>
      <c r="P108" s="44" t="str">
        <f>IFERROR(VLOOKUP($B108&amp;P$1,'デイリーデータ (2)'!$A:$F,5,FALSE),"")</f>
        <v/>
      </c>
      <c r="Q108" s="44" t="str">
        <f>IFERROR(VLOOKUP($B108&amp;Q$1,'デイリーデータ (2)'!$A:$F,5,FALSE),"")</f>
        <v/>
      </c>
      <c r="R108" s="44" t="str">
        <f>IFERROR(VLOOKUP($B108&amp;R$1,'デイリーデータ (2)'!$A:$F,5,FALSE),"")</f>
        <v/>
      </c>
      <c r="S108" s="44" t="str">
        <f>IFERROR(VLOOKUP($B108&amp;S$1,'デイリーデータ (2)'!$A:$F,5,FALSE),"")</f>
        <v/>
      </c>
      <c r="T108" s="44" t="str">
        <f>IFERROR(VLOOKUP($B108&amp;T$1,'デイリーデータ (2)'!$A:$F,5,FALSE),"")</f>
        <v/>
      </c>
      <c r="U108" s="44" t="str">
        <f>IFERROR(VLOOKUP($B108&amp;U$1,'デイリーデータ (2)'!$A:$F,5,FALSE),"")</f>
        <v/>
      </c>
      <c r="V108" s="44" t="str">
        <f>IFERROR(VLOOKUP($B108&amp;V$1,'デイリーデータ (2)'!$A:$F,5,FALSE),"")</f>
        <v/>
      </c>
      <c r="W108" s="44" t="str">
        <f>IFERROR(VLOOKUP($B108&amp;W$1,'デイリーデータ (2)'!$A:$F,5,FALSE),"")</f>
        <v/>
      </c>
      <c r="X108" s="44" t="str">
        <f>IFERROR(VLOOKUP($B108&amp;X$1,'デイリーデータ (2)'!$A:$F,5,FALSE),"")</f>
        <v/>
      </c>
      <c r="Y108" s="44" t="str">
        <f>IFERROR(VLOOKUP($B108&amp;Y$1,'デイリーデータ (2)'!$A:$F,5,FALSE),"")</f>
        <v/>
      </c>
      <c r="Z108" s="44" t="str">
        <f>IFERROR(VLOOKUP($B108&amp;Z$1,'デイリーデータ (2)'!$A:$F,5,FALSE),"")</f>
        <v/>
      </c>
      <c r="AA108" s="44" t="str">
        <f>IFERROR(VLOOKUP($B108&amp;AA$1,'デイリーデータ (2)'!$A:$F,5,FALSE),"")</f>
        <v/>
      </c>
      <c r="AB108" s="44" t="str">
        <f>IFERROR(VLOOKUP($B108&amp;AB$1,'デイリーデータ (2)'!$A:$F,5,FALSE),"")</f>
        <v/>
      </c>
      <c r="AC108" s="44" t="str">
        <f>IFERROR(VLOOKUP($B108&amp;AC$1,'デイリーデータ (2)'!$A:$F,5,FALSE),"")</f>
        <v/>
      </c>
      <c r="AD108" s="44" t="str">
        <f>IFERROR(VLOOKUP($B108&amp;AD$1,'デイリーデータ (2)'!$A:$F,5,FALSE),"")</f>
        <v/>
      </c>
      <c r="AE108" s="44" t="str">
        <f>IFERROR(VLOOKUP($B108&amp;AE$1,'デイリーデータ (2)'!$A:$F,5,FALSE),"")</f>
        <v/>
      </c>
      <c r="AF108" s="44" t="str">
        <f>IFERROR(VLOOKUP($B108&amp;AF$1,'デイリーデータ (2)'!$A:$F,5,FALSE),"")</f>
        <v/>
      </c>
      <c r="AG108" s="44" t="str">
        <f>IFERROR(VLOOKUP($B108&amp;AG$1,'デイリーデータ (2)'!$A:$F,5,FALSE),"")</f>
        <v/>
      </c>
      <c r="AH108" s="45" t="str">
        <f>IFERROR(VLOOKUP($B108&amp;AH$1,'デイリーデータ (2)'!$A:$F,5,FALSE),"")</f>
        <v/>
      </c>
    </row>
    <row r="109" spans="1:34" s="33" customFormat="1" ht="9.5" x14ac:dyDescent="0.2">
      <c r="A109" s="29"/>
      <c r="B109" s="30"/>
      <c r="C109" s="28" t="s">
        <v>47</v>
      </c>
      <c r="D109" s="31" t="e">
        <f>VLOOKUP($B108&amp;勤務表!D$1,デイリーデータ,6,FALSE)</f>
        <v>#N/A</v>
      </c>
      <c r="E109" s="31" t="e">
        <f>VLOOKUP($B108&amp;勤務表!E$1,デイリーデータ,6,FALSE)</f>
        <v>#N/A</v>
      </c>
      <c r="F109" s="31" t="str">
        <f>IFERROR(VLOOKUP($B108&amp;勤務表!F$1,デイリーデータ,6,FALSE),"")</f>
        <v/>
      </c>
      <c r="G109" s="31" t="str">
        <f>IFERROR(VLOOKUP($B108&amp;勤務表!G$1,デイリーデータ,6,FALSE),"")</f>
        <v/>
      </c>
      <c r="H109" s="31" t="str">
        <f>IFERROR(VLOOKUP($B108&amp;勤務表!H$1,デイリーデータ,6,FALSE),"")</f>
        <v/>
      </c>
      <c r="I109" s="31" t="str">
        <f>IFERROR(VLOOKUP($B108&amp;勤務表!I$1,デイリーデータ,6,FALSE),"")</f>
        <v/>
      </c>
      <c r="J109" s="31" t="str">
        <f>IFERROR(VLOOKUP($B108&amp;勤務表!J$1,デイリーデータ,6,FALSE),"")</f>
        <v/>
      </c>
      <c r="K109" s="31" t="str">
        <f>IFERROR(VLOOKUP($B108&amp;勤務表!K$1,デイリーデータ,6,FALSE),"")</f>
        <v/>
      </c>
      <c r="L109" s="31" t="str">
        <f>IFERROR(VLOOKUP($B108&amp;勤務表!L$1,デイリーデータ,6,FALSE),"")</f>
        <v/>
      </c>
      <c r="M109" s="31" t="str">
        <f>IFERROR(VLOOKUP($B108&amp;勤務表!M$1,デイリーデータ,6,FALSE),"")</f>
        <v/>
      </c>
      <c r="N109" s="31" t="str">
        <f>IFERROR(VLOOKUP($B108&amp;勤務表!N$1,デイリーデータ,6,FALSE),"")</f>
        <v/>
      </c>
      <c r="O109" s="31" t="str">
        <f>IFERROR(VLOOKUP($B108&amp;勤務表!O$1,デイリーデータ,6,FALSE),"")</f>
        <v/>
      </c>
      <c r="P109" s="31" t="str">
        <f>IFERROR(VLOOKUP($B108&amp;勤務表!P$1,デイリーデータ,6,FALSE),"")</f>
        <v/>
      </c>
      <c r="Q109" s="31" t="str">
        <f>IFERROR(VLOOKUP($B108&amp;勤務表!Q$1,デイリーデータ,6,FALSE),"")</f>
        <v/>
      </c>
      <c r="R109" s="31" t="str">
        <f>IFERROR(VLOOKUP($B108&amp;勤務表!R$1,デイリーデータ,6,FALSE),"")</f>
        <v/>
      </c>
      <c r="S109" s="31" t="str">
        <f>IFERROR(VLOOKUP($B108&amp;勤務表!S$1,デイリーデータ,6,FALSE),"")</f>
        <v/>
      </c>
      <c r="T109" s="31" t="str">
        <f>IFERROR(VLOOKUP($B108&amp;勤務表!T$1,デイリーデータ,6,FALSE),"")</f>
        <v/>
      </c>
      <c r="U109" s="31" t="str">
        <f>IFERROR(VLOOKUP($B108&amp;勤務表!U$1,デイリーデータ,6,FALSE),"")</f>
        <v/>
      </c>
      <c r="V109" s="31" t="str">
        <f>IFERROR(VLOOKUP($B108&amp;勤務表!V$1,デイリーデータ,6,FALSE),"")</f>
        <v/>
      </c>
      <c r="W109" s="31" t="str">
        <f>IFERROR(VLOOKUP($B108&amp;勤務表!W$1,デイリーデータ,6,FALSE),"")</f>
        <v/>
      </c>
      <c r="X109" s="31" t="str">
        <f>IFERROR(VLOOKUP($B108&amp;勤務表!X$1,デイリーデータ,6,FALSE),"")</f>
        <v/>
      </c>
      <c r="Y109" s="31" t="str">
        <f>IFERROR(VLOOKUP($B108&amp;勤務表!Y$1,デイリーデータ,6,FALSE),"")</f>
        <v/>
      </c>
      <c r="Z109" s="31" t="str">
        <f>IFERROR(VLOOKUP($B108&amp;勤務表!Z$1,デイリーデータ,6,FALSE),"")</f>
        <v/>
      </c>
      <c r="AA109" s="31" t="str">
        <f>IFERROR(VLOOKUP($B108&amp;勤務表!AA$1,デイリーデータ,6,FALSE),"")</f>
        <v/>
      </c>
      <c r="AB109" s="31" t="str">
        <f>IFERROR(VLOOKUP($B108&amp;勤務表!AB$1,デイリーデータ,6,FALSE),"")</f>
        <v/>
      </c>
      <c r="AC109" s="31" t="str">
        <f>IFERROR(VLOOKUP($B108&amp;勤務表!AC$1,デイリーデータ,6,FALSE),"")</f>
        <v/>
      </c>
      <c r="AD109" s="31" t="str">
        <f>IFERROR(VLOOKUP($B108&amp;勤務表!AD$1,デイリーデータ,6,FALSE),"")</f>
        <v/>
      </c>
      <c r="AE109" s="31" t="str">
        <f>IFERROR(VLOOKUP($B108&amp;勤務表!AE$1,デイリーデータ,6,FALSE),"")</f>
        <v/>
      </c>
      <c r="AF109" s="31" t="str">
        <f>IFERROR(VLOOKUP($B108&amp;勤務表!AF$1,デイリーデータ,6,FALSE),"")</f>
        <v/>
      </c>
      <c r="AG109" s="31" t="str">
        <f>IFERROR(VLOOKUP($B108&amp;勤務表!AG$1,デイリーデータ,6,FALSE),"")</f>
        <v/>
      </c>
      <c r="AH109" s="32" t="str">
        <f>IFERROR(VLOOKUP($B108&amp;勤務表!AH$1,デイリーデータ,6,FALSE),"")</f>
        <v/>
      </c>
    </row>
    <row r="110" spans="1:34" s="15" customFormat="1" ht="9.5" x14ac:dyDescent="0.2">
      <c r="A110" s="38"/>
      <c r="B110" s="39"/>
      <c r="C110" s="40" t="s">
        <v>46</v>
      </c>
      <c r="D110" s="34" t="e">
        <f>VLOOKUP($B108&amp;D$1,'宅直データ (２)'!$A:$K,8,FALSE)</f>
        <v>#N/A</v>
      </c>
      <c r="E110" s="35" t="str">
        <f>INDEX(拘!$D$15:$AH$63,勤務表!$A108,DAY(勤務表!E$1))</f>
        <v/>
      </c>
      <c r="F110" s="35" t="str">
        <f>INDEX(拘!$D$15:$AH$63,勤務表!$A108,DAY(勤務表!F$1))</f>
        <v/>
      </c>
      <c r="G110" s="35" t="str">
        <f>INDEX(拘!$D$15:$AH$63,勤務表!$A108,DAY(勤務表!G$1))</f>
        <v/>
      </c>
      <c r="H110" s="35" t="str">
        <f>INDEX(拘!$D$15:$AH$63,勤務表!$A108,DAY(勤務表!H$1))</f>
        <v/>
      </c>
      <c r="I110" s="35" t="str">
        <f>INDEX(拘!$D$15:$AH$63,勤務表!$A108,DAY(勤務表!I$1))</f>
        <v/>
      </c>
      <c r="J110" s="35" t="str">
        <f>INDEX(拘!$D$15:$AH$63,勤務表!$A108,DAY(勤務表!J$1))</f>
        <v/>
      </c>
      <c r="K110" s="35" t="str">
        <f>INDEX(拘!$D$15:$AH$63,勤務表!$A108,DAY(勤務表!K$1))</f>
        <v/>
      </c>
      <c r="L110" s="35" t="str">
        <f>INDEX(拘!$D$15:$AH$63,勤務表!$A108,DAY(勤務表!L$1))</f>
        <v/>
      </c>
      <c r="M110" s="35" t="str">
        <f>INDEX(拘!$D$15:$AH$63,勤務表!$A108,DAY(勤務表!M$1))</f>
        <v/>
      </c>
      <c r="N110" s="35" t="str">
        <f>INDEX(拘!$D$15:$AH$63,勤務表!$A108,DAY(勤務表!N$1))</f>
        <v/>
      </c>
      <c r="O110" s="35" t="str">
        <f>INDEX(拘!$D$15:$AH$63,勤務表!$A108,DAY(勤務表!O$1))</f>
        <v/>
      </c>
      <c r="P110" s="35" t="str">
        <f>INDEX(拘!$D$15:$AH$63,勤務表!$A108,DAY(勤務表!P$1))</f>
        <v/>
      </c>
      <c r="Q110" s="35" t="str">
        <f>INDEX(拘!$D$15:$AH$63,勤務表!$A108,DAY(勤務表!Q$1))</f>
        <v/>
      </c>
      <c r="R110" s="35" t="str">
        <f>INDEX(拘!$D$15:$AH$63,勤務表!$A108,DAY(勤務表!R$1))</f>
        <v/>
      </c>
      <c r="S110" s="35" t="str">
        <f>INDEX(拘!$D$15:$AH$63,勤務表!$A108,DAY(勤務表!S$1))</f>
        <v/>
      </c>
      <c r="T110" s="35" t="str">
        <f>INDEX(拘!$D$15:$AH$63,勤務表!$A108,DAY(勤務表!T$1))</f>
        <v/>
      </c>
      <c r="U110" s="35" t="str">
        <f>INDEX(拘!$D$15:$AH$63,勤務表!$A108,DAY(勤務表!U$1))</f>
        <v/>
      </c>
      <c r="V110" s="35" t="str">
        <f>INDEX(拘!$D$15:$AH$63,勤務表!$A108,DAY(勤務表!V$1))</f>
        <v/>
      </c>
      <c r="W110" s="35" t="str">
        <f>INDEX(拘!$D$15:$AH$63,勤務表!$A108,DAY(勤務表!W$1))</f>
        <v/>
      </c>
      <c r="X110" s="35" t="str">
        <f>INDEX(拘!$D$15:$AH$63,勤務表!$A108,DAY(勤務表!X$1))</f>
        <v/>
      </c>
      <c r="Y110" s="35" t="str">
        <f>INDEX(拘!$D$15:$AH$63,勤務表!$A108,DAY(勤務表!Y$1))</f>
        <v/>
      </c>
      <c r="Z110" s="35" t="str">
        <f>INDEX(拘!$D$15:$AH$63,勤務表!$A108,DAY(勤務表!Z$1))</f>
        <v/>
      </c>
      <c r="AA110" s="35" t="str">
        <f>INDEX(拘!$D$15:$AH$63,勤務表!$A108,DAY(勤務表!AA$1))</f>
        <v/>
      </c>
      <c r="AB110" s="35" t="str">
        <f>INDEX(拘!$D$15:$AH$63,勤務表!$A108,DAY(勤務表!AB$1))</f>
        <v/>
      </c>
      <c r="AC110" s="35" t="str">
        <f>INDEX(拘!$D$15:$AH$63,勤務表!$A108,DAY(勤務表!AC$1))</f>
        <v/>
      </c>
      <c r="AD110" s="35" t="str">
        <f>INDEX(拘!$D$15:$AH$63,勤務表!$A108,DAY(勤務表!AD$1))</f>
        <v/>
      </c>
      <c r="AE110" s="35" t="str">
        <f>INDEX(拘!$D$15:$AH$63,勤務表!$A108,DAY(勤務表!AE$1))</f>
        <v/>
      </c>
      <c r="AF110" s="35" t="str">
        <f>INDEX(拘!$D$15:$AH$63,勤務表!$A108,DAY(勤務表!AF$1))</f>
        <v/>
      </c>
      <c r="AG110" s="35" t="str">
        <f>INDEX(拘!$D$15:$AH$63,勤務表!$A108,DAY(勤務表!AG$1))</f>
        <v/>
      </c>
      <c r="AH110" s="36" t="str">
        <f>INDEX(拘!$D$15:$AH$63,勤務表!$A108,DAY(勤務表!AH$1))</f>
        <v/>
      </c>
    </row>
    <row r="111" spans="1:34" s="15" customFormat="1" x14ac:dyDescent="0.2">
      <c r="A111" s="41">
        <f>IFERROR(IF(A108+1&lt;=MAX('デイリーデータ (2)'!G:G),A108+1,""),"")</f>
        <v>37</v>
      </c>
      <c r="B111" s="42" t="str">
        <f>IFERROR(VLOOKUP(A111,スタッフ!A:C,2,FALSE),"")</f>
        <v>138041</v>
      </c>
      <c r="C111" s="46" t="str">
        <f>IFERROR(VLOOKUP(A111,スタッフ!A:C,3,FALSE),"")</f>
        <v>清水 正生</v>
      </c>
      <c r="D111" s="43" t="str">
        <f>IFERROR(VLOOKUP($B111&amp;D$1,'デイリーデータ (2)'!$A:$F,5,FALSE),"")</f>
        <v/>
      </c>
      <c r="E111" s="44" t="str">
        <f>IFERROR(VLOOKUP($B111&amp;E$1,'デイリーデータ (2)'!$A:$F,5,FALSE),"")</f>
        <v/>
      </c>
      <c r="F111" s="44" t="str">
        <f>IFERROR(VLOOKUP($B111&amp;F$1,'デイリーデータ (2)'!$A:$F,5,FALSE),"")</f>
        <v/>
      </c>
      <c r="G111" s="44" t="str">
        <f>IFERROR(VLOOKUP($B111&amp;G$1,'デイリーデータ (2)'!$A:$F,5,FALSE),"")</f>
        <v/>
      </c>
      <c r="H111" s="44" t="str">
        <f>IFERROR(VLOOKUP($B111&amp;H$1,'デイリーデータ (2)'!$A:$F,5,FALSE),"")</f>
        <v/>
      </c>
      <c r="I111" s="44" t="str">
        <f>IFERROR(VLOOKUP($B111&amp;I$1,'デイリーデータ (2)'!$A:$F,5,FALSE),"")</f>
        <v/>
      </c>
      <c r="J111" s="44" t="str">
        <f>IFERROR(VLOOKUP($B111&amp;J$1,'デイリーデータ (2)'!$A:$F,5,FALSE),"")</f>
        <v/>
      </c>
      <c r="K111" s="44" t="str">
        <f>IFERROR(VLOOKUP($B111&amp;K$1,'デイリーデータ (2)'!$A:$F,5,FALSE),"")</f>
        <v/>
      </c>
      <c r="L111" s="44" t="str">
        <f>IFERROR(VLOOKUP($B111&amp;L$1,'デイリーデータ (2)'!$A:$F,5,FALSE),"")</f>
        <v/>
      </c>
      <c r="M111" s="44" t="str">
        <f>IFERROR(VLOOKUP($B111&amp;M$1,'デイリーデータ (2)'!$A:$F,5,FALSE),"")</f>
        <v/>
      </c>
      <c r="N111" s="44" t="str">
        <f>IFERROR(VLOOKUP($B111&amp;N$1,'デイリーデータ (2)'!$A:$F,5,FALSE),"")</f>
        <v/>
      </c>
      <c r="O111" s="44" t="str">
        <f>IFERROR(VLOOKUP($B111&amp;O$1,'デイリーデータ (2)'!$A:$F,5,FALSE),"")</f>
        <v/>
      </c>
      <c r="P111" s="44" t="str">
        <f>IFERROR(VLOOKUP($B111&amp;P$1,'デイリーデータ (2)'!$A:$F,5,FALSE),"")</f>
        <v/>
      </c>
      <c r="Q111" s="44" t="str">
        <f>IFERROR(VLOOKUP($B111&amp;Q$1,'デイリーデータ (2)'!$A:$F,5,FALSE),"")</f>
        <v/>
      </c>
      <c r="R111" s="44" t="str">
        <f>IFERROR(VLOOKUP($B111&amp;R$1,'デイリーデータ (2)'!$A:$F,5,FALSE),"")</f>
        <v/>
      </c>
      <c r="S111" s="44" t="str">
        <f>IFERROR(VLOOKUP($B111&amp;S$1,'デイリーデータ (2)'!$A:$F,5,FALSE),"")</f>
        <v/>
      </c>
      <c r="T111" s="44" t="str">
        <f>IFERROR(VLOOKUP($B111&amp;T$1,'デイリーデータ (2)'!$A:$F,5,FALSE),"")</f>
        <v/>
      </c>
      <c r="U111" s="44" t="str">
        <f>IFERROR(VLOOKUP($B111&amp;U$1,'デイリーデータ (2)'!$A:$F,5,FALSE),"")</f>
        <v/>
      </c>
      <c r="V111" s="44" t="str">
        <f>IFERROR(VLOOKUP($B111&amp;V$1,'デイリーデータ (2)'!$A:$F,5,FALSE),"")</f>
        <v/>
      </c>
      <c r="W111" s="44" t="str">
        <f>IFERROR(VLOOKUP($B111&amp;W$1,'デイリーデータ (2)'!$A:$F,5,FALSE),"")</f>
        <v/>
      </c>
      <c r="X111" s="44" t="str">
        <f>IFERROR(VLOOKUP($B111&amp;X$1,'デイリーデータ (2)'!$A:$F,5,FALSE),"")</f>
        <v/>
      </c>
      <c r="Y111" s="44" t="str">
        <f>IFERROR(VLOOKUP($B111&amp;Y$1,'デイリーデータ (2)'!$A:$F,5,FALSE),"")</f>
        <v/>
      </c>
      <c r="Z111" s="44" t="str">
        <f>IFERROR(VLOOKUP($B111&amp;Z$1,'デイリーデータ (2)'!$A:$F,5,FALSE),"")</f>
        <v/>
      </c>
      <c r="AA111" s="44" t="str">
        <f>IFERROR(VLOOKUP($B111&amp;AA$1,'デイリーデータ (2)'!$A:$F,5,FALSE),"")</f>
        <v/>
      </c>
      <c r="AB111" s="44" t="str">
        <f>IFERROR(VLOOKUP($B111&amp;AB$1,'デイリーデータ (2)'!$A:$F,5,FALSE),"")</f>
        <v/>
      </c>
      <c r="AC111" s="44" t="str">
        <f>IFERROR(VLOOKUP($B111&amp;AC$1,'デイリーデータ (2)'!$A:$F,5,FALSE),"")</f>
        <v/>
      </c>
      <c r="AD111" s="44" t="str">
        <f>IFERROR(VLOOKUP($B111&amp;AD$1,'デイリーデータ (2)'!$A:$F,5,FALSE),"")</f>
        <v/>
      </c>
      <c r="AE111" s="44" t="str">
        <f>IFERROR(VLOOKUP($B111&amp;AE$1,'デイリーデータ (2)'!$A:$F,5,FALSE),"")</f>
        <v/>
      </c>
      <c r="AF111" s="44" t="str">
        <f>IFERROR(VLOOKUP($B111&amp;AF$1,'デイリーデータ (2)'!$A:$F,5,FALSE),"")</f>
        <v/>
      </c>
      <c r="AG111" s="44" t="str">
        <f>IFERROR(VLOOKUP($B111&amp;AG$1,'デイリーデータ (2)'!$A:$F,5,FALSE),"")</f>
        <v/>
      </c>
      <c r="AH111" s="45" t="str">
        <f>IFERROR(VLOOKUP($B111&amp;AH$1,'デイリーデータ (2)'!$A:$F,5,FALSE),"")</f>
        <v/>
      </c>
    </row>
    <row r="112" spans="1:34" s="33" customFormat="1" ht="9.5" x14ac:dyDescent="0.2">
      <c r="A112" s="29"/>
      <c r="B112" s="30"/>
      <c r="C112" s="28" t="s">
        <v>47</v>
      </c>
      <c r="D112" s="31" t="e">
        <f>VLOOKUP($B111&amp;勤務表!D$1,デイリーデータ,6,FALSE)</f>
        <v>#N/A</v>
      </c>
      <c r="E112" s="31" t="e">
        <f>VLOOKUP($B111&amp;勤務表!E$1,デイリーデータ,6,FALSE)</f>
        <v>#N/A</v>
      </c>
      <c r="F112" s="31" t="str">
        <f>IFERROR(VLOOKUP($B111&amp;勤務表!F$1,デイリーデータ,6,FALSE),"")</f>
        <v/>
      </c>
      <c r="G112" s="31" t="str">
        <f>IFERROR(VLOOKUP($B111&amp;勤務表!G$1,デイリーデータ,6,FALSE),"")</f>
        <v/>
      </c>
      <c r="H112" s="31" t="str">
        <f>IFERROR(VLOOKUP($B111&amp;勤務表!H$1,デイリーデータ,6,FALSE),"")</f>
        <v/>
      </c>
      <c r="I112" s="31" t="str">
        <f>IFERROR(VLOOKUP($B111&amp;勤務表!I$1,デイリーデータ,6,FALSE),"")</f>
        <v/>
      </c>
      <c r="J112" s="31" t="str">
        <f>IFERROR(VLOOKUP($B111&amp;勤務表!J$1,デイリーデータ,6,FALSE),"")</f>
        <v/>
      </c>
      <c r="K112" s="31" t="str">
        <f>IFERROR(VLOOKUP($B111&amp;勤務表!K$1,デイリーデータ,6,FALSE),"")</f>
        <v/>
      </c>
      <c r="L112" s="31" t="str">
        <f>IFERROR(VLOOKUP($B111&amp;勤務表!L$1,デイリーデータ,6,FALSE),"")</f>
        <v/>
      </c>
      <c r="M112" s="31" t="str">
        <f>IFERROR(VLOOKUP($B111&amp;勤務表!M$1,デイリーデータ,6,FALSE),"")</f>
        <v/>
      </c>
      <c r="N112" s="31" t="str">
        <f>IFERROR(VLOOKUP($B111&amp;勤務表!N$1,デイリーデータ,6,FALSE),"")</f>
        <v/>
      </c>
      <c r="O112" s="31" t="str">
        <f>IFERROR(VLOOKUP($B111&amp;勤務表!O$1,デイリーデータ,6,FALSE),"")</f>
        <v/>
      </c>
      <c r="P112" s="31" t="str">
        <f>IFERROR(VLOOKUP($B111&amp;勤務表!P$1,デイリーデータ,6,FALSE),"")</f>
        <v/>
      </c>
      <c r="Q112" s="31" t="str">
        <f>IFERROR(VLOOKUP($B111&amp;勤務表!Q$1,デイリーデータ,6,FALSE),"")</f>
        <v/>
      </c>
      <c r="R112" s="31" t="str">
        <f>IFERROR(VLOOKUP($B111&amp;勤務表!R$1,デイリーデータ,6,FALSE),"")</f>
        <v/>
      </c>
      <c r="S112" s="31" t="str">
        <f>IFERROR(VLOOKUP($B111&amp;勤務表!S$1,デイリーデータ,6,FALSE),"")</f>
        <v/>
      </c>
      <c r="T112" s="31" t="str">
        <f>IFERROR(VLOOKUP($B111&amp;勤務表!T$1,デイリーデータ,6,FALSE),"")</f>
        <v/>
      </c>
      <c r="U112" s="31" t="str">
        <f>IFERROR(VLOOKUP($B111&amp;勤務表!U$1,デイリーデータ,6,FALSE),"")</f>
        <v/>
      </c>
      <c r="V112" s="31" t="str">
        <f>IFERROR(VLOOKUP($B111&amp;勤務表!V$1,デイリーデータ,6,FALSE),"")</f>
        <v/>
      </c>
      <c r="W112" s="31" t="str">
        <f>IFERROR(VLOOKUP($B111&amp;勤務表!W$1,デイリーデータ,6,FALSE),"")</f>
        <v/>
      </c>
      <c r="X112" s="31" t="str">
        <f>IFERROR(VLOOKUP($B111&amp;勤務表!X$1,デイリーデータ,6,FALSE),"")</f>
        <v/>
      </c>
      <c r="Y112" s="31" t="str">
        <f>IFERROR(VLOOKUP($B111&amp;勤務表!Y$1,デイリーデータ,6,FALSE),"")</f>
        <v/>
      </c>
      <c r="Z112" s="31" t="str">
        <f>IFERROR(VLOOKUP($B111&amp;勤務表!Z$1,デイリーデータ,6,FALSE),"")</f>
        <v/>
      </c>
      <c r="AA112" s="31" t="str">
        <f>IFERROR(VLOOKUP($B111&amp;勤務表!AA$1,デイリーデータ,6,FALSE),"")</f>
        <v/>
      </c>
      <c r="AB112" s="31" t="str">
        <f>IFERROR(VLOOKUP($B111&amp;勤務表!AB$1,デイリーデータ,6,FALSE),"")</f>
        <v/>
      </c>
      <c r="AC112" s="31" t="str">
        <f>IFERROR(VLOOKUP($B111&amp;勤務表!AC$1,デイリーデータ,6,FALSE),"")</f>
        <v/>
      </c>
      <c r="AD112" s="31" t="str">
        <f>IFERROR(VLOOKUP($B111&amp;勤務表!AD$1,デイリーデータ,6,FALSE),"")</f>
        <v/>
      </c>
      <c r="AE112" s="31" t="str">
        <f>IFERROR(VLOOKUP($B111&amp;勤務表!AE$1,デイリーデータ,6,FALSE),"")</f>
        <v/>
      </c>
      <c r="AF112" s="31" t="str">
        <f>IFERROR(VLOOKUP($B111&amp;勤務表!AF$1,デイリーデータ,6,FALSE),"")</f>
        <v/>
      </c>
      <c r="AG112" s="31" t="str">
        <f>IFERROR(VLOOKUP($B111&amp;勤務表!AG$1,デイリーデータ,6,FALSE),"")</f>
        <v/>
      </c>
      <c r="AH112" s="32" t="str">
        <f>IFERROR(VLOOKUP($B111&amp;勤務表!AH$1,デイリーデータ,6,FALSE),"")</f>
        <v/>
      </c>
    </row>
    <row r="113" spans="1:34" s="15" customFormat="1" ht="9.5" x14ac:dyDescent="0.2">
      <c r="A113" s="38"/>
      <c r="B113" s="39"/>
      <c r="C113" s="40" t="s">
        <v>46</v>
      </c>
      <c r="D113" s="34" t="e">
        <f>VLOOKUP($B111&amp;D$1,'宅直データ (２)'!$A:$K,8,FALSE)</f>
        <v>#N/A</v>
      </c>
      <c r="E113" s="35" t="str">
        <f>INDEX(拘!$D$15:$AH$63,勤務表!$A111,DAY(勤務表!E$1))</f>
        <v/>
      </c>
      <c r="F113" s="35" t="str">
        <f>INDEX(拘!$D$15:$AH$63,勤務表!$A111,DAY(勤務表!F$1))</f>
        <v/>
      </c>
      <c r="G113" s="35" t="str">
        <f>INDEX(拘!$D$15:$AH$63,勤務表!$A111,DAY(勤務表!G$1))</f>
        <v/>
      </c>
      <c r="H113" s="35" t="str">
        <f>INDEX(拘!$D$15:$AH$63,勤務表!$A111,DAY(勤務表!H$1))</f>
        <v/>
      </c>
      <c r="I113" s="35" t="str">
        <f>INDEX(拘!$D$15:$AH$63,勤務表!$A111,DAY(勤務表!I$1))</f>
        <v/>
      </c>
      <c r="J113" s="35" t="str">
        <f>INDEX(拘!$D$15:$AH$63,勤務表!$A111,DAY(勤務表!J$1))</f>
        <v/>
      </c>
      <c r="K113" s="35" t="str">
        <f>INDEX(拘!$D$15:$AH$63,勤務表!$A111,DAY(勤務表!K$1))</f>
        <v/>
      </c>
      <c r="L113" s="35" t="str">
        <f>INDEX(拘!$D$15:$AH$63,勤務表!$A111,DAY(勤務表!L$1))</f>
        <v/>
      </c>
      <c r="M113" s="35" t="str">
        <f>INDEX(拘!$D$15:$AH$63,勤務表!$A111,DAY(勤務表!M$1))</f>
        <v/>
      </c>
      <c r="N113" s="35" t="str">
        <f>INDEX(拘!$D$15:$AH$63,勤務表!$A111,DAY(勤務表!N$1))</f>
        <v/>
      </c>
      <c r="O113" s="35" t="str">
        <f>INDEX(拘!$D$15:$AH$63,勤務表!$A111,DAY(勤務表!O$1))</f>
        <v/>
      </c>
      <c r="P113" s="35" t="str">
        <f>INDEX(拘!$D$15:$AH$63,勤務表!$A111,DAY(勤務表!P$1))</f>
        <v/>
      </c>
      <c r="Q113" s="35" t="str">
        <f>INDEX(拘!$D$15:$AH$63,勤務表!$A111,DAY(勤務表!Q$1))</f>
        <v/>
      </c>
      <c r="R113" s="35" t="str">
        <f>INDEX(拘!$D$15:$AH$63,勤務表!$A111,DAY(勤務表!R$1))</f>
        <v/>
      </c>
      <c r="S113" s="35" t="str">
        <f>INDEX(拘!$D$15:$AH$63,勤務表!$A111,DAY(勤務表!S$1))</f>
        <v/>
      </c>
      <c r="T113" s="35" t="str">
        <f>INDEX(拘!$D$15:$AH$63,勤務表!$A111,DAY(勤務表!T$1))</f>
        <v/>
      </c>
      <c r="U113" s="35" t="str">
        <f>INDEX(拘!$D$15:$AH$63,勤務表!$A111,DAY(勤務表!U$1))</f>
        <v/>
      </c>
      <c r="V113" s="35" t="str">
        <f>INDEX(拘!$D$15:$AH$63,勤務表!$A111,DAY(勤務表!V$1))</f>
        <v/>
      </c>
      <c r="W113" s="35" t="str">
        <f>INDEX(拘!$D$15:$AH$63,勤務表!$A111,DAY(勤務表!W$1))</f>
        <v/>
      </c>
      <c r="X113" s="35" t="str">
        <f>INDEX(拘!$D$15:$AH$63,勤務表!$A111,DAY(勤務表!X$1))</f>
        <v/>
      </c>
      <c r="Y113" s="35" t="str">
        <f>INDEX(拘!$D$15:$AH$63,勤務表!$A111,DAY(勤務表!Y$1))</f>
        <v/>
      </c>
      <c r="Z113" s="35" t="str">
        <f>INDEX(拘!$D$15:$AH$63,勤務表!$A111,DAY(勤務表!Z$1))</f>
        <v/>
      </c>
      <c r="AA113" s="35" t="str">
        <f>INDEX(拘!$D$15:$AH$63,勤務表!$A111,DAY(勤務表!AA$1))</f>
        <v/>
      </c>
      <c r="AB113" s="35" t="str">
        <f>INDEX(拘!$D$15:$AH$63,勤務表!$A111,DAY(勤務表!AB$1))</f>
        <v/>
      </c>
      <c r="AC113" s="35" t="str">
        <f>INDEX(拘!$D$15:$AH$63,勤務表!$A111,DAY(勤務表!AC$1))</f>
        <v/>
      </c>
      <c r="AD113" s="35" t="str">
        <f>INDEX(拘!$D$15:$AH$63,勤務表!$A111,DAY(勤務表!AD$1))</f>
        <v/>
      </c>
      <c r="AE113" s="35" t="str">
        <f>INDEX(拘!$D$15:$AH$63,勤務表!$A111,DAY(勤務表!AE$1))</f>
        <v/>
      </c>
      <c r="AF113" s="35" t="str">
        <f>INDEX(拘!$D$15:$AH$63,勤務表!$A111,DAY(勤務表!AF$1))</f>
        <v/>
      </c>
      <c r="AG113" s="35" t="str">
        <f>INDEX(拘!$D$15:$AH$63,勤務表!$A111,DAY(勤務表!AG$1))</f>
        <v/>
      </c>
      <c r="AH113" s="36" t="str">
        <f>INDEX(拘!$D$15:$AH$63,勤務表!$A111,DAY(勤務表!AH$1))</f>
        <v/>
      </c>
    </row>
    <row r="114" spans="1:34" s="15" customFormat="1" x14ac:dyDescent="0.2">
      <c r="A114" s="41">
        <f>IFERROR(IF(A111+1&lt;=MAX('デイリーデータ (2)'!G:G),A111+1,""),"")</f>
        <v>38</v>
      </c>
      <c r="B114" s="42" t="str">
        <f>IFERROR(VLOOKUP(A114,スタッフ!A:C,2,FALSE),"")</f>
        <v>138053</v>
      </c>
      <c r="C114" s="46" t="str">
        <f>IFERROR(VLOOKUP(A114,スタッフ!A:C,3,FALSE),"")</f>
        <v>菅野 祐萌</v>
      </c>
      <c r="D114" s="43" t="str">
        <f>IFERROR(VLOOKUP($B114&amp;D$1,'デイリーデータ (2)'!$A:$F,5,FALSE),"")</f>
        <v/>
      </c>
      <c r="E114" s="44" t="str">
        <f>IFERROR(VLOOKUP($B114&amp;E$1,'デイリーデータ (2)'!$A:$F,5,FALSE),"")</f>
        <v/>
      </c>
      <c r="F114" s="44" t="str">
        <f>IFERROR(VLOOKUP($B114&amp;F$1,'デイリーデータ (2)'!$A:$F,5,FALSE),"")</f>
        <v/>
      </c>
      <c r="G114" s="44" t="str">
        <f>IFERROR(VLOOKUP($B114&amp;G$1,'デイリーデータ (2)'!$A:$F,5,FALSE),"")</f>
        <v/>
      </c>
      <c r="H114" s="44" t="str">
        <f>IFERROR(VLOOKUP($B114&amp;H$1,'デイリーデータ (2)'!$A:$F,5,FALSE),"")</f>
        <v/>
      </c>
      <c r="I114" s="44" t="str">
        <f>IFERROR(VLOOKUP($B114&amp;I$1,'デイリーデータ (2)'!$A:$F,5,FALSE),"")</f>
        <v/>
      </c>
      <c r="J114" s="44" t="str">
        <f>IFERROR(VLOOKUP($B114&amp;J$1,'デイリーデータ (2)'!$A:$F,5,FALSE),"")</f>
        <v/>
      </c>
      <c r="K114" s="44" t="str">
        <f>IFERROR(VLOOKUP($B114&amp;K$1,'デイリーデータ (2)'!$A:$F,5,FALSE),"")</f>
        <v/>
      </c>
      <c r="L114" s="44" t="str">
        <f>IFERROR(VLOOKUP($B114&amp;L$1,'デイリーデータ (2)'!$A:$F,5,FALSE),"")</f>
        <v/>
      </c>
      <c r="M114" s="44" t="str">
        <f>IFERROR(VLOOKUP($B114&amp;M$1,'デイリーデータ (2)'!$A:$F,5,FALSE),"")</f>
        <v/>
      </c>
      <c r="N114" s="44" t="str">
        <f>IFERROR(VLOOKUP($B114&amp;N$1,'デイリーデータ (2)'!$A:$F,5,FALSE),"")</f>
        <v/>
      </c>
      <c r="O114" s="44" t="str">
        <f>IFERROR(VLOOKUP($B114&amp;O$1,'デイリーデータ (2)'!$A:$F,5,FALSE),"")</f>
        <v/>
      </c>
      <c r="P114" s="44" t="str">
        <f>IFERROR(VLOOKUP($B114&amp;P$1,'デイリーデータ (2)'!$A:$F,5,FALSE),"")</f>
        <v/>
      </c>
      <c r="Q114" s="44" t="str">
        <f>IFERROR(VLOOKUP($B114&amp;Q$1,'デイリーデータ (2)'!$A:$F,5,FALSE),"")</f>
        <v/>
      </c>
      <c r="R114" s="44" t="str">
        <f>IFERROR(VLOOKUP($B114&amp;R$1,'デイリーデータ (2)'!$A:$F,5,FALSE),"")</f>
        <v/>
      </c>
      <c r="S114" s="44" t="str">
        <f>IFERROR(VLOOKUP($B114&amp;S$1,'デイリーデータ (2)'!$A:$F,5,FALSE),"")</f>
        <v/>
      </c>
      <c r="T114" s="44" t="str">
        <f>IFERROR(VLOOKUP($B114&amp;T$1,'デイリーデータ (2)'!$A:$F,5,FALSE),"")</f>
        <v/>
      </c>
      <c r="U114" s="44" t="str">
        <f>IFERROR(VLOOKUP($B114&amp;U$1,'デイリーデータ (2)'!$A:$F,5,FALSE),"")</f>
        <v/>
      </c>
      <c r="V114" s="44" t="str">
        <f>IFERROR(VLOOKUP($B114&amp;V$1,'デイリーデータ (2)'!$A:$F,5,FALSE),"")</f>
        <v/>
      </c>
      <c r="W114" s="44" t="str">
        <f>IFERROR(VLOOKUP($B114&amp;W$1,'デイリーデータ (2)'!$A:$F,5,FALSE),"")</f>
        <v/>
      </c>
      <c r="X114" s="44" t="str">
        <f>IFERROR(VLOOKUP($B114&amp;X$1,'デイリーデータ (2)'!$A:$F,5,FALSE),"")</f>
        <v/>
      </c>
      <c r="Y114" s="44" t="str">
        <f>IFERROR(VLOOKUP($B114&amp;Y$1,'デイリーデータ (2)'!$A:$F,5,FALSE),"")</f>
        <v/>
      </c>
      <c r="Z114" s="44" t="str">
        <f>IFERROR(VLOOKUP($B114&amp;Z$1,'デイリーデータ (2)'!$A:$F,5,FALSE),"")</f>
        <v/>
      </c>
      <c r="AA114" s="44" t="str">
        <f>IFERROR(VLOOKUP($B114&amp;AA$1,'デイリーデータ (2)'!$A:$F,5,FALSE),"")</f>
        <v/>
      </c>
      <c r="AB114" s="44" t="str">
        <f>IFERROR(VLOOKUP($B114&amp;AB$1,'デイリーデータ (2)'!$A:$F,5,FALSE),"")</f>
        <v/>
      </c>
      <c r="AC114" s="44" t="str">
        <f>IFERROR(VLOOKUP($B114&amp;AC$1,'デイリーデータ (2)'!$A:$F,5,FALSE),"")</f>
        <v/>
      </c>
      <c r="AD114" s="44" t="str">
        <f>IFERROR(VLOOKUP($B114&amp;AD$1,'デイリーデータ (2)'!$A:$F,5,FALSE),"")</f>
        <v/>
      </c>
      <c r="AE114" s="44" t="str">
        <f>IFERROR(VLOOKUP($B114&amp;AE$1,'デイリーデータ (2)'!$A:$F,5,FALSE),"")</f>
        <v/>
      </c>
      <c r="AF114" s="44" t="str">
        <f>IFERROR(VLOOKUP($B114&amp;AF$1,'デイリーデータ (2)'!$A:$F,5,FALSE),"")</f>
        <v/>
      </c>
      <c r="AG114" s="44" t="str">
        <f>IFERROR(VLOOKUP($B114&amp;AG$1,'デイリーデータ (2)'!$A:$F,5,FALSE),"")</f>
        <v/>
      </c>
      <c r="AH114" s="45" t="str">
        <f>IFERROR(VLOOKUP($B114&amp;AH$1,'デイリーデータ (2)'!$A:$F,5,FALSE),"")</f>
        <v/>
      </c>
    </row>
    <row r="115" spans="1:34" s="33" customFormat="1" ht="9.5" x14ac:dyDescent="0.2">
      <c r="A115" s="29"/>
      <c r="B115" s="30"/>
      <c r="C115" s="28" t="s">
        <v>47</v>
      </c>
      <c r="D115" s="31" t="e">
        <f>VLOOKUP($B114&amp;勤務表!D$1,デイリーデータ,6,FALSE)</f>
        <v>#N/A</v>
      </c>
      <c r="E115" s="31" t="e">
        <f>VLOOKUP($B114&amp;勤務表!E$1,デイリーデータ,6,FALSE)</f>
        <v>#N/A</v>
      </c>
      <c r="F115" s="31" t="str">
        <f>IFERROR(VLOOKUP($B114&amp;勤務表!F$1,デイリーデータ,6,FALSE),"")</f>
        <v/>
      </c>
      <c r="G115" s="31" t="str">
        <f>IFERROR(VLOOKUP($B114&amp;勤務表!G$1,デイリーデータ,6,FALSE),"")</f>
        <v/>
      </c>
      <c r="H115" s="31" t="str">
        <f>IFERROR(VLOOKUP($B114&amp;勤務表!H$1,デイリーデータ,6,FALSE),"")</f>
        <v/>
      </c>
      <c r="I115" s="31" t="str">
        <f>IFERROR(VLOOKUP($B114&amp;勤務表!I$1,デイリーデータ,6,FALSE),"")</f>
        <v/>
      </c>
      <c r="J115" s="31" t="str">
        <f>IFERROR(VLOOKUP($B114&amp;勤務表!J$1,デイリーデータ,6,FALSE),"")</f>
        <v/>
      </c>
      <c r="K115" s="31" t="str">
        <f>IFERROR(VLOOKUP($B114&amp;勤務表!K$1,デイリーデータ,6,FALSE),"")</f>
        <v/>
      </c>
      <c r="L115" s="31" t="str">
        <f>IFERROR(VLOOKUP($B114&amp;勤務表!L$1,デイリーデータ,6,FALSE),"")</f>
        <v/>
      </c>
      <c r="M115" s="31" t="str">
        <f>IFERROR(VLOOKUP($B114&amp;勤務表!M$1,デイリーデータ,6,FALSE),"")</f>
        <v/>
      </c>
      <c r="N115" s="31" t="str">
        <f>IFERROR(VLOOKUP($B114&amp;勤務表!N$1,デイリーデータ,6,FALSE),"")</f>
        <v/>
      </c>
      <c r="O115" s="31" t="str">
        <f>IFERROR(VLOOKUP($B114&amp;勤務表!O$1,デイリーデータ,6,FALSE),"")</f>
        <v/>
      </c>
      <c r="P115" s="31" t="str">
        <f>IFERROR(VLOOKUP($B114&amp;勤務表!P$1,デイリーデータ,6,FALSE),"")</f>
        <v/>
      </c>
      <c r="Q115" s="31" t="str">
        <f>IFERROR(VLOOKUP($B114&amp;勤務表!Q$1,デイリーデータ,6,FALSE),"")</f>
        <v/>
      </c>
      <c r="R115" s="31" t="str">
        <f>IFERROR(VLOOKUP($B114&amp;勤務表!R$1,デイリーデータ,6,FALSE),"")</f>
        <v/>
      </c>
      <c r="S115" s="31" t="str">
        <f>IFERROR(VLOOKUP($B114&amp;勤務表!S$1,デイリーデータ,6,FALSE),"")</f>
        <v/>
      </c>
      <c r="T115" s="31" t="str">
        <f>IFERROR(VLOOKUP($B114&amp;勤務表!T$1,デイリーデータ,6,FALSE),"")</f>
        <v/>
      </c>
      <c r="U115" s="31" t="str">
        <f>IFERROR(VLOOKUP($B114&amp;勤務表!U$1,デイリーデータ,6,FALSE),"")</f>
        <v/>
      </c>
      <c r="V115" s="31" t="str">
        <f>IFERROR(VLOOKUP($B114&amp;勤務表!V$1,デイリーデータ,6,FALSE),"")</f>
        <v/>
      </c>
      <c r="W115" s="31" t="str">
        <f>IFERROR(VLOOKUP($B114&amp;勤務表!W$1,デイリーデータ,6,FALSE),"")</f>
        <v/>
      </c>
      <c r="X115" s="31" t="str">
        <f>IFERROR(VLOOKUP($B114&amp;勤務表!X$1,デイリーデータ,6,FALSE),"")</f>
        <v/>
      </c>
      <c r="Y115" s="31" t="str">
        <f>IFERROR(VLOOKUP($B114&amp;勤務表!Y$1,デイリーデータ,6,FALSE),"")</f>
        <v/>
      </c>
      <c r="Z115" s="31" t="str">
        <f>IFERROR(VLOOKUP($B114&amp;勤務表!Z$1,デイリーデータ,6,FALSE),"")</f>
        <v/>
      </c>
      <c r="AA115" s="31" t="str">
        <f>IFERROR(VLOOKUP($B114&amp;勤務表!AA$1,デイリーデータ,6,FALSE),"")</f>
        <v/>
      </c>
      <c r="AB115" s="31" t="str">
        <f>IFERROR(VLOOKUP($B114&amp;勤務表!AB$1,デイリーデータ,6,FALSE),"")</f>
        <v/>
      </c>
      <c r="AC115" s="31" t="str">
        <f>IFERROR(VLOOKUP($B114&amp;勤務表!AC$1,デイリーデータ,6,FALSE),"")</f>
        <v/>
      </c>
      <c r="AD115" s="31" t="str">
        <f>IFERROR(VLOOKUP($B114&amp;勤務表!AD$1,デイリーデータ,6,FALSE),"")</f>
        <v/>
      </c>
      <c r="AE115" s="31" t="str">
        <f>IFERROR(VLOOKUP($B114&amp;勤務表!AE$1,デイリーデータ,6,FALSE),"")</f>
        <v/>
      </c>
      <c r="AF115" s="31" t="str">
        <f>IFERROR(VLOOKUP($B114&amp;勤務表!AF$1,デイリーデータ,6,FALSE),"")</f>
        <v/>
      </c>
      <c r="AG115" s="31" t="str">
        <f>IFERROR(VLOOKUP($B114&amp;勤務表!AG$1,デイリーデータ,6,FALSE),"")</f>
        <v/>
      </c>
      <c r="AH115" s="32" t="str">
        <f>IFERROR(VLOOKUP($B114&amp;勤務表!AH$1,デイリーデータ,6,FALSE),"")</f>
        <v/>
      </c>
    </row>
    <row r="116" spans="1:34" s="15" customFormat="1" ht="9.5" x14ac:dyDescent="0.2">
      <c r="A116" s="38"/>
      <c r="B116" s="39"/>
      <c r="C116" s="40" t="s">
        <v>46</v>
      </c>
      <c r="D116" s="34" t="e">
        <f>VLOOKUP($B114&amp;D$1,'宅直データ (２)'!$A:$K,8,FALSE)</f>
        <v>#N/A</v>
      </c>
      <c r="E116" s="35" t="str">
        <f>INDEX(拘!$D$15:$AH$63,勤務表!$A114,DAY(勤務表!E$1))</f>
        <v/>
      </c>
      <c r="F116" s="35" t="str">
        <f>INDEX(拘!$D$15:$AH$63,勤務表!$A114,DAY(勤務表!F$1))</f>
        <v/>
      </c>
      <c r="G116" s="35" t="str">
        <f>INDEX(拘!$D$15:$AH$63,勤務表!$A114,DAY(勤務表!G$1))</f>
        <v/>
      </c>
      <c r="H116" s="35" t="str">
        <f>INDEX(拘!$D$15:$AH$63,勤務表!$A114,DAY(勤務表!H$1))</f>
        <v/>
      </c>
      <c r="I116" s="35" t="str">
        <f>INDEX(拘!$D$15:$AH$63,勤務表!$A114,DAY(勤務表!I$1))</f>
        <v/>
      </c>
      <c r="J116" s="35" t="str">
        <f>INDEX(拘!$D$15:$AH$63,勤務表!$A114,DAY(勤務表!J$1))</f>
        <v/>
      </c>
      <c r="K116" s="35" t="str">
        <f>INDEX(拘!$D$15:$AH$63,勤務表!$A114,DAY(勤務表!K$1))</f>
        <v/>
      </c>
      <c r="L116" s="35" t="str">
        <f>INDEX(拘!$D$15:$AH$63,勤務表!$A114,DAY(勤務表!L$1))</f>
        <v/>
      </c>
      <c r="M116" s="35" t="str">
        <f>INDEX(拘!$D$15:$AH$63,勤務表!$A114,DAY(勤務表!M$1))</f>
        <v/>
      </c>
      <c r="N116" s="35" t="str">
        <f>INDEX(拘!$D$15:$AH$63,勤務表!$A114,DAY(勤務表!N$1))</f>
        <v/>
      </c>
      <c r="O116" s="35" t="str">
        <f>INDEX(拘!$D$15:$AH$63,勤務表!$A114,DAY(勤務表!O$1))</f>
        <v/>
      </c>
      <c r="P116" s="35" t="str">
        <f>INDEX(拘!$D$15:$AH$63,勤務表!$A114,DAY(勤務表!P$1))</f>
        <v/>
      </c>
      <c r="Q116" s="35" t="str">
        <f>INDEX(拘!$D$15:$AH$63,勤務表!$A114,DAY(勤務表!Q$1))</f>
        <v/>
      </c>
      <c r="R116" s="35" t="str">
        <f>INDEX(拘!$D$15:$AH$63,勤務表!$A114,DAY(勤務表!R$1))</f>
        <v/>
      </c>
      <c r="S116" s="35" t="str">
        <f>INDEX(拘!$D$15:$AH$63,勤務表!$A114,DAY(勤務表!S$1))</f>
        <v/>
      </c>
      <c r="T116" s="35" t="str">
        <f>INDEX(拘!$D$15:$AH$63,勤務表!$A114,DAY(勤務表!T$1))</f>
        <v/>
      </c>
      <c r="U116" s="35" t="str">
        <f>INDEX(拘!$D$15:$AH$63,勤務表!$A114,DAY(勤務表!U$1))</f>
        <v/>
      </c>
      <c r="V116" s="35" t="str">
        <f>INDEX(拘!$D$15:$AH$63,勤務表!$A114,DAY(勤務表!V$1))</f>
        <v/>
      </c>
      <c r="W116" s="35" t="str">
        <f>INDEX(拘!$D$15:$AH$63,勤務表!$A114,DAY(勤務表!W$1))</f>
        <v/>
      </c>
      <c r="X116" s="35" t="str">
        <f>INDEX(拘!$D$15:$AH$63,勤務表!$A114,DAY(勤務表!X$1))</f>
        <v/>
      </c>
      <c r="Y116" s="35" t="str">
        <f>INDEX(拘!$D$15:$AH$63,勤務表!$A114,DAY(勤務表!Y$1))</f>
        <v/>
      </c>
      <c r="Z116" s="35" t="str">
        <f>INDEX(拘!$D$15:$AH$63,勤務表!$A114,DAY(勤務表!Z$1))</f>
        <v/>
      </c>
      <c r="AA116" s="35" t="str">
        <f>INDEX(拘!$D$15:$AH$63,勤務表!$A114,DAY(勤務表!AA$1))</f>
        <v/>
      </c>
      <c r="AB116" s="35" t="str">
        <f>INDEX(拘!$D$15:$AH$63,勤務表!$A114,DAY(勤務表!AB$1))</f>
        <v/>
      </c>
      <c r="AC116" s="35" t="str">
        <f>INDEX(拘!$D$15:$AH$63,勤務表!$A114,DAY(勤務表!AC$1))</f>
        <v/>
      </c>
      <c r="AD116" s="35" t="str">
        <f>INDEX(拘!$D$15:$AH$63,勤務表!$A114,DAY(勤務表!AD$1))</f>
        <v/>
      </c>
      <c r="AE116" s="35" t="str">
        <f>INDEX(拘!$D$15:$AH$63,勤務表!$A114,DAY(勤務表!AE$1))</f>
        <v/>
      </c>
      <c r="AF116" s="35" t="str">
        <f>INDEX(拘!$D$15:$AH$63,勤務表!$A114,DAY(勤務表!AF$1))</f>
        <v/>
      </c>
      <c r="AG116" s="35" t="str">
        <f>INDEX(拘!$D$15:$AH$63,勤務表!$A114,DAY(勤務表!AG$1))</f>
        <v/>
      </c>
      <c r="AH116" s="36" t="str">
        <f>INDEX(拘!$D$15:$AH$63,勤務表!$A114,DAY(勤務表!AH$1))</f>
        <v/>
      </c>
    </row>
    <row r="117" spans="1:34" s="15" customFormat="1" x14ac:dyDescent="0.2">
      <c r="A117" s="41">
        <f>IFERROR(IF(A114+1&lt;=MAX('デイリーデータ (2)'!G:G),A114+1,""),"")</f>
        <v>39</v>
      </c>
      <c r="B117" s="42">
        <f>IFERROR(VLOOKUP(A117,スタッフ!A:C,2,FALSE),"")</f>
        <v>142042</v>
      </c>
      <c r="C117" s="46" t="str">
        <f>IFERROR(VLOOKUP(A117,スタッフ!A:C,3,FALSE),"")</f>
        <v>別所 貴仁</v>
      </c>
      <c r="D117" s="43" t="str">
        <f>IFERROR(VLOOKUP($B117&amp;D$1,'デイリーデータ (2)'!$A:$F,5,FALSE),"")</f>
        <v/>
      </c>
      <c r="E117" s="44" t="str">
        <f>IFERROR(VLOOKUP($B117&amp;E$1,'デイリーデータ (2)'!$A:$F,5,FALSE),"")</f>
        <v/>
      </c>
      <c r="F117" s="44" t="str">
        <f>IFERROR(VLOOKUP($B117&amp;F$1,'デイリーデータ (2)'!$A:$F,5,FALSE),"")</f>
        <v/>
      </c>
      <c r="G117" s="44" t="str">
        <f>IFERROR(VLOOKUP($B117&amp;G$1,'デイリーデータ (2)'!$A:$F,5,FALSE),"")</f>
        <v/>
      </c>
      <c r="H117" s="44" t="str">
        <f>IFERROR(VLOOKUP($B117&amp;H$1,'デイリーデータ (2)'!$A:$F,5,FALSE),"")</f>
        <v/>
      </c>
      <c r="I117" s="44" t="str">
        <f>IFERROR(VLOOKUP($B117&amp;I$1,'デイリーデータ (2)'!$A:$F,5,FALSE),"")</f>
        <v/>
      </c>
      <c r="J117" s="44" t="str">
        <f>IFERROR(VLOOKUP($B117&amp;J$1,'デイリーデータ (2)'!$A:$F,5,FALSE),"")</f>
        <v/>
      </c>
      <c r="K117" s="44" t="str">
        <f>IFERROR(VLOOKUP($B117&amp;K$1,'デイリーデータ (2)'!$A:$F,5,FALSE),"")</f>
        <v/>
      </c>
      <c r="L117" s="44" t="str">
        <f>IFERROR(VLOOKUP($B117&amp;L$1,'デイリーデータ (2)'!$A:$F,5,FALSE),"")</f>
        <v/>
      </c>
      <c r="M117" s="44" t="str">
        <f>IFERROR(VLOOKUP($B117&amp;M$1,'デイリーデータ (2)'!$A:$F,5,FALSE),"")</f>
        <v/>
      </c>
      <c r="N117" s="44" t="str">
        <f>IFERROR(VLOOKUP($B117&amp;N$1,'デイリーデータ (2)'!$A:$F,5,FALSE),"")</f>
        <v/>
      </c>
      <c r="O117" s="44" t="str">
        <f>IFERROR(VLOOKUP($B117&amp;O$1,'デイリーデータ (2)'!$A:$F,5,FALSE),"")</f>
        <v/>
      </c>
      <c r="P117" s="44" t="str">
        <f>IFERROR(VLOOKUP($B117&amp;P$1,'デイリーデータ (2)'!$A:$F,5,FALSE),"")</f>
        <v/>
      </c>
      <c r="Q117" s="44" t="str">
        <f>IFERROR(VLOOKUP($B117&amp;Q$1,'デイリーデータ (2)'!$A:$F,5,FALSE),"")</f>
        <v/>
      </c>
      <c r="R117" s="44" t="str">
        <f>IFERROR(VLOOKUP($B117&amp;R$1,'デイリーデータ (2)'!$A:$F,5,FALSE),"")</f>
        <v/>
      </c>
      <c r="S117" s="44" t="str">
        <f>IFERROR(VLOOKUP($B117&amp;S$1,'デイリーデータ (2)'!$A:$F,5,FALSE),"")</f>
        <v/>
      </c>
      <c r="T117" s="44" t="str">
        <f>IFERROR(VLOOKUP($B117&amp;T$1,'デイリーデータ (2)'!$A:$F,5,FALSE),"")</f>
        <v/>
      </c>
      <c r="U117" s="44" t="str">
        <f>IFERROR(VLOOKUP($B117&amp;U$1,'デイリーデータ (2)'!$A:$F,5,FALSE),"")</f>
        <v/>
      </c>
      <c r="V117" s="44" t="str">
        <f>IFERROR(VLOOKUP($B117&amp;V$1,'デイリーデータ (2)'!$A:$F,5,FALSE),"")</f>
        <v/>
      </c>
      <c r="W117" s="44" t="str">
        <f>IFERROR(VLOOKUP($B117&amp;W$1,'デイリーデータ (2)'!$A:$F,5,FALSE),"")</f>
        <v/>
      </c>
      <c r="X117" s="44" t="str">
        <f>IFERROR(VLOOKUP($B117&amp;X$1,'デイリーデータ (2)'!$A:$F,5,FALSE),"")</f>
        <v/>
      </c>
      <c r="Y117" s="44" t="str">
        <f>IFERROR(VLOOKUP($B117&amp;Y$1,'デイリーデータ (2)'!$A:$F,5,FALSE),"")</f>
        <v/>
      </c>
      <c r="Z117" s="44" t="str">
        <f>IFERROR(VLOOKUP($B117&amp;Z$1,'デイリーデータ (2)'!$A:$F,5,FALSE),"")</f>
        <v/>
      </c>
      <c r="AA117" s="44" t="str">
        <f>IFERROR(VLOOKUP($B117&amp;AA$1,'デイリーデータ (2)'!$A:$F,5,FALSE),"")</f>
        <v/>
      </c>
      <c r="AB117" s="44" t="str">
        <f>IFERROR(VLOOKUP($B117&amp;AB$1,'デイリーデータ (2)'!$A:$F,5,FALSE),"")</f>
        <v/>
      </c>
      <c r="AC117" s="44" t="str">
        <f>IFERROR(VLOOKUP($B117&amp;AC$1,'デイリーデータ (2)'!$A:$F,5,FALSE),"")</f>
        <v/>
      </c>
      <c r="AD117" s="44" t="str">
        <f>IFERROR(VLOOKUP($B117&amp;AD$1,'デイリーデータ (2)'!$A:$F,5,FALSE),"")</f>
        <v/>
      </c>
      <c r="AE117" s="44" t="str">
        <f>IFERROR(VLOOKUP($B117&amp;AE$1,'デイリーデータ (2)'!$A:$F,5,FALSE),"")</f>
        <v/>
      </c>
      <c r="AF117" s="44" t="str">
        <f>IFERROR(VLOOKUP($B117&amp;AF$1,'デイリーデータ (2)'!$A:$F,5,FALSE),"")</f>
        <v/>
      </c>
      <c r="AG117" s="44" t="str">
        <f>IFERROR(VLOOKUP($B117&amp;AG$1,'デイリーデータ (2)'!$A:$F,5,FALSE),"")</f>
        <v/>
      </c>
      <c r="AH117" s="45" t="str">
        <f>IFERROR(VLOOKUP($B117&amp;AH$1,'デイリーデータ (2)'!$A:$F,5,FALSE),"")</f>
        <v/>
      </c>
    </row>
    <row r="118" spans="1:34" s="33" customFormat="1" ht="9.5" x14ac:dyDescent="0.2">
      <c r="A118" s="29"/>
      <c r="B118" s="30"/>
      <c r="C118" s="28" t="s">
        <v>47</v>
      </c>
      <c r="D118" s="31" t="e">
        <f>VLOOKUP($B117&amp;勤務表!D$1,デイリーデータ,6,FALSE)</f>
        <v>#N/A</v>
      </c>
      <c r="E118" s="31" t="e">
        <f>VLOOKUP($B117&amp;勤務表!E$1,デイリーデータ,6,FALSE)</f>
        <v>#N/A</v>
      </c>
      <c r="F118" s="31" t="str">
        <f>IFERROR(VLOOKUP($B117&amp;勤務表!F$1,デイリーデータ,6,FALSE),"")</f>
        <v/>
      </c>
      <c r="G118" s="31" t="str">
        <f>IFERROR(VLOOKUP($B117&amp;勤務表!G$1,デイリーデータ,6,FALSE),"")</f>
        <v/>
      </c>
      <c r="H118" s="31" t="str">
        <f>IFERROR(VLOOKUP($B117&amp;勤務表!H$1,デイリーデータ,6,FALSE),"")</f>
        <v/>
      </c>
      <c r="I118" s="31" t="str">
        <f>IFERROR(VLOOKUP($B117&amp;勤務表!I$1,デイリーデータ,6,FALSE),"")</f>
        <v/>
      </c>
      <c r="J118" s="31" t="str">
        <f>IFERROR(VLOOKUP($B117&amp;勤務表!J$1,デイリーデータ,6,FALSE),"")</f>
        <v/>
      </c>
      <c r="K118" s="31" t="str">
        <f>IFERROR(VLOOKUP($B117&amp;勤務表!K$1,デイリーデータ,6,FALSE),"")</f>
        <v/>
      </c>
      <c r="L118" s="31" t="str">
        <f>IFERROR(VLOOKUP($B117&amp;勤務表!L$1,デイリーデータ,6,FALSE),"")</f>
        <v/>
      </c>
      <c r="M118" s="31" t="str">
        <f>IFERROR(VLOOKUP($B117&amp;勤務表!M$1,デイリーデータ,6,FALSE),"")</f>
        <v/>
      </c>
      <c r="N118" s="31" t="str">
        <f>IFERROR(VLOOKUP($B117&amp;勤務表!N$1,デイリーデータ,6,FALSE),"")</f>
        <v/>
      </c>
      <c r="O118" s="31" t="str">
        <f>IFERROR(VLOOKUP($B117&amp;勤務表!O$1,デイリーデータ,6,FALSE),"")</f>
        <v/>
      </c>
      <c r="P118" s="31" t="str">
        <f>IFERROR(VLOOKUP($B117&amp;勤務表!P$1,デイリーデータ,6,FALSE),"")</f>
        <v/>
      </c>
      <c r="Q118" s="31" t="str">
        <f>IFERROR(VLOOKUP($B117&amp;勤務表!Q$1,デイリーデータ,6,FALSE),"")</f>
        <v/>
      </c>
      <c r="R118" s="31" t="str">
        <f>IFERROR(VLOOKUP($B117&amp;勤務表!R$1,デイリーデータ,6,FALSE),"")</f>
        <v/>
      </c>
      <c r="S118" s="31" t="str">
        <f>IFERROR(VLOOKUP($B117&amp;勤務表!S$1,デイリーデータ,6,FALSE),"")</f>
        <v/>
      </c>
      <c r="T118" s="31" t="str">
        <f>IFERROR(VLOOKUP($B117&amp;勤務表!T$1,デイリーデータ,6,FALSE),"")</f>
        <v/>
      </c>
      <c r="U118" s="31" t="str">
        <f>IFERROR(VLOOKUP($B117&amp;勤務表!U$1,デイリーデータ,6,FALSE),"")</f>
        <v/>
      </c>
      <c r="V118" s="31" t="str">
        <f>IFERROR(VLOOKUP($B117&amp;勤務表!V$1,デイリーデータ,6,FALSE),"")</f>
        <v/>
      </c>
      <c r="W118" s="31" t="str">
        <f>IFERROR(VLOOKUP($B117&amp;勤務表!W$1,デイリーデータ,6,FALSE),"")</f>
        <v/>
      </c>
      <c r="X118" s="31" t="str">
        <f>IFERROR(VLOOKUP($B117&amp;勤務表!X$1,デイリーデータ,6,FALSE),"")</f>
        <v/>
      </c>
      <c r="Y118" s="31" t="str">
        <f>IFERROR(VLOOKUP($B117&amp;勤務表!Y$1,デイリーデータ,6,FALSE),"")</f>
        <v/>
      </c>
      <c r="Z118" s="31" t="str">
        <f>IFERROR(VLOOKUP($B117&amp;勤務表!Z$1,デイリーデータ,6,FALSE),"")</f>
        <v/>
      </c>
      <c r="AA118" s="31" t="str">
        <f>IFERROR(VLOOKUP($B117&amp;勤務表!AA$1,デイリーデータ,6,FALSE),"")</f>
        <v/>
      </c>
      <c r="AB118" s="31" t="str">
        <f>IFERROR(VLOOKUP($B117&amp;勤務表!AB$1,デイリーデータ,6,FALSE),"")</f>
        <v/>
      </c>
      <c r="AC118" s="31" t="str">
        <f>IFERROR(VLOOKUP($B117&amp;勤務表!AC$1,デイリーデータ,6,FALSE),"")</f>
        <v/>
      </c>
      <c r="AD118" s="31" t="str">
        <f>IFERROR(VLOOKUP($B117&amp;勤務表!AD$1,デイリーデータ,6,FALSE),"")</f>
        <v/>
      </c>
      <c r="AE118" s="31" t="str">
        <f>IFERROR(VLOOKUP($B117&amp;勤務表!AE$1,デイリーデータ,6,FALSE),"")</f>
        <v/>
      </c>
      <c r="AF118" s="31" t="str">
        <f>IFERROR(VLOOKUP($B117&amp;勤務表!AF$1,デイリーデータ,6,FALSE),"")</f>
        <v/>
      </c>
      <c r="AG118" s="31" t="str">
        <f>IFERROR(VLOOKUP($B117&amp;勤務表!AG$1,デイリーデータ,6,FALSE),"")</f>
        <v/>
      </c>
      <c r="AH118" s="32" t="str">
        <f>IFERROR(VLOOKUP($B117&amp;勤務表!AH$1,デイリーデータ,6,FALSE),"")</f>
        <v/>
      </c>
    </row>
    <row r="119" spans="1:34" s="15" customFormat="1" ht="9.5" x14ac:dyDescent="0.2">
      <c r="A119" s="38"/>
      <c r="B119" s="39"/>
      <c r="C119" s="40" t="s">
        <v>46</v>
      </c>
      <c r="D119" s="34" t="e">
        <f>VLOOKUP($B117&amp;D$1,'宅直データ (２)'!$A:$K,8,FALSE)</f>
        <v>#N/A</v>
      </c>
      <c r="E119" s="35" t="str">
        <f>INDEX(拘!$D$15:$AH$63,勤務表!$A117,DAY(勤務表!E$1))</f>
        <v/>
      </c>
      <c r="F119" s="35" t="str">
        <f>INDEX(拘!$D$15:$AH$63,勤務表!$A117,DAY(勤務表!F$1))</f>
        <v/>
      </c>
      <c r="G119" s="35" t="str">
        <f>INDEX(拘!$D$15:$AH$63,勤務表!$A117,DAY(勤務表!G$1))</f>
        <v/>
      </c>
      <c r="H119" s="35" t="str">
        <f>INDEX(拘!$D$15:$AH$63,勤務表!$A117,DAY(勤務表!H$1))</f>
        <v/>
      </c>
      <c r="I119" s="35" t="str">
        <f>INDEX(拘!$D$15:$AH$63,勤務表!$A117,DAY(勤務表!I$1))</f>
        <v/>
      </c>
      <c r="J119" s="35" t="str">
        <f>INDEX(拘!$D$15:$AH$63,勤務表!$A117,DAY(勤務表!J$1))</f>
        <v/>
      </c>
      <c r="K119" s="35" t="str">
        <f>INDEX(拘!$D$15:$AH$63,勤務表!$A117,DAY(勤務表!K$1))</f>
        <v/>
      </c>
      <c r="L119" s="35" t="str">
        <f>INDEX(拘!$D$15:$AH$63,勤務表!$A117,DAY(勤務表!L$1))</f>
        <v/>
      </c>
      <c r="M119" s="35" t="str">
        <f>INDEX(拘!$D$15:$AH$63,勤務表!$A117,DAY(勤務表!M$1))</f>
        <v/>
      </c>
      <c r="N119" s="35" t="str">
        <f>INDEX(拘!$D$15:$AH$63,勤務表!$A117,DAY(勤務表!N$1))</f>
        <v/>
      </c>
      <c r="O119" s="35" t="str">
        <f>INDEX(拘!$D$15:$AH$63,勤務表!$A117,DAY(勤務表!O$1))</f>
        <v/>
      </c>
      <c r="P119" s="35" t="str">
        <f>INDEX(拘!$D$15:$AH$63,勤務表!$A117,DAY(勤務表!P$1))</f>
        <v/>
      </c>
      <c r="Q119" s="35" t="str">
        <f>INDEX(拘!$D$15:$AH$63,勤務表!$A117,DAY(勤務表!Q$1))</f>
        <v/>
      </c>
      <c r="R119" s="35" t="str">
        <f>INDEX(拘!$D$15:$AH$63,勤務表!$A117,DAY(勤務表!R$1))</f>
        <v/>
      </c>
      <c r="S119" s="35" t="str">
        <f>INDEX(拘!$D$15:$AH$63,勤務表!$A117,DAY(勤務表!S$1))</f>
        <v/>
      </c>
      <c r="T119" s="35" t="str">
        <f>INDEX(拘!$D$15:$AH$63,勤務表!$A117,DAY(勤務表!T$1))</f>
        <v/>
      </c>
      <c r="U119" s="35" t="str">
        <f>INDEX(拘!$D$15:$AH$63,勤務表!$A117,DAY(勤務表!U$1))</f>
        <v/>
      </c>
      <c r="V119" s="35" t="str">
        <f>INDEX(拘!$D$15:$AH$63,勤務表!$A117,DAY(勤務表!V$1))</f>
        <v/>
      </c>
      <c r="W119" s="35" t="str">
        <f>INDEX(拘!$D$15:$AH$63,勤務表!$A117,DAY(勤務表!W$1))</f>
        <v/>
      </c>
      <c r="X119" s="35" t="str">
        <f>INDEX(拘!$D$15:$AH$63,勤務表!$A117,DAY(勤務表!X$1))</f>
        <v/>
      </c>
      <c r="Y119" s="35" t="str">
        <f>INDEX(拘!$D$15:$AH$63,勤務表!$A117,DAY(勤務表!Y$1))</f>
        <v/>
      </c>
      <c r="Z119" s="35" t="str">
        <f>INDEX(拘!$D$15:$AH$63,勤務表!$A117,DAY(勤務表!Z$1))</f>
        <v/>
      </c>
      <c r="AA119" s="35" t="str">
        <f>INDEX(拘!$D$15:$AH$63,勤務表!$A117,DAY(勤務表!AA$1))</f>
        <v/>
      </c>
      <c r="AB119" s="35" t="str">
        <f>INDEX(拘!$D$15:$AH$63,勤務表!$A117,DAY(勤務表!AB$1))</f>
        <v/>
      </c>
      <c r="AC119" s="35" t="str">
        <f>INDEX(拘!$D$15:$AH$63,勤務表!$A117,DAY(勤務表!AC$1))</f>
        <v/>
      </c>
      <c r="AD119" s="35" t="str">
        <f>INDEX(拘!$D$15:$AH$63,勤務表!$A117,DAY(勤務表!AD$1))</f>
        <v/>
      </c>
      <c r="AE119" s="35" t="str">
        <f>INDEX(拘!$D$15:$AH$63,勤務表!$A117,DAY(勤務表!AE$1))</f>
        <v/>
      </c>
      <c r="AF119" s="35" t="str">
        <f>INDEX(拘!$D$15:$AH$63,勤務表!$A117,DAY(勤務表!AF$1))</f>
        <v/>
      </c>
      <c r="AG119" s="35" t="str">
        <f>INDEX(拘!$D$15:$AH$63,勤務表!$A117,DAY(勤務表!AG$1))</f>
        <v/>
      </c>
      <c r="AH119" s="36" t="str">
        <f>INDEX(拘!$D$15:$AH$63,勤務表!$A117,DAY(勤務表!AH$1))</f>
        <v/>
      </c>
    </row>
    <row r="120" spans="1:34" s="15" customFormat="1" x14ac:dyDescent="0.2">
      <c r="A120" s="41">
        <f>IFERROR(IF(A117+1&lt;=MAX('デイリーデータ (2)'!G:G),A117+1,""),"")</f>
        <v>40</v>
      </c>
      <c r="B120" s="42">
        <f>IFERROR(VLOOKUP(A120,スタッフ!A:C,2,FALSE),"")</f>
        <v>145410</v>
      </c>
      <c r="C120" s="46" t="str">
        <f>IFERROR(VLOOKUP(A120,スタッフ!A:C,3,FALSE),"")</f>
        <v>坂下 大知</v>
      </c>
      <c r="D120" s="43" t="str">
        <f>IFERROR(VLOOKUP($B120&amp;D$1,'デイリーデータ (2)'!$A:$F,5,FALSE),"")</f>
        <v/>
      </c>
      <c r="E120" s="44" t="str">
        <f>IFERROR(VLOOKUP($B120&amp;E$1,'デイリーデータ (2)'!$A:$F,5,FALSE),"")</f>
        <v/>
      </c>
      <c r="F120" s="44" t="str">
        <f>IFERROR(VLOOKUP($B120&amp;F$1,'デイリーデータ (2)'!$A:$F,5,FALSE),"")</f>
        <v/>
      </c>
      <c r="G120" s="44" t="str">
        <f>IFERROR(VLOOKUP($B120&amp;G$1,'デイリーデータ (2)'!$A:$F,5,FALSE),"")</f>
        <v/>
      </c>
      <c r="H120" s="44" t="str">
        <f>IFERROR(VLOOKUP($B120&amp;H$1,'デイリーデータ (2)'!$A:$F,5,FALSE),"")</f>
        <v/>
      </c>
      <c r="I120" s="44" t="str">
        <f>IFERROR(VLOOKUP($B120&amp;I$1,'デイリーデータ (2)'!$A:$F,5,FALSE),"")</f>
        <v/>
      </c>
      <c r="J120" s="44" t="str">
        <f>IFERROR(VLOOKUP($B120&amp;J$1,'デイリーデータ (2)'!$A:$F,5,FALSE),"")</f>
        <v/>
      </c>
      <c r="K120" s="44" t="str">
        <f>IFERROR(VLOOKUP($B120&amp;K$1,'デイリーデータ (2)'!$A:$F,5,FALSE),"")</f>
        <v/>
      </c>
      <c r="L120" s="44" t="str">
        <f>IFERROR(VLOOKUP($B120&amp;L$1,'デイリーデータ (2)'!$A:$F,5,FALSE),"")</f>
        <v/>
      </c>
      <c r="M120" s="44" t="str">
        <f>IFERROR(VLOOKUP($B120&amp;M$1,'デイリーデータ (2)'!$A:$F,5,FALSE),"")</f>
        <v/>
      </c>
      <c r="N120" s="44" t="str">
        <f>IFERROR(VLOOKUP($B120&amp;N$1,'デイリーデータ (2)'!$A:$F,5,FALSE),"")</f>
        <v/>
      </c>
      <c r="O120" s="44" t="str">
        <f>IFERROR(VLOOKUP($B120&amp;O$1,'デイリーデータ (2)'!$A:$F,5,FALSE),"")</f>
        <v/>
      </c>
      <c r="P120" s="44" t="str">
        <f>IFERROR(VLOOKUP($B120&amp;P$1,'デイリーデータ (2)'!$A:$F,5,FALSE),"")</f>
        <v/>
      </c>
      <c r="Q120" s="44" t="str">
        <f>IFERROR(VLOOKUP($B120&amp;Q$1,'デイリーデータ (2)'!$A:$F,5,FALSE),"")</f>
        <v/>
      </c>
      <c r="R120" s="44" t="str">
        <f>IFERROR(VLOOKUP($B120&amp;R$1,'デイリーデータ (2)'!$A:$F,5,FALSE),"")</f>
        <v/>
      </c>
      <c r="S120" s="44" t="str">
        <f>IFERROR(VLOOKUP($B120&amp;S$1,'デイリーデータ (2)'!$A:$F,5,FALSE),"")</f>
        <v/>
      </c>
      <c r="T120" s="44" t="str">
        <f>IFERROR(VLOOKUP($B120&amp;T$1,'デイリーデータ (2)'!$A:$F,5,FALSE),"")</f>
        <v/>
      </c>
      <c r="U120" s="44" t="str">
        <f>IFERROR(VLOOKUP($B120&amp;U$1,'デイリーデータ (2)'!$A:$F,5,FALSE),"")</f>
        <v/>
      </c>
      <c r="V120" s="44" t="str">
        <f>IFERROR(VLOOKUP($B120&amp;V$1,'デイリーデータ (2)'!$A:$F,5,FALSE),"")</f>
        <v/>
      </c>
      <c r="W120" s="44" t="str">
        <f>IFERROR(VLOOKUP($B120&amp;W$1,'デイリーデータ (2)'!$A:$F,5,FALSE),"")</f>
        <v/>
      </c>
      <c r="X120" s="44" t="str">
        <f>IFERROR(VLOOKUP($B120&amp;X$1,'デイリーデータ (2)'!$A:$F,5,FALSE),"")</f>
        <v/>
      </c>
      <c r="Y120" s="44" t="str">
        <f>IFERROR(VLOOKUP($B120&amp;Y$1,'デイリーデータ (2)'!$A:$F,5,FALSE),"")</f>
        <v/>
      </c>
      <c r="Z120" s="44" t="str">
        <f>IFERROR(VLOOKUP($B120&amp;Z$1,'デイリーデータ (2)'!$A:$F,5,FALSE),"")</f>
        <v/>
      </c>
      <c r="AA120" s="44" t="str">
        <f>IFERROR(VLOOKUP($B120&amp;AA$1,'デイリーデータ (2)'!$A:$F,5,FALSE),"")</f>
        <v/>
      </c>
      <c r="AB120" s="44" t="str">
        <f>IFERROR(VLOOKUP($B120&amp;AB$1,'デイリーデータ (2)'!$A:$F,5,FALSE),"")</f>
        <v/>
      </c>
      <c r="AC120" s="44" t="str">
        <f>IFERROR(VLOOKUP($B120&amp;AC$1,'デイリーデータ (2)'!$A:$F,5,FALSE),"")</f>
        <v/>
      </c>
      <c r="AD120" s="44" t="str">
        <f>IFERROR(VLOOKUP($B120&amp;AD$1,'デイリーデータ (2)'!$A:$F,5,FALSE),"")</f>
        <v/>
      </c>
      <c r="AE120" s="44" t="str">
        <f>IFERROR(VLOOKUP($B120&amp;AE$1,'デイリーデータ (2)'!$A:$F,5,FALSE),"")</f>
        <v/>
      </c>
      <c r="AF120" s="44" t="str">
        <f>IFERROR(VLOOKUP($B120&amp;AF$1,'デイリーデータ (2)'!$A:$F,5,FALSE),"")</f>
        <v/>
      </c>
      <c r="AG120" s="44" t="str">
        <f>IFERROR(VLOOKUP($B120&amp;AG$1,'デイリーデータ (2)'!$A:$F,5,FALSE),"")</f>
        <v/>
      </c>
      <c r="AH120" s="45" t="str">
        <f>IFERROR(VLOOKUP($B120&amp;AH$1,'デイリーデータ (2)'!$A:$F,5,FALSE),"")</f>
        <v/>
      </c>
    </row>
    <row r="121" spans="1:34" s="33" customFormat="1" ht="9.5" x14ac:dyDescent="0.2">
      <c r="A121" s="29"/>
      <c r="B121" s="30"/>
      <c r="C121" s="28" t="s">
        <v>47</v>
      </c>
      <c r="D121" s="31" t="e">
        <f>VLOOKUP($B120&amp;勤務表!D$1,デイリーデータ,6,FALSE)</f>
        <v>#N/A</v>
      </c>
      <c r="E121" s="31" t="e">
        <f>VLOOKUP($B120&amp;勤務表!E$1,デイリーデータ,6,FALSE)</f>
        <v>#N/A</v>
      </c>
      <c r="F121" s="31" t="str">
        <f>IFERROR(VLOOKUP($B120&amp;勤務表!F$1,デイリーデータ,6,FALSE),"")</f>
        <v/>
      </c>
      <c r="G121" s="31" t="str">
        <f>IFERROR(VLOOKUP($B120&amp;勤務表!G$1,デイリーデータ,6,FALSE),"")</f>
        <v/>
      </c>
      <c r="H121" s="31" t="str">
        <f>IFERROR(VLOOKUP($B120&amp;勤務表!H$1,デイリーデータ,6,FALSE),"")</f>
        <v/>
      </c>
      <c r="I121" s="31" t="str">
        <f>IFERROR(VLOOKUP($B120&amp;勤務表!I$1,デイリーデータ,6,FALSE),"")</f>
        <v/>
      </c>
      <c r="J121" s="31" t="str">
        <f>IFERROR(VLOOKUP($B120&amp;勤務表!J$1,デイリーデータ,6,FALSE),"")</f>
        <v/>
      </c>
      <c r="K121" s="31" t="str">
        <f>IFERROR(VLOOKUP($B120&amp;勤務表!K$1,デイリーデータ,6,FALSE),"")</f>
        <v/>
      </c>
      <c r="L121" s="31" t="str">
        <f>IFERROR(VLOOKUP($B120&amp;勤務表!L$1,デイリーデータ,6,FALSE),"")</f>
        <v/>
      </c>
      <c r="M121" s="31" t="str">
        <f>IFERROR(VLOOKUP($B120&amp;勤務表!M$1,デイリーデータ,6,FALSE),"")</f>
        <v/>
      </c>
      <c r="N121" s="31" t="str">
        <f>IFERROR(VLOOKUP($B120&amp;勤務表!N$1,デイリーデータ,6,FALSE),"")</f>
        <v/>
      </c>
      <c r="O121" s="31" t="str">
        <f>IFERROR(VLOOKUP($B120&amp;勤務表!O$1,デイリーデータ,6,FALSE),"")</f>
        <v/>
      </c>
      <c r="P121" s="31" t="str">
        <f>IFERROR(VLOOKUP($B120&amp;勤務表!P$1,デイリーデータ,6,FALSE),"")</f>
        <v/>
      </c>
      <c r="Q121" s="31" t="str">
        <f>IFERROR(VLOOKUP($B120&amp;勤務表!Q$1,デイリーデータ,6,FALSE),"")</f>
        <v/>
      </c>
      <c r="R121" s="31" t="str">
        <f>IFERROR(VLOOKUP($B120&amp;勤務表!R$1,デイリーデータ,6,FALSE),"")</f>
        <v/>
      </c>
      <c r="S121" s="31" t="str">
        <f>IFERROR(VLOOKUP($B120&amp;勤務表!S$1,デイリーデータ,6,FALSE),"")</f>
        <v/>
      </c>
      <c r="T121" s="31" t="str">
        <f>IFERROR(VLOOKUP($B120&amp;勤務表!T$1,デイリーデータ,6,FALSE),"")</f>
        <v/>
      </c>
      <c r="U121" s="31" t="str">
        <f>IFERROR(VLOOKUP($B120&amp;勤務表!U$1,デイリーデータ,6,FALSE),"")</f>
        <v/>
      </c>
      <c r="V121" s="31" t="str">
        <f>IFERROR(VLOOKUP($B120&amp;勤務表!V$1,デイリーデータ,6,FALSE),"")</f>
        <v/>
      </c>
      <c r="W121" s="31" t="str">
        <f>IFERROR(VLOOKUP($B120&amp;勤務表!W$1,デイリーデータ,6,FALSE),"")</f>
        <v/>
      </c>
      <c r="X121" s="31" t="str">
        <f>IFERROR(VLOOKUP($B120&amp;勤務表!X$1,デイリーデータ,6,FALSE),"")</f>
        <v/>
      </c>
      <c r="Y121" s="31" t="str">
        <f>IFERROR(VLOOKUP($B120&amp;勤務表!Y$1,デイリーデータ,6,FALSE),"")</f>
        <v/>
      </c>
      <c r="Z121" s="31" t="str">
        <f>IFERROR(VLOOKUP($B120&amp;勤務表!Z$1,デイリーデータ,6,FALSE),"")</f>
        <v/>
      </c>
      <c r="AA121" s="31" t="str">
        <f>IFERROR(VLOOKUP($B120&amp;勤務表!AA$1,デイリーデータ,6,FALSE),"")</f>
        <v/>
      </c>
      <c r="AB121" s="31" t="str">
        <f>IFERROR(VLOOKUP($B120&amp;勤務表!AB$1,デイリーデータ,6,FALSE),"")</f>
        <v/>
      </c>
      <c r="AC121" s="31" t="str">
        <f>IFERROR(VLOOKUP($B120&amp;勤務表!AC$1,デイリーデータ,6,FALSE),"")</f>
        <v/>
      </c>
      <c r="AD121" s="31" t="str">
        <f>IFERROR(VLOOKUP($B120&amp;勤務表!AD$1,デイリーデータ,6,FALSE),"")</f>
        <v/>
      </c>
      <c r="AE121" s="31" t="str">
        <f>IFERROR(VLOOKUP($B120&amp;勤務表!AE$1,デイリーデータ,6,FALSE),"")</f>
        <v/>
      </c>
      <c r="AF121" s="31" t="str">
        <f>IFERROR(VLOOKUP($B120&amp;勤務表!AF$1,デイリーデータ,6,FALSE),"")</f>
        <v/>
      </c>
      <c r="AG121" s="31" t="str">
        <f>IFERROR(VLOOKUP($B120&amp;勤務表!AG$1,デイリーデータ,6,FALSE),"")</f>
        <v/>
      </c>
      <c r="AH121" s="32" t="str">
        <f>IFERROR(VLOOKUP($B120&amp;勤務表!AH$1,デイリーデータ,6,FALSE),"")</f>
        <v/>
      </c>
    </row>
    <row r="122" spans="1:34" s="15" customFormat="1" ht="9.5" x14ac:dyDescent="0.2">
      <c r="A122" s="38"/>
      <c r="B122" s="39"/>
      <c r="C122" s="40" t="s">
        <v>46</v>
      </c>
      <c r="D122" s="34" t="e">
        <f>VLOOKUP($B120&amp;D$1,'宅直データ (２)'!$A:$K,8,FALSE)</f>
        <v>#N/A</v>
      </c>
      <c r="E122" s="35" t="str">
        <f>INDEX(拘!$D$15:$AH$63,勤務表!$A120,DAY(勤務表!E$1))</f>
        <v/>
      </c>
      <c r="F122" s="35" t="str">
        <f>INDEX(拘!$D$15:$AH$63,勤務表!$A120,DAY(勤務表!F$1))</f>
        <v/>
      </c>
      <c r="G122" s="35" t="str">
        <f>INDEX(拘!$D$15:$AH$63,勤務表!$A120,DAY(勤務表!G$1))</f>
        <v/>
      </c>
      <c r="H122" s="35" t="str">
        <f>INDEX(拘!$D$15:$AH$63,勤務表!$A120,DAY(勤務表!H$1))</f>
        <v/>
      </c>
      <c r="I122" s="35" t="str">
        <f>INDEX(拘!$D$15:$AH$63,勤務表!$A120,DAY(勤務表!I$1))</f>
        <v/>
      </c>
      <c r="J122" s="35" t="str">
        <f>INDEX(拘!$D$15:$AH$63,勤務表!$A120,DAY(勤務表!J$1))</f>
        <v/>
      </c>
      <c r="K122" s="35" t="str">
        <f>INDEX(拘!$D$15:$AH$63,勤務表!$A120,DAY(勤務表!K$1))</f>
        <v/>
      </c>
      <c r="L122" s="35" t="str">
        <f>INDEX(拘!$D$15:$AH$63,勤務表!$A120,DAY(勤務表!L$1))</f>
        <v/>
      </c>
      <c r="M122" s="35" t="str">
        <f>INDEX(拘!$D$15:$AH$63,勤務表!$A120,DAY(勤務表!M$1))</f>
        <v/>
      </c>
      <c r="N122" s="35" t="str">
        <f>INDEX(拘!$D$15:$AH$63,勤務表!$A120,DAY(勤務表!N$1))</f>
        <v/>
      </c>
      <c r="O122" s="35" t="str">
        <f>INDEX(拘!$D$15:$AH$63,勤務表!$A120,DAY(勤務表!O$1))</f>
        <v/>
      </c>
      <c r="P122" s="35" t="str">
        <f>INDEX(拘!$D$15:$AH$63,勤務表!$A120,DAY(勤務表!P$1))</f>
        <v/>
      </c>
      <c r="Q122" s="35" t="str">
        <f>INDEX(拘!$D$15:$AH$63,勤務表!$A120,DAY(勤務表!Q$1))</f>
        <v/>
      </c>
      <c r="R122" s="35" t="str">
        <f>INDEX(拘!$D$15:$AH$63,勤務表!$A120,DAY(勤務表!R$1))</f>
        <v/>
      </c>
      <c r="S122" s="35" t="str">
        <f>INDEX(拘!$D$15:$AH$63,勤務表!$A120,DAY(勤務表!S$1))</f>
        <v/>
      </c>
      <c r="T122" s="35" t="str">
        <f>INDEX(拘!$D$15:$AH$63,勤務表!$A120,DAY(勤務表!T$1))</f>
        <v/>
      </c>
      <c r="U122" s="35" t="str">
        <f>INDEX(拘!$D$15:$AH$63,勤務表!$A120,DAY(勤務表!U$1))</f>
        <v/>
      </c>
      <c r="V122" s="35" t="str">
        <f>INDEX(拘!$D$15:$AH$63,勤務表!$A120,DAY(勤務表!V$1))</f>
        <v/>
      </c>
      <c r="W122" s="35" t="str">
        <f>INDEX(拘!$D$15:$AH$63,勤務表!$A120,DAY(勤務表!W$1))</f>
        <v/>
      </c>
      <c r="X122" s="35" t="str">
        <f>INDEX(拘!$D$15:$AH$63,勤務表!$A120,DAY(勤務表!X$1))</f>
        <v/>
      </c>
      <c r="Y122" s="35" t="str">
        <f>INDEX(拘!$D$15:$AH$63,勤務表!$A120,DAY(勤務表!Y$1))</f>
        <v/>
      </c>
      <c r="Z122" s="35" t="str">
        <f>INDEX(拘!$D$15:$AH$63,勤務表!$A120,DAY(勤務表!Z$1))</f>
        <v/>
      </c>
      <c r="AA122" s="35" t="str">
        <f>INDEX(拘!$D$15:$AH$63,勤務表!$A120,DAY(勤務表!AA$1))</f>
        <v/>
      </c>
      <c r="AB122" s="35" t="str">
        <f>INDEX(拘!$D$15:$AH$63,勤務表!$A120,DAY(勤務表!AB$1))</f>
        <v/>
      </c>
      <c r="AC122" s="35" t="str">
        <f>INDEX(拘!$D$15:$AH$63,勤務表!$A120,DAY(勤務表!AC$1))</f>
        <v/>
      </c>
      <c r="AD122" s="35" t="str">
        <f>INDEX(拘!$D$15:$AH$63,勤務表!$A120,DAY(勤務表!AD$1))</f>
        <v/>
      </c>
      <c r="AE122" s="35" t="str">
        <f>INDEX(拘!$D$15:$AH$63,勤務表!$A120,DAY(勤務表!AE$1))</f>
        <v/>
      </c>
      <c r="AF122" s="35" t="str">
        <f>INDEX(拘!$D$15:$AH$63,勤務表!$A120,DAY(勤務表!AF$1))</f>
        <v/>
      </c>
      <c r="AG122" s="35" t="str">
        <f>INDEX(拘!$D$15:$AH$63,勤務表!$A120,DAY(勤務表!AG$1))</f>
        <v/>
      </c>
      <c r="AH122" s="36" t="str">
        <f>INDEX(拘!$D$15:$AH$63,勤務表!$A120,DAY(勤務表!AH$1))</f>
        <v/>
      </c>
    </row>
    <row r="123" spans="1:34" s="15" customFormat="1" x14ac:dyDescent="0.2">
      <c r="A123" s="41" t="str">
        <f>IFERROR(IF(A120+1&lt;=MAX('デイリーデータ (2)'!G:G),A120+1,""),"")</f>
        <v/>
      </c>
      <c r="B123" s="42">
        <f>IFERROR(VLOOKUP(A123,スタッフ!A:C,2,FALSE),"")</f>
        <v>0</v>
      </c>
      <c r="C123" s="46">
        <f>IFERROR(VLOOKUP(A123,スタッフ!A:C,3,FALSE),"")</f>
        <v>0</v>
      </c>
      <c r="D123" s="43" t="str">
        <f>IFERROR(VLOOKUP($B123&amp;D$1,'デイリーデータ (2)'!$A:$F,5,FALSE),"")</f>
        <v/>
      </c>
      <c r="E123" s="44" t="str">
        <f>IFERROR(VLOOKUP($B123&amp;E$1,'デイリーデータ (2)'!$A:$F,5,FALSE),"")</f>
        <v/>
      </c>
      <c r="F123" s="44" t="str">
        <f>IFERROR(VLOOKUP($B123&amp;F$1,'デイリーデータ (2)'!$A:$F,5,FALSE),"")</f>
        <v/>
      </c>
      <c r="G123" s="44" t="str">
        <f>IFERROR(VLOOKUP($B123&amp;G$1,'デイリーデータ (2)'!$A:$F,5,FALSE),"")</f>
        <v/>
      </c>
      <c r="H123" s="44" t="str">
        <f>IFERROR(VLOOKUP($B123&amp;H$1,'デイリーデータ (2)'!$A:$F,5,FALSE),"")</f>
        <v/>
      </c>
      <c r="I123" s="44" t="str">
        <f>IFERROR(VLOOKUP($B123&amp;I$1,'デイリーデータ (2)'!$A:$F,5,FALSE),"")</f>
        <v/>
      </c>
      <c r="J123" s="44" t="str">
        <f>IFERROR(VLOOKUP($B123&amp;J$1,'デイリーデータ (2)'!$A:$F,5,FALSE),"")</f>
        <v/>
      </c>
      <c r="K123" s="44" t="str">
        <f>IFERROR(VLOOKUP($B123&amp;K$1,'デイリーデータ (2)'!$A:$F,5,FALSE),"")</f>
        <v/>
      </c>
      <c r="L123" s="44" t="str">
        <f>IFERROR(VLOOKUP($B123&amp;L$1,'デイリーデータ (2)'!$A:$F,5,FALSE),"")</f>
        <v/>
      </c>
      <c r="M123" s="44" t="str">
        <f>IFERROR(VLOOKUP($B123&amp;M$1,'デイリーデータ (2)'!$A:$F,5,FALSE),"")</f>
        <v/>
      </c>
      <c r="N123" s="44" t="str">
        <f>IFERROR(VLOOKUP($B123&amp;N$1,'デイリーデータ (2)'!$A:$F,5,FALSE),"")</f>
        <v/>
      </c>
      <c r="O123" s="44" t="str">
        <f>IFERROR(VLOOKUP($B123&amp;O$1,'デイリーデータ (2)'!$A:$F,5,FALSE),"")</f>
        <v/>
      </c>
      <c r="P123" s="44" t="str">
        <f>IFERROR(VLOOKUP($B123&amp;P$1,'デイリーデータ (2)'!$A:$F,5,FALSE),"")</f>
        <v/>
      </c>
      <c r="Q123" s="44" t="str">
        <f>IFERROR(VLOOKUP($B123&amp;Q$1,'デイリーデータ (2)'!$A:$F,5,FALSE),"")</f>
        <v/>
      </c>
      <c r="R123" s="44" t="str">
        <f>IFERROR(VLOOKUP($B123&amp;R$1,'デイリーデータ (2)'!$A:$F,5,FALSE),"")</f>
        <v/>
      </c>
      <c r="S123" s="44" t="str">
        <f>IFERROR(VLOOKUP($B123&amp;S$1,'デイリーデータ (2)'!$A:$F,5,FALSE),"")</f>
        <v/>
      </c>
      <c r="T123" s="44" t="str">
        <f>IFERROR(VLOOKUP($B123&amp;T$1,'デイリーデータ (2)'!$A:$F,5,FALSE),"")</f>
        <v/>
      </c>
      <c r="U123" s="44" t="str">
        <f>IFERROR(VLOOKUP($B123&amp;U$1,'デイリーデータ (2)'!$A:$F,5,FALSE),"")</f>
        <v/>
      </c>
      <c r="V123" s="44" t="str">
        <f>IFERROR(VLOOKUP($B123&amp;V$1,'デイリーデータ (2)'!$A:$F,5,FALSE),"")</f>
        <v/>
      </c>
      <c r="W123" s="44" t="str">
        <f>IFERROR(VLOOKUP($B123&amp;W$1,'デイリーデータ (2)'!$A:$F,5,FALSE),"")</f>
        <v/>
      </c>
      <c r="X123" s="44" t="str">
        <f>IFERROR(VLOOKUP($B123&amp;X$1,'デイリーデータ (2)'!$A:$F,5,FALSE),"")</f>
        <v/>
      </c>
      <c r="Y123" s="44" t="str">
        <f>IFERROR(VLOOKUP($B123&amp;Y$1,'デイリーデータ (2)'!$A:$F,5,FALSE),"")</f>
        <v/>
      </c>
      <c r="Z123" s="44" t="str">
        <f>IFERROR(VLOOKUP($B123&amp;Z$1,'デイリーデータ (2)'!$A:$F,5,FALSE),"")</f>
        <v/>
      </c>
      <c r="AA123" s="44" t="str">
        <f>IFERROR(VLOOKUP($B123&amp;AA$1,'デイリーデータ (2)'!$A:$F,5,FALSE),"")</f>
        <v/>
      </c>
      <c r="AB123" s="44" t="str">
        <f>IFERROR(VLOOKUP($B123&amp;AB$1,'デイリーデータ (2)'!$A:$F,5,FALSE),"")</f>
        <v/>
      </c>
      <c r="AC123" s="44" t="str">
        <f>IFERROR(VLOOKUP($B123&amp;AC$1,'デイリーデータ (2)'!$A:$F,5,FALSE),"")</f>
        <v/>
      </c>
      <c r="AD123" s="44" t="str">
        <f>IFERROR(VLOOKUP($B123&amp;AD$1,'デイリーデータ (2)'!$A:$F,5,FALSE),"")</f>
        <v/>
      </c>
      <c r="AE123" s="44" t="str">
        <f>IFERROR(VLOOKUP($B123&amp;AE$1,'デイリーデータ (2)'!$A:$F,5,FALSE),"")</f>
        <v/>
      </c>
      <c r="AF123" s="44" t="str">
        <f>IFERROR(VLOOKUP($B123&amp;AF$1,'デイリーデータ (2)'!$A:$F,5,FALSE),"")</f>
        <v/>
      </c>
      <c r="AG123" s="44" t="str">
        <f>IFERROR(VLOOKUP($B123&amp;AG$1,'デイリーデータ (2)'!$A:$F,5,FALSE),"")</f>
        <v/>
      </c>
      <c r="AH123" s="45" t="str">
        <f>IFERROR(VLOOKUP($B123&amp;AH$1,'デイリーデータ (2)'!$A:$F,5,FALSE),"")</f>
        <v/>
      </c>
    </row>
    <row r="124" spans="1:34" s="33" customFormat="1" ht="9.5" x14ac:dyDescent="0.2">
      <c r="A124" s="29"/>
      <c r="B124" s="30"/>
      <c r="C124" s="28" t="s">
        <v>47</v>
      </c>
      <c r="D124" s="31" t="e">
        <f>VLOOKUP($B123&amp;勤務表!D$1,デイリーデータ,6,FALSE)</f>
        <v>#N/A</v>
      </c>
      <c r="E124" s="31" t="e">
        <f>VLOOKUP($B123&amp;勤務表!E$1,デイリーデータ,6,FALSE)</f>
        <v>#N/A</v>
      </c>
      <c r="F124" s="31" t="str">
        <f>IFERROR(VLOOKUP($B123&amp;勤務表!F$1,デイリーデータ,6,FALSE),"")</f>
        <v/>
      </c>
      <c r="G124" s="31" t="str">
        <f>IFERROR(VLOOKUP($B123&amp;勤務表!G$1,デイリーデータ,6,FALSE),"")</f>
        <v/>
      </c>
      <c r="H124" s="31" t="str">
        <f>IFERROR(VLOOKUP($B123&amp;勤務表!H$1,デイリーデータ,6,FALSE),"")</f>
        <v/>
      </c>
      <c r="I124" s="31" t="str">
        <f>IFERROR(VLOOKUP($B123&amp;勤務表!I$1,デイリーデータ,6,FALSE),"")</f>
        <v/>
      </c>
      <c r="J124" s="31" t="str">
        <f>IFERROR(VLOOKUP($B123&amp;勤務表!J$1,デイリーデータ,6,FALSE),"")</f>
        <v/>
      </c>
      <c r="K124" s="31" t="str">
        <f>IFERROR(VLOOKUP($B123&amp;勤務表!K$1,デイリーデータ,6,FALSE),"")</f>
        <v/>
      </c>
      <c r="L124" s="31" t="str">
        <f>IFERROR(VLOOKUP($B123&amp;勤務表!L$1,デイリーデータ,6,FALSE),"")</f>
        <v/>
      </c>
      <c r="M124" s="31" t="str">
        <f>IFERROR(VLOOKUP($B123&amp;勤務表!M$1,デイリーデータ,6,FALSE),"")</f>
        <v/>
      </c>
      <c r="N124" s="31" t="str">
        <f>IFERROR(VLOOKUP($B123&amp;勤務表!N$1,デイリーデータ,6,FALSE),"")</f>
        <v/>
      </c>
      <c r="O124" s="31" t="str">
        <f>IFERROR(VLOOKUP($B123&amp;勤務表!O$1,デイリーデータ,6,FALSE),"")</f>
        <v/>
      </c>
      <c r="P124" s="31" t="str">
        <f>IFERROR(VLOOKUP($B123&amp;勤務表!P$1,デイリーデータ,6,FALSE),"")</f>
        <v/>
      </c>
      <c r="Q124" s="31" t="str">
        <f>IFERROR(VLOOKUP($B123&amp;勤務表!Q$1,デイリーデータ,6,FALSE),"")</f>
        <v/>
      </c>
      <c r="R124" s="31" t="str">
        <f>IFERROR(VLOOKUP($B123&amp;勤務表!R$1,デイリーデータ,6,FALSE),"")</f>
        <v/>
      </c>
      <c r="S124" s="31" t="str">
        <f>IFERROR(VLOOKUP($B123&amp;勤務表!S$1,デイリーデータ,6,FALSE),"")</f>
        <v/>
      </c>
      <c r="T124" s="31" t="str">
        <f>IFERROR(VLOOKUP($B123&amp;勤務表!T$1,デイリーデータ,6,FALSE),"")</f>
        <v/>
      </c>
      <c r="U124" s="31" t="str">
        <f>IFERROR(VLOOKUP($B123&amp;勤務表!U$1,デイリーデータ,6,FALSE),"")</f>
        <v/>
      </c>
      <c r="V124" s="31" t="str">
        <f>IFERROR(VLOOKUP($B123&amp;勤務表!V$1,デイリーデータ,6,FALSE),"")</f>
        <v/>
      </c>
      <c r="W124" s="31" t="str">
        <f>IFERROR(VLOOKUP($B123&amp;勤務表!W$1,デイリーデータ,6,FALSE),"")</f>
        <v/>
      </c>
      <c r="X124" s="31" t="str">
        <f>IFERROR(VLOOKUP($B123&amp;勤務表!X$1,デイリーデータ,6,FALSE),"")</f>
        <v/>
      </c>
      <c r="Y124" s="31" t="str">
        <f>IFERROR(VLOOKUP($B123&amp;勤務表!Y$1,デイリーデータ,6,FALSE),"")</f>
        <v/>
      </c>
      <c r="Z124" s="31" t="str">
        <f>IFERROR(VLOOKUP($B123&amp;勤務表!Z$1,デイリーデータ,6,FALSE),"")</f>
        <v/>
      </c>
      <c r="AA124" s="31" t="str">
        <f>IFERROR(VLOOKUP($B123&amp;勤務表!AA$1,デイリーデータ,6,FALSE),"")</f>
        <v/>
      </c>
      <c r="AB124" s="31" t="str">
        <f>IFERROR(VLOOKUP($B123&amp;勤務表!AB$1,デイリーデータ,6,FALSE),"")</f>
        <v/>
      </c>
      <c r="AC124" s="31" t="str">
        <f>IFERROR(VLOOKUP($B123&amp;勤務表!AC$1,デイリーデータ,6,FALSE),"")</f>
        <v/>
      </c>
      <c r="AD124" s="31" t="str">
        <f>IFERROR(VLOOKUP($B123&amp;勤務表!AD$1,デイリーデータ,6,FALSE),"")</f>
        <v/>
      </c>
      <c r="AE124" s="31" t="str">
        <f>IFERROR(VLOOKUP($B123&amp;勤務表!AE$1,デイリーデータ,6,FALSE),"")</f>
        <v/>
      </c>
      <c r="AF124" s="31" t="str">
        <f>IFERROR(VLOOKUP($B123&amp;勤務表!AF$1,デイリーデータ,6,FALSE),"")</f>
        <v/>
      </c>
      <c r="AG124" s="31" t="str">
        <f>IFERROR(VLOOKUP($B123&amp;勤務表!AG$1,デイリーデータ,6,FALSE),"")</f>
        <v/>
      </c>
      <c r="AH124" s="32" t="str">
        <f>IFERROR(VLOOKUP($B123&amp;勤務表!AH$1,デイリーデータ,6,FALSE),"")</f>
        <v/>
      </c>
    </row>
    <row r="125" spans="1:34" s="15" customFormat="1" ht="9.5" x14ac:dyDescent="0.2">
      <c r="A125" s="38"/>
      <c r="B125" s="39"/>
      <c r="C125" s="40" t="s">
        <v>46</v>
      </c>
      <c r="D125" s="34" t="e">
        <f>VLOOKUP($B123&amp;D$1,'宅直データ (２)'!$A:$K,8,FALSE)</f>
        <v>#N/A</v>
      </c>
      <c r="E125" s="35" t="e">
        <f>INDEX(拘!$D$15:$AH$63,勤務表!$A123,DAY(勤務表!E$1))</f>
        <v>#VALUE!</v>
      </c>
      <c r="F125" s="35" t="e">
        <f>INDEX(拘!$D$15:$AH$63,勤務表!$A123,DAY(勤務表!F$1))</f>
        <v>#VALUE!</v>
      </c>
      <c r="G125" s="35" t="e">
        <f>INDEX(拘!$D$15:$AH$63,勤務表!$A123,DAY(勤務表!G$1))</f>
        <v>#VALUE!</v>
      </c>
      <c r="H125" s="35" t="e">
        <f>INDEX(拘!$D$15:$AH$63,勤務表!$A123,DAY(勤務表!H$1))</f>
        <v>#VALUE!</v>
      </c>
      <c r="I125" s="35" t="e">
        <f>INDEX(拘!$D$15:$AH$63,勤務表!$A123,DAY(勤務表!I$1))</f>
        <v>#VALUE!</v>
      </c>
      <c r="J125" s="35" t="e">
        <f>INDEX(拘!$D$15:$AH$63,勤務表!$A123,DAY(勤務表!J$1))</f>
        <v>#VALUE!</v>
      </c>
      <c r="K125" s="35" t="e">
        <f>INDEX(拘!$D$15:$AH$63,勤務表!$A123,DAY(勤務表!K$1))</f>
        <v>#VALUE!</v>
      </c>
      <c r="L125" s="35" t="e">
        <f>INDEX(拘!$D$15:$AH$63,勤務表!$A123,DAY(勤務表!L$1))</f>
        <v>#VALUE!</v>
      </c>
      <c r="M125" s="35" t="e">
        <f>INDEX(拘!$D$15:$AH$63,勤務表!$A123,DAY(勤務表!M$1))</f>
        <v>#VALUE!</v>
      </c>
      <c r="N125" s="35" t="e">
        <f>INDEX(拘!$D$15:$AH$63,勤務表!$A123,DAY(勤務表!N$1))</f>
        <v>#VALUE!</v>
      </c>
      <c r="O125" s="35" t="e">
        <f>INDEX(拘!$D$15:$AH$63,勤務表!$A123,DAY(勤務表!O$1))</f>
        <v>#VALUE!</v>
      </c>
      <c r="P125" s="35" t="e">
        <f>INDEX(拘!$D$15:$AH$63,勤務表!$A123,DAY(勤務表!P$1))</f>
        <v>#VALUE!</v>
      </c>
      <c r="Q125" s="35" t="e">
        <f>INDEX(拘!$D$15:$AH$63,勤務表!$A123,DAY(勤務表!Q$1))</f>
        <v>#VALUE!</v>
      </c>
      <c r="R125" s="35" t="e">
        <f>INDEX(拘!$D$15:$AH$63,勤務表!$A123,DAY(勤務表!R$1))</f>
        <v>#VALUE!</v>
      </c>
      <c r="S125" s="35" t="e">
        <f>INDEX(拘!$D$15:$AH$63,勤務表!$A123,DAY(勤務表!S$1))</f>
        <v>#VALUE!</v>
      </c>
      <c r="T125" s="35" t="e">
        <f>INDEX(拘!$D$15:$AH$63,勤務表!$A123,DAY(勤務表!T$1))</f>
        <v>#VALUE!</v>
      </c>
      <c r="U125" s="35" t="e">
        <f>INDEX(拘!$D$15:$AH$63,勤務表!$A123,DAY(勤務表!U$1))</f>
        <v>#VALUE!</v>
      </c>
      <c r="V125" s="35" t="e">
        <f>INDEX(拘!$D$15:$AH$63,勤務表!$A123,DAY(勤務表!V$1))</f>
        <v>#VALUE!</v>
      </c>
      <c r="W125" s="35" t="e">
        <f>INDEX(拘!$D$15:$AH$63,勤務表!$A123,DAY(勤務表!W$1))</f>
        <v>#VALUE!</v>
      </c>
      <c r="X125" s="35" t="e">
        <f>INDEX(拘!$D$15:$AH$63,勤務表!$A123,DAY(勤務表!X$1))</f>
        <v>#VALUE!</v>
      </c>
      <c r="Y125" s="35" t="e">
        <f>INDEX(拘!$D$15:$AH$63,勤務表!$A123,DAY(勤務表!Y$1))</f>
        <v>#VALUE!</v>
      </c>
      <c r="Z125" s="35" t="e">
        <f>INDEX(拘!$D$15:$AH$63,勤務表!$A123,DAY(勤務表!Z$1))</f>
        <v>#VALUE!</v>
      </c>
      <c r="AA125" s="35" t="e">
        <f>INDEX(拘!$D$15:$AH$63,勤務表!$A123,DAY(勤務表!AA$1))</f>
        <v>#VALUE!</v>
      </c>
      <c r="AB125" s="35" t="e">
        <f>INDEX(拘!$D$15:$AH$63,勤務表!$A123,DAY(勤務表!AB$1))</f>
        <v>#VALUE!</v>
      </c>
      <c r="AC125" s="35" t="e">
        <f>INDEX(拘!$D$15:$AH$63,勤務表!$A123,DAY(勤務表!AC$1))</f>
        <v>#VALUE!</v>
      </c>
      <c r="AD125" s="35" t="e">
        <f>INDEX(拘!$D$15:$AH$63,勤務表!$A123,DAY(勤務表!AD$1))</f>
        <v>#VALUE!</v>
      </c>
      <c r="AE125" s="35" t="e">
        <f>INDEX(拘!$D$15:$AH$63,勤務表!$A123,DAY(勤務表!AE$1))</f>
        <v>#VALUE!</v>
      </c>
      <c r="AF125" s="35" t="e">
        <f>INDEX(拘!$D$15:$AH$63,勤務表!$A123,DAY(勤務表!AF$1))</f>
        <v>#VALUE!</v>
      </c>
      <c r="AG125" s="35" t="e">
        <f>INDEX(拘!$D$15:$AH$63,勤務表!$A123,DAY(勤務表!AG$1))</f>
        <v>#VALUE!</v>
      </c>
      <c r="AH125" s="36" t="e">
        <f>INDEX(拘!$D$15:$AH$63,勤務表!$A123,DAY(勤務表!AH$1))</f>
        <v>#VALUE!</v>
      </c>
    </row>
    <row r="126" spans="1:34" s="15" customFormat="1" x14ac:dyDescent="0.2">
      <c r="A126" s="41" t="str">
        <f>IFERROR(IF(A123+1&lt;=MAX('デイリーデータ (2)'!G:G),A123+1,""),"")</f>
        <v/>
      </c>
      <c r="B126" s="42">
        <f>IFERROR(VLOOKUP(A126,スタッフ!A:C,2,FALSE),"")</f>
        <v>0</v>
      </c>
      <c r="C126" s="46">
        <f>IFERROR(VLOOKUP(A126,スタッフ!A:C,3,FALSE),"")</f>
        <v>0</v>
      </c>
      <c r="D126" s="43" t="str">
        <f>IFERROR(VLOOKUP($B126&amp;D$1,'デイリーデータ (2)'!$A:$F,5,FALSE),"")</f>
        <v/>
      </c>
      <c r="E126" s="44" t="str">
        <f>IFERROR(VLOOKUP($B126&amp;E$1,'デイリーデータ (2)'!$A:$F,5,FALSE),"")</f>
        <v/>
      </c>
      <c r="F126" s="44" t="str">
        <f>IFERROR(VLOOKUP($B126&amp;F$1,'デイリーデータ (2)'!$A:$F,5,FALSE),"")</f>
        <v/>
      </c>
      <c r="G126" s="44" t="str">
        <f>IFERROR(VLOOKUP($B126&amp;G$1,'デイリーデータ (2)'!$A:$F,5,FALSE),"")</f>
        <v/>
      </c>
      <c r="H126" s="44" t="str">
        <f>IFERROR(VLOOKUP($B126&amp;H$1,'デイリーデータ (2)'!$A:$F,5,FALSE),"")</f>
        <v/>
      </c>
      <c r="I126" s="44" t="str">
        <f>IFERROR(VLOOKUP($B126&amp;I$1,'デイリーデータ (2)'!$A:$F,5,FALSE),"")</f>
        <v/>
      </c>
      <c r="J126" s="44" t="str">
        <f>IFERROR(VLOOKUP($B126&amp;J$1,'デイリーデータ (2)'!$A:$F,5,FALSE),"")</f>
        <v/>
      </c>
      <c r="K126" s="44" t="str">
        <f>IFERROR(VLOOKUP($B126&amp;K$1,'デイリーデータ (2)'!$A:$F,5,FALSE),"")</f>
        <v/>
      </c>
      <c r="L126" s="44" t="str">
        <f>IFERROR(VLOOKUP($B126&amp;L$1,'デイリーデータ (2)'!$A:$F,5,FALSE),"")</f>
        <v/>
      </c>
      <c r="M126" s="44" t="str">
        <f>IFERROR(VLOOKUP($B126&amp;M$1,'デイリーデータ (2)'!$A:$F,5,FALSE),"")</f>
        <v/>
      </c>
      <c r="N126" s="44" t="str">
        <f>IFERROR(VLOOKUP($B126&amp;N$1,'デイリーデータ (2)'!$A:$F,5,FALSE),"")</f>
        <v/>
      </c>
      <c r="O126" s="44" t="str">
        <f>IFERROR(VLOOKUP($B126&amp;O$1,'デイリーデータ (2)'!$A:$F,5,FALSE),"")</f>
        <v/>
      </c>
      <c r="P126" s="44" t="str">
        <f>IFERROR(VLOOKUP($B126&amp;P$1,'デイリーデータ (2)'!$A:$F,5,FALSE),"")</f>
        <v/>
      </c>
      <c r="Q126" s="44" t="str">
        <f>IFERROR(VLOOKUP($B126&amp;Q$1,'デイリーデータ (2)'!$A:$F,5,FALSE),"")</f>
        <v/>
      </c>
      <c r="R126" s="44" t="str">
        <f>IFERROR(VLOOKUP($B126&amp;R$1,'デイリーデータ (2)'!$A:$F,5,FALSE),"")</f>
        <v/>
      </c>
      <c r="S126" s="44" t="str">
        <f>IFERROR(VLOOKUP($B126&amp;S$1,'デイリーデータ (2)'!$A:$F,5,FALSE),"")</f>
        <v/>
      </c>
      <c r="T126" s="44" t="str">
        <f>IFERROR(VLOOKUP($B126&amp;T$1,'デイリーデータ (2)'!$A:$F,5,FALSE),"")</f>
        <v/>
      </c>
      <c r="U126" s="44" t="str">
        <f>IFERROR(VLOOKUP($B126&amp;U$1,'デイリーデータ (2)'!$A:$F,5,FALSE),"")</f>
        <v/>
      </c>
      <c r="V126" s="44" t="str">
        <f>IFERROR(VLOOKUP($B126&amp;V$1,'デイリーデータ (2)'!$A:$F,5,FALSE),"")</f>
        <v/>
      </c>
      <c r="W126" s="44" t="str">
        <f>IFERROR(VLOOKUP($B126&amp;W$1,'デイリーデータ (2)'!$A:$F,5,FALSE),"")</f>
        <v/>
      </c>
      <c r="X126" s="44" t="str">
        <f>IFERROR(VLOOKUP($B126&amp;X$1,'デイリーデータ (2)'!$A:$F,5,FALSE),"")</f>
        <v/>
      </c>
      <c r="Y126" s="44" t="str">
        <f>IFERROR(VLOOKUP($B126&amp;Y$1,'デイリーデータ (2)'!$A:$F,5,FALSE),"")</f>
        <v/>
      </c>
      <c r="Z126" s="44" t="str">
        <f>IFERROR(VLOOKUP($B126&amp;Z$1,'デイリーデータ (2)'!$A:$F,5,FALSE),"")</f>
        <v/>
      </c>
      <c r="AA126" s="44" t="str">
        <f>IFERROR(VLOOKUP($B126&amp;AA$1,'デイリーデータ (2)'!$A:$F,5,FALSE),"")</f>
        <v/>
      </c>
      <c r="AB126" s="44" t="str">
        <f>IFERROR(VLOOKUP($B126&amp;AB$1,'デイリーデータ (2)'!$A:$F,5,FALSE),"")</f>
        <v/>
      </c>
      <c r="AC126" s="44" t="str">
        <f>IFERROR(VLOOKUP($B126&amp;AC$1,'デイリーデータ (2)'!$A:$F,5,FALSE),"")</f>
        <v/>
      </c>
      <c r="AD126" s="44" t="str">
        <f>IFERROR(VLOOKUP($B126&amp;AD$1,'デイリーデータ (2)'!$A:$F,5,FALSE),"")</f>
        <v/>
      </c>
      <c r="AE126" s="44" t="str">
        <f>IFERROR(VLOOKUP($B126&amp;AE$1,'デイリーデータ (2)'!$A:$F,5,FALSE),"")</f>
        <v/>
      </c>
      <c r="AF126" s="44" t="str">
        <f>IFERROR(VLOOKUP($B126&amp;AF$1,'デイリーデータ (2)'!$A:$F,5,FALSE),"")</f>
        <v/>
      </c>
      <c r="AG126" s="44" t="str">
        <f>IFERROR(VLOOKUP($B126&amp;AG$1,'デイリーデータ (2)'!$A:$F,5,FALSE),"")</f>
        <v/>
      </c>
      <c r="AH126" s="45" t="str">
        <f>IFERROR(VLOOKUP($B126&amp;AH$1,'デイリーデータ (2)'!$A:$F,5,FALSE),"")</f>
        <v/>
      </c>
    </row>
    <row r="127" spans="1:34" s="33" customFormat="1" ht="9.5" x14ac:dyDescent="0.2">
      <c r="A127" s="29"/>
      <c r="B127" s="30"/>
      <c r="C127" s="28" t="s">
        <v>47</v>
      </c>
      <c r="D127" s="31" t="e">
        <f>VLOOKUP($B126&amp;勤務表!D$1,デイリーデータ,6,FALSE)</f>
        <v>#N/A</v>
      </c>
      <c r="E127" s="31" t="e">
        <f>VLOOKUP($B126&amp;勤務表!E$1,デイリーデータ,6,FALSE)</f>
        <v>#N/A</v>
      </c>
      <c r="F127" s="31" t="str">
        <f>IFERROR(VLOOKUP($B126&amp;勤務表!F$1,デイリーデータ,6,FALSE),"")</f>
        <v/>
      </c>
      <c r="G127" s="31" t="str">
        <f>IFERROR(VLOOKUP($B126&amp;勤務表!G$1,デイリーデータ,6,FALSE),"")</f>
        <v/>
      </c>
      <c r="H127" s="31" t="str">
        <f>IFERROR(VLOOKUP($B126&amp;勤務表!H$1,デイリーデータ,6,FALSE),"")</f>
        <v/>
      </c>
      <c r="I127" s="31" t="str">
        <f>IFERROR(VLOOKUP($B126&amp;勤務表!I$1,デイリーデータ,6,FALSE),"")</f>
        <v/>
      </c>
      <c r="J127" s="31" t="str">
        <f>IFERROR(VLOOKUP($B126&amp;勤務表!J$1,デイリーデータ,6,FALSE),"")</f>
        <v/>
      </c>
      <c r="K127" s="31" t="str">
        <f>IFERROR(VLOOKUP($B126&amp;勤務表!K$1,デイリーデータ,6,FALSE),"")</f>
        <v/>
      </c>
      <c r="L127" s="31" t="str">
        <f>IFERROR(VLOOKUP($B126&amp;勤務表!L$1,デイリーデータ,6,FALSE),"")</f>
        <v/>
      </c>
      <c r="M127" s="31" t="str">
        <f>IFERROR(VLOOKUP($B126&amp;勤務表!M$1,デイリーデータ,6,FALSE),"")</f>
        <v/>
      </c>
      <c r="N127" s="31" t="str">
        <f>IFERROR(VLOOKUP($B126&amp;勤務表!N$1,デイリーデータ,6,FALSE),"")</f>
        <v/>
      </c>
      <c r="O127" s="31" t="str">
        <f>IFERROR(VLOOKUP($B126&amp;勤務表!O$1,デイリーデータ,6,FALSE),"")</f>
        <v/>
      </c>
      <c r="P127" s="31" t="str">
        <f>IFERROR(VLOOKUP($B126&amp;勤務表!P$1,デイリーデータ,6,FALSE),"")</f>
        <v/>
      </c>
      <c r="Q127" s="31" t="str">
        <f>IFERROR(VLOOKUP($B126&amp;勤務表!Q$1,デイリーデータ,6,FALSE),"")</f>
        <v/>
      </c>
      <c r="R127" s="31" t="str">
        <f>IFERROR(VLOOKUP($B126&amp;勤務表!R$1,デイリーデータ,6,FALSE),"")</f>
        <v/>
      </c>
      <c r="S127" s="31" t="str">
        <f>IFERROR(VLOOKUP($B126&amp;勤務表!S$1,デイリーデータ,6,FALSE),"")</f>
        <v/>
      </c>
      <c r="T127" s="31" t="str">
        <f>IFERROR(VLOOKUP($B126&amp;勤務表!T$1,デイリーデータ,6,FALSE),"")</f>
        <v/>
      </c>
      <c r="U127" s="31" t="str">
        <f>IFERROR(VLOOKUP($B126&amp;勤務表!U$1,デイリーデータ,6,FALSE),"")</f>
        <v/>
      </c>
      <c r="V127" s="31" t="str">
        <f>IFERROR(VLOOKUP($B126&amp;勤務表!V$1,デイリーデータ,6,FALSE),"")</f>
        <v/>
      </c>
      <c r="W127" s="31" t="str">
        <f>IFERROR(VLOOKUP($B126&amp;勤務表!W$1,デイリーデータ,6,FALSE),"")</f>
        <v/>
      </c>
      <c r="X127" s="31" t="str">
        <f>IFERROR(VLOOKUP($B126&amp;勤務表!X$1,デイリーデータ,6,FALSE),"")</f>
        <v/>
      </c>
      <c r="Y127" s="31" t="str">
        <f>IFERROR(VLOOKUP($B126&amp;勤務表!Y$1,デイリーデータ,6,FALSE),"")</f>
        <v/>
      </c>
      <c r="Z127" s="31" t="str">
        <f>IFERROR(VLOOKUP($B126&amp;勤務表!Z$1,デイリーデータ,6,FALSE),"")</f>
        <v/>
      </c>
      <c r="AA127" s="31" t="str">
        <f>IFERROR(VLOOKUP($B126&amp;勤務表!AA$1,デイリーデータ,6,FALSE),"")</f>
        <v/>
      </c>
      <c r="AB127" s="31" t="str">
        <f>IFERROR(VLOOKUP($B126&amp;勤務表!AB$1,デイリーデータ,6,FALSE),"")</f>
        <v/>
      </c>
      <c r="AC127" s="31" t="str">
        <f>IFERROR(VLOOKUP($B126&amp;勤務表!AC$1,デイリーデータ,6,FALSE),"")</f>
        <v/>
      </c>
      <c r="AD127" s="31" t="str">
        <f>IFERROR(VLOOKUP($B126&amp;勤務表!AD$1,デイリーデータ,6,FALSE),"")</f>
        <v/>
      </c>
      <c r="AE127" s="31" t="str">
        <f>IFERROR(VLOOKUP($B126&amp;勤務表!AE$1,デイリーデータ,6,FALSE),"")</f>
        <v/>
      </c>
      <c r="AF127" s="31" t="str">
        <f>IFERROR(VLOOKUP($B126&amp;勤務表!AF$1,デイリーデータ,6,FALSE),"")</f>
        <v/>
      </c>
      <c r="AG127" s="31" t="str">
        <f>IFERROR(VLOOKUP($B126&amp;勤務表!AG$1,デイリーデータ,6,FALSE),"")</f>
        <v/>
      </c>
      <c r="AH127" s="32" t="str">
        <f>IFERROR(VLOOKUP($B126&amp;勤務表!AH$1,デイリーデータ,6,FALSE),"")</f>
        <v/>
      </c>
    </row>
    <row r="128" spans="1:34" s="15" customFormat="1" ht="9.5" x14ac:dyDescent="0.2">
      <c r="A128" s="38"/>
      <c r="B128" s="39"/>
      <c r="C128" s="40" t="s">
        <v>46</v>
      </c>
      <c r="D128" s="34" t="e">
        <f>VLOOKUP($B126&amp;D$1,'宅直データ (２)'!$A:$K,8,FALSE)</f>
        <v>#N/A</v>
      </c>
      <c r="E128" s="35" t="e">
        <f>INDEX(拘!$D$15:$AH$63,勤務表!$A126,DAY(勤務表!E$1))</f>
        <v>#VALUE!</v>
      </c>
      <c r="F128" s="35" t="e">
        <f>INDEX(拘!$D$15:$AH$63,勤務表!$A126,DAY(勤務表!F$1))</f>
        <v>#VALUE!</v>
      </c>
      <c r="G128" s="35" t="e">
        <f>INDEX(拘!$D$15:$AH$63,勤務表!$A126,DAY(勤務表!G$1))</f>
        <v>#VALUE!</v>
      </c>
      <c r="H128" s="35" t="e">
        <f>INDEX(拘!$D$15:$AH$63,勤務表!$A126,DAY(勤務表!H$1))</f>
        <v>#VALUE!</v>
      </c>
      <c r="I128" s="35" t="e">
        <f>INDEX(拘!$D$15:$AH$63,勤務表!$A126,DAY(勤務表!I$1))</f>
        <v>#VALUE!</v>
      </c>
      <c r="J128" s="35" t="e">
        <f>INDEX(拘!$D$15:$AH$63,勤務表!$A126,DAY(勤務表!J$1))</f>
        <v>#VALUE!</v>
      </c>
      <c r="K128" s="35" t="e">
        <f>INDEX(拘!$D$15:$AH$63,勤務表!$A126,DAY(勤務表!K$1))</f>
        <v>#VALUE!</v>
      </c>
      <c r="L128" s="35" t="e">
        <f>INDEX(拘!$D$15:$AH$63,勤務表!$A126,DAY(勤務表!L$1))</f>
        <v>#VALUE!</v>
      </c>
      <c r="M128" s="35" t="e">
        <f>INDEX(拘!$D$15:$AH$63,勤務表!$A126,DAY(勤務表!M$1))</f>
        <v>#VALUE!</v>
      </c>
      <c r="N128" s="35" t="e">
        <f>INDEX(拘!$D$15:$AH$63,勤務表!$A126,DAY(勤務表!N$1))</f>
        <v>#VALUE!</v>
      </c>
      <c r="O128" s="35" t="e">
        <f>INDEX(拘!$D$15:$AH$63,勤務表!$A126,DAY(勤務表!O$1))</f>
        <v>#VALUE!</v>
      </c>
      <c r="P128" s="35" t="e">
        <f>INDEX(拘!$D$15:$AH$63,勤務表!$A126,DAY(勤務表!P$1))</f>
        <v>#VALUE!</v>
      </c>
      <c r="Q128" s="35" t="e">
        <f>INDEX(拘!$D$15:$AH$63,勤務表!$A126,DAY(勤務表!Q$1))</f>
        <v>#VALUE!</v>
      </c>
      <c r="R128" s="35" t="e">
        <f>INDEX(拘!$D$15:$AH$63,勤務表!$A126,DAY(勤務表!R$1))</f>
        <v>#VALUE!</v>
      </c>
      <c r="S128" s="35" t="e">
        <f>INDEX(拘!$D$15:$AH$63,勤務表!$A126,DAY(勤務表!S$1))</f>
        <v>#VALUE!</v>
      </c>
      <c r="T128" s="35" t="e">
        <f>INDEX(拘!$D$15:$AH$63,勤務表!$A126,DAY(勤務表!T$1))</f>
        <v>#VALUE!</v>
      </c>
      <c r="U128" s="35" t="e">
        <f>INDEX(拘!$D$15:$AH$63,勤務表!$A126,DAY(勤務表!U$1))</f>
        <v>#VALUE!</v>
      </c>
      <c r="V128" s="35" t="e">
        <f>INDEX(拘!$D$15:$AH$63,勤務表!$A126,DAY(勤務表!V$1))</f>
        <v>#VALUE!</v>
      </c>
      <c r="W128" s="35" t="e">
        <f>INDEX(拘!$D$15:$AH$63,勤務表!$A126,DAY(勤務表!W$1))</f>
        <v>#VALUE!</v>
      </c>
      <c r="X128" s="35" t="e">
        <f>INDEX(拘!$D$15:$AH$63,勤務表!$A126,DAY(勤務表!X$1))</f>
        <v>#VALUE!</v>
      </c>
      <c r="Y128" s="35" t="e">
        <f>INDEX(拘!$D$15:$AH$63,勤務表!$A126,DAY(勤務表!Y$1))</f>
        <v>#VALUE!</v>
      </c>
      <c r="Z128" s="35" t="e">
        <f>INDEX(拘!$D$15:$AH$63,勤務表!$A126,DAY(勤務表!Z$1))</f>
        <v>#VALUE!</v>
      </c>
      <c r="AA128" s="35" t="e">
        <f>INDEX(拘!$D$15:$AH$63,勤務表!$A126,DAY(勤務表!AA$1))</f>
        <v>#VALUE!</v>
      </c>
      <c r="AB128" s="35" t="e">
        <f>INDEX(拘!$D$15:$AH$63,勤務表!$A126,DAY(勤務表!AB$1))</f>
        <v>#VALUE!</v>
      </c>
      <c r="AC128" s="35" t="e">
        <f>INDEX(拘!$D$15:$AH$63,勤務表!$A126,DAY(勤務表!AC$1))</f>
        <v>#VALUE!</v>
      </c>
      <c r="AD128" s="35" t="e">
        <f>INDEX(拘!$D$15:$AH$63,勤務表!$A126,DAY(勤務表!AD$1))</f>
        <v>#VALUE!</v>
      </c>
      <c r="AE128" s="35" t="e">
        <f>INDEX(拘!$D$15:$AH$63,勤務表!$A126,DAY(勤務表!AE$1))</f>
        <v>#VALUE!</v>
      </c>
      <c r="AF128" s="35" t="e">
        <f>INDEX(拘!$D$15:$AH$63,勤務表!$A126,DAY(勤務表!AF$1))</f>
        <v>#VALUE!</v>
      </c>
      <c r="AG128" s="35" t="e">
        <f>INDEX(拘!$D$15:$AH$63,勤務表!$A126,DAY(勤務表!AG$1))</f>
        <v>#VALUE!</v>
      </c>
      <c r="AH128" s="36" t="e">
        <f>INDEX(拘!$D$15:$AH$63,勤務表!$A126,DAY(勤務表!AH$1))</f>
        <v>#VALUE!</v>
      </c>
    </row>
    <row r="129" spans="1:34" s="15" customFormat="1" x14ac:dyDescent="0.2">
      <c r="A129" s="41" t="str">
        <f>IFERROR(IF(A126+1&lt;=MAX('デイリーデータ (2)'!G:G),A126+1,""),"")</f>
        <v/>
      </c>
      <c r="B129" s="42">
        <f>IFERROR(VLOOKUP(A129,スタッフ!A:C,2,FALSE),"")</f>
        <v>0</v>
      </c>
      <c r="C129" s="46">
        <f>IFERROR(VLOOKUP(A129,スタッフ!A:C,3,FALSE),"")</f>
        <v>0</v>
      </c>
      <c r="D129" s="43" t="str">
        <f>IFERROR(VLOOKUP($B129&amp;D$1,'デイリーデータ (2)'!$A:$F,5,FALSE),"")</f>
        <v/>
      </c>
      <c r="E129" s="44" t="str">
        <f>IFERROR(VLOOKUP($B129&amp;E$1,'デイリーデータ (2)'!$A:$F,5,FALSE),"")</f>
        <v/>
      </c>
      <c r="F129" s="44" t="str">
        <f>IFERROR(VLOOKUP($B129&amp;F$1,'デイリーデータ (2)'!$A:$F,5,FALSE),"")</f>
        <v/>
      </c>
      <c r="G129" s="44" t="str">
        <f>IFERROR(VLOOKUP($B129&amp;G$1,'デイリーデータ (2)'!$A:$F,5,FALSE),"")</f>
        <v/>
      </c>
      <c r="H129" s="44" t="str">
        <f>IFERROR(VLOOKUP($B129&amp;H$1,'デイリーデータ (2)'!$A:$F,5,FALSE),"")</f>
        <v/>
      </c>
      <c r="I129" s="44" t="str">
        <f>IFERROR(VLOOKUP($B129&amp;I$1,'デイリーデータ (2)'!$A:$F,5,FALSE),"")</f>
        <v/>
      </c>
      <c r="J129" s="44" t="str">
        <f>IFERROR(VLOOKUP($B129&amp;J$1,'デイリーデータ (2)'!$A:$F,5,FALSE),"")</f>
        <v/>
      </c>
      <c r="K129" s="44" t="str">
        <f>IFERROR(VLOOKUP($B129&amp;K$1,'デイリーデータ (2)'!$A:$F,5,FALSE),"")</f>
        <v/>
      </c>
      <c r="L129" s="44" t="str">
        <f>IFERROR(VLOOKUP($B129&amp;L$1,'デイリーデータ (2)'!$A:$F,5,FALSE),"")</f>
        <v/>
      </c>
      <c r="M129" s="44" t="str">
        <f>IFERROR(VLOOKUP($B129&amp;M$1,'デイリーデータ (2)'!$A:$F,5,FALSE),"")</f>
        <v/>
      </c>
      <c r="N129" s="44" t="str">
        <f>IFERROR(VLOOKUP($B129&amp;N$1,'デイリーデータ (2)'!$A:$F,5,FALSE),"")</f>
        <v/>
      </c>
      <c r="O129" s="44" t="str">
        <f>IFERROR(VLOOKUP($B129&amp;O$1,'デイリーデータ (2)'!$A:$F,5,FALSE),"")</f>
        <v/>
      </c>
      <c r="P129" s="44" t="str">
        <f>IFERROR(VLOOKUP($B129&amp;P$1,'デイリーデータ (2)'!$A:$F,5,FALSE),"")</f>
        <v/>
      </c>
      <c r="Q129" s="44" t="str">
        <f>IFERROR(VLOOKUP($B129&amp;Q$1,'デイリーデータ (2)'!$A:$F,5,FALSE),"")</f>
        <v/>
      </c>
      <c r="R129" s="44" t="str">
        <f>IFERROR(VLOOKUP($B129&amp;R$1,'デイリーデータ (2)'!$A:$F,5,FALSE),"")</f>
        <v/>
      </c>
      <c r="S129" s="44" t="str">
        <f>IFERROR(VLOOKUP($B129&amp;S$1,'デイリーデータ (2)'!$A:$F,5,FALSE),"")</f>
        <v/>
      </c>
      <c r="T129" s="44" t="str">
        <f>IFERROR(VLOOKUP($B129&amp;T$1,'デイリーデータ (2)'!$A:$F,5,FALSE),"")</f>
        <v/>
      </c>
      <c r="U129" s="44" t="str">
        <f>IFERROR(VLOOKUP($B129&amp;U$1,'デイリーデータ (2)'!$A:$F,5,FALSE),"")</f>
        <v/>
      </c>
      <c r="V129" s="44" t="str">
        <f>IFERROR(VLOOKUP($B129&amp;V$1,'デイリーデータ (2)'!$A:$F,5,FALSE),"")</f>
        <v/>
      </c>
      <c r="W129" s="44" t="str">
        <f>IFERROR(VLOOKUP($B129&amp;W$1,'デイリーデータ (2)'!$A:$F,5,FALSE),"")</f>
        <v/>
      </c>
      <c r="X129" s="44" t="str">
        <f>IFERROR(VLOOKUP($B129&amp;X$1,'デイリーデータ (2)'!$A:$F,5,FALSE),"")</f>
        <v/>
      </c>
      <c r="Y129" s="44" t="str">
        <f>IFERROR(VLOOKUP($B129&amp;Y$1,'デイリーデータ (2)'!$A:$F,5,FALSE),"")</f>
        <v/>
      </c>
      <c r="Z129" s="44" t="str">
        <f>IFERROR(VLOOKUP($B129&amp;Z$1,'デイリーデータ (2)'!$A:$F,5,FALSE),"")</f>
        <v/>
      </c>
      <c r="AA129" s="44" t="str">
        <f>IFERROR(VLOOKUP($B129&amp;AA$1,'デイリーデータ (2)'!$A:$F,5,FALSE),"")</f>
        <v/>
      </c>
      <c r="AB129" s="44" t="str">
        <f>IFERROR(VLOOKUP($B129&amp;AB$1,'デイリーデータ (2)'!$A:$F,5,FALSE),"")</f>
        <v/>
      </c>
      <c r="AC129" s="44" t="str">
        <f>IFERROR(VLOOKUP($B129&amp;AC$1,'デイリーデータ (2)'!$A:$F,5,FALSE),"")</f>
        <v/>
      </c>
      <c r="AD129" s="44" t="str">
        <f>IFERROR(VLOOKUP($B129&amp;AD$1,'デイリーデータ (2)'!$A:$F,5,FALSE),"")</f>
        <v/>
      </c>
      <c r="AE129" s="44" t="str">
        <f>IFERROR(VLOOKUP($B129&amp;AE$1,'デイリーデータ (2)'!$A:$F,5,FALSE),"")</f>
        <v/>
      </c>
      <c r="AF129" s="44" t="str">
        <f>IFERROR(VLOOKUP($B129&amp;AF$1,'デイリーデータ (2)'!$A:$F,5,FALSE),"")</f>
        <v/>
      </c>
      <c r="AG129" s="44" t="str">
        <f>IFERROR(VLOOKUP($B129&amp;AG$1,'デイリーデータ (2)'!$A:$F,5,FALSE),"")</f>
        <v/>
      </c>
      <c r="AH129" s="45" t="str">
        <f>IFERROR(VLOOKUP($B129&amp;AH$1,'デイリーデータ (2)'!$A:$F,5,FALSE),"")</f>
        <v/>
      </c>
    </row>
    <row r="130" spans="1:34" s="33" customFormat="1" ht="9.5" x14ac:dyDescent="0.2">
      <c r="A130" s="29"/>
      <c r="B130" s="30"/>
      <c r="C130" s="28" t="s">
        <v>47</v>
      </c>
      <c r="D130" s="31" t="e">
        <f>VLOOKUP($B129&amp;勤務表!D$1,デイリーデータ,6,FALSE)</f>
        <v>#N/A</v>
      </c>
      <c r="E130" s="31" t="e">
        <f>VLOOKUP($B129&amp;勤務表!E$1,デイリーデータ,6,FALSE)</f>
        <v>#N/A</v>
      </c>
      <c r="F130" s="31" t="str">
        <f>IFERROR(VLOOKUP($B129&amp;勤務表!F$1,デイリーデータ,6,FALSE),"")</f>
        <v/>
      </c>
      <c r="G130" s="31" t="str">
        <f>IFERROR(VLOOKUP($B129&amp;勤務表!G$1,デイリーデータ,6,FALSE),"")</f>
        <v/>
      </c>
      <c r="H130" s="31" t="str">
        <f>IFERROR(VLOOKUP($B129&amp;勤務表!H$1,デイリーデータ,6,FALSE),"")</f>
        <v/>
      </c>
      <c r="I130" s="31" t="str">
        <f>IFERROR(VLOOKUP($B129&amp;勤務表!I$1,デイリーデータ,6,FALSE),"")</f>
        <v/>
      </c>
      <c r="J130" s="31" t="str">
        <f>IFERROR(VLOOKUP($B129&amp;勤務表!J$1,デイリーデータ,6,FALSE),"")</f>
        <v/>
      </c>
      <c r="K130" s="31" t="str">
        <f>IFERROR(VLOOKUP($B129&amp;勤務表!K$1,デイリーデータ,6,FALSE),"")</f>
        <v/>
      </c>
      <c r="L130" s="31" t="str">
        <f>IFERROR(VLOOKUP($B129&amp;勤務表!L$1,デイリーデータ,6,FALSE),"")</f>
        <v/>
      </c>
      <c r="M130" s="31" t="str">
        <f>IFERROR(VLOOKUP($B129&amp;勤務表!M$1,デイリーデータ,6,FALSE),"")</f>
        <v/>
      </c>
      <c r="N130" s="31" t="str">
        <f>IFERROR(VLOOKUP($B129&amp;勤務表!N$1,デイリーデータ,6,FALSE),"")</f>
        <v/>
      </c>
      <c r="O130" s="31" t="str">
        <f>IFERROR(VLOOKUP($B129&amp;勤務表!O$1,デイリーデータ,6,FALSE),"")</f>
        <v/>
      </c>
      <c r="P130" s="31" t="str">
        <f>IFERROR(VLOOKUP($B129&amp;勤務表!P$1,デイリーデータ,6,FALSE),"")</f>
        <v/>
      </c>
      <c r="Q130" s="31" t="str">
        <f>IFERROR(VLOOKUP($B129&amp;勤務表!Q$1,デイリーデータ,6,FALSE),"")</f>
        <v/>
      </c>
      <c r="R130" s="31" t="str">
        <f>IFERROR(VLOOKUP($B129&amp;勤務表!R$1,デイリーデータ,6,FALSE),"")</f>
        <v/>
      </c>
      <c r="S130" s="31" t="str">
        <f>IFERROR(VLOOKUP($B129&amp;勤務表!S$1,デイリーデータ,6,FALSE),"")</f>
        <v/>
      </c>
      <c r="T130" s="31" t="str">
        <f>IFERROR(VLOOKUP($B129&amp;勤務表!T$1,デイリーデータ,6,FALSE),"")</f>
        <v/>
      </c>
      <c r="U130" s="31" t="str">
        <f>IFERROR(VLOOKUP($B129&amp;勤務表!U$1,デイリーデータ,6,FALSE),"")</f>
        <v/>
      </c>
      <c r="V130" s="31" t="str">
        <f>IFERROR(VLOOKUP($B129&amp;勤務表!V$1,デイリーデータ,6,FALSE),"")</f>
        <v/>
      </c>
      <c r="W130" s="31" t="str">
        <f>IFERROR(VLOOKUP($B129&amp;勤務表!W$1,デイリーデータ,6,FALSE),"")</f>
        <v/>
      </c>
      <c r="X130" s="31" t="str">
        <f>IFERROR(VLOOKUP($B129&amp;勤務表!X$1,デイリーデータ,6,FALSE),"")</f>
        <v/>
      </c>
      <c r="Y130" s="31" t="str">
        <f>IFERROR(VLOOKUP($B129&amp;勤務表!Y$1,デイリーデータ,6,FALSE),"")</f>
        <v/>
      </c>
      <c r="Z130" s="31" t="str">
        <f>IFERROR(VLOOKUP($B129&amp;勤務表!Z$1,デイリーデータ,6,FALSE),"")</f>
        <v/>
      </c>
      <c r="AA130" s="31" t="str">
        <f>IFERROR(VLOOKUP($B129&amp;勤務表!AA$1,デイリーデータ,6,FALSE),"")</f>
        <v/>
      </c>
      <c r="AB130" s="31" t="str">
        <f>IFERROR(VLOOKUP($B129&amp;勤務表!AB$1,デイリーデータ,6,FALSE),"")</f>
        <v/>
      </c>
      <c r="AC130" s="31" t="str">
        <f>IFERROR(VLOOKUP($B129&amp;勤務表!AC$1,デイリーデータ,6,FALSE),"")</f>
        <v/>
      </c>
      <c r="AD130" s="31" t="str">
        <f>IFERROR(VLOOKUP($B129&amp;勤務表!AD$1,デイリーデータ,6,FALSE),"")</f>
        <v/>
      </c>
      <c r="AE130" s="31" t="str">
        <f>IFERROR(VLOOKUP($B129&amp;勤務表!AE$1,デイリーデータ,6,FALSE),"")</f>
        <v/>
      </c>
      <c r="AF130" s="31" t="str">
        <f>IFERROR(VLOOKUP($B129&amp;勤務表!AF$1,デイリーデータ,6,FALSE),"")</f>
        <v/>
      </c>
      <c r="AG130" s="31" t="str">
        <f>IFERROR(VLOOKUP($B129&amp;勤務表!AG$1,デイリーデータ,6,FALSE),"")</f>
        <v/>
      </c>
      <c r="AH130" s="32" t="str">
        <f>IFERROR(VLOOKUP($B129&amp;勤務表!AH$1,デイリーデータ,6,FALSE),"")</f>
        <v/>
      </c>
    </row>
    <row r="131" spans="1:34" s="15" customFormat="1" ht="9.5" x14ac:dyDescent="0.2">
      <c r="A131" s="38"/>
      <c r="B131" s="39"/>
      <c r="C131" s="40" t="s">
        <v>46</v>
      </c>
      <c r="D131" s="34" t="e">
        <f>VLOOKUP($B129&amp;D$1,'宅直データ (２)'!$A:$K,8,FALSE)</f>
        <v>#N/A</v>
      </c>
      <c r="E131" s="35" t="e">
        <f>INDEX(拘!$D$15:$AH$63,勤務表!$A129,DAY(勤務表!E$1))</f>
        <v>#VALUE!</v>
      </c>
      <c r="F131" s="35" t="e">
        <f>INDEX(拘!$D$15:$AH$63,勤務表!$A129,DAY(勤務表!F$1))</f>
        <v>#VALUE!</v>
      </c>
      <c r="G131" s="35" t="e">
        <f>INDEX(拘!$D$15:$AH$63,勤務表!$A129,DAY(勤務表!G$1))</f>
        <v>#VALUE!</v>
      </c>
      <c r="H131" s="35" t="e">
        <f>INDEX(拘!$D$15:$AH$63,勤務表!$A129,DAY(勤務表!H$1))</f>
        <v>#VALUE!</v>
      </c>
      <c r="I131" s="35" t="e">
        <f>INDEX(拘!$D$15:$AH$63,勤務表!$A129,DAY(勤務表!I$1))</f>
        <v>#VALUE!</v>
      </c>
      <c r="J131" s="35" t="e">
        <f>INDEX(拘!$D$15:$AH$63,勤務表!$A129,DAY(勤務表!J$1))</f>
        <v>#VALUE!</v>
      </c>
      <c r="K131" s="35" t="e">
        <f>INDEX(拘!$D$15:$AH$63,勤務表!$A129,DAY(勤務表!K$1))</f>
        <v>#VALUE!</v>
      </c>
      <c r="L131" s="35" t="e">
        <f>INDEX(拘!$D$15:$AH$63,勤務表!$A129,DAY(勤務表!L$1))</f>
        <v>#VALUE!</v>
      </c>
      <c r="M131" s="35" t="e">
        <f>INDEX(拘!$D$15:$AH$63,勤務表!$A129,DAY(勤務表!M$1))</f>
        <v>#VALUE!</v>
      </c>
      <c r="N131" s="35" t="e">
        <f>INDEX(拘!$D$15:$AH$63,勤務表!$A129,DAY(勤務表!N$1))</f>
        <v>#VALUE!</v>
      </c>
      <c r="O131" s="35" t="e">
        <f>INDEX(拘!$D$15:$AH$63,勤務表!$A129,DAY(勤務表!O$1))</f>
        <v>#VALUE!</v>
      </c>
      <c r="P131" s="35" t="e">
        <f>INDEX(拘!$D$15:$AH$63,勤務表!$A129,DAY(勤務表!P$1))</f>
        <v>#VALUE!</v>
      </c>
      <c r="Q131" s="35" t="e">
        <f>INDEX(拘!$D$15:$AH$63,勤務表!$A129,DAY(勤務表!Q$1))</f>
        <v>#VALUE!</v>
      </c>
      <c r="R131" s="35" t="e">
        <f>INDEX(拘!$D$15:$AH$63,勤務表!$A129,DAY(勤務表!R$1))</f>
        <v>#VALUE!</v>
      </c>
      <c r="S131" s="35" t="e">
        <f>INDEX(拘!$D$15:$AH$63,勤務表!$A129,DAY(勤務表!S$1))</f>
        <v>#VALUE!</v>
      </c>
      <c r="T131" s="35" t="e">
        <f>INDEX(拘!$D$15:$AH$63,勤務表!$A129,DAY(勤務表!T$1))</f>
        <v>#VALUE!</v>
      </c>
      <c r="U131" s="35" t="e">
        <f>INDEX(拘!$D$15:$AH$63,勤務表!$A129,DAY(勤務表!U$1))</f>
        <v>#VALUE!</v>
      </c>
      <c r="V131" s="35" t="e">
        <f>INDEX(拘!$D$15:$AH$63,勤務表!$A129,DAY(勤務表!V$1))</f>
        <v>#VALUE!</v>
      </c>
      <c r="W131" s="35" t="e">
        <f>INDEX(拘!$D$15:$AH$63,勤務表!$A129,DAY(勤務表!W$1))</f>
        <v>#VALUE!</v>
      </c>
      <c r="X131" s="35" t="e">
        <f>INDEX(拘!$D$15:$AH$63,勤務表!$A129,DAY(勤務表!X$1))</f>
        <v>#VALUE!</v>
      </c>
      <c r="Y131" s="35" t="e">
        <f>INDEX(拘!$D$15:$AH$63,勤務表!$A129,DAY(勤務表!Y$1))</f>
        <v>#VALUE!</v>
      </c>
      <c r="Z131" s="35" t="e">
        <f>INDEX(拘!$D$15:$AH$63,勤務表!$A129,DAY(勤務表!Z$1))</f>
        <v>#VALUE!</v>
      </c>
      <c r="AA131" s="35" t="e">
        <f>INDEX(拘!$D$15:$AH$63,勤務表!$A129,DAY(勤務表!AA$1))</f>
        <v>#VALUE!</v>
      </c>
      <c r="AB131" s="35" t="e">
        <f>INDEX(拘!$D$15:$AH$63,勤務表!$A129,DAY(勤務表!AB$1))</f>
        <v>#VALUE!</v>
      </c>
      <c r="AC131" s="35" t="e">
        <f>INDEX(拘!$D$15:$AH$63,勤務表!$A129,DAY(勤務表!AC$1))</f>
        <v>#VALUE!</v>
      </c>
      <c r="AD131" s="35" t="e">
        <f>INDEX(拘!$D$15:$AH$63,勤務表!$A129,DAY(勤務表!AD$1))</f>
        <v>#VALUE!</v>
      </c>
      <c r="AE131" s="35" t="e">
        <f>INDEX(拘!$D$15:$AH$63,勤務表!$A129,DAY(勤務表!AE$1))</f>
        <v>#VALUE!</v>
      </c>
      <c r="AF131" s="35" t="e">
        <f>INDEX(拘!$D$15:$AH$63,勤務表!$A129,DAY(勤務表!AF$1))</f>
        <v>#VALUE!</v>
      </c>
      <c r="AG131" s="35" t="e">
        <f>INDEX(拘!$D$15:$AH$63,勤務表!$A129,DAY(勤務表!AG$1))</f>
        <v>#VALUE!</v>
      </c>
      <c r="AH131" s="36" t="e">
        <f>INDEX(拘!$D$15:$AH$63,勤務表!$A129,DAY(勤務表!AH$1))</f>
        <v>#VALUE!</v>
      </c>
    </row>
    <row r="132" spans="1:34" s="15" customFormat="1" x14ac:dyDescent="0.2">
      <c r="A132" s="41" t="str">
        <f>IFERROR(IF(A129+1&lt;=MAX('デイリーデータ (2)'!G:G),A129+1,""),"")</f>
        <v/>
      </c>
      <c r="B132" s="42">
        <f>IFERROR(VLOOKUP(A132,スタッフ!A:C,2,FALSE),"")</f>
        <v>0</v>
      </c>
      <c r="C132" s="46">
        <f>IFERROR(VLOOKUP(A132,スタッフ!A:C,3,FALSE),"")</f>
        <v>0</v>
      </c>
      <c r="D132" s="43" t="str">
        <f>IFERROR(VLOOKUP($B132&amp;D$1,'デイリーデータ (2)'!$A:$F,5,FALSE),"")</f>
        <v/>
      </c>
      <c r="E132" s="44" t="str">
        <f>IFERROR(VLOOKUP($B132&amp;E$1,'デイリーデータ (2)'!$A:$F,5,FALSE),"")</f>
        <v/>
      </c>
      <c r="F132" s="44" t="str">
        <f>IFERROR(VLOOKUP($B132&amp;F$1,'デイリーデータ (2)'!$A:$F,5,FALSE),"")</f>
        <v/>
      </c>
      <c r="G132" s="44" t="str">
        <f>IFERROR(VLOOKUP($B132&amp;G$1,'デイリーデータ (2)'!$A:$F,5,FALSE),"")</f>
        <v/>
      </c>
      <c r="H132" s="44" t="str">
        <f>IFERROR(VLOOKUP($B132&amp;H$1,'デイリーデータ (2)'!$A:$F,5,FALSE),"")</f>
        <v/>
      </c>
      <c r="I132" s="44" t="str">
        <f>IFERROR(VLOOKUP($B132&amp;I$1,'デイリーデータ (2)'!$A:$F,5,FALSE),"")</f>
        <v/>
      </c>
      <c r="J132" s="44" t="str">
        <f>IFERROR(VLOOKUP($B132&amp;J$1,'デイリーデータ (2)'!$A:$F,5,FALSE),"")</f>
        <v/>
      </c>
      <c r="K132" s="44" t="str">
        <f>IFERROR(VLOOKUP($B132&amp;K$1,'デイリーデータ (2)'!$A:$F,5,FALSE),"")</f>
        <v/>
      </c>
      <c r="L132" s="44" t="str">
        <f>IFERROR(VLOOKUP($B132&amp;L$1,'デイリーデータ (2)'!$A:$F,5,FALSE),"")</f>
        <v/>
      </c>
      <c r="M132" s="44" t="str">
        <f>IFERROR(VLOOKUP($B132&amp;M$1,'デイリーデータ (2)'!$A:$F,5,FALSE),"")</f>
        <v/>
      </c>
      <c r="N132" s="44" t="str">
        <f>IFERROR(VLOOKUP($B132&amp;N$1,'デイリーデータ (2)'!$A:$F,5,FALSE),"")</f>
        <v/>
      </c>
      <c r="O132" s="44" t="str">
        <f>IFERROR(VLOOKUP($B132&amp;O$1,'デイリーデータ (2)'!$A:$F,5,FALSE),"")</f>
        <v/>
      </c>
      <c r="P132" s="44" t="str">
        <f>IFERROR(VLOOKUP($B132&amp;P$1,'デイリーデータ (2)'!$A:$F,5,FALSE),"")</f>
        <v/>
      </c>
      <c r="Q132" s="44" t="str">
        <f>IFERROR(VLOOKUP($B132&amp;Q$1,'デイリーデータ (2)'!$A:$F,5,FALSE),"")</f>
        <v/>
      </c>
      <c r="R132" s="44" t="str">
        <f>IFERROR(VLOOKUP($B132&amp;R$1,'デイリーデータ (2)'!$A:$F,5,FALSE),"")</f>
        <v/>
      </c>
      <c r="S132" s="44" t="str">
        <f>IFERROR(VLOOKUP($B132&amp;S$1,'デイリーデータ (2)'!$A:$F,5,FALSE),"")</f>
        <v/>
      </c>
      <c r="T132" s="44" t="str">
        <f>IFERROR(VLOOKUP($B132&amp;T$1,'デイリーデータ (2)'!$A:$F,5,FALSE),"")</f>
        <v/>
      </c>
      <c r="U132" s="44" t="str">
        <f>IFERROR(VLOOKUP($B132&amp;U$1,'デイリーデータ (2)'!$A:$F,5,FALSE),"")</f>
        <v/>
      </c>
      <c r="V132" s="44" t="str">
        <f>IFERROR(VLOOKUP($B132&amp;V$1,'デイリーデータ (2)'!$A:$F,5,FALSE),"")</f>
        <v/>
      </c>
      <c r="W132" s="44" t="str">
        <f>IFERROR(VLOOKUP($B132&amp;W$1,'デイリーデータ (2)'!$A:$F,5,FALSE),"")</f>
        <v/>
      </c>
      <c r="X132" s="44" t="str">
        <f>IFERROR(VLOOKUP($B132&amp;X$1,'デイリーデータ (2)'!$A:$F,5,FALSE),"")</f>
        <v/>
      </c>
      <c r="Y132" s="44" t="str">
        <f>IFERROR(VLOOKUP($B132&amp;Y$1,'デイリーデータ (2)'!$A:$F,5,FALSE),"")</f>
        <v/>
      </c>
      <c r="Z132" s="44" t="str">
        <f>IFERROR(VLOOKUP($B132&amp;Z$1,'デイリーデータ (2)'!$A:$F,5,FALSE),"")</f>
        <v/>
      </c>
      <c r="AA132" s="44" t="str">
        <f>IFERROR(VLOOKUP($B132&amp;AA$1,'デイリーデータ (2)'!$A:$F,5,FALSE),"")</f>
        <v/>
      </c>
      <c r="AB132" s="44" t="str">
        <f>IFERROR(VLOOKUP($B132&amp;AB$1,'デイリーデータ (2)'!$A:$F,5,FALSE),"")</f>
        <v/>
      </c>
      <c r="AC132" s="44" t="str">
        <f>IFERROR(VLOOKUP($B132&amp;AC$1,'デイリーデータ (2)'!$A:$F,5,FALSE),"")</f>
        <v/>
      </c>
      <c r="AD132" s="44" t="str">
        <f>IFERROR(VLOOKUP($B132&amp;AD$1,'デイリーデータ (2)'!$A:$F,5,FALSE),"")</f>
        <v/>
      </c>
      <c r="AE132" s="44" t="str">
        <f>IFERROR(VLOOKUP($B132&amp;AE$1,'デイリーデータ (2)'!$A:$F,5,FALSE),"")</f>
        <v/>
      </c>
      <c r="AF132" s="44" t="str">
        <f>IFERROR(VLOOKUP($B132&amp;AF$1,'デイリーデータ (2)'!$A:$F,5,FALSE),"")</f>
        <v/>
      </c>
      <c r="AG132" s="44" t="str">
        <f>IFERROR(VLOOKUP($B132&amp;AG$1,'デイリーデータ (2)'!$A:$F,5,FALSE),"")</f>
        <v/>
      </c>
      <c r="AH132" s="45" t="str">
        <f>IFERROR(VLOOKUP($B132&amp;AH$1,'デイリーデータ (2)'!$A:$F,5,FALSE),"")</f>
        <v/>
      </c>
    </row>
    <row r="133" spans="1:34" s="15" customFormat="1" ht="9.5" x14ac:dyDescent="0.2">
      <c r="A133" s="29"/>
      <c r="B133" s="30"/>
      <c r="C133" s="28" t="s">
        <v>47</v>
      </c>
      <c r="D133" s="31" t="e">
        <f>VLOOKUP($B132&amp;勤務表!D$1,デイリーデータ,6,FALSE)</f>
        <v>#N/A</v>
      </c>
      <c r="E133" s="31" t="e">
        <f>VLOOKUP($B132&amp;勤務表!E$1,デイリーデータ,6,FALSE)</f>
        <v>#N/A</v>
      </c>
      <c r="F133" s="31" t="str">
        <f>IFERROR(VLOOKUP($B132&amp;勤務表!F$1,デイリーデータ,6,FALSE),"")</f>
        <v/>
      </c>
      <c r="G133" s="31" t="str">
        <f>IFERROR(VLOOKUP($B132&amp;勤務表!G$1,デイリーデータ,6,FALSE),"")</f>
        <v/>
      </c>
      <c r="H133" s="31" t="str">
        <f>IFERROR(VLOOKUP($B132&amp;勤務表!H$1,デイリーデータ,6,FALSE),"")</f>
        <v/>
      </c>
      <c r="I133" s="31" t="str">
        <f>IFERROR(VLOOKUP($B132&amp;勤務表!I$1,デイリーデータ,6,FALSE),"")</f>
        <v/>
      </c>
      <c r="J133" s="31" t="str">
        <f>IFERROR(VLOOKUP($B132&amp;勤務表!J$1,デイリーデータ,6,FALSE),"")</f>
        <v/>
      </c>
      <c r="K133" s="31" t="str">
        <f>IFERROR(VLOOKUP($B132&amp;勤務表!K$1,デイリーデータ,6,FALSE),"")</f>
        <v/>
      </c>
      <c r="L133" s="31" t="str">
        <f>IFERROR(VLOOKUP($B132&amp;勤務表!L$1,デイリーデータ,6,FALSE),"")</f>
        <v/>
      </c>
      <c r="M133" s="31" t="str">
        <f>IFERROR(VLOOKUP($B132&amp;勤務表!M$1,デイリーデータ,6,FALSE),"")</f>
        <v/>
      </c>
      <c r="N133" s="31" t="str">
        <f>IFERROR(VLOOKUP($B132&amp;勤務表!N$1,デイリーデータ,6,FALSE),"")</f>
        <v/>
      </c>
      <c r="O133" s="31" t="str">
        <f>IFERROR(VLOOKUP($B132&amp;勤務表!O$1,デイリーデータ,6,FALSE),"")</f>
        <v/>
      </c>
      <c r="P133" s="31" t="str">
        <f>IFERROR(VLOOKUP($B132&amp;勤務表!P$1,デイリーデータ,6,FALSE),"")</f>
        <v/>
      </c>
      <c r="Q133" s="31" t="str">
        <f>IFERROR(VLOOKUP($B132&amp;勤務表!Q$1,デイリーデータ,6,FALSE),"")</f>
        <v/>
      </c>
      <c r="R133" s="31" t="str">
        <f>IFERROR(VLOOKUP($B132&amp;勤務表!R$1,デイリーデータ,6,FALSE),"")</f>
        <v/>
      </c>
      <c r="S133" s="31" t="str">
        <f>IFERROR(VLOOKUP($B132&amp;勤務表!S$1,デイリーデータ,6,FALSE),"")</f>
        <v/>
      </c>
      <c r="T133" s="31" t="str">
        <f>IFERROR(VLOOKUP($B132&amp;勤務表!T$1,デイリーデータ,6,FALSE),"")</f>
        <v/>
      </c>
      <c r="U133" s="31" t="str">
        <f>IFERROR(VLOOKUP($B132&amp;勤務表!U$1,デイリーデータ,6,FALSE),"")</f>
        <v/>
      </c>
      <c r="V133" s="31" t="str">
        <f>IFERROR(VLOOKUP($B132&amp;勤務表!V$1,デイリーデータ,6,FALSE),"")</f>
        <v/>
      </c>
      <c r="W133" s="31" t="str">
        <f>IFERROR(VLOOKUP($B132&amp;勤務表!W$1,デイリーデータ,6,FALSE),"")</f>
        <v/>
      </c>
      <c r="X133" s="31" t="str">
        <f>IFERROR(VLOOKUP($B132&amp;勤務表!X$1,デイリーデータ,6,FALSE),"")</f>
        <v/>
      </c>
      <c r="Y133" s="31" t="str">
        <f>IFERROR(VLOOKUP($B132&amp;勤務表!Y$1,デイリーデータ,6,FALSE),"")</f>
        <v/>
      </c>
      <c r="Z133" s="31" t="str">
        <f>IFERROR(VLOOKUP($B132&amp;勤務表!Z$1,デイリーデータ,6,FALSE),"")</f>
        <v/>
      </c>
      <c r="AA133" s="31" t="str">
        <f>IFERROR(VLOOKUP($B132&amp;勤務表!AA$1,デイリーデータ,6,FALSE),"")</f>
        <v/>
      </c>
      <c r="AB133" s="31" t="str">
        <f>IFERROR(VLOOKUP($B132&amp;勤務表!AB$1,デイリーデータ,6,FALSE),"")</f>
        <v/>
      </c>
      <c r="AC133" s="31" t="str">
        <f>IFERROR(VLOOKUP($B132&amp;勤務表!AC$1,デイリーデータ,6,FALSE),"")</f>
        <v/>
      </c>
      <c r="AD133" s="31" t="str">
        <f>IFERROR(VLOOKUP($B132&amp;勤務表!AD$1,デイリーデータ,6,FALSE),"")</f>
        <v/>
      </c>
      <c r="AE133" s="31" t="str">
        <f>IFERROR(VLOOKUP($B132&amp;勤務表!AE$1,デイリーデータ,6,FALSE),"")</f>
        <v/>
      </c>
      <c r="AF133" s="31" t="str">
        <f>IFERROR(VLOOKUP($B132&amp;勤務表!AF$1,デイリーデータ,6,FALSE),"")</f>
        <v/>
      </c>
      <c r="AG133" s="31" t="str">
        <f>IFERROR(VLOOKUP($B132&amp;勤務表!AG$1,デイリーデータ,6,FALSE),"")</f>
        <v/>
      </c>
      <c r="AH133" s="32" t="str">
        <f>IFERROR(VLOOKUP($B132&amp;勤務表!AH$1,デイリーデータ,6,FALSE),"")</f>
        <v/>
      </c>
    </row>
    <row r="134" spans="1:34" s="15" customFormat="1" ht="9.5" x14ac:dyDescent="0.2">
      <c r="A134" s="38"/>
      <c r="B134" s="39"/>
      <c r="C134" s="40" t="s">
        <v>46</v>
      </c>
      <c r="D134" s="34" t="e">
        <f>VLOOKUP($B132&amp;D$1,'宅直データ (２)'!$A:$K,8,FALSE)</f>
        <v>#N/A</v>
      </c>
      <c r="E134" s="35" t="e">
        <f>INDEX(拘!$D$15:$AH$63,勤務表!$A132,DAY(勤務表!E$1))</f>
        <v>#VALUE!</v>
      </c>
      <c r="F134" s="35" t="e">
        <f>INDEX(拘!$D$15:$AH$63,勤務表!$A132,DAY(勤務表!F$1))</f>
        <v>#VALUE!</v>
      </c>
      <c r="G134" s="35" t="e">
        <f>INDEX(拘!$D$15:$AH$63,勤務表!$A132,DAY(勤務表!G$1))</f>
        <v>#VALUE!</v>
      </c>
      <c r="H134" s="35" t="e">
        <f>INDEX(拘!$D$15:$AH$63,勤務表!$A132,DAY(勤務表!H$1))</f>
        <v>#VALUE!</v>
      </c>
      <c r="I134" s="35" t="e">
        <f>INDEX(拘!$D$15:$AH$63,勤務表!$A132,DAY(勤務表!I$1))</f>
        <v>#VALUE!</v>
      </c>
      <c r="J134" s="35" t="e">
        <f>INDEX(拘!$D$15:$AH$63,勤務表!$A132,DAY(勤務表!J$1))</f>
        <v>#VALUE!</v>
      </c>
      <c r="K134" s="35" t="e">
        <f>INDEX(拘!$D$15:$AH$63,勤務表!$A132,DAY(勤務表!K$1))</f>
        <v>#VALUE!</v>
      </c>
      <c r="L134" s="35" t="e">
        <f>INDEX(拘!$D$15:$AH$63,勤務表!$A132,DAY(勤務表!L$1))</f>
        <v>#VALUE!</v>
      </c>
      <c r="M134" s="35" t="e">
        <f>INDEX(拘!$D$15:$AH$63,勤務表!$A132,DAY(勤務表!M$1))</f>
        <v>#VALUE!</v>
      </c>
      <c r="N134" s="35" t="e">
        <f>INDEX(拘!$D$15:$AH$63,勤務表!$A132,DAY(勤務表!N$1))</f>
        <v>#VALUE!</v>
      </c>
      <c r="O134" s="35" t="e">
        <f>INDEX(拘!$D$15:$AH$63,勤務表!$A132,DAY(勤務表!O$1))</f>
        <v>#VALUE!</v>
      </c>
      <c r="P134" s="35" t="e">
        <f>INDEX(拘!$D$15:$AH$63,勤務表!$A132,DAY(勤務表!P$1))</f>
        <v>#VALUE!</v>
      </c>
      <c r="Q134" s="35" t="e">
        <f>INDEX(拘!$D$15:$AH$63,勤務表!$A132,DAY(勤務表!Q$1))</f>
        <v>#VALUE!</v>
      </c>
      <c r="R134" s="35" t="e">
        <f>INDEX(拘!$D$15:$AH$63,勤務表!$A132,DAY(勤務表!R$1))</f>
        <v>#VALUE!</v>
      </c>
      <c r="S134" s="35" t="e">
        <f>INDEX(拘!$D$15:$AH$63,勤務表!$A132,DAY(勤務表!S$1))</f>
        <v>#VALUE!</v>
      </c>
      <c r="T134" s="35" t="e">
        <f>INDEX(拘!$D$15:$AH$63,勤務表!$A132,DAY(勤務表!T$1))</f>
        <v>#VALUE!</v>
      </c>
      <c r="U134" s="35" t="e">
        <f>INDEX(拘!$D$15:$AH$63,勤務表!$A132,DAY(勤務表!U$1))</f>
        <v>#VALUE!</v>
      </c>
      <c r="V134" s="35" t="e">
        <f>INDEX(拘!$D$15:$AH$63,勤務表!$A132,DAY(勤務表!V$1))</f>
        <v>#VALUE!</v>
      </c>
      <c r="W134" s="35" t="e">
        <f>INDEX(拘!$D$15:$AH$63,勤務表!$A132,DAY(勤務表!W$1))</f>
        <v>#VALUE!</v>
      </c>
      <c r="X134" s="35" t="e">
        <f>INDEX(拘!$D$15:$AH$63,勤務表!$A132,DAY(勤務表!X$1))</f>
        <v>#VALUE!</v>
      </c>
      <c r="Y134" s="35" t="e">
        <f>INDEX(拘!$D$15:$AH$63,勤務表!$A132,DAY(勤務表!Y$1))</f>
        <v>#VALUE!</v>
      </c>
      <c r="Z134" s="35" t="e">
        <f>INDEX(拘!$D$15:$AH$63,勤務表!$A132,DAY(勤務表!Z$1))</f>
        <v>#VALUE!</v>
      </c>
      <c r="AA134" s="35" t="e">
        <f>INDEX(拘!$D$15:$AH$63,勤務表!$A132,DAY(勤務表!AA$1))</f>
        <v>#VALUE!</v>
      </c>
      <c r="AB134" s="35" t="e">
        <f>INDEX(拘!$D$15:$AH$63,勤務表!$A132,DAY(勤務表!AB$1))</f>
        <v>#VALUE!</v>
      </c>
      <c r="AC134" s="35" t="e">
        <f>INDEX(拘!$D$15:$AH$63,勤務表!$A132,DAY(勤務表!AC$1))</f>
        <v>#VALUE!</v>
      </c>
      <c r="AD134" s="35" t="e">
        <f>INDEX(拘!$D$15:$AH$63,勤務表!$A132,DAY(勤務表!AD$1))</f>
        <v>#VALUE!</v>
      </c>
      <c r="AE134" s="35" t="e">
        <f>INDEX(拘!$D$15:$AH$63,勤務表!$A132,DAY(勤務表!AE$1))</f>
        <v>#VALUE!</v>
      </c>
      <c r="AF134" s="35" t="e">
        <f>INDEX(拘!$D$15:$AH$63,勤務表!$A132,DAY(勤務表!AF$1))</f>
        <v>#VALUE!</v>
      </c>
      <c r="AG134" s="35" t="e">
        <f>INDEX(拘!$D$15:$AH$63,勤務表!$A132,DAY(勤務表!AG$1))</f>
        <v>#VALUE!</v>
      </c>
      <c r="AH134" s="36" t="e">
        <f>INDEX(拘!$D$15:$AH$63,勤務表!$A132,DAY(勤務表!AH$1))</f>
        <v>#VALUE!</v>
      </c>
    </row>
    <row r="135" spans="1:34" s="15" customFormat="1" x14ac:dyDescent="0.2">
      <c r="A135" s="41" t="str">
        <f>IFERROR(IF(A132+1&lt;=MAX('デイリーデータ (2)'!G:G),A132+1,""),"")</f>
        <v/>
      </c>
      <c r="B135" s="42">
        <f>IFERROR(VLOOKUP(A135,スタッフ!A:C,2,FALSE),"")</f>
        <v>0</v>
      </c>
      <c r="C135" s="46">
        <f>IFERROR(VLOOKUP(A135,スタッフ!A:C,3,FALSE),"")</f>
        <v>0</v>
      </c>
      <c r="D135" s="43" t="str">
        <f>IFERROR(VLOOKUP($B135&amp;D$1,'デイリーデータ (2)'!$A:$F,5,FALSE),"")</f>
        <v/>
      </c>
      <c r="E135" s="44" t="str">
        <f>IFERROR(VLOOKUP($B135&amp;E$1,'デイリーデータ (2)'!$A:$F,5,FALSE),"")</f>
        <v/>
      </c>
      <c r="F135" s="44" t="str">
        <f>IFERROR(VLOOKUP($B135&amp;F$1,'デイリーデータ (2)'!$A:$F,5,FALSE),"")</f>
        <v/>
      </c>
      <c r="G135" s="44" t="str">
        <f>IFERROR(VLOOKUP($B135&amp;G$1,'デイリーデータ (2)'!$A:$F,5,FALSE),"")</f>
        <v/>
      </c>
      <c r="H135" s="44" t="str">
        <f>IFERROR(VLOOKUP($B135&amp;H$1,'デイリーデータ (2)'!$A:$F,5,FALSE),"")</f>
        <v/>
      </c>
      <c r="I135" s="44" t="str">
        <f>IFERROR(VLOOKUP($B135&amp;I$1,'デイリーデータ (2)'!$A:$F,5,FALSE),"")</f>
        <v/>
      </c>
      <c r="J135" s="44" t="str">
        <f>IFERROR(VLOOKUP($B135&amp;J$1,'デイリーデータ (2)'!$A:$F,5,FALSE),"")</f>
        <v/>
      </c>
      <c r="K135" s="44" t="str">
        <f>IFERROR(VLOOKUP($B135&amp;K$1,'デイリーデータ (2)'!$A:$F,5,FALSE),"")</f>
        <v/>
      </c>
      <c r="L135" s="44" t="str">
        <f>IFERROR(VLOOKUP($B135&amp;L$1,'デイリーデータ (2)'!$A:$F,5,FALSE),"")</f>
        <v/>
      </c>
      <c r="M135" s="44" t="str">
        <f>IFERROR(VLOOKUP($B135&amp;M$1,'デイリーデータ (2)'!$A:$F,5,FALSE),"")</f>
        <v/>
      </c>
      <c r="N135" s="44" t="str">
        <f>IFERROR(VLOOKUP($B135&amp;N$1,'デイリーデータ (2)'!$A:$F,5,FALSE),"")</f>
        <v/>
      </c>
      <c r="O135" s="44" t="str">
        <f>IFERROR(VLOOKUP($B135&amp;O$1,'デイリーデータ (2)'!$A:$F,5,FALSE),"")</f>
        <v/>
      </c>
      <c r="P135" s="44" t="str">
        <f>IFERROR(VLOOKUP($B135&amp;P$1,'デイリーデータ (2)'!$A:$F,5,FALSE),"")</f>
        <v/>
      </c>
      <c r="Q135" s="44" t="str">
        <f>IFERROR(VLOOKUP($B135&amp;Q$1,'デイリーデータ (2)'!$A:$F,5,FALSE),"")</f>
        <v/>
      </c>
      <c r="R135" s="44" t="str">
        <f>IFERROR(VLOOKUP($B135&amp;R$1,'デイリーデータ (2)'!$A:$F,5,FALSE),"")</f>
        <v/>
      </c>
      <c r="S135" s="44" t="str">
        <f>IFERROR(VLOOKUP($B135&amp;S$1,'デイリーデータ (2)'!$A:$F,5,FALSE),"")</f>
        <v/>
      </c>
      <c r="T135" s="44" t="str">
        <f>IFERROR(VLOOKUP($B135&amp;T$1,'デイリーデータ (2)'!$A:$F,5,FALSE),"")</f>
        <v/>
      </c>
      <c r="U135" s="44" t="str">
        <f>IFERROR(VLOOKUP($B135&amp;U$1,'デイリーデータ (2)'!$A:$F,5,FALSE),"")</f>
        <v/>
      </c>
      <c r="V135" s="44" t="str">
        <f>IFERROR(VLOOKUP($B135&amp;V$1,'デイリーデータ (2)'!$A:$F,5,FALSE),"")</f>
        <v/>
      </c>
      <c r="W135" s="44" t="str">
        <f>IFERROR(VLOOKUP($B135&amp;W$1,'デイリーデータ (2)'!$A:$F,5,FALSE),"")</f>
        <v/>
      </c>
      <c r="X135" s="44" t="str">
        <f>IFERROR(VLOOKUP($B135&amp;X$1,'デイリーデータ (2)'!$A:$F,5,FALSE),"")</f>
        <v/>
      </c>
      <c r="Y135" s="44" t="str">
        <f>IFERROR(VLOOKUP($B135&amp;Y$1,'デイリーデータ (2)'!$A:$F,5,FALSE),"")</f>
        <v/>
      </c>
      <c r="Z135" s="44" t="str">
        <f>IFERROR(VLOOKUP($B135&amp;Z$1,'デイリーデータ (2)'!$A:$F,5,FALSE),"")</f>
        <v/>
      </c>
      <c r="AA135" s="44" t="str">
        <f>IFERROR(VLOOKUP($B135&amp;AA$1,'デイリーデータ (2)'!$A:$F,5,FALSE),"")</f>
        <v/>
      </c>
      <c r="AB135" s="44" t="str">
        <f>IFERROR(VLOOKUP($B135&amp;AB$1,'デイリーデータ (2)'!$A:$F,5,FALSE),"")</f>
        <v/>
      </c>
      <c r="AC135" s="44" t="str">
        <f>IFERROR(VLOOKUP($B135&amp;AC$1,'デイリーデータ (2)'!$A:$F,5,FALSE),"")</f>
        <v/>
      </c>
      <c r="AD135" s="44" t="str">
        <f>IFERROR(VLOOKUP($B135&amp;AD$1,'デイリーデータ (2)'!$A:$F,5,FALSE),"")</f>
        <v/>
      </c>
      <c r="AE135" s="44" t="str">
        <f>IFERROR(VLOOKUP($B135&amp;AE$1,'デイリーデータ (2)'!$A:$F,5,FALSE),"")</f>
        <v/>
      </c>
      <c r="AF135" s="44" t="str">
        <f>IFERROR(VLOOKUP($B135&amp;AF$1,'デイリーデータ (2)'!$A:$F,5,FALSE),"")</f>
        <v/>
      </c>
      <c r="AG135" s="44" t="str">
        <f>IFERROR(VLOOKUP($B135&amp;AG$1,'デイリーデータ (2)'!$A:$F,5,FALSE),"")</f>
        <v/>
      </c>
      <c r="AH135" s="45" t="str">
        <f>IFERROR(VLOOKUP($B135&amp;AH$1,'デイリーデータ (2)'!$A:$F,5,FALSE),"")</f>
        <v/>
      </c>
    </row>
    <row r="136" spans="1:34" s="15" customFormat="1" ht="9.5" x14ac:dyDescent="0.2">
      <c r="A136" s="29"/>
      <c r="B136" s="30"/>
      <c r="C136" s="28" t="s">
        <v>47</v>
      </c>
      <c r="D136" s="31" t="e">
        <f>VLOOKUP($B135&amp;勤務表!D$1,デイリーデータ,6,FALSE)</f>
        <v>#N/A</v>
      </c>
      <c r="E136" s="31" t="e">
        <f>VLOOKUP($B135&amp;勤務表!E$1,デイリーデータ,6,FALSE)</f>
        <v>#N/A</v>
      </c>
      <c r="F136" s="31" t="str">
        <f>IFERROR(VLOOKUP($B135&amp;勤務表!F$1,デイリーデータ,6,FALSE),"")</f>
        <v/>
      </c>
      <c r="G136" s="31" t="str">
        <f>IFERROR(VLOOKUP($B135&amp;勤務表!G$1,デイリーデータ,6,FALSE),"")</f>
        <v/>
      </c>
      <c r="H136" s="31" t="str">
        <f>IFERROR(VLOOKUP($B135&amp;勤務表!H$1,デイリーデータ,6,FALSE),"")</f>
        <v/>
      </c>
      <c r="I136" s="31" t="str">
        <f>IFERROR(VLOOKUP($B135&amp;勤務表!I$1,デイリーデータ,6,FALSE),"")</f>
        <v/>
      </c>
      <c r="J136" s="31" t="str">
        <f>IFERROR(VLOOKUP($B135&amp;勤務表!J$1,デイリーデータ,6,FALSE),"")</f>
        <v/>
      </c>
      <c r="K136" s="31" t="str">
        <f>IFERROR(VLOOKUP($B135&amp;勤務表!K$1,デイリーデータ,6,FALSE),"")</f>
        <v/>
      </c>
      <c r="L136" s="31" t="str">
        <f>IFERROR(VLOOKUP($B135&amp;勤務表!L$1,デイリーデータ,6,FALSE),"")</f>
        <v/>
      </c>
      <c r="M136" s="31" t="str">
        <f>IFERROR(VLOOKUP($B135&amp;勤務表!M$1,デイリーデータ,6,FALSE),"")</f>
        <v/>
      </c>
      <c r="N136" s="31" t="str">
        <f>IFERROR(VLOOKUP($B135&amp;勤務表!N$1,デイリーデータ,6,FALSE),"")</f>
        <v/>
      </c>
      <c r="O136" s="31" t="str">
        <f>IFERROR(VLOOKUP($B135&amp;勤務表!O$1,デイリーデータ,6,FALSE),"")</f>
        <v/>
      </c>
      <c r="P136" s="31" t="str">
        <f>IFERROR(VLOOKUP($B135&amp;勤務表!P$1,デイリーデータ,6,FALSE),"")</f>
        <v/>
      </c>
      <c r="Q136" s="31" t="str">
        <f>IFERROR(VLOOKUP($B135&amp;勤務表!Q$1,デイリーデータ,6,FALSE),"")</f>
        <v/>
      </c>
      <c r="R136" s="31" t="str">
        <f>IFERROR(VLOOKUP($B135&amp;勤務表!R$1,デイリーデータ,6,FALSE),"")</f>
        <v/>
      </c>
      <c r="S136" s="31" t="str">
        <f>IFERROR(VLOOKUP($B135&amp;勤務表!S$1,デイリーデータ,6,FALSE),"")</f>
        <v/>
      </c>
      <c r="T136" s="31" t="str">
        <f>IFERROR(VLOOKUP($B135&amp;勤務表!T$1,デイリーデータ,6,FALSE),"")</f>
        <v/>
      </c>
      <c r="U136" s="31" t="str">
        <f>IFERROR(VLOOKUP($B135&amp;勤務表!U$1,デイリーデータ,6,FALSE),"")</f>
        <v/>
      </c>
      <c r="V136" s="31" t="str">
        <f>IFERROR(VLOOKUP($B135&amp;勤務表!V$1,デイリーデータ,6,FALSE),"")</f>
        <v/>
      </c>
      <c r="W136" s="31" t="str">
        <f>IFERROR(VLOOKUP($B135&amp;勤務表!W$1,デイリーデータ,6,FALSE),"")</f>
        <v/>
      </c>
      <c r="X136" s="31" t="str">
        <f>IFERROR(VLOOKUP($B135&amp;勤務表!X$1,デイリーデータ,6,FALSE),"")</f>
        <v/>
      </c>
      <c r="Y136" s="31" t="str">
        <f>IFERROR(VLOOKUP($B135&amp;勤務表!Y$1,デイリーデータ,6,FALSE),"")</f>
        <v/>
      </c>
      <c r="Z136" s="31" t="str">
        <f>IFERROR(VLOOKUP($B135&amp;勤務表!Z$1,デイリーデータ,6,FALSE),"")</f>
        <v/>
      </c>
      <c r="AA136" s="31" t="str">
        <f>IFERROR(VLOOKUP($B135&amp;勤務表!AA$1,デイリーデータ,6,FALSE),"")</f>
        <v/>
      </c>
      <c r="AB136" s="31" t="str">
        <f>IFERROR(VLOOKUP($B135&amp;勤務表!AB$1,デイリーデータ,6,FALSE),"")</f>
        <v/>
      </c>
      <c r="AC136" s="31" t="str">
        <f>IFERROR(VLOOKUP($B135&amp;勤務表!AC$1,デイリーデータ,6,FALSE),"")</f>
        <v/>
      </c>
      <c r="AD136" s="31" t="str">
        <f>IFERROR(VLOOKUP($B135&amp;勤務表!AD$1,デイリーデータ,6,FALSE),"")</f>
        <v/>
      </c>
      <c r="AE136" s="31" t="str">
        <f>IFERROR(VLOOKUP($B135&amp;勤務表!AE$1,デイリーデータ,6,FALSE),"")</f>
        <v/>
      </c>
      <c r="AF136" s="31" t="str">
        <f>IFERROR(VLOOKUP($B135&amp;勤務表!AF$1,デイリーデータ,6,FALSE),"")</f>
        <v/>
      </c>
      <c r="AG136" s="31" t="str">
        <f>IFERROR(VLOOKUP($B135&amp;勤務表!AG$1,デイリーデータ,6,FALSE),"")</f>
        <v/>
      </c>
      <c r="AH136" s="32" t="str">
        <f>IFERROR(VLOOKUP($B135&amp;勤務表!AH$1,デイリーデータ,6,FALSE),"")</f>
        <v/>
      </c>
    </row>
    <row r="137" spans="1:34" s="15" customFormat="1" ht="9.5" x14ac:dyDescent="0.2">
      <c r="A137" s="38"/>
      <c r="B137" s="39"/>
      <c r="C137" s="40" t="s">
        <v>46</v>
      </c>
      <c r="D137" s="34" t="e">
        <f>VLOOKUP($B135&amp;D$1,'宅直データ (２)'!$A:$K,8,FALSE)</f>
        <v>#N/A</v>
      </c>
      <c r="E137" s="35" t="e">
        <f>INDEX(拘!$D$15:$AH$63,勤務表!$A135,DAY(勤務表!E$1))</f>
        <v>#VALUE!</v>
      </c>
      <c r="F137" s="35" t="e">
        <f>INDEX(拘!$D$15:$AH$63,勤務表!$A135,DAY(勤務表!F$1))</f>
        <v>#VALUE!</v>
      </c>
      <c r="G137" s="35" t="e">
        <f>INDEX(拘!$D$15:$AH$63,勤務表!$A135,DAY(勤務表!G$1))</f>
        <v>#VALUE!</v>
      </c>
      <c r="H137" s="35" t="e">
        <f>INDEX(拘!$D$15:$AH$63,勤務表!$A135,DAY(勤務表!H$1))</f>
        <v>#VALUE!</v>
      </c>
      <c r="I137" s="35" t="e">
        <f>INDEX(拘!$D$15:$AH$63,勤務表!$A135,DAY(勤務表!I$1))</f>
        <v>#VALUE!</v>
      </c>
      <c r="J137" s="35" t="e">
        <f>INDEX(拘!$D$15:$AH$63,勤務表!$A135,DAY(勤務表!J$1))</f>
        <v>#VALUE!</v>
      </c>
      <c r="K137" s="35" t="e">
        <f>INDEX(拘!$D$15:$AH$63,勤務表!$A135,DAY(勤務表!K$1))</f>
        <v>#VALUE!</v>
      </c>
      <c r="L137" s="35" t="e">
        <f>INDEX(拘!$D$15:$AH$63,勤務表!$A135,DAY(勤務表!L$1))</f>
        <v>#VALUE!</v>
      </c>
      <c r="M137" s="35" t="e">
        <f>INDEX(拘!$D$15:$AH$63,勤務表!$A135,DAY(勤務表!M$1))</f>
        <v>#VALUE!</v>
      </c>
      <c r="N137" s="35" t="e">
        <f>INDEX(拘!$D$15:$AH$63,勤務表!$A135,DAY(勤務表!N$1))</f>
        <v>#VALUE!</v>
      </c>
      <c r="O137" s="35" t="e">
        <f>INDEX(拘!$D$15:$AH$63,勤務表!$A135,DAY(勤務表!O$1))</f>
        <v>#VALUE!</v>
      </c>
      <c r="P137" s="35" t="e">
        <f>INDEX(拘!$D$15:$AH$63,勤務表!$A135,DAY(勤務表!P$1))</f>
        <v>#VALUE!</v>
      </c>
      <c r="Q137" s="35" t="e">
        <f>INDEX(拘!$D$15:$AH$63,勤務表!$A135,DAY(勤務表!Q$1))</f>
        <v>#VALUE!</v>
      </c>
      <c r="R137" s="35" t="e">
        <f>INDEX(拘!$D$15:$AH$63,勤務表!$A135,DAY(勤務表!R$1))</f>
        <v>#VALUE!</v>
      </c>
      <c r="S137" s="35" t="e">
        <f>INDEX(拘!$D$15:$AH$63,勤務表!$A135,DAY(勤務表!S$1))</f>
        <v>#VALUE!</v>
      </c>
      <c r="T137" s="35" t="e">
        <f>INDEX(拘!$D$15:$AH$63,勤務表!$A135,DAY(勤務表!T$1))</f>
        <v>#VALUE!</v>
      </c>
      <c r="U137" s="35" t="e">
        <f>INDEX(拘!$D$15:$AH$63,勤務表!$A135,DAY(勤務表!U$1))</f>
        <v>#VALUE!</v>
      </c>
      <c r="V137" s="35" t="e">
        <f>INDEX(拘!$D$15:$AH$63,勤務表!$A135,DAY(勤務表!V$1))</f>
        <v>#VALUE!</v>
      </c>
      <c r="W137" s="35" t="e">
        <f>INDEX(拘!$D$15:$AH$63,勤務表!$A135,DAY(勤務表!W$1))</f>
        <v>#VALUE!</v>
      </c>
      <c r="X137" s="35" t="e">
        <f>INDEX(拘!$D$15:$AH$63,勤務表!$A135,DAY(勤務表!X$1))</f>
        <v>#VALUE!</v>
      </c>
      <c r="Y137" s="35" t="e">
        <f>INDEX(拘!$D$15:$AH$63,勤務表!$A135,DAY(勤務表!Y$1))</f>
        <v>#VALUE!</v>
      </c>
      <c r="Z137" s="35" t="e">
        <f>INDEX(拘!$D$15:$AH$63,勤務表!$A135,DAY(勤務表!Z$1))</f>
        <v>#VALUE!</v>
      </c>
      <c r="AA137" s="35" t="e">
        <f>INDEX(拘!$D$15:$AH$63,勤務表!$A135,DAY(勤務表!AA$1))</f>
        <v>#VALUE!</v>
      </c>
      <c r="AB137" s="35" t="e">
        <f>INDEX(拘!$D$15:$AH$63,勤務表!$A135,DAY(勤務表!AB$1))</f>
        <v>#VALUE!</v>
      </c>
      <c r="AC137" s="35" t="e">
        <f>INDEX(拘!$D$15:$AH$63,勤務表!$A135,DAY(勤務表!AC$1))</f>
        <v>#VALUE!</v>
      </c>
      <c r="AD137" s="35" t="e">
        <f>INDEX(拘!$D$15:$AH$63,勤務表!$A135,DAY(勤務表!AD$1))</f>
        <v>#VALUE!</v>
      </c>
      <c r="AE137" s="35" t="e">
        <f>INDEX(拘!$D$15:$AH$63,勤務表!$A135,DAY(勤務表!AE$1))</f>
        <v>#VALUE!</v>
      </c>
      <c r="AF137" s="35" t="e">
        <f>INDEX(拘!$D$15:$AH$63,勤務表!$A135,DAY(勤務表!AF$1))</f>
        <v>#VALUE!</v>
      </c>
      <c r="AG137" s="35" t="e">
        <f>INDEX(拘!$D$15:$AH$63,勤務表!$A135,DAY(勤務表!AG$1))</f>
        <v>#VALUE!</v>
      </c>
      <c r="AH137" s="36" t="e">
        <f>INDEX(拘!$D$15:$AH$63,勤務表!$A135,DAY(勤務表!AH$1))</f>
        <v>#VALUE!</v>
      </c>
    </row>
    <row r="138" spans="1:34" s="15" customFormat="1" x14ac:dyDescent="0.2">
      <c r="A138" s="41" t="str">
        <f>IFERROR(IF(A135+1&lt;=MAX('デイリーデータ (2)'!G:G),A135+1,""),"")</f>
        <v/>
      </c>
      <c r="B138" s="42">
        <f>IFERROR(VLOOKUP(A138,スタッフ!A:C,2,FALSE),"")</f>
        <v>0</v>
      </c>
      <c r="C138" s="46">
        <f>IFERROR(VLOOKUP(A138,スタッフ!A:C,3,FALSE),"")</f>
        <v>0</v>
      </c>
      <c r="D138" s="43" t="str">
        <f>IFERROR(VLOOKUP($B138&amp;D$1,'デイリーデータ (2)'!$A:$F,5,FALSE),"")</f>
        <v/>
      </c>
      <c r="E138" s="44" t="str">
        <f>IFERROR(VLOOKUP($B138&amp;E$1,'デイリーデータ (2)'!$A:$F,5,FALSE),"")</f>
        <v/>
      </c>
      <c r="F138" s="44" t="str">
        <f>IFERROR(VLOOKUP($B138&amp;F$1,'デイリーデータ (2)'!$A:$F,5,FALSE),"")</f>
        <v/>
      </c>
      <c r="G138" s="44" t="str">
        <f>IFERROR(VLOOKUP($B138&amp;G$1,'デイリーデータ (2)'!$A:$F,5,FALSE),"")</f>
        <v/>
      </c>
      <c r="H138" s="44" t="str">
        <f>IFERROR(VLOOKUP($B138&amp;H$1,'デイリーデータ (2)'!$A:$F,5,FALSE),"")</f>
        <v/>
      </c>
      <c r="I138" s="44" t="str">
        <f>IFERROR(VLOOKUP($B138&amp;I$1,'デイリーデータ (2)'!$A:$F,5,FALSE),"")</f>
        <v/>
      </c>
      <c r="J138" s="44" t="str">
        <f>IFERROR(VLOOKUP($B138&amp;J$1,'デイリーデータ (2)'!$A:$F,5,FALSE),"")</f>
        <v/>
      </c>
      <c r="K138" s="44" t="str">
        <f>IFERROR(VLOOKUP($B138&amp;K$1,'デイリーデータ (2)'!$A:$F,5,FALSE),"")</f>
        <v/>
      </c>
      <c r="L138" s="44" t="str">
        <f>IFERROR(VLOOKUP($B138&amp;L$1,'デイリーデータ (2)'!$A:$F,5,FALSE),"")</f>
        <v/>
      </c>
      <c r="M138" s="44" t="str">
        <f>IFERROR(VLOOKUP($B138&amp;M$1,'デイリーデータ (2)'!$A:$F,5,FALSE),"")</f>
        <v/>
      </c>
      <c r="N138" s="44" t="str">
        <f>IFERROR(VLOOKUP($B138&amp;N$1,'デイリーデータ (2)'!$A:$F,5,FALSE),"")</f>
        <v/>
      </c>
      <c r="O138" s="44" t="str">
        <f>IFERROR(VLOOKUP($B138&amp;O$1,'デイリーデータ (2)'!$A:$F,5,FALSE),"")</f>
        <v/>
      </c>
      <c r="P138" s="44" t="str">
        <f>IFERROR(VLOOKUP($B138&amp;P$1,'デイリーデータ (2)'!$A:$F,5,FALSE),"")</f>
        <v/>
      </c>
      <c r="Q138" s="44" t="str">
        <f>IFERROR(VLOOKUP($B138&amp;Q$1,'デイリーデータ (2)'!$A:$F,5,FALSE),"")</f>
        <v/>
      </c>
      <c r="R138" s="44" t="str">
        <f>IFERROR(VLOOKUP($B138&amp;R$1,'デイリーデータ (2)'!$A:$F,5,FALSE),"")</f>
        <v/>
      </c>
      <c r="S138" s="44" t="str">
        <f>IFERROR(VLOOKUP($B138&amp;S$1,'デイリーデータ (2)'!$A:$F,5,FALSE),"")</f>
        <v/>
      </c>
      <c r="T138" s="44" t="str">
        <f>IFERROR(VLOOKUP($B138&amp;T$1,'デイリーデータ (2)'!$A:$F,5,FALSE),"")</f>
        <v/>
      </c>
      <c r="U138" s="44" t="str">
        <f>IFERROR(VLOOKUP($B138&amp;U$1,'デイリーデータ (2)'!$A:$F,5,FALSE),"")</f>
        <v/>
      </c>
      <c r="V138" s="44" t="str">
        <f>IFERROR(VLOOKUP($B138&amp;V$1,'デイリーデータ (2)'!$A:$F,5,FALSE),"")</f>
        <v/>
      </c>
      <c r="W138" s="44" t="str">
        <f>IFERROR(VLOOKUP($B138&amp;W$1,'デイリーデータ (2)'!$A:$F,5,FALSE),"")</f>
        <v/>
      </c>
      <c r="X138" s="44" t="str">
        <f>IFERROR(VLOOKUP($B138&amp;X$1,'デイリーデータ (2)'!$A:$F,5,FALSE),"")</f>
        <v/>
      </c>
      <c r="Y138" s="44" t="str">
        <f>IFERROR(VLOOKUP($B138&amp;Y$1,'デイリーデータ (2)'!$A:$F,5,FALSE),"")</f>
        <v/>
      </c>
      <c r="Z138" s="44" t="str">
        <f>IFERROR(VLOOKUP($B138&amp;Z$1,'デイリーデータ (2)'!$A:$F,5,FALSE),"")</f>
        <v/>
      </c>
      <c r="AA138" s="44" t="str">
        <f>IFERROR(VLOOKUP($B138&amp;AA$1,'デイリーデータ (2)'!$A:$F,5,FALSE),"")</f>
        <v/>
      </c>
      <c r="AB138" s="44" t="str">
        <f>IFERROR(VLOOKUP($B138&amp;AB$1,'デイリーデータ (2)'!$A:$F,5,FALSE),"")</f>
        <v/>
      </c>
      <c r="AC138" s="44" t="str">
        <f>IFERROR(VLOOKUP($B138&amp;AC$1,'デイリーデータ (2)'!$A:$F,5,FALSE),"")</f>
        <v/>
      </c>
      <c r="AD138" s="44" t="str">
        <f>IFERROR(VLOOKUP($B138&amp;AD$1,'デイリーデータ (2)'!$A:$F,5,FALSE),"")</f>
        <v/>
      </c>
      <c r="AE138" s="44" t="str">
        <f>IFERROR(VLOOKUP($B138&amp;AE$1,'デイリーデータ (2)'!$A:$F,5,FALSE),"")</f>
        <v/>
      </c>
      <c r="AF138" s="44" t="str">
        <f>IFERROR(VLOOKUP($B138&amp;AF$1,'デイリーデータ (2)'!$A:$F,5,FALSE),"")</f>
        <v/>
      </c>
      <c r="AG138" s="44" t="str">
        <f>IFERROR(VLOOKUP($B138&amp;AG$1,'デイリーデータ (2)'!$A:$F,5,FALSE),"")</f>
        <v/>
      </c>
      <c r="AH138" s="45" t="str">
        <f>IFERROR(VLOOKUP($B138&amp;AH$1,'デイリーデータ (2)'!$A:$F,5,FALSE),"")</f>
        <v/>
      </c>
    </row>
    <row r="139" spans="1:34" s="15" customFormat="1" ht="9.5" x14ac:dyDescent="0.2">
      <c r="A139" s="29"/>
      <c r="B139" s="30"/>
      <c r="C139" s="28" t="s">
        <v>47</v>
      </c>
      <c r="D139" s="31" t="e">
        <f>VLOOKUP($B138&amp;勤務表!D$1,デイリーデータ,6,FALSE)</f>
        <v>#N/A</v>
      </c>
      <c r="E139" s="31" t="e">
        <f>VLOOKUP($B138&amp;勤務表!E$1,デイリーデータ,6,FALSE)</f>
        <v>#N/A</v>
      </c>
      <c r="F139" s="31" t="str">
        <f>IFERROR(VLOOKUP($B138&amp;勤務表!F$1,デイリーデータ,6,FALSE),"")</f>
        <v/>
      </c>
      <c r="G139" s="31" t="str">
        <f>IFERROR(VLOOKUP($B138&amp;勤務表!G$1,デイリーデータ,6,FALSE),"")</f>
        <v/>
      </c>
      <c r="H139" s="31" t="str">
        <f>IFERROR(VLOOKUP($B138&amp;勤務表!H$1,デイリーデータ,6,FALSE),"")</f>
        <v/>
      </c>
      <c r="I139" s="31" t="str">
        <f>IFERROR(VLOOKUP($B138&amp;勤務表!I$1,デイリーデータ,6,FALSE),"")</f>
        <v/>
      </c>
      <c r="J139" s="31" t="str">
        <f>IFERROR(VLOOKUP($B138&amp;勤務表!J$1,デイリーデータ,6,FALSE),"")</f>
        <v/>
      </c>
      <c r="K139" s="31" t="str">
        <f>IFERROR(VLOOKUP($B138&amp;勤務表!K$1,デイリーデータ,6,FALSE),"")</f>
        <v/>
      </c>
      <c r="L139" s="31" t="str">
        <f>IFERROR(VLOOKUP($B138&amp;勤務表!L$1,デイリーデータ,6,FALSE),"")</f>
        <v/>
      </c>
      <c r="M139" s="31" t="str">
        <f>IFERROR(VLOOKUP($B138&amp;勤務表!M$1,デイリーデータ,6,FALSE),"")</f>
        <v/>
      </c>
      <c r="N139" s="31" t="str">
        <f>IFERROR(VLOOKUP($B138&amp;勤務表!N$1,デイリーデータ,6,FALSE),"")</f>
        <v/>
      </c>
      <c r="O139" s="31" t="str">
        <f>IFERROR(VLOOKUP($B138&amp;勤務表!O$1,デイリーデータ,6,FALSE),"")</f>
        <v/>
      </c>
      <c r="P139" s="31" t="str">
        <f>IFERROR(VLOOKUP($B138&amp;勤務表!P$1,デイリーデータ,6,FALSE),"")</f>
        <v/>
      </c>
      <c r="Q139" s="31" t="str">
        <f>IFERROR(VLOOKUP($B138&amp;勤務表!Q$1,デイリーデータ,6,FALSE),"")</f>
        <v/>
      </c>
      <c r="R139" s="31" t="str">
        <f>IFERROR(VLOOKUP($B138&amp;勤務表!R$1,デイリーデータ,6,FALSE),"")</f>
        <v/>
      </c>
      <c r="S139" s="31" t="str">
        <f>IFERROR(VLOOKUP($B138&amp;勤務表!S$1,デイリーデータ,6,FALSE),"")</f>
        <v/>
      </c>
      <c r="T139" s="31" t="str">
        <f>IFERROR(VLOOKUP($B138&amp;勤務表!T$1,デイリーデータ,6,FALSE),"")</f>
        <v/>
      </c>
      <c r="U139" s="31" t="str">
        <f>IFERROR(VLOOKUP($B138&amp;勤務表!U$1,デイリーデータ,6,FALSE),"")</f>
        <v/>
      </c>
      <c r="V139" s="31" t="str">
        <f>IFERROR(VLOOKUP($B138&amp;勤務表!V$1,デイリーデータ,6,FALSE),"")</f>
        <v/>
      </c>
      <c r="W139" s="31" t="str">
        <f>IFERROR(VLOOKUP($B138&amp;勤務表!W$1,デイリーデータ,6,FALSE),"")</f>
        <v/>
      </c>
      <c r="X139" s="31" t="str">
        <f>IFERROR(VLOOKUP($B138&amp;勤務表!X$1,デイリーデータ,6,FALSE),"")</f>
        <v/>
      </c>
      <c r="Y139" s="31" t="str">
        <f>IFERROR(VLOOKUP($B138&amp;勤務表!Y$1,デイリーデータ,6,FALSE),"")</f>
        <v/>
      </c>
      <c r="Z139" s="31" t="str">
        <f>IFERROR(VLOOKUP($B138&amp;勤務表!Z$1,デイリーデータ,6,FALSE),"")</f>
        <v/>
      </c>
      <c r="AA139" s="31" t="str">
        <f>IFERROR(VLOOKUP($B138&amp;勤務表!AA$1,デイリーデータ,6,FALSE),"")</f>
        <v/>
      </c>
      <c r="AB139" s="31" t="str">
        <f>IFERROR(VLOOKUP($B138&amp;勤務表!AB$1,デイリーデータ,6,FALSE),"")</f>
        <v/>
      </c>
      <c r="AC139" s="31" t="str">
        <f>IFERROR(VLOOKUP($B138&amp;勤務表!AC$1,デイリーデータ,6,FALSE),"")</f>
        <v/>
      </c>
      <c r="AD139" s="31" t="str">
        <f>IFERROR(VLOOKUP($B138&amp;勤務表!AD$1,デイリーデータ,6,FALSE),"")</f>
        <v/>
      </c>
      <c r="AE139" s="31" t="str">
        <f>IFERROR(VLOOKUP($B138&amp;勤務表!AE$1,デイリーデータ,6,FALSE),"")</f>
        <v/>
      </c>
      <c r="AF139" s="31" t="str">
        <f>IFERROR(VLOOKUP($B138&amp;勤務表!AF$1,デイリーデータ,6,FALSE),"")</f>
        <v/>
      </c>
      <c r="AG139" s="31" t="str">
        <f>IFERROR(VLOOKUP($B138&amp;勤務表!AG$1,デイリーデータ,6,FALSE),"")</f>
        <v/>
      </c>
      <c r="AH139" s="32" t="str">
        <f>IFERROR(VLOOKUP($B138&amp;勤務表!AH$1,デイリーデータ,6,FALSE),"")</f>
        <v/>
      </c>
    </row>
    <row r="140" spans="1:34" s="15" customFormat="1" ht="9.5" x14ac:dyDescent="0.2">
      <c r="A140" s="38"/>
      <c r="B140" s="39"/>
      <c r="C140" s="40" t="s">
        <v>46</v>
      </c>
      <c r="D140" s="34" t="e">
        <f>VLOOKUP($B138&amp;D$1,'宅直データ (２)'!$A:$K,8,FALSE)</f>
        <v>#N/A</v>
      </c>
      <c r="E140" s="35" t="e">
        <f>INDEX(拘!$D$15:$AH$63,勤務表!$A138,DAY(勤務表!E$1))</f>
        <v>#VALUE!</v>
      </c>
      <c r="F140" s="35" t="e">
        <f>INDEX(拘!$D$15:$AH$63,勤務表!$A138,DAY(勤務表!F$1))</f>
        <v>#VALUE!</v>
      </c>
      <c r="G140" s="35" t="e">
        <f>INDEX(拘!$D$15:$AH$63,勤務表!$A138,DAY(勤務表!G$1))</f>
        <v>#VALUE!</v>
      </c>
      <c r="H140" s="35" t="e">
        <f>INDEX(拘!$D$15:$AH$63,勤務表!$A138,DAY(勤務表!H$1))</f>
        <v>#VALUE!</v>
      </c>
      <c r="I140" s="35" t="e">
        <f>INDEX(拘!$D$15:$AH$63,勤務表!$A138,DAY(勤務表!I$1))</f>
        <v>#VALUE!</v>
      </c>
      <c r="J140" s="35" t="e">
        <f>INDEX(拘!$D$15:$AH$63,勤務表!$A138,DAY(勤務表!J$1))</f>
        <v>#VALUE!</v>
      </c>
      <c r="K140" s="35" t="e">
        <f>INDEX(拘!$D$15:$AH$63,勤務表!$A138,DAY(勤務表!K$1))</f>
        <v>#VALUE!</v>
      </c>
      <c r="L140" s="35" t="e">
        <f>INDEX(拘!$D$15:$AH$63,勤務表!$A138,DAY(勤務表!L$1))</f>
        <v>#VALUE!</v>
      </c>
      <c r="M140" s="35" t="e">
        <f>INDEX(拘!$D$15:$AH$63,勤務表!$A138,DAY(勤務表!M$1))</f>
        <v>#VALUE!</v>
      </c>
      <c r="N140" s="35" t="e">
        <f>INDEX(拘!$D$15:$AH$63,勤務表!$A138,DAY(勤務表!N$1))</f>
        <v>#VALUE!</v>
      </c>
      <c r="O140" s="35" t="e">
        <f>INDEX(拘!$D$15:$AH$63,勤務表!$A138,DAY(勤務表!O$1))</f>
        <v>#VALUE!</v>
      </c>
      <c r="P140" s="35" t="e">
        <f>INDEX(拘!$D$15:$AH$63,勤務表!$A138,DAY(勤務表!P$1))</f>
        <v>#VALUE!</v>
      </c>
      <c r="Q140" s="35" t="e">
        <f>INDEX(拘!$D$15:$AH$63,勤務表!$A138,DAY(勤務表!Q$1))</f>
        <v>#VALUE!</v>
      </c>
      <c r="R140" s="35" t="e">
        <f>INDEX(拘!$D$15:$AH$63,勤務表!$A138,DAY(勤務表!R$1))</f>
        <v>#VALUE!</v>
      </c>
      <c r="S140" s="35" t="e">
        <f>INDEX(拘!$D$15:$AH$63,勤務表!$A138,DAY(勤務表!S$1))</f>
        <v>#VALUE!</v>
      </c>
      <c r="T140" s="35" t="e">
        <f>INDEX(拘!$D$15:$AH$63,勤務表!$A138,DAY(勤務表!T$1))</f>
        <v>#VALUE!</v>
      </c>
      <c r="U140" s="35" t="e">
        <f>INDEX(拘!$D$15:$AH$63,勤務表!$A138,DAY(勤務表!U$1))</f>
        <v>#VALUE!</v>
      </c>
      <c r="V140" s="35" t="e">
        <f>INDEX(拘!$D$15:$AH$63,勤務表!$A138,DAY(勤務表!V$1))</f>
        <v>#VALUE!</v>
      </c>
      <c r="W140" s="35" t="e">
        <f>INDEX(拘!$D$15:$AH$63,勤務表!$A138,DAY(勤務表!W$1))</f>
        <v>#VALUE!</v>
      </c>
      <c r="X140" s="35" t="e">
        <f>INDEX(拘!$D$15:$AH$63,勤務表!$A138,DAY(勤務表!X$1))</f>
        <v>#VALUE!</v>
      </c>
      <c r="Y140" s="35" t="e">
        <f>INDEX(拘!$D$15:$AH$63,勤務表!$A138,DAY(勤務表!Y$1))</f>
        <v>#VALUE!</v>
      </c>
      <c r="Z140" s="35" t="e">
        <f>INDEX(拘!$D$15:$AH$63,勤務表!$A138,DAY(勤務表!Z$1))</f>
        <v>#VALUE!</v>
      </c>
      <c r="AA140" s="35" t="e">
        <f>INDEX(拘!$D$15:$AH$63,勤務表!$A138,DAY(勤務表!AA$1))</f>
        <v>#VALUE!</v>
      </c>
      <c r="AB140" s="35" t="e">
        <f>INDEX(拘!$D$15:$AH$63,勤務表!$A138,DAY(勤務表!AB$1))</f>
        <v>#VALUE!</v>
      </c>
      <c r="AC140" s="35" t="e">
        <f>INDEX(拘!$D$15:$AH$63,勤務表!$A138,DAY(勤務表!AC$1))</f>
        <v>#VALUE!</v>
      </c>
      <c r="AD140" s="35" t="e">
        <f>INDEX(拘!$D$15:$AH$63,勤務表!$A138,DAY(勤務表!AD$1))</f>
        <v>#VALUE!</v>
      </c>
      <c r="AE140" s="35" t="e">
        <f>INDEX(拘!$D$15:$AH$63,勤務表!$A138,DAY(勤務表!AE$1))</f>
        <v>#VALUE!</v>
      </c>
      <c r="AF140" s="35" t="e">
        <f>INDEX(拘!$D$15:$AH$63,勤務表!$A138,DAY(勤務表!AF$1))</f>
        <v>#VALUE!</v>
      </c>
      <c r="AG140" s="35" t="e">
        <f>INDEX(拘!$D$15:$AH$63,勤務表!$A138,DAY(勤務表!AG$1))</f>
        <v>#VALUE!</v>
      </c>
      <c r="AH140" s="36" t="e">
        <f>INDEX(拘!$D$15:$AH$63,勤務表!$A138,DAY(勤務表!AH$1))</f>
        <v>#VALUE!</v>
      </c>
    </row>
    <row r="141" spans="1:34" s="15" customFormat="1" x14ac:dyDescent="0.2">
      <c r="A141" s="41" t="str">
        <f>IFERROR(IF(A138+1&lt;=MAX('デイリーデータ (2)'!G:G),A138+1,""),"")</f>
        <v/>
      </c>
      <c r="B141" s="42">
        <f>IFERROR(VLOOKUP(A141,スタッフ!A:C,2,FALSE),"")</f>
        <v>0</v>
      </c>
      <c r="C141" s="46">
        <f>IFERROR(VLOOKUP(A141,スタッフ!A:C,3,FALSE),"")</f>
        <v>0</v>
      </c>
      <c r="D141" s="43" t="str">
        <f>IFERROR(VLOOKUP($B141&amp;D$1,'デイリーデータ (2)'!$A:$F,5,FALSE),"")</f>
        <v/>
      </c>
      <c r="E141" s="44" t="str">
        <f>IFERROR(VLOOKUP($B141&amp;E$1,'デイリーデータ (2)'!$A:$F,5,FALSE),"")</f>
        <v/>
      </c>
      <c r="F141" s="44" t="str">
        <f>IFERROR(VLOOKUP($B141&amp;F$1,'デイリーデータ (2)'!$A:$F,5,FALSE),"")</f>
        <v/>
      </c>
      <c r="G141" s="44" t="str">
        <f>IFERROR(VLOOKUP($B141&amp;G$1,'デイリーデータ (2)'!$A:$F,5,FALSE),"")</f>
        <v/>
      </c>
      <c r="H141" s="44" t="str">
        <f>IFERROR(VLOOKUP($B141&amp;H$1,'デイリーデータ (2)'!$A:$F,5,FALSE),"")</f>
        <v/>
      </c>
      <c r="I141" s="44" t="str">
        <f>IFERROR(VLOOKUP($B141&amp;I$1,'デイリーデータ (2)'!$A:$F,5,FALSE),"")</f>
        <v/>
      </c>
      <c r="J141" s="44" t="str">
        <f>IFERROR(VLOOKUP($B141&amp;J$1,'デイリーデータ (2)'!$A:$F,5,FALSE),"")</f>
        <v/>
      </c>
      <c r="K141" s="44" t="str">
        <f>IFERROR(VLOOKUP($B141&amp;K$1,'デイリーデータ (2)'!$A:$F,5,FALSE),"")</f>
        <v/>
      </c>
      <c r="L141" s="44" t="str">
        <f>IFERROR(VLOOKUP($B141&amp;L$1,'デイリーデータ (2)'!$A:$F,5,FALSE),"")</f>
        <v/>
      </c>
      <c r="M141" s="44" t="str">
        <f>IFERROR(VLOOKUP($B141&amp;M$1,'デイリーデータ (2)'!$A:$F,5,FALSE),"")</f>
        <v/>
      </c>
      <c r="N141" s="44" t="str">
        <f>IFERROR(VLOOKUP($B141&amp;N$1,'デイリーデータ (2)'!$A:$F,5,FALSE),"")</f>
        <v/>
      </c>
      <c r="O141" s="44" t="str">
        <f>IFERROR(VLOOKUP($B141&amp;O$1,'デイリーデータ (2)'!$A:$F,5,FALSE),"")</f>
        <v/>
      </c>
      <c r="P141" s="44" t="str">
        <f>IFERROR(VLOOKUP($B141&amp;P$1,'デイリーデータ (2)'!$A:$F,5,FALSE),"")</f>
        <v/>
      </c>
      <c r="Q141" s="44" t="str">
        <f>IFERROR(VLOOKUP($B141&amp;Q$1,'デイリーデータ (2)'!$A:$F,5,FALSE),"")</f>
        <v/>
      </c>
      <c r="R141" s="44" t="str">
        <f>IFERROR(VLOOKUP($B141&amp;R$1,'デイリーデータ (2)'!$A:$F,5,FALSE),"")</f>
        <v/>
      </c>
      <c r="S141" s="44" t="str">
        <f>IFERROR(VLOOKUP($B141&amp;S$1,'デイリーデータ (2)'!$A:$F,5,FALSE),"")</f>
        <v/>
      </c>
      <c r="T141" s="44" t="str">
        <f>IFERROR(VLOOKUP($B141&amp;T$1,'デイリーデータ (2)'!$A:$F,5,FALSE),"")</f>
        <v/>
      </c>
      <c r="U141" s="44" t="str">
        <f>IFERROR(VLOOKUP($B141&amp;U$1,'デイリーデータ (2)'!$A:$F,5,FALSE),"")</f>
        <v/>
      </c>
      <c r="V141" s="44" t="str">
        <f>IFERROR(VLOOKUP($B141&amp;V$1,'デイリーデータ (2)'!$A:$F,5,FALSE),"")</f>
        <v/>
      </c>
      <c r="W141" s="44" t="str">
        <f>IFERROR(VLOOKUP($B141&amp;W$1,'デイリーデータ (2)'!$A:$F,5,FALSE),"")</f>
        <v/>
      </c>
      <c r="X141" s="44" t="str">
        <f>IFERROR(VLOOKUP($B141&amp;X$1,'デイリーデータ (2)'!$A:$F,5,FALSE),"")</f>
        <v/>
      </c>
      <c r="Y141" s="44" t="str">
        <f>IFERROR(VLOOKUP($B141&amp;Y$1,'デイリーデータ (2)'!$A:$F,5,FALSE),"")</f>
        <v/>
      </c>
      <c r="Z141" s="44" t="str">
        <f>IFERROR(VLOOKUP($B141&amp;Z$1,'デイリーデータ (2)'!$A:$F,5,FALSE),"")</f>
        <v/>
      </c>
      <c r="AA141" s="44" t="str">
        <f>IFERROR(VLOOKUP($B141&amp;AA$1,'デイリーデータ (2)'!$A:$F,5,FALSE),"")</f>
        <v/>
      </c>
      <c r="AB141" s="44" t="str">
        <f>IFERROR(VLOOKUP($B141&amp;AB$1,'デイリーデータ (2)'!$A:$F,5,FALSE),"")</f>
        <v/>
      </c>
      <c r="AC141" s="44" t="str">
        <f>IFERROR(VLOOKUP($B141&amp;AC$1,'デイリーデータ (2)'!$A:$F,5,FALSE),"")</f>
        <v/>
      </c>
      <c r="AD141" s="44" t="str">
        <f>IFERROR(VLOOKUP($B141&amp;AD$1,'デイリーデータ (2)'!$A:$F,5,FALSE),"")</f>
        <v/>
      </c>
      <c r="AE141" s="44" t="str">
        <f>IFERROR(VLOOKUP($B141&amp;AE$1,'デイリーデータ (2)'!$A:$F,5,FALSE),"")</f>
        <v/>
      </c>
      <c r="AF141" s="44" t="str">
        <f>IFERROR(VLOOKUP($B141&amp;AF$1,'デイリーデータ (2)'!$A:$F,5,FALSE),"")</f>
        <v/>
      </c>
      <c r="AG141" s="44" t="str">
        <f>IFERROR(VLOOKUP($B141&amp;AG$1,'デイリーデータ (2)'!$A:$F,5,FALSE),"")</f>
        <v/>
      </c>
      <c r="AH141" s="45" t="str">
        <f>IFERROR(VLOOKUP($B141&amp;AH$1,'デイリーデータ (2)'!$A:$F,5,FALSE),"")</f>
        <v/>
      </c>
    </row>
    <row r="142" spans="1:34" s="15" customFormat="1" ht="9.5" x14ac:dyDescent="0.2">
      <c r="A142" s="29"/>
      <c r="B142" s="30"/>
      <c r="C142" s="28" t="s">
        <v>47</v>
      </c>
      <c r="D142" s="31" t="e">
        <f>VLOOKUP($B141&amp;勤務表!D$1,デイリーデータ,6,FALSE)</f>
        <v>#N/A</v>
      </c>
      <c r="E142" s="31" t="e">
        <f>VLOOKUP($B141&amp;勤務表!E$1,デイリーデータ,6,FALSE)</f>
        <v>#N/A</v>
      </c>
      <c r="F142" s="31" t="str">
        <f>IFERROR(VLOOKUP($B141&amp;勤務表!F$1,デイリーデータ,6,FALSE),"")</f>
        <v/>
      </c>
      <c r="G142" s="31" t="str">
        <f>IFERROR(VLOOKUP($B141&amp;勤務表!G$1,デイリーデータ,6,FALSE),"")</f>
        <v/>
      </c>
      <c r="H142" s="31" t="str">
        <f>IFERROR(VLOOKUP($B141&amp;勤務表!H$1,デイリーデータ,6,FALSE),"")</f>
        <v/>
      </c>
      <c r="I142" s="31" t="str">
        <f>IFERROR(VLOOKUP($B141&amp;勤務表!I$1,デイリーデータ,6,FALSE),"")</f>
        <v/>
      </c>
      <c r="J142" s="31" t="str">
        <f>IFERROR(VLOOKUP($B141&amp;勤務表!J$1,デイリーデータ,6,FALSE),"")</f>
        <v/>
      </c>
      <c r="K142" s="31" t="str">
        <f>IFERROR(VLOOKUP($B141&amp;勤務表!K$1,デイリーデータ,6,FALSE),"")</f>
        <v/>
      </c>
      <c r="L142" s="31" t="str">
        <f>IFERROR(VLOOKUP($B141&amp;勤務表!L$1,デイリーデータ,6,FALSE),"")</f>
        <v/>
      </c>
      <c r="M142" s="31" t="str">
        <f>IFERROR(VLOOKUP($B141&amp;勤務表!M$1,デイリーデータ,6,FALSE),"")</f>
        <v/>
      </c>
      <c r="N142" s="31" t="str">
        <f>IFERROR(VLOOKUP($B141&amp;勤務表!N$1,デイリーデータ,6,FALSE),"")</f>
        <v/>
      </c>
      <c r="O142" s="31" t="str">
        <f>IFERROR(VLOOKUP($B141&amp;勤務表!O$1,デイリーデータ,6,FALSE),"")</f>
        <v/>
      </c>
      <c r="P142" s="31" t="str">
        <f>IFERROR(VLOOKUP($B141&amp;勤務表!P$1,デイリーデータ,6,FALSE),"")</f>
        <v/>
      </c>
      <c r="Q142" s="31" t="str">
        <f>IFERROR(VLOOKUP($B141&amp;勤務表!Q$1,デイリーデータ,6,FALSE),"")</f>
        <v/>
      </c>
      <c r="R142" s="31" t="str">
        <f>IFERROR(VLOOKUP($B141&amp;勤務表!R$1,デイリーデータ,6,FALSE),"")</f>
        <v/>
      </c>
      <c r="S142" s="31" t="str">
        <f>IFERROR(VLOOKUP($B141&amp;勤務表!S$1,デイリーデータ,6,FALSE),"")</f>
        <v/>
      </c>
      <c r="T142" s="31" t="str">
        <f>IFERROR(VLOOKUP($B141&amp;勤務表!T$1,デイリーデータ,6,FALSE),"")</f>
        <v/>
      </c>
      <c r="U142" s="31" t="str">
        <f>IFERROR(VLOOKUP($B141&amp;勤務表!U$1,デイリーデータ,6,FALSE),"")</f>
        <v/>
      </c>
      <c r="V142" s="31" t="str">
        <f>IFERROR(VLOOKUP($B141&amp;勤務表!V$1,デイリーデータ,6,FALSE),"")</f>
        <v/>
      </c>
      <c r="W142" s="31" t="str">
        <f>IFERROR(VLOOKUP($B141&amp;勤務表!W$1,デイリーデータ,6,FALSE),"")</f>
        <v/>
      </c>
      <c r="X142" s="31" t="str">
        <f>IFERROR(VLOOKUP($B141&amp;勤務表!X$1,デイリーデータ,6,FALSE),"")</f>
        <v/>
      </c>
      <c r="Y142" s="31" t="str">
        <f>IFERROR(VLOOKUP($B141&amp;勤務表!Y$1,デイリーデータ,6,FALSE),"")</f>
        <v/>
      </c>
      <c r="Z142" s="31" t="str">
        <f>IFERROR(VLOOKUP($B141&amp;勤務表!Z$1,デイリーデータ,6,FALSE),"")</f>
        <v/>
      </c>
      <c r="AA142" s="31" t="str">
        <f>IFERROR(VLOOKUP($B141&amp;勤務表!AA$1,デイリーデータ,6,FALSE),"")</f>
        <v/>
      </c>
      <c r="AB142" s="31" t="str">
        <f>IFERROR(VLOOKUP($B141&amp;勤務表!AB$1,デイリーデータ,6,FALSE),"")</f>
        <v/>
      </c>
      <c r="AC142" s="31" t="str">
        <f>IFERROR(VLOOKUP($B141&amp;勤務表!AC$1,デイリーデータ,6,FALSE),"")</f>
        <v/>
      </c>
      <c r="AD142" s="31" t="str">
        <f>IFERROR(VLOOKUP($B141&amp;勤務表!AD$1,デイリーデータ,6,FALSE),"")</f>
        <v/>
      </c>
      <c r="AE142" s="31" t="str">
        <f>IFERROR(VLOOKUP($B141&amp;勤務表!AE$1,デイリーデータ,6,FALSE),"")</f>
        <v/>
      </c>
      <c r="AF142" s="31" t="str">
        <f>IFERROR(VLOOKUP($B141&amp;勤務表!AF$1,デイリーデータ,6,FALSE),"")</f>
        <v/>
      </c>
      <c r="AG142" s="31" t="str">
        <f>IFERROR(VLOOKUP($B141&amp;勤務表!AG$1,デイリーデータ,6,FALSE),"")</f>
        <v/>
      </c>
      <c r="AH142" s="32" t="str">
        <f>IFERROR(VLOOKUP($B141&amp;勤務表!AH$1,デイリーデータ,6,FALSE),"")</f>
        <v/>
      </c>
    </row>
    <row r="143" spans="1:34" s="15" customFormat="1" ht="9.5" x14ac:dyDescent="0.2">
      <c r="A143" s="38"/>
      <c r="B143" s="39"/>
      <c r="C143" s="40" t="s">
        <v>46</v>
      </c>
      <c r="D143" s="34" t="e">
        <f>VLOOKUP($B141&amp;D$1,'宅直データ (２)'!$A:$K,8,FALSE)</f>
        <v>#N/A</v>
      </c>
      <c r="E143" s="35" t="e">
        <f>INDEX(拘!$D$15:$AH$63,勤務表!$A141,DAY(勤務表!E$1))</f>
        <v>#VALUE!</v>
      </c>
      <c r="F143" s="35" t="e">
        <f>INDEX(拘!$D$15:$AH$63,勤務表!$A141,DAY(勤務表!F$1))</f>
        <v>#VALUE!</v>
      </c>
      <c r="G143" s="35" t="e">
        <f>INDEX(拘!$D$15:$AH$63,勤務表!$A141,DAY(勤務表!G$1))</f>
        <v>#VALUE!</v>
      </c>
      <c r="H143" s="35" t="e">
        <f>INDEX(拘!$D$15:$AH$63,勤務表!$A141,DAY(勤務表!H$1))</f>
        <v>#VALUE!</v>
      </c>
      <c r="I143" s="35" t="e">
        <f>INDEX(拘!$D$15:$AH$63,勤務表!$A141,DAY(勤務表!I$1))</f>
        <v>#VALUE!</v>
      </c>
      <c r="J143" s="35" t="e">
        <f>INDEX(拘!$D$15:$AH$63,勤務表!$A141,DAY(勤務表!J$1))</f>
        <v>#VALUE!</v>
      </c>
      <c r="K143" s="35" t="e">
        <f>INDEX(拘!$D$15:$AH$63,勤務表!$A141,DAY(勤務表!K$1))</f>
        <v>#VALUE!</v>
      </c>
      <c r="L143" s="35" t="e">
        <f>INDEX(拘!$D$15:$AH$63,勤務表!$A141,DAY(勤務表!L$1))</f>
        <v>#VALUE!</v>
      </c>
      <c r="M143" s="35" t="e">
        <f>INDEX(拘!$D$15:$AH$63,勤務表!$A141,DAY(勤務表!M$1))</f>
        <v>#VALUE!</v>
      </c>
      <c r="N143" s="35" t="e">
        <f>INDEX(拘!$D$15:$AH$63,勤務表!$A141,DAY(勤務表!N$1))</f>
        <v>#VALUE!</v>
      </c>
      <c r="O143" s="35" t="e">
        <f>INDEX(拘!$D$15:$AH$63,勤務表!$A141,DAY(勤務表!O$1))</f>
        <v>#VALUE!</v>
      </c>
      <c r="P143" s="35" t="e">
        <f>INDEX(拘!$D$15:$AH$63,勤務表!$A141,DAY(勤務表!P$1))</f>
        <v>#VALUE!</v>
      </c>
      <c r="Q143" s="35" t="e">
        <f>INDEX(拘!$D$15:$AH$63,勤務表!$A141,DAY(勤務表!Q$1))</f>
        <v>#VALUE!</v>
      </c>
      <c r="R143" s="35" t="e">
        <f>INDEX(拘!$D$15:$AH$63,勤務表!$A141,DAY(勤務表!R$1))</f>
        <v>#VALUE!</v>
      </c>
      <c r="S143" s="35" t="e">
        <f>INDEX(拘!$D$15:$AH$63,勤務表!$A141,DAY(勤務表!S$1))</f>
        <v>#VALUE!</v>
      </c>
      <c r="T143" s="35" t="e">
        <f>INDEX(拘!$D$15:$AH$63,勤務表!$A141,DAY(勤務表!T$1))</f>
        <v>#VALUE!</v>
      </c>
      <c r="U143" s="35" t="e">
        <f>INDEX(拘!$D$15:$AH$63,勤務表!$A141,DAY(勤務表!U$1))</f>
        <v>#VALUE!</v>
      </c>
      <c r="V143" s="35" t="e">
        <f>INDEX(拘!$D$15:$AH$63,勤務表!$A141,DAY(勤務表!V$1))</f>
        <v>#VALUE!</v>
      </c>
      <c r="W143" s="35" t="e">
        <f>INDEX(拘!$D$15:$AH$63,勤務表!$A141,DAY(勤務表!W$1))</f>
        <v>#VALUE!</v>
      </c>
      <c r="X143" s="35" t="e">
        <f>INDEX(拘!$D$15:$AH$63,勤務表!$A141,DAY(勤務表!X$1))</f>
        <v>#VALUE!</v>
      </c>
      <c r="Y143" s="35" t="e">
        <f>INDEX(拘!$D$15:$AH$63,勤務表!$A141,DAY(勤務表!Y$1))</f>
        <v>#VALUE!</v>
      </c>
      <c r="Z143" s="35" t="e">
        <f>INDEX(拘!$D$15:$AH$63,勤務表!$A141,DAY(勤務表!Z$1))</f>
        <v>#VALUE!</v>
      </c>
      <c r="AA143" s="35" t="e">
        <f>INDEX(拘!$D$15:$AH$63,勤務表!$A141,DAY(勤務表!AA$1))</f>
        <v>#VALUE!</v>
      </c>
      <c r="AB143" s="35" t="e">
        <f>INDEX(拘!$D$15:$AH$63,勤務表!$A141,DAY(勤務表!AB$1))</f>
        <v>#VALUE!</v>
      </c>
      <c r="AC143" s="35" t="e">
        <f>INDEX(拘!$D$15:$AH$63,勤務表!$A141,DAY(勤務表!AC$1))</f>
        <v>#VALUE!</v>
      </c>
      <c r="AD143" s="35" t="e">
        <f>INDEX(拘!$D$15:$AH$63,勤務表!$A141,DAY(勤務表!AD$1))</f>
        <v>#VALUE!</v>
      </c>
      <c r="AE143" s="35" t="e">
        <f>INDEX(拘!$D$15:$AH$63,勤務表!$A141,DAY(勤務表!AE$1))</f>
        <v>#VALUE!</v>
      </c>
      <c r="AF143" s="35" t="e">
        <f>INDEX(拘!$D$15:$AH$63,勤務表!$A141,DAY(勤務表!AF$1))</f>
        <v>#VALUE!</v>
      </c>
      <c r="AG143" s="35" t="e">
        <f>INDEX(拘!$D$15:$AH$63,勤務表!$A141,DAY(勤務表!AG$1))</f>
        <v>#VALUE!</v>
      </c>
      <c r="AH143" s="36" t="e">
        <f>INDEX(拘!$D$15:$AH$63,勤務表!$A141,DAY(勤務表!AH$1))</f>
        <v>#VALUE!</v>
      </c>
    </row>
    <row r="144" spans="1:34" s="15" customFormat="1" x14ac:dyDescent="0.2">
      <c r="A144" s="41" t="str">
        <f>IFERROR(IF(A141+1&lt;=MAX('デイリーデータ (2)'!G:G),A141+1,""),"")</f>
        <v/>
      </c>
      <c r="B144" s="42">
        <f>IFERROR(VLOOKUP(A144,スタッフ!A:C,2,FALSE),"")</f>
        <v>0</v>
      </c>
      <c r="C144" s="46">
        <f>IFERROR(VLOOKUP(A144,スタッフ!A:C,3,FALSE),"")</f>
        <v>0</v>
      </c>
      <c r="D144" s="43" t="str">
        <f>IFERROR(VLOOKUP($B144&amp;D$1,'デイリーデータ (2)'!$A:$F,5,FALSE),"")</f>
        <v/>
      </c>
      <c r="E144" s="44" t="str">
        <f>IFERROR(VLOOKUP($B144&amp;E$1,'デイリーデータ (2)'!$A:$F,5,FALSE),"")</f>
        <v/>
      </c>
      <c r="F144" s="44" t="str">
        <f>IFERROR(VLOOKUP($B144&amp;F$1,'デイリーデータ (2)'!$A:$F,5,FALSE),"")</f>
        <v/>
      </c>
      <c r="G144" s="44" t="str">
        <f>IFERROR(VLOOKUP($B144&amp;G$1,'デイリーデータ (2)'!$A:$F,5,FALSE),"")</f>
        <v/>
      </c>
      <c r="H144" s="44" t="str">
        <f>IFERROR(VLOOKUP($B144&amp;H$1,'デイリーデータ (2)'!$A:$F,5,FALSE),"")</f>
        <v/>
      </c>
      <c r="I144" s="44" t="str">
        <f>IFERROR(VLOOKUP($B144&amp;I$1,'デイリーデータ (2)'!$A:$F,5,FALSE),"")</f>
        <v/>
      </c>
      <c r="J144" s="44" t="str">
        <f>IFERROR(VLOOKUP($B144&amp;J$1,'デイリーデータ (2)'!$A:$F,5,FALSE),"")</f>
        <v/>
      </c>
      <c r="K144" s="44" t="str">
        <f>IFERROR(VLOOKUP($B144&amp;K$1,'デイリーデータ (2)'!$A:$F,5,FALSE),"")</f>
        <v/>
      </c>
      <c r="L144" s="44" t="str">
        <f>IFERROR(VLOOKUP($B144&amp;L$1,'デイリーデータ (2)'!$A:$F,5,FALSE),"")</f>
        <v/>
      </c>
      <c r="M144" s="44" t="str">
        <f>IFERROR(VLOOKUP($B144&amp;M$1,'デイリーデータ (2)'!$A:$F,5,FALSE),"")</f>
        <v/>
      </c>
      <c r="N144" s="44" t="str">
        <f>IFERROR(VLOOKUP($B144&amp;N$1,'デイリーデータ (2)'!$A:$F,5,FALSE),"")</f>
        <v/>
      </c>
      <c r="O144" s="44" t="str">
        <f>IFERROR(VLOOKUP($B144&amp;O$1,'デイリーデータ (2)'!$A:$F,5,FALSE),"")</f>
        <v/>
      </c>
      <c r="P144" s="44" t="str">
        <f>IFERROR(VLOOKUP($B144&amp;P$1,'デイリーデータ (2)'!$A:$F,5,FALSE),"")</f>
        <v/>
      </c>
      <c r="Q144" s="44" t="str">
        <f>IFERROR(VLOOKUP($B144&amp;Q$1,'デイリーデータ (2)'!$A:$F,5,FALSE),"")</f>
        <v/>
      </c>
      <c r="R144" s="44" t="str">
        <f>IFERROR(VLOOKUP($B144&amp;R$1,'デイリーデータ (2)'!$A:$F,5,FALSE),"")</f>
        <v/>
      </c>
      <c r="S144" s="44" t="str">
        <f>IFERROR(VLOOKUP($B144&amp;S$1,'デイリーデータ (2)'!$A:$F,5,FALSE),"")</f>
        <v/>
      </c>
      <c r="T144" s="44" t="str">
        <f>IFERROR(VLOOKUP($B144&amp;T$1,'デイリーデータ (2)'!$A:$F,5,FALSE),"")</f>
        <v/>
      </c>
      <c r="U144" s="44" t="str">
        <f>IFERROR(VLOOKUP($B144&amp;U$1,'デイリーデータ (2)'!$A:$F,5,FALSE),"")</f>
        <v/>
      </c>
      <c r="V144" s="44" t="str">
        <f>IFERROR(VLOOKUP($B144&amp;V$1,'デイリーデータ (2)'!$A:$F,5,FALSE),"")</f>
        <v/>
      </c>
      <c r="W144" s="44" t="str">
        <f>IFERROR(VLOOKUP($B144&amp;W$1,'デイリーデータ (2)'!$A:$F,5,FALSE),"")</f>
        <v/>
      </c>
      <c r="X144" s="44" t="str">
        <f>IFERROR(VLOOKUP($B144&amp;X$1,'デイリーデータ (2)'!$A:$F,5,FALSE),"")</f>
        <v/>
      </c>
      <c r="Y144" s="44" t="str">
        <f>IFERROR(VLOOKUP($B144&amp;Y$1,'デイリーデータ (2)'!$A:$F,5,FALSE),"")</f>
        <v/>
      </c>
      <c r="Z144" s="44" t="str">
        <f>IFERROR(VLOOKUP($B144&amp;Z$1,'デイリーデータ (2)'!$A:$F,5,FALSE),"")</f>
        <v/>
      </c>
      <c r="AA144" s="44" t="str">
        <f>IFERROR(VLOOKUP($B144&amp;AA$1,'デイリーデータ (2)'!$A:$F,5,FALSE),"")</f>
        <v/>
      </c>
      <c r="AB144" s="44" t="str">
        <f>IFERROR(VLOOKUP($B144&amp;AB$1,'デイリーデータ (2)'!$A:$F,5,FALSE),"")</f>
        <v/>
      </c>
      <c r="AC144" s="44" t="str">
        <f>IFERROR(VLOOKUP($B144&amp;AC$1,'デイリーデータ (2)'!$A:$F,5,FALSE),"")</f>
        <v/>
      </c>
      <c r="AD144" s="44" t="str">
        <f>IFERROR(VLOOKUP($B144&amp;AD$1,'デイリーデータ (2)'!$A:$F,5,FALSE),"")</f>
        <v/>
      </c>
      <c r="AE144" s="44" t="str">
        <f>IFERROR(VLOOKUP($B144&amp;AE$1,'デイリーデータ (2)'!$A:$F,5,FALSE),"")</f>
        <v/>
      </c>
      <c r="AF144" s="44" t="str">
        <f>IFERROR(VLOOKUP($B144&amp;AF$1,'デイリーデータ (2)'!$A:$F,5,FALSE),"")</f>
        <v/>
      </c>
      <c r="AG144" s="44" t="str">
        <f>IFERROR(VLOOKUP($B144&amp;AG$1,'デイリーデータ (2)'!$A:$F,5,FALSE),"")</f>
        <v/>
      </c>
      <c r="AH144" s="45" t="str">
        <f>IFERROR(VLOOKUP($B144&amp;AH$1,'デイリーデータ (2)'!$A:$F,5,FALSE),"")</f>
        <v/>
      </c>
    </row>
    <row r="145" spans="1:34" s="15" customFormat="1" ht="9.5" x14ac:dyDescent="0.2">
      <c r="A145" s="29"/>
      <c r="B145" s="30"/>
      <c r="C145" s="28" t="s">
        <v>47</v>
      </c>
      <c r="D145" s="31" t="e">
        <f>VLOOKUP($B144&amp;勤務表!D$1,デイリーデータ,6,FALSE)</f>
        <v>#N/A</v>
      </c>
      <c r="E145" s="31" t="e">
        <f>VLOOKUP($B144&amp;勤務表!E$1,デイリーデータ,6,FALSE)</f>
        <v>#N/A</v>
      </c>
      <c r="F145" s="31" t="str">
        <f>IFERROR(VLOOKUP($B144&amp;勤務表!F$1,デイリーデータ,6,FALSE),"")</f>
        <v/>
      </c>
      <c r="G145" s="31" t="str">
        <f>IFERROR(VLOOKUP($B144&amp;勤務表!G$1,デイリーデータ,6,FALSE),"")</f>
        <v/>
      </c>
      <c r="H145" s="31" t="str">
        <f>IFERROR(VLOOKUP($B144&amp;勤務表!H$1,デイリーデータ,6,FALSE),"")</f>
        <v/>
      </c>
      <c r="I145" s="31" t="str">
        <f>IFERROR(VLOOKUP($B144&amp;勤務表!I$1,デイリーデータ,6,FALSE),"")</f>
        <v/>
      </c>
      <c r="J145" s="31" t="str">
        <f>IFERROR(VLOOKUP($B144&amp;勤務表!J$1,デイリーデータ,6,FALSE),"")</f>
        <v/>
      </c>
      <c r="K145" s="31" t="str">
        <f>IFERROR(VLOOKUP($B144&amp;勤務表!K$1,デイリーデータ,6,FALSE),"")</f>
        <v/>
      </c>
      <c r="L145" s="31" t="str">
        <f>IFERROR(VLOOKUP($B144&amp;勤務表!L$1,デイリーデータ,6,FALSE),"")</f>
        <v/>
      </c>
      <c r="M145" s="31" t="str">
        <f>IFERROR(VLOOKUP($B144&amp;勤務表!M$1,デイリーデータ,6,FALSE),"")</f>
        <v/>
      </c>
      <c r="N145" s="31" t="str">
        <f>IFERROR(VLOOKUP($B144&amp;勤務表!N$1,デイリーデータ,6,FALSE),"")</f>
        <v/>
      </c>
      <c r="O145" s="31" t="str">
        <f>IFERROR(VLOOKUP($B144&amp;勤務表!O$1,デイリーデータ,6,FALSE),"")</f>
        <v/>
      </c>
      <c r="P145" s="31" t="str">
        <f>IFERROR(VLOOKUP($B144&amp;勤務表!P$1,デイリーデータ,6,FALSE),"")</f>
        <v/>
      </c>
      <c r="Q145" s="31" t="str">
        <f>IFERROR(VLOOKUP($B144&amp;勤務表!Q$1,デイリーデータ,6,FALSE),"")</f>
        <v/>
      </c>
      <c r="R145" s="31" t="str">
        <f>IFERROR(VLOOKUP($B144&amp;勤務表!R$1,デイリーデータ,6,FALSE),"")</f>
        <v/>
      </c>
      <c r="S145" s="31" t="str">
        <f>IFERROR(VLOOKUP($B144&amp;勤務表!S$1,デイリーデータ,6,FALSE),"")</f>
        <v/>
      </c>
      <c r="T145" s="31" t="str">
        <f>IFERROR(VLOOKUP($B144&amp;勤務表!T$1,デイリーデータ,6,FALSE),"")</f>
        <v/>
      </c>
      <c r="U145" s="31" t="str">
        <f>IFERROR(VLOOKUP($B144&amp;勤務表!U$1,デイリーデータ,6,FALSE),"")</f>
        <v/>
      </c>
      <c r="V145" s="31" t="str">
        <f>IFERROR(VLOOKUP($B144&amp;勤務表!V$1,デイリーデータ,6,FALSE),"")</f>
        <v/>
      </c>
      <c r="W145" s="31" t="str">
        <f>IFERROR(VLOOKUP($B144&amp;勤務表!W$1,デイリーデータ,6,FALSE),"")</f>
        <v/>
      </c>
      <c r="X145" s="31" t="str">
        <f>IFERROR(VLOOKUP($B144&amp;勤務表!X$1,デイリーデータ,6,FALSE),"")</f>
        <v/>
      </c>
      <c r="Y145" s="31" t="str">
        <f>IFERROR(VLOOKUP($B144&amp;勤務表!Y$1,デイリーデータ,6,FALSE),"")</f>
        <v/>
      </c>
      <c r="Z145" s="31" t="str">
        <f>IFERROR(VLOOKUP($B144&amp;勤務表!Z$1,デイリーデータ,6,FALSE),"")</f>
        <v/>
      </c>
      <c r="AA145" s="31" t="str">
        <f>IFERROR(VLOOKUP($B144&amp;勤務表!AA$1,デイリーデータ,6,FALSE),"")</f>
        <v/>
      </c>
      <c r="AB145" s="31" t="str">
        <f>IFERROR(VLOOKUP($B144&amp;勤務表!AB$1,デイリーデータ,6,FALSE),"")</f>
        <v/>
      </c>
      <c r="AC145" s="31" t="str">
        <f>IFERROR(VLOOKUP($B144&amp;勤務表!AC$1,デイリーデータ,6,FALSE),"")</f>
        <v/>
      </c>
      <c r="AD145" s="31" t="str">
        <f>IFERROR(VLOOKUP($B144&amp;勤務表!AD$1,デイリーデータ,6,FALSE),"")</f>
        <v/>
      </c>
      <c r="AE145" s="31" t="str">
        <f>IFERROR(VLOOKUP($B144&amp;勤務表!AE$1,デイリーデータ,6,FALSE),"")</f>
        <v/>
      </c>
      <c r="AF145" s="31" t="str">
        <f>IFERROR(VLOOKUP($B144&amp;勤務表!AF$1,デイリーデータ,6,FALSE),"")</f>
        <v/>
      </c>
      <c r="AG145" s="31" t="str">
        <f>IFERROR(VLOOKUP($B144&amp;勤務表!AG$1,デイリーデータ,6,FALSE),"")</f>
        <v/>
      </c>
      <c r="AH145" s="32" t="str">
        <f>IFERROR(VLOOKUP($B144&amp;勤務表!AH$1,デイリーデータ,6,FALSE),"")</f>
        <v/>
      </c>
    </row>
    <row r="146" spans="1:34" s="15" customFormat="1" ht="9.5" x14ac:dyDescent="0.2">
      <c r="A146" s="38"/>
      <c r="B146" s="39"/>
      <c r="C146" s="40" t="s">
        <v>46</v>
      </c>
      <c r="D146" s="34" t="e">
        <f>VLOOKUP($B144&amp;D$1,'宅直データ (２)'!$A:$K,8,FALSE)</f>
        <v>#N/A</v>
      </c>
      <c r="E146" s="35" t="e">
        <f>INDEX(拘!$D$15:$AH$63,勤務表!$A144,DAY(勤務表!E$1))</f>
        <v>#VALUE!</v>
      </c>
      <c r="F146" s="35" t="e">
        <f>INDEX(拘!$D$15:$AH$63,勤務表!$A144,DAY(勤務表!F$1))</f>
        <v>#VALUE!</v>
      </c>
      <c r="G146" s="35" t="e">
        <f>INDEX(拘!$D$15:$AH$63,勤務表!$A144,DAY(勤務表!G$1))</f>
        <v>#VALUE!</v>
      </c>
      <c r="H146" s="35" t="e">
        <f>INDEX(拘!$D$15:$AH$63,勤務表!$A144,DAY(勤務表!H$1))</f>
        <v>#VALUE!</v>
      </c>
      <c r="I146" s="35" t="e">
        <f>INDEX(拘!$D$15:$AH$63,勤務表!$A144,DAY(勤務表!I$1))</f>
        <v>#VALUE!</v>
      </c>
      <c r="J146" s="35" t="e">
        <f>INDEX(拘!$D$15:$AH$63,勤務表!$A144,DAY(勤務表!J$1))</f>
        <v>#VALUE!</v>
      </c>
      <c r="K146" s="35" t="e">
        <f>INDEX(拘!$D$15:$AH$63,勤務表!$A144,DAY(勤務表!K$1))</f>
        <v>#VALUE!</v>
      </c>
      <c r="L146" s="35" t="e">
        <f>INDEX(拘!$D$15:$AH$63,勤務表!$A144,DAY(勤務表!L$1))</f>
        <v>#VALUE!</v>
      </c>
      <c r="M146" s="35" t="e">
        <f>INDEX(拘!$D$15:$AH$63,勤務表!$A144,DAY(勤務表!M$1))</f>
        <v>#VALUE!</v>
      </c>
      <c r="N146" s="35" t="e">
        <f>INDEX(拘!$D$15:$AH$63,勤務表!$A144,DAY(勤務表!N$1))</f>
        <v>#VALUE!</v>
      </c>
      <c r="O146" s="35" t="e">
        <f>INDEX(拘!$D$15:$AH$63,勤務表!$A144,DAY(勤務表!O$1))</f>
        <v>#VALUE!</v>
      </c>
      <c r="P146" s="35" t="e">
        <f>INDEX(拘!$D$15:$AH$63,勤務表!$A144,DAY(勤務表!P$1))</f>
        <v>#VALUE!</v>
      </c>
      <c r="Q146" s="35" t="e">
        <f>INDEX(拘!$D$15:$AH$63,勤務表!$A144,DAY(勤務表!Q$1))</f>
        <v>#VALUE!</v>
      </c>
      <c r="R146" s="35" t="e">
        <f>INDEX(拘!$D$15:$AH$63,勤務表!$A144,DAY(勤務表!R$1))</f>
        <v>#VALUE!</v>
      </c>
      <c r="S146" s="35" t="e">
        <f>INDEX(拘!$D$15:$AH$63,勤務表!$A144,DAY(勤務表!S$1))</f>
        <v>#VALUE!</v>
      </c>
      <c r="T146" s="35" t="e">
        <f>INDEX(拘!$D$15:$AH$63,勤務表!$A144,DAY(勤務表!T$1))</f>
        <v>#VALUE!</v>
      </c>
      <c r="U146" s="35" t="e">
        <f>INDEX(拘!$D$15:$AH$63,勤務表!$A144,DAY(勤務表!U$1))</f>
        <v>#VALUE!</v>
      </c>
      <c r="V146" s="35" t="e">
        <f>INDEX(拘!$D$15:$AH$63,勤務表!$A144,DAY(勤務表!V$1))</f>
        <v>#VALUE!</v>
      </c>
      <c r="W146" s="35" t="e">
        <f>INDEX(拘!$D$15:$AH$63,勤務表!$A144,DAY(勤務表!W$1))</f>
        <v>#VALUE!</v>
      </c>
      <c r="X146" s="35" t="e">
        <f>INDEX(拘!$D$15:$AH$63,勤務表!$A144,DAY(勤務表!X$1))</f>
        <v>#VALUE!</v>
      </c>
      <c r="Y146" s="35" t="e">
        <f>INDEX(拘!$D$15:$AH$63,勤務表!$A144,DAY(勤務表!Y$1))</f>
        <v>#VALUE!</v>
      </c>
      <c r="Z146" s="35" t="e">
        <f>INDEX(拘!$D$15:$AH$63,勤務表!$A144,DAY(勤務表!Z$1))</f>
        <v>#VALUE!</v>
      </c>
      <c r="AA146" s="35" t="e">
        <f>INDEX(拘!$D$15:$AH$63,勤務表!$A144,DAY(勤務表!AA$1))</f>
        <v>#VALUE!</v>
      </c>
      <c r="AB146" s="35" t="e">
        <f>INDEX(拘!$D$15:$AH$63,勤務表!$A144,DAY(勤務表!AB$1))</f>
        <v>#VALUE!</v>
      </c>
      <c r="AC146" s="35" t="e">
        <f>INDEX(拘!$D$15:$AH$63,勤務表!$A144,DAY(勤務表!AC$1))</f>
        <v>#VALUE!</v>
      </c>
      <c r="AD146" s="35" t="e">
        <f>INDEX(拘!$D$15:$AH$63,勤務表!$A144,DAY(勤務表!AD$1))</f>
        <v>#VALUE!</v>
      </c>
      <c r="AE146" s="35" t="e">
        <f>INDEX(拘!$D$15:$AH$63,勤務表!$A144,DAY(勤務表!AE$1))</f>
        <v>#VALUE!</v>
      </c>
      <c r="AF146" s="35" t="e">
        <f>INDEX(拘!$D$15:$AH$63,勤務表!$A144,DAY(勤務表!AF$1))</f>
        <v>#VALUE!</v>
      </c>
      <c r="AG146" s="35" t="e">
        <f>INDEX(拘!$D$15:$AH$63,勤務表!$A144,DAY(勤務表!AG$1))</f>
        <v>#VALUE!</v>
      </c>
      <c r="AH146" s="36" t="e">
        <f>INDEX(拘!$D$15:$AH$63,勤務表!$A144,DAY(勤務表!AH$1))</f>
        <v>#VALUE!</v>
      </c>
    </row>
    <row r="147" spans="1:34" s="15" customFormat="1" x14ac:dyDescent="0.2">
      <c r="A147" s="41" t="str">
        <f>IFERROR(IF(A144+1&lt;=MAX('デイリーデータ (2)'!G:G),A144+1,""),"")</f>
        <v/>
      </c>
      <c r="B147" s="42">
        <f>IFERROR(VLOOKUP(A147,スタッフ!A:C,2,FALSE),"")</f>
        <v>0</v>
      </c>
      <c r="C147" s="46">
        <f>IFERROR(VLOOKUP(A147,スタッフ!A:C,3,FALSE),"")</f>
        <v>0</v>
      </c>
      <c r="D147" s="43" t="str">
        <f>IFERROR(VLOOKUP($B147&amp;D$1,'デイリーデータ (2)'!$A:$F,5,FALSE),"")</f>
        <v/>
      </c>
      <c r="E147" s="44" t="str">
        <f>IFERROR(VLOOKUP($B147&amp;E$1,'デイリーデータ (2)'!$A:$F,5,FALSE),"")</f>
        <v/>
      </c>
      <c r="F147" s="44" t="str">
        <f>IFERROR(VLOOKUP($B147&amp;F$1,'デイリーデータ (2)'!$A:$F,5,FALSE),"")</f>
        <v/>
      </c>
      <c r="G147" s="44" t="str">
        <f>IFERROR(VLOOKUP($B147&amp;G$1,'デイリーデータ (2)'!$A:$F,5,FALSE),"")</f>
        <v/>
      </c>
      <c r="H147" s="44" t="str">
        <f>IFERROR(VLOOKUP($B147&amp;H$1,'デイリーデータ (2)'!$A:$F,5,FALSE),"")</f>
        <v/>
      </c>
      <c r="I147" s="44" t="str">
        <f>IFERROR(VLOOKUP($B147&amp;I$1,'デイリーデータ (2)'!$A:$F,5,FALSE),"")</f>
        <v/>
      </c>
      <c r="J147" s="44" t="str">
        <f>IFERROR(VLOOKUP($B147&amp;J$1,'デイリーデータ (2)'!$A:$F,5,FALSE),"")</f>
        <v/>
      </c>
      <c r="K147" s="44" t="str">
        <f>IFERROR(VLOOKUP($B147&amp;K$1,'デイリーデータ (2)'!$A:$F,5,FALSE),"")</f>
        <v/>
      </c>
      <c r="L147" s="44" t="str">
        <f>IFERROR(VLOOKUP($B147&amp;L$1,'デイリーデータ (2)'!$A:$F,5,FALSE),"")</f>
        <v/>
      </c>
      <c r="M147" s="44" t="str">
        <f>IFERROR(VLOOKUP($B147&amp;M$1,'デイリーデータ (2)'!$A:$F,5,FALSE),"")</f>
        <v/>
      </c>
      <c r="N147" s="44" t="str">
        <f>IFERROR(VLOOKUP($B147&amp;N$1,'デイリーデータ (2)'!$A:$F,5,FALSE),"")</f>
        <v/>
      </c>
      <c r="O147" s="44" t="str">
        <f>IFERROR(VLOOKUP($B147&amp;O$1,'デイリーデータ (2)'!$A:$F,5,FALSE),"")</f>
        <v/>
      </c>
      <c r="P147" s="44" t="str">
        <f>IFERROR(VLOOKUP($B147&amp;P$1,'デイリーデータ (2)'!$A:$F,5,FALSE),"")</f>
        <v/>
      </c>
      <c r="Q147" s="44" t="str">
        <f>IFERROR(VLOOKUP($B147&amp;Q$1,'デイリーデータ (2)'!$A:$F,5,FALSE),"")</f>
        <v/>
      </c>
      <c r="R147" s="44" t="str">
        <f>IFERROR(VLOOKUP($B147&amp;R$1,'デイリーデータ (2)'!$A:$F,5,FALSE),"")</f>
        <v/>
      </c>
      <c r="S147" s="44" t="str">
        <f>IFERROR(VLOOKUP($B147&amp;S$1,'デイリーデータ (2)'!$A:$F,5,FALSE),"")</f>
        <v/>
      </c>
      <c r="T147" s="44" t="str">
        <f>IFERROR(VLOOKUP($B147&amp;T$1,'デイリーデータ (2)'!$A:$F,5,FALSE),"")</f>
        <v/>
      </c>
      <c r="U147" s="44" t="str">
        <f>IFERROR(VLOOKUP($B147&amp;U$1,'デイリーデータ (2)'!$A:$F,5,FALSE),"")</f>
        <v/>
      </c>
      <c r="V147" s="44" t="str">
        <f>IFERROR(VLOOKUP($B147&amp;V$1,'デイリーデータ (2)'!$A:$F,5,FALSE),"")</f>
        <v/>
      </c>
      <c r="W147" s="44" t="str">
        <f>IFERROR(VLOOKUP($B147&amp;W$1,'デイリーデータ (2)'!$A:$F,5,FALSE),"")</f>
        <v/>
      </c>
      <c r="X147" s="44" t="str">
        <f>IFERROR(VLOOKUP($B147&amp;X$1,'デイリーデータ (2)'!$A:$F,5,FALSE),"")</f>
        <v/>
      </c>
      <c r="Y147" s="44" t="str">
        <f>IFERROR(VLOOKUP($B147&amp;Y$1,'デイリーデータ (2)'!$A:$F,5,FALSE),"")</f>
        <v/>
      </c>
      <c r="Z147" s="44" t="str">
        <f>IFERROR(VLOOKUP($B147&amp;Z$1,'デイリーデータ (2)'!$A:$F,5,FALSE),"")</f>
        <v/>
      </c>
      <c r="AA147" s="44" t="str">
        <f>IFERROR(VLOOKUP($B147&amp;AA$1,'デイリーデータ (2)'!$A:$F,5,FALSE),"")</f>
        <v/>
      </c>
      <c r="AB147" s="44" t="str">
        <f>IFERROR(VLOOKUP($B147&amp;AB$1,'デイリーデータ (2)'!$A:$F,5,FALSE),"")</f>
        <v/>
      </c>
      <c r="AC147" s="44" t="str">
        <f>IFERROR(VLOOKUP($B147&amp;AC$1,'デイリーデータ (2)'!$A:$F,5,FALSE),"")</f>
        <v/>
      </c>
      <c r="AD147" s="44" t="str">
        <f>IFERROR(VLOOKUP($B147&amp;AD$1,'デイリーデータ (2)'!$A:$F,5,FALSE),"")</f>
        <v/>
      </c>
      <c r="AE147" s="44" t="str">
        <f>IFERROR(VLOOKUP($B147&amp;AE$1,'デイリーデータ (2)'!$A:$F,5,FALSE),"")</f>
        <v/>
      </c>
      <c r="AF147" s="44" t="str">
        <f>IFERROR(VLOOKUP($B147&amp;AF$1,'デイリーデータ (2)'!$A:$F,5,FALSE),"")</f>
        <v/>
      </c>
      <c r="AG147" s="44" t="str">
        <f>IFERROR(VLOOKUP($B147&amp;AG$1,'デイリーデータ (2)'!$A:$F,5,FALSE),"")</f>
        <v/>
      </c>
      <c r="AH147" s="45" t="str">
        <f>IFERROR(VLOOKUP($B147&amp;AH$1,'デイリーデータ (2)'!$A:$F,5,FALSE),"")</f>
        <v/>
      </c>
    </row>
    <row r="148" spans="1:34" s="15" customFormat="1" ht="9.5" x14ac:dyDescent="0.2">
      <c r="A148" s="29"/>
      <c r="B148" s="30"/>
      <c r="C148" s="28" t="s">
        <v>47</v>
      </c>
      <c r="D148" s="31" t="e">
        <f>VLOOKUP($B147&amp;勤務表!D$1,デイリーデータ,6,FALSE)</f>
        <v>#N/A</v>
      </c>
      <c r="E148" s="31" t="e">
        <f>VLOOKUP($B147&amp;勤務表!E$1,デイリーデータ,6,FALSE)</f>
        <v>#N/A</v>
      </c>
      <c r="F148" s="31" t="str">
        <f>IFERROR(VLOOKUP($B147&amp;勤務表!F$1,デイリーデータ,6,FALSE),"")</f>
        <v/>
      </c>
      <c r="G148" s="31" t="str">
        <f>IFERROR(VLOOKUP($B147&amp;勤務表!G$1,デイリーデータ,6,FALSE),"")</f>
        <v/>
      </c>
      <c r="H148" s="31" t="str">
        <f>IFERROR(VLOOKUP($B147&amp;勤務表!H$1,デイリーデータ,6,FALSE),"")</f>
        <v/>
      </c>
      <c r="I148" s="31" t="str">
        <f>IFERROR(VLOOKUP($B147&amp;勤務表!I$1,デイリーデータ,6,FALSE),"")</f>
        <v/>
      </c>
      <c r="J148" s="31" t="str">
        <f>IFERROR(VLOOKUP($B147&amp;勤務表!J$1,デイリーデータ,6,FALSE),"")</f>
        <v/>
      </c>
      <c r="K148" s="31" t="str">
        <f>IFERROR(VLOOKUP($B147&amp;勤務表!K$1,デイリーデータ,6,FALSE),"")</f>
        <v/>
      </c>
      <c r="L148" s="31" t="str">
        <f>IFERROR(VLOOKUP($B147&amp;勤務表!L$1,デイリーデータ,6,FALSE),"")</f>
        <v/>
      </c>
      <c r="M148" s="31" t="str">
        <f>IFERROR(VLOOKUP($B147&amp;勤務表!M$1,デイリーデータ,6,FALSE),"")</f>
        <v/>
      </c>
      <c r="N148" s="31" t="str">
        <f>IFERROR(VLOOKUP($B147&amp;勤務表!N$1,デイリーデータ,6,FALSE),"")</f>
        <v/>
      </c>
      <c r="O148" s="31" t="str">
        <f>IFERROR(VLOOKUP($B147&amp;勤務表!O$1,デイリーデータ,6,FALSE),"")</f>
        <v/>
      </c>
      <c r="P148" s="31" t="str">
        <f>IFERROR(VLOOKUP($B147&amp;勤務表!P$1,デイリーデータ,6,FALSE),"")</f>
        <v/>
      </c>
      <c r="Q148" s="31" t="str">
        <f>IFERROR(VLOOKUP($B147&amp;勤務表!Q$1,デイリーデータ,6,FALSE),"")</f>
        <v/>
      </c>
      <c r="R148" s="31" t="str">
        <f>IFERROR(VLOOKUP($B147&amp;勤務表!R$1,デイリーデータ,6,FALSE),"")</f>
        <v/>
      </c>
      <c r="S148" s="31" t="str">
        <f>IFERROR(VLOOKUP($B147&amp;勤務表!S$1,デイリーデータ,6,FALSE),"")</f>
        <v/>
      </c>
      <c r="T148" s="31" t="str">
        <f>IFERROR(VLOOKUP($B147&amp;勤務表!T$1,デイリーデータ,6,FALSE),"")</f>
        <v/>
      </c>
      <c r="U148" s="31" t="str">
        <f>IFERROR(VLOOKUP($B147&amp;勤務表!U$1,デイリーデータ,6,FALSE),"")</f>
        <v/>
      </c>
      <c r="V148" s="31" t="str">
        <f>IFERROR(VLOOKUP($B147&amp;勤務表!V$1,デイリーデータ,6,FALSE),"")</f>
        <v/>
      </c>
      <c r="W148" s="31" t="str">
        <f>IFERROR(VLOOKUP($B147&amp;勤務表!W$1,デイリーデータ,6,FALSE),"")</f>
        <v/>
      </c>
      <c r="X148" s="31" t="str">
        <f>IFERROR(VLOOKUP($B147&amp;勤務表!X$1,デイリーデータ,6,FALSE),"")</f>
        <v/>
      </c>
      <c r="Y148" s="31" t="str">
        <f>IFERROR(VLOOKUP($B147&amp;勤務表!Y$1,デイリーデータ,6,FALSE),"")</f>
        <v/>
      </c>
      <c r="Z148" s="31" t="str">
        <f>IFERROR(VLOOKUP($B147&amp;勤務表!Z$1,デイリーデータ,6,FALSE),"")</f>
        <v/>
      </c>
      <c r="AA148" s="31" t="str">
        <f>IFERROR(VLOOKUP($B147&amp;勤務表!AA$1,デイリーデータ,6,FALSE),"")</f>
        <v/>
      </c>
      <c r="AB148" s="31" t="str">
        <f>IFERROR(VLOOKUP($B147&amp;勤務表!AB$1,デイリーデータ,6,FALSE),"")</f>
        <v/>
      </c>
      <c r="AC148" s="31" t="str">
        <f>IFERROR(VLOOKUP($B147&amp;勤務表!AC$1,デイリーデータ,6,FALSE),"")</f>
        <v/>
      </c>
      <c r="AD148" s="31" t="str">
        <f>IFERROR(VLOOKUP($B147&amp;勤務表!AD$1,デイリーデータ,6,FALSE),"")</f>
        <v/>
      </c>
      <c r="AE148" s="31" t="str">
        <f>IFERROR(VLOOKUP($B147&amp;勤務表!AE$1,デイリーデータ,6,FALSE),"")</f>
        <v/>
      </c>
      <c r="AF148" s="31" t="str">
        <f>IFERROR(VLOOKUP($B147&amp;勤務表!AF$1,デイリーデータ,6,FALSE),"")</f>
        <v/>
      </c>
      <c r="AG148" s="31" t="str">
        <f>IFERROR(VLOOKUP($B147&amp;勤務表!AG$1,デイリーデータ,6,FALSE),"")</f>
        <v/>
      </c>
      <c r="AH148" s="32" t="str">
        <f>IFERROR(VLOOKUP($B147&amp;勤務表!AH$1,デイリーデータ,6,FALSE),"")</f>
        <v/>
      </c>
    </row>
    <row r="149" spans="1:34" s="15" customFormat="1" ht="9.5" x14ac:dyDescent="0.2">
      <c r="A149" s="38"/>
      <c r="B149" s="39"/>
      <c r="C149" s="40" t="s">
        <v>46</v>
      </c>
      <c r="D149" s="34" t="e">
        <f>VLOOKUP($B147&amp;D$1,'宅直データ (２)'!$A:$K,8,FALSE)</f>
        <v>#N/A</v>
      </c>
      <c r="E149" s="35" t="e">
        <f>INDEX(拘!$D$15:$AH$63,勤務表!$A147,DAY(勤務表!E$1))</f>
        <v>#VALUE!</v>
      </c>
      <c r="F149" s="35" t="e">
        <f>INDEX(拘!$D$15:$AH$63,勤務表!$A147,DAY(勤務表!F$1))</f>
        <v>#VALUE!</v>
      </c>
      <c r="G149" s="35" t="e">
        <f>INDEX(拘!$D$15:$AH$63,勤務表!$A147,DAY(勤務表!G$1))</f>
        <v>#VALUE!</v>
      </c>
      <c r="H149" s="35" t="e">
        <f>INDEX(拘!$D$15:$AH$63,勤務表!$A147,DAY(勤務表!H$1))</f>
        <v>#VALUE!</v>
      </c>
      <c r="I149" s="35" t="e">
        <f>INDEX(拘!$D$15:$AH$63,勤務表!$A147,DAY(勤務表!I$1))</f>
        <v>#VALUE!</v>
      </c>
      <c r="J149" s="35" t="e">
        <f>INDEX(拘!$D$15:$AH$63,勤務表!$A147,DAY(勤務表!J$1))</f>
        <v>#VALUE!</v>
      </c>
      <c r="K149" s="35" t="e">
        <f>INDEX(拘!$D$15:$AH$63,勤務表!$A147,DAY(勤務表!K$1))</f>
        <v>#VALUE!</v>
      </c>
      <c r="L149" s="35" t="e">
        <f>INDEX(拘!$D$15:$AH$63,勤務表!$A147,DAY(勤務表!L$1))</f>
        <v>#VALUE!</v>
      </c>
      <c r="M149" s="35" t="e">
        <f>INDEX(拘!$D$15:$AH$63,勤務表!$A147,DAY(勤務表!M$1))</f>
        <v>#VALUE!</v>
      </c>
      <c r="N149" s="35" t="e">
        <f>INDEX(拘!$D$15:$AH$63,勤務表!$A147,DAY(勤務表!N$1))</f>
        <v>#VALUE!</v>
      </c>
      <c r="O149" s="35" t="e">
        <f>INDEX(拘!$D$15:$AH$63,勤務表!$A147,DAY(勤務表!O$1))</f>
        <v>#VALUE!</v>
      </c>
      <c r="P149" s="35" t="e">
        <f>INDEX(拘!$D$15:$AH$63,勤務表!$A147,DAY(勤務表!P$1))</f>
        <v>#VALUE!</v>
      </c>
      <c r="Q149" s="35" t="e">
        <f>INDEX(拘!$D$15:$AH$63,勤務表!$A147,DAY(勤務表!Q$1))</f>
        <v>#VALUE!</v>
      </c>
      <c r="R149" s="35" t="e">
        <f>INDEX(拘!$D$15:$AH$63,勤務表!$A147,DAY(勤務表!R$1))</f>
        <v>#VALUE!</v>
      </c>
      <c r="S149" s="35" t="e">
        <f>INDEX(拘!$D$15:$AH$63,勤務表!$A147,DAY(勤務表!S$1))</f>
        <v>#VALUE!</v>
      </c>
      <c r="T149" s="35" t="e">
        <f>INDEX(拘!$D$15:$AH$63,勤務表!$A147,DAY(勤務表!T$1))</f>
        <v>#VALUE!</v>
      </c>
      <c r="U149" s="35" t="e">
        <f>INDEX(拘!$D$15:$AH$63,勤務表!$A147,DAY(勤務表!U$1))</f>
        <v>#VALUE!</v>
      </c>
      <c r="V149" s="35" t="e">
        <f>INDEX(拘!$D$15:$AH$63,勤務表!$A147,DAY(勤務表!V$1))</f>
        <v>#VALUE!</v>
      </c>
      <c r="W149" s="35" t="e">
        <f>INDEX(拘!$D$15:$AH$63,勤務表!$A147,DAY(勤務表!W$1))</f>
        <v>#VALUE!</v>
      </c>
      <c r="X149" s="35" t="e">
        <f>INDEX(拘!$D$15:$AH$63,勤務表!$A147,DAY(勤務表!X$1))</f>
        <v>#VALUE!</v>
      </c>
      <c r="Y149" s="35" t="e">
        <f>INDEX(拘!$D$15:$AH$63,勤務表!$A147,DAY(勤務表!Y$1))</f>
        <v>#VALUE!</v>
      </c>
      <c r="Z149" s="35" t="e">
        <f>INDEX(拘!$D$15:$AH$63,勤務表!$A147,DAY(勤務表!Z$1))</f>
        <v>#VALUE!</v>
      </c>
      <c r="AA149" s="35" t="e">
        <f>INDEX(拘!$D$15:$AH$63,勤務表!$A147,DAY(勤務表!AA$1))</f>
        <v>#VALUE!</v>
      </c>
      <c r="AB149" s="35" t="e">
        <f>INDEX(拘!$D$15:$AH$63,勤務表!$A147,DAY(勤務表!AB$1))</f>
        <v>#VALUE!</v>
      </c>
      <c r="AC149" s="35" t="e">
        <f>INDEX(拘!$D$15:$AH$63,勤務表!$A147,DAY(勤務表!AC$1))</f>
        <v>#VALUE!</v>
      </c>
      <c r="AD149" s="35" t="e">
        <f>INDEX(拘!$D$15:$AH$63,勤務表!$A147,DAY(勤務表!AD$1))</f>
        <v>#VALUE!</v>
      </c>
      <c r="AE149" s="35" t="e">
        <f>INDEX(拘!$D$15:$AH$63,勤務表!$A147,DAY(勤務表!AE$1))</f>
        <v>#VALUE!</v>
      </c>
      <c r="AF149" s="35" t="e">
        <f>INDEX(拘!$D$15:$AH$63,勤務表!$A147,DAY(勤務表!AF$1))</f>
        <v>#VALUE!</v>
      </c>
      <c r="AG149" s="35" t="e">
        <f>INDEX(拘!$D$15:$AH$63,勤務表!$A147,DAY(勤務表!AG$1))</f>
        <v>#VALUE!</v>
      </c>
      <c r="AH149" s="36" t="e">
        <f>INDEX(拘!$D$15:$AH$63,勤務表!$A147,DAY(勤務表!AH$1))</f>
        <v>#VALUE!</v>
      </c>
    </row>
    <row r="150" spans="1:34" s="15" customFormat="1" x14ac:dyDescent="0.2">
      <c r="A150" s="41" t="str">
        <f>IFERROR(IF(A147+1&lt;=MAX('デイリーデータ (2)'!G:G),A147+1,""),"")</f>
        <v/>
      </c>
      <c r="B150" s="42">
        <f>IFERROR(VLOOKUP(A150,スタッフ!A:C,2,FALSE),"")</f>
        <v>0</v>
      </c>
      <c r="C150" s="46">
        <f>IFERROR(VLOOKUP(A150,スタッフ!A:C,3,FALSE),"")</f>
        <v>0</v>
      </c>
      <c r="D150" s="43" t="str">
        <f>IFERROR(VLOOKUP($B150&amp;D$1,'デイリーデータ (2)'!$A:$F,5,FALSE),"")</f>
        <v/>
      </c>
      <c r="E150" s="44" t="str">
        <f>IFERROR(VLOOKUP($B150&amp;E$1,'デイリーデータ (2)'!$A:$F,5,FALSE),"")</f>
        <v/>
      </c>
      <c r="F150" s="44" t="str">
        <f>IFERROR(VLOOKUP($B150&amp;F$1,'デイリーデータ (2)'!$A:$F,5,FALSE),"")</f>
        <v/>
      </c>
      <c r="G150" s="44" t="str">
        <f>IFERROR(VLOOKUP($B150&amp;G$1,'デイリーデータ (2)'!$A:$F,5,FALSE),"")</f>
        <v/>
      </c>
      <c r="H150" s="44" t="str">
        <f>IFERROR(VLOOKUP($B150&amp;H$1,'デイリーデータ (2)'!$A:$F,5,FALSE),"")</f>
        <v/>
      </c>
      <c r="I150" s="44" t="str">
        <f>IFERROR(VLOOKUP($B150&amp;I$1,'デイリーデータ (2)'!$A:$F,5,FALSE),"")</f>
        <v/>
      </c>
      <c r="J150" s="44" t="str">
        <f>IFERROR(VLOOKUP($B150&amp;J$1,'デイリーデータ (2)'!$A:$F,5,FALSE),"")</f>
        <v/>
      </c>
      <c r="K150" s="44" t="str">
        <f>IFERROR(VLOOKUP($B150&amp;K$1,'デイリーデータ (2)'!$A:$F,5,FALSE),"")</f>
        <v/>
      </c>
      <c r="L150" s="44" t="str">
        <f>IFERROR(VLOOKUP($B150&amp;L$1,'デイリーデータ (2)'!$A:$F,5,FALSE),"")</f>
        <v/>
      </c>
      <c r="M150" s="44" t="str">
        <f>IFERROR(VLOOKUP($B150&amp;M$1,'デイリーデータ (2)'!$A:$F,5,FALSE),"")</f>
        <v/>
      </c>
      <c r="N150" s="44" t="str">
        <f>IFERROR(VLOOKUP($B150&amp;N$1,'デイリーデータ (2)'!$A:$F,5,FALSE),"")</f>
        <v/>
      </c>
      <c r="O150" s="44" t="str">
        <f>IFERROR(VLOOKUP($B150&amp;O$1,'デイリーデータ (2)'!$A:$F,5,FALSE),"")</f>
        <v/>
      </c>
      <c r="P150" s="44" t="str">
        <f>IFERROR(VLOOKUP($B150&amp;P$1,'デイリーデータ (2)'!$A:$F,5,FALSE),"")</f>
        <v/>
      </c>
      <c r="Q150" s="44" t="str">
        <f>IFERROR(VLOOKUP($B150&amp;Q$1,'デイリーデータ (2)'!$A:$F,5,FALSE),"")</f>
        <v/>
      </c>
      <c r="R150" s="44" t="str">
        <f>IFERROR(VLOOKUP($B150&amp;R$1,'デイリーデータ (2)'!$A:$F,5,FALSE),"")</f>
        <v/>
      </c>
      <c r="S150" s="44" t="str">
        <f>IFERROR(VLOOKUP($B150&amp;S$1,'デイリーデータ (2)'!$A:$F,5,FALSE),"")</f>
        <v/>
      </c>
      <c r="T150" s="44" t="str">
        <f>IFERROR(VLOOKUP($B150&amp;T$1,'デイリーデータ (2)'!$A:$F,5,FALSE),"")</f>
        <v/>
      </c>
      <c r="U150" s="44" t="str">
        <f>IFERROR(VLOOKUP($B150&amp;U$1,'デイリーデータ (2)'!$A:$F,5,FALSE),"")</f>
        <v/>
      </c>
      <c r="V150" s="44" t="str">
        <f>IFERROR(VLOOKUP($B150&amp;V$1,'デイリーデータ (2)'!$A:$F,5,FALSE),"")</f>
        <v/>
      </c>
      <c r="W150" s="44" t="str">
        <f>IFERROR(VLOOKUP($B150&amp;W$1,'デイリーデータ (2)'!$A:$F,5,FALSE),"")</f>
        <v/>
      </c>
      <c r="X150" s="44" t="str">
        <f>IFERROR(VLOOKUP($B150&amp;X$1,'デイリーデータ (2)'!$A:$F,5,FALSE),"")</f>
        <v/>
      </c>
      <c r="Y150" s="44" t="str">
        <f>IFERROR(VLOOKUP($B150&amp;Y$1,'デイリーデータ (2)'!$A:$F,5,FALSE),"")</f>
        <v/>
      </c>
      <c r="Z150" s="44" t="str">
        <f>IFERROR(VLOOKUP($B150&amp;Z$1,'デイリーデータ (2)'!$A:$F,5,FALSE),"")</f>
        <v/>
      </c>
      <c r="AA150" s="44" t="str">
        <f>IFERROR(VLOOKUP($B150&amp;AA$1,'デイリーデータ (2)'!$A:$F,5,FALSE),"")</f>
        <v/>
      </c>
      <c r="AB150" s="44" t="str">
        <f>IFERROR(VLOOKUP($B150&amp;AB$1,'デイリーデータ (2)'!$A:$F,5,FALSE),"")</f>
        <v/>
      </c>
      <c r="AC150" s="44" t="str">
        <f>IFERROR(VLOOKUP($B150&amp;AC$1,'デイリーデータ (2)'!$A:$F,5,FALSE),"")</f>
        <v/>
      </c>
      <c r="AD150" s="44" t="str">
        <f>IFERROR(VLOOKUP($B150&amp;AD$1,'デイリーデータ (2)'!$A:$F,5,FALSE),"")</f>
        <v/>
      </c>
      <c r="AE150" s="44" t="str">
        <f>IFERROR(VLOOKUP($B150&amp;AE$1,'デイリーデータ (2)'!$A:$F,5,FALSE),"")</f>
        <v/>
      </c>
      <c r="AF150" s="44" t="str">
        <f>IFERROR(VLOOKUP($B150&amp;AF$1,'デイリーデータ (2)'!$A:$F,5,FALSE),"")</f>
        <v/>
      </c>
      <c r="AG150" s="44" t="str">
        <f>IFERROR(VLOOKUP($B150&amp;AG$1,'デイリーデータ (2)'!$A:$F,5,FALSE),"")</f>
        <v/>
      </c>
      <c r="AH150" s="45" t="str">
        <f>IFERROR(VLOOKUP($B150&amp;AH$1,'デイリーデータ (2)'!$A:$F,5,FALSE),"")</f>
        <v/>
      </c>
    </row>
    <row r="151" spans="1:34" s="15" customFormat="1" ht="9.5" x14ac:dyDescent="0.2">
      <c r="A151" s="29"/>
      <c r="B151" s="30"/>
      <c r="C151" s="28" t="s">
        <v>47</v>
      </c>
      <c r="D151" s="31" t="e">
        <f>VLOOKUP($B150&amp;勤務表!D$1,デイリーデータ,6,FALSE)</f>
        <v>#N/A</v>
      </c>
      <c r="E151" s="31" t="e">
        <f>VLOOKUP($B150&amp;勤務表!E$1,デイリーデータ,6,FALSE)</f>
        <v>#N/A</v>
      </c>
      <c r="F151" s="31" t="str">
        <f>IFERROR(VLOOKUP($B150&amp;勤務表!F$1,デイリーデータ,6,FALSE),"")</f>
        <v/>
      </c>
      <c r="G151" s="31" t="str">
        <f>IFERROR(VLOOKUP($B150&amp;勤務表!G$1,デイリーデータ,6,FALSE),"")</f>
        <v/>
      </c>
      <c r="H151" s="31" t="str">
        <f>IFERROR(VLOOKUP($B150&amp;勤務表!H$1,デイリーデータ,6,FALSE),"")</f>
        <v/>
      </c>
      <c r="I151" s="31" t="str">
        <f>IFERROR(VLOOKUP($B150&amp;勤務表!I$1,デイリーデータ,6,FALSE),"")</f>
        <v/>
      </c>
      <c r="J151" s="31" t="str">
        <f>IFERROR(VLOOKUP($B150&amp;勤務表!J$1,デイリーデータ,6,FALSE),"")</f>
        <v/>
      </c>
      <c r="K151" s="31" t="str">
        <f>IFERROR(VLOOKUP($B150&amp;勤務表!K$1,デイリーデータ,6,FALSE),"")</f>
        <v/>
      </c>
      <c r="L151" s="31" t="str">
        <f>IFERROR(VLOOKUP($B150&amp;勤務表!L$1,デイリーデータ,6,FALSE),"")</f>
        <v/>
      </c>
      <c r="M151" s="31" t="str">
        <f>IFERROR(VLOOKUP($B150&amp;勤務表!M$1,デイリーデータ,6,FALSE),"")</f>
        <v/>
      </c>
      <c r="N151" s="31" t="str">
        <f>IFERROR(VLOOKUP($B150&amp;勤務表!N$1,デイリーデータ,6,FALSE),"")</f>
        <v/>
      </c>
      <c r="O151" s="31" t="str">
        <f>IFERROR(VLOOKUP($B150&amp;勤務表!O$1,デイリーデータ,6,FALSE),"")</f>
        <v/>
      </c>
      <c r="P151" s="31" t="str">
        <f>IFERROR(VLOOKUP($B150&amp;勤務表!P$1,デイリーデータ,6,FALSE),"")</f>
        <v/>
      </c>
      <c r="Q151" s="31" t="str">
        <f>IFERROR(VLOOKUP($B150&amp;勤務表!Q$1,デイリーデータ,6,FALSE),"")</f>
        <v/>
      </c>
      <c r="R151" s="31" t="str">
        <f>IFERROR(VLOOKUP($B150&amp;勤務表!R$1,デイリーデータ,6,FALSE),"")</f>
        <v/>
      </c>
      <c r="S151" s="31" t="str">
        <f>IFERROR(VLOOKUP($B150&amp;勤務表!S$1,デイリーデータ,6,FALSE),"")</f>
        <v/>
      </c>
      <c r="T151" s="31" t="str">
        <f>IFERROR(VLOOKUP($B150&amp;勤務表!T$1,デイリーデータ,6,FALSE),"")</f>
        <v/>
      </c>
      <c r="U151" s="31" t="str">
        <f>IFERROR(VLOOKUP($B150&amp;勤務表!U$1,デイリーデータ,6,FALSE),"")</f>
        <v/>
      </c>
      <c r="V151" s="31" t="str">
        <f>IFERROR(VLOOKUP($B150&amp;勤務表!V$1,デイリーデータ,6,FALSE),"")</f>
        <v/>
      </c>
      <c r="W151" s="31" t="str">
        <f>IFERROR(VLOOKUP($B150&amp;勤務表!W$1,デイリーデータ,6,FALSE),"")</f>
        <v/>
      </c>
      <c r="X151" s="31" t="str">
        <f>IFERROR(VLOOKUP($B150&amp;勤務表!X$1,デイリーデータ,6,FALSE),"")</f>
        <v/>
      </c>
      <c r="Y151" s="31" t="str">
        <f>IFERROR(VLOOKUP($B150&amp;勤務表!Y$1,デイリーデータ,6,FALSE),"")</f>
        <v/>
      </c>
      <c r="Z151" s="31" t="str">
        <f>IFERROR(VLOOKUP($B150&amp;勤務表!Z$1,デイリーデータ,6,FALSE),"")</f>
        <v/>
      </c>
      <c r="AA151" s="31" t="str">
        <f>IFERROR(VLOOKUP($B150&amp;勤務表!AA$1,デイリーデータ,6,FALSE),"")</f>
        <v/>
      </c>
      <c r="AB151" s="31" t="str">
        <f>IFERROR(VLOOKUP($B150&amp;勤務表!AB$1,デイリーデータ,6,FALSE),"")</f>
        <v/>
      </c>
      <c r="AC151" s="31" t="str">
        <f>IFERROR(VLOOKUP($B150&amp;勤務表!AC$1,デイリーデータ,6,FALSE),"")</f>
        <v/>
      </c>
      <c r="AD151" s="31" t="str">
        <f>IFERROR(VLOOKUP($B150&amp;勤務表!AD$1,デイリーデータ,6,FALSE),"")</f>
        <v/>
      </c>
      <c r="AE151" s="31" t="str">
        <f>IFERROR(VLOOKUP($B150&amp;勤務表!AE$1,デイリーデータ,6,FALSE),"")</f>
        <v/>
      </c>
      <c r="AF151" s="31" t="str">
        <f>IFERROR(VLOOKUP($B150&amp;勤務表!AF$1,デイリーデータ,6,FALSE),"")</f>
        <v/>
      </c>
      <c r="AG151" s="31" t="str">
        <f>IFERROR(VLOOKUP($B150&amp;勤務表!AG$1,デイリーデータ,6,FALSE),"")</f>
        <v/>
      </c>
      <c r="AH151" s="32" t="str">
        <f>IFERROR(VLOOKUP($B150&amp;勤務表!AH$1,デイリーデータ,6,FALSE),"")</f>
        <v/>
      </c>
    </row>
    <row r="152" spans="1:34" s="15" customFormat="1" ht="9.5" x14ac:dyDescent="0.2">
      <c r="A152" s="38"/>
      <c r="B152" s="39"/>
      <c r="C152" s="40" t="s">
        <v>46</v>
      </c>
      <c r="D152" s="34" t="e">
        <f>VLOOKUP($B150&amp;D$1,'宅直データ (２)'!$A:$K,8,FALSE)</f>
        <v>#N/A</v>
      </c>
      <c r="E152" s="35" t="e">
        <f>INDEX(拘!$D$15:$AH$63,勤務表!$A150,DAY(勤務表!E$1))</f>
        <v>#VALUE!</v>
      </c>
      <c r="F152" s="35" t="e">
        <f>INDEX(拘!$D$15:$AH$63,勤務表!$A150,DAY(勤務表!F$1))</f>
        <v>#VALUE!</v>
      </c>
      <c r="G152" s="35" t="e">
        <f>INDEX(拘!$D$15:$AH$63,勤務表!$A150,DAY(勤務表!G$1))</f>
        <v>#VALUE!</v>
      </c>
      <c r="H152" s="35" t="e">
        <f>INDEX(拘!$D$15:$AH$63,勤務表!$A150,DAY(勤務表!H$1))</f>
        <v>#VALUE!</v>
      </c>
      <c r="I152" s="35" t="e">
        <f>INDEX(拘!$D$15:$AH$63,勤務表!$A150,DAY(勤務表!I$1))</f>
        <v>#VALUE!</v>
      </c>
      <c r="J152" s="35" t="e">
        <f>INDEX(拘!$D$15:$AH$63,勤務表!$A150,DAY(勤務表!J$1))</f>
        <v>#VALUE!</v>
      </c>
      <c r="K152" s="35" t="e">
        <f>INDEX(拘!$D$15:$AH$63,勤務表!$A150,DAY(勤務表!K$1))</f>
        <v>#VALUE!</v>
      </c>
      <c r="L152" s="35" t="e">
        <f>INDEX(拘!$D$15:$AH$63,勤務表!$A150,DAY(勤務表!L$1))</f>
        <v>#VALUE!</v>
      </c>
      <c r="M152" s="35" t="e">
        <f>INDEX(拘!$D$15:$AH$63,勤務表!$A150,DAY(勤務表!M$1))</f>
        <v>#VALUE!</v>
      </c>
      <c r="N152" s="35" t="e">
        <f>INDEX(拘!$D$15:$AH$63,勤務表!$A150,DAY(勤務表!N$1))</f>
        <v>#VALUE!</v>
      </c>
      <c r="O152" s="35" t="e">
        <f>INDEX(拘!$D$15:$AH$63,勤務表!$A150,DAY(勤務表!O$1))</f>
        <v>#VALUE!</v>
      </c>
      <c r="P152" s="35" t="e">
        <f>INDEX(拘!$D$15:$AH$63,勤務表!$A150,DAY(勤務表!P$1))</f>
        <v>#VALUE!</v>
      </c>
      <c r="Q152" s="35" t="e">
        <f>INDEX(拘!$D$15:$AH$63,勤務表!$A150,DAY(勤務表!Q$1))</f>
        <v>#VALUE!</v>
      </c>
      <c r="R152" s="35" t="e">
        <f>INDEX(拘!$D$15:$AH$63,勤務表!$A150,DAY(勤務表!R$1))</f>
        <v>#VALUE!</v>
      </c>
      <c r="S152" s="35" t="e">
        <f>INDEX(拘!$D$15:$AH$63,勤務表!$A150,DAY(勤務表!S$1))</f>
        <v>#VALUE!</v>
      </c>
      <c r="T152" s="35" t="e">
        <f>INDEX(拘!$D$15:$AH$63,勤務表!$A150,DAY(勤務表!T$1))</f>
        <v>#VALUE!</v>
      </c>
      <c r="U152" s="35" t="e">
        <f>INDEX(拘!$D$15:$AH$63,勤務表!$A150,DAY(勤務表!U$1))</f>
        <v>#VALUE!</v>
      </c>
      <c r="V152" s="35" t="e">
        <f>INDEX(拘!$D$15:$AH$63,勤務表!$A150,DAY(勤務表!V$1))</f>
        <v>#VALUE!</v>
      </c>
      <c r="W152" s="35" t="e">
        <f>INDEX(拘!$D$15:$AH$63,勤務表!$A150,DAY(勤務表!W$1))</f>
        <v>#VALUE!</v>
      </c>
      <c r="X152" s="35" t="e">
        <f>INDEX(拘!$D$15:$AH$63,勤務表!$A150,DAY(勤務表!X$1))</f>
        <v>#VALUE!</v>
      </c>
      <c r="Y152" s="35" t="e">
        <f>INDEX(拘!$D$15:$AH$63,勤務表!$A150,DAY(勤務表!Y$1))</f>
        <v>#VALUE!</v>
      </c>
      <c r="Z152" s="35" t="e">
        <f>INDEX(拘!$D$15:$AH$63,勤務表!$A150,DAY(勤務表!Z$1))</f>
        <v>#VALUE!</v>
      </c>
      <c r="AA152" s="35" t="e">
        <f>INDEX(拘!$D$15:$AH$63,勤務表!$A150,DAY(勤務表!AA$1))</f>
        <v>#VALUE!</v>
      </c>
      <c r="AB152" s="35" t="e">
        <f>INDEX(拘!$D$15:$AH$63,勤務表!$A150,DAY(勤務表!AB$1))</f>
        <v>#VALUE!</v>
      </c>
      <c r="AC152" s="35" t="e">
        <f>INDEX(拘!$D$15:$AH$63,勤務表!$A150,DAY(勤務表!AC$1))</f>
        <v>#VALUE!</v>
      </c>
      <c r="AD152" s="35" t="e">
        <f>INDEX(拘!$D$15:$AH$63,勤務表!$A150,DAY(勤務表!AD$1))</f>
        <v>#VALUE!</v>
      </c>
      <c r="AE152" s="35" t="e">
        <f>INDEX(拘!$D$15:$AH$63,勤務表!$A150,DAY(勤務表!AE$1))</f>
        <v>#VALUE!</v>
      </c>
      <c r="AF152" s="35" t="e">
        <f>INDEX(拘!$D$15:$AH$63,勤務表!$A150,DAY(勤務表!AF$1))</f>
        <v>#VALUE!</v>
      </c>
      <c r="AG152" s="35" t="e">
        <f>INDEX(拘!$D$15:$AH$63,勤務表!$A150,DAY(勤務表!AG$1))</f>
        <v>#VALUE!</v>
      </c>
      <c r="AH152" s="36" t="e">
        <f>INDEX(拘!$D$15:$AH$63,勤務表!$A150,DAY(勤務表!AH$1))</f>
        <v>#VALUE!</v>
      </c>
    </row>
    <row r="153" spans="1:34" s="15" customFormat="1" x14ac:dyDescent="0.2">
      <c r="A153" s="41" t="str">
        <f>IFERROR(IF(A150+1&lt;=MAX('デイリーデータ (2)'!G:G),A150+1,""),"")</f>
        <v/>
      </c>
      <c r="B153" s="42">
        <f>IFERROR(VLOOKUP(A153,スタッフ!A:C,2,FALSE),"")</f>
        <v>0</v>
      </c>
      <c r="C153" s="46">
        <f>IFERROR(VLOOKUP(A153,スタッフ!A:C,3,FALSE),"")</f>
        <v>0</v>
      </c>
      <c r="D153" s="43" t="str">
        <f>IFERROR(VLOOKUP($B153&amp;D$1,'デイリーデータ (2)'!$A:$F,5,FALSE),"")</f>
        <v/>
      </c>
      <c r="E153" s="44" t="str">
        <f>IFERROR(VLOOKUP($B153&amp;E$1,'デイリーデータ (2)'!$A:$F,5,FALSE),"")</f>
        <v/>
      </c>
      <c r="F153" s="44" t="str">
        <f>IFERROR(VLOOKUP($B153&amp;F$1,'デイリーデータ (2)'!$A:$F,5,FALSE),"")</f>
        <v/>
      </c>
      <c r="G153" s="44" t="str">
        <f>IFERROR(VLOOKUP($B153&amp;G$1,'デイリーデータ (2)'!$A:$F,5,FALSE),"")</f>
        <v/>
      </c>
      <c r="H153" s="44" t="str">
        <f>IFERROR(VLOOKUP($B153&amp;H$1,'デイリーデータ (2)'!$A:$F,5,FALSE),"")</f>
        <v/>
      </c>
      <c r="I153" s="44" t="str">
        <f>IFERROR(VLOOKUP($B153&amp;I$1,'デイリーデータ (2)'!$A:$F,5,FALSE),"")</f>
        <v/>
      </c>
      <c r="J153" s="44" t="str">
        <f>IFERROR(VLOOKUP($B153&amp;J$1,'デイリーデータ (2)'!$A:$F,5,FALSE),"")</f>
        <v/>
      </c>
      <c r="K153" s="44" t="str">
        <f>IFERROR(VLOOKUP($B153&amp;K$1,'デイリーデータ (2)'!$A:$F,5,FALSE),"")</f>
        <v/>
      </c>
      <c r="L153" s="44" t="str">
        <f>IFERROR(VLOOKUP($B153&amp;L$1,'デイリーデータ (2)'!$A:$F,5,FALSE),"")</f>
        <v/>
      </c>
      <c r="M153" s="44" t="str">
        <f>IFERROR(VLOOKUP($B153&amp;M$1,'デイリーデータ (2)'!$A:$F,5,FALSE),"")</f>
        <v/>
      </c>
      <c r="N153" s="44" t="str">
        <f>IFERROR(VLOOKUP($B153&amp;N$1,'デイリーデータ (2)'!$A:$F,5,FALSE),"")</f>
        <v/>
      </c>
      <c r="O153" s="44" t="str">
        <f>IFERROR(VLOOKUP($B153&amp;O$1,'デイリーデータ (2)'!$A:$F,5,FALSE),"")</f>
        <v/>
      </c>
      <c r="P153" s="44" t="str">
        <f>IFERROR(VLOOKUP($B153&amp;P$1,'デイリーデータ (2)'!$A:$F,5,FALSE),"")</f>
        <v/>
      </c>
      <c r="Q153" s="44" t="str">
        <f>IFERROR(VLOOKUP($B153&amp;Q$1,'デイリーデータ (2)'!$A:$F,5,FALSE),"")</f>
        <v/>
      </c>
      <c r="R153" s="44" t="str">
        <f>IFERROR(VLOOKUP($B153&amp;R$1,'デイリーデータ (2)'!$A:$F,5,FALSE),"")</f>
        <v/>
      </c>
      <c r="S153" s="44" t="str">
        <f>IFERROR(VLOOKUP($B153&amp;S$1,'デイリーデータ (2)'!$A:$F,5,FALSE),"")</f>
        <v/>
      </c>
      <c r="T153" s="44" t="str">
        <f>IFERROR(VLOOKUP($B153&amp;T$1,'デイリーデータ (2)'!$A:$F,5,FALSE),"")</f>
        <v/>
      </c>
      <c r="U153" s="44" t="str">
        <f>IFERROR(VLOOKUP($B153&amp;U$1,'デイリーデータ (2)'!$A:$F,5,FALSE),"")</f>
        <v/>
      </c>
      <c r="V153" s="44" t="str">
        <f>IFERROR(VLOOKUP($B153&amp;V$1,'デイリーデータ (2)'!$A:$F,5,FALSE),"")</f>
        <v/>
      </c>
      <c r="W153" s="44" t="str">
        <f>IFERROR(VLOOKUP($B153&amp;W$1,'デイリーデータ (2)'!$A:$F,5,FALSE),"")</f>
        <v/>
      </c>
      <c r="X153" s="44" t="str">
        <f>IFERROR(VLOOKUP($B153&amp;X$1,'デイリーデータ (2)'!$A:$F,5,FALSE),"")</f>
        <v/>
      </c>
      <c r="Y153" s="44" t="str">
        <f>IFERROR(VLOOKUP($B153&amp;Y$1,'デイリーデータ (2)'!$A:$F,5,FALSE),"")</f>
        <v/>
      </c>
      <c r="Z153" s="44" t="str">
        <f>IFERROR(VLOOKUP($B153&amp;Z$1,'デイリーデータ (2)'!$A:$F,5,FALSE),"")</f>
        <v/>
      </c>
      <c r="AA153" s="44" t="str">
        <f>IFERROR(VLOOKUP($B153&amp;AA$1,'デイリーデータ (2)'!$A:$F,5,FALSE),"")</f>
        <v/>
      </c>
      <c r="AB153" s="44" t="str">
        <f>IFERROR(VLOOKUP($B153&amp;AB$1,'デイリーデータ (2)'!$A:$F,5,FALSE),"")</f>
        <v/>
      </c>
      <c r="AC153" s="44" t="str">
        <f>IFERROR(VLOOKUP($B153&amp;AC$1,'デイリーデータ (2)'!$A:$F,5,FALSE),"")</f>
        <v/>
      </c>
      <c r="AD153" s="44" t="str">
        <f>IFERROR(VLOOKUP($B153&amp;AD$1,'デイリーデータ (2)'!$A:$F,5,FALSE),"")</f>
        <v/>
      </c>
      <c r="AE153" s="44" t="str">
        <f>IFERROR(VLOOKUP($B153&amp;AE$1,'デイリーデータ (2)'!$A:$F,5,FALSE),"")</f>
        <v/>
      </c>
      <c r="AF153" s="44" t="str">
        <f>IFERROR(VLOOKUP($B153&amp;AF$1,'デイリーデータ (2)'!$A:$F,5,FALSE),"")</f>
        <v/>
      </c>
      <c r="AG153" s="44" t="str">
        <f>IFERROR(VLOOKUP($B153&amp;AG$1,'デイリーデータ (2)'!$A:$F,5,FALSE),"")</f>
        <v/>
      </c>
      <c r="AH153" s="45" t="str">
        <f>IFERROR(VLOOKUP($B153&amp;AH$1,'デイリーデータ (2)'!$A:$F,5,FALSE),"")</f>
        <v/>
      </c>
    </row>
    <row r="154" spans="1:34" s="15" customFormat="1" ht="9.5" x14ac:dyDescent="0.2">
      <c r="A154" s="29"/>
      <c r="B154" s="30"/>
      <c r="C154" s="28" t="s">
        <v>47</v>
      </c>
      <c r="D154" s="31" t="e">
        <f>VLOOKUP($B153&amp;勤務表!D$1,デイリーデータ,6,FALSE)</f>
        <v>#N/A</v>
      </c>
      <c r="E154" s="31" t="e">
        <f>VLOOKUP($B153&amp;勤務表!E$1,デイリーデータ,6,FALSE)</f>
        <v>#N/A</v>
      </c>
      <c r="F154" s="31" t="str">
        <f>IFERROR(VLOOKUP($B153&amp;勤務表!F$1,デイリーデータ,6,FALSE),"")</f>
        <v/>
      </c>
      <c r="G154" s="31" t="str">
        <f>IFERROR(VLOOKUP($B153&amp;勤務表!G$1,デイリーデータ,6,FALSE),"")</f>
        <v/>
      </c>
      <c r="H154" s="31" t="str">
        <f>IFERROR(VLOOKUP($B153&amp;勤務表!H$1,デイリーデータ,6,FALSE),"")</f>
        <v/>
      </c>
      <c r="I154" s="31" t="str">
        <f>IFERROR(VLOOKUP($B153&amp;勤務表!I$1,デイリーデータ,6,FALSE),"")</f>
        <v/>
      </c>
      <c r="J154" s="31" t="str">
        <f>IFERROR(VLOOKUP($B153&amp;勤務表!J$1,デイリーデータ,6,FALSE),"")</f>
        <v/>
      </c>
      <c r="K154" s="31" t="str">
        <f>IFERROR(VLOOKUP($B153&amp;勤務表!K$1,デイリーデータ,6,FALSE),"")</f>
        <v/>
      </c>
      <c r="L154" s="31" t="str">
        <f>IFERROR(VLOOKUP($B153&amp;勤務表!L$1,デイリーデータ,6,FALSE),"")</f>
        <v/>
      </c>
      <c r="M154" s="31" t="str">
        <f>IFERROR(VLOOKUP($B153&amp;勤務表!M$1,デイリーデータ,6,FALSE),"")</f>
        <v/>
      </c>
      <c r="N154" s="31" t="str">
        <f>IFERROR(VLOOKUP($B153&amp;勤務表!N$1,デイリーデータ,6,FALSE),"")</f>
        <v/>
      </c>
      <c r="O154" s="31" t="str">
        <f>IFERROR(VLOOKUP($B153&amp;勤務表!O$1,デイリーデータ,6,FALSE),"")</f>
        <v/>
      </c>
      <c r="P154" s="31" t="str">
        <f>IFERROR(VLOOKUP($B153&amp;勤務表!P$1,デイリーデータ,6,FALSE),"")</f>
        <v/>
      </c>
      <c r="Q154" s="31" t="str">
        <f>IFERROR(VLOOKUP($B153&amp;勤務表!Q$1,デイリーデータ,6,FALSE),"")</f>
        <v/>
      </c>
      <c r="R154" s="31" t="str">
        <f>IFERROR(VLOOKUP($B153&amp;勤務表!R$1,デイリーデータ,6,FALSE),"")</f>
        <v/>
      </c>
      <c r="S154" s="31" t="str">
        <f>IFERROR(VLOOKUP($B153&amp;勤務表!S$1,デイリーデータ,6,FALSE),"")</f>
        <v/>
      </c>
      <c r="T154" s="31" t="str">
        <f>IFERROR(VLOOKUP($B153&amp;勤務表!T$1,デイリーデータ,6,FALSE),"")</f>
        <v/>
      </c>
      <c r="U154" s="31" t="str">
        <f>IFERROR(VLOOKUP($B153&amp;勤務表!U$1,デイリーデータ,6,FALSE),"")</f>
        <v/>
      </c>
      <c r="V154" s="31" t="str">
        <f>IFERROR(VLOOKUP($B153&amp;勤務表!V$1,デイリーデータ,6,FALSE),"")</f>
        <v/>
      </c>
      <c r="W154" s="31" t="str">
        <f>IFERROR(VLOOKUP($B153&amp;勤務表!W$1,デイリーデータ,6,FALSE),"")</f>
        <v/>
      </c>
      <c r="X154" s="31" t="str">
        <f>IFERROR(VLOOKUP($B153&amp;勤務表!X$1,デイリーデータ,6,FALSE),"")</f>
        <v/>
      </c>
      <c r="Y154" s="31" t="str">
        <f>IFERROR(VLOOKUP($B153&amp;勤務表!Y$1,デイリーデータ,6,FALSE),"")</f>
        <v/>
      </c>
      <c r="Z154" s="31" t="str">
        <f>IFERROR(VLOOKUP($B153&amp;勤務表!Z$1,デイリーデータ,6,FALSE),"")</f>
        <v/>
      </c>
      <c r="AA154" s="31" t="str">
        <f>IFERROR(VLOOKUP($B153&amp;勤務表!AA$1,デイリーデータ,6,FALSE),"")</f>
        <v/>
      </c>
      <c r="AB154" s="31" t="str">
        <f>IFERROR(VLOOKUP($B153&amp;勤務表!AB$1,デイリーデータ,6,FALSE),"")</f>
        <v/>
      </c>
      <c r="AC154" s="31" t="str">
        <f>IFERROR(VLOOKUP($B153&amp;勤務表!AC$1,デイリーデータ,6,FALSE),"")</f>
        <v/>
      </c>
      <c r="AD154" s="31" t="str">
        <f>IFERROR(VLOOKUP($B153&amp;勤務表!AD$1,デイリーデータ,6,FALSE),"")</f>
        <v/>
      </c>
      <c r="AE154" s="31" t="str">
        <f>IFERROR(VLOOKUP($B153&amp;勤務表!AE$1,デイリーデータ,6,FALSE),"")</f>
        <v/>
      </c>
      <c r="AF154" s="31" t="str">
        <f>IFERROR(VLOOKUP($B153&amp;勤務表!AF$1,デイリーデータ,6,FALSE),"")</f>
        <v/>
      </c>
      <c r="AG154" s="31" t="str">
        <f>IFERROR(VLOOKUP($B153&amp;勤務表!AG$1,デイリーデータ,6,FALSE),"")</f>
        <v/>
      </c>
      <c r="AH154" s="32" t="str">
        <f>IFERROR(VLOOKUP($B153&amp;勤務表!AH$1,デイリーデータ,6,FALSE),"")</f>
        <v/>
      </c>
    </row>
    <row r="155" spans="1:34" s="15" customFormat="1" ht="9.5" x14ac:dyDescent="0.2">
      <c r="A155" s="38"/>
      <c r="B155" s="39"/>
      <c r="C155" s="40" t="s">
        <v>46</v>
      </c>
      <c r="D155" s="34" t="e">
        <f>VLOOKUP($B153&amp;D$1,'宅直データ (２)'!$A:$K,8,FALSE)</f>
        <v>#N/A</v>
      </c>
      <c r="E155" s="35" t="e">
        <f>INDEX(拘!$D$15:$AH$63,勤務表!$A153,DAY(勤務表!E$1))</f>
        <v>#VALUE!</v>
      </c>
      <c r="F155" s="35" t="e">
        <f>INDEX(拘!$D$15:$AH$63,勤務表!$A153,DAY(勤務表!F$1))</f>
        <v>#VALUE!</v>
      </c>
      <c r="G155" s="35" t="e">
        <f>INDEX(拘!$D$15:$AH$63,勤務表!$A153,DAY(勤務表!G$1))</f>
        <v>#VALUE!</v>
      </c>
      <c r="H155" s="35" t="e">
        <f>INDEX(拘!$D$15:$AH$63,勤務表!$A153,DAY(勤務表!H$1))</f>
        <v>#VALUE!</v>
      </c>
      <c r="I155" s="35" t="e">
        <f>INDEX(拘!$D$15:$AH$63,勤務表!$A153,DAY(勤務表!I$1))</f>
        <v>#VALUE!</v>
      </c>
      <c r="J155" s="35" t="e">
        <f>INDEX(拘!$D$15:$AH$63,勤務表!$A153,DAY(勤務表!J$1))</f>
        <v>#VALUE!</v>
      </c>
      <c r="K155" s="35" t="e">
        <f>INDEX(拘!$D$15:$AH$63,勤務表!$A153,DAY(勤務表!K$1))</f>
        <v>#VALUE!</v>
      </c>
      <c r="L155" s="35" t="e">
        <f>INDEX(拘!$D$15:$AH$63,勤務表!$A153,DAY(勤務表!L$1))</f>
        <v>#VALUE!</v>
      </c>
      <c r="M155" s="35" t="e">
        <f>INDEX(拘!$D$15:$AH$63,勤務表!$A153,DAY(勤務表!M$1))</f>
        <v>#VALUE!</v>
      </c>
      <c r="N155" s="35" t="e">
        <f>INDEX(拘!$D$15:$AH$63,勤務表!$A153,DAY(勤務表!N$1))</f>
        <v>#VALUE!</v>
      </c>
      <c r="O155" s="35" t="e">
        <f>INDEX(拘!$D$15:$AH$63,勤務表!$A153,DAY(勤務表!O$1))</f>
        <v>#VALUE!</v>
      </c>
      <c r="P155" s="35" t="e">
        <f>INDEX(拘!$D$15:$AH$63,勤務表!$A153,DAY(勤務表!P$1))</f>
        <v>#VALUE!</v>
      </c>
      <c r="Q155" s="35" t="e">
        <f>INDEX(拘!$D$15:$AH$63,勤務表!$A153,DAY(勤務表!Q$1))</f>
        <v>#VALUE!</v>
      </c>
      <c r="R155" s="35" t="e">
        <f>INDEX(拘!$D$15:$AH$63,勤務表!$A153,DAY(勤務表!R$1))</f>
        <v>#VALUE!</v>
      </c>
      <c r="S155" s="35" t="e">
        <f>INDEX(拘!$D$15:$AH$63,勤務表!$A153,DAY(勤務表!S$1))</f>
        <v>#VALUE!</v>
      </c>
      <c r="T155" s="35" t="e">
        <f>INDEX(拘!$D$15:$AH$63,勤務表!$A153,DAY(勤務表!T$1))</f>
        <v>#VALUE!</v>
      </c>
      <c r="U155" s="35" t="e">
        <f>INDEX(拘!$D$15:$AH$63,勤務表!$A153,DAY(勤務表!U$1))</f>
        <v>#VALUE!</v>
      </c>
      <c r="V155" s="35" t="e">
        <f>INDEX(拘!$D$15:$AH$63,勤務表!$A153,DAY(勤務表!V$1))</f>
        <v>#VALUE!</v>
      </c>
      <c r="W155" s="35" t="e">
        <f>INDEX(拘!$D$15:$AH$63,勤務表!$A153,DAY(勤務表!W$1))</f>
        <v>#VALUE!</v>
      </c>
      <c r="X155" s="35" t="e">
        <f>INDEX(拘!$D$15:$AH$63,勤務表!$A153,DAY(勤務表!X$1))</f>
        <v>#VALUE!</v>
      </c>
      <c r="Y155" s="35" t="e">
        <f>INDEX(拘!$D$15:$AH$63,勤務表!$A153,DAY(勤務表!Y$1))</f>
        <v>#VALUE!</v>
      </c>
      <c r="Z155" s="35" t="e">
        <f>INDEX(拘!$D$15:$AH$63,勤務表!$A153,DAY(勤務表!Z$1))</f>
        <v>#VALUE!</v>
      </c>
      <c r="AA155" s="35" t="e">
        <f>INDEX(拘!$D$15:$AH$63,勤務表!$A153,DAY(勤務表!AA$1))</f>
        <v>#VALUE!</v>
      </c>
      <c r="AB155" s="35" t="e">
        <f>INDEX(拘!$D$15:$AH$63,勤務表!$A153,DAY(勤務表!AB$1))</f>
        <v>#VALUE!</v>
      </c>
      <c r="AC155" s="35" t="e">
        <f>INDEX(拘!$D$15:$AH$63,勤務表!$A153,DAY(勤務表!AC$1))</f>
        <v>#VALUE!</v>
      </c>
      <c r="AD155" s="35" t="e">
        <f>INDEX(拘!$D$15:$AH$63,勤務表!$A153,DAY(勤務表!AD$1))</f>
        <v>#VALUE!</v>
      </c>
      <c r="AE155" s="35" t="e">
        <f>INDEX(拘!$D$15:$AH$63,勤務表!$A153,DAY(勤務表!AE$1))</f>
        <v>#VALUE!</v>
      </c>
      <c r="AF155" s="35" t="e">
        <f>INDEX(拘!$D$15:$AH$63,勤務表!$A153,DAY(勤務表!AF$1))</f>
        <v>#VALUE!</v>
      </c>
      <c r="AG155" s="35" t="e">
        <f>INDEX(拘!$D$15:$AH$63,勤務表!$A153,DAY(勤務表!AG$1))</f>
        <v>#VALUE!</v>
      </c>
      <c r="AH155" s="36" t="e">
        <f>INDEX(拘!$D$15:$AH$63,勤務表!$A153,DAY(勤務表!AH$1))</f>
        <v>#VALUE!</v>
      </c>
    </row>
    <row r="156" spans="1:34" s="15" customFormat="1" x14ac:dyDescent="0.2">
      <c r="A156" s="41" t="str">
        <f>IFERROR(IF(A153+1&lt;=MAX('デイリーデータ (2)'!G:G),A153+1,""),"")</f>
        <v/>
      </c>
      <c r="B156" s="42">
        <f>IFERROR(VLOOKUP(A156,スタッフ!A:C,2,FALSE),"")</f>
        <v>0</v>
      </c>
      <c r="C156" s="46">
        <f>IFERROR(VLOOKUP(A156,スタッフ!A:C,3,FALSE),"")</f>
        <v>0</v>
      </c>
      <c r="D156" s="43" t="str">
        <f>IFERROR(VLOOKUP($B156&amp;D$1,'デイリーデータ (2)'!$A:$F,5,FALSE),"")</f>
        <v/>
      </c>
      <c r="E156" s="44" t="str">
        <f>IFERROR(VLOOKUP($B156&amp;E$1,'デイリーデータ (2)'!$A:$F,5,FALSE),"")</f>
        <v/>
      </c>
      <c r="F156" s="44" t="str">
        <f>IFERROR(VLOOKUP($B156&amp;F$1,'デイリーデータ (2)'!$A:$F,5,FALSE),"")</f>
        <v/>
      </c>
      <c r="G156" s="44" t="str">
        <f>IFERROR(VLOOKUP($B156&amp;G$1,'デイリーデータ (2)'!$A:$F,5,FALSE),"")</f>
        <v/>
      </c>
      <c r="H156" s="44" t="str">
        <f>IFERROR(VLOOKUP($B156&amp;H$1,'デイリーデータ (2)'!$A:$F,5,FALSE),"")</f>
        <v/>
      </c>
      <c r="I156" s="44" t="str">
        <f>IFERROR(VLOOKUP($B156&amp;I$1,'デイリーデータ (2)'!$A:$F,5,FALSE),"")</f>
        <v/>
      </c>
      <c r="J156" s="44" t="str">
        <f>IFERROR(VLOOKUP($B156&amp;J$1,'デイリーデータ (2)'!$A:$F,5,FALSE),"")</f>
        <v/>
      </c>
      <c r="K156" s="44" t="str">
        <f>IFERROR(VLOOKUP($B156&amp;K$1,'デイリーデータ (2)'!$A:$F,5,FALSE),"")</f>
        <v/>
      </c>
      <c r="L156" s="44" t="str">
        <f>IFERROR(VLOOKUP($B156&amp;L$1,'デイリーデータ (2)'!$A:$F,5,FALSE),"")</f>
        <v/>
      </c>
      <c r="M156" s="44" t="str">
        <f>IFERROR(VLOOKUP($B156&amp;M$1,'デイリーデータ (2)'!$A:$F,5,FALSE),"")</f>
        <v/>
      </c>
      <c r="N156" s="44" t="str">
        <f>IFERROR(VLOOKUP($B156&amp;N$1,'デイリーデータ (2)'!$A:$F,5,FALSE),"")</f>
        <v/>
      </c>
      <c r="O156" s="44" t="str">
        <f>IFERROR(VLOOKUP($B156&amp;O$1,'デイリーデータ (2)'!$A:$F,5,FALSE),"")</f>
        <v/>
      </c>
      <c r="P156" s="44" t="str">
        <f>IFERROR(VLOOKUP($B156&amp;P$1,'デイリーデータ (2)'!$A:$F,5,FALSE),"")</f>
        <v/>
      </c>
      <c r="Q156" s="44" t="str">
        <f>IFERROR(VLOOKUP($B156&amp;Q$1,'デイリーデータ (2)'!$A:$F,5,FALSE),"")</f>
        <v/>
      </c>
      <c r="R156" s="44" t="str">
        <f>IFERROR(VLOOKUP($B156&amp;R$1,'デイリーデータ (2)'!$A:$F,5,FALSE),"")</f>
        <v/>
      </c>
      <c r="S156" s="44" t="str">
        <f>IFERROR(VLOOKUP($B156&amp;S$1,'デイリーデータ (2)'!$A:$F,5,FALSE),"")</f>
        <v/>
      </c>
      <c r="T156" s="44" t="str">
        <f>IFERROR(VLOOKUP($B156&amp;T$1,'デイリーデータ (2)'!$A:$F,5,FALSE),"")</f>
        <v/>
      </c>
      <c r="U156" s="44" t="str">
        <f>IFERROR(VLOOKUP($B156&amp;U$1,'デイリーデータ (2)'!$A:$F,5,FALSE),"")</f>
        <v/>
      </c>
      <c r="V156" s="44" t="str">
        <f>IFERROR(VLOOKUP($B156&amp;V$1,'デイリーデータ (2)'!$A:$F,5,FALSE),"")</f>
        <v/>
      </c>
      <c r="W156" s="44" t="str">
        <f>IFERROR(VLOOKUP($B156&amp;W$1,'デイリーデータ (2)'!$A:$F,5,FALSE),"")</f>
        <v/>
      </c>
      <c r="X156" s="44" t="str">
        <f>IFERROR(VLOOKUP($B156&amp;X$1,'デイリーデータ (2)'!$A:$F,5,FALSE),"")</f>
        <v/>
      </c>
      <c r="Y156" s="44" t="str">
        <f>IFERROR(VLOOKUP($B156&amp;Y$1,'デイリーデータ (2)'!$A:$F,5,FALSE),"")</f>
        <v/>
      </c>
      <c r="Z156" s="44" t="str">
        <f>IFERROR(VLOOKUP($B156&amp;Z$1,'デイリーデータ (2)'!$A:$F,5,FALSE),"")</f>
        <v/>
      </c>
      <c r="AA156" s="44" t="str">
        <f>IFERROR(VLOOKUP($B156&amp;AA$1,'デイリーデータ (2)'!$A:$F,5,FALSE),"")</f>
        <v/>
      </c>
      <c r="AB156" s="44" t="str">
        <f>IFERROR(VLOOKUP($B156&amp;AB$1,'デイリーデータ (2)'!$A:$F,5,FALSE),"")</f>
        <v/>
      </c>
      <c r="AC156" s="44" t="str">
        <f>IFERROR(VLOOKUP($B156&amp;AC$1,'デイリーデータ (2)'!$A:$F,5,FALSE),"")</f>
        <v/>
      </c>
      <c r="AD156" s="44" t="str">
        <f>IFERROR(VLOOKUP($B156&amp;AD$1,'デイリーデータ (2)'!$A:$F,5,FALSE),"")</f>
        <v/>
      </c>
      <c r="AE156" s="44" t="str">
        <f>IFERROR(VLOOKUP($B156&amp;AE$1,'デイリーデータ (2)'!$A:$F,5,FALSE),"")</f>
        <v/>
      </c>
      <c r="AF156" s="44" t="str">
        <f>IFERROR(VLOOKUP($B156&amp;AF$1,'デイリーデータ (2)'!$A:$F,5,FALSE),"")</f>
        <v/>
      </c>
      <c r="AG156" s="44" t="str">
        <f>IFERROR(VLOOKUP($B156&amp;AG$1,'デイリーデータ (2)'!$A:$F,5,FALSE),"")</f>
        <v/>
      </c>
      <c r="AH156" s="45" t="str">
        <f>IFERROR(VLOOKUP($B156&amp;AH$1,'デイリーデータ (2)'!$A:$F,5,FALSE),"")</f>
        <v/>
      </c>
    </row>
    <row r="157" spans="1:34" s="15" customFormat="1" ht="9.5" x14ac:dyDescent="0.2">
      <c r="A157" s="29"/>
      <c r="B157" s="30"/>
      <c r="C157" s="28" t="s">
        <v>47</v>
      </c>
      <c r="D157" s="31" t="e">
        <f>VLOOKUP($B156&amp;勤務表!D$1,デイリーデータ,6,FALSE)</f>
        <v>#N/A</v>
      </c>
      <c r="E157" s="31" t="e">
        <f>VLOOKUP($B156&amp;勤務表!E$1,デイリーデータ,6,FALSE)</f>
        <v>#N/A</v>
      </c>
      <c r="F157" s="31" t="str">
        <f>IFERROR(VLOOKUP($B156&amp;勤務表!F$1,デイリーデータ,6,FALSE),"")</f>
        <v/>
      </c>
      <c r="G157" s="31" t="str">
        <f>IFERROR(VLOOKUP($B156&amp;勤務表!G$1,デイリーデータ,6,FALSE),"")</f>
        <v/>
      </c>
      <c r="H157" s="31" t="str">
        <f>IFERROR(VLOOKUP($B156&amp;勤務表!H$1,デイリーデータ,6,FALSE),"")</f>
        <v/>
      </c>
      <c r="I157" s="31" t="str">
        <f>IFERROR(VLOOKUP($B156&amp;勤務表!I$1,デイリーデータ,6,FALSE),"")</f>
        <v/>
      </c>
      <c r="J157" s="31" t="str">
        <f>IFERROR(VLOOKUP($B156&amp;勤務表!J$1,デイリーデータ,6,FALSE),"")</f>
        <v/>
      </c>
      <c r="K157" s="31" t="str">
        <f>IFERROR(VLOOKUP($B156&amp;勤務表!K$1,デイリーデータ,6,FALSE),"")</f>
        <v/>
      </c>
      <c r="L157" s="31" t="str">
        <f>IFERROR(VLOOKUP($B156&amp;勤務表!L$1,デイリーデータ,6,FALSE),"")</f>
        <v/>
      </c>
      <c r="M157" s="31" t="str">
        <f>IFERROR(VLOOKUP($B156&amp;勤務表!M$1,デイリーデータ,6,FALSE),"")</f>
        <v/>
      </c>
      <c r="N157" s="31" t="str">
        <f>IFERROR(VLOOKUP($B156&amp;勤務表!N$1,デイリーデータ,6,FALSE),"")</f>
        <v/>
      </c>
      <c r="O157" s="31" t="str">
        <f>IFERROR(VLOOKUP($B156&amp;勤務表!O$1,デイリーデータ,6,FALSE),"")</f>
        <v/>
      </c>
      <c r="P157" s="31" t="str">
        <f>IFERROR(VLOOKUP($B156&amp;勤務表!P$1,デイリーデータ,6,FALSE),"")</f>
        <v/>
      </c>
      <c r="Q157" s="31" t="str">
        <f>IFERROR(VLOOKUP($B156&amp;勤務表!Q$1,デイリーデータ,6,FALSE),"")</f>
        <v/>
      </c>
      <c r="R157" s="31" t="str">
        <f>IFERROR(VLOOKUP($B156&amp;勤務表!R$1,デイリーデータ,6,FALSE),"")</f>
        <v/>
      </c>
      <c r="S157" s="31" t="str">
        <f>IFERROR(VLOOKUP($B156&amp;勤務表!S$1,デイリーデータ,6,FALSE),"")</f>
        <v/>
      </c>
      <c r="T157" s="31" t="str">
        <f>IFERROR(VLOOKUP($B156&amp;勤務表!T$1,デイリーデータ,6,FALSE),"")</f>
        <v/>
      </c>
      <c r="U157" s="31" t="str">
        <f>IFERROR(VLOOKUP($B156&amp;勤務表!U$1,デイリーデータ,6,FALSE),"")</f>
        <v/>
      </c>
      <c r="V157" s="31" t="str">
        <f>IFERROR(VLOOKUP($B156&amp;勤務表!V$1,デイリーデータ,6,FALSE),"")</f>
        <v/>
      </c>
      <c r="W157" s="31" t="str">
        <f>IFERROR(VLOOKUP($B156&amp;勤務表!W$1,デイリーデータ,6,FALSE),"")</f>
        <v/>
      </c>
      <c r="X157" s="31" t="str">
        <f>IFERROR(VLOOKUP($B156&amp;勤務表!X$1,デイリーデータ,6,FALSE),"")</f>
        <v/>
      </c>
      <c r="Y157" s="31" t="str">
        <f>IFERROR(VLOOKUP($B156&amp;勤務表!Y$1,デイリーデータ,6,FALSE),"")</f>
        <v/>
      </c>
      <c r="Z157" s="31" t="str">
        <f>IFERROR(VLOOKUP($B156&amp;勤務表!Z$1,デイリーデータ,6,FALSE),"")</f>
        <v/>
      </c>
      <c r="AA157" s="31" t="str">
        <f>IFERROR(VLOOKUP($B156&amp;勤務表!AA$1,デイリーデータ,6,FALSE),"")</f>
        <v/>
      </c>
      <c r="AB157" s="31" t="str">
        <f>IFERROR(VLOOKUP($B156&amp;勤務表!AB$1,デイリーデータ,6,FALSE),"")</f>
        <v/>
      </c>
      <c r="AC157" s="31" t="str">
        <f>IFERROR(VLOOKUP($B156&amp;勤務表!AC$1,デイリーデータ,6,FALSE),"")</f>
        <v/>
      </c>
      <c r="AD157" s="31" t="str">
        <f>IFERROR(VLOOKUP($B156&amp;勤務表!AD$1,デイリーデータ,6,FALSE),"")</f>
        <v/>
      </c>
      <c r="AE157" s="31" t="str">
        <f>IFERROR(VLOOKUP($B156&amp;勤務表!AE$1,デイリーデータ,6,FALSE),"")</f>
        <v/>
      </c>
      <c r="AF157" s="31" t="str">
        <f>IFERROR(VLOOKUP($B156&amp;勤務表!AF$1,デイリーデータ,6,FALSE),"")</f>
        <v/>
      </c>
      <c r="AG157" s="31" t="str">
        <f>IFERROR(VLOOKUP($B156&amp;勤務表!AG$1,デイリーデータ,6,FALSE),"")</f>
        <v/>
      </c>
      <c r="AH157" s="32" t="str">
        <f>IFERROR(VLOOKUP($B156&amp;勤務表!AH$1,デイリーデータ,6,FALSE),"")</f>
        <v/>
      </c>
    </row>
    <row r="158" spans="1:34" s="15" customFormat="1" ht="9.5" x14ac:dyDescent="0.2">
      <c r="A158" s="38"/>
      <c r="B158" s="39"/>
      <c r="C158" s="40" t="s">
        <v>46</v>
      </c>
      <c r="D158" s="34" t="e">
        <f>VLOOKUP($B156&amp;D$1,'宅直データ (２)'!$A:$K,8,FALSE)</f>
        <v>#N/A</v>
      </c>
      <c r="E158" s="35" t="e">
        <f>INDEX(拘!$D$15:$AH$63,勤務表!$A156,DAY(勤務表!E$1))</f>
        <v>#VALUE!</v>
      </c>
      <c r="F158" s="35" t="e">
        <f>INDEX(拘!$D$15:$AH$63,勤務表!$A156,DAY(勤務表!F$1))</f>
        <v>#VALUE!</v>
      </c>
      <c r="G158" s="35" t="e">
        <f>INDEX(拘!$D$15:$AH$63,勤務表!$A156,DAY(勤務表!G$1))</f>
        <v>#VALUE!</v>
      </c>
      <c r="H158" s="35" t="e">
        <f>INDEX(拘!$D$15:$AH$63,勤務表!$A156,DAY(勤務表!H$1))</f>
        <v>#VALUE!</v>
      </c>
      <c r="I158" s="35" t="e">
        <f>INDEX(拘!$D$15:$AH$63,勤務表!$A156,DAY(勤務表!I$1))</f>
        <v>#VALUE!</v>
      </c>
      <c r="J158" s="35" t="e">
        <f>INDEX(拘!$D$15:$AH$63,勤務表!$A156,DAY(勤務表!J$1))</f>
        <v>#VALUE!</v>
      </c>
      <c r="K158" s="35" t="e">
        <f>INDEX(拘!$D$15:$AH$63,勤務表!$A156,DAY(勤務表!K$1))</f>
        <v>#VALUE!</v>
      </c>
      <c r="L158" s="35" t="e">
        <f>INDEX(拘!$D$15:$AH$63,勤務表!$A156,DAY(勤務表!L$1))</f>
        <v>#VALUE!</v>
      </c>
      <c r="M158" s="35" t="e">
        <f>INDEX(拘!$D$15:$AH$63,勤務表!$A156,DAY(勤務表!M$1))</f>
        <v>#VALUE!</v>
      </c>
      <c r="N158" s="35" t="e">
        <f>INDEX(拘!$D$15:$AH$63,勤務表!$A156,DAY(勤務表!N$1))</f>
        <v>#VALUE!</v>
      </c>
      <c r="O158" s="35" t="e">
        <f>INDEX(拘!$D$15:$AH$63,勤務表!$A156,DAY(勤務表!O$1))</f>
        <v>#VALUE!</v>
      </c>
      <c r="P158" s="35" t="e">
        <f>INDEX(拘!$D$15:$AH$63,勤務表!$A156,DAY(勤務表!P$1))</f>
        <v>#VALUE!</v>
      </c>
      <c r="Q158" s="35" t="e">
        <f>INDEX(拘!$D$15:$AH$63,勤務表!$A156,DAY(勤務表!Q$1))</f>
        <v>#VALUE!</v>
      </c>
      <c r="R158" s="35" t="e">
        <f>INDEX(拘!$D$15:$AH$63,勤務表!$A156,DAY(勤務表!R$1))</f>
        <v>#VALUE!</v>
      </c>
      <c r="S158" s="35" t="e">
        <f>INDEX(拘!$D$15:$AH$63,勤務表!$A156,DAY(勤務表!S$1))</f>
        <v>#VALUE!</v>
      </c>
      <c r="T158" s="35" t="e">
        <f>INDEX(拘!$D$15:$AH$63,勤務表!$A156,DAY(勤務表!T$1))</f>
        <v>#VALUE!</v>
      </c>
      <c r="U158" s="35" t="e">
        <f>INDEX(拘!$D$15:$AH$63,勤務表!$A156,DAY(勤務表!U$1))</f>
        <v>#VALUE!</v>
      </c>
      <c r="V158" s="35" t="e">
        <f>INDEX(拘!$D$15:$AH$63,勤務表!$A156,DAY(勤務表!V$1))</f>
        <v>#VALUE!</v>
      </c>
      <c r="W158" s="35" t="e">
        <f>INDEX(拘!$D$15:$AH$63,勤務表!$A156,DAY(勤務表!W$1))</f>
        <v>#VALUE!</v>
      </c>
      <c r="X158" s="35" t="e">
        <f>INDEX(拘!$D$15:$AH$63,勤務表!$A156,DAY(勤務表!X$1))</f>
        <v>#VALUE!</v>
      </c>
      <c r="Y158" s="35" t="e">
        <f>INDEX(拘!$D$15:$AH$63,勤務表!$A156,DAY(勤務表!Y$1))</f>
        <v>#VALUE!</v>
      </c>
      <c r="Z158" s="35" t="e">
        <f>INDEX(拘!$D$15:$AH$63,勤務表!$A156,DAY(勤務表!Z$1))</f>
        <v>#VALUE!</v>
      </c>
      <c r="AA158" s="35" t="e">
        <f>INDEX(拘!$D$15:$AH$63,勤務表!$A156,DAY(勤務表!AA$1))</f>
        <v>#VALUE!</v>
      </c>
      <c r="AB158" s="35" t="e">
        <f>INDEX(拘!$D$15:$AH$63,勤務表!$A156,DAY(勤務表!AB$1))</f>
        <v>#VALUE!</v>
      </c>
      <c r="AC158" s="35" t="e">
        <f>INDEX(拘!$D$15:$AH$63,勤務表!$A156,DAY(勤務表!AC$1))</f>
        <v>#VALUE!</v>
      </c>
      <c r="AD158" s="35" t="e">
        <f>INDEX(拘!$D$15:$AH$63,勤務表!$A156,DAY(勤務表!AD$1))</f>
        <v>#VALUE!</v>
      </c>
      <c r="AE158" s="35" t="e">
        <f>INDEX(拘!$D$15:$AH$63,勤務表!$A156,DAY(勤務表!AE$1))</f>
        <v>#VALUE!</v>
      </c>
      <c r="AF158" s="35" t="e">
        <f>INDEX(拘!$D$15:$AH$63,勤務表!$A156,DAY(勤務表!AF$1))</f>
        <v>#VALUE!</v>
      </c>
      <c r="AG158" s="35" t="e">
        <f>INDEX(拘!$D$15:$AH$63,勤務表!$A156,DAY(勤務表!AG$1))</f>
        <v>#VALUE!</v>
      </c>
      <c r="AH158" s="36" t="e">
        <f>INDEX(拘!$D$15:$AH$63,勤務表!$A156,DAY(勤務表!AH$1))</f>
        <v>#VALUE!</v>
      </c>
    </row>
    <row r="159" spans="1:34" s="15" customFormat="1" x14ac:dyDescent="0.2">
      <c r="A159" s="41" t="str">
        <f>IFERROR(IF(A156+1&lt;=MAX('デイリーデータ (2)'!G:G),A156+1,""),"")</f>
        <v/>
      </c>
      <c r="B159" s="42">
        <f>IFERROR(VLOOKUP(A159,スタッフ!A:C,2,FALSE),"")</f>
        <v>0</v>
      </c>
      <c r="C159" s="46">
        <f>IFERROR(VLOOKUP(A159,スタッフ!A:C,3,FALSE),"")</f>
        <v>0</v>
      </c>
      <c r="D159" s="43" t="str">
        <f>IFERROR(VLOOKUP($B159&amp;D$1,'デイリーデータ (2)'!$A:$F,5,FALSE),"")</f>
        <v/>
      </c>
      <c r="E159" s="44" t="str">
        <f>IFERROR(VLOOKUP($B159&amp;E$1,'デイリーデータ (2)'!$A:$F,5,FALSE),"")</f>
        <v/>
      </c>
      <c r="F159" s="44" t="str">
        <f>IFERROR(VLOOKUP($B159&amp;F$1,'デイリーデータ (2)'!$A:$F,5,FALSE),"")</f>
        <v/>
      </c>
      <c r="G159" s="44" t="str">
        <f>IFERROR(VLOOKUP($B159&amp;G$1,'デイリーデータ (2)'!$A:$F,5,FALSE),"")</f>
        <v/>
      </c>
      <c r="H159" s="44" t="str">
        <f>IFERROR(VLOOKUP($B159&amp;H$1,'デイリーデータ (2)'!$A:$F,5,FALSE),"")</f>
        <v/>
      </c>
      <c r="I159" s="44" t="str">
        <f>IFERROR(VLOOKUP($B159&amp;I$1,'デイリーデータ (2)'!$A:$F,5,FALSE),"")</f>
        <v/>
      </c>
      <c r="J159" s="44" t="str">
        <f>IFERROR(VLOOKUP($B159&amp;J$1,'デイリーデータ (2)'!$A:$F,5,FALSE),"")</f>
        <v/>
      </c>
      <c r="K159" s="44" t="str">
        <f>IFERROR(VLOOKUP($B159&amp;K$1,'デイリーデータ (2)'!$A:$F,5,FALSE),"")</f>
        <v/>
      </c>
      <c r="L159" s="44" t="str">
        <f>IFERROR(VLOOKUP($B159&amp;L$1,'デイリーデータ (2)'!$A:$F,5,FALSE),"")</f>
        <v/>
      </c>
      <c r="M159" s="44" t="str">
        <f>IFERROR(VLOOKUP($B159&amp;M$1,'デイリーデータ (2)'!$A:$F,5,FALSE),"")</f>
        <v/>
      </c>
      <c r="N159" s="44" t="str">
        <f>IFERROR(VLOOKUP($B159&amp;N$1,'デイリーデータ (2)'!$A:$F,5,FALSE),"")</f>
        <v/>
      </c>
      <c r="O159" s="44" t="str">
        <f>IFERROR(VLOOKUP($B159&amp;O$1,'デイリーデータ (2)'!$A:$F,5,FALSE),"")</f>
        <v/>
      </c>
      <c r="P159" s="44" t="str">
        <f>IFERROR(VLOOKUP($B159&amp;P$1,'デイリーデータ (2)'!$A:$F,5,FALSE),"")</f>
        <v/>
      </c>
      <c r="Q159" s="44" t="str">
        <f>IFERROR(VLOOKUP($B159&amp;Q$1,'デイリーデータ (2)'!$A:$F,5,FALSE),"")</f>
        <v/>
      </c>
      <c r="R159" s="44" t="str">
        <f>IFERROR(VLOOKUP($B159&amp;R$1,'デイリーデータ (2)'!$A:$F,5,FALSE),"")</f>
        <v/>
      </c>
      <c r="S159" s="44" t="str">
        <f>IFERROR(VLOOKUP($B159&amp;S$1,'デイリーデータ (2)'!$A:$F,5,FALSE),"")</f>
        <v/>
      </c>
      <c r="T159" s="44" t="str">
        <f>IFERROR(VLOOKUP($B159&amp;T$1,'デイリーデータ (2)'!$A:$F,5,FALSE),"")</f>
        <v/>
      </c>
      <c r="U159" s="44" t="str">
        <f>IFERROR(VLOOKUP($B159&amp;U$1,'デイリーデータ (2)'!$A:$F,5,FALSE),"")</f>
        <v/>
      </c>
      <c r="V159" s="44" t="str">
        <f>IFERROR(VLOOKUP($B159&amp;V$1,'デイリーデータ (2)'!$A:$F,5,FALSE),"")</f>
        <v/>
      </c>
      <c r="W159" s="44" t="str">
        <f>IFERROR(VLOOKUP($B159&amp;W$1,'デイリーデータ (2)'!$A:$F,5,FALSE),"")</f>
        <v/>
      </c>
      <c r="X159" s="44" t="str">
        <f>IFERROR(VLOOKUP($B159&amp;X$1,'デイリーデータ (2)'!$A:$F,5,FALSE),"")</f>
        <v/>
      </c>
      <c r="Y159" s="44" t="str">
        <f>IFERROR(VLOOKUP($B159&amp;Y$1,'デイリーデータ (2)'!$A:$F,5,FALSE),"")</f>
        <v/>
      </c>
      <c r="Z159" s="44" t="str">
        <f>IFERROR(VLOOKUP($B159&amp;Z$1,'デイリーデータ (2)'!$A:$F,5,FALSE),"")</f>
        <v/>
      </c>
      <c r="AA159" s="44" t="str">
        <f>IFERROR(VLOOKUP($B159&amp;AA$1,'デイリーデータ (2)'!$A:$F,5,FALSE),"")</f>
        <v/>
      </c>
      <c r="AB159" s="44" t="str">
        <f>IFERROR(VLOOKUP($B159&amp;AB$1,'デイリーデータ (2)'!$A:$F,5,FALSE),"")</f>
        <v/>
      </c>
      <c r="AC159" s="44" t="str">
        <f>IFERROR(VLOOKUP($B159&amp;AC$1,'デイリーデータ (2)'!$A:$F,5,FALSE),"")</f>
        <v/>
      </c>
      <c r="AD159" s="44" t="str">
        <f>IFERROR(VLOOKUP($B159&amp;AD$1,'デイリーデータ (2)'!$A:$F,5,FALSE),"")</f>
        <v/>
      </c>
      <c r="AE159" s="44" t="str">
        <f>IFERROR(VLOOKUP($B159&amp;AE$1,'デイリーデータ (2)'!$A:$F,5,FALSE),"")</f>
        <v/>
      </c>
      <c r="AF159" s="44" t="str">
        <f>IFERROR(VLOOKUP($B159&amp;AF$1,'デイリーデータ (2)'!$A:$F,5,FALSE),"")</f>
        <v/>
      </c>
      <c r="AG159" s="44" t="str">
        <f>IFERROR(VLOOKUP($B159&amp;AG$1,'デイリーデータ (2)'!$A:$F,5,FALSE),"")</f>
        <v/>
      </c>
      <c r="AH159" s="45" t="str">
        <f>IFERROR(VLOOKUP($B159&amp;AH$1,'デイリーデータ (2)'!$A:$F,5,FALSE),"")</f>
        <v/>
      </c>
    </row>
    <row r="160" spans="1:34" s="15" customFormat="1" ht="9.5" x14ac:dyDescent="0.2">
      <c r="A160" s="29"/>
      <c r="B160" s="30"/>
      <c r="C160" s="28" t="s">
        <v>47</v>
      </c>
      <c r="D160" s="31" t="e">
        <f>VLOOKUP($B159&amp;勤務表!D$1,デイリーデータ,6,FALSE)</f>
        <v>#N/A</v>
      </c>
      <c r="E160" s="31" t="e">
        <f>VLOOKUP($B159&amp;勤務表!E$1,デイリーデータ,6,FALSE)</f>
        <v>#N/A</v>
      </c>
      <c r="F160" s="31" t="str">
        <f>IFERROR(VLOOKUP($B159&amp;勤務表!F$1,デイリーデータ,6,FALSE),"")</f>
        <v/>
      </c>
      <c r="G160" s="31" t="str">
        <f>IFERROR(VLOOKUP($B159&amp;勤務表!G$1,デイリーデータ,6,FALSE),"")</f>
        <v/>
      </c>
      <c r="H160" s="31" t="str">
        <f>IFERROR(VLOOKUP($B159&amp;勤務表!H$1,デイリーデータ,6,FALSE),"")</f>
        <v/>
      </c>
      <c r="I160" s="31" t="str">
        <f>IFERROR(VLOOKUP($B159&amp;勤務表!I$1,デイリーデータ,6,FALSE),"")</f>
        <v/>
      </c>
      <c r="J160" s="31" t="str">
        <f>IFERROR(VLOOKUP($B159&amp;勤務表!J$1,デイリーデータ,6,FALSE),"")</f>
        <v/>
      </c>
      <c r="K160" s="31" t="str">
        <f>IFERROR(VLOOKUP($B159&amp;勤務表!K$1,デイリーデータ,6,FALSE),"")</f>
        <v/>
      </c>
      <c r="L160" s="31" t="str">
        <f>IFERROR(VLOOKUP($B159&amp;勤務表!L$1,デイリーデータ,6,FALSE),"")</f>
        <v/>
      </c>
      <c r="M160" s="31" t="str">
        <f>IFERROR(VLOOKUP($B159&amp;勤務表!M$1,デイリーデータ,6,FALSE),"")</f>
        <v/>
      </c>
      <c r="N160" s="31" t="str">
        <f>IFERROR(VLOOKUP($B159&amp;勤務表!N$1,デイリーデータ,6,FALSE),"")</f>
        <v/>
      </c>
      <c r="O160" s="31" t="str">
        <f>IFERROR(VLOOKUP($B159&amp;勤務表!O$1,デイリーデータ,6,FALSE),"")</f>
        <v/>
      </c>
      <c r="P160" s="31" t="str">
        <f>IFERROR(VLOOKUP($B159&amp;勤務表!P$1,デイリーデータ,6,FALSE),"")</f>
        <v/>
      </c>
      <c r="Q160" s="31" t="str">
        <f>IFERROR(VLOOKUP($B159&amp;勤務表!Q$1,デイリーデータ,6,FALSE),"")</f>
        <v/>
      </c>
      <c r="R160" s="31" t="str">
        <f>IFERROR(VLOOKUP($B159&amp;勤務表!R$1,デイリーデータ,6,FALSE),"")</f>
        <v/>
      </c>
      <c r="S160" s="31" t="str">
        <f>IFERROR(VLOOKUP($B159&amp;勤務表!S$1,デイリーデータ,6,FALSE),"")</f>
        <v/>
      </c>
      <c r="T160" s="31" t="str">
        <f>IFERROR(VLOOKUP($B159&amp;勤務表!T$1,デイリーデータ,6,FALSE),"")</f>
        <v/>
      </c>
      <c r="U160" s="31" t="str">
        <f>IFERROR(VLOOKUP($B159&amp;勤務表!U$1,デイリーデータ,6,FALSE),"")</f>
        <v/>
      </c>
      <c r="V160" s="31" t="str">
        <f>IFERROR(VLOOKUP($B159&amp;勤務表!V$1,デイリーデータ,6,FALSE),"")</f>
        <v/>
      </c>
      <c r="W160" s="31" t="str">
        <f>IFERROR(VLOOKUP($B159&amp;勤務表!W$1,デイリーデータ,6,FALSE),"")</f>
        <v/>
      </c>
      <c r="X160" s="31" t="str">
        <f>IFERROR(VLOOKUP($B159&amp;勤務表!X$1,デイリーデータ,6,FALSE),"")</f>
        <v/>
      </c>
      <c r="Y160" s="31" t="str">
        <f>IFERROR(VLOOKUP($B159&amp;勤務表!Y$1,デイリーデータ,6,FALSE),"")</f>
        <v/>
      </c>
      <c r="Z160" s="31" t="str">
        <f>IFERROR(VLOOKUP($B159&amp;勤務表!Z$1,デイリーデータ,6,FALSE),"")</f>
        <v/>
      </c>
      <c r="AA160" s="31" t="str">
        <f>IFERROR(VLOOKUP($B159&amp;勤務表!AA$1,デイリーデータ,6,FALSE),"")</f>
        <v/>
      </c>
      <c r="AB160" s="31" t="str">
        <f>IFERROR(VLOOKUP($B159&amp;勤務表!AB$1,デイリーデータ,6,FALSE),"")</f>
        <v/>
      </c>
      <c r="AC160" s="31" t="str">
        <f>IFERROR(VLOOKUP($B159&amp;勤務表!AC$1,デイリーデータ,6,FALSE),"")</f>
        <v/>
      </c>
      <c r="AD160" s="31" t="str">
        <f>IFERROR(VLOOKUP($B159&amp;勤務表!AD$1,デイリーデータ,6,FALSE),"")</f>
        <v/>
      </c>
      <c r="AE160" s="31" t="str">
        <f>IFERROR(VLOOKUP($B159&amp;勤務表!AE$1,デイリーデータ,6,FALSE),"")</f>
        <v/>
      </c>
      <c r="AF160" s="31" t="str">
        <f>IFERROR(VLOOKUP($B159&amp;勤務表!AF$1,デイリーデータ,6,FALSE),"")</f>
        <v/>
      </c>
      <c r="AG160" s="31" t="str">
        <f>IFERROR(VLOOKUP($B159&amp;勤務表!AG$1,デイリーデータ,6,FALSE),"")</f>
        <v/>
      </c>
      <c r="AH160" s="32" t="str">
        <f>IFERROR(VLOOKUP($B159&amp;勤務表!AH$1,デイリーデータ,6,FALSE),"")</f>
        <v/>
      </c>
    </row>
    <row r="161" spans="1:34" s="15" customFormat="1" ht="9.5" x14ac:dyDescent="0.2">
      <c r="A161" s="38"/>
      <c r="B161" s="39"/>
      <c r="C161" s="40" t="s">
        <v>46</v>
      </c>
      <c r="D161" s="34" t="e">
        <f>VLOOKUP($B159&amp;D$1,'宅直データ (２)'!$A:$K,8,FALSE)</f>
        <v>#N/A</v>
      </c>
      <c r="E161" s="35" t="e">
        <f>INDEX(拘!$D$15:$AH$63,勤務表!$A159,DAY(勤務表!E$1))</f>
        <v>#VALUE!</v>
      </c>
      <c r="F161" s="35" t="e">
        <f>INDEX(拘!$D$15:$AH$63,勤務表!$A159,DAY(勤務表!F$1))</f>
        <v>#VALUE!</v>
      </c>
      <c r="G161" s="35" t="e">
        <f>INDEX(拘!$D$15:$AH$63,勤務表!$A159,DAY(勤務表!G$1))</f>
        <v>#VALUE!</v>
      </c>
      <c r="H161" s="35" t="e">
        <f>INDEX(拘!$D$15:$AH$63,勤務表!$A159,DAY(勤務表!H$1))</f>
        <v>#VALUE!</v>
      </c>
      <c r="I161" s="35" t="e">
        <f>INDEX(拘!$D$15:$AH$63,勤務表!$A159,DAY(勤務表!I$1))</f>
        <v>#VALUE!</v>
      </c>
      <c r="J161" s="35" t="e">
        <f>INDEX(拘!$D$15:$AH$63,勤務表!$A159,DAY(勤務表!J$1))</f>
        <v>#VALUE!</v>
      </c>
      <c r="K161" s="35" t="e">
        <f>INDEX(拘!$D$15:$AH$63,勤務表!$A159,DAY(勤務表!K$1))</f>
        <v>#VALUE!</v>
      </c>
      <c r="L161" s="35" t="e">
        <f>INDEX(拘!$D$15:$AH$63,勤務表!$A159,DAY(勤務表!L$1))</f>
        <v>#VALUE!</v>
      </c>
      <c r="M161" s="35" t="e">
        <f>INDEX(拘!$D$15:$AH$63,勤務表!$A159,DAY(勤務表!M$1))</f>
        <v>#VALUE!</v>
      </c>
      <c r="N161" s="35" t="e">
        <f>INDEX(拘!$D$15:$AH$63,勤務表!$A159,DAY(勤務表!N$1))</f>
        <v>#VALUE!</v>
      </c>
      <c r="O161" s="35" t="e">
        <f>INDEX(拘!$D$15:$AH$63,勤務表!$A159,DAY(勤務表!O$1))</f>
        <v>#VALUE!</v>
      </c>
      <c r="P161" s="35" t="e">
        <f>INDEX(拘!$D$15:$AH$63,勤務表!$A159,DAY(勤務表!P$1))</f>
        <v>#VALUE!</v>
      </c>
      <c r="Q161" s="35" t="e">
        <f>INDEX(拘!$D$15:$AH$63,勤務表!$A159,DAY(勤務表!Q$1))</f>
        <v>#VALUE!</v>
      </c>
      <c r="R161" s="35" t="e">
        <f>INDEX(拘!$D$15:$AH$63,勤務表!$A159,DAY(勤務表!R$1))</f>
        <v>#VALUE!</v>
      </c>
      <c r="S161" s="35" t="e">
        <f>INDEX(拘!$D$15:$AH$63,勤務表!$A159,DAY(勤務表!S$1))</f>
        <v>#VALUE!</v>
      </c>
      <c r="T161" s="35" t="e">
        <f>INDEX(拘!$D$15:$AH$63,勤務表!$A159,DAY(勤務表!T$1))</f>
        <v>#VALUE!</v>
      </c>
      <c r="U161" s="35" t="e">
        <f>INDEX(拘!$D$15:$AH$63,勤務表!$A159,DAY(勤務表!U$1))</f>
        <v>#VALUE!</v>
      </c>
      <c r="V161" s="35" t="e">
        <f>INDEX(拘!$D$15:$AH$63,勤務表!$A159,DAY(勤務表!V$1))</f>
        <v>#VALUE!</v>
      </c>
      <c r="W161" s="35" t="e">
        <f>INDEX(拘!$D$15:$AH$63,勤務表!$A159,DAY(勤務表!W$1))</f>
        <v>#VALUE!</v>
      </c>
      <c r="X161" s="35" t="e">
        <f>INDEX(拘!$D$15:$AH$63,勤務表!$A159,DAY(勤務表!X$1))</f>
        <v>#VALUE!</v>
      </c>
      <c r="Y161" s="35" t="e">
        <f>INDEX(拘!$D$15:$AH$63,勤務表!$A159,DAY(勤務表!Y$1))</f>
        <v>#VALUE!</v>
      </c>
      <c r="Z161" s="35" t="e">
        <f>INDEX(拘!$D$15:$AH$63,勤務表!$A159,DAY(勤務表!Z$1))</f>
        <v>#VALUE!</v>
      </c>
      <c r="AA161" s="35" t="e">
        <f>INDEX(拘!$D$15:$AH$63,勤務表!$A159,DAY(勤務表!AA$1))</f>
        <v>#VALUE!</v>
      </c>
      <c r="AB161" s="35" t="e">
        <f>INDEX(拘!$D$15:$AH$63,勤務表!$A159,DAY(勤務表!AB$1))</f>
        <v>#VALUE!</v>
      </c>
      <c r="AC161" s="35" t="e">
        <f>INDEX(拘!$D$15:$AH$63,勤務表!$A159,DAY(勤務表!AC$1))</f>
        <v>#VALUE!</v>
      </c>
      <c r="AD161" s="35" t="e">
        <f>INDEX(拘!$D$15:$AH$63,勤務表!$A159,DAY(勤務表!AD$1))</f>
        <v>#VALUE!</v>
      </c>
      <c r="AE161" s="35" t="e">
        <f>INDEX(拘!$D$15:$AH$63,勤務表!$A159,DAY(勤務表!AE$1))</f>
        <v>#VALUE!</v>
      </c>
      <c r="AF161" s="35" t="e">
        <f>INDEX(拘!$D$15:$AH$63,勤務表!$A159,DAY(勤務表!AF$1))</f>
        <v>#VALUE!</v>
      </c>
      <c r="AG161" s="35" t="e">
        <f>INDEX(拘!$D$15:$AH$63,勤務表!$A159,DAY(勤務表!AG$1))</f>
        <v>#VALUE!</v>
      </c>
      <c r="AH161" s="36" t="e">
        <f>INDEX(拘!$D$15:$AH$63,勤務表!$A159,DAY(勤務表!AH$1))</f>
        <v>#VALUE!</v>
      </c>
    </row>
    <row r="162" spans="1:34" s="15" customFormat="1" x14ac:dyDescent="0.2">
      <c r="A162" s="41" t="str">
        <f>IFERROR(IF(A159+1&lt;=MAX('デイリーデータ (2)'!G:G),A159+1,""),"")</f>
        <v/>
      </c>
      <c r="B162" s="42">
        <f>IFERROR(VLOOKUP(A162,スタッフ!A:C,2,FALSE),"")</f>
        <v>0</v>
      </c>
      <c r="C162" s="46">
        <f>IFERROR(VLOOKUP(A162,スタッフ!A:C,3,FALSE),"")</f>
        <v>0</v>
      </c>
      <c r="D162" s="43" t="str">
        <f>IFERROR(VLOOKUP($B162&amp;D$1,'デイリーデータ (2)'!$A:$F,5,FALSE),"")</f>
        <v/>
      </c>
      <c r="E162" s="44" t="str">
        <f>IFERROR(VLOOKUP($B162&amp;E$1,'デイリーデータ (2)'!$A:$F,5,FALSE),"")</f>
        <v/>
      </c>
      <c r="F162" s="44" t="str">
        <f>IFERROR(VLOOKUP($B162&amp;F$1,'デイリーデータ (2)'!$A:$F,5,FALSE),"")</f>
        <v/>
      </c>
      <c r="G162" s="44" t="str">
        <f>IFERROR(VLOOKUP($B162&amp;G$1,'デイリーデータ (2)'!$A:$F,5,FALSE),"")</f>
        <v/>
      </c>
      <c r="H162" s="44" t="str">
        <f>IFERROR(VLOOKUP($B162&amp;H$1,'デイリーデータ (2)'!$A:$F,5,FALSE),"")</f>
        <v/>
      </c>
      <c r="I162" s="44" t="str">
        <f>IFERROR(VLOOKUP($B162&amp;I$1,'デイリーデータ (2)'!$A:$F,5,FALSE),"")</f>
        <v/>
      </c>
      <c r="J162" s="44" t="str">
        <f>IFERROR(VLOOKUP($B162&amp;J$1,'デイリーデータ (2)'!$A:$F,5,FALSE),"")</f>
        <v/>
      </c>
      <c r="K162" s="44" t="str">
        <f>IFERROR(VLOOKUP($B162&amp;K$1,'デイリーデータ (2)'!$A:$F,5,FALSE),"")</f>
        <v/>
      </c>
      <c r="L162" s="44" t="str">
        <f>IFERROR(VLOOKUP($B162&amp;L$1,'デイリーデータ (2)'!$A:$F,5,FALSE),"")</f>
        <v/>
      </c>
      <c r="M162" s="44" t="str">
        <f>IFERROR(VLOOKUP($B162&amp;M$1,'デイリーデータ (2)'!$A:$F,5,FALSE),"")</f>
        <v/>
      </c>
      <c r="N162" s="44" t="str">
        <f>IFERROR(VLOOKUP($B162&amp;N$1,'デイリーデータ (2)'!$A:$F,5,FALSE),"")</f>
        <v/>
      </c>
      <c r="O162" s="44" t="str">
        <f>IFERROR(VLOOKUP($B162&amp;O$1,'デイリーデータ (2)'!$A:$F,5,FALSE),"")</f>
        <v/>
      </c>
      <c r="P162" s="44" t="str">
        <f>IFERROR(VLOOKUP($B162&amp;P$1,'デイリーデータ (2)'!$A:$F,5,FALSE),"")</f>
        <v/>
      </c>
      <c r="Q162" s="44" t="str">
        <f>IFERROR(VLOOKUP($B162&amp;Q$1,'デイリーデータ (2)'!$A:$F,5,FALSE),"")</f>
        <v/>
      </c>
      <c r="R162" s="44" t="str">
        <f>IFERROR(VLOOKUP($B162&amp;R$1,'デイリーデータ (2)'!$A:$F,5,FALSE),"")</f>
        <v/>
      </c>
      <c r="S162" s="44" t="str">
        <f>IFERROR(VLOOKUP($B162&amp;S$1,'デイリーデータ (2)'!$A:$F,5,FALSE),"")</f>
        <v/>
      </c>
      <c r="T162" s="44" t="str">
        <f>IFERROR(VLOOKUP($B162&amp;T$1,'デイリーデータ (2)'!$A:$F,5,FALSE),"")</f>
        <v/>
      </c>
      <c r="U162" s="44" t="str">
        <f>IFERROR(VLOOKUP($B162&amp;U$1,'デイリーデータ (2)'!$A:$F,5,FALSE),"")</f>
        <v/>
      </c>
      <c r="V162" s="44" t="str">
        <f>IFERROR(VLOOKUP($B162&amp;V$1,'デイリーデータ (2)'!$A:$F,5,FALSE),"")</f>
        <v/>
      </c>
      <c r="W162" s="44" t="str">
        <f>IFERROR(VLOOKUP($B162&amp;W$1,'デイリーデータ (2)'!$A:$F,5,FALSE),"")</f>
        <v/>
      </c>
      <c r="X162" s="44" t="str">
        <f>IFERROR(VLOOKUP($B162&amp;X$1,'デイリーデータ (2)'!$A:$F,5,FALSE),"")</f>
        <v/>
      </c>
      <c r="Y162" s="44" t="str">
        <f>IFERROR(VLOOKUP($B162&amp;Y$1,'デイリーデータ (2)'!$A:$F,5,FALSE),"")</f>
        <v/>
      </c>
      <c r="Z162" s="44" t="str">
        <f>IFERROR(VLOOKUP($B162&amp;Z$1,'デイリーデータ (2)'!$A:$F,5,FALSE),"")</f>
        <v/>
      </c>
      <c r="AA162" s="44" t="str">
        <f>IFERROR(VLOOKUP($B162&amp;AA$1,'デイリーデータ (2)'!$A:$F,5,FALSE),"")</f>
        <v/>
      </c>
      <c r="AB162" s="44" t="str">
        <f>IFERROR(VLOOKUP($B162&amp;AB$1,'デイリーデータ (2)'!$A:$F,5,FALSE),"")</f>
        <v/>
      </c>
      <c r="AC162" s="44" t="str">
        <f>IFERROR(VLOOKUP($B162&amp;AC$1,'デイリーデータ (2)'!$A:$F,5,FALSE),"")</f>
        <v/>
      </c>
      <c r="AD162" s="44" t="str">
        <f>IFERROR(VLOOKUP($B162&amp;AD$1,'デイリーデータ (2)'!$A:$F,5,FALSE),"")</f>
        <v/>
      </c>
      <c r="AE162" s="44" t="str">
        <f>IFERROR(VLOOKUP($B162&amp;AE$1,'デイリーデータ (2)'!$A:$F,5,FALSE),"")</f>
        <v/>
      </c>
      <c r="AF162" s="44" t="str">
        <f>IFERROR(VLOOKUP($B162&amp;AF$1,'デイリーデータ (2)'!$A:$F,5,FALSE),"")</f>
        <v/>
      </c>
      <c r="AG162" s="44" t="str">
        <f>IFERROR(VLOOKUP($B162&amp;AG$1,'デイリーデータ (2)'!$A:$F,5,FALSE),"")</f>
        <v/>
      </c>
      <c r="AH162" s="45" t="str">
        <f>IFERROR(VLOOKUP($B162&amp;AH$1,'デイリーデータ (2)'!$A:$F,5,FALSE),"")</f>
        <v/>
      </c>
    </row>
    <row r="163" spans="1:34" s="15" customFormat="1" ht="9.5" x14ac:dyDescent="0.2">
      <c r="A163" s="29"/>
      <c r="B163" s="30"/>
      <c r="C163" s="28" t="s">
        <v>47</v>
      </c>
      <c r="D163" s="31" t="e">
        <f>VLOOKUP($B162&amp;勤務表!D$1,デイリーデータ,6,FALSE)</f>
        <v>#N/A</v>
      </c>
      <c r="E163" s="31" t="e">
        <f>VLOOKUP($B162&amp;勤務表!E$1,デイリーデータ,6,FALSE)</f>
        <v>#N/A</v>
      </c>
      <c r="F163" s="31" t="str">
        <f>IFERROR(VLOOKUP($B162&amp;勤務表!F$1,デイリーデータ,6,FALSE),"")</f>
        <v/>
      </c>
      <c r="G163" s="31" t="str">
        <f>IFERROR(VLOOKUP($B162&amp;勤務表!G$1,デイリーデータ,6,FALSE),"")</f>
        <v/>
      </c>
      <c r="H163" s="31" t="str">
        <f>IFERROR(VLOOKUP($B162&amp;勤務表!H$1,デイリーデータ,6,FALSE),"")</f>
        <v/>
      </c>
      <c r="I163" s="31" t="str">
        <f>IFERROR(VLOOKUP($B162&amp;勤務表!I$1,デイリーデータ,6,FALSE),"")</f>
        <v/>
      </c>
      <c r="J163" s="31" t="str">
        <f>IFERROR(VLOOKUP($B162&amp;勤務表!J$1,デイリーデータ,6,FALSE),"")</f>
        <v/>
      </c>
      <c r="K163" s="31" t="str">
        <f>IFERROR(VLOOKUP($B162&amp;勤務表!K$1,デイリーデータ,6,FALSE),"")</f>
        <v/>
      </c>
      <c r="L163" s="31" t="str">
        <f>IFERROR(VLOOKUP($B162&amp;勤務表!L$1,デイリーデータ,6,FALSE),"")</f>
        <v/>
      </c>
      <c r="M163" s="31" t="str">
        <f>IFERROR(VLOOKUP($B162&amp;勤務表!M$1,デイリーデータ,6,FALSE),"")</f>
        <v/>
      </c>
      <c r="N163" s="31" t="str">
        <f>IFERROR(VLOOKUP($B162&amp;勤務表!N$1,デイリーデータ,6,FALSE),"")</f>
        <v/>
      </c>
      <c r="O163" s="31" t="str">
        <f>IFERROR(VLOOKUP($B162&amp;勤務表!O$1,デイリーデータ,6,FALSE),"")</f>
        <v/>
      </c>
      <c r="P163" s="31" t="str">
        <f>IFERROR(VLOOKUP($B162&amp;勤務表!P$1,デイリーデータ,6,FALSE),"")</f>
        <v/>
      </c>
      <c r="Q163" s="31" t="str">
        <f>IFERROR(VLOOKUP($B162&amp;勤務表!Q$1,デイリーデータ,6,FALSE),"")</f>
        <v/>
      </c>
      <c r="R163" s="31" t="str">
        <f>IFERROR(VLOOKUP($B162&amp;勤務表!R$1,デイリーデータ,6,FALSE),"")</f>
        <v/>
      </c>
      <c r="S163" s="31" t="str">
        <f>IFERROR(VLOOKUP($B162&amp;勤務表!S$1,デイリーデータ,6,FALSE),"")</f>
        <v/>
      </c>
      <c r="T163" s="31" t="str">
        <f>IFERROR(VLOOKUP($B162&amp;勤務表!T$1,デイリーデータ,6,FALSE),"")</f>
        <v/>
      </c>
      <c r="U163" s="31" t="str">
        <f>IFERROR(VLOOKUP($B162&amp;勤務表!U$1,デイリーデータ,6,FALSE),"")</f>
        <v/>
      </c>
      <c r="V163" s="31" t="str">
        <f>IFERROR(VLOOKUP($B162&amp;勤務表!V$1,デイリーデータ,6,FALSE),"")</f>
        <v/>
      </c>
      <c r="W163" s="31" t="str">
        <f>IFERROR(VLOOKUP($B162&amp;勤務表!W$1,デイリーデータ,6,FALSE),"")</f>
        <v/>
      </c>
      <c r="X163" s="31" t="str">
        <f>IFERROR(VLOOKUP($B162&amp;勤務表!X$1,デイリーデータ,6,FALSE),"")</f>
        <v/>
      </c>
      <c r="Y163" s="31" t="str">
        <f>IFERROR(VLOOKUP($B162&amp;勤務表!Y$1,デイリーデータ,6,FALSE),"")</f>
        <v/>
      </c>
      <c r="Z163" s="31" t="str">
        <f>IFERROR(VLOOKUP($B162&amp;勤務表!Z$1,デイリーデータ,6,FALSE),"")</f>
        <v/>
      </c>
      <c r="AA163" s="31" t="str">
        <f>IFERROR(VLOOKUP($B162&amp;勤務表!AA$1,デイリーデータ,6,FALSE),"")</f>
        <v/>
      </c>
      <c r="AB163" s="31" t="str">
        <f>IFERROR(VLOOKUP($B162&amp;勤務表!AB$1,デイリーデータ,6,FALSE),"")</f>
        <v/>
      </c>
      <c r="AC163" s="31" t="str">
        <f>IFERROR(VLOOKUP($B162&amp;勤務表!AC$1,デイリーデータ,6,FALSE),"")</f>
        <v/>
      </c>
      <c r="AD163" s="31" t="str">
        <f>IFERROR(VLOOKUP($B162&amp;勤務表!AD$1,デイリーデータ,6,FALSE),"")</f>
        <v/>
      </c>
      <c r="AE163" s="31" t="str">
        <f>IFERROR(VLOOKUP($B162&amp;勤務表!AE$1,デイリーデータ,6,FALSE),"")</f>
        <v/>
      </c>
      <c r="AF163" s="31" t="str">
        <f>IFERROR(VLOOKUP($B162&amp;勤務表!AF$1,デイリーデータ,6,FALSE),"")</f>
        <v/>
      </c>
      <c r="AG163" s="31" t="str">
        <f>IFERROR(VLOOKUP($B162&amp;勤務表!AG$1,デイリーデータ,6,FALSE),"")</f>
        <v/>
      </c>
      <c r="AH163" s="32" t="str">
        <f>IFERROR(VLOOKUP($B162&amp;勤務表!AH$1,デイリーデータ,6,FALSE),"")</f>
        <v/>
      </c>
    </row>
    <row r="164" spans="1:34" s="15" customFormat="1" ht="9.5" x14ac:dyDescent="0.2">
      <c r="A164" s="38"/>
      <c r="B164" s="39"/>
      <c r="C164" s="40" t="s">
        <v>46</v>
      </c>
      <c r="D164" s="34" t="e">
        <f>VLOOKUP($B162&amp;D$1,'宅直データ (２)'!$A:$K,8,FALSE)</f>
        <v>#N/A</v>
      </c>
      <c r="E164" s="35" t="e">
        <f>INDEX(拘!$D$15:$AH$63,勤務表!$A162,DAY(勤務表!E$1))</f>
        <v>#VALUE!</v>
      </c>
      <c r="F164" s="35" t="e">
        <f>INDEX(拘!$D$15:$AH$63,勤務表!$A162,DAY(勤務表!F$1))</f>
        <v>#VALUE!</v>
      </c>
      <c r="G164" s="35" t="e">
        <f>INDEX(拘!$D$15:$AH$63,勤務表!$A162,DAY(勤務表!G$1))</f>
        <v>#VALUE!</v>
      </c>
      <c r="H164" s="35" t="e">
        <f>INDEX(拘!$D$15:$AH$63,勤務表!$A162,DAY(勤務表!H$1))</f>
        <v>#VALUE!</v>
      </c>
      <c r="I164" s="35" t="e">
        <f>INDEX(拘!$D$15:$AH$63,勤務表!$A162,DAY(勤務表!I$1))</f>
        <v>#VALUE!</v>
      </c>
      <c r="J164" s="35" t="e">
        <f>INDEX(拘!$D$15:$AH$63,勤務表!$A162,DAY(勤務表!J$1))</f>
        <v>#VALUE!</v>
      </c>
      <c r="K164" s="35" t="e">
        <f>INDEX(拘!$D$15:$AH$63,勤務表!$A162,DAY(勤務表!K$1))</f>
        <v>#VALUE!</v>
      </c>
      <c r="L164" s="35" t="e">
        <f>INDEX(拘!$D$15:$AH$63,勤務表!$A162,DAY(勤務表!L$1))</f>
        <v>#VALUE!</v>
      </c>
      <c r="M164" s="35" t="e">
        <f>INDEX(拘!$D$15:$AH$63,勤務表!$A162,DAY(勤務表!M$1))</f>
        <v>#VALUE!</v>
      </c>
      <c r="N164" s="35" t="e">
        <f>INDEX(拘!$D$15:$AH$63,勤務表!$A162,DAY(勤務表!N$1))</f>
        <v>#VALUE!</v>
      </c>
      <c r="O164" s="35" t="e">
        <f>INDEX(拘!$D$15:$AH$63,勤務表!$A162,DAY(勤務表!O$1))</f>
        <v>#VALUE!</v>
      </c>
      <c r="P164" s="35" t="e">
        <f>INDEX(拘!$D$15:$AH$63,勤務表!$A162,DAY(勤務表!P$1))</f>
        <v>#VALUE!</v>
      </c>
      <c r="Q164" s="35" t="e">
        <f>INDEX(拘!$D$15:$AH$63,勤務表!$A162,DAY(勤務表!Q$1))</f>
        <v>#VALUE!</v>
      </c>
      <c r="R164" s="35" t="e">
        <f>INDEX(拘!$D$15:$AH$63,勤務表!$A162,DAY(勤務表!R$1))</f>
        <v>#VALUE!</v>
      </c>
      <c r="S164" s="35" t="e">
        <f>INDEX(拘!$D$15:$AH$63,勤務表!$A162,DAY(勤務表!S$1))</f>
        <v>#VALUE!</v>
      </c>
      <c r="T164" s="35" t="e">
        <f>INDEX(拘!$D$15:$AH$63,勤務表!$A162,DAY(勤務表!T$1))</f>
        <v>#VALUE!</v>
      </c>
      <c r="U164" s="35" t="e">
        <f>INDEX(拘!$D$15:$AH$63,勤務表!$A162,DAY(勤務表!U$1))</f>
        <v>#VALUE!</v>
      </c>
      <c r="V164" s="35" t="e">
        <f>INDEX(拘!$D$15:$AH$63,勤務表!$A162,DAY(勤務表!V$1))</f>
        <v>#VALUE!</v>
      </c>
      <c r="W164" s="35" t="e">
        <f>INDEX(拘!$D$15:$AH$63,勤務表!$A162,DAY(勤務表!W$1))</f>
        <v>#VALUE!</v>
      </c>
      <c r="X164" s="35" t="e">
        <f>INDEX(拘!$D$15:$AH$63,勤務表!$A162,DAY(勤務表!X$1))</f>
        <v>#VALUE!</v>
      </c>
      <c r="Y164" s="35" t="e">
        <f>INDEX(拘!$D$15:$AH$63,勤務表!$A162,DAY(勤務表!Y$1))</f>
        <v>#VALUE!</v>
      </c>
      <c r="Z164" s="35" t="e">
        <f>INDEX(拘!$D$15:$AH$63,勤務表!$A162,DAY(勤務表!Z$1))</f>
        <v>#VALUE!</v>
      </c>
      <c r="AA164" s="35" t="e">
        <f>INDEX(拘!$D$15:$AH$63,勤務表!$A162,DAY(勤務表!AA$1))</f>
        <v>#VALUE!</v>
      </c>
      <c r="AB164" s="35" t="e">
        <f>INDEX(拘!$D$15:$AH$63,勤務表!$A162,DAY(勤務表!AB$1))</f>
        <v>#VALUE!</v>
      </c>
      <c r="AC164" s="35" t="e">
        <f>INDEX(拘!$D$15:$AH$63,勤務表!$A162,DAY(勤務表!AC$1))</f>
        <v>#VALUE!</v>
      </c>
      <c r="AD164" s="35" t="e">
        <f>INDEX(拘!$D$15:$AH$63,勤務表!$A162,DAY(勤務表!AD$1))</f>
        <v>#VALUE!</v>
      </c>
      <c r="AE164" s="35" t="e">
        <f>INDEX(拘!$D$15:$AH$63,勤務表!$A162,DAY(勤務表!AE$1))</f>
        <v>#VALUE!</v>
      </c>
      <c r="AF164" s="35" t="e">
        <f>INDEX(拘!$D$15:$AH$63,勤務表!$A162,DAY(勤務表!AF$1))</f>
        <v>#VALUE!</v>
      </c>
      <c r="AG164" s="35" t="e">
        <f>INDEX(拘!$D$15:$AH$63,勤務表!$A162,DAY(勤務表!AG$1))</f>
        <v>#VALUE!</v>
      </c>
      <c r="AH164" s="36" t="e">
        <f>INDEX(拘!$D$15:$AH$63,勤務表!$A162,DAY(勤務表!AH$1))</f>
        <v>#VALUE!</v>
      </c>
    </row>
    <row r="165" spans="1:34" s="15" customFormat="1" x14ac:dyDescent="0.2">
      <c r="A165" s="41" t="str">
        <f>IFERROR(IF(A162+1&lt;=MAX('デイリーデータ (2)'!G:G),A162+1,""),"")</f>
        <v/>
      </c>
      <c r="B165" s="42">
        <f>IFERROR(VLOOKUP(A165,スタッフ!A:C,2,FALSE),"")</f>
        <v>0</v>
      </c>
      <c r="C165" s="46">
        <f>IFERROR(VLOOKUP(A165,スタッフ!A:C,3,FALSE),"")</f>
        <v>0</v>
      </c>
      <c r="D165" s="43" t="str">
        <f>IFERROR(VLOOKUP($B165&amp;D$1,'デイリーデータ (2)'!$A:$F,5,FALSE),"")</f>
        <v/>
      </c>
      <c r="E165" s="44" t="str">
        <f>IFERROR(VLOOKUP($B165&amp;E$1,'デイリーデータ (2)'!$A:$F,5,FALSE),"")</f>
        <v/>
      </c>
      <c r="F165" s="44" t="str">
        <f>IFERROR(VLOOKUP($B165&amp;F$1,'デイリーデータ (2)'!$A:$F,5,FALSE),"")</f>
        <v/>
      </c>
      <c r="G165" s="44" t="str">
        <f>IFERROR(VLOOKUP($B165&amp;G$1,'デイリーデータ (2)'!$A:$F,5,FALSE),"")</f>
        <v/>
      </c>
      <c r="H165" s="44" t="str">
        <f>IFERROR(VLOOKUP($B165&amp;H$1,'デイリーデータ (2)'!$A:$F,5,FALSE),"")</f>
        <v/>
      </c>
      <c r="I165" s="44" t="str">
        <f>IFERROR(VLOOKUP($B165&amp;I$1,'デイリーデータ (2)'!$A:$F,5,FALSE),"")</f>
        <v/>
      </c>
      <c r="J165" s="44" t="str">
        <f>IFERROR(VLOOKUP($B165&amp;J$1,'デイリーデータ (2)'!$A:$F,5,FALSE),"")</f>
        <v/>
      </c>
      <c r="K165" s="44" t="str">
        <f>IFERROR(VLOOKUP($B165&amp;K$1,'デイリーデータ (2)'!$A:$F,5,FALSE),"")</f>
        <v/>
      </c>
      <c r="L165" s="44" t="str">
        <f>IFERROR(VLOOKUP($B165&amp;L$1,'デイリーデータ (2)'!$A:$F,5,FALSE),"")</f>
        <v/>
      </c>
      <c r="M165" s="44" t="str">
        <f>IFERROR(VLOOKUP($B165&amp;M$1,'デイリーデータ (2)'!$A:$F,5,FALSE),"")</f>
        <v/>
      </c>
      <c r="N165" s="44" t="str">
        <f>IFERROR(VLOOKUP($B165&amp;N$1,'デイリーデータ (2)'!$A:$F,5,FALSE),"")</f>
        <v/>
      </c>
      <c r="O165" s="44" t="str">
        <f>IFERROR(VLOOKUP($B165&amp;O$1,'デイリーデータ (2)'!$A:$F,5,FALSE),"")</f>
        <v/>
      </c>
      <c r="P165" s="44" t="str">
        <f>IFERROR(VLOOKUP($B165&amp;P$1,'デイリーデータ (2)'!$A:$F,5,FALSE),"")</f>
        <v/>
      </c>
      <c r="Q165" s="44" t="str">
        <f>IFERROR(VLOOKUP($B165&amp;Q$1,'デイリーデータ (2)'!$A:$F,5,FALSE),"")</f>
        <v/>
      </c>
      <c r="R165" s="44" t="str">
        <f>IFERROR(VLOOKUP($B165&amp;R$1,'デイリーデータ (2)'!$A:$F,5,FALSE),"")</f>
        <v/>
      </c>
      <c r="S165" s="44" t="str">
        <f>IFERROR(VLOOKUP($B165&amp;S$1,'デイリーデータ (2)'!$A:$F,5,FALSE),"")</f>
        <v/>
      </c>
      <c r="T165" s="44" t="str">
        <f>IFERROR(VLOOKUP($B165&amp;T$1,'デイリーデータ (2)'!$A:$F,5,FALSE),"")</f>
        <v/>
      </c>
      <c r="U165" s="44" t="str">
        <f>IFERROR(VLOOKUP($B165&amp;U$1,'デイリーデータ (2)'!$A:$F,5,FALSE),"")</f>
        <v/>
      </c>
      <c r="V165" s="44" t="str">
        <f>IFERROR(VLOOKUP($B165&amp;V$1,'デイリーデータ (2)'!$A:$F,5,FALSE),"")</f>
        <v/>
      </c>
      <c r="W165" s="44" t="str">
        <f>IFERROR(VLOOKUP($B165&amp;W$1,'デイリーデータ (2)'!$A:$F,5,FALSE),"")</f>
        <v/>
      </c>
      <c r="X165" s="44" t="str">
        <f>IFERROR(VLOOKUP($B165&amp;X$1,'デイリーデータ (2)'!$A:$F,5,FALSE),"")</f>
        <v/>
      </c>
      <c r="Y165" s="44" t="str">
        <f>IFERROR(VLOOKUP($B165&amp;Y$1,'デイリーデータ (2)'!$A:$F,5,FALSE),"")</f>
        <v/>
      </c>
      <c r="Z165" s="44" t="str">
        <f>IFERROR(VLOOKUP($B165&amp;Z$1,'デイリーデータ (2)'!$A:$F,5,FALSE),"")</f>
        <v/>
      </c>
      <c r="AA165" s="44" t="str">
        <f>IFERROR(VLOOKUP($B165&amp;AA$1,'デイリーデータ (2)'!$A:$F,5,FALSE),"")</f>
        <v/>
      </c>
      <c r="AB165" s="44" t="str">
        <f>IFERROR(VLOOKUP($B165&amp;AB$1,'デイリーデータ (2)'!$A:$F,5,FALSE),"")</f>
        <v/>
      </c>
      <c r="AC165" s="44" t="str">
        <f>IFERROR(VLOOKUP($B165&amp;AC$1,'デイリーデータ (2)'!$A:$F,5,FALSE),"")</f>
        <v/>
      </c>
      <c r="AD165" s="44" t="str">
        <f>IFERROR(VLOOKUP($B165&amp;AD$1,'デイリーデータ (2)'!$A:$F,5,FALSE),"")</f>
        <v/>
      </c>
      <c r="AE165" s="44" t="str">
        <f>IFERROR(VLOOKUP($B165&amp;AE$1,'デイリーデータ (2)'!$A:$F,5,FALSE),"")</f>
        <v/>
      </c>
      <c r="AF165" s="44" t="str">
        <f>IFERROR(VLOOKUP($B165&amp;AF$1,'デイリーデータ (2)'!$A:$F,5,FALSE),"")</f>
        <v/>
      </c>
      <c r="AG165" s="44" t="str">
        <f>IFERROR(VLOOKUP($B165&amp;AG$1,'デイリーデータ (2)'!$A:$F,5,FALSE),"")</f>
        <v/>
      </c>
      <c r="AH165" s="45" t="str">
        <f>IFERROR(VLOOKUP($B165&amp;AH$1,'デイリーデータ (2)'!$A:$F,5,FALSE),"")</f>
        <v/>
      </c>
    </row>
    <row r="166" spans="1:34" s="15" customFormat="1" ht="9.5" x14ac:dyDescent="0.2">
      <c r="A166" s="29"/>
      <c r="B166" s="30"/>
      <c r="C166" s="28" t="s">
        <v>47</v>
      </c>
      <c r="D166" s="31" t="e">
        <f>VLOOKUP($B165&amp;勤務表!D$1,デイリーデータ,6,FALSE)</f>
        <v>#N/A</v>
      </c>
      <c r="E166" s="31" t="e">
        <f>VLOOKUP($B165&amp;勤務表!E$1,デイリーデータ,6,FALSE)</f>
        <v>#N/A</v>
      </c>
      <c r="F166" s="31" t="str">
        <f>IFERROR(VLOOKUP($B165&amp;勤務表!F$1,デイリーデータ,6,FALSE),"")</f>
        <v/>
      </c>
      <c r="G166" s="31" t="str">
        <f>IFERROR(VLOOKUP($B165&amp;勤務表!G$1,デイリーデータ,6,FALSE),"")</f>
        <v/>
      </c>
      <c r="H166" s="31" t="str">
        <f>IFERROR(VLOOKUP($B165&amp;勤務表!H$1,デイリーデータ,6,FALSE),"")</f>
        <v/>
      </c>
      <c r="I166" s="31" t="str">
        <f>IFERROR(VLOOKUP($B165&amp;勤務表!I$1,デイリーデータ,6,FALSE),"")</f>
        <v/>
      </c>
      <c r="J166" s="31" t="str">
        <f>IFERROR(VLOOKUP($B165&amp;勤務表!J$1,デイリーデータ,6,FALSE),"")</f>
        <v/>
      </c>
      <c r="K166" s="31" t="str">
        <f>IFERROR(VLOOKUP($B165&amp;勤務表!K$1,デイリーデータ,6,FALSE),"")</f>
        <v/>
      </c>
      <c r="L166" s="31" t="str">
        <f>IFERROR(VLOOKUP($B165&amp;勤務表!L$1,デイリーデータ,6,FALSE),"")</f>
        <v/>
      </c>
      <c r="M166" s="31" t="str">
        <f>IFERROR(VLOOKUP($B165&amp;勤務表!M$1,デイリーデータ,6,FALSE),"")</f>
        <v/>
      </c>
      <c r="N166" s="31" t="str">
        <f>IFERROR(VLOOKUP($B165&amp;勤務表!N$1,デイリーデータ,6,FALSE),"")</f>
        <v/>
      </c>
      <c r="O166" s="31" t="str">
        <f>IFERROR(VLOOKUP($B165&amp;勤務表!O$1,デイリーデータ,6,FALSE),"")</f>
        <v/>
      </c>
      <c r="P166" s="31" t="str">
        <f>IFERROR(VLOOKUP($B165&amp;勤務表!P$1,デイリーデータ,6,FALSE),"")</f>
        <v/>
      </c>
      <c r="Q166" s="31" t="str">
        <f>IFERROR(VLOOKUP($B165&amp;勤務表!Q$1,デイリーデータ,6,FALSE),"")</f>
        <v/>
      </c>
      <c r="R166" s="31" t="str">
        <f>IFERROR(VLOOKUP($B165&amp;勤務表!R$1,デイリーデータ,6,FALSE),"")</f>
        <v/>
      </c>
      <c r="S166" s="31" t="str">
        <f>IFERROR(VLOOKUP($B165&amp;勤務表!S$1,デイリーデータ,6,FALSE),"")</f>
        <v/>
      </c>
      <c r="T166" s="31" t="str">
        <f>IFERROR(VLOOKUP($B165&amp;勤務表!T$1,デイリーデータ,6,FALSE),"")</f>
        <v/>
      </c>
      <c r="U166" s="31" t="str">
        <f>IFERROR(VLOOKUP($B165&amp;勤務表!U$1,デイリーデータ,6,FALSE),"")</f>
        <v/>
      </c>
      <c r="V166" s="31" t="str">
        <f>IFERROR(VLOOKUP($B165&amp;勤務表!V$1,デイリーデータ,6,FALSE),"")</f>
        <v/>
      </c>
      <c r="W166" s="31" t="str">
        <f>IFERROR(VLOOKUP($B165&amp;勤務表!W$1,デイリーデータ,6,FALSE),"")</f>
        <v/>
      </c>
      <c r="X166" s="31" t="str">
        <f>IFERROR(VLOOKUP($B165&amp;勤務表!X$1,デイリーデータ,6,FALSE),"")</f>
        <v/>
      </c>
      <c r="Y166" s="31" t="str">
        <f>IFERROR(VLOOKUP($B165&amp;勤務表!Y$1,デイリーデータ,6,FALSE),"")</f>
        <v/>
      </c>
      <c r="Z166" s="31" t="str">
        <f>IFERROR(VLOOKUP($B165&amp;勤務表!Z$1,デイリーデータ,6,FALSE),"")</f>
        <v/>
      </c>
      <c r="AA166" s="31" t="str">
        <f>IFERROR(VLOOKUP($B165&amp;勤務表!AA$1,デイリーデータ,6,FALSE),"")</f>
        <v/>
      </c>
      <c r="AB166" s="31" t="str">
        <f>IFERROR(VLOOKUP($B165&amp;勤務表!AB$1,デイリーデータ,6,FALSE),"")</f>
        <v/>
      </c>
      <c r="AC166" s="31" t="str">
        <f>IFERROR(VLOOKUP($B165&amp;勤務表!AC$1,デイリーデータ,6,FALSE),"")</f>
        <v/>
      </c>
      <c r="AD166" s="31" t="str">
        <f>IFERROR(VLOOKUP($B165&amp;勤務表!AD$1,デイリーデータ,6,FALSE),"")</f>
        <v/>
      </c>
      <c r="AE166" s="31" t="str">
        <f>IFERROR(VLOOKUP($B165&amp;勤務表!AE$1,デイリーデータ,6,FALSE),"")</f>
        <v/>
      </c>
      <c r="AF166" s="31" t="str">
        <f>IFERROR(VLOOKUP($B165&amp;勤務表!AF$1,デイリーデータ,6,FALSE),"")</f>
        <v/>
      </c>
      <c r="AG166" s="31" t="str">
        <f>IFERROR(VLOOKUP($B165&amp;勤務表!AG$1,デイリーデータ,6,FALSE),"")</f>
        <v/>
      </c>
      <c r="AH166" s="32" t="str">
        <f>IFERROR(VLOOKUP($B165&amp;勤務表!AH$1,デイリーデータ,6,FALSE),"")</f>
        <v/>
      </c>
    </row>
    <row r="167" spans="1:34" s="15" customFormat="1" ht="9.5" x14ac:dyDescent="0.2">
      <c r="A167" s="38"/>
      <c r="B167" s="39"/>
      <c r="C167" s="40" t="s">
        <v>46</v>
      </c>
      <c r="D167" s="34" t="e">
        <f>VLOOKUP($B165&amp;D$1,'宅直データ (２)'!$A:$K,8,FALSE)</f>
        <v>#N/A</v>
      </c>
      <c r="E167" s="35" t="e">
        <f>INDEX(拘!$D$15:$AH$63,勤務表!$A165,DAY(勤務表!E$1))</f>
        <v>#VALUE!</v>
      </c>
      <c r="F167" s="35" t="e">
        <f>INDEX(拘!$D$15:$AH$63,勤務表!$A165,DAY(勤務表!F$1))</f>
        <v>#VALUE!</v>
      </c>
      <c r="G167" s="35" t="e">
        <f>INDEX(拘!$D$15:$AH$63,勤務表!$A165,DAY(勤務表!G$1))</f>
        <v>#VALUE!</v>
      </c>
      <c r="H167" s="35" t="e">
        <f>INDEX(拘!$D$15:$AH$63,勤務表!$A165,DAY(勤務表!H$1))</f>
        <v>#VALUE!</v>
      </c>
      <c r="I167" s="35" t="e">
        <f>INDEX(拘!$D$15:$AH$63,勤務表!$A165,DAY(勤務表!I$1))</f>
        <v>#VALUE!</v>
      </c>
      <c r="J167" s="35" t="e">
        <f>INDEX(拘!$D$15:$AH$63,勤務表!$A165,DAY(勤務表!J$1))</f>
        <v>#VALUE!</v>
      </c>
      <c r="K167" s="35" t="e">
        <f>INDEX(拘!$D$15:$AH$63,勤務表!$A165,DAY(勤務表!K$1))</f>
        <v>#VALUE!</v>
      </c>
      <c r="L167" s="35" t="e">
        <f>INDEX(拘!$D$15:$AH$63,勤務表!$A165,DAY(勤務表!L$1))</f>
        <v>#VALUE!</v>
      </c>
      <c r="M167" s="35" t="e">
        <f>INDEX(拘!$D$15:$AH$63,勤務表!$A165,DAY(勤務表!M$1))</f>
        <v>#VALUE!</v>
      </c>
      <c r="N167" s="35" t="e">
        <f>INDEX(拘!$D$15:$AH$63,勤務表!$A165,DAY(勤務表!N$1))</f>
        <v>#VALUE!</v>
      </c>
      <c r="O167" s="35" t="e">
        <f>INDEX(拘!$D$15:$AH$63,勤務表!$A165,DAY(勤務表!O$1))</f>
        <v>#VALUE!</v>
      </c>
      <c r="P167" s="35" t="e">
        <f>INDEX(拘!$D$15:$AH$63,勤務表!$A165,DAY(勤務表!P$1))</f>
        <v>#VALUE!</v>
      </c>
      <c r="Q167" s="35" t="e">
        <f>INDEX(拘!$D$15:$AH$63,勤務表!$A165,DAY(勤務表!Q$1))</f>
        <v>#VALUE!</v>
      </c>
      <c r="R167" s="35" t="e">
        <f>INDEX(拘!$D$15:$AH$63,勤務表!$A165,DAY(勤務表!R$1))</f>
        <v>#VALUE!</v>
      </c>
      <c r="S167" s="35" t="e">
        <f>INDEX(拘!$D$15:$AH$63,勤務表!$A165,DAY(勤務表!S$1))</f>
        <v>#VALUE!</v>
      </c>
      <c r="T167" s="35" t="e">
        <f>INDEX(拘!$D$15:$AH$63,勤務表!$A165,DAY(勤務表!T$1))</f>
        <v>#VALUE!</v>
      </c>
      <c r="U167" s="35" t="e">
        <f>INDEX(拘!$D$15:$AH$63,勤務表!$A165,DAY(勤務表!U$1))</f>
        <v>#VALUE!</v>
      </c>
      <c r="V167" s="35" t="e">
        <f>INDEX(拘!$D$15:$AH$63,勤務表!$A165,DAY(勤務表!V$1))</f>
        <v>#VALUE!</v>
      </c>
      <c r="W167" s="35" t="e">
        <f>INDEX(拘!$D$15:$AH$63,勤務表!$A165,DAY(勤務表!W$1))</f>
        <v>#VALUE!</v>
      </c>
      <c r="X167" s="35" t="e">
        <f>INDEX(拘!$D$15:$AH$63,勤務表!$A165,DAY(勤務表!X$1))</f>
        <v>#VALUE!</v>
      </c>
      <c r="Y167" s="35" t="e">
        <f>INDEX(拘!$D$15:$AH$63,勤務表!$A165,DAY(勤務表!Y$1))</f>
        <v>#VALUE!</v>
      </c>
      <c r="Z167" s="35" t="e">
        <f>INDEX(拘!$D$15:$AH$63,勤務表!$A165,DAY(勤務表!Z$1))</f>
        <v>#VALUE!</v>
      </c>
      <c r="AA167" s="35" t="e">
        <f>INDEX(拘!$D$15:$AH$63,勤務表!$A165,DAY(勤務表!AA$1))</f>
        <v>#VALUE!</v>
      </c>
      <c r="AB167" s="35" t="e">
        <f>INDEX(拘!$D$15:$AH$63,勤務表!$A165,DAY(勤務表!AB$1))</f>
        <v>#VALUE!</v>
      </c>
      <c r="AC167" s="35" t="e">
        <f>INDEX(拘!$D$15:$AH$63,勤務表!$A165,DAY(勤務表!AC$1))</f>
        <v>#VALUE!</v>
      </c>
      <c r="AD167" s="35" t="e">
        <f>INDEX(拘!$D$15:$AH$63,勤務表!$A165,DAY(勤務表!AD$1))</f>
        <v>#VALUE!</v>
      </c>
      <c r="AE167" s="35" t="e">
        <f>INDEX(拘!$D$15:$AH$63,勤務表!$A165,DAY(勤務表!AE$1))</f>
        <v>#VALUE!</v>
      </c>
      <c r="AF167" s="35" t="e">
        <f>INDEX(拘!$D$15:$AH$63,勤務表!$A165,DAY(勤務表!AF$1))</f>
        <v>#VALUE!</v>
      </c>
      <c r="AG167" s="35" t="e">
        <f>INDEX(拘!$D$15:$AH$63,勤務表!$A165,DAY(勤務表!AG$1))</f>
        <v>#VALUE!</v>
      </c>
      <c r="AH167" s="36" t="e">
        <f>INDEX(拘!$D$15:$AH$63,勤務表!$A165,DAY(勤務表!AH$1))</f>
        <v>#VALUE!</v>
      </c>
    </row>
    <row r="168" spans="1:34" s="15" customFormat="1" x14ac:dyDescent="0.2">
      <c r="A168" s="41" t="str">
        <f>IFERROR(IF(A165+1&lt;=MAX('デイリーデータ (2)'!G:G),A165+1,""),"")</f>
        <v/>
      </c>
      <c r="B168" s="42">
        <f>IFERROR(VLOOKUP(A168,スタッフ!A:C,2,FALSE),"")</f>
        <v>0</v>
      </c>
      <c r="C168" s="46">
        <f>IFERROR(VLOOKUP(A168,スタッフ!A:C,3,FALSE),"")</f>
        <v>0</v>
      </c>
      <c r="D168" s="43" t="str">
        <f>IFERROR(VLOOKUP($B168&amp;D$1,'デイリーデータ (2)'!$A:$F,5,FALSE),"")</f>
        <v/>
      </c>
      <c r="E168" s="44" t="str">
        <f>IFERROR(VLOOKUP($B168&amp;E$1,'デイリーデータ (2)'!$A:$F,5,FALSE),"")</f>
        <v/>
      </c>
      <c r="F168" s="44" t="str">
        <f>IFERROR(VLOOKUP($B168&amp;F$1,'デイリーデータ (2)'!$A:$F,5,FALSE),"")</f>
        <v/>
      </c>
      <c r="G168" s="44" t="str">
        <f>IFERROR(VLOOKUP($B168&amp;G$1,'デイリーデータ (2)'!$A:$F,5,FALSE),"")</f>
        <v/>
      </c>
      <c r="H168" s="44" t="str">
        <f>IFERROR(VLOOKUP($B168&amp;H$1,'デイリーデータ (2)'!$A:$F,5,FALSE),"")</f>
        <v/>
      </c>
      <c r="I168" s="44" t="str">
        <f>IFERROR(VLOOKUP($B168&amp;I$1,'デイリーデータ (2)'!$A:$F,5,FALSE),"")</f>
        <v/>
      </c>
      <c r="J168" s="44" t="str">
        <f>IFERROR(VLOOKUP($B168&amp;J$1,'デイリーデータ (2)'!$A:$F,5,FALSE),"")</f>
        <v/>
      </c>
      <c r="K168" s="44" t="str">
        <f>IFERROR(VLOOKUP($B168&amp;K$1,'デイリーデータ (2)'!$A:$F,5,FALSE),"")</f>
        <v/>
      </c>
      <c r="L168" s="44" t="str">
        <f>IFERROR(VLOOKUP($B168&amp;L$1,'デイリーデータ (2)'!$A:$F,5,FALSE),"")</f>
        <v/>
      </c>
      <c r="M168" s="44" t="str">
        <f>IFERROR(VLOOKUP($B168&amp;M$1,'デイリーデータ (2)'!$A:$F,5,FALSE),"")</f>
        <v/>
      </c>
      <c r="N168" s="44" t="str">
        <f>IFERROR(VLOOKUP($B168&amp;N$1,'デイリーデータ (2)'!$A:$F,5,FALSE),"")</f>
        <v/>
      </c>
      <c r="O168" s="44" t="str">
        <f>IFERROR(VLOOKUP($B168&amp;O$1,'デイリーデータ (2)'!$A:$F,5,FALSE),"")</f>
        <v/>
      </c>
      <c r="P168" s="44" t="str">
        <f>IFERROR(VLOOKUP($B168&amp;P$1,'デイリーデータ (2)'!$A:$F,5,FALSE),"")</f>
        <v/>
      </c>
      <c r="Q168" s="44" t="str">
        <f>IFERROR(VLOOKUP($B168&amp;Q$1,'デイリーデータ (2)'!$A:$F,5,FALSE),"")</f>
        <v/>
      </c>
      <c r="R168" s="44" t="str">
        <f>IFERROR(VLOOKUP($B168&amp;R$1,'デイリーデータ (2)'!$A:$F,5,FALSE),"")</f>
        <v/>
      </c>
      <c r="S168" s="44" t="str">
        <f>IFERROR(VLOOKUP($B168&amp;S$1,'デイリーデータ (2)'!$A:$F,5,FALSE),"")</f>
        <v/>
      </c>
      <c r="T168" s="44" t="str">
        <f>IFERROR(VLOOKUP($B168&amp;T$1,'デイリーデータ (2)'!$A:$F,5,FALSE),"")</f>
        <v/>
      </c>
      <c r="U168" s="44" t="str">
        <f>IFERROR(VLOOKUP($B168&amp;U$1,'デイリーデータ (2)'!$A:$F,5,FALSE),"")</f>
        <v/>
      </c>
      <c r="V168" s="44" t="str">
        <f>IFERROR(VLOOKUP($B168&amp;V$1,'デイリーデータ (2)'!$A:$F,5,FALSE),"")</f>
        <v/>
      </c>
      <c r="W168" s="44" t="str">
        <f>IFERROR(VLOOKUP($B168&amp;W$1,'デイリーデータ (2)'!$A:$F,5,FALSE),"")</f>
        <v/>
      </c>
      <c r="X168" s="44" t="str">
        <f>IFERROR(VLOOKUP($B168&amp;X$1,'デイリーデータ (2)'!$A:$F,5,FALSE),"")</f>
        <v/>
      </c>
      <c r="Y168" s="44" t="str">
        <f>IFERROR(VLOOKUP($B168&amp;Y$1,'デイリーデータ (2)'!$A:$F,5,FALSE),"")</f>
        <v/>
      </c>
      <c r="Z168" s="44" t="str">
        <f>IFERROR(VLOOKUP($B168&amp;Z$1,'デイリーデータ (2)'!$A:$F,5,FALSE),"")</f>
        <v/>
      </c>
      <c r="AA168" s="44" t="str">
        <f>IFERROR(VLOOKUP($B168&amp;AA$1,'デイリーデータ (2)'!$A:$F,5,FALSE),"")</f>
        <v/>
      </c>
      <c r="AB168" s="44" t="str">
        <f>IFERROR(VLOOKUP($B168&amp;AB$1,'デイリーデータ (2)'!$A:$F,5,FALSE),"")</f>
        <v/>
      </c>
      <c r="AC168" s="44" t="str">
        <f>IFERROR(VLOOKUP($B168&amp;AC$1,'デイリーデータ (2)'!$A:$F,5,FALSE),"")</f>
        <v/>
      </c>
      <c r="AD168" s="44" t="str">
        <f>IFERROR(VLOOKUP($B168&amp;AD$1,'デイリーデータ (2)'!$A:$F,5,FALSE),"")</f>
        <v/>
      </c>
      <c r="AE168" s="44" t="str">
        <f>IFERROR(VLOOKUP($B168&amp;AE$1,'デイリーデータ (2)'!$A:$F,5,FALSE),"")</f>
        <v/>
      </c>
      <c r="AF168" s="44" t="str">
        <f>IFERROR(VLOOKUP($B168&amp;AF$1,'デイリーデータ (2)'!$A:$F,5,FALSE),"")</f>
        <v/>
      </c>
      <c r="AG168" s="44" t="str">
        <f>IFERROR(VLOOKUP($B168&amp;AG$1,'デイリーデータ (2)'!$A:$F,5,FALSE),"")</f>
        <v/>
      </c>
      <c r="AH168" s="45" t="str">
        <f>IFERROR(VLOOKUP($B168&amp;AH$1,'デイリーデータ (2)'!$A:$F,5,FALSE),"")</f>
        <v/>
      </c>
    </row>
    <row r="169" spans="1:34" s="15" customFormat="1" ht="9.5" x14ac:dyDescent="0.2">
      <c r="A169" s="29"/>
      <c r="B169" s="30"/>
      <c r="C169" s="28" t="s">
        <v>47</v>
      </c>
      <c r="D169" s="31" t="e">
        <f>VLOOKUP($B168&amp;勤務表!D$1,デイリーデータ,6,FALSE)</f>
        <v>#N/A</v>
      </c>
      <c r="E169" s="31" t="e">
        <f>VLOOKUP($B168&amp;勤務表!E$1,デイリーデータ,6,FALSE)</f>
        <v>#N/A</v>
      </c>
      <c r="F169" s="31" t="str">
        <f>IFERROR(VLOOKUP($B168&amp;勤務表!F$1,デイリーデータ,6,FALSE),"")</f>
        <v/>
      </c>
      <c r="G169" s="31" t="str">
        <f>IFERROR(VLOOKUP($B168&amp;勤務表!G$1,デイリーデータ,6,FALSE),"")</f>
        <v/>
      </c>
      <c r="H169" s="31" t="str">
        <f>IFERROR(VLOOKUP($B168&amp;勤務表!H$1,デイリーデータ,6,FALSE),"")</f>
        <v/>
      </c>
      <c r="I169" s="31" t="str">
        <f>IFERROR(VLOOKUP($B168&amp;勤務表!I$1,デイリーデータ,6,FALSE),"")</f>
        <v/>
      </c>
      <c r="J169" s="31" t="str">
        <f>IFERROR(VLOOKUP($B168&amp;勤務表!J$1,デイリーデータ,6,FALSE),"")</f>
        <v/>
      </c>
      <c r="K169" s="31" t="str">
        <f>IFERROR(VLOOKUP($B168&amp;勤務表!K$1,デイリーデータ,6,FALSE),"")</f>
        <v/>
      </c>
      <c r="L169" s="31" t="str">
        <f>IFERROR(VLOOKUP($B168&amp;勤務表!L$1,デイリーデータ,6,FALSE),"")</f>
        <v/>
      </c>
      <c r="M169" s="31" t="str">
        <f>IFERROR(VLOOKUP($B168&amp;勤務表!M$1,デイリーデータ,6,FALSE),"")</f>
        <v/>
      </c>
      <c r="N169" s="31" t="str">
        <f>IFERROR(VLOOKUP($B168&amp;勤務表!N$1,デイリーデータ,6,FALSE),"")</f>
        <v/>
      </c>
      <c r="O169" s="31" t="str">
        <f>IFERROR(VLOOKUP($B168&amp;勤務表!O$1,デイリーデータ,6,FALSE),"")</f>
        <v/>
      </c>
      <c r="P169" s="31" t="str">
        <f>IFERROR(VLOOKUP($B168&amp;勤務表!P$1,デイリーデータ,6,FALSE),"")</f>
        <v/>
      </c>
      <c r="Q169" s="31" t="str">
        <f>IFERROR(VLOOKUP($B168&amp;勤務表!Q$1,デイリーデータ,6,FALSE),"")</f>
        <v/>
      </c>
      <c r="R169" s="31" t="str">
        <f>IFERROR(VLOOKUP($B168&amp;勤務表!R$1,デイリーデータ,6,FALSE),"")</f>
        <v/>
      </c>
      <c r="S169" s="31" t="str">
        <f>IFERROR(VLOOKUP($B168&amp;勤務表!S$1,デイリーデータ,6,FALSE),"")</f>
        <v/>
      </c>
      <c r="T169" s="31" t="str">
        <f>IFERROR(VLOOKUP($B168&amp;勤務表!T$1,デイリーデータ,6,FALSE),"")</f>
        <v/>
      </c>
      <c r="U169" s="31" t="str">
        <f>IFERROR(VLOOKUP($B168&amp;勤務表!U$1,デイリーデータ,6,FALSE),"")</f>
        <v/>
      </c>
      <c r="V169" s="31" t="str">
        <f>IFERROR(VLOOKUP($B168&amp;勤務表!V$1,デイリーデータ,6,FALSE),"")</f>
        <v/>
      </c>
      <c r="W169" s="31" t="str">
        <f>IFERROR(VLOOKUP($B168&amp;勤務表!W$1,デイリーデータ,6,FALSE),"")</f>
        <v/>
      </c>
      <c r="X169" s="31" t="str">
        <f>IFERROR(VLOOKUP($B168&amp;勤務表!X$1,デイリーデータ,6,FALSE),"")</f>
        <v/>
      </c>
      <c r="Y169" s="31" t="str">
        <f>IFERROR(VLOOKUP($B168&amp;勤務表!Y$1,デイリーデータ,6,FALSE),"")</f>
        <v/>
      </c>
      <c r="Z169" s="31" t="str">
        <f>IFERROR(VLOOKUP($B168&amp;勤務表!Z$1,デイリーデータ,6,FALSE),"")</f>
        <v/>
      </c>
      <c r="AA169" s="31" t="str">
        <f>IFERROR(VLOOKUP($B168&amp;勤務表!AA$1,デイリーデータ,6,FALSE),"")</f>
        <v/>
      </c>
      <c r="AB169" s="31" t="str">
        <f>IFERROR(VLOOKUP($B168&amp;勤務表!AB$1,デイリーデータ,6,FALSE),"")</f>
        <v/>
      </c>
      <c r="AC169" s="31" t="str">
        <f>IFERROR(VLOOKUP($B168&amp;勤務表!AC$1,デイリーデータ,6,FALSE),"")</f>
        <v/>
      </c>
      <c r="AD169" s="31" t="str">
        <f>IFERROR(VLOOKUP($B168&amp;勤務表!AD$1,デイリーデータ,6,FALSE),"")</f>
        <v/>
      </c>
      <c r="AE169" s="31" t="str">
        <f>IFERROR(VLOOKUP($B168&amp;勤務表!AE$1,デイリーデータ,6,FALSE),"")</f>
        <v/>
      </c>
      <c r="AF169" s="31" t="str">
        <f>IFERROR(VLOOKUP($B168&amp;勤務表!AF$1,デイリーデータ,6,FALSE),"")</f>
        <v/>
      </c>
      <c r="AG169" s="31" t="str">
        <f>IFERROR(VLOOKUP($B168&amp;勤務表!AG$1,デイリーデータ,6,FALSE),"")</f>
        <v/>
      </c>
      <c r="AH169" s="32" t="str">
        <f>IFERROR(VLOOKUP($B168&amp;勤務表!AH$1,デイリーデータ,6,FALSE),"")</f>
        <v/>
      </c>
    </row>
    <row r="170" spans="1:34" s="15" customFormat="1" ht="9.5" x14ac:dyDescent="0.2">
      <c r="A170" s="38"/>
      <c r="B170" s="39"/>
      <c r="C170" s="40" t="s">
        <v>46</v>
      </c>
      <c r="D170" s="34" t="e">
        <f>VLOOKUP($B168&amp;D$1,'宅直データ (２)'!$A:$K,8,FALSE)</f>
        <v>#N/A</v>
      </c>
      <c r="E170" s="35" t="e">
        <f>INDEX(拘!$D$15:$AH$63,勤務表!$A168,DAY(勤務表!E$1))</f>
        <v>#VALUE!</v>
      </c>
      <c r="F170" s="35" t="e">
        <f>INDEX(拘!$D$15:$AH$63,勤務表!$A168,DAY(勤務表!F$1))</f>
        <v>#VALUE!</v>
      </c>
      <c r="G170" s="35" t="e">
        <f>INDEX(拘!$D$15:$AH$63,勤務表!$A168,DAY(勤務表!G$1))</f>
        <v>#VALUE!</v>
      </c>
      <c r="H170" s="35" t="e">
        <f>INDEX(拘!$D$15:$AH$63,勤務表!$A168,DAY(勤務表!H$1))</f>
        <v>#VALUE!</v>
      </c>
      <c r="I170" s="35" t="e">
        <f>INDEX(拘!$D$15:$AH$63,勤務表!$A168,DAY(勤務表!I$1))</f>
        <v>#VALUE!</v>
      </c>
      <c r="J170" s="35" t="e">
        <f>INDEX(拘!$D$15:$AH$63,勤務表!$A168,DAY(勤務表!J$1))</f>
        <v>#VALUE!</v>
      </c>
      <c r="K170" s="35" t="e">
        <f>INDEX(拘!$D$15:$AH$63,勤務表!$A168,DAY(勤務表!K$1))</f>
        <v>#VALUE!</v>
      </c>
      <c r="L170" s="35" t="e">
        <f>INDEX(拘!$D$15:$AH$63,勤務表!$A168,DAY(勤務表!L$1))</f>
        <v>#VALUE!</v>
      </c>
      <c r="M170" s="35" t="e">
        <f>INDEX(拘!$D$15:$AH$63,勤務表!$A168,DAY(勤務表!M$1))</f>
        <v>#VALUE!</v>
      </c>
      <c r="N170" s="35" t="e">
        <f>INDEX(拘!$D$15:$AH$63,勤務表!$A168,DAY(勤務表!N$1))</f>
        <v>#VALUE!</v>
      </c>
      <c r="O170" s="35" t="e">
        <f>INDEX(拘!$D$15:$AH$63,勤務表!$A168,DAY(勤務表!O$1))</f>
        <v>#VALUE!</v>
      </c>
      <c r="P170" s="35" t="e">
        <f>INDEX(拘!$D$15:$AH$63,勤務表!$A168,DAY(勤務表!P$1))</f>
        <v>#VALUE!</v>
      </c>
      <c r="Q170" s="35" t="e">
        <f>INDEX(拘!$D$15:$AH$63,勤務表!$A168,DAY(勤務表!Q$1))</f>
        <v>#VALUE!</v>
      </c>
      <c r="R170" s="35" t="e">
        <f>INDEX(拘!$D$15:$AH$63,勤務表!$A168,DAY(勤務表!R$1))</f>
        <v>#VALUE!</v>
      </c>
      <c r="S170" s="35" t="e">
        <f>INDEX(拘!$D$15:$AH$63,勤務表!$A168,DAY(勤務表!S$1))</f>
        <v>#VALUE!</v>
      </c>
      <c r="T170" s="35" t="e">
        <f>INDEX(拘!$D$15:$AH$63,勤務表!$A168,DAY(勤務表!T$1))</f>
        <v>#VALUE!</v>
      </c>
      <c r="U170" s="35" t="e">
        <f>INDEX(拘!$D$15:$AH$63,勤務表!$A168,DAY(勤務表!U$1))</f>
        <v>#VALUE!</v>
      </c>
      <c r="V170" s="35" t="e">
        <f>INDEX(拘!$D$15:$AH$63,勤務表!$A168,DAY(勤務表!V$1))</f>
        <v>#VALUE!</v>
      </c>
      <c r="W170" s="35" t="e">
        <f>INDEX(拘!$D$15:$AH$63,勤務表!$A168,DAY(勤務表!W$1))</f>
        <v>#VALUE!</v>
      </c>
      <c r="X170" s="35" t="e">
        <f>INDEX(拘!$D$15:$AH$63,勤務表!$A168,DAY(勤務表!X$1))</f>
        <v>#VALUE!</v>
      </c>
      <c r="Y170" s="35" t="e">
        <f>INDEX(拘!$D$15:$AH$63,勤務表!$A168,DAY(勤務表!Y$1))</f>
        <v>#VALUE!</v>
      </c>
      <c r="Z170" s="35" t="e">
        <f>INDEX(拘!$D$15:$AH$63,勤務表!$A168,DAY(勤務表!Z$1))</f>
        <v>#VALUE!</v>
      </c>
      <c r="AA170" s="35" t="e">
        <f>INDEX(拘!$D$15:$AH$63,勤務表!$A168,DAY(勤務表!AA$1))</f>
        <v>#VALUE!</v>
      </c>
      <c r="AB170" s="35" t="e">
        <f>INDEX(拘!$D$15:$AH$63,勤務表!$A168,DAY(勤務表!AB$1))</f>
        <v>#VALUE!</v>
      </c>
      <c r="AC170" s="35" t="e">
        <f>INDEX(拘!$D$15:$AH$63,勤務表!$A168,DAY(勤務表!AC$1))</f>
        <v>#VALUE!</v>
      </c>
      <c r="AD170" s="35" t="e">
        <f>INDEX(拘!$D$15:$AH$63,勤務表!$A168,DAY(勤務表!AD$1))</f>
        <v>#VALUE!</v>
      </c>
      <c r="AE170" s="35" t="e">
        <f>INDEX(拘!$D$15:$AH$63,勤務表!$A168,DAY(勤務表!AE$1))</f>
        <v>#VALUE!</v>
      </c>
      <c r="AF170" s="35" t="e">
        <f>INDEX(拘!$D$15:$AH$63,勤務表!$A168,DAY(勤務表!AF$1))</f>
        <v>#VALUE!</v>
      </c>
      <c r="AG170" s="35" t="e">
        <f>INDEX(拘!$D$15:$AH$63,勤務表!$A168,DAY(勤務表!AG$1))</f>
        <v>#VALUE!</v>
      </c>
      <c r="AH170" s="36" t="e">
        <f>INDEX(拘!$D$15:$AH$63,勤務表!$A168,DAY(勤務表!AH$1))</f>
        <v>#VALUE!</v>
      </c>
    </row>
    <row r="171" spans="1:34" s="15" customFormat="1" x14ac:dyDescent="0.2">
      <c r="A171" s="41" t="str">
        <f>IFERROR(IF(A168+1&lt;=MAX('デイリーデータ (2)'!G:G),A168+1,""),"")</f>
        <v/>
      </c>
      <c r="B171" s="42">
        <f>IFERROR(VLOOKUP(A171,スタッフ!A:C,2,FALSE),"")</f>
        <v>0</v>
      </c>
      <c r="C171" s="46">
        <f>IFERROR(VLOOKUP(A171,スタッフ!A:C,3,FALSE),"")</f>
        <v>0</v>
      </c>
      <c r="D171" s="43" t="str">
        <f>IFERROR(VLOOKUP($B171&amp;D$1,'デイリーデータ (2)'!$A:$F,5,FALSE),"")</f>
        <v/>
      </c>
      <c r="E171" s="44" t="str">
        <f>IFERROR(VLOOKUP($B171&amp;E$1,'デイリーデータ (2)'!$A:$F,5,FALSE),"")</f>
        <v/>
      </c>
      <c r="F171" s="44" t="str">
        <f>IFERROR(VLOOKUP($B171&amp;F$1,'デイリーデータ (2)'!$A:$F,5,FALSE),"")</f>
        <v/>
      </c>
      <c r="G171" s="44" t="str">
        <f>IFERROR(VLOOKUP($B171&amp;G$1,'デイリーデータ (2)'!$A:$F,5,FALSE),"")</f>
        <v/>
      </c>
      <c r="H171" s="44" t="str">
        <f>IFERROR(VLOOKUP($B171&amp;H$1,'デイリーデータ (2)'!$A:$F,5,FALSE),"")</f>
        <v/>
      </c>
      <c r="I171" s="44" t="str">
        <f>IFERROR(VLOOKUP($B171&amp;I$1,'デイリーデータ (2)'!$A:$F,5,FALSE),"")</f>
        <v/>
      </c>
      <c r="J171" s="44" t="str">
        <f>IFERROR(VLOOKUP($B171&amp;J$1,'デイリーデータ (2)'!$A:$F,5,FALSE),"")</f>
        <v/>
      </c>
      <c r="K171" s="44" t="str">
        <f>IFERROR(VLOOKUP($B171&amp;K$1,'デイリーデータ (2)'!$A:$F,5,FALSE),"")</f>
        <v/>
      </c>
      <c r="L171" s="44" t="str">
        <f>IFERROR(VLOOKUP($B171&amp;L$1,'デイリーデータ (2)'!$A:$F,5,FALSE),"")</f>
        <v/>
      </c>
      <c r="M171" s="44" t="str">
        <f>IFERROR(VLOOKUP($B171&amp;M$1,'デイリーデータ (2)'!$A:$F,5,FALSE),"")</f>
        <v/>
      </c>
      <c r="N171" s="44" t="str">
        <f>IFERROR(VLOOKUP($B171&amp;N$1,'デイリーデータ (2)'!$A:$F,5,FALSE),"")</f>
        <v/>
      </c>
      <c r="O171" s="44" t="str">
        <f>IFERROR(VLOOKUP($B171&amp;O$1,'デイリーデータ (2)'!$A:$F,5,FALSE),"")</f>
        <v/>
      </c>
      <c r="P171" s="44" t="str">
        <f>IFERROR(VLOOKUP($B171&amp;P$1,'デイリーデータ (2)'!$A:$F,5,FALSE),"")</f>
        <v/>
      </c>
      <c r="Q171" s="44" t="str">
        <f>IFERROR(VLOOKUP($B171&amp;Q$1,'デイリーデータ (2)'!$A:$F,5,FALSE),"")</f>
        <v/>
      </c>
      <c r="R171" s="44" t="str">
        <f>IFERROR(VLOOKUP($B171&amp;R$1,'デイリーデータ (2)'!$A:$F,5,FALSE),"")</f>
        <v/>
      </c>
      <c r="S171" s="44" t="str">
        <f>IFERROR(VLOOKUP($B171&amp;S$1,'デイリーデータ (2)'!$A:$F,5,FALSE),"")</f>
        <v/>
      </c>
      <c r="T171" s="44" t="str">
        <f>IFERROR(VLOOKUP($B171&amp;T$1,'デイリーデータ (2)'!$A:$F,5,FALSE),"")</f>
        <v/>
      </c>
      <c r="U171" s="44" t="str">
        <f>IFERROR(VLOOKUP($B171&amp;U$1,'デイリーデータ (2)'!$A:$F,5,FALSE),"")</f>
        <v/>
      </c>
      <c r="V171" s="44" t="str">
        <f>IFERROR(VLOOKUP($B171&amp;V$1,'デイリーデータ (2)'!$A:$F,5,FALSE),"")</f>
        <v/>
      </c>
      <c r="W171" s="44" t="str">
        <f>IFERROR(VLOOKUP($B171&amp;W$1,'デイリーデータ (2)'!$A:$F,5,FALSE),"")</f>
        <v/>
      </c>
      <c r="X171" s="44" t="str">
        <f>IFERROR(VLOOKUP($B171&amp;X$1,'デイリーデータ (2)'!$A:$F,5,FALSE),"")</f>
        <v/>
      </c>
      <c r="Y171" s="44" t="str">
        <f>IFERROR(VLOOKUP($B171&amp;Y$1,'デイリーデータ (2)'!$A:$F,5,FALSE),"")</f>
        <v/>
      </c>
      <c r="Z171" s="44" t="str">
        <f>IFERROR(VLOOKUP($B171&amp;Z$1,'デイリーデータ (2)'!$A:$F,5,FALSE),"")</f>
        <v/>
      </c>
      <c r="AA171" s="44" t="str">
        <f>IFERROR(VLOOKUP($B171&amp;AA$1,'デイリーデータ (2)'!$A:$F,5,FALSE),"")</f>
        <v/>
      </c>
      <c r="AB171" s="44" t="str">
        <f>IFERROR(VLOOKUP($B171&amp;AB$1,'デイリーデータ (2)'!$A:$F,5,FALSE),"")</f>
        <v/>
      </c>
      <c r="AC171" s="44" t="str">
        <f>IFERROR(VLOOKUP($B171&amp;AC$1,'デイリーデータ (2)'!$A:$F,5,FALSE),"")</f>
        <v/>
      </c>
      <c r="AD171" s="44" t="str">
        <f>IFERROR(VLOOKUP($B171&amp;AD$1,'デイリーデータ (2)'!$A:$F,5,FALSE),"")</f>
        <v/>
      </c>
      <c r="AE171" s="44" t="str">
        <f>IFERROR(VLOOKUP($B171&amp;AE$1,'デイリーデータ (2)'!$A:$F,5,FALSE),"")</f>
        <v/>
      </c>
      <c r="AF171" s="44" t="str">
        <f>IFERROR(VLOOKUP($B171&amp;AF$1,'デイリーデータ (2)'!$A:$F,5,FALSE),"")</f>
        <v/>
      </c>
      <c r="AG171" s="44" t="str">
        <f>IFERROR(VLOOKUP($B171&amp;AG$1,'デイリーデータ (2)'!$A:$F,5,FALSE),"")</f>
        <v/>
      </c>
      <c r="AH171" s="45" t="str">
        <f>IFERROR(VLOOKUP($B171&amp;AH$1,'デイリーデータ (2)'!$A:$F,5,FALSE),"")</f>
        <v/>
      </c>
    </row>
    <row r="172" spans="1:34" s="15" customFormat="1" ht="9.5" x14ac:dyDescent="0.2">
      <c r="A172" s="29"/>
      <c r="B172" s="30"/>
      <c r="C172" s="28" t="s">
        <v>47</v>
      </c>
      <c r="D172" s="31" t="e">
        <f>VLOOKUP($B171&amp;勤務表!D$1,デイリーデータ,6,FALSE)</f>
        <v>#N/A</v>
      </c>
      <c r="E172" s="31" t="e">
        <f>VLOOKUP($B171&amp;勤務表!E$1,デイリーデータ,6,FALSE)</f>
        <v>#N/A</v>
      </c>
      <c r="F172" s="31" t="str">
        <f>IFERROR(VLOOKUP($B171&amp;勤務表!F$1,デイリーデータ,6,FALSE),"")</f>
        <v/>
      </c>
      <c r="G172" s="31" t="str">
        <f>IFERROR(VLOOKUP($B171&amp;勤務表!G$1,デイリーデータ,6,FALSE),"")</f>
        <v/>
      </c>
      <c r="H172" s="31" t="str">
        <f>IFERROR(VLOOKUP($B171&amp;勤務表!H$1,デイリーデータ,6,FALSE),"")</f>
        <v/>
      </c>
      <c r="I172" s="31" t="str">
        <f>IFERROR(VLOOKUP($B171&amp;勤務表!I$1,デイリーデータ,6,FALSE),"")</f>
        <v/>
      </c>
      <c r="J172" s="31" t="str">
        <f>IFERROR(VLOOKUP($B171&amp;勤務表!J$1,デイリーデータ,6,FALSE),"")</f>
        <v/>
      </c>
      <c r="K172" s="31" t="str">
        <f>IFERROR(VLOOKUP($B171&amp;勤務表!K$1,デイリーデータ,6,FALSE),"")</f>
        <v/>
      </c>
      <c r="L172" s="31" t="str">
        <f>IFERROR(VLOOKUP($B171&amp;勤務表!L$1,デイリーデータ,6,FALSE),"")</f>
        <v/>
      </c>
      <c r="M172" s="31" t="str">
        <f>IFERROR(VLOOKUP($B171&amp;勤務表!M$1,デイリーデータ,6,FALSE),"")</f>
        <v/>
      </c>
      <c r="N172" s="31" t="str">
        <f>IFERROR(VLOOKUP($B171&amp;勤務表!N$1,デイリーデータ,6,FALSE),"")</f>
        <v/>
      </c>
      <c r="O172" s="31" t="str">
        <f>IFERROR(VLOOKUP($B171&amp;勤務表!O$1,デイリーデータ,6,FALSE),"")</f>
        <v/>
      </c>
      <c r="P172" s="31" t="str">
        <f>IFERROR(VLOOKUP($B171&amp;勤務表!P$1,デイリーデータ,6,FALSE),"")</f>
        <v/>
      </c>
      <c r="Q172" s="31" t="str">
        <f>IFERROR(VLOOKUP($B171&amp;勤務表!Q$1,デイリーデータ,6,FALSE),"")</f>
        <v/>
      </c>
      <c r="R172" s="31" t="str">
        <f>IFERROR(VLOOKUP($B171&amp;勤務表!R$1,デイリーデータ,6,FALSE),"")</f>
        <v/>
      </c>
      <c r="S172" s="31" t="str">
        <f>IFERROR(VLOOKUP($B171&amp;勤務表!S$1,デイリーデータ,6,FALSE),"")</f>
        <v/>
      </c>
      <c r="T172" s="31" t="str">
        <f>IFERROR(VLOOKUP($B171&amp;勤務表!T$1,デイリーデータ,6,FALSE),"")</f>
        <v/>
      </c>
      <c r="U172" s="31" t="str">
        <f>IFERROR(VLOOKUP($B171&amp;勤務表!U$1,デイリーデータ,6,FALSE),"")</f>
        <v/>
      </c>
      <c r="V172" s="31" t="str">
        <f>IFERROR(VLOOKUP($B171&amp;勤務表!V$1,デイリーデータ,6,FALSE),"")</f>
        <v/>
      </c>
      <c r="W172" s="31" t="str">
        <f>IFERROR(VLOOKUP($B171&amp;勤務表!W$1,デイリーデータ,6,FALSE),"")</f>
        <v/>
      </c>
      <c r="X172" s="31" t="str">
        <f>IFERROR(VLOOKUP($B171&amp;勤務表!X$1,デイリーデータ,6,FALSE),"")</f>
        <v/>
      </c>
      <c r="Y172" s="31" t="str">
        <f>IFERROR(VLOOKUP($B171&amp;勤務表!Y$1,デイリーデータ,6,FALSE),"")</f>
        <v/>
      </c>
      <c r="Z172" s="31" t="str">
        <f>IFERROR(VLOOKUP($B171&amp;勤務表!Z$1,デイリーデータ,6,FALSE),"")</f>
        <v/>
      </c>
      <c r="AA172" s="31" t="str">
        <f>IFERROR(VLOOKUP($B171&amp;勤務表!AA$1,デイリーデータ,6,FALSE),"")</f>
        <v/>
      </c>
      <c r="AB172" s="31" t="str">
        <f>IFERROR(VLOOKUP($B171&amp;勤務表!AB$1,デイリーデータ,6,FALSE),"")</f>
        <v/>
      </c>
      <c r="AC172" s="31" t="str">
        <f>IFERROR(VLOOKUP($B171&amp;勤務表!AC$1,デイリーデータ,6,FALSE),"")</f>
        <v/>
      </c>
      <c r="AD172" s="31" t="str">
        <f>IFERROR(VLOOKUP($B171&amp;勤務表!AD$1,デイリーデータ,6,FALSE),"")</f>
        <v/>
      </c>
      <c r="AE172" s="31" t="str">
        <f>IFERROR(VLOOKUP($B171&amp;勤務表!AE$1,デイリーデータ,6,FALSE),"")</f>
        <v/>
      </c>
      <c r="AF172" s="31" t="str">
        <f>IFERROR(VLOOKUP($B171&amp;勤務表!AF$1,デイリーデータ,6,FALSE),"")</f>
        <v/>
      </c>
      <c r="AG172" s="31" t="str">
        <f>IFERROR(VLOOKUP($B171&amp;勤務表!AG$1,デイリーデータ,6,FALSE),"")</f>
        <v/>
      </c>
      <c r="AH172" s="32" t="str">
        <f>IFERROR(VLOOKUP($B171&amp;勤務表!AH$1,デイリーデータ,6,FALSE),"")</f>
        <v/>
      </c>
    </row>
    <row r="173" spans="1:34" s="15" customFormat="1" ht="9.5" x14ac:dyDescent="0.2">
      <c r="A173" s="38"/>
      <c r="B173" s="39"/>
      <c r="C173" s="40" t="s">
        <v>46</v>
      </c>
      <c r="D173" s="34" t="e">
        <f>VLOOKUP($B171&amp;D$1,'宅直データ (２)'!$A:$K,8,FALSE)</f>
        <v>#N/A</v>
      </c>
      <c r="E173" s="35" t="e">
        <f>INDEX(拘!$D$15:$AH$63,勤務表!$A171,DAY(勤務表!E$1))</f>
        <v>#VALUE!</v>
      </c>
      <c r="F173" s="35" t="e">
        <f>INDEX(拘!$D$15:$AH$63,勤務表!$A171,DAY(勤務表!F$1))</f>
        <v>#VALUE!</v>
      </c>
      <c r="G173" s="35" t="e">
        <f>INDEX(拘!$D$15:$AH$63,勤務表!$A171,DAY(勤務表!G$1))</f>
        <v>#VALUE!</v>
      </c>
      <c r="H173" s="35" t="e">
        <f>INDEX(拘!$D$15:$AH$63,勤務表!$A171,DAY(勤務表!H$1))</f>
        <v>#VALUE!</v>
      </c>
      <c r="I173" s="35" t="e">
        <f>INDEX(拘!$D$15:$AH$63,勤務表!$A171,DAY(勤務表!I$1))</f>
        <v>#VALUE!</v>
      </c>
      <c r="J173" s="35" t="e">
        <f>INDEX(拘!$D$15:$AH$63,勤務表!$A171,DAY(勤務表!J$1))</f>
        <v>#VALUE!</v>
      </c>
      <c r="K173" s="35" t="e">
        <f>INDEX(拘!$D$15:$AH$63,勤務表!$A171,DAY(勤務表!K$1))</f>
        <v>#VALUE!</v>
      </c>
      <c r="L173" s="35" t="e">
        <f>INDEX(拘!$D$15:$AH$63,勤務表!$A171,DAY(勤務表!L$1))</f>
        <v>#VALUE!</v>
      </c>
      <c r="M173" s="35" t="e">
        <f>INDEX(拘!$D$15:$AH$63,勤務表!$A171,DAY(勤務表!M$1))</f>
        <v>#VALUE!</v>
      </c>
      <c r="N173" s="35" t="e">
        <f>INDEX(拘!$D$15:$AH$63,勤務表!$A171,DAY(勤務表!N$1))</f>
        <v>#VALUE!</v>
      </c>
      <c r="O173" s="35" t="e">
        <f>INDEX(拘!$D$15:$AH$63,勤務表!$A171,DAY(勤務表!O$1))</f>
        <v>#VALUE!</v>
      </c>
      <c r="P173" s="35" t="e">
        <f>INDEX(拘!$D$15:$AH$63,勤務表!$A171,DAY(勤務表!P$1))</f>
        <v>#VALUE!</v>
      </c>
      <c r="Q173" s="35" t="e">
        <f>INDEX(拘!$D$15:$AH$63,勤務表!$A171,DAY(勤務表!Q$1))</f>
        <v>#VALUE!</v>
      </c>
      <c r="R173" s="35" t="e">
        <f>INDEX(拘!$D$15:$AH$63,勤務表!$A171,DAY(勤務表!R$1))</f>
        <v>#VALUE!</v>
      </c>
      <c r="S173" s="35" t="e">
        <f>INDEX(拘!$D$15:$AH$63,勤務表!$A171,DAY(勤務表!S$1))</f>
        <v>#VALUE!</v>
      </c>
      <c r="T173" s="35" t="e">
        <f>INDEX(拘!$D$15:$AH$63,勤務表!$A171,DAY(勤務表!T$1))</f>
        <v>#VALUE!</v>
      </c>
      <c r="U173" s="35" t="e">
        <f>INDEX(拘!$D$15:$AH$63,勤務表!$A171,DAY(勤務表!U$1))</f>
        <v>#VALUE!</v>
      </c>
      <c r="V173" s="35" t="e">
        <f>INDEX(拘!$D$15:$AH$63,勤務表!$A171,DAY(勤務表!V$1))</f>
        <v>#VALUE!</v>
      </c>
      <c r="W173" s="35" t="e">
        <f>INDEX(拘!$D$15:$AH$63,勤務表!$A171,DAY(勤務表!W$1))</f>
        <v>#VALUE!</v>
      </c>
      <c r="X173" s="35" t="e">
        <f>INDEX(拘!$D$15:$AH$63,勤務表!$A171,DAY(勤務表!X$1))</f>
        <v>#VALUE!</v>
      </c>
      <c r="Y173" s="35" t="e">
        <f>INDEX(拘!$D$15:$AH$63,勤務表!$A171,DAY(勤務表!Y$1))</f>
        <v>#VALUE!</v>
      </c>
      <c r="Z173" s="35" t="e">
        <f>INDEX(拘!$D$15:$AH$63,勤務表!$A171,DAY(勤務表!Z$1))</f>
        <v>#VALUE!</v>
      </c>
      <c r="AA173" s="35" t="e">
        <f>INDEX(拘!$D$15:$AH$63,勤務表!$A171,DAY(勤務表!AA$1))</f>
        <v>#VALUE!</v>
      </c>
      <c r="AB173" s="35" t="e">
        <f>INDEX(拘!$D$15:$AH$63,勤務表!$A171,DAY(勤務表!AB$1))</f>
        <v>#VALUE!</v>
      </c>
      <c r="AC173" s="35" t="e">
        <f>INDEX(拘!$D$15:$AH$63,勤務表!$A171,DAY(勤務表!AC$1))</f>
        <v>#VALUE!</v>
      </c>
      <c r="AD173" s="35" t="e">
        <f>INDEX(拘!$D$15:$AH$63,勤務表!$A171,DAY(勤務表!AD$1))</f>
        <v>#VALUE!</v>
      </c>
      <c r="AE173" s="35" t="e">
        <f>INDEX(拘!$D$15:$AH$63,勤務表!$A171,DAY(勤務表!AE$1))</f>
        <v>#VALUE!</v>
      </c>
      <c r="AF173" s="35" t="e">
        <f>INDEX(拘!$D$15:$AH$63,勤務表!$A171,DAY(勤務表!AF$1))</f>
        <v>#VALUE!</v>
      </c>
      <c r="AG173" s="35" t="e">
        <f>INDEX(拘!$D$15:$AH$63,勤務表!$A171,DAY(勤務表!AG$1))</f>
        <v>#VALUE!</v>
      </c>
      <c r="AH173" s="36" t="e">
        <f>INDEX(拘!$D$15:$AH$63,勤務表!$A171,DAY(勤務表!AH$1))</f>
        <v>#VALUE!</v>
      </c>
    </row>
    <row r="174" spans="1:34" s="15" customFormat="1" x14ac:dyDescent="0.2">
      <c r="A174" s="41" t="str">
        <f>IFERROR(IF(A171+1&lt;=MAX('デイリーデータ (2)'!G:G),A171+1,""),"")</f>
        <v/>
      </c>
      <c r="B174" s="42">
        <f>IFERROR(VLOOKUP(A174,スタッフ!A:C,2,FALSE),"")</f>
        <v>0</v>
      </c>
      <c r="C174" s="46">
        <f>IFERROR(VLOOKUP(A174,スタッフ!A:C,3,FALSE),"")</f>
        <v>0</v>
      </c>
      <c r="D174" s="43" t="str">
        <f>IFERROR(VLOOKUP($B174&amp;D$1,'デイリーデータ (2)'!$A:$F,5,FALSE),"")</f>
        <v/>
      </c>
      <c r="E174" s="44" t="str">
        <f>IFERROR(VLOOKUP($B174&amp;E$1,'デイリーデータ (2)'!$A:$F,5,FALSE),"")</f>
        <v/>
      </c>
      <c r="F174" s="44" t="str">
        <f>IFERROR(VLOOKUP($B174&amp;F$1,'デイリーデータ (2)'!$A:$F,5,FALSE),"")</f>
        <v/>
      </c>
      <c r="G174" s="44" t="str">
        <f>IFERROR(VLOOKUP($B174&amp;G$1,'デイリーデータ (2)'!$A:$F,5,FALSE),"")</f>
        <v/>
      </c>
      <c r="H174" s="44" t="str">
        <f>IFERROR(VLOOKUP($B174&amp;H$1,'デイリーデータ (2)'!$A:$F,5,FALSE),"")</f>
        <v/>
      </c>
      <c r="I174" s="44" t="str">
        <f>IFERROR(VLOOKUP($B174&amp;I$1,'デイリーデータ (2)'!$A:$F,5,FALSE),"")</f>
        <v/>
      </c>
      <c r="J174" s="44" t="str">
        <f>IFERROR(VLOOKUP($B174&amp;J$1,'デイリーデータ (2)'!$A:$F,5,FALSE),"")</f>
        <v/>
      </c>
      <c r="K174" s="44" t="str">
        <f>IFERROR(VLOOKUP($B174&amp;K$1,'デイリーデータ (2)'!$A:$F,5,FALSE),"")</f>
        <v/>
      </c>
      <c r="L174" s="44" t="str">
        <f>IFERROR(VLOOKUP($B174&amp;L$1,'デイリーデータ (2)'!$A:$F,5,FALSE),"")</f>
        <v/>
      </c>
      <c r="M174" s="44" t="str">
        <f>IFERROR(VLOOKUP($B174&amp;M$1,'デイリーデータ (2)'!$A:$F,5,FALSE),"")</f>
        <v/>
      </c>
      <c r="N174" s="44" t="str">
        <f>IFERROR(VLOOKUP($B174&amp;N$1,'デイリーデータ (2)'!$A:$F,5,FALSE),"")</f>
        <v/>
      </c>
      <c r="O174" s="44" t="str">
        <f>IFERROR(VLOOKUP($B174&amp;O$1,'デイリーデータ (2)'!$A:$F,5,FALSE),"")</f>
        <v/>
      </c>
      <c r="P174" s="44" t="str">
        <f>IFERROR(VLOOKUP($B174&amp;P$1,'デイリーデータ (2)'!$A:$F,5,FALSE),"")</f>
        <v/>
      </c>
      <c r="Q174" s="44" t="str">
        <f>IFERROR(VLOOKUP($B174&amp;Q$1,'デイリーデータ (2)'!$A:$F,5,FALSE),"")</f>
        <v/>
      </c>
      <c r="R174" s="44" t="str">
        <f>IFERROR(VLOOKUP($B174&amp;R$1,'デイリーデータ (2)'!$A:$F,5,FALSE),"")</f>
        <v/>
      </c>
      <c r="S174" s="44" t="str">
        <f>IFERROR(VLOOKUP($B174&amp;S$1,'デイリーデータ (2)'!$A:$F,5,FALSE),"")</f>
        <v/>
      </c>
      <c r="T174" s="44" t="str">
        <f>IFERROR(VLOOKUP($B174&amp;T$1,'デイリーデータ (2)'!$A:$F,5,FALSE),"")</f>
        <v/>
      </c>
      <c r="U174" s="44" t="str">
        <f>IFERROR(VLOOKUP($B174&amp;U$1,'デイリーデータ (2)'!$A:$F,5,FALSE),"")</f>
        <v/>
      </c>
      <c r="V174" s="44" t="str">
        <f>IFERROR(VLOOKUP($B174&amp;V$1,'デイリーデータ (2)'!$A:$F,5,FALSE),"")</f>
        <v/>
      </c>
      <c r="W174" s="44" t="str">
        <f>IFERROR(VLOOKUP($B174&amp;W$1,'デイリーデータ (2)'!$A:$F,5,FALSE),"")</f>
        <v/>
      </c>
      <c r="X174" s="44" t="str">
        <f>IFERROR(VLOOKUP($B174&amp;X$1,'デイリーデータ (2)'!$A:$F,5,FALSE),"")</f>
        <v/>
      </c>
      <c r="Y174" s="44" t="str">
        <f>IFERROR(VLOOKUP($B174&amp;Y$1,'デイリーデータ (2)'!$A:$F,5,FALSE),"")</f>
        <v/>
      </c>
      <c r="Z174" s="44" t="str">
        <f>IFERROR(VLOOKUP($B174&amp;Z$1,'デイリーデータ (2)'!$A:$F,5,FALSE),"")</f>
        <v/>
      </c>
      <c r="AA174" s="44" t="str">
        <f>IFERROR(VLOOKUP($B174&amp;AA$1,'デイリーデータ (2)'!$A:$F,5,FALSE),"")</f>
        <v/>
      </c>
      <c r="AB174" s="44" t="str">
        <f>IFERROR(VLOOKUP($B174&amp;AB$1,'デイリーデータ (2)'!$A:$F,5,FALSE),"")</f>
        <v/>
      </c>
      <c r="AC174" s="44" t="str">
        <f>IFERROR(VLOOKUP($B174&amp;AC$1,'デイリーデータ (2)'!$A:$F,5,FALSE),"")</f>
        <v/>
      </c>
      <c r="AD174" s="44" t="str">
        <f>IFERROR(VLOOKUP($B174&amp;AD$1,'デイリーデータ (2)'!$A:$F,5,FALSE),"")</f>
        <v/>
      </c>
      <c r="AE174" s="44" t="str">
        <f>IFERROR(VLOOKUP($B174&amp;AE$1,'デイリーデータ (2)'!$A:$F,5,FALSE),"")</f>
        <v/>
      </c>
      <c r="AF174" s="44" t="str">
        <f>IFERROR(VLOOKUP($B174&amp;AF$1,'デイリーデータ (2)'!$A:$F,5,FALSE),"")</f>
        <v/>
      </c>
      <c r="AG174" s="44" t="str">
        <f>IFERROR(VLOOKUP($B174&amp;AG$1,'デイリーデータ (2)'!$A:$F,5,FALSE),"")</f>
        <v/>
      </c>
      <c r="AH174" s="45" t="str">
        <f>IFERROR(VLOOKUP($B174&amp;AH$1,'デイリーデータ (2)'!$A:$F,5,FALSE),"")</f>
        <v/>
      </c>
    </row>
    <row r="175" spans="1:34" s="15" customFormat="1" ht="9.5" x14ac:dyDescent="0.2">
      <c r="A175" s="29"/>
      <c r="B175" s="30"/>
      <c r="C175" s="28" t="s">
        <v>47</v>
      </c>
      <c r="D175" s="31" t="e">
        <f>VLOOKUP($B174&amp;勤務表!D$1,デイリーデータ,6,FALSE)</f>
        <v>#N/A</v>
      </c>
      <c r="E175" s="31" t="e">
        <f>VLOOKUP($B174&amp;勤務表!E$1,デイリーデータ,6,FALSE)</f>
        <v>#N/A</v>
      </c>
      <c r="F175" s="31" t="str">
        <f>IFERROR(VLOOKUP($B174&amp;勤務表!F$1,デイリーデータ,6,FALSE),"")</f>
        <v/>
      </c>
      <c r="G175" s="31" t="str">
        <f>IFERROR(VLOOKUP($B174&amp;勤務表!G$1,デイリーデータ,6,FALSE),"")</f>
        <v/>
      </c>
      <c r="H175" s="31" t="str">
        <f>IFERROR(VLOOKUP($B174&amp;勤務表!H$1,デイリーデータ,6,FALSE),"")</f>
        <v/>
      </c>
      <c r="I175" s="31" t="str">
        <f>IFERROR(VLOOKUP($B174&amp;勤務表!I$1,デイリーデータ,6,FALSE),"")</f>
        <v/>
      </c>
      <c r="J175" s="31" t="str">
        <f>IFERROR(VLOOKUP($B174&amp;勤務表!J$1,デイリーデータ,6,FALSE),"")</f>
        <v/>
      </c>
      <c r="K175" s="31" t="str">
        <f>IFERROR(VLOOKUP($B174&amp;勤務表!K$1,デイリーデータ,6,FALSE),"")</f>
        <v/>
      </c>
      <c r="L175" s="31" t="str">
        <f>IFERROR(VLOOKUP($B174&amp;勤務表!L$1,デイリーデータ,6,FALSE),"")</f>
        <v/>
      </c>
      <c r="M175" s="31" t="str">
        <f>IFERROR(VLOOKUP($B174&amp;勤務表!M$1,デイリーデータ,6,FALSE),"")</f>
        <v/>
      </c>
      <c r="N175" s="31" t="str">
        <f>IFERROR(VLOOKUP($B174&amp;勤務表!N$1,デイリーデータ,6,FALSE),"")</f>
        <v/>
      </c>
      <c r="O175" s="31" t="str">
        <f>IFERROR(VLOOKUP($B174&amp;勤務表!O$1,デイリーデータ,6,FALSE),"")</f>
        <v/>
      </c>
      <c r="P175" s="31" t="str">
        <f>IFERROR(VLOOKUP($B174&amp;勤務表!P$1,デイリーデータ,6,FALSE),"")</f>
        <v/>
      </c>
      <c r="Q175" s="31" t="str">
        <f>IFERROR(VLOOKUP($B174&amp;勤務表!Q$1,デイリーデータ,6,FALSE),"")</f>
        <v/>
      </c>
      <c r="R175" s="31" t="str">
        <f>IFERROR(VLOOKUP($B174&amp;勤務表!R$1,デイリーデータ,6,FALSE),"")</f>
        <v/>
      </c>
      <c r="S175" s="31" t="str">
        <f>IFERROR(VLOOKUP($B174&amp;勤務表!S$1,デイリーデータ,6,FALSE),"")</f>
        <v/>
      </c>
      <c r="T175" s="31" t="str">
        <f>IFERROR(VLOOKUP($B174&amp;勤務表!T$1,デイリーデータ,6,FALSE),"")</f>
        <v/>
      </c>
      <c r="U175" s="31" t="str">
        <f>IFERROR(VLOOKUP($B174&amp;勤務表!U$1,デイリーデータ,6,FALSE),"")</f>
        <v/>
      </c>
      <c r="V175" s="31" t="str">
        <f>IFERROR(VLOOKUP($B174&amp;勤務表!V$1,デイリーデータ,6,FALSE),"")</f>
        <v/>
      </c>
      <c r="W175" s="31" t="str">
        <f>IFERROR(VLOOKUP($B174&amp;勤務表!W$1,デイリーデータ,6,FALSE),"")</f>
        <v/>
      </c>
      <c r="X175" s="31" t="str">
        <f>IFERROR(VLOOKUP($B174&amp;勤務表!X$1,デイリーデータ,6,FALSE),"")</f>
        <v/>
      </c>
      <c r="Y175" s="31" t="str">
        <f>IFERROR(VLOOKUP($B174&amp;勤務表!Y$1,デイリーデータ,6,FALSE),"")</f>
        <v/>
      </c>
      <c r="Z175" s="31" t="str">
        <f>IFERROR(VLOOKUP($B174&amp;勤務表!Z$1,デイリーデータ,6,FALSE),"")</f>
        <v/>
      </c>
      <c r="AA175" s="31" t="str">
        <f>IFERROR(VLOOKUP($B174&amp;勤務表!AA$1,デイリーデータ,6,FALSE),"")</f>
        <v/>
      </c>
      <c r="AB175" s="31" t="str">
        <f>IFERROR(VLOOKUP($B174&amp;勤務表!AB$1,デイリーデータ,6,FALSE),"")</f>
        <v/>
      </c>
      <c r="AC175" s="31" t="str">
        <f>IFERROR(VLOOKUP($B174&amp;勤務表!AC$1,デイリーデータ,6,FALSE),"")</f>
        <v/>
      </c>
      <c r="AD175" s="31" t="str">
        <f>IFERROR(VLOOKUP($B174&amp;勤務表!AD$1,デイリーデータ,6,FALSE),"")</f>
        <v/>
      </c>
      <c r="AE175" s="31" t="str">
        <f>IFERROR(VLOOKUP($B174&amp;勤務表!AE$1,デイリーデータ,6,FALSE),"")</f>
        <v/>
      </c>
      <c r="AF175" s="31" t="str">
        <f>IFERROR(VLOOKUP($B174&amp;勤務表!AF$1,デイリーデータ,6,FALSE),"")</f>
        <v/>
      </c>
      <c r="AG175" s="31" t="str">
        <f>IFERROR(VLOOKUP($B174&amp;勤務表!AG$1,デイリーデータ,6,FALSE),"")</f>
        <v/>
      </c>
      <c r="AH175" s="32" t="str">
        <f>IFERROR(VLOOKUP($B174&amp;勤務表!AH$1,デイリーデータ,6,FALSE),"")</f>
        <v/>
      </c>
    </row>
    <row r="176" spans="1:34" s="15" customFormat="1" ht="9.5" x14ac:dyDescent="0.2">
      <c r="A176" s="38"/>
      <c r="B176" s="39"/>
      <c r="C176" s="40" t="s">
        <v>46</v>
      </c>
      <c r="D176" s="34" t="e">
        <f>VLOOKUP($B174&amp;D$1,'宅直データ (２)'!$A:$K,8,FALSE)</f>
        <v>#N/A</v>
      </c>
      <c r="E176" s="35" t="e">
        <f>INDEX(拘!$D$15:$AH$63,勤務表!$A174,DAY(勤務表!E$1))</f>
        <v>#VALUE!</v>
      </c>
      <c r="F176" s="35" t="e">
        <f>INDEX(拘!$D$15:$AH$63,勤務表!$A174,DAY(勤務表!F$1))</f>
        <v>#VALUE!</v>
      </c>
      <c r="G176" s="35" t="e">
        <f>INDEX(拘!$D$15:$AH$63,勤務表!$A174,DAY(勤務表!G$1))</f>
        <v>#VALUE!</v>
      </c>
      <c r="H176" s="35" t="e">
        <f>INDEX(拘!$D$15:$AH$63,勤務表!$A174,DAY(勤務表!H$1))</f>
        <v>#VALUE!</v>
      </c>
      <c r="I176" s="35" t="e">
        <f>INDEX(拘!$D$15:$AH$63,勤務表!$A174,DAY(勤務表!I$1))</f>
        <v>#VALUE!</v>
      </c>
      <c r="J176" s="35" t="e">
        <f>INDEX(拘!$D$15:$AH$63,勤務表!$A174,DAY(勤務表!J$1))</f>
        <v>#VALUE!</v>
      </c>
      <c r="K176" s="35" t="e">
        <f>INDEX(拘!$D$15:$AH$63,勤務表!$A174,DAY(勤務表!K$1))</f>
        <v>#VALUE!</v>
      </c>
      <c r="L176" s="35" t="e">
        <f>INDEX(拘!$D$15:$AH$63,勤務表!$A174,DAY(勤務表!L$1))</f>
        <v>#VALUE!</v>
      </c>
      <c r="M176" s="35" t="e">
        <f>INDEX(拘!$D$15:$AH$63,勤務表!$A174,DAY(勤務表!M$1))</f>
        <v>#VALUE!</v>
      </c>
      <c r="N176" s="35" t="e">
        <f>INDEX(拘!$D$15:$AH$63,勤務表!$A174,DAY(勤務表!N$1))</f>
        <v>#VALUE!</v>
      </c>
      <c r="O176" s="35" t="e">
        <f>INDEX(拘!$D$15:$AH$63,勤務表!$A174,DAY(勤務表!O$1))</f>
        <v>#VALUE!</v>
      </c>
      <c r="P176" s="35" t="e">
        <f>INDEX(拘!$D$15:$AH$63,勤務表!$A174,DAY(勤務表!P$1))</f>
        <v>#VALUE!</v>
      </c>
      <c r="Q176" s="35" t="e">
        <f>INDEX(拘!$D$15:$AH$63,勤務表!$A174,DAY(勤務表!Q$1))</f>
        <v>#VALUE!</v>
      </c>
      <c r="R176" s="35" t="e">
        <f>INDEX(拘!$D$15:$AH$63,勤務表!$A174,DAY(勤務表!R$1))</f>
        <v>#VALUE!</v>
      </c>
      <c r="S176" s="35" t="e">
        <f>INDEX(拘!$D$15:$AH$63,勤務表!$A174,DAY(勤務表!S$1))</f>
        <v>#VALUE!</v>
      </c>
      <c r="T176" s="35" t="e">
        <f>INDEX(拘!$D$15:$AH$63,勤務表!$A174,DAY(勤務表!T$1))</f>
        <v>#VALUE!</v>
      </c>
      <c r="U176" s="35" t="e">
        <f>INDEX(拘!$D$15:$AH$63,勤務表!$A174,DAY(勤務表!U$1))</f>
        <v>#VALUE!</v>
      </c>
      <c r="V176" s="35" t="e">
        <f>INDEX(拘!$D$15:$AH$63,勤務表!$A174,DAY(勤務表!V$1))</f>
        <v>#VALUE!</v>
      </c>
      <c r="W176" s="35" t="e">
        <f>INDEX(拘!$D$15:$AH$63,勤務表!$A174,DAY(勤務表!W$1))</f>
        <v>#VALUE!</v>
      </c>
      <c r="X176" s="35" t="e">
        <f>INDEX(拘!$D$15:$AH$63,勤務表!$A174,DAY(勤務表!X$1))</f>
        <v>#VALUE!</v>
      </c>
      <c r="Y176" s="35" t="e">
        <f>INDEX(拘!$D$15:$AH$63,勤務表!$A174,DAY(勤務表!Y$1))</f>
        <v>#VALUE!</v>
      </c>
      <c r="Z176" s="35" t="e">
        <f>INDEX(拘!$D$15:$AH$63,勤務表!$A174,DAY(勤務表!Z$1))</f>
        <v>#VALUE!</v>
      </c>
      <c r="AA176" s="35" t="e">
        <f>INDEX(拘!$D$15:$AH$63,勤務表!$A174,DAY(勤務表!AA$1))</f>
        <v>#VALUE!</v>
      </c>
      <c r="AB176" s="35" t="e">
        <f>INDEX(拘!$D$15:$AH$63,勤務表!$A174,DAY(勤務表!AB$1))</f>
        <v>#VALUE!</v>
      </c>
      <c r="AC176" s="35" t="e">
        <f>INDEX(拘!$D$15:$AH$63,勤務表!$A174,DAY(勤務表!AC$1))</f>
        <v>#VALUE!</v>
      </c>
      <c r="AD176" s="35" t="e">
        <f>INDEX(拘!$D$15:$AH$63,勤務表!$A174,DAY(勤務表!AD$1))</f>
        <v>#VALUE!</v>
      </c>
      <c r="AE176" s="35" t="e">
        <f>INDEX(拘!$D$15:$AH$63,勤務表!$A174,DAY(勤務表!AE$1))</f>
        <v>#VALUE!</v>
      </c>
      <c r="AF176" s="35" t="e">
        <f>INDEX(拘!$D$15:$AH$63,勤務表!$A174,DAY(勤務表!AF$1))</f>
        <v>#VALUE!</v>
      </c>
      <c r="AG176" s="35" t="e">
        <f>INDEX(拘!$D$15:$AH$63,勤務表!$A174,DAY(勤務表!AG$1))</f>
        <v>#VALUE!</v>
      </c>
      <c r="AH176" s="36" t="e">
        <f>INDEX(拘!$D$15:$AH$63,勤務表!$A174,DAY(勤務表!AH$1))</f>
        <v>#VALUE!</v>
      </c>
    </row>
    <row r="177" spans="1:34" s="15" customFormat="1" x14ac:dyDescent="0.2">
      <c r="A177" s="41" t="str">
        <f>IFERROR(IF(A174+1&lt;=MAX('デイリーデータ (2)'!G:G),A174+1,""),"")</f>
        <v/>
      </c>
      <c r="B177" s="42">
        <f>IFERROR(VLOOKUP(A177,スタッフ!A:C,2,FALSE),"")</f>
        <v>0</v>
      </c>
      <c r="C177" s="46">
        <f>IFERROR(VLOOKUP(A177,スタッフ!A:C,3,FALSE),"")</f>
        <v>0</v>
      </c>
      <c r="D177" s="43" t="str">
        <f>IFERROR(VLOOKUP($B177&amp;D$1,'デイリーデータ (2)'!$A:$F,5,FALSE),"")</f>
        <v/>
      </c>
      <c r="E177" s="44" t="str">
        <f>IFERROR(VLOOKUP($B177&amp;E$1,'デイリーデータ (2)'!$A:$F,5,FALSE),"")</f>
        <v/>
      </c>
      <c r="F177" s="44" t="str">
        <f>IFERROR(VLOOKUP($B177&amp;F$1,'デイリーデータ (2)'!$A:$F,5,FALSE),"")</f>
        <v/>
      </c>
      <c r="G177" s="44" t="str">
        <f>IFERROR(VLOOKUP($B177&amp;G$1,'デイリーデータ (2)'!$A:$F,5,FALSE),"")</f>
        <v/>
      </c>
      <c r="H177" s="44" t="str">
        <f>IFERROR(VLOOKUP($B177&amp;H$1,'デイリーデータ (2)'!$A:$F,5,FALSE),"")</f>
        <v/>
      </c>
      <c r="I177" s="44" t="str">
        <f>IFERROR(VLOOKUP($B177&amp;I$1,'デイリーデータ (2)'!$A:$F,5,FALSE),"")</f>
        <v/>
      </c>
      <c r="J177" s="44" t="str">
        <f>IFERROR(VLOOKUP($B177&amp;J$1,'デイリーデータ (2)'!$A:$F,5,FALSE),"")</f>
        <v/>
      </c>
      <c r="K177" s="44" t="str">
        <f>IFERROR(VLOOKUP($B177&amp;K$1,'デイリーデータ (2)'!$A:$F,5,FALSE),"")</f>
        <v/>
      </c>
      <c r="L177" s="44" t="str">
        <f>IFERROR(VLOOKUP($B177&amp;L$1,'デイリーデータ (2)'!$A:$F,5,FALSE),"")</f>
        <v/>
      </c>
      <c r="M177" s="44" t="str">
        <f>IFERROR(VLOOKUP($B177&amp;M$1,'デイリーデータ (2)'!$A:$F,5,FALSE),"")</f>
        <v/>
      </c>
      <c r="N177" s="44" t="str">
        <f>IFERROR(VLOOKUP($B177&amp;N$1,'デイリーデータ (2)'!$A:$F,5,FALSE),"")</f>
        <v/>
      </c>
      <c r="O177" s="44" t="str">
        <f>IFERROR(VLOOKUP($B177&amp;O$1,'デイリーデータ (2)'!$A:$F,5,FALSE),"")</f>
        <v/>
      </c>
      <c r="P177" s="44" t="str">
        <f>IFERROR(VLOOKUP($B177&amp;P$1,'デイリーデータ (2)'!$A:$F,5,FALSE),"")</f>
        <v/>
      </c>
      <c r="Q177" s="44" t="str">
        <f>IFERROR(VLOOKUP($B177&amp;Q$1,'デイリーデータ (2)'!$A:$F,5,FALSE),"")</f>
        <v/>
      </c>
      <c r="R177" s="44" t="str">
        <f>IFERROR(VLOOKUP($B177&amp;R$1,'デイリーデータ (2)'!$A:$F,5,FALSE),"")</f>
        <v/>
      </c>
      <c r="S177" s="44" t="str">
        <f>IFERROR(VLOOKUP($B177&amp;S$1,'デイリーデータ (2)'!$A:$F,5,FALSE),"")</f>
        <v/>
      </c>
      <c r="T177" s="44" t="str">
        <f>IFERROR(VLOOKUP($B177&amp;T$1,'デイリーデータ (2)'!$A:$F,5,FALSE),"")</f>
        <v/>
      </c>
      <c r="U177" s="44" t="str">
        <f>IFERROR(VLOOKUP($B177&amp;U$1,'デイリーデータ (2)'!$A:$F,5,FALSE),"")</f>
        <v/>
      </c>
      <c r="V177" s="44" t="str">
        <f>IFERROR(VLOOKUP($B177&amp;V$1,'デイリーデータ (2)'!$A:$F,5,FALSE),"")</f>
        <v/>
      </c>
      <c r="W177" s="44" t="str">
        <f>IFERROR(VLOOKUP($B177&amp;W$1,'デイリーデータ (2)'!$A:$F,5,FALSE),"")</f>
        <v/>
      </c>
      <c r="X177" s="44" t="str">
        <f>IFERROR(VLOOKUP($B177&amp;X$1,'デイリーデータ (2)'!$A:$F,5,FALSE),"")</f>
        <v/>
      </c>
      <c r="Y177" s="44" t="str">
        <f>IFERROR(VLOOKUP($B177&amp;Y$1,'デイリーデータ (2)'!$A:$F,5,FALSE),"")</f>
        <v/>
      </c>
      <c r="Z177" s="44" t="str">
        <f>IFERROR(VLOOKUP($B177&amp;Z$1,'デイリーデータ (2)'!$A:$F,5,FALSE),"")</f>
        <v/>
      </c>
      <c r="AA177" s="44" t="str">
        <f>IFERROR(VLOOKUP($B177&amp;AA$1,'デイリーデータ (2)'!$A:$F,5,FALSE),"")</f>
        <v/>
      </c>
      <c r="AB177" s="44" t="str">
        <f>IFERROR(VLOOKUP($B177&amp;AB$1,'デイリーデータ (2)'!$A:$F,5,FALSE),"")</f>
        <v/>
      </c>
      <c r="AC177" s="44" t="str">
        <f>IFERROR(VLOOKUP($B177&amp;AC$1,'デイリーデータ (2)'!$A:$F,5,FALSE),"")</f>
        <v/>
      </c>
      <c r="AD177" s="44" t="str">
        <f>IFERROR(VLOOKUP($B177&amp;AD$1,'デイリーデータ (2)'!$A:$F,5,FALSE),"")</f>
        <v/>
      </c>
      <c r="AE177" s="44" t="str">
        <f>IFERROR(VLOOKUP($B177&amp;AE$1,'デイリーデータ (2)'!$A:$F,5,FALSE),"")</f>
        <v/>
      </c>
      <c r="AF177" s="44" t="str">
        <f>IFERROR(VLOOKUP($B177&amp;AF$1,'デイリーデータ (2)'!$A:$F,5,FALSE),"")</f>
        <v/>
      </c>
      <c r="AG177" s="44" t="str">
        <f>IFERROR(VLOOKUP($B177&amp;AG$1,'デイリーデータ (2)'!$A:$F,5,FALSE),"")</f>
        <v/>
      </c>
      <c r="AH177" s="45" t="str">
        <f>IFERROR(VLOOKUP($B177&amp;AH$1,'デイリーデータ (2)'!$A:$F,5,FALSE),"")</f>
        <v/>
      </c>
    </row>
    <row r="178" spans="1:34" s="15" customFormat="1" ht="9.5" x14ac:dyDescent="0.2">
      <c r="A178" s="29"/>
      <c r="B178" s="30"/>
      <c r="C178" s="28" t="s">
        <v>47</v>
      </c>
      <c r="D178" s="31" t="e">
        <f>VLOOKUP($B177&amp;勤務表!D$1,デイリーデータ,6,FALSE)</f>
        <v>#N/A</v>
      </c>
      <c r="E178" s="31" t="e">
        <f>VLOOKUP($B177&amp;勤務表!E$1,デイリーデータ,6,FALSE)</f>
        <v>#N/A</v>
      </c>
      <c r="F178" s="31" t="str">
        <f>IFERROR(VLOOKUP($B177&amp;勤務表!F$1,デイリーデータ,6,FALSE),"")</f>
        <v/>
      </c>
      <c r="G178" s="31" t="str">
        <f>IFERROR(VLOOKUP($B177&amp;勤務表!G$1,デイリーデータ,6,FALSE),"")</f>
        <v/>
      </c>
      <c r="H178" s="31" t="str">
        <f>IFERROR(VLOOKUP($B177&amp;勤務表!H$1,デイリーデータ,6,FALSE),"")</f>
        <v/>
      </c>
      <c r="I178" s="31" t="str">
        <f>IFERROR(VLOOKUP($B177&amp;勤務表!I$1,デイリーデータ,6,FALSE),"")</f>
        <v/>
      </c>
      <c r="J178" s="31" t="str">
        <f>IFERROR(VLOOKUP($B177&amp;勤務表!J$1,デイリーデータ,6,FALSE),"")</f>
        <v/>
      </c>
      <c r="K178" s="31" t="str">
        <f>IFERROR(VLOOKUP($B177&amp;勤務表!K$1,デイリーデータ,6,FALSE),"")</f>
        <v/>
      </c>
      <c r="L178" s="31" t="str">
        <f>IFERROR(VLOOKUP($B177&amp;勤務表!L$1,デイリーデータ,6,FALSE),"")</f>
        <v/>
      </c>
      <c r="M178" s="31" t="str">
        <f>IFERROR(VLOOKUP($B177&amp;勤務表!M$1,デイリーデータ,6,FALSE),"")</f>
        <v/>
      </c>
      <c r="N178" s="31" t="str">
        <f>IFERROR(VLOOKUP($B177&amp;勤務表!N$1,デイリーデータ,6,FALSE),"")</f>
        <v/>
      </c>
      <c r="O178" s="31" t="str">
        <f>IFERROR(VLOOKUP($B177&amp;勤務表!O$1,デイリーデータ,6,FALSE),"")</f>
        <v/>
      </c>
      <c r="P178" s="31" t="str">
        <f>IFERROR(VLOOKUP($B177&amp;勤務表!P$1,デイリーデータ,6,FALSE),"")</f>
        <v/>
      </c>
      <c r="Q178" s="31" t="str">
        <f>IFERROR(VLOOKUP($B177&amp;勤務表!Q$1,デイリーデータ,6,FALSE),"")</f>
        <v/>
      </c>
      <c r="R178" s="31" t="str">
        <f>IFERROR(VLOOKUP($B177&amp;勤務表!R$1,デイリーデータ,6,FALSE),"")</f>
        <v/>
      </c>
      <c r="S178" s="31" t="str">
        <f>IFERROR(VLOOKUP($B177&amp;勤務表!S$1,デイリーデータ,6,FALSE),"")</f>
        <v/>
      </c>
      <c r="T178" s="31" t="str">
        <f>IFERROR(VLOOKUP($B177&amp;勤務表!T$1,デイリーデータ,6,FALSE),"")</f>
        <v/>
      </c>
      <c r="U178" s="31" t="str">
        <f>IFERROR(VLOOKUP($B177&amp;勤務表!U$1,デイリーデータ,6,FALSE),"")</f>
        <v/>
      </c>
      <c r="V178" s="31" t="str">
        <f>IFERROR(VLOOKUP($B177&amp;勤務表!V$1,デイリーデータ,6,FALSE),"")</f>
        <v/>
      </c>
      <c r="W178" s="31" t="str">
        <f>IFERROR(VLOOKUP($B177&amp;勤務表!W$1,デイリーデータ,6,FALSE),"")</f>
        <v/>
      </c>
      <c r="X178" s="31" t="str">
        <f>IFERROR(VLOOKUP($B177&amp;勤務表!X$1,デイリーデータ,6,FALSE),"")</f>
        <v/>
      </c>
      <c r="Y178" s="31" t="str">
        <f>IFERROR(VLOOKUP($B177&amp;勤務表!Y$1,デイリーデータ,6,FALSE),"")</f>
        <v/>
      </c>
      <c r="Z178" s="31" t="str">
        <f>IFERROR(VLOOKUP($B177&amp;勤務表!Z$1,デイリーデータ,6,FALSE),"")</f>
        <v/>
      </c>
      <c r="AA178" s="31" t="str">
        <f>IFERROR(VLOOKUP($B177&amp;勤務表!AA$1,デイリーデータ,6,FALSE),"")</f>
        <v/>
      </c>
      <c r="AB178" s="31" t="str">
        <f>IFERROR(VLOOKUP($B177&amp;勤務表!AB$1,デイリーデータ,6,FALSE),"")</f>
        <v/>
      </c>
      <c r="AC178" s="31" t="str">
        <f>IFERROR(VLOOKUP($B177&amp;勤務表!AC$1,デイリーデータ,6,FALSE),"")</f>
        <v/>
      </c>
      <c r="AD178" s="31" t="str">
        <f>IFERROR(VLOOKUP($B177&amp;勤務表!AD$1,デイリーデータ,6,FALSE),"")</f>
        <v/>
      </c>
      <c r="AE178" s="31" t="str">
        <f>IFERROR(VLOOKUP($B177&amp;勤務表!AE$1,デイリーデータ,6,FALSE),"")</f>
        <v/>
      </c>
      <c r="AF178" s="31" t="str">
        <f>IFERROR(VLOOKUP($B177&amp;勤務表!AF$1,デイリーデータ,6,FALSE),"")</f>
        <v/>
      </c>
      <c r="AG178" s="31" t="str">
        <f>IFERROR(VLOOKUP($B177&amp;勤務表!AG$1,デイリーデータ,6,FALSE),"")</f>
        <v/>
      </c>
      <c r="AH178" s="32" t="str">
        <f>IFERROR(VLOOKUP($B177&amp;勤務表!AH$1,デイリーデータ,6,FALSE),"")</f>
        <v/>
      </c>
    </row>
    <row r="179" spans="1:34" s="15" customFormat="1" ht="9.5" x14ac:dyDescent="0.2">
      <c r="A179" s="38"/>
      <c r="B179" s="39"/>
      <c r="C179" s="40" t="s">
        <v>46</v>
      </c>
      <c r="D179" s="34" t="e">
        <f>VLOOKUP($B177&amp;D$1,'宅直データ (２)'!$A:$K,8,FALSE)</f>
        <v>#N/A</v>
      </c>
      <c r="E179" s="35" t="e">
        <f>INDEX(拘!$D$15:$AH$63,勤務表!$A177,DAY(勤務表!E$1))</f>
        <v>#VALUE!</v>
      </c>
      <c r="F179" s="35" t="e">
        <f>INDEX(拘!$D$15:$AH$63,勤務表!$A177,DAY(勤務表!F$1))</f>
        <v>#VALUE!</v>
      </c>
      <c r="G179" s="35" t="e">
        <f>INDEX(拘!$D$15:$AH$63,勤務表!$A177,DAY(勤務表!G$1))</f>
        <v>#VALUE!</v>
      </c>
      <c r="H179" s="35" t="e">
        <f>INDEX(拘!$D$15:$AH$63,勤務表!$A177,DAY(勤務表!H$1))</f>
        <v>#VALUE!</v>
      </c>
      <c r="I179" s="35" t="e">
        <f>INDEX(拘!$D$15:$AH$63,勤務表!$A177,DAY(勤務表!I$1))</f>
        <v>#VALUE!</v>
      </c>
      <c r="J179" s="35" t="e">
        <f>INDEX(拘!$D$15:$AH$63,勤務表!$A177,DAY(勤務表!J$1))</f>
        <v>#VALUE!</v>
      </c>
      <c r="K179" s="35" t="e">
        <f>INDEX(拘!$D$15:$AH$63,勤務表!$A177,DAY(勤務表!K$1))</f>
        <v>#VALUE!</v>
      </c>
      <c r="L179" s="35" t="e">
        <f>INDEX(拘!$D$15:$AH$63,勤務表!$A177,DAY(勤務表!L$1))</f>
        <v>#VALUE!</v>
      </c>
      <c r="M179" s="35" t="e">
        <f>INDEX(拘!$D$15:$AH$63,勤務表!$A177,DAY(勤務表!M$1))</f>
        <v>#VALUE!</v>
      </c>
      <c r="N179" s="35" t="e">
        <f>INDEX(拘!$D$15:$AH$63,勤務表!$A177,DAY(勤務表!N$1))</f>
        <v>#VALUE!</v>
      </c>
      <c r="O179" s="35" t="e">
        <f>INDEX(拘!$D$15:$AH$63,勤務表!$A177,DAY(勤務表!O$1))</f>
        <v>#VALUE!</v>
      </c>
      <c r="P179" s="35" t="e">
        <f>INDEX(拘!$D$15:$AH$63,勤務表!$A177,DAY(勤務表!P$1))</f>
        <v>#VALUE!</v>
      </c>
      <c r="Q179" s="35" t="e">
        <f>INDEX(拘!$D$15:$AH$63,勤務表!$A177,DAY(勤務表!Q$1))</f>
        <v>#VALUE!</v>
      </c>
      <c r="R179" s="35" t="e">
        <f>INDEX(拘!$D$15:$AH$63,勤務表!$A177,DAY(勤務表!R$1))</f>
        <v>#VALUE!</v>
      </c>
      <c r="S179" s="35" t="e">
        <f>INDEX(拘!$D$15:$AH$63,勤務表!$A177,DAY(勤務表!S$1))</f>
        <v>#VALUE!</v>
      </c>
      <c r="T179" s="35" t="e">
        <f>INDEX(拘!$D$15:$AH$63,勤務表!$A177,DAY(勤務表!T$1))</f>
        <v>#VALUE!</v>
      </c>
      <c r="U179" s="35" t="e">
        <f>INDEX(拘!$D$15:$AH$63,勤務表!$A177,DAY(勤務表!U$1))</f>
        <v>#VALUE!</v>
      </c>
      <c r="V179" s="35" t="e">
        <f>INDEX(拘!$D$15:$AH$63,勤務表!$A177,DAY(勤務表!V$1))</f>
        <v>#VALUE!</v>
      </c>
      <c r="W179" s="35" t="e">
        <f>INDEX(拘!$D$15:$AH$63,勤務表!$A177,DAY(勤務表!W$1))</f>
        <v>#VALUE!</v>
      </c>
      <c r="X179" s="35" t="e">
        <f>INDEX(拘!$D$15:$AH$63,勤務表!$A177,DAY(勤務表!X$1))</f>
        <v>#VALUE!</v>
      </c>
      <c r="Y179" s="35" t="e">
        <f>INDEX(拘!$D$15:$AH$63,勤務表!$A177,DAY(勤務表!Y$1))</f>
        <v>#VALUE!</v>
      </c>
      <c r="Z179" s="35" t="e">
        <f>INDEX(拘!$D$15:$AH$63,勤務表!$A177,DAY(勤務表!Z$1))</f>
        <v>#VALUE!</v>
      </c>
      <c r="AA179" s="35" t="e">
        <f>INDEX(拘!$D$15:$AH$63,勤務表!$A177,DAY(勤務表!AA$1))</f>
        <v>#VALUE!</v>
      </c>
      <c r="AB179" s="35" t="e">
        <f>INDEX(拘!$D$15:$AH$63,勤務表!$A177,DAY(勤務表!AB$1))</f>
        <v>#VALUE!</v>
      </c>
      <c r="AC179" s="35" t="e">
        <f>INDEX(拘!$D$15:$AH$63,勤務表!$A177,DAY(勤務表!AC$1))</f>
        <v>#VALUE!</v>
      </c>
      <c r="AD179" s="35" t="e">
        <f>INDEX(拘!$D$15:$AH$63,勤務表!$A177,DAY(勤務表!AD$1))</f>
        <v>#VALUE!</v>
      </c>
      <c r="AE179" s="35" t="e">
        <f>INDEX(拘!$D$15:$AH$63,勤務表!$A177,DAY(勤務表!AE$1))</f>
        <v>#VALUE!</v>
      </c>
      <c r="AF179" s="35" t="e">
        <f>INDEX(拘!$D$15:$AH$63,勤務表!$A177,DAY(勤務表!AF$1))</f>
        <v>#VALUE!</v>
      </c>
      <c r="AG179" s="35" t="e">
        <f>INDEX(拘!$D$15:$AH$63,勤務表!$A177,DAY(勤務表!AG$1))</f>
        <v>#VALUE!</v>
      </c>
      <c r="AH179" s="36" t="e">
        <f>INDEX(拘!$D$15:$AH$63,勤務表!$A177,DAY(勤務表!AH$1))</f>
        <v>#VALUE!</v>
      </c>
    </row>
    <row r="180" spans="1:34" s="15" customFormat="1" x14ac:dyDescent="0.2">
      <c r="A180" s="41" t="str">
        <f>IFERROR(IF(A177+1&lt;=MAX('デイリーデータ (2)'!G:G),A177+1,""),"")</f>
        <v/>
      </c>
      <c r="B180" s="42">
        <f>IFERROR(VLOOKUP(A180,スタッフ!A:C,2,FALSE),"")</f>
        <v>0</v>
      </c>
      <c r="C180" s="46">
        <f>IFERROR(VLOOKUP(A180,スタッフ!A:C,3,FALSE),"")</f>
        <v>0</v>
      </c>
      <c r="D180" s="43" t="str">
        <f>IFERROR(VLOOKUP($B180&amp;D$1,'デイリーデータ (2)'!$A:$F,5,FALSE),"")</f>
        <v/>
      </c>
      <c r="E180" s="44" t="str">
        <f>IFERROR(VLOOKUP($B180&amp;E$1,'デイリーデータ (2)'!$A:$F,5,FALSE),"")</f>
        <v/>
      </c>
      <c r="F180" s="44" t="str">
        <f>IFERROR(VLOOKUP($B180&amp;F$1,'デイリーデータ (2)'!$A:$F,5,FALSE),"")</f>
        <v/>
      </c>
      <c r="G180" s="44" t="str">
        <f>IFERROR(VLOOKUP($B180&amp;G$1,'デイリーデータ (2)'!$A:$F,5,FALSE),"")</f>
        <v/>
      </c>
      <c r="H180" s="44" t="str">
        <f>IFERROR(VLOOKUP($B180&amp;H$1,'デイリーデータ (2)'!$A:$F,5,FALSE),"")</f>
        <v/>
      </c>
      <c r="I180" s="44" t="str">
        <f>IFERROR(VLOOKUP($B180&amp;I$1,'デイリーデータ (2)'!$A:$F,5,FALSE),"")</f>
        <v/>
      </c>
      <c r="J180" s="44" t="str">
        <f>IFERROR(VLOOKUP($B180&amp;J$1,'デイリーデータ (2)'!$A:$F,5,FALSE),"")</f>
        <v/>
      </c>
      <c r="K180" s="44" t="str">
        <f>IFERROR(VLOOKUP($B180&amp;K$1,'デイリーデータ (2)'!$A:$F,5,FALSE),"")</f>
        <v/>
      </c>
      <c r="L180" s="44" t="str">
        <f>IFERROR(VLOOKUP($B180&amp;L$1,'デイリーデータ (2)'!$A:$F,5,FALSE),"")</f>
        <v/>
      </c>
      <c r="M180" s="44" t="str">
        <f>IFERROR(VLOOKUP($B180&amp;M$1,'デイリーデータ (2)'!$A:$F,5,FALSE),"")</f>
        <v/>
      </c>
      <c r="N180" s="44" t="str">
        <f>IFERROR(VLOOKUP($B180&amp;N$1,'デイリーデータ (2)'!$A:$F,5,FALSE),"")</f>
        <v/>
      </c>
      <c r="O180" s="44" t="str">
        <f>IFERROR(VLOOKUP($B180&amp;O$1,'デイリーデータ (2)'!$A:$F,5,FALSE),"")</f>
        <v/>
      </c>
      <c r="P180" s="44" t="str">
        <f>IFERROR(VLOOKUP($B180&amp;P$1,'デイリーデータ (2)'!$A:$F,5,FALSE),"")</f>
        <v/>
      </c>
      <c r="Q180" s="44" t="str">
        <f>IFERROR(VLOOKUP($B180&amp;Q$1,'デイリーデータ (2)'!$A:$F,5,FALSE),"")</f>
        <v/>
      </c>
      <c r="R180" s="44" t="str">
        <f>IFERROR(VLOOKUP($B180&amp;R$1,'デイリーデータ (2)'!$A:$F,5,FALSE),"")</f>
        <v/>
      </c>
      <c r="S180" s="44" t="str">
        <f>IFERROR(VLOOKUP($B180&amp;S$1,'デイリーデータ (2)'!$A:$F,5,FALSE),"")</f>
        <v/>
      </c>
      <c r="T180" s="44" t="str">
        <f>IFERROR(VLOOKUP($B180&amp;T$1,'デイリーデータ (2)'!$A:$F,5,FALSE),"")</f>
        <v/>
      </c>
      <c r="U180" s="44" t="str">
        <f>IFERROR(VLOOKUP($B180&amp;U$1,'デイリーデータ (2)'!$A:$F,5,FALSE),"")</f>
        <v/>
      </c>
      <c r="V180" s="44" t="str">
        <f>IFERROR(VLOOKUP($B180&amp;V$1,'デイリーデータ (2)'!$A:$F,5,FALSE),"")</f>
        <v/>
      </c>
      <c r="W180" s="44" t="str">
        <f>IFERROR(VLOOKUP($B180&amp;W$1,'デイリーデータ (2)'!$A:$F,5,FALSE),"")</f>
        <v/>
      </c>
      <c r="X180" s="44" t="str">
        <f>IFERROR(VLOOKUP($B180&amp;X$1,'デイリーデータ (2)'!$A:$F,5,FALSE),"")</f>
        <v/>
      </c>
      <c r="Y180" s="44" t="str">
        <f>IFERROR(VLOOKUP($B180&amp;Y$1,'デイリーデータ (2)'!$A:$F,5,FALSE),"")</f>
        <v/>
      </c>
      <c r="Z180" s="44" t="str">
        <f>IFERROR(VLOOKUP($B180&amp;Z$1,'デイリーデータ (2)'!$A:$F,5,FALSE),"")</f>
        <v/>
      </c>
      <c r="AA180" s="44" t="str">
        <f>IFERROR(VLOOKUP($B180&amp;AA$1,'デイリーデータ (2)'!$A:$F,5,FALSE),"")</f>
        <v/>
      </c>
      <c r="AB180" s="44" t="str">
        <f>IFERROR(VLOOKUP($B180&amp;AB$1,'デイリーデータ (2)'!$A:$F,5,FALSE),"")</f>
        <v/>
      </c>
      <c r="AC180" s="44" t="str">
        <f>IFERROR(VLOOKUP($B180&amp;AC$1,'デイリーデータ (2)'!$A:$F,5,FALSE),"")</f>
        <v/>
      </c>
      <c r="AD180" s="44" t="str">
        <f>IFERROR(VLOOKUP($B180&amp;AD$1,'デイリーデータ (2)'!$A:$F,5,FALSE),"")</f>
        <v/>
      </c>
      <c r="AE180" s="44" t="str">
        <f>IFERROR(VLOOKUP($B180&amp;AE$1,'デイリーデータ (2)'!$A:$F,5,FALSE),"")</f>
        <v/>
      </c>
      <c r="AF180" s="44" t="str">
        <f>IFERROR(VLOOKUP($B180&amp;AF$1,'デイリーデータ (2)'!$A:$F,5,FALSE),"")</f>
        <v/>
      </c>
      <c r="AG180" s="44" t="str">
        <f>IFERROR(VLOOKUP($B180&amp;AG$1,'デイリーデータ (2)'!$A:$F,5,FALSE),"")</f>
        <v/>
      </c>
      <c r="AH180" s="45" t="str">
        <f>IFERROR(VLOOKUP($B180&amp;AH$1,'デイリーデータ (2)'!$A:$F,5,FALSE),"")</f>
        <v/>
      </c>
    </row>
    <row r="181" spans="1:34" s="15" customFormat="1" ht="9.5" x14ac:dyDescent="0.2">
      <c r="A181" s="29"/>
      <c r="B181" s="30"/>
      <c r="C181" s="28" t="s">
        <v>47</v>
      </c>
      <c r="D181" s="31" t="e">
        <f>VLOOKUP($B180&amp;勤務表!D$1,デイリーデータ,6,FALSE)</f>
        <v>#N/A</v>
      </c>
      <c r="E181" s="31" t="e">
        <f>VLOOKUP($B180&amp;勤務表!E$1,デイリーデータ,6,FALSE)</f>
        <v>#N/A</v>
      </c>
      <c r="F181" s="31" t="str">
        <f>IFERROR(VLOOKUP($B180&amp;勤務表!F$1,デイリーデータ,6,FALSE),"")</f>
        <v/>
      </c>
      <c r="G181" s="31" t="str">
        <f>IFERROR(VLOOKUP($B180&amp;勤務表!G$1,デイリーデータ,6,FALSE),"")</f>
        <v/>
      </c>
      <c r="H181" s="31" t="str">
        <f>IFERROR(VLOOKUP($B180&amp;勤務表!H$1,デイリーデータ,6,FALSE),"")</f>
        <v/>
      </c>
      <c r="I181" s="31" t="str">
        <f>IFERROR(VLOOKUP($B180&amp;勤務表!I$1,デイリーデータ,6,FALSE),"")</f>
        <v/>
      </c>
      <c r="J181" s="31" t="str">
        <f>IFERROR(VLOOKUP($B180&amp;勤務表!J$1,デイリーデータ,6,FALSE),"")</f>
        <v/>
      </c>
      <c r="K181" s="31" t="str">
        <f>IFERROR(VLOOKUP($B180&amp;勤務表!K$1,デイリーデータ,6,FALSE),"")</f>
        <v/>
      </c>
      <c r="L181" s="31" t="str">
        <f>IFERROR(VLOOKUP($B180&amp;勤務表!L$1,デイリーデータ,6,FALSE),"")</f>
        <v/>
      </c>
      <c r="M181" s="31" t="str">
        <f>IFERROR(VLOOKUP($B180&amp;勤務表!M$1,デイリーデータ,6,FALSE),"")</f>
        <v/>
      </c>
      <c r="N181" s="31" t="str">
        <f>IFERROR(VLOOKUP($B180&amp;勤務表!N$1,デイリーデータ,6,FALSE),"")</f>
        <v/>
      </c>
      <c r="O181" s="31" t="str">
        <f>IFERROR(VLOOKUP($B180&amp;勤務表!O$1,デイリーデータ,6,FALSE),"")</f>
        <v/>
      </c>
      <c r="P181" s="31" t="str">
        <f>IFERROR(VLOOKUP($B180&amp;勤務表!P$1,デイリーデータ,6,FALSE),"")</f>
        <v/>
      </c>
      <c r="Q181" s="31" t="str">
        <f>IFERROR(VLOOKUP($B180&amp;勤務表!Q$1,デイリーデータ,6,FALSE),"")</f>
        <v/>
      </c>
      <c r="R181" s="31" t="str">
        <f>IFERROR(VLOOKUP($B180&amp;勤務表!R$1,デイリーデータ,6,FALSE),"")</f>
        <v/>
      </c>
      <c r="S181" s="31" t="str">
        <f>IFERROR(VLOOKUP($B180&amp;勤務表!S$1,デイリーデータ,6,FALSE),"")</f>
        <v/>
      </c>
      <c r="T181" s="31" t="str">
        <f>IFERROR(VLOOKUP($B180&amp;勤務表!T$1,デイリーデータ,6,FALSE),"")</f>
        <v/>
      </c>
      <c r="U181" s="31" t="str">
        <f>IFERROR(VLOOKUP($B180&amp;勤務表!U$1,デイリーデータ,6,FALSE),"")</f>
        <v/>
      </c>
      <c r="V181" s="31" t="str">
        <f>IFERROR(VLOOKUP($B180&amp;勤務表!V$1,デイリーデータ,6,FALSE),"")</f>
        <v/>
      </c>
      <c r="W181" s="31" t="str">
        <f>IFERROR(VLOOKUP($B180&amp;勤務表!W$1,デイリーデータ,6,FALSE),"")</f>
        <v/>
      </c>
      <c r="X181" s="31" t="str">
        <f>IFERROR(VLOOKUP($B180&amp;勤務表!X$1,デイリーデータ,6,FALSE),"")</f>
        <v/>
      </c>
      <c r="Y181" s="31" t="str">
        <f>IFERROR(VLOOKUP($B180&amp;勤務表!Y$1,デイリーデータ,6,FALSE),"")</f>
        <v/>
      </c>
      <c r="Z181" s="31" t="str">
        <f>IFERROR(VLOOKUP($B180&amp;勤務表!Z$1,デイリーデータ,6,FALSE),"")</f>
        <v/>
      </c>
      <c r="AA181" s="31" t="str">
        <f>IFERROR(VLOOKUP($B180&amp;勤務表!AA$1,デイリーデータ,6,FALSE),"")</f>
        <v/>
      </c>
      <c r="AB181" s="31" t="str">
        <f>IFERROR(VLOOKUP($B180&amp;勤務表!AB$1,デイリーデータ,6,FALSE),"")</f>
        <v/>
      </c>
      <c r="AC181" s="31" t="str">
        <f>IFERROR(VLOOKUP($B180&amp;勤務表!AC$1,デイリーデータ,6,FALSE),"")</f>
        <v/>
      </c>
      <c r="AD181" s="31" t="str">
        <f>IFERROR(VLOOKUP($B180&amp;勤務表!AD$1,デイリーデータ,6,FALSE),"")</f>
        <v/>
      </c>
      <c r="AE181" s="31" t="str">
        <f>IFERROR(VLOOKUP($B180&amp;勤務表!AE$1,デイリーデータ,6,FALSE),"")</f>
        <v/>
      </c>
      <c r="AF181" s="31" t="str">
        <f>IFERROR(VLOOKUP($B180&amp;勤務表!AF$1,デイリーデータ,6,FALSE),"")</f>
        <v/>
      </c>
      <c r="AG181" s="31" t="str">
        <f>IFERROR(VLOOKUP($B180&amp;勤務表!AG$1,デイリーデータ,6,FALSE),"")</f>
        <v/>
      </c>
      <c r="AH181" s="32" t="str">
        <f>IFERROR(VLOOKUP($B180&amp;勤務表!AH$1,デイリーデータ,6,FALSE),"")</f>
        <v/>
      </c>
    </row>
    <row r="182" spans="1:34" s="15" customFormat="1" ht="9.5" x14ac:dyDescent="0.2">
      <c r="A182" s="38"/>
      <c r="B182" s="39"/>
      <c r="C182" s="40" t="s">
        <v>46</v>
      </c>
      <c r="D182" s="34" t="e">
        <f>VLOOKUP($B180&amp;D$1,'宅直データ (２)'!$A:$K,8,FALSE)</f>
        <v>#N/A</v>
      </c>
      <c r="E182" s="35" t="e">
        <f>INDEX(拘!$D$15:$AH$63,勤務表!$A180,DAY(勤務表!E$1))</f>
        <v>#VALUE!</v>
      </c>
      <c r="F182" s="35" t="e">
        <f>INDEX(拘!$D$15:$AH$63,勤務表!$A180,DAY(勤務表!F$1))</f>
        <v>#VALUE!</v>
      </c>
      <c r="G182" s="35" t="e">
        <f>INDEX(拘!$D$15:$AH$63,勤務表!$A180,DAY(勤務表!G$1))</f>
        <v>#VALUE!</v>
      </c>
      <c r="H182" s="35" t="e">
        <f>INDEX(拘!$D$15:$AH$63,勤務表!$A180,DAY(勤務表!H$1))</f>
        <v>#VALUE!</v>
      </c>
      <c r="I182" s="35" t="e">
        <f>INDEX(拘!$D$15:$AH$63,勤務表!$A180,DAY(勤務表!I$1))</f>
        <v>#VALUE!</v>
      </c>
      <c r="J182" s="35" t="e">
        <f>INDEX(拘!$D$15:$AH$63,勤務表!$A180,DAY(勤務表!J$1))</f>
        <v>#VALUE!</v>
      </c>
      <c r="K182" s="35" t="e">
        <f>INDEX(拘!$D$15:$AH$63,勤務表!$A180,DAY(勤務表!K$1))</f>
        <v>#VALUE!</v>
      </c>
      <c r="L182" s="35" t="e">
        <f>INDEX(拘!$D$15:$AH$63,勤務表!$A180,DAY(勤務表!L$1))</f>
        <v>#VALUE!</v>
      </c>
      <c r="M182" s="35" t="e">
        <f>INDEX(拘!$D$15:$AH$63,勤務表!$A180,DAY(勤務表!M$1))</f>
        <v>#VALUE!</v>
      </c>
      <c r="N182" s="35" t="e">
        <f>INDEX(拘!$D$15:$AH$63,勤務表!$A180,DAY(勤務表!N$1))</f>
        <v>#VALUE!</v>
      </c>
      <c r="O182" s="35" t="e">
        <f>INDEX(拘!$D$15:$AH$63,勤務表!$A180,DAY(勤務表!O$1))</f>
        <v>#VALUE!</v>
      </c>
      <c r="P182" s="35" t="e">
        <f>INDEX(拘!$D$15:$AH$63,勤務表!$A180,DAY(勤務表!P$1))</f>
        <v>#VALUE!</v>
      </c>
      <c r="Q182" s="35" t="e">
        <f>INDEX(拘!$D$15:$AH$63,勤務表!$A180,DAY(勤務表!Q$1))</f>
        <v>#VALUE!</v>
      </c>
      <c r="R182" s="35" t="e">
        <f>INDEX(拘!$D$15:$AH$63,勤務表!$A180,DAY(勤務表!R$1))</f>
        <v>#VALUE!</v>
      </c>
      <c r="S182" s="35" t="e">
        <f>INDEX(拘!$D$15:$AH$63,勤務表!$A180,DAY(勤務表!S$1))</f>
        <v>#VALUE!</v>
      </c>
      <c r="T182" s="35" t="e">
        <f>INDEX(拘!$D$15:$AH$63,勤務表!$A180,DAY(勤務表!T$1))</f>
        <v>#VALUE!</v>
      </c>
      <c r="U182" s="35" t="e">
        <f>INDEX(拘!$D$15:$AH$63,勤務表!$A180,DAY(勤務表!U$1))</f>
        <v>#VALUE!</v>
      </c>
      <c r="V182" s="35" t="e">
        <f>INDEX(拘!$D$15:$AH$63,勤務表!$A180,DAY(勤務表!V$1))</f>
        <v>#VALUE!</v>
      </c>
      <c r="W182" s="35" t="e">
        <f>INDEX(拘!$D$15:$AH$63,勤務表!$A180,DAY(勤務表!W$1))</f>
        <v>#VALUE!</v>
      </c>
      <c r="X182" s="35" t="e">
        <f>INDEX(拘!$D$15:$AH$63,勤務表!$A180,DAY(勤務表!X$1))</f>
        <v>#VALUE!</v>
      </c>
      <c r="Y182" s="35" t="e">
        <f>INDEX(拘!$D$15:$AH$63,勤務表!$A180,DAY(勤務表!Y$1))</f>
        <v>#VALUE!</v>
      </c>
      <c r="Z182" s="35" t="e">
        <f>INDEX(拘!$D$15:$AH$63,勤務表!$A180,DAY(勤務表!Z$1))</f>
        <v>#VALUE!</v>
      </c>
      <c r="AA182" s="35" t="e">
        <f>INDEX(拘!$D$15:$AH$63,勤務表!$A180,DAY(勤務表!AA$1))</f>
        <v>#VALUE!</v>
      </c>
      <c r="AB182" s="35" t="e">
        <f>INDEX(拘!$D$15:$AH$63,勤務表!$A180,DAY(勤務表!AB$1))</f>
        <v>#VALUE!</v>
      </c>
      <c r="AC182" s="35" t="e">
        <f>INDEX(拘!$D$15:$AH$63,勤務表!$A180,DAY(勤務表!AC$1))</f>
        <v>#VALUE!</v>
      </c>
      <c r="AD182" s="35" t="e">
        <f>INDEX(拘!$D$15:$AH$63,勤務表!$A180,DAY(勤務表!AD$1))</f>
        <v>#VALUE!</v>
      </c>
      <c r="AE182" s="35" t="e">
        <f>INDEX(拘!$D$15:$AH$63,勤務表!$A180,DAY(勤務表!AE$1))</f>
        <v>#VALUE!</v>
      </c>
      <c r="AF182" s="35" t="e">
        <f>INDEX(拘!$D$15:$AH$63,勤務表!$A180,DAY(勤務表!AF$1))</f>
        <v>#VALUE!</v>
      </c>
      <c r="AG182" s="35" t="e">
        <f>INDEX(拘!$D$15:$AH$63,勤務表!$A180,DAY(勤務表!AG$1))</f>
        <v>#VALUE!</v>
      </c>
      <c r="AH182" s="36" t="e">
        <f>INDEX(拘!$D$15:$AH$63,勤務表!$A180,DAY(勤務表!AH$1))</f>
        <v>#VALUE!</v>
      </c>
    </row>
    <row r="183" spans="1:34" s="15" customFormat="1" x14ac:dyDescent="0.2">
      <c r="A183" s="41" t="str">
        <f>IFERROR(IF(A180+1&lt;=MAX('デイリーデータ (2)'!G:G),A180+1,""),"")</f>
        <v/>
      </c>
      <c r="B183" s="42">
        <f>IFERROR(VLOOKUP(A183,スタッフ!A:C,2,FALSE),"")</f>
        <v>0</v>
      </c>
      <c r="C183" s="46">
        <f>IFERROR(VLOOKUP(A183,スタッフ!A:C,3,FALSE),"")</f>
        <v>0</v>
      </c>
      <c r="D183" s="43" t="str">
        <f>IFERROR(VLOOKUP($B183&amp;D$1,'デイリーデータ (2)'!$A:$F,5,FALSE),"")</f>
        <v/>
      </c>
      <c r="E183" s="44" t="str">
        <f>IFERROR(VLOOKUP($B183&amp;E$1,'デイリーデータ (2)'!$A:$F,5,FALSE),"")</f>
        <v/>
      </c>
      <c r="F183" s="44" t="str">
        <f>IFERROR(VLOOKUP($B183&amp;F$1,'デイリーデータ (2)'!$A:$F,5,FALSE),"")</f>
        <v/>
      </c>
      <c r="G183" s="44" t="str">
        <f>IFERROR(VLOOKUP($B183&amp;G$1,'デイリーデータ (2)'!$A:$F,5,FALSE),"")</f>
        <v/>
      </c>
      <c r="H183" s="44" t="str">
        <f>IFERROR(VLOOKUP($B183&amp;H$1,'デイリーデータ (2)'!$A:$F,5,FALSE),"")</f>
        <v/>
      </c>
      <c r="I183" s="44" t="str">
        <f>IFERROR(VLOOKUP($B183&amp;I$1,'デイリーデータ (2)'!$A:$F,5,FALSE),"")</f>
        <v/>
      </c>
      <c r="J183" s="44" t="str">
        <f>IFERROR(VLOOKUP($B183&amp;J$1,'デイリーデータ (2)'!$A:$F,5,FALSE),"")</f>
        <v/>
      </c>
      <c r="K183" s="44" t="str">
        <f>IFERROR(VLOOKUP($B183&amp;K$1,'デイリーデータ (2)'!$A:$F,5,FALSE),"")</f>
        <v/>
      </c>
      <c r="L183" s="44" t="str">
        <f>IFERROR(VLOOKUP($B183&amp;L$1,'デイリーデータ (2)'!$A:$F,5,FALSE),"")</f>
        <v/>
      </c>
      <c r="M183" s="44" t="str">
        <f>IFERROR(VLOOKUP($B183&amp;M$1,'デイリーデータ (2)'!$A:$F,5,FALSE),"")</f>
        <v/>
      </c>
      <c r="N183" s="44" t="str">
        <f>IFERROR(VLOOKUP($B183&amp;N$1,'デイリーデータ (2)'!$A:$F,5,FALSE),"")</f>
        <v/>
      </c>
      <c r="O183" s="44" t="str">
        <f>IFERROR(VLOOKUP($B183&amp;O$1,'デイリーデータ (2)'!$A:$F,5,FALSE),"")</f>
        <v/>
      </c>
      <c r="P183" s="44" t="str">
        <f>IFERROR(VLOOKUP($B183&amp;P$1,'デイリーデータ (2)'!$A:$F,5,FALSE),"")</f>
        <v/>
      </c>
      <c r="Q183" s="44" t="str">
        <f>IFERROR(VLOOKUP($B183&amp;Q$1,'デイリーデータ (2)'!$A:$F,5,FALSE),"")</f>
        <v/>
      </c>
      <c r="R183" s="44" t="str">
        <f>IFERROR(VLOOKUP($B183&amp;R$1,'デイリーデータ (2)'!$A:$F,5,FALSE),"")</f>
        <v/>
      </c>
      <c r="S183" s="44" t="str">
        <f>IFERROR(VLOOKUP($B183&amp;S$1,'デイリーデータ (2)'!$A:$F,5,FALSE),"")</f>
        <v/>
      </c>
      <c r="T183" s="44" t="str">
        <f>IFERROR(VLOOKUP($B183&amp;T$1,'デイリーデータ (2)'!$A:$F,5,FALSE),"")</f>
        <v/>
      </c>
      <c r="U183" s="44" t="str">
        <f>IFERROR(VLOOKUP($B183&amp;U$1,'デイリーデータ (2)'!$A:$F,5,FALSE),"")</f>
        <v/>
      </c>
      <c r="V183" s="44" t="str">
        <f>IFERROR(VLOOKUP($B183&amp;V$1,'デイリーデータ (2)'!$A:$F,5,FALSE),"")</f>
        <v/>
      </c>
      <c r="W183" s="44" t="str">
        <f>IFERROR(VLOOKUP($B183&amp;W$1,'デイリーデータ (2)'!$A:$F,5,FALSE),"")</f>
        <v/>
      </c>
      <c r="X183" s="44" t="str">
        <f>IFERROR(VLOOKUP($B183&amp;X$1,'デイリーデータ (2)'!$A:$F,5,FALSE),"")</f>
        <v/>
      </c>
      <c r="Y183" s="44" t="str">
        <f>IFERROR(VLOOKUP($B183&amp;Y$1,'デイリーデータ (2)'!$A:$F,5,FALSE),"")</f>
        <v/>
      </c>
      <c r="Z183" s="44" t="str">
        <f>IFERROR(VLOOKUP($B183&amp;Z$1,'デイリーデータ (2)'!$A:$F,5,FALSE),"")</f>
        <v/>
      </c>
      <c r="AA183" s="44" t="str">
        <f>IFERROR(VLOOKUP($B183&amp;AA$1,'デイリーデータ (2)'!$A:$F,5,FALSE),"")</f>
        <v/>
      </c>
      <c r="AB183" s="44" t="str">
        <f>IFERROR(VLOOKUP($B183&amp;AB$1,'デイリーデータ (2)'!$A:$F,5,FALSE),"")</f>
        <v/>
      </c>
      <c r="AC183" s="44" t="str">
        <f>IFERROR(VLOOKUP($B183&amp;AC$1,'デイリーデータ (2)'!$A:$F,5,FALSE),"")</f>
        <v/>
      </c>
      <c r="AD183" s="44" t="str">
        <f>IFERROR(VLOOKUP($B183&amp;AD$1,'デイリーデータ (2)'!$A:$F,5,FALSE),"")</f>
        <v/>
      </c>
      <c r="AE183" s="44" t="str">
        <f>IFERROR(VLOOKUP($B183&amp;AE$1,'デイリーデータ (2)'!$A:$F,5,FALSE),"")</f>
        <v/>
      </c>
      <c r="AF183" s="44" t="str">
        <f>IFERROR(VLOOKUP($B183&amp;AF$1,'デイリーデータ (2)'!$A:$F,5,FALSE),"")</f>
        <v/>
      </c>
      <c r="AG183" s="44" t="str">
        <f>IFERROR(VLOOKUP($B183&amp;AG$1,'デイリーデータ (2)'!$A:$F,5,FALSE),"")</f>
        <v/>
      </c>
      <c r="AH183" s="45" t="str">
        <f>IFERROR(VLOOKUP($B183&amp;AH$1,'デイリーデータ (2)'!$A:$F,5,FALSE),"")</f>
        <v/>
      </c>
    </row>
    <row r="184" spans="1:34" s="15" customFormat="1" ht="9.5" x14ac:dyDescent="0.2">
      <c r="A184" s="29"/>
      <c r="B184" s="30"/>
      <c r="C184" s="28" t="s">
        <v>47</v>
      </c>
      <c r="D184" s="31" t="e">
        <f>VLOOKUP($B183&amp;勤務表!D$1,デイリーデータ,6,FALSE)</f>
        <v>#N/A</v>
      </c>
      <c r="E184" s="31" t="e">
        <f>VLOOKUP($B183&amp;勤務表!E$1,デイリーデータ,6,FALSE)</f>
        <v>#N/A</v>
      </c>
      <c r="F184" s="31" t="str">
        <f>IFERROR(VLOOKUP($B183&amp;勤務表!F$1,デイリーデータ,6,FALSE),"")</f>
        <v/>
      </c>
      <c r="G184" s="31" t="str">
        <f>IFERROR(VLOOKUP($B183&amp;勤務表!G$1,デイリーデータ,6,FALSE),"")</f>
        <v/>
      </c>
      <c r="H184" s="31" t="str">
        <f>IFERROR(VLOOKUP($B183&amp;勤務表!H$1,デイリーデータ,6,FALSE),"")</f>
        <v/>
      </c>
      <c r="I184" s="31" t="str">
        <f>IFERROR(VLOOKUP($B183&amp;勤務表!I$1,デイリーデータ,6,FALSE),"")</f>
        <v/>
      </c>
      <c r="J184" s="31" t="str">
        <f>IFERROR(VLOOKUP($B183&amp;勤務表!J$1,デイリーデータ,6,FALSE),"")</f>
        <v/>
      </c>
      <c r="K184" s="31" t="str">
        <f>IFERROR(VLOOKUP($B183&amp;勤務表!K$1,デイリーデータ,6,FALSE),"")</f>
        <v/>
      </c>
      <c r="L184" s="31" t="str">
        <f>IFERROR(VLOOKUP($B183&amp;勤務表!L$1,デイリーデータ,6,FALSE),"")</f>
        <v/>
      </c>
      <c r="M184" s="31" t="str">
        <f>IFERROR(VLOOKUP($B183&amp;勤務表!M$1,デイリーデータ,6,FALSE),"")</f>
        <v/>
      </c>
      <c r="N184" s="31" t="str">
        <f>IFERROR(VLOOKUP($B183&amp;勤務表!N$1,デイリーデータ,6,FALSE),"")</f>
        <v/>
      </c>
      <c r="O184" s="31" t="str">
        <f>IFERROR(VLOOKUP($B183&amp;勤務表!O$1,デイリーデータ,6,FALSE),"")</f>
        <v/>
      </c>
      <c r="P184" s="31" t="str">
        <f>IFERROR(VLOOKUP($B183&amp;勤務表!P$1,デイリーデータ,6,FALSE),"")</f>
        <v/>
      </c>
      <c r="Q184" s="31" t="str">
        <f>IFERROR(VLOOKUP($B183&amp;勤務表!Q$1,デイリーデータ,6,FALSE),"")</f>
        <v/>
      </c>
      <c r="R184" s="31" t="str">
        <f>IFERROR(VLOOKUP($B183&amp;勤務表!R$1,デイリーデータ,6,FALSE),"")</f>
        <v/>
      </c>
      <c r="S184" s="31" t="str">
        <f>IFERROR(VLOOKUP($B183&amp;勤務表!S$1,デイリーデータ,6,FALSE),"")</f>
        <v/>
      </c>
      <c r="T184" s="31" t="str">
        <f>IFERROR(VLOOKUP($B183&amp;勤務表!T$1,デイリーデータ,6,FALSE),"")</f>
        <v/>
      </c>
      <c r="U184" s="31" t="str">
        <f>IFERROR(VLOOKUP($B183&amp;勤務表!U$1,デイリーデータ,6,FALSE),"")</f>
        <v/>
      </c>
      <c r="V184" s="31" t="str">
        <f>IFERROR(VLOOKUP($B183&amp;勤務表!V$1,デイリーデータ,6,FALSE),"")</f>
        <v/>
      </c>
      <c r="W184" s="31" t="str">
        <f>IFERROR(VLOOKUP($B183&amp;勤務表!W$1,デイリーデータ,6,FALSE),"")</f>
        <v/>
      </c>
      <c r="X184" s="31" t="str">
        <f>IFERROR(VLOOKUP($B183&amp;勤務表!X$1,デイリーデータ,6,FALSE),"")</f>
        <v/>
      </c>
      <c r="Y184" s="31" t="str">
        <f>IFERROR(VLOOKUP($B183&amp;勤務表!Y$1,デイリーデータ,6,FALSE),"")</f>
        <v/>
      </c>
      <c r="Z184" s="31" t="str">
        <f>IFERROR(VLOOKUP($B183&amp;勤務表!Z$1,デイリーデータ,6,FALSE),"")</f>
        <v/>
      </c>
      <c r="AA184" s="31" t="str">
        <f>IFERROR(VLOOKUP($B183&amp;勤務表!AA$1,デイリーデータ,6,FALSE),"")</f>
        <v/>
      </c>
      <c r="AB184" s="31" t="str">
        <f>IFERROR(VLOOKUP($B183&amp;勤務表!AB$1,デイリーデータ,6,FALSE),"")</f>
        <v/>
      </c>
      <c r="AC184" s="31" t="str">
        <f>IFERROR(VLOOKUP($B183&amp;勤務表!AC$1,デイリーデータ,6,FALSE),"")</f>
        <v/>
      </c>
      <c r="AD184" s="31" t="str">
        <f>IFERROR(VLOOKUP($B183&amp;勤務表!AD$1,デイリーデータ,6,FALSE),"")</f>
        <v/>
      </c>
      <c r="AE184" s="31" t="str">
        <f>IFERROR(VLOOKUP($B183&amp;勤務表!AE$1,デイリーデータ,6,FALSE),"")</f>
        <v/>
      </c>
      <c r="AF184" s="31" t="str">
        <f>IFERROR(VLOOKUP($B183&amp;勤務表!AF$1,デイリーデータ,6,FALSE),"")</f>
        <v/>
      </c>
      <c r="AG184" s="31" t="str">
        <f>IFERROR(VLOOKUP($B183&amp;勤務表!AG$1,デイリーデータ,6,FALSE),"")</f>
        <v/>
      </c>
      <c r="AH184" s="32" t="str">
        <f>IFERROR(VLOOKUP($B183&amp;勤務表!AH$1,デイリーデータ,6,FALSE),"")</f>
        <v/>
      </c>
    </row>
    <row r="185" spans="1:34" s="15" customFormat="1" ht="9.5" x14ac:dyDescent="0.2">
      <c r="A185" s="38"/>
      <c r="B185" s="39"/>
      <c r="C185" s="40" t="s">
        <v>46</v>
      </c>
      <c r="D185" s="34" t="e">
        <f>VLOOKUP($B183&amp;D$1,'宅直データ (２)'!$A:$K,8,FALSE)</f>
        <v>#N/A</v>
      </c>
      <c r="E185" s="35" t="e">
        <f>INDEX(拘!$D$15:$AH$63,勤務表!$A183,DAY(勤務表!E$1))</f>
        <v>#VALUE!</v>
      </c>
      <c r="F185" s="35" t="e">
        <f>INDEX(拘!$D$15:$AH$63,勤務表!$A183,DAY(勤務表!F$1))</f>
        <v>#VALUE!</v>
      </c>
      <c r="G185" s="35" t="e">
        <f>INDEX(拘!$D$15:$AH$63,勤務表!$A183,DAY(勤務表!G$1))</f>
        <v>#VALUE!</v>
      </c>
      <c r="H185" s="35" t="e">
        <f>INDEX(拘!$D$15:$AH$63,勤務表!$A183,DAY(勤務表!H$1))</f>
        <v>#VALUE!</v>
      </c>
      <c r="I185" s="35" t="e">
        <f>INDEX(拘!$D$15:$AH$63,勤務表!$A183,DAY(勤務表!I$1))</f>
        <v>#VALUE!</v>
      </c>
      <c r="J185" s="35" t="e">
        <f>INDEX(拘!$D$15:$AH$63,勤務表!$A183,DAY(勤務表!J$1))</f>
        <v>#VALUE!</v>
      </c>
      <c r="K185" s="35" t="e">
        <f>INDEX(拘!$D$15:$AH$63,勤務表!$A183,DAY(勤務表!K$1))</f>
        <v>#VALUE!</v>
      </c>
      <c r="L185" s="35" t="e">
        <f>INDEX(拘!$D$15:$AH$63,勤務表!$A183,DAY(勤務表!L$1))</f>
        <v>#VALUE!</v>
      </c>
      <c r="M185" s="35" t="e">
        <f>INDEX(拘!$D$15:$AH$63,勤務表!$A183,DAY(勤務表!M$1))</f>
        <v>#VALUE!</v>
      </c>
      <c r="N185" s="35" t="e">
        <f>INDEX(拘!$D$15:$AH$63,勤務表!$A183,DAY(勤務表!N$1))</f>
        <v>#VALUE!</v>
      </c>
      <c r="O185" s="35" t="e">
        <f>INDEX(拘!$D$15:$AH$63,勤務表!$A183,DAY(勤務表!O$1))</f>
        <v>#VALUE!</v>
      </c>
      <c r="P185" s="35" t="e">
        <f>INDEX(拘!$D$15:$AH$63,勤務表!$A183,DAY(勤務表!P$1))</f>
        <v>#VALUE!</v>
      </c>
      <c r="Q185" s="35" t="e">
        <f>INDEX(拘!$D$15:$AH$63,勤務表!$A183,DAY(勤務表!Q$1))</f>
        <v>#VALUE!</v>
      </c>
      <c r="R185" s="35" t="e">
        <f>INDEX(拘!$D$15:$AH$63,勤務表!$A183,DAY(勤務表!R$1))</f>
        <v>#VALUE!</v>
      </c>
      <c r="S185" s="35" t="e">
        <f>INDEX(拘!$D$15:$AH$63,勤務表!$A183,DAY(勤務表!S$1))</f>
        <v>#VALUE!</v>
      </c>
      <c r="T185" s="35" t="e">
        <f>INDEX(拘!$D$15:$AH$63,勤務表!$A183,DAY(勤務表!T$1))</f>
        <v>#VALUE!</v>
      </c>
      <c r="U185" s="35" t="e">
        <f>INDEX(拘!$D$15:$AH$63,勤務表!$A183,DAY(勤務表!U$1))</f>
        <v>#VALUE!</v>
      </c>
      <c r="V185" s="35" t="e">
        <f>INDEX(拘!$D$15:$AH$63,勤務表!$A183,DAY(勤務表!V$1))</f>
        <v>#VALUE!</v>
      </c>
      <c r="W185" s="35" t="e">
        <f>INDEX(拘!$D$15:$AH$63,勤務表!$A183,DAY(勤務表!W$1))</f>
        <v>#VALUE!</v>
      </c>
      <c r="X185" s="35" t="e">
        <f>INDEX(拘!$D$15:$AH$63,勤務表!$A183,DAY(勤務表!X$1))</f>
        <v>#VALUE!</v>
      </c>
      <c r="Y185" s="35" t="e">
        <f>INDEX(拘!$D$15:$AH$63,勤務表!$A183,DAY(勤務表!Y$1))</f>
        <v>#VALUE!</v>
      </c>
      <c r="Z185" s="35" t="e">
        <f>INDEX(拘!$D$15:$AH$63,勤務表!$A183,DAY(勤務表!Z$1))</f>
        <v>#VALUE!</v>
      </c>
      <c r="AA185" s="35" t="e">
        <f>INDEX(拘!$D$15:$AH$63,勤務表!$A183,DAY(勤務表!AA$1))</f>
        <v>#VALUE!</v>
      </c>
      <c r="AB185" s="35" t="e">
        <f>INDEX(拘!$D$15:$AH$63,勤務表!$A183,DAY(勤務表!AB$1))</f>
        <v>#VALUE!</v>
      </c>
      <c r="AC185" s="35" t="e">
        <f>INDEX(拘!$D$15:$AH$63,勤務表!$A183,DAY(勤務表!AC$1))</f>
        <v>#VALUE!</v>
      </c>
      <c r="AD185" s="35" t="e">
        <f>INDEX(拘!$D$15:$AH$63,勤務表!$A183,DAY(勤務表!AD$1))</f>
        <v>#VALUE!</v>
      </c>
      <c r="AE185" s="35" t="e">
        <f>INDEX(拘!$D$15:$AH$63,勤務表!$A183,DAY(勤務表!AE$1))</f>
        <v>#VALUE!</v>
      </c>
      <c r="AF185" s="35" t="e">
        <f>INDEX(拘!$D$15:$AH$63,勤務表!$A183,DAY(勤務表!AF$1))</f>
        <v>#VALUE!</v>
      </c>
      <c r="AG185" s="35" t="e">
        <f>INDEX(拘!$D$15:$AH$63,勤務表!$A183,DAY(勤務表!AG$1))</f>
        <v>#VALUE!</v>
      </c>
      <c r="AH185" s="36" t="e">
        <f>INDEX(拘!$D$15:$AH$63,勤務表!$A183,DAY(勤務表!AH$1))</f>
        <v>#VALUE!</v>
      </c>
    </row>
    <row r="186" spans="1:34" s="15" customFormat="1" x14ac:dyDescent="0.2">
      <c r="A186" s="41" t="str">
        <f>IFERROR(IF(A183+1&lt;=MAX('デイリーデータ (2)'!G:G),A183+1,""),"")</f>
        <v/>
      </c>
      <c r="B186" s="42">
        <f>IFERROR(VLOOKUP(A186,スタッフ!A:C,2,FALSE),"")</f>
        <v>0</v>
      </c>
      <c r="C186" s="46">
        <f>IFERROR(VLOOKUP(A186,スタッフ!A:C,3,FALSE),"")</f>
        <v>0</v>
      </c>
      <c r="D186" s="43" t="str">
        <f>IFERROR(VLOOKUP($B186&amp;D$1,'デイリーデータ (2)'!$A:$F,5,FALSE),"")</f>
        <v/>
      </c>
      <c r="E186" s="44" t="str">
        <f>IFERROR(VLOOKUP($B186&amp;E$1,'デイリーデータ (2)'!$A:$F,5,FALSE),"")</f>
        <v/>
      </c>
      <c r="F186" s="44" t="str">
        <f>IFERROR(VLOOKUP($B186&amp;F$1,'デイリーデータ (2)'!$A:$F,5,FALSE),"")</f>
        <v/>
      </c>
      <c r="G186" s="44" t="str">
        <f>IFERROR(VLOOKUP($B186&amp;G$1,'デイリーデータ (2)'!$A:$F,5,FALSE),"")</f>
        <v/>
      </c>
      <c r="H186" s="44" t="str">
        <f>IFERROR(VLOOKUP($B186&amp;H$1,'デイリーデータ (2)'!$A:$F,5,FALSE),"")</f>
        <v/>
      </c>
      <c r="I186" s="44" t="str">
        <f>IFERROR(VLOOKUP($B186&amp;I$1,'デイリーデータ (2)'!$A:$F,5,FALSE),"")</f>
        <v/>
      </c>
      <c r="J186" s="44" t="str">
        <f>IFERROR(VLOOKUP($B186&amp;J$1,'デイリーデータ (2)'!$A:$F,5,FALSE),"")</f>
        <v/>
      </c>
      <c r="K186" s="44" t="str">
        <f>IFERROR(VLOOKUP($B186&amp;K$1,'デイリーデータ (2)'!$A:$F,5,FALSE),"")</f>
        <v/>
      </c>
      <c r="L186" s="44" t="str">
        <f>IFERROR(VLOOKUP($B186&amp;L$1,'デイリーデータ (2)'!$A:$F,5,FALSE),"")</f>
        <v/>
      </c>
      <c r="M186" s="44" t="str">
        <f>IFERROR(VLOOKUP($B186&amp;M$1,'デイリーデータ (2)'!$A:$F,5,FALSE),"")</f>
        <v/>
      </c>
      <c r="N186" s="44" t="str">
        <f>IFERROR(VLOOKUP($B186&amp;N$1,'デイリーデータ (2)'!$A:$F,5,FALSE),"")</f>
        <v/>
      </c>
      <c r="O186" s="44" t="str">
        <f>IFERROR(VLOOKUP($B186&amp;O$1,'デイリーデータ (2)'!$A:$F,5,FALSE),"")</f>
        <v/>
      </c>
      <c r="P186" s="44" t="str">
        <f>IFERROR(VLOOKUP($B186&amp;P$1,'デイリーデータ (2)'!$A:$F,5,FALSE),"")</f>
        <v/>
      </c>
      <c r="Q186" s="44" t="str">
        <f>IFERROR(VLOOKUP($B186&amp;Q$1,'デイリーデータ (2)'!$A:$F,5,FALSE),"")</f>
        <v/>
      </c>
      <c r="R186" s="44" t="str">
        <f>IFERROR(VLOOKUP($B186&amp;R$1,'デイリーデータ (2)'!$A:$F,5,FALSE),"")</f>
        <v/>
      </c>
      <c r="S186" s="44" t="str">
        <f>IFERROR(VLOOKUP($B186&amp;S$1,'デイリーデータ (2)'!$A:$F,5,FALSE),"")</f>
        <v/>
      </c>
      <c r="T186" s="44" t="str">
        <f>IFERROR(VLOOKUP($B186&amp;T$1,'デイリーデータ (2)'!$A:$F,5,FALSE),"")</f>
        <v/>
      </c>
      <c r="U186" s="44" t="str">
        <f>IFERROR(VLOOKUP($B186&amp;U$1,'デイリーデータ (2)'!$A:$F,5,FALSE),"")</f>
        <v/>
      </c>
      <c r="V186" s="44" t="str">
        <f>IFERROR(VLOOKUP($B186&amp;V$1,'デイリーデータ (2)'!$A:$F,5,FALSE),"")</f>
        <v/>
      </c>
      <c r="W186" s="44" t="str">
        <f>IFERROR(VLOOKUP($B186&amp;W$1,'デイリーデータ (2)'!$A:$F,5,FALSE),"")</f>
        <v/>
      </c>
      <c r="X186" s="44" t="str">
        <f>IFERROR(VLOOKUP($B186&amp;X$1,'デイリーデータ (2)'!$A:$F,5,FALSE),"")</f>
        <v/>
      </c>
      <c r="Y186" s="44" t="str">
        <f>IFERROR(VLOOKUP($B186&amp;Y$1,'デイリーデータ (2)'!$A:$F,5,FALSE),"")</f>
        <v/>
      </c>
      <c r="Z186" s="44" t="str">
        <f>IFERROR(VLOOKUP($B186&amp;Z$1,'デイリーデータ (2)'!$A:$F,5,FALSE),"")</f>
        <v/>
      </c>
      <c r="AA186" s="44" t="str">
        <f>IFERROR(VLOOKUP($B186&amp;AA$1,'デイリーデータ (2)'!$A:$F,5,FALSE),"")</f>
        <v/>
      </c>
      <c r="AB186" s="44" t="str">
        <f>IFERROR(VLOOKUP($B186&amp;AB$1,'デイリーデータ (2)'!$A:$F,5,FALSE),"")</f>
        <v/>
      </c>
      <c r="AC186" s="44" t="str">
        <f>IFERROR(VLOOKUP($B186&amp;AC$1,'デイリーデータ (2)'!$A:$F,5,FALSE),"")</f>
        <v/>
      </c>
      <c r="AD186" s="44" t="str">
        <f>IFERROR(VLOOKUP($B186&amp;AD$1,'デイリーデータ (2)'!$A:$F,5,FALSE),"")</f>
        <v/>
      </c>
      <c r="AE186" s="44" t="str">
        <f>IFERROR(VLOOKUP($B186&amp;AE$1,'デイリーデータ (2)'!$A:$F,5,FALSE),"")</f>
        <v/>
      </c>
      <c r="AF186" s="44" t="str">
        <f>IFERROR(VLOOKUP($B186&amp;AF$1,'デイリーデータ (2)'!$A:$F,5,FALSE),"")</f>
        <v/>
      </c>
      <c r="AG186" s="44" t="str">
        <f>IFERROR(VLOOKUP($B186&amp;AG$1,'デイリーデータ (2)'!$A:$F,5,FALSE),"")</f>
        <v/>
      </c>
      <c r="AH186" s="45" t="str">
        <f>IFERROR(VLOOKUP($B186&amp;AH$1,'デイリーデータ (2)'!$A:$F,5,FALSE),"")</f>
        <v/>
      </c>
    </row>
    <row r="187" spans="1:34" s="15" customFormat="1" ht="9.5" x14ac:dyDescent="0.2">
      <c r="A187" s="29"/>
      <c r="B187" s="30"/>
      <c r="C187" s="28" t="s">
        <v>47</v>
      </c>
      <c r="D187" s="31" t="e">
        <f>VLOOKUP($B186&amp;勤務表!D$1,デイリーデータ,6,FALSE)</f>
        <v>#N/A</v>
      </c>
      <c r="E187" s="31" t="e">
        <f>VLOOKUP($B186&amp;勤務表!E$1,デイリーデータ,6,FALSE)</f>
        <v>#N/A</v>
      </c>
      <c r="F187" s="31" t="str">
        <f>IFERROR(VLOOKUP($B186&amp;勤務表!F$1,デイリーデータ,6,FALSE),"")</f>
        <v/>
      </c>
      <c r="G187" s="31" t="str">
        <f>IFERROR(VLOOKUP($B186&amp;勤務表!G$1,デイリーデータ,6,FALSE),"")</f>
        <v/>
      </c>
      <c r="H187" s="31" t="str">
        <f>IFERROR(VLOOKUP($B186&amp;勤務表!H$1,デイリーデータ,6,FALSE),"")</f>
        <v/>
      </c>
      <c r="I187" s="31" t="str">
        <f>IFERROR(VLOOKUP($B186&amp;勤務表!I$1,デイリーデータ,6,FALSE),"")</f>
        <v/>
      </c>
      <c r="J187" s="31" t="str">
        <f>IFERROR(VLOOKUP($B186&amp;勤務表!J$1,デイリーデータ,6,FALSE),"")</f>
        <v/>
      </c>
      <c r="K187" s="31" t="str">
        <f>IFERROR(VLOOKUP($B186&amp;勤務表!K$1,デイリーデータ,6,FALSE),"")</f>
        <v/>
      </c>
      <c r="L187" s="31" t="str">
        <f>IFERROR(VLOOKUP($B186&amp;勤務表!L$1,デイリーデータ,6,FALSE),"")</f>
        <v/>
      </c>
      <c r="M187" s="31" t="str">
        <f>IFERROR(VLOOKUP($B186&amp;勤務表!M$1,デイリーデータ,6,FALSE),"")</f>
        <v/>
      </c>
      <c r="N187" s="31" t="str">
        <f>IFERROR(VLOOKUP($B186&amp;勤務表!N$1,デイリーデータ,6,FALSE),"")</f>
        <v/>
      </c>
      <c r="O187" s="31" t="str">
        <f>IFERROR(VLOOKUP($B186&amp;勤務表!O$1,デイリーデータ,6,FALSE),"")</f>
        <v/>
      </c>
      <c r="P187" s="31" t="str">
        <f>IFERROR(VLOOKUP($B186&amp;勤務表!P$1,デイリーデータ,6,FALSE),"")</f>
        <v/>
      </c>
      <c r="Q187" s="31" t="str">
        <f>IFERROR(VLOOKUP($B186&amp;勤務表!Q$1,デイリーデータ,6,FALSE),"")</f>
        <v/>
      </c>
      <c r="R187" s="31" t="str">
        <f>IFERROR(VLOOKUP($B186&amp;勤務表!R$1,デイリーデータ,6,FALSE),"")</f>
        <v/>
      </c>
      <c r="S187" s="31" t="str">
        <f>IFERROR(VLOOKUP($B186&amp;勤務表!S$1,デイリーデータ,6,FALSE),"")</f>
        <v/>
      </c>
      <c r="T187" s="31" t="str">
        <f>IFERROR(VLOOKUP($B186&amp;勤務表!T$1,デイリーデータ,6,FALSE),"")</f>
        <v/>
      </c>
      <c r="U187" s="31" t="str">
        <f>IFERROR(VLOOKUP($B186&amp;勤務表!U$1,デイリーデータ,6,FALSE),"")</f>
        <v/>
      </c>
      <c r="V187" s="31" t="str">
        <f>IFERROR(VLOOKUP($B186&amp;勤務表!V$1,デイリーデータ,6,FALSE),"")</f>
        <v/>
      </c>
      <c r="W187" s="31" t="str">
        <f>IFERROR(VLOOKUP($B186&amp;勤務表!W$1,デイリーデータ,6,FALSE),"")</f>
        <v/>
      </c>
      <c r="X187" s="31" t="str">
        <f>IFERROR(VLOOKUP($B186&amp;勤務表!X$1,デイリーデータ,6,FALSE),"")</f>
        <v/>
      </c>
      <c r="Y187" s="31" t="str">
        <f>IFERROR(VLOOKUP($B186&amp;勤務表!Y$1,デイリーデータ,6,FALSE),"")</f>
        <v/>
      </c>
      <c r="Z187" s="31" t="str">
        <f>IFERROR(VLOOKUP($B186&amp;勤務表!Z$1,デイリーデータ,6,FALSE),"")</f>
        <v/>
      </c>
      <c r="AA187" s="31" t="str">
        <f>IFERROR(VLOOKUP($B186&amp;勤務表!AA$1,デイリーデータ,6,FALSE),"")</f>
        <v/>
      </c>
      <c r="AB187" s="31" t="str">
        <f>IFERROR(VLOOKUP($B186&amp;勤務表!AB$1,デイリーデータ,6,FALSE),"")</f>
        <v/>
      </c>
      <c r="AC187" s="31" t="str">
        <f>IFERROR(VLOOKUP($B186&amp;勤務表!AC$1,デイリーデータ,6,FALSE),"")</f>
        <v/>
      </c>
      <c r="AD187" s="31" t="str">
        <f>IFERROR(VLOOKUP($B186&amp;勤務表!AD$1,デイリーデータ,6,FALSE),"")</f>
        <v/>
      </c>
      <c r="AE187" s="31" t="str">
        <f>IFERROR(VLOOKUP($B186&amp;勤務表!AE$1,デイリーデータ,6,FALSE),"")</f>
        <v/>
      </c>
      <c r="AF187" s="31" t="str">
        <f>IFERROR(VLOOKUP($B186&amp;勤務表!AF$1,デイリーデータ,6,FALSE),"")</f>
        <v/>
      </c>
      <c r="AG187" s="31" t="str">
        <f>IFERROR(VLOOKUP($B186&amp;勤務表!AG$1,デイリーデータ,6,FALSE),"")</f>
        <v/>
      </c>
      <c r="AH187" s="32" t="str">
        <f>IFERROR(VLOOKUP($B186&amp;勤務表!AH$1,デイリーデータ,6,FALSE),"")</f>
        <v/>
      </c>
    </row>
    <row r="188" spans="1:34" s="15" customFormat="1" ht="9.5" x14ac:dyDescent="0.2">
      <c r="A188" s="38"/>
      <c r="B188" s="39"/>
      <c r="C188" s="40" t="s">
        <v>46</v>
      </c>
      <c r="D188" s="34" t="e">
        <f>VLOOKUP($B186&amp;D$1,'宅直データ (２)'!$A:$K,8,FALSE)</f>
        <v>#N/A</v>
      </c>
      <c r="E188" s="35" t="e">
        <f>INDEX(拘!$D$15:$AH$63,勤務表!$A186,DAY(勤務表!E$1))</f>
        <v>#VALUE!</v>
      </c>
      <c r="F188" s="35" t="e">
        <f>INDEX(拘!$D$15:$AH$63,勤務表!$A186,DAY(勤務表!F$1))</f>
        <v>#VALUE!</v>
      </c>
      <c r="G188" s="35" t="e">
        <f>INDEX(拘!$D$15:$AH$63,勤務表!$A186,DAY(勤務表!G$1))</f>
        <v>#VALUE!</v>
      </c>
      <c r="H188" s="35" t="e">
        <f>INDEX(拘!$D$15:$AH$63,勤務表!$A186,DAY(勤務表!H$1))</f>
        <v>#VALUE!</v>
      </c>
      <c r="I188" s="35" t="e">
        <f>INDEX(拘!$D$15:$AH$63,勤務表!$A186,DAY(勤務表!I$1))</f>
        <v>#VALUE!</v>
      </c>
      <c r="J188" s="35" t="e">
        <f>INDEX(拘!$D$15:$AH$63,勤務表!$A186,DAY(勤務表!J$1))</f>
        <v>#VALUE!</v>
      </c>
      <c r="K188" s="35" t="e">
        <f>INDEX(拘!$D$15:$AH$63,勤務表!$A186,DAY(勤務表!K$1))</f>
        <v>#VALUE!</v>
      </c>
      <c r="L188" s="35" t="e">
        <f>INDEX(拘!$D$15:$AH$63,勤務表!$A186,DAY(勤務表!L$1))</f>
        <v>#VALUE!</v>
      </c>
      <c r="M188" s="35" t="e">
        <f>INDEX(拘!$D$15:$AH$63,勤務表!$A186,DAY(勤務表!M$1))</f>
        <v>#VALUE!</v>
      </c>
      <c r="N188" s="35" t="e">
        <f>INDEX(拘!$D$15:$AH$63,勤務表!$A186,DAY(勤務表!N$1))</f>
        <v>#VALUE!</v>
      </c>
      <c r="O188" s="35" t="e">
        <f>INDEX(拘!$D$15:$AH$63,勤務表!$A186,DAY(勤務表!O$1))</f>
        <v>#VALUE!</v>
      </c>
      <c r="P188" s="35" t="e">
        <f>INDEX(拘!$D$15:$AH$63,勤務表!$A186,DAY(勤務表!P$1))</f>
        <v>#VALUE!</v>
      </c>
      <c r="Q188" s="35" t="e">
        <f>INDEX(拘!$D$15:$AH$63,勤務表!$A186,DAY(勤務表!Q$1))</f>
        <v>#VALUE!</v>
      </c>
      <c r="R188" s="35" t="e">
        <f>INDEX(拘!$D$15:$AH$63,勤務表!$A186,DAY(勤務表!R$1))</f>
        <v>#VALUE!</v>
      </c>
      <c r="S188" s="35" t="e">
        <f>INDEX(拘!$D$15:$AH$63,勤務表!$A186,DAY(勤務表!S$1))</f>
        <v>#VALUE!</v>
      </c>
      <c r="T188" s="35" t="e">
        <f>INDEX(拘!$D$15:$AH$63,勤務表!$A186,DAY(勤務表!T$1))</f>
        <v>#VALUE!</v>
      </c>
      <c r="U188" s="35" t="e">
        <f>INDEX(拘!$D$15:$AH$63,勤務表!$A186,DAY(勤務表!U$1))</f>
        <v>#VALUE!</v>
      </c>
      <c r="V188" s="35" t="e">
        <f>INDEX(拘!$D$15:$AH$63,勤務表!$A186,DAY(勤務表!V$1))</f>
        <v>#VALUE!</v>
      </c>
      <c r="W188" s="35" t="e">
        <f>INDEX(拘!$D$15:$AH$63,勤務表!$A186,DAY(勤務表!W$1))</f>
        <v>#VALUE!</v>
      </c>
      <c r="X188" s="35" t="e">
        <f>INDEX(拘!$D$15:$AH$63,勤務表!$A186,DAY(勤務表!X$1))</f>
        <v>#VALUE!</v>
      </c>
      <c r="Y188" s="35" t="e">
        <f>INDEX(拘!$D$15:$AH$63,勤務表!$A186,DAY(勤務表!Y$1))</f>
        <v>#VALUE!</v>
      </c>
      <c r="Z188" s="35" t="e">
        <f>INDEX(拘!$D$15:$AH$63,勤務表!$A186,DAY(勤務表!Z$1))</f>
        <v>#VALUE!</v>
      </c>
      <c r="AA188" s="35" t="e">
        <f>INDEX(拘!$D$15:$AH$63,勤務表!$A186,DAY(勤務表!AA$1))</f>
        <v>#VALUE!</v>
      </c>
      <c r="AB188" s="35" t="e">
        <f>INDEX(拘!$D$15:$AH$63,勤務表!$A186,DAY(勤務表!AB$1))</f>
        <v>#VALUE!</v>
      </c>
      <c r="AC188" s="35" t="e">
        <f>INDEX(拘!$D$15:$AH$63,勤務表!$A186,DAY(勤務表!AC$1))</f>
        <v>#VALUE!</v>
      </c>
      <c r="AD188" s="35" t="e">
        <f>INDEX(拘!$D$15:$AH$63,勤務表!$A186,DAY(勤務表!AD$1))</f>
        <v>#VALUE!</v>
      </c>
      <c r="AE188" s="35" t="e">
        <f>INDEX(拘!$D$15:$AH$63,勤務表!$A186,DAY(勤務表!AE$1))</f>
        <v>#VALUE!</v>
      </c>
      <c r="AF188" s="35" t="e">
        <f>INDEX(拘!$D$15:$AH$63,勤務表!$A186,DAY(勤務表!AF$1))</f>
        <v>#VALUE!</v>
      </c>
      <c r="AG188" s="35" t="e">
        <f>INDEX(拘!$D$15:$AH$63,勤務表!$A186,DAY(勤務表!AG$1))</f>
        <v>#VALUE!</v>
      </c>
      <c r="AH188" s="36" t="e">
        <f>INDEX(拘!$D$15:$AH$63,勤務表!$A186,DAY(勤務表!AH$1))</f>
        <v>#VALUE!</v>
      </c>
    </row>
    <row r="189" spans="1:34" s="15" customFormat="1" x14ac:dyDescent="0.2">
      <c r="A189" s="41" t="str">
        <f>IFERROR(IF(A186+1&lt;=MAX('デイリーデータ (2)'!G:G),A186+1,""),"")</f>
        <v/>
      </c>
      <c r="B189" s="42">
        <f>IFERROR(VLOOKUP(A189,スタッフ!A:C,2,FALSE),"")</f>
        <v>0</v>
      </c>
      <c r="C189" s="46">
        <f>IFERROR(VLOOKUP(A189,スタッフ!A:C,3,FALSE),"")</f>
        <v>0</v>
      </c>
      <c r="D189" s="43" t="str">
        <f>IFERROR(VLOOKUP($B189&amp;D$1,'デイリーデータ (2)'!$A:$F,5,FALSE),"")</f>
        <v/>
      </c>
      <c r="E189" s="44" t="str">
        <f>IFERROR(VLOOKUP($B189&amp;E$1,'デイリーデータ (2)'!$A:$F,5,FALSE),"")</f>
        <v/>
      </c>
      <c r="F189" s="44" t="str">
        <f>IFERROR(VLOOKUP($B189&amp;F$1,'デイリーデータ (2)'!$A:$F,5,FALSE),"")</f>
        <v/>
      </c>
      <c r="G189" s="44" t="str">
        <f>IFERROR(VLOOKUP($B189&amp;G$1,'デイリーデータ (2)'!$A:$F,5,FALSE),"")</f>
        <v/>
      </c>
      <c r="H189" s="44" t="str">
        <f>IFERROR(VLOOKUP($B189&amp;H$1,'デイリーデータ (2)'!$A:$F,5,FALSE),"")</f>
        <v/>
      </c>
      <c r="I189" s="44" t="str">
        <f>IFERROR(VLOOKUP($B189&amp;I$1,'デイリーデータ (2)'!$A:$F,5,FALSE),"")</f>
        <v/>
      </c>
      <c r="J189" s="44" t="str">
        <f>IFERROR(VLOOKUP($B189&amp;J$1,'デイリーデータ (2)'!$A:$F,5,FALSE),"")</f>
        <v/>
      </c>
      <c r="K189" s="44" t="str">
        <f>IFERROR(VLOOKUP($B189&amp;K$1,'デイリーデータ (2)'!$A:$F,5,FALSE),"")</f>
        <v/>
      </c>
      <c r="L189" s="44" t="str">
        <f>IFERROR(VLOOKUP($B189&amp;L$1,'デイリーデータ (2)'!$A:$F,5,FALSE),"")</f>
        <v/>
      </c>
      <c r="M189" s="44" t="str">
        <f>IFERROR(VLOOKUP($B189&amp;M$1,'デイリーデータ (2)'!$A:$F,5,FALSE),"")</f>
        <v/>
      </c>
      <c r="N189" s="44" t="str">
        <f>IFERROR(VLOOKUP($B189&amp;N$1,'デイリーデータ (2)'!$A:$F,5,FALSE),"")</f>
        <v/>
      </c>
      <c r="O189" s="44" t="str">
        <f>IFERROR(VLOOKUP($B189&amp;O$1,'デイリーデータ (2)'!$A:$F,5,FALSE),"")</f>
        <v/>
      </c>
      <c r="P189" s="44" t="str">
        <f>IFERROR(VLOOKUP($B189&amp;P$1,'デイリーデータ (2)'!$A:$F,5,FALSE),"")</f>
        <v/>
      </c>
      <c r="Q189" s="44" t="str">
        <f>IFERROR(VLOOKUP($B189&amp;Q$1,'デイリーデータ (2)'!$A:$F,5,FALSE),"")</f>
        <v/>
      </c>
      <c r="R189" s="44" t="str">
        <f>IFERROR(VLOOKUP($B189&amp;R$1,'デイリーデータ (2)'!$A:$F,5,FALSE),"")</f>
        <v/>
      </c>
      <c r="S189" s="44" t="str">
        <f>IFERROR(VLOOKUP($B189&amp;S$1,'デイリーデータ (2)'!$A:$F,5,FALSE),"")</f>
        <v/>
      </c>
      <c r="T189" s="44" t="str">
        <f>IFERROR(VLOOKUP($B189&amp;T$1,'デイリーデータ (2)'!$A:$F,5,FALSE),"")</f>
        <v/>
      </c>
      <c r="U189" s="44" t="str">
        <f>IFERROR(VLOOKUP($B189&amp;U$1,'デイリーデータ (2)'!$A:$F,5,FALSE),"")</f>
        <v/>
      </c>
      <c r="V189" s="44" t="str">
        <f>IFERROR(VLOOKUP($B189&amp;V$1,'デイリーデータ (2)'!$A:$F,5,FALSE),"")</f>
        <v/>
      </c>
      <c r="W189" s="44" t="str">
        <f>IFERROR(VLOOKUP($B189&amp;W$1,'デイリーデータ (2)'!$A:$F,5,FALSE),"")</f>
        <v/>
      </c>
      <c r="X189" s="44" t="str">
        <f>IFERROR(VLOOKUP($B189&amp;X$1,'デイリーデータ (2)'!$A:$F,5,FALSE),"")</f>
        <v/>
      </c>
      <c r="Y189" s="44" t="str">
        <f>IFERROR(VLOOKUP($B189&amp;Y$1,'デイリーデータ (2)'!$A:$F,5,FALSE),"")</f>
        <v/>
      </c>
      <c r="Z189" s="44" t="str">
        <f>IFERROR(VLOOKUP($B189&amp;Z$1,'デイリーデータ (2)'!$A:$F,5,FALSE),"")</f>
        <v/>
      </c>
      <c r="AA189" s="44" t="str">
        <f>IFERROR(VLOOKUP($B189&amp;AA$1,'デイリーデータ (2)'!$A:$F,5,FALSE),"")</f>
        <v/>
      </c>
      <c r="AB189" s="44" t="str">
        <f>IFERROR(VLOOKUP($B189&amp;AB$1,'デイリーデータ (2)'!$A:$F,5,FALSE),"")</f>
        <v/>
      </c>
      <c r="AC189" s="44" t="str">
        <f>IFERROR(VLOOKUP($B189&amp;AC$1,'デイリーデータ (2)'!$A:$F,5,FALSE),"")</f>
        <v/>
      </c>
      <c r="AD189" s="44" t="str">
        <f>IFERROR(VLOOKUP($B189&amp;AD$1,'デイリーデータ (2)'!$A:$F,5,FALSE),"")</f>
        <v/>
      </c>
      <c r="AE189" s="44" t="str">
        <f>IFERROR(VLOOKUP($B189&amp;AE$1,'デイリーデータ (2)'!$A:$F,5,FALSE),"")</f>
        <v/>
      </c>
      <c r="AF189" s="44" t="str">
        <f>IFERROR(VLOOKUP($B189&amp;AF$1,'デイリーデータ (2)'!$A:$F,5,FALSE),"")</f>
        <v/>
      </c>
      <c r="AG189" s="44" t="str">
        <f>IFERROR(VLOOKUP($B189&amp;AG$1,'デイリーデータ (2)'!$A:$F,5,FALSE),"")</f>
        <v/>
      </c>
      <c r="AH189" s="45" t="str">
        <f>IFERROR(VLOOKUP($B189&amp;AH$1,'デイリーデータ (2)'!$A:$F,5,FALSE),"")</f>
        <v/>
      </c>
    </row>
    <row r="190" spans="1:34" s="15" customFormat="1" ht="9.5" x14ac:dyDescent="0.2">
      <c r="A190" s="29"/>
      <c r="B190" s="30"/>
      <c r="C190" s="28" t="s">
        <v>47</v>
      </c>
      <c r="D190" s="31" t="e">
        <f>VLOOKUP($B189&amp;勤務表!D$1,デイリーデータ,6,FALSE)</f>
        <v>#N/A</v>
      </c>
      <c r="E190" s="31" t="e">
        <f>VLOOKUP($B189&amp;勤務表!E$1,デイリーデータ,6,FALSE)</f>
        <v>#N/A</v>
      </c>
      <c r="F190" s="31" t="str">
        <f>IFERROR(VLOOKUP($B189&amp;勤務表!F$1,デイリーデータ,6,FALSE),"")</f>
        <v/>
      </c>
      <c r="G190" s="31" t="str">
        <f>IFERROR(VLOOKUP($B189&amp;勤務表!G$1,デイリーデータ,6,FALSE),"")</f>
        <v/>
      </c>
      <c r="H190" s="31" t="str">
        <f>IFERROR(VLOOKUP($B189&amp;勤務表!H$1,デイリーデータ,6,FALSE),"")</f>
        <v/>
      </c>
      <c r="I190" s="31" t="str">
        <f>IFERROR(VLOOKUP($B189&amp;勤務表!I$1,デイリーデータ,6,FALSE),"")</f>
        <v/>
      </c>
      <c r="J190" s="31" t="str">
        <f>IFERROR(VLOOKUP($B189&amp;勤務表!J$1,デイリーデータ,6,FALSE),"")</f>
        <v/>
      </c>
      <c r="K190" s="31" t="str">
        <f>IFERROR(VLOOKUP($B189&amp;勤務表!K$1,デイリーデータ,6,FALSE),"")</f>
        <v/>
      </c>
      <c r="L190" s="31" t="str">
        <f>IFERROR(VLOOKUP($B189&amp;勤務表!L$1,デイリーデータ,6,FALSE),"")</f>
        <v/>
      </c>
      <c r="M190" s="31" t="str">
        <f>IFERROR(VLOOKUP($B189&amp;勤務表!M$1,デイリーデータ,6,FALSE),"")</f>
        <v/>
      </c>
      <c r="N190" s="31" t="str">
        <f>IFERROR(VLOOKUP($B189&amp;勤務表!N$1,デイリーデータ,6,FALSE),"")</f>
        <v/>
      </c>
      <c r="O190" s="31" t="str">
        <f>IFERROR(VLOOKUP($B189&amp;勤務表!O$1,デイリーデータ,6,FALSE),"")</f>
        <v/>
      </c>
      <c r="P190" s="31" t="str">
        <f>IFERROR(VLOOKUP($B189&amp;勤務表!P$1,デイリーデータ,6,FALSE),"")</f>
        <v/>
      </c>
      <c r="Q190" s="31" t="str">
        <f>IFERROR(VLOOKUP($B189&amp;勤務表!Q$1,デイリーデータ,6,FALSE),"")</f>
        <v/>
      </c>
      <c r="R190" s="31" t="str">
        <f>IFERROR(VLOOKUP($B189&amp;勤務表!R$1,デイリーデータ,6,FALSE),"")</f>
        <v/>
      </c>
      <c r="S190" s="31" t="str">
        <f>IFERROR(VLOOKUP($B189&amp;勤務表!S$1,デイリーデータ,6,FALSE),"")</f>
        <v/>
      </c>
      <c r="T190" s="31" t="str">
        <f>IFERROR(VLOOKUP($B189&amp;勤務表!T$1,デイリーデータ,6,FALSE),"")</f>
        <v/>
      </c>
      <c r="U190" s="31" t="str">
        <f>IFERROR(VLOOKUP($B189&amp;勤務表!U$1,デイリーデータ,6,FALSE),"")</f>
        <v/>
      </c>
      <c r="V190" s="31" t="str">
        <f>IFERROR(VLOOKUP($B189&amp;勤務表!V$1,デイリーデータ,6,FALSE),"")</f>
        <v/>
      </c>
      <c r="W190" s="31" t="str">
        <f>IFERROR(VLOOKUP($B189&amp;勤務表!W$1,デイリーデータ,6,FALSE),"")</f>
        <v/>
      </c>
      <c r="X190" s="31" t="str">
        <f>IFERROR(VLOOKUP($B189&amp;勤務表!X$1,デイリーデータ,6,FALSE),"")</f>
        <v/>
      </c>
      <c r="Y190" s="31" t="str">
        <f>IFERROR(VLOOKUP($B189&amp;勤務表!Y$1,デイリーデータ,6,FALSE),"")</f>
        <v/>
      </c>
      <c r="Z190" s="31" t="str">
        <f>IFERROR(VLOOKUP($B189&amp;勤務表!Z$1,デイリーデータ,6,FALSE),"")</f>
        <v/>
      </c>
      <c r="AA190" s="31" t="str">
        <f>IFERROR(VLOOKUP($B189&amp;勤務表!AA$1,デイリーデータ,6,FALSE),"")</f>
        <v/>
      </c>
      <c r="AB190" s="31" t="str">
        <f>IFERROR(VLOOKUP($B189&amp;勤務表!AB$1,デイリーデータ,6,FALSE),"")</f>
        <v/>
      </c>
      <c r="AC190" s="31" t="str">
        <f>IFERROR(VLOOKUP($B189&amp;勤務表!AC$1,デイリーデータ,6,FALSE),"")</f>
        <v/>
      </c>
      <c r="AD190" s="31" t="str">
        <f>IFERROR(VLOOKUP($B189&amp;勤務表!AD$1,デイリーデータ,6,FALSE),"")</f>
        <v/>
      </c>
      <c r="AE190" s="31" t="str">
        <f>IFERROR(VLOOKUP($B189&amp;勤務表!AE$1,デイリーデータ,6,FALSE),"")</f>
        <v/>
      </c>
      <c r="AF190" s="31" t="str">
        <f>IFERROR(VLOOKUP($B189&amp;勤務表!AF$1,デイリーデータ,6,FALSE),"")</f>
        <v/>
      </c>
      <c r="AG190" s="31" t="str">
        <f>IFERROR(VLOOKUP($B189&amp;勤務表!AG$1,デイリーデータ,6,FALSE),"")</f>
        <v/>
      </c>
      <c r="AH190" s="32" t="str">
        <f>IFERROR(VLOOKUP($B189&amp;勤務表!AH$1,デイリーデータ,6,FALSE),"")</f>
        <v/>
      </c>
    </row>
    <row r="191" spans="1:34" s="15" customFormat="1" ht="9.5" x14ac:dyDescent="0.2">
      <c r="A191" s="38"/>
      <c r="B191" s="39"/>
      <c r="C191" s="40" t="s">
        <v>46</v>
      </c>
      <c r="D191" s="34" t="e">
        <f>VLOOKUP($B189&amp;D$1,'宅直データ (２)'!$A:$K,8,FALSE)</f>
        <v>#N/A</v>
      </c>
      <c r="E191" s="35" t="e">
        <f>INDEX(拘!$D$15:$AH$63,勤務表!$A189,DAY(勤務表!E$1))</f>
        <v>#VALUE!</v>
      </c>
      <c r="F191" s="35" t="e">
        <f>INDEX(拘!$D$15:$AH$63,勤務表!$A189,DAY(勤務表!F$1))</f>
        <v>#VALUE!</v>
      </c>
      <c r="G191" s="35" t="e">
        <f>INDEX(拘!$D$15:$AH$63,勤務表!$A189,DAY(勤務表!G$1))</f>
        <v>#VALUE!</v>
      </c>
      <c r="H191" s="35" t="e">
        <f>INDEX(拘!$D$15:$AH$63,勤務表!$A189,DAY(勤務表!H$1))</f>
        <v>#VALUE!</v>
      </c>
      <c r="I191" s="35" t="e">
        <f>INDEX(拘!$D$15:$AH$63,勤務表!$A189,DAY(勤務表!I$1))</f>
        <v>#VALUE!</v>
      </c>
      <c r="J191" s="35" t="e">
        <f>INDEX(拘!$D$15:$AH$63,勤務表!$A189,DAY(勤務表!J$1))</f>
        <v>#VALUE!</v>
      </c>
      <c r="K191" s="35" t="e">
        <f>INDEX(拘!$D$15:$AH$63,勤務表!$A189,DAY(勤務表!K$1))</f>
        <v>#VALUE!</v>
      </c>
      <c r="L191" s="35" t="e">
        <f>INDEX(拘!$D$15:$AH$63,勤務表!$A189,DAY(勤務表!L$1))</f>
        <v>#VALUE!</v>
      </c>
      <c r="M191" s="35" t="e">
        <f>INDEX(拘!$D$15:$AH$63,勤務表!$A189,DAY(勤務表!M$1))</f>
        <v>#VALUE!</v>
      </c>
      <c r="N191" s="35" t="e">
        <f>INDEX(拘!$D$15:$AH$63,勤務表!$A189,DAY(勤務表!N$1))</f>
        <v>#VALUE!</v>
      </c>
      <c r="O191" s="35" t="e">
        <f>INDEX(拘!$D$15:$AH$63,勤務表!$A189,DAY(勤務表!O$1))</f>
        <v>#VALUE!</v>
      </c>
      <c r="P191" s="35" t="e">
        <f>INDEX(拘!$D$15:$AH$63,勤務表!$A189,DAY(勤務表!P$1))</f>
        <v>#VALUE!</v>
      </c>
      <c r="Q191" s="35" t="e">
        <f>INDEX(拘!$D$15:$AH$63,勤務表!$A189,DAY(勤務表!Q$1))</f>
        <v>#VALUE!</v>
      </c>
      <c r="R191" s="35" t="e">
        <f>INDEX(拘!$D$15:$AH$63,勤務表!$A189,DAY(勤務表!R$1))</f>
        <v>#VALUE!</v>
      </c>
      <c r="S191" s="35" t="e">
        <f>INDEX(拘!$D$15:$AH$63,勤務表!$A189,DAY(勤務表!S$1))</f>
        <v>#VALUE!</v>
      </c>
      <c r="T191" s="35" t="e">
        <f>INDEX(拘!$D$15:$AH$63,勤務表!$A189,DAY(勤務表!T$1))</f>
        <v>#VALUE!</v>
      </c>
      <c r="U191" s="35" t="e">
        <f>INDEX(拘!$D$15:$AH$63,勤務表!$A189,DAY(勤務表!U$1))</f>
        <v>#VALUE!</v>
      </c>
      <c r="V191" s="35" t="e">
        <f>INDEX(拘!$D$15:$AH$63,勤務表!$A189,DAY(勤務表!V$1))</f>
        <v>#VALUE!</v>
      </c>
      <c r="W191" s="35" t="e">
        <f>INDEX(拘!$D$15:$AH$63,勤務表!$A189,DAY(勤務表!W$1))</f>
        <v>#VALUE!</v>
      </c>
      <c r="X191" s="35" t="e">
        <f>INDEX(拘!$D$15:$AH$63,勤務表!$A189,DAY(勤務表!X$1))</f>
        <v>#VALUE!</v>
      </c>
      <c r="Y191" s="35" t="e">
        <f>INDEX(拘!$D$15:$AH$63,勤務表!$A189,DAY(勤務表!Y$1))</f>
        <v>#VALUE!</v>
      </c>
      <c r="Z191" s="35" t="e">
        <f>INDEX(拘!$D$15:$AH$63,勤務表!$A189,DAY(勤務表!Z$1))</f>
        <v>#VALUE!</v>
      </c>
      <c r="AA191" s="35" t="e">
        <f>INDEX(拘!$D$15:$AH$63,勤務表!$A189,DAY(勤務表!AA$1))</f>
        <v>#VALUE!</v>
      </c>
      <c r="AB191" s="35" t="e">
        <f>INDEX(拘!$D$15:$AH$63,勤務表!$A189,DAY(勤務表!AB$1))</f>
        <v>#VALUE!</v>
      </c>
      <c r="AC191" s="35" t="e">
        <f>INDEX(拘!$D$15:$AH$63,勤務表!$A189,DAY(勤務表!AC$1))</f>
        <v>#VALUE!</v>
      </c>
      <c r="AD191" s="35" t="e">
        <f>INDEX(拘!$D$15:$AH$63,勤務表!$A189,DAY(勤務表!AD$1))</f>
        <v>#VALUE!</v>
      </c>
      <c r="AE191" s="35" t="e">
        <f>INDEX(拘!$D$15:$AH$63,勤務表!$A189,DAY(勤務表!AE$1))</f>
        <v>#VALUE!</v>
      </c>
      <c r="AF191" s="35" t="e">
        <f>INDEX(拘!$D$15:$AH$63,勤務表!$A189,DAY(勤務表!AF$1))</f>
        <v>#VALUE!</v>
      </c>
      <c r="AG191" s="35" t="e">
        <f>INDEX(拘!$D$15:$AH$63,勤務表!$A189,DAY(勤務表!AG$1))</f>
        <v>#VALUE!</v>
      </c>
      <c r="AH191" s="36" t="e">
        <f>INDEX(拘!$D$15:$AH$63,勤務表!$A189,DAY(勤務表!AH$1))</f>
        <v>#VALUE!</v>
      </c>
    </row>
    <row r="192" spans="1:34" s="15" customFormat="1" x14ac:dyDescent="0.2">
      <c r="A192" s="41" t="str">
        <f>IFERROR(IF(A189+1&lt;=MAX('デイリーデータ (2)'!G:G),A189+1,""),"")</f>
        <v/>
      </c>
      <c r="B192" s="42">
        <f>IFERROR(VLOOKUP(A192,スタッフ!A:C,2,FALSE),"")</f>
        <v>0</v>
      </c>
      <c r="C192" s="46">
        <f>IFERROR(VLOOKUP(A192,スタッフ!A:C,3,FALSE),"")</f>
        <v>0</v>
      </c>
      <c r="D192" s="43" t="str">
        <f>IFERROR(VLOOKUP($B192&amp;D$1,'デイリーデータ (2)'!$A:$F,5,FALSE),"")</f>
        <v/>
      </c>
      <c r="E192" s="44" t="str">
        <f>IFERROR(VLOOKUP($B192&amp;E$1,'デイリーデータ (2)'!$A:$F,5,FALSE),"")</f>
        <v/>
      </c>
      <c r="F192" s="44" t="str">
        <f>IFERROR(VLOOKUP($B192&amp;F$1,'デイリーデータ (2)'!$A:$F,5,FALSE),"")</f>
        <v/>
      </c>
      <c r="G192" s="44" t="str">
        <f>IFERROR(VLOOKUP($B192&amp;G$1,'デイリーデータ (2)'!$A:$F,5,FALSE),"")</f>
        <v/>
      </c>
      <c r="H192" s="44" t="str">
        <f>IFERROR(VLOOKUP($B192&amp;H$1,'デイリーデータ (2)'!$A:$F,5,FALSE),"")</f>
        <v/>
      </c>
      <c r="I192" s="44" t="str">
        <f>IFERROR(VLOOKUP($B192&amp;I$1,'デイリーデータ (2)'!$A:$F,5,FALSE),"")</f>
        <v/>
      </c>
      <c r="J192" s="44" t="str">
        <f>IFERROR(VLOOKUP($B192&amp;J$1,'デイリーデータ (2)'!$A:$F,5,FALSE),"")</f>
        <v/>
      </c>
      <c r="K192" s="44" t="str">
        <f>IFERROR(VLOOKUP($B192&amp;K$1,'デイリーデータ (2)'!$A:$F,5,FALSE),"")</f>
        <v/>
      </c>
      <c r="L192" s="44" t="str">
        <f>IFERROR(VLOOKUP($B192&amp;L$1,'デイリーデータ (2)'!$A:$F,5,FALSE),"")</f>
        <v/>
      </c>
      <c r="M192" s="44" t="str">
        <f>IFERROR(VLOOKUP($B192&amp;M$1,'デイリーデータ (2)'!$A:$F,5,FALSE),"")</f>
        <v/>
      </c>
      <c r="N192" s="44" t="str">
        <f>IFERROR(VLOOKUP($B192&amp;N$1,'デイリーデータ (2)'!$A:$F,5,FALSE),"")</f>
        <v/>
      </c>
      <c r="O192" s="44" t="str">
        <f>IFERROR(VLOOKUP($B192&amp;O$1,'デイリーデータ (2)'!$A:$F,5,FALSE),"")</f>
        <v/>
      </c>
      <c r="P192" s="44" t="str">
        <f>IFERROR(VLOOKUP($B192&amp;P$1,'デイリーデータ (2)'!$A:$F,5,FALSE),"")</f>
        <v/>
      </c>
      <c r="Q192" s="44" t="str">
        <f>IFERROR(VLOOKUP($B192&amp;Q$1,'デイリーデータ (2)'!$A:$F,5,FALSE),"")</f>
        <v/>
      </c>
      <c r="R192" s="44" t="str">
        <f>IFERROR(VLOOKUP($B192&amp;R$1,'デイリーデータ (2)'!$A:$F,5,FALSE),"")</f>
        <v/>
      </c>
      <c r="S192" s="44" t="str">
        <f>IFERROR(VLOOKUP($B192&amp;S$1,'デイリーデータ (2)'!$A:$F,5,FALSE),"")</f>
        <v/>
      </c>
      <c r="T192" s="44" t="str">
        <f>IFERROR(VLOOKUP($B192&amp;T$1,'デイリーデータ (2)'!$A:$F,5,FALSE),"")</f>
        <v/>
      </c>
      <c r="U192" s="44" t="str">
        <f>IFERROR(VLOOKUP($B192&amp;U$1,'デイリーデータ (2)'!$A:$F,5,FALSE),"")</f>
        <v/>
      </c>
      <c r="V192" s="44" t="str">
        <f>IFERROR(VLOOKUP($B192&amp;V$1,'デイリーデータ (2)'!$A:$F,5,FALSE),"")</f>
        <v/>
      </c>
      <c r="W192" s="44" t="str">
        <f>IFERROR(VLOOKUP($B192&amp;W$1,'デイリーデータ (2)'!$A:$F,5,FALSE),"")</f>
        <v/>
      </c>
      <c r="X192" s="44" t="str">
        <f>IFERROR(VLOOKUP($B192&amp;X$1,'デイリーデータ (2)'!$A:$F,5,FALSE),"")</f>
        <v/>
      </c>
      <c r="Y192" s="44" t="str">
        <f>IFERROR(VLOOKUP($B192&amp;Y$1,'デイリーデータ (2)'!$A:$F,5,FALSE),"")</f>
        <v/>
      </c>
      <c r="Z192" s="44" t="str">
        <f>IFERROR(VLOOKUP($B192&amp;Z$1,'デイリーデータ (2)'!$A:$F,5,FALSE),"")</f>
        <v/>
      </c>
      <c r="AA192" s="44" t="str">
        <f>IFERROR(VLOOKUP($B192&amp;AA$1,'デイリーデータ (2)'!$A:$F,5,FALSE),"")</f>
        <v/>
      </c>
      <c r="AB192" s="44" t="str">
        <f>IFERROR(VLOOKUP($B192&amp;AB$1,'デイリーデータ (2)'!$A:$F,5,FALSE),"")</f>
        <v/>
      </c>
      <c r="AC192" s="44" t="str">
        <f>IFERROR(VLOOKUP($B192&amp;AC$1,'デイリーデータ (2)'!$A:$F,5,FALSE),"")</f>
        <v/>
      </c>
      <c r="AD192" s="44" t="str">
        <f>IFERROR(VLOOKUP($B192&amp;AD$1,'デイリーデータ (2)'!$A:$F,5,FALSE),"")</f>
        <v/>
      </c>
      <c r="AE192" s="44" t="str">
        <f>IFERROR(VLOOKUP($B192&amp;AE$1,'デイリーデータ (2)'!$A:$F,5,FALSE),"")</f>
        <v/>
      </c>
      <c r="AF192" s="44" t="str">
        <f>IFERROR(VLOOKUP($B192&amp;AF$1,'デイリーデータ (2)'!$A:$F,5,FALSE),"")</f>
        <v/>
      </c>
      <c r="AG192" s="44" t="str">
        <f>IFERROR(VLOOKUP($B192&amp;AG$1,'デイリーデータ (2)'!$A:$F,5,FALSE),"")</f>
        <v/>
      </c>
      <c r="AH192" s="45" t="str">
        <f>IFERROR(VLOOKUP($B192&amp;AH$1,'デイリーデータ (2)'!$A:$F,5,FALSE),"")</f>
        <v/>
      </c>
    </row>
    <row r="193" spans="1:34" s="15" customFormat="1" ht="9.5" x14ac:dyDescent="0.2">
      <c r="A193" s="29"/>
      <c r="B193" s="30"/>
      <c r="C193" s="28" t="s">
        <v>47</v>
      </c>
      <c r="D193" s="31" t="e">
        <f>VLOOKUP($B192&amp;勤務表!D$1,デイリーデータ,6,FALSE)</f>
        <v>#N/A</v>
      </c>
      <c r="E193" s="31" t="e">
        <f>VLOOKUP($B192&amp;勤務表!E$1,デイリーデータ,6,FALSE)</f>
        <v>#N/A</v>
      </c>
      <c r="F193" s="31" t="str">
        <f>IFERROR(VLOOKUP($B192&amp;勤務表!F$1,デイリーデータ,6,FALSE),"")</f>
        <v/>
      </c>
      <c r="G193" s="31" t="str">
        <f>IFERROR(VLOOKUP($B192&amp;勤務表!G$1,デイリーデータ,6,FALSE),"")</f>
        <v/>
      </c>
      <c r="H193" s="31" t="str">
        <f>IFERROR(VLOOKUP($B192&amp;勤務表!H$1,デイリーデータ,6,FALSE),"")</f>
        <v/>
      </c>
      <c r="I193" s="31" t="str">
        <f>IFERROR(VLOOKUP($B192&amp;勤務表!I$1,デイリーデータ,6,FALSE),"")</f>
        <v/>
      </c>
      <c r="J193" s="31" t="str">
        <f>IFERROR(VLOOKUP($B192&amp;勤務表!J$1,デイリーデータ,6,FALSE),"")</f>
        <v/>
      </c>
      <c r="K193" s="31" t="str">
        <f>IFERROR(VLOOKUP($B192&amp;勤務表!K$1,デイリーデータ,6,FALSE),"")</f>
        <v/>
      </c>
      <c r="L193" s="31" t="str">
        <f>IFERROR(VLOOKUP($B192&amp;勤務表!L$1,デイリーデータ,6,FALSE),"")</f>
        <v/>
      </c>
      <c r="M193" s="31" t="str">
        <f>IFERROR(VLOOKUP($B192&amp;勤務表!M$1,デイリーデータ,6,FALSE),"")</f>
        <v/>
      </c>
      <c r="N193" s="31" t="str">
        <f>IFERROR(VLOOKUP($B192&amp;勤務表!N$1,デイリーデータ,6,FALSE),"")</f>
        <v/>
      </c>
      <c r="O193" s="31" t="str">
        <f>IFERROR(VLOOKUP($B192&amp;勤務表!O$1,デイリーデータ,6,FALSE),"")</f>
        <v/>
      </c>
      <c r="P193" s="31" t="str">
        <f>IFERROR(VLOOKUP($B192&amp;勤務表!P$1,デイリーデータ,6,FALSE),"")</f>
        <v/>
      </c>
      <c r="Q193" s="31" t="str">
        <f>IFERROR(VLOOKUP($B192&amp;勤務表!Q$1,デイリーデータ,6,FALSE),"")</f>
        <v/>
      </c>
      <c r="R193" s="31" t="str">
        <f>IFERROR(VLOOKUP($B192&amp;勤務表!R$1,デイリーデータ,6,FALSE),"")</f>
        <v/>
      </c>
      <c r="S193" s="31" t="str">
        <f>IFERROR(VLOOKUP($B192&amp;勤務表!S$1,デイリーデータ,6,FALSE),"")</f>
        <v/>
      </c>
      <c r="T193" s="31" t="str">
        <f>IFERROR(VLOOKUP($B192&amp;勤務表!T$1,デイリーデータ,6,FALSE),"")</f>
        <v/>
      </c>
      <c r="U193" s="31" t="str">
        <f>IFERROR(VLOOKUP($B192&amp;勤務表!U$1,デイリーデータ,6,FALSE),"")</f>
        <v/>
      </c>
      <c r="V193" s="31" t="str">
        <f>IFERROR(VLOOKUP($B192&amp;勤務表!V$1,デイリーデータ,6,FALSE),"")</f>
        <v/>
      </c>
      <c r="W193" s="31" t="str">
        <f>IFERROR(VLOOKUP($B192&amp;勤務表!W$1,デイリーデータ,6,FALSE),"")</f>
        <v/>
      </c>
      <c r="X193" s="31" t="str">
        <f>IFERROR(VLOOKUP($B192&amp;勤務表!X$1,デイリーデータ,6,FALSE),"")</f>
        <v/>
      </c>
      <c r="Y193" s="31" t="str">
        <f>IFERROR(VLOOKUP($B192&amp;勤務表!Y$1,デイリーデータ,6,FALSE),"")</f>
        <v/>
      </c>
      <c r="Z193" s="31" t="str">
        <f>IFERROR(VLOOKUP($B192&amp;勤務表!Z$1,デイリーデータ,6,FALSE),"")</f>
        <v/>
      </c>
      <c r="AA193" s="31" t="str">
        <f>IFERROR(VLOOKUP($B192&amp;勤務表!AA$1,デイリーデータ,6,FALSE),"")</f>
        <v/>
      </c>
      <c r="AB193" s="31" t="str">
        <f>IFERROR(VLOOKUP($B192&amp;勤務表!AB$1,デイリーデータ,6,FALSE),"")</f>
        <v/>
      </c>
      <c r="AC193" s="31" t="str">
        <f>IFERROR(VLOOKUP($B192&amp;勤務表!AC$1,デイリーデータ,6,FALSE),"")</f>
        <v/>
      </c>
      <c r="AD193" s="31" t="str">
        <f>IFERROR(VLOOKUP($B192&amp;勤務表!AD$1,デイリーデータ,6,FALSE),"")</f>
        <v/>
      </c>
      <c r="AE193" s="31" t="str">
        <f>IFERROR(VLOOKUP($B192&amp;勤務表!AE$1,デイリーデータ,6,FALSE),"")</f>
        <v/>
      </c>
      <c r="AF193" s="31" t="str">
        <f>IFERROR(VLOOKUP($B192&amp;勤務表!AF$1,デイリーデータ,6,FALSE),"")</f>
        <v/>
      </c>
      <c r="AG193" s="31" t="str">
        <f>IFERROR(VLOOKUP($B192&amp;勤務表!AG$1,デイリーデータ,6,FALSE),"")</f>
        <v/>
      </c>
      <c r="AH193" s="32" t="str">
        <f>IFERROR(VLOOKUP($B192&amp;勤務表!AH$1,デイリーデータ,6,FALSE),"")</f>
        <v/>
      </c>
    </row>
    <row r="194" spans="1:34" s="15" customFormat="1" ht="9.5" x14ac:dyDescent="0.2">
      <c r="A194" s="38"/>
      <c r="B194" s="39"/>
      <c r="C194" s="40" t="s">
        <v>46</v>
      </c>
      <c r="D194" s="34" t="e">
        <f>VLOOKUP($B192&amp;D$1,'宅直データ (２)'!$A:$K,8,FALSE)</f>
        <v>#N/A</v>
      </c>
      <c r="E194" s="35" t="e">
        <f>INDEX(拘!$D$15:$AH$63,勤務表!$A192,DAY(勤務表!E$1))</f>
        <v>#VALUE!</v>
      </c>
      <c r="F194" s="35" t="e">
        <f>INDEX(拘!$D$15:$AH$63,勤務表!$A192,DAY(勤務表!F$1))</f>
        <v>#VALUE!</v>
      </c>
      <c r="G194" s="35" t="e">
        <f>INDEX(拘!$D$15:$AH$63,勤務表!$A192,DAY(勤務表!G$1))</f>
        <v>#VALUE!</v>
      </c>
      <c r="H194" s="35" t="e">
        <f>INDEX(拘!$D$15:$AH$63,勤務表!$A192,DAY(勤務表!H$1))</f>
        <v>#VALUE!</v>
      </c>
      <c r="I194" s="35" t="e">
        <f>INDEX(拘!$D$15:$AH$63,勤務表!$A192,DAY(勤務表!I$1))</f>
        <v>#VALUE!</v>
      </c>
      <c r="J194" s="35" t="e">
        <f>INDEX(拘!$D$15:$AH$63,勤務表!$A192,DAY(勤務表!J$1))</f>
        <v>#VALUE!</v>
      </c>
      <c r="K194" s="35" t="e">
        <f>INDEX(拘!$D$15:$AH$63,勤務表!$A192,DAY(勤務表!K$1))</f>
        <v>#VALUE!</v>
      </c>
      <c r="L194" s="35" t="e">
        <f>INDEX(拘!$D$15:$AH$63,勤務表!$A192,DAY(勤務表!L$1))</f>
        <v>#VALUE!</v>
      </c>
      <c r="M194" s="35" t="e">
        <f>INDEX(拘!$D$15:$AH$63,勤務表!$A192,DAY(勤務表!M$1))</f>
        <v>#VALUE!</v>
      </c>
      <c r="N194" s="35" t="e">
        <f>INDEX(拘!$D$15:$AH$63,勤務表!$A192,DAY(勤務表!N$1))</f>
        <v>#VALUE!</v>
      </c>
      <c r="O194" s="35" t="e">
        <f>INDEX(拘!$D$15:$AH$63,勤務表!$A192,DAY(勤務表!O$1))</f>
        <v>#VALUE!</v>
      </c>
      <c r="P194" s="35" t="e">
        <f>INDEX(拘!$D$15:$AH$63,勤務表!$A192,DAY(勤務表!P$1))</f>
        <v>#VALUE!</v>
      </c>
      <c r="Q194" s="35" t="e">
        <f>INDEX(拘!$D$15:$AH$63,勤務表!$A192,DAY(勤務表!Q$1))</f>
        <v>#VALUE!</v>
      </c>
      <c r="R194" s="35" t="e">
        <f>INDEX(拘!$D$15:$AH$63,勤務表!$A192,DAY(勤務表!R$1))</f>
        <v>#VALUE!</v>
      </c>
      <c r="S194" s="35" t="e">
        <f>INDEX(拘!$D$15:$AH$63,勤務表!$A192,DAY(勤務表!S$1))</f>
        <v>#VALUE!</v>
      </c>
      <c r="T194" s="35" t="e">
        <f>INDEX(拘!$D$15:$AH$63,勤務表!$A192,DAY(勤務表!T$1))</f>
        <v>#VALUE!</v>
      </c>
      <c r="U194" s="35" t="e">
        <f>INDEX(拘!$D$15:$AH$63,勤務表!$A192,DAY(勤務表!U$1))</f>
        <v>#VALUE!</v>
      </c>
      <c r="V194" s="35" t="e">
        <f>INDEX(拘!$D$15:$AH$63,勤務表!$A192,DAY(勤務表!V$1))</f>
        <v>#VALUE!</v>
      </c>
      <c r="W194" s="35" t="e">
        <f>INDEX(拘!$D$15:$AH$63,勤務表!$A192,DAY(勤務表!W$1))</f>
        <v>#VALUE!</v>
      </c>
      <c r="X194" s="35" t="e">
        <f>INDEX(拘!$D$15:$AH$63,勤務表!$A192,DAY(勤務表!X$1))</f>
        <v>#VALUE!</v>
      </c>
      <c r="Y194" s="35" t="e">
        <f>INDEX(拘!$D$15:$AH$63,勤務表!$A192,DAY(勤務表!Y$1))</f>
        <v>#VALUE!</v>
      </c>
      <c r="Z194" s="35" t="e">
        <f>INDEX(拘!$D$15:$AH$63,勤務表!$A192,DAY(勤務表!Z$1))</f>
        <v>#VALUE!</v>
      </c>
      <c r="AA194" s="35" t="e">
        <f>INDEX(拘!$D$15:$AH$63,勤務表!$A192,DAY(勤務表!AA$1))</f>
        <v>#VALUE!</v>
      </c>
      <c r="AB194" s="35" t="e">
        <f>INDEX(拘!$D$15:$AH$63,勤務表!$A192,DAY(勤務表!AB$1))</f>
        <v>#VALUE!</v>
      </c>
      <c r="AC194" s="35" t="e">
        <f>INDEX(拘!$D$15:$AH$63,勤務表!$A192,DAY(勤務表!AC$1))</f>
        <v>#VALUE!</v>
      </c>
      <c r="AD194" s="35" t="e">
        <f>INDEX(拘!$D$15:$AH$63,勤務表!$A192,DAY(勤務表!AD$1))</f>
        <v>#VALUE!</v>
      </c>
      <c r="AE194" s="35" t="e">
        <f>INDEX(拘!$D$15:$AH$63,勤務表!$A192,DAY(勤務表!AE$1))</f>
        <v>#VALUE!</v>
      </c>
      <c r="AF194" s="35" t="e">
        <f>INDEX(拘!$D$15:$AH$63,勤務表!$A192,DAY(勤務表!AF$1))</f>
        <v>#VALUE!</v>
      </c>
      <c r="AG194" s="35" t="e">
        <f>INDEX(拘!$D$15:$AH$63,勤務表!$A192,DAY(勤務表!AG$1))</f>
        <v>#VALUE!</v>
      </c>
      <c r="AH194" s="36" t="e">
        <f>INDEX(拘!$D$15:$AH$63,勤務表!$A192,DAY(勤務表!AH$1))</f>
        <v>#VALUE!</v>
      </c>
    </row>
    <row r="195" spans="1:34" s="15" customFormat="1" x14ac:dyDescent="0.2">
      <c r="A195" s="41" t="str">
        <f>IFERROR(IF(A192+1&lt;=MAX('デイリーデータ (2)'!G:G),A192+1,""),"")</f>
        <v/>
      </c>
      <c r="B195" s="42">
        <f>IFERROR(VLOOKUP(A195,スタッフ!A:C,2,FALSE),"")</f>
        <v>0</v>
      </c>
      <c r="C195" s="46">
        <f>IFERROR(VLOOKUP(A195,スタッフ!A:C,3,FALSE),"")</f>
        <v>0</v>
      </c>
      <c r="D195" s="43" t="str">
        <f>IFERROR(VLOOKUP($B195&amp;D$1,'デイリーデータ (2)'!$A:$F,5,FALSE),"")</f>
        <v/>
      </c>
      <c r="E195" s="44" t="str">
        <f>IFERROR(VLOOKUP($B195&amp;E$1,'デイリーデータ (2)'!$A:$F,5,FALSE),"")</f>
        <v/>
      </c>
      <c r="F195" s="44" t="str">
        <f>IFERROR(VLOOKUP($B195&amp;F$1,'デイリーデータ (2)'!$A:$F,5,FALSE),"")</f>
        <v/>
      </c>
      <c r="G195" s="44" t="str">
        <f>IFERROR(VLOOKUP($B195&amp;G$1,'デイリーデータ (2)'!$A:$F,5,FALSE),"")</f>
        <v/>
      </c>
      <c r="H195" s="44" t="str">
        <f>IFERROR(VLOOKUP($B195&amp;H$1,'デイリーデータ (2)'!$A:$F,5,FALSE),"")</f>
        <v/>
      </c>
      <c r="I195" s="44" t="str">
        <f>IFERROR(VLOOKUP($B195&amp;I$1,'デイリーデータ (2)'!$A:$F,5,FALSE),"")</f>
        <v/>
      </c>
      <c r="J195" s="44" t="str">
        <f>IFERROR(VLOOKUP($B195&amp;J$1,'デイリーデータ (2)'!$A:$F,5,FALSE),"")</f>
        <v/>
      </c>
      <c r="K195" s="44" t="str">
        <f>IFERROR(VLOOKUP($B195&amp;K$1,'デイリーデータ (2)'!$A:$F,5,FALSE),"")</f>
        <v/>
      </c>
      <c r="L195" s="44" t="str">
        <f>IFERROR(VLOOKUP($B195&amp;L$1,'デイリーデータ (2)'!$A:$F,5,FALSE),"")</f>
        <v/>
      </c>
      <c r="M195" s="44" t="str">
        <f>IFERROR(VLOOKUP($B195&amp;M$1,'デイリーデータ (2)'!$A:$F,5,FALSE),"")</f>
        <v/>
      </c>
      <c r="N195" s="44" t="str">
        <f>IFERROR(VLOOKUP($B195&amp;N$1,'デイリーデータ (2)'!$A:$F,5,FALSE),"")</f>
        <v/>
      </c>
      <c r="O195" s="44" t="str">
        <f>IFERROR(VLOOKUP($B195&amp;O$1,'デイリーデータ (2)'!$A:$F,5,FALSE),"")</f>
        <v/>
      </c>
      <c r="P195" s="44" t="str">
        <f>IFERROR(VLOOKUP($B195&amp;P$1,'デイリーデータ (2)'!$A:$F,5,FALSE),"")</f>
        <v/>
      </c>
      <c r="Q195" s="44" t="str">
        <f>IFERROR(VLOOKUP($B195&amp;Q$1,'デイリーデータ (2)'!$A:$F,5,FALSE),"")</f>
        <v/>
      </c>
      <c r="R195" s="44" t="str">
        <f>IFERROR(VLOOKUP($B195&amp;R$1,'デイリーデータ (2)'!$A:$F,5,FALSE),"")</f>
        <v/>
      </c>
      <c r="S195" s="44" t="str">
        <f>IFERROR(VLOOKUP($B195&amp;S$1,'デイリーデータ (2)'!$A:$F,5,FALSE),"")</f>
        <v/>
      </c>
      <c r="T195" s="44" t="str">
        <f>IFERROR(VLOOKUP($B195&amp;T$1,'デイリーデータ (2)'!$A:$F,5,FALSE),"")</f>
        <v/>
      </c>
      <c r="U195" s="44" t="str">
        <f>IFERROR(VLOOKUP($B195&amp;U$1,'デイリーデータ (2)'!$A:$F,5,FALSE),"")</f>
        <v/>
      </c>
      <c r="V195" s="44" t="str">
        <f>IFERROR(VLOOKUP($B195&amp;V$1,'デイリーデータ (2)'!$A:$F,5,FALSE),"")</f>
        <v/>
      </c>
      <c r="W195" s="44" t="str">
        <f>IFERROR(VLOOKUP($B195&amp;W$1,'デイリーデータ (2)'!$A:$F,5,FALSE),"")</f>
        <v/>
      </c>
      <c r="X195" s="44" t="str">
        <f>IFERROR(VLOOKUP($B195&amp;X$1,'デイリーデータ (2)'!$A:$F,5,FALSE),"")</f>
        <v/>
      </c>
      <c r="Y195" s="44" t="str">
        <f>IFERROR(VLOOKUP($B195&amp;Y$1,'デイリーデータ (2)'!$A:$F,5,FALSE),"")</f>
        <v/>
      </c>
      <c r="Z195" s="44" t="str">
        <f>IFERROR(VLOOKUP($B195&amp;Z$1,'デイリーデータ (2)'!$A:$F,5,FALSE),"")</f>
        <v/>
      </c>
      <c r="AA195" s="44" t="str">
        <f>IFERROR(VLOOKUP($B195&amp;AA$1,'デイリーデータ (2)'!$A:$F,5,FALSE),"")</f>
        <v/>
      </c>
      <c r="AB195" s="44" t="str">
        <f>IFERROR(VLOOKUP($B195&amp;AB$1,'デイリーデータ (2)'!$A:$F,5,FALSE),"")</f>
        <v/>
      </c>
      <c r="AC195" s="44" t="str">
        <f>IFERROR(VLOOKUP($B195&amp;AC$1,'デイリーデータ (2)'!$A:$F,5,FALSE),"")</f>
        <v/>
      </c>
      <c r="AD195" s="44" t="str">
        <f>IFERROR(VLOOKUP($B195&amp;AD$1,'デイリーデータ (2)'!$A:$F,5,FALSE),"")</f>
        <v/>
      </c>
      <c r="AE195" s="44" t="str">
        <f>IFERROR(VLOOKUP($B195&amp;AE$1,'デイリーデータ (2)'!$A:$F,5,FALSE),"")</f>
        <v/>
      </c>
      <c r="AF195" s="44" t="str">
        <f>IFERROR(VLOOKUP($B195&amp;AF$1,'デイリーデータ (2)'!$A:$F,5,FALSE),"")</f>
        <v/>
      </c>
      <c r="AG195" s="44" t="str">
        <f>IFERROR(VLOOKUP($B195&amp;AG$1,'デイリーデータ (2)'!$A:$F,5,FALSE),"")</f>
        <v/>
      </c>
      <c r="AH195" s="45" t="str">
        <f>IFERROR(VLOOKUP($B195&amp;AH$1,'デイリーデータ (2)'!$A:$F,5,FALSE),"")</f>
        <v/>
      </c>
    </row>
    <row r="196" spans="1:34" s="15" customFormat="1" ht="9.5" x14ac:dyDescent="0.2">
      <c r="A196" s="29"/>
      <c r="B196" s="30"/>
      <c r="C196" s="28" t="s">
        <v>47</v>
      </c>
      <c r="D196" s="31" t="e">
        <f>VLOOKUP($B195&amp;勤務表!D$1,デイリーデータ,6,FALSE)</f>
        <v>#N/A</v>
      </c>
      <c r="E196" s="31" t="e">
        <f>VLOOKUP($B195&amp;勤務表!E$1,デイリーデータ,6,FALSE)</f>
        <v>#N/A</v>
      </c>
      <c r="F196" s="31" t="str">
        <f>IFERROR(VLOOKUP($B195&amp;勤務表!F$1,デイリーデータ,6,FALSE),"")</f>
        <v/>
      </c>
      <c r="G196" s="31" t="str">
        <f>IFERROR(VLOOKUP($B195&amp;勤務表!G$1,デイリーデータ,6,FALSE),"")</f>
        <v/>
      </c>
      <c r="H196" s="31" t="str">
        <f>IFERROR(VLOOKUP($B195&amp;勤務表!H$1,デイリーデータ,6,FALSE),"")</f>
        <v/>
      </c>
      <c r="I196" s="31" t="str">
        <f>IFERROR(VLOOKUP($B195&amp;勤務表!I$1,デイリーデータ,6,FALSE),"")</f>
        <v/>
      </c>
      <c r="J196" s="31" t="str">
        <f>IFERROR(VLOOKUP($B195&amp;勤務表!J$1,デイリーデータ,6,FALSE),"")</f>
        <v/>
      </c>
      <c r="K196" s="31" t="str">
        <f>IFERROR(VLOOKUP($B195&amp;勤務表!K$1,デイリーデータ,6,FALSE),"")</f>
        <v/>
      </c>
      <c r="L196" s="31" t="str">
        <f>IFERROR(VLOOKUP($B195&amp;勤務表!L$1,デイリーデータ,6,FALSE),"")</f>
        <v/>
      </c>
      <c r="M196" s="31" t="str">
        <f>IFERROR(VLOOKUP($B195&amp;勤務表!M$1,デイリーデータ,6,FALSE),"")</f>
        <v/>
      </c>
      <c r="N196" s="31" t="str">
        <f>IFERROR(VLOOKUP($B195&amp;勤務表!N$1,デイリーデータ,6,FALSE),"")</f>
        <v/>
      </c>
      <c r="O196" s="31" t="str">
        <f>IFERROR(VLOOKUP($B195&amp;勤務表!O$1,デイリーデータ,6,FALSE),"")</f>
        <v/>
      </c>
      <c r="P196" s="31" t="str">
        <f>IFERROR(VLOOKUP($B195&amp;勤務表!P$1,デイリーデータ,6,FALSE),"")</f>
        <v/>
      </c>
      <c r="Q196" s="31" t="str">
        <f>IFERROR(VLOOKUP($B195&amp;勤務表!Q$1,デイリーデータ,6,FALSE),"")</f>
        <v/>
      </c>
      <c r="R196" s="31" t="str">
        <f>IFERROR(VLOOKUP($B195&amp;勤務表!R$1,デイリーデータ,6,FALSE),"")</f>
        <v/>
      </c>
      <c r="S196" s="31" t="str">
        <f>IFERROR(VLOOKUP($B195&amp;勤務表!S$1,デイリーデータ,6,FALSE),"")</f>
        <v/>
      </c>
      <c r="T196" s="31" t="str">
        <f>IFERROR(VLOOKUP($B195&amp;勤務表!T$1,デイリーデータ,6,FALSE),"")</f>
        <v/>
      </c>
      <c r="U196" s="31" t="str">
        <f>IFERROR(VLOOKUP($B195&amp;勤務表!U$1,デイリーデータ,6,FALSE),"")</f>
        <v/>
      </c>
      <c r="V196" s="31" t="str">
        <f>IFERROR(VLOOKUP($B195&amp;勤務表!V$1,デイリーデータ,6,FALSE),"")</f>
        <v/>
      </c>
      <c r="W196" s="31" t="str">
        <f>IFERROR(VLOOKUP($B195&amp;勤務表!W$1,デイリーデータ,6,FALSE),"")</f>
        <v/>
      </c>
      <c r="X196" s="31" t="str">
        <f>IFERROR(VLOOKUP($B195&amp;勤務表!X$1,デイリーデータ,6,FALSE),"")</f>
        <v/>
      </c>
      <c r="Y196" s="31" t="str">
        <f>IFERROR(VLOOKUP($B195&amp;勤務表!Y$1,デイリーデータ,6,FALSE),"")</f>
        <v/>
      </c>
      <c r="Z196" s="31" t="str">
        <f>IFERROR(VLOOKUP($B195&amp;勤務表!Z$1,デイリーデータ,6,FALSE),"")</f>
        <v/>
      </c>
      <c r="AA196" s="31" t="str">
        <f>IFERROR(VLOOKUP($B195&amp;勤務表!AA$1,デイリーデータ,6,FALSE),"")</f>
        <v/>
      </c>
      <c r="AB196" s="31" t="str">
        <f>IFERROR(VLOOKUP($B195&amp;勤務表!AB$1,デイリーデータ,6,FALSE),"")</f>
        <v/>
      </c>
      <c r="AC196" s="31" t="str">
        <f>IFERROR(VLOOKUP($B195&amp;勤務表!AC$1,デイリーデータ,6,FALSE),"")</f>
        <v/>
      </c>
      <c r="AD196" s="31" t="str">
        <f>IFERROR(VLOOKUP($B195&amp;勤務表!AD$1,デイリーデータ,6,FALSE),"")</f>
        <v/>
      </c>
      <c r="AE196" s="31" t="str">
        <f>IFERROR(VLOOKUP($B195&amp;勤務表!AE$1,デイリーデータ,6,FALSE),"")</f>
        <v/>
      </c>
      <c r="AF196" s="31" t="str">
        <f>IFERROR(VLOOKUP($B195&amp;勤務表!AF$1,デイリーデータ,6,FALSE),"")</f>
        <v/>
      </c>
      <c r="AG196" s="31" t="str">
        <f>IFERROR(VLOOKUP($B195&amp;勤務表!AG$1,デイリーデータ,6,FALSE),"")</f>
        <v/>
      </c>
      <c r="AH196" s="32" t="str">
        <f>IFERROR(VLOOKUP($B195&amp;勤務表!AH$1,デイリーデータ,6,FALSE),"")</f>
        <v/>
      </c>
    </row>
    <row r="197" spans="1:34" s="15" customFormat="1" ht="9.5" x14ac:dyDescent="0.2">
      <c r="A197" s="38"/>
      <c r="B197" s="39"/>
      <c r="C197" s="40" t="s">
        <v>46</v>
      </c>
      <c r="D197" s="34" t="e">
        <f>VLOOKUP($B195&amp;D$1,'宅直データ (２)'!$A:$K,8,FALSE)</f>
        <v>#N/A</v>
      </c>
      <c r="E197" s="35" t="e">
        <f>INDEX(拘!$D$15:$AH$63,勤務表!$A195,DAY(勤務表!E$1))</f>
        <v>#VALUE!</v>
      </c>
      <c r="F197" s="35" t="e">
        <f>INDEX(拘!$D$15:$AH$63,勤務表!$A195,DAY(勤務表!F$1))</f>
        <v>#VALUE!</v>
      </c>
      <c r="G197" s="35" t="e">
        <f>INDEX(拘!$D$15:$AH$63,勤務表!$A195,DAY(勤務表!G$1))</f>
        <v>#VALUE!</v>
      </c>
      <c r="H197" s="35" t="e">
        <f>INDEX(拘!$D$15:$AH$63,勤務表!$A195,DAY(勤務表!H$1))</f>
        <v>#VALUE!</v>
      </c>
      <c r="I197" s="35" t="e">
        <f>INDEX(拘!$D$15:$AH$63,勤務表!$A195,DAY(勤務表!I$1))</f>
        <v>#VALUE!</v>
      </c>
      <c r="J197" s="35" t="e">
        <f>INDEX(拘!$D$15:$AH$63,勤務表!$A195,DAY(勤務表!J$1))</f>
        <v>#VALUE!</v>
      </c>
      <c r="K197" s="35" t="e">
        <f>INDEX(拘!$D$15:$AH$63,勤務表!$A195,DAY(勤務表!K$1))</f>
        <v>#VALUE!</v>
      </c>
      <c r="L197" s="35" t="e">
        <f>INDEX(拘!$D$15:$AH$63,勤務表!$A195,DAY(勤務表!L$1))</f>
        <v>#VALUE!</v>
      </c>
      <c r="M197" s="35" t="e">
        <f>INDEX(拘!$D$15:$AH$63,勤務表!$A195,DAY(勤務表!M$1))</f>
        <v>#VALUE!</v>
      </c>
      <c r="N197" s="35" t="e">
        <f>INDEX(拘!$D$15:$AH$63,勤務表!$A195,DAY(勤務表!N$1))</f>
        <v>#VALUE!</v>
      </c>
      <c r="O197" s="35" t="e">
        <f>INDEX(拘!$D$15:$AH$63,勤務表!$A195,DAY(勤務表!O$1))</f>
        <v>#VALUE!</v>
      </c>
      <c r="P197" s="35" t="e">
        <f>INDEX(拘!$D$15:$AH$63,勤務表!$A195,DAY(勤務表!P$1))</f>
        <v>#VALUE!</v>
      </c>
      <c r="Q197" s="35" t="e">
        <f>INDEX(拘!$D$15:$AH$63,勤務表!$A195,DAY(勤務表!Q$1))</f>
        <v>#VALUE!</v>
      </c>
      <c r="R197" s="35" t="e">
        <f>INDEX(拘!$D$15:$AH$63,勤務表!$A195,DAY(勤務表!R$1))</f>
        <v>#VALUE!</v>
      </c>
      <c r="S197" s="35" t="e">
        <f>INDEX(拘!$D$15:$AH$63,勤務表!$A195,DAY(勤務表!S$1))</f>
        <v>#VALUE!</v>
      </c>
      <c r="T197" s="35" t="e">
        <f>INDEX(拘!$D$15:$AH$63,勤務表!$A195,DAY(勤務表!T$1))</f>
        <v>#VALUE!</v>
      </c>
      <c r="U197" s="35" t="e">
        <f>INDEX(拘!$D$15:$AH$63,勤務表!$A195,DAY(勤務表!U$1))</f>
        <v>#VALUE!</v>
      </c>
      <c r="V197" s="35" t="e">
        <f>INDEX(拘!$D$15:$AH$63,勤務表!$A195,DAY(勤務表!V$1))</f>
        <v>#VALUE!</v>
      </c>
      <c r="W197" s="35" t="e">
        <f>INDEX(拘!$D$15:$AH$63,勤務表!$A195,DAY(勤務表!W$1))</f>
        <v>#VALUE!</v>
      </c>
      <c r="X197" s="35" t="e">
        <f>INDEX(拘!$D$15:$AH$63,勤務表!$A195,DAY(勤務表!X$1))</f>
        <v>#VALUE!</v>
      </c>
      <c r="Y197" s="35" t="e">
        <f>INDEX(拘!$D$15:$AH$63,勤務表!$A195,DAY(勤務表!Y$1))</f>
        <v>#VALUE!</v>
      </c>
      <c r="Z197" s="35" t="e">
        <f>INDEX(拘!$D$15:$AH$63,勤務表!$A195,DAY(勤務表!Z$1))</f>
        <v>#VALUE!</v>
      </c>
      <c r="AA197" s="35" t="e">
        <f>INDEX(拘!$D$15:$AH$63,勤務表!$A195,DAY(勤務表!AA$1))</f>
        <v>#VALUE!</v>
      </c>
      <c r="AB197" s="35" t="e">
        <f>INDEX(拘!$D$15:$AH$63,勤務表!$A195,DAY(勤務表!AB$1))</f>
        <v>#VALUE!</v>
      </c>
      <c r="AC197" s="35" t="e">
        <f>INDEX(拘!$D$15:$AH$63,勤務表!$A195,DAY(勤務表!AC$1))</f>
        <v>#VALUE!</v>
      </c>
      <c r="AD197" s="35" t="e">
        <f>INDEX(拘!$D$15:$AH$63,勤務表!$A195,DAY(勤務表!AD$1))</f>
        <v>#VALUE!</v>
      </c>
      <c r="AE197" s="35" t="e">
        <f>INDEX(拘!$D$15:$AH$63,勤務表!$A195,DAY(勤務表!AE$1))</f>
        <v>#VALUE!</v>
      </c>
      <c r="AF197" s="35" t="e">
        <f>INDEX(拘!$D$15:$AH$63,勤務表!$A195,DAY(勤務表!AF$1))</f>
        <v>#VALUE!</v>
      </c>
      <c r="AG197" s="35" t="e">
        <f>INDEX(拘!$D$15:$AH$63,勤務表!$A195,DAY(勤務表!AG$1))</f>
        <v>#VALUE!</v>
      </c>
      <c r="AH197" s="36" t="e">
        <f>INDEX(拘!$D$15:$AH$63,勤務表!$A195,DAY(勤務表!AH$1))</f>
        <v>#VALUE!</v>
      </c>
    </row>
    <row r="198" spans="1:34" s="15" customFormat="1" x14ac:dyDescent="0.2">
      <c r="A198" s="41" t="str">
        <f>IFERROR(IF(A195+1&lt;=MAX('デイリーデータ (2)'!G:G),A195+1,""),"")</f>
        <v/>
      </c>
      <c r="B198" s="42">
        <f>IFERROR(VLOOKUP(A198,スタッフ!A:C,2,FALSE),"")</f>
        <v>0</v>
      </c>
      <c r="C198" s="46">
        <f>IFERROR(VLOOKUP(A198,スタッフ!A:C,3,FALSE),"")</f>
        <v>0</v>
      </c>
      <c r="D198" s="43" t="str">
        <f>IFERROR(VLOOKUP($B198&amp;D$1,'デイリーデータ (2)'!$A:$F,5,FALSE),"")</f>
        <v/>
      </c>
      <c r="E198" s="44" t="str">
        <f>IFERROR(VLOOKUP($B198&amp;E$1,'デイリーデータ (2)'!$A:$F,5,FALSE),"")</f>
        <v/>
      </c>
      <c r="F198" s="44" t="str">
        <f>IFERROR(VLOOKUP($B198&amp;F$1,'デイリーデータ (2)'!$A:$F,5,FALSE),"")</f>
        <v/>
      </c>
      <c r="G198" s="44" t="str">
        <f>IFERROR(VLOOKUP($B198&amp;G$1,'デイリーデータ (2)'!$A:$F,5,FALSE),"")</f>
        <v/>
      </c>
      <c r="H198" s="44" t="str">
        <f>IFERROR(VLOOKUP($B198&amp;H$1,'デイリーデータ (2)'!$A:$F,5,FALSE),"")</f>
        <v/>
      </c>
      <c r="I198" s="44" t="str">
        <f>IFERROR(VLOOKUP($B198&amp;I$1,'デイリーデータ (2)'!$A:$F,5,FALSE),"")</f>
        <v/>
      </c>
      <c r="J198" s="44" t="str">
        <f>IFERROR(VLOOKUP($B198&amp;J$1,'デイリーデータ (2)'!$A:$F,5,FALSE),"")</f>
        <v/>
      </c>
      <c r="K198" s="44" t="str">
        <f>IFERROR(VLOOKUP($B198&amp;K$1,'デイリーデータ (2)'!$A:$F,5,FALSE),"")</f>
        <v/>
      </c>
      <c r="L198" s="44" t="str">
        <f>IFERROR(VLOOKUP($B198&amp;L$1,'デイリーデータ (2)'!$A:$F,5,FALSE),"")</f>
        <v/>
      </c>
      <c r="M198" s="44" t="str">
        <f>IFERROR(VLOOKUP($B198&amp;M$1,'デイリーデータ (2)'!$A:$F,5,FALSE),"")</f>
        <v/>
      </c>
      <c r="N198" s="44" t="str">
        <f>IFERROR(VLOOKUP($B198&amp;N$1,'デイリーデータ (2)'!$A:$F,5,FALSE),"")</f>
        <v/>
      </c>
      <c r="O198" s="44" t="str">
        <f>IFERROR(VLOOKUP($B198&amp;O$1,'デイリーデータ (2)'!$A:$F,5,FALSE),"")</f>
        <v/>
      </c>
      <c r="P198" s="44" t="str">
        <f>IFERROR(VLOOKUP($B198&amp;P$1,'デイリーデータ (2)'!$A:$F,5,FALSE),"")</f>
        <v/>
      </c>
      <c r="Q198" s="44" t="str">
        <f>IFERROR(VLOOKUP($B198&amp;Q$1,'デイリーデータ (2)'!$A:$F,5,FALSE),"")</f>
        <v/>
      </c>
      <c r="R198" s="44" t="str">
        <f>IFERROR(VLOOKUP($B198&amp;R$1,'デイリーデータ (2)'!$A:$F,5,FALSE),"")</f>
        <v/>
      </c>
      <c r="S198" s="44" t="str">
        <f>IFERROR(VLOOKUP($B198&amp;S$1,'デイリーデータ (2)'!$A:$F,5,FALSE),"")</f>
        <v/>
      </c>
      <c r="T198" s="44" t="str">
        <f>IFERROR(VLOOKUP($B198&amp;T$1,'デイリーデータ (2)'!$A:$F,5,FALSE),"")</f>
        <v/>
      </c>
      <c r="U198" s="44" t="str">
        <f>IFERROR(VLOOKUP($B198&amp;U$1,'デイリーデータ (2)'!$A:$F,5,FALSE),"")</f>
        <v/>
      </c>
      <c r="V198" s="44" t="str">
        <f>IFERROR(VLOOKUP($B198&amp;V$1,'デイリーデータ (2)'!$A:$F,5,FALSE),"")</f>
        <v/>
      </c>
      <c r="W198" s="44" t="str">
        <f>IFERROR(VLOOKUP($B198&amp;W$1,'デイリーデータ (2)'!$A:$F,5,FALSE),"")</f>
        <v/>
      </c>
      <c r="X198" s="44" t="str">
        <f>IFERROR(VLOOKUP($B198&amp;X$1,'デイリーデータ (2)'!$A:$F,5,FALSE),"")</f>
        <v/>
      </c>
      <c r="Y198" s="44" t="str">
        <f>IFERROR(VLOOKUP($B198&amp;Y$1,'デイリーデータ (2)'!$A:$F,5,FALSE),"")</f>
        <v/>
      </c>
      <c r="Z198" s="44" t="str">
        <f>IFERROR(VLOOKUP($B198&amp;Z$1,'デイリーデータ (2)'!$A:$F,5,FALSE),"")</f>
        <v/>
      </c>
      <c r="AA198" s="44" t="str">
        <f>IFERROR(VLOOKUP($B198&amp;AA$1,'デイリーデータ (2)'!$A:$F,5,FALSE),"")</f>
        <v/>
      </c>
      <c r="AB198" s="44" t="str">
        <f>IFERROR(VLOOKUP($B198&amp;AB$1,'デイリーデータ (2)'!$A:$F,5,FALSE),"")</f>
        <v/>
      </c>
      <c r="AC198" s="44" t="str">
        <f>IFERROR(VLOOKUP($B198&amp;AC$1,'デイリーデータ (2)'!$A:$F,5,FALSE),"")</f>
        <v/>
      </c>
      <c r="AD198" s="44" t="str">
        <f>IFERROR(VLOOKUP($B198&amp;AD$1,'デイリーデータ (2)'!$A:$F,5,FALSE),"")</f>
        <v/>
      </c>
      <c r="AE198" s="44" t="str">
        <f>IFERROR(VLOOKUP($B198&amp;AE$1,'デイリーデータ (2)'!$A:$F,5,FALSE),"")</f>
        <v/>
      </c>
      <c r="AF198" s="44" t="str">
        <f>IFERROR(VLOOKUP($B198&amp;AF$1,'デイリーデータ (2)'!$A:$F,5,FALSE),"")</f>
        <v/>
      </c>
      <c r="AG198" s="44" t="str">
        <f>IFERROR(VLOOKUP($B198&amp;AG$1,'デイリーデータ (2)'!$A:$F,5,FALSE),"")</f>
        <v/>
      </c>
      <c r="AH198" s="45" t="str">
        <f>IFERROR(VLOOKUP($B198&amp;AH$1,'デイリーデータ (2)'!$A:$F,5,FALSE),"")</f>
        <v/>
      </c>
    </row>
    <row r="199" spans="1:34" s="15" customFormat="1" ht="9.5" x14ac:dyDescent="0.2">
      <c r="A199" s="29"/>
      <c r="B199" s="30"/>
      <c r="C199" s="28" t="s">
        <v>47</v>
      </c>
      <c r="D199" s="31" t="e">
        <f>VLOOKUP($B198&amp;勤務表!D$1,デイリーデータ,6,FALSE)</f>
        <v>#N/A</v>
      </c>
      <c r="E199" s="31" t="e">
        <f>VLOOKUP($B198&amp;勤務表!E$1,デイリーデータ,6,FALSE)</f>
        <v>#N/A</v>
      </c>
      <c r="F199" s="31" t="str">
        <f>IFERROR(VLOOKUP($B198&amp;勤務表!F$1,デイリーデータ,6,FALSE),"")</f>
        <v/>
      </c>
      <c r="G199" s="31" t="str">
        <f>IFERROR(VLOOKUP($B198&amp;勤務表!G$1,デイリーデータ,6,FALSE),"")</f>
        <v/>
      </c>
      <c r="H199" s="31" t="str">
        <f>IFERROR(VLOOKUP($B198&amp;勤務表!H$1,デイリーデータ,6,FALSE),"")</f>
        <v/>
      </c>
      <c r="I199" s="31" t="str">
        <f>IFERROR(VLOOKUP($B198&amp;勤務表!I$1,デイリーデータ,6,FALSE),"")</f>
        <v/>
      </c>
      <c r="J199" s="31" t="str">
        <f>IFERROR(VLOOKUP($B198&amp;勤務表!J$1,デイリーデータ,6,FALSE),"")</f>
        <v/>
      </c>
      <c r="K199" s="31" t="str">
        <f>IFERROR(VLOOKUP($B198&amp;勤務表!K$1,デイリーデータ,6,FALSE),"")</f>
        <v/>
      </c>
      <c r="L199" s="31" t="str">
        <f>IFERROR(VLOOKUP($B198&amp;勤務表!L$1,デイリーデータ,6,FALSE),"")</f>
        <v/>
      </c>
      <c r="M199" s="31" t="str">
        <f>IFERROR(VLOOKUP($B198&amp;勤務表!M$1,デイリーデータ,6,FALSE),"")</f>
        <v/>
      </c>
      <c r="N199" s="31" t="str">
        <f>IFERROR(VLOOKUP($B198&amp;勤務表!N$1,デイリーデータ,6,FALSE),"")</f>
        <v/>
      </c>
      <c r="O199" s="31" t="str">
        <f>IFERROR(VLOOKUP($B198&amp;勤務表!O$1,デイリーデータ,6,FALSE),"")</f>
        <v/>
      </c>
      <c r="P199" s="31" t="str">
        <f>IFERROR(VLOOKUP($B198&amp;勤務表!P$1,デイリーデータ,6,FALSE),"")</f>
        <v/>
      </c>
      <c r="Q199" s="31" t="str">
        <f>IFERROR(VLOOKUP($B198&amp;勤務表!Q$1,デイリーデータ,6,FALSE),"")</f>
        <v/>
      </c>
      <c r="R199" s="31" t="str">
        <f>IFERROR(VLOOKUP($B198&amp;勤務表!R$1,デイリーデータ,6,FALSE),"")</f>
        <v/>
      </c>
      <c r="S199" s="31" t="str">
        <f>IFERROR(VLOOKUP($B198&amp;勤務表!S$1,デイリーデータ,6,FALSE),"")</f>
        <v/>
      </c>
      <c r="T199" s="31" t="str">
        <f>IFERROR(VLOOKUP($B198&amp;勤務表!T$1,デイリーデータ,6,FALSE),"")</f>
        <v/>
      </c>
      <c r="U199" s="31" t="str">
        <f>IFERROR(VLOOKUP($B198&amp;勤務表!U$1,デイリーデータ,6,FALSE),"")</f>
        <v/>
      </c>
      <c r="V199" s="31" t="str">
        <f>IFERROR(VLOOKUP($B198&amp;勤務表!V$1,デイリーデータ,6,FALSE),"")</f>
        <v/>
      </c>
      <c r="W199" s="31" t="str">
        <f>IFERROR(VLOOKUP($B198&amp;勤務表!W$1,デイリーデータ,6,FALSE),"")</f>
        <v/>
      </c>
      <c r="X199" s="31" t="str">
        <f>IFERROR(VLOOKUP($B198&amp;勤務表!X$1,デイリーデータ,6,FALSE),"")</f>
        <v/>
      </c>
      <c r="Y199" s="31" t="str">
        <f>IFERROR(VLOOKUP($B198&amp;勤務表!Y$1,デイリーデータ,6,FALSE),"")</f>
        <v/>
      </c>
      <c r="Z199" s="31" t="str">
        <f>IFERROR(VLOOKUP($B198&amp;勤務表!Z$1,デイリーデータ,6,FALSE),"")</f>
        <v/>
      </c>
      <c r="AA199" s="31" t="str">
        <f>IFERROR(VLOOKUP($B198&amp;勤務表!AA$1,デイリーデータ,6,FALSE),"")</f>
        <v/>
      </c>
      <c r="AB199" s="31" t="str">
        <f>IFERROR(VLOOKUP($B198&amp;勤務表!AB$1,デイリーデータ,6,FALSE),"")</f>
        <v/>
      </c>
      <c r="AC199" s="31" t="str">
        <f>IFERROR(VLOOKUP($B198&amp;勤務表!AC$1,デイリーデータ,6,FALSE),"")</f>
        <v/>
      </c>
      <c r="AD199" s="31" t="str">
        <f>IFERROR(VLOOKUP($B198&amp;勤務表!AD$1,デイリーデータ,6,FALSE),"")</f>
        <v/>
      </c>
      <c r="AE199" s="31" t="str">
        <f>IFERROR(VLOOKUP($B198&amp;勤務表!AE$1,デイリーデータ,6,FALSE),"")</f>
        <v/>
      </c>
      <c r="AF199" s="31" t="str">
        <f>IFERROR(VLOOKUP($B198&amp;勤務表!AF$1,デイリーデータ,6,FALSE),"")</f>
        <v/>
      </c>
      <c r="AG199" s="31" t="str">
        <f>IFERROR(VLOOKUP($B198&amp;勤務表!AG$1,デイリーデータ,6,FALSE),"")</f>
        <v/>
      </c>
      <c r="AH199" s="32" t="str">
        <f>IFERROR(VLOOKUP($B198&amp;勤務表!AH$1,デイリーデータ,6,FALSE),"")</f>
        <v/>
      </c>
    </row>
    <row r="200" spans="1:34" s="15" customFormat="1" ht="9.5" x14ac:dyDescent="0.2">
      <c r="A200" s="38"/>
      <c r="B200" s="39"/>
      <c r="C200" s="40" t="s">
        <v>46</v>
      </c>
      <c r="D200" s="34" t="e">
        <f>VLOOKUP($B198&amp;D$1,'宅直データ (２)'!$A:$K,8,FALSE)</f>
        <v>#N/A</v>
      </c>
      <c r="E200" s="35" t="e">
        <f>INDEX(拘!$D$15:$AH$63,勤務表!$A198,DAY(勤務表!E$1))</f>
        <v>#VALUE!</v>
      </c>
      <c r="F200" s="35" t="e">
        <f>INDEX(拘!$D$15:$AH$63,勤務表!$A198,DAY(勤務表!F$1))</f>
        <v>#VALUE!</v>
      </c>
      <c r="G200" s="35" t="e">
        <f>INDEX(拘!$D$15:$AH$63,勤務表!$A198,DAY(勤務表!G$1))</f>
        <v>#VALUE!</v>
      </c>
      <c r="H200" s="35" t="e">
        <f>INDEX(拘!$D$15:$AH$63,勤務表!$A198,DAY(勤務表!H$1))</f>
        <v>#VALUE!</v>
      </c>
      <c r="I200" s="35" t="e">
        <f>INDEX(拘!$D$15:$AH$63,勤務表!$A198,DAY(勤務表!I$1))</f>
        <v>#VALUE!</v>
      </c>
      <c r="J200" s="35" t="e">
        <f>INDEX(拘!$D$15:$AH$63,勤務表!$A198,DAY(勤務表!J$1))</f>
        <v>#VALUE!</v>
      </c>
      <c r="K200" s="35" t="e">
        <f>INDEX(拘!$D$15:$AH$63,勤務表!$A198,DAY(勤務表!K$1))</f>
        <v>#VALUE!</v>
      </c>
      <c r="L200" s="35" t="e">
        <f>INDEX(拘!$D$15:$AH$63,勤務表!$A198,DAY(勤務表!L$1))</f>
        <v>#VALUE!</v>
      </c>
      <c r="M200" s="35" t="e">
        <f>INDEX(拘!$D$15:$AH$63,勤務表!$A198,DAY(勤務表!M$1))</f>
        <v>#VALUE!</v>
      </c>
      <c r="N200" s="35" t="e">
        <f>INDEX(拘!$D$15:$AH$63,勤務表!$A198,DAY(勤務表!N$1))</f>
        <v>#VALUE!</v>
      </c>
      <c r="O200" s="35" t="e">
        <f>INDEX(拘!$D$15:$AH$63,勤務表!$A198,DAY(勤務表!O$1))</f>
        <v>#VALUE!</v>
      </c>
      <c r="P200" s="35" t="e">
        <f>INDEX(拘!$D$15:$AH$63,勤務表!$A198,DAY(勤務表!P$1))</f>
        <v>#VALUE!</v>
      </c>
      <c r="Q200" s="35" t="e">
        <f>INDEX(拘!$D$15:$AH$63,勤務表!$A198,DAY(勤務表!Q$1))</f>
        <v>#VALUE!</v>
      </c>
      <c r="R200" s="35" t="e">
        <f>INDEX(拘!$D$15:$AH$63,勤務表!$A198,DAY(勤務表!R$1))</f>
        <v>#VALUE!</v>
      </c>
      <c r="S200" s="35" t="e">
        <f>INDEX(拘!$D$15:$AH$63,勤務表!$A198,DAY(勤務表!S$1))</f>
        <v>#VALUE!</v>
      </c>
      <c r="T200" s="35" t="e">
        <f>INDEX(拘!$D$15:$AH$63,勤務表!$A198,DAY(勤務表!T$1))</f>
        <v>#VALUE!</v>
      </c>
      <c r="U200" s="35" t="e">
        <f>INDEX(拘!$D$15:$AH$63,勤務表!$A198,DAY(勤務表!U$1))</f>
        <v>#VALUE!</v>
      </c>
      <c r="V200" s="35" t="e">
        <f>INDEX(拘!$D$15:$AH$63,勤務表!$A198,DAY(勤務表!V$1))</f>
        <v>#VALUE!</v>
      </c>
      <c r="W200" s="35" t="e">
        <f>INDEX(拘!$D$15:$AH$63,勤務表!$A198,DAY(勤務表!W$1))</f>
        <v>#VALUE!</v>
      </c>
      <c r="X200" s="35" t="e">
        <f>INDEX(拘!$D$15:$AH$63,勤務表!$A198,DAY(勤務表!X$1))</f>
        <v>#VALUE!</v>
      </c>
      <c r="Y200" s="35" t="e">
        <f>INDEX(拘!$D$15:$AH$63,勤務表!$A198,DAY(勤務表!Y$1))</f>
        <v>#VALUE!</v>
      </c>
      <c r="Z200" s="35" t="e">
        <f>INDEX(拘!$D$15:$AH$63,勤務表!$A198,DAY(勤務表!Z$1))</f>
        <v>#VALUE!</v>
      </c>
      <c r="AA200" s="35" t="e">
        <f>INDEX(拘!$D$15:$AH$63,勤務表!$A198,DAY(勤務表!AA$1))</f>
        <v>#VALUE!</v>
      </c>
      <c r="AB200" s="35" t="e">
        <f>INDEX(拘!$D$15:$AH$63,勤務表!$A198,DAY(勤務表!AB$1))</f>
        <v>#VALUE!</v>
      </c>
      <c r="AC200" s="35" t="e">
        <f>INDEX(拘!$D$15:$AH$63,勤務表!$A198,DAY(勤務表!AC$1))</f>
        <v>#VALUE!</v>
      </c>
      <c r="AD200" s="35" t="e">
        <f>INDEX(拘!$D$15:$AH$63,勤務表!$A198,DAY(勤務表!AD$1))</f>
        <v>#VALUE!</v>
      </c>
      <c r="AE200" s="35" t="e">
        <f>INDEX(拘!$D$15:$AH$63,勤務表!$A198,DAY(勤務表!AE$1))</f>
        <v>#VALUE!</v>
      </c>
      <c r="AF200" s="35" t="e">
        <f>INDEX(拘!$D$15:$AH$63,勤務表!$A198,DAY(勤務表!AF$1))</f>
        <v>#VALUE!</v>
      </c>
      <c r="AG200" s="35" t="e">
        <f>INDEX(拘!$D$15:$AH$63,勤務表!$A198,DAY(勤務表!AG$1))</f>
        <v>#VALUE!</v>
      </c>
      <c r="AH200" s="36" t="e">
        <f>INDEX(拘!$D$15:$AH$63,勤務表!$A198,DAY(勤務表!AH$1))</f>
        <v>#VALUE!</v>
      </c>
    </row>
    <row r="201" spans="1:34" s="15" customFormat="1" x14ac:dyDescent="0.2">
      <c r="A201" s="41" t="str">
        <f>IFERROR(IF(A198+1&lt;=MAX('デイリーデータ (2)'!G:G),A198+1,""),"")</f>
        <v/>
      </c>
      <c r="B201" s="42">
        <f>IFERROR(VLOOKUP(A201,スタッフ!A:C,2,FALSE),"")</f>
        <v>0</v>
      </c>
      <c r="C201" s="46">
        <f>IFERROR(VLOOKUP(A201,スタッフ!A:C,3,FALSE),"")</f>
        <v>0</v>
      </c>
      <c r="D201" s="43" t="str">
        <f>IFERROR(VLOOKUP($B201&amp;D$1,'デイリーデータ (2)'!$A:$F,5,FALSE),"")</f>
        <v/>
      </c>
      <c r="E201" s="44" t="str">
        <f>IFERROR(VLOOKUP($B201&amp;E$1,'デイリーデータ (2)'!$A:$F,5,FALSE),"")</f>
        <v/>
      </c>
      <c r="F201" s="44" t="str">
        <f>IFERROR(VLOOKUP($B201&amp;F$1,'デイリーデータ (2)'!$A:$F,5,FALSE),"")</f>
        <v/>
      </c>
      <c r="G201" s="44" t="str">
        <f>IFERROR(VLOOKUP($B201&amp;G$1,'デイリーデータ (2)'!$A:$F,5,FALSE),"")</f>
        <v/>
      </c>
      <c r="H201" s="44" t="str">
        <f>IFERROR(VLOOKUP($B201&amp;H$1,'デイリーデータ (2)'!$A:$F,5,FALSE),"")</f>
        <v/>
      </c>
      <c r="I201" s="44" t="str">
        <f>IFERROR(VLOOKUP($B201&amp;I$1,'デイリーデータ (2)'!$A:$F,5,FALSE),"")</f>
        <v/>
      </c>
      <c r="J201" s="44" t="str">
        <f>IFERROR(VLOOKUP($B201&amp;J$1,'デイリーデータ (2)'!$A:$F,5,FALSE),"")</f>
        <v/>
      </c>
      <c r="K201" s="44" t="str">
        <f>IFERROR(VLOOKUP($B201&amp;K$1,'デイリーデータ (2)'!$A:$F,5,FALSE),"")</f>
        <v/>
      </c>
      <c r="L201" s="44" t="str">
        <f>IFERROR(VLOOKUP($B201&amp;L$1,'デイリーデータ (2)'!$A:$F,5,FALSE),"")</f>
        <v/>
      </c>
      <c r="M201" s="44" t="str">
        <f>IFERROR(VLOOKUP($B201&amp;M$1,'デイリーデータ (2)'!$A:$F,5,FALSE),"")</f>
        <v/>
      </c>
      <c r="N201" s="44" t="str">
        <f>IFERROR(VLOOKUP($B201&amp;N$1,'デイリーデータ (2)'!$A:$F,5,FALSE),"")</f>
        <v/>
      </c>
      <c r="O201" s="44" t="str">
        <f>IFERROR(VLOOKUP($B201&amp;O$1,'デイリーデータ (2)'!$A:$F,5,FALSE),"")</f>
        <v/>
      </c>
      <c r="P201" s="44" t="str">
        <f>IFERROR(VLOOKUP($B201&amp;P$1,'デイリーデータ (2)'!$A:$F,5,FALSE),"")</f>
        <v/>
      </c>
      <c r="Q201" s="44" t="str">
        <f>IFERROR(VLOOKUP($B201&amp;Q$1,'デイリーデータ (2)'!$A:$F,5,FALSE),"")</f>
        <v/>
      </c>
      <c r="R201" s="44" t="str">
        <f>IFERROR(VLOOKUP($B201&amp;R$1,'デイリーデータ (2)'!$A:$F,5,FALSE),"")</f>
        <v/>
      </c>
      <c r="S201" s="44" t="str">
        <f>IFERROR(VLOOKUP($B201&amp;S$1,'デイリーデータ (2)'!$A:$F,5,FALSE),"")</f>
        <v/>
      </c>
      <c r="T201" s="44" t="str">
        <f>IFERROR(VLOOKUP($B201&amp;T$1,'デイリーデータ (2)'!$A:$F,5,FALSE),"")</f>
        <v/>
      </c>
      <c r="U201" s="44" t="str">
        <f>IFERROR(VLOOKUP($B201&amp;U$1,'デイリーデータ (2)'!$A:$F,5,FALSE),"")</f>
        <v/>
      </c>
      <c r="V201" s="44" t="str">
        <f>IFERROR(VLOOKUP($B201&amp;V$1,'デイリーデータ (2)'!$A:$F,5,FALSE),"")</f>
        <v/>
      </c>
      <c r="W201" s="44" t="str">
        <f>IFERROR(VLOOKUP($B201&amp;W$1,'デイリーデータ (2)'!$A:$F,5,FALSE),"")</f>
        <v/>
      </c>
      <c r="X201" s="44" t="str">
        <f>IFERROR(VLOOKUP($B201&amp;X$1,'デイリーデータ (2)'!$A:$F,5,FALSE),"")</f>
        <v/>
      </c>
      <c r="Y201" s="44" t="str">
        <f>IFERROR(VLOOKUP($B201&amp;Y$1,'デイリーデータ (2)'!$A:$F,5,FALSE),"")</f>
        <v/>
      </c>
      <c r="Z201" s="44" t="str">
        <f>IFERROR(VLOOKUP($B201&amp;Z$1,'デイリーデータ (2)'!$A:$F,5,FALSE),"")</f>
        <v/>
      </c>
      <c r="AA201" s="44" t="str">
        <f>IFERROR(VLOOKUP($B201&amp;AA$1,'デイリーデータ (2)'!$A:$F,5,FALSE),"")</f>
        <v/>
      </c>
      <c r="AB201" s="44" t="str">
        <f>IFERROR(VLOOKUP($B201&amp;AB$1,'デイリーデータ (2)'!$A:$F,5,FALSE),"")</f>
        <v/>
      </c>
      <c r="AC201" s="44" t="str">
        <f>IFERROR(VLOOKUP($B201&amp;AC$1,'デイリーデータ (2)'!$A:$F,5,FALSE),"")</f>
        <v/>
      </c>
      <c r="AD201" s="44" t="str">
        <f>IFERROR(VLOOKUP($B201&amp;AD$1,'デイリーデータ (2)'!$A:$F,5,FALSE),"")</f>
        <v/>
      </c>
      <c r="AE201" s="44" t="str">
        <f>IFERROR(VLOOKUP($B201&amp;AE$1,'デイリーデータ (2)'!$A:$F,5,FALSE),"")</f>
        <v/>
      </c>
      <c r="AF201" s="44" t="str">
        <f>IFERROR(VLOOKUP($B201&amp;AF$1,'デイリーデータ (2)'!$A:$F,5,FALSE),"")</f>
        <v/>
      </c>
      <c r="AG201" s="44" t="str">
        <f>IFERROR(VLOOKUP($B201&amp;AG$1,'デイリーデータ (2)'!$A:$F,5,FALSE),"")</f>
        <v/>
      </c>
      <c r="AH201" s="45" t="str">
        <f>IFERROR(VLOOKUP($B201&amp;AH$1,'デイリーデータ (2)'!$A:$F,5,FALSE),"")</f>
        <v/>
      </c>
    </row>
    <row r="202" spans="1:34" s="15" customFormat="1" ht="9.5" x14ac:dyDescent="0.2">
      <c r="A202" s="29"/>
      <c r="B202" s="30"/>
      <c r="C202" s="28" t="s">
        <v>47</v>
      </c>
      <c r="D202" s="31" t="e">
        <f>VLOOKUP($B201&amp;勤務表!D$1,デイリーデータ,6,FALSE)</f>
        <v>#N/A</v>
      </c>
      <c r="E202" s="31" t="e">
        <f>VLOOKUP($B201&amp;勤務表!E$1,デイリーデータ,6,FALSE)</f>
        <v>#N/A</v>
      </c>
      <c r="F202" s="31" t="str">
        <f>IFERROR(VLOOKUP($B201&amp;勤務表!F$1,デイリーデータ,6,FALSE),"")</f>
        <v/>
      </c>
      <c r="G202" s="31" t="str">
        <f>IFERROR(VLOOKUP($B201&amp;勤務表!G$1,デイリーデータ,6,FALSE),"")</f>
        <v/>
      </c>
      <c r="H202" s="31" t="str">
        <f>IFERROR(VLOOKUP($B201&amp;勤務表!H$1,デイリーデータ,6,FALSE),"")</f>
        <v/>
      </c>
      <c r="I202" s="31" t="str">
        <f>IFERROR(VLOOKUP($B201&amp;勤務表!I$1,デイリーデータ,6,FALSE),"")</f>
        <v/>
      </c>
      <c r="J202" s="31" t="str">
        <f>IFERROR(VLOOKUP($B201&amp;勤務表!J$1,デイリーデータ,6,FALSE),"")</f>
        <v/>
      </c>
      <c r="K202" s="31" t="str">
        <f>IFERROR(VLOOKUP($B201&amp;勤務表!K$1,デイリーデータ,6,FALSE),"")</f>
        <v/>
      </c>
      <c r="L202" s="31" t="str">
        <f>IFERROR(VLOOKUP($B201&amp;勤務表!L$1,デイリーデータ,6,FALSE),"")</f>
        <v/>
      </c>
      <c r="M202" s="31" t="str">
        <f>IFERROR(VLOOKUP($B201&amp;勤務表!M$1,デイリーデータ,6,FALSE),"")</f>
        <v/>
      </c>
      <c r="N202" s="31" t="str">
        <f>IFERROR(VLOOKUP($B201&amp;勤務表!N$1,デイリーデータ,6,FALSE),"")</f>
        <v/>
      </c>
      <c r="O202" s="31" t="str">
        <f>IFERROR(VLOOKUP($B201&amp;勤務表!O$1,デイリーデータ,6,FALSE),"")</f>
        <v/>
      </c>
      <c r="P202" s="31" t="str">
        <f>IFERROR(VLOOKUP($B201&amp;勤務表!P$1,デイリーデータ,6,FALSE),"")</f>
        <v/>
      </c>
      <c r="Q202" s="31" t="str">
        <f>IFERROR(VLOOKUP($B201&amp;勤務表!Q$1,デイリーデータ,6,FALSE),"")</f>
        <v/>
      </c>
      <c r="R202" s="31" t="str">
        <f>IFERROR(VLOOKUP($B201&amp;勤務表!R$1,デイリーデータ,6,FALSE),"")</f>
        <v/>
      </c>
      <c r="S202" s="31" t="str">
        <f>IFERROR(VLOOKUP($B201&amp;勤務表!S$1,デイリーデータ,6,FALSE),"")</f>
        <v/>
      </c>
      <c r="T202" s="31" t="str">
        <f>IFERROR(VLOOKUP($B201&amp;勤務表!T$1,デイリーデータ,6,FALSE),"")</f>
        <v/>
      </c>
      <c r="U202" s="31" t="str">
        <f>IFERROR(VLOOKUP($B201&amp;勤務表!U$1,デイリーデータ,6,FALSE),"")</f>
        <v/>
      </c>
      <c r="V202" s="31" t="str">
        <f>IFERROR(VLOOKUP($B201&amp;勤務表!V$1,デイリーデータ,6,FALSE),"")</f>
        <v/>
      </c>
      <c r="W202" s="31" t="str">
        <f>IFERROR(VLOOKUP($B201&amp;勤務表!W$1,デイリーデータ,6,FALSE),"")</f>
        <v/>
      </c>
      <c r="X202" s="31" t="str">
        <f>IFERROR(VLOOKUP($B201&amp;勤務表!X$1,デイリーデータ,6,FALSE),"")</f>
        <v/>
      </c>
      <c r="Y202" s="31" t="str">
        <f>IFERROR(VLOOKUP($B201&amp;勤務表!Y$1,デイリーデータ,6,FALSE),"")</f>
        <v/>
      </c>
      <c r="Z202" s="31" t="str">
        <f>IFERROR(VLOOKUP($B201&amp;勤務表!Z$1,デイリーデータ,6,FALSE),"")</f>
        <v/>
      </c>
      <c r="AA202" s="31" t="str">
        <f>IFERROR(VLOOKUP($B201&amp;勤務表!AA$1,デイリーデータ,6,FALSE),"")</f>
        <v/>
      </c>
      <c r="AB202" s="31" t="str">
        <f>IFERROR(VLOOKUP($B201&amp;勤務表!AB$1,デイリーデータ,6,FALSE),"")</f>
        <v/>
      </c>
      <c r="AC202" s="31" t="str">
        <f>IFERROR(VLOOKUP($B201&amp;勤務表!AC$1,デイリーデータ,6,FALSE),"")</f>
        <v/>
      </c>
      <c r="AD202" s="31" t="str">
        <f>IFERROR(VLOOKUP($B201&amp;勤務表!AD$1,デイリーデータ,6,FALSE),"")</f>
        <v/>
      </c>
      <c r="AE202" s="31" t="str">
        <f>IFERROR(VLOOKUP($B201&amp;勤務表!AE$1,デイリーデータ,6,FALSE),"")</f>
        <v/>
      </c>
      <c r="AF202" s="31" t="str">
        <f>IFERROR(VLOOKUP($B201&amp;勤務表!AF$1,デイリーデータ,6,FALSE),"")</f>
        <v/>
      </c>
      <c r="AG202" s="31" t="str">
        <f>IFERROR(VLOOKUP($B201&amp;勤務表!AG$1,デイリーデータ,6,FALSE),"")</f>
        <v/>
      </c>
      <c r="AH202" s="32" t="str">
        <f>IFERROR(VLOOKUP($B201&amp;勤務表!AH$1,デイリーデータ,6,FALSE),"")</f>
        <v/>
      </c>
    </row>
    <row r="203" spans="1:34" s="15" customFormat="1" ht="9.5" x14ac:dyDescent="0.2">
      <c r="A203" s="38"/>
      <c r="B203" s="39"/>
      <c r="C203" s="40" t="s">
        <v>46</v>
      </c>
      <c r="D203" s="34" t="e">
        <f>VLOOKUP($B201&amp;D$1,'宅直データ (２)'!$A:$K,8,FALSE)</f>
        <v>#N/A</v>
      </c>
      <c r="E203" s="35" t="e">
        <f>INDEX(拘!$D$15:$AH$63,勤務表!$A201,DAY(勤務表!E$1))</f>
        <v>#VALUE!</v>
      </c>
      <c r="F203" s="35" t="e">
        <f>INDEX(拘!$D$15:$AH$63,勤務表!$A201,DAY(勤務表!F$1))</f>
        <v>#VALUE!</v>
      </c>
      <c r="G203" s="35" t="e">
        <f>INDEX(拘!$D$15:$AH$63,勤務表!$A201,DAY(勤務表!G$1))</f>
        <v>#VALUE!</v>
      </c>
      <c r="H203" s="35" t="e">
        <f>INDEX(拘!$D$15:$AH$63,勤務表!$A201,DAY(勤務表!H$1))</f>
        <v>#VALUE!</v>
      </c>
      <c r="I203" s="35" t="e">
        <f>INDEX(拘!$D$15:$AH$63,勤務表!$A201,DAY(勤務表!I$1))</f>
        <v>#VALUE!</v>
      </c>
      <c r="J203" s="35" t="e">
        <f>INDEX(拘!$D$15:$AH$63,勤務表!$A201,DAY(勤務表!J$1))</f>
        <v>#VALUE!</v>
      </c>
      <c r="K203" s="35" t="e">
        <f>INDEX(拘!$D$15:$AH$63,勤務表!$A201,DAY(勤務表!K$1))</f>
        <v>#VALUE!</v>
      </c>
      <c r="L203" s="35" t="e">
        <f>INDEX(拘!$D$15:$AH$63,勤務表!$A201,DAY(勤務表!L$1))</f>
        <v>#VALUE!</v>
      </c>
      <c r="M203" s="35" t="e">
        <f>INDEX(拘!$D$15:$AH$63,勤務表!$A201,DAY(勤務表!M$1))</f>
        <v>#VALUE!</v>
      </c>
      <c r="N203" s="35" t="e">
        <f>INDEX(拘!$D$15:$AH$63,勤務表!$A201,DAY(勤務表!N$1))</f>
        <v>#VALUE!</v>
      </c>
      <c r="O203" s="35" t="e">
        <f>INDEX(拘!$D$15:$AH$63,勤務表!$A201,DAY(勤務表!O$1))</f>
        <v>#VALUE!</v>
      </c>
      <c r="P203" s="35" t="e">
        <f>INDEX(拘!$D$15:$AH$63,勤務表!$A201,DAY(勤務表!P$1))</f>
        <v>#VALUE!</v>
      </c>
      <c r="Q203" s="35" t="e">
        <f>INDEX(拘!$D$15:$AH$63,勤務表!$A201,DAY(勤務表!Q$1))</f>
        <v>#VALUE!</v>
      </c>
      <c r="R203" s="35" t="e">
        <f>INDEX(拘!$D$15:$AH$63,勤務表!$A201,DAY(勤務表!R$1))</f>
        <v>#VALUE!</v>
      </c>
      <c r="S203" s="35" t="e">
        <f>INDEX(拘!$D$15:$AH$63,勤務表!$A201,DAY(勤務表!S$1))</f>
        <v>#VALUE!</v>
      </c>
      <c r="T203" s="35" t="e">
        <f>INDEX(拘!$D$15:$AH$63,勤務表!$A201,DAY(勤務表!T$1))</f>
        <v>#VALUE!</v>
      </c>
      <c r="U203" s="35" t="e">
        <f>INDEX(拘!$D$15:$AH$63,勤務表!$A201,DAY(勤務表!U$1))</f>
        <v>#VALUE!</v>
      </c>
      <c r="V203" s="35" t="e">
        <f>INDEX(拘!$D$15:$AH$63,勤務表!$A201,DAY(勤務表!V$1))</f>
        <v>#VALUE!</v>
      </c>
      <c r="W203" s="35" t="e">
        <f>INDEX(拘!$D$15:$AH$63,勤務表!$A201,DAY(勤務表!W$1))</f>
        <v>#VALUE!</v>
      </c>
      <c r="X203" s="35" t="e">
        <f>INDEX(拘!$D$15:$AH$63,勤務表!$A201,DAY(勤務表!X$1))</f>
        <v>#VALUE!</v>
      </c>
      <c r="Y203" s="35" t="e">
        <f>INDEX(拘!$D$15:$AH$63,勤務表!$A201,DAY(勤務表!Y$1))</f>
        <v>#VALUE!</v>
      </c>
      <c r="Z203" s="35" t="e">
        <f>INDEX(拘!$D$15:$AH$63,勤務表!$A201,DAY(勤務表!Z$1))</f>
        <v>#VALUE!</v>
      </c>
      <c r="AA203" s="35" t="e">
        <f>INDEX(拘!$D$15:$AH$63,勤務表!$A201,DAY(勤務表!AA$1))</f>
        <v>#VALUE!</v>
      </c>
      <c r="AB203" s="35" t="e">
        <f>INDEX(拘!$D$15:$AH$63,勤務表!$A201,DAY(勤務表!AB$1))</f>
        <v>#VALUE!</v>
      </c>
      <c r="AC203" s="35" t="e">
        <f>INDEX(拘!$D$15:$AH$63,勤務表!$A201,DAY(勤務表!AC$1))</f>
        <v>#VALUE!</v>
      </c>
      <c r="AD203" s="35" t="e">
        <f>INDEX(拘!$D$15:$AH$63,勤務表!$A201,DAY(勤務表!AD$1))</f>
        <v>#VALUE!</v>
      </c>
      <c r="AE203" s="35" t="e">
        <f>INDEX(拘!$D$15:$AH$63,勤務表!$A201,DAY(勤務表!AE$1))</f>
        <v>#VALUE!</v>
      </c>
      <c r="AF203" s="35" t="e">
        <f>INDEX(拘!$D$15:$AH$63,勤務表!$A201,DAY(勤務表!AF$1))</f>
        <v>#VALUE!</v>
      </c>
      <c r="AG203" s="35" t="e">
        <f>INDEX(拘!$D$15:$AH$63,勤務表!$A201,DAY(勤務表!AG$1))</f>
        <v>#VALUE!</v>
      </c>
      <c r="AH203" s="36" t="e">
        <f>INDEX(拘!$D$15:$AH$63,勤務表!$A201,DAY(勤務表!AH$1))</f>
        <v>#VALUE!</v>
      </c>
    </row>
    <row r="204" spans="1:34" s="15" customFormat="1" x14ac:dyDescent="0.2">
      <c r="A204" s="41" t="str">
        <f>IFERROR(IF(A201+1&lt;=MAX('デイリーデータ (2)'!G:G),A201+1,""),"")</f>
        <v/>
      </c>
      <c r="B204" s="42">
        <f>IFERROR(VLOOKUP(A204,スタッフ!A:C,2,FALSE),"")</f>
        <v>0</v>
      </c>
      <c r="C204" s="46">
        <f>IFERROR(VLOOKUP(A204,スタッフ!A:C,3,FALSE),"")</f>
        <v>0</v>
      </c>
      <c r="D204" s="43" t="str">
        <f>IFERROR(VLOOKUP($B204&amp;D$1,'デイリーデータ (2)'!$A:$F,5,FALSE),"")</f>
        <v/>
      </c>
      <c r="E204" s="44" t="str">
        <f>IFERROR(VLOOKUP($B204&amp;E$1,'デイリーデータ (2)'!$A:$F,5,FALSE),"")</f>
        <v/>
      </c>
      <c r="F204" s="44" t="str">
        <f>IFERROR(VLOOKUP($B204&amp;F$1,'デイリーデータ (2)'!$A:$F,5,FALSE),"")</f>
        <v/>
      </c>
      <c r="G204" s="44" t="str">
        <f>IFERROR(VLOOKUP($B204&amp;G$1,'デイリーデータ (2)'!$A:$F,5,FALSE),"")</f>
        <v/>
      </c>
      <c r="H204" s="44" t="str">
        <f>IFERROR(VLOOKUP($B204&amp;H$1,'デイリーデータ (2)'!$A:$F,5,FALSE),"")</f>
        <v/>
      </c>
      <c r="I204" s="44" t="str">
        <f>IFERROR(VLOOKUP($B204&amp;I$1,'デイリーデータ (2)'!$A:$F,5,FALSE),"")</f>
        <v/>
      </c>
      <c r="J204" s="44" t="str">
        <f>IFERROR(VLOOKUP($B204&amp;J$1,'デイリーデータ (2)'!$A:$F,5,FALSE),"")</f>
        <v/>
      </c>
      <c r="K204" s="44" t="str">
        <f>IFERROR(VLOOKUP($B204&amp;K$1,'デイリーデータ (2)'!$A:$F,5,FALSE),"")</f>
        <v/>
      </c>
      <c r="L204" s="44" t="str">
        <f>IFERROR(VLOOKUP($B204&amp;L$1,'デイリーデータ (2)'!$A:$F,5,FALSE),"")</f>
        <v/>
      </c>
      <c r="M204" s="44" t="str">
        <f>IFERROR(VLOOKUP($B204&amp;M$1,'デイリーデータ (2)'!$A:$F,5,FALSE),"")</f>
        <v/>
      </c>
      <c r="N204" s="44" t="str">
        <f>IFERROR(VLOOKUP($B204&amp;N$1,'デイリーデータ (2)'!$A:$F,5,FALSE),"")</f>
        <v/>
      </c>
      <c r="O204" s="44" t="str">
        <f>IFERROR(VLOOKUP($B204&amp;O$1,'デイリーデータ (2)'!$A:$F,5,FALSE),"")</f>
        <v/>
      </c>
      <c r="P204" s="44" t="str">
        <f>IFERROR(VLOOKUP($B204&amp;P$1,'デイリーデータ (2)'!$A:$F,5,FALSE),"")</f>
        <v/>
      </c>
      <c r="Q204" s="44" t="str">
        <f>IFERROR(VLOOKUP($B204&amp;Q$1,'デイリーデータ (2)'!$A:$F,5,FALSE),"")</f>
        <v/>
      </c>
      <c r="R204" s="44" t="str">
        <f>IFERROR(VLOOKUP($B204&amp;R$1,'デイリーデータ (2)'!$A:$F,5,FALSE),"")</f>
        <v/>
      </c>
      <c r="S204" s="44" t="str">
        <f>IFERROR(VLOOKUP($B204&amp;S$1,'デイリーデータ (2)'!$A:$F,5,FALSE),"")</f>
        <v/>
      </c>
      <c r="T204" s="44" t="str">
        <f>IFERROR(VLOOKUP($B204&amp;T$1,'デイリーデータ (2)'!$A:$F,5,FALSE),"")</f>
        <v/>
      </c>
      <c r="U204" s="44" t="str">
        <f>IFERROR(VLOOKUP($B204&amp;U$1,'デイリーデータ (2)'!$A:$F,5,FALSE),"")</f>
        <v/>
      </c>
      <c r="V204" s="44" t="str">
        <f>IFERROR(VLOOKUP($B204&amp;V$1,'デイリーデータ (2)'!$A:$F,5,FALSE),"")</f>
        <v/>
      </c>
      <c r="W204" s="44" t="str">
        <f>IFERROR(VLOOKUP($B204&amp;W$1,'デイリーデータ (2)'!$A:$F,5,FALSE),"")</f>
        <v/>
      </c>
      <c r="X204" s="44" t="str">
        <f>IFERROR(VLOOKUP($B204&amp;X$1,'デイリーデータ (2)'!$A:$F,5,FALSE),"")</f>
        <v/>
      </c>
      <c r="Y204" s="44" t="str">
        <f>IFERROR(VLOOKUP($B204&amp;Y$1,'デイリーデータ (2)'!$A:$F,5,FALSE),"")</f>
        <v/>
      </c>
      <c r="Z204" s="44" t="str">
        <f>IFERROR(VLOOKUP($B204&amp;Z$1,'デイリーデータ (2)'!$A:$F,5,FALSE),"")</f>
        <v/>
      </c>
      <c r="AA204" s="44" t="str">
        <f>IFERROR(VLOOKUP($B204&amp;AA$1,'デイリーデータ (2)'!$A:$F,5,FALSE),"")</f>
        <v/>
      </c>
      <c r="AB204" s="44" t="str">
        <f>IFERROR(VLOOKUP($B204&amp;AB$1,'デイリーデータ (2)'!$A:$F,5,FALSE),"")</f>
        <v/>
      </c>
      <c r="AC204" s="44" t="str">
        <f>IFERROR(VLOOKUP($B204&amp;AC$1,'デイリーデータ (2)'!$A:$F,5,FALSE),"")</f>
        <v/>
      </c>
      <c r="AD204" s="44" t="str">
        <f>IFERROR(VLOOKUP($B204&amp;AD$1,'デイリーデータ (2)'!$A:$F,5,FALSE),"")</f>
        <v/>
      </c>
      <c r="AE204" s="44" t="str">
        <f>IFERROR(VLOOKUP($B204&amp;AE$1,'デイリーデータ (2)'!$A:$F,5,FALSE),"")</f>
        <v/>
      </c>
      <c r="AF204" s="44" t="str">
        <f>IFERROR(VLOOKUP($B204&amp;AF$1,'デイリーデータ (2)'!$A:$F,5,FALSE),"")</f>
        <v/>
      </c>
      <c r="AG204" s="44" t="str">
        <f>IFERROR(VLOOKUP($B204&amp;AG$1,'デイリーデータ (2)'!$A:$F,5,FALSE),"")</f>
        <v/>
      </c>
      <c r="AH204" s="45" t="str">
        <f>IFERROR(VLOOKUP($B204&amp;AH$1,'デイリーデータ (2)'!$A:$F,5,FALSE),"")</f>
        <v/>
      </c>
    </row>
    <row r="205" spans="1:34" s="15" customFormat="1" ht="9.5" x14ac:dyDescent="0.2">
      <c r="A205" s="29"/>
      <c r="B205" s="30"/>
      <c r="C205" s="28" t="s">
        <v>47</v>
      </c>
      <c r="D205" s="31" t="e">
        <f>VLOOKUP($B204&amp;勤務表!D$1,デイリーデータ,6,FALSE)</f>
        <v>#N/A</v>
      </c>
      <c r="E205" s="31" t="e">
        <f>VLOOKUP($B204&amp;勤務表!E$1,デイリーデータ,6,FALSE)</f>
        <v>#N/A</v>
      </c>
      <c r="F205" s="31" t="str">
        <f>IFERROR(VLOOKUP($B204&amp;勤務表!F$1,デイリーデータ,6,FALSE),"")</f>
        <v/>
      </c>
      <c r="G205" s="31" t="str">
        <f>IFERROR(VLOOKUP($B204&amp;勤務表!G$1,デイリーデータ,6,FALSE),"")</f>
        <v/>
      </c>
      <c r="H205" s="31" t="str">
        <f>IFERROR(VLOOKUP($B204&amp;勤務表!H$1,デイリーデータ,6,FALSE),"")</f>
        <v/>
      </c>
      <c r="I205" s="31" t="str">
        <f>IFERROR(VLOOKUP($B204&amp;勤務表!I$1,デイリーデータ,6,FALSE),"")</f>
        <v/>
      </c>
      <c r="J205" s="31" t="str">
        <f>IFERROR(VLOOKUP($B204&amp;勤務表!J$1,デイリーデータ,6,FALSE),"")</f>
        <v/>
      </c>
      <c r="K205" s="31" t="str">
        <f>IFERROR(VLOOKUP($B204&amp;勤務表!K$1,デイリーデータ,6,FALSE),"")</f>
        <v/>
      </c>
      <c r="L205" s="31" t="str">
        <f>IFERROR(VLOOKUP($B204&amp;勤務表!L$1,デイリーデータ,6,FALSE),"")</f>
        <v/>
      </c>
      <c r="M205" s="31" t="str">
        <f>IFERROR(VLOOKUP($B204&amp;勤務表!M$1,デイリーデータ,6,FALSE),"")</f>
        <v/>
      </c>
      <c r="N205" s="31" t="str">
        <f>IFERROR(VLOOKUP($B204&amp;勤務表!N$1,デイリーデータ,6,FALSE),"")</f>
        <v/>
      </c>
      <c r="O205" s="31" t="str">
        <f>IFERROR(VLOOKUP($B204&amp;勤務表!O$1,デイリーデータ,6,FALSE),"")</f>
        <v/>
      </c>
      <c r="P205" s="31" t="str">
        <f>IFERROR(VLOOKUP($B204&amp;勤務表!P$1,デイリーデータ,6,FALSE),"")</f>
        <v/>
      </c>
      <c r="Q205" s="31" t="str">
        <f>IFERROR(VLOOKUP($B204&amp;勤務表!Q$1,デイリーデータ,6,FALSE),"")</f>
        <v/>
      </c>
      <c r="R205" s="31" t="str">
        <f>IFERROR(VLOOKUP($B204&amp;勤務表!R$1,デイリーデータ,6,FALSE),"")</f>
        <v/>
      </c>
      <c r="S205" s="31" t="str">
        <f>IFERROR(VLOOKUP($B204&amp;勤務表!S$1,デイリーデータ,6,FALSE),"")</f>
        <v/>
      </c>
      <c r="T205" s="31" t="str">
        <f>IFERROR(VLOOKUP($B204&amp;勤務表!T$1,デイリーデータ,6,FALSE),"")</f>
        <v/>
      </c>
      <c r="U205" s="31" t="str">
        <f>IFERROR(VLOOKUP($B204&amp;勤務表!U$1,デイリーデータ,6,FALSE),"")</f>
        <v/>
      </c>
      <c r="V205" s="31" t="str">
        <f>IFERROR(VLOOKUP($B204&amp;勤務表!V$1,デイリーデータ,6,FALSE),"")</f>
        <v/>
      </c>
      <c r="W205" s="31" t="str">
        <f>IFERROR(VLOOKUP($B204&amp;勤務表!W$1,デイリーデータ,6,FALSE),"")</f>
        <v/>
      </c>
      <c r="X205" s="31" t="str">
        <f>IFERROR(VLOOKUP($B204&amp;勤務表!X$1,デイリーデータ,6,FALSE),"")</f>
        <v/>
      </c>
      <c r="Y205" s="31" t="str">
        <f>IFERROR(VLOOKUP($B204&amp;勤務表!Y$1,デイリーデータ,6,FALSE),"")</f>
        <v/>
      </c>
      <c r="Z205" s="31" t="str">
        <f>IFERROR(VLOOKUP($B204&amp;勤務表!Z$1,デイリーデータ,6,FALSE),"")</f>
        <v/>
      </c>
      <c r="AA205" s="31" t="str">
        <f>IFERROR(VLOOKUP($B204&amp;勤務表!AA$1,デイリーデータ,6,FALSE),"")</f>
        <v/>
      </c>
      <c r="AB205" s="31" t="str">
        <f>IFERROR(VLOOKUP($B204&amp;勤務表!AB$1,デイリーデータ,6,FALSE),"")</f>
        <v/>
      </c>
      <c r="AC205" s="31" t="str">
        <f>IFERROR(VLOOKUP($B204&amp;勤務表!AC$1,デイリーデータ,6,FALSE),"")</f>
        <v/>
      </c>
      <c r="AD205" s="31" t="str">
        <f>IFERROR(VLOOKUP($B204&amp;勤務表!AD$1,デイリーデータ,6,FALSE),"")</f>
        <v/>
      </c>
      <c r="AE205" s="31" t="str">
        <f>IFERROR(VLOOKUP($B204&amp;勤務表!AE$1,デイリーデータ,6,FALSE),"")</f>
        <v/>
      </c>
      <c r="AF205" s="31" t="str">
        <f>IFERROR(VLOOKUP($B204&amp;勤務表!AF$1,デイリーデータ,6,FALSE),"")</f>
        <v/>
      </c>
      <c r="AG205" s="31" t="str">
        <f>IFERROR(VLOOKUP($B204&amp;勤務表!AG$1,デイリーデータ,6,FALSE),"")</f>
        <v/>
      </c>
      <c r="AH205" s="32" t="str">
        <f>IFERROR(VLOOKUP($B204&amp;勤務表!AH$1,デイリーデータ,6,FALSE),"")</f>
        <v/>
      </c>
    </row>
    <row r="206" spans="1:34" s="15" customFormat="1" ht="9.5" x14ac:dyDescent="0.2">
      <c r="A206" s="38"/>
      <c r="B206" s="39"/>
      <c r="C206" s="40" t="s">
        <v>46</v>
      </c>
      <c r="D206" s="34" t="e">
        <f>VLOOKUP($B204&amp;D$1,'宅直データ (２)'!$A:$K,8,FALSE)</f>
        <v>#N/A</v>
      </c>
      <c r="E206" s="35" t="e">
        <f>INDEX(拘!$D$15:$AH$63,勤務表!$A204,DAY(勤務表!E$1))</f>
        <v>#VALUE!</v>
      </c>
      <c r="F206" s="35" t="e">
        <f>INDEX(拘!$D$15:$AH$63,勤務表!$A204,DAY(勤務表!F$1))</f>
        <v>#VALUE!</v>
      </c>
      <c r="G206" s="35" t="e">
        <f>INDEX(拘!$D$15:$AH$63,勤務表!$A204,DAY(勤務表!G$1))</f>
        <v>#VALUE!</v>
      </c>
      <c r="H206" s="35" t="e">
        <f>INDEX(拘!$D$15:$AH$63,勤務表!$A204,DAY(勤務表!H$1))</f>
        <v>#VALUE!</v>
      </c>
      <c r="I206" s="35" t="e">
        <f>INDEX(拘!$D$15:$AH$63,勤務表!$A204,DAY(勤務表!I$1))</f>
        <v>#VALUE!</v>
      </c>
      <c r="J206" s="35" t="e">
        <f>INDEX(拘!$D$15:$AH$63,勤務表!$A204,DAY(勤務表!J$1))</f>
        <v>#VALUE!</v>
      </c>
      <c r="K206" s="35" t="e">
        <f>INDEX(拘!$D$15:$AH$63,勤務表!$A204,DAY(勤務表!K$1))</f>
        <v>#VALUE!</v>
      </c>
      <c r="L206" s="35" t="e">
        <f>INDEX(拘!$D$15:$AH$63,勤務表!$A204,DAY(勤務表!L$1))</f>
        <v>#VALUE!</v>
      </c>
      <c r="M206" s="35" t="e">
        <f>INDEX(拘!$D$15:$AH$63,勤務表!$A204,DAY(勤務表!M$1))</f>
        <v>#VALUE!</v>
      </c>
      <c r="N206" s="35" t="e">
        <f>INDEX(拘!$D$15:$AH$63,勤務表!$A204,DAY(勤務表!N$1))</f>
        <v>#VALUE!</v>
      </c>
      <c r="O206" s="35" t="e">
        <f>INDEX(拘!$D$15:$AH$63,勤務表!$A204,DAY(勤務表!O$1))</f>
        <v>#VALUE!</v>
      </c>
      <c r="P206" s="35" t="e">
        <f>INDEX(拘!$D$15:$AH$63,勤務表!$A204,DAY(勤務表!P$1))</f>
        <v>#VALUE!</v>
      </c>
      <c r="Q206" s="35" t="e">
        <f>INDEX(拘!$D$15:$AH$63,勤務表!$A204,DAY(勤務表!Q$1))</f>
        <v>#VALUE!</v>
      </c>
      <c r="R206" s="35" t="e">
        <f>INDEX(拘!$D$15:$AH$63,勤務表!$A204,DAY(勤務表!R$1))</f>
        <v>#VALUE!</v>
      </c>
      <c r="S206" s="35" t="e">
        <f>INDEX(拘!$D$15:$AH$63,勤務表!$A204,DAY(勤務表!S$1))</f>
        <v>#VALUE!</v>
      </c>
      <c r="T206" s="35" t="e">
        <f>INDEX(拘!$D$15:$AH$63,勤務表!$A204,DAY(勤務表!T$1))</f>
        <v>#VALUE!</v>
      </c>
      <c r="U206" s="35" t="e">
        <f>INDEX(拘!$D$15:$AH$63,勤務表!$A204,DAY(勤務表!U$1))</f>
        <v>#VALUE!</v>
      </c>
      <c r="V206" s="35" t="e">
        <f>INDEX(拘!$D$15:$AH$63,勤務表!$A204,DAY(勤務表!V$1))</f>
        <v>#VALUE!</v>
      </c>
      <c r="W206" s="35" t="e">
        <f>INDEX(拘!$D$15:$AH$63,勤務表!$A204,DAY(勤務表!W$1))</f>
        <v>#VALUE!</v>
      </c>
      <c r="X206" s="35" t="e">
        <f>INDEX(拘!$D$15:$AH$63,勤務表!$A204,DAY(勤務表!X$1))</f>
        <v>#VALUE!</v>
      </c>
      <c r="Y206" s="35" t="e">
        <f>INDEX(拘!$D$15:$AH$63,勤務表!$A204,DAY(勤務表!Y$1))</f>
        <v>#VALUE!</v>
      </c>
      <c r="Z206" s="35" t="e">
        <f>INDEX(拘!$D$15:$AH$63,勤務表!$A204,DAY(勤務表!Z$1))</f>
        <v>#VALUE!</v>
      </c>
      <c r="AA206" s="35" t="e">
        <f>INDEX(拘!$D$15:$AH$63,勤務表!$A204,DAY(勤務表!AA$1))</f>
        <v>#VALUE!</v>
      </c>
      <c r="AB206" s="35" t="e">
        <f>INDEX(拘!$D$15:$AH$63,勤務表!$A204,DAY(勤務表!AB$1))</f>
        <v>#VALUE!</v>
      </c>
      <c r="AC206" s="35" t="e">
        <f>INDEX(拘!$D$15:$AH$63,勤務表!$A204,DAY(勤務表!AC$1))</f>
        <v>#VALUE!</v>
      </c>
      <c r="AD206" s="35" t="e">
        <f>INDEX(拘!$D$15:$AH$63,勤務表!$A204,DAY(勤務表!AD$1))</f>
        <v>#VALUE!</v>
      </c>
      <c r="AE206" s="35" t="e">
        <f>INDEX(拘!$D$15:$AH$63,勤務表!$A204,DAY(勤務表!AE$1))</f>
        <v>#VALUE!</v>
      </c>
      <c r="AF206" s="35" t="e">
        <f>INDEX(拘!$D$15:$AH$63,勤務表!$A204,DAY(勤務表!AF$1))</f>
        <v>#VALUE!</v>
      </c>
      <c r="AG206" s="35" t="e">
        <f>INDEX(拘!$D$15:$AH$63,勤務表!$A204,DAY(勤務表!AG$1))</f>
        <v>#VALUE!</v>
      </c>
      <c r="AH206" s="36" t="e">
        <f>INDEX(拘!$D$15:$AH$63,勤務表!$A204,DAY(勤務表!AH$1))</f>
        <v>#VALUE!</v>
      </c>
    </row>
    <row r="207" spans="1:34" s="15" customFormat="1" x14ac:dyDescent="0.2">
      <c r="A207" s="41" t="str">
        <f>IFERROR(IF(A204+1&lt;=MAX('デイリーデータ (2)'!G:G),A204+1,""),"")</f>
        <v/>
      </c>
      <c r="B207" s="42">
        <f>IFERROR(VLOOKUP(A207,スタッフ!A:C,2,FALSE),"")</f>
        <v>0</v>
      </c>
      <c r="C207" s="46">
        <f>IFERROR(VLOOKUP(A207,スタッフ!A:C,3,FALSE),"")</f>
        <v>0</v>
      </c>
      <c r="D207" s="43" t="str">
        <f>IFERROR(VLOOKUP($B207&amp;D$1,'デイリーデータ (2)'!$A:$F,5,FALSE),"")</f>
        <v/>
      </c>
      <c r="E207" s="44" t="str">
        <f>IFERROR(VLOOKUP($B207&amp;E$1,'デイリーデータ (2)'!$A:$F,5,FALSE),"")</f>
        <v/>
      </c>
      <c r="F207" s="44" t="str">
        <f>IFERROR(VLOOKUP($B207&amp;F$1,'デイリーデータ (2)'!$A:$F,5,FALSE),"")</f>
        <v/>
      </c>
      <c r="G207" s="44" t="str">
        <f>IFERROR(VLOOKUP($B207&amp;G$1,'デイリーデータ (2)'!$A:$F,5,FALSE),"")</f>
        <v/>
      </c>
      <c r="H207" s="44" t="str">
        <f>IFERROR(VLOOKUP($B207&amp;H$1,'デイリーデータ (2)'!$A:$F,5,FALSE),"")</f>
        <v/>
      </c>
      <c r="I207" s="44" t="str">
        <f>IFERROR(VLOOKUP($B207&amp;I$1,'デイリーデータ (2)'!$A:$F,5,FALSE),"")</f>
        <v/>
      </c>
      <c r="J207" s="44" t="str">
        <f>IFERROR(VLOOKUP($B207&amp;J$1,'デイリーデータ (2)'!$A:$F,5,FALSE),"")</f>
        <v/>
      </c>
      <c r="K207" s="44" t="str">
        <f>IFERROR(VLOOKUP($B207&amp;K$1,'デイリーデータ (2)'!$A:$F,5,FALSE),"")</f>
        <v/>
      </c>
      <c r="L207" s="44" t="str">
        <f>IFERROR(VLOOKUP($B207&amp;L$1,'デイリーデータ (2)'!$A:$F,5,FALSE),"")</f>
        <v/>
      </c>
      <c r="M207" s="44" t="str">
        <f>IFERROR(VLOOKUP($B207&amp;M$1,'デイリーデータ (2)'!$A:$F,5,FALSE),"")</f>
        <v/>
      </c>
      <c r="N207" s="44" t="str">
        <f>IFERROR(VLOOKUP($B207&amp;N$1,'デイリーデータ (2)'!$A:$F,5,FALSE),"")</f>
        <v/>
      </c>
      <c r="O207" s="44" t="str">
        <f>IFERROR(VLOOKUP($B207&amp;O$1,'デイリーデータ (2)'!$A:$F,5,FALSE),"")</f>
        <v/>
      </c>
      <c r="P207" s="44" t="str">
        <f>IFERROR(VLOOKUP($B207&amp;P$1,'デイリーデータ (2)'!$A:$F,5,FALSE),"")</f>
        <v/>
      </c>
      <c r="Q207" s="44" t="str">
        <f>IFERROR(VLOOKUP($B207&amp;Q$1,'デイリーデータ (2)'!$A:$F,5,FALSE),"")</f>
        <v/>
      </c>
      <c r="R207" s="44" t="str">
        <f>IFERROR(VLOOKUP($B207&amp;R$1,'デイリーデータ (2)'!$A:$F,5,FALSE),"")</f>
        <v/>
      </c>
      <c r="S207" s="44" t="str">
        <f>IFERROR(VLOOKUP($B207&amp;S$1,'デイリーデータ (2)'!$A:$F,5,FALSE),"")</f>
        <v/>
      </c>
      <c r="T207" s="44" t="str">
        <f>IFERROR(VLOOKUP($B207&amp;T$1,'デイリーデータ (2)'!$A:$F,5,FALSE),"")</f>
        <v/>
      </c>
      <c r="U207" s="44" t="str">
        <f>IFERROR(VLOOKUP($B207&amp;U$1,'デイリーデータ (2)'!$A:$F,5,FALSE),"")</f>
        <v/>
      </c>
      <c r="V207" s="44" t="str">
        <f>IFERROR(VLOOKUP($B207&amp;V$1,'デイリーデータ (2)'!$A:$F,5,FALSE),"")</f>
        <v/>
      </c>
      <c r="W207" s="44" t="str">
        <f>IFERROR(VLOOKUP($B207&amp;W$1,'デイリーデータ (2)'!$A:$F,5,FALSE),"")</f>
        <v/>
      </c>
      <c r="X207" s="44" t="str">
        <f>IFERROR(VLOOKUP($B207&amp;X$1,'デイリーデータ (2)'!$A:$F,5,FALSE),"")</f>
        <v/>
      </c>
      <c r="Y207" s="44" t="str">
        <f>IFERROR(VLOOKUP($B207&amp;Y$1,'デイリーデータ (2)'!$A:$F,5,FALSE),"")</f>
        <v/>
      </c>
      <c r="Z207" s="44" t="str">
        <f>IFERROR(VLOOKUP($B207&amp;Z$1,'デイリーデータ (2)'!$A:$F,5,FALSE),"")</f>
        <v/>
      </c>
      <c r="AA207" s="44" t="str">
        <f>IFERROR(VLOOKUP($B207&amp;AA$1,'デイリーデータ (2)'!$A:$F,5,FALSE),"")</f>
        <v/>
      </c>
      <c r="AB207" s="44" t="str">
        <f>IFERROR(VLOOKUP($B207&amp;AB$1,'デイリーデータ (2)'!$A:$F,5,FALSE),"")</f>
        <v/>
      </c>
      <c r="AC207" s="44" t="str">
        <f>IFERROR(VLOOKUP($B207&amp;AC$1,'デイリーデータ (2)'!$A:$F,5,FALSE),"")</f>
        <v/>
      </c>
      <c r="AD207" s="44" t="str">
        <f>IFERROR(VLOOKUP($B207&amp;AD$1,'デイリーデータ (2)'!$A:$F,5,FALSE),"")</f>
        <v/>
      </c>
      <c r="AE207" s="44" t="str">
        <f>IFERROR(VLOOKUP($B207&amp;AE$1,'デイリーデータ (2)'!$A:$F,5,FALSE),"")</f>
        <v/>
      </c>
      <c r="AF207" s="44" t="str">
        <f>IFERROR(VLOOKUP($B207&amp;AF$1,'デイリーデータ (2)'!$A:$F,5,FALSE),"")</f>
        <v/>
      </c>
      <c r="AG207" s="44" t="str">
        <f>IFERROR(VLOOKUP($B207&amp;AG$1,'デイリーデータ (2)'!$A:$F,5,FALSE),"")</f>
        <v/>
      </c>
      <c r="AH207" s="45" t="str">
        <f>IFERROR(VLOOKUP($B207&amp;AH$1,'デイリーデータ (2)'!$A:$F,5,FALSE),"")</f>
        <v/>
      </c>
    </row>
    <row r="208" spans="1:34" s="15" customFormat="1" ht="9.5" x14ac:dyDescent="0.2">
      <c r="A208" s="29"/>
      <c r="B208" s="30"/>
      <c r="C208" s="28" t="s">
        <v>47</v>
      </c>
      <c r="D208" s="31" t="e">
        <f>VLOOKUP($B207&amp;勤務表!D$1,デイリーデータ,6,FALSE)</f>
        <v>#N/A</v>
      </c>
      <c r="E208" s="31" t="e">
        <f>VLOOKUP($B207&amp;勤務表!E$1,デイリーデータ,6,FALSE)</f>
        <v>#N/A</v>
      </c>
      <c r="F208" s="31" t="str">
        <f>IFERROR(VLOOKUP($B207&amp;勤務表!F$1,デイリーデータ,6,FALSE),"")</f>
        <v/>
      </c>
      <c r="G208" s="31" t="str">
        <f>IFERROR(VLOOKUP($B207&amp;勤務表!G$1,デイリーデータ,6,FALSE),"")</f>
        <v/>
      </c>
      <c r="H208" s="31" t="str">
        <f>IFERROR(VLOOKUP($B207&amp;勤務表!H$1,デイリーデータ,6,FALSE),"")</f>
        <v/>
      </c>
      <c r="I208" s="31" t="str">
        <f>IFERROR(VLOOKUP($B207&amp;勤務表!I$1,デイリーデータ,6,FALSE),"")</f>
        <v/>
      </c>
      <c r="J208" s="31" t="str">
        <f>IFERROR(VLOOKUP($B207&amp;勤務表!J$1,デイリーデータ,6,FALSE),"")</f>
        <v/>
      </c>
      <c r="K208" s="31" t="str">
        <f>IFERROR(VLOOKUP($B207&amp;勤務表!K$1,デイリーデータ,6,FALSE),"")</f>
        <v/>
      </c>
      <c r="L208" s="31" t="str">
        <f>IFERROR(VLOOKUP($B207&amp;勤務表!L$1,デイリーデータ,6,FALSE),"")</f>
        <v/>
      </c>
      <c r="M208" s="31" t="str">
        <f>IFERROR(VLOOKUP($B207&amp;勤務表!M$1,デイリーデータ,6,FALSE),"")</f>
        <v/>
      </c>
      <c r="N208" s="31" t="str">
        <f>IFERROR(VLOOKUP($B207&amp;勤務表!N$1,デイリーデータ,6,FALSE),"")</f>
        <v/>
      </c>
      <c r="O208" s="31" t="str">
        <f>IFERROR(VLOOKUP($B207&amp;勤務表!O$1,デイリーデータ,6,FALSE),"")</f>
        <v/>
      </c>
      <c r="P208" s="31" t="str">
        <f>IFERROR(VLOOKUP($B207&amp;勤務表!P$1,デイリーデータ,6,FALSE),"")</f>
        <v/>
      </c>
      <c r="Q208" s="31" t="str">
        <f>IFERROR(VLOOKUP($B207&amp;勤務表!Q$1,デイリーデータ,6,FALSE),"")</f>
        <v/>
      </c>
      <c r="R208" s="31" t="str">
        <f>IFERROR(VLOOKUP($B207&amp;勤務表!R$1,デイリーデータ,6,FALSE),"")</f>
        <v/>
      </c>
      <c r="S208" s="31" t="str">
        <f>IFERROR(VLOOKUP($B207&amp;勤務表!S$1,デイリーデータ,6,FALSE),"")</f>
        <v/>
      </c>
      <c r="T208" s="31" t="str">
        <f>IFERROR(VLOOKUP($B207&amp;勤務表!T$1,デイリーデータ,6,FALSE),"")</f>
        <v/>
      </c>
      <c r="U208" s="31" t="str">
        <f>IFERROR(VLOOKUP($B207&amp;勤務表!U$1,デイリーデータ,6,FALSE),"")</f>
        <v/>
      </c>
      <c r="V208" s="31" t="str">
        <f>IFERROR(VLOOKUP($B207&amp;勤務表!V$1,デイリーデータ,6,FALSE),"")</f>
        <v/>
      </c>
      <c r="W208" s="31" t="str">
        <f>IFERROR(VLOOKUP($B207&amp;勤務表!W$1,デイリーデータ,6,FALSE),"")</f>
        <v/>
      </c>
      <c r="X208" s="31" t="str">
        <f>IFERROR(VLOOKUP($B207&amp;勤務表!X$1,デイリーデータ,6,FALSE),"")</f>
        <v/>
      </c>
      <c r="Y208" s="31" t="str">
        <f>IFERROR(VLOOKUP($B207&amp;勤務表!Y$1,デイリーデータ,6,FALSE),"")</f>
        <v/>
      </c>
      <c r="Z208" s="31" t="str">
        <f>IFERROR(VLOOKUP($B207&amp;勤務表!Z$1,デイリーデータ,6,FALSE),"")</f>
        <v/>
      </c>
      <c r="AA208" s="31" t="str">
        <f>IFERROR(VLOOKUP($B207&amp;勤務表!AA$1,デイリーデータ,6,FALSE),"")</f>
        <v/>
      </c>
      <c r="AB208" s="31" t="str">
        <f>IFERROR(VLOOKUP($B207&amp;勤務表!AB$1,デイリーデータ,6,FALSE),"")</f>
        <v/>
      </c>
      <c r="AC208" s="31" t="str">
        <f>IFERROR(VLOOKUP($B207&amp;勤務表!AC$1,デイリーデータ,6,FALSE),"")</f>
        <v/>
      </c>
      <c r="AD208" s="31" t="str">
        <f>IFERROR(VLOOKUP($B207&amp;勤務表!AD$1,デイリーデータ,6,FALSE),"")</f>
        <v/>
      </c>
      <c r="AE208" s="31" t="str">
        <f>IFERROR(VLOOKUP($B207&amp;勤務表!AE$1,デイリーデータ,6,FALSE),"")</f>
        <v/>
      </c>
      <c r="AF208" s="31" t="str">
        <f>IFERROR(VLOOKUP($B207&amp;勤務表!AF$1,デイリーデータ,6,FALSE),"")</f>
        <v/>
      </c>
      <c r="AG208" s="31" t="str">
        <f>IFERROR(VLOOKUP($B207&amp;勤務表!AG$1,デイリーデータ,6,FALSE),"")</f>
        <v/>
      </c>
      <c r="AH208" s="32" t="str">
        <f>IFERROR(VLOOKUP($B207&amp;勤務表!AH$1,デイリーデータ,6,FALSE),"")</f>
        <v/>
      </c>
    </row>
    <row r="209" spans="1:34" s="15" customFormat="1" ht="9.5" x14ac:dyDescent="0.2">
      <c r="A209" s="38"/>
      <c r="B209" s="39"/>
      <c r="C209" s="40" t="s">
        <v>46</v>
      </c>
      <c r="D209" s="34" t="e">
        <f>VLOOKUP($B207&amp;D$1,'宅直データ (２)'!$A:$K,8,FALSE)</f>
        <v>#N/A</v>
      </c>
      <c r="E209" s="35" t="e">
        <f>INDEX(拘!$D$15:$AH$63,勤務表!$A207,DAY(勤務表!E$1))</f>
        <v>#VALUE!</v>
      </c>
      <c r="F209" s="35" t="e">
        <f>INDEX(拘!$D$15:$AH$63,勤務表!$A207,DAY(勤務表!F$1))</f>
        <v>#VALUE!</v>
      </c>
      <c r="G209" s="35" t="e">
        <f>INDEX(拘!$D$15:$AH$63,勤務表!$A207,DAY(勤務表!G$1))</f>
        <v>#VALUE!</v>
      </c>
      <c r="H209" s="35" t="e">
        <f>INDEX(拘!$D$15:$AH$63,勤務表!$A207,DAY(勤務表!H$1))</f>
        <v>#VALUE!</v>
      </c>
      <c r="I209" s="35" t="e">
        <f>INDEX(拘!$D$15:$AH$63,勤務表!$A207,DAY(勤務表!I$1))</f>
        <v>#VALUE!</v>
      </c>
      <c r="J209" s="35" t="e">
        <f>INDEX(拘!$D$15:$AH$63,勤務表!$A207,DAY(勤務表!J$1))</f>
        <v>#VALUE!</v>
      </c>
      <c r="K209" s="35" t="e">
        <f>INDEX(拘!$D$15:$AH$63,勤務表!$A207,DAY(勤務表!K$1))</f>
        <v>#VALUE!</v>
      </c>
      <c r="L209" s="35" t="e">
        <f>INDEX(拘!$D$15:$AH$63,勤務表!$A207,DAY(勤務表!L$1))</f>
        <v>#VALUE!</v>
      </c>
      <c r="M209" s="35" t="e">
        <f>INDEX(拘!$D$15:$AH$63,勤務表!$A207,DAY(勤務表!M$1))</f>
        <v>#VALUE!</v>
      </c>
      <c r="N209" s="35" t="e">
        <f>INDEX(拘!$D$15:$AH$63,勤務表!$A207,DAY(勤務表!N$1))</f>
        <v>#VALUE!</v>
      </c>
      <c r="O209" s="35" t="e">
        <f>INDEX(拘!$D$15:$AH$63,勤務表!$A207,DAY(勤務表!O$1))</f>
        <v>#VALUE!</v>
      </c>
      <c r="P209" s="35" t="e">
        <f>INDEX(拘!$D$15:$AH$63,勤務表!$A207,DAY(勤務表!P$1))</f>
        <v>#VALUE!</v>
      </c>
      <c r="Q209" s="35" t="e">
        <f>INDEX(拘!$D$15:$AH$63,勤務表!$A207,DAY(勤務表!Q$1))</f>
        <v>#VALUE!</v>
      </c>
      <c r="R209" s="35" t="e">
        <f>INDEX(拘!$D$15:$AH$63,勤務表!$A207,DAY(勤務表!R$1))</f>
        <v>#VALUE!</v>
      </c>
      <c r="S209" s="35" t="e">
        <f>INDEX(拘!$D$15:$AH$63,勤務表!$A207,DAY(勤務表!S$1))</f>
        <v>#VALUE!</v>
      </c>
      <c r="T209" s="35" t="e">
        <f>INDEX(拘!$D$15:$AH$63,勤務表!$A207,DAY(勤務表!T$1))</f>
        <v>#VALUE!</v>
      </c>
      <c r="U209" s="35" t="e">
        <f>INDEX(拘!$D$15:$AH$63,勤務表!$A207,DAY(勤務表!U$1))</f>
        <v>#VALUE!</v>
      </c>
      <c r="V209" s="35" t="e">
        <f>INDEX(拘!$D$15:$AH$63,勤務表!$A207,DAY(勤務表!V$1))</f>
        <v>#VALUE!</v>
      </c>
      <c r="W209" s="35" t="e">
        <f>INDEX(拘!$D$15:$AH$63,勤務表!$A207,DAY(勤務表!W$1))</f>
        <v>#VALUE!</v>
      </c>
      <c r="X209" s="35" t="e">
        <f>INDEX(拘!$D$15:$AH$63,勤務表!$A207,DAY(勤務表!X$1))</f>
        <v>#VALUE!</v>
      </c>
      <c r="Y209" s="35" t="e">
        <f>INDEX(拘!$D$15:$AH$63,勤務表!$A207,DAY(勤務表!Y$1))</f>
        <v>#VALUE!</v>
      </c>
      <c r="Z209" s="35" t="e">
        <f>INDEX(拘!$D$15:$AH$63,勤務表!$A207,DAY(勤務表!Z$1))</f>
        <v>#VALUE!</v>
      </c>
      <c r="AA209" s="35" t="e">
        <f>INDEX(拘!$D$15:$AH$63,勤務表!$A207,DAY(勤務表!AA$1))</f>
        <v>#VALUE!</v>
      </c>
      <c r="AB209" s="35" t="e">
        <f>INDEX(拘!$D$15:$AH$63,勤務表!$A207,DAY(勤務表!AB$1))</f>
        <v>#VALUE!</v>
      </c>
      <c r="AC209" s="35" t="e">
        <f>INDEX(拘!$D$15:$AH$63,勤務表!$A207,DAY(勤務表!AC$1))</f>
        <v>#VALUE!</v>
      </c>
      <c r="AD209" s="35" t="e">
        <f>INDEX(拘!$D$15:$AH$63,勤務表!$A207,DAY(勤務表!AD$1))</f>
        <v>#VALUE!</v>
      </c>
      <c r="AE209" s="35" t="e">
        <f>INDEX(拘!$D$15:$AH$63,勤務表!$A207,DAY(勤務表!AE$1))</f>
        <v>#VALUE!</v>
      </c>
      <c r="AF209" s="35" t="e">
        <f>INDEX(拘!$D$15:$AH$63,勤務表!$A207,DAY(勤務表!AF$1))</f>
        <v>#VALUE!</v>
      </c>
      <c r="AG209" s="35" t="e">
        <f>INDEX(拘!$D$15:$AH$63,勤務表!$A207,DAY(勤務表!AG$1))</f>
        <v>#VALUE!</v>
      </c>
      <c r="AH209" s="36" t="e">
        <f>INDEX(拘!$D$15:$AH$63,勤務表!$A207,DAY(勤務表!AH$1))</f>
        <v>#VALUE!</v>
      </c>
    </row>
    <row r="210" spans="1:34" s="15" customFormat="1" x14ac:dyDescent="0.2">
      <c r="A210" s="41" t="str">
        <f>IFERROR(IF(A207+1&lt;=MAX('デイリーデータ (2)'!G:G),A207+1,""),"")</f>
        <v/>
      </c>
      <c r="B210" s="42">
        <f>IFERROR(VLOOKUP(A210,スタッフ!A:C,2,FALSE),"")</f>
        <v>0</v>
      </c>
      <c r="C210" s="46">
        <f>IFERROR(VLOOKUP(A210,スタッフ!A:C,3,FALSE),"")</f>
        <v>0</v>
      </c>
      <c r="D210" s="43" t="str">
        <f>IFERROR(VLOOKUP($B210&amp;D$1,'デイリーデータ (2)'!$A:$F,5,FALSE),"")</f>
        <v/>
      </c>
      <c r="E210" s="44" t="str">
        <f>IFERROR(VLOOKUP($B210&amp;E$1,'デイリーデータ (2)'!$A:$F,5,FALSE),"")</f>
        <v/>
      </c>
      <c r="F210" s="44" t="str">
        <f>IFERROR(VLOOKUP($B210&amp;F$1,'デイリーデータ (2)'!$A:$F,5,FALSE),"")</f>
        <v/>
      </c>
      <c r="G210" s="44" t="str">
        <f>IFERROR(VLOOKUP($B210&amp;G$1,'デイリーデータ (2)'!$A:$F,5,FALSE),"")</f>
        <v/>
      </c>
      <c r="H210" s="44" t="str">
        <f>IFERROR(VLOOKUP($B210&amp;H$1,'デイリーデータ (2)'!$A:$F,5,FALSE),"")</f>
        <v/>
      </c>
      <c r="I210" s="44" t="str">
        <f>IFERROR(VLOOKUP($B210&amp;I$1,'デイリーデータ (2)'!$A:$F,5,FALSE),"")</f>
        <v/>
      </c>
      <c r="J210" s="44" t="str">
        <f>IFERROR(VLOOKUP($B210&amp;J$1,'デイリーデータ (2)'!$A:$F,5,FALSE),"")</f>
        <v/>
      </c>
      <c r="K210" s="44" t="str">
        <f>IFERROR(VLOOKUP($B210&amp;K$1,'デイリーデータ (2)'!$A:$F,5,FALSE),"")</f>
        <v/>
      </c>
      <c r="L210" s="44" t="str">
        <f>IFERROR(VLOOKUP($B210&amp;L$1,'デイリーデータ (2)'!$A:$F,5,FALSE),"")</f>
        <v/>
      </c>
      <c r="M210" s="44" t="str">
        <f>IFERROR(VLOOKUP($B210&amp;M$1,'デイリーデータ (2)'!$A:$F,5,FALSE),"")</f>
        <v/>
      </c>
      <c r="N210" s="44" t="str">
        <f>IFERROR(VLOOKUP($B210&amp;N$1,'デイリーデータ (2)'!$A:$F,5,FALSE),"")</f>
        <v/>
      </c>
      <c r="O210" s="44" t="str">
        <f>IFERROR(VLOOKUP($B210&amp;O$1,'デイリーデータ (2)'!$A:$F,5,FALSE),"")</f>
        <v/>
      </c>
      <c r="P210" s="44" t="str">
        <f>IFERROR(VLOOKUP($B210&amp;P$1,'デイリーデータ (2)'!$A:$F,5,FALSE),"")</f>
        <v/>
      </c>
      <c r="Q210" s="44" t="str">
        <f>IFERROR(VLOOKUP($B210&amp;Q$1,'デイリーデータ (2)'!$A:$F,5,FALSE),"")</f>
        <v/>
      </c>
      <c r="R210" s="44" t="str">
        <f>IFERROR(VLOOKUP($B210&amp;R$1,'デイリーデータ (2)'!$A:$F,5,FALSE),"")</f>
        <v/>
      </c>
      <c r="S210" s="44" t="str">
        <f>IFERROR(VLOOKUP($B210&amp;S$1,'デイリーデータ (2)'!$A:$F,5,FALSE),"")</f>
        <v/>
      </c>
      <c r="T210" s="44" t="str">
        <f>IFERROR(VLOOKUP($B210&amp;T$1,'デイリーデータ (2)'!$A:$F,5,FALSE),"")</f>
        <v/>
      </c>
      <c r="U210" s="44" t="str">
        <f>IFERROR(VLOOKUP($B210&amp;U$1,'デイリーデータ (2)'!$A:$F,5,FALSE),"")</f>
        <v/>
      </c>
      <c r="V210" s="44" t="str">
        <f>IFERROR(VLOOKUP($B210&amp;V$1,'デイリーデータ (2)'!$A:$F,5,FALSE),"")</f>
        <v/>
      </c>
      <c r="W210" s="44" t="str">
        <f>IFERROR(VLOOKUP($B210&amp;W$1,'デイリーデータ (2)'!$A:$F,5,FALSE),"")</f>
        <v/>
      </c>
      <c r="X210" s="44" t="str">
        <f>IFERROR(VLOOKUP($B210&amp;X$1,'デイリーデータ (2)'!$A:$F,5,FALSE),"")</f>
        <v/>
      </c>
      <c r="Y210" s="44" t="str">
        <f>IFERROR(VLOOKUP($B210&amp;Y$1,'デイリーデータ (2)'!$A:$F,5,FALSE),"")</f>
        <v/>
      </c>
      <c r="Z210" s="44" t="str">
        <f>IFERROR(VLOOKUP($B210&amp;Z$1,'デイリーデータ (2)'!$A:$F,5,FALSE),"")</f>
        <v/>
      </c>
      <c r="AA210" s="44" t="str">
        <f>IFERROR(VLOOKUP($B210&amp;AA$1,'デイリーデータ (2)'!$A:$F,5,FALSE),"")</f>
        <v/>
      </c>
      <c r="AB210" s="44" t="str">
        <f>IFERROR(VLOOKUP($B210&amp;AB$1,'デイリーデータ (2)'!$A:$F,5,FALSE),"")</f>
        <v/>
      </c>
      <c r="AC210" s="44" t="str">
        <f>IFERROR(VLOOKUP($B210&amp;AC$1,'デイリーデータ (2)'!$A:$F,5,FALSE),"")</f>
        <v/>
      </c>
      <c r="AD210" s="44" t="str">
        <f>IFERROR(VLOOKUP($B210&amp;AD$1,'デイリーデータ (2)'!$A:$F,5,FALSE),"")</f>
        <v/>
      </c>
      <c r="AE210" s="44" t="str">
        <f>IFERROR(VLOOKUP($B210&amp;AE$1,'デイリーデータ (2)'!$A:$F,5,FALSE),"")</f>
        <v/>
      </c>
      <c r="AF210" s="44" t="str">
        <f>IFERROR(VLOOKUP($B210&amp;AF$1,'デイリーデータ (2)'!$A:$F,5,FALSE),"")</f>
        <v/>
      </c>
      <c r="AG210" s="44" t="str">
        <f>IFERROR(VLOOKUP($B210&amp;AG$1,'デイリーデータ (2)'!$A:$F,5,FALSE),"")</f>
        <v/>
      </c>
      <c r="AH210" s="45" t="str">
        <f>IFERROR(VLOOKUP($B210&amp;AH$1,'デイリーデータ (2)'!$A:$F,5,FALSE),"")</f>
        <v/>
      </c>
    </row>
    <row r="211" spans="1:34" s="15" customFormat="1" ht="9.5" x14ac:dyDescent="0.2">
      <c r="A211" s="29"/>
      <c r="B211" s="30"/>
      <c r="C211" s="28" t="s">
        <v>47</v>
      </c>
      <c r="D211" s="31" t="e">
        <f>VLOOKUP($B210&amp;勤務表!D$1,デイリーデータ,6,FALSE)</f>
        <v>#N/A</v>
      </c>
      <c r="E211" s="31" t="e">
        <f>VLOOKUP($B210&amp;勤務表!E$1,デイリーデータ,6,FALSE)</f>
        <v>#N/A</v>
      </c>
      <c r="F211" s="31" t="str">
        <f>IFERROR(VLOOKUP($B210&amp;勤務表!F$1,デイリーデータ,6,FALSE),"")</f>
        <v/>
      </c>
      <c r="G211" s="31" t="str">
        <f>IFERROR(VLOOKUP($B210&amp;勤務表!G$1,デイリーデータ,6,FALSE),"")</f>
        <v/>
      </c>
      <c r="H211" s="31" t="str">
        <f>IFERROR(VLOOKUP($B210&amp;勤務表!H$1,デイリーデータ,6,FALSE),"")</f>
        <v/>
      </c>
      <c r="I211" s="31" t="str">
        <f>IFERROR(VLOOKUP($B210&amp;勤務表!I$1,デイリーデータ,6,FALSE),"")</f>
        <v/>
      </c>
      <c r="J211" s="31" t="str">
        <f>IFERROR(VLOOKUP($B210&amp;勤務表!J$1,デイリーデータ,6,FALSE),"")</f>
        <v/>
      </c>
      <c r="K211" s="31" t="str">
        <f>IFERROR(VLOOKUP($B210&amp;勤務表!K$1,デイリーデータ,6,FALSE),"")</f>
        <v/>
      </c>
      <c r="L211" s="31" t="str">
        <f>IFERROR(VLOOKUP($B210&amp;勤務表!L$1,デイリーデータ,6,FALSE),"")</f>
        <v/>
      </c>
      <c r="M211" s="31" t="str">
        <f>IFERROR(VLOOKUP($B210&amp;勤務表!M$1,デイリーデータ,6,FALSE),"")</f>
        <v/>
      </c>
      <c r="N211" s="31" t="str">
        <f>IFERROR(VLOOKUP($B210&amp;勤務表!N$1,デイリーデータ,6,FALSE),"")</f>
        <v/>
      </c>
      <c r="O211" s="31" t="str">
        <f>IFERROR(VLOOKUP($B210&amp;勤務表!O$1,デイリーデータ,6,FALSE),"")</f>
        <v/>
      </c>
      <c r="P211" s="31" t="str">
        <f>IFERROR(VLOOKUP($B210&amp;勤務表!P$1,デイリーデータ,6,FALSE),"")</f>
        <v/>
      </c>
      <c r="Q211" s="31" t="str">
        <f>IFERROR(VLOOKUP($B210&amp;勤務表!Q$1,デイリーデータ,6,FALSE),"")</f>
        <v/>
      </c>
      <c r="R211" s="31" t="str">
        <f>IFERROR(VLOOKUP($B210&amp;勤務表!R$1,デイリーデータ,6,FALSE),"")</f>
        <v/>
      </c>
      <c r="S211" s="31" t="str">
        <f>IFERROR(VLOOKUP($B210&amp;勤務表!S$1,デイリーデータ,6,FALSE),"")</f>
        <v/>
      </c>
      <c r="T211" s="31" t="str">
        <f>IFERROR(VLOOKUP($B210&amp;勤務表!T$1,デイリーデータ,6,FALSE),"")</f>
        <v/>
      </c>
      <c r="U211" s="31" t="str">
        <f>IFERROR(VLOOKUP($B210&amp;勤務表!U$1,デイリーデータ,6,FALSE),"")</f>
        <v/>
      </c>
      <c r="V211" s="31" t="str">
        <f>IFERROR(VLOOKUP($B210&amp;勤務表!V$1,デイリーデータ,6,FALSE),"")</f>
        <v/>
      </c>
      <c r="W211" s="31" t="str">
        <f>IFERROR(VLOOKUP($B210&amp;勤務表!W$1,デイリーデータ,6,FALSE),"")</f>
        <v/>
      </c>
      <c r="X211" s="31" t="str">
        <f>IFERROR(VLOOKUP($B210&amp;勤務表!X$1,デイリーデータ,6,FALSE),"")</f>
        <v/>
      </c>
      <c r="Y211" s="31" t="str">
        <f>IFERROR(VLOOKUP($B210&amp;勤務表!Y$1,デイリーデータ,6,FALSE),"")</f>
        <v/>
      </c>
      <c r="Z211" s="31" t="str">
        <f>IFERROR(VLOOKUP($B210&amp;勤務表!Z$1,デイリーデータ,6,FALSE),"")</f>
        <v/>
      </c>
      <c r="AA211" s="31" t="str">
        <f>IFERROR(VLOOKUP($B210&amp;勤務表!AA$1,デイリーデータ,6,FALSE),"")</f>
        <v/>
      </c>
      <c r="AB211" s="31" t="str">
        <f>IFERROR(VLOOKUP($B210&amp;勤務表!AB$1,デイリーデータ,6,FALSE),"")</f>
        <v/>
      </c>
      <c r="AC211" s="31" t="str">
        <f>IFERROR(VLOOKUP($B210&amp;勤務表!AC$1,デイリーデータ,6,FALSE),"")</f>
        <v/>
      </c>
      <c r="AD211" s="31" t="str">
        <f>IFERROR(VLOOKUP($B210&amp;勤務表!AD$1,デイリーデータ,6,FALSE),"")</f>
        <v/>
      </c>
      <c r="AE211" s="31" t="str">
        <f>IFERROR(VLOOKUP($B210&amp;勤務表!AE$1,デイリーデータ,6,FALSE),"")</f>
        <v/>
      </c>
      <c r="AF211" s="31" t="str">
        <f>IFERROR(VLOOKUP($B210&amp;勤務表!AF$1,デイリーデータ,6,FALSE),"")</f>
        <v/>
      </c>
      <c r="AG211" s="31" t="str">
        <f>IFERROR(VLOOKUP($B210&amp;勤務表!AG$1,デイリーデータ,6,FALSE),"")</f>
        <v/>
      </c>
      <c r="AH211" s="32" t="str">
        <f>IFERROR(VLOOKUP($B210&amp;勤務表!AH$1,デイリーデータ,6,FALSE),"")</f>
        <v/>
      </c>
    </row>
    <row r="212" spans="1:34" s="15" customFormat="1" ht="9.5" x14ac:dyDescent="0.2">
      <c r="A212" s="38"/>
      <c r="B212" s="39"/>
      <c r="C212" s="40" t="s">
        <v>46</v>
      </c>
      <c r="D212" s="34" t="e">
        <f>VLOOKUP($B210&amp;D$1,'宅直データ (２)'!$A:$K,8,FALSE)</f>
        <v>#N/A</v>
      </c>
      <c r="E212" s="35" t="e">
        <f>INDEX(拘!$D$15:$AH$63,勤務表!$A210,DAY(勤務表!E$1))</f>
        <v>#VALUE!</v>
      </c>
      <c r="F212" s="35" t="e">
        <f>INDEX(拘!$D$15:$AH$63,勤務表!$A210,DAY(勤務表!F$1))</f>
        <v>#VALUE!</v>
      </c>
      <c r="G212" s="35" t="e">
        <f>INDEX(拘!$D$15:$AH$63,勤務表!$A210,DAY(勤務表!G$1))</f>
        <v>#VALUE!</v>
      </c>
      <c r="H212" s="35" t="e">
        <f>INDEX(拘!$D$15:$AH$63,勤務表!$A210,DAY(勤務表!H$1))</f>
        <v>#VALUE!</v>
      </c>
      <c r="I212" s="35" t="e">
        <f>INDEX(拘!$D$15:$AH$63,勤務表!$A210,DAY(勤務表!I$1))</f>
        <v>#VALUE!</v>
      </c>
      <c r="J212" s="35" t="e">
        <f>INDEX(拘!$D$15:$AH$63,勤務表!$A210,DAY(勤務表!J$1))</f>
        <v>#VALUE!</v>
      </c>
      <c r="K212" s="35" t="e">
        <f>INDEX(拘!$D$15:$AH$63,勤務表!$A210,DAY(勤務表!K$1))</f>
        <v>#VALUE!</v>
      </c>
      <c r="L212" s="35" t="e">
        <f>INDEX(拘!$D$15:$AH$63,勤務表!$A210,DAY(勤務表!L$1))</f>
        <v>#VALUE!</v>
      </c>
      <c r="M212" s="35" t="e">
        <f>INDEX(拘!$D$15:$AH$63,勤務表!$A210,DAY(勤務表!M$1))</f>
        <v>#VALUE!</v>
      </c>
      <c r="N212" s="35" t="e">
        <f>INDEX(拘!$D$15:$AH$63,勤務表!$A210,DAY(勤務表!N$1))</f>
        <v>#VALUE!</v>
      </c>
      <c r="O212" s="35" t="e">
        <f>INDEX(拘!$D$15:$AH$63,勤務表!$A210,DAY(勤務表!O$1))</f>
        <v>#VALUE!</v>
      </c>
      <c r="P212" s="35" t="e">
        <f>INDEX(拘!$D$15:$AH$63,勤務表!$A210,DAY(勤務表!P$1))</f>
        <v>#VALUE!</v>
      </c>
      <c r="Q212" s="35" t="e">
        <f>INDEX(拘!$D$15:$AH$63,勤務表!$A210,DAY(勤務表!Q$1))</f>
        <v>#VALUE!</v>
      </c>
      <c r="R212" s="35" t="e">
        <f>INDEX(拘!$D$15:$AH$63,勤務表!$A210,DAY(勤務表!R$1))</f>
        <v>#VALUE!</v>
      </c>
      <c r="S212" s="35" t="e">
        <f>INDEX(拘!$D$15:$AH$63,勤務表!$A210,DAY(勤務表!S$1))</f>
        <v>#VALUE!</v>
      </c>
      <c r="T212" s="35" t="e">
        <f>INDEX(拘!$D$15:$AH$63,勤務表!$A210,DAY(勤務表!T$1))</f>
        <v>#VALUE!</v>
      </c>
      <c r="U212" s="35" t="e">
        <f>INDEX(拘!$D$15:$AH$63,勤務表!$A210,DAY(勤務表!U$1))</f>
        <v>#VALUE!</v>
      </c>
      <c r="V212" s="35" t="e">
        <f>INDEX(拘!$D$15:$AH$63,勤務表!$A210,DAY(勤務表!V$1))</f>
        <v>#VALUE!</v>
      </c>
      <c r="W212" s="35" t="e">
        <f>INDEX(拘!$D$15:$AH$63,勤務表!$A210,DAY(勤務表!W$1))</f>
        <v>#VALUE!</v>
      </c>
      <c r="X212" s="35" t="e">
        <f>INDEX(拘!$D$15:$AH$63,勤務表!$A210,DAY(勤務表!X$1))</f>
        <v>#VALUE!</v>
      </c>
      <c r="Y212" s="35" t="e">
        <f>INDEX(拘!$D$15:$AH$63,勤務表!$A210,DAY(勤務表!Y$1))</f>
        <v>#VALUE!</v>
      </c>
      <c r="Z212" s="35" t="e">
        <f>INDEX(拘!$D$15:$AH$63,勤務表!$A210,DAY(勤務表!Z$1))</f>
        <v>#VALUE!</v>
      </c>
      <c r="AA212" s="35" t="e">
        <f>INDEX(拘!$D$15:$AH$63,勤務表!$A210,DAY(勤務表!AA$1))</f>
        <v>#VALUE!</v>
      </c>
      <c r="AB212" s="35" t="e">
        <f>INDEX(拘!$D$15:$AH$63,勤務表!$A210,DAY(勤務表!AB$1))</f>
        <v>#VALUE!</v>
      </c>
      <c r="AC212" s="35" t="e">
        <f>INDEX(拘!$D$15:$AH$63,勤務表!$A210,DAY(勤務表!AC$1))</f>
        <v>#VALUE!</v>
      </c>
      <c r="AD212" s="35" t="e">
        <f>INDEX(拘!$D$15:$AH$63,勤務表!$A210,DAY(勤務表!AD$1))</f>
        <v>#VALUE!</v>
      </c>
      <c r="AE212" s="35" t="e">
        <f>INDEX(拘!$D$15:$AH$63,勤務表!$A210,DAY(勤務表!AE$1))</f>
        <v>#VALUE!</v>
      </c>
      <c r="AF212" s="35" t="e">
        <f>INDEX(拘!$D$15:$AH$63,勤務表!$A210,DAY(勤務表!AF$1))</f>
        <v>#VALUE!</v>
      </c>
      <c r="AG212" s="35" t="e">
        <f>INDEX(拘!$D$15:$AH$63,勤務表!$A210,DAY(勤務表!AG$1))</f>
        <v>#VALUE!</v>
      </c>
      <c r="AH212" s="36" t="e">
        <f>INDEX(拘!$D$15:$AH$63,勤務表!$A210,DAY(勤務表!AH$1))</f>
        <v>#VALUE!</v>
      </c>
    </row>
    <row r="213" spans="1:34" s="15" customFormat="1" x14ac:dyDescent="0.2">
      <c r="A213" s="41" t="str">
        <f>IFERROR(IF(A210+1&lt;=MAX('デイリーデータ (2)'!G:G),A210+1,""),"")</f>
        <v/>
      </c>
      <c r="B213" s="42">
        <f>IFERROR(VLOOKUP(A213,スタッフ!A:C,2,FALSE),"")</f>
        <v>0</v>
      </c>
      <c r="C213" s="46">
        <f>IFERROR(VLOOKUP(A213,スタッフ!A:C,3,FALSE),"")</f>
        <v>0</v>
      </c>
      <c r="D213" s="43" t="str">
        <f>IFERROR(VLOOKUP($B213&amp;D$1,'デイリーデータ (2)'!$A:$F,5,FALSE),"")</f>
        <v/>
      </c>
      <c r="E213" s="44" t="str">
        <f>IFERROR(VLOOKUP($B213&amp;E$1,'デイリーデータ (2)'!$A:$F,5,FALSE),"")</f>
        <v/>
      </c>
      <c r="F213" s="44" t="str">
        <f>IFERROR(VLOOKUP($B213&amp;F$1,'デイリーデータ (2)'!$A:$F,5,FALSE),"")</f>
        <v/>
      </c>
      <c r="G213" s="44" t="str">
        <f>IFERROR(VLOOKUP($B213&amp;G$1,'デイリーデータ (2)'!$A:$F,5,FALSE),"")</f>
        <v/>
      </c>
      <c r="H213" s="44" t="str">
        <f>IFERROR(VLOOKUP($B213&amp;H$1,'デイリーデータ (2)'!$A:$F,5,FALSE),"")</f>
        <v/>
      </c>
      <c r="I213" s="44" t="str">
        <f>IFERROR(VLOOKUP($B213&amp;I$1,'デイリーデータ (2)'!$A:$F,5,FALSE),"")</f>
        <v/>
      </c>
      <c r="J213" s="44" t="str">
        <f>IFERROR(VLOOKUP($B213&amp;J$1,'デイリーデータ (2)'!$A:$F,5,FALSE),"")</f>
        <v/>
      </c>
      <c r="K213" s="44" t="str">
        <f>IFERROR(VLOOKUP($B213&amp;K$1,'デイリーデータ (2)'!$A:$F,5,FALSE),"")</f>
        <v/>
      </c>
      <c r="L213" s="44" t="str">
        <f>IFERROR(VLOOKUP($B213&amp;L$1,'デイリーデータ (2)'!$A:$F,5,FALSE),"")</f>
        <v/>
      </c>
      <c r="M213" s="44" t="str">
        <f>IFERROR(VLOOKUP($B213&amp;M$1,'デイリーデータ (2)'!$A:$F,5,FALSE),"")</f>
        <v/>
      </c>
      <c r="N213" s="44" t="str">
        <f>IFERROR(VLOOKUP($B213&amp;N$1,'デイリーデータ (2)'!$A:$F,5,FALSE),"")</f>
        <v/>
      </c>
      <c r="O213" s="44" t="str">
        <f>IFERROR(VLOOKUP($B213&amp;O$1,'デイリーデータ (2)'!$A:$F,5,FALSE),"")</f>
        <v/>
      </c>
      <c r="P213" s="44" t="str">
        <f>IFERROR(VLOOKUP($B213&amp;P$1,'デイリーデータ (2)'!$A:$F,5,FALSE),"")</f>
        <v/>
      </c>
      <c r="Q213" s="44" t="str">
        <f>IFERROR(VLOOKUP($B213&amp;Q$1,'デイリーデータ (2)'!$A:$F,5,FALSE),"")</f>
        <v/>
      </c>
      <c r="R213" s="44" t="str">
        <f>IFERROR(VLOOKUP($B213&amp;R$1,'デイリーデータ (2)'!$A:$F,5,FALSE),"")</f>
        <v/>
      </c>
      <c r="S213" s="44" t="str">
        <f>IFERROR(VLOOKUP($B213&amp;S$1,'デイリーデータ (2)'!$A:$F,5,FALSE),"")</f>
        <v/>
      </c>
      <c r="T213" s="44" t="str">
        <f>IFERROR(VLOOKUP($B213&amp;T$1,'デイリーデータ (2)'!$A:$F,5,FALSE),"")</f>
        <v/>
      </c>
      <c r="U213" s="44" t="str">
        <f>IFERROR(VLOOKUP($B213&amp;U$1,'デイリーデータ (2)'!$A:$F,5,FALSE),"")</f>
        <v/>
      </c>
      <c r="V213" s="44" t="str">
        <f>IFERROR(VLOOKUP($B213&amp;V$1,'デイリーデータ (2)'!$A:$F,5,FALSE),"")</f>
        <v/>
      </c>
      <c r="W213" s="44" t="str">
        <f>IFERROR(VLOOKUP($B213&amp;W$1,'デイリーデータ (2)'!$A:$F,5,FALSE),"")</f>
        <v/>
      </c>
      <c r="X213" s="44" t="str">
        <f>IFERROR(VLOOKUP($B213&amp;X$1,'デイリーデータ (2)'!$A:$F,5,FALSE),"")</f>
        <v/>
      </c>
      <c r="Y213" s="44" t="str">
        <f>IFERROR(VLOOKUP($B213&amp;Y$1,'デイリーデータ (2)'!$A:$F,5,FALSE),"")</f>
        <v/>
      </c>
      <c r="Z213" s="44" t="str">
        <f>IFERROR(VLOOKUP($B213&amp;Z$1,'デイリーデータ (2)'!$A:$F,5,FALSE),"")</f>
        <v/>
      </c>
      <c r="AA213" s="44" t="str">
        <f>IFERROR(VLOOKUP($B213&amp;AA$1,'デイリーデータ (2)'!$A:$F,5,FALSE),"")</f>
        <v/>
      </c>
      <c r="AB213" s="44" t="str">
        <f>IFERROR(VLOOKUP($B213&amp;AB$1,'デイリーデータ (2)'!$A:$F,5,FALSE),"")</f>
        <v/>
      </c>
      <c r="AC213" s="44" t="str">
        <f>IFERROR(VLOOKUP($B213&amp;AC$1,'デイリーデータ (2)'!$A:$F,5,FALSE),"")</f>
        <v/>
      </c>
      <c r="AD213" s="44" t="str">
        <f>IFERROR(VLOOKUP($B213&amp;AD$1,'デイリーデータ (2)'!$A:$F,5,FALSE),"")</f>
        <v/>
      </c>
      <c r="AE213" s="44" t="str">
        <f>IFERROR(VLOOKUP($B213&amp;AE$1,'デイリーデータ (2)'!$A:$F,5,FALSE),"")</f>
        <v/>
      </c>
      <c r="AF213" s="44" t="str">
        <f>IFERROR(VLOOKUP($B213&amp;AF$1,'デイリーデータ (2)'!$A:$F,5,FALSE),"")</f>
        <v/>
      </c>
      <c r="AG213" s="44" t="str">
        <f>IFERROR(VLOOKUP($B213&amp;AG$1,'デイリーデータ (2)'!$A:$F,5,FALSE),"")</f>
        <v/>
      </c>
      <c r="AH213" s="45" t="str">
        <f>IFERROR(VLOOKUP($B213&amp;AH$1,'デイリーデータ (2)'!$A:$F,5,FALSE),"")</f>
        <v/>
      </c>
    </row>
    <row r="214" spans="1:34" s="15" customFormat="1" ht="9.5" x14ac:dyDescent="0.2">
      <c r="A214" s="29"/>
      <c r="B214" s="30"/>
      <c r="C214" s="28" t="s">
        <v>47</v>
      </c>
      <c r="D214" s="31" t="e">
        <f>VLOOKUP($B213&amp;勤務表!D$1,デイリーデータ,6,FALSE)</f>
        <v>#N/A</v>
      </c>
      <c r="E214" s="31" t="e">
        <f>VLOOKUP($B213&amp;勤務表!E$1,デイリーデータ,6,FALSE)</f>
        <v>#N/A</v>
      </c>
      <c r="F214" s="31" t="str">
        <f>IFERROR(VLOOKUP($B213&amp;勤務表!F$1,デイリーデータ,6,FALSE),"")</f>
        <v/>
      </c>
      <c r="G214" s="31" t="str">
        <f>IFERROR(VLOOKUP($B213&amp;勤務表!G$1,デイリーデータ,6,FALSE),"")</f>
        <v/>
      </c>
      <c r="H214" s="31" t="str">
        <f>IFERROR(VLOOKUP($B213&amp;勤務表!H$1,デイリーデータ,6,FALSE),"")</f>
        <v/>
      </c>
      <c r="I214" s="31" t="str">
        <f>IFERROR(VLOOKUP($B213&amp;勤務表!I$1,デイリーデータ,6,FALSE),"")</f>
        <v/>
      </c>
      <c r="J214" s="31" t="str">
        <f>IFERROR(VLOOKUP($B213&amp;勤務表!J$1,デイリーデータ,6,FALSE),"")</f>
        <v/>
      </c>
      <c r="K214" s="31" t="str">
        <f>IFERROR(VLOOKUP($B213&amp;勤務表!K$1,デイリーデータ,6,FALSE),"")</f>
        <v/>
      </c>
      <c r="L214" s="31" t="str">
        <f>IFERROR(VLOOKUP($B213&amp;勤務表!L$1,デイリーデータ,6,FALSE),"")</f>
        <v/>
      </c>
      <c r="M214" s="31" t="str">
        <f>IFERROR(VLOOKUP($B213&amp;勤務表!M$1,デイリーデータ,6,FALSE),"")</f>
        <v/>
      </c>
      <c r="N214" s="31" t="str">
        <f>IFERROR(VLOOKUP($B213&amp;勤務表!N$1,デイリーデータ,6,FALSE),"")</f>
        <v/>
      </c>
      <c r="O214" s="31" t="str">
        <f>IFERROR(VLOOKUP($B213&amp;勤務表!O$1,デイリーデータ,6,FALSE),"")</f>
        <v/>
      </c>
      <c r="P214" s="31" t="str">
        <f>IFERROR(VLOOKUP($B213&amp;勤務表!P$1,デイリーデータ,6,FALSE),"")</f>
        <v/>
      </c>
      <c r="Q214" s="31" t="str">
        <f>IFERROR(VLOOKUP($B213&amp;勤務表!Q$1,デイリーデータ,6,FALSE),"")</f>
        <v/>
      </c>
      <c r="R214" s="31" t="str">
        <f>IFERROR(VLOOKUP($B213&amp;勤務表!R$1,デイリーデータ,6,FALSE),"")</f>
        <v/>
      </c>
      <c r="S214" s="31" t="str">
        <f>IFERROR(VLOOKUP($B213&amp;勤務表!S$1,デイリーデータ,6,FALSE),"")</f>
        <v/>
      </c>
      <c r="T214" s="31" t="str">
        <f>IFERROR(VLOOKUP($B213&amp;勤務表!T$1,デイリーデータ,6,FALSE),"")</f>
        <v/>
      </c>
      <c r="U214" s="31" t="str">
        <f>IFERROR(VLOOKUP($B213&amp;勤務表!U$1,デイリーデータ,6,FALSE),"")</f>
        <v/>
      </c>
      <c r="V214" s="31" t="str">
        <f>IFERROR(VLOOKUP($B213&amp;勤務表!V$1,デイリーデータ,6,FALSE),"")</f>
        <v/>
      </c>
      <c r="W214" s="31" t="str">
        <f>IFERROR(VLOOKUP($B213&amp;勤務表!W$1,デイリーデータ,6,FALSE),"")</f>
        <v/>
      </c>
      <c r="X214" s="31" t="str">
        <f>IFERROR(VLOOKUP($B213&amp;勤務表!X$1,デイリーデータ,6,FALSE),"")</f>
        <v/>
      </c>
      <c r="Y214" s="31" t="str">
        <f>IFERROR(VLOOKUP($B213&amp;勤務表!Y$1,デイリーデータ,6,FALSE),"")</f>
        <v/>
      </c>
      <c r="Z214" s="31" t="str">
        <f>IFERROR(VLOOKUP($B213&amp;勤務表!Z$1,デイリーデータ,6,FALSE),"")</f>
        <v/>
      </c>
      <c r="AA214" s="31" t="str">
        <f>IFERROR(VLOOKUP($B213&amp;勤務表!AA$1,デイリーデータ,6,FALSE),"")</f>
        <v/>
      </c>
      <c r="AB214" s="31" t="str">
        <f>IFERROR(VLOOKUP($B213&amp;勤務表!AB$1,デイリーデータ,6,FALSE),"")</f>
        <v/>
      </c>
      <c r="AC214" s="31" t="str">
        <f>IFERROR(VLOOKUP($B213&amp;勤務表!AC$1,デイリーデータ,6,FALSE),"")</f>
        <v/>
      </c>
      <c r="AD214" s="31" t="str">
        <f>IFERROR(VLOOKUP($B213&amp;勤務表!AD$1,デイリーデータ,6,FALSE),"")</f>
        <v/>
      </c>
      <c r="AE214" s="31" t="str">
        <f>IFERROR(VLOOKUP($B213&amp;勤務表!AE$1,デイリーデータ,6,FALSE),"")</f>
        <v/>
      </c>
      <c r="AF214" s="31" t="str">
        <f>IFERROR(VLOOKUP($B213&amp;勤務表!AF$1,デイリーデータ,6,FALSE),"")</f>
        <v/>
      </c>
      <c r="AG214" s="31" t="str">
        <f>IFERROR(VLOOKUP($B213&amp;勤務表!AG$1,デイリーデータ,6,FALSE),"")</f>
        <v/>
      </c>
      <c r="AH214" s="32" t="str">
        <f>IFERROR(VLOOKUP($B213&amp;勤務表!AH$1,デイリーデータ,6,FALSE),"")</f>
        <v/>
      </c>
    </row>
    <row r="215" spans="1:34" s="15" customFormat="1" ht="9.5" x14ac:dyDescent="0.2">
      <c r="A215" s="38"/>
      <c r="B215" s="39"/>
      <c r="C215" s="40" t="s">
        <v>46</v>
      </c>
      <c r="D215" s="34" t="e">
        <f>VLOOKUP($B213&amp;D$1,'宅直データ (２)'!$A:$K,8,FALSE)</f>
        <v>#N/A</v>
      </c>
      <c r="E215" s="35" t="e">
        <f>INDEX(拘!$D$15:$AH$63,勤務表!$A213,DAY(勤務表!E$1))</f>
        <v>#VALUE!</v>
      </c>
      <c r="F215" s="35" t="e">
        <f>INDEX(拘!$D$15:$AH$63,勤務表!$A213,DAY(勤務表!F$1))</f>
        <v>#VALUE!</v>
      </c>
      <c r="G215" s="35" t="e">
        <f>INDEX(拘!$D$15:$AH$63,勤務表!$A213,DAY(勤務表!G$1))</f>
        <v>#VALUE!</v>
      </c>
      <c r="H215" s="35" t="e">
        <f>INDEX(拘!$D$15:$AH$63,勤務表!$A213,DAY(勤務表!H$1))</f>
        <v>#VALUE!</v>
      </c>
      <c r="I215" s="35" t="e">
        <f>INDEX(拘!$D$15:$AH$63,勤務表!$A213,DAY(勤務表!I$1))</f>
        <v>#VALUE!</v>
      </c>
      <c r="J215" s="35" t="e">
        <f>INDEX(拘!$D$15:$AH$63,勤務表!$A213,DAY(勤務表!J$1))</f>
        <v>#VALUE!</v>
      </c>
      <c r="K215" s="35" t="e">
        <f>INDEX(拘!$D$15:$AH$63,勤務表!$A213,DAY(勤務表!K$1))</f>
        <v>#VALUE!</v>
      </c>
      <c r="L215" s="35" t="e">
        <f>INDEX(拘!$D$15:$AH$63,勤務表!$A213,DAY(勤務表!L$1))</f>
        <v>#VALUE!</v>
      </c>
      <c r="M215" s="35" t="e">
        <f>INDEX(拘!$D$15:$AH$63,勤務表!$A213,DAY(勤務表!M$1))</f>
        <v>#VALUE!</v>
      </c>
      <c r="N215" s="35" t="e">
        <f>INDEX(拘!$D$15:$AH$63,勤務表!$A213,DAY(勤務表!N$1))</f>
        <v>#VALUE!</v>
      </c>
      <c r="O215" s="35" t="e">
        <f>INDEX(拘!$D$15:$AH$63,勤務表!$A213,DAY(勤務表!O$1))</f>
        <v>#VALUE!</v>
      </c>
      <c r="P215" s="35" t="e">
        <f>INDEX(拘!$D$15:$AH$63,勤務表!$A213,DAY(勤務表!P$1))</f>
        <v>#VALUE!</v>
      </c>
      <c r="Q215" s="35" t="e">
        <f>INDEX(拘!$D$15:$AH$63,勤務表!$A213,DAY(勤務表!Q$1))</f>
        <v>#VALUE!</v>
      </c>
      <c r="R215" s="35" t="e">
        <f>INDEX(拘!$D$15:$AH$63,勤務表!$A213,DAY(勤務表!R$1))</f>
        <v>#VALUE!</v>
      </c>
      <c r="S215" s="35" t="e">
        <f>INDEX(拘!$D$15:$AH$63,勤務表!$A213,DAY(勤務表!S$1))</f>
        <v>#VALUE!</v>
      </c>
      <c r="T215" s="35" t="e">
        <f>INDEX(拘!$D$15:$AH$63,勤務表!$A213,DAY(勤務表!T$1))</f>
        <v>#VALUE!</v>
      </c>
      <c r="U215" s="35" t="e">
        <f>INDEX(拘!$D$15:$AH$63,勤務表!$A213,DAY(勤務表!U$1))</f>
        <v>#VALUE!</v>
      </c>
      <c r="V215" s="35" t="e">
        <f>INDEX(拘!$D$15:$AH$63,勤務表!$A213,DAY(勤務表!V$1))</f>
        <v>#VALUE!</v>
      </c>
      <c r="W215" s="35" t="e">
        <f>INDEX(拘!$D$15:$AH$63,勤務表!$A213,DAY(勤務表!W$1))</f>
        <v>#VALUE!</v>
      </c>
      <c r="X215" s="35" t="e">
        <f>INDEX(拘!$D$15:$AH$63,勤務表!$A213,DAY(勤務表!X$1))</f>
        <v>#VALUE!</v>
      </c>
      <c r="Y215" s="35" t="e">
        <f>INDEX(拘!$D$15:$AH$63,勤務表!$A213,DAY(勤務表!Y$1))</f>
        <v>#VALUE!</v>
      </c>
      <c r="Z215" s="35" t="e">
        <f>INDEX(拘!$D$15:$AH$63,勤務表!$A213,DAY(勤務表!Z$1))</f>
        <v>#VALUE!</v>
      </c>
      <c r="AA215" s="35" t="e">
        <f>INDEX(拘!$D$15:$AH$63,勤務表!$A213,DAY(勤務表!AA$1))</f>
        <v>#VALUE!</v>
      </c>
      <c r="AB215" s="35" t="e">
        <f>INDEX(拘!$D$15:$AH$63,勤務表!$A213,DAY(勤務表!AB$1))</f>
        <v>#VALUE!</v>
      </c>
      <c r="AC215" s="35" t="e">
        <f>INDEX(拘!$D$15:$AH$63,勤務表!$A213,DAY(勤務表!AC$1))</f>
        <v>#VALUE!</v>
      </c>
      <c r="AD215" s="35" t="e">
        <f>INDEX(拘!$D$15:$AH$63,勤務表!$A213,DAY(勤務表!AD$1))</f>
        <v>#VALUE!</v>
      </c>
      <c r="AE215" s="35" t="e">
        <f>INDEX(拘!$D$15:$AH$63,勤務表!$A213,DAY(勤務表!AE$1))</f>
        <v>#VALUE!</v>
      </c>
      <c r="AF215" s="35" t="e">
        <f>INDEX(拘!$D$15:$AH$63,勤務表!$A213,DAY(勤務表!AF$1))</f>
        <v>#VALUE!</v>
      </c>
      <c r="AG215" s="35" t="e">
        <f>INDEX(拘!$D$15:$AH$63,勤務表!$A213,DAY(勤務表!AG$1))</f>
        <v>#VALUE!</v>
      </c>
      <c r="AH215" s="36" t="e">
        <f>INDEX(拘!$D$15:$AH$63,勤務表!$A213,DAY(勤務表!AH$1))</f>
        <v>#VALUE!</v>
      </c>
    </row>
    <row r="216" spans="1:34" s="15" customFormat="1" x14ac:dyDescent="0.2">
      <c r="A216" s="41" t="str">
        <f>IFERROR(IF(A213+1&lt;=MAX('デイリーデータ (2)'!G:G),A213+1,""),"")</f>
        <v/>
      </c>
      <c r="B216" s="42">
        <f>IFERROR(VLOOKUP(A216,スタッフ!A:C,2,FALSE),"")</f>
        <v>0</v>
      </c>
      <c r="C216" s="46">
        <f>IFERROR(VLOOKUP(A216,スタッフ!A:C,3,FALSE),"")</f>
        <v>0</v>
      </c>
      <c r="D216" s="43" t="str">
        <f>IFERROR(VLOOKUP($B216&amp;D$1,'デイリーデータ (2)'!$A:$F,5,FALSE),"")</f>
        <v/>
      </c>
      <c r="E216" s="44" t="str">
        <f>IFERROR(VLOOKUP($B216&amp;E$1,'デイリーデータ (2)'!$A:$F,5,FALSE),"")</f>
        <v/>
      </c>
      <c r="F216" s="44" t="str">
        <f>IFERROR(VLOOKUP($B216&amp;F$1,'デイリーデータ (2)'!$A:$F,5,FALSE),"")</f>
        <v/>
      </c>
      <c r="G216" s="44" t="str">
        <f>IFERROR(VLOOKUP($B216&amp;G$1,'デイリーデータ (2)'!$A:$F,5,FALSE),"")</f>
        <v/>
      </c>
      <c r="H216" s="44" t="str">
        <f>IFERROR(VLOOKUP($B216&amp;H$1,'デイリーデータ (2)'!$A:$F,5,FALSE),"")</f>
        <v/>
      </c>
      <c r="I216" s="44" t="str">
        <f>IFERROR(VLOOKUP($B216&amp;I$1,'デイリーデータ (2)'!$A:$F,5,FALSE),"")</f>
        <v/>
      </c>
      <c r="J216" s="44" t="str">
        <f>IFERROR(VLOOKUP($B216&amp;J$1,'デイリーデータ (2)'!$A:$F,5,FALSE),"")</f>
        <v/>
      </c>
      <c r="K216" s="44" t="str">
        <f>IFERROR(VLOOKUP($B216&amp;K$1,'デイリーデータ (2)'!$A:$F,5,FALSE),"")</f>
        <v/>
      </c>
      <c r="L216" s="44" t="str">
        <f>IFERROR(VLOOKUP($B216&amp;L$1,'デイリーデータ (2)'!$A:$F,5,FALSE),"")</f>
        <v/>
      </c>
      <c r="M216" s="44" t="str">
        <f>IFERROR(VLOOKUP($B216&amp;M$1,'デイリーデータ (2)'!$A:$F,5,FALSE),"")</f>
        <v/>
      </c>
      <c r="N216" s="44" t="str">
        <f>IFERROR(VLOOKUP($B216&amp;N$1,'デイリーデータ (2)'!$A:$F,5,FALSE),"")</f>
        <v/>
      </c>
      <c r="O216" s="44" t="str">
        <f>IFERROR(VLOOKUP($B216&amp;O$1,'デイリーデータ (2)'!$A:$F,5,FALSE),"")</f>
        <v/>
      </c>
      <c r="P216" s="44" t="str">
        <f>IFERROR(VLOOKUP($B216&amp;P$1,'デイリーデータ (2)'!$A:$F,5,FALSE),"")</f>
        <v/>
      </c>
      <c r="Q216" s="44" t="str">
        <f>IFERROR(VLOOKUP($B216&amp;Q$1,'デイリーデータ (2)'!$A:$F,5,FALSE),"")</f>
        <v/>
      </c>
      <c r="R216" s="44" t="str">
        <f>IFERROR(VLOOKUP($B216&amp;R$1,'デイリーデータ (2)'!$A:$F,5,FALSE),"")</f>
        <v/>
      </c>
      <c r="S216" s="44" t="str">
        <f>IFERROR(VLOOKUP($B216&amp;S$1,'デイリーデータ (2)'!$A:$F,5,FALSE),"")</f>
        <v/>
      </c>
      <c r="T216" s="44" t="str">
        <f>IFERROR(VLOOKUP($B216&amp;T$1,'デイリーデータ (2)'!$A:$F,5,FALSE),"")</f>
        <v/>
      </c>
      <c r="U216" s="44" t="str">
        <f>IFERROR(VLOOKUP($B216&amp;U$1,'デイリーデータ (2)'!$A:$F,5,FALSE),"")</f>
        <v/>
      </c>
      <c r="V216" s="44" t="str">
        <f>IFERROR(VLOOKUP($B216&amp;V$1,'デイリーデータ (2)'!$A:$F,5,FALSE),"")</f>
        <v/>
      </c>
      <c r="W216" s="44" t="str">
        <f>IFERROR(VLOOKUP($B216&amp;W$1,'デイリーデータ (2)'!$A:$F,5,FALSE),"")</f>
        <v/>
      </c>
      <c r="X216" s="44" t="str">
        <f>IFERROR(VLOOKUP($B216&amp;X$1,'デイリーデータ (2)'!$A:$F,5,FALSE),"")</f>
        <v/>
      </c>
      <c r="Y216" s="44" t="str">
        <f>IFERROR(VLOOKUP($B216&amp;Y$1,'デイリーデータ (2)'!$A:$F,5,FALSE),"")</f>
        <v/>
      </c>
      <c r="Z216" s="44" t="str">
        <f>IFERROR(VLOOKUP($B216&amp;Z$1,'デイリーデータ (2)'!$A:$F,5,FALSE),"")</f>
        <v/>
      </c>
      <c r="AA216" s="44" t="str">
        <f>IFERROR(VLOOKUP($B216&amp;AA$1,'デイリーデータ (2)'!$A:$F,5,FALSE),"")</f>
        <v/>
      </c>
      <c r="AB216" s="44" t="str">
        <f>IFERROR(VLOOKUP($B216&amp;AB$1,'デイリーデータ (2)'!$A:$F,5,FALSE),"")</f>
        <v/>
      </c>
      <c r="AC216" s="44" t="str">
        <f>IFERROR(VLOOKUP($B216&amp;AC$1,'デイリーデータ (2)'!$A:$F,5,FALSE),"")</f>
        <v/>
      </c>
      <c r="AD216" s="44" t="str">
        <f>IFERROR(VLOOKUP($B216&amp;AD$1,'デイリーデータ (2)'!$A:$F,5,FALSE),"")</f>
        <v/>
      </c>
      <c r="AE216" s="44" t="str">
        <f>IFERROR(VLOOKUP($B216&amp;AE$1,'デイリーデータ (2)'!$A:$F,5,FALSE),"")</f>
        <v/>
      </c>
      <c r="AF216" s="44" t="str">
        <f>IFERROR(VLOOKUP($B216&amp;AF$1,'デイリーデータ (2)'!$A:$F,5,FALSE),"")</f>
        <v/>
      </c>
      <c r="AG216" s="44" t="str">
        <f>IFERROR(VLOOKUP($B216&amp;AG$1,'デイリーデータ (2)'!$A:$F,5,FALSE),"")</f>
        <v/>
      </c>
      <c r="AH216" s="45" t="str">
        <f>IFERROR(VLOOKUP($B216&amp;AH$1,'デイリーデータ (2)'!$A:$F,5,FALSE),"")</f>
        <v/>
      </c>
    </row>
    <row r="217" spans="1:34" s="15" customFormat="1" ht="9.5" x14ac:dyDescent="0.2">
      <c r="A217" s="29"/>
      <c r="B217" s="30"/>
      <c r="C217" s="28" t="s">
        <v>47</v>
      </c>
      <c r="D217" s="31" t="e">
        <f>VLOOKUP($B216&amp;勤務表!D$1,デイリーデータ,6,FALSE)</f>
        <v>#N/A</v>
      </c>
      <c r="E217" s="31" t="e">
        <f>VLOOKUP($B216&amp;勤務表!E$1,デイリーデータ,6,FALSE)</f>
        <v>#N/A</v>
      </c>
      <c r="F217" s="31" t="str">
        <f>IFERROR(VLOOKUP($B216&amp;勤務表!F$1,デイリーデータ,6,FALSE),"")</f>
        <v/>
      </c>
      <c r="G217" s="31" t="str">
        <f>IFERROR(VLOOKUP($B216&amp;勤務表!G$1,デイリーデータ,6,FALSE),"")</f>
        <v/>
      </c>
      <c r="H217" s="31" t="str">
        <f>IFERROR(VLOOKUP($B216&amp;勤務表!H$1,デイリーデータ,6,FALSE),"")</f>
        <v/>
      </c>
      <c r="I217" s="31" t="str">
        <f>IFERROR(VLOOKUP($B216&amp;勤務表!I$1,デイリーデータ,6,FALSE),"")</f>
        <v/>
      </c>
      <c r="J217" s="31" t="str">
        <f>IFERROR(VLOOKUP($B216&amp;勤務表!J$1,デイリーデータ,6,FALSE),"")</f>
        <v/>
      </c>
      <c r="K217" s="31" t="str">
        <f>IFERROR(VLOOKUP($B216&amp;勤務表!K$1,デイリーデータ,6,FALSE),"")</f>
        <v/>
      </c>
      <c r="L217" s="31" t="str">
        <f>IFERROR(VLOOKUP($B216&amp;勤務表!L$1,デイリーデータ,6,FALSE),"")</f>
        <v/>
      </c>
      <c r="M217" s="31" t="str">
        <f>IFERROR(VLOOKUP($B216&amp;勤務表!M$1,デイリーデータ,6,FALSE),"")</f>
        <v/>
      </c>
      <c r="N217" s="31" t="str">
        <f>IFERROR(VLOOKUP($B216&amp;勤務表!N$1,デイリーデータ,6,FALSE),"")</f>
        <v/>
      </c>
      <c r="O217" s="31" t="str">
        <f>IFERROR(VLOOKUP($B216&amp;勤務表!O$1,デイリーデータ,6,FALSE),"")</f>
        <v/>
      </c>
      <c r="P217" s="31" t="str">
        <f>IFERROR(VLOOKUP($B216&amp;勤務表!P$1,デイリーデータ,6,FALSE),"")</f>
        <v/>
      </c>
      <c r="Q217" s="31" t="str">
        <f>IFERROR(VLOOKUP($B216&amp;勤務表!Q$1,デイリーデータ,6,FALSE),"")</f>
        <v/>
      </c>
      <c r="R217" s="31" t="str">
        <f>IFERROR(VLOOKUP($B216&amp;勤務表!R$1,デイリーデータ,6,FALSE),"")</f>
        <v/>
      </c>
      <c r="S217" s="31" t="str">
        <f>IFERROR(VLOOKUP($B216&amp;勤務表!S$1,デイリーデータ,6,FALSE),"")</f>
        <v/>
      </c>
      <c r="T217" s="31" t="str">
        <f>IFERROR(VLOOKUP($B216&amp;勤務表!T$1,デイリーデータ,6,FALSE),"")</f>
        <v/>
      </c>
      <c r="U217" s="31" t="str">
        <f>IFERROR(VLOOKUP($B216&amp;勤務表!U$1,デイリーデータ,6,FALSE),"")</f>
        <v/>
      </c>
      <c r="V217" s="31" t="str">
        <f>IFERROR(VLOOKUP($B216&amp;勤務表!V$1,デイリーデータ,6,FALSE),"")</f>
        <v/>
      </c>
      <c r="W217" s="31" t="str">
        <f>IFERROR(VLOOKUP($B216&amp;勤務表!W$1,デイリーデータ,6,FALSE),"")</f>
        <v/>
      </c>
      <c r="X217" s="31" t="str">
        <f>IFERROR(VLOOKUP($B216&amp;勤務表!X$1,デイリーデータ,6,FALSE),"")</f>
        <v/>
      </c>
      <c r="Y217" s="31" t="str">
        <f>IFERROR(VLOOKUP($B216&amp;勤務表!Y$1,デイリーデータ,6,FALSE),"")</f>
        <v/>
      </c>
      <c r="Z217" s="31" t="str">
        <f>IFERROR(VLOOKUP($B216&amp;勤務表!Z$1,デイリーデータ,6,FALSE),"")</f>
        <v/>
      </c>
      <c r="AA217" s="31" t="str">
        <f>IFERROR(VLOOKUP($B216&amp;勤務表!AA$1,デイリーデータ,6,FALSE),"")</f>
        <v/>
      </c>
      <c r="AB217" s="31" t="str">
        <f>IFERROR(VLOOKUP($B216&amp;勤務表!AB$1,デイリーデータ,6,FALSE),"")</f>
        <v/>
      </c>
      <c r="AC217" s="31" t="str">
        <f>IFERROR(VLOOKUP($B216&amp;勤務表!AC$1,デイリーデータ,6,FALSE),"")</f>
        <v/>
      </c>
      <c r="AD217" s="31" t="str">
        <f>IFERROR(VLOOKUP($B216&amp;勤務表!AD$1,デイリーデータ,6,FALSE),"")</f>
        <v/>
      </c>
      <c r="AE217" s="31" t="str">
        <f>IFERROR(VLOOKUP($B216&amp;勤務表!AE$1,デイリーデータ,6,FALSE),"")</f>
        <v/>
      </c>
      <c r="AF217" s="31" t="str">
        <f>IFERROR(VLOOKUP($B216&amp;勤務表!AF$1,デイリーデータ,6,FALSE),"")</f>
        <v/>
      </c>
      <c r="AG217" s="31" t="str">
        <f>IFERROR(VLOOKUP($B216&amp;勤務表!AG$1,デイリーデータ,6,FALSE),"")</f>
        <v/>
      </c>
      <c r="AH217" s="32" t="str">
        <f>IFERROR(VLOOKUP($B216&amp;勤務表!AH$1,デイリーデータ,6,FALSE),"")</f>
        <v/>
      </c>
    </row>
    <row r="218" spans="1:34" s="15" customFormat="1" ht="9.5" x14ac:dyDescent="0.2">
      <c r="A218" s="38"/>
      <c r="B218" s="39"/>
      <c r="C218" s="40" t="s">
        <v>46</v>
      </c>
      <c r="D218" s="34" t="e">
        <f>VLOOKUP($B216&amp;D$1,'宅直データ (２)'!$A:$K,8,FALSE)</f>
        <v>#N/A</v>
      </c>
      <c r="E218" s="35" t="e">
        <f>INDEX(拘!$D$15:$AH$63,勤務表!$A216,DAY(勤務表!E$1))</f>
        <v>#VALUE!</v>
      </c>
      <c r="F218" s="35" t="e">
        <f>INDEX(拘!$D$15:$AH$63,勤務表!$A216,DAY(勤務表!F$1))</f>
        <v>#VALUE!</v>
      </c>
      <c r="G218" s="35" t="e">
        <f>INDEX(拘!$D$15:$AH$63,勤務表!$A216,DAY(勤務表!G$1))</f>
        <v>#VALUE!</v>
      </c>
      <c r="H218" s="35" t="e">
        <f>INDEX(拘!$D$15:$AH$63,勤務表!$A216,DAY(勤務表!H$1))</f>
        <v>#VALUE!</v>
      </c>
      <c r="I218" s="35" t="e">
        <f>INDEX(拘!$D$15:$AH$63,勤務表!$A216,DAY(勤務表!I$1))</f>
        <v>#VALUE!</v>
      </c>
      <c r="J218" s="35" t="e">
        <f>INDEX(拘!$D$15:$AH$63,勤務表!$A216,DAY(勤務表!J$1))</f>
        <v>#VALUE!</v>
      </c>
      <c r="K218" s="35" t="e">
        <f>INDEX(拘!$D$15:$AH$63,勤務表!$A216,DAY(勤務表!K$1))</f>
        <v>#VALUE!</v>
      </c>
      <c r="L218" s="35" t="e">
        <f>INDEX(拘!$D$15:$AH$63,勤務表!$A216,DAY(勤務表!L$1))</f>
        <v>#VALUE!</v>
      </c>
      <c r="M218" s="35" t="e">
        <f>INDEX(拘!$D$15:$AH$63,勤務表!$A216,DAY(勤務表!M$1))</f>
        <v>#VALUE!</v>
      </c>
      <c r="N218" s="35" t="e">
        <f>INDEX(拘!$D$15:$AH$63,勤務表!$A216,DAY(勤務表!N$1))</f>
        <v>#VALUE!</v>
      </c>
      <c r="O218" s="35" t="e">
        <f>INDEX(拘!$D$15:$AH$63,勤務表!$A216,DAY(勤務表!O$1))</f>
        <v>#VALUE!</v>
      </c>
      <c r="P218" s="35" t="e">
        <f>INDEX(拘!$D$15:$AH$63,勤務表!$A216,DAY(勤務表!P$1))</f>
        <v>#VALUE!</v>
      </c>
      <c r="Q218" s="35" t="e">
        <f>INDEX(拘!$D$15:$AH$63,勤務表!$A216,DAY(勤務表!Q$1))</f>
        <v>#VALUE!</v>
      </c>
      <c r="R218" s="35" t="e">
        <f>INDEX(拘!$D$15:$AH$63,勤務表!$A216,DAY(勤務表!R$1))</f>
        <v>#VALUE!</v>
      </c>
      <c r="S218" s="35" t="e">
        <f>INDEX(拘!$D$15:$AH$63,勤務表!$A216,DAY(勤務表!S$1))</f>
        <v>#VALUE!</v>
      </c>
      <c r="T218" s="35" t="e">
        <f>INDEX(拘!$D$15:$AH$63,勤務表!$A216,DAY(勤務表!T$1))</f>
        <v>#VALUE!</v>
      </c>
      <c r="U218" s="35" t="e">
        <f>INDEX(拘!$D$15:$AH$63,勤務表!$A216,DAY(勤務表!U$1))</f>
        <v>#VALUE!</v>
      </c>
      <c r="V218" s="35" t="e">
        <f>INDEX(拘!$D$15:$AH$63,勤務表!$A216,DAY(勤務表!V$1))</f>
        <v>#VALUE!</v>
      </c>
      <c r="W218" s="35" t="e">
        <f>INDEX(拘!$D$15:$AH$63,勤務表!$A216,DAY(勤務表!W$1))</f>
        <v>#VALUE!</v>
      </c>
      <c r="X218" s="35" t="e">
        <f>INDEX(拘!$D$15:$AH$63,勤務表!$A216,DAY(勤務表!X$1))</f>
        <v>#VALUE!</v>
      </c>
      <c r="Y218" s="35" t="e">
        <f>INDEX(拘!$D$15:$AH$63,勤務表!$A216,DAY(勤務表!Y$1))</f>
        <v>#VALUE!</v>
      </c>
      <c r="Z218" s="35" t="e">
        <f>INDEX(拘!$D$15:$AH$63,勤務表!$A216,DAY(勤務表!Z$1))</f>
        <v>#VALUE!</v>
      </c>
      <c r="AA218" s="35" t="e">
        <f>INDEX(拘!$D$15:$AH$63,勤務表!$A216,DAY(勤務表!AA$1))</f>
        <v>#VALUE!</v>
      </c>
      <c r="AB218" s="35" t="e">
        <f>INDEX(拘!$D$15:$AH$63,勤務表!$A216,DAY(勤務表!AB$1))</f>
        <v>#VALUE!</v>
      </c>
      <c r="AC218" s="35" t="e">
        <f>INDEX(拘!$D$15:$AH$63,勤務表!$A216,DAY(勤務表!AC$1))</f>
        <v>#VALUE!</v>
      </c>
      <c r="AD218" s="35" t="e">
        <f>INDEX(拘!$D$15:$AH$63,勤務表!$A216,DAY(勤務表!AD$1))</f>
        <v>#VALUE!</v>
      </c>
      <c r="AE218" s="35" t="e">
        <f>INDEX(拘!$D$15:$AH$63,勤務表!$A216,DAY(勤務表!AE$1))</f>
        <v>#VALUE!</v>
      </c>
      <c r="AF218" s="35" t="e">
        <f>INDEX(拘!$D$15:$AH$63,勤務表!$A216,DAY(勤務表!AF$1))</f>
        <v>#VALUE!</v>
      </c>
      <c r="AG218" s="35" t="e">
        <f>INDEX(拘!$D$15:$AH$63,勤務表!$A216,DAY(勤務表!AG$1))</f>
        <v>#VALUE!</v>
      </c>
      <c r="AH218" s="36" t="e">
        <f>INDEX(拘!$D$15:$AH$63,勤務表!$A216,DAY(勤務表!AH$1))</f>
        <v>#VALUE!</v>
      </c>
    </row>
    <row r="219" spans="1:34" s="15" customFormat="1" x14ac:dyDescent="0.2">
      <c r="A219" s="41" t="str">
        <f>IFERROR(IF(A216+1&lt;=MAX('デイリーデータ (2)'!G:G),A216+1,""),"")</f>
        <v/>
      </c>
      <c r="B219" s="42">
        <f>IFERROR(VLOOKUP(A219,スタッフ!A:C,2,FALSE),"")</f>
        <v>0</v>
      </c>
      <c r="C219" s="46">
        <f>IFERROR(VLOOKUP(A219,スタッフ!A:C,3,FALSE),"")</f>
        <v>0</v>
      </c>
      <c r="D219" s="43" t="str">
        <f>IFERROR(VLOOKUP($B219&amp;D$1,'デイリーデータ (2)'!$A:$F,5,FALSE),"")</f>
        <v/>
      </c>
      <c r="E219" s="44" t="str">
        <f>IFERROR(VLOOKUP($B219&amp;E$1,'デイリーデータ (2)'!$A:$F,5,FALSE),"")</f>
        <v/>
      </c>
      <c r="F219" s="44" t="str">
        <f>IFERROR(VLOOKUP($B219&amp;F$1,'デイリーデータ (2)'!$A:$F,5,FALSE),"")</f>
        <v/>
      </c>
      <c r="G219" s="44" t="str">
        <f>IFERROR(VLOOKUP($B219&amp;G$1,'デイリーデータ (2)'!$A:$F,5,FALSE),"")</f>
        <v/>
      </c>
      <c r="H219" s="44" t="str">
        <f>IFERROR(VLOOKUP($B219&amp;H$1,'デイリーデータ (2)'!$A:$F,5,FALSE),"")</f>
        <v/>
      </c>
      <c r="I219" s="44" t="str">
        <f>IFERROR(VLOOKUP($B219&amp;I$1,'デイリーデータ (2)'!$A:$F,5,FALSE),"")</f>
        <v/>
      </c>
      <c r="J219" s="44" t="str">
        <f>IFERROR(VLOOKUP($B219&amp;J$1,'デイリーデータ (2)'!$A:$F,5,FALSE),"")</f>
        <v/>
      </c>
      <c r="K219" s="44" t="str">
        <f>IFERROR(VLOOKUP($B219&amp;K$1,'デイリーデータ (2)'!$A:$F,5,FALSE),"")</f>
        <v/>
      </c>
      <c r="L219" s="44" t="str">
        <f>IFERROR(VLOOKUP($B219&amp;L$1,'デイリーデータ (2)'!$A:$F,5,FALSE),"")</f>
        <v/>
      </c>
      <c r="M219" s="44" t="str">
        <f>IFERROR(VLOOKUP($B219&amp;M$1,'デイリーデータ (2)'!$A:$F,5,FALSE),"")</f>
        <v/>
      </c>
      <c r="N219" s="44" t="str">
        <f>IFERROR(VLOOKUP($B219&amp;N$1,'デイリーデータ (2)'!$A:$F,5,FALSE),"")</f>
        <v/>
      </c>
      <c r="O219" s="44" t="str">
        <f>IFERROR(VLOOKUP($B219&amp;O$1,'デイリーデータ (2)'!$A:$F,5,FALSE),"")</f>
        <v/>
      </c>
      <c r="P219" s="44" t="str">
        <f>IFERROR(VLOOKUP($B219&amp;P$1,'デイリーデータ (2)'!$A:$F,5,FALSE),"")</f>
        <v/>
      </c>
      <c r="Q219" s="44" t="str">
        <f>IFERROR(VLOOKUP($B219&amp;Q$1,'デイリーデータ (2)'!$A:$F,5,FALSE),"")</f>
        <v/>
      </c>
      <c r="R219" s="44" t="str">
        <f>IFERROR(VLOOKUP($B219&amp;R$1,'デイリーデータ (2)'!$A:$F,5,FALSE),"")</f>
        <v/>
      </c>
      <c r="S219" s="44" t="str">
        <f>IFERROR(VLOOKUP($B219&amp;S$1,'デイリーデータ (2)'!$A:$F,5,FALSE),"")</f>
        <v/>
      </c>
      <c r="T219" s="44" t="str">
        <f>IFERROR(VLOOKUP($B219&amp;T$1,'デイリーデータ (2)'!$A:$F,5,FALSE),"")</f>
        <v/>
      </c>
      <c r="U219" s="44" t="str">
        <f>IFERROR(VLOOKUP($B219&amp;U$1,'デイリーデータ (2)'!$A:$F,5,FALSE),"")</f>
        <v/>
      </c>
      <c r="V219" s="44" t="str">
        <f>IFERROR(VLOOKUP($B219&amp;V$1,'デイリーデータ (2)'!$A:$F,5,FALSE),"")</f>
        <v/>
      </c>
      <c r="W219" s="44" t="str">
        <f>IFERROR(VLOOKUP($B219&amp;W$1,'デイリーデータ (2)'!$A:$F,5,FALSE),"")</f>
        <v/>
      </c>
      <c r="X219" s="44" t="str">
        <f>IFERROR(VLOOKUP($B219&amp;X$1,'デイリーデータ (2)'!$A:$F,5,FALSE),"")</f>
        <v/>
      </c>
      <c r="Y219" s="44" t="str">
        <f>IFERROR(VLOOKUP($B219&amp;Y$1,'デイリーデータ (2)'!$A:$F,5,FALSE),"")</f>
        <v/>
      </c>
      <c r="Z219" s="44" t="str">
        <f>IFERROR(VLOOKUP($B219&amp;Z$1,'デイリーデータ (2)'!$A:$F,5,FALSE),"")</f>
        <v/>
      </c>
      <c r="AA219" s="44" t="str">
        <f>IFERROR(VLOOKUP($B219&amp;AA$1,'デイリーデータ (2)'!$A:$F,5,FALSE),"")</f>
        <v/>
      </c>
      <c r="AB219" s="44" t="str">
        <f>IFERROR(VLOOKUP($B219&amp;AB$1,'デイリーデータ (2)'!$A:$F,5,FALSE),"")</f>
        <v/>
      </c>
      <c r="AC219" s="44" t="str">
        <f>IFERROR(VLOOKUP($B219&amp;AC$1,'デイリーデータ (2)'!$A:$F,5,FALSE),"")</f>
        <v/>
      </c>
      <c r="AD219" s="44" t="str">
        <f>IFERROR(VLOOKUP($B219&amp;AD$1,'デイリーデータ (2)'!$A:$F,5,FALSE),"")</f>
        <v/>
      </c>
      <c r="AE219" s="44" t="str">
        <f>IFERROR(VLOOKUP($B219&amp;AE$1,'デイリーデータ (2)'!$A:$F,5,FALSE),"")</f>
        <v/>
      </c>
      <c r="AF219" s="44" t="str">
        <f>IFERROR(VLOOKUP($B219&amp;AF$1,'デイリーデータ (2)'!$A:$F,5,FALSE),"")</f>
        <v/>
      </c>
      <c r="AG219" s="44" t="str">
        <f>IFERROR(VLOOKUP($B219&amp;AG$1,'デイリーデータ (2)'!$A:$F,5,FALSE),"")</f>
        <v/>
      </c>
      <c r="AH219" s="45" t="str">
        <f>IFERROR(VLOOKUP($B219&amp;AH$1,'デイリーデータ (2)'!$A:$F,5,FALSE),"")</f>
        <v/>
      </c>
    </row>
    <row r="220" spans="1:34" s="15" customFormat="1" ht="9.5" x14ac:dyDescent="0.2">
      <c r="A220" s="29"/>
      <c r="B220" s="30"/>
      <c r="C220" s="28" t="s">
        <v>47</v>
      </c>
      <c r="D220" s="31" t="e">
        <f>VLOOKUP($B219&amp;勤務表!D$1,デイリーデータ,6,FALSE)</f>
        <v>#N/A</v>
      </c>
      <c r="E220" s="31" t="e">
        <f>VLOOKUP($B219&amp;勤務表!E$1,デイリーデータ,6,FALSE)</f>
        <v>#N/A</v>
      </c>
      <c r="F220" s="31" t="str">
        <f>IFERROR(VLOOKUP($B219&amp;勤務表!F$1,デイリーデータ,6,FALSE),"")</f>
        <v/>
      </c>
      <c r="G220" s="31" t="str">
        <f>IFERROR(VLOOKUP($B219&amp;勤務表!G$1,デイリーデータ,6,FALSE),"")</f>
        <v/>
      </c>
      <c r="H220" s="31" t="str">
        <f>IFERROR(VLOOKUP($B219&amp;勤務表!H$1,デイリーデータ,6,FALSE),"")</f>
        <v/>
      </c>
      <c r="I220" s="31" t="str">
        <f>IFERROR(VLOOKUP($B219&amp;勤務表!I$1,デイリーデータ,6,FALSE),"")</f>
        <v/>
      </c>
      <c r="J220" s="31" t="str">
        <f>IFERROR(VLOOKUP($B219&amp;勤務表!J$1,デイリーデータ,6,FALSE),"")</f>
        <v/>
      </c>
      <c r="K220" s="31" t="str">
        <f>IFERROR(VLOOKUP($B219&amp;勤務表!K$1,デイリーデータ,6,FALSE),"")</f>
        <v/>
      </c>
      <c r="L220" s="31" t="str">
        <f>IFERROR(VLOOKUP($B219&amp;勤務表!L$1,デイリーデータ,6,FALSE),"")</f>
        <v/>
      </c>
      <c r="M220" s="31" t="str">
        <f>IFERROR(VLOOKUP($B219&amp;勤務表!M$1,デイリーデータ,6,FALSE),"")</f>
        <v/>
      </c>
      <c r="N220" s="31" t="str">
        <f>IFERROR(VLOOKUP($B219&amp;勤務表!N$1,デイリーデータ,6,FALSE),"")</f>
        <v/>
      </c>
      <c r="O220" s="31" t="str">
        <f>IFERROR(VLOOKUP($B219&amp;勤務表!O$1,デイリーデータ,6,FALSE),"")</f>
        <v/>
      </c>
      <c r="P220" s="31" t="str">
        <f>IFERROR(VLOOKUP($B219&amp;勤務表!P$1,デイリーデータ,6,FALSE),"")</f>
        <v/>
      </c>
      <c r="Q220" s="31" t="str">
        <f>IFERROR(VLOOKUP($B219&amp;勤務表!Q$1,デイリーデータ,6,FALSE),"")</f>
        <v/>
      </c>
      <c r="R220" s="31" t="str">
        <f>IFERROR(VLOOKUP($B219&amp;勤務表!R$1,デイリーデータ,6,FALSE),"")</f>
        <v/>
      </c>
      <c r="S220" s="31" t="str">
        <f>IFERROR(VLOOKUP($B219&amp;勤務表!S$1,デイリーデータ,6,FALSE),"")</f>
        <v/>
      </c>
      <c r="T220" s="31" t="str">
        <f>IFERROR(VLOOKUP($B219&amp;勤務表!T$1,デイリーデータ,6,FALSE),"")</f>
        <v/>
      </c>
      <c r="U220" s="31" t="str">
        <f>IFERROR(VLOOKUP($B219&amp;勤務表!U$1,デイリーデータ,6,FALSE),"")</f>
        <v/>
      </c>
      <c r="V220" s="31" t="str">
        <f>IFERROR(VLOOKUP($B219&amp;勤務表!V$1,デイリーデータ,6,FALSE),"")</f>
        <v/>
      </c>
      <c r="W220" s="31" t="str">
        <f>IFERROR(VLOOKUP($B219&amp;勤務表!W$1,デイリーデータ,6,FALSE),"")</f>
        <v/>
      </c>
      <c r="X220" s="31" t="str">
        <f>IFERROR(VLOOKUP($B219&amp;勤務表!X$1,デイリーデータ,6,FALSE),"")</f>
        <v/>
      </c>
      <c r="Y220" s="31" t="str">
        <f>IFERROR(VLOOKUP($B219&amp;勤務表!Y$1,デイリーデータ,6,FALSE),"")</f>
        <v/>
      </c>
      <c r="Z220" s="31" t="str">
        <f>IFERROR(VLOOKUP($B219&amp;勤務表!Z$1,デイリーデータ,6,FALSE),"")</f>
        <v/>
      </c>
      <c r="AA220" s="31" t="str">
        <f>IFERROR(VLOOKUP($B219&amp;勤務表!AA$1,デイリーデータ,6,FALSE),"")</f>
        <v/>
      </c>
      <c r="AB220" s="31" t="str">
        <f>IFERROR(VLOOKUP($B219&amp;勤務表!AB$1,デイリーデータ,6,FALSE),"")</f>
        <v/>
      </c>
      <c r="AC220" s="31" t="str">
        <f>IFERROR(VLOOKUP($B219&amp;勤務表!AC$1,デイリーデータ,6,FALSE),"")</f>
        <v/>
      </c>
      <c r="AD220" s="31" t="str">
        <f>IFERROR(VLOOKUP($B219&amp;勤務表!AD$1,デイリーデータ,6,FALSE),"")</f>
        <v/>
      </c>
      <c r="AE220" s="31" t="str">
        <f>IFERROR(VLOOKUP($B219&amp;勤務表!AE$1,デイリーデータ,6,FALSE),"")</f>
        <v/>
      </c>
      <c r="AF220" s="31" t="str">
        <f>IFERROR(VLOOKUP($B219&amp;勤務表!AF$1,デイリーデータ,6,FALSE),"")</f>
        <v/>
      </c>
      <c r="AG220" s="31" t="str">
        <f>IFERROR(VLOOKUP($B219&amp;勤務表!AG$1,デイリーデータ,6,FALSE),"")</f>
        <v/>
      </c>
      <c r="AH220" s="32" t="str">
        <f>IFERROR(VLOOKUP($B219&amp;勤務表!AH$1,デイリーデータ,6,FALSE),"")</f>
        <v/>
      </c>
    </row>
    <row r="221" spans="1:34" s="15" customFormat="1" ht="9.5" x14ac:dyDescent="0.2">
      <c r="A221" s="38"/>
      <c r="B221" s="39"/>
      <c r="C221" s="40" t="s">
        <v>46</v>
      </c>
      <c r="D221" s="34" t="e">
        <f>VLOOKUP($B219&amp;D$1,'宅直データ (２)'!$A:$K,8,FALSE)</f>
        <v>#N/A</v>
      </c>
      <c r="E221" s="35" t="e">
        <f>INDEX(拘!$D$15:$AH$63,勤務表!$A219,DAY(勤務表!E$1))</f>
        <v>#VALUE!</v>
      </c>
      <c r="F221" s="35" t="e">
        <f>INDEX(拘!$D$15:$AH$63,勤務表!$A219,DAY(勤務表!F$1))</f>
        <v>#VALUE!</v>
      </c>
      <c r="G221" s="35" t="e">
        <f>INDEX(拘!$D$15:$AH$63,勤務表!$A219,DAY(勤務表!G$1))</f>
        <v>#VALUE!</v>
      </c>
      <c r="H221" s="35" t="e">
        <f>INDEX(拘!$D$15:$AH$63,勤務表!$A219,DAY(勤務表!H$1))</f>
        <v>#VALUE!</v>
      </c>
      <c r="I221" s="35" t="e">
        <f>INDEX(拘!$D$15:$AH$63,勤務表!$A219,DAY(勤務表!I$1))</f>
        <v>#VALUE!</v>
      </c>
      <c r="J221" s="35" t="e">
        <f>INDEX(拘!$D$15:$AH$63,勤務表!$A219,DAY(勤務表!J$1))</f>
        <v>#VALUE!</v>
      </c>
      <c r="K221" s="35" t="e">
        <f>INDEX(拘!$D$15:$AH$63,勤務表!$A219,DAY(勤務表!K$1))</f>
        <v>#VALUE!</v>
      </c>
      <c r="L221" s="35" t="e">
        <f>INDEX(拘!$D$15:$AH$63,勤務表!$A219,DAY(勤務表!L$1))</f>
        <v>#VALUE!</v>
      </c>
      <c r="M221" s="35" t="e">
        <f>INDEX(拘!$D$15:$AH$63,勤務表!$A219,DAY(勤務表!M$1))</f>
        <v>#VALUE!</v>
      </c>
      <c r="N221" s="35" t="e">
        <f>INDEX(拘!$D$15:$AH$63,勤務表!$A219,DAY(勤務表!N$1))</f>
        <v>#VALUE!</v>
      </c>
      <c r="O221" s="35" t="e">
        <f>INDEX(拘!$D$15:$AH$63,勤務表!$A219,DAY(勤務表!O$1))</f>
        <v>#VALUE!</v>
      </c>
      <c r="P221" s="35" t="e">
        <f>INDEX(拘!$D$15:$AH$63,勤務表!$A219,DAY(勤務表!P$1))</f>
        <v>#VALUE!</v>
      </c>
      <c r="Q221" s="35" t="e">
        <f>INDEX(拘!$D$15:$AH$63,勤務表!$A219,DAY(勤務表!Q$1))</f>
        <v>#VALUE!</v>
      </c>
      <c r="R221" s="35" t="e">
        <f>INDEX(拘!$D$15:$AH$63,勤務表!$A219,DAY(勤務表!R$1))</f>
        <v>#VALUE!</v>
      </c>
      <c r="S221" s="35" t="e">
        <f>INDEX(拘!$D$15:$AH$63,勤務表!$A219,DAY(勤務表!S$1))</f>
        <v>#VALUE!</v>
      </c>
      <c r="T221" s="35" t="e">
        <f>INDEX(拘!$D$15:$AH$63,勤務表!$A219,DAY(勤務表!T$1))</f>
        <v>#VALUE!</v>
      </c>
      <c r="U221" s="35" t="e">
        <f>INDEX(拘!$D$15:$AH$63,勤務表!$A219,DAY(勤務表!U$1))</f>
        <v>#VALUE!</v>
      </c>
      <c r="V221" s="35" t="e">
        <f>INDEX(拘!$D$15:$AH$63,勤務表!$A219,DAY(勤務表!V$1))</f>
        <v>#VALUE!</v>
      </c>
      <c r="W221" s="35" t="e">
        <f>INDEX(拘!$D$15:$AH$63,勤務表!$A219,DAY(勤務表!W$1))</f>
        <v>#VALUE!</v>
      </c>
      <c r="X221" s="35" t="e">
        <f>INDEX(拘!$D$15:$AH$63,勤務表!$A219,DAY(勤務表!X$1))</f>
        <v>#VALUE!</v>
      </c>
      <c r="Y221" s="35" t="e">
        <f>INDEX(拘!$D$15:$AH$63,勤務表!$A219,DAY(勤務表!Y$1))</f>
        <v>#VALUE!</v>
      </c>
      <c r="Z221" s="35" t="e">
        <f>INDEX(拘!$D$15:$AH$63,勤務表!$A219,DAY(勤務表!Z$1))</f>
        <v>#VALUE!</v>
      </c>
      <c r="AA221" s="35" t="e">
        <f>INDEX(拘!$D$15:$AH$63,勤務表!$A219,DAY(勤務表!AA$1))</f>
        <v>#VALUE!</v>
      </c>
      <c r="AB221" s="35" t="e">
        <f>INDEX(拘!$D$15:$AH$63,勤務表!$A219,DAY(勤務表!AB$1))</f>
        <v>#VALUE!</v>
      </c>
      <c r="AC221" s="35" t="e">
        <f>INDEX(拘!$D$15:$AH$63,勤務表!$A219,DAY(勤務表!AC$1))</f>
        <v>#VALUE!</v>
      </c>
      <c r="AD221" s="35" t="e">
        <f>INDEX(拘!$D$15:$AH$63,勤務表!$A219,DAY(勤務表!AD$1))</f>
        <v>#VALUE!</v>
      </c>
      <c r="AE221" s="35" t="e">
        <f>INDEX(拘!$D$15:$AH$63,勤務表!$A219,DAY(勤務表!AE$1))</f>
        <v>#VALUE!</v>
      </c>
      <c r="AF221" s="35" t="e">
        <f>INDEX(拘!$D$15:$AH$63,勤務表!$A219,DAY(勤務表!AF$1))</f>
        <v>#VALUE!</v>
      </c>
      <c r="AG221" s="35" t="e">
        <f>INDEX(拘!$D$15:$AH$63,勤務表!$A219,DAY(勤務表!AG$1))</f>
        <v>#VALUE!</v>
      </c>
      <c r="AH221" s="36" t="e">
        <f>INDEX(拘!$D$15:$AH$63,勤務表!$A219,DAY(勤務表!AH$1))</f>
        <v>#VALUE!</v>
      </c>
    </row>
    <row r="222" spans="1:34" s="15" customFormat="1" x14ac:dyDescent="0.2">
      <c r="A222" s="41" t="str">
        <f>IFERROR(IF(A219+1&lt;=MAX('デイリーデータ (2)'!G:G),A219+1,""),"")</f>
        <v/>
      </c>
      <c r="B222" s="42">
        <f>IFERROR(VLOOKUP(A222,スタッフ!A:C,2,FALSE),"")</f>
        <v>0</v>
      </c>
      <c r="C222" s="46">
        <f>IFERROR(VLOOKUP(A222,スタッフ!A:C,3,FALSE),"")</f>
        <v>0</v>
      </c>
      <c r="D222" s="43" t="str">
        <f>IFERROR(VLOOKUP($B222&amp;D$1,'デイリーデータ (2)'!$A:$F,5,FALSE),"")</f>
        <v/>
      </c>
      <c r="E222" s="44" t="str">
        <f>IFERROR(VLOOKUP($B222&amp;E$1,'デイリーデータ (2)'!$A:$F,5,FALSE),"")</f>
        <v/>
      </c>
      <c r="F222" s="44" t="str">
        <f>IFERROR(VLOOKUP($B222&amp;F$1,'デイリーデータ (2)'!$A:$F,5,FALSE),"")</f>
        <v/>
      </c>
      <c r="G222" s="44" t="str">
        <f>IFERROR(VLOOKUP($B222&amp;G$1,'デイリーデータ (2)'!$A:$F,5,FALSE),"")</f>
        <v/>
      </c>
      <c r="H222" s="44" t="str">
        <f>IFERROR(VLOOKUP($B222&amp;H$1,'デイリーデータ (2)'!$A:$F,5,FALSE),"")</f>
        <v/>
      </c>
      <c r="I222" s="44" t="str">
        <f>IFERROR(VLOOKUP($B222&amp;I$1,'デイリーデータ (2)'!$A:$F,5,FALSE),"")</f>
        <v/>
      </c>
      <c r="J222" s="44" t="str">
        <f>IFERROR(VLOOKUP($B222&amp;J$1,'デイリーデータ (2)'!$A:$F,5,FALSE),"")</f>
        <v/>
      </c>
      <c r="K222" s="44" t="str">
        <f>IFERROR(VLOOKUP($B222&amp;K$1,'デイリーデータ (2)'!$A:$F,5,FALSE),"")</f>
        <v/>
      </c>
      <c r="L222" s="44" t="str">
        <f>IFERROR(VLOOKUP($B222&amp;L$1,'デイリーデータ (2)'!$A:$F,5,FALSE),"")</f>
        <v/>
      </c>
      <c r="M222" s="44" t="str">
        <f>IFERROR(VLOOKUP($B222&amp;M$1,'デイリーデータ (2)'!$A:$F,5,FALSE),"")</f>
        <v/>
      </c>
      <c r="N222" s="44" t="str">
        <f>IFERROR(VLOOKUP($B222&amp;N$1,'デイリーデータ (2)'!$A:$F,5,FALSE),"")</f>
        <v/>
      </c>
      <c r="O222" s="44" t="str">
        <f>IFERROR(VLOOKUP($B222&amp;O$1,'デイリーデータ (2)'!$A:$F,5,FALSE),"")</f>
        <v/>
      </c>
      <c r="P222" s="44" t="str">
        <f>IFERROR(VLOOKUP($B222&amp;P$1,'デイリーデータ (2)'!$A:$F,5,FALSE),"")</f>
        <v/>
      </c>
      <c r="Q222" s="44" t="str">
        <f>IFERROR(VLOOKUP($B222&amp;Q$1,'デイリーデータ (2)'!$A:$F,5,FALSE),"")</f>
        <v/>
      </c>
      <c r="R222" s="44" t="str">
        <f>IFERROR(VLOOKUP($B222&amp;R$1,'デイリーデータ (2)'!$A:$F,5,FALSE),"")</f>
        <v/>
      </c>
      <c r="S222" s="44" t="str">
        <f>IFERROR(VLOOKUP($B222&amp;S$1,'デイリーデータ (2)'!$A:$F,5,FALSE),"")</f>
        <v/>
      </c>
      <c r="T222" s="44" t="str">
        <f>IFERROR(VLOOKUP($B222&amp;T$1,'デイリーデータ (2)'!$A:$F,5,FALSE),"")</f>
        <v/>
      </c>
      <c r="U222" s="44" t="str">
        <f>IFERROR(VLOOKUP($B222&amp;U$1,'デイリーデータ (2)'!$A:$F,5,FALSE),"")</f>
        <v/>
      </c>
      <c r="V222" s="44" t="str">
        <f>IFERROR(VLOOKUP($B222&amp;V$1,'デイリーデータ (2)'!$A:$F,5,FALSE),"")</f>
        <v/>
      </c>
      <c r="W222" s="44" t="str">
        <f>IFERROR(VLOOKUP($B222&amp;W$1,'デイリーデータ (2)'!$A:$F,5,FALSE),"")</f>
        <v/>
      </c>
      <c r="X222" s="44" t="str">
        <f>IFERROR(VLOOKUP($B222&amp;X$1,'デイリーデータ (2)'!$A:$F,5,FALSE),"")</f>
        <v/>
      </c>
      <c r="Y222" s="44" t="str">
        <f>IFERROR(VLOOKUP($B222&amp;Y$1,'デイリーデータ (2)'!$A:$F,5,FALSE),"")</f>
        <v/>
      </c>
      <c r="Z222" s="44" t="str">
        <f>IFERROR(VLOOKUP($B222&amp;Z$1,'デイリーデータ (2)'!$A:$F,5,FALSE),"")</f>
        <v/>
      </c>
      <c r="AA222" s="44" t="str">
        <f>IFERROR(VLOOKUP($B222&amp;AA$1,'デイリーデータ (2)'!$A:$F,5,FALSE),"")</f>
        <v/>
      </c>
      <c r="AB222" s="44" t="str">
        <f>IFERROR(VLOOKUP($B222&amp;AB$1,'デイリーデータ (2)'!$A:$F,5,FALSE),"")</f>
        <v/>
      </c>
      <c r="AC222" s="44" t="str">
        <f>IFERROR(VLOOKUP($B222&amp;AC$1,'デイリーデータ (2)'!$A:$F,5,FALSE),"")</f>
        <v/>
      </c>
      <c r="AD222" s="44" t="str">
        <f>IFERROR(VLOOKUP($B222&amp;AD$1,'デイリーデータ (2)'!$A:$F,5,FALSE),"")</f>
        <v/>
      </c>
      <c r="AE222" s="44" t="str">
        <f>IFERROR(VLOOKUP($B222&amp;AE$1,'デイリーデータ (2)'!$A:$F,5,FALSE),"")</f>
        <v/>
      </c>
      <c r="AF222" s="44" t="str">
        <f>IFERROR(VLOOKUP($B222&amp;AF$1,'デイリーデータ (2)'!$A:$F,5,FALSE),"")</f>
        <v/>
      </c>
      <c r="AG222" s="44" t="str">
        <f>IFERROR(VLOOKUP($B222&amp;AG$1,'デイリーデータ (2)'!$A:$F,5,FALSE),"")</f>
        <v/>
      </c>
      <c r="AH222" s="45" t="str">
        <f>IFERROR(VLOOKUP($B222&amp;AH$1,'デイリーデータ (2)'!$A:$F,5,FALSE),"")</f>
        <v/>
      </c>
    </row>
    <row r="223" spans="1:34" s="15" customFormat="1" ht="9.5" x14ac:dyDescent="0.2">
      <c r="A223" s="29"/>
      <c r="B223" s="30"/>
      <c r="C223" s="28" t="s">
        <v>47</v>
      </c>
      <c r="D223" s="31" t="e">
        <f>VLOOKUP($B222&amp;勤務表!D$1,デイリーデータ,6,FALSE)</f>
        <v>#N/A</v>
      </c>
      <c r="E223" s="31" t="e">
        <f>VLOOKUP($B222&amp;勤務表!E$1,デイリーデータ,6,FALSE)</f>
        <v>#N/A</v>
      </c>
      <c r="F223" s="31" t="str">
        <f>IFERROR(VLOOKUP($B222&amp;勤務表!F$1,デイリーデータ,6,FALSE),"")</f>
        <v/>
      </c>
      <c r="G223" s="31" t="str">
        <f>IFERROR(VLOOKUP($B222&amp;勤務表!G$1,デイリーデータ,6,FALSE),"")</f>
        <v/>
      </c>
      <c r="H223" s="31" t="str">
        <f>IFERROR(VLOOKUP($B222&amp;勤務表!H$1,デイリーデータ,6,FALSE),"")</f>
        <v/>
      </c>
      <c r="I223" s="31" t="str">
        <f>IFERROR(VLOOKUP($B222&amp;勤務表!I$1,デイリーデータ,6,FALSE),"")</f>
        <v/>
      </c>
      <c r="J223" s="31" t="str">
        <f>IFERROR(VLOOKUP($B222&amp;勤務表!J$1,デイリーデータ,6,FALSE),"")</f>
        <v/>
      </c>
      <c r="K223" s="31" t="str">
        <f>IFERROR(VLOOKUP($B222&amp;勤務表!K$1,デイリーデータ,6,FALSE),"")</f>
        <v/>
      </c>
      <c r="L223" s="31" t="str">
        <f>IFERROR(VLOOKUP($B222&amp;勤務表!L$1,デイリーデータ,6,FALSE),"")</f>
        <v/>
      </c>
      <c r="M223" s="31" t="str">
        <f>IFERROR(VLOOKUP($B222&amp;勤務表!M$1,デイリーデータ,6,FALSE),"")</f>
        <v/>
      </c>
      <c r="N223" s="31" t="str">
        <f>IFERROR(VLOOKUP($B222&amp;勤務表!N$1,デイリーデータ,6,FALSE),"")</f>
        <v/>
      </c>
      <c r="O223" s="31" t="str">
        <f>IFERROR(VLOOKUP($B222&amp;勤務表!O$1,デイリーデータ,6,FALSE),"")</f>
        <v/>
      </c>
      <c r="P223" s="31" t="str">
        <f>IFERROR(VLOOKUP($B222&amp;勤務表!P$1,デイリーデータ,6,FALSE),"")</f>
        <v/>
      </c>
      <c r="Q223" s="31" t="str">
        <f>IFERROR(VLOOKUP($B222&amp;勤務表!Q$1,デイリーデータ,6,FALSE),"")</f>
        <v/>
      </c>
      <c r="R223" s="31" t="str">
        <f>IFERROR(VLOOKUP($B222&amp;勤務表!R$1,デイリーデータ,6,FALSE),"")</f>
        <v/>
      </c>
      <c r="S223" s="31" t="str">
        <f>IFERROR(VLOOKUP($B222&amp;勤務表!S$1,デイリーデータ,6,FALSE),"")</f>
        <v/>
      </c>
      <c r="T223" s="31" t="str">
        <f>IFERROR(VLOOKUP($B222&amp;勤務表!T$1,デイリーデータ,6,FALSE),"")</f>
        <v/>
      </c>
      <c r="U223" s="31" t="str">
        <f>IFERROR(VLOOKUP($B222&amp;勤務表!U$1,デイリーデータ,6,FALSE),"")</f>
        <v/>
      </c>
      <c r="V223" s="31" t="str">
        <f>IFERROR(VLOOKUP($B222&amp;勤務表!V$1,デイリーデータ,6,FALSE),"")</f>
        <v/>
      </c>
      <c r="W223" s="31" t="str">
        <f>IFERROR(VLOOKUP($B222&amp;勤務表!W$1,デイリーデータ,6,FALSE),"")</f>
        <v/>
      </c>
      <c r="X223" s="31" t="str">
        <f>IFERROR(VLOOKUP($B222&amp;勤務表!X$1,デイリーデータ,6,FALSE),"")</f>
        <v/>
      </c>
      <c r="Y223" s="31" t="str">
        <f>IFERROR(VLOOKUP($B222&amp;勤務表!Y$1,デイリーデータ,6,FALSE),"")</f>
        <v/>
      </c>
      <c r="Z223" s="31" t="str">
        <f>IFERROR(VLOOKUP($B222&amp;勤務表!Z$1,デイリーデータ,6,FALSE),"")</f>
        <v/>
      </c>
      <c r="AA223" s="31" t="str">
        <f>IFERROR(VLOOKUP($B222&amp;勤務表!AA$1,デイリーデータ,6,FALSE),"")</f>
        <v/>
      </c>
      <c r="AB223" s="31" t="str">
        <f>IFERROR(VLOOKUP($B222&amp;勤務表!AB$1,デイリーデータ,6,FALSE),"")</f>
        <v/>
      </c>
      <c r="AC223" s="31" t="str">
        <f>IFERROR(VLOOKUP($B222&amp;勤務表!AC$1,デイリーデータ,6,FALSE),"")</f>
        <v/>
      </c>
      <c r="AD223" s="31" t="str">
        <f>IFERROR(VLOOKUP($B222&amp;勤務表!AD$1,デイリーデータ,6,FALSE),"")</f>
        <v/>
      </c>
      <c r="AE223" s="31" t="str">
        <f>IFERROR(VLOOKUP($B222&amp;勤務表!AE$1,デイリーデータ,6,FALSE),"")</f>
        <v/>
      </c>
      <c r="AF223" s="31" t="str">
        <f>IFERROR(VLOOKUP($B222&amp;勤務表!AF$1,デイリーデータ,6,FALSE),"")</f>
        <v/>
      </c>
      <c r="AG223" s="31" t="str">
        <f>IFERROR(VLOOKUP($B222&amp;勤務表!AG$1,デイリーデータ,6,FALSE),"")</f>
        <v/>
      </c>
      <c r="AH223" s="32" t="str">
        <f>IFERROR(VLOOKUP($B222&amp;勤務表!AH$1,デイリーデータ,6,FALSE),"")</f>
        <v/>
      </c>
    </row>
    <row r="224" spans="1:34" s="15" customFormat="1" ht="9.5" x14ac:dyDescent="0.2">
      <c r="A224" s="38"/>
      <c r="B224" s="39"/>
      <c r="C224" s="40" t="s">
        <v>46</v>
      </c>
      <c r="D224" s="34" t="e">
        <f>VLOOKUP($B222&amp;D$1,'宅直データ (２)'!$A:$K,8,FALSE)</f>
        <v>#N/A</v>
      </c>
      <c r="E224" s="35" t="e">
        <f>INDEX(拘!$D$15:$AH$63,勤務表!$A222,DAY(勤務表!E$1))</f>
        <v>#VALUE!</v>
      </c>
      <c r="F224" s="35" t="e">
        <f>INDEX(拘!$D$15:$AH$63,勤務表!$A222,DAY(勤務表!F$1))</f>
        <v>#VALUE!</v>
      </c>
      <c r="G224" s="35" t="e">
        <f>INDEX(拘!$D$15:$AH$63,勤務表!$A222,DAY(勤務表!G$1))</f>
        <v>#VALUE!</v>
      </c>
      <c r="H224" s="35" t="e">
        <f>INDEX(拘!$D$15:$AH$63,勤務表!$A222,DAY(勤務表!H$1))</f>
        <v>#VALUE!</v>
      </c>
      <c r="I224" s="35" t="e">
        <f>INDEX(拘!$D$15:$AH$63,勤務表!$A222,DAY(勤務表!I$1))</f>
        <v>#VALUE!</v>
      </c>
      <c r="J224" s="35" t="e">
        <f>INDEX(拘!$D$15:$AH$63,勤務表!$A222,DAY(勤務表!J$1))</f>
        <v>#VALUE!</v>
      </c>
      <c r="K224" s="35" t="e">
        <f>INDEX(拘!$D$15:$AH$63,勤務表!$A222,DAY(勤務表!K$1))</f>
        <v>#VALUE!</v>
      </c>
      <c r="L224" s="35" t="e">
        <f>INDEX(拘!$D$15:$AH$63,勤務表!$A222,DAY(勤務表!L$1))</f>
        <v>#VALUE!</v>
      </c>
      <c r="M224" s="35" t="e">
        <f>INDEX(拘!$D$15:$AH$63,勤務表!$A222,DAY(勤務表!M$1))</f>
        <v>#VALUE!</v>
      </c>
      <c r="N224" s="35" t="e">
        <f>INDEX(拘!$D$15:$AH$63,勤務表!$A222,DAY(勤務表!N$1))</f>
        <v>#VALUE!</v>
      </c>
      <c r="O224" s="35" t="e">
        <f>INDEX(拘!$D$15:$AH$63,勤務表!$A222,DAY(勤務表!O$1))</f>
        <v>#VALUE!</v>
      </c>
      <c r="P224" s="35" t="e">
        <f>INDEX(拘!$D$15:$AH$63,勤務表!$A222,DAY(勤務表!P$1))</f>
        <v>#VALUE!</v>
      </c>
      <c r="Q224" s="35" t="e">
        <f>INDEX(拘!$D$15:$AH$63,勤務表!$A222,DAY(勤務表!Q$1))</f>
        <v>#VALUE!</v>
      </c>
      <c r="R224" s="35" t="e">
        <f>INDEX(拘!$D$15:$AH$63,勤務表!$A222,DAY(勤務表!R$1))</f>
        <v>#VALUE!</v>
      </c>
      <c r="S224" s="35" t="e">
        <f>INDEX(拘!$D$15:$AH$63,勤務表!$A222,DAY(勤務表!S$1))</f>
        <v>#VALUE!</v>
      </c>
      <c r="T224" s="35" t="e">
        <f>INDEX(拘!$D$15:$AH$63,勤務表!$A222,DAY(勤務表!T$1))</f>
        <v>#VALUE!</v>
      </c>
      <c r="U224" s="35" t="e">
        <f>INDEX(拘!$D$15:$AH$63,勤務表!$A222,DAY(勤務表!U$1))</f>
        <v>#VALUE!</v>
      </c>
      <c r="V224" s="35" t="e">
        <f>INDEX(拘!$D$15:$AH$63,勤務表!$A222,DAY(勤務表!V$1))</f>
        <v>#VALUE!</v>
      </c>
      <c r="W224" s="35" t="e">
        <f>INDEX(拘!$D$15:$AH$63,勤務表!$A222,DAY(勤務表!W$1))</f>
        <v>#VALUE!</v>
      </c>
      <c r="X224" s="35" t="e">
        <f>INDEX(拘!$D$15:$AH$63,勤務表!$A222,DAY(勤務表!X$1))</f>
        <v>#VALUE!</v>
      </c>
      <c r="Y224" s="35" t="e">
        <f>INDEX(拘!$D$15:$AH$63,勤務表!$A222,DAY(勤務表!Y$1))</f>
        <v>#VALUE!</v>
      </c>
      <c r="Z224" s="35" t="e">
        <f>INDEX(拘!$D$15:$AH$63,勤務表!$A222,DAY(勤務表!Z$1))</f>
        <v>#VALUE!</v>
      </c>
      <c r="AA224" s="35" t="e">
        <f>INDEX(拘!$D$15:$AH$63,勤務表!$A222,DAY(勤務表!AA$1))</f>
        <v>#VALUE!</v>
      </c>
      <c r="AB224" s="35" t="e">
        <f>INDEX(拘!$D$15:$AH$63,勤務表!$A222,DAY(勤務表!AB$1))</f>
        <v>#VALUE!</v>
      </c>
      <c r="AC224" s="35" t="e">
        <f>INDEX(拘!$D$15:$AH$63,勤務表!$A222,DAY(勤務表!AC$1))</f>
        <v>#VALUE!</v>
      </c>
      <c r="AD224" s="35" t="e">
        <f>INDEX(拘!$D$15:$AH$63,勤務表!$A222,DAY(勤務表!AD$1))</f>
        <v>#VALUE!</v>
      </c>
      <c r="AE224" s="35" t="e">
        <f>INDEX(拘!$D$15:$AH$63,勤務表!$A222,DAY(勤務表!AE$1))</f>
        <v>#VALUE!</v>
      </c>
      <c r="AF224" s="35" t="e">
        <f>INDEX(拘!$D$15:$AH$63,勤務表!$A222,DAY(勤務表!AF$1))</f>
        <v>#VALUE!</v>
      </c>
      <c r="AG224" s="35" t="e">
        <f>INDEX(拘!$D$15:$AH$63,勤務表!$A222,DAY(勤務表!AG$1))</f>
        <v>#VALUE!</v>
      </c>
      <c r="AH224" s="36" t="e">
        <f>INDEX(拘!$D$15:$AH$63,勤務表!$A222,DAY(勤務表!AH$1))</f>
        <v>#VALUE!</v>
      </c>
    </row>
    <row r="225" spans="1:34" s="15" customFormat="1" x14ac:dyDescent="0.2">
      <c r="A225" s="41" t="str">
        <f>IFERROR(IF(A222+1&lt;=MAX('デイリーデータ (2)'!G:G),A222+1,""),"")</f>
        <v/>
      </c>
      <c r="B225" s="42">
        <f>IFERROR(VLOOKUP(A225,スタッフ!A:C,2,FALSE),"")</f>
        <v>0</v>
      </c>
      <c r="C225" s="46">
        <f>IFERROR(VLOOKUP(A225,スタッフ!A:C,3,FALSE),"")</f>
        <v>0</v>
      </c>
      <c r="D225" s="43" t="str">
        <f>IFERROR(VLOOKUP($B225&amp;D$1,'デイリーデータ (2)'!$A:$F,5,FALSE),"")</f>
        <v/>
      </c>
      <c r="E225" s="44" t="str">
        <f>IFERROR(VLOOKUP($B225&amp;E$1,'デイリーデータ (2)'!$A:$F,5,FALSE),"")</f>
        <v/>
      </c>
      <c r="F225" s="44" t="str">
        <f>IFERROR(VLOOKUP($B225&amp;F$1,'デイリーデータ (2)'!$A:$F,5,FALSE),"")</f>
        <v/>
      </c>
      <c r="G225" s="44" t="str">
        <f>IFERROR(VLOOKUP($B225&amp;G$1,'デイリーデータ (2)'!$A:$F,5,FALSE),"")</f>
        <v/>
      </c>
      <c r="H225" s="44" t="str">
        <f>IFERROR(VLOOKUP($B225&amp;H$1,'デイリーデータ (2)'!$A:$F,5,FALSE),"")</f>
        <v/>
      </c>
      <c r="I225" s="44" t="str">
        <f>IFERROR(VLOOKUP($B225&amp;I$1,'デイリーデータ (2)'!$A:$F,5,FALSE),"")</f>
        <v/>
      </c>
      <c r="J225" s="44" t="str">
        <f>IFERROR(VLOOKUP($B225&amp;J$1,'デイリーデータ (2)'!$A:$F,5,FALSE),"")</f>
        <v/>
      </c>
      <c r="K225" s="44" t="str">
        <f>IFERROR(VLOOKUP($B225&amp;K$1,'デイリーデータ (2)'!$A:$F,5,FALSE),"")</f>
        <v/>
      </c>
      <c r="L225" s="44" t="str">
        <f>IFERROR(VLOOKUP($B225&amp;L$1,'デイリーデータ (2)'!$A:$F,5,FALSE),"")</f>
        <v/>
      </c>
      <c r="M225" s="44" t="str">
        <f>IFERROR(VLOOKUP($B225&amp;M$1,'デイリーデータ (2)'!$A:$F,5,FALSE),"")</f>
        <v/>
      </c>
      <c r="N225" s="44" t="str">
        <f>IFERROR(VLOOKUP($B225&amp;N$1,'デイリーデータ (2)'!$A:$F,5,FALSE),"")</f>
        <v/>
      </c>
      <c r="O225" s="44" t="str">
        <f>IFERROR(VLOOKUP($B225&amp;O$1,'デイリーデータ (2)'!$A:$F,5,FALSE),"")</f>
        <v/>
      </c>
      <c r="P225" s="44" t="str">
        <f>IFERROR(VLOOKUP($B225&amp;P$1,'デイリーデータ (2)'!$A:$F,5,FALSE),"")</f>
        <v/>
      </c>
      <c r="Q225" s="44" t="str">
        <f>IFERROR(VLOOKUP($B225&amp;Q$1,'デイリーデータ (2)'!$A:$F,5,FALSE),"")</f>
        <v/>
      </c>
      <c r="R225" s="44" t="str">
        <f>IFERROR(VLOOKUP($B225&amp;R$1,'デイリーデータ (2)'!$A:$F,5,FALSE),"")</f>
        <v/>
      </c>
      <c r="S225" s="44" t="str">
        <f>IFERROR(VLOOKUP($B225&amp;S$1,'デイリーデータ (2)'!$A:$F,5,FALSE),"")</f>
        <v/>
      </c>
      <c r="T225" s="44" t="str">
        <f>IFERROR(VLOOKUP($B225&amp;T$1,'デイリーデータ (2)'!$A:$F,5,FALSE),"")</f>
        <v/>
      </c>
      <c r="U225" s="44" t="str">
        <f>IFERROR(VLOOKUP($B225&amp;U$1,'デイリーデータ (2)'!$A:$F,5,FALSE),"")</f>
        <v/>
      </c>
      <c r="V225" s="44" t="str">
        <f>IFERROR(VLOOKUP($B225&amp;V$1,'デイリーデータ (2)'!$A:$F,5,FALSE),"")</f>
        <v/>
      </c>
      <c r="W225" s="44" t="str">
        <f>IFERROR(VLOOKUP($B225&amp;W$1,'デイリーデータ (2)'!$A:$F,5,FALSE),"")</f>
        <v/>
      </c>
      <c r="X225" s="44" t="str">
        <f>IFERROR(VLOOKUP($B225&amp;X$1,'デイリーデータ (2)'!$A:$F,5,FALSE),"")</f>
        <v/>
      </c>
      <c r="Y225" s="44" t="str">
        <f>IFERROR(VLOOKUP($B225&amp;Y$1,'デイリーデータ (2)'!$A:$F,5,FALSE),"")</f>
        <v/>
      </c>
      <c r="Z225" s="44" t="str">
        <f>IFERROR(VLOOKUP($B225&amp;Z$1,'デイリーデータ (2)'!$A:$F,5,FALSE),"")</f>
        <v/>
      </c>
      <c r="AA225" s="44" t="str">
        <f>IFERROR(VLOOKUP($B225&amp;AA$1,'デイリーデータ (2)'!$A:$F,5,FALSE),"")</f>
        <v/>
      </c>
      <c r="AB225" s="44" t="str">
        <f>IFERROR(VLOOKUP($B225&amp;AB$1,'デイリーデータ (2)'!$A:$F,5,FALSE),"")</f>
        <v/>
      </c>
      <c r="AC225" s="44" t="str">
        <f>IFERROR(VLOOKUP($B225&amp;AC$1,'デイリーデータ (2)'!$A:$F,5,FALSE),"")</f>
        <v/>
      </c>
      <c r="AD225" s="44" t="str">
        <f>IFERROR(VLOOKUP($B225&amp;AD$1,'デイリーデータ (2)'!$A:$F,5,FALSE),"")</f>
        <v/>
      </c>
      <c r="AE225" s="44" t="str">
        <f>IFERROR(VLOOKUP($B225&amp;AE$1,'デイリーデータ (2)'!$A:$F,5,FALSE),"")</f>
        <v/>
      </c>
      <c r="AF225" s="44" t="str">
        <f>IFERROR(VLOOKUP($B225&amp;AF$1,'デイリーデータ (2)'!$A:$F,5,FALSE),"")</f>
        <v/>
      </c>
      <c r="AG225" s="44" t="str">
        <f>IFERROR(VLOOKUP($B225&amp;AG$1,'デイリーデータ (2)'!$A:$F,5,FALSE),"")</f>
        <v/>
      </c>
      <c r="AH225" s="45" t="str">
        <f>IFERROR(VLOOKUP($B225&amp;AH$1,'デイリーデータ (2)'!$A:$F,5,FALSE),"")</f>
        <v/>
      </c>
    </row>
    <row r="226" spans="1:34" s="15" customFormat="1" ht="9.5" x14ac:dyDescent="0.2">
      <c r="A226" s="29"/>
      <c r="B226" s="30"/>
      <c r="C226" s="28" t="s">
        <v>47</v>
      </c>
      <c r="D226" s="31" t="e">
        <f>VLOOKUP($B225&amp;勤務表!D$1,デイリーデータ,6,FALSE)</f>
        <v>#N/A</v>
      </c>
      <c r="E226" s="31" t="e">
        <f>VLOOKUP($B225&amp;勤務表!E$1,デイリーデータ,6,FALSE)</f>
        <v>#N/A</v>
      </c>
      <c r="F226" s="31" t="str">
        <f>IFERROR(VLOOKUP($B225&amp;勤務表!F$1,デイリーデータ,6,FALSE),"")</f>
        <v/>
      </c>
      <c r="G226" s="31" t="str">
        <f>IFERROR(VLOOKUP($B225&amp;勤務表!G$1,デイリーデータ,6,FALSE),"")</f>
        <v/>
      </c>
      <c r="H226" s="31" t="str">
        <f>IFERROR(VLOOKUP($B225&amp;勤務表!H$1,デイリーデータ,6,FALSE),"")</f>
        <v/>
      </c>
      <c r="I226" s="31" t="str">
        <f>IFERROR(VLOOKUP($B225&amp;勤務表!I$1,デイリーデータ,6,FALSE),"")</f>
        <v/>
      </c>
      <c r="J226" s="31" t="str">
        <f>IFERROR(VLOOKUP($B225&amp;勤務表!J$1,デイリーデータ,6,FALSE),"")</f>
        <v/>
      </c>
      <c r="K226" s="31" t="str">
        <f>IFERROR(VLOOKUP($B225&amp;勤務表!K$1,デイリーデータ,6,FALSE),"")</f>
        <v/>
      </c>
      <c r="L226" s="31" t="str">
        <f>IFERROR(VLOOKUP($B225&amp;勤務表!L$1,デイリーデータ,6,FALSE),"")</f>
        <v/>
      </c>
      <c r="M226" s="31" t="str">
        <f>IFERROR(VLOOKUP($B225&amp;勤務表!M$1,デイリーデータ,6,FALSE),"")</f>
        <v/>
      </c>
      <c r="N226" s="31" t="str">
        <f>IFERROR(VLOOKUP($B225&amp;勤務表!N$1,デイリーデータ,6,FALSE),"")</f>
        <v/>
      </c>
      <c r="O226" s="31" t="str">
        <f>IFERROR(VLOOKUP($B225&amp;勤務表!O$1,デイリーデータ,6,FALSE),"")</f>
        <v/>
      </c>
      <c r="P226" s="31" t="str">
        <f>IFERROR(VLOOKUP($B225&amp;勤務表!P$1,デイリーデータ,6,FALSE),"")</f>
        <v/>
      </c>
      <c r="Q226" s="31" t="str">
        <f>IFERROR(VLOOKUP($B225&amp;勤務表!Q$1,デイリーデータ,6,FALSE),"")</f>
        <v/>
      </c>
      <c r="R226" s="31" t="str">
        <f>IFERROR(VLOOKUP($B225&amp;勤務表!R$1,デイリーデータ,6,FALSE),"")</f>
        <v/>
      </c>
      <c r="S226" s="31" t="str">
        <f>IFERROR(VLOOKUP($B225&amp;勤務表!S$1,デイリーデータ,6,FALSE),"")</f>
        <v/>
      </c>
      <c r="T226" s="31" t="str">
        <f>IFERROR(VLOOKUP($B225&amp;勤務表!T$1,デイリーデータ,6,FALSE),"")</f>
        <v/>
      </c>
      <c r="U226" s="31" t="str">
        <f>IFERROR(VLOOKUP($B225&amp;勤務表!U$1,デイリーデータ,6,FALSE),"")</f>
        <v/>
      </c>
      <c r="V226" s="31" t="str">
        <f>IFERROR(VLOOKUP($B225&amp;勤務表!V$1,デイリーデータ,6,FALSE),"")</f>
        <v/>
      </c>
      <c r="W226" s="31" t="str">
        <f>IFERROR(VLOOKUP($B225&amp;勤務表!W$1,デイリーデータ,6,FALSE),"")</f>
        <v/>
      </c>
      <c r="X226" s="31" t="str">
        <f>IFERROR(VLOOKUP($B225&amp;勤務表!X$1,デイリーデータ,6,FALSE),"")</f>
        <v/>
      </c>
      <c r="Y226" s="31" t="str">
        <f>IFERROR(VLOOKUP($B225&amp;勤務表!Y$1,デイリーデータ,6,FALSE),"")</f>
        <v/>
      </c>
      <c r="Z226" s="31" t="str">
        <f>IFERROR(VLOOKUP($B225&amp;勤務表!Z$1,デイリーデータ,6,FALSE),"")</f>
        <v/>
      </c>
      <c r="AA226" s="31" t="str">
        <f>IFERROR(VLOOKUP($B225&amp;勤務表!AA$1,デイリーデータ,6,FALSE),"")</f>
        <v/>
      </c>
      <c r="AB226" s="31" t="str">
        <f>IFERROR(VLOOKUP($B225&amp;勤務表!AB$1,デイリーデータ,6,FALSE),"")</f>
        <v/>
      </c>
      <c r="AC226" s="31" t="str">
        <f>IFERROR(VLOOKUP($B225&amp;勤務表!AC$1,デイリーデータ,6,FALSE),"")</f>
        <v/>
      </c>
      <c r="AD226" s="31" t="str">
        <f>IFERROR(VLOOKUP($B225&amp;勤務表!AD$1,デイリーデータ,6,FALSE),"")</f>
        <v/>
      </c>
      <c r="AE226" s="31" t="str">
        <f>IFERROR(VLOOKUP($B225&amp;勤務表!AE$1,デイリーデータ,6,FALSE),"")</f>
        <v/>
      </c>
      <c r="AF226" s="31" t="str">
        <f>IFERROR(VLOOKUP($B225&amp;勤務表!AF$1,デイリーデータ,6,FALSE),"")</f>
        <v/>
      </c>
      <c r="AG226" s="31" t="str">
        <f>IFERROR(VLOOKUP($B225&amp;勤務表!AG$1,デイリーデータ,6,FALSE),"")</f>
        <v/>
      </c>
      <c r="AH226" s="32" t="str">
        <f>IFERROR(VLOOKUP($B225&amp;勤務表!AH$1,デイリーデータ,6,FALSE),"")</f>
        <v/>
      </c>
    </row>
    <row r="227" spans="1:34" s="15" customFormat="1" ht="9.5" x14ac:dyDescent="0.2">
      <c r="A227" s="38"/>
      <c r="B227" s="39"/>
      <c r="C227" s="40" t="s">
        <v>46</v>
      </c>
      <c r="D227" s="34" t="e">
        <f>VLOOKUP($B225&amp;D$1,'宅直データ (２)'!$A:$K,8,FALSE)</f>
        <v>#N/A</v>
      </c>
      <c r="E227" s="35" t="e">
        <f>INDEX(拘!$D$15:$AH$63,勤務表!$A225,DAY(勤務表!E$1))</f>
        <v>#VALUE!</v>
      </c>
      <c r="F227" s="35" t="e">
        <f>INDEX(拘!$D$15:$AH$63,勤務表!$A225,DAY(勤務表!F$1))</f>
        <v>#VALUE!</v>
      </c>
      <c r="G227" s="35" t="e">
        <f>INDEX(拘!$D$15:$AH$63,勤務表!$A225,DAY(勤務表!G$1))</f>
        <v>#VALUE!</v>
      </c>
      <c r="H227" s="35" t="e">
        <f>INDEX(拘!$D$15:$AH$63,勤務表!$A225,DAY(勤務表!H$1))</f>
        <v>#VALUE!</v>
      </c>
      <c r="I227" s="35" t="e">
        <f>INDEX(拘!$D$15:$AH$63,勤務表!$A225,DAY(勤務表!I$1))</f>
        <v>#VALUE!</v>
      </c>
      <c r="J227" s="35" t="e">
        <f>INDEX(拘!$D$15:$AH$63,勤務表!$A225,DAY(勤務表!J$1))</f>
        <v>#VALUE!</v>
      </c>
      <c r="K227" s="35" t="e">
        <f>INDEX(拘!$D$15:$AH$63,勤務表!$A225,DAY(勤務表!K$1))</f>
        <v>#VALUE!</v>
      </c>
      <c r="L227" s="35" t="e">
        <f>INDEX(拘!$D$15:$AH$63,勤務表!$A225,DAY(勤務表!L$1))</f>
        <v>#VALUE!</v>
      </c>
      <c r="M227" s="35" t="e">
        <f>INDEX(拘!$D$15:$AH$63,勤務表!$A225,DAY(勤務表!M$1))</f>
        <v>#VALUE!</v>
      </c>
      <c r="N227" s="35" t="e">
        <f>INDEX(拘!$D$15:$AH$63,勤務表!$A225,DAY(勤務表!N$1))</f>
        <v>#VALUE!</v>
      </c>
      <c r="O227" s="35" t="e">
        <f>INDEX(拘!$D$15:$AH$63,勤務表!$A225,DAY(勤務表!O$1))</f>
        <v>#VALUE!</v>
      </c>
      <c r="P227" s="35" t="e">
        <f>INDEX(拘!$D$15:$AH$63,勤務表!$A225,DAY(勤務表!P$1))</f>
        <v>#VALUE!</v>
      </c>
      <c r="Q227" s="35" t="e">
        <f>INDEX(拘!$D$15:$AH$63,勤務表!$A225,DAY(勤務表!Q$1))</f>
        <v>#VALUE!</v>
      </c>
      <c r="R227" s="35" t="e">
        <f>INDEX(拘!$D$15:$AH$63,勤務表!$A225,DAY(勤務表!R$1))</f>
        <v>#VALUE!</v>
      </c>
      <c r="S227" s="35" t="e">
        <f>INDEX(拘!$D$15:$AH$63,勤務表!$A225,DAY(勤務表!S$1))</f>
        <v>#VALUE!</v>
      </c>
      <c r="T227" s="35" t="e">
        <f>INDEX(拘!$D$15:$AH$63,勤務表!$A225,DAY(勤務表!T$1))</f>
        <v>#VALUE!</v>
      </c>
      <c r="U227" s="35" t="e">
        <f>INDEX(拘!$D$15:$AH$63,勤務表!$A225,DAY(勤務表!U$1))</f>
        <v>#VALUE!</v>
      </c>
      <c r="V227" s="35" t="e">
        <f>INDEX(拘!$D$15:$AH$63,勤務表!$A225,DAY(勤務表!V$1))</f>
        <v>#VALUE!</v>
      </c>
      <c r="W227" s="35" t="e">
        <f>INDEX(拘!$D$15:$AH$63,勤務表!$A225,DAY(勤務表!W$1))</f>
        <v>#VALUE!</v>
      </c>
      <c r="X227" s="35" t="e">
        <f>INDEX(拘!$D$15:$AH$63,勤務表!$A225,DAY(勤務表!X$1))</f>
        <v>#VALUE!</v>
      </c>
      <c r="Y227" s="35" t="e">
        <f>INDEX(拘!$D$15:$AH$63,勤務表!$A225,DAY(勤務表!Y$1))</f>
        <v>#VALUE!</v>
      </c>
      <c r="Z227" s="35" t="e">
        <f>INDEX(拘!$D$15:$AH$63,勤務表!$A225,DAY(勤務表!Z$1))</f>
        <v>#VALUE!</v>
      </c>
      <c r="AA227" s="35" t="e">
        <f>INDEX(拘!$D$15:$AH$63,勤務表!$A225,DAY(勤務表!AA$1))</f>
        <v>#VALUE!</v>
      </c>
      <c r="AB227" s="35" t="e">
        <f>INDEX(拘!$D$15:$AH$63,勤務表!$A225,DAY(勤務表!AB$1))</f>
        <v>#VALUE!</v>
      </c>
      <c r="AC227" s="35" t="e">
        <f>INDEX(拘!$D$15:$AH$63,勤務表!$A225,DAY(勤務表!AC$1))</f>
        <v>#VALUE!</v>
      </c>
      <c r="AD227" s="35" t="e">
        <f>INDEX(拘!$D$15:$AH$63,勤務表!$A225,DAY(勤務表!AD$1))</f>
        <v>#VALUE!</v>
      </c>
      <c r="AE227" s="35" t="e">
        <f>INDEX(拘!$D$15:$AH$63,勤務表!$A225,DAY(勤務表!AE$1))</f>
        <v>#VALUE!</v>
      </c>
      <c r="AF227" s="35" t="e">
        <f>INDEX(拘!$D$15:$AH$63,勤務表!$A225,DAY(勤務表!AF$1))</f>
        <v>#VALUE!</v>
      </c>
      <c r="AG227" s="35" t="e">
        <f>INDEX(拘!$D$15:$AH$63,勤務表!$A225,DAY(勤務表!AG$1))</f>
        <v>#VALUE!</v>
      </c>
      <c r="AH227" s="36" t="e">
        <f>INDEX(拘!$D$15:$AH$63,勤務表!$A225,DAY(勤務表!AH$1))</f>
        <v>#VALUE!</v>
      </c>
    </row>
    <row r="228" spans="1:34" s="15" customFormat="1" x14ac:dyDescent="0.2">
      <c r="A228" s="41" t="str">
        <f>IFERROR(IF(A225+1&lt;=MAX('デイリーデータ (2)'!G:G),A225+1,""),"")</f>
        <v/>
      </c>
      <c r="B228" s="42">
        <f>IFERROR(VLOOKUP(A228,スタッフ!A:C,2,FALSE),"")</f>
        <v>0</v>
      </c>
      <c r="C228" s="46">
        <f>IFERROR(VLOOKUP(A228,スタッフ!A:C,3,FALSE),"")</f>
        <v>0</v>
      </c>
      <c r="D228" s="43" t="str">
        <f>IFERROR(VLOOKUP($B228&amp;D$1,'デイリーデータ (2)'!$A:$F,5,FALSE),"")</f>
        <v/>
      </c>
      <c r="E228" s="44" t="str">
        <f>IFERROR(VLOOKUP($B228&amp;E$1,'デイリーデータ (2)'!$A:$F,5,FALSE),"")</f>
        <v/>
      </c>
      <c r="F228" s="44" t="str">
        <f>IFERROR(VLOOKUP($B228&amp;F$1,'デイリーデータ (2)'!$A:$F,5,FALSE),"")</f>
        <v/>
      </c>
      <c r="G228" s="44" t="str">
        <f>IFERROR(VLOOKUP($B228&amp;G$1,'デイリーデータ (2)'!$A:$F,5,FALSE),"")</f>
        <v/>
      </c>
      <c r="H228" s="44" t="str">
        <f>IFERROR(VLOOKUP($B228&amp;H$1,'デイリーデータ (2)'!$A:$F,5,FALSE),"")</f>
        <v/>
      </c>
      <c r="I228" s="44" t="str">
        <f>IFERROR(VLOOKUP($B228&amp;I$1,'デイリーデータ (2)'!$A:$F,5,FALSE),"")</f>
        <v/>
      </c>
      <c r="J228" s="44" t="str">
        <f>IFERROR(VLOOKUP($B228&amp;J$1,'デイリーデータ (2)'!$A:$F,5,FALSE),"")</f>
        <v/>
      </c>
      <c r="K228" s="44" t="str">
        <f>IFERROR(VLOOKUP($B228&amp;K$1,'デイリーデータ (2)'!$A:$F,5,FALSE),"")</f>
        <v/>
      </c>
      <c r="L228" s="44" t="str">
        <f>IFERROR(VLOOKUP($B228&amp;L$1,'デイリーデータ (2)'!$A:$F,5,FALSE),"")</f>
        <v/>
      </c>
      <c r="M228" s="44" t="str">
        <f>IFERROR(VLOOKUP($B228&amp;M$1,'デイリーデータ (2)'!$A:$F,5,FALSE),"")</f>
        <v/>
      </c>
      <c r="N228" s="44" t="str">
        <f>IFERROR(VLOOKUP($B228&amp;N$1,'デイリーデータ (2)'!$A:$F,5,FALSE),"")</f>
        <v/>
      </c>
      <c r="O228" s="44" t="str">
        <f>IFERROR(VLOOKUP($B228&amp;O$1,'デイリーデータ (2)'!$A:$F,5,FALSE),"")</f>
        <v/>
      </c>
      <c r="P228" s="44" t="str">
        <f>IFERROR(VLOOKUP($B228&amp;P$1,'デイリーデータ (2)'!$A:$F,5,FALSE),"")</f>
        <v/>
      </c>
      <c r="Q228" s="44" t="str">
        <f>IFERROR(VLOOKUP($B228&amp;Q$1,'デイリーデータ (2)'!$A:$F,5,FALSE),"")</f>
        <v/>
      </c>
      <c r="R228" s="44" t="str">
        <f>IFERROR(VLOOKUP($B228&amp;R$1,'デイリーデータ (2)'!$A:$F,5,FALSE),"")</f>
        <v/>
      </c>
      <c r="S228" s="44" t="str">
        <f>IFERROR(VLOOKUP($B228&amp;S$1,'デイリーデータ (2)'!$A:$F,5,FALSE),"")</f>
        <v/>
      </c>
      <c r="T228" s="44" t="str">
        <f>IFERROR(VLOOKUP($B228&amp;T$1,'デイリーデータ (2)'!$A:$F,5,FALSE),"")</f>
        <v/>
      </c>
      <c r="U228" s="44" t="str">
        <f>IFERROR(VLOOKUP($B228&amp;U$1,'デイリーデータ (2)'!$A:$F,5,FALSE),"")</f>
        <v/>
      </c>
      <c r="V228" s="44" t="str">
        <f>IFERROR(VLOOKUP($B228&amp;V$1,'デイリーデータ (2)'!$A:$F,5,FALSE),"")</f>
        <v/>
      </c>
      <c r="W228" s="44" t="str">
        <f>IFERROR(VLOOKUP($B228&amp;W$1,'デイリーデータ (2)'!$A:$F,5,FALSE),"")</f>
        <v/>
      </c>
      <c r="X228" s="44" t="str">
        <f>IFERROR(VLOOKUP($B228&amp;X$1,'デイリーデータ (2)'!$A:$F,5,FALSE),"")</f>
        <v/>
      </c>
      <c r="Y228" s="44" t="str">
        <f>IFERROR(VLOOKUP($B228&amp;Y$1,'デイリーデータ (2)'!$A:$F,5,FALSE),"")</f>
        <v/>
      </c>
      <c r="Z228" s="44" t="str">
        <f>IFERROR(VLOOKUP($B228&amp;Z$1,'デイリーデータ (2)'!$A:$F,5,FALSE),"")</f>
        <v/>
      </c>
      <c r="AA228" s="44" t="str">
        <f>IFERROR(VLOOKUP($B228&amp;AA$1,'デイリーデータ (2)'!$A:$F,5,FALSE),"")</f>
        <v/>
      </c>
      <c r="AB228" s="44" t="str">
        <f>IFERROR(VLOOKUP($B228&amp;AB$1,'デイリーデータ (2)'!$A:$F,5,FALSE),"")</f>
        <v/>
      </c>
      <c r="AC228" s="44" t="str">
        <f>IFERROR(VLOOKUP($B228&amp;AC$1,'デイリーデータ (2)'!$A:$F,5,FALSE),"")</f>
        <v/>
      </c>
      <c r="AD228" s="44" t="str">
        <f>IFERROR(VLOOKUP($B228&amp;AD$1,'デイリーデータ (2)'!$A:$F,5,FALSE),"")</f>
        <v/>
      </c>
      <c r="AE228" s="44" t="str">
        <f>IFERROR(VLOOKUP($B228&amp;AE$1,'デイリーデータ (2)'!$A:$F,5,FALSE),"")</f>
        <v/>
      </c>
      <c r="AF228" s="44" t="str">
        <f>IFERROR(VLOOKUP($B228&amp;AF$1,'デイリーデータ (2)'!$A:$F,5,FALSE),"")</f>
        <v/>
      </c>
      <c r="AG228" s="44" t="str">
        <f>IFERROR(VLOOKUP($B228&amp;AG$1,'デイリーデータ (2)'!$A:$F,5,FALSE),"")</f>
        <v/>
      </c>
      <c r="AH228" s="45" t="str">
        <f>IFERROR(VLOOKUP($B228&amp;AH$1,'デイリーデータ (2)'!$A:$F,5,FALSE),"")</f>
        <v/>
      </c>
    </row>
    <row r="229" spans="1:34" s="15" customFormat="1" ht="9.5" x14ac:dyDescent="0.2">
      <c r="A229" s="29"/>
      <c r="B229" s="30"/>
      <c r="C229" s="28" t="s">
        <v>47</v>
      </c>
      <c r="D229" s="31" t="e">
        <f>VLOOKUP($B228&amp;勤務表!D$1,デイリーデータ,6,FALSE)</f>
        <v>#N/A</v>
      </c>
      <c r="E229" s="31" t="e">
        <f>VLOOKUP($B228&amp;勤務表!E$1,デイリーデータ,6,FALSE)</f>
        <v>#N/A</v>
      </c>
      <c r="F229" s="31" t="str">
        <f>IFERROR(VLOOKUP($B228&amp;勤務表!F$1,デイリーデータ,6,FALSE),"")</f>
        <v/>
      </c>
      <c r="G229" s="31" t="str">
        <f>IFERROR(VLOOKUP($B228&amp;勤務表!G$1,デイリーデータ,6,FALSE),"")</f>
        <v/>
      </c>
      <c r="H229" s="31" t="str">
        <f>IFERROR(VLOOKUP($B228&amp;勤務表!H$1,デイリーデータ,6,FALSE),"")</f>
        <v/>
      </c>
      <c r="I229" s="31" t="str">
        <f>IFERROR(VLOOKUP($B228&amp;勤務表!I$1,デイリーデータ,6,FALSE),"")</f>
        <v/>
      </c>
      <c r="J229" s="31" t="str">
        <f>IFERROR(VLOOKUP($B228&amp;勤務表!J$1,デイリーデータ,6,FALSE),"")</f>
        <v/>
      </c>
      <c r="K229" s="31" t="str">
        <f>IFERROR(VLOOKUP($B228&amp;勤務表!K$1,デイリーデータ,6,FALSE),"")</f>
        <v/>
      </c>
      <c r="L229" s="31" t="str">
        <f>IFERROR(VLOOKUP($B228&amp;勤務表!L$1,デイリーデータ,6,FALSE),"")</f>
        <v/>
      </c>
      <c r="M229" s="31" t="str">
        <f>IFERROR(VLOOKUP($B228&amp;勤務表!M$1,デイリーデータ,6,FALSE),"")</f>
        <v/>
      </c>
      <c r="N229" s="31" t="str">
        <f>IFERROR(VLOOKUP($B228&amp;勤務表!N$1,デイリーデータ,6,FALSE),"")</f>
        <v/>
      </c>
      <c r="O229" s="31" t="str">
        <f>IFERROR(VLOOKUP($B228&amp;勤務表!O$1,デイリーデータ,6,FALSE),"")</f>
        <v/>
      </c>
      <c r="P229" s="31" t="str">
        <f>IFERROR(VLOOKUP($B228&amp;勤務表!P$1,デイリーデータ,6,FALSE),"")</f>
        <v/>
      </c>
      <c r="Q229" s="31" t="str">
        <f>IFERROR(VLOOKUP($B228&amp;勤務表!Q$1,デイリーデータ,6,FALSE),"")</f>
        <v/>
      </c>
      <c r="R229" s="31" t="str">
        <f>IFERROR(VLOOKUP($B228&amp;勤務表!R$1,デイリーデータ,6,FALSE),"")</f>
        <v/>
      </c>
      <c r="S229" s="31" t="str">
        <f>IFERROR(VLOOKUP($B228&amp;勤務表!S$1,デイリーデータ,6,FALSE),"")</f>
        <v/>
      </c>
      <c r="T229" s="31" t="str">
        <f>IFERROR(VLOOKUP($B228&amp;勤務表!T$1,デイリーデータ,6,FALSE),"")</f>
        <v/>
      </c>
      <c r="U229" s="31" t="str">
        <f>IFERROR(VLOOKUP($B228&amp;勤務表!U$1,デイリーデータ,6,FALSE),"")</f>
        <v/>
      </c>
      <c r="V229" s="31" t="str">
        <f>IFERROR(VLOOKUP($B228&amp;勤務表!V$1,デイリーデータ,6,FALSE),"")</f>
        <v/>
      </c>
      <c r="W229" s="31" t="str">
        <f>IFERROR(VLOOKUP($B228&amp;勤務表!W$1,デイリーデータ,6,FALSE),"")</f>
        <v/>
      </c>
      <c r="X229" s="31" t="str">
        <f>IFERROR(VLOOKUP($B228&amp;勤務表!X$1,デイリーデータ,6,FALSE),"")</f>
        <v/>
      </c>
      <c r="Y229" s="31" t="str">
        <f>IFERROR(VLOOKUP($B228&amp;勤務表!Y$1,デイリーデータ,6,FALSE),"")</f>
        <v/>
      </c>
      <c r="Z229" s="31" t="str">
        <f>IFERROR(VLOOKUP($B228&amp;勤務表!Z$1,デイリーデータ,6,FALSE),"")</f>
        <v/>
      </c>
      <c r="AA229" s="31" t="str">
        <f>IFERROR(VLOOKUP($B228&amp;勤務表!AA$1,デイリーデータ,6,FALSE),"")</f>
        <v/>
      </c>
      <c r="AB229" s="31" t="str">
        <f>IFERROR(VLOOKUP($B228&amp;勤務表!AB$1,デイリーデータ,6,FALSE),"")</f>
        <v/>
      </c>
      <c r="AC229" s="31" t="str">
        <f>IFERROR(VLOOKUP($B228&amp;勤務表!AC$1,デイリーデータ,6,FALSE),"")</f>
        <v/>
      </c>
      <c r="AD229" s="31" t="str">
        <f>IFERROR(VLOOKUP($B228&amp;勤務表!AD$1,デイリーデータ,6,FALSE),"")</f>
        <v/>
      </c>
      <c r="AE229" s="31" t="str">
        <f>IFERROR(VLOOKUP($B228&amp;勤務表!AE$1,デイリーデータ,6,FALSE),"")</f>
        <v/>
      </c>
      <c r="AF229" s="31" t="str">
        <f>IFERROR(VLOOKUP($B228&amp;勤務表!AF$1,デイリーデータ,6,FALSE),"")</f>
        <v/>
      </c>
      <c r="AG229" s="31" t="str">
        <f>IFERROR(VLOOKUP($B228&amp;勤務表!AG$1,デイリーデータ,6,FALSE),"")</f>
        <v/>
      </c>
      <c r="AH229" s="32" t="str">
        <f>IFERROR(VLOOKUP($B228&amp;勤務表!AH$1,デイリーデータ,6,FALSE),"")</f>
        <v/>
      </c>
    </row>
    <row r="230" spans="1:34" s="15" customFormat="1" ht="9.5" x14ac:dyDescent="0.2">
      <c r="A230" s="38"/>
      <c r="B230" s="39"/>
      <c r="C230" s="40" t="s">
        <v>46</v>
      </c>
      <c r="D230" s="34" t="e">
        <f>VLOOKUP($B228&amp;D$1,'宅直データ (２)'!$A:$K,8,FALSE)</f>
        <v>#N/A</v>
      </c>
      <c r="E230" s="35" t="e">
        <f>INDEX(拘!$D$15:$AH$63,勤務表!$A228,DAY(勤務表!E$1))</f>
        <v>#VALUE!</v>
      </c>
      <c r="F230" s="35" t="e">
        <f>INDEX(拘!$D$15:$AH$63,勤務表!$A228,DAY(勤務表!F$1))</f>
        <v>#VALUE!</v>
      </c>
      <c r="G230" s="35" t="e">
        <f>INDEX(拘!$D$15:$AH$63,勤務表!$A228,DAY(勤務表!G$1))</f>
        <v>#VALUE!</v>
      </c>
      <c r="H230" s="35" t="e">
        <f>INDEX(拘!$D$15:$AH$63,勤務表!$A228,DAY(勤務表!H$1))</f>
        <v>#VALUE!</v>
      </c>
      <c r="I230" s="35" t="e">
        <f>INDEX(拘!$D$15:$AH$63,勤務表!$A228,DAY(勤務表!I$1))</f>
        <v>#VALUE!</v>
      </c>
      <c r="J230" s="35" t="e">
        <f>INDEX(拘!$D$15:$AH$63,勤務表!$A228,DAY(勤務表!J$1))</f>
        <v>#VALUE!</v>
      </c>
      <c r="K230" s="35" t="e">
        <f>INDEX(拘!$D$15:$AH$63,勤務表!$A228,DAY(勤務表!K$1))</f>
        <v>#VALUE!</v>
      </c>
      <c r="L230" s="35" t="e">
        <f>INDEX(拘!$D$15:$AH$63,勤務表!$A228,DAY(勤務表!L$1))</f>
        <v>#VALUE!</v>
      </c>
      <c r="M230" s="35" t="e">
        <f>INDEX(拘!$D$15:$AH$63,勤務表!$A228,DAY(勤務表!M$1))</f>
        <v>#VALUE!</v>
      </c>
      <c r="N230" s="35" t="e">
        <f>INDEX(拘!$D$15:$AH$63,勤務表!$A228,DAY(勤務表!N$1))</f>
        <v>#VALUE!</v>
      </c>
      <c r="O230" s="35" t="e">
        <f>INDEX(拘!$D$15:$AH$63,勤務表!$A228,DAY(勤務表!O$1))</f>
        <v>#VALUE!</v>
      </c>
      <c r="P230" s="35" t="e">
        <f>INDEX(拘!$D$15:$AH$63,勤務表!$A228,DAY(勤務表!P$1))</f>
        <v>#VALUE!</v>
      </c>
      <c r="Q230" s="35" t="e">
        <f>INDEX(拘!$D$15:$AH$63,勤務表!$A228,DAY(勤務表!Q$1))</f>
        <v>#VALUE!</v>
      </c>
      <c r="R230" s="35" t="e">
        <f>INDEX(拘!$D$15:$AH$63,勤務表!$A228,DAY(勤務表!R$1))</f>
        <v>#VALUE!</v>
      </c>
      <c r="S230" s="35" t="e">
        <f>INDEX(拘!$D$15:$AH$63,勤務表!$A228,DAY(勤務表!S$1))</f>
        <v>#VALUE!</v>
      </c>
      <c r="T230" s="35" t="e">
        <f>INDEX(拘!$D$15:$AH$63,勤務表!$A228,DAY(勤務表!T$1))</f>
        <v>#VALUE!</v>
      </c>
      <c r="U230" s="35" t="e">
        <f>INDEX(拘!$D$15:$AH$63,勤務表!$A228,DAY(勤務表!U$1))</f>
        <v>#VALUE!</v>
      </c>
      <c r="V230" s="35" t="e">
        <f>INDEX(拘!$D$15:$AH$63,勤務表!$A228,DAY(勤務表!V$1))</f>
        <v>#VALUE!</v>
      </c>
      <c r="W230" s="35" t="e">
        <f>INDEX(拘!$D$15:$AH$63,勤務表!$A228,DAY(勤務表!W$1))</f>
        <v>#VALUE!</v>
      </c>
      <c r="X230" s="35" t="e">
        <f>INDEX(拘!$D$15:$AH$63,勤務表!$A228,DAY(勤務表!X$1))</f>
        <v>#VALUE!</v>
      </c>
      <c r="Y230" s="35" t="e">
        <f>INDEX(拘!$D$15:$AH$63,勤務表!$A228,DAY(勤務表!Y$1))</f>
        <v>#VALUE!</v>
      </c>
      <c r="Z230" s="35" t="e">
        <f>INDEX(拘!$D$15:$AH$63,勤務表!$A228,DAY(勤務表!Z$1))</f>
        <v>#VALUE!</v>
      </c>
      <c r="AA230" s="35" t="e">
        <f>INDEX(拘!$D$15:$AH$63,勤務表!$A228,DAY(勤務表!AA$1))</f>
        <v>#VALUE!</v>
      </c>
      <c r="AB230" s="35" t="e">
        <f>INDEX(拘!$D$15:$AH$63,勤務表!$A228,DAY(勤務表!AB$1))</f>
        <v>#VALUE!</v>
      </c>
      <c r="AC230" s="35" t="e">
        <f>INDEX(拘!$D$15:$AH$63,勤務表!$A228,DAY(勤務表!AC$1))</f>
        <v>#VALUE!</v>
      </c>
      <c r="AD230" s="35" t="e">
        <f>INDEX(拘!$D$15:$AH$63,勤務表!$A228,DAY(勤務表!AD$1))</f>
        <v>#VALUE!</v>
      </c>
      <c r="AE230" s="35" t="e">
        <f>INDEX(拘!$D$15:$AH$63,勤務表!$A228,DAY(勤務表!AE$1))</f>
        <v>#VALUE!</v>
      </c>
      <c r="AF230" s="35" t="e">
        <f>INDEX(拘!$D$15:$AH$63,勤務表!$A228,DAY(勤務表!AF$1))</f>
        <v>#VALUE!</v>
      </c>
      <c r="AG230" s="35" t="e">
        <f>INDEX(拘!$D$15:$AH$63,勤務表!$A228,DAY(勤務表!AG$1))</f>
        <v>#VALUE!</v>
      </c>
      <c r="AH230" s="36" t="e">
        <f>INDEX(拘!$D$15:$AH$63,勤務表!$A228,DAY(勤務表!AH$1))</f>
        <v>#VALUE!</v>
      </c>
    </row>
    <row r="231" spans="1:34" s="15" customFormat="1" x14ac:dyDescent="0.2">
      <c r="A231" s="41" t="str">
        <f>IFERROR(IF(A228+1&lt;=MAX('デイリーデータ (2)'!G:G),A228+1,""),"")</f>
        <v/>
      </c>
      <c r="B231" s="42">
        <f>IFERROR(VLOOKUP(A231,スタッフ!A:C,2,FALSE),"")</f>
        <v>0</v>
      </c>
      <c r="C231" s="46">
        <f>IFERROR(VLOOKUP(A231,スタッフ!A:C,3,FALSE),"")</f>
        <v>0</v>
      </c>
      <c r="D231" s="43" t="str">
        <f>IFERROR(VLOOKUP($B231&amp;D$1,'デイリーデータ (2)'!$A:$F,5,FALSE),"")</f>
        <v/>
      </c>
      <c r="E231" s="44" t="str">
        <f>IFERROR(VLOOKUP($B231&amp;E$1,'デイリーデータ (2)'!$A:$F,5,FALSE),"")</f>
        <v/>
      </c>
      <c r="F231" s="44" t="str">
        <f>IFERROR(VLOOKUP($B231&amp;F$1,'デイリーデータ (2)'!$A:$F,5,FALSE),"")</f>
        <v/>
      </c>
      <c r="G231" s="44" t="str">
        <f>IFERROR(VLOOKUP($B231&amp;G$1,'デイリーデータ (2)'!$A:$F,5,FALSE),"")</f>
        <v/>
      </c>
      <c r="H231" s="44" t="str">
        <f>IFERROR(VLOOKUP($B231&amp;H$1,'デイリーデータ (2)'!$A:$F,5,FALSE),"")</f>
        <v/>
      </c>
      <c r="I231" s="44" t="str">
        <f>IFERROR(VLOOKUP($B231&amp;I$1,'デイリーデータ (2)'!$A:$F,5,FALSE),"")</f>
        <v/>
      </c>
      <c r="J231" s="44" t="str">
        <f>IFERROR(VLOOKUP($B231&amp;J$1,'デイリーデータ (2)'!$A:$F,5,FALSE),"")</f>
        <v/>
      </c>
      <c r="K231" s="44" t="str">
        <f>IFERROR(VLOOKUP($B231&amp;K$1,'デイリーデータ (2)'!$A:$F,5,FALSE),"")</f>
        <v/>
      </c>
      <c r="L231" s="44" t="str">
        <f>IFERROR(VLOOKUP($B231&amp;L$1,'デイリーデータ (2)'!$A:$F,5,FALSE),"")</f>
        <v/>
      </c>
      <c r="M231" s="44" t="str">
        <f>IFERROR(VLOOKUP($B231&amp;M$1,'デイリーデータ (2)'!$A:$F,5,FALSE),"")</f>
        <v/>
      </c>
      <c r="N231" s="44" t="str">
        <f>IFERROR(VLOOKUP($B231&amp;N$1,'デイリーデータ (2)'!$A:$F,5,FALSE),"")</f>
        <v/>
      </c>
      <c r="O231" s="44" t="str">
        <f>IFERROR(VLOOKUP($B231&amp;O$1,'デイリーデータ (2)'!$A:$F,5,FALSE),"")</f>
        <v/>
      </c>
      <c r="P231" s="44" t="str">
        <f>IFERROR(VLOOKUP($B231&amp;P$1,'デイリーデータ (2)'!$A:$F,5,FALSE),"")</f>
        <v/>
      </c>
      <c r="Q231" s="44" t="str">
        <f>IFERROR(VLOOKUP($B231&amp;Q$1,'デイリーデータ (2)'!$A:$F,5,FALSE),"")</f>
        <v/>
      </c>
      <c r="R231" s="44" t="str">
        <f>IFERROR(VLOOKUP($B231&amp;R$1,'デイリーデータ (2)'!$A:$F,5,FALSE),"")</f>
        <v/>
      </c>
      <c r="S231" s="44" t="str">
        <f>IFERROR(VLOOKUP($B231&amp;S$1,'デイリーデータ (2)'!$A:$F,5,FALSE),"")</f>
        <v/>
      </c>
      <c r="T231" s="44" t="str">
        <f>IFERROR(VLOOKUP($B231&amp;T$1,'デイリーデータ (2)'!$A:$F,5,FALSE),"")</f>
        <v/>
      </c>
      <c r="U231" s="44" t="str">
        <f>IFERROR(VLOOKUP($B231&amp;U$1,'デイリーデータ (2)'!$A:$F,5,FALSE),"")</f>
        <v/>
      </c>
      <c r="V231" s="44" t="str">
        <f>IFERROR(VLOOKUP($B231&amp;V$1,'デイリーデータ (2)'!$A:$F,5,FALSE),"")</f>
        <v/>
      </c>
      <c r="W231" s="44" t="str">
        <f>IFERROR(VLOOKUP($B231&amp;W$1,'デイリーデータ (2)'!$A:$F,5,FALSE),"")</f>
        <v/>
      </c>
      <c r="X231" s="44" t="str">
        <f>IFERROR(VLOOKUP($B231&amp;X$1,'デイリーデータ (2)'!$A:$F,5,FALSE),"")</f>
        <v/>
      </c>
      <c r="Y231" s="44" t="str">
        <f>IFERROR(VLOOKUP($B231&amp;Y$1,'デイリーデータ (2)'!$A:$F,5,FALSE),"")</f>
        <v/>
      </c>
      <c r="Z231" s="44" t="str">
        <f>IFERROR(VLOOKUP($B231&amp;Z$1,'デイリーデータ (2)'!$A:$F,5,FALSE),"")</f>
        <v/>
      </c>
      <c r="AA231" s="44" t="str">
        <f>IFERROR(VLOOKUP($B231&amp;AA$1,'デイリーデータ (2)'!$A:$F,5,FALSE),"")</f>
        <v/>
      </c>
      <c r="AB231" s="44" t="str">
        <f>IFERROR(VLOOKUP($B231&amp;AB$1,'デイリーデータ (2)'!$A:$F,5,FALSE),"")</f>
        <v/>
      </c>
      <c r="AC231" s="44" t="str">
        <f>IFERROR(VLOOKUP($B231&amp;AC$1,'デイリーデータ (2)'!$A:$F,5,FALSE),"")</f>
        <v/>
      </c>
      <c r="AD231" s="44" t="str">
        <f>IFERROR(VLOOKUP($B231&amp;AD$1,'デイリーデータ (2)'!$A:$F,5,FALSE),"")</f>
        <v/>
      </c>
      <c r="AE231" s="44" t="str">
        <f>IFERROR(VLOOKUP($B231&amp;AE$1,'デイリーデータ (2)'!$A:$F,5,FALSE),"")</f>
        <v/>
      </c>
      <c r="AF231" s="44" t="str">
        <f>IFERROR(VLOOKUP($B231&amp;AF$1,'デイリーデータ (2)'!$A:$F,5,FALSE),"")</f>
        <v/>
      </c>
      <c r="AG231" s="44" t="str">
        <f>IFERROR(VLOOKUP($B231&amp;AG$1,'デイリーデータ (2)'!$A:$F,5,FALSE),"")</f>
        <v/>
      </c>
      <c r="AH231" s="45" t="str">
        <f>IFERROR(VLOOKUP($B231&amp;AH$1,'デイリーデータ (2)'!$A:$F,5,FALSE),"")</f>
        <v/>
      </c>
    </row>
    <row r="232" spans="1:34" s="15" customFormat="1" ht="9.5" x14ac:dyDescent="0.2">
      <c r="A232" s="29"/>
      <c r="B232" s="30"/>
      <c r="C232" s="28" t="s">
        <v>47</v>
      </c>
      <c r="D232" s="31" t="e">
        <f>VLOOKUP($B231&amp;勤務表!D$1,デイリーデータ,6,FALSE)</f>
        <v>#N/A</v>
      </c>
      <c r="E232" s="31" t="e">
        <f>VLOOKUP($B231&amp;勤務表!E$1,デイリーデータ,6,FALSE)</f>
        <v>#N/A</v>
      </c>
      <c r="F232" s="31" t="str">
        <f>IFERROR(VLOOKUP($B231&amp;勤務表!F$1,デイリーデータ,6,FALSE),"")</f>
        <v/>
      </c>
      <c r="G232" s="31" t="str">
        <f>IFERROR(VLOOKUP($B231&amp;勤務表!G$1,デイリーデータ,6,FALSE),"")</f>
        <v/>
      </c>
      <c r="H232" s="31" t="str">
        <f>IFERROR(VLOOKUP($B231&amp;勤務表!H$1,デイリーデータ,6,FALSE),"")</f>
        <v/>
      </c>
      <c r="I232" s="31" t="str">
        <f>IFERROR(VLOOKUP($B231&amp;勤務表!I$1,デイリーデータ,6,FALSE),"")</f>
        <v/>
      </c>
      <c r="J232" s="31" t="str">
        <f>IFERROR(VLOOKUP($B231&amp;勤務表!J$1,デイリーデータ,6,FALSE),"")</f>
        <v/>
      </c>
      <c r="K232" s="31" t="str">
        <f>IFERROR(VLOOKUP($B231&amp;勤務表!K$1,デイリーデータ,6,FALSE),"")</f>
        <v/>
      </c>
      <c r="L232" s="31" t="str">
        <f>IFERROR(VLOOKUP($B231&amp;勤務表!L$1,デイリーデータ,6,FALSE),"")</f>
        <v/>
      </c>
      <c r="M232" s="31" t="str">
        <f>IFERROR(VLOOKUP($B231&amp;勤務表!M$1,デイリーデータ,6,FALSE),"")</f>
        <v/>
      </c>
      <c r="N232" s="31" t="str">
        <f>IFERROR(VLOOKUP($B231&amp;勤務表!N$1,デイリーデータ,6,FALSE),"")</f>
        <v/>
      </c>
      <c r="O232" s="31" t="str">
        <f>IFERROR(VLOOKUP($B231&amp;勤務表!O$1,デイリーデータ,6,FALSE),"")</f>
        <v/>
      </c>
      <c r="P232" s="31" t="str">
        <f>IFERROR(VLOOKUP($B231&amp;勤務表!P$1,デイリーデータ,6,FALSE),"")</f>
        <v/>
      </c>
      <c r="Q232" s="31" t="str">
        <f>IFERROR(VLOOKUP($B231&amp;勤務表!Q$1,デイリーデータ,6,FALSE),"")</f>
        <v/>
      </c>
      <c r="R232" s="31" t="str">
        <f>IFERROR(VLOOKUP($B231&amp;勤務表!R$1,デイリーデータ,6,FALSE),"")</f>
        <v/>
      </c>
      <c r="S232" s="31" t="str">
        <f>IFERROR(VLOOKUP($B231&amp;勤務表!S$1,デイリーデータ,6,FALSE),"")</f>
        <v/>
      </c>
      <c r="T232" s="31" t="str">
        <f>IFERROR(VLOOKUP($B231&amp;勤務表!T$1,デイリーデータ,6,FALSE),"")</f>
        <v/>
      </c>
      <c r="U232" s="31" t="str">
        <f>IFERROR(VLOOKUP($B231&amp;勤務表!U$1,デイリーデータ,6,FALSE),"")</f>
        <v/>
      </c>
      <c r="V232" s="31" t="str">
        <f>IFERROR(VLOOKUP($B231&amp;勤務表!V$1,デイリーデータ,6,FALSE),"")</f>
        <v/>
      </c>
      <c r="W232" s="31" t="str">
        <f>IFERROR(VLOOKUP($B231&amp;勤務表!W$1,デイリーデータ,6,FALSE),"")</f>
        <v/>
      </c>
      <c r="X232" s="31" t="str">
        <f>IFERROR(VLOOKUP($B231&amp;勤務表!X$1,デイリーデータ,6,FALSE),"")</f>
        <v/>
      </c>
      <c r="Y232" s="31" t="str">
        <f>IFERROR(VLOOKUP($B231&amp;勤務表!Y$1,デイリーデータ,6,FALSE),"")</f>
        <v/>
      </c>
      <c r="Z232" s="31" t="str">
        <f>IFERROR(VLOOKUP($B231&amp;勤務表!Z$1,デイリーデータ,6,FALSE),"")</f>
        <v/>
      </c>
      <c r="AA232" s="31" t="str">
        <f>IFERROR(VLOOKUP($B231&amp;勤務表!AA$1,デイリーデータ,6,FALSE),"")</f>
        <v/>
      </c>
      <c r="AB232" s="31" t="str">
        <f>IFERROR(VLOOKUP($B231&amp;勤務表!AB$1,デイリーデータ,6,FALSE),"")</f>
        <v/>
      </c>
      <c r="AC232" s="31" t="str">
        <f>IFERROR(VLOOKUP($B231&amp;勤務表!AC$1,デイリーデータ,6,FALSE),"")</f>
        <v/>
      </c>
      <c r="AD232" s="31" t="str">
        <f>IFERROR(VLOOKUP($B231&amp;勤務表!AD$1,デイリーデータ,6,FALSE),"")</f>
        <v/>
      </c>
      <c r="AE232" s="31" t="str">
        <f>IFERROR(VLOOKUP($B231&amp;勤務表!AE$1,デイリーデータ,6,FALSE),"")</f>
        <v/>
      </c>
      <c r="AF232" s="31" t="str">
        <f>IFERROR(VLOOKUP($B231&amp;勤務表!AF$1,デイリーデータ,6,FALSE),"")</f>
        <v/>
      </c>
      <c r="AG232" s="31" t="str">
        <f>IFERROR(VLOOKUP($B231&amp;勤務表!AG$1,デイリーデータ,6,FALSE),"")</f>
        <v/>
      </c>
      <c r="AH232" s="32" t="str">
        <f>IFERROR(VLOOKUP($B231&amp;勤務表!AH$1,デイリーデータ,6,FALSE),"")</f>
        <v/>
      </c>
    </row>
    <row r="233" spans="1:34" s="15" customFormat="1" ht="9.5" x14ac:dyDescent="0.2">
      <c r="A233" s="38"/>
      <c r="B233" s="39"/>
      <c r="C233" s="40" t="s">
        <v>46</v>
      </c>
      <c r="D233" s="34" t="e">
        <f>VLOOKUP($B231&amp;D$1,'宅直データ (２)'!$A:$K,8,FALSE)</f>
        <v>#N/A</v>
      </c>
      <c r="E233" s="35" t="e">
        <f>INDEX(拘!$D$15:$AH$63,勤務表!$A231,DAY(勤務表!E$1))</f>
        <v>#VALUE!</v>
      </c>
      <c r="F233" s="35" t="e">
        <f>INDEX(拘!$D$15:$AH$63,勤務表!$A231,DAY(勤務表!F$1))</f>
        <v>#VALUE!</v>
      </c>
      <c r="G233" s="35" t="e">
        <f>INDEX(拘!$D$15:$AH$63,勤務表!$A231,DAY(勤務表!G$1))</f>
        <v>#VALUE!</v>
      </c>
      <c r="H233" s="35" t="e">
        <f>INDEX(拘!$D$15:$AH$63,勤務表!$A231,DAY(勤務表!H$1))</f>
        <v>#VALUE!</v>
      </c>
      <c r="I233" s="35" t="e">
        <f>INDEX(拘!$D$15:$AH$63,勤務表!$A231,DAY(勤務表!I$1))</f>
        <v>#VALUE!</v>
      </c>
      <c r="J233" s="35" t="e">
        <f>INDEX(拘!$D$15:$AH$63,勤務表!$A231,DAY(勤務表!J$1))</f>
        <v>#VALUE!</v>
      </c>
      <c r="K233" s="35" t="e">
        <f>INDEX(拘!$D$15:$AH$63,勤務表!$A231,DAY(勤務表!K$1))</f>
        <v>#VALUE!</v>
      </c>
      <c r="L233" s="35" t="e">
        <f>INDEX(拘!$D$15:$AH$63,勤務表!$A231,DAY(勤務表!L$1))</f>
        <v>#VALUE!</v>
      </c>
      <c r="M233" s="35" t="e">
        <f>INDEX(拘!$D$15:$AH$63,勤務表!$A231,DAY(勤務表!M$1))</f>
        <v>#VALUE!</v>
      </c>
      <c r="N233" s="35" t="e">
        <f>INDEX(拘!$D$15:$AH$63,勤務表!$A231,DAY(勤務表!N$1))</f>
        <v>#VALUE!</v>
      </c>
      <c r="O233" s="35" t="e">
        <f>INDEX(拘!$D$15:$AH$63,勤務表!$A231,DAY(勤務表!O$1))</f>
        <v>#VALUE!</v>
      </c>
      <c r="P233" s="35" t="e">
        <f>INDEX(拘!$D$15:$AH$63,勤務表!$A231,DAY(勤務表!P$1))</f>
        <v>#VALUE!</v>
      </c>
      <c r="Q233" s="35" t="e">
        <f>INDEX(拘!$D$15:$AH$63,勤務表!$A231,DAY(勤務表!Q$1))</f>
        <v>#VALUE!</v>
      </c>
      <c r="R233" s="35" t="e">
        <f>INDEX(拘!$D$15:$AH$63,勤務表!$A231,DAY(勤務表!R$1))</f>
        <v>#VALUE!</v>
      </c>
      <c r="S233" s="35" t="e">
        <f>INDEX(拘!$D$15:$AH$63,勤務表!$A231,DAY(勤務表!S$1))</f>
        <v>#VALUE!</v>
      </c>
      <c r="T233" s="35" t="e">
        <f>INDEX(拘!$D$15:$AH$63,勤務表!$A231,DAY(勤務表!T$1))</f>
        <v>#VALUE!</v>
      </c>
      <c r="U233" s="35" t="e">
        <f>INDEX(拘!$D$15:$AH$63,勤務表!$A231,DAY(勤務表!U$1))</f>
        <v>#VALUE!</v>
      </c>
      <c r="V233" s="35" t="e">
        <f>INDEX(拘!$D$15:$AH$63,勤務表!$A231,DAY(勤務表!V$1))</f>
        <v>#VALUE!</v>
      </c>
      <c r="W233" s="35" t="e">
        <f>INDEX(拘!$D$15:$AH$63,勤務表!$A231,DAY(勤務表!W$1))</f>
        <v>#VALUE!</v>
      </c>
      <c r="X233" s="35" t="e">
        <f>INDEX(拘!$D$15:$AH$63,勤務表!$A231,DAY(勤務表!X$1))</f>
        <v>#VALUE!</v>
      </c>
      <c r="Y233" s="35" t="e">
        <f>INDEX(拘!$D$15:$AH$63,勤務表!$A231,DAY(勤務表!Y$1))</f>
        <v>#VALUE!</v>
      </c>
      <c r="Z233" s="35" t="e">
        <f>INDEX(拘!$D$15:$AH$63,勤務表!$A231,DAY(勤務表!Z$1))</f>
        <v>#VALUE!</v>
      </c>
      <c r="AA233" s="35" t="e">
        <f>INDEX(拘!$D$15:$AH$63,勤務表!$A231,DAY(勤務表!AA$1))</f>
        <v>#VALUE!</v>
      </c>
      <c r="AB233" s="35" t="e">
        <f>INDEX(拘!$D$15:$AH$63,勤務表!$A231,DAY(勤務表!AB$1))</f>
        <v>#VALUE!</v>
      </c>
      <c r="AC233" s="35" t="e">
        <f>INDEX(拘!$D$15:$AH$63,勤務表!$A231,DAY(勤務表!AC$1))</f>
        <v>#VALUE!</v>
      </c>
      <c r="AD233" s="35" t="e">
        <f>INDEX(拘!$D$15:$AH$63,勤務表!$A231,DAY(勤務表!AD$1))</f>
        <v>#VALUE!</v>
      </c>
      <c r="AE233" s="35" t="e">
        <f>INDEX(拘!$D$15:$AH$63,勤務表!$A231,DAY(勤務表!AE$1))</f>
        <v>#VALUE!</v>
      </c>
      <c r="AF233" s="35" t="e">
        <f>INDEX(拘!$D$15:$AH$63,勤務表!$A231,DAY(勤務表!AF$1))</f>
        <v>#VALUE!</v>
      </c>
      <c r="AG233" s="35" t="e">
        <f>INDEX(拘!$D$15:$AH$63,勤務表!$A231,DAY(勤務表!AG$1))</f>
        <v>#VALUE!</v>
      </c>
      <c r="AH233" s="36" t="e">
        <f>INDEX(拘!$D$15:$AH$63,勤務表!$A231,DAY(勤務表!AH$1))</f>
        <v>#VALUE!</v>
      </c>
    </row>
    <row r="234" spans="1:34" s="15" customFormat="1" x14ac:dyDescent="0.2">
      <c r="A234" s="41" t="str">
        <f>IFERROR(IF(A231+1&lt;=MAX('デイリーデータ (2)'!G:G),A231+1,""),"")</f>
        <v/>
      </c>
      <c r="B234" s="42">
        <f>IFERROR(VLOOKUP(A234,スタッフ!A:C,2,FALSE),"")</f>
        <v>0</v>
      </c>
      <c r="C234" s="46">
        <f>IFERROR(VLOOKUP(A234,スタッフ!A:C,3,FALSE),"")</f>
        <v>0</v>
      </c>
      <c r="D234" s="43" t="str">
        <f>IFERROR(VLOOKUP($B234&amp;D$1,'デイリーデータ (2)'!$A:$F,5,FALSE),"")</f>
        <v/>
      </c>
      <c r="E234" s="44" t="str">
        <f>IFERROR(VLOOKUP($B234&amp;E$1,'デイリーデータ (2)'!$A:$F,5,FALSE),"")</f>
        <v/>
      </c>
      <c r="F234" s="44" t="str">
        <f>IFERROR(VLOOKUP($B234&amp;F$1,'デイリーデータ (2)'!$A:$F,5,FALSE),"")</f>
        <v/>
      </c>
      <c r="G234" s="44" t="str">
        <f>IFERROR(VLOOKUP($B234&amp;G$1,'デイリーデータ (2)'!$A:$F,5,FALSE),"")</f>
        <v/>
      </c>
      <c r="H234" s="44" t="str">
        <f>IFERROR(VLOOKUP($B234&amp;H$1,'デイリーデータ (2)'!$A:$F,5,FALSE),"")</f>
        <v/>
      </c>
      <c r="I234" s="44" t="str">
        <f>IFERROR(VLOOKUP($B234&amp;I$1,'デイリーデータ (2)'!$A:$F,5,FALSE),"")</f>
        <v/>
      </c>
      <c r="J234" s="44" t="str">
        <f>IFERROR(VLOOKUP($B234&amp;J$1,'デイリーデータ (2)'!$A:$F,5,FALSE),"")</f>
        <v/>
      </c>
      <c r="K234" s="44" t="str">
        <f>IFERROR(VLOOKUP($B234&amp;K$1,'デイリーデータ (2)'!$A:$F,5,FALSE),"")</f>
        <v/>
      </c>
      <c r="L234" s="44" t="str">
        <f>IFERROR(VLOOKUP($B234&amp;L$1,'デイリーデータ (2)'!$A:$F,5,FALSE),"")</f>
        <v/>
      </c>
      <c r="M234" s="44" t="str">
        <f>IFERROR(VLOOKUP($B234&amp;M$1,'デイリーデータ (2)'!$A:$F,5,FALSE),"")</f>
        <v/>
      </c>
      <c r="N234" s="44" t="str">
        <f>IFERROR(VLOOKUP($B234&amp;N$1,'デイリーデータ (2)'!$A:$F,5,FALSE),"")</f>
        <v/>
      </c>
      <c r="O234" s="44" t="str">
        <f>IFERROR(VLOOKUP($B234&amp;O$1,'デイリーデータ (2)'!$A:$F,5,FALSE),"")</f>
        <v/>
      </c>
      <c r="P234" s="44" t="str">
        <f>IFERROR(VLOOKUP($B234&amp;P$1,'デイリーデータ (2)'!$A:$F,5,FALSE),"")</f>
        <v/>
      </c>
      <c r="Q234" s="44" t="str">
        <f>IFERROR(VLOOKUP($B234&amp;Q$1,'デイリーデータ (2)'!$A:$F,5,FALSE),"")</f>
        <v/>
      </c>
      <c r="R234" s="44" t="str">
        <f>IFERROR(VLOOKUP($B234&amp;R$1,'デイリーデータ (2)'!$A:$F,5,FALSE),"")</f>
        <v/>
      </c>
      <c r="S234" s="44" t="str">
        <f>IFERROR(VLOOKUP($B234&amp;S$1,'デイリーデータ (2)'!$A:$F,5,FALSE),"")</f>
        <v/>
      </c>
      <c r="T234" s="44" t="str">
        <f>IFERROR(VLOOKUP($B234&amp;T$1,'デイリーデータ (2)'!$A:$F,5,FALSE),"")</f>
        <v/>
      </c>
      <c r="U234" s="44" t="str">
        <f>IFERROR(VLOOKUP($B234&amp;U$1,'デイリーデータ (2)'!$A:$F,5,FALSE),"")</f>
        <v/>
      </c>
      <c r="V234" s="44" t="str">
        <f>IFERROR(VLOOKUP($B234&amp;V$1,'デイリーデータ (2)'!$A:$F,5,FALSE),"")</f>
        <v/>
      </c>
      <c r="W234" s="44" t="str">
        <f>IFERROR(VLOOKUP($B234&amp;W$1,'デイリーデータ (2)'!$A:$F,5,FALSE),"")</f>
        <v/>
      </c>
      <c r="X234" s="44" t="str">
        <f>IFERROR(VLOOKUP($B234&amp;X$1,'デイリーデータ (2)'!$A:$F,5,FALSE),"")</f>
        <v/>
      </c>
      <c r="Y234" s="44" t="str">
        <f>IFERROR(VLOOKUP($B234&amp;Y$1,'デイリーデータ (2)'!$A:$F,5,FALSE),"")</f>
        <v/>
      </c>
      <c r="Z234" s="44" t="str">
        <f>IFERROR(VLOOKUP($B234&amp;Z$1,'デイリーデータ (2)'!$A:$F,5,FALSE),"")</f>
        <v/>
      </c>
      <c r="AA234" s="44" t="str">
        <f>IFERROR(VLOOKUP($B234&amp;AA$1,'デイリーデータ (2)'!$A:$F,5,FALSE),"")</f>
        <v/>
      </c>
      <c r="AB234" s="44" t="str">
        <f>IFERROR(VLOOKUP($B234&amp;AB$1,'デイリーデータ (2)'!$A:$F,5,FALSE),"")</f>
        <v/>
      </c>
      <c r="AC234" s="44" t="str">
        <f>IFERROR(VLOOKUP($B234&amp;AC$1,'デイリーデータ (2)'!$A:$F,5,FALSE),"")</f>
        <v/>
      </c>
      <c r="AD234" s="44" t="str">
        <f>IFERROR(VLOOKUP($B234&amp;AD$1,'デイリーデータ (2)'!$A:$F,5,FALSE),"")</f>
        <v/>
      </c>
      <c r="AE234" s="44" t="str">
        <f>IFERROR(VLOOKUP($B234&amp;AE$1,'デイリーデータ (2)'!$A:$F,5,FALSE),"")</f>
        <v/>
      </c>
      <c r="AF234" s="44" t="str">
        <f>IFERROR(VLOOKUP($B234&amp;AF$1,'デイリーデータ (2)'!$A:$F,5,FALSE),"")</f>
        <v/>
      </c>
      <c r="AG234" s="44" t="str">
        <f>IFERROR(VLOOKUP($B234&amp;AG$1,'デイリーデータ (2)'!$A:$F,5,FALSE),"")</f>
        <v/>
      </c>
      <c r="AH234" s="45" t="str">
        <f>IFERROR(VLOOKUP($B234&amp;AH$1,'デイリーデータ (2)'!$A:$F,5,FALSE),"")</f>
        <v/>
      </c>
    </row>
    <row r="235" spans="1:34" s="15" customFormat="1" ht="9.5" x14ac:dyDescent="0.2">
      <c r="A235" s="29"/>
      <c r="B235" s="30"/>
      <c r="C235" s="28" t="s">
        <v>47</v>
      </c>
      <c r="D235" s="31" t="e">
        <f>VLOOKUP($B234&amp;勤務表!D$1,デイリーデータ,6,FALSE)</f>
        <v>#N/A</v>
      </c>
      <c r="E235" s="31" t="e">
        <f>VLOOKUP($B234&amp;勤務表!E$1,デイリーデータ,6,FALSE)</f>
        <v>#N/A</v>
      </c>
      <c r="F235" s="31" t="str">
        <f>IFERROR(VLOOKUP($B234&amp;勤務表!F$1,デイリーデータ,6,FALSE),"")</f>
        <v/>
      </c>
      <c r="G235" s="31" t="str">
        <f>IFERROR(VLOOKUP($B234&amp;勤務表!G$1,デイリーデータ,6,FALSE),"")</f>
        <v/>
      </c>
      <c r="H235" s="31" t="str">
        <f>IFERROR(VLOOKUP($B234&amp;勤務表!H$1,デイリーデータ,6,FALSE),"")</f>
        <v/>
      </c>
      <c r="I235" s="31" t="str">
        <f>IFERROR(VLOOKUP($B234&amp;勤務表!I$1,デイリーデータ,6,FALSE),"")</f>
        <v/>
      </c>
      <c r="J235" s="31" t="str">
        <f>IFERROR(VLOOKUP($B234&amp;勤務表!J$1,デイリーデータ,6,FALSE),"")</f>
        <v/>
      </c>
      <c r="K235" s="31" t="str">
        <f>IFERROR(VLOOKUP($B234&amp;勤務表!K$1,デイリーデータ,6,FALSE),"")</f>
        <v/>
      </c>
      <c r="L235" s="31" t="str">
        <f>IFERROR(VLOOKUP($B234&amp;勤務表!L$1,デイリーデータ,6,FALSE),"")</f>
        <v/>
      </c>
      <c r="M235" s="31" t="str">
        <f>IFERROR(VLOOKUP($B234&amp;勤務表!M$1,デイリーデータ,6,FALSE),"")</f>
        <v/>
      </c>
      <c r="N235" s="31" t="str">
        <f>IFERROR(VLOOKUP($B234&amp;勤務表!N$1,デイリーデータ,6,FALSE),"")</f>
        <v/>
      </c>
      <c r="O235" s="31" t="str">
        <f>IFERROR(VLOOKUP($B234&amp;勤務表!O$1,デイリーデータ,6,FALSE),"")</f>
        <v/>
      </c>
      <c r="P235" s="31" t="str">
        <f>IFERROR(VLOOKUP($B234&amp;勤務表!P$1,デイリーデータ,6,FALSE),"")</f>
        <v/>
      </c>
      <c r="Q235" s="31" t="str">
        <f>IFERROR(VLOOKUP($B234&amp;勤務表!Q$1,デイリーデータ,6,FALSE),"")</f>
        <v/>
      </c>
      <c r="R235" s="31" t="str">
        <f>IFERROR(VLOOKUP($B234&amp;勤務表!R$1,デイリーデータ,6,FALSE),"")</f>
        <v/>
      </c>
      <c r="S235" s="31" t="str">
        <f>IFERROR(VLOOKUP($B234&amp;勤務表!S$1,デイリーデータ,6,FALSE),"")</f>
        <v/>
      </c>
      <c r="T235" s="31" t="str">
        <f>IFERROR(VLOOKUP($B234&amp;勤務表!T$1,デイリーデータ,6,FALSE),"")</f>
        <v/>
      </c>
      <c r="U235" s="31" t="str">
        <f>IFERROR(VLOOKUP($B234&amp;勤務表!U$1,デイリーデータ,6,FALSE),"")</f>
        <v/>
      </c>
      <c r="V235" s="31" t="str">
        <f>IFERROR(VLOOKUP($B234&amp;勤務表!V$1,デイリーデータ,6,FALSE),"")</f>
        <v/>
      </c>
      <c r="W235" s="31" t="str">
        <f>IFERROR(VLOOKUP($B234&amp;勤務表!W$1,デイリーデータ,6,FALSE),"")</f>
        <v/>
      </c>
      <c r="X235" s="31" t="str">
        <f>IFERROR(VLOOKUP($B234&amp;勤務表!X$1,デイリーデータ,6,FALSE),"")</f>
        <v/>
      </c>
      <c r="Y235" s="31" t="str">
        <f>IFERROR(VLOOKUP($B234&amp;勤務表!Y$1,デイリーデータ,6,FALSE),"")</f>
        <v/>
      </c>
      <c r="Z235" s="31" t="str">
        <f>IFERROR(VLOOKUP($B234&amp;勤務表!Z$1,デイリーデータ,6,FALSE),"")</f>
        <v/>
      </c>
      <c r="AA235" s="31" t="str">
        <f>IFERROR(VLOOKUP($B234&amp;勤務表!AA$1,デイリーデータ,6,FALSE),"")</f>
        <v/>
      </c>
      <c r="AB235" s="31" t="str">
        <f>IFERROR(VLOOKUP($B234&amp;勤務表!AB$1,デイリーデータ,6,FALSE),"")</f>
        <v/>
      </c>
      <c r="AC235" s="31" t="str">
        <f>IFERROR(VLOOKUP($B234&amp;勤務表!AC$1,デイリーデータ,6,FALSE),"")</f>
        <v/>
      </c>
      <c r="AD235" s="31" t="str">
        <f>IFERROR(VLOOKUP($B234&amp;勤務表!AD$1,デイリーデータ,6,FALSE),"")</f>
        <v/>
      </c>
      <c r="AE235" s="31" t="str">
        <f>IFERROR(VLOOKUP($B234&amp;勤務表!AE$1,デイリーデータ,6,FALSE),"")</f>
        <v/>
      </c>
      <c r="AF235" s="31" t="str">
        <f>IFERROR(VLOOKUP($B234&amp;勤務表!AF$1,デイリーデータ,6,FALSE),"")</f>
        <v/>
      </c>
      <c r="AG235" s="31" t="str">
        <f>IFERROR(VLOOKUP($B234&amp;勤務表!AG$1,デイリーデータ,6,FALSE),"")</f>
        <v/>
      </c>
      <c r="AH235" s="32" t="str">
        <f>IFERROR(VLOOKUP($B234&amp;勤務表!AH$1,デイリーデータ,6,FALSE),"")</f>
        <v/>
      </c>
    </row>
    <row r="236" spans="1:34" s="15" customFormat="1" ht="9.5" x14ac:dyDescent="0.2">
      <c r="A236" s="38"/>
      <c r="B236" s="39"/>
      <c r="C236" s="40" t="s">
        <v>46</v>
      </c>
      <c r="D236" s="34" t="e">
        <f>VLOOKUP($B234&amp;D$1,'宅直データ (２)'!$A:$K,8,FALSE)</f>
        <v>#N/A</v>
      </c>
      <c r="E236" s="35" t="e">
        <f>INDEX(拘!$D$15:$AH$63,勤務表!$A234,DAY(勤務表!E$1))</f>
        <v>#VALUE!</v>
      </c>
      <c r="F236" s="35" t="e">
        <f>INDEX(拘!$D$15:$AH$63,勤務表!$A234,DAY(勤務表!F$1))</f>
        <v>#VALUE!</v>
      </c>
      <c r="G236" s="35" t="e">
        <f>INDEX(拘!$D$15:$AH$63,勤務表!$A234,DAY(勤務表!G$1))</f>
        <v>#VALUE!</v>
      </c>
      <c r="H236" s="35" t="e">
        <f>INDEX(拘!$D$15:$AH$63,勤務表!$A234,DAY(勤務表!H$1))</f>
        <v>#VALUE!</v>
      </c>
      <c r="I236" s="35" t="e">
        <f>INDEX(拘!$D$15:$AH$63,勤務表!$A234,DAY(勤務表!I$1))</f>
        <v>#VALUE!</v>
      </c>
      <c r="J236" s="35" t="e">
        <f>INDEX(拘!$D$15:$AH$63,勤務表!$A234,DAY(勤務表!J$1))</f>
        <v>#VALUE!</v>
      </c>
      <c r="K236" s="35" t="e">
        <f>INDEX(拘!$D$15:$AH$63,勤務表!$A234,DAY(勤務表!K$1))</f>
        <v>#VALUE!</v>
      </c>
      <c r="L236" s="35" t="e">
        <f>INDEX(拘!$D$15:$AH$63,勤務表!$A234,DAY(勤務表!L$1))</f>
        <v>#VALUE!</v>
      </c>
      <c r="M236" s="35" t="e">
        <f>INDEX(拘!$D$15:$AH$63,勤務表!$A234,DAY(勤務表!M$1))</f>
        <v>#VALUE!</v>
      </c>
      <c r="N236" s="35" t="e">
        <f>INDEX(拘!$D$15:$AH$63,勤務表!$A234,DAY(勤務表!N$1))</f>
        <v>#VALUE!</v>
      </c>
      <c r="O236" s="35" t="e">
        <f>INDEX(拘!$D$15:$AH$63,勤務表!$A234,DAY(勤務表!O$1))</f>
        <v>#VALUE!</v>
      </c>
      <c r="P236" s="35" t="e">
        <f>INDEX(拘!$D$15:$AH$63,勤務表!$A234,DAY(勤務表!P$1))</f>
        <v>#VALUE!</v>
      </c>
      <c r="Q236" s="35" t="e">
        <f>INDEX(拘!$D$15:$AH$63,勤務表!$A234,DAY(勤務表!Q$1))</f>
        <v>#VALUE!</v>
      </c>
      <c r="R236" s="35" t="e">
        <f>INDEX(拘!$D$15:$AH$63,勤務表!$A234,DAY(勤務表!R$1))</f>
        <v>#VALUE!</v>
      </c>
      <c r="S236" s="35" t="e">
        <f>INDEX(拘!$D$15:$AH$63,勤務表!$A234,DAY(勤務表!S$1))</f>
        <v>#VALUE!</v>
      </c>
      <c r="T236" s="35" t="e">
        <f>INDEX(拘!$D$15:$AH$63,勤務表!$A234,DAY(勤務表!T$1))</f>
        <v>#VALUE!</v>
      </c>
      <c r="U236" s="35" t="e">
        <f>INDEX(拘!$D$15:$AH$63,勤務表!$A234,DAY(勤務表!U$1))</f>
        <v>#VALUE!</v>
      </c>
      <c r="V236" s="35" t="e">
        <f>INDEX(拘!$D$15:$AH$63,勤務表!$A234,DAY(勤務表!V$1))</f>
        <v>#VALUE!</v>
      </c>
      <c r="W236" s="35" t="e">
        <f>INDEX(拘!$D$15:$AH$63,勤務表!$A234,DAY(勤務表!W$1))</f>
        <v>#VALUE!</v>
      </c>
      <c r="X236" s="35" t="e">
        <f>INDEX(拘!$D$15:$AH$63,勤務表!$A234,DAY(勤務表!X$1))</f>
        <v>#VALUE!</v>
      </c>
      <c r="Y236" s="35" t="e">
        <f>INDEX(拘!$D$15:$AH$63,勤務表!$A234,DAY(勤務表!Y$1))</f>
        <v>#VALUE!</v>
      </c>
      <c r="Z236" s="35" t="e">
        <f>INDEX(拘!$D$15:$AH$63,勤務表!$A234,DAY(勤務表!Z$1))</f>
        <v>#VALUE!</v>
      </c>
      <c r="AA236" s="35" t="e">
        <f>INDEX(拘!$D$15:$AH$63,勤務表!$A234,DAY(勤務表!AA$1))</f>
        <v>#VALUE!</v>
      </c>
      <c r="AB236" s="35" t="e">
        <f>INDEX(拘!$D$15:$AH$63,勤務表!$A234,DAY(勤務表!AB$1))</f>
        <v>#VALUE!</v>
      </c>
      <c r="AC236" s="35" t="e">
        <f>INDEX(拘!$D$15:$AH$63,勤務表!$A234,DAY(勤務表!AC$1))</f>
        <v>#VALUE!</v>
      </c>
      <c r="AD236" s="35" t="e">
        <f>INDEX(拘!$D$15:$AH$63,勤務表!$A234,DAY(勤務表!AD$1))</f>
        <v>#VALUE!</v>
      </c>
      <c r="AE236" s="35" t="e">
        <f>INDEX(拘!$D$15:$AH$63,勤務表!$A234,DAY(勤務表!AE$1))</f>
        <v>#VALUE!</v>
      </c>
      <c r="AF236" s="35" t="e">
        <f>INDEX(拘!$D$15:$AH$63,勤務表!$A234,DAY(勤務表!AF$1))</f>
        <v>#VALUE!</v>
      </c>
      <c r="AG236" s="35" t="e">
        <f>INDEX(拘!$D$15:$AH$63,勤務表!$A234,DAY(勤務表!AG$1))</f>
        <v>#VALUE!</v>
      </c>
      <c r="AH236" s="36" t="e">
        <f>INDEX(拘!$D$15:$AH$63,勤務表!$A234,DAY(勤務表!AH$1))</f>
        <v>#VALUE!</v>
      </c>
    </row>
    <row r="237" spans="1:34" s="15" customFormat="1" x14ac:dyDescent="0.2">
      <c r="A237" s="41" t="str">
        <f>IFERROR(IF(A234+1&lt;=MAX('デイリーデータ (2)'!G:G),A234+1,""),"")</f>
        <v/>
      </c>
      <c r="B237" s="42">
        <f>IFERROR(VLOOKUP(A237,スタッフ!A:C,2,FALSE),"")</f>
        <v>0</v>
      </c>
      <c r="C237" s="46">
        <f>IFERROR(VLOOKUP(A237,スタッフ!A:C,3,FALSE),"")</f>
        <v>0</v>
      </c>
      <c r="D237" s="43" t="str">
        <f>IFERROR(VLOOKUP($B237&amp;D$1,'デイリーデータ (2)'!$A:$F,5,FALSE),"")</f>
        <v/>
      </c>
      <c r="E237" s="44" t="str">
        <f>IFERROR(VLOOKUP($B237&amp;E$1,'デイリーデータ (2)'!$A:$F,5,FALSE),"")</f>
        <v/>
      </c>
      <c r="F237" s="44" t="str">
        <f>IFERROR(VLOOKUP($B237&amp;F$1,'デイリーデータ (2)'!$A:$F,5,FALSE),"")</f>
        <v/>
      </c>
      <c r="G237" s="44" t="str">
        <f>IFERROR(VLOOKUP($B237&amp;G$1,'デイリーデータ (2)'!$A:$F,5,FALSE),"")</f>
        <v/>
      </c>
      <c r="H237" s="44" t="str">
        <f>IFERROR(VLOOKUP($B237&amp;H$1,'デイリーデータ (2)'!$A:$F,5,FALSE),"")</f>
        <v/>
      </c>
      <c r="I237" s="44" t="str">
        <f>IFERROR(VLOOKUP($B237&amp;I$1,'デイリーデータ (2)'!$A:$F,5,FALSE),"")</f>
        <v/>
      </c>
      <c r="J237" s="44" t="str">
        <f>IFERROR(VLOOKUP($B237&amp;J$1,'デイリーデータ (2)'!$A:$F,5,FALSE),"")</f>
        <v/>
      </c>
      <c r="K237" s="44" t="str">
        <f>IFERROR(VLOOKUP($B237&amp;K$1,'デイリーデータ (2)'!$A:$F,5,FALSE),"")</f>
        <v/>
      </c>
      <c r="L237" s="44" t="str">
        <f>IFERROR(VLOOKUP($B237&amp;L$1,'デイリーデータ (2)'!$A:$F,5,FALSE),"")</f>
        <v/>
      </c>
      <c r="M237" s="44" t="str">
        <f>IFERROR(VLOOKUP($B237&amp;M$1,'デイリーデータ (2)'!$A:$F,5,FALSE),"")</f>
        <v/>
      </c>
      <c r="N237" s="44" t="str">
        <f>IFERROR(VLOOKUP($B237&amp;N$1,'デイリーデータ (2)'!$A:$F,5,FALSE),"")</f>
        <v/>
      </c>
      <c r="O237" s="44" t="str">
        <f>IFERROR(VLOOKUP($B237&amp;O$1,'デイリーデータ (2)'!$A:$F,5,FALSE),"")</f>
        <v/>
      </c>
      <c r="P237" s="44" t="str">
        <f>IFERROR(VLOOKUP($B237&amp;P$1,'デイリーデータ (2)'!$A:$F,5,FALSE),"")</f>
        <v/>
      </c>
      <c r="Q237" s="44" t="str">
        <f>IFERROR(VLOOKUP($B237&amp;Q$1,'デイリーデータ (2)'!$A:$F,5,FALSE),"")</f>
        <v/>
      </c>
      <c r="R237" s="44" t="str">
        <f>IFERROR(VLOOKUP($B237&amp;R$1,'デイリーデータ (2)'!$A:$F,5,FALSE),"")</f>
        <v/>
      </c>
      <c r="S237" s="44" t="str">
        <f>IFERROR(VLOOKUP($B237&amp;S$1,'デイリーデータ (2)'!$A:$F,5,FALSE),"")</f>
        <v/>
      </c>
      <c r="T237" s="44" t="str">
        <f>IFERROR(VLOOKUP($B237&amp;T$1,'デイリーデータ (2)'!$A:$F,5,FALSE),"")</f>
        <v/>
      </c>
      <c r="U237" s="44" t="str">
        <f>IFERROR(VLOOKUP($B237&amp;U$1,'デイリーデータ (2)'!$A:$F,5,FALSE),"")</f>
        <v/>
      </c>
      <c r="V237" s="44" t="str">
        <f>IFERROR(VLOOKUP($B237&amp;V$1,'デイリーデータ (2)'!$A:$F,5,FALSE),"")</f>
        <v/>
      </c>
      <c r="W237" s="44" t="str">
        <f>IFERROR(VLOOKUP($B237&amp;W$1,'デイリーデータ (2)'!$A:$F,5,FALSE),"")</f>
        <v/>
      </c>
      <c r="X237" s="44" t="str">
        <f>IFERROR(VLOOKUP($B237&amp;X$1,'デイリーデータ (2)'!$A:$F,5,FALSE),"")</f>
        <v/>
      </c>
      <c r="Y237" s="44" t="str">
        <f>IFERROR(VLOOKUP($B237&amp;Y$1,'デイリーデータ (2)'!$A:$F,5,FALSE),"")</f>
        <v/>
      </c>
      <c r="Z237" s="44" t="str">
        <f>IFERROR(VLOOKUP($B237&amp;Z$1,'デイリーデータ (2)'!$A:$F,5,FALSE),"")</f>
        <v/>
      </c>
      <c r="AA237" s="44" t="str">
        <f>IFERROR(VLOOKUP($B237&amp;AA$1,'デイリーデータ (2)'!$A:$F,5,FALSE),"")</f>
        <v/>
      </c>
      <c r="AB237" s="44" t="str">
        <f>IFERROR(VLOOKUP($B237&amp;AB$1,'デイリーデータ (2)'!$A:$F,5,FALSE),"")</f>
        <v/>
      </c>
      <c r="AC237" s="44" t="str">
        <f>IFERROR(VLOOKUP($B237&amp;AC$1,'デイリーデータ (2)'!$A:$F,5,FALSE),"")</f>
        <v/>
      </c>
      <c r="AD237" s="44" t="str">
        <f>IFERROR(VLOOKUP($B237&amp;AD$1,'デイリーデータ (2)'!$A:$F,5,FALSE),"")</f>
        <v/>
      </c>
      <c r="AE237" s="44" t="str">
        <f>IFERROR(VLOOKUP($B237&amp;AE$1,'デイリーデータ (2)'!$A:$F,5,FALSE),"")</f>
        <v/>
      </c>
      <c r="AF237" s="44" t="str">
        <f>IFERROR(VLOOKUP($B237&amp;AF$1,'デイリーデータ (2)'!$A:$F,5,FALSE),"")</f>
        <v/>
      </c>
      <c r="AG237" s="44" t="str">
        <f>IFERROR(VLOOKUP($B237&amp;AG$1,'デイリーデータ (2)'!$A:$F,5,FALSE),"")</f>
        <v/>
      </c>
      <c r="AH237" s="45" t="str">
        <f>IFERROR(VLOOKUP($B237&amp;AH$1,'デイリーデータ (2)'!$A:$F,5,FALSE),"")</f>
        <v/>
      </c>
    </row>
    <row r="238" spans="1:34" s="15" customFormat="1" ht="9.5" x14ac:dyDescent="0.2">
      <c r="A238" s="29"/>
      <c r="B238" s="30"/>
      <c r="C238" s="28" t="s">
        <v>47</v>
      </c>
      <c r="D238" s="31" t="e">
        <f>VLOOKUP($B237&amp;勤務表!D$1,デイリーデータ,6,FALSE)</f>
        <v>#N/A</v>
      </c>
      <c r="E238" s="31" t="e">
        <f>VLOOKUP($B237&amp;勤務表!E$1,デイリーデータ,6,FALSE)</f>
        <v>#N/A</v>
      </c>
      <c r="F238" s="31" t="str">
        <f>IFERROR(VLOOKUP($B237&amp;勤務表!F$1,デイリーデータ,6,FALSE),"")</f>
        <v/>
      </c>
      <c r="G238" s="31" t="str">
        <f>IFERROR(VLOOKUP($B237&amp;勤務表!G$1,デイリーデータ,6,FALSE),"")</f>
        <v/>
      </c>
      <c r="H238" s="31" t="str">
        <f>IFERROR(VLOOKUP($B237&amp;勤務表!H$1,デイリーデータ,6,FALSE),"")</f>
        <v/>
      </c>
      <c r="I238" s="31" t="str">
        <f>IFERROR(VLOOKUP($B237&amp;勤務表!I$1,デイリーデータ,6,FALSE),"")</f>
        <v/>
      </c>
      <c r="J238" s="31" t="str">
        <f>IFERROR(VLOOKUP($B237&amp;勤務表!J$1,デイリーデータ,6,FALSE),"")</f>
        <v/>
      </c>
      <c r="K238" s="31" t="str">
        <f>IFERROR(VLOOKUP($B237&amp;勤務表!K$1,デイリーデータ,6,FALSE),"")</f>
        <v/>
      </c>
      <c r="L238" s="31" t="str">
        <f>IFERROR(VLOOKUP($B237&amp;勤務表!L$1,デイリーデータ,6,FALSE),"")</f>
        <v/>
      </c>
      <c r="M238" s="31" t="str">
        <f>IFERROR(VLOOKUP($B237&amp;勤務表!M$1,デイリーデータ,6,FALSE),"")</f>
        <v/>
      </c>
      <c r="N238" s="31" t="str">
        <f>IFERROR(VLOOKUP($B237&amp;勤務表!N$1,デイリーデータ,6,FALSE),"")</f>
        <v/>
      </c>
      <c r="O238" s="31" t="str">
        <f>IFERROR(VLOOKUP($B237&amp;勤務表!O$1,デイリーデータ,6,FALSE),"")</f>
        <v/>
      </c>
      <c r="P238" s="31" t="str">
        <f>IFERROR(VLOOKUP($B237&amp;勤務表!P$1,デイリーデータ,6,FALSE),"")</f>
        <v/>
      </c>
      <c r="Q238" s="31" t="str">
        <f>IFERROR(VLOOKUP($B237&amp;勤務表!Q$1,デイリーデータ,6,FALSE),"")</f>
        <v/>
      </c>
      <c r="R238" s="31" t="str">
        <f>IFERROR(VLOOKUP($B237&amp;勤務表!R$1,デイリーデータ,6,FALSE),"")</f>
        <v/>
      </c>
      <c r="S238" s="31" t="str">
        <f>IFERROR(VLOOKUP($B237&amp;勤務表!S$1,デイリーデータ,6,FALSE),"")</f>
        <v/>
      </c>
      <c r="T238" s="31" t="str">
        <f>IFERROR(VLOOKUP($B237&amp;勤務表!T$1,デイリーデータ,6,FALSE),"")</f>
        <v/>
      </c>
      <c r="U238" s="31" t="str">
        <f>IFERROR(VLOOKUP($B237&amp;勤務表!U$1,デイリーデータ,6,FALSE),"")</f>
        <v/>
      </c>
      <c r="V238" s="31" t="str">
        <f>IFERROR(VLOOKUP($B237&amp;勤務表!V$1,デイリーデータ,6,FALSE),"")</f>
        <v/>
      </c>
      <c r="W238" s="31" t="str">
        <f>IFERROR(VLOOKUP($B237&amp;勤務表!W$1,デイリーデータ,6,FALSE),"")</f>
        <v/>
      </c>
      <c r="X238" s="31" t="str">
        <f>IFERROR(VLOOKUP($B237&amp;勤務表!X$1,デイリーデータ,6,FALSE),"")</f>
        <v/>
      </c>
      <c r="Y238" s="31" t="str">
        <f>IFERROR(VLOOKUP($B237&amp;勤務表!Y$1,デイリーデータ,6,FALSE),"")</f>
        <v/>
      </c>
      <c r="Z238" s="31" t="str">
        <f>IFERROR(VLOOKUP($B237&amp;勤務表!Z$1,デイリーデータ,6,FALSE),"")</f>
        <v/>
      </c>
      <c r="AA238" s="31" t="str">
        <f>IFERROR(VLOOKUP($B237&amp;勤務表!AA$1,デイリーデータ,6,FALSE),"")</f>
        <v/>
      </c>
      <c r="AB238" s="31" t="str">
        <f>IFERROR(VLOOKUP($B237&amp;勤務表!AB$1,デイリーデータ,6,FALSE),"")</f>
        <v/>
      </c>
      <c r="AC238" s="31" t="str">
        <f>IFERROR(VLOOKUP($B237&amp;勤務表!AC$1,デイリーデータ,6,FALSE),"")</f>
        <v/>
      </c>
      <c r="AD238" s="31" t="str">
        <f>IFERROR(VLOOKUP($B237&amp;勤務表!AD$1,デイリーデータ,6,FALSE),"")</f>
        <v/>
      </c>
      <c r="AE238" s="31" t="str">
        <f>IFERROR(VLOOKUP($B237&amp;勤務表!AE$1,デイリーデータ,6,FALSE),"")</f>
        <v/>
      </c>
      <c r="AF238" s="31" t="str">
        <f>IFERROR(VLOOKUP($B237&amp;勤務表!AF$1,デイリーデータ,6,FALSE),"")</f>
        <v/>
      </c>
      <c r="AG238" s="31" t="str">
        <f>IFERROR(VLOOKUP($B237&amp;勤務表!AG$1,デイリーデータ,6,FALSE),"")</f>
        <v/>
      </c>
      <c r="AH238" s="32" t="str">
        <f>IFERROR(VLOOKUP($B237&amp;勤務表!AH$1,デイリーデータ,6,FALSE),"")</f>
        <v/>
      </c>
    </row>
    <row r="239" spans="1:34" s="15" customFormat="1" ht="9.5" x14ac:dyDescent="0.2">
      <c r="A239" s="38"/>
      <c r="B239" s="39"/>
      <c r="C239" s="40" t="s">
        <v>46</v>
      </c>
      <c r="D239" s="34" t="e">
        <f>VLOOKUP($B237&amp;D$1,'宅直データ (２)'!$A:$K,8,FALSE)</f>
        <v>#N/A</v>
      </c>
      <c r="E239" s="35" t="e">
        <f>INDEX(拘!$D$15:$AH$63,勤務表!$A237,DAY(勤務表!E$1))</f>
        <v>#VALUE!</v>
      </c>
      <c r="F239" s="35" t="e">
        <f>INDEX(拘!$D$15:$AH$63,勤務表!$A237,DAY(勤務表!F$1))</f>
        <v>#VALUE!</v>
      </c>
      <c r="G239" s="35" t="e">
        <f>INDEX(拘!$D$15:$AH$63,勤務表!$A237,DAY(勤務表!G$1))</f>
        <v>#VALUE!</v>
      </c>
      <c r="H239" s="35" t="e">
        <f>INDEX(拘!$D$15:$AH$63,勤務表!$A237,DAY(勤務表!H$1))</f>
        <v>#VALUE!</v>
      </c>
      <c r="I239" s="35" t="e">
        <f>INDEX(拘!$D$15:$AH$63,勤務表!$A237,DAY(勤務表!I$1))</f>
        <v>#VALUE!</v>
      </c>
      <c r="J239" s="35" t="e">
        <f>INDEX(拘!$D$15:$AH$63,勤務表!$A237,DAY(勤務表!J$1))</f>
        <v>#VALUE!</v>
      </c>
      <c r="K239" s="35" t="e">
        <f>INDEX(拘!$D$15:$AH$63,勤務表!$A237,DAY(勤務表!K$1))</f>
        <v>#VALUE!</v>
      </c>
      <c r="L239" s="35" t="e">
        <f>INDEX(拘!$D$15:$AH$63,勤務表!$A237,DAY(勤務表!L$1))</f>
        <v>#VALUE!</v>
      </c>
      <c r="M239" s="35" t="e">
        <f>INDEX(拘!$D$15:$AH$63,勤務表!$A237,DAY(勤務表!M$1))</f>
        <v>#VALUE!</v>
      </c>
      <c r="N239" s="35" t="e">
        <f>INDEX(拘!$D$15:$AH$63,勤務表!$A237,DAY(勤務表!N$1))</f>
        <v>#VALUE!</v>
      </c>
      <c r="O239" s="35" t="e">
        <f>INDEX(拘!$D$15:$AH$63,勤務表!$A237,DAY(勤務表!O$1))</f>
        <v>#VALUE!</v>
      </c>
      <c r="P239" s="35" t="e">
        <f>INDEX(拘!$D$15:$AH$63,勤務表!$A237,DAY(勤務表!P$1))</f>
        <v>#VALUE!</v>
      </c>
      <c r="Q239" s="35" t="e">
        <f>INDEX(拘!$D$15:$AH$63,勤務表!$A237,DAY(勤務表!Q$1))</f>
        <v>#VALUE!</v>
      </c>
      <c r="R239" s="35" t="e">
        <f>INDEX(拘!$D$15:$AH$63,勤務表!$A237,DAY(勤務表!R$1))</f>
        <v>#VALUE!</v>
      </c>
      <c r="S239" s="35" t="e">
        <f>INDEX(拘!$D$15:$AH$63,勤務表!$A237,DAY(勤務表!S$1))</f>
        <v>#VALUE!</v>
      </c>
      <c r="T239" s="35" t="e">
        <f>INDEX(拘!$D$15:$AH$63,勤務表!$A237,DAY(勤務表!T$1))</f>
        <v>#VALUE!</v>
      </c>
      <c r="U239" s="35" t="e">
        <f>INDEX(拘!$D$15:$AH$63,勤務表!$A237,DAY(勤務表!U$1))</f>
        <v>#VALUE!</v>
      </c>
      <c r="V239" s="35" t="e">
        <f>INDEX(拘!$D$15:$AH$63,勤務表!$A237,DAY(勤務表!V$1))</f>
        <v>#VALUE!</v>
      </c>
      <c r="W239" s="35" t="e">
        <f>INDEX(拘!$D$15:$AH$63,勤務表!$A237,DAY(勤務表!W$1))</f>
        <v>#VALUE!</v>
      </c>
      <c r="X239" s="35" t="e">
        <f>INDEX(拘!$D$15:$AH$63,勤務表!$A237,DAY(勤務表!X$1))</f>
        <v>#VALUE!</v>
      </c>
      <c r="Y239" s="35" t="e">
        <f>INDEX(拘!$D$15:$AH$63,勤務表!$A237,DAY(勤務表!Y$1))</f>
        <v>#VALUE!</v>
      </c>
      <c r="Z239" s="35" t="e">
        <f>INDEX(拘!$D$15:$AH$63,勤務表!$A237,DAY(勤務表!Z$1))</f>
        <v>#VALUE!</v>
      </c>
      <c r="AA239" s="35" t="e">
        <f>INDEX(拘!$D$15:$AH$63,勤務表!$A237,DAY(勤務表!AA$1))</f>
        <v>#VALUE!</v>
      </c>
      <c r="AB239" s="35" t="e">
        <f>INDEX(拘!$D$15:$AH$63,勤務表!$A237,DAY(勤務表!AB$1))</f>
        <v>#VALUE!</v>
      </c>
      <c r="AC239" s="35" t="e">
        <f>INDEX(拘!$D$15:$AH$63,勤務表!$A237,DAY(勤務表!AC$1))</f>
        <v>#VALUE!</v>
      </c>
      <c r="AD239" s="35" t="e">
        <f>INDEX(拘!$D$15:$AH$63,勤務表!$A237,DAY(勤務表!AD$1))</f>
        <v>#VALUE!</v>
      </c>
      <c r="AE239" s="35" t="e">
        <f>INDEX(拘!$D$15:$AH$63,勤務表!$A237,DAY(勤務表!AE$1))</f>
        <v>#VALUE!</v>
      </c>
      <c r="AF239" s="35" t="e">
        <f>INDEX(拘!$D$15:$AH$63,勤務表!$A237,DAY(勤務表!AF$1))</f>
        <v>#VALUE!</v>
      </c>
      <c r="AG239" s="35" t="e">
        <f>INDEX(拘!$D$15:$AH$63,勤務表!$A237,DAY(勤務表!AG$1))</f>
        <v>#VALUE!</v>
      </c>
      <c r="AH239" s="36" t="e">
        <f>INDEX(拘!$D$15:$AH$63,勤務表!$A237,DAY(勤務表!AH$1))</f>
        <v>#VALUE!</v>
      </c>
    </row>
    <row r="240" spans="1:34" s="15" customFormat="1" x14ac:dyDescent="0.2">
      <c r="A240" s="41" t="str">
        <f>IFERROR(IF(A237+1&lt;=MAX('デイリーデータ (2)'!G:G),A237+1,""),"")</f>
        <v/>
      </c>
      <c r="B240" s="42">
        <f>IFERROR(VLOOKUP(A240,スタッフ!A:C,2,FALSE),"")</f>
        <v>0</v>
      </c>
      <c r="C240" s="46">
        <f>IFERROR(VLOOKUP(A240,スタッフ!A:C,3,FALSE),"")</f>
        <v>0</v>
      </c>
      <c r="D240" s="43" t="str">
        <f>IFERROR(VLOOKUP($B240&amp;D$1,'デイリーデータ (2)'!$A:$F,5,FALSE),"")</f>
        <v/>
      </c>
      <c r="E240" s="44" t="str">
        <f>IFERROR(VLOOKUP($B240&amp;E$1,'デイリーデータ (2)'!$A:$F,5,FALSE),"")</f>
        <v/>
      </c>
      <c r="F240" s="44" t="str">
        <f>IFERROR(VLOOKUP($B240&amp;F$1,'デイリーデータ (2)'!$A:$F,5,FALSE),"")</f>
        <v/>
      </c>
      <c r="G240" s="44" t="str">
        <f>IFERROR(VLOOKUP($B240&amp;G$1,'デイリーデータ (2)'!$A:$F,5,FALSE),"")</f>
        <v/>
      </c>
      <c r="H240" s="44" t="str">
        <f>IFERROR(VLOOKUP($B240&amp;H$1,'デイリーデータ (2)'!$A:$F,5,FALSE),"")</f>
        <v/>
      </c>
      <c r="I240" s="44" t="str">
        <f>IFERROR(VLOOKUP($B240&amp;I$1,'デイリーデータ (2)'!$A:$F,5,FALSE),"")</f>
        <v/>
      </c>
      <c r="J240" s="44" t="str">
        <f>IFERROR(VLOOKUP($B240&amp;J$1,'デイリーデータ (2)'!$A:$F,5,FALSE),"")</f>
        <v/>
      </c>
      <c r="K240" s="44" t="str">
        <f>IFERROR(VLOOKUP($B240&amp;K$1,'デイリーデータ (2)'!$A:$F,5,FALSE),"")</f>
        <v/>
      </c>
      <c r="L240" s="44" t="str">
        <f>IFERROR(VLOOKUP($B240&amp;L$1,'デイリーデータ (2)'!$A:$F,5,FALSE),"")</f>
        <v/>
      </c>
      <c r="M240" s="44" t="str">
        <f>IFERROR(VLOOKUP($B240&amp;M$1,'デイリーデータ (2)'!$A:$F,5,FALSE),"")</f>
        <v/>
      </c>
      <c r="N240" s="44" t="str">
        <f>IFERROR(VLOOKUP($B240&amp;N$1,'デイリーデータ (2)'!$A:$F,5,FALSE),"")</f>
        <v/>
      </c>
      <c r="O240" s="44" t="str">
        <f>IFERROR(VLOOKUP($B240&amp;O$1,'デイリーデータ (2)'!$A:$F,5,FALSE),"")</f>
        <v/>
      </c>
      <c r="P240" s="44" t="str">
        <f>IFERROR(VLOOKUP($B240&amp;P$1,'デイリーデータ (2)'!$A:$F,5,FALSE),"")</f>
        <v/>
      </c>
      <c r="Q240" s="44" t="str">
        <f>IFERROR(VLOOKUP($B240&amp;Q$1,'デイリーデータ (2)'!$A:$F,5,FALSE),"")</f>
        <v/>
      </c>
      <c r="R240" s="44" t="str">
        <f>IFERROR(VLOOKUP($B240&amp;R$1,'デイリーデータ (2)'!$A:$F,5,FALSE),"")</f>
        <v/>
      </c>
      <c r="S240" s="44" t="str">
        <f>IFERROR(VLOOKUP($B240&amp;S$1,'デイリーデータ (2)'!$A:$F,5,FALSE),"")</f>
        <v/>
      </c>
      <c r="T240" s="44" t="str">
        <f>IFERROR(VLOOKUP($B240&amp;T$1,'デイリーデータ (2)'!$A:$F,5,FALSE),"")</f>
        <v/>
      </c>
      <c r="U240" s="44" t="str">
        <f>IFERROR(VLOOKUP($B240&amp;U$1,'デイリーデータ (2)'!$A:$F,5,FALSE),"")</f>
        <v/>
      </c>
      <c r="V240" s="44" t="str">
        <f>IFERROR(VLOOKUP($B240&amp;V$1,'デイリーデータ (2)'!$A:$F,5,FALSE),"")</f>
        <v/>
      </c>
      <c r="W240" s="44" t="str">
        <f>IFERROR(VLOOKUP($B240&amp;W$1,'デイリーデータ (2)'!$A:$F,5,FALSE),"")</f>
        <v/>
      </c>
      <c r="X240" s="44" t="str">
        <f>IFERROR(VLOOKUP($B240&amp;X$1,'デイリーデータ (2)'!$A:$F,5,FALSE),"")</f>
        <v/>
      </c>
      <c r="Y240" s="44" t="str">
        <f>IFERROR(VLOOKUP($B240&amp;Y$1,'デイリーデータ (2)'!$A:$F,5,FALSE),"")</f>
        <v/>
      </c>
      <c r="Z240" s="44" t="str">
        <f>IFERROR(VLOOKUP($B240&amp;Z$1,'デイリーデータ (2)'!$A:$F,5,FALSE),"")</f>
        <v/>
      </c>
      <c r="AA240" s="44" t="str">
        <f>IFERROR(VLOOKUP($B240&amp;AA$1,'デイリーデータ (2)'!$A:$F,5,FALSE),"")</f>
        <v/>
      </c>
      <c r="AB240" s="44" t="str">
        <f>IFERROR(VLOOKUP($B240&amp;AB$1,'デイリーデータ (2)'!$A:$F,5,FALSE),"")</f>
        <v/>
      </c>
      <c r="AC240" s="44" t="str">
        <f>IFERROR(VLOOKUP($B240&amp;AC$1,'デイリーデータ (2)'!$A:$F,5,FALSE),"")</f>
        <v/>
      </c>
      <c r="AD240" s="44" t="str">
        <f>IFERROR(VLOOKUP($B240&amp;AD$1,'デイリーデータ (2)'!$A:$F,5,FALSE),"")</f>
        <v/>
      </c>
      <c r="AE240" s="44" t="str">
        <f>IFERROR(VLOOKUP($B240&amp;AE$1,'デイリーデータ (2)'!$A:$F,5,FALSE),"")</f>
        <v/>
      </c>
      <c r="AF240" s="44" t="str">
        <f>IFERROR(VLOOKUP($B240&amp;AF$1,'デイリーデータ (2)'!$A:$F,5,FALSE),"")</f>
        <v/>
      </c>
      <c r="AG240" s="44" t="str">
        <f>IFERROR(VLOOKUP($B240&amp;AG$1,'デイリーデータ (2)'!$A:$F,5,FALSE),"")</f>
        <v/>
      </c>
      <c r="AH240" s="45" t="str">
        <f>IFERROR(VLOOKUP($B240&amp;AH$1,'デイリーデータ (2)'!$A:$F,5,FALSE),"")</f>
        <v/>
      </c>
    </row>
    <row r="241" spans="1:34" s="15" customFormat="1" ht="9.5" x14ac:dyDescent="0.2">
      <c r="A241" s="29"/>
      <c r="B241" s="30"/>
      <c r="C241" s="28" t="s">
        <v>47</v>
      </c>
      <c r="D241" s="31" t="e">
        <f>VLOOKUP($B240&amp;勤務表!D$1,デイリーデータ,6,FALSE)</f>
        <v>#N/A</v>
      </c>
      <c r="E241" s="31" t="e">
        <f>VLOOKUP($B240&amp;勤務表!E$1,デイリーデータ,6,FALSE)</f>
        <v>#N/A</v>
      </c>
      <c r="F241" s="31" t="str">
        <f>IFERROR(VLOOKUP($B240&amp;勤務表!F$1,デイリーデータ,6,FALSE),"")</f>
        <v/>
      </c>
      <c r="G241" s="31" t="str">
        <f>IFERROR(VLOOKUP($B240&amp;勤務表!G$1,デイリーデータ,6,FALSE),"")</f>
        <v/>
      </c>
      <c r="H241" s="31" t="str">
        <f>IFERROR(VLOOKUP($B240&amp;勤務表!H$1,デイリーデータ,6,FALSE),"")</f>
        <v/>
      </c>
      <c r="I241" s="31" t="str">
        <f>IFERROR(VLOOKUP($B240&amp;勤務表!I$1,デイリーデータ,6,FALSE),"")</f>
        <v/>
      </c>
      <c r="J241" s="31" t="str">
        <f>IFERROR(VLOOKUP($B240&amp;勤務表!J$1,デイリーデータ,6,FALSE),"")</f>
        <v/>
      </c>
      <c r="K241" s="31" t="str">
        <f>IFERROR(VLOOKUP($B240&amp;勤務表!K$1,デイリーデータ,6,FALSE),"")</f>
        <v/>
      </c>
      <c r="L241" s="31" t="str">
        <f>IFERROR(VLOOKUP($B240&amp;勤務表!L$1,デイリーデータ,6,FALSE),"")</f>
        <v/>
      </c>
      <c r="M241" s="31" t="str">
        <f>IFERROR(VLOOKUP($B240&amp;勤務表!M$1,デイリーデータ,6,FALSE),"")</f>
        <v/>
      </c>
      <c r="N241" s="31" t="str">
        <f>IFERROR(VLOOKUP($B240&amp;勤務表!N$1,デイリーデータ,6,FALSE),"")</f>
        <v/>
      </c>
      <c r="O241" s="31" t="str">
        <f>IFERROR(VLOOKUP($B240&amp;勤務表!O$1,デイリーデータ,6,FALSE),"")</f>
        <v/>
      </c>
      <c r="P241" s="31" t="str">
        <f>IFERROR(VLOOKUP($B240&amp;勤務表!P$1,デイリーデータ,6,FALSE),"")</f>
        <v/>
      </c>
      <c r="Q241" s="31" t="str">
        <f>IFERROR(VLOOKUP($B240&amp;勤務表!Q$1,デイリーデータ,6,FALSE),"")</f>
        <v/>
      </c>
      <c r="R241" s="31" t="str">
        <f>IFERROR(VLOOKUP($B240&amp;勤務表!R$1,デイリーデータ,6,FALSE),"")</f>
        <v/>
      </c>
      <c r="S241" s="31" t="str">
        <f>IFERROR(VLOOKUP($B240&amp;勤務表!S$1,デイリーデータ,6,FALSE),"")</f>
        <v/>
      </c>
      <c r="T241" s="31" t="str">
        <f>IFERROR(VLOOKUP($B240&amp;勤務表!T$1,デイリーデータ,6,FALSE),"")</f>
        <v/>
      </c>
      <c r="U241" s="31" t="str">
        <f>IFERROR(VLOOKUP($B240&amp;勤務表!U$1,デイリーデータ,6,FALSE),"")</f>
        <v/>
      </c>
      <c r="V241" s="31" t="str">
        <f>IFERROR(VLOOKUP($B240&amp;勤務表!V$1,デイリーデータ,6,FALSE),"")</f>
        <v/>
      </c>
      <c r="W241" s="31" t="str">
        <f>IFERROR(VLOOKUP($B240&amp;勤務表!W$1,デイリーデータ,6,FALSE),"")</f>
        <v/>
      </c>
      <c r="X241" s="31" t="str">
        <f>IFERROR(VLOOKUP($B240&amp;勤務表!X$1,デイリーデータ,6,FALSE),"")</f>
        <v/>
      </c>
      <c r="Y241" s="31" t="str">
        <f>IFERROR(VLOOKUP($B240&amp;勤務表!Y$1,デイリーデータ,6,FALSE),"")</f>
        <v/>
      </c>
      <c r="Z241" s="31" t="str">
        <f>IFERROR(VLOOKUP($B240&amp;勤務表!Z$1,デイリーデータ,6,FALSE),"")</f>
        <v/>
      </c>
      <c r="AA241" s="31" t="str">
        <f>IFERROR(VLOOKUP($B240&amp;勤務表!AA$1,デイリーデータ,6,FALSE),"")</f>
        <v/>
      </c>
      <c r="AB241" s="31" t="str">
        <f>IFERROR(VLOOKUP($B240&amp;勤務表!AB$1,デイリーデータ,6,FALSE),"")</f>
        <v/>
      </c>
      <c r="AC241" s="31" t="str">
        <f>IFERROR(VLOOKUP($B240&amp;勤務表!AC$1,デイリーデータ,6,FALSE),"")</f>
        <v/>
      </c>
      <c r="AD241" s="31" t="str">
        <f>IFERROR(VLOOKUP($B240&amp;勤務表!AD$1,デイリーデータ,6,FALSE),"")</f>
        <v/>
      </c>
      <c r="AE241" s="31" t="str">
        <f>IFERROR(VLOOKUP($B240&amp;勤務表!AE$1,デイリーデータ,6,FALSE),"")</f>
        <v/>
      </c>
      <c r="AF241" s="31" t="str">
        <f>IFERROR(VLOOKUP($B240&amp;勤務表!AF$1,デイリーデータ,6,FALSE),"")</f>
        <v/>
      </c>
      <c r="AG241" s="31" t="str">
        <f>IFERROR(VLOOKUP($B240&amp;勤務表!AG$1,デイリーデータ,6,FALSE),"")</f>
        <v/>
      </c>
      <c r="AH241" s="32" t="str">
        <f>IFERROR(VLOOKUP($B240&amp;勤務表!AH$1,デイリーデータ,6,FALSE),"")</f>
        <v/>
      </c>
    </row>
    <row r="242" spans="1:34" s="15" customFormat="1" ht="9.5" x14ac:dyDescent="0.2">
      <c r="A242" s="38"/>
      <c r="B242" s="39"/>
      <c r="C242" s="40" t="s">
        <v>46</v>
      </c>
      <c r="D242" s="34" t="e">
        <f>VLOOKUP($B240&amp;D$1,'宅直データ (２)'!$A:$K,8,FALSE)</f>
        <v>#N/A</v>
      </c>
      <c r="E242" s="35" t="e">
        <f>INDEX(拘!$D$15:$AH$63,勤務表!$A240,DAY(勤務表!E$1))</f>
        <v>#VALUE!</v>
      </c>
      <c r="F242" s="35" t="e">
        <f>INDEX(拘!$D$15:$AH$63,勤務表!$A240,DAY(勤務表!F$1))</f>
        <v>#VALUE!</v>
      </c>
      <c r="G242" s="35" t="e">
        <f>INDEX(拘!$D$15:$AH$63,勤務表!$A240,DAY(勤務表!G$1))</f>
        <v>#VALUE!</v>
      </c>
      <c r="H242" s="35" t="e">
        <f>INDEX(拘!$D$15:$AH$63,勤務表!$A240,DAY(勤務表!H$1))</f>
        <v>#VALUE!</v>
      </c>
      <c r="I242" s="35" t="e">
        <f>INDEX(拘!$D$15:$AH$63,勤務表!$A240,DAY(勤務表!I$1))</f>
        <v>#VALUE!</v>
      </c>
      <c r="J242" s="35" t="e">
        <f>INDEX(拘!$D$15:$AH$63,勤務表!$A240,DAY(勤務表!J$1))</f>
        <v>#VALUE!</v>
      </c>
      <c r="K242" s="35" t="e">
        <f>INDEX(拘!$D$15:$AH$63,勤務表!$A240,DAY(勤務表!K$1))</f>
        <v>#VALUE!</v>
      </c>
      <c r="L242" s="35" t="e">
        <f>INDEX(拘!$D$15:$AH$63,勤務表!$A240,DAY(勤務表!L$1))</f>
        <v>#VALUE!</v>
      </c>
      <c r="M242" s="35" t="e">
        <f>INDEX(拘!$D$15:$AH$63,勤務表!$A240,DAY(勤務表!M$1))</f>
        <v>#VALUE!</v>
      </c>
      <c r="N242" s="35" t="e">
        <f>INDEX(拘!$D$15:$AH$63,勤務表!$A240,DAY(勤務表!N$1))</f>
        <v>#VALUE!</v>
      </c>
      <c r="O242" s="35" t="e">
        <f>INDEX(拘!$D$15:$AH$63,勤務表!$A240,DAY(勤務表!O$1))</f>
        <v>#VALUE!</v>
      </c>
      <c r="P242" s="35" t="e">
        <f>INDEX(拘!$D$15:$AH$63,勤務表!$A240,DAY(勤務表!P$1))</f>
        <v>#VALUE!</v>
      </c>
      <c r="Q242" s="35" t="e">
        <f>INDEX(拘!$D$15:$AH$63,勤務表!$A240,DAY(勤務表!Q$1))</f>
        <v>#VALUE!</v>
      </c>
      <c r="R242" s="35" t="e">
        <f>INDEX(拘!$D$15:$AH$63,勤務表!$A240,DAY(勤務表!R$1))</f>
        <v>#VALUE!</v>
      </c>
      <c r="S242" s="35" t="e">
        <f>INDEX(拘!$D$15:$AH$63,勤務表!$A240,DAY(勤務表!S$1))</f>
        <v>#VALUE!</v>
      </c>
      <c r="T242" s="35" t="e">
        <f>INDEX(拘!$D$15:$AH$63,勤務表!$A240,DAY(勤務表!T$1))</f>
        <v>#VALUE!</v>
      </c>
      <c r="U242" s="35" t="e">
        <f>INDEX(拘!$D$15:$AH$63,勤務表!$A240,DAY(勤務表!U$1))</f>
        <v>#VALUE!</v>
      </c>
      <c r="V242" s="35" t="e">
        <f>INDEX(拘!$D$15:$AH$63,勤務表!$A240,DAY(勤務表!V$1))</f>
        <v>#VALUE!</v>
      </c>
      <c r="W242" s="35" t="e">
        <f>INDEX(拘!$D$15:$AH$63,勤務表!$A240,DAY(勤務表!W$1))</f>
        <v>#VALUE!</v>
      </c>
      <c r="X242" s="35" t="e">
        <f>INDEX(拘!$D$15:$AH$63,勤務表!$A240,DAY(勤務表!X$1))</f>
        <v>#VALUE!</v>
      </c>
      <c r="Y242" s="35" t="e">
        <f>INDEX(拘!$D$15:$AH$63,勤務表!$A240,DAY(勤務表!Y$1))</f>
        <v>#VALUE!</v>
      </c>
      <c r="Z242" s="35" t="e">
        <f>INDEX(拘!$D$15:$AH$63,勤務表!$A240,DAY(勤務表!Z$1))</f>
        <v>#VALUE!</v>
      </c>
      <c r="AA242" s="35" t="e">
        <f>INDEX(拘!$D$15:$AH$63,勤務表!$A240,DAY(勤務表!AA$1))</f>
        <v>#VALUE!</v>
      </c>
      <c r="AB242" s="35" t="e">
        <f>INDEX(拘!$D$15:$AH$63,勤務表!$A240,DAY(勤務表!AB$1))</f>
        <v>#VALUE!</v>
      </c>
      <c r="AC242" s="35" t="e">
        <f>INDEX(拘!$D$15:$AH$63,勤務表!$A240,DAY(勤務表!AC$1))</f>
        <v>#VALUE!</v>
      </c>
      <c r="AD242" s="35" t="e">
        <f>INDEX(拘!$D$15:$AH$63,勤務表!$A240,DAY(勤務表!AD$1))</f>
        <v>#VALUE!</v>
      </c>
      <c r="AE242" s="35" t="e">
        <f>INDEX(拘!$D$15:$AH$63,勤務表!$A240,DAY(勤務表!AE$1))</f>
        <v>#VALUE!</v>
      </c>
      <c r="AF242" s="35" t="e">
        <f>INDEX(拘!$D$15:$AH$63,勤務表!$A240,DAY(勤務表!AF$1))</f>
        <v>#VALUE!</v>
      </c>
      <c r="AG242" s="35" t="e">
        <f>INDEX(拘!$D$15:$AH$63,勤務表!$A240,DAY(勤務表!AG$1))</f>
        <v>#VALUE!</v>
      </c>
      <c r="AH242" s="36" t="e">
        <f>INDEX(拘!$D$15:$AH$63,勤務表!$A240,DAY(勤務表!AH$1))</f>
        <v>#VALUE!</v>
      </c>
    </row>
    <row r="243" spans="1:34" s="15" customFormat="1" x14ac:dyDescent="0.2">
      <c r="A243" s="41" t="str">
        <f>IFERROR(IF(A240+1&lt;=MAX('デイリーデータ (2)'!G:G),A240+1,""),"")</f>
        <v/>
      </c>
      <c r="B243" s="42">
        <f>IFERROR(VLOOKUP(A243,スタッフ!A:C,2,FALSE),"")</f>
        <v>0</v>
      </c>
      <c r="C243" s="46">
        <f>IFERROR(VLOOKUP(A243,スタッフ!A:C,3,FALSE),"")</f>
        <v>0</v>
      </c>
      <c r="D243" s="43" t="str">
        <f>IFERROR(VLOOKUP($B243&amp;D$1,'デイリーデータ (2)'!$A:$F,5,FALSE),"")</f>
        <v/>
      </c>
      <c r="E243" s="44" t="str">
        <f>IFERROR(VLOOKUP($B243&amp;E$1,'デイリーデータ (2)'!$A:$F,5,FALSE),"")</f>
        <v/>
      </c>
      <c r="F243" s="44" t="str">
        <f>IFERROR(VLOOKUP($B243&amp;F$1,'デイリーデータ (2)'!$A:$F,5,FALSE),"")</f>
        <v/>
      </c>
      <c r="G243" s="44" t="str">
        <f>IFERROR(VLOOKUP($B243&amp;G$1,'デイリーデータ (2)'!$A:$F,5,FALSE),"")</f>
        <v/>
      </c>
      <c r="H243" s="44" t="str">
        <f>IFERROR(VLOOKUP($B243&amp;H$1,'デイリーデータ (2)'!$A:$F,5,FALSE),"")</f>
        <v/>
      </c>
      <c r="I243" s="44" t="str">
        <f>IFERROR(VLOOKUP($B243&amp;I$1,'デイリーデータ (2)'!$A:$F,5,FALSE),"")</f>
        <v/>
      </c>
      <c r="J243" s="44" t="str">
        <f>IFERROR(VLOOKUP($B243&amp;J$1,'デイリーデータ (2)'!$A:$F,5,FALSE),"")</f>
        <v/>
      </c>
      <c r="K243" s="44" t="str">
        <f>IFERROR(VLOOKUP($B243&amp;K$1,'デイリーデータ (2)'!$A:$F,5,FALSE),"")</f>
        <v/>
      </c>
      <c r="L243" s="44" t="str">
        <f>IFERROR(VLOOKUP($B243&amp;L$1,'デイリーデータ (2)'!$A:$F,5,FALSE),"")</f>
        <v/>
      </c>
      <c r="M243" s="44" t="str">
        <f>IFERROR(VLOOKUP($B243&amp;M$1,'デイリーデータ (2)'!$A:$F,5,FALSE),"")</f>
        <v/>
      </c>
      <c r="N243" s="44" t="str">
        <f>IFERROR(VLOOKUP($B243&amp;N$1,'デイリーデータ (2)'!$A:$F,5,FALSE),"")</f>
        <v/>
      </c>
      <c r="O243" s="44" t="str">
        <f>IFERROR(VLOOKUP($B243&amp;O$1,'デイリーデータ (2)'!$A:$F,5,FALSE),"")</f>
        <v/>
      </c>
      <c r="P243" s="44" t="str">
        <f>IFERROR(VLOOKUP($B243&amp;P$1,'デイリーデータ (2)'!$A:$F,5,FALSE),"")</f>
        <v/>
      </c>
      <c r="Q243" s="44" t="str">
        <f>IFERROR(VLOOKUP($B243&amp;Q$1,'デイリーデータ (2)'!$A:$F,5,FALSE),"")</f>
        <v/>
      </c>
      <c r="R243" s="44" t="str">
        <f>IFERROR(VLOOKUP($B243&amp;R$1,'デイリーデータ (2)'!$A:$F,5,FALSE),"")</f>
        <v/>
      </c>
      <c r="S243" s="44" t="str">
        <f>IFERROR(VLOOKUP($B243&amp;S$1,'デイリーデータ (2)'!$A:$F,5,FALSE),"")</f>
        <v/>
      </c>
      <c r="T243" s="44" t="str">
        <f>IFERROR(VLOOKUP($B243&amp;T$1,'デイリーデータ (2)'!$A:$F,5,FALSE),"")</f>
        <v/>
      </c>
      <c r="U243" s="44" t="str">
        <f>IFERROR(VLOOKUP($B243&amp;U$1,'デイリーデータ (2)'!$A:$F,5,FALSE),"")</f>
        <v/>
      </c>
      <c r="V243" s="44" t="str">
        <f>IFERROR(VLOOKUP($B243&amp;V$1,'デイリーデータ (2)'!$A:$F,5,FALSE),"")</f>
        <v/>
      </c>
      <c r="W243" s="44" t="str">
        <f>IFERROR(VLOOKUP($B243&amp;W$1,'デイリーデータ (2)'!$A:$F,5,FALSE),"")</f>
        <v/>
      </c>
      <c r="X243" s="44" t="str">
        <f>IFERROR(VLOOKUP($B243&amp;X$1,'デイリーデータ (2)'!$A:$F,5,FALSE),"")</f>
        <v/>
      </c>
      <c r="Y243" s="44" t="str">
        <f>IFERROR(VLOOKUP($B243&amp;Y$1,'デイリーデータ (2)'!$A:$F,5,FALSE),"")</f>
        <v/>
      </c>
      <c r="Z243" s="44" t="str">
        <f>IFERROR(VLOOKUP($B243&amp;Z$1,'デイリーデータ (2)'!$A:$F,5,FALSE),"")</f>
        <v/>
      </c>
      <c r="AA243" s="44" t="str">
        <f>IFERROR(VLOOKUP($B243&amp;AA$1,'デイリーデータ (2)'!$A:$F,5,FALSE),"")</f>
        <v/>
      </c>
      <c r="AB243" s="44" t="str">
        <f>IFERROR(VLOOKUP($B243&amp;AB$1,'デイリーデータ (2)'!$A:$F,5,FALSE),"")</f>
        <v/>
      </c>
      <c r="AC243" s="44" t="str">
        <f>IFERROR(VLOOKUP($B243&amp;AC$1,'デイリーデータ (2)'!$A:$F,5,FALSE),"")</f>
        <v/>
      </c>
      <c r="AD243" s="44" t="str">
        <f>IFERROR(VLOOKUP($B243&amp;AD$1,'デイリーデータ (2)'!$A:$F,5,FALSE),"")</f>
        <v/>
      </c>
      <c r="AE243" s="44" t="str">
        <f>IFERROR(VLOOKUP($B243&amp;AE$1,'デイリーデータ (2)'!$A:$F,5,FALSE),"")</f>
        <v/>
      </c>
      <c r="AF243" s="44" t="str">
        <f>IFERROR(VLOOKUP($B243&amp;AF$1,'デイリーデータ (2)'!$A:$F,5,FALSE),"")</f>
        <v/>
      </c>
      <c r="AG243" s="44" t="str">
        <f>IFERROR(VLOOKUP($B243&amp;AG$1,'デイリーデータ (2)'!$A:$F,5,FALSE),"")</f>
        <v/>
      </c>
      <c r="AH243" s="45" t="str">
        <f>IFERROR(VLOOKUP($B243&amp;AH$1,'デイリーデータ (2)'!$A:$F,5,FALSE),"")</f>
        <v/>
      </c>
    </row>
    <row r="244" spans="1:34" s="15" customFormat="1" ht="9.5" x14ac:dyDescent="0.2">
      <c r="A244" s="29"/>
      <c r="B244" s="30"/>
      <c r="C244" s="28" t="s">
        <v>47</v>
      </c>
      <c r="D244" s="31" t="e">
        <f>VLOOKUP($B243&amp;勤務表!D$1,デイリーデータ,6,FALSE)</f>
        <v>#N/A</v>
      </c>
      <c r="E244" s="31" t="e">
        <f>VLOOKUP($B243&amp;勤務表!E$1,デイリーデータ,6,FALSE)</f>
        <v>#N/A</v>
      </c>
      <c r="F244" s="31" t="str">
        <f>IFERROR(VLOOKUP($B243&amp;勤務表!F$1,デイリーデータ,6,FALSE),"")</f>
        <v/>
      </c>
      <c r="G244" s="31" t="str">
        <f>IFERROR(VLOOKUP($B243&amp;勤務表!G$1,デイリーデータ,6,FALSE),"")</f>
        <v/>
      </c>
      <c r="H244" s="31" t="str">
        <f>IFERROR(VLOOKUP($B243&amp;勤務表!H$1,デイリーデータ,6,FALSE),"")</f>
        <v/>
      </c>
      <c r="I244" s="31" t="str">
        <f>IFERROR(VLOOKUP($B243&amp;勤務表!I$1,デイリーデータ,6,FALSE),"")</f>
        <v/>
      </c>
      <c r="J244" s="31" t="str">
        <f>IFERROR(VLOOKUP($B243&amp;勤務表!J$1,デイリーデータ,6,FALSE),"")</f>
        <v/>
      </c>
      <c r="K244" s="31" t="str">
        <f>IFERROR(VLOOKUP($B243&amp;勤務表!K$1,デイリーデータ,6,FALSE),"")</f>
        <v/>
      </c>
      <c r="L244" s="31" t="str">
        <f>IFERROR(VLOOKUP($B243&amp;勤務表!L$1,デイリーデータ,6,FALSE),"")</f>
        <v/>
      </c>
      <c r="M244" s="31" t="str">
        <f>IFERROR(VLOOKUP($B243&amp;勤務表!M$1,デイリーデータ,6,FALSE),"")</f>
        <v/>
      </c>
      <c r="N244" s="31" t="str">
        <f>IFERROR(VLOOKUP($B243&amp;勤務表!N$1,デイリーデータ,6,FALSE),"")</f>
        <v/>
      </c>
      <c r="O244" s="31" t="str">
        <f>IFERROR(VLOOKUP($B243&amp;勤務表!O$1,デイリーデータ,6,FALSE),"")</f>
        <v/>
      </c>
      <c r="P244" s="31" t="str">
        <f>IFERROR(VLOOKUP($B243&amp;勤務表!P$1,デイリーデータ,6,FALSE),"")</f>
        <v/>
      </c>
      <c r="Q244" s="31" t="str">
        <f>IFERROR(VLOOKUP($B243&amp;勤務表!Q$1,デイリーデータ,6,FALSE),"")</f>
        <v/>
      </c>
      <c r="R244" s="31" t="str">
        <f>IFERROR(VLOOKUP($B243&amp;勤務表!R$1,デイリーデータ,6,FALSE),"")</f>
        <v/>
      </c>
      <c r="S244" s="31" t="str">
        <f>IFERROR(VLOOKUP($B243&amp;勤務表!S$1,デイリーデータ,6,FALSE),"")</f>
        <v/>
      </c>
      <c r="T244" s="31" t="str">
        <f>IFERROR(VLOOKUP($B243&amp;勤務表!T$1,デイリーデータ,6,FALSE),"")</f>
        <v/>
      </c>
      <c r="U244" s="31" t="str">
        <f>IFERROR(VLOOKUP($B243&amp;勤務表!U$1,デイリーデータ,6,FALSE),"")</f>
        <v/>
      </c>
      <c r="V244" s="31" t="str">
        <f>IFERROR(VLOOKUP($B243&amp;勤務表!V$1,デイリーデータ,6,FALSE),"")</f>
        <v/>
      </c>
      <c r="W244" s="31" t="str">
        <f>IFERROR(VLOOKUP($B243&amp;勤務表!W$1,デイリーデータ,6,FALSE),"")</f>
        <v/>
      </c>
      <c r="X244" s="31" t="str">
        <f>IFERROR(VLOOKUP($B243&amp;勤務表!X$1,デイリーデータ,6,FALSE),"")</f>
        <v/>
      </c>
      <c r="Y244" s="31" t="str">
        <f>IFERROR(VLOOKUP($B243&amp;勤務表!Y$1,デイリーデータ,6,FALSE),"")</f>
        <v/>
      </c>
      <c r="Z244" s="31" t="str">
        <f>IFERROR(VLOOKUP($B243&amp;勤務表!Z$1,デイリーデータ,6,FALSE),"")</f>
        <v/>
      </c>
      <c r="AA244" s="31" t="str">
        <f>IFERROR(VLOOKUP($B243&amp;勤務表!AA$1,デイリーデータ,6,FALSE),"")</f>
        <v/>
      </c>
      <c r="AB244" s="31" t="str">
        <f>IFERROR(VLOOKUP($B243&amp;勤務表!AB$1,デイリーデータ,6,FALSE),"")</f>
        <v/>
      </c>
      <c r="AC244" s="31" t="str">
        <f>IFERROR(VLOOKUP($B243&amp;勤務表!AC$1,デイリーデータ,6,FALSE),"")</f>
        <v/>
      </c>
      <c r="AD244" s="31" t="str">
        <f>IFERROR(VLOOKUP($B243&amp;勤務表!AD$1,デイリーデータ,6,FALSE),"")</f>
        <v/>
      </c>
      <c r="AE244" s="31" t="str">
        <f>IFERROR(VLOOKUP($B243&amp;勤務表!AE$1,デイリーデータ,6,FALSE),"")</f>
        <v/>
      </c>
      <c r="AF244" s="31" t="str">
        <f>IFERROR(VLOOKUP($B243&amp;勤務表!AF$1,デイリーデータ,6,FALSE),"")</f>
        <v/>
      </c>
      <c r="AG244" s="31" t="str">
        <f>IFERROR(VLOOKUP($B243&amp;勤務表!AG$1,デイリーデータ,6,FALSE),"")</f>
        <v/>
      </c>
      <c r="AH244" s="32" t="str">
        <f>IFERROR(VLOOKUP($B243&amp;勤務表!AH$1,デイリーデータ,6,FALSE),"")</f>
        <v/>
      </c>
    </row>
    <row r="245" spans="1:34" s="15" customFormat="1" ht="9.5" x14ac:dyDescent="0.2">
      <c r="A245" s="38"/>
      <c r="B245" s="39"/>
      <c r="C245" s="40" t="s">
        <v>46</v>
      </c>
      <c r="D245" s="34" t="e">
        <f>VLOOKUP($B243&amp;D$1,'宅直データ (２)'!$A:$K,8,FALSE)</f>
        <v>#N/A</v>
      </c>
      <c r="E245" s="35" t="e">
        <f>INDEX(拘!$D$15:$AH$63,勤務表!$A243,DAY(勤務表!E$1))</f>
        <v>#VALUE!</v>
      </c>
      <c r="F245" s="35" t="e">
        <f>INDEX(拘!$D$15:$AH$63,勤務表!$A243,DAY(勤務表!F$1))</f>
        <v>#VALUE!</v>
      </c>
      <c r="G245" s="35" t="e">
        <f>INDEX(拘!$D$15:$AH$63,勤務表!$A243,DAY(勤務表!G$1))</f>
        <v>#VALUE!</v>
      </c>
      <c r="H245" s="35" t="e">
        <f>INDEX(拘!$D$15:$AH$63,勤務表!$A243,DAY(勤務表!H$1))</f>
        <v>#VALUE!</v>
      </c>
      <c r="I245" s="35" t="e">
        <f>INDEX(拘!$D$15:$AH$63,勤務表!$A243,DAY(勤務表!I$1))</f>
        <v>#VALUE!</v>
      </c>
      <c r="J245" s="35" t="e">
        <f>INDEX(拘!$D$15:$AH$63,勤務表!$A243,DAY(勤務表!J$1))</f>
        <v>#VALUE!</v>
      </c>
      <c r="K245" s="35" t="e">
        <f>INDEX(拘!$D$15:$AH$63,勤務表!$A243,DAY(勤務表!K$1))</f>
        <v>#VALUE!</v>
      </c>
      <c r="L245" s="35" t="e">
        <f>INDEX(拘!$D$15:$AH$63,勤務表!$A243,DAY(勤務表!L$1))</f>
        <v>#VALUE!</v>
      </c>
      <c r="M245" s="35" t="e">
        <f>INDEX(拘!$D$15:$AH$63,勤務表!$A243,DAY(勤務表!M$1))</f>
        <v>#VALUE!</v>
      </c>
      <c r="N245" s="35" t="e">
        <f>INDEX(拘!$D$15:$AH$63,勤務表!$A243,DAY(勤務表!N$1))</f>
        <v>#VALUE!</v>
      </c>
      <c r="O245" s="35" t="e">
        <f>INDEX(拘!$D$15:$AH$63,勤務表!$A243,DAY(勤務表!O$1))</f>
        <v>#VALUE!</v>
      </c>
      <c r="P245" s="35" t="e">
        <f>INDEX(拘!$D$15:$AH$63,勤務表!$A243,DAY(勤務表!P$1))</f>
        <v>#VALUE!</v>
      </c>
      <c r="Q245" s="35" t="e">
        <f>INDEX(拘!$D$15:$AH$63,勤務表!$A243,DAY(勤務表!Q$1))</f>
        <v>#VALUE!</v>
      </c>
      <c r="R245" s="35" t="e">
        <f>INDEX(拘!$D$15:$AH$63,勤務表!$A243,DAY(勤務表!R$1))</f>
        <v>#VALUE!</v>
      </c>
      <c r="S245" s="35" t="e">
        <f>INDEX(拘!$D$15:$AH$63,勤務表!$A243,DAY(勤務表!S$1))</f>
        <v>#VALUE!</v>
      </c>
      <c r="T245" s="35" t="e">
        <f>INDEX(拘!$D$15:$AH$63,勤務表!$A243,DAY(勤務表!T$1))</f>
        <v>#VALUE!</v>
      </c>
      <c r="U245" s="35" t="e">
        <f>INDEX(拘!$D$15:$AH$63,勤務表!$A243,DAY(勤務表!U$1))</f>
        <v>#VALUE!</v>
      </c>
      <c r="V245" s="35" t="e">
        <f>INDEX(拘!$D$15:$AH$63,勤務表!$A243,DAY(勤務表!V$1))</f>
        <v>#VALUE!</v>
      </c>
      <c r="W245" s="35" t="e">
        <f>INDEX(拘!$D$15:$AH$63,勤務表!$A243,DAY(勤務表!W$1))</f>
        <v>#VALUE!</v>
      </c>
      <c r="X245" s="35" t="e">
        <f>INDEX(拘!$D$15:$AH$63,勤務表!$A243,DAY(勤務表!X$1))</f>
        <v>#VALUE!</v>
      </c>
      <c r="Y245" s="35" t="e">
        <f>INDEX(拘!$D$15:$AH$63,勤務表!$A243,DAY(勤務表!Y$1))</f>
        <v>#VALUE!</v>
      </c>
      <c r="Z245" s="35" t="e">
        <f>INDEX(拘!$D$15:$AH$63,勤務表!$A243,DAY(勤務表!Z$1))</f>
        <v>#VALUE!</v>
      </c>
      <c r="AA245" s="35" t="e">
        <f>INDEX(拘!$D$15:$AH$63,勤務表!$A243,DAY(勤務表!AA$1))</f>
        <v>#VALUE!</v>
      </c>
      <c r="AB245" s="35" t="e">
        <f>INDEX(拘!$D$15:$AH$63,勤務表!$A243,DAY(勤務表!AB$1))</f>
        <v>#VALUE!</v>
      </c>
      <c r="AC245" s="35" t="e">
        <f>INDEX(拘!$D$15:$AH$63,勤務表!$A243,DAY(勤務表!AC$1))</f>
        <v>#VALUE!</v>
      </c>
      <c r="AD245" s="35" t="e">
        <f>INDEX(拘!$D$15:$AH$63,勤務表!$A243,DAY(勤務表!AD$1))</f>
        <v>#VALUE!</v>
      </c>
      <c r="AE245" s="35" t="e">
        <f>INDEX(拘!$D$15:$AH$63,勤務表!$A243,DAY(勤務表!AE$1))</f>
        <v>#VALUE!</v>
      </c>
      <c r="AF245" s="35" t="e">
        <f>INDEX(拘!$D$15:$AH$63,勤務表!$A243,DAY(勤務表!AF$1))</f>
        <v>#VALUE!</v>
      </c>
      <c r="AG245" s="35" t="e">
        <f>INDEX(拘!$D$15:$AH$63,勤務表!$A243,DAY(勤務表!AG$1))</f>
        <v>#VALUE!</v>
      </c>
      <c r="AH245" s="36" t="e">
        <f>INDEX(拘!$D$15:$AH$63,勤務表!$A243,DAY(勤務表!AH$1))</f>
        <v>#VALUE!</v>
      </c>
    </row>
    <row r="246" spans="1:34" s="15" customFormat="1" x14ac:dyDescent="0.2">
      <c r="A246" s="41" t="str">
        <f>IFERROR(IF(A243+1&lt;=MAX('デイリーデータ (2)'!G:G),A243+1,""),"")</f>
        <v/>
      </c>
      <c r="B246" s="42">
        <f>IFERROR(VLOOKUP(A246,スタッフ!A:C,2,FALSE),"")</f>
        <v>0</v>
      </c>
      <c r="C246" s="46">
        <f>IFERROR(VLOOKUP(A246,スタッフ!A:C,3,FALSE),"")</f>
        <v>0</v>
      </c>
      <c r="D246" s="43" t="str">
        <f>IFERROR(VLOOKUP($B246&amp;D$1,'デイリーデータ (2)'!$A:$F,5,FALSE),"")</f>
        <v/>
      </c>
      <c r="E246" s="44" t="str">
        <f>IFERROR(VLOOKUP($B246&amp;E$1,'デイリーデータ (2)'!$A:$F,5,FALSE),"")</f>
        <v/>
      </c>
      <c r="F246" s="44" t="str">
        <f>IFERROR(VLOOKUP($B246&amp;F$1,'デイリーデータ (2)'!$A:$F,5,FALSE),"")</f>
        <v/>
      </c>
      <c r="G246" s="44" t="str">
        <f>IFERROR(VLOOKUP($B246&amp;G$1,'デイリーデータ (2)'!$A:$F,5,FALSE),"")</f>
        <v/>
      </c>
      <c r="H246" s="44" t="str">
        <f>IFERROR(VLOOKUP($B246&amp;H$1,'デイリーデータ (2)'!$A:$F,5,FALSE),"")</f>
        <v/>
      </c>
      <c r="I246" s="44" t="str">
        <f>IFERROR(VLOOKUP($B246&amp;I$1,'デイリーデータ (2)'!$A:$F,5,FALSE),"")</f>
        <v/>
      </c>
      <c r="J246" s="44" t="str">
        <f>IFERROR(VLOOKUP($B246&amp;J$1,'デイリーデータ (2)'!$A:$F,5,FALSE),"")</f>
        <v/>
      </c>
      <c r="K246" s="44" t="str">
        <f>IFERROR(VLOOKUP($B246&amp;K$1,'デイリーデータ (2)'!$A:$F,5,FALSE),"")</f>
        <v/>
      </c>
      <c r="L246" s="44" t="str">
        <f>IFERROR(VLOOKUP($B246&amp;L$1,'デイリーデータ (2)'!$A:$F,5,FALSE),"")</f>
        <v/>
      </c>
      <c r="M246" s="44" t="str">
        <f>IFERROR(VLOOKUP($B246&amp;M$1,'デイリーデータ (2)'!$A:$F,5,FALSE),"")</f>
        <v/>
      </c>
      <c r="N246" s="44" t="str">
        <f>IFERROR(VLOOKUP($B246&amp;N$1,'デイリーデータ (2)'!$A:$F,5,FALSE),"")</f>
        <v/>
      </c>
      <c r="O246" s="44" t="str">
        <f>IFERROR(VLOOKUP($B246&amp;O$1,'デイリーデータ (2)'!$A:$F,5,FALSE),"")</f>
        <v/>
      </c>
      <c r="P246" s="44" t="str">
        <f>IFERROR(VLOOKUP($B246&amp;P$1,'デイリーデータ (2)'!$A:$F,5,FALSE),"")</f>
        <v/>
      </c>
      <c r="Q246" s="44" t="str">
        <f>IFERROR(VLOOKUP($B246&amp;Q$1,'デイリーデータ (2)'!$A:$F,5,FALSE),"")</f>
        <v/>
      </c>
      <c r="R246" s="44" t="str">
        <f>IFERROR(VLOOKUP($B246&amp;R$1,'デイリーデータ (2)'!$A:$F,5,FALSE),"")</f>
        <v/>
      </c>
      <c r="S246" s="44" t="str">
        <f>IFERROR(VLOOKUP($B246&amp;S$1,'デイリーデータ (2)'!$A:$F,5,FALSE),"")</f>
        <v/>
      </c>
      <c r="T246" s="44" t="str">
        <f>IFERROR(VLOOKUP($B246&amp;T$1,'デイリーデータ (2)'!$A:$F,5,FALSE),"")</f>
        <v/>
      </c>
      <c r="U246" s="44" t="str">
        <f>IFERROR(VLOOKUP($B246&amp;U$1,'デイリーデータ (2)'!$A:$F,5,FALSE),"")</f>
        <v/>
      </c>
      <c r="V246" s="44" t="str">
        <f>IFERROR(VLOOKUP($B246&amp;V$1,'デイリーデータ (2)'!$A:$F,5,FALSE),"")</f>
        <v/>
      </c>
      <c r="W246" s="44" t="str">
        <f>IFERROR(VLOOKUP($B246&amp;W$1,'デイリーデータ (2)'!$A:$F,5,FALSE),"")</f>
        <v/>
      </c>
      <c r="X246" s="44" t="str">
        <f>IFERROR(VLOOKUP($B246&amp;X$1,'デイリーデータ (2)'!$A:$F,5,FALSE),"")</f>
        <v/>
      </c>
      <c r="Y246" s="44" t="str">
        <f>IFERROR(VLOOKUP($B246&amp;Y$1,'デイリーデータ (2)'!$A:$F,5,FALSE),"")</f>
        <v/>
      </c>
      <c r="Z246" s="44" t="str">
        <f>IFERROR(VLOOKUP($B246&amp;Z$1,'デイリーデータ (2)'!$A:$F,5,FALSE),"")</f>
        <v/>
      </c>
      <c r="AA246" s="44" t="str">
        <f>IFERROR(VLOOKUP($B246&amp;AA$1,'デイリーデータ (2)'!$A:$F,5,FALSE),"")</f>
        <v/>
      </c>
      <c r="AB246" s="44" t="str">
        <f>IFERROR(VLOOKUP($B246&amp;AB$1,'デイリーデータ (2)'!$A:$F,5,FALSE),"")</f>
        <v/>
      </c>
      <c r="AC246" s="44" t="str">
        <f>IFERROR(VLOOKUP($B246&amp;AC$1,'デイリーデータ (2)'!$A:$F,5,FALSE),"")</f>
        <v/>
      </c>
      <c r="AD246" s="44" t="str">
        <f>IFERROR(VLOOKUP($B246&amp;AD$1,'デイリーデータ (2)'!$A:$F,5,FALSE),"")</f>
        <v/>
      </c>
      <c r="AE246" s="44" t="str">
        <f>IFERROR(VLOOKUP($B246&amp;AE$1,'デイリーデータ (2)'!$A:$F,5,FALSE),"")</f>
        <v/>
      </c>
      <c r="AF246" s="44" t="str">
        <f>IFERROR(VLOOKUP($B246&amp;AF$1,'デイリーデータ (2)'!$A:$F,5,FALSE),"")</f>
        <v/>
      </c>
      <c r="AG246" s="44" t="str">
        <f>IFERROR(VLOOKUP($B246&amp;AG$1,'デイリーデータ (2)'!$A:$F,5,FALSE),"")</f>
        <v/>
      </c>
      <c r="AH246" s="45" t="str">
        <f>IFERROR(VLOOKUP($B246&amp;AH$1,'デイリーデータ (2)'!$A:$F,5,FALSE),"")</f>
        <v/>
      </c>
    </row>
    <row r="247" spans="1:34" s="15" customFormat="1" ht="9.5" x14ac:dyDescent="0.2">
      <c r="A247" s="29"/>
      <c r="B247" s="30"/>
      <c r="C247" s="28" t="s">
        <v>47</v>
      </c>
      <c r="D247" s="31" t="e">
        <f>VLOOKUP($B246&amp;勤務表!D$1,デイリーデータ,6,FALSE)</f>
        <v>#N/A</v>
      </c>
      <c r="E247" s="31" t="e">
        <f>VLOOKUP($B246&amp;勤務表!E$1,デイリーデータ,6,FALSE)</f>
        <v>#N/A</v>
      </c>
      <c r="F247" s="31" t="str">
        <f>IFERROR(VLOOKUP($B246&amp;勤務表!F$1,デイリーデータ,6,FALSE),"")</f>
        <v/>
      </c>
      <c r="G247" s="31" t="str">
        <f>IFERROR(VLOOKUP($B246&amp;勤務表!G$1,デイリーデータ,6,FALSE),"")</f>
        <v/>
      </c>
      <c r="H247" s="31" t="str">
        <f>IFERROR(VLOOKUP($B246&amp;勤務表!H$1,デイリーデータ,6,FALSE),"")</f>
        <v/>
      </c>
      <c r="I247" s="31" t="str">
        <f>IFERROR(VLOOKUP($B246&amp;勤務表!I$1,デイリーデータ,6,FALSE),"")</f>
        <v/>
      </c>
      <c r="J247" s="31" t="str">
        <f>IFERROR(VLOOKUP($B246&amp;勤務表!J$1,デイリーデータ,6,FALSE),"")</f>
        <v/>
      </c>
      <c r="K247" s="31" t="str">
        <f>IFERROR(VLOOKUP($B246&amp;勤務表!K$1,デイリーデータ,6,FALSE),"")</f>
        <v/>
      </c>
      <c r="L247" s="31" t="str">
        <f>IFERROR(VLOOKUP($B246&amp;勤務表!L$1,デイリーデータ,6,FALSE),"")</f>
        <v/>
      </c>
      <c r="M247" s="31" t="str">
        <f>IFERROR(VLOOKUP($B246&amp;勤務表!M$1,デイリーデータ,6,FALSE),"")</f>
        <v/>
      </c>
      <c r="N247" s="31" t="str">
        <f>IFERROR(VLOOKUP($B246&amp;勤務表!N$1,デイリーデータ,6,FALSE),"")</f>
        <v/>
      </c>
      <c r="O247" s="31" t="str">
        <f>IFERROR(VLOOKUP($B246&amp;勤務表!O$1,デイリーデータ,6,FALSE),"")</f>
        <v/>
      </c>
      <c r="P247" s="31" t="str">
        <f>IFERROR(VLOOKUP($B246&amp;勤務表!P$1,デイリーデータ,6,FALSE),"")</f>
        <v/>
      </c>
      <c r="Q247" s="31" t="str">
        <f>IFERROR(VLOOKUP($B246&amp;勤務表!Q$1,デイリーデータ,6,FALSE),"")</f>
        <v/>
      </c>
      <c r="R247" s="31" t="str">
        <f>IFERROR(VLOOKUP($B246&amp;勤務表!R$1,デイリーデータ,6,FALSE),"")</f>
        <v/>
      </c>
      <c r="S247" s="31" t="str">
        <f>IFERROR(VLOOKUP($B246&amp;勤務表!S$1,デイリーデータ,6,FALSE),"")</f>
        <v/>
      </c>
      <c r="T247" s="31" t="str">
        <f>IFERROR(VLOOKUP($B246&amp;勤務表!T$1,デイリーデータ,6,FALSE),"")</f>
        <v/>
      </c>
      <c r="U247" s="31" t="str">
        <f>IFERROR(VLOOKUP($B246&amp;勤務表!U$1,デイリーデータ,6,FALSE),"")</f>
        <v/>
      </c>
      <c r="V247" s="31" t="str">
        <f>IFERROR(VLOOKUP($B246&amp;勤務表!V$1,デイリーデータ,6,FALSE),"")</f>
        <v/>
      </c>
      <c r="W247" s="31" t="str">
        <f>IFERROR(VLOOKUP($B246&amp;勤務表!W$1,デイリーデータ,6,FALSE),"")</f>
        <v/>
      </c>
      <c r="X247" s="31" t="str">
        <f>IFERROR(VLOOKUP($B246&amp;勤務表!X$1,デイリーデータ,6,FALSE),"")</f>
        <v/>
      </c>
      <c r="Y247" s="31" t="str">
        <f>IFERROR(VLOOKUP($B246&amp;勤務表!Y$1,デイリーデータ,6,FALSE),"")</f>
        <v/>
      </c>
      <c r="Z247" s="31" t="str">
        <f>IFERROR(VLOOKUP($B246&amp;勤務表!Z$1,デイリーデータ,6,FALSE),"")</f>
        <v/>
      </c>
      <c r="AA247" s="31" t="str">
        <f>IFERROR(VLOOKUP($B246&amp;勤務表!AA$1,デイリーデータ,6,FALSE),"")</f>
        <v/>
      </c>
      <c r="AB247" s="31" t="str">
        <f>IFERROR(VLOOKUP($B246&amp;勤務表!AB$1,デイリーデータ,6,FALSE),"")</f>
        <v/>
      </c>
      <c r="AC247" s="31" t="str">
        <f>IFERROR(VLOOKUP($B246&amp;勤務表!AC$1,デイリーデータ,6,FALSE),"")</f>
        <v/>
      </c>
      <c r="AD247" s="31" t="str">
        <f>IFERROR(VLOOKUP($B246&amp;勤務表!AD$1,デイリーデータ,6,FALSE),"")</f>
        <v/>
      </c>
      <c r="AE247" s="31" t="str">
        <f>IFERROR(VLOOKUP($B246&amp;勤務表!AE$1,デイリーデータ,6,FALSE),"")</f>
        <v/>
      </c>
      <c r="AF247" s="31" t="str">
        <f>IFERROR(VLOOKUP($B246&amp;勤務表!AF$1,デイリーデータ,6,FALSE),"")</f>
        <v/>
      </c>
      <c r="AG247" s="31" t="str">
        <f>IFERROR(VLOOKUP($B246&amp;勤務表!AG$1,デイリーデータ,6,FALSE),"")</f>
        <v/>
      </c>
      <c r="AH247" s="32" t="str">
        <f>IFERROR(VLOOKUP($B246&amp;勤務表!AH$1,デイリーデータ,6,FALSE),"")</f>
        <v/>
      </c>
    </row>
    <row r="248" spans="1:34" s="15" customFormat="1" ht="9.5" x14ac:dyDescent="0.2">
      <c r="A248" s="38"/>
      <c r="B248" s="39"/>
      <c r="C248" s="40" t="s">
        <v>46</v>
      </c>
      <c r="D248" s="34" t="e">
        <f>VLOOKUP($B246&amp;D$1,'宅直データ (２)'!$A:$K,8,FALSE)</f>
        <v>#N/A</v>
      </c>
      <c r="E248" s="35" t="e">
        <f>INDEX(拘!$D$15:$AH$63,勤務表!$A246,DAY(勤務表!E$1))</f>
        <v>#VALUE!</v>
      </c>
      <c r="F248" s="35" t="e">
        <f>INDEX(拘!$D$15:$AH$63,勤務表!$A246,DAY(勤務表!F$1))</f>
        <v>#VALUE!</v>
      </c>
      <c r="G248" s="35" t="e">
        <f>INDEX(拘!$D$15:$AH$63,勤務表!$A246,DAY(勤務表!G$1))</f>
        <v>#VALUE!</v>
      </c>
      <c r="H248" s="35" t="e">
        <f>INDEX(拘!$D$15:$AH$63,勤務表!$A246,DAY(勤務表!H$1))</f>
        <v>#VALUE!</v>
      </c>
      <c r="I248" s="35" t="e">
        <f>INDEX(拘!$D$15:$AH$63,勤務表!$A246,DAY(勤務表!I$1))</f>
        <v>#VALUE!</v>
      </c>
      <c r="J248" s="35" t="e">
        <f>INDEX(拘!$D$15:$AH$63,勤務表!$A246,DAY(勤務表!J$1))</f>
        <v>#VALUE!</v>
      </c>
      <c r="K248" s="35" t="e">
        <f>INDEX(拘!$D$15:$AH$63,勤務表!$A246,DAY(勤務表!K$1))</f>
        <v>#VALUE!</v>
      </c>
      <c r="L248" s="35" t="e">
        <f>INDEX(拘!$D$15:$AH$63,勤務表!$A246,DAY(勤務表!L$1))</f>
        <v>#VALUE!</v>
      </c>
      <c r="M248" s="35" t="e">
        <f>INDEX(拘!$D$15:$AH$63,勤務表!$A246,DAY(勤務表!M$1))</f>
        <v>#VALUE!</v>
      </c>
      <c r="N248" s="35" t="e">
        <f>INDEX(拘!$D$15:$AH$63,勤務表!$A246,DAY(勤務表!N$1))</f>
        <v>#VALUE!</v>
      </c>
      <c r="O248" s="35" t="e">
        <f>INDEX(拘!$D$15:$AH$63,勤務表!$A246,DAY(勤務表!O$1))</f>
        <v>#VALUE!</v>
      </c>
      <c r="P248" s="35" t="e">
        <f>INDEX(拘!$D$15:$AH$63,勤務表!$A246,DAY(勤務表!P$1))</f>
        <v>#VALUE!</v>
      </c>
      <c r="Q248" s="35" t="e">
        <f>INDEX(拘!$D$15:$AH$63,勤務表!$A246,DAY(勤務表!Q$1))</f>
        <v>#VALUE!</v>
      </c>
      <c r="R248" s="35" t="e">
        <f>INDEX(拘!$D$15:$AH$63,勤務表!$A246,DAY(勤務表!R$1))</f>
        <v>#VALUE!</v>
      </c>
      <c r="S248" s="35" t="e">
        <f>INDEX(拘!$D$15:$AH$63,勤務表!$A246,DAY(勤務表!S$1))</f>
        <v>#VALUE!</v>
      </c>
      <c r="T248" s="35" t="e">
        <f>INDEX(拘!$D$15:$AH$63,勤務表!$A246,DAY(勤務表!T$1))</f>
        <v>#VALUE!</v>
      </c>
      <c r="U248" s="35" t="e">
        <f>INDEX(拘!$D$15:$AH$63,勤務表!$A246,DAY(勤務表!U$1))</f>
        <v>#VALUE!</v>
      </c>
      <c r="V248" s="35" t="e">
        <f>INDEX(拘!$D$15:$AH$63,勤務表!$A246,DAY(勤務表!V$1))</f>
        <v>#VALUE!</v>
      </c>
      <c r="W248" s="35" t="e">
        <f>INDEX(拘!$D$15:$AH$63,勤務表!$A246,DAY(勤務表!W$1))</f>
        <v>#VALUE!</v>
      </c>
      <c r="X248" s="35" t="e">
        <f>INDEX(拘!$D$15:$AH$63,勤務表!$A246,DAY(勤務表!X$1))</f>
        <v>#VALUE!</v>
      </c>
      <c r="Y248" s="35" t="e">
        <f>INDEX(拘!$D$15:$AH$63,勤務表!$A246,DAY(勤務表!Y$1))</f>
        <v>#VALUE!</v>
      </c>
      <c r="Z248" s="35" t="e">
        <f>INDEX(拘!$D$15:$AH$63,勤務表!$A246,DAY(勤務表!Z$1))</f>
        <v>#VALUE!</v>
      </c>
      <c r="AA248" s="35" t="e">
        <f>INDEX(拘!$D$15:$AH$63,勤務表!$A246,DAY(勤務表!AA$1))</f>
        <v>#VALUE!</v>
      </c>
      <c r="AB248" s="35" t="e">
        <f>INDEX(拘!$D$15:$AH$63,勤務表!$A246,DAY(勤務表!AB$1))</f>
        <v>#VALUE!</v>
      </c>
      <c r="AC248" s="35" t="e">
        <f>INDEX(拘!$D$15:$AH$63,勤務表!$A246,DAY(勤務表!AC$1))</f>
        <v>#VALUE!</v>
      </c>
      <c r="AD248" s="35" t="e">
        <f>INDEX(拘!$D$15:$AH$63,勤務表!$A246,DAY(勤務表!AD$1))</f>
        <v>#VALUE!</v>
      </c>
      <c r="AE248" s="35" t="e">
        <f>INDEX(拘!$D$15:$AH$63,勤務表!$A246,DAY(勤務表!AE$1))</f>
        <v>#VALUE!</v>
      </c>
      <c r="AF248" s="35" t="e">
        <f>INDEX(拘!$D$15:$AH$63,勤務表!$A246,DAY(勤務表!AF$1))</f>
        <v>#VALUE!</v>
      </c>
      <c r="AG248" s="35" t="e">
        <f>INDEX(拘!$D$15:$AH$63,勤務表!$A246,DAY(勤務表!AG$1))</f>
        <v>#VALUE!</v>
      </c>
      <c r="AH248" s="36" t="e">
        <f>INDEX(拘!$D$15:$AH$63,勤務表!$A246,DAY(勤務表!AH$1))</f>
        <v>#VALUE!</v>
      </c>
    </row>
    <row r="249" spans="1:34" s="15" customFormat="1" x14ac:dyDescent="0.2">
      <c r="A249" s="41" t="str">
        <f>IFERROR(IF(A246+1&lt;=MAX('デイリーデータ (2)'!G:G),A246+1,""),"")</f>
        <v/>
      </c>
      <c r="B249" s="42">
        <f>IFERROR(VLOOKUP(A249,スタッフ!A:C,2,FALSE),"")</f>
        <v>0</v>
      </c>
      <c r="C249" s="46">
        <f>IFERROR(VLOOKUP(A249,スタッフ!A:C,3,FALSE),"")</f>
        <v>0</v>
      </c>
      <c r="D249" s="43" t="str">
        <f>IFERROR(VLOOKUP($B249&amp;D$1,'デイリーデータ (2)'!$A:$F,5,FALSE),"")</f>
        <v/>
      </c>
      <c r="E249" s="44" t="str">
        <f>IFERROR(VLOOKUP($B249&amp;E$1,'デイリーデータ (2)'!$A:$F,5,FALSE),"")</f>
        <v/>
      </c>
      <c r="F249" s="44" t="str">
        <f>IFERROR(VLOOKUP($B249&amp;F$1,'デイリーデータ (2)'!$A:$F,5,FALSE),"")</f>
        <v/>
      </c>
      <c r="G249" s="44" t="str">
        <f>IFERROR(VLOOKUP($B249&amp;G$1,'デイリーデータ (2)'!$A:$F,5,FALSE),"")</f>
        <v/>
      </c>
      <c r="H249" s="44" t="str">
        <f>IFERROR(VLOOKUP($B249&amp;H$1,'デイリーデータ (2)'!$A:$F,5,FALSE),"")</f>
        <v/>
      </c>
      <c r="I249" s="44" t="str">
        <f>IFERROR(VLOOKUP($B249&amp;I$1,'デイリーデータ (2)'!$A:$F,5,FALSE),"")</f>
        <v/>
      </c>
      <c r="J249" s="44" t="str">
        <f>IFERROR(VLOOKUP($B249&amp;J$1,'デイリーデータ (2)'!$A:$F,5,FALSE),"")</f>
        <v/>
      </c>
      <c r="K249" s="44" t="str">
        <f>IFERROR(VLOOKUP($B249&amp;K$1,'デイリーデータ (2)'!$A:$F,5,FALSE),"")</f>
        <v/>
      </c>
      <c r="L249" s="44" t="str">
        <f>IFERROR(VLOOKUP($B249&amp;L$1,'デイリーデータ (2)'!$A:$F,5,FALSE),"")</f>
        <v/>
      </c>
      <c r="M249" s="44" t="str">
        <f>IFERROR(VLOOKUP($B249&amp;M$1,'デイリーデータ (2)'!$A:$F,5,FALSE),"")</f>
        <v/>
      </c>
      <c r="N249" s="44" t="str">
        <f>IFERROR(VLOOKUP($B249&amp;N$1,'デイリーデータ (2)'!$A:$F,5,FALSE),"")</f>
        <v/>
      </c>
      <c r="O249" s="44" t="str">
        <f>IFERROR(VLOOKUP($B249&amp;O$1,'デイリーデータ (2)'!$A:$F,5,FALSE),"")</f>
        <v/>
      </c>
      <c r="P249" s="44" t="str">
        <f>IFERROR(VLOOKUP($B249&amp;P$1,'デイリーデータ (2)'!$A:$F,5,FALSE),"")</f>
        <v/>
      </c>
      <c r="Q249" s="44" t="str">
        <f>IFERROR(VLOOKUP($B249&amp;Q$1,'デイリーデータ (2)'!$A:$F,5,FALSE),"")</f>
        <v/>
      </c>
      <c r="R249" s="44" t="str">
        <f>IFERROR(VLOOKUP($B249&amp;R$1,'デイリーデータ (2)'!$A:$F,5,FALSE),"")</f>
        <v/>
      </c>
      <c r="S249" s="44" t="str">
        <f>IFERROR(VLOOKUP($B249&amp;S$1,'デイリーデータ (2)'!$A:$F,5,FALSE),"")</f>
        <v/>
      </c>
      <c r="T249" s="44" t="str">
        <f>IFERROR(VLOOKUP($B249&amp;T$1,'デイリーデータ (2)'!$A:$F,5,FALSE),"")</f>
        <v/>
      </c>
      <c r="U249" s="44" t="str">
        <f>IFERROR(VLOOKUP($B249&amp;U$1,'デイリーデータ (2)'!$A:$F,5,FALSE),"")</f>
        <v/>
      </c>
      <c r="V249" s="44" t="str">
        <f>IFERROR(VLOOKUP($B249&amp;V$1,'デイリーデータ (2)'!$A:$F,5,FALSE),"")</f>
        <v/>
      </c>
      <c r="W249" s="44" t="str">
        <f>IFERROR(VLOOKUP($B249&amp;W$1,'デイリーデータ (2)'!$A:$F,5,FALSE),"")</f>
        <v/>
      </c>
      <c r="X249" s="44" t="str">
        <f>IFERROR(VLOOKUP($B249&amp;X$1,'デイリーデータ (2)'!$A:$F,5,FALSE),"")</f>
        <v/>
      </c>
      <c r="Y249" s="44" t="str">
        <f>IFERROR(VLOOKUP($B249&amp;Y$1,'デイリーデータ (2)'!$A:$F,5,FALSE),"")</f>
        <v/>
      </c>
      <c r="Z249" s="44" t="str">
        <f>IFERROR(VLOOKUP($B249&amp;Z$1,'デイリーデータ (2)'!$A:$F,5,FALSE),"")</f>
        <v/>
      </c>
      <c r="AA249" s="44" t="str">
        <f>IFERROR(VLOOKUP($B249&amp;AA$1,'デイリーデータ (2)'!$A:$F,5,FALSE),"")</f>
        <v/>
      </c>
      <c r="AB249" s="44" t="str">
        <f>IFERROR(VLOOKUP($B249&amp;AB$1,'デイリーデータ (2)'!$A:$F,5,FALSE),"")</f>
        <v/>
      </c>
      <c r="AC249" s="44" t="str">
        <f>IFERROR(VLOOKUP($B249&amp;AC$1,'デイリーデータ (2)'!$A:$F,5,FALSE),"")</f>
        <v/>
      </c>
      <c r="AD249" s="44" t="str">
        <f>IFERROR(VLOOKUP($B249&amp;AD$1,'デイリーデータ (2)'!$A:$F,5,FALSE),"")</f>
        <v/>
      </c>
      <c r="AE249" s="44" t="str">
        <f>IFERROR(VLOOKUP($B249&amp;AE$1,'デイリーデータ (2)'!$A:$F,5,FALSE),"")</f>
        <v/>
      </c>
      <c r="AF249" s="44" t="str">
        <f>IFERROR(VLOOKUP($B249&amp;AF$1,'デイリーデータ (2)'!$A:$F,5,FALSE),"")</f>
        <v/>
      </c>
      <c r="AG249" s="44" t="str">
        <f>IFERROR(VLOOKUP($B249&amp;AG$1,'デイリーデータ (2)'!$A:$F,5,FALSE),"")</f>
        <v/>
      </c>
      <c r="AH249" s="45" t="str">
        <f>IFERROR(VLOOKUP($B249&amp;AH$1,'デイリーデータ (2)'!$A:$F,5,FALSE),"")</f>
        <v/>
      </c>
    </row>
    <row r="250" spans="1:34" s="15" customFormat="1" ht="9.5" x14ac:dyDescent="0.2">
      <c r="A250" s="29"/>
      <c r="B250" s="30"/>
      <c r="C250" s="28" t="s">
        <v>47</v>
      </c>
      <c r="D250" s="31" t="e">
        <f>VLOOKUP($B249&amp;勤務表!D$1,デイリーデータ,6,FALSE)</f>
        <v>#N/A</v>
      </c>
      <c r="E250" s="31" t="e">
        <f>VLOOKUP($B249&amp;勤務表!E$1,デイリーデータ,6,FALSE)</f>
        <v>#N/A</v>
      </c>
      <c r="F250" s="31" t="str">
        <f>IFERROR(VLOOKUP($B249&amp;勤務表!F$1,デイリーデータ,6,FALSE),"")</f>
        <v/>
      </c>
      <c r="G250" s="31" t="str">
        <f>IFERROR(VLOOKUP($B249&amp;勤務表!G$1,デイリーデータ,6,FALSE),"")</f>
        <v/>
      </c>
      <c r="H250" s="31" t="str">
        <f>IFERROR(VLOOKUP($B249&amp;勤務表!H$1,デイリーデータ,6,FALSE),"")</f>
        <v/>
      </c>
      <c r="I250" s="31" t="str">
        <f>IFERROR(VLOOKUP($B249&amp;勤務表!I$1,デイリーデータ,6,FALSE),"")</f>
        <v/>
      </c>
      <c r="J250" s="31" t="str">
        <f>IFERROR(VLOOKUP($B249&amp;勤務表!J$1,デイリーデータ,6,FALSE),"")</f>
        <v/>
      </c>
      <c r="K250" s="31" t="str">
        <f>IFERROR(VLOOKUP($B249&amp;勤務表!K$1,デイリーデータ,6,FALSE),"")</f>
        <v/>
      </c>
      <c r="L250" s="31" t="str">
        <f>IFERROR(VLOOKUP($B249&amp;勤務表!L$1,デイリーデータ,6,FALSE),"")</f>
        <v/>
      </c>
      <c r="M250" s="31" t="str">
        <f>IFERROR(VLOOKUP($B249&amp;勤務表!M$1,デイリーデータ,6,FALSE),"")</f>
        <v/>
      </c>
      <c r="N250" s="31" t="str">
        <f>IFERROR(VLOOKUP($B249&amp;勤務表!N$1,デイリーデータ,6,FALSE),"")</f>
        <v/>
      </c>
      <c r="O250" s="31" t="str">
        <f>IFERROR(VLOOKUP($B249&amp;勤務表!O$1,デイリーデータ,6,FALSE),"")</f>
        <v/>
      </c>
      <c r="P250" s="31" t="str">
        <f>IFERROR(VLOOKUP($B249&amp;勤務表!P$1,デイリーデータ,6,FALSE),"")</f>
        <v/>
      </c>
      <c r="Q250" s="31" t="str">
        <f>IFERROR(VLOOKUP($B249&amp;勤務表!Q$1,デイリーデータ,6,FALSE),"")</f>
        <v/>
      </c>
      <c r="R250" s="31" t="str">
        <f>IFERROR(VLOOKUP($B249&amp;勤務表!R$1,デイリーデータ,6,FALSE),"")</f>
        <v/>
      </c>
      <c r="S250" s="31" t="str">
        <f>IFERROR(VLOOKUP($B249&amp;勤務表!S$1,デイリーデータ,6,FALSE),"")</f>
        <v/>
      </c>
      <c r="T250" s="31" t="str">
        <f>IFERROR(VLOOKUP($B249&amp;勤務表!T$1,デイリーデータ,6,FALSE),"")</f>
        <v/>
      </c>
      <c r="U250" s="31" t="str">
        <f>IFERROR(VLOOKUP($B249&amp;勤務表!U$1,デイリーデータ,6,FALSE),"")</f>
        <v/>
      </c>
      <c r="V250" s="31" t="str">
        <f>IFERROR(VLOOKUP($B249&amp;勤務表!V$1,デイリーデータ,6,FALSE),"")</f>
        <v/>
      </c>
      <c r="W250" s="31" t="str">
        <f>IFERROR(VLOOKUP($B249&amp;勤務表!W$1,デイリーデータ,6,FALSE),"")</f>
        <v/>
      </c>
      <c r="X250" s="31" t="str">
        <f>IFERROR(VLOOKUP($B249&amp;勤務表!X$1,デイリーデータ,6,FALSE),"")</f>
        <v/>
      </c>
      <c r="Y250" s="31" t="str">
        <f>IFERROR(VLOOKUP($B249&amp;勤務表!Y$1,デイリーデータ,6,FALSE),"")</f>
        <v/>
      </c>
      <c r="Z250" s="31" t="str">
        <f>IFERROR(VLOOKUP($B249&amp;勤務表!Z$1,デイリーデータ,6,FALSE),"")</f>
        <v/>
      </c>
      <c r="AA250" s="31" t="str">
        <f>IFERROR(VLOOKUP($B249&amp;勤務表!AA$1,デイリーデータ,6,FALSE),"")</f>
        <v/>
      </c>
      <c r="AB250" s="31" t="str">
        <f>IFERROR(VLOOKUP($B249&amp;勤務表!AB$1,デイリーデータ,6,FALSE),"")</f>
        <v/>
      </c>
      <c r="AC250" s="31" t="str">
        <f>IFERROR(VLOOKUP($B249&amp;勤務表!AC$1,デイリーデータ,6,FALSE),"")</f>
        <v/>
      </c>
      <c r="AD250" s="31" t="str">
        <f>IFERROR(VLOOKUP($B249&amp;勤務表!AD$1,デイリーデータ,6,FALSE),"")</f>
        <v/>
      </c>
      <c r="AE250" s="31" t="str">
        <f>IFERROR(VLOOKUP($B249&amp;勤務表!AE$1,デイリーデータ,6,FALSE),"")</f>
        <v/>
      </c>
      <c r="AF250" s="31" t="str">
        <f>IFERROR(VLOOKUP($B249&amp;勤務表!AF$1,デイリーデータ,6,FALSE),"")</f>
        <v/>
      </c>
      <c r="AG250" s="31" t="str">
        <f>IFERROR(VLOOKUP($B249&amp;勤務表!AG$1,デイリーデータ,6,FALSE),"")</f>
        <v/>
      </c>
      <c r="AH250" s="32" t="str">
        <f>IFERROR(VLOOKUP($B249&amp;勤務表!AH$1,デイリーデータ,6,FALSE),"")</f>
        <v/>
      </c>
    </row>
    <row r="251" spans="1:34" s="15" customFormat="1" ht="9.5" x14ac:dyDescent="0.2">
      <c r="A251" s="38"/>
      <c r="B251" s="39"/>
      <c r="C251" s="40" t="s">
        <v>46</v>
      </c>
      <c r="D251" s="34" t="e">
        <f>VLOOKUP($B249&amp;D$1,'宅直データ (２)'!$A:$K,8,FALSE)</f>
        <v>#N/A</v>
      </c>
      <c r="E251" s="35" t="e">
        <f>INDEX(拘!$D$15:$AH$63,勤務表!$A249,DAY(勤務表!E$1))</f>
        <v>#VALUE!</v>
      </c>
      <c r="F251" s="35" t="e">
        <f>INDEX(拘!$D$15:$AH$63,勤務表!$A249,DAY(勤務表!F$1))</f>
        <v>#VALUE!</v>
      </c>
      <c r="G251" s="35" t="e">
        <f>INDEX(拘!$D$15:$AH$63,勤務表!$A249,DAY(勤務表!G$1))</f>
        <v>#VALUE!</v>
      </c>
      <c r="H251" s="35" t="e">
        <f>INDEX(拘!$D$15:$AH$63,勤務表!$A249,DAY(勤務表!H$1))</f>
        <v>#VALUE!</v>
      </c>
      <c r="I251" s="35" t="e">
        <f>INDEX(拘!$D$15:$AH$63,勤務表!$A249,DAY(勤務表!I$1))</f>
        <v>#VALUE!</v>
      </c>
      <c r="J251" s="35" t="e">
        <f>INDEX(拘!$D$15:$AH$63,勤務表!$A249,DAY(勤務表!J$1))</f>
        <v>#VALUE!</v>
      </c>
      <c r="K251" s="35" t="e">
        <f>INDEX(拘!$D$15:$AH$63,勤務表!$A249,DAY(勤務表!K$1))</f>
        <v>#VALUE!</v>
      </c>
      <c r="L251" s="35" t="e">
        <f>INDEX(拘!$D$15:$AH$63,勤務表!$A249,DAY(勤務表!L$1))</f>
        <v>#VALUE!</v>
      </c>
      <c r="M251" s="35" t="e">
        <f>INDEX(拘!$D$15:$AH$63,勤務表!$A249,DAY(勤務表!M$1))</f>
        <v>#VALUE!</v>
      </c>
      <c r="N251" s="35" t="e">
        <f>INDEX(拘!$D$15:$AH$63,勤務表!$A249,DAY(勤務表!N$1))</f>
        <v>#VALUE!</v>
      </c>
      <c r="O251" s="35" t="e">
        <f>INDEX(拘!$D$15:$AH$63,勤務表!$A249,DAY(勤務表!O$1))</f>
        <v>#VALUE!</v>
      </c>
      <c r="P251" s="35" t="e">
        <f>INDEX(拘!$D$15:$AH$63,勤務表!$A249,DAY(勤務表!P$1))</f>
        <v>#VALUE!</v>
      </c>
      <c r="Q251" s="35" t="e">
        <f>INDEX(拘!$D$15:$AH$63,勤務表!$A249,DAY(勤務表!Q$1))</f>
        <v>#VALUE!</v>
      </c>
      <c r="R251" s="35" t="e">
        <f>INDEX(拘!$D$15:$AH$63,勤務表!$A249,DAY(勤務表!R$1))</f>
        <v>#VALUE!</v>
      </c>
      <c r="S251" s="35" t="e">
        <f>INDEX(拘!$D$15:$AH$63,勤務表!$A249,DAY(勤務表!S$1))</f>
        <v>#VALUE!</v>
      </c>
      <c r="T251" s="35" t="e">
        <f>INDEX(拘!$D$15:$AH$63,勤務表!$A249,DAY(勤務表!T$1))</f>
        <v>#VALUE!</v>
      </c>
      <c r="U251" s="35" t="e">
        <f>INDEX(拘!$D$15:$AH$63,勤務表!$A249,DAY(勤務表!U$1))</f>
        <v>#VALUE!</v>
      </c>
      <c r="V251" s="35" t="e">
        <f>INDEX(拘!$D$15:$AH$63,勤務表!$A249,DAY(勤務表!V$1))</f>
        <v>#VALUE!</v>
      </c>
      <c r="W251" s="35" t="e">
        <f>INDEX(拘!$D$15:$AH$63,勤務表!$A249,DAY(勤務表!W$1))</f>
        <v>#VALUE!</v>
      </c>
      <c r="X251" s="35" t="e">
        <f>INDEX(拘!$D$15:$AH$63,勤務表!$A249,DAY(勤務表!X$1))</f>
        <v>#VALUE!</v>
      </c>
      <c r="Y251" s="35" t="e">
        <f>INDEX(拘!$D$15:$AH$63,勤務表!$A249,DAY(勤務表!Y$1))</f>
        <v>#VALUE!</v>
      </c>
      <c r="Z251" s="35" t="e">
        <f>INDEX(拘!$D$15:$AH$63,勤務表!$A249,DAY(勤務表!Z$1))</f>
        <v>#VALUE!</v>
      </c>
      <c r="AA251" s="35" t="e">
        <f>INDEX(拘!$D$15:$AH$63,勤務表!$A249,DAY(勤務表!AA$1))</f>
        <v>#VALUE!</v>
      </c>
      <c r="AB251" s="35" t="e">
        <f>INDEX(拘!$D$15:$AH$63,勤務表!$A249,DAY(勤務表!AB$1))</f>
        <v>#VALUE!</v>
      </c>
      <c r="AC251" s="35" t="e">
        <f>INDEX(拘!$D$15:$AH$63,勤務表!$A249,DAY(勤務表!AC$1))</f>
        <v>#VALUE!</v>
      </c>
      <c r="AD251" s="35" t="e">
        <f>INDEX(拘!$D$15:$AH$63,勤務表!$A249,DAY(勤務表!AD$1))</f>
        <v>#VALUE!</v>
      </c>
      <c r="AE251" s="35" t="e">
        <f>INDEX(拘!$D$15:$AH$63,勤務表!$A249,DAY(勤務表!AE$1))</f>
        <v>#VALUE!</v>
      </c>
      <c r="AF251" s="35" t="e">
        <f>INDEX(拘!$D$15:$AH$63,勤務表!$A249,DAY(勤務表!AF$1))</f>
        <v>#VALUE!</v>
      </c>
      <c r="AG251" s="35" t="e">
        <f>INDEX(拘!$D$15:$AH$63,勤務表!$A249,DAY(勤務表!AG$1))</f>
        <v>#VALUE!</v>
      </c>
      <c r="AH251" s="36" t="e">
        <f>INDEX(拘!$D$15:$AH$63,勤務表!$A249,DAY(勤務表!AH$1))</f>
        <v>#VALUE!</v>
      </c>
    </row>
    <row r="252" spans="1:34" s="15" customFormat="1" x14ac:dyDescent="0.2">
      <c r="A252" s="41" t="str">
        <f>IFERROR(IF(A249+1&lt;=MAX('デイリーデータ (2)'!G:G),A249+1,""),"")</f>
        <v/>
      </c>
      <c r="B252" s="42">
        <f>IFERROR(VLOOKUP(A252,スタッフ!A:C,2,FALSE),"")</f>
        <v>0</v>
      </c>
      <c r="C252" s="46">
        <f>IFERROR(VLOOKUP(A252,スタッフ!A:C,3,FALSE),"")</f>
        <v>0</v>
      </c>
      <c r="D252" s="43" t="str">
        <f>IFERROR(VLOOKUP($B252&amp;D$1,'デイリーデータ (2)'!$A:$F,5,FALSE),"")</f>
        <v/>
      </c>
      <c r="E252" s="44" t="str">
        <f>IFERROR(VLOOKUP($B252&amp;E$1,'デイリーデータ (2)'!$A:$F,5,FALSE),"")</f>
        <v/>
      </c>
      <c r="F252" s="44" t="str">
        <f>IFERROR(VLOOKUP($B252&amp;F$1,'デイリーデータ (2)'!$A:$F,5,FALSE),"")</f>
        <v/>
      </c>
      <c r="G252" s="44" t="str">
        <f>IFERROR(VLOOKUP($B252&amp;G$1,'デイリーデータ (2)'!$A:$F,5,FALSE),"")</f>
        <v/>
      </c>
      <c r="H252" s="44" t="str">
        <f>IFERROR(VLOOKUP($B252&amp;H$1,'デイリーデータ (2)'!$A:$F,5,FALSE),"")</f>
        <v/>
      </c>
      <c r="I252" s="44" t="str">
        <f>IFERROR(VLOOKUP($B252&amp;I$1,'デイリーデータ (2)'!$A:$F,5,FALSE),"")</f>
        <v/>
      </c>
      <c r="J252" s="44" t="str">
        <f>IFERROR(VLOOKUP($B252&amp;J$1,'デイリーデータ (2)'!$A:$F,5,FALSE),"")</f>
        <v/>
      </c>
      <c r="K252" s="44" t="str">
        <f>IFERROR(VLOOKUP($B252&amp;K$1,'デイリーデータ (2)'!$A:$F,5,FALSE),"")</f>
        <v/>
      </c>
      <c r="L252" s="44" t="str">
        <f>IFERROR(VLOOKUP($B252&amp;L$1,'デイリーデータ (2)'!$A:$F,5,FALSE),"")</f>
        <v/>
      </c>
      <c r="M252" s="44" t="str">
        <f>IFERROR(VLOOKUP($B252&amp;M$1,'デイリーデータ (2)'!$A:$F,5,FALSE),"")</f>
        <v/>
      </c>
      <c r="N252" s="44" t="str">
        <f>IFERROR(VLOOKUP($B252&amp;N$1,'デイリーデータ (2)'!$A:$F,5,FALSE),"")</f>
        <v/>
      </c>
      <c r="O252" s="44" t="str">
        <f>IFERROR(VLOOKUP($B252&amp;O$1,'デイリーデータ (2)'!$A:$F,5,FALSE),"")</f>
        <v/>
      </c>
      <c r="P252" s="44" t="str">
        <f>IFERROR(VLOOKUP($B252&amp;P$1,'デイリーデータ (2)'!$A:$F,5,FALSE),"")</f>
        <v/>
      </c>
      <c r="Q252" s="44" t="str">
        <f>IFERROR(VLOOKUP($B252&amp;Q$1,'デイリーデータ (2)'!$A:$F,5,FALSE),"")</f>
        <v/>
      </c>
      <c r="R252" s="44" t="str">
        <f>IFERROR(VLOOKUP($B252&amp;R$1,'デイリーデータ (2)'!$A:$F,5,FALSE),"")</f>
        <v/>
      </c>
      <c r="S252" s="44" t="str">
        <f>IFERROR(VLOOKUP($B252&amp;S$1,'デイリーデータ (2)'!$A:$F,5,FALSE),"")</f>
        <v/>
      </c>
      <c r="T252" s="44" t="str">
        <f>IFERROR(VLOOKUP($B252&amp;T$1,'デイリーデータ (2)'!$A:$F,5,FALSE),"")</f>
        <v/>
      </c>
      <c r="U252" s="44" t="str">
        <f>IFERROR(VLOOKUP($B252&amp;U$1,'デイリーデータ (2)'!$A:$F,5,FALSE),"")</f>
        <v/>
      </c>
      <c r="V252" s="44" t="str">
        <f>IFERROR(VLOOKUP($B252&amp;V$1,'デイリーデータ (2)'!$A:$F,5,FALSE),"")</f>
        <v/>
      </c>
      <c r="W252" s="44" t="str">
        <f>IFERROR(VLOOKUP($B252&amp;W$1,'デイリーデータ (2)'!$A:$F,5,FALSE),"")</f>
        <v/>
      </c>
      <c r="X252" s="44" t="str">
        <f>IFERROR(VLOOKUP($B252&amp;X$1,'デイリーデータ (2)'!$A:$F,5,FALSE),"")</f>
        <v/>
      </c>
      <c r="Y252" s="44" t="str">
        <f>IFERROR(VLOOKUP($B252&amp;Y$1,'デイリーデータ (2)'!$A:$F,5,FALSE),"")</f>
        <v/>
      </c>
      <c r="Z252" s="44" t="str">
        <f>IFERROR(VLOOKUP($B252&amp;Z$1,'デイリーデータ (2)'!$A:$F,5,FALSE),"")</f>
        <v/>
      </c>
      <c r="AA252" s="44" t="str">
        <f>IFERROR(VLOOKUP($B252&amp;AA$1,'デイリーデータ (2)'!$A:$F,5,FALSE),"")</f>
        <v/>
      </c>
      <c r="AB252" s="44" t="str">
        <f>IFERROR(VLOOKUP($B252&amp;AB$1,'デイリーデータ (2)'!$A:$F,5,FALSE),"")</f>
        <v/>
      </c>
      <c r="AC252" s="44" t="str">
        <f>IFERROR(VLOOKUP($B252&amp;AC$1,'デイリーデータ (2)'!$A:$F,5,FALSE),"")</f>
        <v/>
      </c>
      <c r="AD252" s="44" t="str">
        <f>IFERROR(VLOOKUP($B252&amp;AD$1,'デイリーデータ (2)'!$A:$F,5,FALSE),"")</f>
        <v/>
      </c>
      <c r="AE252" s="44" t="str">
        <f>IFERROR(VLOOKUP($B252&amp;AE$1,'デイリーデータ (2)'!$A:$F,5,FALSE),"")</f>
        <v/>
      </c>
      <c r="AF252" s="44" t="str">
        <f>IFERROR(VLOOKUP($B252&amp;AF$1,'デイリーデータ (2)'!$A:$F,5,FALSE),"")</f>
        <v/>
      </c>
      <c r="AG252" s="44" t="str">
        <f>IFERROR(VLOOKUP($B252&amp;AG$1,'デイリーデータ (2)'!$A:$F,5,FALSE),"")</f>
        <v/>
      </c>
      <c r="AH252" s="45" t="str">
        <f>IFERROR(VLOOKUP($B252&amp;AH$1,'デイリーデータ (2)'!$A:$F,5,FALSE),"")</f>
        <v/>
      </c>
    </row>
    <row r="253" spans="1:34" s="15" customFormat="1" ht="9.5" x14ac:dyDescent="0.2">
      <c r="A253" s="29"/>
      <c r="B253" s="30"/>
      <c r="C253" s="28" t="s">
        <v>47</v>
      </c>
      <c r="D253" s="31" t="e">
        <f>VLOOKUP($B252&amp;勤務表!D$1,デイリーデータ,6,FALSE)</f>
        <v>#N/A</v>
      </c>
      <c r="E253" s="31" t="e">
        <f>VLOOKUP($B252&amp;勤務表!E$1,デイリーデータ,6,FALSE)</f>
        <v>#N/A</v>
      </c>
      <c r="F253" s="31" t="str">
        <f>IFERROR(VLOOKUP($B252&amp;勤務表!F$1,デイリーデータ,6,FALSE),"")</f>
        <v/>
      </c>
      <c r="G253" s="31" t="str">
        <f>IFERROR(VLOOKUP($B252&amp;勤務表!G$1,デイリーデータ,6,FALSE),"")</f>
        <v/>
      </c>
      <c r="H253" s="31" t="str">
        <f>IFERROR(VLOOKUP($B252&amp;勤務表!H$1,デイリーデータ,6,FALSE),"")</f>
        <v/>
      </c>
      <c r="I253" s="31" t="str">
        <f>IFERROR(VLOOKUP($B252&amp;勤務表!I$1,デイリーデータ,6,FALSE),"")</f>
        <v/>
      </c>
      <c r="J253" s="31" t="str">
        <f>IFERROR(VLOOKUP($B252&amp;勤務表!J$1,デイリーデータ,6,FALSE),"")</f>
        <v/>
      </c>
      <c r="K253" s="31" t="str">
        <f>IFERROR(VLOOKUP($B252&amp;勤務表!K$1,デイリーデータ,6,FALSE),"")</f>
        <v/>
      </c>
      <c r="L253" s="31" t="str">
        <f>IFERROR(VLOOKUP($B252&amp;勤務表!L$1,デイリーデータ,6,FALSE),"")</f>
        <v/>
      </c>
      <c r="M253" s="31" t="str">
        <f>IFERROR(VLOOKUP($B252&amp;勤務表!M$1,デイリーデータ,6,FALSE),"")</f>
        <v/>
      </c>
      <c r="N253" s="31" t="str">
        <f>IFERROR(VLOOKUP($B252&amp;勤務表!N$1,デイリーデータ,6,FALSE),"")</f>
        <v/>
      </c>
      <c r="O253" s="31" t="str">
        <f>IFERROR(VLOOKUP($B252&amp;勤務表!O$1,デイリーデータ,6,FALSE),"")</f>
        <v/>
      </c>
      <c r="P253" s="31" t="str">
        <f>IFERROR(VLOOKUP($B252&amp;勤務表!P$1,デイリーデータ,6,FALSE),"")</f>
        <v/>
      </c>
      <c r="Q253" s="31" t="str">
        <f>IFERROR(VLOOKUP($B252&amp;勤務表!Q$1,デイリーデータ,6,FALSE),"")</f>
        <v/>
      </c>
      <c r="R253" s="31" t="str">
        <f>IFERROR(VLOOKUP($B252&amp;勤務表!R$1,デイリーデータ,6,FALSE),"")</f>
        <v/>
      </c>
      <c r="S253" s="31" t="str">
        <f>IFERROR(VLOOKUP($B252&amp;勤務表!S$1,デイリーデータ,6,FALSE),"")</f>
        <v/>
      </c>
      <c r="T253" s="31" t="str">
        <f>IFERROR(VLOOKUP($B252&amp;勤務表!T$1,デイリーデータ,6,FALSE),"")</f>
        <v/>
      </c>
      <c r="U253" s="31" t="str">
        <f>IFERROR(VLOOKUP($B252&amp;勤務表!U$1,デイリーデータ,6,FALSE),"")</f>
        <v/>
      </c>
      <c r="V253" s="31" t="str">
        <f>IFERROR(VLOOKUP($B252&amp;勤務表!V$1,デイリーデータ,6,FALSE),"")</f>
        <v/>
      </c>
      <c r="W253" s="31" t="str">
        <f>IFERROR(VLOOKUP($B252&amp;勤務表!W$1,デイリーデータ,6,FALSE),"")</f>
        <v/>
      </c>
      <c r="X253" s="31" t="str">
        <f>IFERROR(VLOOKUP($B252&amp;勤務表!X$1,デイリーデータ,6,FALSE),"")</f>
        <v/>
      </c>
      <c r="Y253" s="31" t="str">
        <f>IFERROR(VLOOKUP($B252&amp;勤務表!Y$1,デイリーデータ,6,FALSE),"")</f>
        <v/>
      </c>
      <c r="Z253" s="31" t="str">
        <f>IFERROR(VLOOKUP($B252&amp;勤務表!Z$1,デイリーデータ,6,FALSE),"")</f>
        <v/>
      </c>
      <c r="AA253" s="31" t="str">
        <f>IFERROR(VLOOKUP($B252&amp;勤務表!AA$1,デイリーデータ,6,FALSE),"")</f>
        <v/>
      </c>
      <c r="AB253" s="31" t="str">
        <f>IFERROR(VLOOKUP($B252&amp;勤務表!AB$1,デイリーデータ,6,FALSE),"")</f>
        <v/>
      </c>
      <c r="AC253" s="31" t="str">
        <f>IFERROR(VLOOKUP($B252&amp;勤務表!AC$1,デイリーデータ,6,FALSE),"")</f>
        <v/>
      </c>
      <c r="AD253" s="31" t="str">
        <f>IFERROR(VLOOKUP($B252&amp;勤務表!AD$1,デイリーデータ,6,FALSE),"")</f>
        <v/>
      </c>
      <c r="AE253" s="31" t="str">
        <f>IFERROR(VLOOKUP($B252&amp;勤務表!AE$1,デイリーデータ,6,FALSE),"")</f>
        <v/>
      </c>
      <c r="AF253" s="31" t="str">
        <f>IFERROR(VLOOKUP($B252&amp;勤務表!AF$1,デイリーデータ,6,FALSE),"")</f>
        <v/>
      </c>
      <c r="AG253" s="31" t="str">
        <f>IFERROR(VLOOKUP($B252&amp;勤務表!AG$1,デイリーデータ,6,FALSE),"")</f>
        <v/>
      </c>
      <c r="AH253" s="32" t="str">
        <f>IFERROR(VLOOKUP($B252&amp;勤務表!AH$1,デイリーデータ,6,FALSE),"")</f>
        <v/>
      </c>
    </row>
    <row r="254" spans="1:34" s="15" customFormat="1" ht="9.5" x14ac:dyDescent="0.2">
      <c r="A254" s="38"/>
      <c r="B254" s="39"/>
      <c r="C254" s="40" t="s">
        <v>46</v>
      </c>
      <c r="D254" s="34" t="e">
        <f>VLOOKUP($B252&amp;D$1,'宅直データ (２)'!$A:$K,8,FALSE)</f>
        <v>#N/A</v>
      </c>
      <c r="E254" s="35" t="e">
        <f>INDEX(拘!$D$15:$AH$63,勤務表!$A252,DAY(勤務表!E$1))</f>
        <v>#VALUE!</v>
      </c>
      <c r="F254" s="35" t="e">
        <f>INDEX(拘!$D$15:$AH$63,勤務表!$A252,DAY(勤務表!F$1))</f>
        <v>#VALUE!</v>
      </c>
      <c r="G254" s="35" t="e">
        <f>INDEX(拘!$D$15:$AH$63,勤務表!$A252,DAY(勤務表!G$1))</f>
        <v>#VALUE!</v>
      </c>
      <c r="H254" s="35" t="e">
        <f>INDEX(拘!$D$15:$AH$63,勤務表!$A252,DAY(勤務表!H$1))</f>
        <v>#VALUE!</v>
      </c>
      <c r="I254" s="35" t="e">
        <f>INDEX(拘!$D$15:$AH$63,勤務表!$A252,DAY(勤務表!I$1))</f>
        <v>#VALUE!</v>
      </c>
      <c r="J254" s="35" t="e">
        <f>INDEX(拘!$D$15:$AH$63,勤務表!$A252,DAY(勤務表!J$1))</f>
        <v>#VALUE!</v>
      </c>
      <c r="K254" s="35" t="e">
        <f>INDEX(拘!$D$15:$AH$63,勤務表!$A252,DAY(勤務表!K$1))</f>
        <v>#VALUE!</v>
      </c>
      <c r="L254" s="35" t="e">
        <f>INDEX(拘!$D$15:$AH$63,勤務表!$A252,DAY(勤務表!L$1))</f>
        <v>#VALUE!</v>
      </c>
      <c r="M254" s="35" t="e">
        <f>INDEX(拘!$D$15:$AH$63,勤務表!$A252,DAY(勤務表!M$1))</f>
        <v>#VALUE!</v>
      </c>
      <c r="N254" s="35" t="e">
        <f>INDEX(拘!$D$15:$AH$63,勤務表!$A252,DAY(勤務表!N$1))</f>
        <v>#VALUE!</v>
      </c>
      <c r="O254" s="35" t="e">
        <f>INDEX(拘!$D$15:$AH$63,勤務表!$A252,DAY(勤務表!O$1))</f>
        <v>#VALUE!</v>
      </c>
      <c r="P254" s="35" t="e">
        <f>INDEX(拘!$D$15:$AH$63,勤務表!$A252,DAY(勤務表!P$1))</f>
        <v>#VALUE!</v>
      </c>
      <c r="Q254" s="35" t="e">
        <f>INDEX(拘!$D$15:$AH$63,勤務表!$A252,DAY(勤務表!Q$1))</f>
        <v>#VALUE!</v>
      </c>
      <c r="R254" s="35" t="e">
        <f>INDEX(拘!$D$15:$AH$63,勤務表!$A252,DAY(勤務表!R$1))</f>
        <v>#VALUE!</v>
      </c>
      <c r="S254" s="35" t="e">
        <f>INDEX(拘!$D$15:$AH$63,勤務表!$A252,DAY(勤務表!S$1))</f>
        <v>#VALUE!</v>
      </c>
      <c r="T254" s="35" t="e">
        <f>INDEX(拘!$D$15:$AH$63,勤務表!$A252,DAY(勤務表!T$1))</f>
        <v>#VALUE!</v>
      </c>
      <c r="U254" s="35" t="e">
        <f>INDEX(拘!$D$15:$AH$63,勤務表!$A252,DAY(勤務表!U$1))</f>
        <v>#VALUE!</v>
      </c>
      <c r="V254" s="35" t="e">
        <f>INDEX(拘!$D$15:$AH$63,勤務表!$A252,DAY(勤務表!V$1))</f>
        <v>#VALUE!</v>
      </c>
      <c r="W254" s="35" t="e">
        <f>INDEX(拘!$D$15:$AH$63,勤務表!$A252,DAY(勤務表!W$1))</f>
        <v>#VALUE!</v>
      </c>
      <c r="X254" s="35" t="e">
        <f>INDEX(拘!$D$15:$AH$63,勤務表!$A252,DAY(勤務表!X$1))</f>
        <v>#VALUE!</v>
      </c>
      <c r="Y254" s="35" t="e">
        <f>INDEX(拘!$D$15:$AH$63,勤務表!$A252,DAY(勤務表!Y$1))</f>
        <v>#VALUE!</v>
      </c>
      <c r="Z254" s="35" t="e">
        <f>INDEX(拘!$D$15:$AH$63,勤務表!$A252,DAY(勤務表!Z$1))</f>
        <v>#VALUE!</v>
      </c>
      <c r="AA254" s="35" t="e">
        <f>INDEX(拘!$D$15:$AH$63,勤務表!$A252,DAY(勤務表!AA$1))</f>
        <v>#VALUE!</v>
      </c>
      <c r="AB254" s="35" t="e">
        <f>INDEX(拘!$D$15:$AH$63,勤務表!$A252,DAY(勤務表!AB$1))</f>
        <v>#VALUE!</v>
      </c>
      <c r="AC254" s="35" t="e">
        <f>INDEX(拘!$D$15:$AH$63,勤務表!$A252,DAY(勤務表!AC$1))</f>
        <v>#VALUE!</v>
      </c>
      <c r="AD254" s="35" t="e">
        <f>INDEX(拘!$D$15:$AH$63,勤務表!$A252,DAY(勤務表!AD$1))</f>
        <v>#VALUE!</v>
      </c>
      <c r="AE254" s="35" t="e">
        <f>INDEX(拘!$D$15:$AH$63,勤務表!$A252,DAY(勤務表!AE$1))</f>
        <v>#VALUE!</v>
      </c>
      <c r="AF254" s="35" t="e">
        <f>INDEX(拘!$D$15:$AH$63,勤務表!$A252,DAY(勤務表!AF$1))</f>
        <v>#VALUE!</v>
      </c>
      <c r="AG254" s="35" t="e">
        <f>INDEX(拘!$D$15:$AH$63,勤務表!$A252,DAY(勤務表!AG$1))</f>
        <v>#VALUE!</v>
      </c>
      <c r="AH254" s="36" t="e">
        <f>INDEX(拘!$D$15:$AH$63,勤務表!$A252,DAY(勤務表!AH$1))</f>
        <v>#VALUE!</v>
      </c>
    </row>
    <row r="255" spans="1:34" s="15" customFormat="1" x14ac:dyDescent="0.2">
      <c r="A255" s="41" t="str">
        <f>IFERROR(IF(A252+1&lt;=MAX('デイリーデータ (2)'!G:G),A252+1,""),"")</f>
        <v/>
      </c>
      <c r="B255" s="42">
        <f>IFERROR(VLOOKUP(A255,スタッフ!A:C,2,FALSE),"")</f>
        <v>0</v>
      </c>
      <c r="C255" s="46">
        <f>IFERROR(VLOOKUP(A255,スタッフ!A:C,3,FALSE),"")</f>
        <v>0</v>
      </c>
      <c r="D255" s="43" t="str">
        <f>IFERROR(VLOOKUP($B255&amp;D$1,'デイリーデータ (2)'!$A:$F,5,FALSE),"")</f>
        <v/>
      </c>
      <c r="E255" s="44" t="str">
        <f>IFERROR(VLOOKUP($B255&amp;E$1,'デイリーデータ (2)'!$A:$F,5,FALSE),"")</f>
        <v/>
      </c>
      <c r="F255" s="44" t="str">
        <f>IFERROR(VLOOKUP($B255&amp;F$1,'デイリーデータ (2)'!$A:$F,5,FALSE),"")</f>
        <v/>
      </c>
      <c r="G255" s="44" t="str">
        <f>IFERROR(VLOOKUP($B255&amp;G$1,'デイリーデータ (2)'!$A:$F,5,FALSE),"")</f>
        <v/>
      </c>
      <c r="H255" s="44" t="str">
        <f>IFERROR(VLOOKUP($B255&amp;H$1,'デイリーデータ (2)'!$A:$F,5,FALSE),"")</f>
        <v/>
      </c>
      <c r="I255" s="44" t="str">
        <f>IFERROR(VLOOKUP($B255&amp;I$1,'デイリーデータ (2)'!$A:$F,5,FALSE),"")</f>
        <v/>
      </c>
      <c r="J255" s="44" t="str">
        <f>IFERROR(VLOOKUP($B255&amp;J$1,'デイリーデータ (2)'!$A:$F,5,FALSE),"")</f>
        <v/>
      </c>
      <c r="K255" s="44" t="str">
        <f>IFERROR(VLOOKUP($B255&amp;K$1,'デイリーデータ (2)'!$A:$F,5,FALSE),"")</f>
        <v/>
      </c>
      <c r="L255" s="44" t="str">
        <f>IFERROR(VLOOKUP($B255&amp;L$1,'デイリーデータ (2)'!$A:$F,5,FALSE),"")</f>
        <v/>
      </c>
      <c r="M255" s="44" t="str">
        <f>IFERROR(VLOOKUP($B255&amp;M$1,'デイリーデータ (2)'!$A:$F,5,FALSE),"")</f>
        <v/>
      </c>
      <c r="N255" s="44" t="str">
        <f>IFERROR(VLOOKUP($B255&amp;N$1,'デイリーデータ (2)'!$A:$F,5,FALSE),"")</f>
        <v/>
      </c>
      <c r="O255" s="44" t="str">
        <f>IFERROR(VLOOKUP($B255&amp;O$1,'デイリーデータ (2)'!$A:$F,5,FALSE),"")</f>
        <v/>
      </c>
      <c r="P255" s="44" t="str">
        <f>IFERROR(VLOOKUP($B255&amp;P$1,'デイリーデータ (2)'!$A:$F,5,FALSE),"")</f>
        <v/>
      </c>
      <c r="Q255" s="44" t="str">
        <f>IFERROR(VLOOKUP($B255&amp;Q$1,'デイリーデータ (2)'!$A:$F,5,FALSE),"")</f>
        <v/>
      </c>
      <c r="R255" s="44" t="str">
        <f>IFERROR(VLOOKUP($B255&amp;R$1,'デイリーデータ (2)'!$A:$F,5,FALSE),"")</f>
        <v/>
      </c>
      <c r="S255" s="44" t="str">
        <f>IFERROR(VLOOKUP($B255&amp;S$1,'デイリーデータ (2)'!$A:$F,5,FALSE),"")</f>
        <v/>
      </c>
      <c r="T255" s="44" t="str">
        <f>IFERROR(VLOOKUP($B255&amp;T$1,'デイリーデータ (2)'!$A:$F,5,FALSE),"")</f>
        <v/>
      </c>
      <c r="U255" s="44" t="str">
        <f>IFERROR(VLOOKUP($B255&amp;U$1,'デイリーデータ (2)'!$A:$F,5,FALSE),"")</f>
        <v/>
      </c>
      <c r="V255" s="44" t="str">
        <f>IFERROR(VLOOKUP($B255&amp;V$1,'デイリーデータ (2)'!$A:$F,5,FALSE),"")</f>
        <v/>
      </c>
      <c r="W255" s="44" t="str">
        <f>IFERROR(VLOOKUP($B255&amp;W$1,'デイリーデータ (2)'!$A:$F,5,FALSE),"")</f>
        <v/>
      </c>
      <c r="X255" s="44" t="str">
        <f>IFERROR(VLOOKUP($B255&amp;X$1,'デイリーデータ (2)'!$A:$F,5,FALSE),"")</f>
        <v/>
      </c>
      <c r="Y255" s="44" t="str">
        <f>IFERROR(VLOOKUP($B255&amp;Y$1,'デイリーデータ (2)'!$A:$F,5,FALSE),"")</f>
        <v/>
      </c>
      <c r="Z255" s="44" t="str">
        <f>IFERROR(VLOOKUP($B255&amp;Z$1,'デイリーデータ (2)'!$A:$F,5,FALSE),"")</f>
        <v/>
      </c>
      <c r="AA255" s="44" t="str">
        <f>IFERROR(VLOOKUP($B255&amp;AA$1,'デイリーデータ (2)'!$A:$F,5,FALSE),"")</f>
        <v/>
      </c>
      <c r="AB255" s="44" t="str">
        <f>IFERROR(VLOOKUP($B255&amp;AB$1,'デイリーデータ (2)'!$A:$F,5,FALSE),"")</f>
        <v/>
      </c>
      <c r="AC255" s="44" t="str">
        <f>IFERROR(VLOOKUP($B255&amp;AC$1,'デイリーデータ (2)'!$A:$F,5,FALSE),"")</f>
        <v/>
      </c>
      <c r="AD255" s="44" t="str">
        <f>IFERROR(VLOOKUP($B255&amp;AD$1,'デイリーデータ (2)'!$A:$F,5,FALSE),"")</f>
        <v/>
      </c>
      <c r="AE255" s="44" t="str">
        <f>IFERROR(VLOOKUP($B255&amp;AE$1,'デイリーデータ (2)'!$A:$F,5,FALSE),"")</f>
        <v/>
      </c>
      <c r="AF255" s="44" t="str">
        <f>IFERROR(VLOOKUP($B255&amp;AF$1,'デイリーデータ (2)'!$A:$F,5,FALSE),"")</f>
        <v/>
      </c>
      <c r="AG255" s="44" t="str">
        <f>IFERROR(VLOOKUP($B255&amp;AG$1,'デイリーデータ (2)'!$A:$F,5,FALSE),"")</f>
        <v/>
      </c>
      <c r="AH255" s="45" t="str">
        <f>IFERROR(VLOOKUP($B255&amp;AH$1,'デイリーデータ (2)'!$A:$F,5,FALSE),"")</f>
        <v/>
      </c>
    </row>
    <row r="256" spans="1:34" s="15" customFormat="1" ht="9.5" x14ac:dyDescent="0.2">
      <c r="A256" s="29"/>
      <c r="B256" s="30"/>
      <c r="C256" s="28" t="s">
        <v>47</v>
      </c>
      <c r="D256" s="31" t="e">
        <f>VLOOKUP($B255&amp;勤務表!D$1,デイリーデータ,6,FALSE)</f>
        <v>#N/A</v>
      </c>
      <c r="E256" s="31" t="e">
        <f>VLOOKUP($B255&amp;勤務表!E$1,デイリーデータ,6,FALSE)</f>
        <v>#N/A</v>
      </c>
      <c r="F256" s="31" t="str">
        <f>IFERROR(VLOOKUP($B255&amp;勤務表!F$1,デイリーデータ,6,FALSE),"")</f>
        <v/>
      </c>
      <c r="G256" s="31" t="str">
        <f>IFERROR(VLOOKUP($B255&amp;勤務表!G$1,デイリーデータ,6,FALSE),"")</f>
        <v/>
      </c>
      <c r="H256" s="31" t="str">
        <f>IFERROR(VLOOKUP($B255&amp;勤務表!H$1,デイリーデータ,6,FALSE),"")</f>
        <v/>
      </c>
      <c r="I256" s="31" t="str">
        <f>IFERROR(VLOOKUP($B255&amp;勤務表!I$1,デイリーデータ,6,FALSE),"")</f>
        <v/>
      </c>
      <c r="J256" s="31" t="str">
        <f>IFERROR(VLOOKUP($B255&amp;勤務表!J$1,デイリーデータ,6,FALSE),"")</f>
        <v/>
      </c>
      <c r="K256" s="31" t="str">
        <f>IFERROR(VLOOKUP($B255&amp;勤務表!K$1,デイリーデータ,6,FALSE),"")</f>
        <v/>
      </c>
      <c r="L256" s="31" t="str">
        <f>IFERROR(VLOOKUP($B255&amp;勤務表!L$1,デイリーデータ,6,FALSE),"")</f>
        <v/>
      </c>
      <c r="M256" s="31" t="str">
        <f>IFERROR(VLOOKUP($B255&amp;勤務表!M$1,デイリーデータ,6,FALSE),"")</f>
        <v/>
      </c>
      <c r="N256" s="31" t="str">
        <f>IFERROR(VLOOKUP($B255&amp;勤務表!N$1,デイリーデータ,6,FALSE),"")</f>
        <v/>
      </c>
      <c r="O256" s="31" t="str">
        <f>IFERROR(VLOOKUP($B255&amp;勤務表!O$1,デイリーデータ,6,FALSE),"")</f>
        <v/>
      </c>
      <c r="P256" s="31" t="str">
        <f>IFERROR(VLOOKUP($B255&amp;勤務表!P$1,デイリーデータ,6,FALSE),"")</f>
        <v/>
      </c>
      <c r="Q256" s="31" t="str">
        <f>IFERROR(VLOOKUP($B255&amp;勤務表!Q$1,デイリーデータ,6,FALSE),"")</f>
        <v/>
      </c>
      <c r="R256" s="31" t="str">
        <f>IFERROR(VLOOKUP($B255&amp;勤務表!R$1,デイリーデータ,6,FALSE),"")</f>
        <v/>
      </c>
      <c r="S256" s="31" t="str">
        <f>IFERROR(VLOOKUP($B255&amp;勤務表!S$1,デイリーデータ,6,FALSE),"")</f>
        <v/>
      </c>
      <c r="T256" s="31" t="str">
        <f>IFERROR(VLOOKUP($B255&amp;勤務表!T$1,デイリーデータ,6,FALSE),"")</f>
        <v/>
      </c>
      <c r="U256" s="31" t="str">
        <f>IFERROR(VLOOKUP($B255&amp;勤務表!U$1,デイリーデータ,6,FALSE),"")</f>
        <v/>
      </c>
      <c r="V256" s="31" t="str">
        <f>IFERROR(VLOOKUP($B255&amp;勤務表!V$1,デイリーデータ,6,FALSE),"")</f>
        <v/>
      </c>
      <c r="W256" s="31" t="str">
        <f>IFERROR(VLOOKUP($B255&amp;勤務表!W$1,デイリーデータ,6,FALSE),"")</f>
        <v/>
      </c>
      <c r="X256" s="31" t="str">
        <f>IFERROR(VLOOKUP($B255&amp;勤務表!X$1,デイリーデータ,6,FALSE),"")</f>
        <v/>
      </c>
      <c r="Y256" s="31" t="str">
        <f>IFERROR(VLOOKUP($B255&amp;勤務表!Y$1,デイリーデータ,6,FALSE),"")</f>
        <v/>
      </c>
      <c r="Z256" s="31" t="str">
        <f>IFERROR(VLOOKUP($B255&amp;勤務表!Z$1,デイリーデータ,6,FALSE),"")</f>
        <v/>
      </c>
      <c r="AA256" s="31" t="str">
        <f>IFERROR(VLOOKUP($B255&amp;勤務表!AA$1,デイリーデータ,6,FALSE),"")</f>
        <v/>
      </c>
      <c r="AB256" s="31" t="str">
        <f>IFERROR(VLOOKUP($B255&amp;勤務表!AB$1,デイリーデータ,6,FALSE),"")</f>
        <v/>
      </c>
      <c r="AC256" s="31" t="str">
        <f>IFERROR(VLOOKUP($B255&amp;勤務表!AC$1,デイリーデータ,6,FALSE),"")</f>
        <v/>
      </c>
      <c r="AD256" s="31" t="str">
        <f>IFERROR(VLOOKUP($B255&amp;勤務表!AD$1,デイリーデータ,6,FALSE),"")</f>
        <v/>
      </c>
      <c r="AE256" s="31" t="str">
        <f>IFERROR(VLOOKUP($B255&amp;勤務表!AE$1,デイリーデータ,6,FALSE),"")</f>
        <v/>
      </c>
      <c r="AF256" s="31" t="str">
        <f>IFERROR(VLOOKUP($B255&amp;勤務表!AF$1,デイリーデータ,6,FALSE),"")</f>
        <v/>
      </c>
      <c r="AG256" s="31" t="str">
        <f>IFERROR(VLOOKUP($B255&amp;勤務表!AG$1,デイリーデータ,6,FALSE),"")</f>
        <v/>
      </c>
      <c r="AH256" s="32" t="str">
        <f>IFERROR(VLOOKUP($B255&amp;勤務表!AH$1,デイリーデータ,6,FALSE),"")</f>
        <v/>
      </c>
    </row>
    <row r="257" spans="1:34" s="15" customFormat="1" ht="9.5" x14ac:dyDescent="0.2">
      <c r="A257" s="38"/>
      <c r="B257" s="39"/>
      <c r="C257" s="40" t="s">
        <v>46</v>
      </c>
      <c r="D257" s="34" t="e">
        <f>VLOOKUP($B255&amp;D$1,'宅直データ (２)'!$A:$K,8,FALSE)</f>
        <v>#N/A</v>
      </c>
      <c r="E257" s="35" t="e">
        <f>INDEX(拘!$D$15:$AH$63,勤務表!$A255,DAY(勤務表!E$1))</f>
        <v>#VALUE!</v>
      </c>
      <c r="F257" s="35" t="e">
        <f>INDEX(拘!$D$15:$AH$63,勤務表!$A255,DAY(勤務表!F$1))</f>
        <v>#VALUE!</v>
      </c>
      <c r="G257" s="35" t="e">
        <f>INDEX(拘!$D$15:$AH$63,勤務表!$A255,DAY(勤務表!G$1))</f>
        <v>#VALUE!</v>
      </c>
      <c r="H257" s="35" t="e">
        <f>INDEX(拘!$D$15:$AH$63,勤務表!$A255,DAY(勤務表!H$1))</f>
        <v>#VALUE!</v>
      </c>
      <c r="I257" s="35" t="e">
        <f>INDEX(拘!$D$15:$AH$63,勤務表!$A255,DAY(勤務表!I$1))</f>
        <v>#VALUE!</v>
      </c>
      <c r="J257" s="35" t="e">
        <f>INDEX(拘!$D$15:$AH$63,勤務表!$A255,DAY(勤務表!J$1))</f>
        <v>#VALUE!</v>
      </c>
      <c r="K257" s="35" t="e">
        <f>INDEX(拘!$D$15:$AH$63,勤務表!$A255,DAY(勤務表!K$1))</f>
        <v>#VALUE!</v>
      </c>
      <c r="L257" s="35" t="e">
        <f>INDEX(拘!$D$15:$AH$63,勤務表!$A255,DAY(勤務表!L$1))</f>
        <v>#VALUE!</v>
      </c>
      <c r="M257" s="35" t="e">
        <f>INDEX(拘!$D$15:$AH$63,勤務表!$A255,DAY(勤務表!M$1))</f>
        <v>#VALUE!</v>
      </c>
      <c r="N257" s="35" t="e">
        <f>INDEX(拘!$D$15:$AH$63,勤務表!$A255,DAY(勤務表!N$1))</f>
        <v>#VALUE!</v>
      </c>
      <c r="O257" s="35" t="e">
        <f>INDEX(拘!$D$15:$AH$63,勤務表!$A255,DAY(勤務表!O$1))</f>
        <v>#VALUE!</v>
      </c>
      <c r="P257" s="35" t="e">
        <f>INDEX(拘!$D$15:$AH$63,勤務表!$A255,DAY(勤務表!P$1))</f>
        <v>#VALUE!</v>
      </c>
      <c r="Q257" s="35" t="e">
        <f>INDEX(拘!$D$15:$AH$63,勤務表!$A255,DAY(勤務表!Q$1))</f>
        <v>#VALUE!</v>
      </c>
      <c r="R257" s="35" t="e">
        <f>INDEX(拘!$D$15:$AH$63,勤務表!$A255,DAY(勤務表!R$1))</f>
        <v>#VALUE!</v>
      </c>
      <c r="S257" s="35" t="e">
        <f>INDEX(拘!$D$15:$AH$63,勤務表!$A255,DAY(勤務表!S$1))</f>
        <v>#VALUE!</v>
      </c>
      <c r="T257" s="35" t="e">
        <f>INDEX(拘!$D$15:$AH$63,勤務表!$A255,DAY(勤務表!T$1))</f>
        <v>#VALUE!</v>
      </c>
      <c r="U257" s="35" t="e">
        <f>INDEX(拘!$D$15:$AH$63,勤務表!$A255,DAY(勤務表!U$1))</f>
        <v>#VALUE!</v>
      </c>
      <c r="V257" s="35" t="e">
        <f>INDEX(拘!$D$15:$AH$63,勤務表!$A255,DAY(勤務表!V$1))</f>
        <v>#VALUE!</v>
      </c>
      <c r="W257" s="35" t="e">
        <f>INDEX(拘!$D$15:$AH$63,勤務表!$A255,DAY(勤務表!W$1))</f>
        <v>#VALUE!</v>
      </c>
      <c r="X257" s="35" t="e">
        <f>INDEX(拘!$D$15:$AH$63,勤務表!$A255,DAY(勤務表!X$1))</f>
        <v>#VALUE!</v>
      </c>
      <c r="Y257" s="35" t="e">
        <f>INDEX(拘!$D$15:$AH$63,勤務表!$A255,DAY(勤務表!Y$1))</f>
        <v>#VALUE!</v>
      </c>
      <c r="Z257" s="35" t="e">
        <f>INDEX(拘!$D$15:$AH$63,勤務表!$A255,DAY(勤務表!Z$1))</f>
        <v>#VALUE!</v>
      </c>
      <c r="AA257" s="35" t="e">
        <f>INDEX(拘!$D$15:$AH$63,勤務表!$A255,DAY(勤務表!AA$1))</f>
        <v>#VALUE!</v>
      </c>
      <c r="AB257" s="35" t="e">
        <f>INDEX(拘!$D$15:$AH$63,勤務表!$A255,DAY(勤務表!AB$1))</f>
        <v>#VALUE!</v>
      </c>
      <c r="AC257" s="35" t="e">
        <f>INDEX(拘!$D$15:$AH$63,勤務表!$A255,DAY(勤務表!AC$1))</f>
        <v>#VALUE!</v>
      </c>
      <c r="AD257" s="35" t="e">
        <f>INDEX(拘!$D$15:$AH$63,勤務表!$A255,DAY(勤務表!AD$1))</f>
        <v>#VALUE!</v>
      </c>
      <c r="AE257" s="35" t="e">
        <f>INDEX(拘!$D$15:$AH$63,勤務表!$A255,DAY(勤務表!AE$1))</f>
        <v>#VALUE!</v>
      </c>
      <c r="AF257" s="35" t="e">
        <f>INDEX(拘!$D$15:$AH$63,勤務表!$A255,DAY(勤務表!AF$1))</f>
        <v>#VALUE!</v>
      </c>
      <c r="AG257" s="35" t="e">
        <f>INDEX(拘!$D$15:$AH$63,勤務表!$A255,DAY(勤務表!AG$1))</f>
        <v>#VALUE!</v>
      </c>
      <c r="AH257" s="36" t="e">
        <f>INDEX(拘!$D$15:$AH$63,勤務表!$A255,DAY(勤務表!AH$1))</f>
        <v>#VALUE!</v>
      </c>
    </row>
    <row r="258" spans="1:34" s="15" customFormat="1" x14ac:dyDescent="0.2">
      <c r="A258" s="41" t="str">
        <f>IFERROR(IF(A255+1&lt;=MAX('デイリーデータ (2)'!G:G),A255+1,""),"")</f>
        <v/>
      </c>
      <c r="B258" s="42">
        <f>IFERROR(VLOOKUP(A258,スタッフ!A:C,2,FALSE),"")</f>
        <v>0</v>
      </c>
      <c r="C258" s="46">
        <f>IFERROR(VLOOKUP(A258,スタッフ!A:C,3,FALSE),"")</f>
        <v>0</v>
      </c>
      <c r="D258" s="43" t="str">
        <f>IFERROR(VLOOKUP($B258&amp;D$1,'デイリーデータ (2)'!$A:$F,5,FALSE),"")</f>
        <v/>
      </c>
      <c r="E258" s="44" t="str">
        <f>IFERROR(VLOOKUP($B258&amp;E$1,'デイリーデータ (2)'!$A:$F,5,FALSE),"")</f>
        <v/>
      </c>
      <c r="F258" s="44" t="str">
        <f>IFERROR(VLOOKUP($B258&amp;F$1,'デイリーデータ (2)'!$A:$F,5,FALSE),"")</f>
        <v/>
      </c>
      <c r="G258" s="44" t="str">
        <f>IFERROR(VLOOKUP($B258&amp;G$1,'デイリーデータ (2)'!$A:$F,5,FALSE),"")</f>
        <v/>
      </c>
      <c r="H258" s="44" t="str">
        <f>IFERROR(VLOOKUP($B258&amp;H$1,'デイリーデータ (2)'!$A:$F,5,FALSE),"")</f>
        <v/>
      </c>
      <c r="I258" s="44" t="str">
        <f>IFERROR(VLOOKUP($B258&amp;I$1,'デイリーデータ (2)'!$A:$F,5,FALSE),"")</f>
        <v/>
      </c>
      <c r="J258" s="44" t="str">
        <f>IFERROR(VLOOKUP($B258&amp;J$1,'デイリーデータ (2)'!$A:$F,5,FALSE),"")</f>
        <v/>
      </c>
      <c r="K258" s="44" t="str">
        <f>IFERROR(VLOOKUP($B258&amp;K$1,'デイリーデータ (2)'!$A:$F,5,FALSE),"")</f>
        <v/>
      </c>
      <c r="L258" s="44" t="str">
        <f>IFERROR(VLOOKUP($B258&amp;L$1,'デイリーデータ (2)'!$A:$F,5,FALSE),"")</f>
        <v/>
      </c>
      <c r="M258" s="44" t="str">
        <f>IFERROR(VLOOKUP($B258&amp;M$1,'デイリーデータ (2)'!$A:$F,5,FALSE),"")</f>
        <v/>
      </c>
      <c r="N258" s="44" t="str">
        <f>IFERROR(VLOOKUP($B258&amp;N$1,'デイリーデータ (2)'!$A:$F,5,FALSE),"")</f>
        <v/>
      </c>
      <c r="O258" s="44" t="str">
        <f>IFERROR(VLOOKUP($B258&amp;O$1,'デイリーデータ (2)'!$A:$F,5,FALSE),"")</f>
        <v/>
      </c>
      <c r="P258" s="44" t="str">
        <f>IFERROR(VLOOKUP($B258&amp;P$1,'デイリーデータ (2)'!$A:$F,5,FALSE),"")</f>
        <v/>
      </c>
      <c r="Q258" s="44" t="str">
        <f>IFERROR(VLOOKUP($B258&amp;Q$1,'デイリーデータ (2)'!$A:$F,5,FALSE),"")</f>
        <v/>
      </c>
      <c r="R258" s="44" t="str">
        <f>IFERROR(VLOOKUP($B258&amp;R$1,'デイリーデータ (2)'!$A:$F,5,FALSE),"")</f>
        <v/>
      </c>
      <c r="S258" s="44" t="str">
        <f>IFERROR(VLOOKUP($B258&amp;S$1,'デイリーデータ (2)'!$A:$F,5,FALSE),"")</f>
        <v/>
      </c>
      <c r="T258" s="44" t="str">
        <f>IFERROR(VLOOKUP($B258&amp;T$1,'デイリーデータ (2)'!$A:$F,5,FALSE),"")</f>
        <v/>
      </c>
      <c r="U258" s="44" t="str">
        <f>IFERROR(VLOOKUP($B258&amp;U$1,'デイリーデータ (2)'!$A:$F,5,FALSE),"")</f>
        <v/>
      </c>
      <c r="V258" s="44" t="str">
        <f>IFERROR(VLOOKUP($B258&amp;V$1,'デイリーデータ (2)'!$A:$F,5,FALSE),"")</f>
        <v/>
      </c>
      <c r="W258" s="44" t="str">
        <f>IFERROR(VLOOKUP($B258&amp;W$1,'デイリーデータ (2)'!$A:$F,5,FALSE),"")</f>
        <v/>
      </c>
      <c r="X258" s="44" t="str">
        <f>IFERROR(VLOOKUP($B258&amp;X$1,'デイリーデータ (2)'!$A:$F,5,FALSE),"")</f>
        <v/>
      </c>
      <c r="Y258" s="44" t="str">
        <f>IFERROR(VLOOKUP($B258&amp;Y$1,'デイリーデータ (2)'!$A:$F,5,FALSE),"")</f>
        <v/>
      </c>
      <c r="Z258" s="44" t="str">
        <f>IFERROR(VLOOKUP($B258&amp;Z$1,'デイリーデータ (2)'!$A:$F,5,FALSE),"")</f>
        <v/>
      </c>
      <c r="AA258" s="44" t="str">
        <f>IFERROR(VLOOKUP($B258&amp;AA$1,'デイリーデータ (2)'!$A:$F,5,FALSE),"")</f>
        <v/>
      </c>
      <c r="AB258" s="44" t="str">
        <f>IFERROR(VLOOKUP($B258&amp;AB$1,'デイリーデータ (2)'!$A:$F,5,FALSE),"")</f>
        <v/>
      </c>
      <c r="AC258" s="44" t="str">
        <f>IFERROR(VLOOKUP($B258&amp;AC$1,'デイリーデータ (2)'!$A:$F,5,FALSE),"")</f>
        <v/>
      </c>
      <c r="AD258" s="44" t="str">
        <f>IFERROR(VLOOKUP($B258&amp;AD$1,'デイリーデータ (2)'!$A:$F,5,FALSE),"")</f>
        <v/>
      </c>
      <c r="AE258" s="44" t="str">
        <f>IFERROR(VLOOKUP($B258&amp;AE$1,'デイリーデータ (2)'!$A:$F,5,FALSE),"")</f>
        <v/>
      </c>
      <c r="AF258" s="44" t="str">
        <f>IFERROR(VLOOKUP($B258&amp;AF$1,'デイリーデータ (2)'!$A:$F,5,FALSE),"")</f>
        <v/>
      </c>
      <c r="AG258" s="44" t="str">
        <f>IFERROR(VLOOKUP($B258&amp;AG$1,'デイリーデータ (2)'!$A:$F,5,FALSE),"")</f>
        <v/>
      </c>
      <c r="AH258" s="45" t="str">
        <f>IFERROR(VLOOKUP($B258&amp;AH$1,'デイリーデータ (2)'!$A:$F,5,FALSE),"")</f>
        <v/>
      </c>
    </row>
    <row r="259" spans="1:34" s="15" customFormat="1" ht="9.5" x14ac:dyDescent="0.2">
      <c r="A259" s="29"/>
      <c r="B259" s="30"/>
      <c r="C259" s="28" t="s">
        <v>47</v>
      </c>
      <c r="D259" s="31" t="e">
        <f>VLOOKUP($B258&amp;勤務表!D$1,デイリーデータ,6,FALSE)</f>
        <v>#N/A</v>
      </c>
      <c r="E259" s="31" t="e">
        <f>VLOOKUP($B258&amp;勤務表!E$1,デイリーデータ,6,FALSE)</f>
        <v>#N/A</v>
      </c>
      <c r="F259" s="31" t="str">
        <f>IFERROR(VLOOKUP($B258&amp;勤務表!F$1,デイリーデータ,6,FALSE),"")</f>
        <v/>
      </c>
      <c r="G259" s="31" t="str">
        <f>IFERROR(VLOOKUP($B258&amp;勤務表!G$1,デイリーデータ,6,FALSE),"")</f>
        <v/>
      </c>
      <c r="H259" s="31" t="str">
        <f>IFERROR(VLOOKUP($B258&amp;勤務表!H$1,デイリーデータ,6,FALSE),"")</f>
        <v/>
      </c>
      <c r="I259" s="31" t="str">
        <f>IFERROR(VLOOKUP($B258&amp;勤務表!I$1,デイリーデータ,6,FALSE),"")</f>
        <v/>
      </c>
      <c r="J259" s="31" t="str">
        <f>IFERROR(VLOOKUP($B258&amp;勤務表!J$1,デイリーデータ,6,FALSE),"")</f>
        <v/>
      </c>
      <c r="K259" s="31" t="str">
        <f>IFERROR(VLOOKUP($B258&amp;勤務表!K$1,デイリーデータ,6,FALSE),"")</f>
        <v/>
      </c>
      <c r="L259" s="31" t="str">
        <f>IFERROR(VLOOKUP($B258&amp;勤務表!L$1,デイリーデータ,6,FALSE),"")</f>
        <v/>
      </c>
      <c r="M259" s="31" t="str">
        <f>IFERROR(VLOOKUP($B258&amp;勤務表!M$1,デイリーデータ,6,FALSE),"")</f>
        <v/>
      </c>
      <c r="N259" s="31" t="str">
        <f>IFERROR(VLOOKUP($B258&amp;勤務表!N$1,デイリーデータ,6,FALSE),"")</f>
        <v/>
      </c>
      <c r="O259" s="31" t="str">
        <f>IFERROR(VLOOKUP($B258&amp;勤務表!O$1,デイリーデータ,6,FALSE),"")</f>
        <v/>
      </c>
      <c r="P259" s="31" t="str">
        <f>IFERROR(VLOOKUP($B258&amp;勤務表!P$1,デイリーデータ,6,FALSE),"")</f>
        <v/>
      </c>
      <c r="Q259" s="31" t="str">
        <f>IFERROR(VLOOKUP($B258&amp;勤務表!Q$1,デイリーデータ,6,FALSE),"")</f>
        <v/>
      </c>
      <c r="R259" s="31" t="str">
        <f>IFERROR(VLOOKUP($B258&amp;勤務表!R$1,デイリーデータ,6,FALSE),"")</f>
        <v/>
      </c>
      <c r="S259" s="31" t="str">
        <f>IFERROR(VLOOKUP($B258&amp;勤務表!S$1,デイリーデータ,6,FALSE),"")</f>
        <v/>
      </c>
      <c r="T259" s="31" t="str">
        <f>IFERROR(VLOOKUP($B258&amp;勤務表!T$1,デイリーデータ,6,FALSE),"")</f>
        <v/>
      </c>
      <c r="U259" s="31" t="str">
        <f>IFERROR(VLOOKUP($B258&amp;勤務表!U$1,デイリーデータ,6,FALSE),"")</f>
        <v/>
      </c>
      <c r="V259" s="31" t="str">
        <f>IFERROR(VLOOKUP($B258&amp;勤務表!V$1,デイリーデータ,6,FALSE),"")</f>
        <v/>
      </c>
      <c r="W259" s="31" t="str">
        <f>IFERROR(VLOOKUP($B258&amp;勤務表!W$1,デイリーデータ,6,FALSE),"")</f>
        <v/>
      </c>
      <c r="X259" s="31" t="str">
        <f>IFERROR(VLOOKUP($B258&amp;勤務表!X$1,デイリーデータ,6,FALSE),"")</f>
        <v/>
      </c>
      <c r="Y259" s="31" t="str">
        <f>IFERROR(VLOOKUP($B258&amp;勤務表!Y$1,デイリーデータ,6,FALSE),"")</f>
        <v/>
      </c>
      <c r="Z259" s="31" t="str">
        <f>IFERROR(VLOOKUP($B258&amp;勤務表!Z$1,デイリーデータ,6,FALSE),"")</f>
        <v/>
      </c>
      <c r="AA259" s="31" t="str">
        <f>IFERROR(VLOOKUP($B258&amp;勤務表!AA$1,デイリーデータ,6,FALSE),"")</f>
        <v/>
      </c>
      <c r="AB259" s="31" t="str">
        <f>IFERROR(VLOOKUP($B258&amp;勤務表!AB$1,デイリーデータ,6,FALSE),"")</f>
        <v/>
      </c>
      <c r="AC259" s="31" t="str">
        <f>IFERROR(VLOOKUP($B258&amp;勤務表!AC$1,デイリーデータ,6,FALSE),"")</f>
        <v/>
      </c>
      <c r="AD259" s="31" t="str">
        <f>IFERROR(VLOOKUP($B258&amp;勤務表!AD$1,デイリーデータ,6,FALSE),"")</f>
        <v/>
      </c>
      <c r="AE259" s="31" t="str">
        <f>IFERROR(VLOOKUP($B258&amp;勤務表!AE$1,デイリーデータ,6,FALSE),"")</f>
        <v/>
      </c>
      <c r="AF259" s="31" t="str">
        <f>IFERROR(VLOOKUP($B258&amp;勤務表!AF$1,デイリーデータ,6,FALSE),"")</f>
        <v/>
      </c>
      <c r="AG259" s="31" t="str">
        <f>IFERROR(VLOOKUP($B258&amp;勤務表!AG$1,デイリーデータ,6,FALSE),"")</f>
        <v/>
      </c>
      <c r="AH259" s="32" t="str">
        <f>IFERROR(VLOOKUP($B258&amp;勤務表!AH$1,デイリーデータ,6,FALSE),"")</f>
        <v/>
      </c>
    </row>
    <row r="260" spans="1:34" s="15" customFormat="1" ht="9.5" x14ac:dyDescent="0.2">
      <c r="A260" s="38"/>
      <c r="B260" s="39"/>
      <c r="C260" s="40" t="s">
        <v>46</v>
      </c>
      <c r="D260" s="34" t="e">
        <f>VLOOKUP($B258&amp;D$1,'宅直データ (２)'!$A:$K,8,FALSE)</f>
        <v>#N/A</v>
      </c>
      <c r="E260" s="35" t="e">
        <f>INDEX(拘!$D$15:$AH$63,勤務表!$A258,DAY(勤務表!E$1))</f>
        <v>#VALUE!</v>
      </c>
      <c r="F260" s="35" t="e">
        <f>INDEX(拘!$D$15:$AH$63,勤務表!$A258,DAY(勤務表!F$1))</f>
        <v>#VALUE!</v>
      </c>
      <c r="G260" s="35" t="e">
        <f>INDEX(拘!$D$15:$AH$63,勤務表!$A258,DAY(勤務表!G$1))</f>
        <v>#VALUE!</v>
      </c>
      <c r="H260" s="35" t="e">
        <f>INDEX(拘!$D$15:$AH$63,勤務表!$A258,DAY(勤務表!H$1))</f>
        <v>#VALUE!</v>
      </c>
      <c r="I260" s="35" t="e">
        <f>INDEX(拘!$D$15:$AH$63,勤務表!$A258,DAY(勤務表!I$1))</f>
        <v>#VALUE!</v>
      </c>
      <c r="J260" s="35" t="e">
        <f>INDEX(拘!$D$15:$AH$63,勤務表!$A258,DAY(勤務表!J$1))</f>
        <v>#VALUE!</v>
      </c>
      <c r="K260" s="35" t="e">
        <f>INDEX(拘!$D$15:$AH$63,勤務表!$A258,DAY(勤務表!K$1))</f>
        <v>#VALUE!</v>
      </c>
      <c r="L260" s="35" t="e">
        <f>INDEX(拘!$D$15:$AH$63,勤務表!$A258,DAY(勤務表!L$1))</f>
        <v>#VALUE!</v>
      </c>
      <c r="M260" s="35" t="e">
        <f>INDEX(拘!$D$15:$AH$63,勤務表!$A258,DAY(勤務表!M$1))</f>
        <v>#VALUE!</v>
      </c>
      <c r="N260" s="35" t="e">
        <f>INDEX(拘!$D$15:$AH$63,勤務表!$A258,DAY(勤務表!N$1))</f>
        <v>#VALUE!</v>
      </c>
      <c r="O260" s="35" t="e">
        <f>INDEX(拘!$D$15:$AH$63,勤務表!$A258,DAY(勤務表!O$1))</f>
        <v>#VALUE!</v>
      </c>
      <c r="P260" s="35" t="e">
        <f>INDEX(拘!$D$15:$AH$63,勤務表!$A258,DAY(勤務表!P$1))</f>
        <v>#VALUE!</v>
      </c>
      <c r="Q260" s="35" t="e">
        <f>INDEX(拘!$D$15:$AH$63,勤務表!$A258,DAY(勤務表!Q$1))</f>
        <v>#VALUE!</v>
      </c>
      <c r="R260" s="35" t="e">
        <f>INDEX(拘!$D$15:$AH$63,勤務表!$A258,DAY(勤務表!R$1))</f>
        <v>#VALUE!</v>
      </c>
      <c r="S260" s="35" t="e">
        <f>INDEX(拘!$D$15:$AH$63,勤務表!$A258,DAY(勤務表!S$1))</f>
        <v>#VALUE!</v>
      </c>
      <c r="T260" s="35" t="e">
        <f>INDEX(拘!$D$15:$AH$63,勤務表!$A258,DAY(勤務表!T$1))</f>
        <v>#VALUE!</v>
      </c>
      <c r="U260" s="35" t="e">
        <f>INDEX(拘!$D$15:$AH$63,勤務表!$A258,DAY(勤務表!U$1))</f>
        <v>#VALUE!</v>
      </c>
      <c r="V260" s="35" t="e">
        <f>INDEX(拘!$D$15:$AH$63,勤務表!$A258,DAY(勤務表!V$1))</f>
        <v>#VALUE!</v>
      </c>
      <c r="W260" s="35" t="e">
        <f>INDEX(拘!$D$15:$AH$63,勤務表!$A258,DAY(勤務表!W$1))</f>
        <v>#VALUE!</v>
      </c>
      <c r="X260" s="35" t="e">
        <f>INDEX(拘!$D$15:$AH$63,勤務表!$A258,DAY(勤務表!X$1))</f>
        <v>#VALUE!</v>
      </c>
      <c r="Y260" s="35" t="e">
        <f>INDEX(拘!$D$15:$AH$63,勤務表!$A258,DAY(勤務表!Y$1))</f>
        <v>#VALUE!</v>
      </c>
      <c r="Z260" s="35" t="e">
        <f>INDEX(拘!$D$15:$AH$63,勤務表!$A258,DAY(勤務表!Z$1))</f>
        <v>#VALUE!</v>
      </c>
      <c r="AA260" s="35" t="e">
        <f>INDEX(拘!$D$15:$AH$63,勤務表!$A258,DAY(勤務表!AA$1))</f>
        <v>#VALUE!</v>
      </c>
      <c r="AB260" s="35" t="e">
        <f>INDEX(拘!$D$15:$AH$63,勤務表!$A258,DAY(勤務表!AB$1))</f>
        <v>#VALUE!</v>
      </c>
      <c r="AC260" s="35" t="e">
        <f>INDEX(拘!$D$15:$AH$63,勤務表!$A258,DAY(勤務表!AC$1))</f>
        <v>#VALUE!</v>
      </c>
      <c r="AD260" s="35" t="e">
        <f>INDEX(拘!$D$15:$AH$63,勤務表!$A258,DAY(勤務表!AD$1))</f>
        <v>#VALUE!</v>
      </c>
      <c r="AE260" s="35" t="e">
        <f>INDEX(拘!$D$15:$AH$63,勤務表!$A258,DAY(勤務表!AE$1))</f>
        <v>#VALUE!</v>
      </c>
      <c r="AF260" s="35" t="e">
        <f>INDEX(拘!$D$15:$AH$63,勤務表!$A258,DAY(勤務表!AF$1))</f>
        <v>#VALUE!</v>
      </c>
      <c r="AG260" s="35" t="e">
        <f>INDEX(拘!$D$15:$AH$63,勤務表!$A258,DAY(勤務表!AG$1))</f>
        <v>#VALUE!</v>
      </c>
      <c r="AH260" s="36" t="e">
        <f>INDEX(拘!$D$15:$AH$63,勤務表!$A258,DAY(勤務表!AH$1))</f>
        <v>#VALUE!</v>
      </c>
    </row>
    <row r="261" spans="1:34" s="15" customFormat="1" x14ac:dyDescent="0.2">
      <c r="A261" s="41" t="str">
        <f>IFERROR(IF(A258+1&lt;=MAX('デイリーデータ (2)'!G:G),A258+1,""),"")</f>
        <v/>
      </c>
      <c r="B261" s="42">
        <f>IFERROR(VLOOKUP(A261,スタッフ!A:C,2,FALSE),"")</f>
        <v>0</v>
      </c>
      <c r="C261" s="46">
        <f>IFERROR(VLOOKUP(A261,スタッフ!A:C,3,FALSE),"")</f>
        <v>0</v>
      </c>
      <c r="D261" s="43" t="str">
        <f>IFERROR(VLOOKUP($B261&amp;D$1,'デイリーデータ (2)'!$A:$F,5,FALSE),"")</f>
        <v/>
      </c>
      <c r="E261" s="44" t="str">
        <f>IFERROR(VLOOKUP($B261&amp;E$1,'デイリーデータ (2)'!$A:$F,5,FALSE),"")</f>
        <v/>
      </c>
      <c r="F261" s="44" t="str">
        <f>IFERROR(VLOOKUP($B261&amp;F$1,'デイリーデータ (2)'!$A:$F,5,FALSE),"")</f>
        <v/>
      </c>
      <c r="G261" s="44" t="str">
        <f>IFERROR(VLOOKUP($B261&amp;G$1,'デイリーデータ (2)'!$A:$F,5,FALSE),"")</f>
        <v/>
      </c>
      <c r="H261" s="44" t="str">
        <f>IFERROR(VLOOKUP($B261&amp;H$1,'デイリーデータ (2)'!$A:$F,5,FALSE),"")</f>
        <v/>
      </c>
      <c r="I261" s="44" t="str">
        <f>IFERROR(VLOOKUP($B261&amp;I$1,'デイリーデータ (2)'!$A:$F,5,FALSE),"")</f>
        <v/>
      </c>
      <c r="J261" s="44" t="str">
        <f>IFERROR(VLOOKUP($B261&amp;J$1,'デイリーデータ (2)'!$A:$F,5,FALSE),"")</f>
        <v/>
      </c>
      <c r="K261" s="44" t="str">
        <f>IFERROR(VLOOKUP($B261&amp;K$1,'デイリーデータ (2)'!$A:$F,5,FALSE),"")</f>
        <v/>
      </c>
      <c r="L261" s="44" t="str">
        <f>IFERROR(VLOOKUP($B261&amp;L$1,'デイリーデータ (2)'!$A:$F,5,FALSE),"")</f>
        <v/>
      </c>
      <c r="M261" s="44" t="str">
        <f>IFERROR(VLOOKUP($B261&amp;M$1,'デイリーデータ (2)'!$A:$F,5,FALSE),"")</f>
        <v/>
      </c>
      <c r="N261" s="44" t="str">
        <f>IFERROR(VLOOKUP($B261&amp;N$1,'デイリーデータ (2)'!$A:$F,5,FALSE),"")</f>
        <v/>
      </c>
      <c r="O261" s="44" t="str">
        <f>IFERROR(VLOOKUP($B261&amp;O$1,'デイリーデータ (2)'!$A:$F,5,FALSE),"")</f>
        <v/>
      </c>
      <c r="P261" s="44" t="str">
        <f>IFERROR(VLOOKUP($B261&amp;P$1,'デイリーデータ (2)'!$A:$F,5,FALSE),"")</f>
        <v/>
      </c>
      <c r="Q261" s="44" t="str">
        <f>IFERROR(VLOOKUP($B261&amp;Q$1,'デイリーデータ (2)'!$A:$F,5,FALSE),"")</f>
        <v/>
      </c>
      <c r="R261" s="44" t="str">
        <f>IFERROR(VLOOKUP($B261&amp;R$1,'デイリーデータ (2)'!$A:$F,5,FALSE),"")</f>
        <v/>
      </c>
      <c r="S261" s="44" t="str">
        <f>IFERROR(VLOOKUP($B261&amp;S$1,'デイリーデータ (2)'!$A:$F,5,FALSE),"")</f>
        <v/>
      </c>
      <c r="T261" s="44" t="str">
        <f>IFERROR(VLOOKUP($B261&amp;T$1,'デイリーデータ (2)'!$A:$F,5,FALSE),"")</f>
        <v/>
      </c>
      <c r="U261" s="44" t="str">
        <f>IFERROR(VLOOKUP($B261&amp;U$1,'デイリーデータ (2)'!$A:$F,5,FALSE),"")</f>
        <v/>
      </c>
      <c r="V261" s="44" t="str">
        <f>IFERROR(VLOOKUP($B261&amp;V$1,'デイリーデータ (2)'!$A:$F,5,FALSE),"")</f>
        <v/>
      </c>
      <c r="W261" s="44" t="str">
        <f>IFERROR(VLOOKUP($B261&amp;W$1,'デイリーデータ (2)'!$A:$F,5,FALSE),"")</f>
        <v/>
      </c>
      <c r="X261" s="44" t="str">
        <f>IFERROR(VLOOKUP($B261&amp;X$1,'デイリーデータ (2)'!$A:$F,5,FALSE),"")</f>
        <v/>
      </c>
      <c r="Y261" s="44" t="str">
        <f>IFERROR(VLOOKUP($B261&amp;Y$1,'デイリーデータ (2)'!$A:$F,5,FALSE),"")</f>
        <v/>
      </c>
      <c r="Z261" s="44" t="str">
        <f>IFERROR(VLOOKUP($B261&amp;Z$1,'デイリーデータ (2)'!$A:$F,5,FALSE),"")</f>
        <v/>
      </c>
      <c r="AA261" s="44" t="str">
        <f>IFERROR(VLOOKUP($B261&amp;AA$1,'デイリーデータ (2)'!$A:$F,5,FALSE),"")</f>
        <v/>
      </c>
      <c r="AB261" s="44" t="str">
        <f>IFERROR(VLOOKUP($B261&amp;AB$1,'デイリーデータ (2)'!$A:$F,5,FALSE),"")</f>
        <v/>
      </c>
      <c r="AC261" s="44" t="str">
        <f>IFERROR(VLOOKUP($B261&amp;AC$1,'デイリーデータ (2)'!$A:$F,5,FALSE),"")</f>
        <v/>
      </c>
      <c r="AD261" s="44" t="str">
        <f>IFERROR(VLOOKUP($B261&amp;AD$1,'デイリーデータ (2)'!$A:$F,5,FALSE),"")</f>
        <v/>
      </c>
      <c r="AE261" s="44" t="str">
        <f>IFERROR(VLOOKUP($B261&amp;AE$1,'デイリーデータ (2)'!$A:$F,5,FALSE),"")</f>
        <v/>
      </c>
      <c r="AF261" s="44" t="str">
        <f>IFERROR(VLOOKUP($B261&amp;AF$1,'デイリーデータ (2)'!$A:$F,5,FALSE),"")</f>
        <v/>
      </c>
      <c r="AG261" s="44" t="str">
        <f>IFERROR(VLOOKUP($B261&amp;AG$1,'デイリーデータ (2)'!$A:$F,5,FALSE),"")</f>
        <v/>
      </c>
      <c r="AH261" s="45" t="str">
        <f>IFERROR(VLOOKUP($B261&amp;AH$1,'デイリーデータ (2)'!$A:$F,5,FALSE),"")</f>
        <v/>
      </c>
    </row>
    <row r="262" spans="1:34" s="15" customFormat="1" ht="9.5" x14ac:dyDescent="0.2">
      <c r="A262" s="29"/>
      <c r="B262" s="30"/>
      <c r="C262" s="28" t="s">
        <v>47</v>
      </c>
      <c r="D262" s="31" t="e">
        <f>VLOOKUP($B261&amp;勤務表!D$1,デイリーデータ,6,FALSE)</f>
        <v>#N/A</v>
      </c>
      <c r="E262" s="31" t="e">
        <f>VLOOKUP($B261&amp;勤務表!E$1,デイリーデータ,6,FALSE)</f>
        <v>#N/A</v>
      </c>
      <c r="F262" s="31" t="str">
        <f>IFERROR(VLOOKUP($B261&amp;勤務表!F$1,デイリーデータ,6,FALSE),"")</f>
        <v/>
      </c>
      <c r="G262" s="31" t="str">
        <f>IFERROR(VLOOKUP($B261&amp;勤務表!G$1,デイリーデータ,6,FALSE),"")</f>
        <v/>
      </c>
      <c r="H262" s="31" t="str">
        <f>IFERROR(VLOOKUP($B261&amp;勤務表!H$1,デイリーデータ,6,FALSE),"")</f>
        <v/>
      </c>
      <c r="I262" s="31" t="str">
        <f>IFERROR(VLOOKUP($B261&amp;勤務表!I$1,デイリーデータ,6,FALSE),"")</f>
        <v/>
      </c>
      <c r="J262" s="31" t="str">
        <f>IFERROR(VLOOKUP($B261&amp;勤務表!J$1,デイリーデータ,6,FALSE),"")</f>
        <v/>
      </c>
      <c r="K262" s="31" t="str">
        <f>IFERROR(VLOOKUP($B261&amp;勤務表!K$1,デイリーデータ,6,FALSE),"")</f>
        <v/>
      </c>
      <c r="L262" s="31" t="str">
        <f>IFERROR(VLOOKUP($B261&amp;勤務表!L$1,デイリーデータ,6,FALSE),"")</f>
        <v/>
      </c>
      <c r="M262" s="31" t="str">
        <f>IFERROR(VLOOKUP($B261&amp;勤務表!M$1,デイリーデータ,6,FALSE),"")</f>
        <v/>
      </c>
      <c r="N262" s="31" t="str">
        <f>IFERROR(VLOOKUP($B261&amp;勤務表!N$1,デイリーデータ,6,FALSE),"")</f>
        <v/>
      </c>
      <c r="O262" s="31" t="str">
        <f>IFERROR(VLOOKUP($B261&amp;勤務表!O$1,デイリーデータ,6,FALSE),"")</f>
        <v/>
      </c>
      <c r="P262" s="31" t="str">
        <f>IFERROR(VLOOKUP($B261&amp;勤務表!P$1,デイリーデータ,6,FALSE),"")</f>
        <v/>
      </c>
      <c r="Q262" s="31" t="str">
        <f>IFERROR(VLOOKUP($B261&amp;勤務表!Q$1,デイリーデータ,6,FALSE),"")</f>
        <v/>
      </c>
      <c r="R262" s="31" t="str">
        <f>IFERROR(VLOOKUP($B261&amp;勤務表!R$1,デイリーデータ,6,FALSE),"")</f>
        <v/>
      </c>
      <c r="S262" s="31" t="str">
        <f>IFERROR(VLOOKUP($B261&amp;勤務表!S$1,デイリーデータ,6,FALSE),"")</f>
        <v/>
      </c>
      <c r="T262" s="31" t="str">
        <f>IFERROR(VLOOKUP($B261&amp;勤務表!T$1,デイリーデータ,6,FALSE),"")</f>
        <v/>
      </c>
      <c r="U262" s="31" t="str">
        <f>IFERROR(VLOOKUP($B261&amp;勤務表!U$1,デイリーデータ,6,FALSE),"")</f>
        <v/>
      </c>
      <c r="V262" s="31" t="str">
        <f>IFERROR(VLOOKUP($B261&amp;勤務表!V$1,デイリーデータ,6,FALSE),"")</f>
        <v/>
      </c>
      <c r="W262" s="31" t="str">
        <f>IFERROR(VLOOKUP($B261&amp;勤務表!W$1,デイリーデータ,6,FALSE),"")</f>
        <v/>
      </c>
      <c r="X262" s="31" t="str">
        <f>IFERROR(VLOOKUP($B261&amp;勤務表!X$1,デイリーデータ,6,FALSE),"")</f>
        <v/>
      </c>
      <c r="Y262" s="31" t="str">
        <f>IFERROR(VLOOKUP($B261&amp;勤務表!Y$1,デイリーデータ,6,FALSE),"")</f>
        <v/>
      </c>
      <c r="Z262" s="31" t="str">
        <f>IFERROR(VLOOKUP($B261&amp;勤務表!Z$1,デイリーデータ,6,FALSE),"")</f>
        <v/>
      </c>
      <c r="AA262" s="31" t="str">
        <f>IFERROR(VLOOKUP($B261&amp;勤務表!AA$1,デイリーデータ,6,FALSE),"")</f>
        <v/>
      </c>
      <c r="AB262" s="31" t="str">
        <f>IFERROR(VLOOKUP($B261&amp;勤務表!AB$1,デイリーデータ,6,FALSE),"")</f>
        <v/>
      </c>
      <c r="AC262" s="31" t="str">
        <f>IFERROR(VLOOKUP($B261&amp;勤務表!AC$1,デイリーデータ,6,FALSE),"")</f>
        <v/>
      </c>
      <c r="AD262" s="31" t="str">
        <f>IFERROR(VLOOKUP($B261&amp;勤務表!AD$1,デイリーデータ,6,FALSE),"")</f>
        <v/>
      </c>
      <c r="AE262" s="31" t="str">
        <f>IFERROR(VLOOKUP($B261&amp;勤務表!AE$1,デイリーデータ,6,FALSE),"")</f>
        <v/>
      </c>
      <c r="AF262" s="31" t="str">
        <f>IFERROR(VLOOKUP($B261&amp;勤務表!AF$1,デイリーデータ,6,FALSE),"")</f>
        <v/>
      </c>
      <c r="AG262" s="31" t="str">
        <f>IFERROR(VLOOKUP($B261&amp;勤務表!AG$1,デイリーデータ,6,FALSE),"")</f>
        <v/>
      </c>
      <c r="AH262" s="32" t="str">
        <f>IFERROR(VLOOKUP($B261&amp;勤務表!AH$1,デイリーデータ,6,FALSE),"")</f>
        <v/>
      </c>
    </row>
    <row r="263" spans="1:34" s="15" customFormat="1" ht="9.5" x14ac:dyDescent="0.2">
      <c r="A263" s="38"/>
      <c r="B263" s="39"/>
      <c r="C263" s="40" t="s">
        <v>46</v>
      </c>
      <c r="D263" s="34" t="e">
        <f>VLOOKUP($B261&amp;D$1,'宅直データ (２)'!$A:$K,8,FALSE)</f>
        <v>#N/A</v>
      </c>
      <c r="E263" s="35" t="e">
        <f>INDEX(拘!$D$15:$AH$63,勤務表!$A261,DAY(勤務表!E$1))</f>
        <v>#VALUE!</v>
      </c>
      <c r="F263" s="35" t="e">
        <f>INDEX(拘!$D$15:$AH$63,勤務表!$A261,DAY(勤務表!F$1))</f>
        <v>#VALUE!</v>
      </c>
      <c r="G263" s="35" t="e">
        <f>INDEX(拘!$D$15:$AH$63,勤務表!$A261,DAY(勤務表!G$1))</f>
        <v>#VALUE!</v>
      </c>
      <c r="H263" s="35" t="e">
        <f>INDEX(拘!$D$15:$AH$63,勤務表!$A261,DAY(勤務表!H$1))</f>
        <v>#VALUE!</v>
      </c>
      <c r="I263" s="35" t="e">
        <f>INDEX(拘!$D$15:$AH$63,勤務表!$A261,DAY(勤務表!I$1))</f>
        <v>#VALUE!</v>
      </c>
      <c r="J263" s="35" t="e">
        <f>INDEX(拘!$D$15:$AH$63,勤務表!$A261,DAY(勤務表!J$1))</f>
        <v>#VALUE!</v>
      </c>
      <c r="K263" s="35" t="e">
        <f>INDEX(拘!$D$15:$AH$63,勤務表!$A261,DAY(勤務表!K$1))</f>
        <v>#VALUE!</v>
      </c>
      <c r="L263" s="35" t="e">
        <f>INDEX(拘!$D$15:$AH$63,勤務表!$A261,DAY(勤務表!L$1))</f>
        <v>#VALUE!</v>
      </c>
      <c r="M263" s="35" t="e">
        <f>INDEX(拘!$D$15:$AH$63,勤務表!$A261,DAY(勤務表!M$1))</f>
        <v>#VALUE!</v>
      </c>
      <c r="N263" s="35" t="e">
        <f>INDEX(拘!$D$15:$AH$63,勤務表!$A261,DAY(勤務表!N$1))</f>
        <v>#VALUE!</v>
      </c>
      <c r="O263" s="35" t="e">
        <f>INDEX(拘!$D$15:$AH$63,勤務表!$A261,DAY(勤務表!O$1))</f>
        <v>#VALUE!</v>
      </c>
      <c r="P263" s="35" t="e">
        <f>INDEX(拘!$D$15:$AH$63,勤務表!$A261,DAY(勤務表!P$1))</f>
        <v>#VALUE!</v>
      </c>
      <c r="Q263" s="35" t="e">
        <f>INDEX(拘!$D$15:$AH$63,勤務表!$A261,DAY(勤務表!Q$1))</f>
        <v>#VALUE!</v>
      </c>
      <c r="R263" s="35" t="e">
        <f>INDEX(拘!$D$15:$AH$63,勤務表!$A261,DAY(勤務表!R$1))</f>
        <v>#VALUE!</v>
      </c>
      <c r="S263" s="35" t="e">
        <f>INDEX(拘!$D$15:$AH$63,勤務表!$A261,DAY(勤務表!S$1))</f>
        <v>#VALUE!</v>
      </c>
      <c r="T263" s="35" t="e">
        <f>INDEX(拘!$D$15:$AH$63,勤務表!$A261,DAY(勤務表!T$1))</f>
        <v>#VALUE!</v>
      </c>
      <c r="U263" s="35" t="e">
        <f>INDEX(拘!$D$15:$AH$63,勤務表!$A261,DAY(勤務表!U$1))</f>
        <v>#VALUE!</v>
      </c>
      <c r="V263" s="35" t="e">
        <f>INDEX(拘!$D$15:$AH$63,勤務表!$A261,DAY(勤務表!V$1))</f>
        <v>#VALUE!</v>
      </c>
      <c r="W263" s="35" t="e">
        <f>INDEX(拘!$D$15:$AH$63,勤務表!$A261,DAY(勤務表!W$1))</f>
        <v>#VALUE!</v>
      </c>
      <c r="X263" s="35" t="e">
        <f>INDEX(拘!$D$15:$AH$63,勤務表!$A261,DAY(勤務表!X$1))</f>
        <v>#VALUE!</v>
      </c>
      <c r="Y263" s="35" t="e">
        <f>INDEX(拘!$D$15:$AH$63,勤務表!$A261,DAY(勤務表!Y$1))</f>
        <v>#VALUE!</v>
      </c>
      <c r="Z263" s="35" t="e">
        <f>INDEX(拘!$D$15:$AH$63,勤務表!$A261,DAY(勤務表!Z$1))</f>
        <v>#VALUE!</v>
      </c>
      <c r="AA263" s="35" t="e">
        <f>INDEX(拘!$D$15:$AH$63,勤務表!$A261,DAY(勤務表!AA$1))</f>
        <v>#VALUE!</v>
      </c>
      <c r="AB263" s="35" t="e">
        <f>INDEX(拘!$D$15:$AH$63,勤務表!$A261,DAY(勤務表!AB$1))</f>
        <v>#VALUE!</v>
      </c>
      <c r="AC263" s="35" t="e">
        <f>INDEX(拘!$D$15:$AH$63,勤務表!$A261,DAY(勤務表!AC$1))</f>
        <v>#VALUE!</v>
      </c>
      <c r="AD263" s="35" t="e">
        <f>INDEX(拘!$D$15:$AH$63,勤務表!$A261,DAY(勤務表!AD$1))</f>
        <v>#VALUE!</v>
      </c>
      <c r="AE263" s="35" t="e">
        <f>INDEX(拘!$D$15:$AH$63,勤務表!$A261,DAY(勤務表!AE$1))</f>
        <v>#VALUE!</v>
      </c>
      <c r="AF263" s="35" t="e">
        <f>INDEX(拘!$D$15:$AH$63,勤務表!$A261,DAY(勤務表!AF$1))</f>
        <v>#VALUE!</v>
      </c>
      <c r="AG263" s="35" t="e">
        <f>INDEX(拘!$D$15:$AH$63,勤務表!$A261,DAY(勤務表!AG$1))</f>
        <v>#VALUE!</v>
      </c>
      <c r="AH263" s="36" t="e">
        <f>INDEX(拘!$D$15:$AH$63,勤務表!$A261,DAY(勤務表!AH$1))</f>
        <v>#VALUE!</v>
      </c>
    </row>
    <row r="264" spans="1:34" s="15" customFormat="1" x14ac:dyDescent="0.2">
      <c r="A264" s="41" t="str">
        <f>IFERROR(IF(A261+1&lt;=MAX('デイリーデータ (2)'!G:G),A261+1,""),"")</f>
        <v/>
      </c>
      <c r="B264" s="42">
        <f>IFERROR(VLOOKUP(A264,スタッフ!A:C,2,FALSE),"")</f>
        <v>0</v>
      </c>
      <c r="C264" s="46">
        <f>IFERROR(VLOOKUP(A264,スタッフ!A:C,3,FALSE),"")</f>
        <v>0</v>
      </c>
      <c r="D264" s="43" t="str">
        <f>IFERROR(VLOOKUP($B264&amp;D$1,'デイリーデータ (2)'!$A:$F,5,FALSE),"")</f>
        <v/>
      </c>
      <c r="E264" s="44" t="str">
        <f>IFERROR(VLOOKUP($B264&amp;E$1,'デイリーデータ (2)'!$A:$F,5,FALSE),"")</f>
        <v/>
      </c>
      <c r="F264" s="44" t="str">
        <f>IFERROR(VLOOKUP($B264&amp;F$1,'デイリーデータ (2)'!$A:$F,5,FALSE),"")</f>
        <v/>
      </c>
      <c r="G264" s="44" t="str">
        <f>IFERROR(VLOOKUP($B264&amp;G$1,'デイリーデータ (2)'!$A:$F,5,FALSE),"")</f>
        <v/>
      </c>
      <c r="H264" s="44" t="str">
        <f>IFERROR(VLOOKUP($B264&amp;H$1,'デイリーデータ (2)'!$A:$F,5,FALSE),"")</f>
        <v/>
      </c>
      <c r="I264" s="44" t="str">
        <f>IFERROR(VLOOKUP($B264&amp;I$1,'デイリーデータ (2)'!$A:$F,5,FALSE),"")</f>
        <v/>
      </c>
      <c r="J264" s="44" t="str">
        <f>IFERROR(VLOOKUP($B264&amp;J$1,'デイリーデータ (2)'!$A:$F,5,FALSE),"")</f>
        <v/>
      </c>
      <c r="K264" s="44" t="str">
        <f>IFERROR(VLOOKUP($B264&amp;K$1,'デイリーデータ (2)'!$A:$F,5,FALSE),"")</f>
        <v/>
      </c>
      <c r="L264" s="44" t="str">
        <f>IFERROR(VLOOKUP($B264&amp;L$1,'デイリーデータ (2)'!$A:$F,5,FALSE),"")</f>
        <v/>
      </c>
      <c r="M264" s="44" t="str">
        <f>IFERROR(VLOOKUP($B264&amp;M$1,'デイリーデータ (2)'!$A:$F,5,FALSE),"")</f>
        <v/>
      </c>
      <c r="N264" s="44" t="str">
        <f>IFERROR(VLOOKUP($B264&amp;N$1,'デイリーデータ (2)'!$A:$F,5,FALSE),"")</f>
        <v/>
      </c>
      <c r="O264" s="44" t="str">
        <f>IFERROR(VLOOKUP($B264&amp;O$1,'デイリーデータ (2)'!$A:$F,5,FALSE),"")</f>
        <v/>
      </c>
      <c r="P264" s="44" t="str">
        <f>IFERROR(VLOOKUP($B264&amp;P$1,'デイリーデータ (2)'!$A:$F,5,FALSE),"")</f>
        <v/>
      </c>
      <c r="Q264" s="44" t="str">
        <f>IFERROR(VLOOKUP($B264&amp;Q$1,'デイリーデータ (2)'!$A:$F,5,FALSE),"")</f>
        <v/>
      </c>
      <c r="R264" s="44" t="str">
        <f>IFERROR(VLOOKUP($B264&amp;R$1,'デイリーデータ (2)'!$A:$F,5,FALSE),"")</f>
        <v/>
      </c>
      <c r="S264" s="44" t="str">
        <f>IFERROR(VLOOKUP($B264&amp;S$1,'デイリーデータ (2)'!$A:$F,5,FALSE),"")</f>
        <v/>
      </c>
      <c r="T264" s="44" t="str">
        <f>IFERROR(VLOOKUP($B264&amp;T$1,'デイリーデータ (2)'!$A:$F,5,FALSE),"")</f>
        <v/>
      </c>
      <c r="U264" s="44" t="str">
        <f>IFERROR(VLOOKUP($B264&amp;U$1,'デイリーデータ (2)'!$A:$F,5,FALSE),"")</f>
        <v/>
      </c>
      <c r="V264" s="44" t="str">
        <f>IFERROR(VLOOKUP($B264&amp;V$1,'デイリーデータ (2)'!$A:$F,5,FALSE),"")</f>
        <v/>
      </c>
      <c r="W264" s="44" t="str">
        <f>IFERROR(VLOOKUP($B264&amp;W$1,'デイリーデータ (2)'!$A:$F,5,FALSE),"")</f>
        <v/>
      </c>
      <c r="X264" s="44" t="str">
        <f>IFERROR(VLOOKUP($B264&amp;X$1,'デイリーデータ (2)'!$A:$F,5,FALSE),"")</f>
        <v/>
      </c>
      <c r="Y264" s="44" t="str">
        <f>IFERROR(VLOOKUP($B264&amp;Y$1,'デイリーデータ (2)'!$A:$F,5,FALSE),"")</f>
        <v/>
      </c>
      <c r="Z264" s="44" t="str">
        <f>IFERROR(VLOOKUP($B264&amp;Z$1,'デイリーデータ (2)'!$A:$F,5,FALSE),"")</f>
        <v/>
      </c>
      <c r="AA264" s="44" t="str">
        <f>IFERROR(VLOOKUP($B264&amp;AA$1,'デイリーデータ (2)'!$A:$F,5,FALSE),"")</f>
        <v/>
      </c>
      <c r="AB264" s="44" t="str">
        <f>IFERROR(VLOOKUP($B264&amp;AB$1,'デイリーデータ (2)'!$A:$F,5,FALSE),"")</f>
        <v/>
      </c>
      <c r="AC264" s="44" t="str">
        <f>IFERROR(VLOOKUP($B264&amp;AC$1,'デイリーデータ (2)'!$A:$F,5,FALSE),"")</f>
        <v/>
      </c>
      <c r="AD264" s="44" t="str">
        <f>IFERROR(VLOOKUP($B264&amp;AD$1,'デイリーデータ (2)'!$A:$F,5,FALSE),"")</f>
        <v/>
      </c>
      <c r="AE264" s="44" t="str">
        <f>IFERROR(VLOOKUP($B264&amp;AE$1,'デイリーデータ (2)'!$A:$F,5,FALSE),"")</f>
        <v/>
      </c>
      <c r="AF264" s="44" t="str">
        <f>IFERROR(VLOOKUP($B264&amp;AF$1,'デイリーデータ (2)'!$A:$F,5,FALSE),"")</f>
        <v/>
      </c>
      <c r="AG264" s="44" t="str">
        <f>IFERROR(VLOOKUP($B264&amp;AG$1,'デイリーデータ (2)'!$A:$F,5,FALSE),"")</f>
        <v/>
      </c>
      <c r="AH264" s="45" t="str">
        <f>IFERROR(VLOOKUP($B264&amp;AH$1,'デイリーデータ (2)'!$A:$F,5,FALSE),"")</f>
        <v/>
      </c>
    </row>
    <row r="265" spans="1:34" s="15" customFormat="1" ht="9.5" x14ac:dyDescent="0.2">
      <c r="A265" s="29"/>
      <c r="B265" s="30"/>
      <c r="C265" s="28" t="s">
        <v>47</v>
      </c>
      <c r="D265" s="31" t="e">
        <f>VLOOKUP($B264&amp;勤務表!D$1,デイリーデータ,6,FALSE)</f>
        <v>#N/A</v>
      </c>
      <c r="E265" s="31" t="e">
        <f>VLOOKUP($B264&amp;勤務表!E$1,デイリーデータ,6,FALSE)</f>
        <v>#N/A</v>
      </c>
      <c r="F265" s="31" t="str">
        <f>IFERROR(VLOOKUP($B264&amp;勤務表!F$1,デイリーデータ,6,FALSE),"")</f>
        <v/>
      </c>
      <c r="G265" s="31" t="str">
        <f>IFERROR(VLOOKUP($B264&amp;勤務表!G$1,デイリーデータ,6,FALSE),"")</f>
        <v/>
      </c>
      <c r="H265" s="31" t="str">
        <f>IFERROR(VLOOKUP($B264&amp;勤務表!H$1,デイリーデータ,6,FALSE),"")</f>
        <v/>
      </c>
      <c r="I265" s="31" t="str">
        <f>IFERROR(VLOOKUP($B264&amp;勤務表!I$1,デイリーデータ,6,FALSE),"")</f>
        <v/>
      </c>
      <c r="J265" s="31" t="str">
        <f>IFERROR(VLOOKUP($B264&amp;勤務表!J$1,デイリーデータ,6,FALSE),"")</f>
        <v/>
      </c>
      <c r="K265" s="31" t="str">
        <f>IFERROR(VLOOKUP($B264&amp;勤務表!K$1,デイリーデータ,6,FALSE),"")</f>
        <v/>
      </c>
      <c r="L265" s="31" t="str">
        <f>IFERROR(VLOOKUP($B264&amp;勤務表!L$1,デイリーデータ,6,FALSE),"")</f>
        <v/>
      </c>
      <c r="M265" s="31" t="str">
        <f>IFERROR(VLOOKUP($B264&amp;勤務表!M$1,デイリーデータ,6,FALSE),"")</f>
        <v/>
      </c>
      <c r="N265" s="31" t="str">
        <f>IFERROR(VLOOKUP($B264&amp;勤務表!N$1,デイリーデータ,6,FALSE),"")</f>
        <v/>
      </c>
      <c r="O265" s="31" t="str">
        <f>IFERROR(VLOOKUP($B264&amp;勤務表!O$1,デイリーデータ,6,FALSE),"")</f>
        <v/>
      </c>
      <c r="P265" s="31" t="str">
        <f>IFERROR(VLOOKUP($B264&amp;勤務表!P$1,デイリーデータ,6,FALSE),"")</f>
        <v/>
      </c>
      <c r="Q265" s="31" t="str">
        <f>IFERROR(VLOOKUP($B264&amp;勤務表!Q$1,デイリーデータ,6,FALSE),"")</f>
        <v/>
      </c>
      <c r="R265" s="31" t="str">
        <f>IFERROR(VLOOKUP($B264&amp;勤務表!R$1,デイリーデータ,6,FALSE),"")</f>
        <v/>
      </c>
      <c r="S265" s="31" t="str">
        <f>IFERROR(VLOOKUP($B264&amp;勤務表!S$1,デイリーデータ,6,FALSE),"")</f>
        <v/>
      </c>
      <c r="T265" s="31" t="str">
        <f>IFERROR(VLOOKUP($B264&amp;勤務表!T$1,デイリーデータ,6,FALSE),"")</f>
        <v/>
      </c>
      <c r="U265" s="31" t="str">
        <f>IFERROR(VLOOKUP($B264&amp;勤務表!U$1,デイリーデータ,6,FALSE),"")</f>
        <v/>
      </c>
      <c r="V265" s="31" t="str">
        <f>IFERROR(VLOOKUP($B264&amp;勤務表!V$1,デイリーデータ,6,FALSE),"")</f>
        <v/>
      </c>
      <c r="W265" s="31" t="str">
        <f>IFERROR(VLOOKUP($B264&amp;勤務表!W$1,デイリーデータ,6,FALSE),"")</f>
        <v/>
      </c>
      <c r="X265" s="31" t="str">
        <f>IFERROR(VLOOKUP($B264&amp;勤務表!X$1,デイリーデータ,6,FALSE),"")</f>
        <v/>
      </c>
      <c r="Y265" s="31" t="str">
        <f>IFERROR(VLOOKUP($B264&amp;勤務表!Y$1,デイリーデータ,6,FALSE),"")</f>
        <v/>
      </c>
      <c r="Z265" s="31" t="str">
        <f>IFERROR(VLOOKUP($B264&amp;勤務表!Z$1,デイリーデータ,6,FALSE),"")</f>
        <v/>
      </c>
      <c r="AA265" s="31" t="str">
        <f>IFERROR(VLOOKUP($B264&amp;勤務表!AA$1,デイリーデータ,6,FALSE),"")</f>
        <v/>
      </c>
      <c r="AB265" s="31" t="str">
        <f>IFERROR(VLOOKUP($B264&amp;勤務表!AB$1,デイリーデータ,6,FALSE),"")</f>
        <v/>
      </c>
      <c r="AC265" s="31" t="str">
        <f>IFERROR(VLOOKUP($B264&amp;勤務表!AC$1,デイリーデータ,6,FALSE),"")</f>
        <v/>
      </c>
      <c r="AD265" s="31" t="str">
        <f>IFERROR(VLOOKUP($B264&amp;勤務表!AD$1,デイリーデータ,6,FALSE),"")</f>
        <v/>
      </c>
      <c r="AE265" s="31" t="str">
        <f>IFERROR(VLOOKUP($B264&amp;勤務表!AE$1,デイリーデータ,6,FALSE),"")</f>
        <v/>
      </c>
      <c r="AF265" s="31" t="str">
        <f>IFERROR(VLOOKUP($B264&amp;勤務表!AF$1,デイリーデータ,6,FALSE),"")</f>
        <v/>
      </c>
      <c r="AG265" s="31" t="str">
        <f>IFERROR(VLOOKUP($B264&amp;勤務表!AG$1,デイリーデータ,6,FALSE),"")</f>
        <v/>
      </c>
      <c r="AH265" s="32" t="str">
        <f>IFERROR(VLOOKUP($B264&amp;勤務表!AH$1,デイリーデータ,6,FALSE),"")</f>
        <v/>
      </c>
    </row>
    <row r="266" spans="1:34" s="15" customFormat="1" ht="9.5" x14ac:dyDescent="0.2">
      <c r="A266" s="38"/>
      <c r="B266" s="39"/>
      <c r="C266" s="40" t="s">
        <v>46</v>
      </c>
      <c r="D266" s="34" t="e">
        <f>VLOOKUP($B264&amp;D$1,'宅直データ (２)'!$A:$K,8,FALSE)</f>
        <v>#N/A</v>
      </c>
      <c r="E266" s="35" t="e">
        <f>INDEX(拘!$D$15:$AH$63,勤務表!$A264,DAY(勤務表!E$1))</f>
        <v>#VALUE!</v>
      </c>
      <c r="F266" s="35" t="e">
        <f>INDEX(拘!$D$15:$AH$63,勤務表!$A264,DAY(勤務表!F$1))</f>
        <v>#VALUE!</v>
      </c>
      <c r="G266" s="35" t="e">
        <f>INDEX(拘!$D$15:$AH$63,勤務表!$A264,DAY(勤務表!G$1))</f>
        <v>#VALUE!</v>
      </c>
      <c r="H266" s="35" t="e">
        <f>INDEX(拘!$D$15:$AH$63,勤務表!$A264,DAY(勤務表!H$1))</f>
        <v>#VALUE!</v>
      </c>
      <c r="I266" s="35" t="e">
        <f>INDEX(拘!$D$15:$AH$63,勤務表!$A264,DAY(勤務表!I$1))</f>
        <v>#VALUE!</v>
      </c>
      <c r="J266" s="35" t="e">
        <f>INDEX(拘!$D$15:$AH$63,勤務表!$A264,DAY(勤務表!J$1))</f>
        <v>#VALUE!</v>
      </c>
      <c r="K266" s="35" t="e">
        <f>INDEX(拘!$D$15:$AH$63,勤務表!$A264,DAY(勤務表!K$1))</f>
        <v>#VALUE!</v>
      </c>
      <c r="L266" s="35" t="e">
        <f>INDEX(拘!$D$15:$AH$63,勤務表!$A264,DAY(勤務表!L$1))</f>
        <v>#VALUE!</v>
      </c>
      <c r="M266" s="35" t="e">
        <f>INDEX(拘!$D$15:$AH$63,勤務表!$A264,DAY(勤務表!M$1))</f>
        <v>#VALUE!</v>
      </c>
      <c r="N266" s="35" t="e">
        <f>INDEX(拘!$D$15:$AH$63,勤務表!$A264,DAY(勤務表!N$1))</f>
        <v>#VALUE!</v>
      </c>
      <c r="O266" s="35" t="e">
        <f>INDEX(拘!$D$15:$AH$63,勤務表!$A264,DAY(勤務表!O$1))</f>
        <v>#VALUE!</v>
      </c>
      <c r="P266" s="35" t="e">
        <f>INDEX(拘!$D$15:$AH$63,勤務表!$A264,DAY(勤務表!P$1))</f>
        <v>#VALUE!</v>
      </c>
      <c r="Q266" s="35" t="e">
        <f>INDEX(拘!$D$15:$AH$63,勤務表!$A264,DAY(勤務表!Q$1))</f>
        <v>#VALUE!</v>
      </c>
      <c r="R266" s="35" t="e">
        <f>INDEX(拘!$D$15:$AH$63,勤務表!$A264,DAY(勤務表!R$1))</f>
        <v>#VALUE!</v>
      </c>
      <c r="S266" s="35" t="e">
        <f>INDEX(拘!$D$15:$AH$63,勤務表!$A264,DAY(勤務表!S$1))</f>
        <v>#VALUE!</v>
      </c>
      <c r="T266" s="35" t="e">
        <f>INDEX(拘!$D$15:$AH$63,勤務表!$A264,DAY(勤務表!T$1))</f>
        <v>#VALUE!</v>
      </c>
      <c r="U266" s="35" t="e">
        <f>INDEX(拘!$D$15:$AH$63,勤務表!$A264,DAY(勤務表!U$1))</f>
        <v>#VALUE!</v>
      </c>
      <c r="V266" s="35" t="e">
        <f>INDEX(拘!$D$15:$AH$63,勤務表!$A264,DAY(勤務表!V$1))</f>
        <v>#VALUE!</v>
      </c>
      <c r="W266" s="35" t="e">
        <f>INDEX(拘!$D$15:$AH$63,勤務表!$A264,DAY(勤務表!W$1))</f>
        <v>#VALUE!</v>
      </c>
      <c r="X266" s="35" t="e">
        <f>INDEX(拘!$D$15:$AH$63,勤務表!$A264,DAY(勤務表!X$1))</f>
        <v>#VALUE!</v>
      </c>
      <c r="Y266" s="35" t="e">
        <f>INDEX(拘!$D$15:$AH$63,勤務表!$A264,DAY(勤務表!Y$1))</f>
        <v>#VALUE!</v>
      </c>
      <c r="Z266" s="35" t="e">
        <f>INDEX(拘!$D$15:$AH$63,勤務表!$A264,DAY(勤務表!Z$1))</f>
        <v>#VALUE!</v>
      </c>
      <c r="AA266" s="35" t="e">
        <f>INDEX(拘!$D$15:$AH$63,勤務表!$A264,DAY(勤務表!AA$1))</f>
        <v>#VALUE!</v>
      </c>
      <c r="AB266" s="35" t="e">
        <f>INDEX(拘!$D$15:$AH$63,勤務表!$A264,DAY(勤務表!AB$1))</f>
        <v>#VALUE!</v>
      </c>
      <c r="AC266" s="35" t="e">
        <f>INDEX(拘!$D$15:$AH$63,勤務表!$A264,DAY(勤務表!AC$1))</f>
        <v>#VALUE!</v>
      </c>
      <c r="AD266" s="35" t="e">
        <f>INDEX(拘!$D$15:$AH$63,勤務表!$A264,DAY(勤務表!AD$1))</f>
        <v>#VALUE!</v>
      </c>
      <c r="AE266" s="35" t="e">
        <f>INDEX(拘!$D$15:$AH$63,勤務表!$A264,DAY(勤務表!AE$1))</f>
        <v>#VALUE!</v>
      </c>
      <c r="AF266" s="35" t="e">
        <f>INDEX(拘!$D$15:$AH$63,勤務表!$A264,DAY(勤務表!AF$1))</f>
        <v>#VALUE!</v>
      </c>
      <c r="AG266" s="35" t="e">
        <f>INDEX(拘!$D$15:$AH$63,勤務表!$A264,DAY(勤務表!AG$1))</f>
        <v>#VALUE!</v>
      </c>
      <c r="AH266" s="36" t="e">
        <f>INDEX(拘!$D$15:$AH$63,勤務表!$A264,DAY(勤務表!AH$1))</f>
        <v>#VALUE!</v>
      </c>
    </row>
    <row r="267" spans="1:34" s="15" customFormat="1" x14ac:dyDescent="0.2">
      <c r="A267" s="41" t="str">
        <f>IFERROR(IF(A264+1&lt;=MAX('デイリーデータ (2)'!G:G),A264+1,""),"")</f>
        <v/>
      </c>
      <c r="B267" s="42">
        <f>IFERROR(VLOOKUP(A267,スタッフ!A:C,2,FALSE),"")</f>
        <v>0</v>
      </c>
      <c r="C267" s="46">
        <f>IFERROR(VLOOKUP(A267,スタッフ!A:C,3,FALSE),"")</f>
        <v>0</v>
      </c>
      <c r="D267" s="43" t="str">
        <f>IFERROR(VLOOKUP($B267&amp;D$1,'デイリーデータ (2)'!$A:$F,5,FALSE),"")</f>
        <v/>
      </c>
      <c r="E267" s="44" t="str">
        <f>IFERROR(VLOOKUP($B267&amp;E$1,'デイリーデータ (2)'!$A:$F,5,FALSE),"")</f>
        <v/>
      </c>
      <c r="F267" s="44" t="str">
        <f>IFERROR(VLOOKUP($B267&amp;F$1,'デイリーデータ (2)'!$A:$F,5,FALSE),"")</f>
        <v/>
      </c>
      <c r="G267" s="44" t="str">
        <f>IFERROR(VLOOKUP($B267&amp;G$1,'デイリーデータ (2)'!$A:$F,5,FALSE),"")</f>
        <v/>
      </c>
      <c r="H267" s="44" t="str">
        <f>IFERROR(VLOOKUP($B267&amp;H$1,'デイリーデータ (2)'!$A:$F,5,FALSE),"")</f>
        <v/>
      </c>
      <c r="I267" s="44" t="str">
        <f>IFERROR(VLOOKUP($B267&amp;I$1,'デイリーデータ (2)'!$A:$F,5,FALSE),"")</f>
        <v/>
      </c>
      <c r="J267" s="44" t="str">
        <f>IFERROR(VLOOKUP($B267&amp;J$1,'デイリーデータ (2)'!$A:$F,5,FALSE),"")</f>
        <v/>
      </c>
      <c r="K267" s="44" t="str">
        <f>IFERROR(VLOOKUP($B267&amp;K$1,'デイリーデータ (2)'!$A:$F,5,FALSE),"")</f>
        <v/>
      </c>
      <c r="L267" s="44" t="str">
        <f>IFERROR(VLOOKUP($B267&amp;L$1,'デイリーデータ (2)'!$A:$F,5,FALSE),"")</f>
        <v/>
      </c>
      <c r="M267" s="44" t="str">
        <f>IFERROR(VLOOKUP($B267&amp;M$1,'デイリーデータ (2)'!$A:$F,5,FALSE),"")</f>
        <v/>
      </c>
      <c r="N267" s="44" t="str">
        <f>IFERROR(VLOOKUP($B267&amp;N$1,'デイリーデータ (2)'!$A:$F,5,FALSE),"")</f>
        <v/>
      </c>
      <c r="O267" s="44" t="str">
        <f>IFERROR(VLOOKUP($B267&amp;O$1,'デイリーデータ (2)'!$A:$F,5,FALSE),"")</f>
        <v/>
      </c>
      <c r="P267" s="44" t="str">
        <f>IFERROR(VLOOKUP($B267&amp;P$1,'デイリーデータ (2)'!$A:$F,5,FALSE),"")</f>
        <v/>
      </c>
      <c r="Q267" s="44" t="str">
        <f>IFERROR(VLOOKUP($B267&amp;Q$1,'デイリーデータ (2)'!$A:$F,5,FALSE),"")</f>
        <v/>
      </c>
      <c r="R267" s="44" t="str">
        <f>IFERROR(VLOOKUP($B267&amp;R$1,'デイリーデータ (2)'!$A:$F,5,FALSE),"")</f>
        <v/>
      </c>
      <c r="S267" s="44" t="str">
        <f>IFERROR(VLOOKUP($B267&amp;S$1,'デイリーデータ (2)'!$A:$F,5,FALSE),"")</f>
        <v/>
      </c>
      <c r="T267" s="44" t="str">
        <f>IFERROR(VLOOKUP($B267&amp;T$1,'デイリーデータ (2)'!$A:$F,5,FALSE),"")</f>
        <v/>
      </c>
      <c r="U267" s="44" t="str">
        <f>IFERROR(VLOOKUP($B267&amp;U$1,'デイリーデータ (2)'!$A:$F,5,FALSE),"")</f>
        <v/>
      </c>
      <c r="V267" s="44" t="str">
        <f>IFERROR(VLOOKUP($B267&amp;V$1,'デイリーデータ (2)'!$A:$F,5,FALSE),"")</f>
        <v/>
      </c>
      <c r="W267" s="44" t="str">
        <f>IFERROR(VLOOKUP($B267&amp;W$1,'デイリーデータ (2)'!$A:$F,5,FALSE),"")</f>
        <v/>
      </c>
      <c r="X267" s="44" t="str">
        <f>IFERROR(VLOOKUP($B267&amp;X$1,'デイリーデータ (2)'!$A:$F,5,FALSE),"")</f>
        <v/>
      </c>
      <c r="Y267" s="44" t="str">
        <f>IFERROR(VLOOKUP($B267&amp;Y$1,'デイリーデータ (2)'!$A:$F,5,FALSE),"")</f>
        <v/>
      </c>
      <c r="Z267" s="44" t="str">
        <f>IFERROR(VLOOKUP($B267&amp;Z$1,'デイリーデータ (2)'!$A:$F,5,FALSE),"")</f>
        <v/>
      </c>
      <c r="AA267" s="44" t="str">
        <f>IFERROR(VLOOKUP($B267&amp;AA$1,'デイリーデータ (2)'!$A:$F,5,FALSE),"")</f>
        <v/>
      </c>
      <c r="AB267" s="44" t="str">
        <f>IFERROR(VLOOKUP($B267&amp;AB$1,'デイリーデータ (2)'!$A:$F,5,FALSE),"")</f>
        <v/>
      </c>
      <c r="AC267" s="44" t="str">
        <f>IFERROR(VLOOKUP($B267&amp;AC$1,'デイリーデータ (2)'!$A:$F,5,FALSE),"")</f>
        <v/>
      </c>
      <c r="AD267" s="44" t="str">
        <f>IFERROR(VLOOKUP($B267&amp;AD$1,'デイリーデータ (2)'!$A:$F,5,FALSE),"")</f>
        <v/>
      </c>
      <c r="AE267" s="44" t="str">
        <f>IFERROR(VLOOKUP($B267&amp;AE$1,'デイリーデータ (2)'!$A:$F,5,FALSE),"")</f>
        <v/>
      </c>
      <c r="AF267" s="44" t="str">
        <f>IFERROR(VLOOKUP($B267&amp;AF$1,'デイリーデータ (2)'!$A:$F,5,FALSE),"")</f>
        <v/>
      </c>
      <c r="AG267" s="44" t="str">
        <f>IFERROR(VLOOKUP($B267&amp;AG$1,'デイリーデータ (2)'!$A:$F,5,FALSE),"")</f>
        <v/>
      </c>
      <c r="AH267" s="45" t="str">
        <f>IFERROR(VLOOKUP($B267&amp;AH$1,'デイリーデータ (2)'!$A:$F,5,FALSE),"")</f>
        <v/>
      </c>
    </row>
    <row r="268" spans="1:34" s="15" customFormat="1" ht="9.5" x14ac:dyDescent="0.2">
      <c r="A268" s="29"/>
      <c r="B268" s="30"/>
      <c r="C268" s="28" t="s">
        <v>47</v>
      </c>
      <c r="D268" s="31" t="e">
        <f>VLOOKUP($B267&amp;勤務表!D$1,デイリーデータ,6,FALSE)</f>
        <v>#N/A</v>
      </c>
      <c r="E268" s="31" t="e">
        <f>VLOOKUP($B267&amp;勤務表!E$1,デイリーデータ,6,FALSE)</f>
        <v>#N/A</v>
      </c>
      <c r="F268" s="31" t="str">
        <f>IFERROR(VLOOKUP($B267&amp;勤務表!F$1,デイリーデータ,6,FALSE),"")</f>
        <v/>
      </c>
      <c r="G268" s="31" t="str">
        <f>IFERROR(VLOOKUP($B267&amp;勤務表!G$1,デイリーデータ,6,FALSE),"")</f>
        <v/>
      </c>
      <c r="H268" s="31" t="str">
        <f>IFERROR(VLOOKUP($B267&amp;勤務表!H$1,デイリーデータ,6,FALSE),"")</f>
        <v/>
      </c>
      <c r="I268" s="31" t="str">
        <f>IFERROR(VLOOKUP($B267&amp;勤務表!I$1,デイリーデータ,6,FALSE),"")</f>
        <v/>
      </c>
      <c r="J268" s="31" t="str">
        <f>IFERROR(VLOOKUP($B267&amp;勤務表!J$1,デイリーデータ,6,FALSE),"")</f>
        <v/>
      </c>
      <c r="K268" s="31" t="str">
        <f>IFERROR(VLOOKUP($B267&amp;勤務表!K$1,デイリーデータ,6,FALSE),"")</f>
        <v/>
      </c>
      <c r="L268" s="31" t="str">
        <f>IFERROR(VLOOKUP($B267&amp;勤務表!L$1,デイリーデータ,6,FALSE),"")</f>
        <v/>
      </c>
      <c r="M268" s="31" t="str">
        <f>IFERROR(VLOOKUP($B267&amp;勤務表!M$1,デイリーデータ,6,FALSE),"")</f>
        <v/>
      </c>
      <c r="N268" s="31" t="str">
        <f>IFERROR(VLOOKUP($B267&amp;勤務表!N$1,デイリーデータ,6,FALSE),"")</f>
        <v/>
      </c>
      <c r="O268" s="31" t="str">
        <f>IFERROR(VLOOKUP($B267&amp;勤務表!O$1,デイリーデータ,6,FALSE),"")</f>
        <v/>
      </c>
      <c r="P268" s="31" t="str">
        <f>IFERROR(VLOOKUP($B267&amp;勤務表!P$1,デイリーデータ,6,FALSE),"")</f>
        <v/>
      </c>
      <c r="Q268" s="31" t="str">
        <f>IFERROR(VLOOKUP($B267&amp;勤務表!Q$1,デイリーデータ,6,FALSE),"")</f>
        <v/>
      </c>
      <c r="R268" s="31" t="str">
        <f>IFERROR(VLOOKUP($B267&amp;勤務表!R$1,デイリーデータ,6,FALSE),"")</f>
        <v/>
      </c>
      <c r="S268" s="31" t="str">
        <f>IFERROR(VLOOKUP($B267&amp;勤務表!S$1,デイリーデータ,6,FALSE),"")</f>
        <v/>
      </c>
      <c r="T268" s="31" t="str">
        <f>IFERROR(VLOOKUP($B267&amp;勤務表!T$1,デイリーデータ,6,FALSE),"")</f>
        <v/>
      </c>
      <c r="U268" s="31" t="str">
        <f>IFERROR(VLOOKUP($B267&amp;勤務表!U$1,デイリーデータ,6,FALSE),"")</f>
        <v/>
      </c>
      <c r="V268" s="31" t="str">
        <f>IFERROR(VLOOKUP($B267&amp;勤務表!V$1,デイリーデータ,6,FALSE),"")</f>
        <v/>
      </c>
      <c r="W268" s="31" t="str">
        <f>IFERROR(VLOOKUP($B267&amp;勤務表!W$1,デイリーデータ,6,FALSE),"")</f>
        <v/>
      </c>
      <c r="X268" s="31" t="str">
        <f>IFERROR(VLOOKUP($B267&amp;勤務表!X$1,デイリーデータ,6,FALSE),"")</f>
        <v/>
      </c>
      <c r="Y268" s="31" t="str">
        <f>IFERROR(VLOOKUP($B267&amp;勤務表!Y$1,デイリーデータ,6,FALSE),"")</f>
        <v/>
      </c>
      <c r="Z268" s="31" t="str">
        <f>IFERROR(VLOOKUP($B267&amp;勤務表!Z$1,デイリーデータ,6,FALSE),"")</f>
        <v/>
      </c>
      <c r="AA268" s="31" t="str">
        <f>IFERROR(VLOOKUP($B267&amp;勤務表!AA$1,デイリーデータ,6,FALSE),"")</f>
        <v/>
      </c>
      <c r="AB268" s="31" t="str">
        <f>IFERROR(VLOOKUP($B267&amp;勤務表!AB$1,デイリーデータ,6,FALSE),"")</f>
        <v/>
      </c>
      <c r="AC268" s="31" t="str">
        <f>IFERROR(VLOOKUP($B267&amp;勤務表!AC$1,デイリーデータ,6,FALSE),"")</f>
        <v/>
      </c>
      <c r="AD268" s="31" t="str">
        <f>IFERROR(VLOOKUP($B267&amp;勤務表!AD$1,デイリーデータ,6,FALSE),"")</f>
        <v/>
      </c>
      <c r="AE268" s="31" t="str">
        <f>IFERROR(VLOOKUP($B267&amp;勤務表!AE$1,デイリーデータ,6,FALSE),"")</f>
        <v/>
      </c>
      <c r="AF268" s="31" t="str">
        <f>IFERROR(VLOOKUP($B267&amp;勤務表!AF$1,デイリーデータ,6,FALSE),"")</f>
        <v/>
      </c>
      <c r="AG268" s="31" t="str">
        <f>IFERROR(VLOOKUP($B267&amp;勤務表!AG$1,デイリーデータ,6,FALSE),"")</f>
        <v/>
      </c>
      <c r="AH268" s="32" t="str">
        <f>IFERROR(VLOOKUP($B267&amp;勤務表!AH$1,デイリーデータ,6,FALSE),"")</f>
        <v/>
      </c>
    </row>
    <row r="269" spans="1:34" s="15" customFormat="1" ht="9.5" x14ac:dyDescent="0.2">
      <c r="A269" s="38"/>
      <c r="B269" s="39"/>
      <c r="C269" s="40" t="s">
        <v>46</v>
      </c>
      <c r="D269" s="34" t="e">
        <f>VLOOKUP($B267&amp;D$1,'宅直データ (２)'!$A:$K,8,FALSE)</f>
        <v>#N/A</v>
      </c>
      <c r="E269" s="35" t="e">
        <f>INDEX(拘!$D$15:$AH$63,勤務表!$A267,DAY(勤務表!E$1))</f>
        <v>#VALUE!</v>
      </c>
      <c r="F269" s="35" t="e">
        <f>INDEX(拘!$D$15:$AH$63,勤務表!$A267,DAY(勤務表!F$1))</f>
        <v>#VALUE!</v>
      </c>
      <c r="G269" s="35" t="e">
        <f>INDEX(拘!$D$15:$AH$63,勤務表!$A267,DAY(勤務表!G$1))</f>
        <v>#VALUE!</v>
      </c>
      <c r="H269" s="35" t="e">
        <f>INDEX(拘!$D$15:$AH$63,勤務表!$A267,DAY(勤務表!H$1))</f>
        <v>#VALUE!</v>
      </c>
      <c r="I269" s="35" t="e">
        <f>INDEX(拘!$D$15:$AH$63,勤務表!$A267,DAY(勤務表!I$1))</f>
        <v>#VALUE!</v>
      </c>
      <c r="J269" s="35" t="e">
        <f>INDEX(拘!$D$15:$AH$63,勤務表!$A267,DAY(勤務表!J$1))</f>
        <v>#VALUE!</v>
      </c>
      <c r="K269" s="35" t="e">
        <f>INDEX(拘!$D$15:$AH$63,勤務表!$A267,DAY(勤務表!K$1))</f>
        <v>#VALUE!</v>
      </c>
      <c r="L269" s="35" t="e">
        <f>INDEX(拘!$D$15:$AH$63,勤務表!$A267,DAY(勤務表!L$1))</f>
        <v>#VALUE!</v>
      </c>
      <c r="M269" s="35" t="e">
        <f>INDEX(拘!$D$15:$AH$63,勤務表!$A267,DAY(勤務表!M$1))</f>
        <v>#VALUE!</v>
      </c>
      <c r="N269" s="35" t="e">
        <f>INDEX(拘!$D$15:$AH$63,勤務表!$A267,DAY(勤務表!N$1))</f>
        <v>#VALUE!</v>
      </c>
      <c r="O269" s="35" t="e">
        <f>INDEX(拘!$D$15:$AH$63,勤務表!$A267,DAY(勤務表!O$1))</f>
        <v>#VALUE!</v>
      </c>
      <c r="P269" s="35" t="e">
        <f>INDEX(拘!$D$15:$AH$63,勤務表!$A267,DAY(勤務表!P$1))</f>
        <v>#VALUE!</v>
      </c>
      <c r="Q269" s="35" t="e">
        <f>INDEX(拘!$D$15:$AH$63,勤務表!$A267,DAY(勤務表!Q$1))</f>
        <v>#VALUE!</v>
      </c>
      <c r="R269" s="35" t="e">
        <f>INDEX(拘!$D$15:$AH$63,勤務表!$A267,DAY(勤務表!R$1))</f>
        <v>#VALUE!</v>
      </c>
      <c r="S269" s="35" t="e">
        <f>INDEX(拘!$D$15:$AH$63,勤務表!$A267,DAY(勤務表!S$1))</f>
        <v>#VALUE!</v>
      </c>
      <c r="T269" s="35" t="e">
        <f>INDEX(拘!$D$15:$AH$63,勤務表!$A267,DAY(勤務表!T$1))</f>
        <v>#VALUE!</v>
      </c>
      <c r="U269" s="35" t="e">
        <f>INDEX(拘!$D$15:$AH$63,勤務表!$A267,DAY(勤務表!U$1))</f>
        <v>#VALUE!</v>
      </c>
      <c r="V269" s="35" t="e">
        <f>INDEX(拘!$D$15:$AH$63,勤務表!$A267,DAY(勤務表!V$1))</f>
        <v>#VALUE!</v>
      </c>
      <c r="W269" s="35" t="e">
        <f>INDEX(拘!$D$15:$AH$63,勤務表!$A267,DAY(勤務表!W$1))</f>
        <v>#VALUE!</v>
      </c>
      <c r="X269" s="35" t="e">
        <f>INDEX(拘!$D$15:$AH$63,勤務表!$A267,DAY(勤務表!X$1))</f>
        <v>#VALUE!</v>
      </c>
      <c r="Y269" s="35" t="e">
        <f>INDEX(拘!$D$15:$AH$63,勤務表!$A267,DAY(勤務表!Y$1))</f>
        <v>#VALUE!</v>
      </c>
      <c r="Z269" s="35" t="e">
        <f>INDEX(拘!$D$15:$AH$63,勤務表!$A267,DAY(勤務表!Z$1))</f>
        <v>#VALUE!</v>
      </c>
      <c r="AA269" s="35" t="e">
        <f>INDEX(拘!$D$15:$AH$63,勤務表!$A267,DAY(勤務表!AA$1))</f>
        <v>#VALUE!</v>
      </c>
      <c r="AB269" s="35" t="e">
        <f>INDEX(拘!$D$15:$AH$63,勤務表!$A267,DAY(勤務表!AB$1))</f>
        <v>#VALUE!</v>
      </c>
      <c r="AC269" s="35" t="e">
        <f>INDEX(拘!$D$15:$AH$63,勤務表!$A267,DAY(勤務表!AC$1))</f>
        <v>#VALUE!</v>
      </c>
      <c r="AD269" s="35" t="e">
        <f>INDEX(拘!$D$15:$AH$63,勤務表!$A267,DAY(勤務表!AD$1))</f>
        <v>#VALUE!</v>
      </c>
      <c r="AE269" s="35" t="e">
        <f>INDEX(拘!$D$15:$AH$63,勤務表!$A267,DAY(勤務表!AE$1))</f>
        <v>#VALUE!</v>
      </c>
      <c r="AF269" s="35" t="e">
        <f>INDEX(拘!$D$15:$AH$63,勤務表!$A267,DAY(勤務表!AF$1))</f>
        <v>#VALUE!</v>
      </c>
      <c r="AG269" s="35" t="e">
        <f>INDEX(拘!$D$15:$AH$63,勤務表!$A267,DAY(勤務表!AG$1))</f>
        <v>#VALUE!</v>
      </c>
      <c r="AH269" s="36" t="e">
        <f>INDEX(拘!$D$15:$AH$63,勤務表!$A267,DAY(勤務表!AH$1))</f>
        <v>#VALUE!</v>
      </c>
    </row>
    <row r="270" spans="1:34" s="15" customFormat="1" x14ac:dyDescent="0.2">
      <c r="A270" s="41" t="str">
        <f>IFERROR(IF(A267+1&lt;=MAX('デイリーデータ (2)'!G:G),A267+1,""),"")</f>
        <v/>
      </c>
      <c r="B270" s="42">
        <f>IFERROR(VLOOKUP(A270,スタッフ!A:C,2,FALSE),"")</f>
        <v>0</v>
      </c>
      <c r="C270" s="46">
        <f>IFERROR(VLOOKUP(A270,スタッフ!A:C,3,FALSE),"")</f>
        <v>0</v>
      </c>
      <c r="D270" s="43" t="str">
        <f>IFERROR(VLOOKUP($B270&amp;D$1,'デイリーデータ (2)'!$A:$F,5,FALSE),"")</f>
        <v/>
      </c>
      <c r="E270" s="44" t="str">
        <f>IFERROR(VLOOKUP($B270&amp;E$1,'デイリーデータ (2)'!$A:$F,5,FALSE),"")</f>
        <v/>
      </c>
      <c r="F270" s="44" t="str">
        <f>IFERROR(VLOOKUP($B270&amp;F$1,'デイリーデータ (2)'!$A:$F,5,FALSE),"")</f>
        <v/>
      </c>
      <c r="G270" s="44" t="str">
        <f>IFERROR(VLOOKUP($B270&amp;G$1,'デイリーデータ (2)'!$A:$F,5,FALSE),"")</f>
        <v/>
      </c>
      <c r="H270" s="44" t="str">
        <f>IFERROR(VLOOKUP($B270&amp;H$1,'デイリーデータ (2)'!$A:$F,5,FALSE),"")</f>
        <v/>
      </c>
      <c r="I270" s="44" t="str">
        <f>IFERROR(VLOOKUP($B270&amp;I$1,'デイリーデータ (2)'!$A:$F,5,FALSE),"")</f>
        <v/>
      </c>
      <c r="J270" s="44" t="str">
        <f>IFERROR(VLOOKUP($B270&amp;J$1,'デイリーデータ (2)'!$A:$F,5,FALSE),"")</f>
        <v/>
      </c>
      <c r="K270" s="44" t="str">
        <f>IFERROR(VLOOKUP($B270&amp;K$1,'デイリーデータ (2)'!$A:$F,5,FALSE),"")</f>
        <v/>
      </c>
      <c r="L270" s="44" t="str">
        <f>IFERROR(VLOOKUP($B270&amp;L$1,'デイリーデータ (2)'!$A:$F,5,FALSE),"")</f>
        <v/>
      </c>
      <c r="M270" s="44" t="str">
        <f>IFERROR(VLOOKUP($B270&amp;M$1,'デイリーデータ (2)'!$A:$F,5,FALSE),"")</f>
        <v/>
      </c>
      <c r="N270" s="44" t="str">
        <f>IFERROR(VLOOKUP($B270&amp;N$1,'デイリーデータ (2)'!$A:$F,5,FALSE),"")</f>
        <v/>
      </c>
      <c r="O270" s="44" t="str">
        <f>IFERROR(VLOOKUP($B270&amp;O$1,'デイリーデータ (2)'!$A:$F,5,FALSE),"")</f>
        <v/>
      </c>
      <c r="P270" s="44" t="str">
        <f>IFERROR(VLOOKUP($B270&amp;P$1,'デイリーデータ (2)'!$A:$F,5,FALSE),"")</f>
        <v/>
      </c>
      <c r="Q270" s="44" t="str">
        <f>IFERROR(VLOOKUP($B270&amp;Q$1,'デイリーデータ (2)'!$A:$F,5,FALSE),"")</f>
        <v/>
      </c>
      <c r="R270" s="44" t="str">
        <f>IFERROR(VLOOKUP($B270&amp;R$1,'デイリーデータ (2)'!$A:$F,5,FALSE),"")</f>
        <v/>
      </c>
      <c r="S270" s="44" t="str">
        <f>IFERROR(VLOOKUP($B270&amp;S$1,'デイリーデータ (2)'!$A:$F,5,FALSE),"")</f>
        <v/>
      </c>
      <c r="T270" s="44" t="str">
        <f>IFERROR(VLOOKUP($B270&amp;T$1,'デイリーデータ (2)'!$A:$F,5,FALSE),"")</f>
        <v/>
      </c>
      <c r="U270" s="44" t="str">
        <f>IFERROR(VLOOKUP($B270&amp;U$1,'デイリーデータ (2)'!$A:$F,5,FALSE),"")</f>
        <v/>
      </c>
      <c r="V270" s="44" t="str">
        <f>IFERROR(VLOOKUP($B270&amp;V$1,'デイリーデータ (2)'!$A:$F,5,FALSE),"")</f>
        <v/>
      </c>
      <c r="W270" s="44" t="str">
        <f>IFERROR(VLOOKUP($B270&amp;W$1,'デイリーデータ (2)'!$A:$F,5,FALSE),"")</f>
        <v/>
      </c>
      <c r="X270" s="44" t="str">
        <f>IFERROR(VLOOKUP($B270&amp;X$1,'デイリーデータ (2)'!$A:$F,5,FALSE),"")</f>
        <v/>
      </c>
      <c r="Y270" s="44" t="str">
        <f>IFERROR(VLOOKUP($B270&amp;Y$1,'デイリーデータ (2)'!$A:$F,5,FALSE),"")</f>
        <v/>
      </c>
      <c r="Z270" s="44" t="str">
        <f>IFERROR(VLOOKUP($B270&amp;Z$1,'デイリーデータ (2)'!$A:$F,5,FALSE),"")</f>
        <v/>
      </c>
      <c r="AA270" s="44" t="str">
        <f>IFERROR(VLOOKUP($B270&amp;AA$1,'デイリーデータ (2)'!$A:$F,5,FALSE),"")</f>
        <v/>
      </c>
      <c r="AB270" s="44" t="str">
        <f>IFERROR(VLOOKUP($B270&amp;AB$1,'デイリーデータ (2)'!$A:$F,5,FALSE),"")</f>
        <v/>
      </c>
      <c r="AC270" s="44" t="str">
        <f>IFERROR(VLOOKUP($B270&amp;AC$1,'デイリーデータ (2)'!$A:$F,5,FALSE),"")</f>
        <v/>
      </c>
      <c r="AD270" s="44" t="str">
        <f>IFERROR(VLOOKUP($B270&amp;AD$1,'デイリーデータ (2)'!$A:$F,5,FALSE),"")</f>
        <v/>
      </c>
      <c r="AE270" s="44" t="str">
        <f>IFERROR(VLOOKUP($B270&amp;AE$1,'デイリーデータ (2)'!$A:$F,5,FALSE),"")</f>
        <v/>
      </c>
      <c r="AF270" s="44" t="str">
        <f>IFERROR(VLOOKUP($B270&amp;AF$1,'デイリーデータ (2)'!$A:$F,5,FALSE),"")</f>
        <v/>
      </c>
      <c r="AG270" s="44" t="str">
        <f>IFERROR(VLOOKUP($B270&amp;AG$1,'デイリーデータ (2)'!$A:$F,5,FALSE),"")</f>
        <v/>
      </c>
      <c r="AH270" s="45" t="str">
        <f>IFERROR(VLOOKUP($B270&amp;AH$1,'デイリーデータ (2)'!$A:$F,5,FALSE),"")</f>
        <v/>
      </c>
    </row>
    <row r="271" spans="1:34" s="15" customFormat="1" ht="9.5" x14ac:dyDescent="0.2">
      <c r="A271" s="29"/>
      <c r="B271" s="30"/>
      <c r="C271" s="28" t="s">
        <v>47</v>
      </c>
      <c r="D271" s="31" t="e">
        <f>VLOOKUP($B270&amp;勤務表!D$1,デイリーデータ,6,FALSE)</f>
        <v>#N/A</v>
      </c>
      <c r="E271" s="31" t="e">
        <f>VLOOKUP($B270&amp;勤務表!E$1,デイリーデータ,6,FALSE)</f>
        <v>#N/A</v>
      </c>
      <c r="F271" s="31" t="str">
        <f>IFERROR(VLOOKUP($B270&amp;勤務表!F$1,デイリーデータ,6,FALSE),"")</f>
        <v/>
      </c>
      <c r="G271" s="31" t="str">
        <f>IFERROR(VLOOKUP($B270&amp;勤務表!G$1,デイリーデータ,6,FALSE),"")</f>
        <v/>
      </c>
      <c r="H271" s="31" t="str">
        <f>IFERROR(VLOOKUP($B270&amp;勤務表!H$1,デイリーデータ,6,FALSE),"")</f>
        <v/>
      </c>
      <c r="I271" s="31" t="str">
        <f>IFERROR(VLOOKUP($B270&amp;勤務表!I$1,デイリーデータ,6,FALSE),"")</f>
        <v/>
      </c>
      <c r="J271" s="31" t="str">
        <f>IFERROR(VLOOKUP($B270&amp;勤務表!J$1,デイリーデータ,6,FALSE),"")</f>
        <v/>
      </c>
      <c r="K271" s="31" t="str">
        <f>IFERROR(VLOOKUP($B270&amp;勤務表!K$1,デイリーデータ,6,FALSE),"")</f>
        <v/>
      </c>
      <c r="L271" s="31" t="str">
        <f>IFERROR(VLOOKUP($B270&amp;勤務表!L$1,デイリーデータ,6,FALSE),"")</f>
        <v/>
      </c>
      <c r="M271" s="31" t="str">
        <f>IFERROR(VLOOKUP($B270&amp;勤務表!M$1,デイリーデータ,6,FALSE),"")</f>
        <v/>
      </c>
      <c r="N271" s="31" t="str">
        <f>IFERROR(VLOOKUP($B270&amp;勤務表!N$1,デイリーデータ,6,FALSE),"")</f>
        <v/>
      </c>
      <c r="O271" s="31" t="str">
        <f>IFERROR(VLOOKUP($B270&amp;勤務表!O$1,デイリーデータ,6,FALSE),"")</f>
        <v/>
      </c>
      <c r="P271" s="31" t="str">
        <f>IFERROR(VLOOKUP($B270&amp;勤務表!P$1,デイリーデータ,6,FALSE),"")</f>
        <v/>
      </c>
      <c r="Q271" s="31" t="str">
        <f>IFERROR(VLOOKUP($B270&amp;勤務表!Q$1,デイリーデータ,6,FALSE),"")</f>
        <v/>
      </c>
      <c r="R271" s="31" t="str">
        <f>IFERROR(VLOOKUP($B270&amp;勤務表!R$1,デイリーデータ,6,FALSE),"")</f>
        <v/>
      </c>
      <c r="S271" s="31" t="str">
        <f>IFERROR(VLOOKUP($B270&amp;勤務表!S$1,デイリーデータ,6,FALSE),"")</f>
        <v/>
      </c>
      <c r="T271" s="31" t="str">
        <f>IFERROR(VLOOKUP($B270&amp;勤務表!T$1,デイリーデータ,6,FALSE),"")</f>
        <v/>
      </c>
      <c r="U271" s="31" t="str">
        <f>IFERROR(VLOOKUP($B270&amp;勤務表!U$1,デイリーデータ,6,FALSE),"")</f>
        <v/>
      </c>
      <c r="V271" s="31" t="str">
        <f>IFERROR(VLOOKUP($B270&amp;勤務表!V$1,デイリーデータ,6,FALSE),"")</f>
        <v/>
      </c>
      <c r="W271" s="31" t="str">
        <f>IFERROR(VLOOKUP($B270&amp;勤務表!W$1,デイリーデータ,6,FALSE),"")</f>
        <v/>
      </c>
      <c r="X271" s="31" t="str">
        <f>IFERROR(VLOOKUP($B270&amp;勤務表!X$1,デイリーデータ,6,FALSE),"")</f>
        <v/>
      </c>
      <c r="Y271" s="31" t="str">
        <f>IFERROR(VLOOKUP($B270&amp;勤務表!Y$1,デイリーデータ,6,FALSE),"")</f>
        <v/>
      </c>
      <c r="Z271" s="31" t="str">
        <f>IFERROR(VLOOKUP($B270&amp;勤務表!Z$1,デイリーデータ,6,FALSE),"")</f>
        <v/>
      </c>
      <c r="AA271" s="31" t="str">
        <f>IFERROR(VLOOKUP($B270&amp;勤務表!AA$1,デイリーデータ,6,FALSE),"")</f>
        <v/>
      </c>
      <c r="AB271" s="31" t="str">
        <f>IFERROR(VLOOKUP($B270&amp;勤務表!AB$1,デイリーデータ,6,FALSE),"")</f>
        <v/>
      </c>
      <c r="AC271" s="31" t="str">
        <f>IFERROR(VLOOKUP($B270&amp;勤務表!AC$1,デイリーデータ,6,FALSE),"")</f>
        <v/>
      </c>
      <c r="AD271" s="31" t="str">
        <f>IFERROR(VLOOKUP($B270&amp;勤務表!AD$1,デイリーデータ,6,FALSE),"")</f>
        <v/>
      </c>
      <c r="AE271" s="31" t="str">
        <f>IFERROR(VLOOKUP($B270&amp;勤務表!AE$1,デイリーデータ,6,FALSE),"")</f>
        <v/>
      </c>
      <c r="AF271" s="31" t="str">
        <f>IFERROR(VLOOKUP($B270&amp;勤務表!AF$1,デイリーデータ,6,FALSE),"")</f>
        <v/>
      </c>
      <c r="AG271" s="31" t="str">
        <f>IFERROR(VLOOKUP($B270&amp;勤務表!AG$1,デイリーデータ,6,FALSE),"")</f>
        <v/>
      </c>
      <c r="AH271" s="32" t="str">
        <f>IFERROR(VLOOKUP($B270&amp;勤務表!AH$1,デイリーデータ,6,FALSE),"")</f>
        <v/>
      </c>
    </row>
    <row r="272" spans="1:34" s="15" customFormat="1" ht="9.5" x14ac:dyDescent="0.2">
      <c r="A272" s="38"/>
      <c r="B272" s="39"/>
      <c r="C272" s="40" t="s">
        <v>46</v>
      </c>
      <c r="D272" s="34" t="e">
        <f>VLOOKUP($B270&amp;D$1,'宅直データ (２)'!$A:$K,8,FALSE)</f>
        <v>#N/A</v>
      </c>
      <c r="E272" s="35" t="e">
        <f>INDEX(拘!$D$15:$AH$63,勤務表!$A270,DAY(勤務表!E$1))</f>
        <v>#VALUE!</v>
      </c>
      <c r="F272" s="35" t="e">
        <f>INDEX(拘!$D$15:$AH$63,勤務表!$A270,DAY(勤務表!F$1))</f>
        <v>#VALUE!</v>
      </c>
      <c r="G272" s="35" t="e">
        <f>INDEX(拘!$D$15:$AH$63,勤務表!$A270,DAY(勤務表!G$1))</f>
        <v>#VALUE!</v>
      </c>
      <c r="H272" s="35" t="e">
        <f>INDEX(拘!$D$15:$AH$63,勤務表!$A270,DAY(勤務表!H$1))</f>
        <v>#VALUE!</v>
      </c>
      <c r="I272" s="35" t="e">
        <f>INDEX(拘!$D$15:$AH$63,勤務表!$A270,DAY(勤務表!I$1))</f>
        <v>#VALUE!</v>
      </c>
      <c r="J272" s="35" t="e">
        <f>INDEX(拘!$D$15:$AH$63,勤務表!$A270,DAY(勤務表!J$1))</f>
        <v>#VALUE!</v>
      </c>
      <c r="K272" s="35" t="e">
        <f>INDEX(拘!$D$15:$AH$63,勤務表!$A270,DAY(勤務表!K$1))</f>
        <v>#VALUE!</v>
      </c>
      <c r="L272" s="35" t="e">
        <f>INDEX(拘!$D$15:$AH$63,勤務表!$A270,DAY(勤務表!L$1))</f>
        <v>#VALUE!</v>
      </c>
      <c r="M272" s="35" t="e">
        <f>INDEX(拘!$D$15:$AH$63,勤務表!$A270,DAY(勤務表!M$1))</f>
        <v>#VALUE!</v>
      </c>
      <c r="N272" s="35" t="e">
        <f>INDEX(拘!$D$15:$AH$63,勤務表!$A270,DAY(勤務表!N$1))</f>
        <v>#VALUE!</v>
      </c>
      <c r="O272" s="35" t="e">
        <f>INDEX(拘!$D$15:$AH$63,勤務表!$A270,DAY(勤務表!O$1))</f>
        <v>#VALUE!</v>
      </c>
      <c r="P272" s="35" t="e">
        <f>INDEX(拘!$D$15:$AH$63,勤務表!$A270,DAY(勤務表!P$1))</f>
        <v>#VALUE!</v>
      </c>
      <c r="Q272" s="35" t="e">
        <f>INDEX(拘!$D$15:$AH$63,勤務表!$A270,DAY(勤務表!Q$1))</f>
        <v>#VALUE!</v>
      </c>
      <c r="R272" s="35" t="e">
        <f>INDEX(拘!$D$15:$AH$63,勤務表!$A270,DAY(勤務表!R$1))</f>
        <v>#VALUE!</v>
      </c>
      <c r="S272" s="35" t="e">
        <f>INDEX(拘!$D$15:$AH$63,勤務表!$A270,DAY(勤務表!S$1))</f>
        <v>#VALUE!</v>
      </c>
      <c r="T272" s="35" t="e">
        <f>INDEX(拘!$D$15:$AH$63,勤務表!$A270,DAY(勤務表!T$1))</f>
        <v>#VALUE!</v>
      </c>
      <c r="U272" s="35" t="e">
        <f>INDEX(拘!$D$15:$AH$63,勤務表!$A270,DAY(勤務表!U$1))</f>
        <v>#VALUE!</v>
      </c>
      <c r="V272" s="35" t="e">
        <f>INDEX(拘!$D$15:$AH$63,勤務表!$A270,DAY(勤務表!V$1))</f>
        <v>#VALUE!</v>
      </c>
      <c r="W272" s="35" t="e">
        <f>INDEX(拘!$D$15:$AH$63,勤務表!$A270,DAY(勤務表!W$1))</f>
        <v>#VALUE!</v>
      </c>
      <c r="X272" s="35" t="e">
        <f>INDEX(拘!$D$15:$AH$63,勤務表!$A270,DAY(勤務表!X$1))</f>
        <v>#VALUE!</v>
      </c>
      <c r="Y272" s="35" t="e">
        <f>INDEX(拘!$D$15:$AH$63,勤務表!$A270,DAY(勤務表!Y$1))</f>
        <v>#VALUE!</v>
      </c>
      <c r="Z272" s="35" t="e">
        <f>INDEX(拘!$D$15:$AH$63,勤務表!$A270,DAY(勤務表!Z$1))</f>
        <v>#VALUE!</v>
      </c>
      <c r="AA272" s="35" t="e">
        <f>INDEX(拘!$D$15:$AH$63,勤務表!$A270,DAY(勤務表!AA$1))</f>
        <v>#VALUE!</v>
      </c>
      <c r="AB272" s="35" t="e">
        <f>INDEX(拘!$D$15:$AH$63,勤務表!$A270,DAY(勤務表!AB$1))</f>
        <v>#VALUE!</v>
      </c>
      <c r="AC272" s="35" t="e">
        <f>INDEX(拘!$D$15:$AH$63,勤務表!$A270,DAY(勤務表!AC$1))</f>
        <v>#VALUE!</v>
      </c>
      <c r="AD272" s="35" t="e">
        <f>INDEX(拘!$D$15:$AH$63,勤務表!$A270,DAY(勤務表!AD$1))</f>
        <v>#VALUE!</v>
      </c>
      <c r="AE272" s="35" t="e">
        <f>INDEX(拘!$D$15:$AH$63,勤務表!$A270,DAY(勤務表!AE$1))</f>
        <v>#VALUE!</v>
      </c>
      <c r="AF272" s="35" t="e">
        <f>INDEX(拘!$D$15:$AH$63,勤務表!$A270,DAY(勤務表!AF$1))</f>
        <v>#VALUE!</v>
      </c>
      <c r="AG272" s="35" t="e">
        <f>INDEX(拘!$D$15:$AH$63,勤務表!$A270,DAY(勤務表!AG$1))</f>
        <v>#VALUE!</v>
      </c>
      <c r="AH272" s="36" t="e">
        <f>INDEX(拘!$D$15:$AH$63,勤務表!$A270,DAY(勤務表!AH$1))</f>
        <v>#VALUE!</v>
      </c>
    </row>
    <row r="273" spans="1:34" s="15" customFormat="1" x14ac:dyDescent="0.2">
      <c r="A273" s="41" t="str">
        <f>IFERROR(IF(A270+1&lt;=MAX('デイリーデータ (2)'!G:G),A270+1,""),"")</f>
        <v/>
      </c>
      <c r="B273" s="42">
        <f>IFERROR(VLOOKUP(A273,スタッフ!A:C,2,FALSE),"")</f>
        <v>0</v>
      </c>
      <c r="C273" s="46">
        <f>IFERROR(VLOOKUP(A273,スタッフ!A:C,3,FALSE),"")</f>
        <v>0</v>
      </c>
      <c r="D273" s="43" t="str">
        <f>IFERROR(VLOOKUP($B273&amp;D$1,'デイリーデータ (2)'!$A:$F,5,FALSE),"")</f>
        <v/>
      </c>
      <c r="E273" s="44" t="str">
        <f>IFERROR(VLOOKUP($B273&amp;E$1,'デイリーデータ (2)'!$A:$F,5,FALSE),"")</f>
        <v/>
      </c>
      <c r="F273" s="44" t="str">
        <f>IFERROR(VLOOKUP($B273&amp;F$1,'デイリーデータ (2)'!$A:$F,5,FALSE),"")</f>
        <v/>
      </c>
      <c r="G273" s="44" t="str">
        <f>IFERROR(VLOOKUP($B273&amp;G$1,'デイリーデータ (2)'!$A:$F,5,FALSE),"")</f>
        <v/>
      </c>
      <c r="H273" s="44" t="str">
        <f>IFERROR(VLOOKUP($B273&amp;H$1,'デイリーデータ (2)'!$A:$F,5,FALSE),"")</f>
        <v/>
      </c>
      <c r="I273" s="44" t="str">
        <f>IFERROR(VLOOKUP($B273&amp;I$1,'デイリーデータ (2)'!$A:$F,5,FALSE),"")</f>
        <v/>
      </c>
      <c r="J273" s="44" t="str">
        <f>IFERROR(VLOOKUP($B273&amp;J$1,'デイリーデータ (2)'!$A:$F,5,FALSE),"")</f>
        <v/>
      </c>
      <c r="K273" s="44" t="str">
        <f>IFERROR(VLOOKUP($B273&amp;K$1,'デイリーデータ (2)'!$A:$F,5,FALSE),"")</f>
        <v/>
      </c>
      <c r="L273" s="44" t="str">
        <f>IFERROR(VLOOKUP($B273&amp;L$1,'デイリーデータ (2)'!$A:$F,5,FALSE),"")</f>
        <v/>
      </c>
      <c r="M273" s="44" t="str">
        <f>IFERROR(VLOOKUP($B273&amp;M$1,'デイリーデータ (2)'!$A:$F,5,FALSE),"")</f>
        <v/>
      </c>
      <c r="N273" s="44" t="str">
        <f>IFERROR(VLOOKUP($B273&amp;N$1,'デイリーデータ (2)'!$A:$F,5,FALSE),"")</f>
        <v/>
      </c>
      <c r="O273" s="44" t="str">
        <f>IFERROR(VLOOKUP($B273&amp;O$1,'デイリーデータ (2)'!$A:$F,5,FALSE),"")</f>
        <v/>
      </c>
      <c r="P273" s="44" t="str">
        <f>IFERROR(VLOOKUP($B273&amp;P$1,'デイリーデータ (2)'!$A:$F,5,FALSE),"")</f>
        <v/>
      </c>
      <c r="Q273" s="44" t="str">
        <f>IFERROR(VLOOKUP($B273&amp;Q$1,'デイリーデータ (2)'!$A:$F,5,FALSE),"")</f>
        <v/>
      </c>
      <c r="R273" s="44" t="str">
        <f>IFERROR(VLOOKUP($B273&amp;R$1,'デイリーデータ (2)'!$A:$F,5,FALSE),"")</f>
        <v/>
      </c>
      <c r="S273" s="44" t="str">
        <f>IFERROR(VLOOKUP($B273&amp;S$1,'デイリーデータ (2)'!$A:$F,5,FALSE),"")</f>
        <v/>
      </c>
      <c r="T273" s="44" t="str">
        <f>IFERROR(VLOOKUP($B273&amp;T$1,'デイリーデータ (2)'!$A:$F,5,FALSE),"")</f>
        <v/>
      </c>
      <c r="U273" s="44" t="str">
        <f>IFERROR(VLOOKUP($B273&amp;U$1,'デイリーデータ (2)'!$A:$F,5,FALSE),"")</f>
        <v/>
      </c>
      <c r="V273" s="44" t="str">
        <f>IFERROR(VLOOKUP($B273&amp;V$1,'デイリーデータ (2)'!$A:$F,5,FALSE),"")</f>
        <v/>
      </c>
      <c r="W273" s="44" t="str">
        <f>IFERROR(VLOOKUP($B273&amp;W$1,'デイリーデータ (2)'!$A:$F,5,FALSE),"")</f>
        <v/>
      </c>
      <c r="X273" s="44" t="str">
        <f>IFERROR(VLOOKUP($B273&amp;X$1,'デイリーデータ (2)'!$A:$F,5,FALSE),"")</f>
        <v/>
      </c>
      <c r="Y273" s="44" t="str">
        <f>IFERROR(VLOOKUP($B273&amp;Y$1,'デイリーデータ (2)'!$A:$F,5,FALSE),"")</f>
        <v/>
      </c>
      <c r="Z273" s="44" t="str">
        <f>IFERROR(VLOOKUP($B273&amp;Z$1,'デイリーデータ (2)'!$A:$F,5,FALSE),"")</f>
        <v/>
      </c>
      <c r="AA273" s="44" t="str">
        <f>IFERROR(VLOOKUP($B273&amp;AA$1,'デイリーデータ (2)'!$A:$F,5,FALSE),"")</f>
        <v/>
      </c>
      <c r="AB273" s="44" t="str">
        <f>IFERROR(VLOOKUP($B273&amp;AB$1,'デイリーデータ (2)'!$A:$F,5,FALSE),"")</f>
        <v/>
      </c>
      <c r="AC273" s="44" t="str">
        <f>IFERROR(VLOOKUP($B273&amp;AC$1,'デイリーデータ (2)'!$A:$F,5,FALSE),"")</f>
        <v/>
      </c>
      <c r="AD273" s="44" t="str">
        <f>IFERROR(VLOOKUP($B273&amp;AD$1,'デイリーデータ (2)'!$A:$F,5,FALSE),"")</f>
        <v/>
      </c>
      <c r="AE273" s="44" t="str">
        <f>IFERROR(VLOOKUP($B273&amp;AE$1,'デイリーデータ (2)'!$A:$F,5,FALSE),"")</f>
        <v/>
      </c>
      <c r="AF273" s="44" t="str">
        <f>IFERROR(VLOOKUP($B273&amp;AF$1,'デイリーデータ (2)'!$A:$F,5,FALSE),"")</f>
        <v/>
      </c>
      <c r="AG273" s="44" t="str">
        <f>IFERROR(VLOOKUP($B273&amp;AG$1,'デイリーデータ (2)'!$A:$F,5,FALSE),"")</f>
        <v/>
      </c>
      <c r="AH273" s="45" t="str">
        <f>IFERROR(VLOOKUP($B273&amp;AH$1,'デイリーデータ (2)'!$A:$F,5,FALSE),"")</f>
        <v/>
      </c>
    </row>
    <row r="274" spans="1:34" s="15" customFormat="1" ht="9.5" x14ac:dyDescent="0.2">
      <c r="A274" s="29"/>
      <c r="B274" s="30"/>
      <c r="C274" s="28" t="s">
        <v>47</v>
      </c>
      <c r="D274" s="31" t="e">
        <f>VLOOKUP($B273&amp;勤務表!D$1,デイリーデータ,6,FALSE)</f>
        <v>#N/A</v>
      </c>
      <c r="E274" s="31" t="e">
        <f>VLOOKUP($B273&amp;勤務表!E$1,デイリーデータ,6,FALSE)</f>
        <v>#N/A</v>
      </c>
      <c r="F274" s="31" t="str">
        <f>IFERROR(VLOOKUP($B273&amp;勤務表!F$1,デイリーデータ,6,FALSE),"")</f>
        <v/>
      </c>
      <c r="G274" s="31" t="str">
        <f>IFERROR(VLOOKUP($B273&amp;勤務表!G$1,デイリーデータ,6,FALSE),"")</f>
        <v/>
      </c>
      <c r="H274" s="31" t="str">
        <f>IFERROR(VLOOKUP($B273&amp;勤務表!H$1,デイリーデータ,6,FALSE),"")</f>
        <v/>
      </c>
      <c r="I274" s="31" t="str">
        <f>IFERROR(VLOOKUP($B273&amp;勤務表!I$1,デイリーデータ,6,FALSE),"")</f>
        <v/>
      </c>
      <c r="J274" s="31" t="str">
        <f>IFERROR(VLOOKUP($B273&amp;勤務表!J$1,デイリーデータ,6,FALSE),"")</f>
        <v/>
      </c>
      <c r="K274" s="31" t="str">
        <f>IFERROR(VLOOKUP($B273&amp;勤務表!K$1,デイリーデータ,6,FALSE),"")</f>
        <v/>
      </c>
      <c r="L274" s="31" t="str">
        <f>IFERROR(VLOOKUP($B273&amp;勤務表!L$1,デイリーデータ,6,FALSE),"")</f>
        <v/>
      </c>
      <c r="M274" s="31" t="str">
        <f>IFERROR(VLOOKUP($B273&amp;勤務表!M$1,デイリーデータ,6,FALSE),"")</f>
        <v/>
      </c>
      <c r="N274" s="31" t="str">
        <f>IFERROR(VLOOKUP($B273&amp;勤務表!N$1,デイリーデータ,6,FALSE),"")</f>
        <v/>
      </c>
      <c r="O274" s="31" t="str">
        <f>IFERROR(VLOOKUP($B273&amp;勤務表!O$1,デイリーデータ,6,FALSE),"")</f>
        <v/>
      </c>
      <c r="P274" s="31" t="str">
        <f>IFERROR(VLOOKUP($B273&amp;勤務表!P$1,デイリーデータ,6,FALSE),"")</f>
        <v/>
      </c>
      <c r="Q274" s="31" t="str">
        <f>IFERROR(VLOOKUP($B273&amp;勤務表!Q$1,デイリーデータ,6,FALSE),"")</f>
        <v/>
      </c>
      <c r="R274" s="31" t="str">
        <f>IFERROR(VLOOKUP($B273&amp;勤務表!R$1,デイリーデータ,6,FALSE),"")</f>
        <v/>
      </c>
      <c r="S274" s="31" t="str">
        <f>IFERROR(VLOOKUP($B273&amp;勤務表!S$1,デイリーデータ,6,FALSE),"")</f>
        <v/>
      </c>
      <c r="T274" s="31" t="str">
        <f>IFERROR(VLOOKUP($B273&amp;勤務表!T$1,デイリーデータ,6,FALSE),"")</f>
        <v/>
      </c>
      <c r="U274" s="31" t="str">
        <f>IFERROR(VLOOKUP($B273&amp;勤務表!U$1,デイリーデータ,6,FALSE),"")</f>
        <v/>
      </c>
      <c r="V274" s="31" t="str">
        <f>IFERROR(VLOOKUP($B273&amp;勤務表!V$1,デイリーデータ,6,FALSE),"")</f>
        <v/>
      </c>
      <c r="W274" s="31" t="str">
        <f>IFERROR(VLOOKUP($B273&amp;勤務表!W$1,デイリーデータ,6,FALSE),"")</f>
        <v/>
      </c>
      <c r="X274" s="31" t="str">
        <f>IFERROR(VLOOKUP($B273&amp;勤務表!X$1,デイリーデータ,6,FALSE),"")</f>
        <v/>
      </c>
      <c r="Y274" s="31" t="str">
        <f>IFERROR(VLOOKUP($B273&amp;勤務表!Y$1,デイリーデータ,6,FALSE),"")</f>
        <v/>
      </c>
      <c r="Z274" s="31" t="str">
        <f>IFERROR(VLOOKUP($B273&amp;勤務表!Z$1,デイリーデータ,6,FALSE),"")</f>
        <v/>
      </c>
      <c r="AA274" s="31" t="str">
        <f>IFERROR(VLOOKUP($B273&amp;勤務表!AA$1,デイリーデータ,6,FALSE),"")</f>
        <v/>
      </c>
      <c r="AB274" s="31" t="str">
        <f>IFERROR(VLOOKUP($B273&amp;勤務表!AB$1,デイリーデータ,6,FALSE),"")</f>
        <v/>
      </c>
      <c r="AC274" s="31" t="str">
        <f>IFERROR(VLOOKUP($B273&amp;勤務表!AC$1,デイリーデータ,6,FALSE),"")</f>
        <v/>
      </c>
      <c r="AD274" s="31" t="str">
        <f>IFERROR(VLOOKUP($B273&amp;勤務表!AD$1,デイリーデータ,6,FALSE),"")</f>
        <v/>
      </c>
      <c r="AE274" s="31" t="str">
        <f>IFERROR(VLOOKUP($B273&amp;勤務表!AE$1,デイリーデータ,6,FALSE),"")</f>
        <v/>
      </c>
      <c r="AF274" s="31" t="str">
        <f>IFERROR(VLOOKUP($B273&amp;勤務表!AF$1,デイリーデータ,6,FALSE),"")</f>
        <v/>
      </c>
      <c r="AG274" s="31" t="str">
        <f>IFERROR(VLOOKUP($B273&amp;勤務表!AG$1,デイリーデータ,6,FALSE),"")</f>
        <v/>
      </c>
      <c r="AH274" s="32" t="str">
        <f>IFERROR(VLOOKUP($B273&amp;勤務表!AH$1,デイリーデータ,6,FALSE),"")</f>
        <v/>
      </c>
    </row>
    <row r="275" spans="1:34" s="15" customFormat="1" ht="9.5" x14ac:dyDescent="0.2">
      <c r="A275" s="38"/>
      <c r="B275" s="39"/>
      <c r="C275" s="40" t="s">
        <v>46</v>
      </c>
      <c r="D275" s="34" t="e">
        <f>VLOOKUP($B273&amp;D$1,'宅直データ (２)'!$A:$K,8,FALSE)</f>
        <v>#N/A</v>
      </c>
      <c r="E275" s="35" t="e">
        <f>INDEX(拘!$D$15:$AH$63,勤務表!$A273,DAY(勤務表!E$1))</f>
        <v>#VALUE!</v>
      </c>
      <c r="F275" s="35" t="e">
        <f>INDEX(拘!$D$15:$AH$63,勤務表!$A273,DAY(勤務表!F$1))</f>
        <v>#VALUE!</v>
      </c>
      <c r="G275" s="35" t="e">
        <f>INDEX(拘!$D$15:$AH$63,勤務表!$A273,DAY(勤務表!G$1))</f>
        <v>#VALUE!</v>
      </c>
      <c r="H275" s="35" t="e">
        <f>INDEX(拘!$D$15:$AH$63,勤務表!$A273,DAY(勤務表!H$1))</f>
        <v>#VALUE!</v>
      </c>
      <c r="I275" s="35" t="e">
        <f>INDEX(拘!$D$15:$AH$63,勤務表!$A273,DAY(勤務表!I$1))</f>
        <v>#VALUE!</v>
      </c>
      <c r="J275" s="35" t="e">
        <f>INDEX(拘!$D$15:$AH$63,勤務表!$A273,DAY(勤務表!J$1))</f>
        <v>#VALUE!</v>
      </c>
      <c r="K275" s="35" t="e">
        <f>INDEX(拘!$D$15:$AH$63,勤務表!$A273,DAY(勤務表!K$1))</f>
        <v>#VALUE!</v>
      </c>
      <c r="L275" s="35" t="e">
        <f>INDEX(拘!$D$15:$AH$63,勤務表!$A273,DAY(勤務表!L$1))</f>
        <v>#VALUE!</v>
      </c>
      <c r="M275" s="35" t="e">
        <f>INDEX(拘!$D$15:$AH$63,勤務表!$A273,DAY(勤務表!M$1))</f>
        <v>#VALUE!</v>
      </c>
      <c r="N275" s="35" t="e">
        <f>INDEX(拘!$D$15:$AH$63,勤務表!$A273,DAY(勤務表!N$1))</f>
        <v>#VALUE!</v>
      </c>
      <c r="O275" s="35" t="e">
        <f>INDEX(拘!$D$15:$AH$63,勤務表!$A273,DAY(勤務表!O$1))</f>
        <v>#VALUE!</v>
      </c>
      <c r="P275" s="35" t="e">
        <f>INDEX(拘!$D$15:$AH$63,勤務表!$A273,DAY(勤務表!P$1))</f>
        <v>#VALUE!</v>
      </c>
      <c r="Q275" s="35" t="e">
        <f>INDEX(拘!$D$15:$AH$63,勤務表!$A273,DAY(勤務表!Q$1))</f>
        <v>#VALUE!</v>
      </c>
      <c r="R275" s="35" t="e">
        <f>INDEX(拘!$D$15:$AH$63,勤務表!$A273,DAY(勤務表!R$1))</f>
        <v>#VALUE!</v>
      </c>
      <c r="S275" s="35" t="e">
        <f>INDEX(拘!$D$15:$AH$63,勤務表!$A273,DAY(勤務表!S$1))</f>
        <v>#VALUE!</v>
      </c>
      <c r="T275" s="35" t="e">
        <f>INDEX(拘!$D$15:$AH$63,勤務表!$A273,DAY(勤務表!T$1))</f>
        <v>#VALUE!</v>
      </c>
      <c r="U275" s="35" t="e">
        <f>INDEX(拘!$D$15:$AH$63,勤務表!$A273,DAY(勤務表!U$1))</f>
        <v>#VALUE!</v>
      </c>
      <c r="V275" s="35" t="e">
        <f>INDEX(拘!$D$15:$AH$63,勤務表!$A273,DAY(勤務表!V$1))</f>
        <v>#VALUE!</v>
      </c>
      <c r="W275" s="35" t="e">
        <f>INDEX(拘!$D$15:$AH$63,勤務表!$A273,DAY(勤務表!W$1))</f>
        <v>#VALUE!</v>
      </c>
      <c r="X275" s="35" t="e">
        <f>INDEX(拘!$D$15:$AH$63,勤務表!$A273,DAY(勤務表!X$1))</f>
        <v>#VALUE!</v>
      </c>
      <c r="Y275" s="35" t="e">
        <f>INDEX(拘!$D$15:$AH$63,勤務表!$A273,DAY(勤務表!Y$1))</f>
        <v>#VALUE!</v>
      </c>
      <c r="Z275" s="35" t="e">
        <f>INDEX(拘!$D$15:$AH$63,勤務表!$A273,DAY(勤務表!Z$1))</f>
        <v>#VALUE!</v>
      </c>
      <c r="AA275" s="35" t="e">
        <f>INDEX(拘!$D$15:$AH$63,勤務表!$A273,DAY(勤務表!AA$1))</f>
        <v>#VALUE!</v>
      </c>
      <c r="AB275" s="35" t="e">
        <f>INDEX(拘!$D$15:$AH$63,勤務表!$A273,DAY(勤務表!AB$1))</f>
        <v>#VALUE!</v>
      </c>
      <c r="AC275" s="35" t="e">
        <f>INDEX(拘!$D$15:$AH$63,勤務表!$A273,DAY(勤務表!AC$1))</f>
        <v>#VALUE!</v>
      </c>
      <c r="AD275" s="35" t="e">
        <f>INDEX(拘!$D$15:$AH$63,勤務表!$A273,DAY(勤務表!AD$1))</f>
        <v>#VALUE!</v>
      </c>
      <c r="AE275" s="35" t="e">
        <f>INDEX(拘!$D$15:$AH$63,勤務表!$A273,DAY(勤務表!AE$1))</f>
        <v>#VALUE!</v>
      </c>
      <c r="AF275" s="35" t="e">
        <f>INDEX(拘!$D$15:$AH$63,勤務表!$A273,DAY(勤務表!AF$1))</f>
        <v>#VALUE!</v>
      </c>
      <c r="AG275" s="35" t="e">
        <f>INDEX(拘!$D$15:$AH$63,勤務表!$A273,DAY(勤務表!AG$1))</f>
        <v>#VALUE!</v>
      </c>
      <c r="AH275" s="36" t="e">
        <f>INDEX(拘!$D$15:$AH$63,勤務表!$A273,DAY(勤務表!AH$1))</f>
        <v>#VALUE!</v>
      </c>
    </row>
    <row r="276" spans="1:34" s="15" customFormat="1" x14ac:dyDescent="0.2">
      <c r="A276" s="41" t="str">
        <f>IFERROR(IF(A273+1&lt;=MAX('デイリーデータ (2)'!G:G),A273+1,""),"")</f>
        <v/>
      </c>
      <c r="B276" s="42">
        <f>IFERROR(VLOOKUP(A276,スタッフ!A:C,2,FALSE),"")</f>
        <v>0</v>
      </c>
      <c r="C276" s="46">
        <f>IFERROR(VLOOKUP(A276,スタッフ!A:C,3,FALSE),"")</f>
        <v>0</v>
      </c>
      <c r="D276" s="43" t="str">
        <f>IFERROR(VLOOKUP($B276&amp;D$1,'デイリーデータ (2)'!$A:$F,5,FALSE),"")</f>
        <v/>
      </c>
      <c r="E276" s="44" t="str">
        <f>IFERROR(VLOOKUP($B276&amp;E$1,'デイリーデータ (2)'!$A:$F,5,FALSE),"")</f>
        <v/>
      </c>
      <c r="F276" s="44" t="str">
        <f>IFERROR(VLOOKUP($B276&amp;F$1,'デイリーデータ (2)'!$A:$F,5,FALSE),"")</f>
        <v/>
      </c>
      <c r="G276" s="44" t="str">
        <f>IFERROR(VLOOKUP($B276&amp;G$1,'デイリーデータ (2)'!$A:$F,5,FALSE),"")</f>
        <v/>
      </c>
      <c r="H276" s="44" t="str">
        <f>IFERROR(VLOOKUP($B276&amp;H$1,'デイリーデータ (2)'!$A:$F,5,FALSE),"")</f>
        <v/>
      </c>
      <c r="I276" s="44" t="str">
        <f>IFERROR(VLOOKUP($B276&amp;I$1,'デイリーデータ (2)'!$A:$F,5,FALSE),"")</f>
        <v/>
      </c>
      <c r="J276" s="44" t="str">
        <f>IFERROR(VLOOKUP($B276&amp;J$1,'デイリーデータ (2)'!$A:$F,5,FALSE),"")</f>
        <v/>
      </c>
      <c r="K276" s="44" t="str">
        <f>IFERROR(VLOOKUP($B276&amp;K$1,'デイリーデータ (2)'!$A:$F,5,FALSE),"")</f>
        <v/>
      </c>
      <c r="L276" s="44" t="str">
        <f>IFERROR(VLOOKUP($B276&amp;L$1,'デイリーデータ (2)'!$A:$F,5,FALSE),"")</f>
        <v/>
      </c>
      <c r="M276" s="44" t="str">
        <f>IFERROR(VLOOKUP($B276&amp;M$1,'デイリーデータ (2)'!$A:$F,5,FALSE),"")</f>
        <v/>
      </c>
      <c r="N276" s="44" t="str">
        <f>IFERROR(VLOOKUP($B276&amp;N$1,'デイリーデータ (2)'!$A:$F,5,FALSE),"")</f>
        <v/>
      </c>
      <c r="O276" s="44" t="str">
        <f>IFERROR(VLOOKUP($B276&amp;O$1,'デイリーデータ (2)'!$A:$F,5,FALSE),"")</f>
        <v/>
      </c>
      <c r="P276" s="44" t="str">
        <f>IFERROR(VLOOKUP($B276&amp;P$1,'デイリーデータ (2)'!$A:$F,5,FALSE),"")</f>
        <v/>
      </c>
      <c r="Q276" s="44" t="str">
        <f>IFERROR(VLOOKUP($B276&amp;Q$1,'デイリーデータ (2)'!$A:$F,5,FALSE),"")</f>
        <v/>
      </c>
      <c r="R276" s="44" t="str">
        <f>IFERROR(VLOOKUP($B276&amp;R$1,'デイリーデータ (2)'!$A:$F,5,FALSE),"")</f>
        <v/>
      </c>
      <c r="S276" s="44" t="str">
        <f>IFERROR(VLOOKUP($B276&amp;S$1,'デイリーデータ (2)'!$A:$F,5,FALSE),"")</f>
        <v/>
      </c>
      <c r="T276" s="44" t="str">
        <f>IFERROR(VLOOKUP($B276&amp;T$1,'デイリーデータ (2)'!$A:$F,5,FALSE),"")</f>
        <v/>
      </c>
      <c r="U276" s="44" t="str">
        <f>IFERROR(VLOOKUP($B276&amp;U$1,'デイリーデータ (2)'!$A:$F,5,FALSE),"")</f>
        <v/>
      </c>
      <c r="V276" s="44" t="str">
        <f>IFERROR(VLOOKUP($B276&amp;V$1,'デイリーデータ (2)'!$A:$F,5,FALSE),"")</f>
        <v/>
      </c>
      <c r="W276" s="44" t="str">
        <f>IFERROR(VLOOKUP($B276&amp;W$1,'デイリーデータ (2)'!$A:$F,5,FALSE),"")</f>
        <v/>
      </c>
      <c r="X276" s="44" t="str">
        <f>IFERROR(VLOOKUP($B276&amp;X$1,'デイリーデータ (2)'!$A:$F,5,FALSE),"")</f>
        <v/>
      </c>
      <c r="Y276" s="44" t="str">
        <f>IFERROR(VLOOKUP($B276&amp;Y$1,'デイリーデータ (2)'!$A:$F,5,FALSE),"")</f>
        <v/>
      </c>
      <c r="Z276" s="44" t="str">
        <f>IFERROR(VLOOKUP($B276&amp;Z$1,'デイリーデータ (2)'!$A:$F,5,FALSE),"")</f>
        <v/>
      </c>
      <c r="AA276" s="44" t="str">
        <f>IFERROR(VLOOKUP($B276&amp;AA$1,'デイリーデータ (2)'!$A:$F,5,FALSE),"")</f>
        <v/>
      </c>
      <c r="AB276" s="44" t="str">
        <f>IFERROR(VLOOKUP($B276&amp;AB$1,'デイリーデータ (2)'!$A:$F,5,FALSE),"")</f>
        <v/>
      </c>
      <c r="AC276" s="44" t="str">
        <f>IFERROR(VLOOKUP($B276&amp;AC$1,'デイリーデータ (2)'!$A:$F,5,FALSE),"")</f>
        <v/>
      </c>
      <c r="AD276" s="44" t="str">
        <f>IFERROR(VLOOKUP($B276&amp;AD$1,'デイリーデータ (2)'!$A:$F,5,FALSE),"")</f>
        <v/>
      </c>
      <c r="AE276" s="44" t="str">
        <f>IFERROR(VLOOKUP($B276&amp;AE$1,'デイリーデータ (2)'!$A:$F,5,FALSE),"")</f>
        <v/>
      </c>
      <c r="AF276" s="44" t="str">
        <f>IFERROR(VLOOKUP($B276&amp;AF$1,'デイリーデータ (2)'!$A:$F,5,FALSE),"")</f>
        <v/>
      </c>
      <c r="AG276" s="44" t="str">
        <f>IFERROR(VLOOKUP($B276&amp;AG$1,'デイリーデータ (2)'!$A:$F,5,FALSE),"")</f>
        <v/>
      </c>
      <c r="AH276" s="45" t="str">
        <f>IFERROR(VLOOKUP($B276&amp;AH$1,'デイリーデータ (2)'!$A:$F,5,FALSE),"")</f>
        <v/>
      </c>
    </row>
    <row r="277" spans="1:34" s="15" customFormat="1" ht="9.5" x14ac:dyDescent="0.2">
      <c r="A277" s="29"/>
      <c r="B277" s="30"/>
      <c r="C277" s="28" t="s">
        <v>47</v>
      </c>
      <c r="D277" s="31" t="e">
        <f>VLOOKUP($B276&amp;勤務表!D$1,デイリーデータ,6,FALSE)</f>
        <v>#N/A</v>
      </c>
      <c r="E277" s="31" t="e">
        <f>VLOOKUP($B276&amp;勤務表!E$1,デイリーデータ,6,FALSE)</f>
        <v>#N/A</v>
      </c>
      <c r="F277" s="31" t="str">
        <f>IFERROR(VLOOKUP($B276&amp;勤務表!F$1,デイリーデータ,6,FALSE),"")</f>
        <v/>
      </c>
      <c r="G277" s="31" t="str">
        <f>IFERROR(VLOOKUP($B276&amp;勤務表!G$1,デイリーデータ,6,FALSE),"")</f>
        <v/>
      </c>
      <c r="H277" s="31" t="str">
        <f>IFERROR(VLOOKUP($B276&amp;勤務表!H$1,デイリーデータ,6,FALSE),"")</f>
        <v/>
      </c>
      <c r="I277" s="31" t="str">
        <f>IFERROR(VLOOKUP($B276&amp;勤務表!I$1,デイリーデータ,6,FALSE),"")</f>
        <v/>
      </c>
      <c r="J277" s="31" t="str">
        <f>IFERROR(VLOOKUP($B276&amp;勤務表!J$1,デイリーデータ,6,FALSE),"")</f>
        <v/>
      </c>
      <c r="K277" s="31" t="str">
        <f>IFERROR(VLOOKUP($B276&amp;勤務表!K$1,デイリーデータ,6,FALSE),"")</f>
        <v/>
      </c>
      <c r="L277" s="31" t="str">
        <f>IFERROR(VLOOKUP($B276&amp;勤務表!L$1,デイリーデータ,6,FALSE),"")</f>
        <v/>
      </c>
      <c r="M277" s="31" t="str">
        <f>IFERROR(VLOOKUP($B276&amp;勤務表!M$1,デイリーデータ,6,FALSE),"")</f>
        <v/>
      </c>
      <c r="N277" s="31" t="str">
        <f>IFERROR(VLOOKUP($B276&amp;勤務表!N$1,デイリーデータ,6,FALSE),"")</f>
        <v/>
      </c>
      <c r="O277" s="31" t="str">
        <f>IFERROR(VLOOKUP($B276&amp;勤務表!O$1,デイリーデータ,6,FALSE),"")</f>
        <v/>
      </c>
      <c r="P277" s="31" t="str">
        <f>IFERROR(VLOOKUP($B276&amp;勤務表!P$1,デイリーデータ,6,FALSE),"")</f>
        <v/>
      </c>
      <c r="Q277" s="31" t="str">
        <f>IFERROR(VLOOKUP($B276&amp;勤務表!Q$1,デイリーデータ,6,FALSE),"")</f>
        <v/>
      </c>
      <c r="R277" s="31" t="str">
        <f>IFERROR(VLOOKUP($B276&amp;勤務表!R$1,デイリーデータ,6,FALSE),"")</f>
        <v/>
      </c>
      <c r="S277" s="31" t="str">
        <f>IFERROR(VLOOKUP($B276&amp;勤務表!S$1,デイリーデータ,6,FALSE),"")</f>
        <v/>
      </c>
      <c r="T277" s="31" t="str">
        <f>IFERROR(VLOOKUP($B276&amp;勤務表!T$1,デイリーデータ,6,FALSE),"")</f>
        <v/>
      </c>
      <c r="U277" s="31" t="str">
        <f>IFERROR(VLOOKUP($B276&amp;勤務表!U$1,デイリーデータ,6,FALSE),"")</f>
        <v/>
      </c>
      <c r="V277" s="31" t="str">
        <f>IFERROR(VLOOKUP($B276&amp;勤務表!V$1,デイリーデータ,6,FALSE),"")</f>
        <v/>
      </c>
      <c r="W277" s="31" t="str">
        <f>IFERROR(VLOOKUP($B276&amp;勤務表!W$1,デイリーデータ,6,FALSE),"")</f>
        <v/>
      </c>
      <c r="X277" s="31" t="str">
        <f>IFERROR(VLOOKUP($B276&amp;勤務表!X$1,デイリーデータ,6,FALSE),"")</f>
        <v/>
      </c>
      <c r="Y277" s="31" t="str">
        <f>IFERROR(VLOOKUP($B276&amp;勤務表!Y$1,デイリーデータ,6,FALSE),"")</f>
        <v/>
      </c>
      <c r="Z277" s="31" t="str">
        <f>IFERROR(VLOOKUP($B276&amp;勤務表!Z$1,デイリーデータ,6,FALSE),"")</f>
        <v/>
      </c>
      <c r="AA277" s="31" t="str">
        <f>IFERROR(VLOOKUP($B276&amp;勤務表!AA$1,デイリーデータ,6,FALSE),"")</f>
        <v/>
      </c>
      <c r="AB277" s="31" t="str">
        <f>IFERROR(VLOOKUP($B276&amp;勤務表!AB$1,デイリーデータ,6,FALSE),"")</f>
        <v/>
      </c>
      <c r="AC277" s="31" t="str">
        <f>IFERROR(VLOOKUP($B276&amp;勤務表!AC$1,デイリーデータ,6,FALSE),"")</f>
        <v/>
      </c>
      <c r="AD277" s="31" t="str">
        <f>IFERROR(VLOOKUP($B276&amp;勤務表!AD$1,デイリーデータ,6,FALSE),"")</f>
        <v/>
      </c>
      <c r="AE277" s="31" t="str">
        <f>IFERROR(VLOOKUP($B276&amp;勤務表!AE$1,デイリーデータ,6,FALSE),"")</f>
        <v/>
      </c>
      <c r="AF277" s="31" t="str">
        <f>IFERROR(VLOOKUP($B276&amp;勤務表!AF$1,デイリーデータ,6,FALSE),"")</f>
        <v/>
      </c>
      <c r="AG277" s="31" t="str">
        <f>IFERROR(VLOOKUP($B276&amp;勤務表!AG$1,デイリーデータ,6,FALSE),"")</f>
        <v/>
      </c>
      <c r="AH277" s="32" t="str">
        <f>IFERROR(VLOOKUP($B276&amp;勤務表!AH$1,デイリーデータ,6,FALSE),"")</f>
        <v/>
      </c>
    </row>
    <row r="278" spans="1:34" s="15" customFormat="1" ht="9.5" x14ac:dyDescent="0.2">
      <c r="A278" s="38"/>
      <c r="B278" s="39"/>
      <c r="C278" s="40" t="s">
        <v>46</v>
      </c>
      <c r="D278" s="34" t="e">
        <f>VLOOKUP($B276&amp;D$1,'宅直データ (２)'!$A:$K,8,FALSE)</f>
        <v>#N/A</v>
      </c>
      <c r="E278" s="35" t="e">
        <f>INDEX(拘!$D$15:$AH$63,勤務表!$A276,DAY(勤務表!E$1))</f>
        <v>#VALUE!</v>
      </c>
      <c r="F278" s="35" t="e">
        <f>INDEX(拘!$D$15:$AH$63,勤務表!$A276,DAY(勤務表!F$1))</f>
        <v>#VALUE!</v>
      </c>
      <c r="G278" s="35" t="e">
        <f>INDEX(拘!$D$15:$AH$63,勤務表!$A276,DAY(勤務表!G$1))</f>
        <v>#VALUE!</v>
      </c>
      <c r="H278" s="35" t="e">
        <f>INDEX(拘!$D$15:$AH$63,勤務表!$A276,DAY(勤務表!H$1))</f>
        <v>#VALUE!</v>
      </c>
      <c r="I278" s="35" t="e">
        <f>INDEX(拘!$D$15:$AH$63,勤務表!$A276,DAY(勤務表!I$1))</f>
        <v>#VALUE!</v>
      </c>
      <c r="J278" s="35" t="e">
        <f>INDEX(拘!$D$15:$AH$63,勤務表!$A276,DAY(勤務表!J$1))</f>
        <v>#VALUE!</v>
      </c>
      <c r="K278" s="35" t="e">
        <f>INDEX(拘!$D$15:$AH$63,勤務表!$A276,DAY(勤務表!K$1))</f>
        <v>#VALUE!</v>
      </c>
      <c r="L278" s="35" t="e">
        <f>INDEX(拘!$D$15:$AH$63,勤務表!$A276,DAY(勤務表!L$1))</f>
        <v>#VALUE!</v>
      </c>
      <c r="M278" s="35" t="e">
        <f>INDEX(拘!$D$15:$AH$63,勤務表!$A276,DAY(勤務表!M$1))</f>
        <v>#VALUE!</v>
      </c>
      <c r="N278" s="35" t="e">
        <f>INDEX(拘!$D$15:$AH$63,勤務表!$A276,DAY(勤務表!N$1))</f>
        <v>#VALUE!</v>
      </c>
      <c r="O278" s="35" t="e">
        <f>INDEX(拘!$D$15:$AH$63,勤務表!$A276,DAY(勤務表!O$1))</f>
        <v>#VALUE!</v>
      </c>
      <c r="P278" s="35" t="e">
        <f>INDEX(拘!$D$15:$AH$63,勤務表!$A276,DAY(勤務表!P$1))</f>
        <v>#VALUE!</v>
      </c>
      <c r="Q278" s="35" t="e">
        <f>INDEX(拘!$D$15:$AH$63,勤務表!$A276,DAY(勤務表!Q$1))</f>
        <v>#VALUE!</v>
      </c>
      <c r="R278" s="35" t="e">
        <f>INDEX(拘!$D$15:$AH$63,勤務表!$A276,DAY(勤務表!R$1))</f>
        <v>#VALUE!</v>
      </c>
      <c r="S278" s="35" t="e">
        <f>INDEX(拘!$D$15:$AH$63,勤務表!$A276,DAY(勤務表!S$1))</f>
        <v>#VALUE!</v>
      </c>
      <c r="T278" s="35" t="e">
        <f>INDEX(拘!$D$15:$AH$63,勤務表!$A276,DAY(勤務表!T$1))</f>
        <v>#VALUE!</v>
      </c>
      <c r="U278" s="35" t="e">
        <f>INDEX(拘!$D$15:$AH$63,勤務表!$A276,DAY(勤務表!U$1))</f>
        <v>#VALUE!</v>
      </c>
      <c r="V278" s="35" t="e">
        <f>INDEX(拘!$D$15:$AH$63,勤務表!$A276,DAY(勤務表!V$1))</f>
        <v>#VALUE!</v>
      </c>
      <c r="W278" s="35" t="e">
        <f>INDEX(拘!$D$15:$AH$63,勤務表!$A276,DAY(勤務表!W$1))</f>
        <v>#VALUE!</v>
      </c>
      <c r="X278" s="35" t="e">
        <f>INDEX(拘!$D$15:$AH$63,勤務表!$A276,DAY(勤務表!X$1))</f>
        <v>#VALUE!</v>
      </c>
      <c r="Y278" s="35" t="e">
        <f>INDEX(拘!$D$15:$AH$63,勤務表!$A276,DAY(勤務表!Y$1))</f>
        <v>#VALUE!</v>
      </c>
      <c r="Z278" s="35" t="e">
        <f>INDEX(拘!$D$15:$AH$63,勤務表!$A276,DAY(勤務表!Z$1))</f>
        <v>#VALUE!</v>
      </c>
      <c r="AA278" s="35" t="e">
        <f>INDEX(拘!$D$15:$AH$63,勤務表!$A276,DAY(勤務表!AA$1))</f>
        <v>#VALUE!</v>
      </c>
      <c r="AB278" s="35" t="e">
        <f>INDEX(拘!$D$15:$AH$63,勤務表!$A276,DAY(勤務表!AB$1))</f>
        <v>#VALUE!</v>
      </c>
      <c r="AC278" s="35" t="e">
        <f>INDEX(拘!$D$15:$AH$63,勤務表!$A276,DAY(勤務表!AC$1))</f>
        <v>#VALUE!</v>
      </c>
      <c r="AD278" s="35" t="e">
        <f>INDEX(拘!$D$15:$AH$63,勤務表!$A276,DAY(勤務表!AD$1))</f>
        <v>#VALUE!</v>
      </c>
      <c r="AE278" s="35" t="e">
        <f>INDEX(拘!$D$15:$AH$63,勤務表!$A276,DAY(勤務表!AE$1))</f>
        <v>#VALUE!</v>
      </c>
      <c r="AF278" s="35" t="e">
        <f>INDEX(拘!$D$15:$AH$63,勤務表!$A276,DAY(勤務表!AF$1))</f>
        <v>#VALUE!</v>
      </c>
      <c r="AG278" s="35" t="e">
        <f>INDEX(拘!$D$15:$AH$63,勤務表!$A276,DAY(勤務表!AG$1))</f>
        <v>#VALUE!</v>
      </c>
      <c r="AH278" s="36" t="e">
        <f>INDEX(拘!$D$15:$AH$63,勤務表!$A276,DAY(勤務表!AH$1))</f>
        <v>#VALUE!</v>
      </c>
    </row>
    <row r="279" spans="1:34" s="15" customFormat="1" x14ac:dyDescent="0.2">
      <c r="A279" s="41" t="str">
        <f>IFERROR(IF(A276+1&lt;=MAX('デイリーデータ (2)'!G:G),A276+1,""),"")</f>
        <v/>
      </c>
      <c r="B279" s="42">
        <f>IFERROR(VLOOKUP(A279,スタッフ!A:C,2,FALSE),"")</f>
        <v>0</v>
      </c>
      <c r="C279" s="46">
        <f>IFERROR(VLOOKUP(A279,スタッフ!A:C,3,FALSE),"")</f>
        <v>0</v>
      </c>
      <c r="D279" s="43" t="str">
        <f>IFERROR(VLOOKUP($B279&amp;D$1,'デイリーデータ (2)'!$A:$F,5,FALSE),"")</f>
        <v/>
      </c>
      <c r="E279" s="44" t="str">
        <f>IFERROR(VLOOKUP($B279&amp;E$1,'デイリーデータ (2)'!$A:$F,5,FALSE),"")</f>
        <v/>
      </c>
      <c r="F279" s="44" t="str">
        <f>IFERROR(VLOOKUP($B279&amp;F$1,'デイリーデータ (2)'!$A:$F,5,FALSE),"")</f>
        <v/>
      </c>
      <c r="G279" s="44" t="str">
        <f>IFERROR(VLOOKUP($B279&amp;G$1,'デイリーデータ (2)'!$A:$F,5,FALSE),"")</f>
        <v/>
      </c>
      <c r="H279" s="44" t="str">
        <f>IFERROR(VLOOKUP($B279&amp;H$1,'デイリーデータ (2)'!$A:$F,5,FALSE),"")</f>
        <v/>
      </c>
      <c r="I279" s="44" t="str">
        <f>IFERROR(VLOOKUP($B279&amp;I$1,'デイリーデータ (2)'!$A:$F,5,FALSE),"")</f>
        <v/>
      </c>
      <c r="J279" s="44" t="str">
        <f>IFERROR(VLOOKUP($B279&amp;J$1,'デイリーデータ (2)'!$A:$F,5,FALSE),"")</f>
        <v/>
      </c>
      <c r="K279" s="44" t="str">
        <f>IFERROR(VLOOKUP($B279&amp;K$1,'デイリーデータ (2)'!$A:$F,5,FALSE),"")</f>
        <v/>
      </c>
      <c r="L279" s="44" t="str">
        <f>IFERROR(VLOOKUP($B279&amp;L$1,'デイリーデータ (2)'!$A:$F,5,FALSE),"")</f>
        <v/>
      </c>
      <c r="M279" s="44" t="str">
        <f>IFERROR(VLOOKUP($B279&amp;M$1,'デイリーデータ (2)'!$A:$F,5,FALSE),"")</f>
        <v/>
      </c>
      <c r="N279" s="44" t="str">
        <f>IFERROR(VLOOKUP($B279&amp;N$1,'デイリーデータ (2)'!$A:$F,5,FALSE),"")</f>
        <v/>
      </c>
      <c r="O279" s="44" t="str">
        <f>IFERROR(VLOOKUP($B279&amp;O$1,'デイリーデータ (2)'!$A:$F,5,FALSE),"")</f>
        <v/>
      </c>
      <c r="P279" s="44" t="str">
        <f>IFERROR(VLOOKUP($B279&amp;P$1,'デイリーデータ (2)'!$A:$F,5,FALSE),"")</f>
        <v/>
      </c>
      <c r="Q279" s="44" t="str">
        <f>IFERROR(VLOOKUP($B279&amp;Q$1,'デイリーデータ (2)'!$A:$F,5,FALSE),"")</f>
        <v/>
      </c>
      <c r="R279" s="44" t="str">
        <f>IFERROR(VLOOKUP($B279&amp;R$1,'デイリーデータ (2)'!$A:$F,5,FALSE),"")</f>
        <v/>
      </c>
      <c r="S279" s="44" t="str">
        <f>IFERROR(VLOOKUP($B279&amp;S$1,'デイリーデータ (2)'!$A:$F,5,FALSE),"")</f>
        <v/>
      </c>
      <c r="T279" s="44" t="str">
        <f>IFERROR(VLOOKUP($B279&amp;T$1,'デイリーデータ (2)'!$A:$F,5,FALSE),"")</f>
        <v/>
      </c>
      <c r="U279" s="44" t="str">
        <f>IFERROR(VLOOKUP($B279&amp;U$1,'デイリーデータ (2)'!$A:$F,5,FALSE),"")</f>
        <v/>
      </c>
      <c r="V279" s="44" t="str">
        <f>IFERROR(VLOOKUP($B279&amp;V$1,'デイリーデータ (2)'!$A:$F,5,FALSE),"")</f>
        <v/>
      </c>
      <c r="W279" s="44" t="str">
        <f>IFERROR(VLOOKUP($B279&amp;W$1,'デイリーデータ (2)'!$A:$F,5,FALSE),"")</f>
        <v/>
      </c>
      <c r="X279" s="44" t="str">
        <f>IFERROR(VLOOKUP($B279&amp;X$1,'デイリーデータ (2)'!$A:$F,5,FALSE),"")</f>
        <v/>
      </c>
      <c r="Y279" s="44" t="str">
        <f>IFERROR(VLOOKUP($B279&amp;Y$1,'デイリーデータ (2)'!$A:$F,5,FALSE),"")</f>
        <v/>
      </c>
      <c r="Z279" s="44" t="str">
        <f>IFERROR(VLOOKUP($B279&amp;Z$1,'デイリーデータ (2)'!$A:$F,5,FALSE),"")</f>
        <v/>
      </c>
      <c r="AA279" s="44" t="str">
        <f>IFERROR(VLOOKUP($B279&amp;AA$1,'デイリーデータ (2)'!$A:$F,5,FALSE),"")</f>
        <v/>
      </c>
      <c r="AB279" s="44" t="str">
        <f>IFERROR(VLOOKUP($B279&amp;AB$1,'デイリーデータ (2)'!$A:$F,5,FALSE),"")</f>
        <v/>
      </c>
      <c r="AC279" s="44" t="str">
        <f>IFERROR(VLOOKUP($B279&amp;AC$1,'デイリーデータ (2)'!$A:$F,5,FALSE),"")</f>
        <v/>
      </c>
      <c r="AD279" s="44" t="str">
        <f>IFERROR(VLOOKUP($B279&amp;AD$1,'デイリーデータ (2)'!$A:$F,5,FALSE),"")</f>
        <v/>
      </c>
      <c r="AE279" s="44" t="str">
        <f>IFERROR(VLOOKUP($B279&amp;AE$1,'デイリーデータ (2)'!$A:$F,5,FALSE),"")</f>
        <v/>
      </c>
      <c r="AF279" s="44" t="str">
        <f>IFERROR(VLOOKUP($B279&amp;AF$1,'デイリーデータ (2)'!$A:$F,5,FALSE),"")</f>
        <v/>
      </c>
      <c r="AG279" s="44" t="str">
        <f>IFERROR(VLOOKUP($B279&amp;AG$1,'デイリーデータ (2)'!$A:$F,5,FALSE),"")</f>
        <v/>
      </c>
      <c r="AH279" s="45" t="str">
        <f>IFERROR(VLOOKUP($B279&amp;AH$1,'デイリーデータ (2)'!$A:$F,5,FALSE),"")</f>
        <v/>
      </c>
    </row>
    <row r="280" spans="1:34" s="15" customFormat="1" ht="9.5" x14ac:dyDescent="0.2">
      <c r="A280" s="29"/>
      <c r="B280" s="30"/>
      <c r="C280" s="28" t="s">
        <v>47</v>
      </c>
      <c r="D280" s="31" t="e">
        <f>VLOOKUP($B279&amp;勤務表!D$1,デイリーデータ,6,FALSE)</f>
        <v>#N/A</v>
      </c>
      <c r="E280" s="31" t="e">
        <f>VLOOKUP($B279&amp;勤務表!E$1,デイリーデータ,6,FALSE)</f>
        <v>#N/A</v>
      </c>
      <c r="F280" s="31" t="str">
        <f>IFERROR(VLOOKUP($B279&amp;勤務表!F$1,デイリーデータ,6,FALSE),"")</f>
        <v/>
      </c>
      <c r="G280" s="31" t="str">
        <f>IFERROR(VLOOKUP($B279&amp;勤務表!G$1,デイリーデータ,6,FALSE),"")</f>
        <v/>
      </c>
      <c r="H280" s="31" t="str">
        <f>IFERROR(VLOOKUP($B279&amp;勤務表!H$1,デイリーデータ,6,FALSE),"")</f>
        <v/>
      </c>
      <c r="I280" s="31" t="str">
        <f>IFERROR(VLOOKUP($B279&amp;勤務表!I$1,デイリーデータ,6,FALSE),"")</f>
        <v/>
      </c>
      <c r="J280" s="31" t="str">
        <f>IFERROR(VLOOKUP($B279&amp;勤務表!J$1,デイリーデータ,6,FALSE),"")</f>
        <v/>
      </c>
      <c r="K280" s="31" t="str">
        <f>IFERROR(VLOOKUP($B279&amp;勤務表!K$1,デイリーデータ,6,FALSE),"")</f>
        <v/>
      </c>
      <c r="L280" s="31" t="str">
        <f>IFERROR(VLOOKUP($B279&amp;勤務表!L$1,デイリーデータ,6,FALSE),"")</f>
        <v/>
      </c>
      <c r="M280" s="31" t="str">
        <f>IFERROR(VLOOKUP($B279&amp;勤務表!M$1,デイリーデータ,6,FALSE),"")</f>
        <v/>
      </c>
      <c r="N280" s="31" t="str">
        <f>IFERROR(VLOOKUP($B279&amp;勤務表!N$1,デイリーデータ,6,FALSE),"")</f>
        <v/>
      </c>
      <c r="O280" s="31" t="str">
        <f>IFERROR(VLOOKUP($B279&amp;勤務表!O$1,デイリーデータ,6,FALSE),"")</f>
        <v/>
      </c>
      <c r="P280" s="31" t="str">
        <f>IFERROR(VLOOKUP($B279&amp;勤務表!P$1,デイリーデータ,6,FALSE),"")</f>
        <v/>
      </c>
      <c r="Q280" s="31" t="str">
        <f>IFERROR(VLOOKUP($B279&amp;勤務表!Q$1,デイリーデータ,6,FALSE),"")</f>
        <v/>
      </c>
      <c r="R280" s="31" t="str">
        <f>IFERROR(VLOOKUP($B279&amp;勤務表!R$1,デイリーデータ,6,FALSE),"")</f>
        <v/>
      </c>
      <c r="S280" s="31" t="str">
        <f>IFERROR(VLOOKUP($B279&amp;勤務表!S$1,デイリーデータ,6,FALSE),"")</f>
        <v/>
      </c>
      <c r="T280" s="31" t="str">
        <f>IFERROR(VLOOKUP($B279&amp;勤務表!T$1,デイリーデータ,6,FALSE),"")</f>
        <v/>
      </c>
      <c r="U280" s="31" t="str">
        <f>IFERROR(VLOOKUP($B279&amp;勤務表!U$1,デイリーデータ,6,FALSE),"")</f>
        <v/>
      </c>
      <c r="V280" s="31" t="str">
        <f>IFERROR(VLOOKUP($B279&amp;勤務表!V$1,デイリーデータ,6,FALSE),"")</f>
        <v/>
      </c>
      <c r="W280" s="31" t="str">
        <f>IFERROR(VLOOKUP($B279&amp;勤務表!W$1,デイリーデータ,6,FALSE),"")</f>
        <v/>
      </c>
      <c r="X280" s="31" t="str">
        <f>IFERROR(VLOOKUP($B279&amp;勤務表!X$1,デイリーデータ,6,FALSE),"")</f>
        <v/>
      </c>
      <c r="Y280" s="31" t="str">
        <f>IFERROR(VLOOKUP($B279&amp;勤務表!Y$1,デイリーデータ,6,FALSE),"")</f>
        <v/>
      </c>
      <c r="Z280" s="31" t="str">
        <f>IFERROR(VLOOKUP($B279&amp;勤務表!Z$1,デイリーデータ,6,FALSE),"")</f>
        <v/>
      </c>
      <c r="AA280" s="31" t="str">
        <f>IFERROR(VLOOKUP($B279&amp;勤務表!AA$1,デイリーデータ,6,FALSE),"")</f>
        <v/>
      </c>
      <c r="AB280" s="31" t="str">
        <f>IFERROR(VLOOKUP($B279&amp;勤務表!AB$1,デイリーデータ,6,FALSE),"")</f>
        <v/>
      </c>
      <c r="AC280" s="31" t="str">
        <f>IFERROR(VLOOKUP($B279&amp;勤務表!AC$1,デイリーデータ,6,FALSE),"")</f>
        <v/>
      </c>
      <c r="AD280" s="31" t="str">
        <f>IFERROR(VLOOKUP($B279&amp;勤務表!AD$1,デイリーデータ,6,FALSE),"")</f>
        <v/>
      </c>
      <c r="AE280" s="31" t="str">
        <f>IFERROR(VLOOKUP($B279&amp;勤務表!AE$1,デイリーデータ,6,FALSE),"")</f>
        <v/>
      </c>
      <c r="AF280" s="31" t="str">
        <f>IFERROR(VLOOKUP($B279&amp;勤務表!AF$1,デイリーデータ,6,FALSE),"")</f>
        <v/>
      </c>
      <c r="AG280" s="31" t="str">
        <f>IFERROR(VLOOKUP($B279&amp;勤務表!AG$1,デイリーデータ,6,FALSE),"")</f>
        <v/>
      </c>
      <c r="AH280" s="32" t="str">
        <f>IFERROR(VLOOKUP($B279&amp;勤務表!AH$1,デイリーデータ,6,FALSE),"")</f>
        <v/>
      </c>
    </row>
    <row r="281" spans="1:34" s="15" customFormat="1" ht="9.5" x14ac:dyDescent="0.2">
      <c r="A281" s="38"/>
      <c r="B281" s="39"/>
      <c r="C281" s="40" t="s">
        <v>46</v>
      </c>
      <c r="D281" s="34" t="e">
        <f>VLOOKUP($B279&amp;D$1,'宅直データ (２)'!$A:$K,8,FALSE)</f>
        <v>#N/A</v>
      </c>
      <c r="E281" s="35" t="e">
        <f>INDEX(拘!$D$15:$AH$63,勤務表!$A279,DAY(勤務表!E$1))</f>
        <v>#VALUE!</v>
      </c>
      <c r="F281" s="35" t="e">
        <f>INDEX(拘!$D$15:$AH$63,勤務表!$A279,DAY(勤務表!F$1))</f>
        <v>#VALUE!</v>
      </c>
      <c r="G281" s="35" t="e">
        <f>INDEX(拘!$D$15:$AH$63,勤務表!$A279,DAY(勤務表!G$1))</f>
        <v>#VALUE!</v>
      </c>
      <c r="H281" s="35" t="e">
        <f>INDEX(拘!$D$15:$AH$63,勤務表!$A279,DAY(勤務表!H$1))</f>
        <v>#VALUE!</v>
      </c>
      <c r="I281" s="35" t="e">
        <f>INDEX(拘!$D$15:$AH$63,勤務表!$A279,DAY(勤務表!I$1))</f>
        <v>#VALUE!</v>
      </c>
      <c r="J281" s="35" t="e">
        <f>INDEX(拘!$D$15:$AH$63,勤務表!$A279,DAY(勤務表!J$1))</f>
        <v>#VALUE!</v>
      </c>
      <c r="K281" s="35" t="e">
        <f>INDEX(拘!$D$15:$AH$63,勤務表!$A279,DAY(勤務表!K$1))</f>
        <v>#VALUE!</v>
      </c>
      <c r="L281" s="35" t="e">
        <f>INDEX(拘!$D$15:$AH$63,勤務表!$A279,DAY(勤務表!L$1))</f>
        <v>#VALUE!</v>
      </c>
      <c r="M281" s="35" t="e">
        <f>INDEX(拘!$D$15:$AH$63,勤務表!$A279,DAY(勤務表!M$1))</f>
        <v>#VALUE!</v>
      </c>
      <c r="N281" s="35" t="e">
        <f>INDEX(拘!$D$15:$AH$63,勤務表!$A279,DAY(勤務表!N$1))</f>
        <v>#VALUE!</v>
      </c>
      <c r="O281" s="35" t="e">
        <f>INDEX(拘!$D$15:$AH$63,勤務表!$A279,DAY(勤務表!O$1))</f>
        <v>#VALUE!</v>
      </c>
      <c r="P281" s="35" t="e">
        <f>INDEX(拘!$D$15:$AH$63,勤務表!$A279,DAY(勤務表!P$1))</f>
        <v>#VALUE!</v>
      </c>
      <c r="Q281" s="35" t="e">
        <f>INDEX(拘!$D$15:$AH$63,勤務表!$A279,DAY(勤務表!Q$1))</f>
        <v>#VALUE!</v>
      </c>
      <c r="R281" s="35" t="e">
        <f>INDEX(拘!$D$15:$AH$63,勤務表!$A279,DAY(勤務表!R$1))</f>
        <v>#VALUE!</v>
      </c>
      <c r="S281" s="35" t="e">
        <f>INDEX(拘!$D$15:$AH$63,勤務表!$A279,DAY(勤務表!S$1))</f>
        <v>#VALUE!</v>
      </c>
      <c r="T281" s="35" t="e">
        <f>INDEX(拘!$D$15:$AH$63,勤務表!$A279,DAY(勤務表!T$1))</f>
        <v>#VALUE!</v>
      </c>
      <c r="U281" s="35" t="e">
        <f>INDEX(拘!$D$15:$AH$63,勤務表!$A279,DAY(勤務表!U$1))</f>
        <v>#VALUE!</v>
      </c>
      <c r="V281" s="35" t="e">
        <f>INDEX(拘!$D$15:$AH$63,勤務表!$A279,DAY(勤務表!V$1))</f>
        <v>#VALUE!</v>
      </c>
      <c r="W281" s="35" t="e">
        <f>INDEX(拘!$D$15:$AH$63,勤務表!$A279,DAY(勤務表!W$1))</f>
        <v>#VALUE!</v>
      </c>
      <c r="X281" s="35" t="e">
        <f>INDEX(拘!$D$15:$AH$63,勤務表!$A279,DAY(勤務表!X$1))</f>
        <v>#VALUE!</v>
      </c>
      <c r="Y281" s="35" t="e">
        <f>INDEX(拘!$D$15:$AH$63,勤務表!$A279,DAY(勤務表!Y$1))</f>
        <v>#VALUE!</v>
      </c>
      <c r="Z281" s="35" t="e">
        <f>INDEX(拘!$D$15:$AH$63,勤務表!$A279,DAY(勤務表!Z$1))</f>
        <v>#VALUE!</v>
      </c>
      <c r="AA281" s="35" t="e">
        <f>INDEX(拘!$D$15:$AH$63,勤務表!$A279,DAY(勤務表!AA$1))</f>
        <v>#VALUE!</v>
      </c>
      <c r="AB281" s="35" t="e">
        <f>INDEX(拘!$D$15:$AH$63,勤務表!$A279,DAY(勤務表!AB$1))</f>
        <v>#VALUE!</v>
      </c>
      <c r="AC281" s="35" t="e">
        <f>INDEX(拘!$D$15:$AH$63,勤務表!$A279,DAY(勤務表!AC$1))</f>
        <v>#VALUE!</v>
      </c>
      <c r="AD281" s="35" t="e">
        <f>INDEX(拘!$D$15:$AH$63,勤務表!$A279,DAY(勤務表!AD$1))</f>
        <v>#VALUE!</v>
      </c>
      <c r="AE281" s="35" t="e">
        <f>INDEX(拘!$D$15:$AH$63,勤務表!$A279,DAY(勤務表!AE$1))</f>
        <v>#VALUE!</v>
      </c>
      <c r="AF281" s="35" t="e">
        <f>INDEX(拘!$D$15:$AH$63,勤務表!$A279,DAY(勤務表!AF$1))</f>
        <v>#VALUE!</v>
      </c>
      <c r="AG281" s="35" t="e">
        <f>INDEX(拘!$D$15:$AH$63,勤務表!$A279,DAY(勤務表!AG$1))</f>
        <v>#VALUE!</v>
      </c>
      <c r="AH281" s="36" t="e">
        <f>INDEX(拘!$D$15:$AH$63,勤務表!$A279,DAY(勤務表!AH$1))</f>
        <v>#VALUE!</v>
      </c>
    </row>
    <row r="282" spans="1:34" s="15" customFormat="1" x14ac:dyDescent="0.2">
      <c r="A282" s="41" t="str">
        <f>IFERROR(IF(A279+1&lt;=MAX('デイリーデータ (2)'!G:G),A279+1,""),"")</f>
        <v/>
      </c>
      <c r="B282" s="42">
        <f>IFERROR(VLOOKUP(A282,スタッフ!A:C,2,FALSE),"")</f>
        <v>0</v>
      </c>
      <c r="C282" s="46">
        <f>IFERROR(VLOOKUP(A282,スタッフ!A:C,3,FALSE),"")</f>
        <v>0</v>
      </c>
      <c r="D282" s="43" t="str">
        <f>IFERROR(VLOOKUP($B282&amp;D$1,'デイリーデータ (2)'!$A:$F,5,FALSE),"")</f>
        <v/>
      </c>
      <c r="E282" s="44" t="str">
        <f>IFERROR(VLOOKUP($B282&amp;E$1,'デイリーデータ (2)'!$A:$F,5,FALSE),"")</f>
        <v/>
      </c>
      <c r="F282" s="44" t="str">
        <f>IFERROR(VLOOKUP($B282&amp;F$1,'デイリーデータ (2)'!$A:$F,5,FALSE),"")</f>
        <v/>
      </c>
      <c r="G282" s="44" t="str">
        <f>IFERROR(VLOOKUP($B282&amp;G$1,'デイリーデータ (2)'!$A:$F,5,FALSE),"")</f>
        <v/>
      </c>
      <c r="H282" s="44" t="str">
        <f>IFERROR(VLOOKUP($B282&amp;H$1,'デイリーデータ (2)'!$A:$F,5,FALSE),"")</f>
        <v/>
      </c>
      <c r="I282" s="44" t="str">
        <f>IFERROR(VLOOKUP($B282&amp;I$1,'デイリーデータ (2)'!$A:$F,5,FALSE),"")</f>
        <v/>
      </c>
      <c r="J282" s="44" t="str">
        <f>IFERROR(VLOOKUP($B282&amp;J$1,'デイリーデータ (2)'!$A:$F,5,FALSE),"")</f>
        <v/>
      </c>
      <c r="K282" s="44" t="str">
        <f>IFERROR(VLOOKUP($B282&amp;K$1,'デイリーデータ (2)'!$A:$F,5,FALSE),"")</f>
        <v/>
      </c>
      <c r="L282" s="44" t="str">
        <f>IFERROR(VLOOKUP($B282&amp;L$1,'デイリーデータ (2)'!$A:$F,5,FALSE),"")</f>
        <v/>
      </c>
      <c r="M282" s="44" t="str">
        <f>IFERROR(VLOOKUP($B282&amp;M$1,'デイリーデータ (2)'!$A:$F,5,FALSE),"")</f>
        <v/>
      </c>
      <c r="N282" s="44" t="str">
        <f>IFERROR(VLOOKUP($B282&amp;N$1,'デイリーデータ (2)'!$A:$F,5,FALSE),"")</f>
        <v/>
      </c>
      <c r="O282" s="44" t="str">
        <f>IFERROR(VLOOKUP($B282&amp;O$1,'デイリーデータ (2)'!$A:$F,5,FALSE),"")</f>
        <v/>
      </c>
      <c r="P282" s="44" t="str">
        <f>IFERROR(VLOOKUP($B282&amp;P$1,'デイリーデータ (2)'!$A:$F,5,FALSE),"")</f>
        <v/>
      </c>
      <c r="Q282" s="44" t="str">
        <f>IFERROR(VLOOKUP($B282&amp;Q$1,'デイリーデータ (2)'!$A:$F,5,FALSE),"")</f>
        <v/>
      </c>
      <c r="R282" s="44" t="str">
        <f>IFERROR(VLOOKUP($B282&amp;R$1,'デイリーデータ (2)'!$A:$F,5,FALSE),"")</f>
        <v/>
      </c>
      <c r="S282" s="44" t="str">
        <f>IFERROR(VLOOKUP($B282&amp;S$1,'デイリーデータ (2)'!$A:$F,5,FALSE),"")</f>
        <v/>
      </c>
      <c r="T282" s="44" t="str">
        <f>IFERROR(VLOOKUP($B282&amp;T$1,'デイリーデータ (2)'!$A:$F,5,FALSE),"")</f>
        <v/>
      </c>
      <c r="U282" s="44" t="str">
        <f>IFERROR(VLOOKUP($B282&amp;U$1,'デイリーデータ (2)'!$A:$F,5,FALSE),"")</f>
        <v/>
      </c>
      <c r="V282" s="44" t="str">
        <f>IFERROR(VLOOKUP($B282&amp;V$1,'デイリーデータ (2)'!$A:$F,5,FALSE),"")</f>
        <v/>
      </c>
      <c r="W282" s="44" t="str">
        <f>IFERROR(VLOOKUP($B282&amp;W$1,'デイリーデータ (2)'!$A:$F,5,FALSE),"")</f>
        <v/>
      </c>
      <c r="X282" s="44" t="str">
        <f>IFERROR(VLOOKUP($B282&amp;X$1,'デイリーデータ (2)'!$A:$F,5,FALSE),"")</f>
        <v/>
      </c>
      <c r="Y282" s="44" t="str">
        <f>IFERROR(VLOOKUP($B282&amp;Y$1,'デイリーデータ (2)'!$A:$F,5,FALSE),"")</f>
        <v/>
      </c>
      <c r="Z282" s="44" t="str">
        <f>IFERROR(VLOOKUP($B282&amp;Z$1,'デイリーデータ (2)'!$A:$F,5,FALSE),"")</f>
        <v/>
      </c>
      <c r="AA282" s="44" t="str">
        <f>IFERROR(VLOOKUP($B282&amp;AA$1,'デイリーデータ (2)'!$A:$F,5,FALSE),"")</f>
        <v/>
      </c>
      <c r="AB282" s="44" t="str">
        <f>IFERROR(VLOOKUP($B282&amp;AB$1,'デイリーデータ (2)'!$A:$F,5,FALSE),"")</f>
        <v/>
      </c>
      <c r="AC282" s="44" t="str">
        <f>IFERROR(VLOOKUP($B282&amp;AC$1,'デイリーデータ (2)'!$A:$F,5,FALSE),"")</f>
        <v/>
      </c>
      <c r="AD282" s="44" t="str">
        <f>IFERROR(VLOOKUP($B282&amp;AD$1,'デイリーデータ (2)'!$A:$F,5,FALSE),"")</f>
        <v/>
      </c>
      <c r="AE282" s="44" t="str">
        <f>IFERROR(VLOOKUP($B282&amp;AE$1,'デイリーデータ (2)'!$A:$F,5,FALSE),"")</f>
        <v/>
      </c>
      <c r="AF282" s="44" t="str">
        <f>IFERROR(VLOOKUP($B282&amp;AF$1,'デイリーデータ (2)'!$A:$F,5,FALSE),"")</f>
        <v/>
      </c>
      <c r="AG282" s="44" t="str">
        <f>IFERROR(VLOOKUP($B282&amp;AG$1,'デイリーデータ (2)'!$A:$F,5,FALSE),"")</f>
        <v/>
      </c>
      <c r="AH282" s="45" t="str">
        <f>IFERROR(VLOOKUP($B282&amp;AH$1,'デイリーデータ (2)'!$A:$F,5,FALSE),"")</f>
        <v/>
      </c>
    </row>
    <row r="283" spans="1:34" s="15" customFormat="1" ht="9.5" x14ac:dyDescent="0.2">
      <c r="A283" s="29"/>
      <c r="B283" s="30"/>
      <c r="C283" s="28" t="s">
        <v>47</v>
      </c>
      <c r="D283" s="31" t="e">
        <f>VLOOKUP($B282&amp;勤務表!D$1,デイリーデータ,6,FALSE)</f>
        <v>#N/A</v>
      </c>
      <c r="E283" s="31" t="e">
        <f>VLOOKUP($B282&amp;勤務表!E$1,デイリーデータ,6,FALSE)</f>
        <v>#N/A</v>
      </c>
      <c r="F283" s="31" t="str">
        <f>IFERROR(VLOOKUP($B282&amp;勤務表!F$1,デイリーデータ,6,FALSE),"")</f>
        <v/>
      </c>
      <c r="G283" s="31" t="str">
        <f>IFERROR(VLOOKUP($B282&amp;勤務表!G$1,デイリーデータ,6,FALSE),"")</f>
        <v/>
      </c>
      <c r="H283" s="31" t="str">
        <f>IFERROR(VLOOKUP($B282&amp;勤務表!H$1,デイリーデータ,6,FALSE),"")</f>
        <v/>
      </c>
      <c r="I283" s="31" t="str">
        <f>IFERROR(VLOOKUP($B282&amp;勤務表!I$1,デイリーデータ,6,FALSE),"")</f>
        <v/>
      </c>
      <c r="J283" s="31" t="str">
        <f>IFERROR(VLOOKUP($B282&amp;勤務表!J$1,デイリーデータ,6,FALSE),"")</f>
        <v/>
      </c>
      <c r="K283" s="31" t="str">
        <f>IFERROR(VLOOKUP($B282&amp;勤務表!K$1,デイリーデータ,6,FALSE),"")</f>
        <v/>
      </c>
      <c r="L283" s="31" t="str">
        <f>IFERROR(VLOOKUP($B282&amp;勤務表!L$1,デイリーデータ,6,FALSE),"")</f>
        <v/>
      </c>
      <c r="M283" s="31" t="str">
        <f>IFERROR(VLOOKUP($B282&amp;勤務表!M$1,デイリーデータ,6,FALSE),"")</f>
        <v/>
      </c>
      <c r="N283" s="31" t="str">
        <f>IFERROR(VLOOKUP($B282&amp;勤務表!N$1,デイリーデータ,6,FALSE),"")</f>
        <v/>
      </c>
      <c r="O283" s="31" t="str">
        <f>IFERROR(VLOOKUP($B282&amp;勤務表!O$1,デイリーデータ,6,FALSE),"")</f>
        <v/>
      </c>
      <c r="P283" s="31" t="str">
        <f>IFERROR(VLOOKUP($B282&amp;勤務表!P$1,デイリーデータ,6,FALSE),"")</f>
        <v/>
      </c>
      <c r="Q283" s="31" t="str">
        <f>IFERROR(VLOOKUP($B282&amp;勤務表!Q$1,デイリーデータ,6,FALSE),"")</f>
        <v/>
      </c>
      <c r="R283" s="31" t="str">
        <f>IFERROR(VLOOKUP($B282&amp;勤務表!R$1,デイリーデータ,6,FALSE),"")</f>
        <v/>
      </c>
      <c r="S283" s="31" t="str">
        <f>IFERROR(VLOOKUP($B282&amp;勤務表!S$1,デイリーデータ,6,FALSE),"")</f>
        <v/>
      </c>
      <c r="T283" s="31" t="str">
        <f>IFERROR(VLOOKUP($B282&amp;勤務表!T$1,デイリーデータ,6,FALSE),"")</f>
        <v/>
      </c>
      <c r="U283" s="31" t="str">
        <f>IFERROR(VLOOKUP($B282&amp;勤務表!U$1,デイリーデータ,6,FALSE),"")</f>
        <v/>
      </c>
      <c r="V283" s="31" t="str">
        <f>IFERROR(VLOOKUP($B282&amp;勤務表!V$1,デイリーデータ,6,FALSE),"")</f>
        <v/>
      </c>
      <c r="W283" s="31" t="str">
        <f>IFERROR(VLOOKUP($B282&amp;勤務表!W$1,デイリーデータ,6,FALSE),"")</f>
        <v/>
      </c>
      <c r="X283" s="31" t="str">
        <f>IFERROR(VLOOKUP($B282&amp;勤務表!X$1,デイリーデータ,6,FALSE),"")</f>
        <v/>
      </c>
      <c r="Y283" s="31" t="str">
        <f>IFERROR(VLOOKUP($B282&amp;勤務表!Y$1,デイリーデータ,6,FALSE),"")</f>
        <v/>
      </c>
      <c r="Z283" s="31" t="str">
        <f>IFERROR(VLOOKUP($B282&amp;勤務表!Z$1,デイリーデータ,6,FALSE),"")</f>
        <v/>
      </c>
      <c r="AA283" s="31" t="str">
        <f>IFERROR(VLOOKUP($B282&amp;勤務表!AA$1,デイリーデータ,6,FALSE),"")</f>
        <v/>
      </c>
      <c r="AB283" s="31" t="str">
        <f>IFERROR(VLOOKUP($B282&amp;勤務表!AB$1,デイリーデータ,6,FALSE),"")</f>
        <v/>
      </c>
      <c r="AC283" s="31" t="str">
        <f>IFERROR(VLOOKUP($B282&amp;勤務表!AC$1,デイリーデータ,6,FALSE),"")</f>
        <v/>
      </c>
      <c r="AD283" s="31" t="str">
        <f>IFERROR(VLOOKUP($B282&amp;勤務表!AD$1,デイリーデータ,6,FALSE),"")</f>
        <v/>
      </c>
      <c r="AE283" s="31" t="str">
        <f>IFERROR(VLOOKUP($B282&amp;勤務表!AE$1,デイリーデータ,6,FALSE),"")</f>
        <v/>
      </c>
      <c r="AF283" s="31" t="str">
        <f>IFERROR(VLOOKUP($B282&amp;勤務表!AF$1,デイリーデータ,6,FALSE),"")</f>
        <v/>
      </c>
      <c r="AG283" s="31" t="str">
        <f>IFERROR(VLOOKUP($B282&amp;勤務表!AG$1,デイリーデータ,6,FALSE),"")</f>
        <v/>
      </c>
      <c r="AH283" s="32" t="str">
        <f>IFERROR(VLOOKUP($B282&amp;勤務表!AH$1,デイリーデータ,6,FALSE),"")</f>
        <v/>
      </c>
    </row>
    <row r="284" spans="1:34" s="15" customFormat="1" ht="9.5" x14ac:dyDescent="0.2">
      <c r="A284" s="38"/>
      <c r="B284" s="39"/>
      <c r="C284" s="40" t="s">
        <v>46</v>
      </c>
      <c r="D284" s="34" t="e">
        <f>VLOOKUP($B282&amp;D$1,'宅直データ (２)'!$A:$K,8,FALSE)</f>
        <v>#N/A</v>
      </c>
      <c r="E284" s="35" t="e">
        <f>INDEX(拘!$D$15:$AH$63,勤務表!$A282,DAY(勤務表!E$1))</f>
        <v>#VALUE!</v>
      </c>
      <c r="F284" s="35" t="e">
        <f>INDEX(拘!$D$15:$AH$63,勤務表!$A282,DAY(勤務表!F$1))</f>
        <v>#VALUE!</v>
      </c>
      <c r="G284" s="35" t="e">
        <f>INDEX(拘!$D$15:$AH$63,勤務表!$A282,DAY(勤務表!G$1))</f>
        <v>#VALUE!</v>
      </c>
      <c r="H284" s="35" t="e">
        <f>INDEX(拘!$D$15:$AH$63,勤務表!$A282,DAY(勤務表!H$1))</f>
        <v>#VALUE!</v>
      </c>
      <c r="I284" s="35" t="e">
        <f>INDEX(拘!$D$15:$AH$63,勤務表!$A282,DAY(勤務表!I$1))</f>
        <v>#VALUE!</v>
      </c>
      <c r="J284" s="35" t="e">
        <f>INDEX(拘!$D$15:$AH$63,勤務表!$A282,DAY(勤務表!J$1))</f>
        <v>#VALUE!</v>
      </c>
      <c r="K284" s="35" t="e">
        <f>INDEX(拘!$D$15:$AH$63,勤務表!$A282,DAY(勤務表!K$1))</f>
        <v>#VALUE!</v>
      </c>
      <c r="L284" s="35" t="e">
        <f>INDEX(拘!$D$15:$AH$63,勤務表!$A282,DAY(勤務表!L$1))</f>
        <v>#VALUE!</v>
      </c>
      <c r="M284" s="35" t="e">
        <f>INDEX(拘!$D$15:$AH$63,勤務表!$A282,DAY(勤務表!M$1))</f>
        <v>#VALUE!</v>
      </c>
      <c r="N284" s="35" t="e">
        <f>INDEX(拘!$D$15:$AH$63,勤務表!$A282,DAY(勤務表!N$1))</f>
        <v>#VALUE!</v>
      </c>
      <c r="O284" s="35" t="e">
        <f>INDEX(拘!$D$15:$AH$63,勤務表!$A282,DAY(勤務表!O$1))</f>
        <v>#VALUE!</v>
      </c>
      <c r="P284" s="35" t="e">
        <f>INDEX(拘!$D$15:$AH$63,勤務表!$A282,DAY(勤務表!P$1))</f>
        <v>#VALUE!</v>
      </c>
      <c r="Q284" s="35" t="e">
        <f>INDEX(拘!$D$15:$AH$63,勤務表!$A282,DAY(勤務表!Q$1))</f>
        <v>#VALUE!</v>
      </c>
      <c r="R284" s="35" t="e">
        <f>INDEX(拘!$D$15:$AH$63,勤務表!$A282,DAY(勤務表!R$1))</f>
        <v>#VALUE!</v>
      </c>
      <c r="S284" s="35" t="e">
        <f>INDEX(拘!$D$15:$AH$63,勤務表!$A282,DAY(勤務表!S$1))</f>
        <v>#VALUE!</v>
      </c>
      <c r="T284" s="35" t="e">
        <f>INDEX(拘!$D$15:$AH$63,勤務表!$A282,DAY(勤務表!T$1))</f>
        <v>#VALUE!</v>
      </c>
      <c r="U284" s="35" t="e">
        <f>INDEX(拘!$D$15:$AH$63,勤務表!$A282,DAY(勤務表!U$1))</f>
        <v>#VALUE!</v>
      </c>
      <c r="V284" s="35" t="e">
        <f>INDEX(拘!$D$15:$AH$63,勤務表!$A282,DAY(勤務表!V$1))</f>
        <v>#VALUE!</v>
      </c>
      <c r="W284" s="35" t="e">
        <f>INDEX(拘!$D$15:$AH$63,勤務表!$A282,DAY(勤務表!W$1))</f>
        <v>#VALUE!</v>
      </c>
      <c r="X284" s="35" t="e">
        <f>INDEX(拘!$D$15:$AH$63,勤務表!$A282,DAY(勤務表!X$1))</f>
        <v>#VALUE!</v>
      </c>
      <c r="Y284" s="35" t="e">
        <f>INDEX(拘!$D$15:$AH$63,勤務表!$A282,DAY(勤務表!Y$1))</f>
        <v>#VALUE!</v>
      </c>
      <c r="Z284" s="35" t="e">
        <f>INDEX(拘!$D$15:$AH$63,勤務表!$A282,DAY(勤務表!Z$1))</f>
        <v>#VALUE!</v>
      </c>
      <c r="AA284" s="35" t="e">
        <f>INDEX(拘!$D$15:$AH$63,勤務表!$A282,DAY(勤務表!AA$1))</f>
        <v>#VALUE!</v>
      </c>
      <c r="AB284" s="35" t="e">
        <f>INDEX(拘!$D$15:$AH$63,勤務表!$A282,DAY(勤務表!AB$1))</f>
        <v>#VALUE!</v>
      </c>
      <c r="AC284" s="35" t="e">
        <f>INDEX(拘!$D$15:$AH$63,勤務表!$A282,DAY(勤務表!AC$1))</f>
        <v>#VALUE!</v>
      </c>
      <c r="AD284" s="35" t="e">
        <f>INDEX(拘!$D$15:$AH$63,勤務表!$A282,DAY(勤務表!AD$1))</f>
        <v>#VALUE!</v>
      </c>
      <c r="AE284" s="35" t="e">
        <f>INDEX(拘!$D$15:$AH$63,勤務表!$A282,DAY(勤務表!AE$1))</f>
        <v>#VALUE!</v>
      </c>
      <c r="AF284" s="35" t="e">
        <f>INDEX(拘!$D$15:$AH$63,勤務表!$A282,DAY(勤務表!AF$1))</f>
        <v>#VALUE!</v>
      </c>
      <c r="AG284" s="35" t="e">
        <f>INDEX(拘!$D$15:$AH$63,勤務表!$A282,DAY(勤務表!AG$1))</f>
        <v>#VALUE!</v>
      </c>
      <c r="AH284" s="36" t="e">
        <f>INDEX(拘!$D$15:$AH$63,勤務表!$A282,DAY(勤務表!AH$1))</f>
        <v>#VALUE!</v>
      </c>
    </row>
    <row r="285" spans="1:34" s="15" customFormat="1" x14ac:dyDescent="0.2">
      <c r="A285" s="41" t="str">
        <f>IFERROR(IF(A282+1&lt;=MAX('デイリーデータ (2)'!G:G),A282+1,""),"")</f>
        <v/>
      </c>
      <c r="B285" s="42">
        <f>IFERROR(VLOOKUP(A285,スタッフ!A:C,2,FALSE),"")</f>
        <v>0</v>
      </c>
      <c r="C285" s="46">
        <f>IFERROR(VLOOKUP(A285,スタッフ!A:C,3,FALSE),"")</f>
        <v>0</v>
      </c>
      <c r="D285" s="43" t="str">
        <f>IFERROR(VLOOKUP($B285&amp;D$1,'デイリーデータ (2)'!$A:$F,5,FALSE),"")</f>
        <v/>
      </c>
      <c r="E285" s="44" t="str">
        <f>IFERROR(VLOOKUP($B285&amp;E$1,'デイリーデータ (2)'!$A:$F,5,FALSE),"")</f>
        <v/>
      </c>
      <c r="F285" s="44" t="str">
        <f>IFERROR(VLOOKUP($B285&amp;F$1,'デイリーデータ (2)'!$A:$F,5,FALSE),"")</f>
        <v/>
      </c>
      <c r="G285" s="44" t="str">
        <f>IFERROR(VLOOKUP($B285&amp;G$1,'デイリーデータ (2)'!$A:$F,5,FALSE),"")</f>
        <v/>
      </c>
      <c r="H285" s="44" t="str">
        <f>IFERROR(VLOOKUP($B285&amp;H$1,'デイリーデータ (2)'!$A:$F,5,FALSE),"")</f>
        <v/>
      </c>
      <c r="I285" s="44" t="str">
        <f>IFERROR(VLOOKUP($B285&amp;I$1,'デイリーデータ (2)'!$A:$F,5,FALSE),"")</f>
        <v/>
      </c>
      <c r="J285" s="44" t="str">
        <f>IFERROR(VLOOKUP($B285&amp;J$1,'デイリーデータ (2)'!$A:$F,5,FALSE),"")</f>
        <v/>
      </c>
      <c r="K285" s="44" t="str">
        <f>IFERROR(VLOOKUP($B285&amp;K$1,'デイリーデータ (2)'!$A:$F,5,FALSE),"")</f>
        <v/>
      </c>
      <c r="L285" s="44" t="str">
        <f>IFERROR(VLOOKUP($B285&amp;L$1,'デイリーデータ (2)'!$A:$F,5,FALSE),"")</f>
        <v/>
      </c>
      <c r="M285" s="44" t="str">
        <f>IFERROR(VLOOKUP($B285&amp;M$1,'デイリーデータ (2)'!$A:$F,5,FALSE),"")</f>
        <v/>
      </c>
      <c r="N285" s="44" t="str">
        <f>IFERROR(VLOOKUP($B285&amp;N$1,'デイリーデータ (2)'!$A:$F,5,FALSE),"")</f>
        <v/>
      </c>
      <c r="O285" s="44" t="str">
        <f>IFERROR(VLOOKUP($B285&amp;O$1,'デイリーデータ (2)'!$A:$F,5,FALSE),"")</f>
        <v/>
      </c>
      <c r="P285" s="44" t="str">
        <f>IFERROR(VLOOKUP($B285&amp;P$1,'デイリーデータ (2)'!$A:$F,5,FALSE),"")</f>
        <v/>
      </c>
      <c r="Q285" s="44" t="str">
        <f>IFERROR(VLOOKUP($B285&amp;Q$1,'デイリーデータ (2)'!$A:$F,5,FALSE),"")</f>
        <v/>
      </c>
      <c r="R285" s="44" t="str">
        <f>IFERROR(VLOOKUP($B285&amp;R$1,'デイリーデータ (2)'!$A:$F,5,FALSE),"")</f>
        <v/>
      </c>
      <c r="S285" s="44" t="str">
        <f>IFERROR(VLOOKUP($B285&amp;S$1,'デイリーデータ (2)'!$A:$F,5,FALSE),"")</f>
        <v/>
      </c>
      <c r="T285" s="44" t="str">
        <f>IFERROR(VLOOKUP($B285&amp;T$1,'デイリーデータ (2)'!$A:$F,5,FALSE),"")</f>
        <v/>
      </c>
      <c r="U285" s="44" t="str">
        <f>IFERROR(VLOOKUP($B285&amp;U$1,'デイリーデータ (2)'!$A:$F,5,FALSE),"")</f>
        <v/>
      </c>
      <c r="V285" s="44" t="str">
        <f>IFERROR(VLOOKUP($B285&amp;V$1,'デイリーデータ (2)'!$A:$F,5,FALSE),"")</f>
        <v/>
      </c>
      <c r="W285" s="44" t="str">
        <f>IFERROR(VLOOKUP($B285&amp;W$1,'デイリーデータ (2)'!$A:$F,5,FALSE),"")</f>
        <v/>
      </c>
      <c r="X285" s="44" t="str">
        <f>IFERROR(VLOOKUP($B285&amp;X$1,'デイリーデータ (2)'!$A:$F,5,FALSE),"")</f>
        <v/>
      </c>
      <c r="Y285" s="44" t="str">
        <f>IFERROR(VLOOKUP($B285&amp;Y$1,'デイリーデータ (2)'!$A:$F,5,FALSE),"")</f>
        <v/>
      </c>
      <c r="Z285" s="44" t="str">
        <f>IFERROR(VLOOKUP($B285&amp;Z$1,'デイリーデータ (2)'!$A:$F,5,FALSE),"")</f>
        <v/>
      </c>
      <c r="AA285" s="44" t="str">
        <f>IFERROR(VLOOKUP($B285&amp;AA$1,'デイリーデータ (2)'!$A:$F,5,FALSE),"")</f>
        <v/>
      </c>
      <c r="AB285" s="44" t="str">
        <f>IFERROR(VLOOKUP($B285&amp;AB$1,'デイリーデータ (2)'!$A:$F,5,FALSE),"")</f>
        <v/>
      </c>
      <c r="AC285" s="44" t="str">
        <f>IFERROR(VLOOKUP($B285&amp;AC$1,'デイリーデータ (2)'!$A:$F,5,FALSE),"")</f>
        <v/>
      </c>
      <c r="AD285" s="44" t="str">
        <f>IFERROR(VLOOKUP($B285&amp;AD$1,'デイリーデータ (2)'!$A:$F,5,FALSE),"")</f>
        <v/>
      </c>
      <c r="AE285" s="44" t="str">
        <f>IFERROR(VLOOKUP($B285&amp;AE$1,'デイリーデータ (2)'!$A:$F,5,FALSE),"")</f>
        <v/>
      </c>
      <c r="AF285" s="44" t="str">
        <f>IFERROR(VLOOKUP($B285&amp;AF$1,'デイリーデータ (2)'!$A:$F,5,FALSE),"")</f>
        <v/>
      </c>
      <c r="AG285" s="44" t="str">
        <f>IFERROR(VLOOKUP($B285&amp;AG$1,'デイリーデータ (2)'!$A:$F,5,FALSE),"")</f>
        <v/>
      </c>
      <c r="AH285" s="45" t="str">
        <f>IFERROR(VLOOKUP($B285&amp;AH$1,'デイリーデータ (2)'!$A:$F,5,FALSE),"")</f>
        <v/>
      </c>
    </row>
    <row r="286" spans="1:34" s="15" customFormat="1" ht="9.5" x14ac:dyDescent="0.2">
      <c r="A286" s="29"/>
      <c r="B286" s="30"/>
      <c r="C286" s="28" t="s">
        <v>47</v>
      </c>
      <c r="D286" s="31" t="e">
        <f>VLOOKUP($B285&amp;勤務表!D$1,デイリーデータ,6,FALSE)</f>
        <v>#N/A</v>
      </c>
      <c r="E286" s="31" t="e">
        <f>VLOOKUP($B285&amp;勤務表!E$1,デイリーデータ,6,FALSE)</f>
        <v>#N/A</v>
      </c>
      <c r="F286" s="31" t="str">
        <f>IFERROR(VLOOKUP($B285&amp;勤務表!F$1,デイリーデータ,6,FALSE),"")</f>
        <v/>
      </c>
      <c r="G286" s="31" t="str">
        <f>IFERROR(VLOOKUP($B285&amp;勤務表!G$1,デイリーデータ,6,FALSE),"")</f>
        <v/>
      </c>
      <c r="H286" s="31" t="str">
        <f>IFERROR(VLOOKUP($B285&amp;勤務表!H$1,デイリーデータ,6,FALSE),"")</f>
        <v/>
      </c>
      <c r="I286" s="31" t="str">
        <f>IFERROR(VLOOKUP($B285&amp;勤務表!I$1,デイリーデータ,6,FALSE),"")</f>
        <v/>
      </c>
      <c r="J286" s="31" t="str">
        <f>IFERROR(VLOOKUP($B285&amp;勤務表!J$1,デイリーデータ,6,FALSE),"")</f>
        <v/>
      </c>
      <c r="K286" s="31" t="str">
        <f>IFERROR(VLOOKUP($B285&amp;勤務表!K$1,デイリーデータ,6,FALSE),"")</f>
        <v/>
      </c>
      <c r="L286" s="31" t="str">
        <f>IFERROR(VLOOKUP($B285&amp;勤務表!L$1,デイリーデータ,6,FALSE),"")</f>
        <v/>
      </c>
      <c r="M286" s="31" t="str">
        <f>IFERROR(VLOOKUP($B285&amp;勤務表!M$1,デイリーデータ,6,FALSE),"")</f>
        <v/>
      </c>
      <c r="N286" s="31" t="str">
        <f>IFERROR(VLOOKUP($B285&amp;勤務表!N$1,デイリーデータ,6,FALSE),"")</f>
        <v/>
      </c>
      <c r="O286" s="31" t="str">
        <f>IFERROR(VLOOKUP($B285&amp;勤務表!O$1,デイリーデータ,6,FALSE),"")</f>
        <v/>
      </c>
      <c r="P286" s="31" t="str">
        <f>IFERROR(VLOOKUP($B285&amp;勤務表!P$1,デイリーデータ,6,FALSE),"")</f>
        <v/>
      </c>
      <c r="Q286" s="31" t="str">
        <f>IFERROR(VLOOKUP($B285&amp;勤務表!Q$1,デイリーデータ,6,FALSE),"")</f>
        <v/>
      </c>
      <c r="R286" s="31" t="str">
        <f>IFERROR(VLOOKUP($B285&amp;勤務表!R$1,デイリーデータ,6,FALSE),"")</f>
        <v/>
      </c>
      <c r="S286" s="31" t="str">
        <f>IFERROR(VLOOKUP($B285&amp;勤務表!S$1,デイリーデータ,6,FALSE),"")</f>
        <v/>
      </c>
      <c r="T286" s="31" t="str">
        <f>IFERROR(VLOOKUP($B285&amp;勤務表!T$1,デイリーデータ,6,FALSE),"")</f>
        <v/>
      </c>
      <c r="U286" s="31" t="str">
        <f>IFERROR(VLOOKUP($B285&amp;勤務表!U$1,デイリーデータ,6,FALSE),"")</f>
        <v/>
      </c>
      <c r="V286" s="31" t="str">
        <f>IFERROR(VLOOKUP($B285&amp;勤務表!V$1,デイリーデータ,6,FALSE),"")</f>
        <v/>
      </c>
      <c r="W286" s="31" t="str">
        <f>IFERROR(VLOOKUP($B285&amp;勤務表!W$1,デイリーデータ,6,FALSE),"")</f>
        <v/>
      </c>
      <c r="X286" s="31" t="str">
        <f>IFERROR(VLOOKUP($B285&amp;勤務表!X$1,デイリーデータ,6,FALSE),"")</f>
        <v/>
      </c>
      <c r="Y286" s="31" t="str">
        <f>IFERROR(VLOOKUP($B285&amp;勤務表!Y$1,デイリーデータ,6,FALSE),"")</f>
        <v/>
      </c>
      <c r="Z286" s="31" t="str">
        <f>IFERROR(VLOOKUP($B285&amp;勤務表!Z$1,デイリーデータ,6,FALSE),"")</f>
        <v/>
      </c>
      <c r="AA286" s="31" t="str">
        <f>IFERROR(VLOOKUP($B285&amp;勤務表!AA$1,デイリーデータ,6,FALSE),"")</f>
        <v/>
      </c>
      <c r="AB286" s="31" t="str">
        <f>IFERROR(VLOOKUP($B285&amp;勤務表!AB$1,デイリーデータ,6,FALSE),"")</f>
        <v/>
      </c>
      <c r="AC286" s="31" t="str">
        <f>IFERROR(VLOOKUP($B285&amp;勤務表!AC$1,デイリーデータ,6,FALSE),"")</f>
        <v/>
      </c>
      <c r="AD286" s="31" t="str">
        <f>IFERROR(VLOOKUP($B285&amp;勤務表!AD$1,デイリーデータ,6,FALSE),"")</f>
        <v/>
      </c>
      <c r="AE286" s="31" t="str">
        <f>IFERROR(VLOOKUP($B285&amp;勤務表!AE$1,デイリーデータ,6,FALSE),"")</f>
        <v/>
      </c>
      <c r="AF286" s="31" t="str">
        <f>IFERROR(VLOOKUP($B285&amp;勤務表!AF$1,デイリーデータ,6,FALSE),"")</f>
        <v/>
      </c>
      <c r="AG286" s="31" t="str">
        <f>IFERROR(VLOOKUP($B285&amp;勤務表!AG$1,デイリーデータ,6,FALSE),"")</f>
        <v/>
      </c>
      <c r="AH286" s="32" t="str">
        <f>IFERROR(VLOOKUP($B285&amp;勤務表!AH$1,デイリーデータ,6,FALSE),"")</f>
        <v/>
      </c>
    </row>
    <row r="287" spans="1:34" s="15" customFormat="1" ht="9.5" x14ac:dyDescent="0.2">
      <c r="A287" s="38"/>
      <c r="B287" s="39"/>
      <c r="C287" s="40" t="s">
        <v>46</v>
      </c>
      <c r="D287" s="34" t="e">
        <f>VLOOKUP($B285&amp;D$1,'宅直データ (２)'!$A:$K,8,FALSE)</f>
        <v>#N/A</v>
      </c>
      <c r="E287" s="35" t="e">
        <f>INDEX(拘!$D$15:$AH$63,勤務表!$A285,DAY(勤務表!E$1))</f>
        <v>#VALUE!</v>
      </c>
      <c r="F287" s="35" t="e">
        <f>INDEX(拘!$D$15:$AH$63,勤務表!$A285,DAY(勤務表!F$1))</f>
        <v>#VALUE!</v>
      </c>
      <c r="G287" s="35" t="e">
        <f>INDEX(拘!$D$15:$AH$63,勤務表!$A285,DAY(勤務表!G$1))</f>
        <v>#VALUE!</v>
      </c>
      <c r="H287" s="35" t="e">
        <f>INDEX(拘!$D$15:$AH$63,勤務表!$A285,DAY(勤務表!H$1))</f>
        <v>#VALUE!</v>
      </c>
      <c r="I287" s="35" t="e">
        <f>INDEX(拘!$D$15:$AH$63,勤務表!$A285,DAY(勤務表!I$1))</f>
        <v>#VALUE!</v>
      </c>
      <c r="J287" s="35" t="e">
        <f>INDEX(拘!$D$15:$AH$63,勤務表!$A285,DAY(勤務表!J$1))</f>
        <v>#VALUE!</v>
      </c>
      <c r="K287" s="35" t="e">
        <f>INDEX(拘!$D$15:$AH$63,勤務表!$A285,DAY(勤務表!K$1))</f>
        <v>#VALUE!</v>
      </c>
      <c r="L287" s="35" t="e">
        <f>INDEX(拘!$D$15:$AH$63,勤務表!$A285,DAY(勤務表!L$1))</f>
        <v>#VALUE!</v>
      </c>
      <c r="M287" s="35" t="e">
        <f>INDEX(拘!$D$15:$AH$63,勤務表!$A285,DAY(勤務表!M$1))</f>
        <v>#VALUE!</v>
      </c>
      <c r="N287" s="35" t="e">
        <f>INDEX(拘!$D$15:$AH$63,勤務表!$A285,DAY(勤務表!N$1))</f>
        <v>#VALUE!</v>
      </c>
      <c r="O287" s="35" t="e">
        <f>INDEX(拘!$D$15:$AH$63,勤務表!$A285,DAY(勤務表!O$1))</f>
        <v>#VALUE!</v>
      </c>
      <c r="P287" s="35" t="e">
        <f>INDEX(拘!$D$15:$AH$63,勤務表!$A285,DAY(勤務表!P$1))</f>
        <v>#VALUE!</v>
      </c>
      <c r="Q287" s="35" t="e">
        <f>INDEX(拘!$D$15:$AH$63,勤務表!$A285,DAY(勤務表!Q$1))</f>
        <v>#VALUE!</v>
      </c>
      <c r="R287" s="35" t="e">
        <f>INDEX(拘!$D$15:$AH$63,勤務表!$A285,DAY(勤務表!R$1))</f>
        <v>#VALUE!</v>
      </c>
      <c r="S287" s="35" t="e">
        <f>INDEX(拘!$D$15:$AH$63,勤務表!$A285,DAY(勤務表!S$1))</f>
        <v>#VALUE!</v>
      </c>
      <c r="T287" s="35" t="e">
        <f>INDEX(拘!$D$15:$AH$63,勤務表!$A285,DAY(勤務表!T$1))</f>
        <v>#VALUE!</v>
      </c>
      <c r="U287" s="35" t="e">
        <f>INDEX(拘!$D$15:$AH$63,勤務表!$A285,DAY(勤務表!U$1))</f>
        <v>#VALUE!</v>
      </c>
      <c r="V287" s="35" t="e">
        <f>INDEX(拘!$D$15:$AH$63,勤務表!$A285,DAY(勤務表!V$1))</f>
        <v>#VALUE!</v>
      </c>
      <c r="W287" s="35" t="e">
        <f>INDEX(拘!$D$15:$AH$63,勤務表!$A285,DAY(勤務表!W$1))</f>
        <v>#VALUE!</v>
      </c>
      <c r="X287" s="35" t="e">
        <f>INDEX(拘!$D$15:$AH$63,勤務表!$A285,DAY(勤務表!X$1))</f>
        <v>#VALUE!</v>
      </c>
      <c r="Y287" s="35" t="e">
        <f>INDEX(拘!$D$15:$AH$63,勤務表!$A285,DAY(勤務表!Y$1))</f>
        <v>#VALUE!</v>
      </c>
      <c r="Z287" s="35" t="e">
        <f>INDEX(拘!$D$15:$AH$63,勤務表!$A285,DAY(勤務表!Z$1))</f>
        <v>#VALUE!</v>
      </c>
      <c r="AA287" s="35" t="e">
        <f>INDEX(拘!$D$15:$AH$63,勤務表!$A285,DAY(勤務表!AA$1))</f>
        <v>#VALUE!</v>
      </c>
      <c r="AB287" s="35" t="e">
        <f>INDEX(拘!$D$15:$AH$63,勤務表!$A285,DAY(勤務表!AB$1))</f>
        <v>#VALUE!</v>
      </c>
      <c r="AC287" s="35" t="e">
        <f>INDEX(拘!$D$15:$AH$63,勤務表!$A285,DAY(勤務表!AC$1))</f>
        <v>#VALUE!</v>
      </c>
      <c r="AD287" s="35" t="e">
        <f>INDEX(拘!$D$15:$AH$63,勤務表!$A285,DAY(勤務表!AD$1))</f>
        <v>#VALUE!</v>
      </c>
      <c r="AE287" s="35" t="e">
        <f>INDEX(拘!$D$15:$AH$63,勤務表!$A285,DAY(勤務表!AE$1))</f>
        <v>#VALUE!</v>
      </c>
      <c r="AF287" s="35" t="e">
        <f>INDEX(拘!$D$15:$AH$63,勤務表!$A285,DAY(勤務表!AF$1))</f>
        <v>#VALUE!</v>
      </c>
      <c r="AG287" s="35" t="e">
        <f>INDEX(拘!$D$15:$AH$63,勤務表!$A285,DAY(勤務表!AG$1))</f>
        <v>#VALUE!</v>
      </c>
      <c r="AH287" s="36" t="e">
        <f>INDEX(拘!$D$15:$AH$63,勤務表!$A285,DAY(勤務表!AH$1))</f>
        <v>#VALUE!</v>
      </c>
    </row>
    <row r="288" spans="1:34" s="15" customFormat="1" x14ac:dyDescent="0.2">
      <c r="A288" s="41" t="str">
        <f>IFERROR(IF(A285+1&lt;=MAX('デイリーデータ (2)'!G:G),A285+1,""),"")</f>
        <v/>
      </c>
      <c r="B288" s="42">
        <f>IFERROR(VLOOKUP(A288,スタッフ!A:C,2,FALSE),"")</f>
        <v>0</v>
      </c>
      <c r="C288" s="46">
        <f>IFERROR(VLOOKUP(A288,スタッフ!A:C,3,FALSE),"")</f>
        <v>0</v>
      </c>
      <c r="D288" s="43" t="str">
        <f>IFERROR(VLOOKUP($B288&amp;D$1,'デイリーデータ (2)'!$A:$F,5,FALSE),"")</f>
        <v/>
      </c>
      <c r="E288" s="44" t="str">
        <f>IFERROR(VLOOKUP($B288&amp;E$1,'デイリーデータ (2)'!$A:$F,5,FALSE),"")</f>
        <v/>
      </c>
      <c r="F288" s="44" t="str">
        <f>IFERROR(VLOOKUP($B288&amp;F$1,'デイリーデータ (2)'!$A:$F,5,FALSE),"")</f>
        <v/>
      </c>
      <c r="G288" s="44" t="str">
        <f>IFERROR(VLOOKUP($B288&amp;G$1,'デイリーデータ (2)'!$A:$F,5,FALSE),"")</f>
        <v/>
      </c>
      <c r="H288" s="44" t="str">
        <f>IFERROR(VLOOKUP($B288&amp;H$1,'デイリーデータ (2)'!$A:$F,5,FALSE),"")</f>
        <v/>
      </c>
      <c r="I288" s="44" t="str">
        <f>IFERROR(VLOOKUP($B288&amp;I$1,'デイリーデータ (2)'!$A:$F,5,FALSE),"")</f>
        <v/>
      </c>
      <c r="J288" s="44" t="str">
        <f>IFERROR(VLOOKUP($B288&amp;J$1,'デイリーデータ (2)'!$A:$F,5,FALSE),"")</f>
        <v/>
      </c>
      <c r="K288" s="44" t="str">
        <f>IFERROR(VLOOKUP($B288&amp;K$1,'デイリーデータ (2)'!$A:$F,5,FALSE),"")</f>
        <v/>
      </c>
      <c r="L288" s="44" t="str">
        <f>IFERROR(VLOOKUP($B288&amp;L$1,'デイリーデータ (2)'!$A:$F,5,FALSE),"")</f>
        <v/>
      </c>
      <c r="M288" s="44" t="str">
        <f>IFERROR(VLOOKUP($B288&amp;M$1,'デイリーデータ (2)'!$A:$F,5,FALSE),"")</f>
        <v/>
      </c>
      <c r="N288" s="44" t="str">
        <f>IFERROR(VLOOKUP($B288&amp;N$1,'デイリーデータ (2)'!$A:$F,5,FALSE),"")</f>
        <v/>
      </c>
      <c r="O288" s="44" t="str">
        <f>IFERROR(VLOOKUP($B288&amp;O$1,'デイリーデータ (2)'!$A:$F,5,FALSE),"")</f>
        <v/>
      </c>
      <c r="P288" s="44" t="str">
        <f>IFERROR(VLOOKUP($B288&amp;P$1,'デイリーデータ (2)'!$A:$F,5,FALSE),"")</f>
        <v/>
      </c>
      <c r="Q288" s="44" t="str">
        <f>IFERROR(VLOOKUP($B288&amp;Q$1,'デイリーデータ (2)'!$A:$F,5,FALSE),"")</f>
        <v/>
      </c>
      <c r="R288" s="44" t="str">
        <f>IFERROR(VLOOKUP($B288&amp;R$1,'デイリーデータ (2)'!$A:$F,5,FALSE),"")</f>
        <v/>
      </c>
      <c r="S288" s="44" t="str">
        <f>IFERROR(VLOOKUP($B288&amp;S$1,'デイリーデータ (2)'!$A:$F,5,FALSE),"")</f>
        <v/>
      </c>
      <c r="T288" s="44" t="str">
        <f>IFERROR(VLOOKUP($B288&amp;T$1,'デイリーデータ (2)'!$A:$F,5,FALSE),"")</f>
        <v/>
      </c>
      <c r="U288" s="44" t="str">
        <f>IFERROR(VLOOKUP($B288&amp;U$1,'デイリーデータ (2)'!$A:$F,5,FALSE),"")</f>
        <v/>
      </c>
      <c r="V288" s="44" t="str">
        <f>IFERROR(VLOOKUP($B288&amp;V$1,'デイリーデータ (2)'!$A:$F,5,FALSE),"")</f>
        <v/>
      </c>
      <c r="W288" s="44" t="str">
        <f>IFERROR(VLOOKUP($B288&amp;W$1,'デイリーデータ (2)'!$A:$F,5,FALSE),"")</f>
        <v/>
      </c>
      <c r="X288" s="44" t="str">
        <f>IFERROR(VLOOKUP($B288&amp;X$1,'デイリーデータ (2)'!$A:$F,5,FALSE),"")</f>
        <v/>
      </c>
      <c r="Y288" s="44" t="str">
        <f>IFERROR(VLOOKUP($B288&amp;Y$1,'デイリーデータ (2)'!$A:$F,5,FALSE),"")</f>
        <v/>
      </c>
      <c r="Z288" s="44" t="str">
        <f>IFERROR(VLOOKUP($B288&amp;Z$1,'デイリーデータ (2)'!$A:$F,5,FALSE),"")</f>
        <v/>
      </c>
      <c r="AA288" s="44" t="str">
        <f>IFERROR(VLOOKUP($B288&amp;AA$1,'デイリーデータ (2)'!$A:$F,5,FALSE),"")</f>
        <v/>
      </c>
      <c r="AB288" s="44" t="str">
        <f>IFERROR(VLOOKUP($B288&amp;AB$1,'デイリーデータ (2)'!$A:$F,5,FALSE),"")</f>
        <v/>
      </c>
      <c r="AC288" s="44" t="str">
        <f>IFERROR(VLOOKUP($B288&amp;AC$1,'デイリーデータ (2)'!$A:$F,5,FALSE),"")</f>
        <v/>
      </c>
      <c r="AD288" s="44" t="str">
        <f>IFERROR(VLOOKUP($B288&amp;AD$1,'デイリーデータ (2)'!$A:$F,5,FALSE),"")</f>
        <v/>
      </c>
      <c r="AE288" s="44" t="str">
        <f>IFERROR(VLOOKUP($B288&amp;AE$1,'デイリーデータ (2)'!$A:$F,5,FALSE),"")</f>
        <v/>
      </c>
      <c r="AF288" s="44" t="str">
        <f>IFERROR(VLOOKUP($B288&amp;AF$1,'デイリーデータ (2)'!$A:$F,5,FALSE),"")</f>
        <v/>
      </c>
      <c r="AG288" s="44" t="str">
        <f>IFERROR(VLOOKUP($B288&amp;AG$1,'デイリーデータ (2)'!$A:$F,5,FALSE),"")</f>
        <v/>
      </c>
      <c r="AH288" s="45" t="str">
        <f>IFERROR(VLOOKUP($B288&amp;AH$1,'デイリーデータ (2)'!$A:$F,5,FALSE),"")</f>
        <v/>
      </c>
    </row>
    <row r="289" spans="1:34" s="15" customFormat="1" ht="9.5" x14ac:dyDescent="0.2">
      <c r="A289" s="29"/>
      <c r="B289" s="30"/>
      <c r="C289" s="28" t="s">
        <v>47</v>
      </c>
      <c r="D289" s="31" t="e">
        <f>VLOOKUP($B288&amp;勤務表!D$1,デイリーデータ,6,FALSE)</f>
        <v>#N/A</v>
      </c>
      <c r="E289" s="31" t="e">
        <f>VLOOKUP($B288&amp;勤務表!E$1,デイリーデータ,6,FALSE)</f>
        <v>#N/A</v>
      </c>
      <c r="F289" s="31" t="str">
        <f>IFERROR(VLOOKUP($B288&amp;勤務表!F$1,デイリーデータ,6,FALSE),"")</f>
        <v/>
      </c>
      <c r="G289" s="31" t="str">
        <f>IFERROR(VLOOKUP($B288&amp;勤務表!G$1,デイリーデータ,6,FALSE),"")</f>
        <v/>
      </c>
      <c r="H289" s="31" t="str">
        <f>IFERROR(VLOOKUP($B288&amp;勤務表!H$1,デイリーデータ,6,FALSE),"")</f>
        <v/>
      </c>
      <c r="I289" s="31" t="str">
        <f>IFERROR(VLOOKUP($B288&amp;勤務表!I$1,デイリーデータ,6,FALSE),"")</f>
        <v/>
      </c>
      <c r="J289" s="31" t="str">
        <f>IFERROR(VLOOKUP($B288&amp;勤務表!J$1,デイリーデータ,6,FALSE),"")</f>
        <v/>
      </c>
      <c r="K289" s="31" t="str">
        <f>IFERROR(VLOOKUP($B288&amp;勤務表!K$1,デイリーデータ,6,FALSE),"")</f>
        <v/>
      </c>
      <c r="L289" s="31" t="str">
        <f>IFERROR(VLOOKUP($B288&amp;勤務表!L$1,デイリーデータ,6,FALSE),"")</f>
        <v/>
      </c>
      <c r="M289" s="31" t="str">
        <f>IFERROR(VLOOKUP($B288&amp;勤務表!M$1,デイリーデータ,6,FALSE),"")</f>
        <v/>
      </c>
      <c r="N289" s="31" t="str">
        <f>IFERROR(VLOOKUP($B288&amp;勤務表!N$1,デイリーデータ,6,FALSE),"")</f>
        <v/>
      </c>
      <c r="O289" s="31" t="str">
        <f>IFERROR(VLOOKUP($B288&amp;勤務表!O$1,デイリーデータ,6,FALSE),"")</f>
        <v/>
      </c>
      <c r="P289" s="31" t="str">
        <f>IFERROR(VLOOKUP($B288&amp;勤務表!P$1,デイリーデータ,6,FALSE),"")</f>
        <v/>
      </c>
      <c r="Q289" s="31" t="str">
        <f>IFERROR(VLOOKUP($B288&amp;勤務表!Q$1,デイリーデータ,6,FALSE),"")</f>
        <v/>
      </c>
      <c r="R289" s="31" t="str">
        <f>IFERROR(VLOOKUP($B288&amp;勤務表!R$1,デイリーデータ,6,FALSE),"")</f>
        <v/>
      </c>
      <c r="S289" s="31" t="str">
        <f>IFERROR(VLOOKUP($B288&amp;勤務表!S$1,デイリーデータ,6,FALSE),"")</f>
        <v/>
      </c>
      <c r="T289" s="31" t="str">
        <f>IFERROR(VLOOKUP($B288&amp;勤務表!T$1,デイリーデータ,6,FALSE),"")</f>
        <v/>
      </c>
      <c r="U289" s="31" t="str">
        <f>IFERROR(VLOOKUP($B288&amp;勤務表!U$1,デイリーデータ,6,FALSE),"")</f>
        <v/>
      </c>
      <c r="V289" s="31" t="str">
        <f>IFERROR(VLOOKUP($B288&amp;勤務表!V$1,デイリーデータ,6,FALSE),"")</f>
        <v/>
      </c>
      <c r="W289" s="31" t="str">
        <f>IFERROR(VLOOKUP($B288&amp;勤務表!W$1,デイリーデータ,6,FALSE),"")</f>
        <v/>
      </c>
      <c r="X289" s="31" t="str">
        <f>IFERROR(VLOOKUP($B288&amp;勤務表!X$1,デイリーデータ,6,FALSE),"")</f>
        <v/>
      </c>
      <c r="Y289" s="31" t="str">
        <f>IFERROR(VLOOKUP($B288&amp;勤務表!Y$1,デイリーデータ,6,FALSE),"")</f>
        <v/>
      </c>
      <c r="Z289" s="31" t="str">
        <f>IFERROR(VLOOKUP($B288&amp;勤務表!Z$1,デイリーデータ,6,FALSE),"")</f>
        <v/>
      </c>
      <c r="AA289" s="31" t="str">
        <f>IFERROR(VLOOKUP($B288&amp;勤務表!AA$1,デイリーデータ,6,FALSE),"")</f>
        <v/>
      </c>
      <c r="AB289" s="31" t="str">
        <f>IFERROR(VLOOKUP($B288&amp;勤務表!AB$1,デイリーデータ,6,FALSE),"")</f>
        <v/>
      </c>
      <c r="AC289" s="31" t="str">
        <f>IFERROR(VLOOKUP($B288&amp;勤務表!AC$1,デイリーデータ,6,FALSE),"")</f>
        <v/>
      </c>
      <c r="AD289" s="31" t="str">
        <f>IFERROR(VLOOKUP($B288&amp;勤務表!AD$1,デイリーデータ,6,FALSE),"")</f>
        <v/>
      </c>
      <c r="AE289" s="31" t="str">
        <f>IFERROR(VLOOKUP($B288&amp;勤務表!AE$1,デイリーデータ,6,FALSE),"")</f>
        <v/>
      </c>
      <c r="AF289" s="31" t="str">
        <f>IFERROR(VLOOKUP($B288&amp;勤務表!AF$1,デイリーデータ,6,FALSE),"")</f>
        <v/>
      </c>
      <c r="AG289" s="31" t="str">
        <f>IFERROR(VLOOKUP($B288&amp;勤務表!AG$1,デイリーデータ,6,FALSE),"")</f>
        <v/>
      </c>
      <c r="AH289" s="32" t="str">
        <f>IFERROR(VLOOKUP($B288&amp;勤務表!AH$1,デイリーデータ,6,FALSE),"")</f>
        <v/>
      </c>
    </row>
    <row r="290" spans="1:34" s="15" customFormat="1" ht="9.5" x14ac:dyDescent="0.2">
      <c r="A290" s="38"/>
      <c r="B290" s="39"/>
      <c r="C290" s="40" t="s">
        <v>46</v>
      </c>
      <c r="D290" s="34" t="e">
        <f>VLOOKUP($B288&amp;D$1,'宅直データ (２)'!$A:$K,8,FALSE)</f>
        <v>#N/A</v>
      </c>
      <c r="E290" s="35" t="e">
        <f>INDEX(拘!$D$15:$AH$63,勤務表!$A288,DAY(勤務表!E$1))</f>
        <v>#VALUE!</v>
      </c>
      <c r="F290" s="35" t="e">
        <f>INDEX(拘!$D$15:$AH$63,勤務表!$A288,DAY(勤務表!F$1))</f>
        <v>#VALUE!</v>
      </c>
      <c r="G290" s="35" t="e">
        <f>INDEX(拘!$D$15:$AH$63,勤務表!$A288,DAY(勤務表!G$1))</f>
        <v>#VALUE!</v>
      </c>
      <c r="H290" s="35" t="e">
        <f>INDEX(拘!$D$15:$AH$63,勤務表!$A288,DAY(勤務表!H$1))</f>
        <v>#VALUE!</v>
      </c>
      <c r="I290" s="35" t="e">
        <f>INDEX(拘!$D$15:$AH$63,勤務表!$A288,DAY(勤務表!I$1))</f>
        <v>#VALUE!</v>
      </c>
      <c r="J290" s="35" t="e">
        <f>INDEX(拘!$D$15:$AH$63,勤務表!$A288,DAY(勤務表!J$1))</f>
        <v>#VALUE!</v>
      </c>
      <c r="K290" s="35" t="e">
        <f>INDEX(拘!$D$15:$AH$63,勤務表!$A288,DAY(勤務表!K$1))</f>
        <v>#VALUE!</v>
      </c>
      <c r="L290" s="35" t="e">
        <f>INDEX(拘!$D$15:$AH$63,勤務表!$A288,DAY(勤務表!L$1))</f>
        <v>#VALUE!</v>
      </c>
      <c r="M290" s="35" t="e">
        <f>INDEX(拘!$D$15:$AH$63,勤務表!$A288,DAY(勤務表!M$1))</f>
        <v>#VALUE!</v>
      </c>
      <c r="N290" s="35" t="e">
        <f>INDEX(拘!$D$15:$AH$63,勤務表!$A288,DAY(勤務表!N$1))</f>
        <v>#VALUE!</v>
      </c>
      <c r="O290" s="35" t="e">
        <f>INDEX(拘!$D$15:$AH$63,勤務表!$A288,DAY(勤務表!O$1))</f>
        <v>#VALUE!</v>
      </c>
      <c r="P290" s="35" t="e">
        <f>INDEX(拘!$D$15:$AH$63,勤務表!$A288,DAY(勤務表!P$1))</f>
        <v>#VALUE!</v>
      </c>
      <c r="Q290" s="35" t="e">
        <f>INDEX(拘!$D$15:$AH$63,勤務表!$A288,DAY(勤務表!Q$1))</f>
        <v>#VALUE!</v>
      </c>
      <c r="R290" s="35" t="e">
        <f>INDEX(拘!$D$15:$AH$63,勤務表!$A288,DAY(勤務表!R$1))</f>
        <v>#VALUE!</v>
      </c>
      <c r="S290" s="35" t="e">
        <f>INDEX(拘!$D$15:$AH$63,勤務表!$A288,DAY(勤務表!S$1))</f>
        <v>#VALUE!</v>
      </c>
      <c r="T290" s="35" t="e">
        <f>INDEX(拘!$D$15:$AH$63,勤務表!$A288,DAY(勤務表!T$1))</f>
        <v>#VALUE!</v>
      </c>
      <c r="U290" s="35" t="e">
        <f>INDEX(拘!$D$15:$AH$63,勤務表!$A288,DAY(勤務表!U$1))</f>
        <v>#VALUE!</v>
      </c>
      <c r="V290" s="35" t="e">
        <f>INDEX(拘!$D$15:$AH$63,勤務表!$A288,DAY(勤務表!V$1))</f>
        <v>#VALUE!</v>
      </c>
      <c r="W290" s="35" t="e">
        <f>INDEX(拘!$D$15:$AH$63,勤務表!$A288,DAY(勤務表!W$1))</f>
        <v>#VALUE!</v>
      </c>
      <c r="X290" s="35" t="e">
        <f>INDEX(拘!$D$15:$AH$63,勤務表!$A288,DAY(勤務表!X$1))</f>
        <v>#VALUE!</v>
      </c>
      <c r="Y290" s="35" t="e">
        <f>INDEX(拘!$D$15:$AH$63,勤務表!$A288,DAY(勤務表!Y$1))</f>
        <v>#VALUE!</v>
      </c>
      <c r="Z290" s="35" t="e">
        <f>INDEX(拘!$D$15:$AH$63,勤務表!$A288,DAY(勤務表!Z$1))</f>
        <v>#VALUE!</v>
      </c>
      <c r="AA290" s="35" t="e">
        <f>INDEX(拘!$D$15:$AH$63,勤務表!$A288,DAY(勤務表!AA$1))</f>
        <v>#VALUE!</v>
      </c>
      <c r="AB290" s="35" t="e">
        <f>INDEX(拘!$D$15:$AH$63,勤務表!$A288,DAY(勤務表!AB$1))</f>
        <v>#VALUE!</v>
      </c>
      <c r="AC290" s="35" t="e">
        <f>INDEX(拘!$D$15:$AH$63,勤務表!$A288,DAY(勤務表!AC$1))</f>
        <v>#VALUE!</v>
      </c>
      <c r="AD290" s="35" t="e">
        <f>INDEX(拘!$D$15:$AH$63,勤務表!$A288,DAY(勤務表!AD$1))</f>
        <v>#VALUE!</v>
      </c>
      <c r="AE290" s="35" t="e">
        <f>INDEX(拘!$D$15:$AH$63,勤務表!$A288,DAY(勤務表!AE$1))</f>
        <v>#VALUE!</v>
      </c>
      <c r="AF290" s="35" t="e">
        <f>INDEX(拘!$D$15:$AH$63,勤務表!$A288,DAY(勤務表!AF$1))</f>
        <v>#VALUE!</v>
      </c>
      <c r="AG290" s="35" t="e">
        <f>INDEX(拘!$D$15:$AH$63,勤務表!$A288,DAY(勤務表!AG$1))</f>
        <v>#VALUE!</v>
      </c>
      <c r="AH290" s="36" t="e">
        <f>INDEX(拘!$D$15:$AH$63,勤務表!$A288,DAY(勤務表!AH$1))</f>
        <v>#VALUE!</v>
      </c>
    </row>
    <row r="291" spans="1:34" s="15" customFormat="1" x14ac:dyDescent="0.2">
      <c r="A291" s="41" t="str">
        <f>IFERROR(IF(A288+1&lt;=MAX('デイリーデータ (2)'!G:G),A288+1,""),"")</f>
        <v/>
      </c>
      <c r="B291" s="42">
        <f>IFERROR(VLOOKUP(A291,スタッフ!A:C,2,FALSE),"")</f>
        <v>0</v>
      </c>
      <c r="C291" s="46">
        <f>IFERROR(VLOOKUP(A291,スタッフ!A:C,3,FALSE),"")</f>
        <v>0</v>
      </c>
      <c r="D291" s="43" t="str">
        <f>IFERROR(VLOOKUP($B291&amp;D$1,'デイリーデータ (2)'!$A:$F,5,FALSE),"")</f>
        <v/>
      </c>
      <c r="E291" s="44" t="str">
        <f>IFERROR(VLOOKUP($B291&amp;E$1,'デイリーデータ (2)'!$A:$F,5,FALSE),"")</f>
        <v/>
      </c>
      <c r="F291" s="44" t="str">
        <f>IFERROR(VLOOKUP($B291&amp;F$1,'デイリーデータ (2)'!$A:$F,5,FALSE),"")</f>
        <v/>
      </c>
      <c r="G291" s="44" t="str">
        <f>IFERROR(VLOOKUP($B291&amp;G$1,'デイリーデータ (2)'!$A:$F,5,FALSE),"")</f>
        <v/>
      </c>
      <c r="H291" s="44" t="str">
        <f>IFERROR(VLOOKUP($B291&amp;H$1,'デイリーデータ (2)'!$A:$F,5,FALSE),"")</f>
        <v/>
      </c>
      <c r="I291" s="44" t="str">
        <f>IFERROR(VLOOKUP($B291&amp;I$1,'デイリーデータ (2)'!$A:$F,5,FALSE),"")</f>
        <v/>
      </c>
      <c r="J291" s="44" t="str">
        <f>IFERROR(VLOOKUP($B291&amp;J$1,'デイリーデータ (2)'!$A:$F,5,FALSE),"")</f>
        <v/>
      </c>
      <c r="K291" s="44" t="str">
        <f>IFERROR(VLOOKUP($B291&amp;K$1,'デイリーデータ (2)'!$A:$F,5,FALSE),"")</f>
        <v/>
      </c>
      <c r="L291" s="44" t="str">
        <f>IFERROR(VLOOKUP($B291&amp;L$1,'デイリーデータ (2)'!$A:$F,5,FALSE),"")</f>
        <v/>
      </c>
      <c r="M291" s="44" t="str">
        <f>IFERROR(VLOOKUP($B291&amp;M$1,'デイリーデータ (2)'!$A:$F,5,FALSE),"")</f>
        <v/>
      </c>
      <c r="N291" s="44" t="str">
        <f>IFERROR(VLOOKUP($B291&amp;N$1,'デイリーデータ (2)'!$A:$F,5,FALSE),"")</f>
        <v/>
      </c>
      <c r="O291" s="44" t="str">
        <f>IFERROR(VLOOKUP($B291&amp;O$1,'デイリーデータ (2)'!$A:$F,5,FALSE),"")</f>
        <v/>
      </c>
      <c r="P291" s="44" t="str">
        <f>IFERROR(VLOOKUP($B291&amp;P$1,'デイリーデータ (2)'!$A:$F,5,FALSE),"")</f>
        <v/>
      </c>
      <c r="Q291" s="44" t="str">
        <f>IFERROR(VLOOKUP($B291&amp;Q$1,'デイリーデータ (2)'!$A:$F,5,FALSE),"")</f>
        <v/>
      </c>
      <c r="R291" s="44" t="str">
        <f>IFERROR(VLOOKUP($B291&amp;R$1,'デイリーデータ (2)'!$A:$F,5,FALSE),"")</f>
        <v/>
      </c>
      <c r="S291" s="44" t="str">
        <f>IFERROR(VLOOKUP($B291&amp;S$1,'デイリーデータ (2)'!$A:$F,5,FALSE),"")</f>
        <v/>
      </c>
      <c r="T291" s="44" t="str">
        <f>IFERROR(VLOOKUP($B291&amp;T$1,'デイリーデータ (2)'!$A:$F,5,FALSE),"")</f>
        <v/>
      </c>
      <c r="U291" s="44" t="str">
        <f>IFERROR(VLOOKUP($B291&amp;U$1,'デイリーデータ (2)'!$A:$F,5,FALSE),"")</f>
        <v/>
      </c>
      <c r="V291" s="44" t="str">
        <f>IFERROR(VLOOKUP($B291&amp;V$1,'デイリーデータ (2)'!$A:$F,5,FALSE),"")</f>
        <v/>
      </c>
      <c r="W291" s="44" t="str">
        <f>IFERROR(VLOOKUP($B291&amp;W$1,'デイリーデータ (2)'!$A:$F,5,FALSE),"")</f>
        <v/>
      </c>
      <c r="X291" s="44" t="str">
        <f>IFERROR(VLOOKUP($B291&amp;X$1,'デイリーデータ (2)'!$A:$F,5,FALSE),"")</f>
        <v/>
      </c>
      <c r="Y291" s="44" t="str">
        <f>IFERROR(VLOOKUP($B291&amp;Y$1,'デイリーデータ (2)'!$A:$F,5,FALSE),"")</f>
        <v/>
      </c>
      <c r="Z291" s="44" t="str">
        <f>IFERROR(VLOOKUP($B291&amp;Z$1,'デイリーデータ (2)'!$A:$F,5,FALSE),"")</f>
        <v/>
      </c>
      <c r="AA291" s="44" t="str">
        <f>IFERROR(VLOOKUP($B291&amp;AA$1,'デイリーデータ (2)'!$A:$F,5,FALSE),"")</f>
        <v/>
      </c>
      <c r="AB291" s="44" t="str">
        <f>IFERROR(VLOOKUP($B291&amp;AB$1,'デイリーデータ (2)'!$A:$F,5,FALSE),"")</f>
        <v/>
      </c>
      <c r="AC291" s="44" t="str">
        <f>IFERROR(VLOOKUP($B291&amp;AC$1,'デイリーデータ (2)'!$A:$F,5,FALSE),"")</f>
        <v/>
      </c>
      <c r="AD291" s="44" t="str">
        <f>IFERROR(VLOOKUP($B291&amp;AD$1,'デイリーデータ (2)'!$A:$F,5,FALSE),"")</f>
        <v/>
      </c>
      <c r="AE291" s="44" t="str">
        <f>IFERROR(VLOOKUP($B291&amp;AE$1,'デイリーデータ (2)'!$A:$F,5,FALSE),"")</f>
        <v/>
      </c>
      <c r="AF291" s="44" t="str">
        <f>IFERROR(VLOOKUP($B291&amp;AF$1,'デイリーデータ (2)'!$A:$F,5,FALSE),"")</f>
        <v/>
      </c>
      <c r="AG291" s="44" t="str">
        <f>IFERROR(VLOOKUP($B291&amp;AG$1,'デイリーデータ (2)'!$A:$F,5,FALSE),"")</f>
        <v/>
      </c>
      <c r="AH291" s="45" t="str">
        <f>IFERROR(VLOOKUP($B291&amp;AH$1,'デイリーデータ (2)'!$A:$F,5,FALSE),"")</f>
        <v/>
      </c>
    </row>
    <row r="292" spans="1:34" s="15" customFormat="1" ht="9.5" x14ac:dyDescent="0.2">
      <c r="A292" s="29"/>
      <c r="B292" s="30"/>
      <c r="C292" s="28" t="s">
        <v>47</v>
      </c>
      <c r="D292" s="31" t="e">
        <f>VLOOKUP($B291&amp;勤務表!D$1,デイリーデータ,6,FALSE)</f>
        <v>#N/A</v>
      </c>
      <c r="E292" s="31" t="e">
        <f>VLOOKUP($B291&amp;勤務表!E$1,デイリーデータ,6,FALSE)</f>
        <v>#N/A</v>
      </c>
      <c r="F292" s="31" t="str">
        <f>IFERROR(VLOOKUP($B291&amp;勤務表!F$1,デイリーデータ,6,FALSE),"")</f>
        <v/>
      </c>
      <c r="G292" s="31" t="str">
        <f>IFERROR(VLOOKUP($B291&amp;勤務表!G$1,デイリーデータ,6,FALSE),"")</f>
        <v/>
      </c>
      <c r="H292" s="31" t="str">
        <f>IFERROR(VLOOKUP($B291&amp;勤務表!H$1,デイリーデータ,6,FALSE),"")</f>
        <v/>
      </c>
      <c r="I292" s="31" t="str">
        <f>IFERROR(VLOOKUP($B291&amp;勤務表!I$1,デイリーデータ,6,FALSE),"")</f>
        <v/>
      </c>
      <c r="J292" s="31" t="str">
        <f>IFERROR(VLOOKUP($B291&amp;勤務表!J$1,デイリーデータ,6,FALSE),"")</f>
        <v/>
      </c>
      <c r="K292" s="31" t="str">
        <f>IFERROR(VLOOKUP($B291&amp;勤務表!K$1,デイリーデータ,6,FALSE),"")</f>
        <v/>
      </c>
      <c r="L292" s="31" t="str">
        <f>IFERROR(VLOOKUP($B291&amp;勤務表!L$1,デイリーデータ,6,FALSE),"")</f>
        <v/>
      </c>
      <c r="M292" s="31" t="str">
        <f>IFERROR(VLOOKUP($B291&amp;勤務表!M$1,デイリーデータ,6,FALSE),"")</f>
        <v/>
      </c>
      <c r="N292" s="31" t="str">
        <f>IFERROR(VLOOKUP($B291&amp;勤務表!N$1,デイリーデータ,6,FALSE),"")</f>
        <v/>
      </c>
      <c r="O292" s="31" t="str">
        <f>IFERROR(VLOOKUP($B291&amp;勤務表!O$1,デイリーデータ,6,FALSE),"")</f>
        <v/>
      </c>
      <c r="P292" s="31" t="str">
        <f>IFERROR(VLOOKUP($B291&amp;勤務表!P$1,デイリーデータ,6,FALSE),"")</f>
        <v/>
      </c>
      <c r="Q292" s="31" t="str">
        <f>IFERROR(VLOOKUP($B291&amp;勤務表!Q$1,デイリーデータ,6,FALSE),"")</f>
        <v/>
      </c>
      <c r="R292" s="31" t="str">
        <f>IFERROR(VLOOKUP($B291&amp;勤務表!R$1,デイリーデータ,6,FALSE),"")</f>
        <v/>
      </c>
      <c r="S292" s="31" t="str">
        <f>IFERROR(VLOOKUP($B291&amp;勤務表!S$1,デイリーデータ,6,FALSE),"")</f>
        <v/>
      </c>
      <c r="T292" s="31" t="str">
        <f>IFERROR(VLOOKUP($B291&amp;勤務表!T$1,デイリーデータ,6,FALSE),"")</f>
        <v/>
      </c>
      <c r="U292" s="31" t="str">
        <f>IFERROR(VLOOKUP($B291&amp;勤務表!U$1,デイリーデータ,6,FALSE),"")</f>
        <v/>
      </c>
      <c r="V292" s="31" t="str">
        <f>IFERROR(VLOOKUP($B291&amp;勤務表!V$1,デイリーデータ,6,FALSE),"")</f>
        <v/>
      </c>
      <c r="W292" s="31" t="str">
        <f>IFERROR(VLOOKUP($B291&amp;勤務表!W$1,デイリーデータ,6,FALSE),"")</f>
        <v/>
      </c>
      <c r="X292" s="31" t="str">
        <f>IFERROR(VLOOKUP($B291&amp;勤務表!X$1,デイリーデータ,6,FALSE),"")</f>
        <v/>
      </c>
      <c r="Y292" s="31" t="str">
        <f>IFERROR(VLOOKUP($B291&amp;勤務表!Y$1,デイリーデータ,6,FALSE),"")</f>
        <v/>
      </c>
      <c r="Z292" s="31" t="str">
        <f>IFERROR(VLOOKUP($B291&amp;勤務表!Z$1,デイリーデータ,6,FALSE),"")</f>
        <v/>
      </c>
      <c r="AA292" s="31" t="str">
        <f>IFERROR(VLOOKUP($B291&amp;勤務表!AA$1,デイリーデータ,6,FALSE),"")</f>
        <v/>
      </c>
      <c r="AB292" s="31" t="str">
        <f>IFERROR(VLOOKUP($B291&amp;勤務表!AB$1,デイリーデータ,6,FALSE),"")</f>
        <v/>
      </c>
      <c r="AC292" s="31" t="str">
        <f>IFERROR(VLOOKUP($B291&amp;勤務表!AC$1,デイリーデータ,6,FALSE),"")</f>
        <v/>
      </c>
      <c r="AD292" s="31" t="str">
        <f>IFERROR(VLOOKUP($B291&amp;勤務表!AD$1,デイリーデータ,6,FALSE),"")</f>
        <v/>
      </c>
      <c r="AE292" s="31" t="str">
        <f>IFERROR(VLOOKUP($B291&amp;勤務表!AE$1,デイリーデータ,6,FALSE),"")</f>
        <v/>
      </c>
      <c r="AF292" s="31" t="str">
        <f>IFERROR(VLOOKUP($B291&amp;勤務表!AF$1,デイリーデータ,6,FALSE),"")</f>
        <v/>
      </c>
      <c r="AG292" s="31" t="str">
        <f>IFERROR(VLOOKUP($B291&amp;勤務表!AG$1,デイリーデータ,6,FALSE),"")</f>
        <v/>
      </c>
      <c r="AH292" s="32" t="str">
        <f>IFERROR(VLOOKUP($B291&amp;勤務表!AH$1,デイリーデータ,6,FALSE),"")</f>
        <v/>
      </c>
    </row>
    <row r="293" spans="1:34" s="15" customFormat="1" ht="9.5" x14ac:dyDescent="0.2">
      <c r="A293" s="38"/>
      <c r="B293" s="39"/>
      <c r="C293" s="40" t="s">
        <v>46</v>
      </c>
      <c r="D293" s="34" t="e">
        <f>VLOOKUP($B291&amp;D$1,'宅直データ (２)'!$A:$K,8,FALSE)</f>
        <v>#N/A</v>
      </c>
      <c r="E293" s="35" t="e">
        <f>INDEX(拘!$D$15:$AH$63,勤務表!$A291,DAY(勤務表!E$1))</f>
        <v>#VALUE!</v>
      </c>
      <c r="F293" s="35" t="e">
        <f>INDEX(拘!$D$15:$AH$63,勤務表!$A291,DAY(勤務表!F$1))</f>
        <v>#VALUE!</v>
      </c>
      <c r="G293" s="35" t="e">
        <f>INDEX(拘!$D$15:$AH$63,勤務表!$A291,DAY(勤務表!G$1))</f>
        <v>#VALUE!</v>
      </c>
      <c r="H293" s="35" t="e">
        <f>INDEX(拘!$D$15:$AH$63,勤務表!$A291,DAY(勤務表!H$1))</f>
        <v>#VALUE!</v>
      </c>
      <c r="I293" s="35" t="e">
        <f>INDEX(拘!$D$15:$AH$63,勤務表!$A291,DAY(勤務表!I$1))</f>
        <v>#VALUE!</v>
      </c>
      <c r="J293" s="35" t="e">
        <f>INDEX(拘!$D$15:$AH$63,勤務表!$A291,DAY(勤務表!J$1))</f>
        <v>#VALUE!</v>
      </c>
      <c r="K293" s="35" t="e">
        <f>INDEX(拘!$D$15:$AH$63,勤務表!$A291,DAY(勤務表!K$1))</f>
        <v>#VALUE!</v>
      </c>
      <c r="L293" s="35" t="e">
        <f>INDEX(拘!$D$15:$AH$63,勤務表!$A291,DAY(勤務表!L$1))</f>
        <v>#VALUE!</v>
      </c>
      <c r="M293" s="35" t="e">
        <f>INDEX(拘!$D$15:$AH$63,勤務表!$A291,DAY(勤務表!M$1))</f>
        <v>#VALUE!</v>
      </c>
      <c r="N293" s="35" t="e">
        <f>INDEX(拘!$D$15:$AH$63,勤務表!$A291,DAY(勤務表!N$1))</f>
        <v>#VALUE!</v>
      </c>
      <c r="O293" s="35" t="e">
        <f>INDEX(拘!$D$15:$AH$63,勤務表!$A291,DAY(勤務表!O$1))</f>
        <v>#VALUE!</v>
      </c>
      <c r="P293" s="35" t="e">
        <f>INDEX(拘!$D$15:$AH$63,勤務表!$A291,DAY(勤務表!P$1))</f>
        <v>#VALUE!</v>
      </c>
      <c r="Q293" s="35" t="e">
        <f>INDEX(拘!$D$15:$AH$63,勤務表!$A291,DAY(勤務表!Q$1))</f>
        <v>#VALUE!</v>
      </c>
      <c r="R293" s="35" t="e">
        <f>INDEX(拘!$D$15:$AH$63,勤務表!$A291,DAY(勤務表!R$1))</f>
        <v>#VALUE!</v>
      </c>
      <c r="S293" s="35" t="e">
        <f>INDEX(拘!$D$15:$AH$63,勤務表!$A291,DAY(勤務表!S$1))</f>
        <v>#VALUE!</v>
      </c>
      <c r="T293" s="35" t="e">
        <f>INDEX(拘!$D$15:$AH$63,勤務表!$A291,DAY(勤務表!T$1))</f>
        <v>#VALUE!</v>
      </c>
      <c r="U293" s="35" t="e">
        <f>INDEX(拘!$D$15:$AH$63,勤務表!$A291,DAY(勤務表!U$1))</f>
        <v>#VALUE!</v>
      </c>
      <c r="V293" s="35" t="e">
        <f>INDEX(拘!$D$15:$AH$63,勤務表!$A291,DAY(勤務表!V$1))</f>
        <v>#VALUE!</v>
      </c>
      <c r="W293" s="35" t="e">
        <f>INDEX(拘!$D$15:$AH$63,勤務表!$A291,DAY(勤務表!W$1))</f>
        <v>#VALUE!</v>
      </c>
      <c r="X293" s="35" t="e">
        <f>INDEX(拘!$D$15:$AH$63,勤務表!$A291,DAY(勤務表!X$1))</f>
        <v>#VALUE!</v>
      </c>
      <c r="Y293" s="35" t="e">
        <f>INDEX(拘!$D$15:$AH$63,勤務表!$A291,DAY(勤務表!Y$1))</f>
        <v>#VALUE!</v>
      </c>
      <c r="Z293" s="35" t="e">
        <f>INDEX(拘!$D$15:$AH$63,勤務表!$A291,DAY(勤務表!Z$1))</f>
        <v>#VALUE!</v>
      </c>
      <c r="AA293" s="35" t="e">
        <f>INDEX(拘!$D$15:$AH$63,勤務表!$A291,DAY(勤務表!AA$1))</f>
        <v>#VALUE!</v>
      </c>
      <c r="AB293" s="35" t="e">
        <f>INDEX(拘!$D$15:$AH$63,勤務表!$A291,DAY(勤務表!AB$1))</f>
        <v>#VALUE!</v>
      </c>
      <c r="AC293" s="35" t="e">
        <f>INDEX(拘!$D$15:$AH$63,勤務表!$A291,DAY(勤務表!AC$1))</f>
        <v>#VALUE!</v>
      </c>
      <c r="AD293" s="35" t="e">
        <f>INDEX(拘!$D$15:$AH$63,勤務表!$A291,DAY(勤務表!AD$1))</f>
        <v>#VALUE!</v>
      </c>
      <c r="AE293" s="35" t="e">
        <f>INDEX(拘!$D$15:$AH$63,勤務表!$A291,DAY(勤務表!AE$1))</f>
        <v>#VALUE!</v>
      </c>
      <c r="AF293" s="35" t="e">
        <f>INDEX(拘!$D$15:$AH$63,勤務表!$A291,DAY(勤務表!AF$1))</f>
        <v>#VALUE!</v>
      </c>
      <c r="AG293" s="35" t="e">
        <f>INDEX(拘!$D$15:$AH$63,勤務表!$A291,DAY(勤務表!AG$1))</f>
        <v>#VALUE!</v>
      </c>
      <c r="AH293" s="36" t="e">
        <f>INDEX(拘!$D$15:$AH$63,勤務表!$A291,DAY(勤務表!AH$1))</f>
        <v>#VALUE!</v>
      </c>
    </row>
    <row r="294" spans="1:34" s="15" customFormat="1" x14ac:dyDescent="0.2">
      <c r="A294" s="41" t="str">
        <f>IFERROR(IF(A291+1&lt;=MAX('デイリーデータ (2)'!G:G),A291+1,""),"")</f>
        <v/>
      </c>
      <c r="B294" s="42">
        <f>IFERROR(VLOOKUP(A294,スタッフ!A:C,2,FALSE),"")</f>
        <v>0</v>
      </c>
      <c r="C294" s="46">
        <f>IFERROR(VLOOKUP(A294,スタッフ!A:C,3,FALSE),"")</f>
        <v>0</v>
      </c>
      <c r="D294" s="43" t="str">
        <f>IFERROR(VLOOKUP($B294&amp;D$1,'デイリーデータ (2)'!$A:$F,5,FALSE),"")</f>
        <v/>
      </c>
      <c r="E294" s="44" t="str">
        <f>IFERROR(VLOOKUP($B294&amp;E$1,'デイリーデータ (2)'!$A:$F,5,FALSE),"")</f>
        <v/>
      </c>
      <c r="F294" s="44" t="str">
        <f>IFERROR(VLOOKUP($B294&amp;F$1,'デイリーデータ (2)'!$A:$F,5,FALSE),"")</f>
        <v/>
      </c>
      <c r="G294" s="44" t="str">
        <f>IFERROR(VLOOKUP($B294&amp;G$1,'デイリーデータ (2)'!$A:$F,5,FALSE),"")</f>
        <v/>
      </c>
      <c r="H294" s="44" t="str">
        <f>IFERROR(VLOOKUP($B294&amp;H$1,'デイリーデータ (2)'!$A:$F,5,FALSE),"")</f>
        <v/>
      </c>
      <c r="I294" s="44" t="str">
        <f>IFERROR(VLOOKUP($B294&amp;I$1,'デイリーデータ (2)'!$A:$F,5,FALSE),"")</f>
        <v/>
      </c>
      <c r="J294" s="44" t="str">
        <f>IFERROR(VLOOKUP($B294&amp;J$1,'デイリーデータ (2)'!$A:$F,5,FALSE),"")</f>
        <v/>
      </c>
      <c r="K294" s="44" t="str">
        <f>IFERROR(VLOOKUP($B294&amp;K$1,'デイリーデータ (2)'!$A:$F,5,FALSE),"")</f>
        <v/>
      </c>
      <c r="L294" s="44" t="str">
        <f>IFERROR(VLOOKUP($B294&amp;L$1,'デイリーデータ (2)'!$A:$F,5,FALSE),"")</f>
        <v/>
      </c>
      <c r="M294" s="44" t="str">
        <f>IFERROR(VLOOKUP($B294&amp;M$1,'デイリーデータ (2)'!$A:$F,5,FALSE),"")</f>
        <v/>
      </c>
      <c r="N294" s="44" t="str">
        <f>IFERROR(VLOOKUP($B294&amp;N$1,'デイリーデータ (2)'!$A:$F,5,FALSE),"")</f>
        <v/>
      </c>
      <c r="O294" s="44" t="str">
        <f>IFERROR(VLOOKUP($B294&amp;O$1,'デイリーデータ (2)'!$A:$F,5,FALSE),"")</f>
        <v/>
      </c>
      <c r="P294" s="44" t="str">
        <f>IFERROR(VLOOKUP($B294&amp;P$1,'デイリーデータ (2)'!$A:$F,5,FALSE),"")</f>
        <v/>
      </c>
      <c r="Q294" s="44" t="str">
        <f>IFERROR(VLOOKUP($B294&amp;Q$1,'デイリーデータ (2)'!$A:$F,5,FALSE),"")</f>
        <v/>
      </c>
      <c r="R294" s="44" t="str">
        <f>IFERROR(VLOOKUP($B294&amp;R$1,'デイリーデータ (2)'!$A:$F,5,FALSE),"")</f>
        <v/>
      </c>
      <c r="S294" s="44" t="str">
        <f>IFERROR(VLOOKUP($B294&amp;S$1,'デイリーデータ (2)'!$A:$F,5,FALSE),"")</f>
        <v/>
      </c>
      <c r="T294" s="44" t="str">
        <f>IFERROR(VLOOKUP($B294&amp;T$1,'デイリーデータ (2)'!$A:$F,5,FALSE),"")</f>
        <v/>
      </c>
      <c r="U294" s="44" t="str">
        <f>IFERROR(VLOOKUP($B294&amp;U$1,'デイリーデータ (2)'!$A:$F,5,FALSE),"")</f>
        <v/>
      </c>
      <c r="V294" s="44" t="str">
        <f>IFERROR(VLOOKUP($B294&amp;V$1,'デイリーデータ (2)'!$A:$F,5,FALSE),"")</f>
        <v/>
      </c>
      <c r="W294" s="44" t="str">
        <f>IFERROR(VLOOKUP($B294&amp;W$1,'デイリーデータ (2)'!$A:$F,5,FALSE),"")</f>
        <v/>
      </c>
      <c r="X294" s="44" t="str">
        <f>IFERROR(VLOOKUP($B294&amp;X$1,'デイリーデータ (2)'!$A:$F,5,FALSE),"")</f>
        <v/>
      </c>
      <c r="Y294" s="44" t="str">
        <f>IFERROR(VLOOKUP($B294&amp;Y$1,'デイリーデータ (2)'!$A:$F,5,FALSE),"")</f>
        <v/>
      </c>
      <c r="Z294" s="44" t="str">
        <f>IFERROR(VLOOKUP($B294&amp;Z$1,'デイリーデータ (2)'!$A:$F,5,FALSE),"")</f>
        <v/>
      </c>
      <c r="AA294" s="44" t="str">
        <f>IFERROR(VLOOKUP($B294&amp;AA$1,'デイリーデータ (2)'!$A:$F,5,FALSE),"")</f>
        <v/>
      </c>
      <c r="AB294" s="44" t="str">
        <f>IFERROR(VLOOKUP($B294&amp;AB$1,'デイリーデータ (2)'!$A:$F,5,FALSE),"")</f>
        <v/>
      </c>
      <c r="AC294" s="44" t="str">
        <f>IFERROR(VLOOKUP($B294&amp;AC$1,'デイリーデータ (2)'!$A:$F,5,FALSE),"")</f>
        <v/>
      </c>
      <c r="AD294" s="44" t="str">
        <f>IFERROR(VLOOKUP($B294&amp;AD$1,'デイリーデータ (2)'!$A:$F,5,FALSE),"")</f>
        <v/>
      </c>
      <c r="AE294" s="44" t="str">
        <f>IFERROR(VLOOKUP($B294&amp;AE$1,'デイリーデータ (2)'!$A:$F,5,FALSE),"")</f>
        <v/>
      </c>
      <c r="AF294" s="44" t="str">
        <f>IFERROR(VLOOKUP($B294&amp;AF$1,'デイリーデータ (2)'!$A:$F,5,FALSE),"")</f>
        <v/>
      </c>
      <c r="AG294" s="44" t="str">
        <f>IFERROR(VLOOKUP($B294&amp;AG$1,'デイリーデータ (2)'!$A:$F,5,FALSE),"")</f>
        <v/>
      </c>
      <c r="AH294" s="45" t="str">
        <f>IFERROR(VLOOKUP($B294&amp;AH$1,'デイリーデータ (2)'!$A:$F,5,FALSE),"")</f>
        <v/>
      </c>
    </row>
    <row r="295" spans="1:34" s="15" customFormat="1" ht="9.5" x14ac:dyDescent="0.2">
      <c r="A295" s="29"/>
      <c r="B295" s="30"/>
      <c r="C295" s="28" t="s">
        <v>47</v>
      </c>
      <c r="D295" s="31" t="e">
        <f>VLOOKUP($B294&amp;勤務表!D$1,デイリーデータ,6,FALSE)</f>
        <v>#N/A</v>
      </c>
      <c r="E295" s="31" t="e">
        <f>VLOOKUP($B294&amp;勤務表!E$1,デイリーデータ,6,FALSE)</f>
        <v>#N/A</v>
      </c>
      <c r="F295" s="31" t="str">
        <f>IFERROR(VLOOKUP($B294&amp;勤務表!F$1,デイリーデータ,6,FALSE),"")</f>
        <v/>
      </c>
      <c r="G295" s="31" t="str">
        <f>IFERROR(VLOOKUP($B294&amp;勤務表!G$1,デイリーデータ,6,FALSE),"")</f>
        <v/>
      </c>
      <c r="H295" s="31" t="str">
        <f>IFERROR(VLOOKUP($B294&amp;勤務表!H$1,デイリーデータ,6,FALSE),"")</f>
        <v/>
      </c>
      <c r="I295" s="31" t="str">
        <f>IFERROR(VLOOKUP($B294&amp;勤務表!I$1,デイリーデータ,6,FALSE),"")</f>
        <v/>
      </c>
      <c r="J295" s="31" t="str">
        <f>IFERROR(VLOOKUP($B294&amp;勤務表!J$1,デイリーデータ,6,FALSE),"")</f>
        <v/>
      </c>
      <c r="K295" s="31" t="str">
        <f>IFERROR(VLOOKUP($B294&amp;勤務表!K$1,デイリーデータ,6,FALSE),"")</f>
        <v/>
      </c>
      <c r="L295" s="31" t="str">
        <f>IFERROR(VLOOKUP($B294&amp;勤務表!L$1,デイリーデータ,6,FALSE),"")</f>
        <v/>
      </c>
      <c r="M295" s="31" t="str">
        <f>IFERROR(VLOOKUP($B294&amp;勤務表!M$1,デイリーデータ,6,FALSE),"")</f>
        <v/>
      </c>
      <c r="N295" s="31" t="str">
        <f>IFERROR(VLOOKUP($B294&amp;勤務表!N$1,デイリーデータ,6,FALSE),"")</f>
        <v/>
      </c>
      <c r="O295" s="31" t="str">
        <f>IFERROR(VLOOKUP($B294&amp;勤務表!O$1,デイリーデータ,6,FALSE),"")</f>
        <v/>
      </c>
      <c r="P295" s="31" t="str">
        <f>IFERROR(VLOOKUP($B294&amp;勤務表!P$1,デイリーデータ,6,FALSE),"")</f>
        <v/>
      </c>
      <c r="Q295" s="31" t="str">
        <f>IFERROR(VLOOKUP($B294&amp;勤務表!Q$1,デイリーデータ,6,FALSE),"")</f>
        <v/>
      </c>
      <c r="R295" s="31" t="str">
        <f>IFERROR(VLOOKUP($B294&amp;勤務表!R$1,デイリーデータ,6,FALSE),"")</f>
        <v/>
      </c>
      <c r="S295" s="31" t="str">
        <f>IFERROR(VLOOKUP($B294&amp;勤務表!S$1,デイリーデータ,6,FALSE),"")</f>
        <v/>
      </c>
      <c r="T295" s="31" t="str">
        <f>IFERROR(VLOOKUP($B294&amp;勤務表!T$1,デイリーデータ,6,FALSE),"")</f>
        <v/>
      </c>
      <c r="U295" s="31" t="str">
        <f>IFERROR(VLOOKUP($B294&amp;勤務表!U$1,デイリーデータ,6,FALSE),"")</f>
        <v/>
      </c>
      <c r="V295" s="31" t="str">
        <f>IFERROR(VLOOKUP($B294&amp;勤務表!V$1,デイリーデータ,6,FALSE),"")</f>
        <v/>
      </c>
      <c r="W295" s="31" t="str">
        <f>IFERROR(VLOOKUP($B294&amp;勤務表!W$1,デイリーデータ,6,FALSE),"")</f>
        <v/>
      </c>
      <c r="X295" s="31" t="str">
        <f>IFERROR(VLOOKUP($B294&amp;勤務表!X$1,デイリーデータ,6,FALSE),"")</f>
        <v/>
      </c>
      <c r="Y295" s="31" t="str">
        <f>IFERROR(VLOOKUP($B294&amp;勤務表!Y$1,デイリーデータ,6,FALSE),"")</f>
        <v/>
      </c>
      <c r="Z295" s="31" t="str">
        <f>IFERROR(VLOOKUP($B294&amp;勤務表!Z$1,デイリーデータ,6,FALSE),"")</f>
        <v/>
      </c>
      <c r="AA295" s="31" t="str">
        <f>IFERROR(VLOOKUP($B294&amp;勤務表!AA$1,デイリーデータ,6,FALSE),"")</f>
        <v/>
      </c>
      <c r="AB295" s="31" t="str">
        <f>IFERROR(VLOOKUP($B294&amp;勤務表!AB$1,デイリーデータ,6,FALSE),"")</f>
        <v/>
      </c>
      <c r="AC295" s="31" t="str">
        <f>IFERROR(VLOOKUP($B294&amp;勤務表!AC$1,デイリーデータ,6,FALSE),"")</f>
        <v/>
      </c>
      <c r="AD295" s="31" t="str">
        <f>IFERROR(VLOOKUP($B294&amp;勤務表!AD$1,デイリーデータ,6,FALSE),"")</f>
        <v/>
      </c>
      <c r="AE295" s="31" t="str">
        <f>IFERROR(VLOOKUP($B294&amp;勤務表!AE$1,デイリーデータ,6,FALSE),"")</f>
        <v/>
      </c>
      <c r="AF295" s="31" t="str">
        <f>IFERROR(VLOOKUP($B294&amp;勤務表!AF$1,デイリーデータ,6,FALSE),"")</f>
        <v/>
      </c>
      <c r="AG295" s="31" t="str">
        <f>IFERROR(VLOOKUP($B294&amp;勤務表!AG$1,デイリーデータ,6,FALSE),"")</f>
        <v/>
      </c>
      <c r="AH295" s="32" t="str">
        <f>IFERROR(VLOOKUP($B294&amp;勤務表!AH$1,デイリーデータ,6,FALSE),"")</f>
        <v/>
      </c>
    </row>
    <row r="296" spans="1:34" s="15" customFormat="1" ht="9.5" x14ac:dyDescent="0.2">
      <c r="A296" s="38"/>
      <c r="B296" s="39"/>
      <c r="C296" s="40" t="s">
        <v>46</v>
      </c>
      <c r="D296" s="34" t="e">
        <f>VLOOKUP($B294&amp;D$1,'宅直データ (２)'!$A:$K,8,FALSE)</f>
        <v>#N/A</v>
      </c>
      <c r="E296" s="35" t="e">
        <f>INDEX(拘!$D$15:$AH$63,勤務表!$A294,DAY(勤務表!E$1))</f>
        <v>#VALUE!</v>
      </c>
      <c r="F296" s="35" t="e">
        <f>INDEX(拘!$D$15:$AH$63,勤務表!$A294,DAY(勤務表!F$1))</f>
        <v>#VALUE!</v>
      </c>
      <c r="G296" s="35" t="e">
        <f>INDEX(拘!$D$15:$AH$63,勤務表!$A294,DAY(勤務表!G$1))</f>
        <v>#VALUE!</v>
      </c>
      <c r="H296" s="35" t="e">
        <f>INDEX(拘!$D$15:$AH$63,勤務表!$A294,DAY(勤務表!H$1))</f>
        <v>#VALUE!</v>
      </c>
      <c r="I296" s="35" t="e">
        <f>INDEX(拘!$D$15:$AH$63,勤務表!$A294,DAY(勤務表!I$1))</f>
        <v>#VALUE!</v>
      </c>
      <c r="J296" s="35" t="e">
        <f>INDEX(拘!$D$15:$AH$63,勤務表!$A294,DAY(勤務表!J$1))</f>
        <v>#VALUE!</v>
      </c>
      <c r="K296" s="35" t="e">
        <f>INDEX(拘!$D$15:$AH$63,勤務表!$A294,DAY(勤務表!K$1))</f>
        <v>#VALUE!</v>
      </c>
      <c r="L296" s="35" t="e">
        <f>INDEX(拘!$D$15:$AH$63,勤務表!$A294,DAY(勤務表!L$1))</f>
        <v>#VALUE!</v>
      </c>
      <c r="M296" s="35" t="e">
        <f>INDEX(拘!$D$15:$AH$63,勤務表!$A294,DAY(勤務表!M$1))</f>
        <v>#VALUE!</v>
      </c>
      <c r="N296" s="35" t="e">
        <f>INDEX(拘!$D$15:$AH$63,勤務表!$A294,DAY(勤務表!N$1))</f>
        <v>#VALUE!</v>
      </c>
      <c r="O296" s="35" t="e">
        <f>INDEX(拘!$D$15:$AH$63,勤務表!$A294,DAY(勤務表!O$1))</f>
        <v>#VALUE!</v>
      </c>
      <c r="P296" s="35" t="e">
        <f>INDEX(拘!$D$15:$AH$63,勤務表!$A294,DAY(勤務表!P$1))</f>
        <v>#VALUE!</v>
      </c>
      <c r="Q296" s="35" t="e">
        <f>INDEX(拘!$D$15:$AH$63,勤務表!$A294,DAY(勤務表!Q$1))</f>
        <v>#VALUE!</v>
      </c>
      <c r="R296" s="35" t="e">
        <f>INDEX(拘!$D$15:$AH$63,勤務表!$A294,DAY(勤務表!R$1))</f>
        <v>#VALUE!</v>
      </c>
      <c r="S296" s="35" t="e">
        <f>INDEX(拘!$D$15:$AH$63,勤務表!$A294,DAY(勤務表!S$1))</f>
        <v>#VALUE!</v>
      </c>
      <c r="T296" s="35" t="e">
        <f>INDEX(拘!$D$15:$AH$63,勤務表!$A294,DAY(勤務表!T$1))</f>
        <v>#VALUE!</v>
      </c>
      <c r="U296" s="35" t="e">
        <f>INDEX(拘!$D$15:$AH$63,勤務表!$A294,DAY(勤務表!U$1))</f>
        <v>#VALUE!</v>
      </c>
      <c r="V296" s="35" t="e">
        <f>INDEX(拘!$D$15:$AH$63,勤務表!$A294,DAY(勤務表!V$1))</f>
        <v>#VALUE!</v>
      </c>
      <c r="W296" s="35" t="e">
        <f>INDEX(拘!$D$15:$AH$63,勤務表!$A294,DAY(勤務表!W$1))</f>
        <v>#VALUE!</v>
      </c>
      <c r="X296" s="35" t="e">
        <f>INDEX(拘!$D$15:$AH$63,勤務表!$A294,DAY(勤務表!X$1))</f>
        <v>#VALUE!</v>
      </c>
      <c r="Y296" s="35" t="e">
        <f>INDEX(拘!$D$15:$AH$63,勤務表!$A294,DAY(勤務表!Y$1))</f>
        <v>#VALUE!</v>
      </c>
      <c r="Z296" s="35" t="e">
        <f>INDEX(拘!$D$15:$AH$63,勤務表!$A294,DAY(勤務表!Z$1))</f>
        <v>#VALUE!</v>
      </c>
      <c r="AA296" s="35" t="e">
        <f>INDEX(拘!$D$15:$AH$63,勤務表!$A294,DAY(勤務表!AA$1))</f>
        <v>#VALUE!</v>
      </c>
      <c r="AB296" s="35" t="e">
        <f>INDEX(拘!$D$15:$AH$63,勤務表!$A294,DAY(勤務表!AB$1))</f>
        <v>#VALUE!</v>
      </c>
      <c r="AC296" s="35" t="e">
        <f>INDEX(拘!$D$15:$AH$63,勤務表!$A294,DAY(勤務表!AC$1))</f>
        <v>#VALUE!</v>
      </c>
      <c r="AD296" s="35" t="e">
        <f>INDEX(拘!$D$15:$AH$63,勤務表!$A294,DAY(勤務表!AD$1))</f>
        <v>#VALUE!</v>
      </c>
      <c r="AE296" s="35" t="e">
        <f>INDEX(拘!$D$15:$AH$63,勤務表!$A294,DAY(勤務表!AE$1))</f>
        <v>#VALUE!</v>
      </c>
      <c r="AF296" s="35" t="e">
        <f>INDEX(拘!$D$15:$AH$63,勤務表!$A294,DAY(勤務表!AF$1))</f>
        <v>#VALUE!</v>
      </c>
      <c r="AG296" s="35" t="e">
        <f>INDEX(拘!$D$15:$AH$63,勤務表!$A294,DAY(勤務表!AG$1))</f>
        <v>#VALUE!</v>
      </c>
      <c r="AH296" s="36" t="e">
        <f>INDEX(拘!$D$15:$AH$63,勤務表!$A294,DAY(勤務表!AH$1))</f>
        <v>#VALUE!</v>
      </c>
    </row>
    <row r="297" spans="1:34" s="15" customFormat="1" x14ac:dyDescent="0.2">
      <c r="A297" s="41" t="str">
        <f>IFERROR(IF(A294+1&lt;=MAX('デイリーデータ (2)'!G:G),A294+1,""),"")</f>
        <v/>
      </c>
      <c r="B297" s="42">
        <f>IFERROR(VLOOKUP(A297,スタッフ!A:C,2,FALSE),"")</f>
        <v>0</v>
      </c>
      <c r="C297" s="46">
        <f>IFERROR(VLOOKUP(A297,スタッフ!A:C,3,FALSE),"")</f>
        <v>0</v>
      </c>
      <c r="D297" s="43" t="str">
        <f>IFERROR(VLOOKUP($B297&amp;D$1,'デイリーデータ (2)'!$A:$F,5,FALSE),"")</f>
        <v/>
      </c>
      <c r="E297" s="44" t="str">
        <f>IFERROR(VLOOKUP($B297&amp;E$1,'デイリーデータ (2)'!$A:$F,5,FALSE),"")</f>
        <v/>
      </c>
      <c r="F297" s="44" t="str">
        <f>IFERROR(VLOOKUP($B297&amp;F$1,'デイリーデータ (2)'!$A:$F,5,FALSE),"")</f>
        <v/>
      </c>
      <c r="G297" s="44" t="str">
        <f>IFERROR(VLOOKUP($B297&amp;G$1,'デイリーデータ (2)'!$A:$F,5,FALSE),"")</f>
        <v/>
      </c>
      <c r="H297" s="44" t="str">
        <f>IFERROR(VLOOKUP($B297&amp;H$1,'デイリーデータ (2)'!$A:$F,5,FALSE),"")</f>
        <v/>
      </c>
      <c r="I297" s="44" t="str">
        <f>IFERROR(VLOOKUP($B297&amp;I$1,'デイリーデータ (2)'!$A:$F,5,FALSE),"")</f>
        <v/>
      </c>
      <c r="J297" s="44" t="str">
        <f>IFERROR(VLOOKUP($B297&amp;J$1,'デイリーデータ (2)'!$A:$F,5,FALSE),"")</f>
        <v/>
      </c>
      <c r="K297" s="44" t="str">
        <f>IFERROR(VLOOKUP($B297&amp;K$1,'デイリーデータ (2)'!$A:$F,5,FALSE),"")</f>
        <v/>
      </c>
      <c r="L297" s="44" t="str">
        <f>IFERROR(VLOOKUP($B297&amp;L$1,'デイリーデータ (2)'!$A:$F,5,FALSE),"")</f>
        <v/>
      </c>
      <c r="M297" s="44" t="str">
        <f>IFERROR(VLOOKUP($B297&amp;M$1,'デイリーデータ (2)'!$A:$F,5,FALSE),"")</f>
        <v/>
      </c>
      <c r="N297" s="44" t="str">
        <f>IFERROR(VLOOKUP($B297&amp;N$1,'デイリーデータ (2)'!$A:$F,5,FALSE),"")</f>
        <v/>
      </c>
      <c r="O297" s="44" t="str">
        <f>IFERROR(VLOOKUP($B297&amp;O$1,'デイリーデータ (2)'!$A:$F,5,FALSE),"")</f>
        <v/>
      </c>
      <c r="P297" s="44" t="str">
        <f>IFERROR(VLOOKUP($B297&amp;P$1,'デイリーデータ (2)'!$A:$F,5,FALSE),"")</f>
        <v/>
      </c>
      <c r="Q297" s="44" t="str">
        <f>IFERROR(VLOOKUP($B297&amp;Q$1,'デイリーデータ (2)'!$A:$F,5,FALSE),"")</f>
        <v/>
      </c>
      <c r="R297" s="44" t="str">
        <f>IFERROR(VLOOKUP($B297&amp;R$1,'デイリーデータ (2)'!$A:$F,5,FALSE),"")</f>
        <v/>
      </c>
      <c r="S297" s="44" t="str">
        <f>IFERROR(VLOOKUP($B297&amp;S$1,'デイリーデータ (2)'!$A:$F,5,FALSE),"")</f>
        <v/>
      </c>
      <c r="T297" s="44" t="str">
        <f>IFERROR(VLOOKUP($B297&amp;T$1,'デイリーデータ (2)'!$A:$F,5,FALSE),"")</f>
        <v/>
      </c>
      <c r="U297" s="44" t="str">
        <f>IFERROR(VLOOKUP($B297&amp;U$1,'デイリーデータ (2)'!$A:$F,5,FALSE),"")</f>
        <v/>
      </c>
      <c r="V297" s="44" t="str">
        <f>IFERROR(VLOOKUP($B297&amp;V$1,'デイリーデータ (2)'!$A:$F,5,FALSE),"")</f>
        <v/>
      </c>
      <c r="W297" s="44" t="str">
        <f>IFERROR(VLOOKUP($B297&amp;W$1,'デイリーデータ (2)'!$A:$F,5,FALSE),"")</f>
        <v/>
      </c>
      <c r="X297" s="44" t="str">
        <f>IFERROR(VLOOKUP($B297&amp;X$1,'デイリーデータ (2)'!$A:$F,5,FALSE),"")</f>
        <v/>
      </c>
      <c r="Y297" s="44" t="str">
        <f>IFERROR(VLOOKUP($B297&amp;Y$1,'デイリーデータ (2)'!$A:$F,5,FALSE),"")</f>
        <v/>
      </c>
      <c r="Z297" s="44" t="str">
        <f>IFERROR(VLOOKUP($B297&amp;Z$1,'デイリーデータ (2)'!$A:$F,5,FALSE),"")</f>
        <v/>
      </c>
      <c r="AA297" s="44" t="str">
        <f>IFERROR(VLOOKUP($B297&amp;AA$1,'デイリーデータ (2)'!$A:$F,5,FALSE),"")</f>
        <v/>
      </c>
      <c r="AB297" s="44" t="str">
        <f>IFERROR(VLOOKUP($B297&amp;AB$1,'デイリーデータ (2)'!$A:$F,5,FALSE),"")</f>
        <v/>
      </c>
      <c r="AC297" s="44" t="str">
        <f>IFERROR(VLOOKUP($B297&amp;AC$1,'デイリーデータ (2)'!$A:$F,5,FALSE),"")</f>
        <v/>
      </c>
      <c r="AD297" s="44" t="str">
        <f>IFERROR(VLOOKUP($B297&amp;AD$1,'デイリーデータ (2)'!$A:$F,5,FALSE),"")</f>
        <v/>
      </c>
      <c r="AE297" s="44" t="str">
        <f>IFERROR(VLOOKUP($B297&amp;AE$1,'デイリーデータ (2)'!$A:$F,5,FALSE),"")</f>
        <v/>
      </c>
      <c r="AF297" s="44" t="str">
        <f>IFERROR(VLOOKUP($B297&amp;AF$1,'デイリーデータ (2)'!$A:$F,5,FALSE),"")</f>
        <v/>
      </c>
      <c r="AG297" s="44" t="str">
        <f>IFERROR(VLOOKUP($B297&amp;AG$1,'デイリーデータ (2)'!$A:$F,5,FALSE),"")</f>
        <v/>
      </c>
      <c r="AH297" s="45" t="str">
        <f>IFERROR(VLOOKUP($B297&amp;AH$1,'デイリーデータ (2)'!$A:$F,5,FALSE),"")</f>
        <v/>
      </c>
    </row>
    <row r="298" spans="1:34" s="15" customFormat="1" ht="9.5" x14ac:dyDescent="0.2">
      <c r="A298" s="29"/>
      <c r="B298" s="30"/>
      <c r="C298" s="28" t="s">
        <v>47</v>
      </c>
      <c r="D298" s="31" t="e">
        <f>VLOOKUP($B297&amp;勤務表!D$1,デイリーデータ,6,FALSE)</f>
        <v>#N/A</v>
      </c>
      <c r="E298" s="31" t="e">
        <f>VLOOKUP($B297&amp;勤務表!E$1,デイリーデータ,6,FALSE)</f>
        <v>#N/A</v>
      </c>
      <c r="F298" s="31" t="str">
        <f>IFERROR(VLOOKUP($B297&amp;勤務表!F$1,デイリーデータ,6,FALSE),"")</f>
        <v/>
      </c>
      <c r="G298" s="31" t="str">
        <f>IFERROR(VLOOKUP($B297&amp;勤務表!G$1,デイリーデータ,6,FALSE),"")</f>
        <v/>
      </c>
      <c r="H298" s="31" t="str">
        <f>IFERROR(VLOOKUP($B297&amp;勤務表!H$1,デイリーデータ,6,FALSE),"")</f>
        <v/>
      </c>
      <c r="I298" s="31" t="str">
        <f>IFERROR(VLOOKUP($B297&amp;勤務表!I$1,デイリーデータ,6,FALSE),"")</f>
        <v/>
      </c>
      <c r="J298" s="31" t="str">
        <f>IFERROR(VLOOKUP($B297&amp;勤務表!J$1,デイリーデータ,6,FALSE),"")</f>
        <v/>
      </c>
      <c r="K298" s="31" t="str">
        <f>IFERROR(VLOOKUP($B297&amp;勤務表!K$1,デイリーデータ,6,FALSE),"")</f>
        <v/>
      </c>
      <c r="L298" s="31" t="str">
        <f>IFERROR(VLOOKUP($B297&amp;勤務表!L$1,デイリーデータ,6,FALSE),"")</f>
        <v/>
      </c>
      <c r="M298" s="31" t="str">
        <f>IFERROR(VLOOKUP($B297&amp;勤務表!M$1,デイリーデータ,6,FALSE),"")</f>
        <v/>
      </c>
      <c r="N298" s="31" t="str">
        <f>IFERROR(VLOOKUP($B297&amp;勤務表!N$1,デイリーデータ,6,FALSE),"")</f>
        <v/>
      </c>
      <c r="O298" s="31" t="str">
        <f>IFERROR(VLOOKUP($B297&amp;勤務表!O$1,デイリーデータ,6,FALSE),"")</f>
        <v/>
      </c>
      <c r="P298" s="31" t="str">
        <f>IFERROR(VLOOKUP($B297&amp;勤務表!P$1,デイリーデータ,6,FALSE),"")</f>
        <v/>
      </c>
      <c r="Q298" s="31" t="str">
        <f>IFERROR(VLOOKUP($B297&amp;勤務表!Q$1,デイリーデータ,6,FALSE),"")</f>
        <v/>
      </c>
      <c r="R298" s="31" t="str">
        <f>IFERROR(VLOOKUP($B297&amp;勤務表!R$1,デイリーデータ,6,FALSE),"")</f>
        <v/>
      </c>
      <c r="S298" s="31" t="str">
        <f>IFERROR(VLOOKUP($B297&amp;勤務表!S$1,デイリーデータ,6,FALSE),"")</f>
        <v/>
      </c>
      <c r="T298" s="31" t="str">
        <f>IFERROR(VLOOKUP($B297&amp;勤務表!T$1,デイリーデータ,6,FALSE),"")</f>
        <v/>
      </c>
      <c r="U298" s="31" t="str">
        <f>IFERROR(VLOOKUP($B297&amp;勤務表!U$1,デイリーデータ,6,FALSE),"")</f>
        <v/>
      </c>
      <c r="V298" s="31" t="str">
        <f>IFERROR(VLOOKUP($B297&amp;勤務表!V$1,デイリーデータ,6,FALSE),"")</f>
        <v/>
      </c>
      <c r="W298" s="31" t="str">
        <f>IFERROR(VLOOKUP($B297&amp;勤務表!W$1,デイリーデータ,6,FALSE),"")</f>
        <v/>
      </c>
      <c r="X298" s="31" t="str">
        <f>IFERROR(VLOOKUP($B297&amp;勤務表!X$1,デイリーデータ,6,FALSE),"")</f>
        <v/>
      </c>
      <c r="Y298" s="31" t="str">
        <f>IFERROR(VLOOKUP($B297&amp;勤務表!Y$1,デイリーデータ,6,FALSE),"")</f>
        <v/>
      </c>
      <c r="Z298" s="31" t="str">
        <f>IFERROR(VLOOKUP($B297&amp;勤務表!Z$1,デイリーデータ,6,FALSE),"")</f>
        <v/>
      </c>
      <c r="AA298" s="31" t="str">
        <f>IFERROR(VLOOKUP($B297&amp;勤務表!AA$1,デイリーデータ,6,FALSE),"")</f>
        <v/>
      </c>
      <c r="AB298" s="31" t="str">
        <f>IFERROR(VLOOKUP($B297&amp;勤務表!AB$1,デイリーデータ,6,FALSE),"")</f>
        <v/>
      </c>
      <c r="AC298" s="31" t="str">
        <f>IFERROR(VLOOKUP($B297&amp;勤務表!AC$1,デイリーデータ,6,FALSE),"")</f>
        <v/>
      </c>
      <c r="AD298" s="31" t="str">
        <f>IFERROR(VLOOKUP($B297&amp;勤務表!AD$1,デイリーデータ,6,FALSE),"")</f>
        <v/>
      </c>
      <c r="AE298" s="31" t="str">
        <f>IFERROR(VLOOKUP($B297&amp;勤務表!AE$1,デイリーデータ,6,FALSE),"")</f>
        <v/>
      </c>
      <c r="AF298" s="31" t="str">
        <f>IFERROR(VLOOKUP($B297&amp;勤務表!AF$1,デイリーデータ,6,FALSE),"")</f>
        <v/>
      </c>
      <c r="AG298" s="31" t="str">
        <f>IFERROR(VLOOKUP($B297&amp;勤務表!AG$1,デイリーデータ,6,FALSE),"")</f>
        <v/>
      </c>
      <c r="AH298" s="32" t="str">
        <f>IFERROR(VLOOKUP($B297&amp;勤務表!AH$1,デイリーデータ,6,FALSE),"")</f>
        <v/>
      </c>
    </row>
    <row r="299" spans="1:34" s="15" customFormat="1" ht="9.5" x14ac:dyDescent="0.2">
      <c r="A299" s="38"/>
      <c r="B299" s="39"/>
      <c r="C299" s="40" t="s">
        <v>46</v>
      </c>
      <c r="D299" s="34" t="e">
        <f>VLOOKUP($B297&amp;D$1,'宅直データ (２)'!$A:$K,8,FALSE)</f>
        <v>#N/A</v>
      </c>
      <c r="E299" s="35" t="e">
        <f>INDEX(拘!$D$15:$AH$63,勤務表!$A297,DAY(勤務表!E$1))</f>
        <v>#VALUE!</v>
      </c>
      <c r="F299" s="35" t="e">
        <f>INDEX(拘!$D$15:$AH$63,勤務表!$A297,DAY(勤務表!F$1))</f>
        <v>#VALUE!</v>
      </c>
      <c r="G299" s="35" t="e">
        <f>INDEX(拘!$D$15:$AH$63,勤務表!$A297,DAY(勤務表!G$1))</f>
        <v>#VALUE!</v>
      </c>
      <c r="H299" s="35" t="e">
        <f>INDEX(拘!$D$15:$AH$63,勤務表!$A297,DAY(勤務表!H$1))</f>
        <v>#VALUE!</v>
      </c>
      <c r="I299" s="35" t="e">
        <f>INDEX(拘!$D$15:$AH$63,勤務表!$A297,DAY(勤務表!I$1))</f>
        <v>#VALUE!</v>
      </c>
      <c r="J299" s="35" t="e">
        <f>INDEX(拘!$D$15:$AH$63,勤務表!$A297,DAY(勤務表!J$1))</f>
        <v>#VALUE!</v>
      </c>
      <c r="K299" s="35" t="e">
        <f>INDEX(拘!$D$15:$AH$63,勤務表!$A297,DAY(勤務表!K$1))</f>
        <v>#VALUE!</v>
      </c>
      <c r="L299" s="35" t="e">
        <f>INDEX(拘!$D$15:$AH$63,勤務表!$A297,DAY(勤務表!L$1))</f>
        <v>#VALUE!</v>
      </c>
      <c r="M299" s="35" t="e">
        <f>INDEX(拘!$D$15:$AH$63,勤務表!$A297,DAY(勤務表!M$1))</f>
        <v>#VALUE!</v>
      </c>
      <c r="N299" s="35" t="e">
        <f>INDEX(拘!$D$15:$AH$63,勤務表!$A297,DAY(勤務表!N$1))</f>
        <v>#VALUE!</v>
      </c>
      <c r="O299" s="35" t="e">
        <f>INDEX(拘!$D$15:$AH$63,勤務表!$A297,DAY(勤務表!O$1))</f>
        <v>#VALUE!</v>
      </c>
      <c r="P299" s="35" t="e">
        <f>INDEX(拘!$D$15:$AH$63,勤務表!$A297,DAY(勤務表!P$1))</f>
        <v>#VALUE!</v>
      </c>
      <c r="Q299" s="35" t="e">
        <f>INDEX(拘!$D$15:$AH$63,勤務表!$A297,DAY(勤務表!Q$1))</f>
        <v>#VALUE!</v>
      </c>
      <c r="R299" s="35" t="e">
        <f>INDEX(拘!$D$15:$AH$63,勤務表!$A297,DAY(勤務表!R$1))</f>
        <v>#VALUE!</v>
      </c>
      <c r="S299" s="35" t="e">
        <f>INDEX(拘!$D$15:$AH$63,勤務表!$A297,DAY(勤務表!S$1))</f>
        <v>#VALUE!</v>
      </c>
      <c r="T299" s="35" t="e">
        <f>INDEX(拘!$D$15:$AH$63,勤務表!$A297,DAY(勤務表!T$1))</f>
        <v>#VALUE!</v>
      </c>
      <c r="U299" s="35" t="e">
        <f>INDEX(拘!$D$15:$AH$63,勤務表!$A297,DAY(勤務表!U$1))</f>
        <v>#VALUE!</v>
      </c>
      <c r="V299" s="35" t="e">
        <f>INDEX(拘!$D$15:$AH$63,勤務表!$A297,DAY(勤務表!V$1))</f>
        <v>#VALUE!</v>
      </c>
      <c r="W299" s="35" t="e">
        <f>INDEX(拘!$D$15:$AH$63,勤務表!$A297,DAY(勤務表!W$1))</f>
        <v>#VALUE!</v>
      </c>
      <c r="X299" s="35" t="e">
        <f>INDEX(拘!$D$15:$AH$63,勤務表!$A297,DAY(勤務表!X$1))</f>
        <v>#VALUE!</v>
      </c>
      <c r="Y299" s="35" t="e">
        <f>INDEX(拘!$D$15:$AH$63,勤務表!$A297,DAY(勤務表!Y$1))</f>
        <v>#VALUE!</v>
      </c>
      <c r="Z299" s="35" t="e">
        <f>INDEX(拘!$D$15:$AH$63,勤務表!$A297,DAY(勤務表!Z$1))</f>
        <v>#VALUE!</v>
      </c>
      <c r="AA299" s="35" t="e">
        <f>INDEX(拘!$D$15:$AH$63,勤務表!$A297,DAY(勤務表!AA$1))</f>
        <v>#VALUE!</v>
      </c>
      <c r="AB299" s="35" t="e">
        <f>INDEX(拘!$D$15:$AH$63,勤務表!$A297,DAY(勤務表!AB$1))</f>
        <v>#VALUE!</v>
      </c>
      <c r="AC299" s="35" t="e">
        <f>INDEX(拘!$D$15:$AH$63,勤務表!$A297,DAY(勤務表!AC$1))</f>
        <v>#VALUE!</v>
      </c>
      <c r="AD299" s="35" t="e">
        <f>INDEX(拘!$D$15:$AH$63,勤務表!$A297,DAY(勤務表!AD$1))</f>
        <v>#VALUE!</v>
      </c>
      <c r="AE299" s="35" t="e">
        <f>INDEX(拘!$D$15:$AH$63,勤務表!$A297,DAY(勤務表!AE$1))</f>
        <v>#VALUE!</v>
      </c>
      <c r="AF299" s="35" t="e">
        <f>INDEX(拘!$D$15:$AH$63,勤務表!$A297,DAY(勤務表!AF$1))</f>
        <v>#VALUE!</v>
      </c>
      <c r="AG299" s="35" t="e">
        <f>INDEX(拘!$D$15:$AH$63,勤務表!$A297,DAY(勤務表!AG$1))</f>
        <v>#VALUE!</v>
      </c>
      <c r="AH299" s="36" t="e">
        <f>INDEX(拘!$D$15:$AH$63,勤務表!$A297,DAY(勤務表!AH$1))</f>
        <v>#VALUE!</v>
      </c>
    </row>
    <row r="300" spans="1:34" s="15" customFormat="1" x14ac:dyDescent="0.2">
      <c r="A300" s="41" t="str">
        <f>IFERROR(IF(A297+1&lt;=MAX('デイリーデータ (2)'!G:G),A297+1,""),"")</f>
        <v/>
      </c>
      <c r="B300" s="42">
        <f>IFERROR(VLOOKUP(A300,スタッフ!A:C,2,FALSE),"")</f>
        <v>0</v>
      </c>
      <c r="C300" s="46">
        <f>IFERROR(VLOOKUP(A300,スタッフ!A:C,3,FALSE),"")</f>
        <v>0</v>
      </c>
      <c r="D300" s="43" t="str">
        <f>IFERROR(VLOOKUP($B300&amp;D$1,'デイリーデータ (2)'!$A:$F,5,FALSE),"")</f>
        <v/>
      </c>
      <c r="E300" s="44" t="str">
        <f>IFERROR(VLOOKUP($B300&amp;E$1,'デイリーデータ (2)'!$A:$F,5,FALSE),"")</f>
        <v/>
      </c>
      <c r="F300" s="44" t="str">
        <f>IFERROR(VLOOKUP($B300&amp;F$1,'デイリーデータ (2)'!$A:$F,5,FALSE),"")</f>
        <v/>
      </c>
      <c r="G300" s="44" t="str">
        <f>IFERROR(VLOOKUP($B300&amp;G$1,'デイリーデータ (2)'!$A:$F,5,FALSE),"")</f>
        <v/>
      </c>
      <c r="H300" s="44" t="str">
        <f>IFERROR(VLOOKUP($B300&amp;H$1,'デイリーデータ (2)'!$A:$F,5,FALSE),"")</f>
        <v/>
      </c>
      <c r="I300" s="44" t="str">
        <f>IFERROR(VLOOKUP($B300&amp;I$1,'デイリーデータ (2)'!$A:$F,5,FALSE),"")</f>
        <v/>
      </c>
      <c r="J300" s="44" t="str">
        <f>IFERROR(VLOOKUP($B300&amp;J$1,'デイリーデータ (2)'!$A:$F,5,FALSE),"")</f>
        <v/>
      </c>
      <c r="K300" s="44" t="str">
        <f>IFERROR(VLOOKUP($B300&amp;K$1,'デイリーデータ (2)'!$A:$F,5,FALSE),"")</f>
        <v/>
      </c>
      <c r="L300" s="44" t="str">
        <f>IFERROR(VLOOKUP($B300&amp;L$1,'デイリーデータ (2)'!$A:$F,5,FALSE),"")</f>
        <v/>
      </c>
      <c r="M300" s="44" t="str">
        <f>IFERROR(VLOOKUP($B300&amp;M$1,'デイリーデータ (2)'!$A:$F,5,FALSE),"")</f>
        <v/>
      </c>
      <c r="N300" s="44" t="str">
        <f>IFERROR(VLOOKUP($B300&amp;N$1,'デイリーデータ (2)'!$A:$F,5,FALSE),"")</f>
        <v/>
      </c>
      <c r="O300" s="44" t="str">
        <f>IFERROR(VLOOKUP($B300&amp;O$1,'デイリーデータ (2)'!$A:$F,5,FALSE),"")</f>
        <v/>
      </c>
      <c r="P300" s="44" t="str">
        <f>IFERROR(VLOOKUP($B300&amp;P$1,'デイリーデータ (2)'!$A:$F,5,FALSE),"")</f>
        <v/>
      </c>
      <c r="Q300" s="44" t="str">
        <f>IFERROR(VLOOKUP($B300&amp;Q$1,'デイリーデータ (2)'!$A:$F,5,FALSE),"")</f>
        <v/>
      </c>
      <c r="R300" s="44" t="str">
        <f>IFERROR(VLOOKUP($B300&amp;R$1,'デイリーデータ (2)'!$A:$F,5,FALSE),"")</f>
        <v/>
      </c>
      <c r="S300" s="44" t="str">
        <f>IFERROR(VLOOKUP($B300&amp;S$1,'デイリーデータ (2)'!$A:$F,5,FALSE),"")</f>
        <v/>
      </c>
      <c r="T300" s="44" t="str">
        <f>IFERROR(VLOOKUP($B300&amp;T$1,'デイリーデータ (2)'!$A:$F,5,FALSE),"")</f>
        <v/>
      </c>
      <c r="U300" s="44" t="str">
        <f>IFERROR(VLOOKUP($B300&amp;U$1,'デイリーデータ (2)'!$A:$F,5,FALSE),"")</f>
        <v/>
      </c>
      <c r="V300" s="44" t="str">
        <f>IFERROR(VLOOKUP($B300&amp;V$1,'デイリーデータ (2)'!$A:$F,5,FALSE),"")</f>
        <v/>
      </c>
      <c r="W300" s="44" t="str">
        <f>IFERROR(VLOOKUP($B300&amp;W$1,'デイリーデータ (2)'!$A:$F,5,FALSE),"")</f>
        <v/>
      </c>
      <c r="X300" s="44" t="str">
        <f>IFERROR(VLOOKUP($B300&amp;X$1,'デイリーデータ (2)'!$A:$F,5,FALSE),"")</f>
        <v/>
      </c>
      <c r="Y300" s="44" t="str">
        <f>IFERROR(VLOOKUP($B300&amp;Y$1,'デイリーデータ (2)'!$A:$F,5,FALSE),"")</f>
        <v/>
      </c>
      <c r="Z300" s="44" t="str">
        <f>IFERROR(VLOOKUP($B300&amp;Z$1,'デイリーデータ (2)'!$A:$F,5,FALSE),"")</f>
        <v/>
      </c>
      <c r="AA300" s="44" t="str">
        <f>IFERROR(VLOOKUP($B300&amp;AA$1,'デイリーデータ (2)'!$A:$F,5,FALSE),"")</f>
        <v/>
      </c>
      <c r="AB300" s="44" t="str">
        <f>IFERROR(VLOOKUP($B300&amp;AB$1,'デイリーデータ (2)'!$A:$F,5,FALSE),"")</f>
        <v/>
      </c>
      <c r="AC300" s="44" t="str">
        <f>IFERROR(VLOOKUP($B300&amp;AC$1,'デイリーデータ (2)'!$A:$F,5,FALSE),"")</f>
        <v/>
      </c>
      <c r="AD300" s="44" t="str">
        <f>IFERROR(VLOOKUP($B300&amp;AD$1,'デイリーデータ (2)'!$A:$F,5,FALSE),"")</f>
        <v/>
      </c>
      <c r="AE300" s="44" t="str">
        <f>IFERROR(VLOOKUP($B300&amp;AE$1,'デイリーデータ (2)'!$A:$F,5,FALSE),"")</f>
        <v/>
      </c>
      <c r="AF300" s="44" t="str">
        <f>IFERROR(VLOOKUP($B300&amp;AF$1,'デイリーデータ (2)'!$A:$F,5,FALSE),"")</f>
        <v/>
      </c>
      <c r="AG300" s="44" t="str">
        <f>IFERROR(VLOOKUP($B300&amp;AG$1,'デイリーデータ (2)'!$A:$F,5,FALSE),"")</f>
        <v/>
      </c>
      <c r="AH300" s="45" t="str">
        <f>IFERROR(VLOOKUP($B300&amp;AH$1,'デイリーデータ (2)'!$A:$F,5,FALSE),"")</f>
        <v/>
      </c>
    </row>
    <row r="301" spans="1:34" s="15" customFormat="1" ht="9.5" x14ac:dyDescent="0.2">
      <c r="A301" s="29"/>
      <c r="B301" s="30"/>
      <c r="C301" s="28" t="s">
        <v>47</v>
      </c>
      <c r="D301" s="31" t="e">
        <f>VLOOKUP($B300&amp;勤務表!D$1,デイリーデータ,6,FALSE)</f>
        <v>#N/A</v>
      </c>
      <c r="E301" s="31" t="e">
        <f>VLOOKUP($B300&amp;勤務表!E$1,デイリーデータ,6,FALSE)</f>
        <v>#N/A</v>
      </c>
      <c r="F301" s="31" t="str">
        <f>IFERROR(VLOOKUP($B300&amp;勤務表!F$1,デイリーデータ,6,FALSE),"")</f>
        <v/>
      </c>
      <c r="G301" s="31" t="str">
        <f>IFERROR(VLOOKUP($B300&amp;勤務表!G$1,デイリーデータ,6,FALSE),"")</f>
        <v/>
      </c>
      <c r="H301" s="31" t="str">
        <f>IFERROR(VLOOKUP($B300&amp;勤務表!H$1,デイリーデータ,6,FALSE),"")</f>
        <v/>
      </c>
      <c r="I301" s="31" t="str">
        <f>IFERROR(VLOOKUP($B300&amp;勤務表!I$1,デイリーデータ,6,FALSE),"")</f>
        <v/>
      </c>
      <c r="J301" s="31" t="str">
        <f>IFERROR(VLOOKUP($B300&amp;勤務表!J$1,デイリーデータ,6,FALSE),"")</f>
        <v/>
      </c>
      <c r="K301" s="31" t="str">
        <f>IFERROR(VLOOKUP($B300&amp;勤務表!K$1,デイリーデータ,6,FALSE),"")</f>
        <v/>
      </c>
      <c r="L301" s="31" t="str">
        <f>IFERROR(VLOOKUP($B300&amp;勤務表!L$1,デイリーデータ,6,FALSE),"")</f>
        <v/>
      </c>
      <c r="M301" s="31" t="str">
        <f>IFERROR(VLOOKUP($B300&amp;勤務表!M$1,デイリーデータ,6,FALSE),"")</f>
        <v/>
      </c>
      <c r="N301" s="31" t="str">
        <f>IFERROR(VLOOKUP($B300&amp;勤務表!N$1,デイリーデータ,6,FALSE),"")</f>
        <v/>
      </c>
      <c r="O301" s="31" t="str">
        <f>IFERROR(VLOOKUP($B300&amp;勤務表!O$1,デイリーデータ,6,FALSE),"")</f>
        <v/>
      </c>
      <c r="P301" s="31" t="str">
        <f>IFERROR(VLOOKUP($B300&amp;勤務表!P$1,デイリーデータ,6,FALSE),"")</f>
        <v/>
      </c>
      <c r="Q301" s="31" t="str">
        <f>IFERROR(VLOOKUP($B300&amp;勤務表!Q$1,デイリーデータ,6,FALSE),"")</f>
        <v/>
      </c>
      <c r="R301" s="31" t="str">
        <f>IFERROR(VLOOKUP($B300&amp;勤務表!R$1,デイリーデータ,6,FALSE),"")</f>
        <v/>
      </c>
      <c r="S301" s="31" t="str">
        <f>IFERROR(VLOOKUP($B300&amp;勤務表!S$1,デイリーデータ,6,FALSE),"")</f>
        <v/>
      </c>
      <c r="T301" s="31" t="str">
        <f>IFERROR(VLOOKUP($B300&amp;勤務表!T$1,デイリーデータ,6,FALSE),"")</f>
        <v/>
      </c>
      <c r="U301" s="31" t="str">
        <f>IFERROR(VLOOKUP($B300&amp;勤務表!U$1,デイリーデータ,6,FALSE),"")</f>
        <v/>
      </c>
      <c r="V301" s="31" t="str">
        <f>IFERROR(VLOOKUP($B300&amp;勤務表!V$1,デイリーデータ,6,FALSE),"")</f>
        <v/>
      </c>
      <c r="W301" s="31" t="str">
        <f>IFERROR(VLOOKUP($B300&amp;勤務表!W$1,デイリーデータ,6,FALSE),"")</f>
        <v/>
      </c>
      <c r="X301" s="31" t="str">
        <f>IFERROR(VLOOKUP($B300&amp;勤務表!X$1,デイリーデータ,6,FALSE),"")</f>
        <v/>
      </c>
      <c r="Y301" s="31" t="str">
        <f>IFERROR(VLOOKUP($B300&amp;勤務表!Y$1,デイリーデータ,6,FALSE),"")</f>
        <v/>
      </c>
      <c r="Z301" s="31" t="str">
        <f>IFERROR(VLOOKUP($B300&amp;勤務表!Z$1,デイリーデータ,6,FALSE),"")</f>
        <v/>
      </c>
      <c r="AA301" s="31" t="str">
        <f>IFERROR(VLOOKUP($B300&amp;勤務表!AA$1,デイリーデータ,6,FALSE),"")</f>
        <v/>
      </c>
      <c r="AB301" s="31" t="str">
        <f>IFERROR(VLOOKUP($B300&amp;勤務表!AB$1,デイリーデータ,6,FALSE),"")</f>
        <v/>
      </c>
      <c r="AC301" s="31" t="str">
        <f>IFERROR(VLOOKUP($B300&amp;勤務表!AC$1,デイリーデータ,6,FALSE),"")</f>
        <v/>
      </c>
      <c r="AD301" s="31" t="str">
        <f>IFERROR(VLOOKUP($B300&amp;勤務表!AD$1,デイリーデータ,6,FALSE),"")</f>
        <v/>
      </c>
      <c r="AE301" s="31" t="str">
        <f>IFERROR(VLOOKUP($B300&amp;勤務表!AE$1,デイリーデータ,6,FALSE),"")</f>
        <v/>
      </c>
      <c r="AF301" s="31" t="str">
        <f>IFERROR(VLOOKUP($B300&amp;勤務表!AF$1,デイリーデータ,6,FALSE),"")</f>
        <v/>
      </c>
      <c r="AG301" s="31" t="str">
        <f>IFERROR(VLOOKUP($B300&amp;勤務表!AG$1,デイリーデータ,6,FALSE),"")</f>
        <v/>
      </c>
      <c r="AH301" s="32" t="str">
        <f>IFERROR(VLOOKUP($B300&amp;勤務表!AH$1,デイリーデータ,6,FALSE),"")</f>
        <v/>
      </c>
    </row>
    <row r="302" spans="1:34" s="15" customFormat="1" ht="9.5" x14ac:dyDescent="0.2">
      <c r="A302" s="38"/>
      <c r="B302" s="39"/>
      <c r="C302" s="40" t="s">
        <v>46</v>
      </c>
      <c r="D302" s="34" t="e">
        <f>VLOOKUP($B300&amp;D$1,'宅直データ (２)'!$A:$K,8,FALSE)</f>
        <v>#N/A</v>
      </c>
      <c r="E302" s="35" t="e">
        <f>INDEX(拘!$D$15:$AH$63,勤務表!$A300,DAY(勤務表!E$1))</f>
        <v>#VALUE!</v>
      </c>
      <c r="F302" s="35" t="e">
        <f>INDEX(拘!$D$15:$AH$63,勤務表!$A300,DAY(勤務表!F$1))</f>
        <v>#VALUE!</v>
      </c>
      <c r="G302" s="35" t="e">
        <f>INDEX(拘!$D$15:$AH$63,勤務表!$A300,DAY(勤務表!G$1))</f>
        <v>#VALUE!</v>
      </c>
      <c r="H302" s="35" t="e">
        <f>INDEX(拘!$D$15:$AH$63,勤務表!$A300,DAY(勤務表!H$1))</f>
        <v>#VALUE!</v>
      </c>
      <c r="I302" s="35" t="e">
        <f>INDEX(拘!$D$15:$AH$63,勤務表!$A300,DAY(勤務表!I$1))</f>
        <v>#VALUE!</v>
      </c>
      <c r="J302" s="35" t="e">
        <f>INDEX(拘!$D$15:$AH$63,勤務表!$A300,DAY(勤務表!J$1))</f>
        <v>#VALUE!</v>
      </c>
      <c r="K302" s="35" t="e">
        <f>INDEX(拘!$D$15:$AH$63,勤務表!$A300,DAY(勤務表!K$1))</f>
        <v>#VALUE!</v>
      </c>
      <c r="L302" s="35" t="e">
        <f>INDEX(拘!$D$15:$AH$63,勤務表!$A300,DAY(勤務表!L$1))</f>
        <v>#VALUE!</v>
      </c>
      <c r="M302" s="35" t="e">
        <f>INDEX(拘!$D$15:$AH$63,勤務表!$A300,DAY(勤務表!M$1))</f>
        <v>#VALUE!</v>
      </c>
      <c r="N302" s="35" t="e">
        <f>INDEX(拘!$D$15:$AH$63,勤務表!$A300,DAY(勤務表!N$1))</f>
        <v>#VALUE!</v>
      </c>
      <c r="O302" s="35" t="e">
        <f>INDEX(拘!$D$15:$AH$63,勤務表!$A300,DAY(勤務表!O$1))</f>
        <v>#VALUE!</v>
      </c>
      <c r="P302" s="35" t="e">
        <f>INDEX(拘!$D$15:$AH$63,勤務表!$A300,DAY(勤務表!P$1))</f>
        <v>#VALUE!</v>
      </c>
      <c r="Q302" s="35" t="e">
        <f>INDEX(拘!$D$15:$AH$63,勤務表!$A300,DAY(勤務表!Q$1))</f>
        <v>#VALUE!</v>
      </c>
      <c r="R302" s="35" t="e">
        <f>INDEX(拘!$D$15:$AH$63,勤務表!$A300,DAY(勤務表!R$1))</f>
        <v>#VALUE!</v>
      </c>
      <c r="S302" s="35" t="e">
        <f>INDEX(拘!$D$15:$AH$63,勤務表!$A300,DAY(勤務表!S$1))</f>
        <v>#VALUE!</v>
      </c>
      <c r="T302" s="35" t="e">
        <f>INDEX(拘!$D$15:$AH$63,勤務表!$A300,DAY(勤務表!T$1))</f>
        <v>#VALUE!</v>
      </c>
      <c r="U302" s="35" t="e">
        <f>INDEX(拘!$D$15:$AH$63,勤務表!$A300,DAY(勤務表!U$1))</f>
        <v>#VALUE!</v>
      </c>
      <c r="V302" s="35" t="e">
        <f>INDEX(拘!$D$15:$AH$63,勤務表!$A300,DAY(勤務表!V$1))</f>
        <v>#VALUE!</v>
      </c>
      <c r="W302" s="35" t="e">
        <f>INDEX(拘!$D$15:$AH$63,勤務表!$A300,DAY(勤務表!W$1))</f>
        <v>#VALUE!</v>
      </c>
      <c r="X302" s="35" t="e">
        <f>INDEX(拘!$D$15:$AH$63,勤務表!$A300,DAY(勤務表!X$1))</f>
        <v>#VALUE!</v>
      </c>
      <c r="Y302" s="35" t="e">
        <f>INDEX(拘!$D$15:$AH$63,勤務表!$A300,DAY(勤務表!Y$1))</f>
        <v>#VALUE!</v>
      </c>
      <c r="Z302" s="35" t="e">
        <f>INDEX(拘!$D$15:$AH$63,勤務表!$A300,DAY(勤務表!Z$1))</f>
        <v>#VALUE!</v>
      </c>
      <c r="AA302" s="35" t="e">
        <f>INDEX(拘!$D$15:$AH$63,勤務表!$A300,DAY(勤務表!AA$1))</f>
        <v>#VALUE!</v>
      </c>
      <c r="AB302" s="35" t="e">
        <f>INDEX(拘!$D$15:$AH$63,勤務表!$A300,DAY(勤務表!AB$1))</f>
        <v>#VALUE!</v>
      </c>
      <c r="AC302" s="35" t="e">
        <f>INDEX(拘!$D$15:$AH$63,勤務表!$A300,DAY(勤務表!AC$1))</f>
        <v>#VALUE!</v>
      </c>
      <c r="AD302" s="35" t="e">
        <f>INDEX(拘!$D$15:$AH$63,勤務表!$A300,DAY(勤務表!AD$1))</f>
        <v>#VALUE!</v>
      </c>
      <c r="AE302" s="35" t="e">
        <f>INDEX(拘!$D$15:$AH$63,勤務表!$A300,DAY(勤務表!AE$1))</f>
        <v>#VALUE!</v>
      </c>
      <c r="AF302" s="35" t="e">
        <f>INDEX(拘!$D$15:$AH$63,勤務表!$A300,DAY(勤務表!AF$1))</f>
        <v>#VALUE!</v>
      </c>
      <c r="AG302" s="35" t="e">
        <f>INDEX(拘!$D$15:$AH$63,勤務表!$A300,DAY(勤務表!AG$1))</f>
        <v>#VALUE!</v>
      </c>
      <c r="AH302" s="36" t="e">
        <f>INDEX(拘!$D$15:$AH$63,勤務表!$A300,DAY(勤務表!AH$1))</f>
        <v>#VALUE!</v>
      </c>
    </row>
  </sheetData>
  <sheetProtection selectLockedCells="1" selectUnlockedCells="1"/>
  <mergeCells count="2">
    <mergeCell ref="A1:B2"/>
    <mergeCell ref="C1:C2"/>
  </mergeCells>
  <phoneticPr fontId="1"/>
  <conditionalFormatting sqref="A1:XFD1048576">
    <cfRule type="expression" dxfId="40" priority="2">
      <formula>A1="日拘"</formula>
    </cfRule>
    <cfRule type="expression" dxfId="39" priority="3">
      <formula>A1="PM拘"</formula>
    </cfRule>
    <cfRule type="expression" dxfId="38" priority="4">
      <formula>A1="拘"</formula>
    </cfRule>
  </conditionalFormatting>
  <dataValidations count="1">
    <dataValidation type="list" allowBlank="1" showInputMessage="1" showErrorMessage="1" sqref="C1:C2" xr:uid="{00000000-0002-0000-0600-000000000000}">
      <formula1>"1,2,3,4,5,6,7,8,9,10,11,12"</formula1>
    </dataValidation>
  </dataValidations>
  <pageMargins left="0.6692913385826772" right="0.11811023622047245" top="0.74803149606299213" bottom="0.74803149606299213" header="0.31496062992125984" footer="0.31496062992125984"/>
  <pageSetup paperSize="8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H101"/>
  <sheetViews>
    <sheetView showGridLines="0" zoomScaleNormal="100" workbookViewId="0">
      <pane xSplit="3" ySplit="2" topLeftCell="D3" activePane="bottomRight" state="frozen"/>
      <selection activeCell="AG11" sqref="AG11"/>
      <selection pane="topRight" activeCell="AG11" sqref="AG11"/>
      <selection pane="bottomLeft" activeCell="AG11" sqref="AG11"/>
      <selection pane="bottomRight" activeCell="E1" sqref="E1"/>
    </sheetView>
  </sheetViews>
  <sheetFormatPr defaultColWidth="9" defaultRowHeight="13.15" customHeight="1" x14ac:dyDescent="0.2"/>
  <cols>
    <col min="1" max="1" width="3.26953125" style="139" customWidth="1"/>
    <col min="2" max="2" width="6.08984375" style="139" customWidth="1"/>
    <col min="3" max="3" width="9.7265625" style="138" customWidth="1"/>
    <col min="4" max="34" width="3.90625" style="138" customWidth="1"/>
    <col min="35" max="16384" width="9" style="138"/>
  </cols>
  <sheetData>
    <row r="1" spans="1:34" s="134" customFormat="1" ht="13.15" customHeight="1" x14ac:dyDescent="0.2">
      <c r="A1" s="420" t="s">
        <v>116</v>
      </c>
      <c r="B1" s="421"/>
      <c r="C1" s="424">
        <f>MONTH('デイリーデータ (2)'!D2)</f>
        <v>4</v>
      </c>
      <c r="D1" s="130">
        <f>DATE(YEAR('デイリーデータ (2)'!D2),MONTH('デイリーデータ (2)'!D2),1)</f>
        <v>45748</v>
      </c>
      <c r="E1" s="131">
        <f>IF(MONTH(D1+1)=$C1,D1+1,"")</f>
        <v>45749</v>
      </c>
      <c r="F1" s="131">
        <f t="shared" ref="F1:AG1" si="0">IF(MONTH(E1+1)=$C1,E1+1,"")</f>
        <v>45750</v>
      </c>
      <c r="G1" s="131">
        <f t="shared" si="0"/>
        <v>45751</v>
      </c>
      <c r="H1" s="131">
        <f t="shared" si="0"/>
        <v>45752</v>
      </c>
      <c r="I1" s="131">
        <f t="shared" si="0"/>
        <v>45753</v>
      </c>
      <c r="J1" s="131">
        <f t="shared" si="0"/>
        <v>45754</v>
      </c>
      <c r="K1" s="131">
        <f t="shared" si="0"/>
        <v>45755</v>
      </c>
      <c r="L1" s="131">
        <f t="shared" si="0"/>
        <v>45756</v>
      </c>
      <c r="M1" s="131">
        <f t="shared" si="0"/>
        <v>45757</v>
      </c>
      <c r="N1" s="131">
        <f t="shared" si="0"/>
        <v>45758</v>
      </c>
      <c r="O1" s="131">
        <f t="shared" si="0"/>
        <v>45759</v>
      </c>
      <c r="P1" s="131">
        <f t="shared" si="0"/>
        <v>45760</v>
      </c>
      <c r="Q1" s="131">
        <f t="shared" si="0"/>
        <v>45761</v>
      </c>
      <c r="R1" s="131">
        <f t="shared" si="0"/>
        <v>45762</v>
      </c>
      <c r="S1" s="131">
        <f t="shared" si="0"/>
        <v>45763</v>
      </c>
      <c r="T1" s="131">
        <f t="shared" si="0"/>
        <v>45764</v>
      </c>
      <c r="U1" s="131">
        <f t="shared" si="0"/>
        <v>45765</v>
      </c>
      <c r="V1" s="131">
        <f t="shared" si="0"/>
        <v>45766</v>
      </c>
      <c r="W1" s="131">
        <f t="shared" si="0"/>
        <v>45767</v>
      </c>
      <c r="X1" s="131">
        <f t="shared" si="0"/>
        <v>45768</v>
      </c>
      <c r="Y1" s="131">
        <f t="shared" si="0"/>
        <v>45769</v>
      </c>
      <c r="Z1" s="131">
        <f t="shared" si="0"/>
        <v>45770</v>
      </c>
      <c r="AA1" s="131">
        <f t="shared" si="0"/>
        <v>45771</v>
      </c>
      <c r="AB1" s="131">
        <f t="shared" si="0"/>
        <v>45772</v>
      </c>
      <c r="AC1" s="131">
        <f t="shared" si="0"/>
        <v>45773</v>
      </c>
      <c r="AD1" s="131">
        <f t="shared" si="0"/>
        <v>45774</v>
      </c>
      <c r="AE1" s="131">
        <f t="shared" si="0"/>
        <v>45775</v>
      </c>
      <c r="AF1" s="131">
        <f t="shared" si="0"/>
        <v>45776</v>
      </c>
      <c r="AG1" s="132">
        <f t="shared" si="0"/>
        <v>45777</v>
      </c>
      <c r="AH1" s="133" t="str">
        <f>IF(MONTH(AG1+1)=$C1,AG1+1,"")</f>
        <v/>
      </c>
    </row>
    <row r="2" spans="1:34" s="19" customFormat="1" ht="13.15" customHeight="1" x14ac:dyDescent="0.2">
      <c r="A2" s="426"/>
      <c r="B2" s="427"/>
      <c r="C2" s="428"/>
      <c r="D2" s="23">
        <f>D1</f>
        <v>45748</v>
      </c>
      <c r="E2" s="24">
        <f>E1</f>
        <v>45749</v>
      </c>
      <c r="F2" s="24">
        <f>F1</f>
        <v>45750</v>
      </c>
      <c r="G2" s="24">
        <f t="shared" ref="G2:AH2" si="1">G1</f>
        <v>45751</v>
      </c>
      <c r="H2" s="24">
        <f t="shared" si="1"/>
        <v>45752</v>
      </c>
      <c r="I2" s="24">
        <f t="shared" si="1"/>
        <v>45753</v>
      </c>
      <c r="J2" s="24">
        <f t="shared" si="1"/>
        <v>45754</v>
      </c>
      <c r="K2" s="24">
        <f t="shared" si="1"/>
        <v>45755</v>
      </c>
      <c r="L2" s="24">
        <f t="shared" si="1"/>
        <v>45756</v>
      </c>
      <c r="M2" s="24">
        <f t="shared" si="1"/>
        <v>45757</v>
      </c>
      <c r="N2" s="24">
        <f t="shared" si="1"/>
        <v>45758</v>
      </c>
      <c r="O2" s="24">
        <f t="shared" si="1"/>
        <v>45759</v>
      </c>
      <c r="P2" s="24">
        <f t="shared" si="1"/>
        <v>45760</v>
      </c>
      <c r="Q2" s="24">
        <f t="shared" si="1"/>
        <v>45761</v>
      </c>
      <c r="R2" s="24">
        <f t="shared" si="1"/>
        <v>45762</v>
      </c>
      <c r="S2" s="24">
        <f t="shared" si="1"/>
        <v>45763</v>
      </c>
      <c r="T2" s="24">
        <f t="shared" si="1"/>
        <v>45764</v>
      </c>
      <c r="U2" s="24">
        <f t="shared" si="1"/>
        <v>45765</v>
      </c>
      <c r="V2" s="24">
        <f t="shared" si="1"/>
        <v>45766</v>
      </c>
      <c r="W2" s="24">
        <f t="shared" si="1"/>
        <v>45767</v>
      </c>
      <c r="X2" s="24">
        <f t="shared" si="1"/>
        <v>45768</v>
      </c>
      <c r="Y2" s="24">
        <f t="shared" si="1"/>
        <v>45769</v>
      </c>
      <c r="Z2" s="24">
        <f t="shared" si="1"/>
        <v>45770</v>
      </c>
      <c r="AA2" s="24">
        <f t="shared" si="1"/>
        <v>45771</v>
      </c>
      <c r="AB2" s="24">
        <f t="shared" si="1"/>
        <v>45772</v>
      </c>
      <c r="AC2" s="24">
        <f t="shared" si="1"/>
        <v>45773</v>
      </c>
      <c r="AD2" s="24">
        <f t="shared" si="1"/>
        <v>45774</v>
      </c>
      <c r="AE2" s="24">
        <f t="shared" si="1"/>
        <v>45775</v>
      </c>
      <c r="AF2" s="24">
        <f t="shared" si="1"/>
        <v>45776</v>
      </c>
      <c r="AG2" s="27">
        <f t="shared" si="1"/>
        <v>45777</v>
      </c>
      <c r="AH2" s="25" t="str">
        <f t="shared" si="1"/>
        <v/>
      </c>
    </row>
    <row r="3" spans="1:34" s="19" customFormat="1" ht="13.15" customHeight="1" x14ac:dyDescent="0.2">
      <c r="A3" s="152"/>
      <c r="B3" s="153"/>
      <c r="C3" s="154">
        <v>1</v>
      </c>
      <c r="D3" s="155" t="str">
        <f t="shared" ref="D3:M12" si="2">IFERROR(VLOOKUP(MATCH($C3,D$53:D$101,0),stuff,6),"")</f>
        <v>西郡</v>
      </c>
      <c r="E3" s="156" t="str">
        <f t="shared" si="2"/>
        <v>加藤</v>
      </c>
      <c r="F3" s="156" t="str">
        <f t="shared" si="2"/>
        <v>長田</v>
      </c>
      <c r="G3" s="156" t="str">
        <f t="shared" si="2"/>
        <v>袋</v>
      </c>
      <c r="H3" s="156" t="str">
        <f t="shared" si="2"/>
        <v>南</v>
      </c>
      <c r="I3" s="156" t="str">
        <f t="shared" si="2"/>
        <v>大橋</v>
      </c>
      <c r="J3" s="156" t="str">
        <f t="shared" si="2"/>
        <v>庵</v>
      </c>
      <c r="K3" s="156" t="str">
        <f t="shared" si="2"/>
        <v>平田恵</v>
      </c>
      <c r="L3" s="156" t="str">
        <f t="shared" si="2"/>
        <v>林</v>
      </c>
      <c r="M3" s="156" t="str">
        <f t="shared" si="2"/>
        <v>山本</v>
      </c>
      <c r="N3" s="156" t="str">
        <f t="shared" ref="N3:W12" si="3">IFERROR(VLOOKUP(MATCH($C3,N$53:N$101,0),stuff,6),"")</f>
        <v>大橋</v>
      </c>
      <c r="O3" s="156" t="str">
        <f t="shared" si="3"/>
        <v>庵</v>
      </c>
      <c r="P3" s="156" t="str">
        <f t="shared" si="3"/>
        <v>山田</v>
      </c>
      <c r="Q3" s="156" t="str">
        <f t="shared" si="3"/>
        <v>澤野</v>
      </c>
      <c r="R3" s="156" t="str">
        <f t="shared" si="3"/>
        <v>小川</v>
      </c>
      <c r="S3" s="156" t="str">
        <f t="shared" si="3"/>
        <v>佐藤</v>
      </c>
      <c r="T3" s="156" t="str">
        <f t="shared" si="3"/>
        <v>袋</v>
      </c>
      <c r="U3" s="156" t="str">
        <f t="shared" si="3"/>
        <v>田村</v>
      </c>
      <c r="V3" s="156" t="str">
        <f t="shared" si="3"/>
        <v>澤野</v>
      </c>
      <c r="W3" s="156" t="str">
        <f t="shared" si="3"/>
        <v>諸田</v>
      </c>
      <c r="X3" s="156" t="str">
        <f t="shared" ref="X3:AH12" si="4">IFERROR(VLOOKUP(MATCH($C3,X$53:X$101,0),stuff,6),"")</f>
        <v>長田</v>
      </c>
      <c r="Y3" s="156" t="str">
        <f t="shared" si="4"/>
        <v>南</v>
      </c>
      <c r="Z3" s="156" t="str">
        <f t="shared" si="4"/>
        <v>山本</v>
      </c>
      <c r="AA3" s="156" t="str">
        <f t="shared" si="4"/>
        <v>加藤</v>
      </c>
      <c r="AB3" s="156" t="str">
        <f t="shared" si="4"/>
        <v>大橋</v>
      </c>
      <c r="AC3" s="156" t="str">
        <f t="shared" si="4"/>
        <v>樫田</v>
      </c>
      <c r="AD3" s="156" t="str">
        <f t="shared" si="4"/>
        <v>山田</v>
      </c>
      <c r="AE3" s="156" t="str">
        <f t="shared" si="4"/>
        <v>小川</v>
      </c>
      <c r="AF3" s="156" t="str">
        <f t="shared" si="4"/>
        <v>平田恵</v>
      </c>
      <c r="AG3" s="157" t="str">
        <f t="shared" si="4"/>
        <v>林</v>
      </c>
      <c r="AH3" s="158" t="str">
        <f t="shared" si="4"/>
        <v/>
      </c>
    </row>
    <row r="4" spans="1:34" s="19" customFormat="1" ht="13.15" customHeight="1" x14ac:dyDescent="0.2">
      <c r="A4" s="152"/>
      <c r="B4" s="153"/>
      <c r="C4" s="154">
        <v>2</v>
      </c>
      <c r="D4" s="159" t="str">
        <f t="shared" si="2"/>
        <v>諸田</v>
      </c>
      <c r="E4" s="160" t="str">
        <f t="shared" si="2"/>
        <v>薬司</v>
      </c>
      <c r="F4" s="160" t="str">
        <f t="shared" si="2"/>
        <v>別所</v>
      </c>
      <c r="G4" s="160" t="str">
        <f t="shared" si="2"/>
        <v/>
      </c>
      <c r="H4" s="160" t="str">
        <f t="shared" si="2"/>
        <v>田村</v>
      </c>
      <c r="I4" s="160" t="str">
        <f t="shared" si="2"/>
        <v>福知</v>
      </c>
      <c r="J4" s="160" t="str">
        <f t="shared" si="2"/>
        <v>坂下</v>
      </c>
      <c r="K4" s="160" t="str">
        <f t="shared" si="2"/>
        <v>雨池</v>
      </c>
      <c r="L4" s="160" t="str">
        <f t="shared" si="2"/>
        <v>佐藤</v>
      </c>
      <c r="M4" s="160" t="str">
        <f t="shared" si="2"/>
        <v>田村</v>
      </c>
      <c r="N4" s="160" t="str">
        <f t="shared" si="3"/>
        <v>樫田</v>
      </c>
      <c r="O4" s="160" t="str">
        <f t="shared" si="3"/>
        <v>菅野</v>
      </c>
      <c r="P4" s="160" t="str">
        <f t="shared" si="3"/>
        <v>別所</v>
      </c>
      <c r="Q4" s="160" t="str">
        <f t="shared" si="3"/>
        <v>加藤</v>
      </c>
      <c r="R4" s="160" t="str">
        <f t="shared" si="3"/>
        <v>西郡</v>
      </c>
      <c r="S4" s="160" t="str">
        <f t="shared" si="3"/>
        <v>薬司</v>
      </c>
      <c r="T4" s="160" t="str">
        <f t="shared" si="3"/>
        <v>菅野</v>
      </c>
      <c r="U4" s="160" t="str">
        <f t="shared" si="3"/>
        <v>坂下</v>
      </c>
      <c r="V4" s="160" t="str">
        <f t="shared" si="3"/>
        <v>別所</v>
      </c>
      <c r="W4" s="160" t="str">
        <f t="shared" si="3"/>
        <v>雨池</v>
      </c>
      <c r="X4" s="160" t="str">
        <f t="shared" si="4"/>
        <v>庵</v>
      </c>
      <c r="Y4" s="160" t="str">
        <f t="shared" si="4"/>
        <v>袋</v>
      </c>
      <c r="Z4" s="160" t="str">
        <f t="shared" si="4"/>
        <v>西郡</v>
      </c>
      <c r="AA4" s="160" t="str">
        <f t="shared" si="4"/>
        <v/>
      </c>
      <c r="AB4" s="160" t="str">
        <f t="shared" si="4"/>
        <v>福知</v>
      </c>
      <c r="AC4" s="160" t="str">
        <f t="shared" si="4"/>
        <v>雨池</v>
      </c>
      <c r="AD4" s="160" t="str">
        <f t="shared" si="4"/>
        <v>佐藤</v>
      </c>
      <c r="AE4" s="160" t="str">
        <f t="shared" si="4"/>
        <v>別所</v>
      </c>
      <c r="AF4" s="160" t="str">
        <f t="shared" si="4"/>
        <v>田村</v>
      </c>
      <c r="AG4" s="161" t="str">
        <f t="shared" si="4"/>
        <v>西郡</v>
      </c>
      <c r="AH4" s="162" t="str">
        <f t="shared" si="4"/>
        <v/>
      </c>
    </row>
    <row r="5" spans="1:34" s="19" customFormat="1" ht="13.15" customHeight="1" x14ac:dyDescent="0.2">
      <c r="A5" s="152"/>
      <c r="B5" s="153"/>
      <c r="C5" s="154">
        <v>3</v>
      </c>
      <c r="D5" s="159" t="str">
        <f t="shared" si="2"/>
        <v/>
      </c>
      <c r="E5" s="160" t="str">
        <f t="shared" si="2"/>
        <v/>
      </c>
      <c r="F5" s="160" t="str">
        <f t="shared" si="2"/>
        <v/>
      </c>
      <c r="G5" s="160" t="str">
        <f t="shared" si="2"/>
        <v/>
      </c>
      <c r="H5" s="160" t="str">
        <f t="shared" si="2"/>
        <v/>
      </c>
      <c r="I5" s="160" t="str">
        <f t="shared" si="2"/>
        <v/>
      </c>
      <c r="J5" s="160" t="str">
        <f t="shared" si="2"/>
        <v/>
      </c>
      <c r="K5" s="160" t="str">
        <f t="shared" si="2"/>
        <v/>
      </c>
      <c r="L5" s="160" t="str">
        <f t="shared" si="2"/>
        <v/>
      </c>
      <c r="M5" s="160" t="str">
        <f t="shared" si="2"/>
        <v/>
      </c>
      <c r="N5" s="160" t="str">
        <f t="shared" si="3"/>
        <v/>
      </c>
      <c r="O5" s="160" t="str">
        <f t="shared" si="3"/>
        <v/>
      </c>
      <c r="P5" s="160" t="str">
        <f t="shared" si="3"/>
        <v/>
      </c>
      <c r="Q5" s="160" t="str">
        <f t="shared" si="3"/>
        <v/>
      </c>
      <c r="R5" s="160" t="str">
        <f t="shared" si="3"/>
        <v/>
      </c>
      <c r="S5" s="160" t="str">
        <f t="shared" si="3"/>
        <v/>
      </c>
      <c r="T5" s="160" t="str">
        <f t="shared" si="3"/>
        <v/>
      </c>
      <c r="U5" s="160" t="str">
        <f t="shared" si="3"/>
        <v/>
      </c>
      <c r="V5" s="160" t="str">
        <f t="shared" si="3"/>
        <v/>
      </c>
      <c r="W5" s="160" t="str">
        <f t="shared" si="3"/>
        <v/>
      </c>
      <c r="X5" s="160" t="str">
        <f t="shared" si="4"/>
        <v/>
      </c>
      <c r="Y5" s="160" t="str">
        <f t="shared" si="4"/>
        <v/>
      </c>
      <c r="Z5" s="160" t="str">
        <f t="shared" si="4"/>
        <v/>
      </c>
      <c r="AA5" s="160" t="str">
        <f t="shared" si="4"/>
        <v/>
      </c>
      <c r="AB5" s="160" t="str">
        <f t="shared" si="4"/>
        <v/>
      </c>
      <c r="AC5" s="160" t="str">
        <f t="shared" si="4"/>
        <v/>
      </c>
      <c r="AD5" s="160" t="str">
        <f t="shared" si="4"/>
        <v/>
      </c>
      <c r="AE5" s="160" t="str">
        <f t="shared" si="4"/>
        <v/>
      </c>
      <c r="AF5" s="160" t="str">
        <f t="shared" si="4"/>
        <v/>
      </c>
      <c r="AG5" s="161" t="str">
        <f t="shared" si="4"/>
        <v/>
      </c>
      <c r="AH5" s="162" t="str">
        <f t="shared" si="4"/>
        <v/>
      </c>
    </row>
    <row r="6" spans="1:34" s="19" customFormat="1" ht="13.15" customHeight="1" x14ac:dyDescent="0.2">
      <c r="A6" s="152"/>
      <c r="B6" s="153"/>
      <c r="C6" s="154">
        <v>4</v>
      </c>
      <c r="D6" s="159" t="str">
        <f t="shared" si="2"/>
        <v/>
      </c>
      <c r="E6" s="160" t="str">
        <f t="shared" si="2"/>
        <v/>
      </c>
      <c r="F6" s="160" t="str">
        <f t="shared" si="2"/>
        <v/>
      </c>
      <c r="G6" s="160" t="str">
        <f t="shared" si="2"/>
        <v/>
      </c>
      <c r="H6" s="160" t="str">
        <f t="shared" si="2"/>
        <v/>
      </c>
      <c r="I6" s="160" t="str">
        <f t="shared" si="2"/>
        <v/>
      </c>
      <c r="J6" s="160" t="str">
        <f t="shared" si="2"/>
        <v/>
      </c>
      <c r="K6" s="160" t="str">
        <f t="shared" si="2"/>
        <v/>
      </c>
      <c r="L6" s="160" t="str">
        <f t="shared" si="2"/>
        <v/>
      </c>
      <c r="M6" s="160" t="str">
        <f t="shared" si="2"/>
        <v/>
      </c>
      <c r="N6" s="160" t="str">
        <f t="shared" si="3"/>
        <v/>
      </c>
      <c r="O6" s="160" t="str">
        <f t="shared" si="3"/>
        <v/>
      </c>
      <c r="P6" s="160" t="str">
        <f t="shared" si="3"/>
        <v/>
      </c>
      <c r="Q6" s="160" t="str">
        <f t="shared" si="3"/>
        <v/>
      </c>
      <c r="R6" s="160" t="str">
        <f t="shared" si="3"/>
        <v/>
      </c>
      <c r="S6" s="160" t="str">
        <f t="shared" si="3"/>
        <v/>
      </c>
      <c r="T6" s="160" t="str">
        <f t="shared" si="3"/>
        <v/>
      </c>
      <c r="U6" s="160" t="str">
        <f t="shared" si="3"/>
        <v/>
      </c>
      <c r="V6" s="160" t="str">
        <f t="shared" si="3"/>
        <v/>
      </c>
      <c r="W6" s="160" t="str">
        <f t="shared" si="3"/>
        <v/>
      </c>
      <c r="X6" s="160" t="str">
        <f t="shared" si="4"/>
        <v/>
      </c>
      <c r="Y6" s="160" t="str">
        <f t="shared" si="4"/>
        <v/>
      </c>
      <c r="Z6" s="160" t="str">
        <f t="shared" si="4"/>
        <v/>
      </c>
      <c r="AA6" s="160" t="str">
        <f t="shared" si="4"/>
        <v/>
      </c>
      <c r="AB6" s="160" t="str">
        <f t="shared" si="4"/>
        <v/>
      </c>
      <c r="AC6" s="160" t="str">
        <f t="shared" si="4"/>
        <v/>
      </c>
      <c r="AD6" s="160" t="str">
        <f t="shared" si="4"/>
        <v/>
      </c>
      <c r="AE6" s="160" t="str">
        <f t="shared" si="4"/>
        <v/>
      </c>
      <c r="AF6" s="160" t="str">
        <f t="shared" si="4"/>
        <v/>
      </c>
      <c r="AG6" s="161" t="str">
        <f t="shared" si="4"/>
        <v/>
      </c>
      <c r="AH6" s="162" t="str">
        <f t="shared" si="4"/>
        <v/>
      </c>
    </row>
    <row r="7" spans="1:34" s="19" customFormat="1" ht="13.15" customHeight="1" x14ac:dyDescent="0.2">
      <c r="A7" s="152"/>
      <c r="B7" s="153"/>
      <c r="C7" s="154">
        <v>5</v>
      </c>
      <c r="D7" s="159" t="str">
        <f t="shared" si="2"/>
        <v/>
      </c>
      <c r="E7" s="160" t="str">
        <f t="shared" si="2"/>
        <v/>
      </c>
      <c r="F7" s="160" t="str">
        <f t="shared" si="2"/>
        <v/>
      </c>
      <c r="G7" s="160" t="str">
        <f t="shared" si="2"/>
        <v/>
      </c>
      <c r="H7" s="160" t="str">
        <f t="shared" si="2"/>
        <v/>
      </c>
      <c r="I7" s="160" t="str">
        <f t="shared" si="2"/>
        <v/>
      </c>
      <c r="J7" s="160" t="str">
        <f t="shared" si="2"/>
        <v/>
      </c>
      <c r="K7" s="160" t="str">
        <f t="shared" si="2"/>
        <v/>
      </c>
      <c r="L7" s="160" t="str">
        <f t="shared" si="2"/>
        <v/>
      </c>
      <c r="M7" s="160" t="str">
        <f t="shared" si="2"/>
        <v/>
      </c>
      <c r="N7" s="160" t="str">
        <f t="shared" si="3"/>
        <v/>
      </c>
      <c r="O7" s="160" t="str">
        <f t="shared" si="3"/>
        <v/>
      </c>
      <c r="P7" s="160" t="str">
        <f t="shared" si="3"/>
        <v/>
      </c>
      <c r="Q7" s="160" t="str">
        <f t="shared" si="3"/>
        <v/>
      </c>
      <c r="R7" s="160" t="str">
        <f t="shared" si="3"/>
        <v/>
      </c>
      <c r="S7" s="160" t="str">
        <f t="shared" si="3"/>
        <v/>
      </c>
      <c r="T7" s="160" t="str">
        <f t="shared" si="3"/>
        <v/>
      </c>
      <c r="U7" s="160" t="str">
        <f t="shared" si="3"/>
        <v/>
      </c>
      <c r="V7" s="160" t="str">
        <f t="shared" si="3"/>
        <v/>
      </c>
      <c r="W7" s="160" t="str">
        <f t="shared" si="3"/>
        <v/>
      </c>
      <c r="X7" s="160" t="str">
        <f t="shared" si="4"/>
        <v/>
      </c>
      <c r="Y7" s="160" t="str">
        <f t="shared" si="4"/>
        <v/>
      </c>
      <c r="Z7" s="160" t="str">
        <f t="shared" si="4"/>
        <v/>
      </c>
      <c r="AA7" s="160" t="str">
        <f t="shared" si="4"/>
        <v/>
      </c>
      <c r="AB7" s="160" t="str">
        <f t="shared" si="4"/>
        <v/>
      </c>
      <c r="AC7" s="160" t="str">
        <f t="shared" si="4"/>
        <v/>
      </c>
      <c r="AD7" s="160" t="str">
        <f t="shared" si="4"/>
        <v/>
      </c>
      <c r="AE7" s="160" t="str">
        <f t="shared" si="4"/>
        <v/>
      </c>
      <c r="AF7" s="160" t="str">
        <f t="shared" si="4"/>
        <v/>
      </c>
      <c r="AG7" s="161" t="str">
        <f t="shared" si="4"/>
        <v/>
      </c>
      <c r="AH7" s="162" t="str">
        <f t="shared" si="4"/>
        <v/>
      </c>
    </row>
    <row r="8" spans="1:34" s="19" customFormat="1" ht="13.15" customHeight="1" x14ac:dyDescent="0.2">
      <c r="A8" s="152"/>
      <c r="B8" s="153"/>
      <c r="C8" s="154">
        <v>6</v>
      </c>
      <c r="D8" s="159" t="str">
        <f t="shared" si="2"/>
        <v/>
      </c>
      <c r="E8" s="160" t="str">
        <f t="shared" si="2"/>
        <v/>
      </c>
      <c r="F8" s="160" t="str">
        <f t="shared" si="2"/>
        <v/>
      </c>
      <c r="G8" s="160" t="str">
        <f t="shared" si="2"/>
        <v/>
      </c>
      <c r="H8" s="160" t="str">
        <f t="shared" si="2"/>
        <v/>
      </c>
      <c r="I8" s="160" t="str">
        <f t="shared" si="2"/>
        <v/>
      </c>
      <c r="J8" s="160" t="str">
        <f t="shared" si="2"/>
        <v/>
      </c>
      <c r="K8" s="160" t="str">
        <f t="shared" si="2"/>
        <v/>
      </c>
      <c r="L8" s="160" t="str">
        <f t="shared" si="2"/>
        <v/>
      </c>
      <c r="M8" s="160" t="str">
        <f t="shared" si="2"/>
        <v/>
      </c>
      <c r="N8" s="160" t="str">
        <f t="shared" si="3"/>
        <v/>
      </c>
      <c r="O8" s="160" t="str">
        <f t="shared" si="3"/>
        <v/>
      </c>
      <c r="P8" s="160" t="str">
        <f t="shared" si="3"/>
        <v/>
      </c>
      <c r="Q8" s="160" t="str">
        <f t="shared" si="3"/>
        <v/>
      </c>
      <c r="R8" s="160" t="str">
        <f t="shared" si="3"/>
        <v/>
      </c>
      <c r="S8" s="160" t="str">
        <f t="shared" si="3"/>
        <v/>
      </c>
      <c r="T8" s="160" t="str">
        <f t="shared" si="3"/>
        <v/>
      </c>
      <c r="U8" s="160" t="str">
        <f t="shared" si="3"/>
        <v/>
      </c>
      <c r="V8" s="160" t="str">
        <f t="shared" si="3"/>
        <v/>
      </c>
      <c r="W8" s="160" t="str">
        <f t="shared" si="3"/>
        <v/>
      </c>
      <c r="X8" s="160" t="str">
        <f t="shared" si="4"/>
        <v/>
      </c>
      <c r="Y8" s="160" t="str">
        <f t="shared" si="4"/>
        <v/>
      </c>
      <c r="Z8" s="160" t="str">
        <f t="shared" si="4"/>
        <v/>
      </c>
      <c r="AA8" s="160" t="str">
        <f t="shared" si="4"/>
        <v/>
      </c>
      <c r="AB8" s="160" t="str">
        <f t="shared" si="4"/>
        <v/>
      </c>
      <c r="AC8" s="160" t="str">
        <f t="shared" si="4"/>
        <v/>
      </c>
      <c r="AD8" s="160" t="str">
        <f t="shared" si="4"/>
        <v/>
      </c>
      <c r="AE8" s="160" t="str">
        <f t="shared" si="4"/>
        <v/>
      </c>
      <c r="AF8" s="160" t="str">
        <f t="shared" si="4"/>
        <v/>
      </c>
      <c r="AG8" s="161" t="str">
        <f t="shared" si="4"/>
        <v/>
      </c>
      <c r="AH8" s="162" t="str">
        <f t="shared" si="4"/>
        <v/>
      </c>
    </row>
    <row r="9" spans="1:34" s="19" customFormat="1" ht="13.15" customHeight="1" x14ac:dyDescent="0.2">
      <c r="A9" s="152"/>
      <c r="B9" s="153"/>
      <c r="C9" s="154">
        <v>7</v>
      </c>
      <c r="D9" s="159" t="str">
        <f t="shared" si="2"/>
        <v/>
      </c>
      <c r="E9" s="160" t="str">
        <f t="shared" si="2"/>
        <v/>
      </c>
      <c r="F9" s="160" t="str">
        <f t="shared" si="2"/>
        <v/>
      </c>
      <c r="G9" s="160" t="str">
        <f t="shared" si="2"/>
        <v/>
      </c>
      <c r="H9" s="160" t="str">
        <f t="shared" si="2"/>
        <v/>
      </c>
      <c r="I9" s="160" t="str">
        <f t="shared" si="2"/>
        <v/>
      </c>
      <c r="J9" s="160" t="str">
        <f t="shared" si="2"/>
        <v/>
      </c>
      <c r="K9" s="160" t="str">
        <f t="shared" si="2"/>
        <v/>
      </c>
      <c r="L9" s="160" t="str">
        <f t="shared" si="2"/>
        <v/>
      </c>
      <c r="M9" s="160" t="str">
        <f t="shared" si="2"/>
        <v/>
      </c>
      <c r="N9" s="160" t="str">
        <f t="shared" si="3"/>
        <v/>
      </c>
      <c r="O9" s="160" t="str">
        <f t="shared" si="3"/>
        <v/>
      </c>
      <c r="P9" s="160" t="str">
        <f t="shared" si="3"/>
        <v/>
      </c>
      <c r="Q9" s="160" t="str">
        <f t="shared" si="3"/>
        <v/>
      </c>
      <c r="R9" s="160" t="str">
        <f t="shared" si="3"/>
        <v/>
      </c>
      <c r="S9" s="160" t="str">
        <f t="shared" si="3"/>
        <v/>
      </c>
      <c r="T9" s="160" t="str">
        <f t="shared" si="3"/>
        <v/>
      </c>
      <c r="U9" s="160" t="str">
        <f t="shared" si="3"/>
        <v/>
      </c>
      <c r="V9" s="160" t="str">
        <f t="shared" si="3"/>
        <v/>
      </c>
      <c r="W9" s="160" t="str">
        <f t="shared" si="3"/>
        <v/>
      </c>
      <c r="X9" s="160" t="str">
        <f t="shared" si="4"/>
        <v/>
      </c>
      <c r="Y9" s="160" t="str">
        <f t="shared" si="4"/>
        <v/>
      </c>
      <c r="Z9" s="160" t="str">
        <f t="shared" si="4"/>
        <v/>
      </c>
      <c r="AA9" s="160" t="str">
        <f t="shared" si="4"/>
        <v/>
      </c>
      <c r="AB9" s="160" t="str">
        <f t="shared" si="4"/>
        <v/>
      </c>
      <c r="AC9" s="160" t="str">
        <f t="shared" si="4"/>
        <v/>
      </c>
      <c r="AD9" s="160" t="str">
        <f t="shared" si="4"/>
        <v/>
      </c>
      <c r="AE9" s="160" t="str">
        <f t="shared" si="4"/>
        <v/>
      </c>
      <c r="AF9" s="160" t="str">
        <f t="shared" si="4"/>
        <v/>
      </c>
      <c r="AG9" s="161" t="str">
        <f t="shared" si="4"/>
        <v/>
      </c>
      <c r="AH9" s="162" t="str">
        <f t="shared" si="4"/>
        <v/>
      </c>
    </row>
    <row r="10" spans="1:34" s="19" customFormat="1" ht="13.15" customHeight="1" x14ac:dyDescent="0.2">
      <c r="A10" s="152"/>
      <c r="B10" s="153"/>
      <c r="C10" s="154">
        <v>8</v>
      </c>
      <c r="D10" s="159" t="str">
        <f t="shared" si="2"/>
        <v/>
      </c>
      <c r="E10" s="160" t="str">
        <f t="shared" si="2"/>
        <v/>
      </c>
      <c r="F10" s="160" t="str">
        <f t="shared" si="2"/>
        <v/>
      </c>
      <c r="G10" s="160" t="str">
        <f t="shared" si="2"/>
        <v/>
      </c>
      <c r="H10" s="160" t="str">
        <f t="shared" si="2"/>
        <v/>
      </c>
      <c r="I10" s="160" t="str">
        <f t="shared" si="2"/>
        <v/>
      </c>
      <c r="J10" s="160" t="str">
        <f t="shared" si="2"/>
        <v/>
      </c>
      <c r="K10" s="160" t="str">
        <f t="shared" si="2"/>
        <v/>
      </c>
      <c r="L10" s="160" t="str">
        <f t="shared" si="2"/>
        <v/>
      </c>
      <c r="M10" s="160" t="str">
        <f t="shared" si="2"/>
        <v/>
      </c>
      <c r="N10" s="160" t="str">
        <f t="shared" si="3"/>
        <v/>
      </c>
      <c r="O10" s="160" t="str">
        <f t="shared" si="3"/>
        <v/>
      </c>
      <c r="P10" s="160" t="str">
        <f t="shared" si="3"/>
        <v/>
      </c>
      <c r="Q10" s="160" t="str">
        <f t="shared" si="3"/>
        <v/>
      </c>
      <c r="R10" s="160" t="str">
        <f t="shared" si="3"/>
        <v/>
      </c>
      <c r="S10" s="160" t="str">
        <f t="shared" si="3"/>
        <v/>
      </c>
      <c r="T10" s="160" t="str">
        <f t="shared" si="3"/>
        <v/>
      </c>
      <c r="U10" s="160" t="str">
        <f t="shared" si="3"/>
        <v/>
      </c>
      <c r="V10" s="160" t="str">
        <f t="shared" si="3"/>
        <v/>
      </c>
      <c r="W10" s="160" t="str">
        <f t="shared" si="3"/>
        <v/>
      </c>
      <c r="X10" s="160" t="str">
        <f t="shared" si="4"/>
        <v/>
      </c>
      <c r="Y10" s="160" t="str">
        <f t="shared" si="4"/>
        <v/>
      </c>
      <c r="Z10" s="160" t="str">
        <f t="shared" si="4"/>
        <v/>
      </c>
      <c r="AA10" s="160" t="str">
        <f t="shared" si="4"/>
        <v/>
      </c>
      <c r="AB10" s="160" t="str">
        <f t="shared" si="4"/>
        <v/>
      </c>
      <c r="AC10" s="160" t="str">
        <f t="shared" si="4"/>
        <v/>
      </c>
      <c r="AD10" s="160" t="str">
        <f t="shared" si="4"/>
        <v/>
      </c>
      <c r="AE10" s="160" t="str">
        <f t="shared" si="4"/>
        <v/>
      </c>
      <c r="AF10" s="160" t="str">
        <f t="shared" si="4"/>
        <v/>
      </c>
      <c r="AG10" s="161" t="str">
        <f t="shared" si="4"/>
        <v/>
      </c>
      <c r="AH10" s="162" t="str">
        <f t="shared" si="4"/>
        <v/>
      </c>
    </row>
    <row r="11" spans="1:34" s="19" customFormat="1" ht="13.15" customHeight="1" x14ac:dyDescent="0.2">
      <c r="A11" s="152"/>
      <c r="B11" s="153"/>
      <c r="C11" s="154">
        <v>9</v>
      </c>
      <c r="D11" s="159" t="str">
        <f t="shared" si="2"/>
        <v/>
      </c>
      <c r="E11" s="160" t="str">
        <f t="shared" si="2"/>
        <v/>
      </c>
      <c r="F11" s="160" t="str">
        <f t="shared" si="2"/>
        <v/>
      </c>
      <c r="G11" s="160" t="str">
        <f t="shared" si="2"/>
        <v/>
      </c>
      <c r="H11" s="160" t="str">
        <f t="shared" si="2"/>
        <v/>
      </c>
      <c r="I11" s="160" t="str">
        <f t="shared" si="2"/>
        <v/>
      </c>
      <c r="J11" s="160" t="str">
        <f t="shared" si="2"/>
        <v/>
      </c>
      <c r="K11" s="160" t="str">
        <f t="shared" si="2"/>
        <v/>
      </c>
      <c r="L11" s="160" t="str">
        <f t="shared" si="2"/>
        <v/>
      </c>
      <c r="M11" s="160" t="str">
        <f t="shared" si="2"/>
        <v/>
      </c>
      <c r="N11" s="160" t="str">
        <f t="shared" si="3"/>
        <v/>
      </c>
      <c r="O11" s="160" t="str">
        <f t="shared" si="3"/>
        <v/>
      </c>
      <c r="P11" s="160" t="str">
        <f t="shared" si="3"/>
        <v/>
      </c>
      <c r="Q11" s="160" t="str">
        <f t="shared" si="3"/>
        <v/>
      </c>
      <c r="R11" s="160" t="str">
        <f t="shared" si="3"/>
        <v/>
      </c>
      <c r="S11" s="160" t="str">
        <f t="shared" si="3"/>
        <v/>
      </c>
      <c r="T11" s="160" t="str">
        <f t="shared" si="3"/>
        <v/>
      </c>
      <c r="U11" s="160" t="str">
        <f t="shared" si="3"/>
        <v/>
      </c>
      <c r="V11" s="160" t="str">
        <f t="shared" si="3"/>
        <v/>
      </c>
      <c r="W11" s="160" t="str">
        <f t="shared" si="3"/>
        <v/>
      </c>
      <c r="X11" s="160" t="str">
        <f t="shared" si="4"/>
        <v/>
      </c>
      <c r="Y11" s="160" t="str">
        <f t="shared" si="4"/>
        <v/>
      </c>
      <c r="Z11" s="160" t="str">
        <f t="shared" si="4"/>
        <v/>
      </c>
      <c r="AA11" s="160" t="str">
        <f t="shared" si="4"/>
        <v/>
      </c>
      <c r="AB11" s="160" t="str">
        <f t="shared" si="4"/>
        <v/>
      </c>
      <c r="AC11" s="160" t="str">
        <f t="shared" si="4"/>
        <v/>
      </c>
      <c r="AD11" s="160" t="str">
        <f t="shared" si="4"/>
        <v/>
      </c>
      <c r="AE11" s="160" t="str">
        <f t="shared" si="4"/>
        <v/>
      </c>
      <c r="AF11" s="160" t="str">
        <f t="shared" si="4"/>
        <v/>
      </c>
      <c r="AG11" s="161" t="str">
        <f t="shared" si="4"/>
        <v/>
      </c>
      <c r="AH11" s="162" t="str">
        <f t="shared" si="4"/>
        <v/>
      </c>
    </row>
    <row r="12" spans="1:34" s="19" customFormat="1" ht="13.15" customHeight="1" x14ac:dyDescent="0.2">
      <c r="A12" s="152"/>
      <c r="B12" s="153"/>
      <c r="C12" s="154">
        <v>10</v>
      </c>
      <c r="D12" s="159" t="str">
        <f t="shared" si="2"/>
        <v/>
      </c>
      <c r="E12" s="160" t="str">
        <f t="shared" si="2"/>
        <v/>
      </c>
      <c r="F12" s="160" t="str">
        <f t="shared" si="2"/>
        <v/>
      </c>
      <c r="G12" s="160" t="str">
        <f t="shared" si="2"/>
        <v/>
      </c>
      <c r="H12" s="160" t="str">
        <f t="shared" si="2"/>
        <v/>
      </c>
      <c r="I12" s="160" t="str">
        <f t="shared" si="2"/>
        <v/>
      </c>
      <c r="J12" s="160" t="str">
        <f t="shared" si="2"/>
        <v/>
      </c>
      <c r="K12" s="160" t="str">
        <f t="shared" si="2"/>
        <v/>
      </c>
      <c r="L12" s="160" t="str">
        <f t="shared" si="2"/>
        <v/>
      </c>
      <c r="M12" s="160" t="str">
        <f t="shared" si="2"/>
        <v/>
      </c>
      <c r="N12" s="160" t="str">
        <f t="shared" si="3"/>
        <v/>
      </c>
      <c r="O12" s="160" t="str">
        <f t="shared" si="3"/>
        <v/>
      </c>
      <c r="P12" s="160" t="str">
        <f t="shared" si="3"/>
        <v/>
      </c>
      <c r="Q12" s="160" t="str">
        <f t="shared" si="3"/>
        <v/>
      </c>
      <c r="R12" s="160" t="str">
        <f t="shared" si="3"/>
        <v/>
      </c>
      <c r="S12" s="160" t="str">
        <f t="shared" si="3"/>
        <v/>
      </c>
      <c r="T12" s="160" t="str">
        <f t="shared" si="3"/>
        <v/>
      </c>
      <c r="U12" s="160" t="str">
        <f t="shared" si="3"/>
        <v/>
      </c>
      <c r="V12" s="160" t="str">
        <f t="shared" si="3"/>
        <v/>
      </c>
      <c r="W12" s="160" t="str">
        <f t="shared" si="3"/>
        <v/>
      </c>
      <c r="X12" s="160" t="str">
        <f t="shared" si="4"/>
        <v/>
      </c>
      <c r="Y12" s="160" t="str">
        <f t="shared" si="4"/>
        <v/>
      </c>
      <c r="Z12" s="160" t="str">
        <f t="shared" si="4"/>
        <v/>
      </c>
      <c r="AA12" s="160" t="str">
        <f t="shared" si="4"/>
        <v/>
      </c>
      <c r="AB12" s="160" t="str">
        <f t="shared" si="4"/>
        <v/>
      </c>
      <c r="AC12" s="160" t="str">
        <f t="shared" si="4"/>
        <v/>
      </c>
      <c r="AD12" s="160" t="str">
        <f t="shared" si="4"/>
        <v/>
      </c>
      <c r="AE12" s="160" t="str">
        <f t="shared" si="4"/>
        <v/>
      </c>
      <c r="AF12" s="160" t="str">
        <f t="shared" si="4"/>
        <v/>
      </c>
      <c r="AG12" s="161" t="str">
        <f t="shared" si="4"/>
        <v/>
      </c>
      <c r="AH12" s="162" t="str">
        <f t="shared" si="4"/>
        <v/>
      </c>
    </row>
    <row r="13" spans="1:34" s="19" customFormat="1" ht="13.15" customHeight="1" x14ac:dyDescent="0.2">
      <c r="A13" s="152"/>
      <c r="B13" s="153"/>
      <c r="C13" s="154">
        <v>11</v>
      </c>
      <c r="D13" s="159" t="str">
        <f t="shared" ref="D13:M20" si="5">IFERROR(VLOOKUP(MATCH($C13,D$53:D$101,0),stuff,6),"")</f>
        <v/>
      </c>
      <c r="E13" s="160" t="str">
        <f t="shared" si="5"/>
        <v/>
      </c>
      <c r="F13" s="160" t="str">
        <f t="shared" si="5"/>
        <v/>
      </c>
      <c r="G13" s="160" t="str">
        <f t="shared" si="5"/>
        <v/>
      </c>
      <c r="H13" s="160" t="str">
        <f t="shared" si="5"/>
        <v/>
      </c>
      <c r="I13" s="160" t="str">
        <f t="shared" si="5"/>
        <v/>
      </c>
      <c r="J13" s="160" t="str">
        <f t="shared" si="5"/>
        <v/>
      </c>
      <c r="K13" s="160" t="str">
        <f t="shared" si="5"/>
        <v/>
      </c>
      <c r="L13" s="160" t="str">
        <f t="shared" si="5"/>
        <v/>
      </c>
      <c r="M13" s="160" t="str">
        <f t="shared" si="5"/>
        <v/>
      </c>
      <c r="N13" s="160" t="str">
        <f t="shared" ref="N13:W20" si="6">IFERROR(VLOOKUP(MATCH($C13,N$53:N$101,0),stuff,6),"")</f>
        <v/>
      </c>
      <c r="O13" s="160" t="str">
        <f t="shared" si="6"/>
        <v/>
      </c>
      <c r="P13" s="160" t="str">
        <f t="shared" si="6"/>
        <v/>
      </c>
      <c r="Q13" s="160" t="str">
        <f t="shared" si="6"/>
        <v/>
      </c>
      <c r="R13" s="160" t="str">
        <f t="shared" si="6"/>
        <v/>
      </c>
      <c r="S13" s="160" t="str">
        <f t="shared" si="6"/>
        <v/>
      </c>
      <c r="T13" s="160" t="str">
        <f t="shared" si="6"/>
        <v/>
      </c>
      <c r="U13" s="160" t="str">
        <f t="shared" si="6"/>
        <v/>
      </c>
      <c r="V13" s="160" t="str">
        <f t="shared" si="6"/>
        <v/>
      </c>
      <c r="W13" s="160" t="str">
        <f t="shared" si="6"/>
        <v/>
      </c>
      <c r="X13" s="160" t="str">
        <f t="shared" ref="X13:AH20" si="7">IFERROR(VLOOKUP(MATCH($C13,X$53:X$101,0),stuff,6),"")</f>
        <v/>
      </c>
      <c r="Y13" s="160" t="str">
        <f t="shared" si="7"/>
        <v/>
      </c>
      <c r="Z13" s="160" t="str">
        <f t="shared" si="7"/>
        <v/>
      </c>
      <c r="AA13" s="160" t="str">
        <f t="shared" si="7"/>
        <v/>
      </c>
      <c r="AB13" s="160" t="str">
        <f t="shared" si="7"/>
        <v/>
      </c>
      <c r="AC13" s="160" t="str">
        <f t="shared" si="7"/>
        <v/>
      </c>
      <c r="AD13" s="160" t="str">
        <f t="shared" si="7"/>
        <v/>
      </c>
      <c r="AE13" s="160" t="str">
        <f t="shared" si="7"/>
        <v/>
      </c>
      <c r="AF13" s="160" t="str">
        <f t="shared" si="7"/>
        <v/>
      </c>
      <c r="AG13" s="161" t="str">
        <f t="shared" si="7"/>
        <v/>
      </c>
      <c r="AH13" s="162" t="str">
        <f t="shared" si="7"/>
        <v/>
      </c>
    </row>
    <row r="14" spans="1:34" s="19" customFormat="1" ht="13.15" customHeight="1" x14ac:dyDescent="0.2">
      <c r="A14" s="152"/>
      <c r="B14" s="153"/>
      <c r="C14" s="154">
        <v>12</v>
      </c>
      <c r="D14" s="159" t="str">
        <f t="shared" si="5"/>
        <v/>
      </c>
      <c r="E14" s="160" t="str">
        <f t="shared" si="5"/>
        <v/>
      </c>
      <c r="F14" s="160" t="str">
        <f t="shared" si="5"/>
        <v/>
      </c>
      <c r="G14" s="160" t="str">
        <f t="shared" si="5"/>
        <v/>
      </c>
      <c r="H14" s="160" t="str">
        <f t="shared" si="5"/>
        <v/>
      </c>
      <c r="I14" s="160" t="str">
        <f t="shared" si="5"/>
        <v/>
      </c>
      <c r="J14" s="160" t="str">
        <f t="shared" si="5"/>
        <v/>
      </c>
      <c r="K14" s="160" t="str">
        <f t="shared" si="5"/>
        <v/>
      </c>
      <c r="L14" s="160" t="str">
        <f t="shared" si="5"/>
        <v/>
      </c>
      <c r="M14" s="160" t="str">
        <f t="shared" si="5"/>
        <v/>
      </c>
      <c r="N14" s="160" t="str">
        <f t="shared" si="6"/>
        <v/>
      </c>
      <c r="O14" s="160" t="str">
        <f t="shared" si="6"/>
        <v/>
      </c>
      <c r="P14" s="160" t="str">
        <f t="shared" si="6"/>
        <v/>
      </c>
      <c r="Q14" s="160" t="str">
        <f t="shared" si="6"/>
        <v/>
      </c>
      <c r="R14" s="160" t="str">
        <f t="shared" si="6"/>
        <v/>
      </c>
      <c r="S14" s="160" t="str">
        <f t="shared" si="6"/>
        <v/>
      </c>
      <c r="T14" s="160" t="str">
        <f t="shared" si="6"/>
        <v/>
      </c>
      <c r="U14" s="160" t="str">
        <f t="shared" si="6"/>
        <v/>
      </c>
      <c r="V14" s="160" t="str">
        <f t="shared" si="6"/>
        <v/>
      </c>
      <c r="W14" s="160" t="str">
        <f t="shared" si="6"/>
        <v/>
      </c>
      <c r="X14" s="160" t="str">
        <f t="shared" si="7"/>
        <v/>
      </c>
      <c r="Y14" s="160" t="str">
        <f t="shared" si="7"/>
        <v/>
      </c>
      <c r="Z14" s="160" t="str">
        <f t="shared" si="7"/>
        <v/>
      </c>
      <c r="AA14" s="160" t="str">
        <f t="shared" si="7"/>
        <v/>
      </c>
      <c r="AB14" s="160" t="str">
        <f t="shared" si="7"/>
        <v/>
      </c>
      <c r="AC14" s="160" t="str">
        <f t="shared" si="7"/>
        <v/>
      </c>
      <c r="AD14" s="160" t="str">
        <f t="shared" si="7"/>
        <v/>
      </c>
      <c r="AE14" s="160" t="str">
        <f t="shared" si="7"/>
        <v/>
      </c>
      <c r="AF14" s="160" t="str">
        <f t="shared" si="7"/>
        <v/>
      </c>
      <c r="AG14" s="161" t="str">
        <f t="shared" si="7"/>
        <v/>
      </c>
      <c r="AH14" s="162" t="str">
        <f t="shared" si="7"/>
        <v/>
      </c>
    </row>
    <row r="15" spans="1:34" s="19" customFormat="1" ht="13.15" customHeight="1" x14ac:dyDescent="0.2">
      <c r="A15" s="152"/>
      <c r="B15" s="153"/>
      <c r="C15" s="154">
        <v>13</v>
      </c>
      <c r="D15" s="159" t="str">
        <f t="shared" si="5"/>
        <v/>
      </c>
      <c r="E15" s="160" t="str">
        <f t="shared" si="5"/>
        <v/>
      </c>
      <c r="F15" s="160" t="str">
        <f t="shared" si="5"/>
        <v/>
      </c>
      <c r="G15" s="160" t="str">
        <f t="shared" si="5"/>
        <v/>
      </c>
      <c r="H15" s="160" t="str">
        <f t="shared" si="5"/>
        <v/>
      </c>
      <c r="I15" s="160" t="str">
        <f t="shared" si="5"/>
        <v/>
      </c>
      <c r="J15" s="160" t="str">
        <f t="shared" si="5"/>
        <v/>
      </c>
      <c r="K15" s="160" t="str">
        <f t="shared" si="5"/>
        <v/>
      </c>
      <c r="L15" s="160" t="str">
        <f t="shared" si="5"/>
        <v/>
      </c>
      <c r="M15" s="160" t="str">
        <f t="shared" si="5"/>
        <v/>
      </c>
      <c r="N15" s="160" t="str">
        <f t="shared" si="6"/>
        <v/>
      </c>
      <c r="O15" s="160" t="str">
        <f t="shared" si="6"/>
        <v/>
      </c>
      <c r="P15" s="160" t="str">
        <f t="shared" si="6"/>
        <v/>
      </c>
      <c r="Q15" s="160" t="str">
        <f t="shared" si="6"/>
        <v/>
      </c>
      <c r="R15" s="160" t="str">
        <f t="shared" si="6"/>
        <v/>
      </c>
      <c r="S15" s="160" t="str">
        <f t="shared" si="6"/>
        <v/>
      </c>
      <c r="T15" s="160" t="str">
        <f t="shared" si="6"/>
        <v/>
      </c>
      <c r="U15" s="160" t="str">
        <f t="shared" si="6"/>
        <v/>
      </c>
      <c r="V15" s="160" t="str">
        <f t="shared" si="6"/>
        <v/>
      </c>
      <c r="W15" s="160" t="str">
        <f t="shared" si="6"/>
        <v/>
      </c>
      <c r="X15" s="160" t="str">
        <f t="shared" si="7"/>
        <v/>
      </c>
      <c r="Y15" s="160" t="str">
        <f t="shared" si="7"/>
        <v/>
      </c>
      <c r="Z15" s="160" t="str">
        <f t="shared" si="7"/>
        <v/>
      </c>
      <c r="AA15" s="160" t="str">
        <f t="shared" si="7"/>
        <v/>
      </c>
      <c r="AB15" s="160" t="str">
        <f t="shared" si="7"/>
        <v/>
      </c>
      <c r="AC15" s="160" t="str">
        <f t="shared" si="7"/>
        <v/>
      </c>
      <c r="AD15" s="160" t="str">
        <f t="shared" si="7"/>
        <v/>
      </c>
      <c r="AE15" s="160" t="str">
        <f t="shared" si="7"/>
        <v/>
      </c>
      <c r="AF15" s="160" t="str">
        <f t="shared" si="7"/>
        <v/>
      </c>
      <c r="AG15" s="161" t="str">
        <f t="shared" si="7"/>
        <v/>
      </c>
      <c r="AH15" s="162" t="str">
        <f t="shared" si="7"/>
        <v/>
      </c>
    </row>
    <row r="16" spans="1:34" s="19" customFormat="1" ht="13.15" customHeight="1" x14ac:dyDescent="0.2">
      <c r="A16" s="152"/>
      <c r="B16" s="153"/>
      <c r="C16" s="154">
        <v>14</v>
      </c>
      <c r="D16" s="159" t="str">
        <f t="shared" si="5"/>
        <v/>
      </c>
      <c r="E16" s="160" t="str">
        <f t="shared" si="5"/>
        <v/>
      </c>
      <c r="F16" s="160" t="str">
        <f t="shared" si="5"/>
        <v/>
      </c>
      <c r="G16" s="160" t="str">
        <f t="shared" si="5"/>
        <v/>
      </c>
      <c r="H16" s="160" t="str">
        <f t="shared" si="5"/>
        <v/>
      </c>
      <c r="I16" s="160" t="str">
        <f t="shared" si="5"/>
        <v/>
      </c>
      <c r="J16" s="160" t="str">
        <f t="shared" si="5"/>
        <v/>
      </c>
      <c r="K16" s="160" t="str">
        <f t="shared" si="5"/>
        <v/>
      </c>
      <c r="L16" s="160" t="str">
        <f t="shared" si="5"/>
        <v/>
      </c>
      <c r="M16" s="160" t="str">
        <f t="shared" si="5"/>
        <v/>
      </c>
      <c r="N16" s="160" t="str">
        <f t="shared" si="6"/>
        <v/>
      </c>
      <c r="O16" s="160" t="str">
        <f t="shared" si="6"/>
        <v/>
      </c>
      <c r="P16" s="160" t="str">
        <f t="shared" si="6"/>
        <v/>
      </c>
      <c r="Q16" s="160" t="str">
        <f t="shared" si="6"/>
        <v/>
      </c>
      <c r="R16" s="160" t="str">
        <f t="shared" si="6"/>
        <v/>
      </c>
      <c r="S16" s="160" t="str">
        <f t="shared" si="6"/>
        <v/>
      </c>
      <c r="T16" s="160" t="str">
        <f t="shared" si="6"/>
        <v/>
      </c>
      <c r="U16" s="160" t="str">
        <f t="shared" si="6"/>
        <v/>
      </c>
      <c r="V16" s="160" t="str">
        <f t="shared" si="6"/>
        <v/>
      </c>
      <c r="W16" s="160" t="str">
        <f t="shared" si="6"/>
        <v/>
      </c>
      <c r="X16" s="160" t="str">
        <f t="shared" si="7"/>
        <v/>
      </c>
      <c r="Y16" s="160" t="str">
        <f t="shared" si="7"/>
        <v/>
      </c>
      <c r="Z16" s="160" t="str">
        <f t="shared" si="7"/>
        <v/>
      </c>
      <c r="AA16" s="160" t="str">
        <f t="shared" si="7"/>
        <v/>
      </c>
      <c r="AB16" s="160" t="str">
        <f t="shared" si="7"/>
        <v/>
      </c>
      <c r="AC16" s="160" t="str">
        <f t="shared" si="7"/>
        <v/>
      </c>
      <c r="AD16" s="160" t="str">
        <f t="shared" si="7"/>
        <v/>
      </c>
      <c r="AE16" s="160" t="str">
        <f t="shared" si="7"/>
        <v/>
      </c>
      <c r="AF16" s="160" t="str">
        <f t="shared" si="7"/>
        <v/>
      </c>
      <c r="AG16" s="161" t="str">
        <f t="shared" si="7"/>
        <v/>
      </c>
      <c r="AH16" s="162" t="str">
        <f t="shared" si="7"/>
        <v/>
      </c>
    </row>
    <row r="17" spans="1:34" s="19" customFormat="1" ht="13.15" customHeight="1" x14ac:dyDescent="0.2">
      <c r="A17" s="152"/>
      <c r="B17" s="153"/>
      <c r="C17" s="154">
        <v>15</v>
      </c>
      <c r="D17" s="159" t="str">
        <f t="shared" si="5"/>
        <v/>
      </c>
      <c r="E17" s="160" t="str">
        <f t="shared" si="5"/>
        <v/>
      </c>
      <c r="F17" s="160" t="str">
        <f t="shared" si="5"/>
        <v/>
      </c>
      <c r="G17" s="160" t="str">
        <f t="shared" si="5"/>
        <v/>
      </c>
      <c r="H17" s="160" t="str">
        <f t="shared" si="5"/>
        <v/>
      </c>
      <c r="I17" s="160" t="str">
        <f t="shared" si="5"/>
        <v/>
      </c>
      <c r="J17" s="160" t="str">
        <f t="shared" si="5"/>
        <v/>
      </c>
      <c r="K17" s="160" t="str">
        <f t="shared" si="5"/>
        <v/>
      </c>
      <c r="L17" s="160" t="str">
        <f t="shared" si="5"/>
        <v/>
      </c>
      <c r="M17" s="160" t="str">
        <f t="shared" si="5"/>
        <v/>
      </c>
      <c r="N17" s="160" t="str">
        <f t="shared" si="6"/>
        <v/>
      </c>
      <c r="O17" s="160" t="str">
        <f t="shared" si="6"/>
        <v/>
      </c>
      <c r="P17" s="160" t="str">
        <f t="shared" si="6"/>
        <v/>
      </c>
      <c r="Q17" s="160" t="str">
        <f t="shared" si="6"/>
        <v/>
      </c>
      <c r="R17" s="160" t="str">
        <f t="shared" si="6"/>
        <v/>
      </c>
      <c r="S17" s="160" t="str">
        <f t="shared" si="6"/>
        <v/>
      </c>
      <c r="T17" s="160" t="str">
        <f t="shared" si="6"/>
        <v/>
      </c>
      <c r="U17" s="160" t="str">
        <f t="shared" si="6"/>
        <v/>
      </c>
      <c r="V17" s="160" t="str">
        <f t="shared" si="6"/>
        <v/>
      </c>
      <c r="W17" s="160" t="str">
        <f t="shared" si="6"/>
        <v/>
      </c>
      <c r="X17" s="160" t="str">
        <f t="shared" si="7"/>
        <v/>
      </c>
      <c r="Y17" s="160" t="str">
        <f t="shared" si="7"/>
        <v/>
      </c>
      <c r="Z17" s="160" t="str">
        <f t="shared" si="7"/>
        <v/>
      </c>
      <c r="AA17" s="160" t="str">
        <f t="shared" si="7"/>
        <v/>
      </c>
      <c r="AB17" s="160" t="str">
        <f t="shared" si="7"/>
        <v/>
      </c>
      <c r="AC17" s="160" t="str">
        <f t="shared" si="7"/>
        <v/>
      </c>
      <c r="AD17" s="160" t="str">
        <f t="shared" si="7"/>
        <v/>
      </c>
      <c r="AE17" s="160" t="str">
        <f t="shared" si="7"/>
        <v/>
      </c>
      <c r="AF17" s="160" t="str">
        <f t="shared" si="7"/>
        <v/>
      </c>
      <c r="AG17" s="161" t="str">
        <f t="shared" si="7"/>
        <v/>
      </c>
      <c r="AH17" s="162" t="str">
        <f t="shared" si="7"/>
        <v/>
      </c>
    </row>
    <row r="18" spans="1:34" s="19" customFormat="1" ht="13.15" customHeight="1" x14ac:dyDescent="0.2">
      <c r="A18" s="152"/>
      <c r="B18" s="153"/>
      <c r="C18" s="154">
        <v>16</v>
      </c>
      <c r="D18" s="159" t="str">
        <f t="shared" si="5"/>
        <v/>
      </c>
      <c r="E18" s="160" t="str">
        <f t="shared" si="5"/>
        <v/>
      </c>
      <c r="F18" s="160" t="str">
        <f t="shared" si="5"/>
        <v/>
      </c>
      <c r="G18" s="160" t="str">
        <f t="shared" si="5"/>
        <v/>
      </c>
      <c r="H18" s="160" t="str">
        <f t="shared" si="5"/>
        <v/>
      </c>
      <c r="I18" s="160" t="str">
        <f t="shared" si="5"/>
        <v/>
      </c>
      <c r="J18" s="160" t="str">
        <f t="shared" si="5"/>
        <v/>
      </c>
      <c r="K18" s="160" t="str">
        <f t="shared" si="5"/>
        <v/>
      </c>
      <c r="L18" s="160" t="str">
        <f t="shared" si="5"/>
        <v/>
      </c>
      <c r="M18" s="160" t="str">
        <f t="shared" si="5"/>
        <v/>
      </c>
      <c r="N18" s="160" t="str">
        <f t="shared" si="6"/>
        <v/>
      </c>
      <c r="O18" s="160" t="str">
        <f t="shared" si="6"/>
        <v/>
      </c>
      <c r="P18" s="160" t="str">
        <f t="shared" si="6"/>
        <v/>
      </c>
      <c r="Q18" s="160" t="str">
        <f t="shared" si="6"/>
        <v/>
      </c>
      <c r="R18" s="160" t="str">
        <f t="shared" si="6"/>
        <v/>
      </c>
      <c r="S18" s="160" t="str">
        <f t="shared" si="6"/>
        <v/>
      </c>
      <c r="T18" s="160" t="str">
        <f t="shared" si="6"/>
        <v/>
      </c>
      <c r="U18" s="160" t="str">
        <f t="shared" si="6"/>
        <v/>
      </c>
      <c r="V18" s="160" t="str">
        <f t="shared" si="6"/>
        <v/>
      </c>
      <c r="W18" s="160" t="str">
        <f t="shared" si="6"/>
        <v/>
      </c>
      <c r="X18" s="160" t="str">
        <f t="shared" si="7"/>
        <v/>
      </c>
      <c r="Y18" s="160" t="str">
        <f t="shared" si="7"/>
        <v/>
      </c>
      <c r="Z18" s="160" t="str">
        <f t="shared" si="7"/>
        <v/>
      </c>
      <c r="AA18" s="160" t="str">
        <f t="shared" si="7"/>
        <v/>
      </c>
      <c r="AB18" s="160" t="str">
        <f t="shared" si="7"/>
        <v/>
      </c>
      <c r="AC18" s="160" t="str">
        <f t="shared" si="7"/>
        <v/>
      </c>
      <c r="AD18" s="160" t="str">
        <f t="shared" si="7"/>
        <v/>
      </c>
      <c r="AE18" s="160" t="str">
        <f t="shared" si="7"/>
        <v/>
      </c>
      <c r="AF18" s="160" t="str">
        <f t="shared" si="7"/>
        <v/>
      </c>
      <c r="AG18" s="161" t="str">
        <f t="shared" si="7"/>
        <v/>
      </c>
      <c r="AH18" s="162" t="str">
        <f t="shared" si="7"/>
        <v/>
      </c>
    </row>
    <row r="19" spans="1:34" s="19" customFormat="1" ht="13.15" customHeight="1" x14ac:dyDescent="0.2">
      <c r="A19" s="152"/>
      <c r="B19" s="153"/>
      <c r="C19" s="154">
        <v>17</v>
      </c>
      <c r="D19" s="159" t="str">
        <f t="shared" si="5"/>
        <v/>
      </c>
      <c r="E19" s="160" t="str">
        <f t="shared" si="5"/>
        <v/>
      </c>
      <c r="F19" s="160" t="str">
        <f t="shared" si="5"/>
        <v/>
      </c>
      <c r="G19" s="160" t="str">
        <f t="shared" si="5"/>
        <v/>
      </c>
      <c r="H19" s="160" t="str">
        <f t="shared" si="5"/>
        <v/>
      </c>
      <c r="I19" s="160" t="str">
        <f t="shared" si="5"/>
        <v/>
      </c>
      <c r="J19" s="160" t="str">
        <f t="shared" si="5"/>
        <v/>
      </c>
      <c r="K19" s="160" t="str">
        <f t="shared" si="5"/>
        <v/>
      </c>
      <c r="L19" s="160" t="str">
        <f t="shared" si="5"/>
        <v/>
      </c>
      <c r="M19" s="160" t="str">
        <f t="shared" si="5"/>
        <v/>
      </c>
      <c r="N19" s="160" t="str">
        <f t="shared" si="6"/>
        <v/>
      </c>
      <c r="O19" s="160" t="str">
        <f t="shared" si="6"/>
        <v/>
      </c>
      <c r="P19" s="160" t="str">
        <f t="shared" si="6"/>
        <v/>
      </c>
      <c r="Q19" s="160" t="str">
        <f t="shared" si="6"/>
        <v/>
      </c>
      <c r="R19" s="160" t="str">
        <f t="shared" si="6"/>
        <v/>
      </c>
      <c r="S19" s="160" t="str">
        <f t="shared" si="6"/>
        <v/>
      </c>
      <c r="T19" s="160" t="str">
        <f t="shared" si="6"/>
        <v/>
      </c>
      <c r="U19" s="160" t="str">
        <f t="shared" si="6"/>
        <v/>
      </c>
      <c r="V19" s="160" t="str">
        <f t="shared" si="6"/>
        <v/>
      </c>
      <c r="W19" s="160" t="str">
        <f t="shared" si="6"/>
        <v/>
      </c>
      <c r="X19" s="160" t="str">
        <f t="shared" si="7"/>
        <v/>
      </c>
      <c r="Y19" s="160" t="str">
        <f t="shared" si="7"/>
        <v/>
      </c>
      <c r="Z19" s="160" t="str">
        <f t="shared" si="7"/>
        <v/>
      </c>
      <c r="AA19" s="160" t="str">
        <f t="shared" si="7"/>
        <v/>
      </c>
      <c r="AB19" s="160" t="str">
        <f t="shared" si="7"/>
        <v/>
      </c>
      <c r="AC19" s="160" t="str">
        <f t="shared" si="7"/>
        <v/>
      </c>
      <c r="AD19" s="160" t="str">
        <f t="shared" si="7"/>
        <v/>
      </c>
      <c r="AE19" s="160" t="str">
        <f t="shared" si="7"/>
        <v/>
      </c>
      <c r="AF19" s="160" t="str">
        <f t="shared" si="7"/>
        <v/>
      </c>
      <c r="AG19" s="161" t="str">
        <f t="shared" si="7"/>
        <v/>
      </c>
      <c r="AH19" s="162" t="str">
        <f t="shared" si="7"/>
        <v/>
      </c>
    </row>
    <row r="20" spans="1:34" s="19" customFormat="1" ht="13.15" customHeight="1" x14ac:dyDescent="0.2">
      <c r="A20" s="152"/>
      <c r="B20" s="153"/>
      <c r="C20" s="154">
        <v>18</v>
      </c>
      <c r="D20" s="159" t="str">
        <f t="shared" si="5"/>
        <v/>
      </c>
      <c r="E20" s="160" t="str">
        <f t="shared" si="5"/>
        <v/>
      </c>
      <c r="F20" s="160" t="str">
        <f t="shared" si="5"/>
        <v/>
      </c>
      <c r="G20" s="160" t="str">
        <f t="shared" si="5"/>
        <v/>
      </c>
      <c r="H20" s="160" t="str">
        <f t="shared" si="5"/>
        <v/>
      </c>
      <c r="I20" s="160" t="str">
        <f t="shared" si="5"/>
        <v/>
      </c>
      <c r="J20" s="160" t="str">
        <f t="shared" si="5"/>
        <v/>
      </c>
      <c r="K20" s="160" t="str">
        <f t="shared" si="5"/>
        <v/>
      </c>
      <c r="L20" s="160" t="str">
        <f t="shared" si="5"/>
        <v/>
      </c>
      <c r="M20" s="160" t="str">
        <f t="shared" si="5"/>
        <v/>
      </c>
      <c r="N20" s="160" t="str">
        <f t="shared" si="6"/>
        <v/>
      </c>
      <c r="O20" s="160" t="str">
        <f t="shared" si="6"/>
        <v/>
      </c>
      <c r="P20" s="160" t="str">
        <f t="shared" si="6"/>
        <v/>
      </c>
      <c r="Q20" s="160" t="str">
        <f t="shared" si="6"/>
        <v/>
      </c>
      <c r="R20" s="160" t="str">
        <f t="shared" si="6"/>
        <v/>
      </c>
      <c r="S20" s="160" t="str">
        <f t="shared" si="6"/>
        <v/>
      </c>
      <c r="T20" s="160" t="str">
        <f t="shared" si="6"/>
        <v/>
      </c>
      <c r="U20" s="160" t="str">
        <f t="shared" si="6"/>
        <v/>
      </c>
      <c r="V20" s="160" t="str">
        <f t="shared" si="6"/>
        <v/>
      </c>
      <c r="W20" s="160" t="str">
        <f t="shared" si="6"/>
        <v/>
      </c>
      <c r="X20" s="160" t="str">
        <f t="shared" si="7"/>
        <v/>
      </c>
      <c r="Y20" s="160" t="str">
        <f t="shared" si="7"/>
        <v/>
      </c>
      <c r="Z20" s="160" t="str">
        <f t="shared" si="7"/>
        <v/>
      </c>
      <c r="AA20" s="160" t="str">
        <f t="shared" si="7"/>
        <v/>
      </c>
      <c r="AB20" s="160" t="str">
        <f t="shared" si="7"/>
        <v/>
      </c>
      <c r="AC20" s="160" t="str">
        <f t="shared" si="7"/>
        <v/>
      </c>
      <c r="AD20" s="160" t="str">
        <f t="shared" si="7"/>
        <v/>
      </c>
      <c r="AE20" s="160" t="str">
        <f t="shared" si="7"/>
        <v/>
      </c>
      <c r="AF20" s="160" t="str">
        <f t="shared" si="7"/>
        <v/>
      </c>
      <c r="AG20" s="160" t="str">
        <f t="shared" si="7"/>
        <v/>
      </c>
      <c r="AH20" s="162" t="str">
        <f t="shared" si="7"/>
        <v/>
      </c>
    </row>
    <row r="21" spans="1:34" s="19" customFormat="1" ht="13.15" customHeight="1" x14ac:dyDescent="0.2">
      <c r="A21" s="152"/>
      <c r="B21" s="153"/>
      <c r="C21" s="154">
        <v>19</v>
      </c>
      <c r="D21" s="159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2"/>
    </row>
    <row r="22" spans="1:34" s="19" customFormat="1" ht="13.15" customHeight="1" x14ac:dyDescent="0.2">
      <c r="A22" s="152"/>
      <c r="B22" s="153"/>
      <c r="C22" s="154">
        <v>20</v>
      </c>
      <c r="D22" s="159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2"/>
    </row>
    <row r="23" spans="1:34" s="19" customFormat="1" ht="13.15" customHeight="1" x14ac:dyDescent="0.2">
      <c r="A23" s="152"/>
      <c r="B23" s="153"/>
      <c r="C23" s="154">
        <v>21</v>
      </c>
      <c r="D23" s="159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2"/>
    </row>
    <row r="24" spans="1:34" s="19" customFormat="1" ht="13.15" customHeight="1" x14ac:dyDescent="0.2">
      <c r="A24" s="152"/>
      <c r="B24" s="153"/>
      <c r="C24" s="154">
        <v>22</v>
      </c>
      <c r="D24" s="159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2"/>
    </row>
    <row r="25" spans="1:34" s="19" customFormat="1" ht="13.15" customHeight="1" x14ac:dyDescent="0.2">
      <c r="A25" s="152"/>
      <c r="B25" s="153"/>
      <c r="C25" s="154">
        <v>23</v>
      </c>
      <c r="D25" s="159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2"/>
    </row>
    <row r="26" spans="1:34" s="19" customFormat="1" ht="13.15" customHeight="1" x14ac:dyDescent="0.2">
      <c r="A26" s="152"/>
      <c r="B26" s="153"/>
      <c r="C26" s="154">
        <v>24</v>
      </c>
      <c r="D26" s="159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2"/>
    </row>
    <row r="27" spans="1:34" s="19" customFormat="1" ht="13.15" customHeight="1" x14ac:dyDescent="0.2">
      <c r="A27" s="152"/>
      <c r="B27" s="153"/>
      <c r="C27" s="154">
        <v>25</v>
      </c>
      <c r="D27" s="159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2"/>
    </row>
    <row r="28" spans="1:34" s="19" customFormat="1" ht="13.15" customHeight="1" x14ac:dyDescent="0.2">
      <c r="A28" s="152"/>
      <c r="B28" s="153"/>
      <c r="C28" s="154">
        <v>26</v>
      </c>
      <c r="D28" s="159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2"/>
    </row>
    <row r="29" spans="1:34" s="19" customFormat="1" ht="13.15" customHeight="1" x14ac:dyDescent="0.2">
      <c r="A29" s="152"/>
      <c r="B29" s="153"/>
      <c r="C29" s="154">
        <v>27</v>
      </c>
      <c r="D29" s="159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2"/>
    </row>
    <row r="30" spans="1:34" s="19" customFormat="1" ht="13.15" customHeight="1" x14ac:dyDescent="0.2">
      <c r="A30" s="152"/>
      <c r="B30" s="153"/>
      <c r="C30" s="154">
        <v>28</v>
      </c>
      <c r="D30" s="159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2"/>
    </row>
    <row r="31" spans="1:34" s="19" customFormat="1" ht="13.15" customHeight="1" x14ac:dyDescent="0.2">
      <c r="A31" s="152"/>
      <c r="B31" s="153"/>
      <c r="C31" s="154">
        <v>29</v>
      </c>
      <c r="D31" s="159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2"/>
    </row>
    <row r="32" spans="1:34" s="19" customFormat="1" ht="13.15" customHeight="1" x14ac:dyDescent="0.2">
      <c r="A32" s="152"/>
      <c r="B32" s="153"/>
      <c r="C32" s="154">
        <v>30</v>
      </c>
      <c r="D32" s="159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2"/>
    </row>
    <row r="33" spans="1:34" s="19" customFormat="1" ht="13.15" customHeight="1" x14ac:dyDescent="0.2">
      <c r="A33" s="152"/>
      <c r="B33" s="153"/>
      <c r="C33" s="154">
        <v>31</v>
      </c>
      <c r="D33" s="159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2"/>
    </row>
    <row r="34" spans="1:34" s="19" customFormat="1" ht="13.15" customHeight="1" x14ac:dyDescent="0.2">
      <c r="A34" s="152"/>
      <c r="B34" s="153"/>
      <c r="C34" s="154">
        <v>32</v>
      </c>
      <c r="D34" s="159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2"/>
    </row>
    <row r="35" spans="1:34" s="19" customFormat="1" ht="13.15" customHeight="1" x14ac:dyDescent="0.2">
      <c r="A35" s="152"/>
      <c r="B35" s="153"/>
      <c r="C35" s="154">
        <v>33</v>
      </c>
      <c r="D35" s="159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2"/>
    </row>
    <row r="36" spans="1:34" s="19" customFormat="1" ht="13.15" customHeight="1" x14ac:dyDescent="0.2">
      <c r="A36" s="152"/>
      <c r="B36" s="153"/>
      <c r="C36" s="154">
        <v>34</v>
      </c>
      <c r="D36" s="159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2"/>
    </row>
    <row r="37" spans="1:34" s="19" customFormat="1" ht="13.15" customHeight="1" x14ac:dyDescent="0.2">
      <c r="A37" s="152"/>
      <c r="B37" s="153"/>
      <c r="C37" s="154">
        <v>35</v>
      </c>
      <c r="D37" s="159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2"/>
    </row>
    <row r="38" spans="1:34" s="19" customFormat="1" ht="13.15" customHeight="1" x14ac:dyDescent="0.2">
      <c r="A38" s="152"/>
      <c r="B38" s="153"/>
      <c r="C38" s="154">
        <v>36</v>
      </c>
      <c r="D38" s="159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2"/>
    </row>
    <row r="39" spans="1:34" s="19" customFormat="1" ht="13.15" customHeight="1" x14ac:dyDescent="0.2">
      <c r="A39" s="152"/>
      <c r="B39" s="153"/>
      <c r="C39" s="154">
        <v>37</v>
      </c>
      <c r="D39" s="159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2"/>
    </row>
    <row r="40" spans="1:34" s="19" customFormat="1" ht="13.15" customHeight="1" x14ac:dyDescent="0.2">
      <c r="A40" s="152"/>
      <c r="B40" s="153"/>
      <c r="C40" s="154">
        <v>38</v>
      </c>
      <c r="D40" s="159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2"/>
    </row>
    <row r="41" spans="1:34" s="19" customFormat="1" ht="13.15" customHeight="1" x14ac:dyDescent="0.2">
      <c r="A41" s="152"/>
      <c r="B41" s="153"/>
      <c r="C41" s="154">
        <v>39</v>
      </c>
      <c r="D41" s="159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2"/>
    </row>
    <row r="42" spans="1:34" s="19" customFormat="1" ht="13.15" customHeight="1" x14ac:dyDescent="0.2">
      <c r="A42" s="152"/>
      <c r="B42" s="153"/>
      <c r="C42" s="154">
        <v>40</v>
      </c>
      <c r="D42" s="159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2"/>
    </row>
    <row r="43" spans="1:34" s="19" customFormat="1" ht="13.15" customHeight="1" x14ac:dyDescent="0.2">
      <c r="A43" s="152"/>
      <c r="B43" s="153"/>
      <c r="C43" s="154">
        <v>41</v>
      </c>
      <c r="D43" s="159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2"/>
    </row>
    <row r="44" spans="1:34" s="19" customFormat="1" ht="13.15" customHeight="1" x14ac:dyDescent="0.2">
      <c r="A44" s="152"/>
      <c r="B44" s="153"/>
      <c r="C44" s="154">
        <v>42</v>
      </c>
      <c r="D44" s="159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2"/>
    </row>
    <row r="45" spans="1:34" s="19" customFormat="1" ht="13.15" customHeight="1" x14ac:dyDescent="0.2">
      <c r="A45" s="152"/>
      <c r="B45" s="153"/>
      <c r="C45" s="154">
        <v>43</v>
      </c>
      <c r="D45" s="159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2"/>
    </row>
    <row r="46" spans="1:34" s="19" customFormat="1" ht="13.15" customHeight="1" x14ac:dyDescent="0.2">
      <c r="A46" s="152"/>
      <c r="B46" s="153"/>
      <c r="C46" s="154">
        <v>44</v>
      </c>
      <c r="D46" s="159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2"/>
    </row>
    <row r="47" spans="1:34" s="19" customFormat="1" ht="13.15" customHeight="1" x14ac:dyDescent="0.2">
      <c r="A47" s="152"/>
      <c r="B47" s="153"/>
      <c r="C47" s="154">
        <v>45</v>
      </c>
      <c r="D47" s="159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2"/>
    </row>
    <row r="48" spans="1:34" s="19" customFormat="1" ht="13.15" customHeight="1" x14ac:dyDescent="0.2">
      <c r="A48" s="152"/>
      <c r="B48" s="153"/>
      <c r="C48" s="154">
        <v>46</v>
      </c>
      <c r="D48" s="159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2"/>
    </row>
    <row r="49" spans="1:34" s="19" customFormat="1" ht="13.15" customHeight="1" x14ac:dyDescent="0.2">
      <c r="A49" s="152"/>
      <c r="B49" s="153"/>
      <c r="C49" s="154">
        <v>47</v>
      </c>
      <c r="D49" s="159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2"/>
    </row>
    <row r="50" spans="1:34" s="19" customFormat="1" ht="13.15" customHeight="1" x14ac:dyDescent="0.2">
      <c r="A50" s="152"/>
      <c r="B50" s="153"/>
      <c r="C50" s="154">
        <v>48</v>
      </c>
      <c r="D50" s="159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2"/>
    </row>
    <row r="51" spans="1:34" s="19" customFormat="1" ht="13.15" customHeight="1" x14ac:dyDescent="0.2">
      <c r="A51" s="152"/>
      <c r="B51" s="153"/>
      <c r="C51" s="154">
        <v>49</v>
      </c>
      <c r="D51" s="159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2"/>
    </row>
    <row r="52" spans="1:34" s="19" customFormat="1" ht="13.15" customHeight="1" x14ac:dyDescent="0.2">
      <c r="A52" s="152"/>
      <c r="B52" s="153"/>
      <c r="C52" s="154">
        <v>50</v>
      </c>
      <c r="D52" s="163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5"/>
    </row>
    <row r="53" spans="1:34" ht="13.15" customHeight="1" x14ac:dyDescent="0.2">
      <c r="A53" s="140">
        <v>1</v>
      </c>
      <c r="B53" s="141" t="str">
        <f t="shared" ref="B53:B84" si="8">IFERROR(VLOOKUP(A53,stuff,2,FALSE),"")</f>
        <v>51774</v>
      </c>
      <c r="C53" s="137" t="str">
        <f t="shared" ref="C53:C84" si="9">IFERROR(VLOOKUP(A53,stuff,3,FALSE),"")</f>
        <v>山村 博</v>
      </c>
      <c r="D53" s="135" t="str">
        <f>IF(COUNTIF('勤務表 (2)'!D$3:D3,$A$1)=1,1,"")</f>
        <v/>
      </c>
      <c r="E53" s="136" t="str">
        <f>IF(COUNTIF('勤務表 (2)'!E$3:E3,$A$1)=1,1,"")</f>
        <v/>
      </c>
      <c r="F53" s="136" t="str">
        <f>IF(COUNTIF('勤務表 (2)'!F$3:F3,$A$1)=1,1,"")</f>
        <v/>
      </c>
      <c r="G53" s="136" t="str">
        <f>IF(COUNTIF('勤務表 (2)'!G$3:G3,$A$1)=1,1,"")</f>
        <v/>
      </c>
      <c r="H53" s="136" t="str">
        <f>IF(COUNTIF('勤務表 (2)'!H$3:H3,$A$1)=1,1,"")</f>
        <v/>
      </c>
      <c r="I53" s="136" t="str">
        <f>IF(COUNTIF('勤務表 (2)'!I$3:I3,$A$1)=1,1,"")</f>
        <v/>
      </c>
      <c r="J53" s="136" t="str">
        <f>IF(COUNTIF('勤務表 (2)'!J$3:J3,$A$1)=1,1,"")</f>
        <v/>
      </c>
      <c r="K53" s="136" t="str">
        <f>IF(COUNTIF('勤務表 (2)'!K$3:K3,$A$1)=1,1,"")</f>
        <v/>
      </c>
      <c r="L53" s="136" t="str">
        <f>IF(COUNTIF('勤務表 (2)'!L$3:L3,$A$1)=1,1,"")</f>
        <v/>
      </c>
      <c r="M53" s="136" t="str">
        <f>IF(COUNTIF('勤務表 (2)'!M$3:M3,$A$1)=1,1,"")</f>
        <v/>
      </c>
      <c r="N53" s="136" t="str">
        <f>IF(COUNTIF('勤務表 (2)'!N$3:N3,$A$1)=1,1,"")</f>
        <v/>
      </c>
      <c r="O53" s="136" t="str">
        <f>IF(COUNTIF('勤務表 (2)'!O$3:O3,$A$1)=1,1,"")</f>
        <v/>
      </c>
      <c r="P53" s="136" t="str">
        <f>IF(COUNTIF('勤務表 (2)'!P$3:P3,$A$1)=1,1,"")</f>
        <v/>
      </c>
      <c r="Q53" s="136" t="str">
        <f>IF(COUNTIF('勤務表 (2)'!Q$3:Q3,$A$1)=1,1,"")</f>
        <v/>
      </c>
      <c r="R53" s="136" t="str">
        <f>IF(COUNTIF('勤務表 (2)'!R$3:R3,$A$1)=1,1,"")</f>
        <v/>
      </c>
      <c r="S53" s="136" t="str">
        <f>IF(COUNTIF('勤務表 (2)'!S$3:S3,$A$1)=1,1,"")</f>
        <v/>
      </c>
      <c r="T53" s="136" t="str">
        <f>IF(COUNTIF('勤務表 (2)'!T$3:T3,$A$1)=1,1,"")</f>
        <v/>
      </c>
      <c r="U53" s="136" t="str">
        <f>IF(COUNTIF('勤務表 (2)'!U$3:U3,$A$1)=1,1,"")</f>
        <v/>
      </c>
      <c r="V53" s="136" t="str">
        <f>IF(COUNTIF('勤務表 (2)'!V$3:V3,$A$1)=1,1,"")</f>
        <v/>
      </c>
      <c r="W53" s="136" t="str">
        <f>IF(COUNTIF('勤務表 (2)'!W$3:W3,$A$1)=1,1,"")</f>
        <v/>
      </c>
      <c r="X53" s="136" t="str">
        <f>IF(COUNTIF('勤務表 (2)'!X$3:X3,$A$1)=1,1,"")</f>
        <v/>
      </c>
      <c r="Y53" s="136" t="str">
        <f>IF(COUNTIF('勤務表 (2)'!Y$3:Y3,$A$1)=1,1,"")</f>
        <v/>
      </c>
      <c r="Z53" s="136" t="str">
        <f>IF(COUNTIF('勤務表 (2)'!Z$3:Z3,$A$1)=1,1,"")</f>
        <v/>
      </c>
      <c r="AA53" s="136" t="str">
        <f>IF(COUNTIF('勤務表 (2)'!AA$3:AA3,$A$1)=1,1,"")</f>
        <v/>
      </c>
      <c r="AB53" s="136" t="str">
        <f>IF(COUNTIF('勤務表 (2)'!AB$3:AB3,$A$1)=1,1,"")</f>
        <v/>
      </c>
      <c r="AC53" s="136" t="str">
        <f>IF(COUNTIF('勤務表 (2)'!AC$3:AC3,$A$1)=1,1,"")</f>
        <v/>
      </c>
      <c r="AD53" s="136" t="str">
        <f>IF(COUNTIF('勤務表 (2)'!AD$3:AD3,$A$1)=1,1,"")</f>
        <v/>
      </c>
      <c r="AE53" s="136" t="str">
        <f>IF(COUNTIF('勤務表 (2)'!AE$3:AE3,$A$1)=1,1,"")</f>
        <v/>
      </c>
      <c r="AF53" s="136" t="str">
        <f>IF(COUNTIF('勤務表 (2)'!AF$3:AF3,$A$1)=1,1,"")</f>
        <v/>
      </c>
      <c r="AG53" s="136" t="str">
        <f>IF(COUNTIF('勤務表 (2)'!AG$3:AG3,$A$1)=1,1,"")</f>
        <v/>
      </c>
      <c r="AH53" s="137" t="str">
        <f>IF(COUNTIF('勤務表 (2)'!AH$3:AH3,$A$1)=1,1,"")</f>
        <v/>
      </c>
    </row>
    <row r="54" spans="1:34" ht="13.15" customHeight="1" x14ac:dyDescent="0.2">
      <c r="A54" s="142">
        <f>IFERROR(IF(A53+1&lt;=MAX('デイリーデータ (2)'!G:G),A53+1,""),"")</f>
        <v>2</v>
      </c>
      <c r="B54" s="143" t="str">
        <f t="shared" si="8"/>
        <v>35665</v>
      </c>
      <c r="C54" s="144" t="str">
        <f t="shared" si="9"/>
        <v>山下 修</v>
      </c>
      <c r="D54" s="145" t="str">
        <f>IF(COUNTIF('勤務表 (2)'!D$3:D4,当!$A$1)=COUNTIF('勤務表 (2)'!D$3:D3,当!$A$1),"",COUNTIF('勤務表 (2)'!D$3:D4,当!$A$1))</f>
        <v/>
      </c>
      <c r="E54" s="146" t="str">
        <f>IF(COUNTIF('勤務表 (2)'!E$3:E4,当!$A$1)=COUNTIF('勤務表 (2)'!E$3:E3,当!$A$1),"",COUNTIF('勤務表 (2)'!E$3:E4,当!$A$1))</f>
        <v/>
      </c>
      <c r="F54" s="146" t="str">
        <f>IF(COUNTIF('勤務表 (2)'!F$3:F4,当!$A$1)=COUNTIF('勤務表 (2)'!F$3:F3,当!$A$1),"",COUNTIF('勤務表 (2)'!F$3:F4,当!$A$1))</f>
        <v/>
      </c>
      <c r="G54" s="146" t="str">
        <f>IF(COUNTIF('勤務表 (2)'!G$3:G4,当!$A$1)=COUNTIF('勤務表 (2)'!G$3:G3,当!$A$1),"",COUNTIF('勤務表 (2)'!G$3:G4,当!$A$1))</f>
        <v/>
      </c>
      <c r="H54" s="146" t="str">
        <f>IF(COUNTIF('勤務表 (2)'!H$3:H4,当!$A$1)=COUNTIF('勤務表 (2)'!H$3:H3,当!$A$1),"",COUNTIF('勤務表 (2)'!H$3:H4,当!$A$1))</f>
        <v/>
      </c>
      <c r="I54" s="146" t="str">
        <f>IF(COUNTIF('勤務表 (2)'!I$3:I4,当!$A$1)=COUNTIF('勤務表 (2)'!I$3:I3,当!$A$1),"",COUNTIF('勤務表 (2)'!I$3:I4,当!$A$1))</f>
        <v/>
      </c>
      <c r="J54" s="146" t="str">
        <f>IF(COUNTIF('勤務表 (2)'!J$3:J4,当!$A$1)=COUNTIF('勤務表 (2)'!J$3:J3,当!$A$1),"",COUNTIF('勤務表 (2)'!J$3:J4,当!$A$1))</f>
        <v/>
      </c>
      <c r="K54" s="146" t="str">
        <f>IF(COUNTIF('勤務表 (2)'!K$3:K4,当!$A$1)=COUNTIF('勤務表 (2)'!K$3:K3,当!$A$1),"",COUNTIF('勤務表 (2)'!K$3:K4,当!$A$1))</f>
        <v/>
      </c>
      <c r="L54" s="146" t="str">
        <f>IF(COUNTIF('勤務表 (2)'!L$3:L4,当!$A$1)=COUNTIF('勤務表 (2)'!L$3:L3,当!$A$1),"",COUNTIF('勤務表 (2)'!L$3:L4,当!$A$1))</f>
        <v/>
      </c>
      <c r="M54" s="146" t="str">
        <f>IF(COUNTIF('勤務表 (2)'!M$3:M4,当!$A$1)=COUNTIF('勤務表 (2)'!M$3:M3,当!$A$1),"",COUNTIF('勤務表 (2)'!M$3:M4,当!$A$1))</f>
        <v/>
      </c>
      <c r="N54" s="146" t="str">
        <f>IF(COUNTIF('勤務表 (2)'!N$3:N4,当!$A$1)=COUNTIF('勤務表 (2)'!N$3:N3,当!$A$1),"",COUNTIF('勤務表 (2)'!N$3:N4,当!$A$1))</f>
        <v/>
      </c>
      <c r="O54" s="146" t="str">
        <f>IF(COUNTIF('勤務表 (2)'!O$3:O4,当!$A$1)=COUNTIF('勤務表 (2)'!O$3:O3,当!$A$1),"",COUNTIF('勤務表 (2)'!O$3:O4,当!$A$1))</f>
        <v/>
      </c>
      <c r="P54" s="146" t="str">
        <f>IF(COUNTIF('勤務表 (2)'!P$3:P4,当!$A$1)=COUNTIF('勤務表 (2)'!P$3:P3,当!$A$1),"",COUNTIF('勤務表 (2)'!P$3:P4,当!$A$1))</f>
        <v/>
      </c>
      <c r="Q54" s="146" t="str">
        <f>IF(COUNTIF('勤務表 (2)'!Q$3:Q4,当!$A$1)=COUNTIF('勤務表 (2)'!Q$3:Q3,当!$A$1),"",COUNTIF('勤務表 (2)'!Q$3:Q4,当!$A$1))</f>
        <v/>
      </c>
      <c r="R54" s="146" t="str">
        <f>IF(COUNTIF('勤務表 (2)'!R$3:R4,当!$A$1)=COUNTIF('勤務表 (2)'!R$3:R3,当!$A$1),"",COUNTIF('勤務表 (2)'!R$3:R4,当!$A$1))</f>
        <v/>
      </c>
      <c r="S54" s="146" t="str">
        <f>IF(COUNTIF('勤務表 (2)'!S$3:S4,当!$A$1)=COUNTIF('勤務表 (2)'!S$3:S3,当!$A$1),"",COUNTIF('勤務表 (2)'!S$3:S4,当!$A$1))</f>
        <v/>
      </c>
      <c r="T54" s="146" t="str">
        <f>IF(COUNTIF('勤務表 (2)'!T$3:T4,当!$A$1)=COUNTIF('勤務表 (2)'!T$3:T3,当!$A$1),"",COUNTIF('勤務表 (2)'!T$3:T4,当!$A$1))</f>
        <v/>
      </c>
      <c r="U54" s="146" t="str">
        <f>IF(COUNTIF('勤務表 (2)'!U$3:U4,当!$A$1)=COUNTIF('勤務表 (2)'!U$3:U3,当!$A$1),"",COUNTIF('勤務表 (2)'!U$3:U4,当!$A$1))</f>
        <v/>
      </c>
      <c r="V54" s="146" t="str">
        <f>IF(COUNTIF('勤務表 (2)'!V$3:V4,当!$A$1)=COUNTIF('勤務表 (2)'!V$3:V3,当!$A$1),"",COUNTIF('勤務表 (2)'!V$3:V4,当!$A$1))</f>
        <v/>
      </c>
      <c r="W54" s="146" t="str">
        <f>IF(COUNTIF('勤務表 (2)'!W$3:W4,当!$A$1)=COUNTIF('勤務表 (2)'!W$3:W3,当!$A$1),"",COUNTIF('勤務表 (2)'!W$3:W4,当!$A$1))</f>
        <v/>
      </c>
      <c r="X54" s="146" t="str">
        <f>IF(COUNTIF('勤務表 (2)'!X$3:X4,当!$A$1)=COUNTIF('勤務表 (2)'!X$3:X3,当!$A$1),"",COUNTIF('勤務表 (2)'!X$3:X4,当!$A$1))</f>
        <v/>
      </c>
      <c r="Y54" s="146" t="str">
        <f>IF(COUNTIF('勤務表 (2)'!Y$3:Y4,当!$A$1)=COUNTIF('勤務表 (2)'!Y$3:Y3,当!$A$1),"",COUNTIF('勤務表 (2)'!Y$3:Y4,当!$A$1))</f>
        <v/>
      </c>
      <c r="Z54" s="146" t="str">
        <f>IF(COUNTIF('勤務表 (2)'!Z$3:Z4,当!$A$1)=COUNTIF('勤務表 (2)'!Z$3:Z3,当!$A$1),"",COUNTIF('勤務表 (2)'!Z$3:Z4,当!$A$1))</f>
        <v/>
      </c>
      <c r="AA54" s="146" t="str">
        <f>IF(COUNTIF('勤務表 (2)'!AA$3:AA4,当!$A$1)=COUNTIF('勤務表 (2)'!AA$3:AA3,当!$A$1),"",COUNTIF('勤務表 (2)'!AA$3:AA4,当!$A$1))</f>
        <v/>
      </c>
      <c r="AB54" s="146" t="str">
        <f>IF(COUNTIF('勤務表 (2)'!AB$3:AB4,当!$A$1)=COUNTIF('勤務表 (2)'!AB$3:AB3,当!$A$1),"",COUNTIF('勤務表 (2)'!AB$3:AB4,当!$A$1))</f>
        <v/>
      </c>
      <c r="AC54" s="146" t="str">
        <f>IF(COUNTIF('勤務表 (2)'!AC$3:AC4,当!$A$1)=COUNTIF('勤務表 (2)'!AC$3:AC3,当!$A$1),"",COUNTIF('勤務表 (2)'!AC$3:AC4,当!$A$1))</f>
        <v/>
      </c>
      <c r="AD54" s="146" t="str">
        <f>IF(COUNTIF('勤務表 (2)'!AD$3:AD4,当!$A$1)=COUNTIF('勤務表 (2)'!AD$3:AD3,当!$A$1),"",COUNTIF('勤務表 (2)'!AD$3:AD4,当!$A$1))</f>
        <v/>
      </c>
      <c r="AE54" s="146" t="str">
        <f>IF(COUNTIF('勤務表 (2)'!AE$3:AE4,当!$A$1)=COUNTIF('勤務表 (2)'!AE$3:AE3,当!$A$1),"",COUNTIF('勤務表 (2)'!AE$3:AE4,当!$A$1))</f>
        <v/>
      </c>
      <c r="AF54" s="146" t="str">
        <f>IF(COUNTIF('勤務表 (2)'!AF$3:AF4,当!$A$1)=COUNTIF('勤務表 (2)'!AF$3:AF3,当!$A$1),"",COUNTIF('勤務表 (2)'!AF$3:AF4,当!$A$1))</f>
        <v/>
      </c>
      <c r="AG54" s="146" t="str">
        <f>IF(COUNTIF('勤務表 (2)'!AG$3:AG4,当!$A$1)=COUNTIF('勤務表 (2)'!AG$3:AG3,当!$A$1),"",COUNTIF('勤務表 (2)'!AG$3:AG4,当!$A$1))</f>
        <v/>
      </c>
      <c r="AH54" s="144" t="str">
        <f>IF(COUNTIF('勤務表 (2)'!AH$3:AH4,当!$A$1)=COUNTIF('勤務表 (2)'!AH$3:AH3,当!$A$1),"",COUNTIF('勤務表 (2)'!AH$3:AH4,当!$A$1))</f>
        <v/>
      </c>
    </row>
    <row r="55" spans="1:34" ht="13.15" customHeight="1" x14ac:dyDescent="0.2">
      <c r="A55" s="142">
        <f>IFERROR(IF(A54+1&lt;=MAX('デイリーデータ (2)'!G:G),A54+1,""),"")</f>
        <v>3</v>
      </c>
      <c r="B55" s="143" t="str">
        <f t="shared" si="8"/>
        <v>62993</v>
      </c>
      <c r="C55" s="144" t="str">
        <f t="shared" si="9"/>
        <v>平田 恵哉</v>
      </c>
      <c r="D55" s="145" t="str">
        <f>IF(COUNTIF('勤務表 (2)'!D$3:D5,当!$A$1)=COUNTIF('勤務表 (2)'!D$3:D4,当!$A$1),"",COUNTIF('勤務表 (2)'!D$3:D5,当!$A$1))</f>
        <v/>
      </c>
      <c r="E55" s="146" t="str">
        <f>IF(COUNTIF('勤務表 (2)'!E$3:E5,当!$A$1)=COUNTIF('勤務表 (2)'!E$3:E4,当!$A$1),"",COUNTIF('勤務表 (2)'!E$3:E5,当!$A$1))</f>
        <v/>
      </c>
      <c r="F55" s="146" t="str">
        <f>IF(COUNTIF('勤務表 (2)'!F$3:F5,当!$A$1)=COUNTIF('勤務表 (2)'!F$3:F4,当!$A$1),"",COUNTIF('勤務表 (2)'!F$3:F5,当!$A$1))</f>
        <v/>
      </c>
      <c r="G55" s="146" t="str">
        <f>IF(COUNTIF('勤務表 (2)'!G$3:G5,当!$A$1)=COUNTIF('勤務表 (2)'!G$3:G4,当!$A$1),"",COUNTIF('勤務表 (2)'!G$3:G5,当!$A$1))</f>
        <v/>
      </c>
      <c r="H55" s="146" t="str">
        <f>IF(COUNTIF('勤務表 (2)'!H$3:H5,当!$A$1)=COUNTIF('勤務表 (2)'!H$3:H4,当!$A$1),"",COUNTIF('勤務表 (2)'!H$3:H5,当!$A$1))</f>
        <v/>
      </c>
      <c r="I55" s="146" t="str">
        <f>IF(COUNTIF('勤務表 (2)'!I$3:I5,当!$A$1)=COUNTIF('勤務表 (2)'!I$3:I4,当!$A$1),"",COUNTIF('勤務表 (2)'!I$3:I5,当!$A$1))</f>
        <v/>
      </c>
      <c r="J55" s="146" t="str">
        <f>IF(COUNTIF('勤務表 (2)'!J$3:J5,当!$A$1)=COUNTIF('勤務表 (2)'!J$3:J4,当!$A$1),"",COUNTIF('勤務表 (2)'!J$3:J5,当!$A$1))</f>
        <v/>
      </c>
      <c r="K55" s="146">
        <f>IF(COUNTIF('勤務表 (2)'!K$3:K5,当!$A$1)=COUNTIF('勤務表 (2)'!K$3:K4,当!$A$1),"",COUNTIF('勤務表 (2)'!K$3:K5,当!$A$1))</f>
        <v>1</v>
      </c>
      <c r="L55" s="146" t="str">
        <f>IF(COUNTIF('勤務表 (2)'!L$3:L5,当!$A$1)=COUNTIF('勤務表 (2)'!L$3:L4,当!$A$1),"",COUNTIF('勤務表 (2)'!L$3:L5,当!$A$1))</f>
        <v/>
      </c>
      <c r="M55" s="146" t="str">
        <f>IF(COUNTIF('勤務表 (2)'!M$3:M5,当!$A$1)=COUNTIF('勤務表 (2)'!M$3:M4,当!$A$1),"",COUNTIF('勤務表 (2)'!M$3:M5,当!$A$1))</f>
        <v/>
      </c>
      <c r="N55" s="146" t="str">
        <f>IF(COUNTIF('勤務表 (2)'!N$3:N5,当!$A$1)=COUNTIF('勤務表 (2)'!N$3:N4,当!$A$1),"",COUNTIF('勤務表 (2)'!N$3:N5,当!$A$1))</f>
        <v/>
      </c>
      <c r="O55" s="146" t="str">
        <f>IF(COUNTIF('勤務表 (2)'!O$3:O5,当!$A$1)=COUNTIF('勤務表 (2)'!O$3:O4,当!$A$1),"",COUNTIF('勤務表 (2)'!O$3:O5,当!$A$1))</f>
        <v/>
      </c>
      <c r="P55" s="146" t="str">
        <f>IF(COUNTIF('勤務表 (2)'!P$3:P5,当!$A$1)=COUNTIF('勤務表 (2)'!P$3:P4,当!$A$1),"",COUNTIF('勤務表 (2)'!P$3:P5,当!$A$1))</f>
        <v/>
      </c>
      <c r="Q55" s="146" t="str">
        <f>IF(COUNTIF('勤務表 (2)'!Q$3:Q5,当!$A$1)=COUNTIF('勤務表 (2)'!Q$3:Q4,当!$A$1),"",COUNTIF('勤務表 (2)'!Q$3:Q5,当!$A$1))</f>
        <v/>
      </c>
      <c r="R55" s="146" t="str">
        <f>IF(COUNTIF('勤務表 (2)'!R$3:R5,当!$A$1)=COUNTIF('勤務表 (2)'!R$3:R4,当!$A$1),"",COUNTIF('勤務表 (2)'!R$3:R5,当!$A$1))</f>
        <v/>
      </c>
      <c r="S55" s="146" t="str">
        <f>IF(COUNTIF('勤務表 (2)'!S$3:S5,当!$A$1)=COUNTIF('勤務表 (2)'!S$3:S4,当!$A$1),"",COUNTIF('勤務表 (2)'!S$3:S5,当!$A$1))</f>
        <v/>
      </c>
      <c r="T55" s="146" t="str">
        <f>IF(COUNTIF('勤務表 (2)'!T$3:T5,当!$A$1)=COUNTIF('勤務表 (2)'!T$3:T4,当!$A$1),"",COUNTIF('勤務表 (2)'!T$3:T5,当!$A$1))</f>
        <v/>
      </c>
      <c r="U55" s="146" t="str">
        <f>IF(COUNTIF('勤務表 (2)'!U$3:U5,当!$A$1)=COUNTIF('勤務表 (2)'!U$3:U4,当!$A$1),"",COUNTIF('勤務表 (2)'!U$3:U5,当!$A$1))</f>
        <v/>
      </c>
      <c r="V55" s="146" t="str">
        <f>IF(COUNTIF('勤務表 (2)'!V$3:V5,当!$A$1)=COUNTIF('勤務表 (2)'!V$3:V4,当!$A$1),"",COUNTIF('勤務表 (2)'!V$3:V5,当!$A$1))</f>
        <v/>
      </c>
      <c r="W55" s="146" t="str">
        <f>IF(COUNTIF('勤務表 (2)'!W$3:W5,当!$A$1)=COUNTIF('勤務表 (2)'!W$3:W4,当!$A$1),"",COUNTIF('勤務表 (2)'!W$3:W5,当!$A$1))</f>
        <v/>
      </c>
      <c r="X55" s="146" t="str">
        <f>IF(COUNTIF('勤務表 (2)'!X$3:X5,当!$A$1)=COUNTIF('勤務表 (2)'!X$3:X4,当!$A$1),"",COUNTIF('勤務表 (2)'!X$3:X5,当!$A$1))</f>
        <v/>
      </c>
      <c r="Y55" s="146" t="str">
        <f>IF(COUNTIF('勤務表 (2)'!Y$3:Y5,当!$A$1)=COUNTIF('勤務表 (2)'!Y$3:Y4,当!$A$1),"",COUNTIF('勤務表 (2)'!Y$3:Y5,当!$A$1))</f>
        <v/>
      </c>
      <c r="Z55" s="146" t="str">
        <f>IF(COUNTIF('勤務表 (2)'!Z$3:Z5,当!$A$1)=COUNTIF('勤務表 (2)'!Z$3:Z4,当!$A$1),"",COUNTIF('勤務表 (2)'!Z$3:Z5,当!$A$1))</f>
        <v/>
      </c>
      <c r="AA55" s="146" t="str">
        <f>IF(COUNTIF('勤務表 (2)'!AA$3:AA5,当!$A$1)=COUNTIF('勤務表 (2)'!AA$3:AA4,当!$A$1),"",COUNTIF('勤務表 (2)'!AA$3:AA5,当!$A$1))</f>
        <v/>
      </c>
      <c r="AB55" s="146" t="str">
        <f>IF(COUNTIF('勤務表 (2)'!AB$3:AB5,当!$A$1)=COUNTIF('勤務表 (2)'!AB$3:AB4,当!$A$1),"",COUNTIF('勤務表 (2)'!AB$3:AB5,当!$A$1))</f>
        <v/>
      </c>
      <c r="AC55" s="146" t="str">
        <f>IF(COUNTIF('勤務表 (2)'!AC$3:AC5,当!$A$1)=COUNTIF('勤務表 (2)'!AC$3:AC4,当!$A$1),"",COUNTIF('勤務表 (2)'!AC$3:AC5,当!$A$1))</f>
        <v/>
      </c>
      <c r="AD55" s="146" t="str">
        <f>IF(COUNTIF('勤務表 (2)'!AD$3:AD5,当!$A$1)=COUNTIF('勤務表 (2)'!AD$3:AD4,当!$A$1),"",COUNTIF('勤務表 (2)'!AD$3:AD5,当!$A$1))</f>
        <v/>
      </c>
      <c r="AE55" s="146" t="str">
        <f>IF(COUNTIF('勤務表 (2)'!AE$3:AE5,当!$A$1)=COUNTIF('勤務表 (2)'!AE$3:AE4,当!$A$1),"",COUNTIF('勤務表 (2)'!AE$3:AE5,当!$A$1))</f>
        <v/>
      </c>
      <c r="AF55" s="146">
        <f>IF(COUNTIF('勤務表 (2)'!AF$3:AF5,当!$A$1)=COUNTIF('勤務表 (2)'!AF$3:AF4,当!$A$1),"",COUNTIF('勤務表 (2)'!AF$3:AF5,当!$A$1))</f>
        <v>1</v>
      </c>
      <c r="AG55" s="146" t="str">
        <f>IF(COUNTIF('勤務表 (2)'!AG$3:AG5,当!$A$1)=COUNTIF('勤務表 (2)'!AG$3:AG4,当!$A$1),"",COUNTIF('勤務表 (2)'!AG$3:AG5,当!$A$1))</f>
        <v/>
      </c>
      <c r="AH55" s="144" t="str">
        <f>IF(COUNTIF('勤務表 (2)'!AH$3:AH5,当!$A$1)=COUNTIF('勤務表 (2)'!AH$3:AH4,当!$A$1),"",COUNTIF('勤務表 (2)'!AH$3:AH5,当!$A$1))</f>
        <v/>
      </c>
    </row>
    <row r="56" spans="1:34" s="37" customFormat="1" ht="13.15" customHeight="1" x14ac:dyDescent="0.2">
      <c r="A56" s="142">
        <f>IFERROR(IF(A55+1&lt;=MAX('デイリーデータ (2)'!G:G),A55+1,""),"")</f>
        <v>4</v>
      </c>
      <c r="B56" s="143" t="str">
        <f t="shared" si="8"/>
        <v>88014</v>
      </c>
      <c r="C56" s="144" t="str">
        <f t="shared" si="9"/>
        <v>長田 弘二</v>
      </c>
      <c r="D56" s="145" t="str">
        <f>IF(COUNTIF('勤務表 (2)'!D$3:D6,当!$A$1)=COUNTIF('勤務表 (2)'!D$3:D5,当!$A$1),"",COUNTIF('勤務表 (2)'!D$3:D6,当!$A$1))</f>
        <v/>
      </c>
      <c r="E56" s="146" t="str">
        <f>IF(COUNTIF('勤務表 (2)'!E$3:E6,当!$A$1)=COUNTIF('勤務表 (2)'!E$3:E5,当!$A$1),"",COUNTIF('勤務表 (2)'!E$3:E6,当!$A$1))</f>
        <v/>
      </c>
      <c r="F56" s="146">
        <f>IF(COUNTIF('勤務表 (2)'!F$3:F6,当!$A$1)=COUNTIF('勤務表 (2)'!F$3:F5,当!$A$1),"",COUNTIF('勤務表 (2)'!F$3:F6,当!$A$1))</f>
        <v>1</v>
      </c>
      <c r="G56" s="146" t="str">
        <f>IF(COUNTIF('勤務表 (2)'!G$3:G6,当!$A$1)=COUNTIF('勤務表 (2)'!G$3:G5,当!$A$1),"",COUNTIF('勤務表 (2)'!G$3:G6,当!$A$1))</f>
        <v/>
      </c>
      <c r="H56" s="146" t="str">
        <f>IF(COUNTIF('勤務表 (2)'!H$3:H6,当!$A$1)=COUNTIF('勤務表 (2)'!H$3:H5,当!$A$1),"",COUNTIF('勤務表 (2)'!H$3:H6,当!$A$1))</f>
        <v/>
      </c>
      <c r="I56" s="146" t="str">
        <f>IF(COUNTIF('勤務表 (2)'!I$3:I6,当!$A$1)=COUNTIF('勤務表 (2)'!I$3:I5,当!$A$1),"",COUNTIF('勤務表 (2)'!I$3:I6,当!$A$1))</f>
        <v/>
      </c>
      <c r="J56" s="146" t="str">
        <f>IF(COUNTIF('勤務表 (2)'!J$3:J6,当!$A$1)=COUNTIF('勤務表 (2)'!J$3:J5,当!$A$1),"",COUNTIF('勤務表 (2)'!J$3:J6,当!$A$1))</f>
        <v/>
      </c>
      <c r="K56" s="146" t="str">
        <f>IF(COUNTIF('勤務表 (2)'!K$3:K6,当!$A$1)=COUNTIF('勤務表 (2)'!K$3:K5,当!$A$1),"",COUNTIF('勤務表 (2)'!K$3:K6,当!$A$1))</f>
        <v/>
      </c>
      <c r="L56" s="146" t="str">
        <f>IF(COUNTIF('勤務表 (2)'!L$3:L6,当!$A$1)=COUNTIF('勤務表 (2)'!L$3:L5,当!$A$1),"",COUNTIF('勤務表 (2)'!L$3:L6,当!$A$1))</f>
        <v/>
      </c>
      <c r="M56" s="146" t="str">
        <f>IF(COUNTIF('勤務表 (2)'!M$3:M6,当!$A$1)=COUNTIF('勤務表 (2)'!M$3:M5,当!$A$1),"",COUNTIF('勤務表 (2)'!M$3:M6,当!$A$1))</f>
        <v/>
      </c>
      <c r="N56" s="146" t="str">
        <f>IF(COUNTIF('勤務表 (2)'!N$3:N6,当!$A$1)=COUNTIF('勤務表 (2)'!N$3:N5,当!$A$1),"",COUNTIF('勤務表 (2)'!N$3:N6,当!$A$1))</f>
        <v/>
      </c>
      <c r="O56" s="146" t="str">
        <f>IF(COUNTIF('勤務表 (2)'!O$3:O6,当!$A$1)=COUNTIF('勤務表 (2)'!O$3:O5,当!$A$1),"",COUNTIF('勤務表 (2)'!O$3:O6,当!$A$1))</f>
        <v/>
      </c>
      <c r="P56" s="146" t="str">
        <f>IF(COUNTIF('勤務表 (2)'!P$3:P6,当!$A$1)=COUNTIF('勤務表 (2)'!P$3:P5,当!$A$1),"",COUNTIF('勤務表 (2)'!P$3:P6,当!$A$1))</f>
        <v/>
      </c>
      <c r="Q56" s="146" t="str">
        <f>IF(COUNTIF('勤務表 (2)'!Q$3:Q6,当!$A$1)=COUNTIF('勤務表 (2)'!Q$3:Q5,当!$A$1),"",COUNTIF('勤務表 (2)'!Q$3:Q6,当!$A$1))</f>
        <v/>
      </c>
      <c r="R56" s="146" t="str">
        <f>IF(COUNTIF('勤務表 (2)'!R$3:R6,当!$A$1)=COUNTIF('勤務表 (2)'!R$3:R5,当!$A$1),"",COUNTIF('勤務表 (2)'!R$3:R6,当!$A$1))</f>
        <v/>
      </c>
      <c r="S56" s="146" t="str">
        <f>IF(COUNTIF('勤務表 (2)'!S$3:S6,当!$A$1)=COUNTIF('勤務表 (2)'!S$3:S5,当!$A$1),"",COUNTIF('勤務表 (2)'!S$3:S6,当!$A$1))</f>
        <v/>
      </c>
      <c r="T56" s="146" t="str">
        <f>IF(COUNTIF('勤務表 (2)'!T$3:T6,当!$A$1)=COUNTIF('勤務表 (2)'!T$3:T5,当!$A$1),"",COUNTIF('勤務表 (2)'!T$3:T6,当!$A$1))</f>
        <v/>
      </c>
      <c r="U56" s="146" t="str">
        <f>IF(COUNTIF('勤務表 (2)'!U$3:U6,当!$A$1)=COUNTIF('勤務表 (2)'!U$3:U5,当!$A$1),"",COUNTIF('勤務表 (2)'!U$3:U6,当!$A$1))</f>
        <v/>
      </c>
      <c r="V56" s="146" t="str">
        <f>IF(COUNTIF('勤務表 (2)'!V$3:V6,当!$A$1)=COUNTIF('勤務表 (2)'!V$3:V5,当!$A$1),"",COUNTIF('勤務表 (2)'!V$3:V6,当!$A$1))</f>
        <v/>
      </c>
      <c r="W56" s="146" t="str">
        <f>IF(COUNTIF('勤務表 (2)'!W$3:W6,当!$A$1)=COUNTIF('勤務表 (2)'!W$3:W5,当!$A$1),"",COUNTIF('勤務表 (2)'!W$3:W6,当!$A$1))</f>
        <v/>
      </c>
      <c r="X56" s="146">
        <f>IF(COUNTIF('勤務表 (2)'!X$3:X6,当!$A$1)=COUNTIF('勤務表 (2)'!X$3:X5,当!$A$1),"",COUNTIF('勤務表 (2)'!X$3:X6,当!$A$1))</f>
        <v>1</v>
      </c>
      <c r="Y56" s="146" t="str">
        <f>IF(COUNTIF('勤務表 (2)'!Y$3:Y6,当!$A$1)=COUNTIF('勤務表 (2)'!Y$3:Y5,当!$A$1),"",COUNTIF('勤務表 (2)'!Y$3:Y6,当!$A$1))</f>
        <v/>
      </c>
      <c r="Z56" s="146" t="str">
        <f>IF(COUNTIF('勤務表 (2)'!Z$3:Z6,当!$A$1)=COUNTIF('勤務表 (2)'!Z$3:Z5,当!$A$1),"",COUNTIF('勤務表 (2)'!Z$3:Z6,当!$A$1))</f>
        <v/>
      </c>
      <c r="AA56" s="146" t="str">
        <f>IF(COUNTIF('勤務表 (2)'!AA$3:AA6,当!$A$1)=COUNTIF('勤務表 (2)'!AA$3:AA5,当!$A$1),"",COUNTIF('勤務表 (2)'!AA$3:AA6,当!$A$1))</f>
        <v/>
      </c>
      <c r="AB56" s="146" t="str">
        <f>IF(COUNTIF('勤務表 (2)'!AB$3:AB6,当!$A$1)=COUNTIF('勤務表 (2)'!AB$3:AB5,当!$A$1),"",COUNTIF('勤務表 (2)'!AB$3:AB6,当!$A$1))</f>
        <v/>
      </c>
      <c r="AC56" s="146" t="str">
        <f>IF(COUNTIF('勤務表 (2)'!AC$3:AC6,当!$A$1)=COUNTIF('勤務表 (2)'!AC$3:AC5,当!$A$1),"",COUNTIF('勤務表 (2)'!AC$3:AC6,当!$A$1))</f>
        <v/>
      </c>
      <c r="AD56" s="146" t="str">
        <f>IF(COUNTIF('勤務表 (2)'!AD$3:AD6,当!$A$1)=COUNTIF('勤務表 (2)'!AD$3:AD5,当!$A$1),"",COUNTIF('勤務表 (2)'!AD$3:AD6,当!$A$1))</f>
        <v/>
      </c>
      <c r="AE56" s="146" t="str">
        <f>IF(COUNTIF('勤務表 (2)'!AE$3:AE6,当!$A$1)=COUNTIF('勤務表 (2)'!AE$3:AE5,当!$A$1),"",COUNTIF('勤務表 (2)'!AE$3:AE6,当!$A$1))</f>
        <v/>
      </c>
      <c r="AF56" s="146" t="str">
        <f>IF(COUNTIF('勤務表 (2)'!AF$3:AF6,当!$A$1)=COUNTIF('勤務表 (2)'!AF$3:AF5,当!$A$1),"",COUNTIF('勤務表 (2)'!AF$3:AF6,当!$A$1))</f>
        <v/>
      </c>
      <c r="AG56" s="146" t="str">
        <f>IF(COUNTIF('勤務表 (2)'!AG$3:AG6,当!$A$1)=COUNTIF('勤務表 (2)'!AG$3:AG5,当!$A$1),"",COUNTIF('勤務表 (2)'!AG$3:AG6,当!$A$1))</f>
        <v/>
      </c>
      <c r="AH56" s="144" t="str">
        <f>IF(COUNTIF('勤務表 (2)'!AH$3:AH6,当!$A$1)=COUNTIF('勤務表 (2)'!AH$3:AH5,当!$A$1),"",COUNTIF('勤務表 (2)'!AH$3:AH6,当!$A$1))</f>
        <v/>
      </c>
    </row>
    <row r="57" spans="1:34" s="37" customFormat="1" ht="13.15" customHeight="1" x14ac:dyDescent="0.2">
      <c r="A57" s="142">
        <f>IFERROR(IF(A56+1&lt;=MAX('デイリーデータ (2)'!G:G),A56+1,""),"")</f>
        <v>5</v>
      </c>
      <c r="B57" s="143" t="str">
        <f t="shared" si="8"/>
        <v>29056</v>
      </c>
      <c r="C57" s="144" t="str">
        <f t="shared" si="9"/>
        <v>中井 士郎</v>
      </c>
      <c r="D57" s="145" t="str">
        <f>IF(COUNTIF('勤務表 (2)'!D$3:D7,当!$A$1)=COUNTIF('勤務表 (2)'!D$3:D6,当!$A$1),"",COUNTIF('勤務表 (2)'!D$3:D7,当!$A$1))</f>
        <v/>
      </c>
      <c r="E57" s="146" t="str">
        <f>IF(COUNTIF('勤務表 (2)'!E$3:E7,当!$A$1)=COUNTIF('勤務表 (2)'!E$3:E6,当!$A$1),"",COUNTIF('勤務表 (2)'!E$3:E7,当!$A$1))</f>
        <v/>
      </c>
      <c r="F57" s="146" t="str">
        <f>IF(COUNTIF('勤務表 (2)'!F$3:F7,当!$A$1)=COUNTIF('勤務表 (2)'!F$3:F6,当!$A$1),"",COUNTIF('勤務表 (2)'!F$3:F7,当!$A$1))</f>
        <v/>
      </c>
      <c r="G57" s="146" t="str">
        <f>IF(COUNTIF('勤務表 (2)'!G$3:G7,当!$A$1)=COUNTIF('勤務表 (2)'!G$3:G6,当!$A$1),"",COUNTIF('勤務表 (2)'!G$3:G7,当!$A$1))</f>
        <v/>
      </c>
      <c r="H57" s="146" t="str">
        <f>IF(COUNTIF('勤務表 (2)'!H$3:H7,当!$A$1)=COUNTIF('勤務表 (2)'!H$3:H6,当!$A$1),"",COUNTIF('勤務表 (2)'!H$3:H7,当!$A$1))</f>
        <v/>
      </c>
      <c r="I57" s="146" t="str">
        <f>IF(COUNTIF('勤務表 (2)'!I$3:I7,当!$A$1)=COUNTIF('勤務表 (2)'!I$3:I6,当!$A$1),"",COUNTIF('勤務表 (2)'!I$3:I7,当!$A$1))</f>
        <v/>
      </c>
      <c r="J57" s="146" t="str">
        <f>IF(COUNTIF('勤務表 (2)'!J$3:J7,当!$A$1)=COUNTIF('勤務表 (2)'!J$3:J6,当!$A$1),"",COUNTIF('勤務表 (2)'!J$3:J7,当!$A$1))</f>
        <v/>
      </c>
      <c r="K57" s="146" t="str">
        <f>IF(COUNTIF('勤務表 (2)'!K$3:K7,当!$A$1)=COUNTIF('勤務表 (2)'!K$3:K6,当!$A$1),"",COUNTIF('勤務表 (2)'!K$3:K7,当!$A$1))</f>
        <v/>
      </c>
      <c r="L57" s="146" t="str">
        <f>IF(COUNTIF('勤務表 (2)'!L$3:L7,当!$A$1)=COUNTIF('勤務表 (2)'!L$3:L6,当!$A$1),"",COUNTIF('勤務表 (2)'!L$3:L7,当!$A$1))</f>
        <v/>
      </c>
      <c r="M57" s="146" t="str">
        <f>IF(COUNTIF('勤務表 (2)'!M$3:M7,当!$A$1)=COUNTIF('勤務表 (2)'!M$3:M6,当!$A$1),"",COUNTIF('勤務表 (2)'!M$3:M7,当!$A$1))</f>
        <v/>
      </c>
      <c r="N57" s="146" t="str">
        <f>IF(COUNTIF('勤務表 (2)'!N$3:N7,当!$A$1)=COUNTIF('勤務表 (2)'!N$3:N6,当!$A$1),"",COUNTIF('勤務表 (2)'!N$3:N7,当!$A$1))</f>
        <v/>
      </c>
      <c r="O57" s="146" t="str">
        <f>IF(COUNTIF('勤務表 (2)'!O$3:O7,当!$A$1)=COUNTIF('勤務表 (2)'!O$3:O6,当!$A$1),"",COUNTIF('勤務表 (2)'!O$3:O7,当!$A$1))</f>
        <v/>
      </c>
      <c r="P57" s="146" t="str">
        <f>IF(COUNTIF('勤務表 (2)'!P$3:P7,当!$A$1)=COUNTIF('勤務表 (2)'!P$3:P6,当!$A$1),"",COUNTIF('勤務表 (2)'!P$3:P7,当!$A$1))</f>
        <v/>
      </c>
      <c r="Q57" s="146" t="str">
        <f>IF(COUNTIF('勤務表 (2)'!Q$3:Q7,当!$A$1)=COUNTIF('勤務表 (2)'!Q$3:Q6,当!$A$1),"",COUNTIF('勤務表 (2)'!Q$3:Q7,当!$A$1))</f>
        <v/>
      </c>
      <c r="R57" s="146" t="str">
        <f>IF(COUNTIF('勤務表 (2)'!R$3:R7,当!$A$1)=COUNTIF('勤務表 (2)'!R$3:R6,当!$A$1),"",COUNTIF('勤務表 (2)'!R$3:R7,当!$A$1))</f>
        <v/>
      </c>
      <c r="S57" s="146" t="str">
        <f>IF(COUNTIF('勤務表 (2)'!S$3:S7,当!$A$1)=COUNTIF('勤務表 (2)'!S$3:S6,当!$A$1),"",COUNTIF('勤務表 (2)'!S$3:S7,当!$A$1))</f>
        <v/>
      </c>
      <c r="T57" s="146" t="str">
        <f>IF(COUNTIF('勤務表 (2)'!T$3:T7,当!$A$1)=COUNTIF('勤務表 (2)'!T$3:T6,当!$A$1),"",COUNTIF('勤務表 (2)'!T$3:T7,当!$A$1))</f>
        <v/>
      </c>
      <c r="U57" s="146" t="str">
        <f>IF(COUNTIF('勤務表 (2)'!U$3:U7,当!$A$1)=COUNTIF('勤務表 (2)'!U$3:U6,当!$A$1),"",COUNTIF('勤務表 (2)'!U$3:U7,当!$A$1))</f>
        <v/>
      </c>
      <c r="V57" s="146" t="str">
        <f>IF(COUNTIF('勤務表 (2)'!V$3:V7,当!$A$1)=COUNTIF('勤務表 (2)'!V$3:V6,当!$A$1),"",COUNTIF('勤務表 (2)'!V$3:V7,当!$A$1))</f>
        <v/>
      </c>
      <c r="W57" s="146" t="str">
        <f>IF(COUNTIF('勤務表 (2)'!W$3:W7,当!$A$1)=COUNTIF('勤務表 (2)'!W$3:W6,当!$A$1),"",COUNTIF('勤務表 (2)'!W$3:W7,当!$A$1))</f>
        <v/>
      </c>
      <c r="X57" s="146" t="str">
        <f>IF(COUNTIF('勤務表 (2)'!X$3:X7,当!$A$1)=COUNTIF('勤務表 (2)'!X$3:X6,当!$A$1),"",COUNTIF('勤務表 (2)'!X$3:X7,当!$A$1))</f>
        <v/>
      </c>
      <c r="Y57" s="146" t="str">
        <f>IF(COUNTIF('勤務表 (2)'!Y$3:Y7,当!$A$1)=COUNTIF('勤務表 (2)'!Y$3:Y6,当!$A$1),"",COUNTIF('勤務表 (2)'!Y$3:Y7,当!$A$1))</f>
        <v/>
      </c>
      <c r="Z57" s="146" t="str">
        <f>IF(COUNTIF('勤務表 (2)'!Z$3:Z7,当!$A$1)=COUNTIF('勤務表 (2)'!Z$3:Z6,当!$A$1),"",COUNTIF('勤務表 (2)'!Z$3:Z7,当!$A$1))</f>
        <v/>
      </c>
      <c r="AA57" s="146" t="str">
        <f>IF(COUNTIF('勤務表 (2)'!AA$3:AA7,当!$A$1)=COUNTIF('勤務表 (2)'!AA$3:AA6,当!$A$1),"",COUNTIF('勤務表 (2)'!AA$3:AA7,当!$A$1))</f>
        <v/>
      </c>
      <c r="AB57" s="146" t="str">
        <f>IF(COUNTIF('勤務表 (2)'!AB$3:AB7,当!$A$1)=COUNTIF('勤務表 (2)'!AB$3:AB6,当!$A$1),"",COUNTIF('勤務表 (2)'!AB$3:AB7,当!$A$1))</f>
        <v/>
      </c>
      <c r="AC57" s="146" t="str">
        <f>IF(COUNTIF('勤務表 (2)'!AC$3:AC7,当!$A$1)=COUNTIF('勤務表 (2)'!AC$3:AC6,当!$A$1),"",COUNTIF('勤務表 (2)'!AC$3:AC7,当!$A$1))</f>
        <v/>
      </c>
      <c r="AD57" s="146" t="str">
        <f>IF(COUNTIF('勤務表 (2)'!AD$3:AD7,当!$A$1)=COUNTIF('勤務表 (2)'!AD$3:AD6,当!$A$1),"",COUNTIF('勤務表 (2)'!AD$3:AD7,当!$A$1))</f>
        <v/>
      </c>
      <c r="AE57" s="146" t="str">
        <f>IF(COUNTIF('勤務表 (2)'!AE$3:AE7,当!$A$1)=COUNTIF('勤務表 (2)'!AE$3:AE6,当!$A$1),"",COUNTIF('勤務表 (2)'!AE$3:AE7,当!$A$1))</f>
        <v/>
      </c>
      <c r="AF57" s="146" t="str">
        <f>IF(COUNTIF('勤務表 (2)'!AF$3:AF7,当!$A$1)=COUNTIF('勤務表 (2)'!AF$3:AF6,当!$A$1),"",COUNTIF('勤務表 (2)'!AF$3:AF7,当!$A$1))</f>
        <v/>
      </c>
      <c r="AG57" s="146" t="str">
        <f>IF(COUNTIF('勤務表 (2)'!AG$3:AG7,当!$A$1)=COUNTIF('勤務表 (2)'!AG$3:AG6,当!$A$1),"",COUNTIF('勤務表 (2)'!AG$3:AG7,当!$A$1))</f>
        <v/>
      </c>
      <c r="AH57" s="144" t="str">
        <f>IF(COUNTIF('勤務表 (2)'!AH$3:AH7,当!$A$1)=COUNTIF('勤務表 (2)'!AH$3:AH6,当!$A$1),"",COUNTIF('勤務表 (2)'!AH$3:AH7,当!$A$1))</f>
        <v/>
      </c>
    </row>
    <row r="58" spans="1:34" s="37" customFormat="1" ht="13.15" customHeight="1" x14ac:dyDescent="0.2">
      <c r="A58" s="142">
        <f>IFERROR(IF(A57+1&lt;=MAX('デイリーデータ (2)'!G:G),A57+1,""),"")</f>
        <v>6</v>
      </c>
      <c r="B58" s="143" t="str">
        <f t="shared" si="8"/>
        <v>31176</v>
      </c>
      <c r="C58" s="144" t="str">
        <f t="shared" si="9"/>
        <v>北 洋一</v>
      </c>
      <c r="D58" s="145" t="str">
        <f>IF(COUNTIF('勤務表 (2)'!D$3:D8,当!$A$1)=COUNTIF('勤務表 (2)'!D$3:D7,当!$A$1),"",COUNTIF('勤務表 (2)'!D$3:D8,当!$A$1))</f>
        <v/>
      </c>
      <c r="E58" s="146" t="str">
        <f>IF(COUNTIF('勤務表 (2)'!E$3:E8,当!$A$1)=COUNTIF('勤務表 (2)'!E$3:E7,当!$A$1),"",COUNTIF('勤務表 (2)'!E$3:E8,当!$A$1))</f>
        <v/>
      </c>
      <c r="F58" s="146" t="str">
        <f>IF(COUNTIF('勤務表 (2)'!F$3:F8,当!$A$1)=COUNTIF('勤務表 (2)'!F$3:F7,当!$A$1),"",COUNTIF('勤務表 (2)'!F$3:F8,当!$A$1))</f>
        <v/>
      </c>
      <c r="G58" s="146" t="str">
        <f>IF(COUNTIF('勤務表 (2)'!G$3:G8,当!$A$1)=COUNTIF('勤務表 (2)'!G$3:G7,当!$A$1),"",COUNTIF('勤務表 (2)'!G$3:G8,当!$A$1))</f>
        <v/>
      </c>
      <c r="H58" s="146" t="str">
        <f>IF(COUNTIF('勤務表 (2)'!H$3:H8,当!$A$1)=COUNTIF('勤務表 (2)'!H$3:H7,当!$A$1),"",COUNTIF('勤務表 (2)'!H$3:H8,当!$A$1))</f>
        <v/>
      </c>
      <c r="I58" s="146" t="str">
        <f>IF(COUNTIF('勤務表 (2)'!I$3:I8,当!$A$1)=COUNTIF('勤務表 (2)'!I$3:I7,当!$A$1),"",COUNTIF('勤務表 (2)'!I$3:I8,当!$A$1))</f>
        <v/>
      </c>
      <c r="J58" s="146" t="str">
        <f>IF(COUNTIF('勤務表 (2)'!J$3:J8,当!$A$1)=COUNTIF('勤務表 (2)'!J$3:J7,当!$A$1),"",COUNTIF('勤務表 (2)'!J$3:J8,当!$A$1))</f>
        <v/>
      </c>
      <c r="K58" s="146" t="str">
        <f>IF(COUNTIF('勤務表 (2)'!K$3:K8,当!$A$1)=COUNTIF('勤務表 (2)'!K$3:K7,当!$A$1),"",COUNTIF('勤務表 (2)'!K$3:K8,当!$A$1))</f>
        <v/>
      </c>
      <c r="L58" s="146" t="str">
        <f>IF(COUNTIF('勤務表 (2)'!L$3:L8,当!$A$1)=COUNTIF('勤務表 (2)'!L$3:L7,当!$A$1),"",COUNTIF('勤務表 (2)'!L$3:L8,当!$A$1))</f>
        <v/>
      </c>
      <c r="M58" s="146" t="str">
        <f>IF(COUNTIF('勤務表 (2)'!M$3:M8,当!$A$1)=COUNTIF('勤務表 (2)'!M$3:M7,当!$A$1),"",COUNTIF('勤務表 (2)'!M$3:M8,当!$A$1))</f>
        <v/>
      </c>
      <c r="N58" s="146" t="str">
        <f>IF(COUNTIF('勤務表 (2)'!N$3:N8,当!$A$1)=COUNTIF('勤務表 (2)'!N$3:N7,当!$A$1),"",COUNTIF('勤務表 (2)'!N$3:N8,当!$A$1))</f>
        <v/>
      </c>
      <c r="O58" s="146" t="str">
        <f>IF(COUNTIF('勤務表 (2)'!O$3:O8,当!$A$1)=COUNTIF('勤務表 (2)'!O$3:O7,当!$A$1),"",COUNTIF('勤務表 (2)'!O$3:O8,当!$A$1))</f>
        <v/>
      </c>
      <c r="P58" s="146" t="str">
        <f>IF(COUNTIF('勤務表 (2)'!P$3:P8,当!$A$1)=COUNTIF('勤務表 (2)'!P$3:P7,当!$A$1),"",COUNTIF('勤務表 (2)'!P$3:P8,当!$A$1))</f>
        <v/>
      </c>
      <c r="Q58" s="146" t="str">
        <f>IF(COUNTIF('勤務表 (2)'!Q$3:Q8,当!$A$1)=COUNTIF('勤務表 (2)'!Q$3:Q7,当!$A$1),"",COUNTIF('勤務表 (2)'!Q$3:Q8,当!$A$1))</f>
        <v/>
      </c>
      <c r="R58" s="146" t="str">
        <f>IF(COUNTIF('勤務表 (2)'!R$3:R8,当!$A$1)=COUNTIF('勤務表 (2)'!R$3:R7,当!$A$1),"",COUNTIF('勤務表 (2)'!R$3:R8,当!$A$1))</f>
        <v/>
      </c>
      <c r="S58" s="146" t="str">
        <f>IF(COUNTIF('勤務表 (2)'!S$3:S8,当!$A$1)=COUNTIF('勤務表 (2)'!S$3:S7,当!$A$1),"",COUNTIF('勤務表 (2)'!S$3:S8,当!$A$1))</f>
        <v/>
      </c>
      <c r="T58" s="146" t="str">
        <f>IF(COUNTIF('勤務表 (2)'!T$3:T8,当!$A$1)=COUNTIF('勤務表 (2)'!T$3:T7,当!$A$1),"",COUNTIF('勤務表 (2)'!T$3:T8,当!$A$1))</f>
        <v/>
      </c>
      <c r="U58" s="146" t="str">
        <f>IF(COUNTIF('勤務表 (2)'!U$3:U8,当!$A$1)=COUNTIF('勤務表 (2)'!U$3:U7,当!$A$1),"",COUNTIF('勤務表 (2)'!U$3:U8,当!$A$1))</f>
        <v/>
      </c>
      <c r="V58" s="146" t="str">
        <f>IF(COUNTIF('勤務表 (2)'!V$3:V8,当!$A$1)=COUNTIF('勤務表 (2)'!V$3:V7,当!$A$1),"",COUNTIF('勤務表 (2)'!V$3:V8,当!$A$1))</f>
        <v/>
      </c>
      <c r="W58" s="146" t="str">
        <f>IF(COUNTIF('勤務表 (2)'!W$3:W8,当!$A$1)=COUNTIF('勤務表 (2)'!W$3:W7,当!$A$1),"",COUNTIF('勤務表 (2)'!W$3:W8,当!$A$1))</f>
        <v/>
      </c>
      <c r="X58" s="146" t="str">
        <f>IF(COUNTIF('勤務表 (2)'!X$3:X8,当!$A$1)=COUNTIF('勤務表 (2)'!X$3:X7,当!$A$1),"",COUNTIF('勤務表 (2)'!X$3:X8,当!$A$1))</f>
        <v/>
      </c>
      <c r="Y58" s="146" t="str">
        <f>IF(COUNTIF('勤務表 (2)'!Y$3:Y8,当!$A$1)=COUNTIF('勤務表 (2)'!Y$3:Y7,当!$A$1),"",COUNTIF('勤務表 (2)'!Y$3:Y8,当!$A$1))</f>
        <v/>
      </c>
      <c r="Z58" s="146" t="str">
        <f>IF(COUNTIF('勤務表 (2)'!Z$3:Z8,当!$A$1)=COUNTIF('勤務表 (2)'!Z$3:Z7,当!$A$1),"",COUNTIF('勤務表 (2)'!Z$3:Z8,当!$A$1))</f>
        <v/>
      </c>
      <c r="AA58" s="146" t="str">
        <f>IF(COUNTIF('勤務表 (2)'!AA$3:AA8,当!$A$1)=COUNTIF('勤務表 (2)'!AA$3:AA7,当!$A$1),"",COUNTIF('勤務表 (2)'!AA$3:AA8,当!$A$1))</f>
        <v/>
      </c>
      <c r="AB58" s="146" t="str">
        <f>IF(COUNTIF('勤務表 (2)'!AB$3:AB8,当!$A$1)=COUNTIF('勤務表 (2)'!AB$3:AB7,当!$A$1),"",COUNTIF('勤務表 (2)'!AB$3:AB8,当!$A$1))</f>
        <v/>
      </c>
      <c r="AC58" s="146" t="str">
        <f>IF(COUNTIF('勤務表 (2)'!AC$3:AC8,当!$A$1)=COUNTIF('勤務表 (2)'!AC$3:AC7,当!$A$1),"",COUNTIF('勤務表 (2)'!AC$3:AC8,当!$A$1))</f>
        <v/>
      </c>
      <c r="AD58" s="146" t="str">
        <f>IF(COUNTIF('勤務表 (2)'!AD$3:AD8,当!$A$1)=COUNTIF('勤務表 (2)'!AD$3:AD7,当!$A$1),"",COUNTIF('勤務表 (2)'!AD$3:AD8,当!$A$1))</f>
        <v/>
      </c>
      <c r="AE58" s="146" t="str">
        <f>IF(COUNTIF('勤務表 (2)'!AE$3:AE8,当!$A$1)=COUNTIF('勤務表 (2)'!AE$3:AE7,当!$A$1),"",COUNTIF('勤務表 (2)'!AE$3:AE8,当!$A$1))</f>
        <v/>
      </c>
      <c r="AF58" s="146" t="str">
        <f>IF(COUNTIF('勤務表 (2)'!AF$3:AF8,当!$A$1)=COUNTIF('勤務表 (2)'!AF$3:AF7,当!$A$1),"",COUNTIF('勤務表 (2)'!AF$3:AF8,当!$A$1))</f>
        <v/>
      </c>
      <c r="AG58" s="146" t="str">
        <f>IF(COUNTIF('勤務表 (2)'!AG$3:AG8,当!$A$1)=COUNTIF('勤務表 (2)'!AG$3:AG7,当!$A$1),"",COUNTIF('勤務表 (2)'!AG$3:AG8,当!$A$1))</f>
        <v/>
      </c>
      <c r="AH58" s="144" t="str">
        <f>IF(COUNTIF('勤務表 (2)'!AH$3:AH8,当!$A$1)=COUNTIF('勤務表 (2)'!AH$3:AH7,当!$A$1),"",COUNTIF('勤務表 (2)'!AH$3:AH8,当!$A$1))</f>
        <v/>
      </c>
    </row>
    <row r="59" spans="1:34" s="37" customFormat="1" ht="13.15" customHeight="1" x14ac:dyDescent="0.2">
      <c r="A59" s="142">
        <f>IFERROR(IF(A58+1&lt;=MAX('デイリーデータ (2)'!G:G),A58+1,""),"")</f>
        <v>7</v>
      </c>
      <c r="B59" s="143" t="str">
        <f t="shared" si="8"/>
        <v>33473</v>
      </c>
      <c r="C59" s="144" t="str">
        <f t="shared" si="9"/>
        <v>中村 映水</v>
      </c>
      <c r="D59" s="145" t="str">
        <f>IF(COUNTIF('勤務表 (2)'!D$3:D9,当!$A$1)=COUNTIF('勤務表 (2)'!D$3:D8,当!$A$1),"",COUNTIF('勤務表 (2)'!D$3:D9,当!$A$1))</f>
        <v/>
      </c>
      <c r="E59" s="146" t="str">
        <f>IF(COUNTIF('勤務表 (2)'!E$3:E9,当!$A$1)=COUNTIF('勤務表 (2)'!E$3:E8,当!$A$1),"",COUNTIF('勤務表 (2)'!E$3:E9,当!$A$1))</f>
        <v/>
      </c>
      <c r="F59" s="146" t="str">
        <f>IF(COUNTIF('勤務表 (2)'!F$3:F9,当!$A$1)=COUNTIF('勤務表 (2)'!F$3:F8,当!$A$1),"",COUNTIF('勤務表 (2)'!F$3:F9,当!$A$1))</f>
        <v/>
      </c>
      <c r="G59" s="146" t="str">
        <f>IF(COUNTIF('勤務表 (2)'!G$3:G9,当!$A$1)=COUNTIF('勤務表 (2)'!G$3:G8,当!$A$1),"",COUNTIF('勤務表 (2)'!G$3:G9,当!$A$1))</f>
        <v/>
      </c>
      <c r="H59" s="146" t="str">
        <f>IF(COUNTIF('勤務表 (2)'!H$3:H9,当!$A$1)=COUNTIF('勤務表 (2)'!H$3:H8,当!$A$1),"",COUNTIF('勤務表 (2)'!H$3:H9,当!$A$1))</f>
        <v/>
      </c>
      <c r="I59" s="146" t="str">
        <f>IF(COUNTIF('勤務表 (2)'!I$3:I9,当!$A$1)=COUNTIF('勤務表 (2)'!I$3:I8,当!$A$1),"",COUNTIF('勤務表 (2)'!I$3:I9,当!$A$1))</f>
        <v/>
      </c>
      <c r="J59" s="146" t="str">
        <f>IF(COUNTIF('勤務表 (2)'!J$3:J9,当!$A$1)=COUNTIF('勤務表 (2)'!J$3:J8,当!$A$1),"",COUNTIF('勤務表 (2)'!J$3:J9,当!$A$1))</f>
        <v/>
      </c>
      <c r="K59" s="146" t="str">
        <f>IF(COUNTIF('勤務表 (2)'!K$3:K9,当!$A$1)=COUNTIF('勤務表 (2)'!K$3:K8,当!$A$1),"",COUNTIF('勤務表 (2)'!K$3:K9,当!$A$1))</f>
        <v/>
      </c>
      <c r="L59" s="146" t="str">
        <f>IF(COUNTIF('勤務表 (2)'!L$3:L9,当!$A$1)=COUNTIF('勤務表 (2)'!L$3:L8,当!$A$1),"",COUNTIF('勤務表 (2)'!L$3:L9,当!$A$1))</f>
        <v/>
      </c>
      <c r="M59" s="146" t="str">
        <f>IF(COUNTIF('勤務表 (2)'!M$3:M9,当!$A$1)=COUNTIF('勤務表 (2)'!M$3:M8,当!$A$1),"",COUNTIF('勤務表 (2)'!M$3:M9,当!$A$1))</f>
        <v/>
      </c>
      <c r="N59" s="146" t="str">
        <f>IF(COUNTIF('勤務表 (2)'!N$3:N9,当!$A$1)=COUNTIF('勤務表 (2)'!N$3:N8,当!$A$1),"",COUNTIF('勤務表 (2)'!N$3:N9,当!$A$1))</f>
        <v/>
      </c>
      <c r="O59" s="146" t="str">
        <f>IF(COUNTIF('勤務表 (2)'!O$3:O9,当!$A$1)=COUNTIF('勤務表 (2)'!O$3:O8,当!$A$1),"",COUNTIF('勤務表 (2)'!O$3:O9,当!$A$1))</f>
        <v/>
      </c>
      <c r="P59" s="146" t="str">
        <f>IF(COUNTIF('勤務表 (2)'!P$3:P9,当!$A$1)=COUNTIF('勤務表 (2)'!P$3:P8,当!$A$1),"",COUNTIF('勤務表 (2)'!P$3:P9,当!$A$1))</f>
        <v/>
      </c>
      <c r="Q59" s="146" t="str">
        <f>IF(COUNTIF('勤務表 (2)'!Q$3:Q9,当!$A$1)=COUNTIF('勤務表 (2)'!Q$3:Q8,当!$A$1),"",COUNTIF('勤務表 (2)'!Q$3:Q9,当!$A$1))</f>
        <v/>
      </c>
      <c r="R59" s="146" t="str">
        <f>IF(COUNTIF('勤務表 (2)'!R$3:R9,当!$A$1)=COUNTIF('勤務表 (2)'!R$3:R8,当!$A$1),"",COUNTIF('勤務表 (2)'!R$3:R9,当!$A$1))</f>
        <v/>
      </c>
      <c r="S59" s="146" t="str">
        <f>IF(COUNTIF('勤務表 (2)'!S$3:S9,当!$A$1)=COUNTIF('勤務表 (2)'!S$3:S8,当!$A$1),"",COUNTIF('勤務表 (2)'!S$3:S9,当!$A$1))</f>
        <v/>
      </c>
      <c r="T59" s="146" t="str">
        <f>IF(COUNTIF('勤務表 (2)'!T$3:T9,当!$A$1)=COUNTIF('勤務表 (2)'!T$3:T8,当!$A$1),"",COUNTIF('勤務表 (2)'!T$3:T9,当!$A$1))</f>
        <v/>
      </c>
      <c r="U59" s="146" t="str">
        <f>IF(COUNTIF('勤務表 (2)'!U$3:U9,当!$A$1)=COUNTIF('勤務表 (2)'!U$3:U8,当!$A$1),"",COUNTIF('勤務表 (2)'!U$3:U9,当!$A$1))</f>
        <v/>
      </c>
      <c r="V59" s="146" t="str">
        <f>IF(COUNTIF('勤務表 (2)'!V$3:V9,当!$A$1)=COUNTIF('勤務表 (2)'!V$3:V8,当!$A$1),"",COUNTIF('勤務表 (2)'!V$3:V9,当!$A$1))</f>
        <v/>
      </c>
      <c r="W59" s="146" t="str">
        <f>IF(COUNTIF('勤務表 (2)'!W$3:W9,当!$A$1)=COUNTIF('勤務表 (2)'!W$3:W8,当!$A$1),"",COUNTIF('勤務表 (2)'!W$3:W9,当!$A$1))</f>
        <v/>
      </c>
      <c r="X59" s="146" t="str">
        <f>IF(COUNTIF('勤務表 (2)'!X$3:X9,当!$A$1)=COUNTIF('勤務表 (2)'!X$3:X8,当!$A$1),"",COUNTIF('勤務表 (2)'!X$3:X9,当!$A$1))</f>
        <v/>
      </c>
      <c r="Y59" s="146" t="str">
        <f>IF(COUNTIF('勤務表 (2)'!Y$3:Y9,当!$A$1)=COUNTIF('勤務表 (2)'!Y$3:Y8,当!$A$1),"",COUNTIF('勤務表 (2)'!Y$3:Y9,当!$A$1))</f>
        <v/>
      </c>
      <c r="Z59" s="146" t="str">
        <f>IF(COUNTIF('勤務表 (2)'!Z$3:Z9,当!$A$1)=COUNTIF('勤務表 (2)'!Z$3:Z8,当!$A$1),"",COUNTIF('勤務表 (2)'!Z$3:Z9,当!$A$1))</f>
        <v/>
      </c>
      <c r="AA59" s="146" t="str">
        <f>IF(COUNTIF('勤務表 (2)'!AA$3:AA9,当!$A$1)=COUNTIF('勤務表 (2)'!AA$3:AA8,当!$A$1),"",COUNTIF('勤務表 (2)'!AA$3:AA9,当!$A$1))</f>
        <v/>
      </c>
      <c r="AB59" s="146" t="str">
        <f>IF(COUNTIF('勤務表 (2)'!AB$3:AB9,当!$A$1)=COUNTIF('勤務表 (2)'!AB$3:AB8,当!$A$1),"",COUNTIF('勤務表 (2)'!AB$3:AB9,当!$A$1))</f>
        <v/>
      </c>
      <c r="AC59" s="146" t="str">
        <f>IF(COUNTIF('勤務表 (2)'!AC$3:AC9,当!$A$1)=COUNTIF('勤務表 (2)'!AC$3:AC8,当!$A$1),"",COUNTIF('勤務表 (2)'!AC$3:AC9,当!$A$1))</f>
        <v/>
      </c>
      <c r="AD59" s="146" t="str">
        <f>IF(COUNTIF('勤務表 (2)'!AD$3:AD9,当!$A$1)=COUNTIF('勤務表 (2)'!AD$3:AD8,当!$A$1),"",COUNTIF('勤務表 (2)'!AD$3:AD9,当!$A$1))</f>
        <v/>
      </c>
      <c r="AE59" s="146" t="str">
        <f>IF(COUNTIF('勤務表 (2)'!AE$3:AE9,当!$A$1)=COUNTIF('勤務表 (2)'!AE$3:AE8,当!$A$1),"",COUNTIF('勤務表 (2)'!AE$3:AE9,当!$A$1))</f>
        <v/>
      </c>
      <c r="AF59" s="146" t="str">
        <f>IF(COUNTIF('勤務表 (2)'!AF$3:AF9,当!$A$1)=COUNTIF('勤務表 (2)'!AF$3:AF8,当!$A$1),"",COUNTIF('勤務表 (2)'!AF$3:AF9,当!$A$1))</f>
        <v/>
      </c>
      <c r="AG59" s="146" t="str">
        <f>IF(COUNTIF('勤務表 (2)'!AG$3:AG9,当!$A$1)=COUNTIF('勤務表 (2)'!AG$3:AG8,当!$A$1),"",COUNTIF('勤務表 (2)'!AG$3:AG9,当!$A$1))</f>
        <v/>
      </c>
      <c r="AH59" s="144" t="str">
        <f>IF(COUNTIF('勤務表 (2)'!AH$3:AH9,当!$A$1)=COUNTIF('勤務表 (2)'!AH$3:AH8,当!$A$1),"",COUNTIF('勤務表 (2)'!AH$3:AH9,当!$A$1))</f>
        <v/>
      </c>
    </row>
    <row r="60" spans="1:34" s="37" customFormat="1" ht="13.15" customHeight="1" x14ac:dyDescent="0.2">
      <c r="A60" s="142">
        <f>IFERROR(IF(A59+1&lt;=MAX('デイリーデータ (2)'!G:G),A59+1,""),"")</f>
        <v>8</v>
      </c>
      <c r="B60" s="143" t="str">
        <f t="shared" si="8"/>
        <v>33485</v>
      </c>
      <c r="C60" s="144" t="str">
        <f t="shared" si="9"/>
        <v>平田 真奈美</v>
      </c>
      <c r="D60" s="145" t="str">
        <f>IF(COUNTIF('勤務表 (2)'!D$3:D10,当!$A$1)=COUNTIF('勤務表 (2)'!D$3:D9,当!$A$1),"",COUNTIF('勤務表 (2)'!D$3:D10,当!$A$1))</f>
        <v/>
      </c>
      <c r="E60" s="146" t="str">
        <f>IF(COUNTIF('勤務表 (2)'!E$3:E10,当!$A$1)=COUNTIF('勤務表 (2)'!E$3:E9,当!$A$1),"",COUNTIF('勤務表 (2)'!E$3:E10,当!$A$1))</f>
        <v/>
      </c>
      <c r="F60" s="146" t="str">
        <f>IF(COUNTIF('勤務表 (2)'!F$3:F10,当!$A$1)=COUNTIF('勤務表 (2)'!F$3:F9,当!$A$1),"",COUNTIF('勤務表 (2)'!F$3:F10,当!$A$1))</f>
        <v/>
      </c>
      <c r="G60" s="146" t="str">
        <f>IF(COUNTIF('勤務表 (2)'!G$3:G10,当!$A$1)=COUNTIF('勤務表 (2)'!G$3:G9,当!$A$1),"",COUNTIF('勤務表 (2)'!G$3:G10,当!$A$1))</f>
        <v/>
      </c>
      <c r="H60" s="146" t="str">
        <f>IF(COUNTIF('勤務表 (2)'!H$3:H10,当!$A$1)=COUNTIF('勤務表 (2)'!H$3:H9,当!$A$1),"",COUNTIF('勤務表 (2)'!H$3:H10,当!$A$1))</f>
        <v/>
      </c>
      <c r="I60" s="146" t="str">
        <f>IF(COUNTIF('勤務表 (2)'!I$3:I10,当!$A$1)=COUNTIF('勤務表 (2)'!I$3:I9,当!$A$1),"",COUNTIF('勤務表 (2)'!I$3:I10,当!$A$1))</f>
        <v/>
      </c>
      <c r="J60" s="146" t="str">
        <f>IF(COUNTIF('勤務表 (2)'!J$3:J10,当!$A$1)=COUNTIF('勤務表 (2)'!J$3:J9,当!$A$1),"",COUNTIF('勤務表 (2)'!J$3:J10,当!$A$1))</f>
        <v/>
      </c>
      <c r="K60" s="146" t="str">
        <f>IF(COUNTIF('勤務表 (2)'!K$3:K10,当!$A$1)=COUNTIF('勤務表 (2)'!K$3:K9,当!$A$1),"",COUNTIF('勤務表 (2)'!K$3:K10,当!$A$1))</f>
        <v/>
      </c>
      <c r="L60" s="146" t="str">
        <f>IF(COUNTIF('勤務表 (2)'!L$3:L10,当!$A$1)=COUNTIF('勤務表 (2)'!L$3:L9,当!$A$1),"",COUNTIF('勤務表 (2)'!L$3:L10,当!$A$1))</f>
        <v/>
      </c>
      <c r="M60" s="146" t="str">
        <f>IF(COUNTIF('勤務表 (2)'!M$3:M10,当!$A$1)=COUNTIF('勤務表 (2)'!M$3:M9,当!$A$1),"",COUNTIF('勤務表 (2)'!M$3:M10,当!$A$1))</f>
        <v/>
      </c>
      <c r="N60" s="146" t="str">
        <f>IF(COUNTIF('勤務表 (2)'!N$3:N10,当!$A$1)=COUNTIF('勤務表 (2)'!N$3:N9,当!$A$1),"",COUNTIF('勤務表 (2)'!N$3:N10,当!$A$1))</f>
        <v/>
      </c>
      <c r="O60" s="146" t="str">
        <f>IF(COUNTIF('勤務表 (2)'!O$3:O10,当!$A$1)=COUNTIF('勤務表 (2)'!O$3:O9,当!$A$1),"",COUNTIF('勤務表 (2)'!O$3:O10,当!$A$1))</f>
        <v/>
      </c>
      <c r="P60" s="146" t="str">
        <f>IF(COUNTIF('勤務表 (2)'!P$3:P10,当!$A$1)=COUNTIF('勤務表 (2)'!P$3:P9,当!$A$1),"",COUNTIF('勤務表 (2)'!P$3:P10,当!$A$1))</f>
        <v/>
      </c>
      <c r="Q60" s="146" t="str">
        <f>IF(COUNTIF('勤務表 (2)'!Q$3:Q10,当!$A$1)=COUNTIF('勤務表 (2)'!Q$3:Q9,当!$A$1),"",COUNTIF('勤務表 (2)'!Q$3:Q10,当!$A$1))</f>
        <v/>
      </c>
      <c r="R60" s="146" t="str">
        <f>IF(COUNTIF('勤務表 (2)'!R$3:R10,当!$A$1)=COUNTIF('勤務表 (2)'!R$3:R9,当!$A$1),"",COUNTIF('勤務表 (2)'!R$3:R10,当!$A$1))</f>
        <v/>
      </c>
      <c r="S60" s="146" t="str">
        <f>IF(COUNTIF('勤務表 (2)'!S$3:S10,当!$A$1)=COUNTIF('勤務表 (2)'!S$3:S9,当!$A$1),"",COUNTIF('勤務表 (2)'!S$3:S10,当!$A$1))</f>
        <v/>
      </c>
      <c r="T60" s="146" t="str">
        <f>IF(COUNTIF('勤務表 (2)'!T$3:T10,当!$A$1)=COUNTIF('勤務表 (2)'!T$3:T9,当!$A$1),"",COUNTIF('勤務表 (2)'!T$3:T10,当!$A$1))</f>
        <v/>
      </c>
      <c r="U60" s="146" t="str">
        <f>IF(COUNTIF('勤務表 (2)'!U$3:U10,当!$A$1)=COUNTIF('勤務表 (2)'!U$3:U9,当!$A$1),"",COUNTIF('勤務表 (2)'!U$3:U10,当!$A$1))</f>
        <v/>
      </c>
      <c r="V60" s="146" t="str">
        <f>IF(COUNTIF('勤務表 (2)'!V$3:V10,当!$A$1)=COUNTIF('勤務表 (2)'!V$3:V9,当!$A$1),"",COUNTIF('勤務表 (2)'!V$3:V10,当!$A$1))</f>
        <v/>
      </c>
      <c r="W60" s="146" t="str">
        <f>IF(COUNTIF('勤務表 (2)'!W$3:W10,当!$A$1)=COUNTIF('勤務表 (2)'!W$3:W9,当!$A$1),"",COUNTIF('勤務表 (2)'!W$3:W10,当!$A$1))</f>
        <v/>
      </c>
      <c r="X60" s="146" t="str">
        <f>IF(COUNTIF('勤務表 (2)'!X$3:X10,当!$A$1)=COUNTIF('勤務表 (2)'!X$3:X9,当!$A$1),"",COUNTIF('勤務表 (2)'!X$3:X10,当!$A$1))</f>
        <v/>
      </c>
      <c r="Y60" s="146" t="str">
        <f>IF(COUNTIF('勤務表 (2)'!Y$3:Y10,当!$A$1)=COUNTIF('勤務表 (2)'!Y$3:Y9,当!$A$1),"",COUNTIF('勤務表 (2)'!Y$3:Y10,当!$A$1))</f>
        <v/>
      </c>
      <c r="Z60" s="146" t="str">
        <f>IF(COUNTIF('勤務表 (2)'!Z$3:Z10,当!$A$1)=COUNTIF('勤務表 (2)'!Z$3:Z9,当!$A$1),"",COUNTIF('勤務表 (2)'!Z$3:Z10,当!$A$1))</f>
        <v/>
      </c>
      <c r="AA60" s="146" t="str">
        <f>IF(COUNTIF('勤務表 (2)'!AA$3:AA10,当!$A$1)=COUNTIF('勤務表 (2)'!AA$3:AA9,当!$A$1),"",COUNTIF('勤務表 (2)'!AA$3:AA10,当!$A$1))</f>
        <v/>
      </c>
      <c r="AB60" s="146" t="str">
        <f>IF(COUNTIF('勤務表 (2)'!AB$3:AB10,当!$A$1)=COUNTIF('勤務表 (2)'!AB$3:AB9,当!$A$1),"",COUNTIF('勤務表 (2)'!AB$3:AB10,当!$A$1))</f>
        <v/>
      </c>
      <c r="AC60" s="146" t="str">
        <f>IF(COUNTIF('勤務表 (2)'!AC$3:AC10,当!$A$1)=COUNTIF('勤務表 (2)'!AC$3:AC9,当!$A$1),"",COUNTIF('勤務表 (2)'!AC$3:AC10,当!$A$1))</f>
        <v/>
      </c>
      <c r="AD60" s="146" t="str">
        <f>IF(COUNTIF('勤務表 (2)'!AD$3:AD10,当!$A$1)=COUNTIF('勤務表 (2)'!AD$3:AD9,当!$A$1),"",COUNTIF('勤務表 (2)'!AD$3:AD10,当!$A$1))</f>
        <v/>
      </c>
      <c r="AE60" s="146" t="str">
        <f>IF(COUNTIF('勤務表 (2)'!AE$3:AE10,当!$A$1)=COUNTIF('勤務表 (2)'!AE$3:AE9,当!$A$1),"",COUNTIF('勤務表 (2)'!AE$3:AE10,当!$A$1))</f>
        <v/>
      </c>
      <c r="AF60" s="146" t="str">
        <f>IF(COUNTIF('勤務表 (2)'!AF$3:AF10,当!$A$1)=COUNTIF('勤務表 (2)'!AF$3:AF9,当!$A$1),"",COUNTIF('勤務表 (2)'!AF$3:AF10,当!$A$1))</f>
        <v/>
      </c>
      <c r="AG60" s="146" t="str">
        <f>IF(COUNTIF('勤務表 (2)'!AG$3:AG10,当!$A$1)=COUNTIF('勤務表 (2)'!AG$3:AG9,当!$A$1),"",COUNTIF('勤務表 (2)'!AG$3:AG10,当!$A$1))</f>
        <v/>
      </c>
      <c r="AH60" s="144" t="str">
        <f>IF(COUNTIF('勤務表 (2)'!AH$3:AH10,当!$A$1)=COUNTIF('勤務表 (2)'!AH$3:AH9,当!$A$1),"",COUNTIF('勤務表 (2)'!AH$3:AH10,当!$A$1))</f>
        <v/>
      </c>
    </row>
    <row r="61" spans="1:34" s="37" customFormat="1" ht="13.15" customHeight="1" x14ac:dyDescent="0.2">
      <c r="A61" s="142">
        <f>IFERROR(IF(A60+1&lt;=MAX('デイリーデータ (2)'!G:G),A60+1,""),"")</f>
        <v>9</v>
      </c>
      <c r="B61" s="143" t="str">
        <f t="shared" si="8"/>
        <v>37584</v>
      </c>
      <c r="C61" s="144" t="str">
        <f t="shared" si="9"/>
        <v>大橋 効</v>
      </c>
      <c r="D61" s="145" t="str">
        <f>IF(COUNTIF('勤務表 (2)'!D$3:D11,当!$A$1)=COUNTIF('勤務表 (2)'!D$3:D10,当!$A$1),"",COUNTIF('勤務表 (2)'!D$3:D11,当!$A$1))</f>
        <v/>
      </c>
      <c r="E61" s="146" t="str">
        <f>IF(COUNTIF('勤務表 (2)'!E$3:E11,当!$A$1)=COUNTIF('勤務表 (2)'!E$3:E10,当!$A$1),"",COUNTIF('勤務表 (2)'!E$3:E11,当!$A$1))</f>
        <v/>
      </c>
      <c r="F61" s="146" t="str">
        <f>IF(COUNTIF('勤務表 (2)'!F$3:F11,当!$A$1)=COUNTIF('勤務表 (2)'!F$3:F10,当!$A$1),"",COUNTIF('勤務表 (2)'!F$3:F11,当!$A$1))</f>
        <v/>
      </c>
      <c r="G61" s="146" t="str">
        <f>IF(COUNTIF('勤務表 (2)'!G$3:G11,当!$A$1)=COUNTIF('勤務表 (2)'!G$3:G10,当!$A$1),"",COUNTIF('勤務表 (2)'!G$3:G11,当!$A$1))</f>
        <v/>
      </c>
      <c r="H61" s="146" t="str">
        <f>IF(COUNTIF('勤務表 (2)'!H$3:H11,当!$A$1)=COUNTIF('勤務表 (2)'!H$3:H10,当!$A$1),"",COUNTIF('勤務表 (2)'!H$3:H11,当!$A$1))</f>
        <v/>
      </c>
      <c r="I61" s="146">
        <f>IF(COUNTIF('勤務表 (2)'!I$3:I11,当!$A$1)=COUNTIF('勤務表 (2)'!I$3:I10,当!$A$1),"",COUNTIF('勤務表 (2)'!I$3:I11,当!$A$1))</f>
        <v>1</v>
      </c>
      <c r="J61" s="146" t="str">
        <f>IF(COUNTIF('勤務表 (2)'!J$3:J11,当!$A$1)=COUNTIF('勤務表 (2)'!J$3:J10,当!$A$1),"",COUNTIF('勤務表 (2)'!J$3:J11,当!$A$1))</f>
        <v/>
      </c>
      <c r="K61" s="146" t="str">
        <f>IF(COUNTIF('勤務表 (2)'!K$3:K11,当!$A$1)=COUNTIF('勤務表 (2)'!K$3:K10,当!$A$1),"",COUNTIF('勤務表 (2)'!K$3:K11,当!$A$1))</f>
        <v/>
      </c>
      <c r="L61" s="146" t="str">
        <f>IF(COUNTIF('勤務表 (2)'!L$3:L11,当!$A$1)=COUNTIF('勤務表 (2)'!L$3:L10,当!$A$1),"",COUNTIF('勤務表 (2)'!L$3:L11,当!$A$1))</f>
        <v/>
      </c>
      <c r="M61" s="146" t="str">
        <f>IF(COUNTIF('勤務表 (2)'!M$3:M11,当!$A$1)=COUNTIF('勤務表 (2)'!M$3:M10,当!$A$1),"",COUNTIF('勤務表 (2)'!M$3:M11,当!$A$1))</f>
        <v/>
      </c>
      <c r="N61" s="146">
        <f>IF(COUNTIF('勤務表 (2)'!N$3:N11,当!$A$1)=COUNTIF('勤務表 (2)'!N$3:N10,当!$A$1),"",COUNTIF('勤務表 (2)'!N$3:N11,当!$A$1))</f>
        <v>1</v>
      </c>
      <c r="O61" s="146" t="str">
        <f>IF(COUNTIF('勤務表 (2)'!O$3:O11,当!$A$1)=COUNTIF('勤務表 (2)'!O$3:O10,当!$A$1),"",COUNTIF('勤務表 (2)'!O$3:O11,当!$A$1))</f>
        <v/>
      </c>
      <c r="P61" s="146" t="str">
        <f>IF(COUNTIF('勤務表 (2)'!P$3:P11,当!$A$1)=COUNTIF('勤務表 (2)'!P$3:P10,当!$A$1),"",COUNTIF('勤務表 (2)'!P$3:P11,当!$A$1))</f>
        <v/>
      </c>
      <c r="Q61" s="146" t="str">
        <f>IF(COUNTIF('勤務表 (2)'!Q$3:Q11,当!$A$1)=COUNTIF('勤務表 (2)'!Q$3:Q10,当!$A$1),"",COUNTIF('勤務表 (2)'!Q$3:Q11,当!$A$1))</f>
        <v/>
      </c>
      <c r="R61" s="146" t="str">
        <f>IF(COUNTIF('勤務表 (2)'!R$3:R11,当!$A$1)=COUNTIF('勤務表 (2)'!R$3:R10,当!$A$1),"",COUNTIF('勤務表 (2)'!R$3:R11,当!$A$1))</f>
        <v/>
      </c>
      <c r="S61" s="146" t="str">
        <f>IF(COUNTIF('勤務表 (2)'!S$3:S11,当!$A$1)=COUNTIF('勤務表 (2)'!S$3:S10,当!$A$1),"",COUNTIF('勤務表 (2)'!S$3:S11,当!$A$1))</f>
        <v/>
      </c>
      <c r="T61" s="146" t="str">
        <f>IF(COUNTIF('勤務表 (2)'!T$3:T11,当!$A$1)=COUNTIF('勤務表 (2)'!T$3:T10,当!$A$1),"",COUNTIF('勤務表 (2)'!T$3:T11,当!$A$1))</f>
        <v/>
      </c>
      <c r="U61" s="146" t="str">
        <f>IF(COUNTIF('勤務表 (2)'!U$3:U11,当!$A$1)=COUNTIF('勤務表 (2)'!U$3:U10,当!$A$1),"",COUNTIF('勤務表 (2)'!U$3:U11,当!$A$1))</f>
        <v/>
      </c>
      <c r="V61" s="146" t="str">
        <f>IF(COUNTIF('勤務表 (2)'!V$3:V11,当!$A$1)=COUNTIF('勤務表 (2)'!V$3:V10,当!$A$1),"",COUNTIF('勤務表 (2)'!V$3:V11,当!$A$1))</f>
        <v/>
      </c>
      <c r="W61" s="146" t="str">
        <f>IF(COUNTIF('勤務表 (2)'!W$3:W11,当!$A$1)=COUNTIF('勤務表 (2)'!W$3:W10,当!$A$1),"",COUNTIF('勤務表 (2)'!W$3:W11,当!$A$1))</f>
        <v/>
      </c>
      <c r="X61" s="146" t="str">
        <f>IF(COUNTIF('勤務表 (2)'!X$3:X11,当!$A$1)=COUNTIF('勤務表 (2)'!X$3:X10,当!$A$1),"",COUNTIF('勤務表 (2)'!X$3:X11,当!$A$1))</f>
        <v/>
      </c>
      <c r="Y61" s="146" t="str">
        <f>IF(COUNTIF('勤務表 (2)'!Y$3:Y11,当!$A$1)=COUNTIF('勤務表 (2)'!Y$3:Y10,当!$A$1),"",COUNTIF('勤務表 (2)'!Y$3:Y11,当!$A$1))</f>
        <v/>
      </c>
      <c r="Z61" s="146" t="str">
        <f>IF(COUNTIF('勤務表 (2)'!Z$3:Z11,当!$A$1)=COUNTIF('勤務表 (2)'!Z$3:Z10,当!$A$1),"",COUNTIF('勤務表 (2)'!Z$3:Z11,当!$A$1))</f>
        <v/>
      </c>
      <c r="AA61" s="146" t="str">
        <f>IF(COUNTIF('勤務表 (2)'!AA$3:AA11,当!$A$1)=COUNTIF('勤務表 (2)'!AA$3:AA10,当!$A$1),"",COUNTIF('勤務表 (2)'!AA$3:AA11,当!$A$1))</f>
        <v/>
      </c>
      <c r="AB61" s="146">
        <f>IF(COUNTIF('勤務表 (2)'!AB$3:AB11,当!$A$1)=COUNTIF('勤務表 (2)'!AB$3:AB10,当!$A$1),"",COUNTIF('勤務表 (2)'!AB$3:AB11,当!$A$1))</f>
        <v>1</v>
      </c>
      <c r="AC61" s="146" t="str">
        <f>IF(COUNTIF('勤務表 (2)'!AC$3:AC11,当!$A$1)=COUNTIF('勤務表 (2)'!AC$3:AC10,当!$A$1),"",COUNTIF('勤務表 (2)'!AC$3:AC11,当!$A$1))</f>
        <v/>
      </c>
      <c r="AD61" s="146" t="str">
        <f>IF(COUNTIF('勤務表 (2)'!AD$3:AD11,当!$A$1)=COUNTIF('勤務表 (2)'!AD$3:AD10,当!$A$1),"",COUNTIF('勤務表 (2)'!AD$3:AD11,当!$A$1))</f>
        <v/>
      </c>
      <c r="AE61" s="146" t="str">
        <f>IF(COUNTIF('勤務表 (2)'!AE$3:AE11,当!$A$1)=COUNTIF('勤務表 (2)'!AE$3:AE10,当!$A$1),"",COUNTIF('勤務表 (2)'!AE$3:AE11,当!$A$1))</f>
        <v/>
      </c>
      <c r="AF61" s="146" t="str">
        <f>IF(COUNTIF('勤務表 (2)'!AF$3:AF11,当!$A$1)=COUNTIF('勤務表 (2)'!AF$3:AF10,当!$A$1),"",COUNTIF('勤務表 (2)'!AF$3:AF11,当!$A$1))</f>
        <v/>
      </c>
      <c r="AG61" s="146" t="str">
        <f>IF(COUNTIF('勤務表 (2)'!AG$3:AG11,当!$A$1)=COUNTIF('勤務表 (2)'!AG$3:AG10,当!$A$1),"",COUNTIF('勤務表 (2)'!AG$3:AG11,当!$A$1))</f>
        <v/>
      </c>
      <c r="AH61" s="144" t="str">
        <f>IF(COUNTIF('勤務表 (2)'!AH$3:AH11,当!$A$1)=COUNTIF('勤務表 (2)'!AH$3:AH10,当!$A$1),"",COUNTIF('勤務表 (2)'!AH$3:AH11,当!$A$1))</f>
        <v/>
      </c>
    </row>
    <row r="62" spans="1:34" s="37" customFormat="1" ht="13.15" customHeight="1" x14ac:dyDescent="0.2">
      <c r="A62" s="142">
        <f>IFERROR(IF(A61+1&lt;=MAX('デイリーデータ (2)'!G:G),A61+1,""),"")</f>
        <v>10</v>
      </c>
      <c r="B62" s="143" t="str">
        <f t="shared" si="8"/>
        <v>37601</v>
      </c>
      <c r="C62" s="144" t="str">
        <f t="shared" si="9"/>
        <v>山本 浩之</v>
      </c>
      <c r="D62" s="145" t="str">
        <f>IF(COUNTIF('勤務表 (2)'!D$3:D12,当!$A$1)=COUNTIF('勤務表 (2)'!D$3:D11,当!$A$1),"",COUNTIF('勤務表 (2)'!D$3:D12,当!$A$1))</f>
        <v/>
      </c>
      <c r="E62" s="146" t="str">
        <f>IF(COUNTIF('勤務表 (2)'!E$3:E12,当!$A$1)=COUNTIF('勤務表 (2)'!E$3:E11,当!$A$1),"",COUNTIF('勤務表 (2)'!E$3:E12,当!$A$1))</f>
        <v/>
      </c>
      <c r="F62" s="146" t="str">
        <f>IF(COUNTIF('勤務表 (2)'!F$3:F12,当!$A$1)=COUNTIF('勤務表 (2)'!F$3:F11,当!$A$1),"",COUNTIF('勤務表 (2)'!F$3:F12,当!$A$1))</f>
        <v/>
      </c>
      <c r="G62" s="146" t="str">
        <f>IF(COUNTIF('勤務表 (2)'!G$3:G12,当!$A$1)=COUNTIF('勤務表 (2)'!G$3:G11,当!$A$1),"",COUNTIF('勤務表 (2)'!G$3:G12,当!$A$1))</f>
        <v/>
      </c>
      <c r="H62" s="146" t="str">
        <f>IF(COUNTIF('勤務表 (2)'!H$3:H12,当!$A$1)=COUNTIF('勤務表 (2)'!H$3:H11,当!$A$1),"",COUNTIF('勤務表 (2)'!H$3:H12,当!$A$1))</f>
        <v/>
      </c>
      <c r="I62" s="146" t="str">
        <f>IF(COUNTIF('勤務表 (2)'!I$3:I12,当!$A$1)=COUNTIF('勤務表 (2)'!I$3:I11,当!$A$1),"",COUNTIF('勤務表 (2)'!I$3:I12,当!$A$1))</f>
        <v/>
      </c>
      <c r="J62" s="146" t="str">
        <f>IF(COUNTIF('勤務表 (2)'!J$3:J12,当!$A$1)=COUNTIF('勤務表 (2)'!J$3:J11,当!$A$1),"",COUNTIF('勤務表 (2)'!J$3:J12,当!$A$1))</f>
        <v/>
      </c>
      <c r="K62" s="146" t="str">
        <f>IF(COUNTIF('勤務表 (2)'!K$3:K12,当!$A$1)=COUNTIF('勤務表 (2)'!K$3:K11,当!$A$1),"",COUNTIF('勤務表 (2)'!K$3:K12,当!$A$1))</f>
        <v/>
      </c>
      <c r="L62" s="146" t="str">
        <f>IF(COUNTIF('勤務表 (2)'!L$3:L12,当!$A$1)=COUNTIF('勤務表 (2)'!L$3:L11,当!$A$1),"",COUNTIF('勤務表 (2)'!L$3:L12,当!$A$1))</f>
        <v/>
      </c>
      <c r="M62" s="146">
        <f>IF(COUNTIF('勤務表 (2)'!M$3:M12,当!$A$1)=COUNTIF('勤務表 (2)'!M$3:M11,当!$A$1),"",COUNTIF('勤務表 (2)'!M$3:M12,当!$A$1))</f>
        <v>1</v>
      </c>
      <c r="N62" s="146" t="str">
        <f>IF(COUNTIF('勤務表 (2)'!N$3:N12,当!$A$1)=COUNTIF('勤務表 (2)'!N$3:N11,当!$A$1),"",COUNTIF('勤務表 (2)'!N$3:N12,当!$A$1))</f>
        <v/>
      </c>
      <c r="O62" s="146" t="str">
        <f>IF(COUNTIF('勤務表 (2)'!O$3:O12,当!$A$1)=COUNTIF('勤務表 (2)'!O$3:O11,当!$A$1),"",COUNTIF('勤務表 (2)'!O$3:O12,当!$A$1))</f>
        <v/>
      </c>
      <c r="P62" s="146" t="str">
        <f>IF(COUNTIF('勤務表 (2)'!P$3:P12,当!$A$1)=COUNTIF('勤務表 (2)'!P$3:P11,当!$A$1),"",COUNTIF('勤務表 (2)'!P$3:P12,当!$A$1))</f>
        <v/>
      </c>
      <c r="Q62" s="146" t="str">
        <f>IF(COUNTIF('勤務表 (2)'!Q$3:Q12,当!$A$1)=COUNTIF('勤務表 (2)'!Q$3:Q11,当!$A$1),"",COUNTIF('勤務表 (2)'!Q$3:Q12,当!$A$1))</f>
        <v/>
      </c>
      <c r="R62" s="146" t="str">
        <f>IF(COUNTIF('勤務表 (2)'!R$3:R12,当!$A$1)=COUNTIF('勤務表 (2)'!R$3:R11,当!$A$1),"",COUNTIF('勤務表 (2)'!R$3:R12,当!$A$1))</f>
        <v/>
      </c>
      <c r="S62" s="146" t="str">
        <f>IF(COUNTIF('勤務表 (2)'!S$3:S12,当!$A$1)=COUNTIF('勤務表 (2)'!S$3:S11,当!$A$1),"",COUNTIF('勤務表 (2)'!S$3:S12,当!$A$1))</f>
        <v/>
      </c>
      <c r="T62" s="146" t="str">
        <f>IF(COUNTIF('勤務表 (2)'!T$3:T12,当!$A$1)=COUNTIF('勤務表 (2)'!T$3:T11,当!$A$1),"",COUNTIF('勤務表 (2)'!T$3:T12,当!$A$1))</f>
        <v/>
      </c>
      <c r="U62" s="146" t="str">
        <f>IF(COUNTIF('勤務表 (2)'!U$3:U12,当!$A$1)=COUNTIF('勤務表 (2)'!U$3:U11,当!$A$1),"",COUNTIF('勤務表 (2)'!U$3:U12,当!$A$1))</f>
        <v/>
      </c>
      <c r="V62" s="146" t="str">
        <f>IF(COUNTIF('勤務表 (2)'!V$3:V12,当!$A$1)=COUNTIF('勤務表 (2)'!V$3:V11,当!$A$1),"",COUNTIF('勤務表 (2)'!V$3:V12,当!$A$1))</f>
        <v/>
      </c>
      <c r="W62" s="146" t="str">
        <f>IF(COUNTIF('勤務表 (2)'!W$3:W12,当!$A$1)=COUNTIF('勤務表 (2)'!W$3:W11,当!$A$1),"",COUNTIF('勤務表 (2)'!W$3:W12,当!$A$1))</f>
        <v/>
      </c>
      <c r="X62" s="146" t="str">
        <f>IF(COUNTIF('勤務表 (2)'!X$3:X12,当!$A$1)=COUNTIF('勤務表 (2)'!X$3:X11,当!$A$1),"",COUNTIF('勤務表 (2)'!X$3:X12,当!$A$1))</f>
        <v/>
      </c>
      <c r="Y62" s="146" t="str">
        <f>IF(COUNTIF('勤務表 (2)'!Y$3:Y12,当!$A$1)=COUNTIF('勤務表 (2)'!Y$3:Y11,当!$A$1),"",COUNTIF('勤務表 (2)'!Y$3:Y12,当!$A$1))</f>
        <v/>
      </c>
      <c r="Z62" s="146">
        <f>IF(COUNTIF('勤務表 (2)'!Z$3:Z12,当!$A$1)=COUNTIF('勤務表 (2)'!Z$3:Z11,当!$A$1),"",COUNTIF('勤務表 (2)'!Z$3:Z12,当!$A$1))</f>
        <v>1</v>
      </c>
      <c r="AA62" s="146" t="str">
        <f>IF(COUNTIF('勤務表 (2)'!AA$3:AA12,当!$A$1)=COUNTIF('勤務表 (2)'!AA$3:AA11,当!$A$1),"",COUNTIF('勤務表 (2)'!AA$3:AA12,当!$A$1))</f>
        <v/>
      </c>
      <c r="AB62" s="146" t="str">
        <f>IF(COUNTIF('勤務表 (2)'!AB$3:AB12,当!$A$1)=COUNTIF('勤務表 (2)'!AB$3:AB11,当!$A$1),"",COUNTIF('勤務表 (2)'!AB$3:AB12,当!$A$1))</f>
        <v/>
      </c>
      <c r="AC62" s="146" t="str">
        <f>IF(COUNTIF('勤務表 (2)'!AC$3:AC12,当!$A$1)=COUNTIF('勤務表 (2)'!AC$3:AC11,当!$A$1),"",COUNTIF('勤務表 (2)'!AC$3:AC12,当!$A$1))</f>
        <v/>
      </c>
      <c r="AD62" s="146" t="str">
        <f>IF(COUNTIF('勤務表 (2)'!AD$3:AD12,当!$A$1)=COUNTIF('勤務表 (2)'!AD$3:AD11,当!$A$1),"",COUNTIF('勤務表 (2)'!AD$3:AD12,当!$A$1))</f>
        <v/>
      </c>
      <c r="AE62" s="146" t="str">
        <f>IF(COUNTIF('勤務表 (2)'!AE$3:AE12,当!$A$1)=COUNTIF('勤務表 (2)'!AE$3:AE11,当!$A$1),"",COUNTIF('勤務表 (2)'!AE$3:AE12,当!$A$1))</f>
        <v/>
      </c>
      <c r="AF62" s="146" t="str">
        <f>IF(COUNTIF('勤務表 (2)'!AF$3:AF12,当!$A$1)=COUNTIF('勤務表 (2)'!AF$3:AF11,当!$A$1),"",COUNTIF('勤務表 (2)'!AF$3:AF12,当!$A$1))</f>
        <v/>
      </c>
      <c r="AG62" s="146" t="str">
        <f>IF(COUNTIF('勤務表 (2)'!AG$3:AG12,当!$A$1)=COUNTIF('勤務表 (2)'!AG$3:AG11,当!$A$1),"",COUNTIF('勤務表 (2)'!AG$3:AG12,当!$A$1))</f>
        <v/>
      </c>
      <c r="AH62" s="144" t="str">
        <f>IF(COUNTIF('勤務表 (2)'!AH$3:AH12,当!$A$1)=COUNTIF('勤務表 (2)'!AH$3:AH11,当!$A$1),"",COUNTIF('勤務表 (2)'!AH$3:AH12,当!$A$1))</f>
        <v/>
      </c>
    </row>
    <row r="63" spans="1:34" s="37" customFormat="1" ht="13.15" customHeight="1" x14ac:dyDescent="0.2">
      <c r="A63" s="142">
        <f>IFERROR(IF(A62+1&lt;=MAX('デイリーデータ (2)'!G:G),A62+1,""),"")</f>
        <v>11</v>
      </c>
      <c r="B63" s="143" t="str">
        <f t="shared" si="8"/>
        <v>39805</v>
      </c>
      <c r="C63" s="144" t="str">
        <f t="shared" si="9"/>
        <v>南 博之</v>
      </c>
      <c r="D63" s="145" t="str">
        <f>IF(COUNTIF('勤務表 (2)'!D$3:D13,当!$A$1)=COUNTIF('勤務表 (2)'!D$3:D12,当!$A$1),"",COUNTIF('勤務表 (2)'!D$3:D13,当!$A$1))</f>
        <v/>
      </c>
      <c r="E63" s="146" t="str">
        <f>IF(COUNTIF('勤務表 (2)'!E$3:E13,当!$A$1)=COUNTIF('勤務表 (2)'!E$3:E12,当!$A$1),"",COUNTIF('勤務表 (2)'!E$3:E13,当!$A$1))</f>
        <v/>
      </c>
      <c r="F63" s="146" t="str">
        <f>IF(COUNTIF('勤務表 (2)'!F$3:F13,当!$A$1)=COUNTIF('勤務表 (2)'!F$3:F12,当!$A$1),"",COUNTIF('勤務表 (2)'!F$3:F13,当!$A$1))</f>
        <v/>
      </c>
      <c r="G63" s="146" t="str">
        <f>IF(COUNTIF('勤務表 (2)'!G$3:G13,当!$A$1)=COUNTIF('勤務表 (2)'!G$3:G12,当!$A$1),"",COUNTIF('勤務表 (2)'!G$3:G13,当!$A$1))</f>
        <v/>
      </c>
      <c r="H63" s="146">
        <f>IF(COUNTIF('勤務表 (2)'!H$3:H13,当!$A$1)=COUNTIF('勤務表 (2)'!H$3:H12,当!$A$1),"",COUNTIF('勤務表 (2)'!H$3:H13,当!$A$1))</f>
        <v>1</v>
      </c>
      <c r="I63" s="146" t="str">
        <f>IF(COUNTIF('勤務表 (2)'!I$3:I13,当!$A$1)=COUNTIF('勤務表 (2)'!I$3:I12,当!$A$1),"",COUNTIF('勤務表 (2)'!I$3:I13,当!$A$1))</f>
        <v/>
      </c>
      <c r="J63" s="146" t="str">
        <f>IF(COUNTIF('勤務表 (2)'!J$3:J13,当!$A$1)=COUNTIF('勤務表 (2)'!J$3:J12,当!$A$1),"",COUNTIF('勤務表 (2)'!J$3:J13,当!$A$1))</f>
        <v/>
      </c>
      <c r="K63" s="146" t="str">
        <f>IF(COUNTIF('勤務表 (2)'!K$3:K13,当!$A$1)=COUNTIF('勤務表 (2)'!K$3:K12,当!$A$1),"",COUNTIF('勤務表 (2)'!K$3:K13,当!$A$1))</f>
        <v/>
      </c>
      <c r="L63" s="146" t="str">
        <f>IF(COUNTIF('勤務表 (2)'!L$3:L13,当!$A$1)=COUNTIF('勤務表 (2)'!L$3:L12,当!$A$1),"",COUNTIF('勤務表 (2)'!L$3:L13,当!$A$1))</f>
        <v/>
      </c>
      <c r="M63" s="146" t="str">
        <f>IF(COUNTIF('勤務表 (2)'!M$3:M13,当!$A$1)=COUNTIF('勤務表 (2)'!M$3:M12,当!$A$1),"",COUNTIF('勤務表 (2)'!M$3:M13,当!$A$1))</f>
        <v/>
      </c>
      <c r="N63" s="146" t="str">
        <f>IF(COUNTIF('勤務表 (2)'!N$3:N13,当!$A$1)=COUNTIF('勤務表 (2)'!N$3:N12,当!$A$1),"",COUNTIF('勤務表 (2)'!N$3:N13,当!$A$1))</f>
        <v/>
      </c>
      <c r="O63" s="146" t="str">
        <f>IF(COUNTIF('勤務表 (2)'!O$3:O13,当!$A$1)=COUNTIF('勤務表 (2)'!O$3:O12,当!$A$1),"",COUNTIF('勤務表 (2)'!O$3:O13,当!$A$1))</f>
        <v/>
      </c>
      <c r="P63" s="146" t="str">
        <f>IF(COUNTIF('勤務表 (2)'!P$3:P13,当!$A$1)=COUNTIF('勤務表 (2)'!P$3:P12,当!$A$1),"",COUNTIF('勤務表 (2)'!P$3:P13,当!$A$1))</f>
        <v/>
      </c>
      <c r="Q63" s="146" t="str">
        <f>IF(COUNTIF('勤務表 (2)'!Q$3:Q13,当!$A$1)=COUNTIF('勤務表 (2)'!Q$3:Q12,当!$A$1),"",COUNTIF('勤務表 (2)'!Q$3:Q13,当!$A$1))</f>
        <v/>
      </c>
      <c r="R63" s="146" t="str">
        <f>IF(COUNTIF('勤務表 (2)'!R$3:R13,当!$A$1)=COUNTIF('勤務表 (2)'!R$3:R12,当!$A$1),"",COUNTIF('勤務表 (2)'!R$3:R13,当!$A$1))</f>
        <v/>
      </c>
      <c r="S63" s="146" t="str">
        <f>IF(COUNTIF('勤務表 (2)'!S$3:S13,当!$A$1)=COUNTIF('勤務表 (2)'!S$3:S12,当!$A$1),"",COUNTIF('勤務表 (2)'!S$3:S13,当!$A$1))</f>
        <v/>
      </c>
      <c r="T63" s="146" t="str">
        <f>IF(COUNTIF('勤務表 (2)'!T$3:T13,当!$A$1)=COUNTIF('勤務表 (2)'!T$3:T12,当!$A$1),"",COUNTIF('勤務表 (2)'!T$3:T13,当!$A$1))</f>
        <v/>
      </c>
      <c r="U63" s="146" t="str">
        <f>IF(COUNTIF('勤務表 (2)'!U$3:U13,当!$A$1)=COUNTIF('勤務表 (2)'!U$3:U12,当!$A$1),"",COUNTIF('勤務表 (2)'!U$3:U13,当!$A$1))</f>
        <v/>
      </c>
      <c r="V63" s="146" t="str">
        <f>IF(COUNTIF('勤務表 (2)'!V$3:V13,当!$A$1)=COUNTIF('勤務表 (2)'!V$3:V12,当!$A$1),"",COUNTIF('勤務表 (2)'!V$3:V13,当!$A$1))</f>
        <v/>
      </c>
      <c r="W63" s="146" t="str">
        <f>IF(COUNTIF('勤務表 (2)'!W$3:W13,当!$A$1)=COUNTIF('勤務表 (2)'!W$3:W12,当!$A$1),"",COUNTIF('勤務表 (2)'!W$3:W13,当!$A$1))</f>
        <v/>
      </c>
      <c r="X63" s="146" t="str">
        <f>IF(COUNTIF('勤務表 (2)'!X$3:X13,当!$A$1)=COUNTIF('勤務表 (2)'!X$3:X12,当!$A$1),"",COUNTIF('勤務表 (2)'!X$3:X13,当!$A$1))</f>
        <v/>
      </c>
      <c r="Y63" s="146">
        <f>IF(COUNTIF('勤務表 (2)'!Y$3:Y13,当!$A$1)=COUNTIF('勤務表 (2)'!Y$3:Y12,当!$A$1),"",COUNTIF('勤務表 (2)'!Y$3:Y13,当!$A$1))</f>
        <v>1</v>
      </c>
      <c r="Z63" s="146" t="str">
        <f>IF(COUNTIF('勤務表 (2)'!Z$3:Z13,当!$A$1)=COUNTIF('勤務表 (2)'!Z$3:Z12,当!$A$1),"",COUNTIF('勤務表 (2)'!Z$3:Z13,当!$A$1))</f>
        <v/>
      </c>
      <c r="AA63" s="146" t="str">
        <f>IF(COUNTIF('勤務表 (2)'!AA$3:AA13,当!$A$1)=COUNTIF('勤務表 (2)'!AA$3:AA12,当!$A$1),"",COUNTIF('勤務表 (2)'!AA$3:AA13,当!$A$1))</f>
        <v/>
      </c>
      <c r="AB63" s="146" t="str">
        <f>IF(COUNTIF('勤務表 (2)'!AB$3:AB13,当!$A$1)=COUNTIF('勤務表 (2)'!AB$3:AB12,当!$A$1),"",COUNTIF('勤務表 (2)'!AB$3:AB13,当!$A$1))</f>
        <v/>
      </c>
      <c r="AC63" s="146" t="str">
        <f>IF(COUNTIF('勤務表 (2)'!AC$3:AC13,当!$A$1)=COUNTIF('勤務表 (2)'!AC$3:AC12,当!$A$1),"",COUNTIF('勤務表 (2)'!AC$3:AC13,当!$A$1))</f>
        <v/>
      </c>
      <c r="AD63" s="146" t="str">
        <f>IF(COUNTIF('勤務表 (2)'!AD$3:AD13,当!$A$1)=COUNTIF('勤務表 (2)'!AD$3:AD12,当!$A$1),"",COUNTIF('勤務表 (2)'!AD$3:AD13,当!$A$1))</f>
        <v/>
      </c>
      <c r="AE63" s="146" t="str">
        <f>IF(COUNTIF('勤務表 (2)'!AE$3:AE13,当!$A$1)=COUNTIF('勤務表 (2)'!AE$3:AE12,当!$A$1),"",COUNTIF('勤務表 (2)'!AE$3:AE13,当!$A$1))</f>
        <v/>
      </c>
      <c r="AF63" s="146" t="str">
        <f>IF(COUNTIF('勤務表 (2)'!AF$3:AF13,当!$A$1)=COUNTIF('勤務表 (2)'!AF$3:AF12,当!$A$1),"",COUNTIF('勤務表 (2)'!AF$3:AF13,当!$A$1))</f>
        <v/>
      </c>
      <c r="AG63" s="146" t="str">
        <f>IF(COUNTIF('勤務表 (2)'!AG$3:AG13,当!$A$1)=COUNTIF('勤務表 (2)'!AG$3:AG12,当!$A$1),"",COUNTIF('勤務表 (2)'!AG$3:AG13,当!$A$1))</f>
        <v/>
      </c>
      <c r="AH63" s="144" t="str">
        <f>IF(COUNTIF('勤務表 (2)'!AH$3:AH13,当!$A$1)=COUNTIF('勤務表 (2)'!AH$3:AH12,当!$A$1),"",COUNTIF('勤務表 (2)'!AH$3:AH13,当!$A$1))</f>
        <v/>
      </c>
    </row>
    <row r="64" spans="1:34" s="37" customFormat="1" ht="13.15" customHeight="1" x14ac:dyDescent="0.2">
      <c r="A64" s="142">
        <f>IFERROR(IF(A63+1&lt;=MAX('デイリーデータ (2)'!G:G),A63+1,""),"")</f>
        <v>12</v>
      </c>
      <c r="B64" s="143" t="str">
        <f t="shared" si="8"/>
        <v>42503</v>
      </c>
      <c r="C64" s="144" t="str">
        <f t="shared" si="9"/>
        <v>澤野 正樹</v>
      </c>
      <c r="D64" s="145" t="str">
        <f>IF(COUNTIF('勤務表 (2)'!D$3:D14,当!$A$1)=COUNTIF('勤務表 (2)'!D$3:D13,当!$A$1),"",COUNTIF('勤務表 (2)'!D$3:D14,当!$A$1))</f>
        <v/>
      </c>
      <c r="E64" s="146" t="str">
        <f>IF(COUNTIF('勤務表 (2)'!E$3:E14,当!$A$1)=COUNTIF('勤務表 (2)'!E$3:E13,当!$A$1),"",COUNTIF('勤務表 (2)'!E$3:E14,当!$A$1))</f>
        <v/>
      </c>
      <c r="F64" s="146" t="str">
        <f>IF(COUNTIF('勤務表 (2)'!F$3:F14,当!$A$1)=COUNTIF('勤務表 (2)'!F$3:F13,当!$A$1),"",COUNTIF('勤務表 (2)'!F$3:F14,当!$A$1))</f>
        <v/>
      </c>
      <c r="G64" s="146" t="str">
        <f>IF(COUNTIF('勤務表 (2)'!G$3:G14,当!$A$1)=COUNTIF('勤務表 (2)'!G$3:G13,当!$A$1),"",COUNTIF('勤務表 (2)'!G$3:G14,当!$A$1))</f>
        <v/>
      </c>
      <c r="H64" s="146" t="str">
        <f>IF(COUNTIF('勤務表 (2)'!H$3:H14,当!$A$1)=COUNTIF('勤務表 (2)'!H$3:H13,当!$A$1),"",COUNTIF('勤務表 (2)'!H$3:H14,当!$A$1))</f>
        <v/>
      </c>
      <c r="I64" s="146" t="str">
        <f>IF(COUNTIF('勤務表 (2)'!I$3:I14,当!$A$1)=COUNTIF('勤務表 (2)'!I$3:I13,当!$A$1),"",COUNTIF('勤務表 (2)'!I$3:I14,当!$A$1))</f>
        <v/>
      </c>
      <c r="J64" s="146" t="str">
        <f>IF(COUNTIF('勤務表 (2)'!J$3:J14,当!$A$1)=COUNTIF('勤務表 (2)'!J$3:J13,当!$A$1),"",COUNTIF('勤務表 (2)'!J$3:J14,当!$A$1))</f>
        <v/>
      </c>
      <c r="K64" s="146" t="str">
        <f>IF(COUNTIF('勤務表 (2)'!K$3:K14,当!$A$1)=COUNTIF('勤務表 (2)'!K$3:K13,当!$A$1),"",COUNTIF('勤務表 (2)'!K$3:K14,当!$A$1))</f>
        <v/>
      </c>
      <c r="L64" s="146" t="str">
        <f>IF(COUNTIF('勤務表 (2)'!L$3:L14,当!$A$1)=COUNTIF('勤務表 (2)'!L$3:L13,当!$A$1),"",COUNTIF('勤務表 (2)'!L$3:L14,当!$A$1))</f>
        <v/>
      </c>
      <c r="M64" s="146" t="str">
        <f>IF(COUNTIF('勤務表 (2)'!M$3:M14,当!$A$1)=COUNTIF('勤務表 (2)'!M$3:M13,当!$A$1),"",COUNTIF('勤務表 (2)'!M$3:M14,当!$A$1))</f>
        <v/>
      </c>
      <c r="N64" s="146" t="str">
        <f>IF(COUNTIF('勤務表 (2)'!N$3:N14,当!$A$1)=COUNTIF('勤務表 (2)'!N$3:N13,当!$A$1),"",COUNTIF('勤務表 (2)'!N$3:N14,当!$A$1))</f>
        <v/>
      </c>
      <c r="O64" s="146" t="str">
        <f>IF(COUNTIF('勤務表 (2)'!O$3:O14,当!$A$1)=COUNTIF('勤務表 (2)'!O$3:O13,当!$A$1),"",COUNTIF('勤務表 (2)'!O$3:O14,当!$A$1))</f>
        <v/>
      </c>
      <c r="P64" s="146" t="str">
        <f>IF(COUNTIF('勤務表 (2)'!P$3:P14,当!$A$1)=COUNTIF('勤務表 (2)'!P$3:P13,当!$A$1),"",COUNTIF('勤務表 (2)'!P$3:P14,当!$A$1))</f>
        <v/>
      </c>
      <c r="Q64" s="146">
        <f>IF(COUNTIF('勤務表 (2)'!Q$3:Q14,当!$A$1)=COUNTIF('勤務表 (2)'!Q$3:Q13,当!$A$1),"",COUNTIF('勤務表 (2)'!Q$3:Q14,当!$A$1))</f>
        <v>1</v>
      </c>
      <c r="R64" s="146" t="str">
        <f>IF(COUNTIF('勤務表 (2)'!R$3:R14,当!$A$1)=COUNTIF('勤務表 (2)'!R$3:R13,当!$A$1),"",COUNTIF('勤務表 (2)'!R$3:R14,当!$A$1))</f>
        <v/>
      </c>
      <c r="S64" s="146" t="str">
        <f>IF(COUNTIF('勤務表 (2)'!S$3:S14,当!$A$1)=COUNTIF('勤務表 (2)'!S$3:S13,当!$A$1),"",COUNTIF('勤務表 (2)'!S$3:S14,当!$A$1))</f>
        <v/>
      </c>
      <c r="T64" s="146" t="str">
        <f>IF(COUNTIF('勤務表 (2)'!T$3:T14,当!$A$1)=COUNTIF('勤務表 (2)'!T$3:T13,当!$A$1),"",COUNTIF('勤務表 (2)'!T$3:T14,当!$A$1))</f>
        <v/>
      </c>
      <c r="U64" s="146" t="str">
        <f>IF(COUNTIF('勤務表 (2)'!U$3:U14,当!$A$1)=COUNTIF('勤務表 (2)'!U$3:U13,当!$A$1),"",COUNTIF('勤務表 (2)'!U$3:U14,当!$A$1))</f>
        <v/>
      </c>
      <c r="V64" s="146">
        <f>IF(COUNTIF('勤務表 (2)'!V$3:V14,当!$A$1)=COUNTIF('勤務表 (2)'!V$3:V13,当!$A$1),"",COUNTIF('勤務表 (2)'!V$3:V14,当!$A$1))</f>
        <v>1</v>
      </c>
      <c r="W64" s="146" t="str">
        <f>IF(COUNTIF('勤務表 (2)'!W$3:W14,当!$A$1)=COUNTIF('勤務表 (2)'!W$3:W13,当!$A$1),"",COUNTIF('勤務表 (2)'!W$3:W14,当!$A$1))</f>
        <v/>
      </c>
      <c r="X64" s="146" t="str">
        <f>IF(COUNTIF('勤務表 (2)'!X$3:X14,当!$A$1)=COUNTIF('勤務表 (2)'!X$3:X13,当!$A$1),"",COUNTIF('勤務表 (2)'!X$3:X14,当!$A$1))</f>
        <v/>
      </c>
      <c r="Y64" s="146" t="str">
        <f>IF(COUNTIF('勤務表 (2)'!Y$3:Y14,当!$A$1)=COUNTIF('勤務表 (2)'!Y$3:Y13,当!$A$1),"",COUNTIF('勤務表 (2)'!Y$3:Y14,当!$A$1))</f>
        <v/>
      </c>
      <c r="Z64" s="146" t="str">
        <f>IF(COUNTIF('勤務表 (2)'!Z$3:Z14,当!$A$1)=COUNTIF('勤務表 (2)'!Z$3:Z13,当!$A$1),"",COUNTIF('勤務表 (2)'!Z$3:Z14,当!$A$1))</f>
        <v/>
      </c>
      <c r="AA64" s="146" t="str">
        <f>IF(COUNTIF('勤務表 (2)'!AA$3:AA14,当!$A$1)=COUNTIF('勤務表 (2)'!AA$3:AA13,当!$A$1),"",COUNTIF('勤務表 (2)'!AA$3:AA14,当!$A$1))</f>
        <v/>
      </c>
      <c r="AB64" s="146" t="str">
        <f>IF(COUNTIF('勤務表 (2)'!AB$3:AB14,当!$A$1)=COUNTIF('勤務表 (2)'!AB$3:AB13,当!$A$1),"",COUNTIF('勤務表 (2)'!AB$3:AB14,当!$A$1))</f>
        <v/>
      </c>
      <c r="AC64" s="146" t="str">
        <f>IF(COUNTIF('勤務表 (2)'!AC$3:AC14,当!$A$1)=COUNTIF('勤務表 (2)'!AC$3:AC13,当!$A$1),"",COUNTIF('勤務表 (2)'!AC$3:AC14,当!$A$1))</f>
        <v/>
      </c>
      <c r="AD64" s="146" t="str">
        <f>IF(COUNTIF('勤務表 (2)'!AD$3:AD14,当!$A$1)=COUNTIF('勤務表 (2)'!AD$3:AD13,当!$A$1),"",COUNTIF('勤務表 (2)'!AD$3:AD14,当!$A$1))</f>
        <v/>
      </c>
      <c r="AE64" s="146" t="str">
        <f>IF(COUNTIF('勤務表 (2)'!AE$3:AE14,当!$A$1)=COUNTIF('勤務表 (2)'!AE$3:AE13,当!$A$1),"",COUNTIF('勤務表 (2)'!AE$3:AE14,当!$A$1))</f>
        <v/>
      </c>
      <c r="AF64" s="146" t="str">
        <f>IF(COUNTIF('勤務表 (2)'!AF$3:AF14,当!$A$1)=COUNTIF('勤務表 (2)'!AF$3:AF13,当!$A$1),"",COUNTIF('勤務表 (2)'!AF$3:AF14,当!$A$1))</f>
        <v/>
      </c>
      <c r="AG64" s="146" t="str">
        <f>IF(COUNTIF('勤務表 (2)'!AG$3:AG14,当!$A$1)=COUNTIF('勤務表 (2)'!AG$3:AG13,当!$A$1),"",COUNTIF('勤務表 (2)'!AG$3:AG14,当!$A$1))</f>
        <v/>
      </c>
      <c r="AH64" s="144" t="str">
        <f>IF(COUNTIF('勤務表 (2)'!AH$3:AH14,当!$A$1)=COUNTIF('勤務表 (2)'!AH$3:AH13,当!$A$1),"",COUNTIF('勤務表 (2)'!AH$3:AH14,当!$A$1))</f>
        <v/>
      </c>
    </row>
    <row r="65" spans="1:34" s="37" customFormat="1" ht="13.15" customHeight="1" x14ac:dyDescent="0.2">
      <c r="A65" s="142">
        <f>IFERROR(IF(A64+1&lt;=MAX('デイリーデータ (2)'!G:G),A64+1,""),"")</f>
        <v>13</v>
      </c>
      <c r="B65" s="143" t="str">
        <f t="shared" si="8"/>
        <v>46963</v>
      </c>
      <c r="C65" s="144" t="str">
        <f t="shared" si="9"/>
        <v>清水 和弥</v>
      </c>
      <c r="D65" s="145" t="str">
        <f>IF(COUNTIF('勤務表 (2)'!D$3:D15,当!$A$1)=COUNTIF('勤務表 (2)'!D$3:D14,当!$A$1),"",COUNTIF('勤務表 (2)'!D$3:D15,当!$A$1))</f>
        <v/>
      </c>
      <c r="E65" s="146" t="str">
        <f>IF(COUNTIF('勤務表 (2)'!E$3:E15,当!$A$1)=COUNTIF('勤務表 (2)'!E$3:E14,当!$A$1),"",COUNTIF('勤務表 (2)'!E$3:E15,当!$A$1))</f>
        <v/>
      </c>
      <c r="F65" s="146" t="str">
        <f>IF(COUNTIF('勤務表 (2)'!F$3:F15,当!$A$1)=COUNTIF('勤務表 (2)'!F$3:F14,当!$A$1),"",COUNTIF('勤務表 (2)'!F$3:F15,当!$A$1))</f>
        <v/>
      </c>
      <c r="G65" s="146" t="str">
        <f>IF(COUNTIF('勤務表 (2)'!G$3:G15,当!$A$1)=COUNTIF('勤務表 (2)'!G$3:G14,当!$A$1),"",COUNTIF('勤務表 (2)'!G$3:G15,当!$A$1))</f>
        <v/>
      </c>
      <c r="H65" s="146" t="str">
        <f>IF(COUNTIF('勤務表 (2)'!H$3:H15,当!$A$1)=COUNTIF('勤務表 (2)'!H$3:H14,当!$A$1),"",COUNTIF('勤務表 (2)'!H$3:H15,当!$A$1))</f>
        <v/>
      </c>
      <c r="I65" s="146" t="str">
        <f>IF(COUNTIF('勤務表 (2)'!I$3:I15,当!$A$1)=COUNTIF('勤務表 (2)'!I$3:I14,当!$A$1),"",COUNTIF('勤務表 (2)'!I$3:I15,当!$A$1))</f>
        <v/>
      </c>
      <c r="J65" s="146" t="str">
        <f>IF(COUNTIF('勤務表 (2)'!J$3:J15,当!$A$1)=COUNTIF('勤務表 (2)'!J$3:J14,当!$A$1),"",COUNTIF('勤務表 (2)'!J$3:J15,当!$A$1))</f>
        <v/>
      </c>
      <c r="K65" s="146" t="str">
        <f>IF(COUNTIF('勤務表 (2)'!K$3:K15,当!$A$1)=COUNTIF('勤務表 (2)'!K$3:K14,当!$A$1),"",COUNTIF('勤務表 (2)'!K$3:K15,当!$A$1))</f>
        <v/>
      </c>
      <c r="L65" s="146" t="str">
        <f>IF(COUNTIF('勤務表 (2)'!L$3:L15,当!$A$1)=COUNTIF('勤務表 (2)'!L$3:L14,当!$A$1),"",COUNTIF('勤務表 (2)'!L$3:L15,当!$A$1))</f>
        <v/>
      </c>
      <c r="M65" s="146" t="str">
        <f>IF(COUNTIF('勤務表 (2)'!M$3:M15,当!$A$1)=COUNTIF('勤務表 (2)'!M$3:M14,当!$A$1),"",COUNTIF('勤務表 (2)'!M$3:M15,当!$A$1))</f>
        <v/>
      </c>
      <c r="N65" s="146" t="str">
        <f>IF(COUNTIF('勤務表 (2)'!N$3:N15,当!$A$1)=COUNTIF('勤務表 (2)'!N$3:N14,当!$A$1),"",COUNTIF('勤務表 (2)'!N$3:N15,当!$A$1))</f>
        <v/>
      </c>
      <c r="O65" s="146" t="str">
        <f>IF(COUNTIF('勤務表 (2)'!O$3:O15,当!$A$1)=COUNTIF('勤務表 (2)'!O$3:O14,当!$A$1),"",COUNTIF('勤務表 (2)'!O$3:O15,当!$A$1))</f>
        <v/>
      </c>
      <c r="P65" s="146" t="str">
        <f>IF(COUNTIF('勤務表 (2)'!P$3:P15,当!$A$1)=COUNTIF('勤務表 (2)'!P$3:P14,当!$A$1),"",COUNTIF('勤務表 (2)'!P$3:P15,当!$A$1))</f>
        <v/>
      </c>
      <c r="Q65" s="146" t="str">
        <f>IF(COUNTIF('勤務表 (2)'!Q$3:Q15,当!$A$1)=COUNTIF('勤務表 (2)'!Q$3:Q14,当!$A$1),"",COUNTIF('勤務表 (2)'!Q$3:Q15,当!$A$1))</f>
        <v/>
      </c>
      <c r="R65" s="146" t="str">
        <f>IF(COUNTIF('勤務表 (2)'!R$3:R15,当!$A$1)=COUNTIF('勤務表 (2)'!R$3:R14,当!$A$1),"",COUNTIF('勤務表 (2)'!R$3:R15,当!$A$1))</f>
        <v/>
      </c>
      <c r="S65" s="146" t="str">
        <f>IF(COUNTIF('勤務表 (2)'!S$3:S15,当!$A$1)=COUNTIF('勤務表 (2)'!S$3:S14,当!$A$1),"",COUNTIF('勤務表 (2)'!S$3:S15,当!$A$1))</f>
        <v/>
      </c>
      <c r="T65" s="146" t="str">
        <f>IF(COUNTIF('勤務表 (2)'!T$3:T15,当!$A$1)=COUNTIF('勤務表 (2)'!T$3:T14,当!$A$1),"",COUNTIF('勤務表 (2)'!T$3:T15,当!$A$1))</f>
        <v/>
      </c>
      <c r="U65" s="146" t="str">
        <f>IF(COUNTIF('勤務表 (2)'!U$3:U15,当!$A$1)=COUNTIF('勤務表 (2)'!U$3:U14,当!$A$1),"",COUNTIF('勤務表 (2)'!U$3:U15,当!$A$1))</f>
        <v/>
      </c>
      <c r="V65" s="146" t="str">
        <f>IF(COUNTIF('勤務表 (2)'!V$3:V15,当!$A$1)=COUNTIF('勤務表 (2)'!V$3:V14,当!$A$1),"",COUNTIF('勤務表 (2)'!V$3:V15,当!$A$1))</f>
        <v/>
      </c>
      <c r="W65" s="146" t="str">
        <f>IF(COUNTIF('勤務表 (2)'!W$3:W15,当!$A$1)=COUNTIF('勤務表 (2)'!W$3:W14,当!$A$1),"",COUNTIF('勤務表 (2)'!W$3:W15,当!$A$1))</f>
        <v/>
      </c>
      <c r="X65" s="146" t="str">
        <f>IF(COUNTIF('勤務表 (2)'!X$3:X15,当!$A$1)=COUNTIF('勤務表 (2)'!X$3:X14,当!$A$1),"",COUNTIF('勤務表 (2)'!X$3:X15,当!$A$1))</f>
        <v/>
      </c>
      <c r="Y65" s="146" t="str">
        <f>IF(COUNTIF('勤務表 (2)'!Y$3:Y15,当!$A$1)=COUNTIF('勤務表 (2)'!Y$3:Y14,当!$A$1),"",COUNTIF('勤務表 (2)'!Y$3:Y15,当!$A$1))</f>
        <v/>
      </c>
      <c r="Z65" s="146" t="str">
        <f>IF(COUNTIF('勤務表 (2)'!Z$3:Z15,当!$A$1)=COUNTIF('勤務表 (2)'!Z$3:Z14,当!$A$1),"",COUNTIF('勤務表 (2)'!Z$3:Z15,当!$A$1))</f>
        <v/>
      </c>
      <c r="AA65" s="146" t="str">
        <f>IF(COUNTIF('勤務表 (2)'!AA$3:AA15,当!$A$1)=COUNTIF('勤務表 (2)'!AA$3:AA14,当!$A$1),"",COUNTIF('勤務表 (2)'!AA$3:AA15,当!$A$1))</f>
        <v/>
      </c>
      <c r="AB65" s="146" t="str">
        <f>IF(COUNTIF('勤務表 (2)'!AB$3:AB15,当!$A$1)=COUNTIF('勤務表 (2)'!AB$3:AB14,当!$A$1),"",COUNTIF('勤務表 (2)'!AB$3:AB15,当!$A$1))</f>
        <v/>
      </c>
      <c r="AC65" s="146" t="str">
        <f>IF(COUNTIF('勤務表 (2)'!AC$3:AC15,当!$A$1)=COUNTIF('勤務表 (2)'!AC$3:AC14,当!$A$1),"",COUNTIF('勤務表 (2)'!AC$3:AC15,当!$A$1))</f>
        <v/>
      </c>
      <c r="AD65" s="146" t="str">
        <f>IF(COUNTIF('勤務表 (2)'!AD$3:AD15,当!$A$1)=COUNTIF('勤務表 (2)'!AD$3:AD14,当!$A$1),"",COUNTIF('勤務表 (2)'!AD$3:AD15,当!$A$1))</f>
        <v/>
      </c>
      <c r="AE65" s="146" t="str">
        <f>IF(COUNTIF('勤務表 (2)'!AE$3:AE15,当!$A$1)=COUNTIF('勤務表 (2)'!AE$3:AE14,当!$A$1),"",COUNTIF('勤務表 (2)'!AE$3:AE15,当!$A$1))</f>
        <v/>
      </c>
      <c r="AF65" s="146" t="str">
        <f>IF(COUNTIF('勤務表 (2)'!AF$3:AF15,当!$A$1)=COUNTIF('勤務表 (2)'!AF$3:AF14,当!$A$1),"",COUNTIF('勤務表 (2)'!AF$3:AF15,当!$A$1))</f>
        <v/>
      </c>
      <c r="AG65" s="146" t="str">
        <f>IF(COUNTIF('勤務表 (2)'!AG$3:AG15,当!$A$1)=COUNTIF('勤務表 (2)'!AG$3:AG14,当!$A$1),"",COUNTIF('勤務表 (2)'!AG$3:AG15,当!$A$1))</f>
        <v/>
      </c>
      <c r="AH65" s="144" t="str">
        <f>IF(COUNTIF('勤務表 (2)'!AH$3:AH15,当!$A$1)=COUNTIF('勤務表 (2)'!AH$3:AH14,当!$A$1),"",COUNTIF('勤務表 (2)'!AH$3:AH15,当!$A$1))</f>
        <v/>
      </c>
    </row>
    <row r="66" spans="1:34" s="37" customFormat="1" ht="13.15" customHeight="1" x14ac:dyDescent="0.2">
      <c r="A66" s="142">
        <f>IFERROR(IF(A65+1&lt;=MAX('デイリーデータ (2)'!G:G),A65+1,""),"")</f>
        <v>14</v>
      </c>
      <c r="B66" s="143" t="str">
        <f t="shared" si="8"/>
        <v>52687</v>
      </c>
      <c r="C66" s="144" t="str">
        <f t="shared" si="9"/>
        <v>坪野 寿恵</v>
      </c>
      <c r="D66" s="145" t="str">
        <f>IF(COUNTIF('勤務表 (2)'!D$3:D16,当!$A$1)=COUNTIF('勤務表 (2)'!D$3:D15,当!$A$1),"",COUNTIF('勤務表 (2)'!D$3:D16,当!$A$1))</f>
        <v/>
      </c>
      <c r="E66" s="146" t="str">
        <f>IF(COUNTIF('勤務表 (2)'!E$3:E16,当!$A$1)=COUNTIF('勤務表 (2)'!E$3:E15,当!$A$1),"",COUNTIF('勤務表 (2)'!E$3:E16,当!$A$1))</f>
        <v/>
      </c>
      <c r="F66" s="146" t="str">
        <f>IF(COUNTIF('勤務表 (2)'!F$3:F16,当!$A$1)=COUNTIF('勤務表 (2)'!F$3:F15,当!$A$1),"",COUNTIF('勤務表 (2)'!F$3:F16,当!$A$1))</f>
        <v/>
      </c>
      <c r="G66" s="146" t="str">
        <f>IF(COUNTIF('勤務表 (2)'!G$3:G16,当!$A$1)=COUNTIF('勤務表 (2)'!G$3:G15,当!$A$1),"",COUNTIF('勤務表 (2)'!G$3:G16,当!$A$1))</f>
        <v/>
      </c>
      <c r="H66" s="146" t="str">
        <f>IF(COUNTIF('勤務表 (2)'!H$3:H16,当!$A$1)=COUNTIF('勤務表 (2)'!H$3:H15,当!$A$1),"",COUNTIF('勤務表 (2)'!H$3:H16,当!$A$1))</f>
        <v/>
      </c>
      <c r="I66" s="146" t="str">
        <f>IF(COUNTIF('勤務表 (2)'!I$3:I16,当!$A$1)=COUNTIF('勤務表 (2)'!I$3:I15,当!$A$1),"",COUNTIF('勤務表 (2)'!I$3:I16,当!$A$1))</f>
        <v/>
      </c>
      <c r="J66" s="146" t="str">
        <f>IF(COUNTIF('勤務表 (2)'!J$3:J16,当!$A$1)=COUNTIF('勤務表 (2)'!J$3:J15,当!$A$1),"",COUNTIF('勤務表 (2)'!J$3:J16,当!$A$1))</f>
        <v/>
      </c>
      <c r="K66" s="146" t="str">
        <f>IF(COUNTIF('勤務表 (2)'!K$3:K16,当!$A$1)=COUNTIF('勤務表 (2)'!K$3:K15,当!$A$1),"",COUNTIF('勤務表 (2)'!K$3:K16,当!$A$1))</f>
        <v/>
      </c>
      <c r="L66" s="146" t="str">
        <f>IF(COUNTIF('勤務表 (2)'!L$3:L16,当!$A$1)=COUNTIF('勤務表 (2)'!L$3:L15,当!$A$1),"",COUNTIF('勤務表 (2)'!L$3:L16,当!$A$1))</f>
        <v/>
      </c>
      <c r="M66" s="146" t="str">
        <f>IF(COUNTIF('勤務表 (2)'!M$3:M16,当!$A$1)=COUNTIF('勤務表 (2)'!M$3:M15,当!$A$1),"",COUNTIF('勤務表 (2)'!M$3:M16,当!$A$1))</f>
        <v/>
      </c>
      <c r="N66" s="146" t="str">
        <f>IF(COUNTIF('勤務表 (2)'!N$3:N16,当!$A$1)=COUNTIF('勤務表 (2)'!N$3:N15,当!$A$1),"",COUNTIF('勤務表 (2)'!N$3:N16,当!$A$1))</f>
        <v/>
      </c>
      <c r="O66" s="146" t="str">
        <f>IF(COUNTIF('勤務表 (2)'!O$3:O16,当!$A$1)=COUNTIF('勤務表 (2)'!O$3:O15,当!$A$1),"",COUNTIF('勤務表 (2)'!O$3:O16,当!$A$1))</f>
        <v/>
      </c>
      <c r="P66" s="146" t="str">
        <f>IF(COUNTIF('勤務表 (2)'!P$3:P16,当!$A$1)=COUNTIF('勤務表 (2)'!P$3:P15,当!$A$1),"",COUNTIF('勤務表 (2)'!P$3:P16,当!$A$1))</f>
        <v/>
      </c>
      <c r="Q66" s="146" t="str">
        <f>IF(COUNTIF('勤務表 (2)'!Q$3:Q16,当!$A$1)=COUNTIF('勤務表 (2)'!Q$3:Q15,当!$A$1),"",COUNTIF('勤務表 (2)'!Q$3:Q16,当!$A$1))</f>
        <v/>
      </c>
      <c r="R66" s="146" t="str">
        <f>IF(COUNTIF('勤務表 (2)'!R$3:R16,当!$A$1)=COUNTIF('勤務表 (2)'!R$3:R15,当!$A$1),"",COUNTIF('勤務表 (2)'!R$3:R16,当!$A$1))</f>
        <v/>
      </c>
      <c r="S66" s="146" t="str">
        <f>IF(COUNTIF('勤務表 (2)'!S$3:S16,当!$A$1)=COUNTIF('勤務表 (2)'!S$3:S15,当!$A$1),"",COUNTIF('勤務表 (2)'!S$3:S16,当!$A$1))</f>
        <v/>
      </c>
      <c r="T66" s="146" t="str">
        <f>IF(COUNTIF('勤務表 (2)'!T$3:T16,当!$A$1)=COUNTIF('勤務表 (2)'!T$3:T15,当!$A$1),"",COUNTIF('勤務表 (2)'!T$3:T16,当!$A$1))</f>
        <v/>
      </c>
      <c r="U66" s="146" t="str">
        <f>IF(COUNTIF('勤務表 (2)'!U$3:U16,当!$A$1)=COUNTIF('勤務表 (2)'!U$3:U15,当!$A$1),"",COUNTIF('勤務表 (2)'!U$3:U16,当!$A$1))</f>
        <v/>
      </c>
      <c r="V66" s="146" t="str">
        <f>IF(COUNTIF('勤務表 (2)'!V$3:V16,当!$A$1)=COUNTIF('勤務表 (2)'!V$3:V15,当!$A$1),"",COUNTIF('勤務表 (2)'!V$3:V16,当!$A$1))</f>
        <v/>
      </c>
      <c r="W66" s="146" t="str">
        <f>IF(COUNTIF('勤務表 (2)'!W$3:W16,当!$A$1)=COUNTIF('勤務表 (2)'!W$3:W15,当!$A$1),"",COUNTIF('勤務表 (2)'!W$3:W16,当!$A$1))</f>
        <v/>
      </c>
      <c r="X66" s="146" t="str">
        <f>IF(COUNTIF('勤務表 (2)'!X$3:X16,当!$A$1)=COUNTIF('勤務表 (2)'!X$3:X15,当!$A$1),"",COUNTIF('勤務表 (2)'!X$3:X16,当!$A$1))</f>
        <v/>
      </c>
      <c r="Y66" s="146" t="str">
        <f>IF(COUNTIF('勤務表 (2)'!Y$3:Y16,当!$A$1)=COUNTIF('勤務表 (2)'!Y$3:Y15,当!$A$1),"",COUNTIF('勤務表 (2)'!Y$3:Y16,当!$A$1))</f>
        <v/>
      </c>
      <c r="Z66" s="146" t="str">
        <f>IF(COUNTIF('勤務表 (2)'!Z$3:Z16,当!$A$1)=COUNTIF('勤務表 (2)'!Z$3:Z15,当!$A$1),"",COUNTIF('勤務表 (2)'!Z$3:Z16,当!$A$1))</f>
        <v/>
      </c>
      <c r="AA66" s="146" t="str">
        <f>IF(COUNTIF('勤務表 (2)'!AA$3:AA16,当!$A$1)=COUNTIF('勤務表 (2)'!AA$3:AA15,当!$A$1),"",COUNTIF('勤務表 (2)'!AA$3:AA16,当!$A$1))</f>
        <v/>
      </c>
      <c r="AB66" s="146" t="str">
        <f>IF(COUNTIF('勤務表 (2)'!AB$3:AB16,当!$A$1)=COUNTIF('勤務表 (2)'!AB$3:AB15,当!$A$1),"",COUNTIF('勤務表 (2)'!AB$3:AB16,当!$A$1))</f>
        <v/>
      </c>
      <c r="AC66" s="146" t="str">
        <f>IF(COUNTIF('勤務表 (2)'!AC$3:AC16,当!$A$1)=COUNTIF('勤務表 (2)'!AC$3:AC15,当!$A$1),"",COUNTIF('勤務表 (2)'!AC$3:AC16,当!$A$1))</f>
        <v/>
      </c>
      <c r="AD66" s="146" t="str">
        <f>IF(COUNTIF('勤務表 (2)'!AD$3:AD16,当!$A$1)=COUNTIF('勤務表 (2)'!AD$3:AD15,当!$A$1),"",COUNTIF('勤務表 (2)'!AD$3:AD16,当!$A$1))</f>
        <v/>
      </c>
      <c r="AE66" s="146" t="str">
        <f>IF(COUNTIF('勤務表 (2)'!AE$3:AE16,当!$A$1)=COUNTIF('勤務表 (2)'!AE$3:AE15,当!$A$1),"",COUNTIF('勤務表 (2)'!AE$3:AE16,当!$A$1))</f>
        <v/>
      </c>
      <c r="AF66" s="146" t="str">
        <f>IF(COUNTIF('勤務表 (2)'!AF$3:AF16,当!$A$1)=COUNTIF('勤務表 (2)'!AF$3:AF15,当!$A$1),"",COUNTIF('勤務表 (2)'!AF$3:AF16,当!$A$1))</f>
        <v/>
      </c>
      <c r="AG66" s="146" t="str">
        <f>IF(COUNTIF('勤務表 (2)'!AG$3:AG16,当!$A$1)=COUNTIF('勤務表 (2)'!AG$3:AG15,当!$A$1),"",COUNTIF('勤務表 (2)'!AG$3:AG16,当!$A$1))</f>
        <v/>
      </c>
      <c r="AH66" s="144" t="str">
        <f>IF(COUNTIF('勤務表 (2)'!AH$3:AH16,当!$A$1)=COUNTIF('勤務表 (2)'!AH$3:AH15,当!$A$1),"",COUNTIF('勤務表 (2)'!AH$3:AH16,当!$A$1))</f>
        <v/>
      </c>
    </row>
    <row r="67" spans="1:34" s="37" customFormat="1" ht="13.15" customHeight="1" x14ac:dyDescent="0.2">
      <c r="A67" s="142">
        <f>IFERROR(IF(A66+1&lt;=MAX('デイリーデータ (2)'!G:G),A66+1,""),"")</f>
        <v>15</v>
      </c>
      <c r="B67" s="143" t="str">
        <f t="shared" si="8"/>
        <v>56712</v>
      </c>
      <c r="C67" s="144" t="str">
        <f t="shared" si="9"/>
        <v>山田 正則</v>
      </c>
      <c r="D67" s="145" t="str">
        <f>IF(COUNTIF('勤務表 (2)'!D$3:D17,当!$A$1)=COUNTIF('勤務表 (2)'!D$3:D16,当!$A$1),"",COUNTIF('勤務表 (2)'!D$3:D17,当!$A$1))</f>
        <v/>
      </c>
      <c r="E67" s="146" t="str">
        <f>IF(COUNTIF('勤務表 (2)'!E$3:E17,当!$A$1)=COUNTIF('勤務表 (2)'!E$3:E16,当!$A$1),"",COUNTIF('勤務表 (2)'!E$3:E17,当!$A$1))</f>
        <v/>
      </c>
      <c r="F67" s="146" t="str">
        <f>IF(COUNTIF('勤務表 (2)'!F$3:F17,当!$A$1)=COUNTIF('勤務表 (2)'!F$3:F16,当!$A$1),"",COUNTIF('勤務表 (2)'!F$3:F17,当!$A$1))</f>
        <v/>
      </c>
      <c r="G67" s="146" t="str">
        <f>IF(COUNTIF('勤務表 (2)'!G$3:G17,当!$A$1)=COUNTIF('勤務表 (2)'!G$3:G16,当!$A$1),"",COUNTIF('勤務表 (2)'!G$3:G17,当!$A$1))</f>
        <v/>
      </c>
      <c r="H67" s="146" t="str">
        <f>IF(COUNTIF('勤務表 (2)'!H$3:H17,当!$A$1)=COUNTIF('勤務表 (2)'!H$3:H16,当!$A$1),"",COUNTIF('勤務表 (2)'!H$3:H17,当!$A$1))</f>
        <v/>
      </c>
      <c r="I67" s="146" t="str">
        <f>IF(COUNTIF('勤務表 (2)'!I$3:I17,当!$A$1)=COUNTIF('勤務表 (2)'!I$3:I16,当!$A$1),"",COUNTIF('勤務表 (2)'!I$3:I17,当!$A$1))</f>
        <v/>
      </c>
      <c r="J67" s="146" t="str">
        <f>IF(COUNTIF('勤務表 (2)'!J$3:J17,当!$A$1)=COUNTIF('勤務表 (2)'!J$3:J16,当!$A$1),"",COUNTIF('勤務表 (2)'!J$3:J17,当!$A$1))</f>
        <v/>
      </c>
      <c r="K67" s="146" t="str">
        <f>IF(COUNTIF('勤務表 (2)'!K$3:K17,当!$A$1)=COUNTIF('勤務表 (2)'!K$3:K16,当!$A$1),"",COUNTIF('勤務表 (2)'!K$3:K17,当!$A$1))</f>
        <v/>
      </c>
      <c r="L67" s="146" t="str">
        <f>IF(COUNTIF('勤務表 (2)'!L$3:L17,当!$A$1)=COUNTIF('勤務表 (2)'!L$3:L16,当!$A$1),"",COUNTIF('勤務表 (2)'!L$3:L17,当!$A$1))</f>
        <v/>
      </c>
      <c r="M67" s="146" t="str">
        <f>IF(COUNTIF('勤務表 (2)'!M$3:M17,当!$A$1)=COUNTIF('勤務表 (2)'!M$3:M16,当!$A$1),"",COUNTIF('勤務表 (2)'!M$3:M17,当!$A$1))</f>
        <v/>
      </c>
      <c r="N67" s="146" t="str">
        <f>IF(COUNTIF('勤務表 (2)'!N$3:N17,当!$A$1)=COUNTIF('勤務表 (2)'!N$3:N16,当!$A$1),"",COUNTIF('勤務表 (2)'!N$3:N17,当!$A$1))</f>
        <v/>
      </c>
      <c r="O67" s="146" t="str">
        <f>IF(COUNTIF('勤務表 (2)'!O$3:O17,当!$A$1)=COUNTIF('勤務表 (2)'!O$3:O16,当!$A$1),"",COUNTIF('勤務表 (2)'!O$3:O17,当!$A$1))</f>
        <v/>
      </c>
      <c r="P67" s="146">
        <f>IF(COUNTIF('勤務表 (2)'!P$3:P17,当!$A$1)=COUNTIF('勤務表 (2)'!P$3:P16,当!$A$1),"",COUNTIF('勤務表 (2)'!P$3:P17,当!$A$1))</f>
        <v>1</v>
      </c>
      <c r="Q67" s="146" t="str">
        <f>IF(COUNTIF('勤務表 (2)'!Q$3:Q17,当!$A$1)=COUNTIF('勤務表 (2)'!Q$3:Q16,当!$A$1),"",COUNTIF('勤務表 (2)'!Q$3:Q17,当!$A$1))</f>
        <v/>
      </c>
      <c r="R67" s="146" t="str">
        <f>IF(COUNTIF('勤務表 (2)'!R$3:R17,当!$A$1)=COUNTIF('勤務表 (2)'!R$3:R16,当!$A$1),"",COUNTIF('勤務表 (2)'!R$3:R17,当!$A$1))</f>
        <v/>
      </c>
      <c r="S67" s="146" t="str">
        <f>IF(COUNTIF('勤務表 (2)'!S$3:S17,当!$A$1)=COUNTIF('勤務表 (2)'!S$3:S16,当!$A$1),"",COUNTIF('勤務表 (2)'!S$3:S17,当!$A$1))</f>
        <v/>
      </c>
      <c r="T67" s="146" t="str">
        <f>IF(COUNTIF('勤務表 (2)'!T$3:T17,当!$A$1)=COUNTIF('勤務表 (2)'!T$3:T16,当!$A$1),"",COUNTIF('勤務表 (2)'!T$3:T17,当!$A$1))</f>
        <v/>
      </c>
      <c r="U67" s="146" t="str">
        <f>IF(COUNTIF('勤務表 (2)'!U$3:U17,当!$A$1)=COUNTIF('勤務表 (2)'!U$3:U16,当!$A$1),"",COUNTIF('勤務表 (2)'!U$3:U17,当!$A$1))</f>
        <v/>
      </c>
      <c r="V67" s="146" t="str">
        <f>IF(COUNTIF('勤務表 (2)'!V$3:V17,当!$A$1)=COUNTIF('勤務表 (2)'!V$3:V16,当!$A$1),"",COUNTIF('勤務表 (2)'!V$3:V17,当!$A$1))</f>
        <v/>
      </c>
      <c r="W67" s="146" t="str">
        <f>IF(COUNTIF('勤務表 (2)'!W$3:W17,当!$A$1)=COUNTIF('勤務表 (2)'!W$3:W16,当!$A$1),"",COUNTIF('勤務表 (2)'!W$3:W17,当!$A$1))</f>
        <v/>
      </c>
      <c r="X67" s="146" t="str">
        <f>IF(COUNTIF('勤務表 (2)'!X$3:X17,当!$A$1)=COUNTIF('勤務表 (2)'!X$3:X16,当!$A$1),"",COUNTIF('勤務表 (2)'!X$3:X17,当!$A$1))</f>
        <v/>
      </c>
      <c r="Y67" s="146" t="str">
        <f>IF(COUNTIF('勤務表 (2)'!Y$3:Y17,当!$A$1)=COUNTIF('勤務表 (2)'!Y$3:Y16,当!$A$1),"",COUNTIF('勤務表 (2)'!Y$3:Y17,当!$A$1))</f>
        <v/>
      </c>
      <c r="Z67" s="146" t="str">
        <f>IF(COUNTIF('勤務表 (2)'!Z$3:Z17,当!$A$1)=COUNTIF('勤務表 (2)'!Z$3:Z16,当!$A$1),"",COUNTIF('勤務表 (2)'!Z$3:Z17,当!$A$1))</f>
        <v/>
      </c>
      <c r="AA67" s="146" t="str">
        <f>IF(COUNTIF('勤務表 (2)'!AA$3:AA17,当!$A$1)=COUNTIF('勤務表 (2)'!AA$3:AA16,当!$A$1),"",COUNTIF('勤務表 (2)'!AA$3:AA17,当!$A$1))</f>
        <v/>
      </c>
      <c r="AB67" s="146" t="str">
        <f>IF(COUNTIF('勤務表 (2)'!AB$3:AB17,当!$A$1)=COUNTIF('勤務表 (2)'!AB$3:AB16,当!$A$1),"",COUNTIF('勤務表 (2)'!AB$3:AB17,当!$A$1))</f>
        <v/>
      </c>
      <c r="AC67" s="146" t="str">
        <f>IF(COUNTIF('勤務表 (2)'!AC$3:AC17,当!$A$1)=COUNTIF('勤務表 (2)'!AC$3:AC16,当!$A$1),"",COUNTIF('勤務表 (2)'!AC$3:AC17,当!$A$1))</f>
        <v/>
      </c>
      <c r="AD67" s="146">
        <f>IF(COUNTIF('勤務表 (2)'!AD$3:AD17,当!$A$1)=COUNTIF('勤務表 (2)'!AD$3:AD16,当!$A$1),"",COUNTIF('勤務表 (2)'!AD$3:AD17,当!$A$1))</f>
        <v>1</v>
      </c>
      <c r="AE67" s="146" t="str">
        <f>IF(COUNTIF('勤務表 (2)'!AE$3:AE17,当!$A$1)=COUNTIF('勤務表 (2)'!AE$3:AE16,当!$A$1),"",COUNTIF('勤務表 (2)'!AE$3:AE17,当!$A$1))</f>
        <v/>
      </c>
      <c r="AF67" s="146" t="str">
        <f>IF(COUNTIF('勤務表 (2)'!AF$3:AF17,当!$A$1)=COUNTIF('勤務表 (2)'!AF$3:AF16,当!$A$1),"",COUNTIF('勤務表 (2)'!AF$3:AF17,当!$A$1))</f>
        <v/>
      </c>
      <c r="AG67" s="146" t="str">
        <f>IF(COUNTIF('勤務表 (2)'!AG$3:AG17,当!$A$1)=COUNTIF('勤務表 (2)'!AG$3:AG16,当!$A$1),"",COUNTIF('勤務表 (2)'!AG$3:AG17,当!$A$1))</f>
        <v/>
      </c>
      <c r="AH67" s="144" t="str">
        <f>IF(COUNTIF('勤務表 (2)'!AH$3:AH17,当!$A$1)=COUNTIF('勤務表 (2)'!AH$3:AH16,当!$A$1),"",COUNTIF('勤務表 (2)'!AH$3:AH17,当!$A$1))</f>
        <v/>
      </c>
    </row>
    <row r="68" spans="1:34" s="37" customFormat="1" ht="13.15" customHeight="1" x14ac:dyDescent="0.2">
      <c r="A68" s="142">
        <f>IFERROR(IF(A67+1&lt;=MAX('デイリーデータ (2)'!G:G),A67+1,""),"")</f>
        <v>16</v>
      </c>
      <c r="B68" s="143" t="str">
        <f t="shared" si="8"/>
        <v>97962</v>
      </c>
      <c r="C68" s="144" t="str">
        <f t="shared" si="9"/>
        <v>林 亮子</v>
      </c>
      <c r="D68" s="145" t="str">
        <f>IF(COUNTIF('勤務表 (2)'!D$3:D18,当!$A$1)=COUNTIF('勤務表 (2)'!D$3:D17,当!$A$1),"",COUNTIF('勤務表 (2)'!D$3:D18,当!$A$1))</f>
        <v/>
      </c>
      <c r="E68" s="146" t="str">
        <f>IF(COUNTIF('勤務表 (2)'!E$3:E18,当!$A$1)=COUNTIF('勤務表 (2)'!E$3:E17,当!$A$1),"",COUNTIF('勤務表 (2)'!E$3:E18,当!$A$1))</f>
        <v/>
      </c>
      <c r="F68" s="146" t="str">
        <f>IF(COUNTIF('勤務表 (2)'!F$3:F18,当!$A$1)=COUNTIF('勤務表 (2)'!F$3:F17,当!$A$1),"",COUNTIF('勤務表 (2)'!F$3:F18,当!$A$1))</f>
        <v/>
      </c>
      <c r="G68" s="146" t="str">
        <f>IF(COUNTIF('勤務表 (2)'!G$3:G18,当!$A$1)=COUNTIF('勤務表 (2)'!G$3:G17,当!$A$1),"",COUNTIF('勤務表 (2)'!G$3:G18,当!$A$1))</f>
        <v/>
      </c>
      <c r="H68" s="146" t="str">
        <f>IF(COUNTIF('勤務表 (2)'!H$3:H18,当!$A$1)=COUNTIF('勤務表 (2)'!H$3:H17,当!$A$1),"",COUNTIF('勤務表 (2)'!H$3:H18,当!$A$1))</f>
        <v/>
      </c>
      <c r="I68" s="146" t="str">
        <f>IF(COUNTIF('勤務表 (2)'!I$3:I18,当!$A$1)=COUNTIF('勤務表 (2)'!I$3:I17,当!$A$1),"",COUNTIF('勤務表 (2)'!I$3:I18,当!$A$1))</f>
        <v/>
      </c>
      <c r="J68" s="146" t="str">
        <f>IF(COUNTIF('勤務表 (2)'!J$3:J18,当!$A$1)=COUNTIF('勤務表 (2)'!J$3:J17,当!$A$1),"",COUNTIF('勤務表 (2)'!J$3:J18,当!$A$1))</f>
        <v/>
      </c>
      <c r="K68" s="146" t="str">
        <f>IF(COUNTIF('勤務表 (2)'!K$3:K18,当!$A$1)=COUNTIF('勤務表 (2)'!K$3:K17,当!$A$1),"",COUNTIF('勤務表 (2)'!K$3:K18,当!$A$1))</f>
        <v/>
      </c>
      <c r="L68" s="146">
        <f>IF(COUNTIF('勤務表 (2)'!L$3:L18,当!$A$1)=COUNTIF('勤務表 (2)'!L$3:L17,当!$A$1),"",COUNTIF('勤務表 (2)'!L$3:L18,当!$A$1))</f>
        <v>1</v>
      </c>
      <c r="M68" s="146" t="str">
        <f>IF(COUNTIF('勤務表 (2)'!M$3:M18,当!$A$1)=COUNTIF('勤務表 (2)'!M$3:M17,当!$A$1),"",COUNTIF('勤務表 (2)'!M$3:M18,当!$A$1))</f>
        <v/>
      </c>
      <c r="N68" s="146" t="str">
        <f>IF(COUNTIF('勤務表 (2)'!N$3:N18,当!$A$1)=COUNTIF('勤務表 (2)'!N$3:N17,当!$A$1),"",COUNTIF('勤務表 (2)'!N$3:N18,当!$A$1))</f>
        <v/>
      </c>
      <c r="O68" s="146" t="str">
        <f>IF(COUNTIF('勤務表 (2)'!O$3:O18,当!$A$1)=COUNTIF('勤務表 (2)'!O$3:O17,当!$A$1),"",COUNTIF('勤務表 (2)'!O$3:O18,当!$A$1))</f>
        <v/>
      </c>
      <c r="P68" s="146" t="str">
        <f>IF(COUNTIF('勤務表 (2)'!P$3:P18,当!$A$1)=COUNTIF('勤務表 (2)'!P$3:P17,当!$A$1),"",COUNTIF('勤務表 (2)'!P$3:P18,当!$A$1))</f>
        <v/>
      </c>
      <c r="Q68" s="146" t="str">
        <f>IF(COUNTIF('勤務表 (2)'!Q$3:Q18,当!$A$1)=COUNTIF('勤務表 (2)'!Q$3:Q17,当!$A$1),"",COUNTIF('勤務表 (2)'!Q$3:Q18,当!$A$1))</f>
        <v/>
      </c>
      <c r="R68" s="146" t="str">
        <f>IF(COUNTIF('勤務表 (2)'!R$3:R18,当!$A$1)=COUNTIF('勤務表 (2)'!R$3:R17,当!$A$1),"",COUNTIF('勤務表 (2)'!R$3:R18,当!$A$1))</f>
        <v/>
      </c>
      <c r="S68" s="146" t="str">
        <f>IF(COUNTIF('勤務表 (2)'!S$3:S18,当!$A$1)=COUNTIF('勤務表 (2)'!S$3:S17,当!$A$1),"",COUNTIF('勤務表 (2)'!S$3:S18,当!$A$1))</f>
        <v/>
      </c>
      <c r="T68" s="146" t="str">
        <f>IF(COUNTIF('勤務表 (2)'!T$3:T18,当!$A$1)=COUNTIF('勤務表 (2)'!T$3:T17,当!$A$1),"",COUNTIF('勤務表 (2)'!T$3:T18,当!$A$1))</f>
        <v/>
      </c>
      <c r="U68" s="146" t="str">
        <f>IF(COUNTIF('勤務表 (2)'!U$3:U18,当!$A$1)=COUNTIF('勤務表 (2)'!U$3:U17,当!$A$1),"",COUNTIF('勤務表 (2)'!U$3:U18,当!$A$1))</f>
        <v/>
      </c>
      <c r="V68" s="146" t="str">
        <f>IF(COUNTIF('勤務表 (2)'!V$3:V18,当!$A$1)=COUNTIF('勤務表 (2)'!V$3:V17,当!$A$1),"",COUNTIF('勤務表 (2)'!V$3:V18,当!$A$1))</f>
        <v/>
      </c>
      <c r="W68" s="146" t="str">
        <f>IF(COUNTIF('勤務表 (2)'!W$3:W18,当!$A$1)=COUNTIF('勤務表 (2)'!W$3:W17,当!$A$1),"",COUNTIF('勤務表 (2)'!W$3:W18,当!$A$1))</f>
        <v/>
      </c>
      <c r="X68" s="146" t="str">
        <f>IF(COUNTIF('勤務表 (2)'!X$3:X18,当!$A$1)=COUNTIF('勤務表 (2)'!X$3:X17,当!$A$1),"",COUNTIF('勤務表 (2)'!X$3:X18,当!$A$1))</f>
        <v/>
      </c>
      <c r="Y68" s="146" t="str">
        <f>IF(COUNTIF('勤務表 (2)'!Y$3:Y18,当!$A$1)=COUNTIF('勤務表 (2)'!Y$3:Y17,当!$A$1),"",COUNTIF('勤務表 (2)'!Y$3:Y18,当!$A$1))</f>
        <v/>
      </c>
      <c r="Z68" s="146" t="str">
        <f>IF(COUNTIF('勤務表 (2)'!Z$3:Z18,当!$A$1)=COUNTIF('勤務表 (2)'!Z$3:Z17,当!$A$1),"",COUNTIF('勤務表 (2)'!Z$3:Z18,当!$A$1))</f>
        <v/>
      </c>
      <c r="AA68" s="146" t="str">
        <f>IF(COUNTIF('勤務表 (2)'!AA$3:AA18,当!$A$1)=COUNTIF('勤務表 (2)'!AA$3:AA17,当!$A$1),"",COUNTIF('勤務表 (2)'!AA$3:AA18,当!$A$1))</f>
        <v/>
      </c>
      <c r="AB68" s="146" t="str">
        <f>IF(COUNTIF('勤務表 (2)'!AB$3:AB18,当!$A$1)=COUNTIF('勤務表 (2)'!AB$3:AB17,当!$A$1),"",COUNTIF('勤務表 (2)'!AB$3:AB18,当!$A$1))</f>
        <v/>
      </c>
      <c r="AC68" s="146" t="str">
        <f>IF(COUNTIF('勤務表 (2)'!AC$3:AC18,当!$A$1)=COUNTIF('勤務表 (2)'!AC$3:AC17,当!$A$1),"",COUNTIF('勤務表 (2)'!AC$3:AC18,当!$A$1))</f>
        <v/>
      </c>
      <c r="AD68" s="146" t="str">
        <f>IF(COUNTIF('勤務表 (2)'!AD$3:AD18,当!$A$1)=COUNTIF('勤務表 (2)'!AD$3:AD17,当!$A$1),"",COUNTIF('勤務表 (2)'!AD$3:AD18,当!$A$1))</f>
        <v/>
      </c>
      <c r="AE68" s="146" t="str">
        <f>IF(COUNTIF('勤務表 (2)'!AE$3:AE18,当!$A$1)=COUNTIF('勤務表 (2)'!AE$3:AE17,当!$A$1),"",COUNTIF('勤務表 (2)'!AE$3:AE18,当!$A$1))</f>
        <v/>
      </c>
      <c r="AF68" s="146" t="str">
        <f>IF(COUNTIF('勤務表 (2)'!AF$3:AF18,当!$A$1)=COUNTIF('勤務表 (2)'!AF$3:AF17,当!$A$1),"",COUNTIF('勤務表 (2)'!AF$3:AF18,当!$A$1))</f>
        <v/>
      </c>
      <c r="AG68" s="146">
        <f>IF(COUNTIF('勤務表 (2)'!AG$3:AG18,当!$A$1)=COUNTIF('勤務表 (2)'!AG$3:AG17,当!$A$1),"",COUNTIF('勤務表 (2)'!AG$3:AG18,当!$A$1))</f>
        <v>1</v>
      </c>
      <c r="AH68" s="144" t="str">
        <f>IF(COUNTIF('勤務表 (2)'!AH$3:AH18,当!$A$1)=COUNTIF('勤務表 (2)'!AH$3:AH17,当!$A$1),"",COUNTIF('勤務表 (2)'!AH$3:AH18,当!$A$1))</f>
        <v/>
      </c>
    </row>
    <row r="69" spans="1:34" s="37" customFormat="1" ht="13.15" customHeight="1" x14ac:dyDescent="0.2">
      <c r="A69" s="142">
        <f>IFERROR(IF(A68+1&lt;=MAX('デイリーデータ (2)'!G:G),A68+1,""),"")</f>
        <v>17</v>
      </c>
      <c r="B69" s="143" t="str">
        <f t="shared" si="8"/>
        <v>103814</v>
      </c>
      <c r="C69" s="144" t="str">
        <f t="shared" si="9"/>
        <v>田村 能之</v>
      </c>
      <c r="D69" s="145" t="str">
        <f>IF(COUNTIF('勤務表 (2)'!D$3:D19,当!$A$1)=COUNTIF('勤務表 (2)'!D$3:D18,当!$A$1),"",COUNTIF('勤務表 (2)'!D$3:D19,当!$A$1))</f>
        <v/>
      </c>
      <c r="E69" s="146" t="str">
        <f>IF(COUNTIF('勤務表 (2)'!E$3:E19,当!$A$1)=COUNTIF('勤務表 (2)'!E$3:E18,当!$A$1),"",COUNTIF('勤務表 (2)'!E$3:E19,当!$A$1))</f>
        <v/>
      </c>
      <c r="F69" s="146" t="str">
        <f>IF(COUNTIF('勤務表 (2)'!F$3:F19,当!$A$1)=COUNTIF('勤務表 (2)'!F$3:F18,当!$A$1),"",COUNTIF('勤務表 (2)'!F$3:F19,当!$A$1))</f>
        <v/>
      </c>
      <c r="G69" s="146" t="str">
        <f>IF(COUNTIF('勤務表 (2)'!G$3:G19,当!$A$1)=COUNTIF('勤務表 (2)'!G$3:G18,当!$A$1),"",COUNTIF('勤務表 (2)'!G$3:G19,当!$A$1))</f>
        <v/>
      </c>
      <c r="H69" s="146">
        <f>IF(COUNTIF('勤務表 (2)'!H$3:H19,当!$A$1)=COUNTIF('勤務表 (2)'!H$3:H18,当!$A$1),"",COUNTIF('勤務表 (2)'!H$3:H19,当!$A$1))</f>
        <v>2</v>
      </c>
      <c r="I69" s="146" t="str">
        <f>IF(COUNTIF('勤務表 (2)'!I$3:I19,当!$A$1)=COUNTIF('勤務表 (2)'!I$3:I18,当!$A$1),"",COUNTIF('勤務表 (2)'!I$3:I19,当!$A$1))</f>
        <v/>
      </c>
      <c r="J69" s="146" t="str">
        <f>IF(COUNTIF('勤務表 (2)'!J$3:J19,当!$A$1)=COUNTIF('勤務表 (2)'!J$3:J18,当!$A$1),"",COUNTIF('勤務表 (2)'!J$3:J19,当!$A$1))</f>
        <v/>
      </c>
      <c r="K69" s="146" t="str">
        <f>IF(COUNTIF('勤務表 (2)'!K$3:K19,当!$A$1)=COUNTIF('勤務表 (2)'!K$3:K18,当!$A$1),"",COUNTIF('勤務表 (2)'!K$3:K19,当!$A$1))</f>
        <v/>
      </c>
      <c r="L69" s="146" t="str">
        <f>IF(COUNTIF('勤務表 (2)'!L$3:L19,当!$A$1)=COUNTIF('勤務表 (2)'!L$3:L18,当!$A$1),"",COUNTIF('勤務表 (2)'!L$3:L19,当!$A$1))</f>
        <v/>
      </c>
      <c r="M69" s="146">
        <f>IF(COUNTIF('勤務表 (2)'!M$3:M19,当!$A$1)=COUNTIF('勤務表 (2)'!M$3:M18,当!$A$1),"",COUNTIF('勤務表 (2)'!M$3:M19,当!$A$1))</f>
        <v>2</v>
      </c>
      <c r="N69" s="146" t="str">
        <f>IF(COUNTIF('勤務表 (2)'!N$3:N19,当!$A$1)=COUNTIF('勤務表 (2)'!N$3:N18,当!$A$1),"",COUNTIF('勤務表 (2)'!N$3:N19,当!$A$1))</f>
        <v/>
      </c>
      <c r="O69" s="146" t="str">
        <f>IF(COUNTIF('勤務表 (2)'!O$3:O19,当!$A$1)=COUNTIF('勤務表 (2)'!O$3:O18,当!$A$1),"",COUNTIF('勤務表 (2)'!O$3:O19,当!$A$1))</f>
        <v/>
      </c>
      <c r="P69" s="146" t="str">
        <f>IF(COUNTIF('勤務表 (2)'!P$3:P19,当!$A$1)=COUNTIF('勤務表 (2)'!P$3:P18,当!$A$1),"",COUNTIF('勤務表 (2)'!P$3:P19,当!$A$1))</f>
        <v/>
      </c>
      <c r="Q69" s="146" t="str">
        <f>IF(COUNTIF('勤務表 (2)'!Q$3:Q19,当!$A$1)=COUNTIF('勤務表 (2)'!Q$3:Q18,当!$A$1),"",COUNTIF('勤務表 (2)'!Q$3:Q19,当!$A$1))</f>
        <v/>
      </c>
      <c r="R69" s="146" t="str">
        <f>IF(COUNTIF('勤務表 (2)'!R$3:R19,当!$A$1)=COUNTIF('勤務表 (2)'!R$3:R18,当!$A$1),"",COUNTIF('勤務表 (2)'!R$3:R19,当!$A$1))</f>
        <v/>
      </c>
      <c r="S69" s="146" t="str">
        <f>IF(COUNTIF('勤務表 (2)'!S$3:S19,当!$A$1)=COUNTIF('勤務表 (2)'!S$3:S18,当!$A$1),"",COUNTIF('勤務表 (2)'!S$3:S19,当!$A$1))</f>
        <v/>
      </c>
      <c r="T69" s="146" t="str">
        <f>IF(COUNTIF('勤務表 (2)'!T$3:T19,当!$A$1)=COUNTIF('勤務表 (2)'!T$3:T18,当!$A$1),"",COUNTIF('勤務表 (2)'!T$3:T19,当!$A$1))</f>
        <v/>
      </c>
      <c r="U69" s="146">
        <f>IF(COUNTIF('勤務表 (2)'!U$3:U19,当!$A$1)=COUNTIF('勤務表 (2)'!U$3:U18,当!$A$1),"",COUNTIF('勤務表 (2)'!U$3:U19,当!$A$1))</f>
        <v>1</v>
      </c>
      <c r="V69" s="146" t="str">
        <f>IF(COUNTIF('勤務表 (2)'!V$3:V19,当!$A$1)=COUNTIF('勤務表 (2)'!V$3:V18,当!$A$1),"",COUNTIF('勤務表 (2)'!V$3:V19,当!$A$1))</f>
        <v/>
      </c>
      <c r="W69" s="146" t="str">
        <f>IF(COUNTIF('勤務表 (2)'!W$3:W19,当!$A$1)=COUNTIF('勤務表 (2)'!W$3:W18,当!$A$1),"",COUNTIF('勤務表 (2)'!W$3:W19,当!$A$1))</f>
        <v/>
      </c>
      <c r="X69" s="146" t="str">
        <f>IF(COUNTIF('勤務表 (2)'!X$3:X19,当!$A$1)=COUNTIF('勤務表 (2)'!X$3:X18,当!$A$1),"",COUNTIF('勤務表 (2)'!X$3:X19,当!$A$1))</f>
        <v/>
      </c>
      <c r="Y69" s="146" t="str">
        <f>IF(COUNTIF('勤務表 (2)'!Y$3:Y19,当!$A$1)=COUNTIF('勤務表 (2)'!Y$3:Y18,当!$A$1),"",COUNTIF('勤務表 (2)'!Y$3:Y19,当!$A$1))</f>
        <v/>
      </c>
      <c r="Z69" s="146" t="str">
        <f>IF(COUNTIF('勤務表 (2)'!Z$3:Z19,当!$A$1)=COUNTIF('勤務表 (2)'!Z$3:Z18,当!$A$1),"",COUNTIF('勤務表 (2)'!Z$3:Z19,当!$A$1))</f>
        <v/>
      </c>
      <c r="AA69" s="146" t="str">
        <f>IF(COUNTIF('勤務表 (2)'!AA$3:AA19,当!$A$1)=COUNTIF('勤務表 (2)'!AA$3:AA18,当!$A$1),"",COUNTIF('勤務表 (2)'!AA$3:AA19,当!$A$1))</f>
        <v/>
      </c>
      <c r="AB69" s="146" t="str">
        <f>IF(COUNTIF('勤務表 (2)'!AB$3:AB19,当!$A$1)=COUNTIF('勤務表 (2)'!AB$3:AB18,当!$A$1),"",COUNTIF('勤務表 (2)'!AB$3:AB19,当!$A$1))</f>
        <v/>
      </c>
      <c r="AC69" s="146" t="str">
        <f>IF(COUNTIF('勤務表 (2)'!AC$3:AC19,当!$A$1)=COUNTIF('勤務表 (2)'!AC$3:AC18,当!$A$1),"",COUNTIF('勤務表 (2)'!AC$3:AC19,当!$A$1))</f>
        <v/>
      </c>
      <c r="AD69" s="146" t="str">
        <f>IF(COUNTIF('勤務表 (2)'!AD$3:AD19,当!$A$1)=COUNTIF('勤務表 (2)'!AD$3:AD18,当!$A$1),"",COUNTIF('勤務表 (2)'!AD$3:AD19,当!$A$1))</f>
        <v/>
      </c>
      <c r="AE69" s="146" t="str">
        <f>IF(COUNTIF('勤務表 (2)'!AE$3:AE19,当!$A$1)=COUNTIF('勤務表 (2)'!AE$3:AE18,当!$A$1),"",COUNTIF('勤務表 (2)'!AE$3:AE19,当!$A$1))</f>
        <v/>
      </c>
      <c r="AF69" s="146">
        <f>IF(COUNTIF('勤務表 (2)'!AF$3:AF19,当!$A$1)=COUNTIF('勤務表 (2)'!AF$3:AF18,当!$A$1),"",COUNTIF('勤務表 (2)'!AF$3:AF19,当!$A$1))</f>
        <v>2</v>
      </c>
      <c r="AG69" s="146" t="str">
        <f>IF(COUNTIF('勤務表 (2)'!AG$3:AG19,当!$A$1)=COUNTIF('勤務表 (2)'!AG$3:AG18,当!$A$1),"",COUNTIF('勤務表 (2)'!AG$3:AG19,当!$A$1))</f>
        <v/>
      </c>
      <c r="AH69" s="144" t="str">
        <f>IF(COUNTIF('勤務表 (2)'!AH$3:AH19,当!$A$1)=COUNTIF('勤務表 (2)'!AH$3:AH18,当!$A$1),"",COUNTIF('勤務表 (2)'!AH$3:AH19,当!$A$1))</f>
        <v/>
      </c>
    </row>
    <row r="70" spans="1:34" s="37" customFormat="1" ht="13.15" customHeight="1" x14ac:dyDescent="0.2">
      <c r="A70" s="142">
        <f>IFERROR(IF(A69+1&lt;=MAX('デイリーデータ (2)'!G:G),A69+1,""),"")</f>
        <v>18</v>
      </c>
      <c r="B70" s="143" t="str">
        <f t="shared" si="8"/>
        <v>109997</v>
      </c>
      <c r="C70" s="144" t="str">
        <f t="shared" si="9"/>
        <v>庵 緋沙子</v>
      </c>
      <c r="D70" s="145" t="str">
        <f>IF(COUNTIF('勤務表 (2)'!D$3:D20,当!$A$1)=COUNTIF('勤務表 (2)'!D$3:D19,当!$A$1),"",COUNTIF('勤務表 (2)'!D$3:D20,当!$A$1))</f>
        <v/>
      </c>
      <c r="E70" s="146" t="str">
        <f>IF(COUNTIF('勤務表 (2)'!E$3:E20,当!$A$1)=COUNTIF('勤務表 (2)'!E$3:E19,当!$A$1),"",COUNTIF('勤務表 (2)'!E$3:E20,当!$A$1))</f>
        <v/>
      </c>
      <c r="F70" s="146" t="str">
        <f>IF(COUNTIF('勤務表 (2)'!F$3:F20,当!$A$1)=COUNTIF('勤務表 (2)'!F$3:F19,当!$A$1),"",COUNTIF('勤務表 (2)'!F$3:F20,当!$A$1))</f>
        <v/>
      </c>
      <c r="G70" s="146" t="str">
        <f>IF(COUNTIF('勤務表 (2)'!G$3:G20,当!$A$1)=COUNTIF('勤務表 (2)'!G$3:G19,当!$A$1),"",COUNTIF('勤務表 (2)'!G$3:G20,当!$A$1))</f>
        <v/>
      </c>
      <c r="H70" s="146" t="str">
        <f>IF(COUNTIF('勤務表 (2)'!H$3:H20,当!$A$1)=COUNTIF('勤務表 (2)'!H$3:H19,当!$A$1),"",COUNTIF('勤務表 (2)'!H$3:H20,当!$A$1))</f>
        <v/>
      </c>
      <c r="I70" s="146" t="str">
        <f>IF(COUNTIF('勤務表 (2)'!I$3:I20,当!$A$1)=COUNTIF('勤務表 (2)'!I$3:I19,当!$A$1),"",COUNTIF('勤務表 (2)'!I$3:I20,当!$A$1))</f>
        <v/>
      </c>
      <c r="J70" s="146">
        <f>IF(COUNTIF('勤務表 (2)'!J$3:J20,当!$A$1)=COUNTIF('勤務表 (2)'!J$3:J19,当!$A$1),"",COUNTIF('勤務表 (2)'!J$3:J20,当!$A$1))</f>
        <v>1</v>
      </c>
      <c r="K70" s="146" t="str">
        <f>IF(COUNTIF('勤務表 (2)'!K$3:K20,当!$A$1)=COUNTIF('勤務表 (2)'!K$3:K19,当!$A$1),"",COUNTIF('勤務表 (2)'!K$3:K20,当!$A$1))</f>
        <v/>
      </c>
      <c r="L70" s="146" t="str">
        <f>IF(COUNTIF('勤務表 (2)'!L$3:L20,当!$A$1)=COUNTIF('勤務表 (2)'!L$3:L19,当!$A$1),"",COUNTIF('勤務表 (2)'!L$3:L20,当!$A$1))</f>
        <v/>
      </c>
      <c r="M70" s="146" t="str">
        <f>IF(COUNTIF('勤務表 (2)'!M$3:M20,当!$A$1)=COUNTIF('勤務表 (2)'!M$3:M19,当!$A$1),"",COUNTIF('勤務表 (2)'!M$3:M20,当!$A$1))</f>
        <v/>
      </c>
      <c r="N70" s="146" t="str">
        <f>IF(COUNTIF('勤務表 (2)'!N$3:N20,当!$A$1)=COUNTIF('勤務表 (2)'!N$3:N19,当!$A$1),"",COUNTIF('勤務表 (2)'!N$3:N20,当!$A$1))</f>
        <v/>
      </c>
      <c r="O70" s="146">
        <f>IF(COUNTIF('勤務表 (2)'!O$3:O20,当!$A$1)=COUNTIF('勤務表 (2)'!O$3:O19,当!$A$1),"",COUNTIF('勤務表 (2)'!O$3:O20,当!$A$1))</f>
        <v>1</v>
      </c>
      <c r="P70" s="146" t="str">
        <f>IF(COUNTIF('勤務表 (2)'!P$3:P20,当!$A$1)=COUNTIF('勤務表 (2)'!P$3:P19,当!$A$1),"",COUNTIF('勤務表 (2)'!P$3:P20,当!$A$1))</f>
        <v/>
      </c>
      <c r="Q70" s="146" t="str">
        <f>IF(COUNTIF('勤務表 (2)'!Q$3:Q20,当!$A$1)=COUNTIF('勤務表 (2)'!Q$3:Q19,当!$A$1),"",COUNTIF('勤務表 (2)'!Q$3:Q20,当!$A$1))</f>
        <v/>
      </c>
      <c r="R70" s="146" t="str">
        <f>IF(COUNTIF('勤務表 (2)'!R$3:R20,当!$A$1)=COUNTIF('勤務表 (2)'!R$3:R19,当!$A$1),"",COUNTIF('勤務表 (2)'!R$3:R20,当!$A$1))</f>
        <v/>
      </c>
      <c r="S70" s="146" t="str">
        <f>IF(COUNTIF('勤務表 (2)'!S$3:S20,当!$A$1)=COUNTIF('勤務表 (2)'!S$3:S19,当!$A$1),"",COUNTIF('勤務表 (2)'!S$3:S20,当!$A$1))</f>
        <v/>
      </c>
      <c r="T70" s="146" t="str">
        <f>IF(COUNTIF('勤務表 (2)'!T$3:T20,当!$A$1)=COUNTIF('勤務表 (2)'!T$3:T19,当!$A$1),"",COUNTIF('勤務表 (2)'!T$3:T20,当!$A$1))</f>
        <v/>
      </c>
      <c r="U70" s="146" t="str">
        <f>IF(COUNTIF('勤務表 (2)'!U$3:U20,当!$A$1)=COUNTIF('勤務表 (2)'!U$3:U19,当!$A$1),"",COUNTIF('勤務表 (2)'!U$3:U20,当!$A$1))</f>
        <v/>
      </c>
      <c r="V70" s="146" t="str">
        <f>IF(COUNTIF('勤務表 (2)'!V$3:V20,当!$A$1)=COUNTIF('勤務表 (2)'!V$3:V19,当!$A$1),"",COUNTIF('勤務表 (2)'!V$3:V20,当!$A$1))</f>
        <v/>
      </c>
      <c r="W70" s="146" t="str">
        <f>IF(COUNTIF('勤務表 (2)'!W$3:W20,当!$A$1)=COUNTIF('勤務表 (2)'!W$3:W19,当!$A$1),"",COUNTIF('勤務表 (2)'!W$3:W20,当!$A$1))</f>
        <v/>
      </c>
      <c r="X70" s="146">
        <f>IF(COUNTIF('勤務表 (2)'!X$3:X20,当!$A$1)=COUNTIF('勤務表 (2)'!X$3:X19,当!$A$1),"",COUNTIF('勤務表 (2)'!X$3:X20,当!$A$1))</f>
        <v>2</v>
      </c>
      <c r="Y70" s="146" t="str">
        <f>IF(COUNTIF('勤務表 (2)'!Y$3:Y20,当!$A$1)=COUNTIF('勤務表 (2)'!Y$3:Y19,当!$A$1),"",COUNTIF('勤務表 (2)'!Y$3:Y20,当!$A$1))</f>
        <v/>
      </c>
      <c r="Z70" s="146" t="str">
        <f>IF(COUNTIF('勤務表 (2)'!Z$3:Z20,当!$A$1)=COUNTIF('勤務表 (2)'!Z$3:Z19,当!$A$1),"",COUNTIF('勤務表 (2)'!Z$3:Z20,当!$A$1))</f>
        <v/>
      </c>
      <c r="AA70" s="146" t="str">
        <f>IF(COUNTIF('勤務表 (2)'!AA$3:AA20,当!$A$1)=COUNTIF('勤務表 (2)'!AA$3:AA19,当!$A$1),"",COUNTIF('勤務表 (2)'!AA$3:AA20,当!$A$1))</f>
        <v/>
      </c>
      <c r="AB70" s="146" t="str">
        <f>IF(COUNTIF('勤務表 (2)'!AB$3:AB20,当!$A$1)=COUNTIF('勤務表 (2)'!AB$3:AB19,当!$A$1),"",COUNTIF('勤務表 (2)'!AB$3:AB20,当!$A$1))</f>
        <v/>
      </c>
      <c r="AC70" s="146" t="str">
        <f>IF(COUNTIF('勤務表 (2)'!AC$3:AC20,当!$A$1)=COUNTIF('勤務表 (2)'!AC$3:AC19,当!$A$1),"",COUNTIF('勤務表 (2)'!AC$3:AC20,当!$A$1))</f>
        <v/>
      </c>
      <c r="AD70" s="146" t="str">
        <f>IF(COUNTIF('勤務表 (2)'!AD$3:AD20,当!$A$1)=COUNTIF('勤務表 (2)'!AD$3:AD19,当!$A$1),"",COUNTIF('勤務表 (2)'!AD$3:AD20,当!$A$1))</f>
        <v/>
      </c>
      <c r="AE70" s="146" t="str">
        <f>IF(COUNTIF('勤務表 (2)'!AE$3:AE20,当!$A$1)=COUNTIF('勤務表 (2)'!AE$3:AE19,当!$A$1),"",COUNTIF('勤務表 (2)'!AE$3:AE20,当!$A$1))</f>
        <v/>
      </c>
      <c r="AF70" s="146" t="str">
        <f>IF(COUNTIF('勤務表 (2)'!AF$3:AF20,当!$A$1)=COUNTIF('勤務表 (2)'!AF$3:AF19,当!$A$1),"",COUNTIF('勤務表 (2)'!AF$3:AF20,当!$A$1))</f>
        <v/>
      </c>
      <c r="AG70" s="146" t="str">
        <f>IF(COUNTIF('勤務表 (2)'!AG$3:AG20,当!$A$1)=COUNTIF('勤務表 (2)'!AG$3:AG19,当!$A$1),"",COUNTIF('勤務表 (2)'!AG$3:AG20,当!$A$1))</f>
        <v/>
      </c>
      <c r="AH70" s="144" t="str">
        <f>IF(COUNTIF('勤務表 (2)'!AH$3:AH20,当!$A$1)=COUNTIF('勤務表 (2)'!AH$3:AH19,当!$A$1),"",COUNTIF('勤務表 (2)'!AH$3:AH20,当!$A$1))</f>
        <v/>
      </c>
    </row>
    <row r="71" spans="1:34" s="37" customFormat="1" ht="13.15" customHeight="1" x14ac:dyDescent="0.2">
      <c r="A71" s="142">
        <f>IFERROR(IF(A70+1&lt;=MAX('デイリーデータ (2)'!G:G),A70+1,""),"")</f>
        <v>19</v>
      </c>
      <c r="B71" s="143" t="str">
        <f t="shared" si="8"/>
        <v>79269</v>
      </c>
      <c r="C71" s="144" t="str">
        <f t="shared" si="9"/>
        <v>冨田 紗詠子</v>
      </c>
      <c r="D71" s="145" t="str">
        <f>IF(COUNTIF('勤務表 (2)'!D$3:D21,当!$A$1)=COUNTIF('勤務表 (2)'!D$3:D20,当!$A$1),"",COUNTIF('勤務表 (2)'!D$3:D21,当!$A$1))</f>
        <v/>
      </c>
      <c r="E71" s="146" t="str">
        <f>IF(COUNTIF('勤務表 (2)'!E$3:E21,当!$A$1)=COUNTIF('勤務表 (2)'!E$3:E20,当!$A$1),"",COUNTIF('勤務表 (2)'!E$3:E21,当!$A$1))</f>
        <v/>
      </c>
      <c r="F71" s="146" t="str">
        <f>IF(COUNTIF('勤務表 (2)'!F$3:F21,当!$A$1)=COUNTIF('勤務表 (2)'!F$3:F20,当!$A$1),"",COUNTIF('勤務表 (2)'!F$3:F21,当!$A$1))</f>
        <v/>
      </c>
      <c r="G71" s="146" t="str">
        <f>IF(COUNTIF('勤務表 (2)'!G$3:G21,当!$A$1)=COUNTIF('勤務表 (2)'!G$3:G20,当!$A$1),"",COUNTIF('勤務表 (2)'!G$3:G21,当!$A$1))</f>
        <v/>
      </c>
      <c r="H71" s="146" t="str">
        <f>IF(COUNTIF('勤務表 (2)'!H$3:H21,当!$A$1)=COUNTIF('勤務表 (2)'!H$3:H20,当!$A$1),"",COUNTIF('勤務表 (2)'!H$3:H21,当!$A$1))</f>
        <v/>
      </c>
      <c r="I71" s="146" t="str">
        <f>IF(COUNTIF('勤務表 (2)'!I$3:I21,当!$A$1)=COUNTIF('勤務表 (2)'!I$3:I20,当!$A$1),"",COUNTIF('勤務表 (2)'!I$3:I21,当!$A$1))</f>
        <v/>
      </c>
      <c r="J71" s="146" t="str">
        <f>IF(COUNTIF('勤務表 (2)'!J$3:J21,当!$A$1)=COUNTIF('勤務表 (2)'!J$3:J20,当!$A$1),"",COUNTIF('勤務表 (2)'!J$3:J21,当!$A$1))</f>
        <v/>
      </c>
      <c r="K71" s="146" t="str">
        <f>IF(COUNTIF('勤務表 (2)'!K$3:K21,当!$A$1)=COUNTIF('勤務表 (2)'!K$3:K20,当!$A$1),"",COUNTIF('勤務表 (2)'!K$3:K21,当!$A$1))</f>
        <v/>
      </c>
      <c r="L71" s="146" t="str">
        <f>IF(COUNTIF('勤務表 (2)'!L$3:L21,当!$A$1)=COUNTIF('勤務表 (2)'!L$3:L20,当!$A$1),"",COUNTIF('勤務表 (2)'!L$3:L21,当!$A$1))</f>
        <v/>
      </c>
      <c r="M71" s="146" t="str">
        <f>IF(COUNTIF('勤務表 (2)'!M$3:M21,当!$A$1)=COUNTIF('勤務表 (2)'!M$3:M20,当!$A$1),"",COUNTIF('勤務表 (2)'!M$3:M21,当!$A$1))</f>
        <v/>
      </c>
      <c r="N71" s="146" t="str">
        <f>IF(COUNTIF('勤務表 (2)'!N$3:N21,当!$A$1)=COUNTIF('勤務表 (2)'!N$3:N20,当!$A$1),"",COUNTIF('勤務表 (2)'!N$3:N21,当!$A$1))</f>
        <v/>
      </c>
      <c r="O71" s="146" t="str">
        <f>IF(COUNTIF('勤務表 (2)'!O$3:O21,当!$A$1)=COUNTIF('勤務表 (2)'!O$3:O20,当!$A$1),"",COUNTIF('勤務表 (2)'!O$3:O21,当!$A$1))</f>
        <v/>
      </c>
      <c r="P71" s="146" t="str">
        <f>IF(COUNTIF('勤務表 (2)'!P$3:P21,当!$A$1)=COUNTIF('勤務表 (2)'!P$3:P20,当!$A$1),"",COUNTIF('勤務表 (2)'!P$3:P21,当!$A$1))</f>
        <v/>
      </c>
      <c r="Q71" s="146" t="str">
        <f>IF(COUNTIF('勤務表 (2)'!Q$3:Q21,当!$A$1)=COUNTIF('勤務表 (2)'!Q$3:Q20,当!$A$1),"",COUNTIF('勤務表 (2)'!Q$3:Q21,当!$A$1))</f>
        <v/>
      </c>
      <c r="R71" s="146" t="str">
        <f>IF(COUNTIF('勤務表 (2)'!R$3:R21,当!$A$1)=COUNTIF('勤務表 (2)'!R$3:R20,当!$A$1),"",COUNTIF('勤務表 (2)'!R$3:R21,当!$A$1))</f>
        <v/>
      </c>
      <c r="S71" s="146" t="str">
        <f>IF(COUNTIF('勤務表 (2)'!S$3:S21,当!$A$1)=COUNTIF('勤務表 (2)'!S$3:S20,当!$A$1),"",COUNTIF('勤務表 (2)'!S$3:S21,当!$A$1))</f>
        <v/>
      </c>
      <c r="T71" s="146" t="str">
        <f>IF(COUNTIF('勤務表 (2)'!T$3:T21,当!$A$1)=COUNTIF('勤務表 (2)'!T$3:T20,当!$A$1),"",COUNTIF('勤務表 (2)'!T$3:T21,当!$A$1))</f>
        <v/>
      </c>
      <c r="U71" s="146" t="str">
        <f>IF(COUNTIF('勤務表 (2)'!U$3:U21,当!$A$1)=COUNTIF('勤務表 (2)'!U$3:U20,当!$A$1),"",COUNTIF('勤務表 (2)'!U$3:U21,当!$A$1))</f>
        <v/>
      </c>
      <c r="V71" s="146" t="str">
        <f>IF(COUNTIF('勤務表 (2)'!V$3:V21,当!$A$1)=COUNTIF('勤務表 (2)'!V$3:V20,当!$A$1),"",COUNTIF('勤務表 (2)'!V$3:V21,当!$A$1))</f>
        <v/>
      </c>
      <c r="W71" s="146" t="str">
        <f>IF(COUNTIF('勤務表 (2)'!W$3:W21,当!$A$1)=COUNTIF('勤務表 (2)'!W$3:W20,当!$A$1),"",COUNTIF('勤務表 (2)'!W$3:W21,当!$A$1))</f>
        <v/>
      </c>
      <c r="X71" s="146" t="str">
        <f>IF(COUNTIF('勤務表 (2)'!X$3:X21,当!$A$1)=COUNTIF('勤務表 (2)'!X$3:X20,当!$A$1),"",COUNTIF('勤務表 (2)'!X$3:X21,当!$A$1))</f>
        <v/>
      </c>
      <c r="Y71" s="146" t="str">
        <f>IF(COUNTIF('勤務表 (2)'!Y$3:Y21,当!$A$1)=COUNTIF('勤務表 (2)'!Y$3:Y20,当!$A$1),"",COUNTIF('勤務表 (2)'!Y$3:Y21,当!$A$1))</f>
        <v/>
      </c>
      <c r="Z71" s="146" t="str">
        <f>IF(COUNTIF('勤務表 (2)'!Z$3:Z21,当!$A$1)=COUNTIF('勤務表 (2)'!Z$3:Z20,当!$A$1),"",COUNTIF('勤務表 (2)'!Z$3:Z21,当!$A$1))</f>
        <v/>
      </c>
      <c r="AA71" s="146" t="str">
        <f>IF(COUNTIF('勤務表 (2)'!AA$3:AA21,当!$A$1)=COUNTIF('勤務表 (2)'!AA$3:AA20,当!$A$1),"",COUNTIF('勤務表 (2)'!AA$3:AA21,当!$A$1))</f>
        <v/>
      </c>
      <c r="AB71" s="146" t="str">
        <f>IF(COUNTIF('勤務表 (2)'!AB$3:AB21,当!$A$1)=COUNTIF('勤務表 (2)'!AB$3:AB20,当!$A$1),"",COUNTIF('勤務表 (2)'!AB$3:AB21,当!$A$1))</f>
        <v/>
      </c>
      <c r="AC71" s="146" t="str">
        <f>IF(COUNTIF('勤務表 (2)'!AC$3:AC21,当!$A$1)=COUNTIF('勤務表 (2)'!AC$3:AC20,当!$A$1),"",COUNTIF('勤務表 (2)'!AC$3:AC21,当!$A$1))</f>
        <v/>
      </c>
      <c r="AD71" s="146" t="str">
        <f>IF(COUNTIF('勤務表 (2)'!AD$3:AD21,当!$A$1)=COUNTIF('勤務表 (2)'!AD$3:AD20,当!$A$1),"",COUNTIF('勤務表 (2)'!AD$3:AD21,当!$A$1))</f>
        <v/>
      </c>
      <c r="AE71" s="146" t="str">
        <f>IF(COUNTIF('勤務表 (2)'!AE$3:AE21,当!$A$1)=COUNTIF('勤務表 (2)'!AE$3:AE20,当!$A$1),"",COUNTIF('勤務表 (2)'!AE$3:AE21,当!$A$1))</f>
        <v/>
      </c>
      <c r="AF71" s="146" t="str">
        <f>IF(COUNTIF('勤務表 (2)'!AF$3:AF21,当!$A$1)=COUNTIF('勤務表 (2)'!AF$3:AF20,当!$A$1),"",COUNTIF('勤務表 (2)'!AF$3:AF21,当!$A$1))</f>
        <v/>
      </c>
      <c r="AG71" s="146" t="str">
        <f>IF(COUNTIF('勤務表 (2)'!AG$3:AG21,当!$A$1)=COUNTIF('勤務表 (2)'!AG$3:AG20,当!$A$1),"",COUNTIF('勤務表 (2)'!AG$3:AG21,当!$A$1))</f>
        <v/>
      </c>
      <c r="AH71" s="144" t="str">
        <f>IF(COUNTIF('勤務表 (2)'!AH$3:AH21,当!$A$1)=COUNTIF('勤務表 (2)'!AH$3:AH20,当!$A$1),"",COUNTIF('勤務表 (2)'!AH$3:AH21,当!$A$1))</f>
        <v/>
      </c>
    </row>
    <row r="72" spans="1:34" s="37" customFormat="1" ht="13.15" customHeight="1" x14ac:dyDescent="0.2">
      <c r="A72" s="142">
        <f>IFERROR(IF(A71+1&lt;=MAX('デイリーデータ (2)'!G:G),A71+1,""),"")</f>
        <v>20</v>
      </c>
      <c r="B72" s="143" t="str">
        <f t="shared" si="8"/>
        <v>88777</v>
      </c>
      <c r="C72" s="144" t="str">
        <f t="shared" si="9"/>
        <v>黒田 奈菜子</v>
      </c>
      <c r="D72" s="145" t="str">
        <f>IF(COUNTIF('勤務表 (2)'!D$3:D22,当!$A$1)=COUNTIF('勤務表 (2)'!D$3:D21,当!$A$1),"",COUNTIF('勤務表 (2)'!D$3:D22,当!$A$1))</f>
        <v/>
      </c>
      <c r="E72" s="146" t="str">
        <f>IF(COUNTIF('勤務表 (2)'!E$3:E22,当!$A$1)=COUNTIF('勤務表 (2)'!E$3:E21,当!$A$1),"",COUNTIF('勤務表 (2)'!E$3:E22,当!$A$1))</f>
        <v/>
      </c>
      <c r="F72" s="146" t="str">
        <f>IF(COUNTIF('勤務表 (2)'!F$3:F22,当!$A$1)=COUNTIF('勤務表 (2)'!F$3:F21,当!$A$1),"",COUNTIF('勤務表 (2)'!F$3:F22,当!$A$1))</f>
        <v/>
      </c>
      <c r="G72" s="146" t="str">
        <f>IF(COUNTIF('勤務表 (2)'!G$3:G22,当!$A$1)=COUNTIF('勤務表 (2)'!G$3:G21,当!$A$1),"",COUNTIF('勤務表 (2)'!G$3:G22,当!$A$1))</f>
        <v/>
      </c>
      <c r="H72" s="146" t="str">
        <f>IF(COUNTIF('勤務表 (2)'!H$3:H22,当!$A$1)=COUNTIF('勤務表 (2)'!H$3:H21,当!$A$1),"",COUNTIF('勤務表 (2)'!H$3:H22,当!$A$1))</f>
        <v/>
      </c>
      <c r="I72" s="146" t="str">
        <f>IF(COUNTIF('勤務表 (2)'!I$3:I22,当!$A$1)=COUNTIF('勤務表 (2)'!I$3:I21,当!$A$1),"",COUNTIF('勤務表 (2)'!I$3:I22,当!$A$1))</f>
        <v/>
      </c>
      <c r="J72" s="146" t="str">
        <f>IF(COUNTIF('勤務表 (2)'!J$3:J22,当!$A$1)=COUNTIF('勤務表 (2)'!J$3:J21,当!$A$1),"",COUNTIF('勤務表 (2)'!J$3:J22,当!$A$1))</f>
        <v/>
      </c>
      <c r="K72" s="146" t="str">
        <f>IF(COUNTIF('勤務表 (2)'!K$3:K22,当!$A$1)=COUNTIF('勤務表 (2)'!K$3:K21,当!$A$1),"",COUNTIF('勤務表 (2)'!K$3:K22,当!$A$1))</f>
        <v/>
      </c>
      <c r="L72" s="146" t="str">
        <f>IF(COUNTIF('勤務表 (2)'!L$3:L22,当!$A$1)=COUNTIF('勤務表 (2)'!L$3:L21,当!$A$1),"",COUNTIF('勤務表 (2)'!L$3:L22,当!$A$1))</f>
        <v/>
      </c>
      <c r="M72" s="146" t="str">
        <f>IF(COUNTIF('勤務表 (2)'!M$3:M22,当!$A$1)=COUNTIF('勤務表 (2)'!M$3:M21,当!$A$1),"",COUNTIF('勤務表 (2)'!M$3:M22,当!$A$1))</f>
        <v/>
      </c>
      <c r="N72" s="146" t="str">
        <f>IF(COUNTIF('勤務表 (2)'!N$3:N22,当!$A$1)=COUNTIF('勤務表 (2)'!N$3:N21,当!$A$1),"",COUNTIF('勤務表 (2)'!N$3:N22,当!$A$1))</f>
        <v/>
      </c>
      <c r="O72" s="146" t="str">
        <f>IF(COUNTIF('勤務表 (2)'!O$3:O22,当!$A$1)=COUNTIF('勤務表 (2)'!O$3:O21,当!$A$1),"",COUNTIF('勤務表 (2)'!O$3:O22,当!$A$1))</f>
        <v/>
      </c>
      <c r="P72" s="146" t="str">
        <f>IF(COUNTIF('勤務表 (2)'!P$3:P22,当!$A$1)=COUNTIF('勤務表 (2)'!P$3:P21,当!$A$1),"",COUNTIF('勤務表 (2)'!P$3:P22,当!$A$1))</f>
        <v/>
      </c>
      <c r="Q72" s="146" t="str">
        <f>IF(COUNTIF('勤務表 (2)'!Q$3:Q22,当!$A$1)=COUNTIF('勤務表 (2)'!Q$3:Q21,当!$A$1),"",COUNTIF('勤務表 (2)'!Q$3:Q22,当!$A$1))</f>
        <v/>
      </c>
      <c r="R72" s="146" t="str">
        <f>IF(COUNTIF('勤務表 (2)'!R$3:R22,当!$A$1)=COUNTIF('勤務表 (2)'!R$3:R21,当!$A$1),"",COUNTIF('勤務表 (2)'!R$3:R22,当!$A$1))</f>
        <v/>
      </c>
      <c r="S72" s="146" t="str">
        <f>IF(COUNTIF('勤務表 (2)'!S$3:S22,当!$A$1)=COUNTIF('勤務表 (2)'!S$3:S21,当!$A$1),"",COUNTIF('勤務表 (2)'!S$3:S22,当!$A$1))</f>
        <v/>
      </c>
      <c r="T72" s="146" t="str">
        <f>IF(COUNTIF('勤務表 (2)'!T$3:T22,当!$A$1)=COUNTIF('勤務表 (2)'!T$3:T21,当!$A$1),"",COUNTIF('勤務表 (2)'!T$3:T22,当!$A$1))</f>
        <v/>
      </c>
      <c r="U72" s="146" t="str">
        <f>IF(COUNTIF('勤務表 (2)'!U$3:U22,当!$A$1)=COUNTIF('勤務表 (2)'!U$3:U21,当!$A$1),"",COUNTIF('勤務表 (2)'!U$3:U22,当!$A$1))</f>
        <v/>
      </c>
      <c r="V72" s="146" t="str">
        <f>IF(COUNTIF('勤務表 (2)'!V$3:V22,当!$A$1)=COUNTIF('勤務表 (2)'!V$3:V21,当!$A$1),"",COUNTIF('勤務表 (2)'!V$3:V22,当!$A$1))</f>
        <v/>
      </c>
      <c r="W72" s="146" t="str">
        <f>IF(COUNTIF('勤務表 (2)'!W$3:W22,当!$A$1)=COUNTIF('勤務表 (2)'!W$3:W21,当!$A$1),"",COUNTIF('勤務表 (2)'!W$3:W22,当!$A$1))</f>
        <v/>
      </c>
      <c r="X72" s="146" t="str">
        <f>IF(COUNTIF('勤務表 (2)'!X$3:X22,当!$A$1)=COUNTIF('勤務表 (2)'!X$3:X21,当!$A$1),"",COUNTIF('勤務表 (2)'!X$3:X22,当!$A$1))</f>
        <v/>
      </c>
      <c r="Y72" s="146" t="str">
        <f>IF(COUNTIF('勤務表 (2)'!Y$3:Y22,当!$A$1)=COUNTIF('勤務表 (2)'!Y$3:Y21,当!$A$1),"",COUNTIF('勤務表 (2)'!Y$3:Y22,当!$A$1))</f>
        <v/>
      </c>
      <c r="Z72" s="146" t="str">
        <f>IF(COUNTIF('勤務表 (2)'!Z$3:Z22,当!$A$1)=COUNTIF('勤務表 (2)'!Z$3:Z21,当!$A$1),"",COUNTIF('勤務表 (2)'!Z$3:Z22,当!$A$1))</f>
        <v/>
      </c>
      <c r="AA72" s="146" t="str">
        <f>IF(COUNTIF('勤務表 (2)'!AA$3:AA22,当!$A$1)=COUNTIF('勤務表 (2)'!AA$3:AA21,当!$A$1),"",COUNTIF('勤務表 (2)'!AA$3:AA22,当!$A$1))</f>
        <v/>
      </c>
      <c r="AB72" s="146" t="str">
        <f>IF(COUNTIF('勤務表 (2)'!AB$3:AB22,当!$A$1)=COUNTIF('勤務表 (2)'!AB$3:AB21,当!$A$1),"",COUNTIF('勤務表 (2)'!AB$3:AB22,当!$A$1))</f>
        <v/>
      </c>
      <c r="AC72" s="146" t="str">
        <f>IF(COUNTIF('勤務表 (2)'!AC$3:AC22,当!$A$1)=COUNTIF('勤務表 (2)'!AC$3:AC21,当!$A$1),"",COUNTIF('勤務表 (2)'!AC$3:AC22,当!$A$1))</f>
        <v/>
      </c>
      <c r="AD72" s="146" t="str">
        <f>IF(COUNTIF('勤務表 (2)'!AD$3:AD22,当!$A$1)=COUNTIF('勤務表 (2)'!AD$3:AD21,当!$A$1),"",COUNTIF('勤務表 (2)'!AD$3:AD22,当!$A$1))</f>
        <v/>
      </c>
      <c r="AE72" s="146" t="str">
        <f>IF(COUNTIF('勤務表 (2)'!AE$3:AE22,当!$A$1)=COUNTIF('勤務表 (2)'!AE$3:AE21,当!$A$1),"",COUNTIF('勤務表 (2)'!AE$3:AE22,当!$A$1))</f>
        <v/>
      </c>
      <c r="AF72" s="146" t="str">
        <f>IF(COUNTIF('勤務表 (2)'!AF$3:AF22,当!$A$1)=COUNTIF('勤務表 (2)'!AF$3:AF21,当!$A$1),"",COUNTIF('勤務表 (2)'!AF$3:AF22,当!$A$1))</f>
        <v/>
      </c>
      <c r="AG72" s="146" t="str">
        <f>IF(COUNTIF('勤務表 (2)'!AG$3:AG22,当!$A$1)=COUNTIF('勤務表 (2)'!AG$3:AG21,当!$A$1),"",COUNTIF('勤務表 (2)'!AG$3:AG22,当!$A$1))</f>
        <v/>
      </c>
      <c r="AH72" s="144" t="str">
        <f>IF(COUNTIF('勤務表 (2)'!AH$3:AH22,当!$A$1)=COUNTIF('勤務表 (2)'!AH$3:AH21,当!$A$1),"",COUNTIF('勤務表 (2)'!AH$3:AH22,当!$A$1))</f>
        <v/>
      </c>
    </row>
    <row r="73" spans="1:34" s="37" customFormat="1" ht="13.15" customHeight="1" x14ac:dyDescent="0.2">
      <c r="A73" s="142">
        <f>IFERROR(IF(A72+1&lt;=MAX('デイリーデータ (2)'!G:G),A72+1,""),"")</f>
        <v>21</v>
      </c>
      <c r="B73" s="143" t="str">
        <f t="shared" si="8"/>
        <v>94908</v>
      </c>
      <c r="C73" s="144" t="str">
        <f t="shared" si="9"/>
        <v>長迫 千寛</v>
      </c>
      <c r="D73" s="145" t="str">
        <f>IF(COUNTIF('勤務表 (2)'!D$3:D23,当!$A$1)=COUNTIF('勤務表 (2)'!D$3:D22,当!$A$1),"",COUNTIF('勤務表 (2)'!D$3:D23,当!$A$1))</f>
        <v/>
      </c>
      <c r="E73" s="146" t="str">
        <f>IF(COUNTIF('勤務表 (2)'!E$3:E23,当!$A$1)=COUNTIF('勤務表 (2)'!E$3:E22,当!$A$1),"",COUNTIF('勤務表 (2)'!E$3:E23,当!$A$1))</f>
        <v/>
      </c>
      <c r="F73" s="146" t="str">
        <f>IF(COUNTIF('勤務表 (2)'!F$3:F23,当!$A$1)=COUNTIF('勤務表 (2)'!F$3:F22,当!$A$1),"",COUNTIF('勤務表 (2)'!F$3:F23,当!$A$1))</f>
        <v/>
      </c>
      <c r="G73" s="146" t="str">
        <f>IF(COUNTIF('勤務表 (2)'!G$3:G23,当!$A$1)=COUNTIF('勤務表 (2)'!G$3:G22,当!$A$1),"",COUNTIF('勤務表 (2)'!G$3:G23,当!$A$1))</f>
        <v/>
      </c>
      <c r="H73" s="146" t="str">
        <f>IF(COUNTIF('勤務表 (2)'!H$3:H23,当!$A$1)=COUNTIF('勤務表 (2)'!H$3:H22,当!$A$1),"",COUNTIF('勤務表 (2)'!H$3:H23,当!$A$1))</f>
        <v/>
      </c>
      <c r="I73" s="146" t="str">
        <f>IF(COUNTIF('勤務表 (2)'!I$3:I23,当!$A$1)=COUNTIF('勤務表 (2)'!I$3:I22,当!$A$1),"",COUNTIF('勤務表 (2)'!I$3:I23,当!$A$1))</f>
        <v/>
      </c>
      <c r="J73" s="146" t="str">
        <f>IF(COUNTIF('勤務表 (2)'!J$3:J23,当!$A$1)=COUNTIF('勤務表 (2)'!J$3:J22,当!$A$1),"",COUNTIF('勤務表 (2)'!J$3:J23,当!$A$1))</f>
        <v/>
      </c>
      <c r="K73" s="146" t="str">
        <f>IF(COUNTIF('勤務表 (2)'!K$3:K23,当!$A$1)=COUNTIF('勤務表 (2)'!K$3:K22,当!$A$1),"",COUNTIF('勤務表 (2)'!K$3:K23,当!$A$1))</f>
        <v/>
      </c>
      <c r="L73" s="146" t="str">
        <f>IF(COUNTIF('勤務表 (2)'!L$3:L23,当!$A$1)=COUNTIF('勤務表 (2)'!L$3:L22,当!$A$1),"",COUNTIF('勤務表 (2)'!L$3:L23,当!$A$1))</f>
        <v/>
      </c>
      <c r="M73" s="146" t="str">
        <f>IF(COUNTIF('勤務表 (2)'!M$3:M23,当!$A$1)=COUNTIF('勤務表 (2)'!M$3:M22,当!$A$1),"",COUNTIF('勤務表 (2)'!M$3:M23,当!$A$1))</f>
        <v/>
      </c>
      <c r="N73" s="146" t="str">
        <f>IF(COUNTIF('勤務表 (2)'!N$3:N23,当!$A$1)=COUNTIF('勤務表 (2)'!N$3:N22,当!$A$1),"",COUNTIF('勤務表 (2)'!N$3:N23,当!$A$1))</f>
        <v/>
      </c>
      <c r="O73" s="146" t="str">
        <f>IF(COUNTIF('勤務表 (2)'!O$3:O23,当!$A$1)=COUNTIF('勤務表 (2)'!O$3:O22,当!$A$1),"",COUNTIF('勤務表 (2)'!O$3:O23,当!$A$1))</f>
        <v/>
      </c>
      <c r="P73" s="146" t="str">
        <f>IF(COUNTIF('勤務表 (2)'!P$3:P23,当!$A$1)=COUNTIF('勤務表 (2)'!P$3:P22,当!$A$1),"",COUNTIF('勤務表 (2)'!P$3:P23,当!$A$1))</f>
        <v/>
      </c>
      <c r="Q73" s="146" t="str">
        <f>IF(COUNTIF('勤務表 (2)'!Q$3:Q23,当!$A$1)=COUNTIF('勤務表 (2)'!Q$3:Q22,当!$A$1),"",COUNTIF('勤務表 (2)'!Q$3:Q23,当!$A$1))</f>
        <v/>
      </c>
      <c r="R73" s="146" t="str">
        <f>IF(COUNTIF('勤務表 (2)'!R$3:R23,当!$A$1)=COUNTIF('勤務表 (2)'!R$3:R22,当!$A$1),"",COUNTIF('勤務表 (2)'!R$3:R23,当!$A$1))</f>
        <v/>
      </c>
      <c r="S73" s="146" t="str">
        <f>IF(COUNTIF('勤務表 (2)'!S$3:S23,当!$A$1)=COUNTIF('勤務表 (2)'!S$3:S22,当!$A$1),"",COUNTIF('勤務表 (2)'!S$3:S23,当!$A$1))</f>
        <v/>
      </c>
      <c r="T73" s="146" t="str">
        <f>IF(COUNTIF('勤務表 (2)'!T$3:T23,当!$A$1)=COUNTIF('勤務表 (2)'!T$3:T22,当!$A$1),"",COUNTIF('勤務表 (2)'!T$3:T23,当!$A$1))</f>
        <v/>
      </c>
      <c r="U73" s="146" t="str">
        <f>IF(COUNTIF('勤務表 (2)'!U$3:U23,当!$A$1)=COUNTIF('勤務表 (2)'!U$3:U22,当!$A$1),"",COUNTIF('勤務表 (2)'!U$3:U23,当!$A$1))</f>
        <v/>
      </c>
      <c r="V73" s="146" t="str">
        <f>IF(COUNTIF('勤務表 (2)'!V$3:V23,当!$A$1)=COUNTIF('勤務表 (2)'!V$3:V22,当!$A$1),"",COUNTIF('勤務表 (2)'!V$3:V23,当!$A$1))</f>
        <v/>
      </c>
      <c r="W73" s="146" t="str">
        <f>IF(COUNTIF('勤務表 (2)'!W$3:W23,当!$A$1)=COUNTIF('勤務表 (2)'!W$3:W22,当!$A$1),"",COUNTIF('勤務表 (2)'!W$3:W23,当!$A$1))</f>
        <v/>
      </c>
      <c r="X73" s="146" t="str">
        <f>IF(COUNTIF('勤務表 (2)'!X$3:X23,当!$A$1)=COUNTIF('勤務表 (2)'!X$3:X22,当!$A$1),"",COUNTIF('勤務表 (2)'!X$3:X23,当!$A$1))</f>
        <v/>
      </c>
      <c r="Y73" s="146" t="str">
        <f>IF(COUNTIF('勤務表 (2)'!Y$3:Y23,当!$A$1)=COUNTIF('勤務表 (2)'!Y$3:Y22,当!$A$1),"",COUNTIF('勤務表 (2)'!Y$3:Y23,当!$A$1))</f>
        <v/>
      </c>
      <c r="Z73" s="146" t="str">
        <f>IF(COUNTIF('勤務表 (2)'!Z$3:Z23,当!$A$1)=COUNTIF('勤務表 (2)'!Z$3:Z22,当!$A$1),"",COUNTIF('勤務表 (2)'!Z$3:Z23,当!$A$1))</f>
        <v/>
      </c>
      <c r="AA73" s="146" t="str">
        <f>IF(COUNTIF('勤務表 (2)'!AA$3:AA23,当!$A$1)=COUNTIF('勤務表 (2)'!AA$3:AA22,当!$A$1),"",COUNTIF('勤務表 (2)'!AA$3:AA23,当!$A$1))</f>
        <v/>
      </c>
      <c r="AB73" s="146" t="str">
        <f>IF(COUNTIF('勤務表 (2)'!AB$3:AB23,当!$A$1)=COUNTIF('勤務表 (2)'!AB$3:AB22,当!$A$1),"",COUNTIF('勤務表 (2)'!AB$3:AB23,当!$A$1))</f>
        <v/>
      </c>
      <c r="AC73" s="146" t="str">
        <f>IF(COUNTIF('勤務表 (2)'!AC$3:AC23,当!$A$1)=COUNTIF('勤務表 (2)'!AC$3:AC22,当!$A$1),"",COUNTIF('勤務表 (2)'!AC$3:AC23,当!$A$1))</f>
        <v/>
      </c>
      <c r="AD73" s="146" t="str">
        <f>IF(COUNTIF('勤務表 (2)'!AD$3:AD23,当!$A$1)=COUNTIF('勤務表 (2)'!AD$3:AD22,当!$A$1),"",COUNTIF('勤務表 (2)'!AD$3:AD23,当!$A$1))</f>
        <v/>
      </c>
      <c r="AE73" s="146" t="str">
        <f>IF(COUNTIF('勤務表 (2)'!AE$3:AE23,当!$A$1)=COUNTIF('勤務表 (2)'!AE$3:AE22,当!$A$1),"",COUNTIF('勤務表 (2)'!AE$3:AE23,当!$A$1))</f>
        <v/>
      </c>
      <c r="AF73" s="146" t="str">
        <f>IF(COUNTIF('勤務表 (2)'!AF$3:AF23,当!$A$1)=COUNTIF('勤務表 (2)'!AF$3:AF22,当!$A$1),"",COUNTIF('勤務表 (2)'!AF$3:AF23,当!$A$1))</f>
        <v/>
      </c>
      <c r="AG73" s="146" t="str">
        <f>IF(COUNTIF('勤務表 (2)'!AG$3:AG23,当!$A$1)=COUNTIF('勤務表 (2)'!AG$3:AG22,当!$A$1),"",COUNTIF('勤務表 (2)'!AG$3:AG23,当!$A$1))</f>
        <v/>
      </c>
      <c r="AH73" s="144" t="str">
        <f>IF(COUNTIF('勤務表 (2)'!AH$3:AH23,当!$A$1)=COUNTIF('勤務表 (2)'!AH$3:AH22,当!$A$1),"",COUNTIF('勤務表 (2)'!AH$3:AH23,当!$A$1))</f>
        <v/>
      </c>
    </row>
    <row r="74" spans="1:34" s="37" customFormat="1" ht="13.15" customHeight="1" x14ac:dyDescent="0.2">
      <c r="A74" s="142">
        <f>IFERROR(IF(A73+1&lt;=MAX('デイリーデータ (2)'!G:G),A73+1,""),"")</f>
        <v>22</v>
      </c>
      <c r="B74" s="143" t="str">
        <f t="shared" si="8"/>
        <v>97974</v>
      </c>
      <c r="C74" s="144" t="str">
        <f t="shared" si="9"/>
        <v>吉田 汐里</v>
      </c>
      <c r="D74" s="145" t="str">
        <f>IF(COUNTIF('勤務表 (2)'!D$3:D24,当!$A$1)=COUNTIF('勤務表 (2)'!D$3:D23,当!$A$1),"",COUNTIF('勤務表 (2)'!D$3:D24,当!$A$1))</f>
        <v/>
      </c>
      <c r="E74" s="146" t="str">
        <f>IF(COUNTIF('勤務表 (2)'!E$3:E24,当!$A$1)=COUNTIF('勤務表 (2)'!E$3:E23,当!$A$1),"",COUNTIF('勤務表 (2)'!E$3:E24,当!$A$1))</f>
        <v/>
      </c>
      <c r="F74" s="146" t="str">
        <f>IF(COUNTIF('勤務表 (2)'!F$3:F24,当!$A$1)=COUNTIF('勤務表 (2)'!F$3:F23,当!$A$1),"",COUNTIF('勤務表 (2)'!F$3:F24,当!$A$1))</f>
        <v/>
      </c>
      <c r="G74" s="146" t="str">
        <f>IF(COUNTIF('勤務表 (2)'!G$3:G24,当!$A$1)=COUNTIF('勤務表 (2)'!G$3:G23,当!$A$1),"",COUNTIF('勤務表 (2)'!G$3:G24,当!$A$1))</f>
        <v/>
      </c>
      <c r="H74" s="146" t="str">
        <f>IF(COUNTIF('勤務表 (2)'!H$3:H24,当!$A$1)=COUNTIF('勤務表 (2)'!H$3:H23,当!$A$1),"",COUNTIF('勤務表 (2)'!H$3:H24,当!$A$1))</f>
        <v/>
      </c>
      <c r="I74" s="146" t="str">
        <f>IF(COUNTIF('勤務表 (2)'!I$3:I24,当!$A$1)=COUNTIF('勤務表 (2)'!I$3:I23,当!$A$1),"",COUNTIF('勤務表 (2)'!I$3:I24,当!$A$1))</f>
        <v/>
      </c>
      <c r="J74" s="146" t="str">
        <f>IF(COUNTIF('勤務表 (2)'!J$3:J24,当!$A$1)=COUNTIF('勤務表 (2)'!J$3:J23,当!$A$1),"",COUNTIF('勤務表 (2)'!J$3:J24,当!$A$1))</f>
        <v/>
      </c>
      <c r="K74" s="146" t="str">
        <f>IF(COUNTIF('勤務表 (2)'!K$3:K24,当!$A$1)=COUNTIF('勤務表 (2)'!K$3:K23,当!$A$1),"",COUNTIF('勤務表 (2)'!K$3:K24,当!$A$1))</f>
        <v/>
      </c>
      <c r="L74" s="146" t="str">
        <f>IF(COUNTIF('勤務表 (2)'!L$3:L24,当!$A$1)=COUNTIF('勤務表 (2)'!L$3:L23,当!$A$1),"",COUNTIF('勤務表 (2)'!L$3:L24,当!$A$1))</f>
        <v/>
      </c>
      <c r="M74" s="146" t="str">
        <f>IF(COUNTIF('勤務表 (2)'!M$3:M24,当!$A$1)=COUNTIF('勤務表 (2)'!M$3:M23,当!$A$1),"",COUNTIF('勤務表 (2)'!M$3:M24,当!$A$1))</f>
        <v/>
      </c>
      <c r="N74" s="146" t="str">
        <f>IF(COUNTIF('勤務表 (2)'!N$3:N24,当!$A$1)=COUNTIF('勤務表 (2)'!N$3:N23,当!$A$1),"",COUNTIF('勤務表 (2)'!N$3:N24,当!$A$1))</f>
        <v/>
      </c>
      <c r="O74" s="146" t="str">
        <f>IF(COUNTIF('勤務表 (2)'!O$3:O24,当!$A$1)=COUNTIF('勤務表 (2)'!O$3:O23,当!$A$1),"",COUNTIF('勤務表 (2)'!O$3:O24,当!$A$1))</f>
        <v/>
      </c>
      <c r="P74" s="146" t="str">
        <f>IF(COUNTIF('勤務表 (2)'!P$3:P24,当!$A$1)=COUNTIF('勤務表 (2)'!P$3:P23,当!$A$1),"",COUNTIF('勤務表 (2)'!P$3:P24,当!$A$1))</f>
        <v/>
      </c>
      <c r="Q74" s="146" t="str">
        <f>IF(COUNTIF('勤務表 (2)'!Q$3:Q24,当!$A$1)=COUNTIF('勤務表 (2)'!Q$3:Q23,当!$A$1),"",COUNTIF('勤務表 (2)'!Q$3:Q24,当!$A$1))</f>
        <v/>
      </c>
      <c r="R74" s="146" t="str">
        <f>IF(COUNTIF('勤務表 (2)'!R$3:R24,当!$A$1)=COUNTIF('勤務表 (2)'!R$3:R23,当!$A$1),"",COUNTIF('勤務表 (2)'!R$3:R24,当!$A$1))</f>
        <v/>
      </c>
      <c r="S74" s="146" t="str">
        <f>IF(COUNTIF('勤務表 (2)'!S$3:S24,当!$A$1)=COUNTIF('勤務表 (2)'!S$3:S23,当!$A$1),"",COUNTIF('勤務表 (2)'!S$3:S24,当!$A$1))</f>
        <v/>
      </c>
      <c r="T74" s="146" t="str">
        <f>IF(COUNTIF('勤務表 (2)'!T$3:T24,当!$A$1)=COUNTIF('勤務表 (2)'!T$3:T23,当!$A$1),"",COUNTIF('勤務表 (2)'!T$3:T24,当!$A$1))</f>
        <v/>
      </c>
      <c r="U74" s="146" t="str">
        <f>IF(COUNTIF('勤務表 (2)'!U$3:U24,当!$A$1)=COUNTIF('勤務表 (2)'!U$3:U23,当!$A$1),"",COUNTIF('勤務表 (2)'!U$3:U24,当!$A$1))</f>
        <v/>
      </c>
      <c r="V74" s="146" t="str">
        <f>IF(COUNTIF('勤務表 (2)'!V$3:V24,当!$A$1)=COUNTIF('勤務表 (2)'!V$3:V23,当!$A$1),"",COUNTIF('勤務表 (2)'!V$3:V24,当!$A$1))</f>
        <v/>
      </c>
      <c r="W74" s="146" t="str">
        <f>IF(COUNTIF('勤務表 (2)'!W$3:W24,当!$A$1)=COUNTIF('勤務表 (2)'!W$3:W23,当!$A$1),"",COUNTIF('勤務表 (2)'!W$3:W24,当!$A$1))</f>
        <v/>
      </c>
      <c r="X74" s="146" t="str">
        <f>IF(COUNTIF('勤務表 (2)'!X$3:X24,当!$A$1)=COUNTIF('勤務表 (2)'!X$3:X23,当!$A$1),"",COUNTIF('勤務表 (2)'!X$3:X24,当!$A$1))</f>
        <v/>
      </c>
      <c r="Y74" s="146" t="str">
        <f>IF(COUNTIF('勤務表 (2)'!Y$3:Y24,当!$A$1)=COUNTIF('勤務表 (2)'!Y$3:Y23,当!$A$1),"",COUNTIF('勤務表 (2)'!Y$3:Y24,当!$A$1))</f>
        <v/>
      </c>
      <c r="Z74" s="146" t="str">
        <f>IF(COUNTIF('勤務表 (2)'!Z$3:Z24,当!$A$1)=COUNTIF('勤務表 (2)'!Z$3:Z23,当!$A$1),"",COUNTIF('勤務表 (2)'!Z$3:Z24,当!$A$1))</f>
        <v/>
      </c>
      <c r="AA74" s="146" t="str">
        <f>IF(COUNTIF('勤務表 (2)'!AA$3:AA24,当!$A$1)=COUNTIF('勤務表 (2)'!AA$3:AA23,当!$A$1),"",COUNTIF('勤務表 (2)'!AA$3:AA24,当!$A$1))</f>
        <v/>
      </c>
      <c r="AB74" s="146" t="str">
        <f>IF(COUNTIF('勤務表 (2)'!AB$3:AB24,当!$A$1)=COUNTIF('勤務表 (2)'!AB$3:AB23,当!$A$1),"",COUNTIF('勤務表 (2)'!AB$3:AB24,当!$A$1))</f>
        <v/>
      </c>
      <c r="AC74" s="146" t="str">
        <f>IF(COUNTIF('勤務表 (2)'!AC$3:AC24,当!$A$1)=COUNTIF('勤務表 (2)'!AC$3:AC23,当!$A$1),"",COUNTIF('勤務表 (2)'!AC$3:AC24,当!$A$1))</f>
        <v/>
      </c>
      <c r="AD74" s="146" t="str">
        <f>IF(COUNTIF('勤務表 (2)'!AD$3:AD24,当!$A$1)=COUNTIF('勤務表 (2)'!AD$3:AD23,当!$A$1),"",COUNTIF('勤務表 (2)'!AD$3:AD24,当!$A$1))</f>
        <v/>
      </c>
      <c r="AE74" s="146" t="str">
        <f>IF(COUNTIF('勤務表 (2)'!AE$3:AE24,当!$A$1)=COUNTIF('勤務表 (2)'!AE$3:AE23,当!$A$1),"",COUNTIF('勤務表 (2)'!AE$3:AE24,当!$A$1))</f>
        <v/>
      </c>
      <c r="AF74" s="146" t="str">
        <f>IF(COUNTIF('勤務表 (2)'!AF$3:AF24,当!$A$1)=COUNTIF('勤務表 (2)'!AF$3:AF23,当!$A$1),"",COUNTIF('勤務表 (2)'!AF$3:AF24,当!$A$1))</f>
        <v/>
      </c>
      <c r="AG74" s="146" t="str">
        <f>IF(COUNTIF('勤務表 (2)'!AG$3:AG24,当!$A$1)=COUNTIF('勤務表 (2)'!AG$3:AG23,当!$A$1),"",COUNTIF('勤務表 (2)'!AG$3:AG24,当!$A$1))</f>
        <v/>
      </c>
      <c r="AH74" s="144" t="str">
        <f>IF(COUNTIF('勤務表 (2)'!AH$3:AH24,当!$A$1)=COUNTIF('勤務表 (2)'!AH$3:AH23,当!$A$1),"",COUNTIF('勤務表 (2)'!AH$3:AH24,当!$A$1))</f>
        <v/>
      </c>
    </row>
    <row r="75" spans="1:34" s="37" customFormat="1" ht="13.15" customHeight="1" x14ac:dyDescent="0.2">
      <c r="A75" s="142">
        <f>IFERROR(IF(A74+1&lt;=MAX('デイリーデータ (2)'!G:G),A74+1,""),"")</f>
        <v>23</v>
      </c>
      <c r="B75" s="143" t="str">
        <f t="shared" si="8"/>
        <v>109272</v>
      </c>
      <c r="C75" s="144" t="str">
        <f t="shared" si="9"/>
        <v>齊藤 久紘</v>
      </c>
      <c r="D75" s="145" t="str">
        <f>IF(COUNTIF('勤務表 (2)'!D$3:D25,当!$A$1)=COUNTIF('勤務表 (2)'!D$3:D24,当!$A$1),"",COUNTIF('勤務表 (2)'!D$3:D25,当!$A$1))</f>
        <v/>
      </c>
      <c r="E75" s="146" t="str">
        <f>IF(COUNTIF('勤務表 (2)'!E$3:E25,当!$A$1)=COUNTIF('勤務表 (2)'!E$3:E24,当!$A$1),"",COUNTIF('勤務表 (2)'!E$3:E25,当!$A$1))</f>
        <v/>
      </c>
      <c r="F75" s="146" t="str">
        <f>IF(COUNTIF('勤務表 (2)'!F$3:F25,当!$A$1)=COUNTIF('勤務表 (2)'!F$3:F24,当!$A$1),"",COUNTIF('勤務表 (2)'!F$3:F25,当!$A$1))</f>
        <v/>
      </c>
      <c r="G75" s="146" t="str">
        <f>IF(COUNTIF('勤務表 (2)'!G$3:G25,当!$A$1)=COUNTIF('勤務表 (2)'!G$3:G24,当!$A$1),"",COUNTIF('勤務表 (2)'!G$3:G25,当!$A$1))</f>
        <v/>
      </c>
      <c r="H75" s="146" t="str">
        <f>IF(COUNTIF('勤務表 (2)'!H$3:H25,当!$A$1)=COUNTIF('勤務表 (2)'!H$3:H24,当!$A$1),"",COUNTIF('勤務表 (2)'!H$3:H25,当!$A$1))</f>
        <v/>
      </c>
      <c r="I75" s="146" t="str">
        <f>IF(COUNTIF('勤務表 (2)'!I$3:I25,当!$A$1)=COUNTIF('勤務表 (2)'!I$3:I24,当!$A$1),"",COUNTIF('勤務表 (2)'!I$3:I25,当!$A$1))</f>
        <v/>
      </c>
      <c r="J75" s="146" t="str">
        <f>IF(COUNTIF('勤務表 (2)'!J$3:J25,当!$A$1)=COUNTIF('勤務表 (2)'!J$3:J24,当!$A$1),"",COUNTIF('勤務表 (2)'!J$3:J25,当!$A$1))</f>
        <v/>
      </c>
      <c r="K75" s="146" t="str">
        <f>IF(COUNTIF('勤務表 (2)'!K$3:K25,当!$A$1)=COUNTIF('勤務表 (2)'!K$3:K24,当!$A$1),"",COUNTIF('勤務表 (2)'!K$3:K25,当!$A$1))</f>
        <v/>
      </c>
      <c r="L75" s="146" t="str">
        <f>IF(COUNTIF('勤務表 (2)'!L$3:L25,当!$A$1)=COUNTIF('勤務表 (2)'!L$3:L24,当!$A$1),"",COUNTIF('勤務表 (2)'!L$3:L25,当!$A$1))</f>
        <v/>
      </c>
      <c r="M75" s="146" t="str">
        <f>IF(COUNTIF('勤務表 (2)'!M$3:M25,当!$A$1)=COUNTIF('勤務表 (2)'!M$3:M24,当!$A$1),"",COUNTIF('勤務表 (2)'!M$3:M25,当!$A$1))</f>
        <v/>
      </c>
      <c r="N75" s="146" t="str">
        <f>IF(COUNTIF('勤務表 (2)'!N$3:N25,当!$A$1)=COUNTIF('勤務表 (2)'!N$3:N24,当!$A$1),"",COUNTIF('勤務表 (2)'!N$3:N25,当!$A$1))</f>
        <v/>
      </c>
      <c r="O75" s="146" t="str">
        <f>IF(COUNTIF('勤務表 (2)'!O$3:O25,当!$A$1)=COUNTIF('勤務表 (2)'!O$3:O24,当!$A$1),"",COUNTIF('勤務表 (2)'!O$3:O25,当!$A$1))</f>
        <v/>
      </c>
      <c r="P75" s="146" t="str">
        <f>IF(COUNTIF('勤務表 (2)'!P$3:P25,当!$A$1)=COUNTIF('勤務表 (2)'!P$3:P24,当!$A$1),"",COUNTIF('勤務表 (2)'!P$3:P25,当!$A$1))</f>
        <v/>
      </c>
      <c r="Q75" s="146" t="str">
        <f>IF(COUNTIF('勤務表 (2)'!Q$3:Q25,当!$A$1)=COUNTIF('勤務表 (2)'!Q$3:Q24,当!$A$1),"",COUNTIF('勤務表 (2)'!Q$3:Q25,当!$A$1))</f>
        <v/>
      </c>
      <c r="R75" s="146" t="str">
        <f>IF(COUNTIF('勤務表 (2)'!R$3:R25,当!$A$1)=COUNTIF('勤務表 (2)'!R$3:R24,当!$A$1),"",COUNTIF('勤務表 (2)'!R$3:R25,当!$A$1))</f>
        <v/>
      </c>
      <c r="S75" s="146" t="str">
        <f>IF(COUNTIF('勤務表 (2)'!S$3:S25,当!$A$1)=COUNTIF('勤務表 (2)'!S$3:S24,当!$A$1),"",COUNTIF('勤務表 (2)'!S$3:S25,当!$A$1))</f>
        <v/>
      </c>
      <c r="T75" s="146" t="str">
        <f>IF(COUNTIF('勤務表 (2)'!T$3:T25,当!$A$1)=COUNTIF('勤務表 (2)'!T$3:T24,当!$A$1),"",COUNTIF('勤務表 (2)'!T$3:T25,当!$A$1))</f>
        <v/>
      </c>
      <c r="U75" s="146" t="str">
        <f>IF(COUNTIF('勤務表 (2)'!U$3:U25,当!$A$1)=COUNTIF('勤務表 (2)'!U$3:U24,当!$A$1),"",COUNTIF('勤務表 (2)'!U$3:U25,当!$A$1))</f>
        <v/>
      </c>
      <c r="V75" s="146" t="str">
        <f>IF(COUNTIF('勤務表 (2)'!V$3:V25,当!$A$1)=COUNTIF('勤務表 (2)'!V$3:V24,当!$A$1),"",COUNTIF('勤務表 (2)'!V$3:V25,当!$A$1))</f>
        <v/>
      </c>
      <c r="W75" s="146" t="str">
        <f>IF(COUNTIF('勤務表 (2)'!W$3:W25,当!$A$1)=COUNTIF('勤務表 (2)'!W$3:W24,当!$A$1),"",COUNTIF('勤務表 (2)'!W$3:W25,当!$A$1))</f>
        <v/>
      </c>
      <c r="X75" s="146" t="str">
        <f>IF(COUNTIF('勤務表 (2)'!X$3:X25,当!$A$1)=COUNTIF('勤務表 (2)'!X$3:X24,当!$A$1),"",COUNTIF('勤務表 (2)'!X$3:X25,当!$A$1))</f>
        <v/>
      </c>
      <c r="Y75" s="146" t="str">
        <f>IF(COUNTIF('勤務表 (2)'!Y$3:Y25,当!$A$1)=COUNTIF('勤務表 (2)'!Y$3:Y24,当!$A$1),"",COUNTIF('勤務表 (2)'!Y$3:Y25,当!$A$1))</f>
        <v/>
      </c>
      <c r="Z75" s="146" t="str">
        <f>IF(COUNTIF('勤務表 (2)'!Z$3:Z25,当!$A$1)=COUNTIF('勤務表 (2)'!Z$3:Z24,当!$A$1),"",COUNTIF('勤務表 (2)'!Z$3:Z25,当!$A$1))</f>
        <v/>
      </c>
      <c r="AA75" s="146" t="str">
        <f>IF(COUNTIF('勤務表 (2)'!AA$3:AA25,当!$A$1)=COUNTIF('勤務表 (2)'!AA$3:AA24,当!$A$1),"",COUNTIF('勤務表 (2)'!AA$3:AA25,当!$A$1))</f>
        <v/>
      </c>
      <c r="AB75" s="146" t="str">
        <f>IF(COUNTIF('勤務表 (2)'!AB$3:AB25,当!$A$1)=COUNTIF('勤務表 (2)'!AB$3:AB24,当!$A$1),"",COUNTIF('勤務表 (2)'!AB$3:AB25,当!$A$1))</f>
        <v/>
      </c>
      <c r="AC75" s="146" t="str">
        <f>IF(COUNTIF('勤務表 (2)'!AC$3:AC25,当!$A$1)=COUNTIF('勤務表 (2)'!AC$3:AC24,当!$A$1),"",COUNTIF('勤務表 (2)'!AC$3:AC25,当!$A$1))</f>
        <v/>
      </c>
      <c r="AD75" s="146" t="str">
        <f>IF(COUNTIF('勤務表 (2)'!AD$3:AD25,当!$A$1)=COUNTIF('勤務表 (2)'!AD$3:AD24,当!$A$1),"",COUNTIF('勤務表 (2)'!AD$3:AD25,当!$A$1))</f>
        <v/>
      </c>
      <c r="AE75" s="146" t="str">
        <f>IF(COUNTIF('勤務表 (2)'!AE$3:AE25,当!$A$1)=COUNTIF('勤務表 (2)'!AE$3:AE24,当!$A$1),"",COUNTIF('勤務表 (2)'!AE$3:AE25,当!$A$1))</f>
        <v/>
      </c>
      <c r="AF75" s="146" t="str">
        <f>IF(COUNTIF('勤務表 (2)'!AF$3:AF25,当!$A$1)=COUNTIF('勤務表 (2)'!AF$3:AF24,当!$A$1),"",COUNTIF('勤務表 (2)'!AF$3:AF25,当!$A$1))</f>
        <v/>
      </c>
      <c r="AG75" s="146" t="str">
        <f>IF(COUNTIF('勤務表 (2)'!AG$3:AG25,当!$A$1)=COUNTIF('勤務表 (2)'!AG$3:AG24,当!$A$1),"",COUNTIF('勤務表 (2)'!AG$3:AG25,当!$A$1))</f>
        <v/>
      </c>
      <c r="AH75" s="144" t="str">
        <f>IF(COUNTIF('勤務表 (2)'!AH$3:AH25,当!$A$1)=COUNTIF('勤務表 (2)'!AH$3:AH24,当!$A$1),"",COUNTIF('勤務表 (2)'!AH$3:AH25,当!$A$1))</f>
        <v/>
      </c>
    </row>
    <row r="76" spans="1:34" s="37" customFormat="1" ht="13.15" customHeight="1" x14ac:dyDescent="0.2">
      <c r="A76" s="142">
        <f>IFERROR(IF(A75+1&lt;=MAX('デイリーデータ (2)'!G:G),A75+1,""),"")</f>
        <v>24</v>
      </c>
      <c r="B76" s="143" t="str">
        <f t="shared" si="8"/>
        <v>112499</v>
      </c>
      <c r="C76" s="144" t="str">
        <f t="shared" si="9"/>
        <v>佐藤 恵梨子</v>
      </c>
      <c r="D76" s="145" t="str">
        <f>IF(COUNTIF('勤務表 (2)'!D$3:D26,当!$A$1)=COUNTIF('勤務表 (2)'!D$3:D25,当!$A$1),"",COUNTIF('勤務表 (2)'!D$3:D26,当!$A$1))</f>
        <v/>
      </c>
      <c r="E76" s="146" t="str">
        <f>IF(COUNTIF('勤務表 (2)'!E$3:E26,当!$A$1)=COUNTIF('勤務表 (2)'!E$3:E25,当!$A$1),"",COUNTIF('勤務表 (2)'!E$3:E26,当!$A$1))</f>
        <v/>
      </c>
      <c r="F76" s="146" t="str">
        <f>IF(COUNTIF('勤務表 (2)'!F$3:F26,当!$A$1)=COUNTIF('勤務表 (2)'!F$3:F25,当!$A$1),"",COUNTIF('勤務表 (2)'!F$3:F26,当!$A$1))</f>
        <v/>
      </c>
      <c r="G76" s="146" t="str">
        <f>IF(COUNTIF('勤務表 (2)'!G$3:G26,当!$A$1)=COUNTIF('勤務表 (2)'!G$3:G25,当!$A$1),"",COUNTIF('勤務表 (2)'!G$3:G26,当!$A$1))</f>
        <v/>
      </c>
      <c r="H76" s="146" t="str">
        <f>IF(COUNTIF('勤務表 (2)'!H$3:H26,当!$A$1)=COUNTIF('勤務表 (2)'!H$3:H25,当!$A$1),"",COUNTIF('勤務表 (2)'!H$3:H26,当!$A$1))</f>
        <v/>
      </c>
      <c r="I76" s="146" t="str">
        <f>IF(COUNTIF('勤務表 (2)'!I$3:I26,当!$A$1)=COUNTIF('勤務表 (2)'!I$3:I25,当!$A$1),"",COUNTIF('勤務表 (2)'!I$3:I26,当!$A$1))</f>
        <v/>
      </c>
      <c r="J76" s="146" t="str">
        <f>IF(COUNTIF('勤務表 (2)'!J$3:J26,当!$A$1)=COUNTIF('勤務表 (2)'!J$3:J25,当!$A$1),"",COUNTIF('勤務表 (2)'!J$3:J26,当!$A$1))</f>
        <v/>
      </c>
      <c r="K76" s="146" t="str">
        <f>IF(COUNTIF('勤務表 (2)'!K$3:K26,当!$A$1)=COUNTIF('勤務表 (2)'!K$3:K25,当!$A$1),"",COUNTIF('勤務表 (2)'!K$3:K26,当!$A$1))</f>
        <v/>
      </c>
      <c r="L76" s="146">
        <f>IF(COUNTIF('勤務表 (2)'!L$3:L26,当!$A$1)=COUNTIF('勤務表 (2)'!L$3:L25,当!$A$1),"",COUNTIF('勤務表 (2)'!L$3:L26,当!$A$1))</f>
        <v>2</v>
      </c>
      <c r="M76" s="146" t="str">
        <f>IF(COUNTIF('勤務表 (2)'!M$3:M26,当!$A$1)=COUNTIF('勤務表 (2)'!M$3:M25,当!$A$1),"",COUNTIF('勤務表 (2)'!M$3:M26,当!$A$1))</f>
        <v/>
      </c>
      <c r="N76" s="146" t="str">
        <f>IF(COUNTIF('勤務表 (2)'!N$3:N26,当!$A$1)=COUNTIF('勤務表 (2)'!N$3:N25,当!$A$1),"",COUNTIF('勤務表 (2)'!N$3:N26,当!$A$1))</f>
        <v/>
      </c>
      <c r="O76" s="146" t="str">
        <f>IF(COUNTIF('勤務表 (2)'!O$3:O26,当!$A$1)=COUNTIF('勤務表 (2)'!O$3:O25,当!$A$1),"",COUNTIF('勤務表 (2)'!O$3:O26,当!$A$1))</f>
        <v/>
      </c>
      <c r="P76" s="146" t="str">
        <f>IF(COUNTIF('勤務表 (2)'!P$3:P26,当!$A$1)=COUNTIF('勤務表 (2)'!P$3:P25,当!$A$1),"",COUNTIF('勤務表 (2)'!P$3:P26,当!$A$1))</f>
        <v/>
      </c>
      <c r="Q76" s="146" t="str">
        <f>IF(COUNTIF('勤務表 (2)'!Q$3:Q26,当!$A$1)=COUNTIF('勤務表 (2)'!Q$3:Q25,当!$A$1),"",COUNTIF('勤務表 (2)'!Q$3:Q26,当!$A$1))</f>
        <v/>
      </c>
      <c r="R76" s="146" t="str">
        <f>IF(COUNTIF('勤務表 (2)'!R$3:R26,当!$A$1)=COUNTIF('勤務表 (2)'!R$3:R25,当!$A$1),"",COUNTIF('勤務表 (2)'!R$3:R26,当!$A$1))</f>
        <v/>
      </c>
      <c r="S76" s="146">
        <f>IF(COUNTIF('勤務表 (2)'!S$3:S26,当!$A$1)=COUNTIF('勤務表 (2)'!S$3:S25,当!$A$1),"",COUNTIF('勤務表 (2)'!S$3:S26,当!$A$1))</f>
        <v>1</v>
      </c>
      <c r="T76" s="146" t="str">
        <f>IF(COUNTIF('勤務表 (2)'!T$3:T26,当!$A$1)=COUNTIF('勤務表 (2)'!T$3:T25,当!$A$1),"",COUNTIF('勤務表 (2)'!T$3:T26,当!$A$1))</f>
        <v/>
      </c>
      <c r="U76" s="146" t="str">
        <f>IF(COUNTIF('勤務表 (2)'!U$3:U26,当!$A$1)=COUNTIF('勤務表 (2)'!U$3:U25,当!$A$1),"",COUNTIF('勤務表 (2)'!U$3:U26,当!$A$1))</f>
        <v/>
      </c>
      <c r="V76" s="146" t="str">
        <f>IF(COUNTIF('勤務表 (2)'!V$3:V26,当!$A$1)=COUNTIF('勤務表 (2)'!V$3:V25,当!$A$1),"",COUNTIF('勤務表 (2)'!V$3:V26,当!$A$1))</f>
        <v/>
      </c>
      <c r="W76" s="146" t="str">
        <f>IF(COUNTIF('勤務表 (2)'!W$3:W26,当!$A$1)=COUNTIF('勤務表 (2)'!W$3:W25,当!$A$1),"",COUNTIF('勤務表 (2)'!W$3:W26,当!$A$1))</f>
        <v/>
      </c>
      <c r="X76" s="146" t="str">
        <f>IF(COUNTIF('勤務表 (2)'!X$3:X26,当!$A$1)=COUNTIF('勤務表 (2)'!X$3:X25,当!$A$1),"",COUNTIF('勤務表 (2)'!X$3:X26,当!$A$1))</f>
        <v/>
      </c>
      <c r="Y76" s="146" t="str">
        <f>IF(COUNTIF('勤務表 (2)'!Y$3:Y26,当!$A$1)=COUNTIF('勤務表 (2)'!Y$3:Y25,当!$A$1),"",COUNTIF('勤務表 (2)'!Y$3:Y26,当!$A$1))</f>
        <v/>
      </c>
      <c r="Z76" s="146" t="str">
        <f>IF(COUNTIF('勤務表 (2)'!Z$3:Z26,当!$A$1)=COUNTIF('勤務表 (2)'!Z$3:Z25,当!$A$1),"",COUNTIF('勤務表 (2)'!Z$3:Z26,当!$A$1))</f>
        <v/>
      </c>
      <c r="AA76" s="146" t="str">
        <f>IF(COUNTIF('勤務表 (2)'!AA$3:AA26,当!$A$1)=COUNTIF('勤務表 (2)'!AA$3:AA25,当!$A$1),"",COUNTIF('勤務表 (2)'!AA$3:AA26,当!$A$1))</f>
        <v/>
      </c>
      <c r="AB76" s="146" t="str">
        <f>IF(COUNTIF('勤務表 (2)'!AB$3:AB26,当!$A$1)=COUNTIF('勤務表 (2)'!AB$3:AB25,当!$A$1),"",COUNTIF('勤務表 (2)'!AB$3:AB26,当!$A$1))</f>
        <v/>
      </c>
      <c r="AC76" s="146" t="str">
        <f>IF(COUNTIF('勤務表 (2)'!AC$3:AC26,当!$A$1)=COUNTIF('勤務表 (2)'!AC$3:AC25,当!$A$1),"",COUNTIF('勤務表 (2)'!AC$3:AC26,当!$A$1))</f>
        <v/>
      </c>
      <c r="AD76" s="146">
        <f>IF(COUNTIF('勤務表 (2)'!AD$3:AD26,当!$A$1)=COUNTIF('勤務表 (2)'!AD$3:AD25,当!$A$1),"",COUNTIF('勤務表 (2)'!AD$3:AD26,当!$A$1))</f>
        <v>2</v>
      </c>
      <c r="AE76" s="146" t="str">
        <f>IF(COUNTIF('勤務表 (2)'!AE$3:AE26,当!$A$1)=COUNTIF('勤務表 (2)'!AE$3:AE25,当!$A$1),"",COUNTIF('勤務表 (2)'!AE$3:AE26,当!$A$1))</f>
        <v/>
      </c>
      <c r="AF76" s="146" t="str">
        <f>IF(COUNTIF('勤務表 (2)'!AF$3:AF26,当!$A$1)=COUNTIF('勤務表 (2)'!AF$3:AF25,当!$A$1),"",COUNTIF('勤務表 (2)'!AF$3:AF26,当!$A$1))</f>
        <v/>
      </c>
      <c r="AG76" s="146" t="str">
        <f>IF(COUNTIF('勤務表 (2)'!AG$3:AG26,当!$A$1)=COUNTIF('勤務表 (2)'!AG$3:AG25,当!$A$1),"",COUNTIF('勤務表 (2)'!AG$3:AG26,当!$A$1))</f>
        <v/>
      </c>
      <c r="AH76" s="144" t="str">
        <f>IF(COUNTIF('勤務表 (2)'!AH$3:AH26,当!$A$1)=COUNTIF('勤務表 (2)'!AH$3:AH25,当!$A$1),"",COUNTIF('勤務表 (2)'!AH$3:AH26,当!$A$1))</f>
        <v/>
      </c>
    </row>
    <row r="77" spans="1:34" s="37" customFormat="1" ht="13.15" customHeight="1" x14ac:dyDescent="0.2">
      <c r="A77" s="142">
        <f>IFERROR(IF(A76+1&lt;=MAX('デイリーデータ (2)'!G:G),A76+1,""),"")</f>
        <v>25</v>
      </c>
      <c r="B77" s="143" t="str">
        <f t="shared" si="8"/>
        <v>114863</v>
      </c>
      <c r="C77" s="144" t="str">
        <f t="shared" si="9"/>
        <v>加藤 靖博</v>
      </c>
      <c r="D77" s="145" t="str">
        <f>IF(COUNTIF('勤務表 (2)'!D$3:D27,当!$A$1)=COUNTIF('勤務表 (2)'!D$3:D26,当!$A$1),"",COUNTIF('勤務表 (2)'!D$3:D27,当!$A$1))</f>
        <v/>
      </c>
      <c r="E77" s="146">
        <f>IF(COUNTIF('勤務表 (2)'!E$3:E27,当!$A$1)=COUNTIF('勤務表 (2)'!E$3:E26,当!$A$1),"",COUNTIF('勤務表 (2)'!E$3:E27,当!$A$1))</f>
        <v>1</v>
      </c>
      <c r="F77" s="146" t="str">
        <f>IF(COUNTIF('勤務表 (2)'!F$3:F27,当!$A$1)=COUNTIF('勤務表 (2)'!F$3:F26,当!$A$1),"",COUNTIF('勤務表 (2)'!F$3:F27,当!$A$1))</f>
        <v/>
      </c>
      <c r="G77" s="146" t="str">
        <f>IF(COUNTIF('勤務表 (2)'!G$3:G27,当!$A$1)=COUNTIF('勤務表 (2)'!G$3:G26,当!$A$1),"",COUNTIF('勤務表 (2)'!G$3:G27,当!$A$1))</f>
        <v/>
      </c>
      <c r="H77" s="146" t="str">
        <f>IF(COUNTIF('勤務表 (2)'!H$3:H27,当!$A$1)=COUNTIF('勤務表 (2)'!H$3:H26,当!$A$1),"",COUNTIF('勤務表 (2)'!H$3:H27,当!$A$1))</f>
        <v/>
      </c>
      <c r="I77" s="146" t="str">
        <f>IF(COUNTIF('勤務表 (2)'!I$3:I27,当!$A$1)=COUNTIF('勤務表 (2)'!I$3:I26,当!$A$1),"",COUNTIF('勤務表 (2)'!I$3:I27,当!$A$1))</f>
        <v/>
      </c>
      <c r="J77" s="146" t="str">
        <f>IF(COUNTIF('勤務表 (2)'!J$3:J27,当!$A$1)=COUNTIF('勤務表 (2)'!J$3:J26,当!$A$1),"",COUNTIF('勤務表 (2)'!J$3:J27,当!$A$1))</f>
        <v/>
      </c>
      <c r="K77" s="146" t="str">
        <f>IF(COUNTIF('勤務表 (2)'!K$3:K27,当!$A$1)=COUNTIF('勤務表 (2)'!K$3:K26,当!$A$1),"",COUNTIF('勤務表 (2)'!K$3:K27,当!$A$1))</f>
        <v/>
      </c>
      <c r="L77" s="146" t="str">
        <f>IF(COUNTIF('勤務表 (2)'!L$3:L27,当!$A$1)=COUNTIF('勤務表 (2)'!L$3:L26,当!$A$1),"",COUNTIF('勤務表 (2)'!L$3:L27,当!$A$1))</f>
        <v/>
      </c>
      <c r="M77" s="146" t="str">
        <f>IF(COUNTIF('勤務表 (2)'!M$3:M27,当!$A$1)=COUNTIF('勤務表 (2)'!M$3:M26,当!$A$1),"",COUNTIF('勤務表 (2)'!M$3:M27,当!$A$1))</f>
        <v/>
      </c>
      <c r="N77" s="146" t="str">
        <f>IF(COUNTIF('勤務表 (2)'!N$3:N27,当!$A$1)=COUNTIF('勤務表 (2)'!N$3:N26,当!$A$1),"",COUNTIF('勤務表 (2)'!N$3:N27,当!$A$1))</f>
        <v/>
      </c>
      <c r="O77" s="146" t="str">
        <f>IF(COUNTIF('勤務表 (2)'!O$3:O27,当!$A$1)=COUNTIF('勤務表 (2)'!O$3:O26,当!$A$1),"",COUNTIF('勤務表 (2)'!O$3:O27,当!$A$1))</f>
        <v/>
      </c>
      <c r="P77" s="146" t="str">
        <f>IF(COUNTIF('勤務表 (2)'!P$3:P27,当!$A$1)=COUNTIF('勤務表 (2)'!P$3:P26,当!$A$1),"",COUNTIF('勤務表 (2)'!P$3:P27,当!$A$1))</f>
        <v/>
      </c>
      <c r="Q77" s="146">
        <f>IF(COUNTIF('勤務表 (2)'!Q$3:Q27,当!$A$1)=COUNTIF('勤務表 (2)'!Q$3:Q26,当!$A$1),"",COUNTIF('勤務表 (2)'!Q$3:Q27,当!$A$1))</f>
        <v>2</v>
      </c>
      <c r="R77" s="146" t="str">
        <f>IF(COUNTIF('勤務表 (2)'!R$3:R27,当!$A$1)=COUNTIF('勤務表 (2)'!R$3:R26,当!$A$1),"",COUNTIF('勤務表 (2)'!R$3:R27,当!$A$1))</f>
        <v/>
      </c>
      <c r="S77" s="146" t="str">
        <f>IF(COUNTIF('勤務表 (2)'!S$3:S27,当!$A$1)=COUNTIF('勤務表 (2)'!S$3:S26,当!$A$1),"",COUNTIF('勤務表 (2)'!S$3:S27,当!$A$1))</f>
        <v/>
      </c>
      <c r="T77" s="146" t="str">
        <f>IF(COUNTIF('勤務表 (2)'!T$3:T27,当!$A$1)=COUNTIF('勤務表 (2)'!T$3:T26,当!$A$1),"",COUNTIF('勤務表 (2)'!T$3:T27,当!$A$1))</f>
        <v/>
      </c>
      <c r="U77" s="146" t="str">
        <f>IF(COUNTIF('勤務表 (2)'!U$3:U27,当!$A$1)=COUNTIF('勤務表 (2)'!U$3:U26,当!$A$1),"",COUNTIF('勤務表 (2)'!U$3:U27,当!$A$1))</f>
        <v/>
      </c>
      <c r="V77" s="146" t="str">
        <f>IF(COUNTIF('勤務表 (2)'!V$3:V27,当!$A$1)=COUNTIF('勤務表 (2)'!V$3:V26,当!$A$1),"",COUNTIF('勤務表 (2)'!V$3:V27,当!$A$1))</f>
        <v/>
      </c>
      <c r="W77" s="146" t="str">
        <f>IF(COUNTIF('勤務表 (2)'!W$3:W27,当!$A$1)=COUNTIF('勤務表 (2)'!W$3:W26,当!$A$1),"",COUNTIF('勤務表 (2)'!W$3:W27,当!$A$1))</f>
        <v/>
      </c>
      <c r="X77" s="146" t="str">
        <f>IF(COUNTIF('勤務表 (2)'!X$3:X27,当!$A$1)=COUNTIF('勤務表 (2)'!X$3:X26,当!$A$1),"",COUNTIF('勤務表 (2)'!X$3:X27,当!$A$1))</f>
        <v/>
      </c>
      <c r="Y77" s="146" t="str">
        <f>IF(COUNTIF('勤務表 (2)'!Y$3:Y27,当!$A$1)=COUNTIF('勤務表 (2)'!Y$3:Y26,当!$A$1),"",COUNTIF('勤務表 (2)'!Y$3:Y27,当!$A$1))</f>
        <v/>
      </c>
      <c r="Z77" s="146" t="str">
        <f>IF(COUNTIF('勤務表 (2)'!Z$3:Z27,当!$A$1)=COUNTIF('勤務表 (2)'!Z$3:Z26,当!$A$1),"",COUNTIF('勤務表 (2)'!Z$3:Z27,当!$A$1))</f>
        <v/>
      </c>
      <c r="AA77" s="146">
        <f>IF(COUNTIF('勤務表 (2)'!AA$3:AA27,当!$A$1)=COUNTIF('勤務表 (2)'!AA$3:AA26,当!$A$1),"",COUNTIF('勤務表 (2)'!AA$3:AA27,当!$A$1))</f>
        <v>1</v>
      </c>
      <c r="AB77" s="146" t="str">
        <f>IF(COUNTIF('勤務表 (2)'!AB$3:AB27,当!$A$1)=COUNTIF('勤務表 (2)'!AB$3:AB26,当!$A$1),"",COUNTIF('勤務表 (2)'!AB$3:AB27,当!$A$1))</f>
        <v/>
      </c>
      <c r="AC77" s="146" t="str">
        <f>IF(COUNTIF('勤務表 (2)'!AC$3:AC27,当!$A$1)=COUNTIF('勤務表 (2)'!AC$3:AC26,当!$A$1),"",COUNTIF('勤務表 (2)'!AC$3:AC27,当!$A$1))</f>
        <v/>
      </c>
      <c r="AD77" s="146" t="str">
        <f>IF(COUNTIF('勤務表 (2)'!AD$3:AD27,当!$A$1)=COUNTIF('勤務表 (2)'!AD$3:AD26,当!$A$1),"",COUNTIF('勤務表 (2)'!AD$3:AD27,当!$A$1))</f>
        <v/>
      </c>
      <c r="AE77" s="146" t="str">
        <f>IF(COUNTIF('勤務表 (2)'!AE$3:AE27,当!$A$1)=COUNTIF('勤務表 (2)'!AE$3:AE26,当!$A$1),"",COUNTIF('勤務表 (2)'!AE$3:AE27,当!$A$1))</f>
        <v/>
      </c>
      <c r="AF77" s="146" t="str">
        <f>IF(COUNTIF('勤務表 (2)'!AF$3:AF27,当!$A$1)=COUNTIF('勤務表 (2)'!AF$3:AF26,当!$A$1),"",COUNTIF('勤務表 (2)'!AF$3:AF27,当!$A$1))</f>
        <v/>
      </c>
      <c r="AG77" s="146" t="str">
        <f>IF(COUNTIF('勤務表 (2)'!AG$3:AG27,当!$A$1)=COUNTIF('勤務表 (2)'!AG$3:AG26,当!$A$1),"",COUNTIF('勤務表 (2)'!AG$3:AG27,当!$A$1))</f>
        <v/>
      </c>
      <c r="AH77" s="144" t="str">
        <f>IF(COUNTIF('勤務表 (2)'!AH$3:AH27,当!$A$1)=COUNTIF('勤務表 (2)'!AH$3:AH26,当!$A$1),"",COUNTIF('勤務表 (2)'!AH$3:AH27,当!$A$1))</f>
        <v/>
      </c>
    </row>
    <row r="78" spans="1:34" s="37" customFormat="1" ht="13.15" customHeight="1" x14ac:dyDescent="0.2">
      <c r="A78" s="142">
        <f>IFERROR(IF(A77+1&lt;=MAX('デイリーデータ (2)'!G:G),A77+1,""),"")</f>
        <v>26</v>
      </c>
      <c r="B78" s="143" t="str">
        <f t="shared" si="8"/>
        <v>118857</v>
      </c>
      <c r="C78" s="144" t="str">
        <f t="shared" si="9"/>
        <v>小川 穂波</v>
      </c>
      <c r="D78" s="145" t="str">
        <f>IF(COUNTIF('勤務表 (2)'!D$3:D28,当!$A$1)=COUNTIF('勤務表 (2)'!D$3:D27,当!$A$1),"",COUNTIF('勤務表 (2)'!D$3:D28,当!$A$1))</f>
        <v/>
      </c>
      <c r="E78" s="146" t="str">
        <f>IF(COUNTIF('勤務表 (2)'!E$3:E28,当!$A$1)=COUNTIF('勤務表 (2)'!E$3:E27,当!$A$1),"",COUNTIF('勤務表 (2)'!E$3:E28,当!$A$1))</f>
        <v/>
      </c>
      <c r="F78" s="146" t="str">
        <f>IF(COUNTIF('勤務表 (2)'!F$3:F28,当!$A$1)=COUNTIF('勤務表 (2)'!F$3:F27,当!$A$1),"",COUNTIF('勤務表 (2)'!F$3:F28,当!$A$1))</f>
        <v/>
      </c>
      <c r="G78" s="146" t="str">
        <f>IF(COUNTIF('勤務表 (2)'!G$3:G28,当!$A$1)=COUNTIF('勤務表 (2)'!G$3:G27,当!$A$1),"",COUNTIF('勤務表 (2)'!G$3:G28,当!$A$1))</f>
        <v/>
      </c>
      <c r="H78" s="146" t="str">
        <f>IF(COUNTIF('勤務表 (2)'!H$3:H28,当!$A$1)=COUNTIF('勤務表 (2)'!H$3:H27,当!$A$1),"",COUNTIF('勤務表 (2)'!H$3:H28,当!$A$1))</f>
        <v/>
      </c>
      <c r="I78" s="146" t="str">
        <f>IF(COUNTIF('勤務表 (2)'!I$3:I28,当!$A$1)=COUNTIF('勤務表 (2)'!I$3:I27,当!$A$1),"",COUNTIF('勤務表 (2)'!I$3:I28,当!$A$1))</f>
        <v/>
      </c>
      <c r="J78" s="146" t="str">
        <f>IF(COUNTIF('勤務表 (2)'!J$3:J28,当!$A$1)=COUNTIF('勤務表 (2)'!J$3:J27,当!$A$1),"",COUNTIF('勤務表 (2)'!J$3:J28,当!$A$1))</f>
        <v/>
      </c>
      <c r="K78" s="146" t="str">
        <f>IF(COUNTIF('勤務表 (2)'!K$3:K28,当!$A$1)=COUNTIF('勤務表 (2)'!K$3:K27,当!$A$1),"",COUNTIF('勤務表 (2)'!K$3:K28,当!$A$1))</f>
        <v/>
      </c>
      <c r="L78" s="146" t="str">
        <f>IF(COUNTIF('勤務表 (2)'!L$3:L28,当!$A$1)=COUNTIF('勤務表 (2)'!L$3:L27,当!$A$1),"",COUNTIF('勤務表 (2)'!L$3:L28,当!$A$1))</f>
        <v/>
      </c>
      <c r="M78" s="146" t="str">
        <f>IF(COUNTIF('勤務表 (2)'!M$3:M28,当!$A$1)=COUNTIF('勤務表 (2)'!M$3:M27,当!$A$1),"",COUNTIF('勤務表 (2)'!M$3:M28,当!$A$1))</f>
        <v/>
      </c>
      <c r="N78" s="146" t="str">
        <f>IF(COUNTIF('勤務表 (2)'!N$3:N28,当!$A$1)=COUNTIF('勤務表 (2)'!N$3:N27,当!$A$1),"",COUNTIF('勤務表 (2)'!N$3:N28,当!$A$1))</f>
        <v/>
      </c>
      <c r="O78" s="146" t="str">
        <f>IF(COUNTIF('勤務表 (2)'!O$3:O28,当!$A$1)=COUNTIF('勤務表 (2)'!O$3:O27,当!$A$1),"",COUNTIF('勤務表 (2)'!O$3:O28,当!$A$1))</f>
        <v/>
      </c>
      <c r="P78" s="146" t="str">
        <f>IF(COUNTIF('勤務表 (2)'!P$3:P28,当!$A$1)=COUNTIF('勤務表 (2)'!P$3:P27,当!$A$1),"",COUNTIF('勤務表 (2)'!P$3:P28,当!$A$1))</f>
        <v/>
      </c>
      <c r="Q78" s="146" t="str">
        <f>IF(COUNTIF('勤務表 (2)'!Q$3:Q28,当!$A$1)=COUNTIF('勤務表 (2)'!Q$3:Q27,当!$A$1),"",COUNTIF('勤務表 (2)'!Q$3:Q28,当!$A$1))</f>
        <v/>
      </c>
      <c r="R78" s="146">
        <f>IF(COUNTIF('勤務表 (2)'!R$3:R28,当!$A$1)=COUNTIF('勤務表 (2)'!R$3:R27,当!$A$1),"",COUNTIF('勤務表 (2)'!R$3:R28,当!$A$1))</f>
        <v>1</v>
      </c>
      <c r="S78" s="146" t="str">
        <f>IF(COUNTIF('勤務表 (2)'!S$3:S28,当!$A$1)=COUNTIF('勤務表 (2)'!S$3:S27,当!$A$1),"",COUNTIF('勤務表 (2)'!S$3:S28,当!$A$1))</f>
        <v/>
      </c>
      <c r="T78" s="146" t="str">
        <f>IF(COUNTIF('勤務表 (2)'!T$3:T28,当!$A$1)=COUNTIF('勤務表 (2)'!T$3:T27,当!$A$1),"",COUNTIF('勤務表 (2)'!T$3:T28,当!$A$1))</f>
        <v/>
      </c>
      <c r="U78" s="146" t="str">
        <f>IF(COUNTIF('勤務表 (2)'!U$3:U28,当!$A$1)=COUNTIF('勤務表 (2)'!U$3:U27,当!$A$1),"",COUNTIF('勤務表 (2)'!U$3:U28,当!$A$1))</f>
        <v/>
      </c>
      <c r="V78" s="146" t="str">
        <f>IF(COUNTIF('勤務表 (2)'!V$3:V28,当!$A$1)=COUNTIF('勤務表 (2)'!V$3:V27,当!$A$1),"",COUNTIF('勤務表 (2)'!V$3:V28,当!$A$1))</f>
        <v/>
      </c>
      <c r="W78" s="146" t="str">
        <f>IF(COUNTIF('勤務表 (2)'!W$3:W28,当!$A$1)=COUNTIF('勤務表 (2)'!W$3:W27,当!$A$1),"",COUNTIF('勤務表 (2)'!W$3:W28,当!$A$1))</f>
        <v/>
      </c>
      <c r="X78" s="146" t="str">
        <f>IF(COUNTIF('勤務表 (2)'!X$3:X28,当!$A$1)=COUNTIF('勤務表 (2)'!X$3:X27,当!$A$1),"",COUNTIF('勤務表 (2)'!X$3:X28,当!$A$1))</f>
        <v/>
      </c>
      <c r="Y78" s="146" t="str">
        <f>IF(COUNTIF('勤務表 (2)'!Y$3:Y28,当!$A$1)=COUNTIF('勤務表 (2)'!Y$3:Y27,当!$A$1),"",COUNTIF('勤務表 (2)'!Y$3:Y28,当!$A$1))</f>
        <v/>
      </c>
      <c r="Z78" s="146" t="str">
        <f>IF(COUNTIF('勤務表 (2)'!Z$3:Z28,当!$A$1)=COUNTIF('勤務表 (2)'!Z$3:Z27,当!$A$1),"",COUNTIF('勤務表 (2)'!Z$3:Z28,当!$A$1))</f>
        <v/>
      </c>
      <c r="AA78" s="146" t="str">
        <f>IF(COUNTIF('勤務表 (2)'!AA$3:AA28,当!$A$1)=COUNTIF('勤務表 (2)'!AA$3:AA27,当!$A$1),"",COUNTIF('勤務表 (2)'!AA$3:AA28,当!$A$1))</f>
        <v/>
      </c>
      <c r="AB78" s="146" t="str">
        <f>IF(COUNTIF('勤務表 (2)'!AB$3:AB28,当!$A$1)=COUNTIF('勤務表 (2)'!AB$3:AB27,当!$A$1),"",COUNTIF('勤務表 (2)'!AB$3:AB28,当!$A$1))</f>
        <v/>
      </c>
      <c r="AC78" s="146" t="str">
        <f>IF(COUNTIF('勤務表 (2)'!AC$3:AC28,当!$A$1)=COUNTIF('勤務表 (2)'!AC$3:AC27,当!$A$1),"",COUNTIF('勤務表 (2)'!AC$3:AC28,当!$A$1))</f>
        <v/>
      </c>
      <c r="AD78" s="146" t="str">
        <f>IF(COUNTIF('勤務表 (2)'!AD$3:AD28,当!$A$1)=COUNTIF('勤務表 (2)'!AD$3:AD27,当!$A$1),"",COUNTIF('勤務表 (2)'!AD$3:AD28,当!$A$1))</f>
        <v/>
      </c>
      <c r="AE78" s="146">
        <f>IF(COUNTIF('勤務表 (2)'!AE$3:AE28,当!$A$1)=COUNTIF('勤務表 (2)'!AE$3:AE27,当!$A$1),"",COUNTIF('勤務表 (2)'!AE$3:AE28,当!$A$1))</f>
        <v>1</v>
      </c>
      <c r="AF78" s="146" t="str">
        <f>IF(COUNTIF('勤務表 (2)'!AF$3:AF28,当!$A$1)=COUNTIF('勤務表 (2)'!AF$3:AF27,当!$A$1),"",COUNTIF('勤務表 (2)'!AF$3:AF28,当!$A$1))</f>
        <v/>
      </c>
      <c r="AG78" s="146" t="str">
        <f>IF(COUNTIF('勤務表 (2)'!AG$3:AG28,当!$A$1)=COUNTIF('勤務表 (2)'!AG$3:AG27,当!$A$1),"",COUNTIF('勤務表 (2)'!AG$3:AG28,当!$A$1))</f>
        <v/>
      </c>
      <c r="AH78" s="144" t="str">
        <f>IF(COUNTIF('勤務表 (2)'!AH$3:AH28,当!$A$1)=COUNTIF('勤務表 (2)'!AH$3:AH27,当!$A$1),"",COUNTIF('勤務表 (2)'!AH$3:AH28,当!$A$1))</f>
        <v/>
      </c>
    </row>
    <row r="79" spans="1:34" s="37" customFormat="1" ht="13.15" customHeight="1" x14ac:dyDescent="0.2">
      <c r="A79" s="142">
        <f>IFERROR(IF(A78+1&lt;=MAX('デイリーデータ (2)'!G:G),A78+1,""),"")</f>
        <v>27</v>
      </c>
      <c r="B79" s="143" t="str">
        <f t="shared" si="8"/>
        <v>118869</v>
      </c>
      <c r="C79" s="144" t="str">
        <f t="shared" si="9"/>
        <v>薬司 康平</v>
      </c>
      <c r="D79" s="145" t="str">
        <f>IF(COUNTIF('勤務表 (2)'!D$3:D29,当!$A$1)=COUNTIF('勤務表 (2)'!D$3:D28,当!$A$1),"",COUNTIF('勤務表 (2)'!D$3:D29,当!$A$1))</f>
        <v/>
      </c>
      <c r="E79" s="146">
        <f>IF(COUNTIF('勤務表 (2)'!E$3:E29,当!$A$1)=COUNTIF('勤務表 (2)'!E$3:E28,当!$A$1),"",COUNTIF('勤務表 (2)'!E$3:E29,当!$A$1))</f>
        <v>2</v>
      </c>
      <c r="F79" s="146" t="str">
        <f>IF(COUNTIF('勤務表 (2)'!F$3:F29,当!$A$1)=COUNTIF('勤務表 (2)'!F$3:F28,当!$A$1),"",COUNTIF('勤務表 (2)'!F$3:F29,当!$A$1))</f>
        <v/>
      </c>
      <c r="G79" s="146" t="str">
        <f>IF(COUNTIF('勤務表 (2)'!G$3:G29,当!$A$1)=COUNTIF('勤務表 (2)'!G$3:G28,当!$A$1),"",COUNTIF('勤務表 (2)'!G$3:G29,当!$A$1))</f>
        <v/>
      </c>
      <c r="H79" s="146" t="str">
        <f>IF(COUNTIF('勤務表 (2)'!H$3:H29,当!$A$1)=COUNTIF('勤務表 (2)'!H$3:H28,当!$A$1),"",COUNTIF('勤務表 (2)'!H$3:H29,当!$A$1))</f>
        <v/>
      </c>
      <c r="I79" s="146" t="str">
        <f>IF(COUNTIF('勤務表 (2)'!I$3:I29,当!$A$1)=COUNTIF('勤務表 (2)'!I$3:I28,当!$A$1),"",COUNTIF('勤務表 (2)'!I$3:I29,当!$A$1))</f>
        <v/>
      </c>
      <c r="J79" s="146" t="str">
        <f>IF(COUNTIF('勤務表 (2)'!J$3:J29,当!$A$1)=COUNTIF('勤務表 (2)'!J$3:J28,当!$A$1),"",COUNTIF('勤務表 (2)'!J$3:J29,当!$A$1))</f>
        <v/>
      </c>
      <c r="K79" s="146" t="str">
        <f>IF(COUNTIF('勤務表 (2)'!K$3:K29,当!$A$1)=COUNTIF('勤務表 (2)'!K$3:K28,当!$A$1),"",COUNTIF('勤務表 (2)'!K$3:K29,当!$A$1))</f>
        <v/>
      </c>
      <c r="L79" s="146" t="str">
        <f>IF(COUNTIF('勤務表 (2)'!L$3:L29,当!$A$1)=COUNTIF('勤務表 (2)'!L$3:L28,当!$A$1),"",COUNTIF('勤務表 (2)'!L$3:L29,当!$A$1))</f>
        <v/>
      </c>
      <c r="M79" s="146" t="str">
        <f>IF(COUNTIF('勤務表 (2)'!M$3:M29,当!$A$1)=COUNTIF('勤務表 (2)'!M$3:M28,当!$A$1),"",COUNTIF('勤務表 (2)'!M$3:M29,当!$A$1))</f>
        <v/>
      </c>
      <c r="N79" s="146" t="str">
        <f>IF(COUNTIF('勤務表 (2)'!N$3:N29,当!$A$1)=COUNTIF('勤務表 (2)'!N$3:N28,当!$A$1),"",COUNTIF('勤務表 (2)'!N$3:N29,当!$A$1))</f>
        <v/>
      </c>
      <c r="O79" s="146" t="str">
        <f>IF(COUNTIF('勤務表 (2)'!O$3:O29,当!$A$1)=COUNTIF('勤務表 (2)'!O$3:O28,当!$A$1),"",COUNTIF('勤務表 (2)'!O$3:O29,当!$A$1))</f>
        <v/>
      </c>
      <c r="P79" s="146" t="str">
        <f>IF(COUNTIF('勤務表 (2)'!P$3:P29,当!$A$1)=COUNTIF('勤務表 (2)'!P$3:P28,当!$A$1),"",COUNTIF('勤務表 (2)'!P$3:P29,当!$A$1))</f>
        <v/>
      </c>
      <c r="Q79" s="146" t="str">
        <f>IF(COUNTIF('勤務表 (2)'!Q$3:Q29,当!$A$1)=COUNTIF('勤務表 (2)'!Q$3:Q28,当!$A$1),"",COUNTIF('勤務表 (2)'!Q$3:Q29,当!$A$1))</f>
        <v/>
      </c>
      <c r="R79" s="146" t="str">
        <f>IF(COUNTIF('勤務表 (2)'!R$3:R29,当!$A$1)=COUNTIF('勤務表 (2)'!R$3:R28,当!$A$1),"",COUNTIF('勤務表 (2)'!R$3:R29,当!$A$1))</f>
        <v/>
      </c>
      <c r="S79" s="146">
        <f>IF(COUNTIF('勤務表 (2)'!S$3:S29,当!$A$1)=COUNTIF('勤務表 (2)'!S$3:S28,当!$A$1),"",COUNTIF('勤務表 (2)'!S$3:S29,当!$A$1))</f>
        <v>2</v>
      </c>
      <c r="T79" s="146" t="str">
        <f>IF(COUNTIF('勤務表 (2)'!T$3:T29,当!$A$1)=COUNTIF('勤務表 (2)'!T$3:T28,当!$A$1),"",COUNTIF('勤務表 (2)'!T$3:T29,当!$A$1))</f>
        <v/>
      </c>
      <c r="U79" s="146" t="str">
        <f>IF(COUNTIF('勤務表 (2)'!U$3:U29,当!$A$1)=COUNTIF('勤務表 (2)'!U$3:U28,当!$A$1),"",COUNTIF('勤務表 (2)'!U$3:U29,当!$A$1))</f>
        <v/>
      </c>
      <c r="V79" s="146" t="str">
        <f>IF(COUNTIF('勤務表 (2)'!V$3:V29,当!$A$1)=COUNTIF('勤務表 (2)'!V$3:V28,当!$A$1),"",COUNTIF('勤務表 (2)'!V$3:V29,当!$A$1))</f>
        <v/>
      </c>
      <c r="W79" s="146" t="str">
        <f>IF(COUNTIF('勤務表 (2)'!W$3:W29,当!$A$1)=COUNTIF('勤務表 (2)'!W$3:W28,当!$A$1),"",COUNTIF('勤務表 (2)'!W$3:W29,当!$A$1))</f>
        <v/>
      </c>
      <c r="X79" s="146" t="str">
        <f>IF(COUNTIF('勤務表 (2)'!X$3:X29,当!$A$1)=COUNTIF('勤務表 (2)'!X$3:X28,当!$A$1),"",COUNTIF('勤務表 (2)'!X$3:X29,当!$A$1))</f>
        <v/>
      </c>
      <c r="Y79" s="146" t="str">
        <f>IF(COUNTIF('勤務表 (2)'!Y$3:Y29,当!$A$1)=COUNTIF('勤務表 (2)'!Y$3:Y28,当!$A$1),"",COUNTIF('勤務表 (2)'!Y$3:Y29,当!$A$1))</f>
        <v/>
      </c>
      <c r="Z79" s="146" t="str">
        <f>IF(COUNTIF('勤務表 (2)'!Z$3:Z29,当!$A$1)=COUNTIF('勤務表 (2)'!Z$3:Z28,当!$A$1),"",COUNTIF('勤務表 (2)'!Z$3:Z29,当!$A$1))</f>
        <v/>
      </c>
      <c r="AA79" s="146" t="str">
        <f>IF(COUNTIF('勤務表 (2)'!AA$3:AA29,当!$A$1)=COUNTIF('勤務表 (2)'!AA$3:AA28,当!$A$1),"",COUNTIF('勤務表 (2)'!AA$3:AA29,当!$A$1))</f>
        <v/>
      </c>
      <c r="AB79" s="146" t="str">
        <f>IF(COUNTIF('勤務表 (2)'!AB$3:AB29,当!$A$1)=COUNTIF('勤務表 (2)'!AB$3:AB28,当!$A$1),"",COUNTIF('勤務表 (2)'!AB$3:AB29,当!$A$1))</f>
        <v/>
      </c>
      <c r="AC79" s="146" t="str">
        <f>IF(COUNTIF('勤務表 (2)'!AC$3:AC29,当!$A$1)=COUNTIF('勤務表 (2)'!AC$3:AC28,当!$A$1),"",COUNTIF('勤務表 (2)'!AC$3:AC29,当!$A$1))</f>
        <v/>
      </c>
      <c r="AD79" s="146" t="str">
        <f>IF(COUNTIF('勤務表 (2)'!AD$3:AD29,当!$A$1)=COUNTIF('勤務表 (2)'!AD$3:AD28,当!$A$1),"",COUNTIF('勤務表 (2)'!AD$3:AD29,当!$A$1))</f>
        <v/>
      </c>
      <c r="AE79" s="146" t="str">
        <f>IF(COUNTIF('勤務表 (2)'!AE$3:AE29,当!$A$1)=COUNTIF('勤務表 (2)'!AE$3:AE28,当!$A$1),"",COUNTIF('勤務表 (2)'!AE$3:AE29,当!$A$1))</f>
        <v/>
      </c>
      <c r="AF79" s="146" t="str">
        <f>IF(COUNTIF('勤務表 (2)'!AF$3:AF29,当!$A$1)=COUNTIF('勤務表 (2)'!AF$3:AF28,当!$A$1),"",COUNTIF('勤務表 (2)'!AF$3:AF29,当!$A$1))</f>
        <v/>
      </c>
      <c r="AG79" s="146" t="str">
        <f>IF(COUNTIF('勤務表 (2)'!AG$3:AG29,当!$A$1)=COUNTIF('勤務表 (2)'!AG$3:AG28,当!$A$1),"",COUNTIF('勤務表 (2)'!AG$3:AG29,当!$A$1))</f>
        <v/>
      </c>
      <c r="AH79" s="144" t="str">
        <f>IF(COUNTIF('勤務表 (2)'!AH$3:AH29,当!$A$1)=COUNTIF('勤務表 (2)'!AH$3:AH28,当!$A$1),"",COUNTIF('勤務表 (2)'!AH$3:AH29,当!$A$1))</f>
        <v/>
      </c>
    </row>
    <row r="80" spans="1:34" s="37" customFormat="1" ht="13.15" customHeight="1" x14ac:dyDescent="0.2">
      <c r="A80" s="142">
        <f>IFERROR(IF(A79+1&lt;=MAX('デイリーデータ (2)'!G:G),A79+1,""),"")</f>
        <v>28</v>
      </c>
      <c r="B80" s="143" t="str">
        <f t="shared" si="8"/>
        <v>122339</v>
      </c>
      <c r="C80" s="144" t="str">
        <f t="shared" si="9"/>
        <v>西郡 健太</v>
      </c>
      <c r="D80" s="145">
        <f>IF(COUNTIF('勤務表 (2)'!D$3:D30,当!$A$1)=COUNTIF('勤務表 (2)'!D$3:D29,当!$A$1),"",COUNTIF('勤務表 (2)'!D$3:D30,当!$A$1))</f>
        <v>1</v>
      </c>
      <c r="E80" s="146" t="str">
        <f>IF(COUNTIF('勤務表 (2)'!E$3:E30,当!$A$1)=COUNTIF('勤務表 (2)'!E$3:E29,当!$A$1),"",COUNTIF('勤務表 (2)'!E$3:E30,当!$A$1))</f>
        <v/>
      </c>
      <c r="F80" s="146" t="str">
        <f>IF(COUNTIF('勤務表 (2)'!F$3:F30,当!$A$1)=COUNTIF('勤務表 (2)'!F$3:F29,当!$A$1),"",COUNTIF('勤務表 (2)'!F$3:F30,当!$A$1))</f>
        <v/>
      </c>
      <c r="G80" s="146" t="str">
        <f>IF(COUNTIF('勤務表 (2)'!G$3:G30,当!$A$1)=COUNTIF('勤務表 (2)'!G$3:G29,当!$A$1),"",COUNTIF('勤務表 (2)'!G$3:G30,当!$A$1))</f>
        <v/>
      </c>
      <c r="H80" s="146" t="str">
        <f>IF(COUNTIF('勤務表 (2)'!H$3:H30,当!$A$1)=COUNTIF('勤務表 (2)'!H$3:H29,当!$A$1),"",COUNTIF('勤務表 (2)'!H$3:H30,当!$A$1))</f>
        <v/>
      </c>
      <c r="I80" s="146" t="str">
        <f>IF(COUNTIF('勤務表 (2)'!I$3:I30,当!$A$1)=COUNTIF('勤務表 (2)'!I$3:I29,当!$A$1),"",COUNTIF('勤務表 (2)'!I$3:I30,当!$A$1))</f>
        <v/>
      </c>
      <c r="J80" s="146" t="str">
        <f>IF(COUNTIF('勤務表 (2)'!J$3:J30,当!$A$1)=COUNTIF('勤務表 (2)'!J$3:J29,当!$A$1),"",COUNTIF('勤務表 (2)'!J$3:J30,当!$A$1))</f>
        <v/>
      </c>
      <c r="K80" s="146" t="str">
        <f>IF(COUNTIF('勤務表 (2)'!K$3:K30,当!$A$1)=COUNTIF('勤務表 (2)'!K$3:K29,当!$A$1),"",COUNTIF('勤務表 (2)'!K$3:K30,当!$A$1))</f>
        <v/>
      </c>
      <c r="L80" s="146" t="str">
        <f>IF(COUNTIF('勤務表 (2)'!L$3:L30,当!$A$1)=COUNTIF('勤務表 (2)'!L$3:L29,当!$A$1),"",COUNTIF('勤務表 (2)'!L$3:L30,当!$A$1))</f>
        <v/>
      </c>
      <c r="M80" s="146" t="str">
        <f>IF(COUNTIF('勤務表 (2)'!M$3:M30,当!$A$1)=COUNTIF('勤務表 (2)'!M$3:M29,当!$A$1),"",COUNTIF('勤務表 (2)'!M$3:M30,当!$A$1))</f>
        <v/>
      </c>
      <c r="N80" s="146" t="str">
        <f>IF(COUNTIF('勤務表 (2)'!N$3:N30,当!$A$1)=COUNTIF('勤務表 (2)'!N$3:N29,当!$A$1),"",COUNTIF('勤務表 (2)'!N$3:N30,当!$A$1))</f>
        <v/>
      </c>
      <c r="O80" s="146" t="str">
        <f>IF(COUNTIF('勤務表 (2)'!O$3:O30,当!$A$1)=COUNTIF('勤務表 (2)'!O$3:O29,当!$A$1),"",COUNTIF('勤務表 (2)'!O$3:O30,当!$A$1))</f>
        <v/>
      </c>
      <c r="P80" s="146" t="str">
        <f>IF(COUNTIF('勤務表 (2)'!P$3:P30,当!$A$1)=COUNTIF('勤務表 (2)'!P$3:P29,当!$A$1),"",COUNTIF('勤務表 (2)'!P$3:P30,当!$A$1))</f>
        <v/>
      </c>
      <c r="Q80" s="146" t="str">
        <f>IF(COUNTIF('勤務表 (2)'!Q$3:Q30,当!$A$1)=COUNTIF('勤務表 (2)'!Q$3:Q29,当!$A$1),"",COUNTIF('勤務表 (2)'!Q$3:Q30,当!$A$1))</f>
        <v/>
      </c>
      <c r="R80" s="146">
        <f>IF(COUNTIF('勤務表 (2)'!R$3:R30,当!$A$1)=COUNTIF('勤務表 (2)'!R$3:R29,当!$A$1),"",COUNTIF('勤務表 (2)'!R$3:R30,当!$A$1))</f>
        <v>2</v>
      </c>
      <c r="S80" s="146" t="str">
        <f>IF(COUNTIF('勤務表 (2)'!S$3:S30,当!$A$1)=COUNTIF('勤務表 (2)'!S$3:S29,当!$A$1),"",COUNTIF('勤務表 (2)'!S$3:S30,当!$A$1))</f>
        <v/>
      </c>
      <c r="T80" s="146" t="str">
        <f>IF(COUNTIF('勤務表 (2)'!T$3:T30,当!$A$1)=COUNTIF('勤務表 (2)'!T$3:T29,当!$A$1),"",COUNTIF('勤務表 (2)'!T$3:T30,当!$A$1))</f>
        <v/>
      </c>
      <c r="U80" s="146" t="str">
        <f>IF(COUNTIF('勤務表 (2)'!U$3:U30,当!$A$1)=COUNTIF('勤務表 (2)'!U$3:U29,当!$A$1),"",COUNTIF('勤務表 (2)'!U$3:U30,当!$A$1))</f>
        <v/>
      </c>
      <c r="V80" s="146" t="str">
        <f>IF(COUNTIF('勤務表 (2)'!V$3:V30,当!$A$1)=COUNTIF('勤務表 (2)'!V$3:V29,当!$A$1),"",COUNTIF('勤務表 (2)'!V$3:V30,当!$A$1))</f>
        <v/>
      </c>
      <c r="W80" s="146" t="str">
        <f>IF(COUNTIF('勤務表 (2)'!W$3:W30,当!$A$1)=COUNTIF('勤務表 (2)'!W$3:W29,当!$A$1),"",COUNTIF('勤務表 (2)'!W$3:W30,当!$A$1))</f>
        <v/>
      </c>
      <c r="X80" s="146" t="str">
        <f>IF(COUNTIF('勤務表 (2)'!X$3:X30,当!$A$1)=COUNTIF('勤務表 (2)'!X$3:X29,当!$A$1),"",COUNTIF('勤務表 (2)'!X$3:X30,当!$A$1))</f>
        <v/>
      </c>
      <c r="Y80" s="146" t="str">
        <f>IF(COUNTIF('勤務表 (2)'!Y$3:Y30,当!$A$1)=COUNTIF('勤務表 (2)'!Y$3:Y29,当!$A$1),"",COUNTIF('勤務表 (2)'!Y$3:Y30,当!$A$1))</f>
        <v/>
      </c>
      <c r="Z80" s="146">
        <f>IF(COUNTIF('勤務表 (2)'!Z$3:Z30,当!$A$1)=COUNTIF('勤務表 (2)'!Z$3:Z29,当!$A$1),"",COUNTIF('勤務表 (2)'!Z$3:Z30,当!$A$1))</f>
        <v>2</v>
      </c>
      <c r="AA80" s="146" t="str">
        <f>IF(COUNTIF('勤務表 (2)'!AA$3:AA30,当!$A$1)=COUNTIF('勤務表 (2)'!AA$3:AA29,当!$A$1),"",COUNTIF('勤務表 (2)'!AA$3:AA30,当!$A$1))</f>
        <v/>
      </c>
      <c r="AB80" s="146" t="str">
        <f>IF(COUNTIF('勤務表 (2)'!AB$3:AB30,当!$A$1)=COUNTIF('勤務表 (2)'!AB$3:AB29,当!$A$1),"",COUNTIF('勤務表 (2)'!AB$3:AB30,当!$A$1))</f>
        <v/>
      </c>
      <c r="AC80" s="146" t="str">
        <f>IF(COUNTIF('勤務表 (2)'!AC$3:AC30,当!$A$1)=COUNTIF('勤務表 (2)'!AC$3:AC29,当!$A$1),"",COUNTIF('勤務表 (2)'!AC$3:AC30,当!$A$1))</f>
        <v/>
      </c>
      <c r="AD80" s="146" t="str">
        <f>IF(COUNTIF('勤務表 (2)'!AD$3:AD30,当!$A$1)=COUNTIF('勤務表 (2)'!AD$3:AD29,当!$A$1),"",COUNTIF('勤務表 (2)'!AD$3:AD30,当!$A$1))</f>
        <v/>
      </c>
      <c r="AE80" s="146" t="str">
        <f>IF(COUNTIF('勤務表 (2)'!AE$3:AE30,当!$A$1)=COUNTIF('勤務表 (2)'!AE$3:AE29,当!$A$1),"",COUNTIF('勤務表 (2)'!AE$3:AE30,当!$A$1))</f>
        <v/>
      </c>
      <c r="AF80" s="146" t="str">
        <f>IF(COUNTIF('勤務表 (2)'!AF$3:AF30,当!$A$1)=COUNTIF('勤務表 (2)'!AF$3:AF29,当!$A$1),"",COUNTIF('勤務表 (2)'!AF$3:AF30,当!$A$1))</f>
        <v/>
      </c>
      <c r="AG80" s="146">
        <f>IF(COUNTIF('勤務表 (2)'!AG$3:AG30,当!$A$1)=COUNTIF('勤務表 (2)'!AG$3:AG29,当!$A$1),"",COUNTIF('勤務表 (2)'!AG$3:AG30,当!$A$1))</f>
        <v>2</v>
      </c>
      <c r="AH80" s="144" t="str">
        <f>IF(COUNTIF('勤務表 (2)'!AH$3:AH30,当!$A$1)=COUNTIF('勤務表 (2)'!AH$3:AH29,当!$A$1),"",COUNTIF('勤務表 (2)'!AH$3:AH30,当!$A$1))</f>
        <v/>
      </c>
    </row>
    <row r="81" spans="1:34" s="37" customFormat="1" ht="13.15" customHeight="1" x14ac:dyDescent="0.2">
      <c r="A81" s="142">
        <f>IFERROR(IF(A80+1&lt;=MAX('デイリーデータ (2)'!G:G),A80+1,""),"")</f>
        <v>29</v>
      </c>
      <c r="B81" s="143" t="str">
        <f t="shared" si="8"/>
        <v>125630</v>
      </c>
      <c r="C81" s="144" t="str">
        <f t="shared" si="9"/>
        <v>松木 こころ</v>
      </c>
      <c r="D81" s="145" t="str">
        <f>IF(COUNTIF('勤務表 (2)'!D$3:D31,当!$A$1)=COUNTIF('勤務表 (2)'!D$3:D30,当!$A$1),"",COUNTIF('勤務表 (2)'!D$3:D31,当!$A$1))</f>
        <v/>
      </c>
      <c r="E81" s="146" t="str">
        <f>IF(COUNTIF('勤務表 (2)'!E$3:E31,当!$A$1)=COUNTIF('勤務表 (2)'!E$3:E30,当!$A$1),"",COUNTIF('勤務表 (2)'!E$3:E31,当!$A$1))</f>
        <v/>
      </c>
      <c r="F81" s="146" t="str">
        <f>IF(COUNTIF('勤務表 (2)'!F$3:F31,当!$A$1)=COUNTIF('勤務表 (2)'!F$3:F30,当!$A$1),"",COUNTIF('勤務表 (2)'!F$3:F31,当!$A$1))</f>
        <v/>
      </c>
      <c r="G81" s="146" t="str">
        <f>IF(COUNTIF('勤務表 (2)'!G$3:G31,当!$A$1)=COUNTIF('勤務表 (2)'!G$3:G30,当!$A$1),"",COUNTIF('勤務表 (2)'!G$3:G31,当!$A$1))</f>
        <v/>
      </c>
      <c r="H81" s="146" t="str">
        <f>IF(COUNTIF('勤務表 (2)'!H$3:H31,当!$A$1)=COUNTIF('勤務表 (2)'!H$3:H30,当!$A$1),"",COUNTIF('勤務表 (2)'!H$3:H31,当!$A$1))</f>
        <v/>
      </c>
      <c r="I81" s="146" t="str">
        <f>IF(COUNTIF('勤務表 (2)'!I$3:I31,当!$A$1)=COUNTIF('勤務表 (2)'!I$3:I30,当!$A$1),"",COUNTIF('勤務表 (2)'!I$3:I31,当!$A$1))</f>
        <v/>
      </c>
      <c r="J81" s="146" t="str">
        <f>IF(COUNTIF('勤務表 (2)'!J$3:J31,当!$A$1)=COUNTIF('勤務表 (2)'!J$3:J30,当!$A$1),"",COUNTIF('勤務表 (2)'!J$3:J31,当!$A$1))</f>
        <v/>
      </c>
      <c r="K81" s="146" t="str">
        <f>IF(COUNTIF('勤務表 (2)'!K$3:K31,当!$A$1)=COUNTIF('勤務表 (2)'!K$3:K30,当!$A$1),"",COUNTIF('勤務表 (2)'!K$3:K31,当!$A$1))</f>
        <v/>
      </c>
      <c r="L81" s="146" t="str">
        <f>IF(COUNTIF('勤務表 (2)'!L$3:L31,当!$A$1)=COUNTIF('勤務表 (2)'!L$3:L30,当!$A$1),"",COUNTIF('勤務表 (2)'!L$3:L31,当!$A$1))</f>
        <v/>
      </c>
      <c r="M81" s="146" t="str">
        <f>IF(COUNTIF('勤務表 (2)'!M$3:M31,当!$A$1)=COUNTIF('勤務表 (2)'!M$3:M30,当!$A$1),"",COUNTIF('勤務表 (2)'!M$3:M31,当!$A$1))</f>
        <v/>
      </c>
      <c r="N81" s="146" t="str">
        <f>IF(COUNTIF('勤務表 (2)'!N$3:N31,当!$A$1)=COUNTIF('勤務表 (2)'!N$3:N30,当!$A$1),"",COUNTIF('勤務表 (2)'!N$3:N31,当!$A$1))</f>
        <v/>
      </c>
      <c r="O81" s="146" t="str">
        <f>IF(COUNTIF('勤務表 (2)'!O$3:O31,当!$A$1)=COUNTIF('勤務表 (2)'!O$3:O30,当!$A$1),"",COUNTIF('勤務表 (2)'!O$3:O31,当!$A$1))</f>
        <v/>
      </c>
      <c r="P81" s="146" t="str">
        <f>IF(COUNTIF('勤務表 (2)'!P$3:P31,当!$A$1)=COUNTIF('勤務表 (2)'!P$3:P30,当!$A$1),"",COUNTIF('勤務表 (2)'!P$3:P31,当!$A$1))</f>
        <v/>
      </c>
      <c r="Q81" s="146" t="str">
        <f>IF(COUNTIF('勤務表 (2)'!Q$3:Q31,当!$A$1)=COUNTIF('勤務表 (2)'!Q$3:Q30,当!$A$1),"",COUNTIF('勤務表 (2)'!Q$3:Q31,当!$A$1))</f>
        <v/>
      </c>
      <c r="R81" s="146" t="str">
        <f>IF(COUNTIF('勤務表 (2)'!R$3:R31,当!$A$1)=COUNTIF('勤務表 (2)'!R$3:R30,当!$A$1),"",COUNTIF('勤務表 (2)'!R$3:R31,当!$A$1))</f>
        <v/>
      </c>
      <c r="S81" s="146" t="str">
        <f>IF(COUNTIF('勤務表 (2)'!S$3:S31,当!$A$1)=COUNTIF('勤務表 (2)'!S$3:S30,当!$A$1),"",COUNTIF('勤務表 (2)'!S$3:S31,当!$A$1))</f>
        <v/>
      </c>
      <c r="T81" s="146" t="str">
        <f>IF(COUNTIF('勤務表 (2)'!T$3:T31,当!$A$1)=COUNTIF('勤務表 (2)'!T$3:T30,当!$A$1),"",COUNTIF('勤務表 (2)'!T$3:T31,当!$A$1))</f>
        <v/>
      </c>
      <c r="U81" s="146" t="str">
        <f>IF(COUNTIF('勤務表 (2)'!U$3:U31,当!$A$1)=COUNTIF('勤務表 (2)'!U$3:U30,当!$A$1),"",COUNTIF('勤務表 (2)'!U$3:U31,当!$A$1))</f>
        <v/>
      </c>
      <c r="V81" s="146" t="str">
        <f>IF(COUNTIF('勤務表 (2)'!V$3:V31,当!$A$1)=COUNTIF('勤務表 (2)'!V$3:V30,当!$A$1),"",COUNTIF('勤務表 (2)'!V$3:V31,当!$A$1))</f>
        <v/>
      </c>
      <c r="W81" s="146" t="str">
        <f>IF(COUNTIF('勤務表 (2)'!W$3:W31,当!$A$1)=COUNTIF('勤務表 (2)'!W$3:W30,当!$A$1),"",COUNTIF('勤務表 (2)'!W$3:W31,当!$A$1))</f>
        <v/>
      </c>
      <c r="X81" s="146" t="str">
        <f>IF(COUNTIF('勤務表 (2)'!X$3:X31,当!$A$1)=COUNTIF('勤務表 (2)'!X$3:X30,当!$A$1),"",COUNTIF('勤務表 (2)'!X$3:X31,当!$A$1))</f>
        <v/>
      </c>
      <c r="Y81" s="146" t="str">
        <f>IF(COUNTIF('勤務表 (2)'!Y$3:Y31,当!$A$1)=COUNTIF('勤務表 (2)'!Y$3:Y30,当!$A$1),"",COUNTIF('勤務表 (2)'!Y$3:Y31,当!$A$1))</f>
        <v/>
      </c>
      <c r="Z81" s="146" t="str">
        <f>IF(COUNTIF('勤務表 (2)'!Z$3:Z31,当!$A$1)=COUNTIF('勤務表 (2)'!Z$3:Z30,当!$A$1),"",COUNTIF('勤務表 (2)'!Z$3:Z31,当!$A$1))</f>
        <v/>
      </c>
      <c r="AA81" s="146" t="str">
        <f>IF(COUNTIF('勤務表 (2)'!AA$3:AA31,当!$A$1)=COUNTIF('勤務表 (2)'!AA$3:AA30,当!$A$1),"",COUNTIF('勤務表 (2)'!AA$3:AA31,当!$A$1))</f>
        <v/>
      </c>
      <c r="AB81" s="146" t="str">
        <f>IF(COUNTIF('勤務表 (2)'!AB$3:AB31,当!$A$1)=COUNTIF('勤務表 (2)'!AB$3:AB30,当!$A$1),"",COUNTIF('勤務表 (2)'!AB$3:AB31,当!$A$1))</f>
        <v/>
      </c>
      <c r="AC81" s="146" t="str">
        <f>IF(COUNTIF('勤務表 (2)'!AC$3:AC31,当!$A$1)=COUNTIF('勤務表 (2)'!AC$3:AC30,当!$A$1),"",COUNTIF('勤務表 (2)'!AC$3:AC31,当!$A$1))</f>
        <v/>
      </c>
      <c r="AD81" s="146" t="str">
        <f>IF(COUNTIF('勤務表 (2)'!AD$3:AD31,当!$A$1)=COUNTIF('勤務表 (2)'!AD$3:AD30,当!$A$1),"",COUNTIF('勤務表 (2)'!AD$3:AD31,当!$A$1))</f>
        <v/>
      </c>
      <c r="AE81" s="146" t="str">
        <f>IF(COUNTIF('勤務表 (2)'!AE$3:AE31,当!$A$1)=COUNTIF('勤務表 (2)'!AE$3:AE30,当!$A$1),"",COUNTIF('勤務表 (2)'!AE$3:AE31,当!$A$1))</f>
        <v/>
      </c>
      <c r="AF81" s="146" t="str">
        <f>IF(COUNTIF('勤務表 (2)'!AF$3:AF31,当!$A$1)=COUNTIF('勤務表 (2)'!AF$3:AF30,当!$A$1),"",COUNTIF('勤務表 (2)'!AF$3:AF31,当!$A$1))</f>
        <v/>
      </c>
      <c r="AG81" s="146" t="str">
        <f>IF(COUNTIF('勤務表 (2)'!AG$3:AG31,当!$A$1)=COUNTIF('勤務表 (2)'!AG$3:AG30,当!$A$1),"",COUNTIF('勤務表 (2)'!AG$3:AG31,当!$A$1))</f>
        <v/>
      </c>
      <c r="AH81" s="144" t="str">
        <f>IF(COUNTIF('勤務表 (2)'!AH$3:AH31,当!$A$1)=COUNTIF('勤務表 (2)'!AH$3:AH30,当!$A$1),"",COUNTIF('勤務表 (2)'!AH$3:AH31,当!$A$1))</f>
        <v/>
      </c>
    </row>
    <row r="82" spans="1:34" s="37" customFormat="1" ht="13.15" customHeight="1" x14ac:dyDescent="0.2">
      <c r="A82" s="142">
        <f>IFERROR(IF(A81+1&lt;=MAX('デイリーデータ (2)'!G:G),A81+1,""),"")</f>
        <v>30</v>
      </c>
      <c r="B82" s="143" t="str">
        <f t="shared" si="8"/>
        <v>125642</v>
      </c>
      <c r="C82" s="144" t="str">
        <f t="shared" si="9"/>
        <v>諸田 悠也</v>
      </c>
      <c r="D82" s="145">
        <f>IF(COUNTIF('勤務表 (2)'!D$3:D32,当!$A$1)=COUNTIF('勤務表 (2)'!D$3:D31,当!$A$1),"",COUNTIF('勤務表 (2)'!D$3:D32,当!$A$1))</f>
        <v>2</v>
      </c>
      <c r="E82" s="146" t="str">
        <f>IF(COUNTIF('勤務表 (2)'!E$3:E32,当!$A$1)=COUNTIF('勤務表 (2)'!E$3:E31,当!$A$1),"",COUNTIF('勤務表 (2)'!E$3:E32,当!$A$1))</f>
        <v/>
      </c>
      <c r="F82" s="146" t="str">
        <f>IF(COUNTIF('勤務表 (2)'!F$3:F32,当!$A$1)=COUNTIF('勤務表 (2)'!F$3:F31,当!$A$1),"",COUNTIF('勤務表 (2)'!F$3:F32,当!$A$1))</f>
        <v/>
      </c>
      <c r="G82" s="146" t="str">
        <f>IF(COUNTIF('勤務表 (2)'!G$3:G32,当!$A$1)=COUNTIF('勤務表 (2)'!G$3:G31,当!$A$1),"",COUNTIF('勤務表 (2)'!G$3:G32,当!$A$1))</f>
        <v/>
      </c>
      <c r="H82" s="146" t="str">
        <f>IF(COUNTIF('勤務表 (2)'!H$3:H32,当!$A$1)=COUNTIF('勤務表 (2)'!H$3:H31,当!$A$1),"",COUNTIF('勤務表 (2)'!H$3:H32,当!$A$1))</f>
        <v/>
      </c>
      <c r="I82" s="146" t="str">
        <f>IF(COUNTIF('勤務表 (2)'!I$3:I32,当!$A$1)=COUNTIF('勤務表 (2)'!I$3:I31,当!$A$1),"",COUNTIF('勤務表 (2)'!I$3:I32,当!$A$1))</f>
        <v/>
      </c>
      <c r="J82" s="146" t="str">
        <f>IF(COUNTIF('勤務表 (2)'!J$3:J32,当!$A$1)=COUNTIF('勤務表 (2)'!J$3:J31,当!$A$1),"",COUNTIF('勤務表 (2)'!J$3:J32,当!$A$1))</f>
        <v/>
      </c>
      <c r="K82" s="146" t="str">
        <f>IF(COUNTIF('勤務表 (2)'!K$3:K32,当!$A$1)=COUNTIF('勤務表 (2)'!K$3:K31,当!$A$1),"",COUNTIF('勤務表 (2)'!K$3:K32,当!$A$1))</f>
        <v/>
      </c>
      <c r="L82" s="146" t="str">
        <f>IF(COUNTIF('勤務表 (2)'!L$3:L32,当!$A$1)=COUNTIF('勤務表 (2)'!L$3:L31,当!$A$1),"",COUNTIF('勤務表 (2)'!L$3:L32,当!$A$1))</f>
        <v/>
      </c>
      <c r="M82" s="146" t="str">
        <f>IF(COUNTIF('勤務表 (2)'!M$3:M32,当!$A$1)=COUNTIF('勤務表 (2)'!M$3:M31,当!$A$1),"",COUNTIF('勤務表 (2)'!M$3:M32,当!$A$1))</f>
        <v/>
      </c>
      <c r="N82" s="146" t="str">
        <f>IF(COUNTIF('勤務表 (2)'!N$3:N32,当!$A$1)=COUNTIF('勤務表 (2)'!N$3:N31,当!$A$1),"",COUNTIF('勤務表 (2)'!N$3:N32,当!$A$1))</f>
        <v/>
      </c>
      <c r="O82" s="146" t="str">
        <f>IF(COUNTIF('勤務表 (2)'!O$3:O32,当!$A$1)=COUNTIF('勤務表 (2)'!O$3:O31,当!$A$1),"",COUNTIF('勤務表 (2)'!O$3:O32,当!$A$1))</f>
        <v/>
      </c>
      <c r="P82" s="146" t="str">
        <f>IF(COUNTIF('勤務表 (2)'!P$3:P32,当!$A$1)=COUNTIF('勤務表 (2)'!P$3:P31,当!$A$1),"",COUNTIF('勤務表 (2)'!P$3:P32,当!$A$1))</f>
        <v/>
      </c>
      <c r="Q82" s="146" t="str">
        <f>IF(COUNTIF('勤務表 (2)'!Q$3:Q32,当!$A$1)=COUNTIF('勤務表 (2)'!Q$3:Q31,当!$A$1),"",COUNTIF('勤務表 (2)'!Q$3:Q32,当!$A$1))</f>
        <v/>
      </c>
      <c r="R82" s="146" t="str">
        <f>IF(COUNTIF('勤務表 (2)'!R$3:R32,当!$A$1)=COUNTIF('勤務表 (2)'!R$3:R31,当!$A$1),"",COUNTIF('勤務表 (2)'!R$3:R32,当!$A$1))</f>
        <v/>
      </c>
      <c r="S82" s="146" t="str">
        <f>IF(COUNTIF('勤務表 (2)'!S$3:S32,当!$A$1)=COUNTIF('勤務表 (2)'!S$3:S31,当!$A$1),"",COUNTIF('勤務表 (2)'!S$3:S32,当!$A$1))</f>
        <v/>
      </c>
      <c r="T82" s="146" t="str">
        <f>IF(COUNTIF('勤務表 (2)'!T$3:T32,当!$A$1)=COUNTIF('勤務表 (2)'!T$3:T31,当!$A$1),"",COUNTIF('勤務表 (2)'!T$3:T32,当!$A$1))</f>
        <v/>
      </c>
      <c r="U82" s="146" t="str">
        <f>IF(COUNTIF('勤務表 (2)'!U$3:U32,当!$A$1)=COUNTIF('勤務表 (2)'!U$3:U31,当!$A$1),"",COUNTIF('勤務表 (2)'!U$3:U32,当!$A$1))</f>
        <v/>
      </c>
      <c r="V82" s="146" t="str">
        <f>IF(COUNTIF('勤務表 (2)'!V$3:V32,当!$A$1)=COUNTIF('勤務表 (2)'!V$3:V31,当!$A$1),"",COUNTIF('勤務表 (2)'!V$3:V32,当!$A$1))</f>
        <v/>
      </c>
      <c r="W82" s="146">
        <f>IF(COUNTIF('勤務表 (2)'!W$3:W32,当!$A$1)=COUNTIF('勤務表 (2)'!W$3:W31,当!$A$1),"",COUNTIF('勤務表 (2)'!W$3:W32,当!$A$1))</f>
        <v>1</v>
      </c>
      <c r="X82" s="146" t="str">
        <f>IF(COUNTIF('勤務表 (2)'!X$3:X32,当!$A$1)=COUNTIF('勤務表 (2)'!X$3:X31,当!$A$1),"",COUNTIF('勤務表 (2)'!X$3:X32,当!$A$1))</f>
        <v/>
      </c>
      <c r="Y82" s="146" t="str">
        <f>IF(COUNTIF('勤務表 (2)'!Y$3:Y32,当!$A$1)=COUNTIF('勤務表 (2)'!Y$3:Y31,当!$A$1),"",COUNTIF('勤務表 (2)'!Y$3:Y32,当!$A$1))</f>
        <v/>
      </c>
      <c r="Z82" s="146" t="str">
        <f>IF(COUNTIF('勤務表 (2)'!Z$3:Z32,当!$A$1)=COUNTIF('勤務表 (2)'!Z$3:Z31,当!$A$1),"",COUNTIF('勤務表 (2)'!Z$3:Z32,当!$A$1))</f>
        <v/>
      </c>
      <c r="AA82" s="146" t="str">
        <f>IF(COUNTIF('勤務表 (2)'!AA$3:AA32,当!$A$1)=COUNTIF('勤務表 (2)'!AA$3:AA31,当!$A$1),"",COUNTIF('勤務表 (2)'!AA$3:AA32,当!$A$1))</f>
        <v/>
      </c>
      <c r="AB82" s="146" t="str">
        <f>IF(COUNTIF('勤務表 (2)'!AB$3:AB32,当!$A$1)=COUNTIF('勤務表 (2)'!AB$3:AB31,当!$A$1),"",COUNTIF('勤務表 (2)'!AB$3:AB32,当!$A$1))</f>
        <v/>
      </c>
      <c r="AC82" s="146" t="str">
        <f>IF(COUNTIF('勤務表 (2)'!AC$3:AC32,当!$A$1)=COUNTIF('勤務表 (2)'!AC$3:AC31,当!$A$1),"",COUNTIF('勤務表 (2)'!AC$3:AC32,当!$A$1))</f>
        <v/>
      </c>
      <c r="AD82" s="146" t="str">
        <f>IF(COUNTIF('勤務表 (2)'!AD$3:AD32,当!$A$1)=COUNTIF('勤務表 (2)'!AD$3:AD31,当!$A$1),"",COUNTIF('勤務表 (2)'!AD$3:AD32,当!$A$1))</f>
        <v/>
      </c>
      <c r="AE82" s="146" t="str">
        <f>IF(COUNTIF('勤務表 (2)'!AE$3:AE32,当!$A$1)=COUNTIF('勤務表 (2)'!AE$3:AE31,当!$A$1),"",COUNTIF('勤務表 (2)'!AE$3:AE32,当!$A$1))</f>
        <v/>
      </c>
      <c r="AF82" s="146" t="str">
        <f>IF(COUNTIF('勤務表 (2)'!AF$3:AF32,当!$A$1)=COUNTIF('勤務表 (2)'!AF$3:AF31,当!$A$1),"",COUNTIF('勤務表 (2)'!AF$3:AF32,当!$A$1))</f>
        <v/>
      </c>
      <c r="AG82" s="146" t="str">
        <f>IF(COUNTIF('勤務表 (2)'!AG$3:AG32,当!$A$1)=COUNTIF('勤務表 (2)'!AG$3:AG31,当!$A$1),"",COUNTIF('勤務表 (2)'!AG$3:AG32,当!$A$1))</f>
        <v/>
      </c>
      <c r="AH82" s="144" t="str">
        <f>IF(COUNTIF('勤務表 (2)'!AH$3:AH32,当!$A$1)=COUNTIF('勤務表 (2)'!AH$3:AH31,当!$A$1),"",COUNTIF('勤務表 (2)'!AH$3:AH32,当!$A$1))</f>
        <v/>
      </c>
    </row>
    <row r="83" spans="1:34" s="37" customFormat="1" ht="13.15" customHeight="1" x14ac:dyDescent="0.2">
      <c r="A83" s="142">
        <f>IFERROR(IF(A82+1&lt;=MAX('デイリーデータ (2)'!G:G),A82+1,""),"")</f>
        <v>31</v>
      </c>
      <c r="B83" s="143" t="str">
        <f t="shared" si="8"/>
        <v>130415</v>
      </c>
      <c r="C83" s="144" t="str">
        <f t="shared" si="9"/>
        <v>樫田 尚</v>
      </c>
      <c r="D83" s="145" t="str">
        <f>IF(COUNTIF('勤務表 (2)'!D$3:D33,当!$A$1)=COUNTIF('勤務表 (2)'!D$3:D32,当!$A$1),"",COUNTIF('勤務表 (2)'!D$3:D33,当!$A$1))</f>
        <v/>
      </c>
      <c r="E83" s="146" t="str">
        <f>IF(COUNTIF('勤務表 (2)'!E$3:E33,当!$A$1)=COUNTIF('勤務表 (2)'!E$3:E32,当!$A$1),"",COUNTIF('勤務表 (2)'!E$3:E33,当!$A$1))</f>
        <v/>
      </c>
      <c r="F83" s="146" t="str">
        <f>IF(COUNTIF('勤務表 (2)'!F$3:F33,当!$A$1)=COUNTIF('勤務表 (2)'!F$3:F32,当!$A$1),"",COUNTIF('勤務表 (2)'!F$3:F33,当!$A$1))</f>
        <v/>
      </c>
      <c r="G83" s="146" t="str">
        <f>IF(COUNTIF('勤務表 (2)'!G$3:G33,当!$A$1)=COUNTIF('勤務表 (2)'!G$3:G32,当!$A$1),"",COUNTIF('勤務表 (2)'!G$3:G33,当!$A$1))</f>
        <v/>
      </c>
      <c r="H83" s="146" t="str">
        <f>IF(COUNTIF('勤務表 (2)'!H$3:H33,当!$A$1)=COUNTIF('勤務表 (2)'!H$3:H32,当!$A$1),"",COUNTIF('勤務表 (2)'!H$3:H33,当!$A$1))</f>
        <v/>
      </c>
      <c r="I83" s="146" t="str">
        <f>IF(COUNTIF('勤務表 (2)'!I$3:I33,当!$A$1)=COUNTIF('勤務表 (2)'!I$3:I32,当!$A$1),"",COUNTIF('勤務表 (2)'!I$3:I33,当!$A$1))</f>
        <v/>
      </c>
      <c r="J83" s="146" t="str">
        <f>IF(COUNTIF('勤務表 (2)'!J$3:J33,当!$A$1)=COUNTIF('勤務表 (2)'!J$3:J32,当!$A$1),"",COUNTIF('勤務表 (2)'!J$3:J33,当!$A$1))</f>
        <v/>
      </c>
      <c r="K83" s="146" t="str">
        <f>IF(COUNTIF('勤務表 (2)'!K$3:K33,当!$A$1)=COUNTIF('勤務表 (2)'!K$3:K32,当!$A$1),"",COUNTIF('勤務表 (2)'!K$3:K33,当!$A$1))</f>
        <v/>
      </c>
      <c r="L83" s="146" t="str">
        <f>IF(COUNTIF('勤務表 (2)'!L$3:L33,当!$A$1)=COUNTIF('勤務表 (2)'!L$3:L32,当!$A$1),"",COUNTIF('勤務表 (2)'!L$3:L33,当!$A$1))</f>
        <v/>
      </c>
      <c r="M83" s="146" t="str">
        <f>IF(COUNTIF('勤務表 (2)'!M$3:M33,当!$A$1)=COUNTIF('勤務表 (2)'!M$3:M32,当!$A$1),"",COUNTIF('勤務表 (2)'!M$3:M33,当!$A$1))</f>
        <v/>
      </c>
      <c r="N83" s="146">
        <f>IF(COUNTIF('勤務表 (2)'!N$3:N33,当!$A$1)=COUNTIF('勤務表 (2)'!N$3:N32,当!$A$1),"",COUNTIF('勤務表 (2)'!N$3:N33,当!$A$1))</f>
        <v>2</v>
      </c>
      <c r="O83" s="146" t="str">
        <f>IF(COUNTIF('勤務表 (2)'!O$3:O33,当!$A$1)=COUNTIF('勤務表 (2)'!O$3:O32,当!$A$1),"",COUNTIF('勤務表 (2)'!O$3:O33,当!$A$1))</f>
        <v/>
      </c>
      <c r="P83" s="146" t="str">
        <f>IF(COUNTIF('勤務表 (2)'!P$3:P33,当!$A$1)=COUNTIF('勤務表 (2)'!P$3:P32,当!$A$1),"",COUNTIF('勤務表 (2)'!P$3:P33,当!$A$1))</f>
        <v/>
      </c>
      <c r="Q83" s="146" t="str">
        <f>IF(COUNTIF('勤務表 (2)'!Q$3:Q33,当!$A$1)=COUNTIF('勤務表 (2)'!Q$3:Q32,当!$A$1),"",COUNTIF('勤務表 (2)'!Q$3:Q33,当!$A$1))</f>
        <v/>
      </c>
      <c r="R83" s="146" t="str">
        <f>IF(COUNTIF('勤務表 (2)'!R$3:R33,当!$A$1)=COUNTIF('勤務表 (2)'!R$3:R32,当!$A$1),"",COUNTIF('勤務表 (2)'!R$3:R33,当!$A$1))</f>
        <v/>
      </c>
      <c r="S83" s="146" t="str">
        <f>IF(COUNTIF('勤務表 (2)'!S$3:S33,当!$A$1)=COUNTIF('勤務表 (2)'!S$3:S32,当!$A$1),"",COUNTIF('勤務表 (2)'!S$3:S33,当!$A$1))</f>
        <v/>
      </c>
      <c r="T83" s="146" t="str">
        <f>IF(COUNTIF('勤務表 (2)'!T$3:T33,当!$A$1)=COUNTIF('勤務表 (2)'!T$3:T32,当!$A$1),"",COUNTIF('勤務表 (2)'!T$3:T33,当!$A$1))</f>
        <v/>
      </c>
      <c r="U83" s="146" t="str">
        <f>IF(COUNTIF('勤務表 (2)'!U$3:U33,当!$A$1)=COUNTIF('勤務表 (2)'!U$3:U32,当!$A$1),"",COUNTIF('勤務表 (2)'!U$3:U33,当!$A$1))</f>
        <v/>
      </c>
      <c r="V83" s="146" t="str">
        <f>IF(COUNTIF('勤務表 (2)'!V$3:V33,当!$A$1)=COUNTIF('勤務表 (2)'!V$3:V32,当!$A$1),"",COUNTIF('勤務表 (2)'!V$3:V33,当!$A$1))</f>
        <v/>
      </c>
      <c r="W83" s="146" t="str">
        <f>IF(COUNTIF('勤務表 (2)'!W$3:W33,当!$A$1)=COUNTIF('勤務表 (2)'!W$3:W32,当!$A$1),"",COUNTIF('勤務表 (2)'!W$3:W33,当!$A$1))</f>
        <v/>
      </c>
      <c r="X83" s="146" t="str">
        <f>IF(COUNTIF('勤務表 (2)'!X$3:X33,当!$A$1)=COUNTIF('勤務表 (2)'!X$3:X32,当!$A$1),"",COUNTIF('勤務表 (2)'!X$3:X33,当!$A$1))</f>
        <v/>
      </c>
      <c r="Y83" s="146" t="str">
        <f>IF(COUNTIF('勤務表 (2)'!Y$3:Y33,当!$A$1)=COUNTIF('勤務表 (2)'!Y$3:Y32,当!$A$1),"",COUNTIF('勤務表 (2)'!Y$3:Y33,当!$A$1))</f>
        <v/>
      </c>
      <c r="Z83" s="146" t="str">
        <f>IF(COUNTIF('勤務表 (2)'!Z$3:Z33,当!$A$1)=COUNTIF('勤務表 (2)'!Z$3:Z32,当!$A$1),"",COUNTIF('勤務表 (2)'!Z$3:Z33,当!$A$1))</f>
        <v/>
      </c>
      <c r="AA83" s="146" t="str">
        <f>IF(COUNTIF('勤務表 (2)'!AA$3:AA33,当!$A$1)=COUNTIF('勤務表 (2)'!AA$3:AA32,当!$A$1),"",COUNTIF('勤務表 (2)'!AA$3:AA33,当!$A$1))</f>
        <v/>
      </c>
      <c r="AB83" s="146" t="str">
        <f>IF(COUNTIF('勤務表 (2)'!AB$3:AB33,当!$A$1)=COUNTIF('勤務表 (2)'!AB$3:AB32,当!$A$1),"",COUNTIF('勤務表 (2)'!AB$3:AB33,当!$A$1))</f>
        <v/>
      </c>
      <c r="AC83" s="146">
        <f>IF(COUNTIF('勤務表 (2)'!AC$3:AC33,当!$A$1)=COUNTIF('勤務表 (2)'!AC$3:AC32,当!$A$1),"",COUNTIF('勤務表 (2)'!AC$3:AC33,当!$A$1))</f>
        <v>1</v>
      </c>
      <c r="AD83" s="146" t="str">
        <f>IF(COUNTIF('勤務表 (2)'!AD$3:AD33,当!$A$1)=COUNTIF('勤務表 (2)'!AD$3:AD32,当!$A$1),"",COUNTIF('勤務表 (2)'!AD$3:AD33,当!$A$1))</f>
        <v/>
      </c>
      <c r="AE83" s="146" t="str">
        <f>IF(COUNTIF('勤務表 (2)'!AE$3:AE33,当!$A$1)=COUNTIF('勤務表 (2)'!AE$3:AE32,当!$A$1),"",COUNTIF('勤務表 (2)'!AE$3:AE33,当!$A$1))</f>
        <v/>
      </c>
      <c r="AF83" s="146" t="str">
        <f>IF(COUNTIF('勤務表 (2)'!AF$3:AF33,当!$A$1)=COUNTIF('勤務表 (2)'!AF$3:AF32,当!$A$1),"",COUNTIF('勤務表 (2)'!AF$3:AF33,当!$A$1))</f>
        <v/>
      </c>
      <c r="AG83" s="146" t="str">
        <f>IF(COUNTIF('勤務表 (2)'!AG$3:AG33,当!$A$1)=COUNTIF('勤務表 (2)'!AG$3:AG32,当!$A$1),"",COUNTIF('勤務表 (2)'!AG$3:AG33,当!$A$1))</f>
        <v/>
      </c>
      <c r="AH83" s="144" t="str">
        <f>IF(COUNTIF('勤務表 (2)'!AH$3:AH33,当!$A$1)=COUNTIF('勤務表 (2)'!AH$3:AH32,当!$A$1),"",COUNTIF('勤務表 (2)'!AH$3:AH33,当!$A$1))</f>
        <v/>
      </c>
    </row>
    <row r="84" spans="1:34" s="37" customFormat="1" ht="13.15" customHeight="1" x14ac:dyDescent="0.2">
      <c r="A84" s="142">
        <f>IFERROR(IF(A83+1&lt;=MAX('デイリーデータ (2)'!G:G),A83+1,""),"")</f>
        <v>32</v>
      </c>
      <c r="B84" s="143" t="str">
        <f t="shared" si="8"/>
        <v>130427</v>
      </c>
      <c r="C84" s="144" t="str">
        <f t="shared" si="9"/>
        <v>中村 公亮</v>
      </c>
      <c r="D84" s="145" t="str">
        <f>IF(COUNTIF('勤務表 (2)'!D$3:D34,当!$A$1)=COUNTIF('勤務表 (2)'!D$3:D33,当!$A$1),"",COUNTIF('勤務表 (2)'!D$3:D34,当!$A$1))</f>
        <v/>
      </c>
      <c r="E84" s="146" t="str">
        <f>IF(COUNTIF('勤務表 (2)'!E$3:E34,当!$A$1)=COUNTIF('勤務表 (2)'!E$3:E33,当!$A$1),"",COUNTIF('勤務表 (2)'!E$3:E34,当!$A$1))</f>
        <v/>
      </c>
      <c r="F84" s="146" t="str">
        <f>IF(COUNTIF('勤務表 (2)'!F$3:F34,当!$A$1)=COUNTIF('勤務表 (2)'!F$3:F33,当!$A$1),"",COUNTIF('勤務表 (2)'!F$3:F34,当!$A$1))</f>
        <v/>
      </c>
      <c r="G84" s="146" t="str">
        <f>IF(COUNTIF('勤務表 (2)'!G$3:G34,当!$A$1)=COUNTIF('勤務表 (2)'!G$3:G33,当!$A$1),"",COUNTIF('勤務表 (2)'!G$3:G34,当!$A$1))</f>
        <v/>
      </c>
      <c r="H84" s="146" t="str">
        <f>IF(COUNTIF('勤務表 (2)'!H$3:H34,当!$A$1)=COUNTIF('勤務表 (2)'!H$3:H33,当!$A$1),"",COUNTIF('勤務表 (2)'!H$3:H34,当!$A$1))</f>
        <v/>
      </c>
      <c r="I84" s="146" t="str">
        <f>IF(COUNTIF('勤務表 (2)'!I$3:I34,当!$A$1)=COUNTIF('勤務表 (2)'!I$3:I33,当!$A$1),"",COUNTIF('勤務表 (2)'!I$3:I34,当!$A$1))</f>
        <v/>
      </c>
      <c r="J84" s="146" t="str">
        <f>IF(COUNTIF('勤務表 (2)'!J$3:J34,当!$A$1)=COUNTIF('勤務表 (2)'!J$3:J33,当!$A$1),"",COUNTIF('勤務表 (2)'!J$3:J34,当!$A$1))</f>
        <v/>
      </c>
      <c r="K84" s="146" t="str">
        <f>IF(COUNTIF('勤務表 (2)'!K$3:K34,当!$A$1)=COUNTIF('勤務表 (2)'!K$3:K33,当!$A$1),"",COUNTIF('勤務表 (2)'!K$3:K34,当!$A$1))</f>
        <v/>
      </c>
      <c r="L84" s="146" t="str">
        <f>IF(COUNTIF('勤務表 (2)'!L$3:L34,当!$A$1)=COUNTIF('勤務表 (2)'!L$3:L33,当!$A$1),"",COUNTIF('勤務表 (2)'!L$3:L34,当!$A$1))</f>
        <v/>
      </c>
      <c r="M84" s="146" t="str">
        <f>IF(COUNTIF('勤務表 (2)'!M$3:M34,当!$A$1)=COUNTIF('勤務表 (2)'!M$3:M33,当!$A$1),"",COUNTIF('勤務表 (2)'!M$3:M34,当!$A$1))</f>
        <v/>
      </c>
      <c r="N84" s="146" t="str">
        <f>IF(COUNTIF('勤務表 (2)'!N$3:N34,当!$A$1)=COUNTIF('勤務表 (2)'!N$3:N33,当!$A$1),"",COUNTIF('勤務表 (2)'!N$3:N34,当!$A$1))</f>
        <v/>
      </c>
      <c r="O84" s="146" t="str">
        <f>IF(COUNTIF('勤務表 (2)'!O$3:O34,当!$A$1)=COUNTIF('勤務表 (2)'!O$3:O33,当!$A$1),"",COUNTIF('勤務表 (2)'!O$3:O34,当!$A$1))</f>
        <v/>
      </c>
      <c r="P84" s="146" t="str">
        <f>IF(COUNTIF('勤務表 (2)'!P$3:P34,当!$A$1)=COUNTIF('勤務表 (2)'!P$3:P33,当!$A$1),"",COUNTIF('勤務表 (2)'!P$3:P34,当!$A$1))</f>
        <v/>
      </c>
      <c r="Q84" s="146" t="str">
        <f>IF(COUNTIF('勤務表 (2)'!Q$3:Q34,当!$A$1)=COUNTIF('勤務表 (2)'!Q$3:Q33,当!$A$1),"",COUNTIF('勤務表 (2)'!Q$3:Q34,当!$A$1))</f>
        <v/>
      </c>
      <c r="R84" s="146" t="str">
        <f>IF(COUNTIF('勤務表 (2)'!R$3:R34,当!$A$1)=COUNTIF('勤務表 (2)'!R$3:R33,当!$A$1),"",COUNTIF('勤務表 (2)'!R$3:R34,当!$A$1))</f>
        <v/>
      </c>
      <c r="S84" s="146" t="str">
        <f>IF(COUNTIF('勤務表 (2)'!S$3:S34,当!$A$1)=COUNTIF('勤務表 (2)'!S$3:S33,当!$A$1),"",COUNTIF('勤務表 (2)'!S$3:S34,当!$A$1))</f>
        <v/>
      </c>
      <c r="T84" s="146" t="str">
        <f>IF(COUNTIF('勤務表 (2)'!T$3:T34,当!$A$1)=COUNTIF('勤務表 (2)'!T$3:T33,当!$A$1),"",COUNTIF('勤務表 (2)'!T$3:T34,当!$A$1))</f>
        <v/>
      </c>
      <c r="U84" s="146" t="str">
        <f>IF(COUNTIF('勤務表 (2)'!U$3:U34,当!$A$1)=COUNTIF('勤務表 (2)'!U$3:U33,当!$A$1),"",COUNTIF('勤務表 (2)'!U$3:U34,当!$A$1))</f>
        <v/>
      </c>
      <c r="V84" s="146" t="str">
        <f>IF(COUNTIF('勤務表 (2)'!V$3:V34,当!$A$1)=COUNTIF('勤務表 (2)'!V$3:V33,当!$A$1),"",COUNTIF('勤務表 (2)'!V$3:V34,当!$A$1))</f>
        <v/>
      </c>
      <c r="W84" s="146" t="str">
        <f>IF(COUNTIF('勤務表 (2)'!W$3:W34,当!$A$1)=COUNTIF('勤務表 (2)'!W$3:W33,当!$A$1),"",COUNTIF('勤務表 (2)'!W$3:W34,当!$A$1))</f>
        <v/>
      </c>
      <c r="X84" s="146" t="str">
        <f>IF(COUNTIF('勤務表 (2)'!X$3:X34,当!$A$1)=COUNTIF('勤務表 (2)'!X$3:X33,当!$A$1),"",COUNTIF('勤務表 (2)'!X$3:X34,当!$A$1))</f>
        <v/>
      </c>
      <c r="Y84" s="146" t="str">
        <f>IF(COUNTIF('勤務表 (2)'!Y$3:Y34,当!$A$1)=COUNTIF('勤務表 (2)'!Y$3:Y33,当!$A$1),"",COUNTIF('勤務表 (2)'!Y$3:Y34,当!$A$1))</f>
        <v/>
      </c>
      <c r="Z84" s="146" t="str">
        <f>IF(COUNTIF('勤務表 (2)'!Z$3:Z34,当!$A$1)=COUNTIF('勤務表 (2)'!Z$3:Z33,当!$A$1),"",COUNTIF('勤務表 (2)'!Z$3:Z34,当!$A$1))</f>
        <v/>
      </c>
      <c r="AA84" s="146" t="str">
        <f>IF(COUNTIF('勤務表 (2)'!AA$3:AA34,当!$A$1)=COUNTIF('勤務表 (2)'!AA$3:AA33,当!$A$1),"",COUNTIF('勤務表 (2)'!AA$3:AA34,当!$A$1))</f>
        <v/>
      </c>
      <c r="AB84" s="146" t="str">
        <f>IF(COUNTIF('勤務表 (2)'!AB$3:AB34,当!$A$1)=COUNTIF('勤務表 (2)'!AB$3:AB33,当!$A$1),"",COUNTIF('勤務表 (2)'!AB$3:AB34,当!$A$1))</f>
        <v/>
      </c>
      <c r="AC84" s="146" t="str">
        <f>IF(COUNTIF('勤務表 (2)'!AC$3:AC34,当!$A$1)=COUNTIF('勤務表 (2)'!AC$3:AC33,当!$A$1),"",COUNTIF('勤務表 (2)'!AC$3:AC34,当!$A$1))</f>
        <v/>
      </c>
      <c r="AD84" s="146" t="str">
        <f>IF(COUNTIF('勤務表 (2)'!AD$3:AD34,当!$A$1)=COUNTIF('勤務表 (2)'!AD$3:AD33,当!$A$1),"",COUNTIF('勤務表 (2)'!AD$3:AD34,当!$A$1))</f>
        <v/>
      </c>
      <c r="AE84" s="146" t="str">
        <f>IF(COUNTIF('勤務表 (2)'!AE$3:AE34,当!$A$1)=COUNTIF('勤務表 (2)'!AE$3:AE33,当!$A$1),"",COUNTIF('勤務表 (2)'!AE$3:AE34,当!$A$1))</f>
        <v/>
      </c>
      <c r="AF84" s="146" t="str">
        <f>IF(COUNTIF('勤務表 (2)'!AF$3:AF34,当!$A$1)=COUNTIF('勤務表 (2)'!AF$3:AF33,当!$A$1),"",COUNTIF('勤務表 (2)'!AF$3:AF34,当!$A$1))</f>
        <v/>
      </c>
      <c r="AG84" s="146" t="str">
        <f>IF(COUNTIF('勤務表 (2)'!AG$3:AG34,当!$A$1)=COUNTIF('勤務表 (2)'!AG$3:AG33,当!$A$1),"",COUNTIF('勤務表 (2)'!AG$3:AG34,当!$A$1))</f>
        <v/>
      </c>
      <c r="AH84" s="144" t="str">
        <f>IF(COUNTIF('勤務表 (2)'!AH$3:AH34,当!$A$1)=COUNTIF('勤務表 (2)'!AH$3:AH33,当!$A$1),"",COUNTIF('勤務表 (2)'!AH$3:AH34,当!$A$1))</f>
        <v/>
      </c>
    </row>
    <row r="85" spans="1:34" s="37" customFormat="1" ht="13.15" customHeight="1" x14ac:dyDescent="0.2">
      <c r="A85" s="142">
        <f>IFERROR(IF(A84+1&lt;=MAX('デイリーデータ (2)'!G:G),A84+1,""),"")</f>
        <v>33</v>
      </c>
      <c r="B85" s="143" t="str">
        <f t="shared" ref="B85:B101" si="10">IFERROR(VLOOKUP(A85,stuff,2,FALSE),"")</f>
        <v>130439</v>
      </c>
      <c r="C85" s="144" t="str">
        <f t="shared" ref="C85:C101" si="11">IFERROR(VLOOKUP(A85,stuff,3,FALSE),"")</f>
        <v>福知 千佳</v>
      </c>
      <c r="D85" s="145" t="str">
        <f>IF(COUNTIF('勤務表 (2)'!D$3:D35,当!$A$1)=COUNTIF('勤務表 (2)'!D$3:D34,当!$A$1),"",COUNTIF('勤務表 (2)'!D$3:D35,当!$A$1))</f>
        <v/>
      </c>
      <c r="E85" s="146" t="str">
        <f>IF(COUNTIF('勤務表 (2)'!E$3:E35,当!$A$1)=COUNTIF('勤務表 (2)'!E$3:E34,当!$A$1),"",COUNTIF('勤務表 (2)'!E$3:E35,当!$A$1))</f>
        <v/>
      </c>
      <c r="F85" s="146" t="str">
        <f>IF(COUNTIF('勤務表 (2)'!F$3:F35,当!$A$1)=COUNTIF('勤務表 (2)'!F$3:F34,当!$A$1),"",COUNTIF('勤務表 (2)'!F$3:F35,当!$A$1))</f>
        <v/>
      </c>
      <c r="G85" s="146" t="str">
        <f>IF(COUNTIF('勤務表 (2)'!G$3:G35,当!$A$1)=COUNTIF('勤務表 (2)'!G$3:G34,当!$A$1),"",COUNTIF('勤務表 (2)'!G$3:G35,当!$A$1))</f>
        <v/>
      </c>
      <c r="H85" s="146" t="str">
        <f>IF(COUNTIF('勤務表 (2)'!H$3:H35,当!$A$1)=COUNTIF('勤務表 (2)'!H$3:H34,当!$A$1),"",COUNTIF('勤務表 (2)'!H$3:H35,当!$A$1))</f>
        <v/>
      </c>
      <c r="I85" s="146">
        <f>IF(COUNTIF('勤務表 (2)'!I$3:I35,当!$A$1)=COUNTIF('勤務表 (2)'!I$3:I34,当!$A$1),"",COUNTIF('勤務表 (2)'!I$3:I35,当!$A$1))</f>
        <v>2</v>
      </c>
      <c r="J85" s="146" t="str">
        <f>IF(COUNTIF('勤務表 (2)'!J$3:J35,当!$A$1)=COUNTIF('勤務表 (2)'!J$3:J34,当!$A$1),"",COUNTIF('勤務表 (2)'!J$3:J35,当!$A$1))</f>
        <v/>
      </c>
      <c r="K85" s="146" t="str">
        <f>IF(COUNTIF('勤務表 (2)'!K$3:K35,当!$A$1)=COUNTIF('勤務表 (2)'!K$3:K34,当!$A$1),"",COUNTIF('勤務表 (2)'!K$3:K35,当!$A$1))</f>
        <v/>
      </c>
      <c r="L85" s="146" t="str">
        <f>IF(COUNTIF('勤務表 (2)'!L$3:L35,当!$A$1)=COUNTIF('勤務表 (2)'!L$3:L34,当!$A$1),"",COUNTIF('勤務表 (2)'!L$3:L35,当!$A$1))</f>
        <v/>
      </c>
      <c r="M85" s="146" t="str">
        <f>IF(COUNTIF('勤務表 (2)'!M$3:M35,当!$A$1)=COUNTIF('勤務表 (2)'!M$3:M34,当!$A$1),"",COUNTIF('勤務表 (2)'!M$3:M35,当!$A$1))</f>
        <v/>
      </c>
      <c r="N85" s="146" t="str">
        <f>IF(COUNTIF('勤務表 (2)'!N$3:N35,当!$A$1)=COUNTIF('勤務表 (2)'!N$3:N34,当!$A$1),"",COUNTIF('勤務表 (2)'!N$3:N35,当!$A$1))</f>
        <v/>
      </c>
      <c r="O85" s="146" t="str">
        <f>IF(COUNTIF('勤務表 (2)'!O$3:O35,当!$A$1)=COUNTIF('勤務表 (2)'!O$3:O34,当!$A$1),"",COUNTIF('勤務表 (2)'!O$3:O35,当!$A$1))</f>
        <v/>
      </c>
      <c r="P85" s="146" t="str">
        <f>IF(COUNTIF('勤務表 (2)'!P$3:P35,当!$A$1)=COUNTIF('勤務表 (2)'!P$3:P34,当!$A$1),"",COUNTIF('勤務表 (2)'!P$3:P35,当!$A$1))</f>
        <v/>
      </c>
      <c r="Q85" s="146" t="str">
        <f>IF(COUNTIF('勤務表 (2)'!Q$3:Q35,当!$A$1)=COUNTIF('勤務表 (2)'!Q$3:Q34,当!$A$1),"",COUNTIF('勤務表 (2)'!Q$3:Q35,当!$A$1))</f>
        <v/>
      </c>
      <c r="R85" s="146" t="str">
        <f>IF(COUNTIF('勤務表 (2)'!R$3:R35,当!$A$1)=COUNTIF('勤務表 (2)'!R$3:R34,当!$A$1),"",COUNTIF('勤務表 (2)'!R$3:R35,当!$A$1))</f>
        <v/>
      </c>
      <c r="S85" s="146" t="str">
        <f>IF(COUNTIF('勤務表 (2)'!S$3:S35,当!$A$1)=COUNTIF('勤務表 (2)'!S$3:S34,当!$A$1),"",COUNTIF('勤務表 (2)'!S$3:S35,当!$A$1))</f>
        <v/>
      </c>
      <c r="T85" s="146" t="str">
        <f>IF(COUNTIF('勤務表 (2)'!T$3:T35,当!$A$1)=COUNTIF('勤務表 (2)'!T$3:T34,当!$A$1),"",COUNTIF('勤務表 (2)'!T$3:T35,当!$A$1))</f>
        <v/>
      </c>
      <c r="U85" s="146" t="str">
        <f>IF(COUNTIF('勤務表 (2)'!U$3:U35,当!$A$1)=COUNTIF('勤務表 (2)'!U$3:U34,当!$A$1),"",COUNTIF('勤務表 (2)'!U$3:U35,当!$A$1))</f>
        <v/>
      </c>
      <c r="V85" s="146" t="str">
        <f>IF(COUNTIF('勤務表 (2)'!V$3:V35,当!$A$1)=COUNTIF('勤務表 (2)'!V$3:V34,当!$A$1),"",COUNTIF('勤務表 (2)'!V$3:V35,当!$A$1))</f>
        <v/>
      </c>
      <c r="W85" s="146" t="str">
        <f>IF(COUNTIF('勤務表 (2)'!W$3:W35,当!$A$1)=COUNTIF('勤務表 (2)'!W$3:W34,当!$A$1),"",COUNTIF('勤務表 (2)'!W$3:W35,当!$A$1))</f>
        <v/>
      </c>
      <c r="X85" s="146" t="str">
        <f>IF(COUNTIF('勤務表 (2)'!X$3:X35,当!$A$1)=COUNTIF('勤務表 (2)'!X$3:X34,当!$A$1),"",COUNTIF('勤務表 (2)'!X$3:X35,当!$A$1))</f>
        <v/>
      </c>
      <c r="Y85" s="146" t="str">
        <f>IF(COUNTIF('勤務表 (2)'!Y$3:Y35,当!$A$1)=COUNTIF('勤務表 (2)'!Y$3:Y34,当!$A$1),"",COUNTIF('勤務表 (2)'!Y$3:Y35,当!$A$1))</f>
        <v/>
      </c>
      <c r="Z85" s="146" t="str">
        <f>IF(COUNTIF('勤務表 (2)'!Z$3:Z35,当!$A$1)=COUNTIF('勤務表 (2)'!Z$3:Z34,当!$A$1),"",COUNTIF('勤務表 (2)'!Z$3:Z35,当!$A$1))</f>
        <v/>
      </c>
      <c r="AA85" s="146" t="str">
        <f>IF(COUNTIF('勤務表 (2)'!AA$3:AA35,当!$A$1)=COUNTIF('勤務表 (2)'!AA$3:AA34,当!$A$1),"",COUNTIF('勤務表 (2)'!AA$3:AA35,当!$A$1))</f>
        <v/>
      </c>
      <c r="AB85" s="146">
        <f>IF(COUNTIF('勤務表 (2)'!AB$3:AB35,当!$A$1)=COUNTIF('勤務表 (2)'!AB$3:AB34,当!$A$1),"",COUNTIF('勤務表 (2)'!AB$3:AB35,当!$A$1))</f>
        <v>2</v>
      </c>
      <c r="AC85" s="146" t="str">
        <f>IF(COUNTIF('勤務表 (2)'!AC$3:AC35,当!$A$1)=COUNTIF('勤務表 (2)'!AC$3:AC34,当!$A$1),"",COUNTIF('勤務表 (2)'!AC$3:AC35,当!$A$1))</f>
        <v/>
      </c>
      <c r="AD85" s="146" t="str">
        <f>IF(COUNTIF('勤務表 (2)'!AD$3:AD35,当!$A$1)=COUNTIF('勤務表 (2)'!AD$3:AD34,当!$A$1),"",COUNTIF('勤務表 (2)'!AD$3:AD35,当!$A$1))</f>
        <v/>
      </c>
      <c r="AE85" s="146" t="str">
        <f>IF(COUNTIF('勤務表 (2)'!AE$3:AE35,当!$A$1)=COUNTIF('勤務表 (2)'!AE$3:AE34,当!$A$1),"",COUNTIF('勤務表 (2)'!AE$3:AE35,当!$A$1))</f>
        <v/>
      </c>
      <c r="AF85" s="146" t="str">
        <f>IF(COUNTIF('勤務表 (2)'!AF$3:AF35,当!$A$1)=COUNTIF('勤務表 (2)'!AF$3:AF34,当!$A$1),"",COUNTIF('勤務表 (2)'!AF$3:AF35,当!$A$1))</f>
        <v/>
      </c>
      <c r="AG85" s="146" t="str">
        <f>IF(COUNTIF('勤務表 (2)'!AG$3:AG35,当!$A$1)=COUNTIF('勤務表 (2)'!AG$3:AG34,当!$A$1),"",COUNTIF('勤務表 (2)'!AG$3:AG35,当!$A$1))</f>
        <v/>
      </c>
      <c r="AH85" s="144" t="str">
        <f>IF(COUNTIF('勤務表 (2)'!AH$3:AH35,当!$A$1)=COUNTIF('勤務表 (2)'!AH$3:AH34,当!$A$1),"",COUNTIF('勤務表 (2)'!AH$3:AH35,当!$A$1))</f>
        <v/>
      </c>
    </row>
    <row r="86" spans="1:34" s="37" customFormat="1" ht="13.15" customHeight="1" x14ac:dyDescent="0.2">
      <c r="A86" s="142">
        <f>IFERROR(IF(A85+1&lt;=MAX('デイリーデータ (2)'!G:G),A85+1,""),"")</f>
        <v>34</v>
      </c>
      <c r="B86" s="143" t="str">
        <f t="shared" si="10"/>
        <v>130441</v>
      </c>
      <c r="C86" s="144" t="str">
        <f t="shared" si="11"/>
        <v>袋 隼哉</v>
      </c>
      <c r="D86" s="145" t="str">
        <f>IF(COUNTIF('勤務表 (2)'!D$3:D36,当!$A$1)=COUNTIF('勤務表 (2)'!D$3:D35,当!$A$1),"",COUNTIF('勤務表 (2)'!D$3:D36,当!$A$1))</f>
        <v/>
      </c>
      <c r="E86" s="146" t="str">
        <f>IF(COUNTIF('勤務表 (2)'!E$3:E36,当!$A$1)=COUNTIF('勤務表 (2)'!E$3:E35,当!$A$1),"",COUNTIF('勤務表 (2)'!E$3:E36,当!$A$1))</f>
        <v/>
      </c>
      <c r="F86" s="146" t="str">
        <f>IF(COUNTIF('勤務表 (2)'!F$3:F36,当!$A$1)=COUNTIF('勤務表 (2)'!F$3:F35,当!$A$1),"",COUNTIF('勤務表 (2)'!F$3:F36,当!$A$1))</f>
        <v/>
      </c>
      <c r="G86" s="146">
        <f>IF(COUNTIF('勤務表 (2)'!G$3:G36,当!$A$1)=COUNTIF('勤務表 (2)'!G$3:G35,当!$A$1),"",COUNTIF('勤務表 (2)'!G$3:G36,当!$A$1))</f>
        <v>1</v>
      </c>
      <c r="H86" s="146" t="str">
        <f>IF(COUNTIF('勤務表 (2)'!H$3:H36,当!$A$1)=COUNTIF('勤務表 (2)'!H$3:H35,当!$A$1),"",COUNTIF('勤務表 (2)'!H$3:H36,当!$A$1))</f>
        <v/>
      </c>
      <c r="I86" s="146" t="str">
        <f>IF(COUNTIF('勤務表 (2)'!I$3:I36,当!$A$1)=COUNTIF('勤務表 (2)'!I$3:I35,当!$A$1),"",COUNTIF('勤務表 (2)'!I$3:I36,当!$A$1))</f>
        <v/>
      </c>
      <c r="J86" s="146" t="str">
        <f>IF(COUNTIF('勤務表 (2)'!J$3:J36,当!$A$1)=COUNTIF('勤務表 (2)'!J$3:J35,当!$A$1),"",COUNTIF('勤務表 (2)'!J$3:J36,当!$A$1))</f>
        <v/>
      </c>
      <c r="K86" s="146" t="str">
        <f>IF(COUNTIF('勤務表 (2)'!K$3:K36,当!$A$1)=COUNTIF('勤務表 (2)'!K$3:K35,当!$A$1),"",COUNTIF('勤務表 (2)'!K$3:K36,当!$A$1))</f>
        <v/>
      </c>
      <c r="L86" s="146" t="str">
        <f>IF(COUNTIF('勤務表 (2)'!L$3:L36,当!$A$1)=COUNTIF('勤務表 (2)'!L$3:L35,当!$A$1),"",COUNTIF('勤務表 (2)'!L$3:L36,当!$A$1))</f>
        <v/>
      </c>
      <c r="M86" s="146" t="str">
        <f>IF(COUNTIF('勤務表 (2)'!M$3:M36,当!$A$1)=COUNTIF('勤務表 (2)'!M$3:M35,当!$A$1),"",COUNTIF('勤務表 (2)'!M$3:M36,当!$A$1))</f>
        <v/>
      </c>
      <c r="N86" s="146" t="str">
        <f>IF(COUNTIF('勤務表 (2)'!N$3:N36,当!$A$1)=COUNTIF('勤務表 (2)'!N$3:N35,当!$A$1),"",COUNTIF('勤務表 (2)'!N$3:N36,当!$A$1))</f>
        <v/>
      </c>
      <c r="O86" s="146" t="str">
        <f>IF(COUNTIF('勤務表 (2)'!O$3:O36,当!$A$1)=COUNTIF('勤務表 (2)'!O$3:O35,当!$A$1),"",COUNTIF('勤務表 (2)'!O$3:O36,当!$A$1))</f>
        <v/>
      </c>
      <c r="P86" s="146" t="str">
        <f>IF(COUNTIF('勤務表 (2)'!P$3:P36,当!$A$1)=COUNTIF('勤務表 (2)'!P$3:P35,当!$A$1),"",COUNTIF('勤務表 (2)'!P$3:P36,当!$A$1))</f>
        <v/>
      </c>
      <c r="Q86" s="146" t="str">
        <f>IF(COUNTIF('勤務表 (2)'!Q$3:Q36,当!$A$1)=COUNTIF('勤務表 (2)'!Q$3:Q35,当!$A$1),"",COUNTIF('勤務表 (2)'!Q$3:Q36,当!$A$1))</f>
        <v/>
      </c>
      <c r="R86" s="146" t="str">
        <f>IF(COUNTIF('勤務表 (2)'!R$3:R36,当!$A$1)=COUNTIF('勤務表 (2)'!R$3:R35,当!$A$1),"",COUNTIF('勤務表 (2)'!R$3:R36,当!$A$1))</f>
        <v/>
      </c>
      <c r="S86" s="146" t="str">
        <f>IF(COUNTIF('勤務表 (2)'!S$3:S36,当!$A$1)=COUNTIF('勤務表 (2)'!S$3:S35,当!$A$1),"",COUNTIF('勤務表 (2)'!S$3:S36,当!$A$1))</f>
        <v/>
      </c>
      <c r="T86" s="146">
        <f>IF(COUNTIF('勤務表 (2)'!T$3:T36,当!$A$1)=COUNTIF('勤務表 (2)'!T$3:T35,当!$A$1),"",COUNTIF('勤務表 (2)'!T$3:T36,当!$A$1))</f>
        <v>1</v>
      </c>
      <c r="U86" s="146" t="str">
        <f>IF(COUNTIF('勤務表 (2)'!U$3:U36,当!$A$1)=COUNTIF('勤務表 (2)'!U$3:U35,当!$A$1),"",COUNTIF('勤務表 (2)'!U$3:U36,当!$A$1))</f>
        <v/>
      </c>
      <c r="V86" s="146" t="str">
        <f>IF(COUNTIF('勤務表 (2)'!V$3:V36,当!$A$1)=COUNTIF('勤務表 (2)'!V$3:V35,当!$A$1),"",COUNTIF('勤務表 (2)'!V$3:V36,当!$A$1))</f>
        <v/>
      </c>
      <c r="W86" s="146" t="str">
        <f>IF(COUNTIF('勤務表 (2)'!W$3:W36,当!$A$1)=COUNTIF('勤務表 (2)'!W$3:W35,当!$A$1),"",COUNTIF('勤務表 (2)'!W$3:W36,当!$A$1))</f>
        <v/>
      </c>
      <c r="X86" s="146" t="str">
        <f>IF(COUNTIF('勤務表 (2)'!X$3:X36,当!$A$1)=COUNTIF('勤務表 (2)'!X$3:X35,当!$A$1),"",COUNTIF('勤務表 (2)'!X$3:X36,当!$A$1))</f>
        <v/>
      </c>
      <c r="Y86" s="146">
        <f>IF(COUNTIF('勤務表 (2)'!Y$3:Y36,当!$A$1)=COUNTIF('勤務表 (2)'!Y$3:Y35,当!$A$1),"",COUNTIF('勤務表 (2)'!Y$3:Y36,当!$A$1))</f>
        <v>2</v>
      </c>
      <c r="Z86" s="146" t="str">
        <f>IF(COUNTIF('勤務表 (2)'!Z$3:Z36,当!$A$1)=COUNTIF('勤務表 (2)'!Z$3:Z35,当!$A$1),"",COUNTIF('勤務表 (2)'!Z$3:Z36,当!$A$1))</f>
        <v/>
      </c>
      <c r="AA86" s="146" t="str">
        <f>IF(COUNTIF('勤務表 (2)'!AA$3:AA36,当!$A$1)=COUNTIF('勤務表 (2)'!AA$3:AA35,当!$A$1),"",COUNTIF('勤務表 (2)'!AA$3:AA36,当!$A$1))</f>
        <v/>
      </c>
      <c r="AB86" s="146" t="str">
        <f>IF(COUNTIF('勤務表 (2)'!AB$3:AB36,当!$A$1)=COUNTIF('勤務表 (2)'!AB$3:AB35,当!$A$1),"",COUNTIF('勤務表 (2)'!AB$3:AB36,当!$A$1))</f>
        <v/>
      </c>
      <c r="AC86" s="146" t="str">
        <f>IF(COUNTIF('勤務表 (2)'!AC$3:AC36,当!$A$1)=COUNTIF('勤務表 (2)'!AC$3:AC35,当!$A$1),"",COUNTIF('勤務表 (2)'!AC$3:AC36,当!$A$1))</f>
        <v/>
      </c>
      <c r="AD86" s="146" t="str">
        <f>IF(COUNTIF('勤務表 (2)'!AD$3:AD36,当!$A$1)=COUNTIF('勤務表 (2)'!AD$3:AD35,当!$A$1),"",COUNTIF('勤務表 (2)'!AD$3:AD36,当!$A$1))</f>
        <v/>
      </c>
      <c r="AE86" s="146" t="str">
        <f>IF(COUNTIF('勤務表 (2)'!AE$3:AE36,当!$A$1)=COUNTIF('勤務表 (2)'!AE$3:AE35,当!$A$1),"",COUNTIF('勤務表 (2)'!AE$3:AE36,当!$A$1))</f>
        <v/>
      </c>
      <c r="AF86" s="146" t="str">
        <f>IF(COUNTIF('勤務表 (2)'!AF$3:AF36,当!$A$1)=COUNTIF('勤務表 (2)'!AF$3:AF35,当!$A$1),"",COUNTIF('勤務表 (2)'!AF$3:AF36,当!$A$1))</f>
        <v/>
      </c>
      <c r="AG86" s="146" t="str">
        <f>IF(COUNTIF('勤務表 (2)'!AG$3:AG36,当!$A$1)=COUNTIF('勤務表 (2)'!AG$3:AG35,当!$A$1),"",COUNTIF('勤務表 (2)'!AG$3:AG36,当!$A$1))</f>
        <v/>
      </c>
      <c r="AH86" s="144" t="str">
        <f>IF(COUNTIF('勤務表 (2)'!AH$3:AH36,当!$A$1)=COUNTIF('勤務表 (2)'!AH$3:AH35,当!$A$1),"",COUNTIF('勤務表 (2)'!AH$3:AH36,当!$A$1))</f>
        <v/>
      </c>
    </row>
    <row r="87" spans="1:34" s="37" customFormat="1" ht="13.15" customHeight="1" x14ac:dyDescent="0.2">
      <c r="A87" s="142">
        <f>IFERROR(IF(A86+1&lt;=MAX('デイリーデータ (2)'!G:G),A86+1,""),"")</f>
        <v>35</v>
      </c>
      <c r="B87" s="143" t="str">
        <f t="shared" si="10"/>
        <v>130831</v>
      </c>
      <c r="C87" s="144" t="str">
        <f t="shared" si="11"/>
        <v>雨池 凌也</v>
      </c>
      <c r="D87" s="145" t="str">
        <f>IF(COUNTIF('勤務表 (2)'!D$3:D37,当!$A$1)=COUNTIF('勤務表 (2)'!D$3:D36,当!$A$1),"",COUNTIF('勤務表 (2)'!D$3:D37,当!$A$1))</f>
        <v/>
      </c>
      <c r="E87" s="146" t="str">
        <f>IF(COUNTIF('勤務表 (2)'!E$3:E37,当!$A$1)=COUNTIF('勤務表 (2)'!E$3:E36,当!$A$1),"",COUNTIF('勤務表 (2)'!E$3:E37,当!$A$1))</f>
        <v/>
      </c>
      <c r="F87" s="146" t="str">
        <f>IF(COUNTIF('勤務表 (2)'!F$3:F37,当!$A$1)=COUNTIF('勤務表 (2)'!F$3:F36,当!$A$1),"",COUNTIF('勤務表 (2)'!F$3:F37,当!$A$1))</f>
        <v/>
      </c>
      <c r="G87" s="146" t="str">
        <f>IF(COUNTIF('勤務表 (2)'!G$3:G37,当!$A$1)=COUNTIF('勤務表 (2)'!G$3:G36,当!$A$1),"",COUNTIF('勤務表 (2)'!G$3:G37,当!$A$1))</f>
        <v/>
      </c>
      <c r="H87" s="146" t="str">
        <f>IF(COUNTIF('勤務表 (2)'!H$3:H37,当!$A$1)=COUNTIF('勤務表 (2)'!H$3:H36,当!$A$1),"",COUNTIF('勤務表 (2)'!H$3:H37,当!$A$1))</f>
        <v/>
      </c>
      <c r="I87" s="146" t="str">
        <f>IF(COUNTIF('勤務表 (2)'!I$3:I37,当!$A$1)=COUNTIF('勤務表 (2)'!I$3:I36,当!$A$1),"",COUNTIF('勤務表 (2)'!I$3:I37,当!$A$1))</f>
        <v/>
      </c>
      <c r="J87" s="146" t="str">
        <f>IF(COUNTIF('勤務表 (2)'!J$3:J37,当!$A$1)=COUNTIF('勤務表 (2)'!J$3:J36,当!$A$1),"",COUNTIF('勤務表 (2)'!J$3:J37,当!$A$1))</f>
        <v/>
      </c>
      <c r="K87" s="146">
        <f>IF(COUNTIF('勤務表 (2)'!K$3:K37,当!$A$1)=COUNTIF('勤務表 (2)'!K$3:K36,当!$A$1),"",COUNTIF('勤務表 (2)'!K$3:K37,当!$A$1))</f>
        <v>2</v>
      </c>
      <c r="L87" s="146" t="str">
        <f>IF(COUNTIF('勤務表 (2)'!L$3:L37,当!$A$1)=COUNTIF('勤務表 (2)'!L$3:L36,当!$A$1),"",COUNTIF('勤務表 (2)'!L$3:L37,当!$A$1))</f>
        <v/>
      </c>
      <c r="M87" s="146" t="str">
        <f>IF(COUNTIF('勤務表 (2)'!M$3:M37,当!$A$1)=COUNTIF('勤務表 (2)'!M$3:M36,当!$A$1),"",COUNTIF('勤務表 (2)'!M$3:M37,当!$A$1))</f>
        <v/>
      </c>
      <c r="N87" s="146" t="str">
        <f>IF(COUNTIF('勤務表 (2)'!N$3:N37,当!$A$1)=COUNTIF('勤務表 (2)'!N$3:N36,当!$A$1),"",COUNTIF('勤務表 (2)'!N$3:N37,当!$A$1))</f>
        <v/>
      </c>
      <c r="O87" s="146" t="str">
        <f>IF(COUNTIF('勤務表 (2)'!O$3:O37,当!$A$1)=COUNTIF('勤務表 (2)'!O$3:O36,当!$A$1),"",COUNTIF('勤務表 (2)'!O$3:O37,当!$A$1))</f>
        <v/>
      </c>
      <c r="P87" s="146" t="str">
        <f>IF(COUNTIF('勤務表 (2)'!P$3:P37,当!$A$1)=COUNTIF('勤務表 (2)'!P$3:P36,当!$A$1),"",COUNTIF('勤務表 (2)'!P$3:P37,当!$A$1))</f>
        <v/>
      </c>
      <c r="Q87" s="146" t="str">
        <f>IF(COUNTIF('勤務表 (2)'!Q$3:Q37,当!$A$1)=COUNTIF('勤務表 (2)'!Q$3:Q36,当!$A$1),"",COUNTIF('勤務表 (2)'!Q$3:Q37,当!$A$1))</f>
        <v/>
      </c>
      <c r="R87" s="146" t="str">
        <f>IF(COUNTIF('勤務表 (2)'!R$3:R37,当!$A$1)=COUNTIF('勤務表 (2)'!R$3:R36,当!$A$1),"",COUNTIF('勤務表 (2)'!R$3:R37,当!$A$1))</f>
        <v/>
      </c>
      <c r="S87" s="146" t="str">
        <f>IF(COUNTIF('勤務表 (2)'!S$3:S37,当!$A$1)=COUNTIF('勤務表 (2)'!S$3:S36,当!$A$1),"",COUNTIF('勤務表 (2)'!S$3:S37,当!$A$1))</f>
        <v/>
      </c>
      <c r="T87" s="146" t="str">
        <f>IF(COUNTIF('勤務表 (2)'!T$3:T37,当!$A$1)=COUNTIF('勤務表 (2)'!T$3:T36,当!$A$1),"",COUNTIF('勤務表 (2)'!T$3:T37,当!$A$1))</f>
        <v/>
      </c>
      <c r="U87" s="146" t="str">
        <f>IF(COUNTIF('勤務表 (2)'!U$3:U37,当!$A$1)=COUNTIF('勤務表 (2)'!U$3:U36,当!$A$1),"",COUNTIF('勤務表 (2)'!U$3:U37,当!$A$1))</f>
        <v/>
      </c>
      <c r="V87" s="146" t="str">
        <f>IF(COUNTIF('勤務表 (2)'!V$3:V37,当!$A$1)=COUNTIF('勤務表 (2)'!V$3:V36,当!$A$1),"",COUNTIF('勤務表 (2)'!V$3:V37,当!$A$1))</f>
        <v/>
      </c>
      <c r="W87" s="146">
        <f>IF(COUNTIF('勤務表 (2)'!W$3:W37,当!$A$1)=COUNTIF('勤務表 (2)'!W$3:W36,当!$A$1),"",COUNTIF('勤務表 (2)'!W$3:W37,当!$A$1))</f>
        <v>2</v>
      </c>
      <c r="X87" s="146" t="str">
        <f>IF(COUNTIF('勤務表 (2)'!X$3:X37,当!$A$1)=COUNTIF('勤務表 (2)'!X$3:X36,当!$A$1),"",COUNTIF('勤務表 (2)'!X$3:X37,当!$A$1))</f>
        <v/>
      </c>
      <c r="Y87" s="146" t="str">
        <f>IF(COUNTIF('勤務表 (2)'!Y$3:Y37,当!$A$1)=COUNTIF('勤務表 (2)'!Y$3:Y36,当!$A$1),"",COUNTIF('勤務表 (2)'!Y$3:Y37,当!$A$1))</f>
        <v/>
      </c>
      <c r="Z87" s="146" t="str">
        <f>IF(COUNTIF('勤務表 (2)'!Z$3:Z37,当!$A$1)=COUNTIF('勤務表 (2)'!Z$3:Z36,当!$A$1),"",COUNTIF('勤務表 (2)'!Z$3:Z37,当!$A$1))</f>
        <v/>
      </c>
      <c r="AA87" s="146" t="str">
        <f>IF(COUNTIF('勤務表 (2)'!AA$3:AA37,当!$A$1)=COUNTIF('勤務表 (2)'!AA$3:AA36,当!$A$1),"",COUNTIF('勤務表 (2)'!AA$3:AA37,当!$A$1))</f>
        <v/>
      </c>
      <c r="AB87" s="146" t="str">
        <f>IF(COUNTIF('勤務表 (2)'!AB$3:AB37,当!$A$1)=COUNTIF('勤務表 (2)'!AB$3:AB36,当!$A$1),"",COUNTIF('勤務表 (2)'!AB$3:AB37,当!$A$1))</f>
        <v/>
      </c>
      <c r="AC87" s="146">
        <f>IF(COUNTIF('勤務表 (2)'!AC$3:AC37,当!$A$1)=COUNTIF('勤務表 (2)'!AC$3:AC36,当!$A$1),"",COUNTIF('勤務表 (2)'!AC$3:AC37,当!$A$1))</f>
        <v>2</v>
      </c>
      <c r="AD87" s="146" t="str">
        <f>IF(COUNTIF('勤務表 (2)'!AD$3:AD37,当!$A$1)=COUNTIF('勤務表 (2)'!AD$3:AD36,当!$A$1),"",COUNTIF('勤務表 (2)'!AD$3:AD37,当!$A$1))</f>
        <v/>
      </c>
      <c r="AE87" s="146" t="str">
        <f>IF(COUNTIF('勤務表 (2)'!AE$3:AE37,当!$A$1)=COUNTIF('勤務表 (2)'!AE$3:AE36,当!$A$1),"",COUNTIF('勤務表 (2)'!AE$3:AE37,当!$A$1))</f>
        <v/>
      </c>
      <c r="AF87" s="146" t="str">
        <f>IF(COUNTIF('勤務表 (2)'!AF$3:AF37,当!$A$1)=COUNTIF('勤務表 (2)'!AF$3:AF36,当!$A$1),"",COUNTIF('勤務表 (2)'!AF$3:AF37,当!$A$1))</f>
        <v/>
      </c>
      <c r="AG87" s="146" t="str">
        <f>IF(COUNTIF('勤務表 (2)'!AG$3:AG37,当!$A$1)=COUNTIF('勤務表 (2)'!AG$3:AG36,当!$A$1),"",COUNTIF('勤務表 (2)'!AG$3:AG37,当!$A$1))</f>
        <v/>
      </c>
      <c r="AH87" s="144" t="str">
        <f>IF(COUNTIF('勤務表 (2)'!AH$3:AH37,当!$A$1)=COUNTIF('勤務表 (2)'!AH$3:AH36,当!$A$1),"",COUNTIF('勤務表 (2)'!AH$3:AH37,当!$A$1))</f>
        <v/>
      </c>
    </row>
    <row r="88" spans="1:34" s="37" customFormat="1" ht="13.15" customHeight="1" x14ac:dyDescent="0.2">
      <c r="A88" s="142">
        <f>IFERROR(IF(A87+1&lt;=MAX('デイリーデータ (2)'!G:G),A87+1,""),"")</f>
        <v>36</v>
      </c>
      <c r="B88" s="143" t="str">
        <f t="shared" si="10"/>
        <v>131603</v>
      </c>
      <c r="C88" s="144" t="str">
        <f t="shared" si="11"/>
        <v>中川 大誠</v>
      </c>
      <c r="D88" s="145" t="str">
        <f>IF(COUNTIF('勤務表 (2)'!D$3:D38,当!$A$1)=COUNTIF('勤務表 (2)'!D$3:D37,当!$A$1),"",COUNTIF('勤務表 (2)'!D$3:D38,当!$A$1))</f>
        <v/>
      </c>
      <c r="E88" s="146" t="str">
        <f>IF(COUNTIF('勤務表 (2)'!E$3:E38,当!$A$1)=COUNTIF('勤務表 (2)'!E$3:E37,当!$A$1),"",COUNTIF('勤務表 (2)'!E$3:E38,当!$A$1))</f>
        <v/>
      </c>
      <c r="F88" s="146" t="str">
        <f>IF(COUNTIF('勤務表 (2)'!F$3:F38,当!$A$1)=COUNTIF('勤務表 (2)'!F$3:F37,当!$A$1),"",COUNTIF('勤務表 (2)'!F$3:F38,当!$A$1))</f>
        <v/>
      </c>
      <c r="G88" s="146" t="str">
        <f>IF(COUNTIF('勤務表 (2)'!G$3:G38,当!$A$1)=COUNTIF('勤務表 (2)'!G$3:G37,当!$A$1),"",COUNTIF('勤務表 (2)'!G$3:G38,当!$A$1))</f>
        <v/>
      </c>
      <c r="H88" s="146" t="str">
        <f>IF(COUNTIF('勤務表 (2)'!H$3:H38,当!$A$1)=COUNTIF('勤務表 (2)'!H$3:H37,当!$A$1),"",COUNTIF('勤務表 (2)'!H$3:H38,当!$A$1))</f>
        <v/>
      </c>
      <c r="I88" s="146" t="str">
        <f>IF(COUNTIF('勤務表 (2)'!I$3:I38,当!$A$1)=COUNTIF('勤務表 (2)'!I$3:I37,当!$A$1),"",COUNTIF('勤務表 (2)'!I$3:I38,当!$A$1))</f>
        <v/>
      </c>
      <c r="J88" s="146" t="str">
        <f>IF(COUNTIF('勤務表 (2)'!J$3:J38,当!$A$1)=COUNTIF('勤務表 (2)'!J$3:J37,当!$A$1),"",COUNTIF('勤務表 (2)'!J$3:J38,当!$A$1))</f>
        <v/>
      </c>
      <c r="K88" s="146" t="str">
        <f>IF(COUNTIF('勤務表 (2)'!K$3:K38,当!$A$1)=COUNTIF('勤務表 (2)'!K$3:K37,当!$A$1),"",COUNTIF('勤務表 (2)'!K$3:K38,当!$A$1))</f>
        <v/>
      </c>
      <c r="L88" s="146" t="str">
        <f>IF(COUNTIF('勤務表 (2)'!L$3:L38,当!$A$1)=COUNTIF('勤務表 (2)'!L$3:L37,当!$A$1),"",COUNTIF('勤務表 (2)'!L$3:L38,当!$A$1))</f>
        <v/>
      </c>
      <c r="M88" s="146" t="str">
        <f>IF(COUNTIF('勤務表 (2)'!M$3:M38,当!$A$1)=COUNTIF('勤務表 (2)'!M$3:M37,当!$A$1),"",COUNTIF('勤務表 (2)'!M$3:M38,当!$A$1))</f>
        <v/>
      </c>
      <c r="N88" s="146" t="str">
        <f>IF(COUNTIF('勤務表 (2)'!N$3:N38,当!$A$1)=COUNTIF('勤務表 (2)'!N$3:N37,当!$A$1),"",COUNTIF('勤務表 (2)'!N$3:N38,当!$A$1))</f>
        <v/>
      </c>
      <c r="O88" s="146" t="str">
        <f>IF(COUNTIF('勤務表 (2)'!O$3:O38,当!$A$1)=COUNTIF('勤務表 (2)'!O$3:O37,当!$A$1),"",COUNTIF('勤務表 (2)'!O$3:O38,当!$A$1))</f>
        <v/>
      </c>
      <c r="P88" s="146" t="str">
        <f>IF(COUNTIF('勤務表 (2)'!P$3:P38,当!$A$1)=COUNTIF('勤務表 (2)'!P$3:P37,当!$A$1),"",COUNTIF('勤務表 (2)'!P$3:P38,当!$A$1))</f>
        <v/>
      </c>
      <c r="Q88" s="146" t="str">
        <f>IF(COUNTIF('勤務表 (2)'!Q$3:Q38,当!$A$1)=COUNTIF('勤務表 (2)'!Q$3:Q37,当!$A$1),"",COUNTIF('勤務表 (2)'!Q$3:Q38,当!$A$1))</f>
        <v/>
      </c>
      <c r="R88" s="146" t="str">
        <f>IF(COUNTIF('勤務表 (2)'!R$3:R38,当!$A$1)=COUNTIF('勤務表 (2)'!R$3:R37,当!$A$1),"",COUNTIF('勤務表 (2)'!R$3:R38,当!$A$1))</f>
        <v/>
      </c>
      <c r="S88" s="146" t="str">
        <f>IF(COUNTIF('勤務表 (2)'!S$3:S38,当!$A$1)=COUNTIF('勤務表 (2)'!S$3:S37,当!$A$1),"",COUNTIF('勤務表 (2)'!S$3:S38,当!$A$1))</f>
        <v/>
      </c>
      <c r="T88" s="146" t="str">
        <f>IF(COUNTIF('勤務表 (2)'!T$3:T38,当!$A$1)=COUNTIF('勤務表 (2)'!T$3:T37,当!$A$1),"",COUNTIF('勤務表 (2)'!T$3:T38,当!$A$1))</f>
        <v/>
      </c>
      <c r="U88" s="146" t="str">
        <f>IF(COUNTIF('勤務表 (2)'!U$3:U38,当!$A$1)=COUNTIF('勤務表 (2)'!U$3:U37,当!$A$1),"",COUNTIF('勤務表 (2)'!U$3:U38,当!$A$1))</f>
        <v/>
      </c>
      <c r="V88" s="146" t="str">
        <f>IF(COUNTIF('勤務表 (2)'!V$3:V38,当!$A$1)=COUNTIF('勤務表 (2)'!V$3:V37,当!$A$1),"",COUNTIF('勤務表 (2)'!V$3:V38,当!$A$1))</f>
        <v/>
      </c>
      <c r="W88" s="146" t="str">
        <f>IF(COUNTIF('勤務表 (2)'!W$3:W38,当!$A$1)=COUNTIF('勤務表 (2)'!W$3:W37,当!$A$1),"",COUNTIF('勤務表 (2)'!W$3:W38,当!$A$1))</f>
        <v/>
      </c>
      <c r="X88" s="146" t="str">
        <f>IF(COUNTIF('勤務表 (2)'!X$3:X38,当!$A$1)=COUNTIF('勤務表 (2)'!X$3:X37,当!$A$1),"",COUNTIF('勤務表 (2)'!X$3:X38,当!$A$1))</f>
        <v/>
      </c>
      <c r="Y88" s="146" t="str">
        <f>IF(COUNTIF('勤務表 (2)'!Y$3:Y38,当!$A$1)=COUNTIF('勤務表 (2)'!Y$3:Y37,当!$A$1),"",COUNTIF('勤務表 (2)'!Y$3:Y38,当!$A$1))</f>
        <v/>
      </c>
      <c r="Z88" s="146" t="str">
        <f>IF(COUNTIF('勤務表 (2)'!Z$3:Z38,当!$A$1)=COUNTIF('勤務表 (2)'!Z$3:Z37,当!$A$1),"",COUNTIF('勤務表 (2)'!Z$3:Z38,当!$A$1))</f>
        <v/>
      </c>
      <c r="AA88" s="146" t="str">
        <f>IF(COUNTIF('勤務表 (2)'!AA$3:AA38,当!$A$1)=COUNTIF('勤務表 (2)'!AA$3:AA37,当!$A$1),"",COUNTIF('勤務表 (2)'!AA$3:AA38,当!$A$1))</f>
        <v/>
      </c>
      <c r="AB88" s="146" t="str">
        <f>IF(COUNTIF('勤務表 (2)'!AB$3:AB38,当!$A$1)=COUNTIF('勤務表 (2)'!AB$3:AB37,当!$A$1),"",COUNTIF('勤務表 (2)'!AB$3:AB38,当!$A$1))</f>
        <v/>
      </c>
      <c r="AC88" s="146" t="str">
        <f>IF(COUNTIF('勤務表 (2)'!AC$3:AC38,当!$A$1)=COUNTIF('勤務表 (2)'!AC$3:AC37,当!$A$1),"",COUNTIF('勤務表 (2)'!AC$3:AC38,当!$A$1))</f>
        <v/>
      </c>
      <c r="AD88" s="146" t="str">
        <f>IF(COUNTIF('勤務表 (2)'!AD$3:AD38,当!$A$1)=COUNTIF('勤務表 (2)'!AD$3:AD37,当!$A$1),"",COUNTIF('勤務表 (2)'!AD$3:AD38,当!$A$1))</f>
        <v/>
      </c>
      <c r="AE88" s="146" t="str">
        <f>IF(COUNTIF('勤務表 (2)'!AE$3:AE38,当!$A$1)=COUNTIF('勤務表 (2)'!AE$3:AE37,当!$A$1),"",COUNTIF('勤務表 (2)'!AE$3:AE38,当!$A$1))</f>
        <v/>
      </c>
      <c r="AF88" s="146" t="str">
        <f>IF(COUNTIF('勤務表 (2)'!AF$3:AF38,当!$A$1)=COUNTIF('勤務表 (2)'!AF$3:AF37,当!$A$1),"",COUNTIF('勤務表 (2)'!AF$3:AF38,当!$A$1))</f>
        <v/>
      </c>
      <c r="AG88" s="146" t="str">
        <f>IF(COUNTIF('勤務表 (2)'!AG$3:AG38,当!$A$1)=COUNTIF('勤務表 (2)'!AG$3:AG37,当!$A$1),"",COUNTIF('勤務表 (2)'!AG$3:AG38,当!$A$1))</f>
        <v/>
      </c>
      <c r="AH88" s="144" t="str">
        <f>IF(COUNTIF('勤務表 (2)'!AH$3:AH38,当!$A$1)=COUNTIF('勤務表 (2)'!AH$3:AH37,当!$A$1),"",COUNTIF('勤務表 (2)'!AH$3:AH38,当!$A$1))</f>
        <v/>
      </c>
    </row>
    <row r="89" spans="1:34" s="37" customFormat="1" ht="13.15" customHeight="1" x14ac:dyDescent="0.2">
      <c r="A89" s="142">
        <f>IFERROR(IF(A88+1&lt;=MAX('デイリーデータ (2)'!G:G),A88+1,""),"")</f>
        <v>37</v>
      </c>
      <c r="B89" s="143" t="str">
        <f t="shared" si="10"/>
        <v>138041</v>
      </c>
      <c r="C89" s="144" t="str">
        <f t="shared" si="11"/>
        <v>清水 正生</v>
      </c>
      <c r="D89" s="145" t="str">
        <f>IF(COUNTIF('勤務表 (2)'!D$3:D39,当!$A$1)=COUNTIF('勤務表 (2)'!D$3:D38,当!$A$1),"",COUNTIF('勤務表 (2)'!D$3:D39,当!$A$1))</f>
        <v/>
      </c>
      <c r="E89" s="146" t="str">
        <f>IF(COUNTIF('勤務表 (2)'!E$3:E39,当!$A$1)=COUNTIF('勤務表 (2)'!E$3:E38,当!$A$1),"",COUNTIF('勤務表 (2)'!E$3:E39,当!$A$1))</f>
        <v/>
      </c>
      <c r="F89" s="146" t="str">
        <f>IF(COUNTIF('勤務表 (2)'!F$3:F39,当!$A$1)=COUNTIF('勤務表 (2)'!F$3:F38,当!$A$1),"",COUNTIF('勤務表 (2)'!F$3:F39,当!$A$1))</f>
        <v/>
      </c>
      <c r="G89" s="146">
        <f>IF(COUNTIF('勤務表 (2)'!G$3:G39,当!$A$1)=COUNTIF('勤務表 (2)'!G$3:G38,当!$A$1),"",COUNTIF('勤務表 (2)'!G$3:G39,当!$A$1))</f>
        <v>2</v>
      </c>
      <c r="H89" s="146" t="str">
        <f>IF(COUNTIF('勤務表 (2)'!H$3:H39,当!$A$1)=COUNTIF('勤務表 (2)'!H$3:H38,当!$A$1),"",COUNTIF('勤務表 (2)'!H$3:H39,当!$A$1))</f>
        <v/>
      </c>
      <c r="I89" s="146" t="str">
        <f>IF(COUNTIF('勤務表 (2)'!I$3:I39,当!$A$1)=COUNTIF('勤務表 (2)'!I$3:I38,当!$A$1),"",COUNTIF('勤務表 (2)'!I$3:I39,当!$A$1))</f>
        <v/>
      </c>
      <c r="J89" s="146" t="str">
        <f>IF(COUNTIF('勤務表 (2)'!J$3:J39,当!$A$1)=COUNTIF('勤務表 (2)'!J$3:J38,当!$A$1),"",COUNTIF('勤務表 (2)'!J$3:J39,当!$A$1))</f>
        <v/>
      </c>
      <c r="K89" s="146" t="str">
        <f>IF(COUNTIF('勤務表 (2)'!K$3:K39,当!$A$1)=COUNTIF('勤務表 (2)'!K$3:K38,当!$A$1),"",COUNTIF('勤務表 (2)'!K$3:K39,当!$A$1))</f>
        <v/>
      </c>
      <c r="L89" s="146" t="str">
        <f>IF(COUNTIF('勤務表 (2)'!L$3:L39,当!$A$1)=COUNTIF('勤務表 (2)'!L$3:L38,当!$A$1),"",COUNTIF('勤務表 (2)'!L$3:L39,当!$A$1))</f>
        <v/>
      </c>
      <c r="M89" s="146" t="str">
        <f>IF(COUNTIF('勤務表 (2)'!M$3:M39,当!$A$1)=COUNTIF('勤務表 (2)'!M$3:M38,当!$A$1),"",COUNTIF('勤務表 (2)'!M$3:M39,当!$A$1))</f>
        <v/>
      </c>
      <c r="N89" s="146" t="str">
        <f>IF(COUNTIF('勤務表 (2)'!N$3:N39,当!$A$1)=COUNTIF('勤務表 (2)'!N$3:N38,当!$A$1),"",COUNTIF('勤務表 (2)'!N$3:N39,当!$A$1))</f>
        <v/>
      </c>
      <c r="O89" s="146" t="str">
        <f>IF(COUNTIF('勤務表 (2)'!O$3:O39,当!$A$1)=COUNTIF('勤務表 (2)'!O$3:O38,当!$A$1),"",COUNTIF('勤務表 (2)'!O$3:O39,当!$A$1))</f>
        <v/>
      </c>
      <c r="P89" s="146" t="str">
        <f>IF(COUNTIF('勤務表 (2)'!P$3:P39,当!$A$1)=COUNTIF('勤務表 (2)'!P$3:P38,当!$A$1),"",COUNTIF('勤務表 (2)'!P$3:P39,当!$A$1))</f>
        <v/>
      </c>
      <c r="Q89" s="146" t="str">
        <f>IF(COUNTIF('勤務表 (2)'!Q$3:Q39,当!$A$1)=COUNTIF('勤務表 (2)'!Q$3:Q38,当!$A$1),"",COUNTIF('勤務表 (2)'!Q$3:Q39,当!$A$1))</f>
        <v/>
      </c>
      <c r="R89" s="146" t="str">
        <f>IF(COUNTIF('勤務表 (2)'!R$3:R39,当!$A$1)=COUNTIF('勤務表 (2)'!R$3:R38,当!$A$1),"",COUNTIF('勤務表 (2)'!R$3:R39,当!$A$1))</f>
        <v/>
      </c>
      <c r="S89" s="146" t="str">
        <f>IF(COUNTIF('勤務表 (2)'!S$3:S39,当!$A$1)=COUNTIF('勤務表 (2)'!S$3:S38,当!$A$1),"",COUNTIF('勤務表 (2)'!S$3:S39,当!$A$1))</f>
        <v/>
      </c>
      <c r="T89" s="146" t="str">
        <f>IF(COUNTIF('勤務表 (2)'!T$3:T39,当!$A$1)=COUNTIF('勤務表 (2)'!T$3:T38,当!$A$1),"",COUNTIF('勤務表 (2)'!T$3:T39,当!$A$1))</f>
        <v/>
      </c>
      <c r="U89" s="146" t="str">
        <f>IF(COUNTIF('勤務表 (2)'!U$3:U39,当!$A$1)=COUNTIF('勤務表 (2)'!U$3:U38,当!$A$1),"",COUNTIF('勤務表 (2)'!U$3:U39,当!$A$1))</f>
        <v/>
      </c>
      <c r="V89" s="146" t="str">
        <f>IF(COUNTIF('勤務表 (2)'!V$3:V39,当!$A$1)=COUNTIF('勤務表 (2)'!V$3:V38,当!$A$1),"",COUNTIF('勤務表 (2)'!V$3:V39,当!$A$1))</f>
        <v/>
      </c>
      <c r="W89" s="146" t="str">
        <f>IF(COUNTIF('勤務表 (2)'!W$3:W39,当!$A$1)=COUNTIF('勤務表 (2)'!W$3:W38,当!$A$1),"",COUNTIF('勤務表 (2)'!W$3:W39,当!$A$1))</f>
        <v/>
      </c>
      <c r="X89" s="146" t="str">
        <f>IF(COUNTIF('勤務表 (2)'!X$3:X39,当!$A$1)=COUNTIF('勤務表 (2)'!X$3:X38,当!$A$1),"",COUNTIF('勤務表 (2)'!X$3:X39,当!$A$1))</f>
        <v/>
      </c>
      <c r="Y89" s="146" t="str">
        <f>IF(COUNTIF('勤務表 (2)'!Y$3:Y39,当!$A$1)=COUNTIF('勤務表 (2)'!Y$3:Y38,当!$A$1),"",COUNTIF('勤務表 (2)'!Y$3:Y39,当!$A$1))</f>
        <v/>
      </c>
      <c r="Z89" s="146" t="str">
        <f>IF(COUNTIF('勤務表 (2)'!Z$3:Z39,当!$A$1)=COUNTIF('勤務表 (2)'!Z$3:Z38,当!$A$1),"",COUNTIF('勤務表 (2)'!Z$3:Z39,当!$A$1))</f>
        <v/>
      </c>
      <c r="AA89" s="146">
        <f>IF(COUNTIF('勤務表 (2)'!AA$3:AA39,当!$A$1)=COUNTIF('勤務表 (2)'!AA$3:AA38,当!$A$1),"",COUNTIF('勤務表 (2)'!AA$3:AA39,当!$A$1))</f>
        <v>2</v>
      </c>
      <c r="AB89" s="146" t="str">
        <f>IF(COUNTIF('勤務表 (2)'!AB$3:AB39,当!$A$1)=COUNTIF('勤務表 (2)'!AB$3:AB38,当!$A$1),"",COUNTIF('勤務表 (2)'!AB$3:AB39,当!$A$1))</f>
        <v/>
      </c>
      <c r="AC89" s="146" t="str">
        <f>IF(COUNTIF('勤務表 (2)'!AC$3:AC39,当!$A$1)=COUNTIF('勤務表 (2)'!AC$3:AC38,当!$A$1),"",COUNTIF('勤務表 (2)'!AC$3:AC39,当!$A$1))</f>
        <v/>
      </c>
      <c r="AD89" s="146" t="str">
        <f>IF(COUNTIF('勤務表 (2)'!AD$3:AD39,当!$A$1)=COUNTIF('勤務表 (2)'!AD$3:AD38,当!$A$1),"",COUNTIF('勤務表 (2)'!AD$3:AD39,当!$A$1))</f>
        <v/>
      </c>
      <c r="AE89" s="146" t="str">
        <f>IF(COUNTIF('勤務表 (2)'!AE$3:AE39,当!$A$1)=COUNTIF('勤務表 (2)'!AE$3:AE38,当!$A$1),"",COUNTIF('勤務表 (2)'!AE$3:AE39,当!$A$1))</f>
        <v/>
      </c>
      <c r="AF89" s="146" t="str">
        <f>IF(COUNTIF('勤務表 (2)'!AF$3:AF39,当!$A$1)=COUNTIF('勤務表 (2)'!AF$3:AF38,当!$A$1),"",COUNTIF('勤務表 (2)'!AF$3:AF39,当!$A$1))</f>
        <v/>
      </c>
      <c r="AG89" s="146" t="str">
        <f>IF(COUNTIF('勤務表 (2)'!AG$3:AG39,当!$A$1)=COUNTIF('勤務表 (2)'!AG$3:AG38,当!$A$1),"",COUNTIF('勤務表 (2)'!AG$3:AG39,当!$A$1))</f>
        <v/>
      </c>
      <c r="AH89" s="144" t="str">
        <f>IF(COUNTIF('勤務表 (2)'!AH$3:AH39,当!$A$1)=COUNTIF('勤務表 (2)'!AH$3:AH38,当!$A$1),"",COUNTIF('勤務表 (2)'!AH$3:AH39,当!$A$1))</f>
        <v/>
      </c>
    </row>
    <row r="90" spans="1:34" s="37" customFormat="1" ht="13.15" customHeight="1" x14ac:dyDescent="0.2">
      <c r="A90" s="142">
        <f>IFERROR(IF(A89+1&lt;=MAX('デイリーデータ (2)'!G:G),A89+1,""),"")</f>
        <v>38</v>
      </c>
      <c r="B90" s="143" t="str">
        <f t="shared" si="10"/>
        <v>138053</v>
      </c>
      <c r="C90" s="144" t="str">
        <f t="shared" si="11"/>
        <v>菅野 祐萌</v>
      </c>
      <c r="D90" s="145" t="str">
        <f>IF(COUNTIF('勤務表 (2)'!D$3:D40,当!$A$1)=COUNTIF('勤務表 (2)'!D$3:D39,当!$A$1),"",COUNTIF('勤務表 (2)'!D$3:D40,当!$A$1))</f>
        <v/>
      </c>
      <c r="E90" s="146" t="str">
        <f>IF(COUNTIF('勤務表 (2)'!E$3:E40,当!$A$1)=COUNTIF('勤務表 (2)'!E$3:E39,当!$A$1),"",COUNTIF('勤務表 (2)'!E$3:E40,当!$A$1))</f>
        <v/>
      </c>
      <c r="F90" s="146" t="str">
        <f>IF(COUNTIF('勤務表 (2)'!F$3:F40,当!$A$1)=COUNTIF('勤務表 (2)'!F$3:F39,当!$A$1),"",COUNTIF('勤務表 (2)'!F$3:F40,当!$A$1))</f>
        <v/>
      </c>
      <c r="G90" s="146" t="str">
        <f>IF(COUNTIF('勤務表 (2)'!G$3:G40,当!$A$1)=COUNTIF('勤務表 (2)'!G$3:G39,当!$A$1),"",COUNTIF('勤務表 (2)'!G$3:G40,当!$A$1))</f>
        <v/>
      </c>
      <c r="H90" s="146" t="str">
        <f>IF(COUNTIF('勤務表 (2)'!H$3:H40,当!$A$1)=COUNTIF('勤務表 (2)'!H$3:H39,当!$A$1),"",COUNTIF('勤務表 (2)'!H$3:H40,当!$A$1))</f>
        <v/>
      </c>
      <c r="I90" s="146" t="str">
        <f>IF(COUNTIF('勤務表 (2)'!I$3:I40,当!$A$1)=COUNTIF('勤務表 (2)'!I$3:I39,当!$A$1),"",COUNTIF('勤務表 (2)'!I$3:I40,当!$A$1))</f>
        <v/>
      </c>
      <c r="J90" s="146" t="str">
        <f>IF(COUNTIF('勤務表 (2)'!J$3:J40,当!$A$1)=COUNTIF('勤務表 (2)'!J$3:J39,当!$A$1),"",COUNTIF('勤務表 (2)'!J$3:J40,当!$A$1))</f>
        <v/>
      </c>
      <c r="K90" s="146" t="str">
        <f>IF(COUNTIF('勤務表 (2)'!K$3:K40,当!$A$1)=COUNTIF('勤務表 (2)'!K$3:K39,当!$A$1),"",COUNTIF('勤務表 (2)'!K$3:K40,当!$A$1))</f>
        <v/>
      </c>
      <c r="L90" s="146" t="str">
        <f>IF(COUNTIF('勤務表 (2)'!L$3:L40,当!$A$1)=COUNTIF('勤務表 (2)'!L$3:L39,当!$A$1),"",COUNTIF('勤務表 (2)'!L$3:L40,当!$A$1))</f>
        <v/>
      </c>
      <c r="M90" s="146" t="str">
        <f>IF(COUNTIF('勤務表 (2)'!M$3:M40,当!$A$1)=COUNTIF('勤務表 (2)'!M$3:M39,当!$A$1),"",COUNTIF('勤務表 (2)'!M$3:M40,当!$A$1))</f>
        <v/>
      </c>
      <c r="N90" s="146" t="str">
        <f>IF(COUNTIF('勤務表 (2)'!N$3:N40,当!$A$1)=COUNTIF('勤務表 (2)'!N$3:N39,当!$A$1),"",COUNTIF('勤務表 (2)'!N$3:N40,当!$A$1))</f>
        <v/>
      </c>
      <c r="O90" s="146">
        <f>IF(COUNTIF('勤務表 (2)'!O$3:O40,当!$A$1)=COUNTIF('勤務表 (2)'!O$3:O39,当!$A$1),"",COUNTIF('勤務表 (2)'!O$3:O40,当!$A$1))</f>
        <v>2</v>
      </c>
      <c r="P90" s="146" t="str">
        <f>IF(COUNTIF('勤務表 (2)'!P$3:P40,当!$A$1)=COUNTIF('勤務表 (2)'!P$3:P39,当!$A$1),"",COUNTIF('勤務表 (2)'!P$3:P40,当!$A$1))</f>
        <v/>
      </c>
      <c r="Q90" s="146" t="str">
        <f>IF(COUNTIF('勤務表 (2)'!Q$3:Q40,当!$A$1)=COUNTIF('勤務表 (2)'!Q$3:Q39,当!$A$1),"",COUNTIF('勤務表 (2)'!Q$3:Q40,当!$A$1))</f>
        <v/>
      </c>
      <c r="R90" s="146" t="str">
        <f>IF(COUNTIF('勤務表 (2)'!R$3:R40,当!$A$1)=COUNTIF('勤務表 (2)'!R$3:R39,当!$A$1),"",COUNTIF('勤務表 (2)'!R$3:R40,当!$A$1))</f>
        <v/>
      </c>
      <c r="S90" s="146" t="str">
        <f>IF(COUNTIF('勤務表 (2)'!S$3:S40,当!$A$1)=COUNTIF('勤務表 (2)'!S$3:S39,当!$A$1),"",COUNTIF('勤務表 (2)'!S$3:S40,当!$A$1))</f>
        <v/>
      </c>
      <c r="T90" s="146">
        <f>IF(COUNTIF('勤務表 (2)'!T$3:T40,当!$A$1)=COUNTIF('勤務表 (2)'!T$3:T39,当!$A$1),"",COUNTIF('勤務表 (2)'!T$3:T40,当!$A$1))</f>
        <v>2</v>
      </c>
      <c r="U90" s="146" t="str">
        <f>IF(COUNTIF('勤務表 (2)'!U$3:U40,当!$A$1)=COUNTIF('勤務表 (2)'!U$3:U39,当!$A$1),"",COUNTIF('勤務表 (2)'!U$3:U40,当!$A$1))</f>
        <v/>
      </c>
      <c r="V90" s="146" t="str">
        <f>IF(COUNTIF('勤務表 (2)'!V$3:V40,当!$A$1)=COUNTIF('勤務表 (2)'!V$3:V39,当!$A$1),"",COUNTIF('勤務表 (2)'!V$3:V40,当!$A$1))</f>
        <v/>
      </c>
      <c r="W90" s="146" t="str">
        <f>IF(COUNTIF('勤務表 (2)'!W$3:W40,当!$A$1)=COUNTIF('勤務表 (2)'!W$3:W39,当!$A$1),"",COUNTIF('勤務表 (2)'!W$3:W40,当!$A$1))</f>
        <v/>
      </c>
      <c r="X90" s="146" t="str">
        <f>IF(COUNTIF('勤務表 (2)'!X$3:X40,当!$A$1)=COUNTIF('勤務表 (2)'!X$3:X39,当!$A$1),"",COUNTIF('勤務表 (2)'!X$3:X40,当!$A$1))</f>
        <v/>
      </c>
      <c r="Y90" s="146" t="str">
        <f>IF(COUNTIF('勤務表 (2)'!Y$3:Y40,当!$A$1)=COUNTIF('勤務表 (2)'!Y$3:Y39,当!$A$1),"",COUNTIF('勤務表 (2)'!Y$3:Y40,当!$A$1))</f>
        <v/>
      </c>
      <c r="Z90" s="146" t="str">
        <f>IF(COUNTIF('勤務表 (2)'!Z$3:Z40,当!$A$1)=COUNTIF('勤務表 (2)'!Z$3:Z39,当!$A$1),"",COUNTIF('勤務表 (2)'!Z$3:Z40,当!$A$1))</f>
        <v/>
      </c>
      <c r="AA90" s="146" t="str">
        <f>IF(COUNTIF('勤務表 (2)'!AA$3:AA40,当!$A$1)=COUNTIF('勤務表 (2)'!AA$3:AA39,当!$A$1),"",COUNTIF('勤務表 (2)'!AA$3:AA40,当!$A$1))</f>
        <v/>
      </c>
      <c r="AB90" s="146" t="str">
        <f>IF(COUNTIF('勤務表 (2)'!AB$3:AB40,当!$A$1)=COUNTIF('勤務表 (2)'!AB$3:AB39,当!$A$1),"",COUNTIF('勤務表 (2)'!AB$3:AB40,当!$A$1))</f>
        <v/>
      </c>
      <c r="AC90" s="146" t="str">
        <f>IF(COUNTIF('勤務表 (2)'!AC$3:AC40,当!$A$1)=COUNTIF('勤務表 (2)'!AC$3:AC39,当!$A$1),"",COUNTIF('勤務表 (2)'!AC$3:AC40,当!$A$1))</f>
        <v/>
      </c>
      <c r="AD90" s="146" t="str">
        <f>IF(COUNTIF('勤務表 (2)'!AD$3:AD40,当!$A$1)=COUNTIF('勤務表 (2)'!AD$3:AD39,当!$A$1),"",COUNTIF('勤務表 (2)'!AD$3:AD40,当!$A$1))</f>
        <v/>
      </c>
      <c r="AE90" s="146" t="str">
        <f>IF(COUNTIF('勤務表 (2)'!AE$3:AE40,当!$A$1)=COUNTIF('勤務表 (2)'!AE$3:AE39,当!$A$1),"",COUNTIF('勤務表 (2)'!AE$3:AE40,当!$A$1))</f>
        <v/>
      </c>
      <c r="AF90" s="146" t="str">
        <f>IF(COUNTIF('勤務表 (2)'!AF$3:AF40,当!$A$1)=COUNTIF('勤務表 (2)'!AF$3:AF39,当!$A$1),"",COUNTIF('勤務表 (2)'!AF$3:AF40,当!$A$1))</f>
        <v/>
      </c>
      <c r="AG90" s="146" t="str">
        <f>IF(COUNTIF('勤務表 (2)'!AG$3:AG40,当!$A$1)=COUNTIF('勤務表 (2)'!AG$3:AG39,当!$A$1),"",COUNTIF('勤務表 (2)'!AG$3:AG40,当!$A$1))</f>
        <v/>
      </c>
      <c r="AH90" s="144" t="str">
        <f>IF(COUNTIF('勤務表 (2)'!AH$3:AH40,当!$A$1)=COUNTIF('勤務表 (2)'!AH$3:AH39,当!$A$1),"",COUNTIF('勤務表 (2)'!AH$3:AH40,当!$A$1))</f>
        <v/>
      </c>
    </row>
    <row r="91" spans="1:34" s="37" customFormat="1" ht="13.15" customHeight="1" x14ac:dyDescent="0.2">
      <c r="A91" s="142">
        <f>IFERROR(IF(A90+1&lt;=MAX('デイリーデータ (2)'!G:G),A90+1,""),"")</f>
        <v>39</v>
      </c>
      <c r="B91" s="143">
        <f t="shared" si="10"/>
        <v>142042</v>
      </c>
      <c r="C91" s="144" t="str">
        <f t="shared" si="11"/>
        <v>別所 貴仁</v>
      </c>
      <c r="D91" s="145" t="str">
        <f>IF(COUNTIF('勤務表 (2)'!D$3:D41,当!$A$1)=COUNTIF('勤務表 (2)'!D$3:D40,当!$A$1),"",COUNTIF('勤務表 (2)'!D$3:D41,当!$A$1))</f>
        <v/>
      </c>
      <c r="E91" s="146" t="str">
        <f>IF(COUNTIF('勤務表 (2)'!E$3:E41,当!$A$1)=COUNTIF('勤務表 (2)'!E$3:E40,当!$A$1),"",COUNTIF('勤務表 (2)'!E$3:E41,当!$A$1))</f>
        <v/>
      </c>
      <c r="F91" s="146">
        <f>IF(COUNTIF('勤務表 (2)'!F$3:F41,当!$A$1)=COUNTIF('勤務表 (2)'!F$3:F40,当!$A$1),"",COUNTIF('勤務表 (2)'!F$3:F41,当!$A$1))</f>
        <v>2</v>
      </c>
      <c r="G91" s="146" t="str">
        <f>IF(COUNTIF('勤務表 (2)'!G$3:G41,当!$A$1)=COUNTIF('勤務表 (2)'!G$3:G40,当!$A$1),"",COUNTIF('勤務表 (2)'!G$3:G41,当!$A$1))</f>
        <v/>
      </c>
      <c r="H91" s="146" t="str">
        <f>IF(COUNTIF('勤務表 (2)'!H$3:H41,当!$A$1)=COUNTIF('勤務表 (2)'!H$3:H40,当!$A$1),"",COUNTIF('勤務表 (2)'!H$3:H41,当!$A$1))</f>
        <v/>
      </c>
      <c r="I91" s="146" t="str">
        <f>IF(COUNTIF('勤務表 (2)'!I$3:I41,当!$A$1)=COUNTIF('勤務表 (2)'!I$3:I40,当!$A$1),"",COUNTIF('勤務表 (2)'!I$3:I41,当!$A$1))</f>
        <v/>
      </c>
      <c r="J91" s="146" t="str">
        <f>IF(COUNTIF('勤務表 (2)'!J$3:J41,当!$A$1)=COUNTIF('勤務表 (2)'!J$3:J40,当!$A$1),"",COUNTIF('勤務表 (2)'!J$3:J41,当!$A$1))</f>
        <v/>
      </c>
      <c r="K91" s="146" t="str">
        <f>IF(COUNTIF('勤務表 (2)'!K$3:K41,当!$A$1)=COUNTIF('勤務表 (2)'!K$3:K40,当!$A$1),"",COUNTIF('勤務表 (2)'!K$3:K41,当!$A$1))</f>
        <v/>
      </c>
      <c r="L91" s="146" t="str">
        <f>IF(COUNTIF('勤務表 (2)'!L$3:L41,当!$A$1)=COUNTIF('勤務表 (2)'!L$3:L40,当!$A$1),"",COUNTIF('勤務表 (2)'!L$3:L41,当!$A$1))</f>
        <v/>
      </c>
      <c r="M91" s="146" t="str">
        <f>IF(COUNTIF('勤務表 (2)'!M$3:M41,当!$A$1)=COUNTIF('勤務表 (2)'!M$3:M40,当!$A$1),"",COUNTIF('勤務表 (2)'!M$3:M41,当!$A$1))</f>
        <v/>
      </c>
      <c r="N91" s="146" t="str">
        <f>IF(COUNTIF('勤務表 (2)'!N$3:N41,当!$A$1)=COUNTIF('勤務表 (2)'!N$3:N40,当!$A$1),"",COUNTIF('勤務表 (2)'!N$3:N41,当!$A$1))</f>
        <v/>
      </c>
      <c r="O91" s="146" t="str">
        <f>IF(COUNTIF('勤務表 (2)'!O$3:O41,当!$A$1)=COUNTIF('勤務表 (2)'!O$3:O40,当!$A$1),"",COUNTIF('勤務表 (2)'!O$3:O41,当!$A$1))</f>
        <v/>
      </c>
      <c r="P91" s="146">
        <f>IF(COUNTIF('勤務表 (2)'!P$3:P41,当!$A$1)=COUNTIF('勤務表 (2)'!P$3:P40,当!$A$1),"",COUNTIF('勤務表 (2)'!P$3:P41,当!$A$1))</f>
        <v>2</v>
      </c>
      <c r="Q91" s="146" t="str">
        <f>IF(COUNTIF('勤務表 (2)'!Q$3:Q41,当!$A$1)=COUNTIF('勤務表 (2)'!Q$3:Q40,当!$A$1),"",COUNTIF('勤務表 (2)'!Q$3:Q41,当!$A$1))</f>
        <v/>
      </c>
      <c r="R91" s="146" t="str">
        <f>IF(COUNTIF('勤務表 (2)'!R$3:R41,当!$A$1)=COUNTIF('勤務表 (2)'!R$3:R40,当!$A$1),"",COUNTIF('勤務表 (2)'!R$3:R41,当!$A$1))</f>
        <v/>
      </c>
      <c r="S91" s="146" t="str">
        <f>IF(COUNTIF('勤務表 (2)'!S$3:S41,当!$A$1)=COUNTIF('勤務表 (2)'!S$3:S40,当!$A$1),"",COUNTIF('勤務表 (2)'!S$3:S41,当!$A$1))</f>
        <v/>
      </c>
      <c r="T91" s="146" t="str">
        <f>IF(COUNTIF('勤務表 (2)'!T$3:T41,当!$A$1)=COUNTIF('勤務表 (2)'!T$3:T40,当!$A$1),"",COUNTIF('勤務表 (2)'!T$3:T41,当!$A$1))</f>
        <v/>
      </c>
      <c r="U91" s="146" t="str">
        <f>IF(COUNTIF('勤務表 (2)'!U$3:U41,当!$A$1)=COUNTIF('勤務表 (2)'!U$3:U40,当!$A$1),"",COUNTIF('勤務表 (2)'!U$3:U41,当!$A$1))</f>
        <v/>
      </c>
      <c r="V91" s="146">
        <f>IF(COUNTIF('勤務表 (2)'!V$3:V41,当!$A$1)=COUNTIF('勤務表 (2)'!V$3:V40,当!$A$1),"",COUNTIF('勤務表 (2)'!V$3:V41,当!$A$1))</f>
        <v>2</v>
      </c>
      <c r="W91" s="146" t="str">
        <f>IF(COUNTIF('勤務表 (2)'!W$3:W41,当!$A$1)=COUNTIF('勤務表 (2)'!W$3:W40,当!$A$1),"",COUNTIF('勤務表 (2)'!W$3:W41,当!$A$1))</f>
        <v/>
      </c>
      <c r="X91" s="146" t="str">
        <f>IF(COUNTIF('勤務表 (2)'!X$3:X41,当!$A$1)=COUNTIF('勤務表 (2)'!X$3:X40,当!$A$1),"",COUNTIF('勤務表 (2)'!X$3:X41,当!$A$1))</f>
        <v/>
      </c>
      <c r="Y91" s="146" t="str">
        <f>IF(COUNTIF('勤務表 (2)'!Y$3:Y41,当!$A$1)=COUNTIF('勤務表 (2)'!Y$3:Y40,当!$A$1),"",COUNTIF('勤務表 (2)'!Y$3:Y41,当!$A$1))</f>
        <v/>
      </c>
      <c r="Z91" s="146" t="str">
        <f>IF(COUNTIF('勤務表 (2)'!Z$3:Z41,当!$A$1)=COUNTIF('勤務表 (2)'!Z$3:Z40,当!$A$1),"",COUNTIF('勤務表 (2)'!Z$3:Z41,当!$A$1))</f>
        <v/>
      </c>
      <c r="AA91" s="146" t="str">
        <f>IF(COUNTIF('勤務表 (2)'!AA$3:AA41,当!$A$1)=COUNTIF('勤務表 (2)'!AA$3:AA40,当!$A$1),"",COUNTIF('勤務表 (2)'!AA$3:AA41,当!$A$1))</f>
        <v/>
      </c>
      <c r="AB91" s="146" t="str">
        <f>IF(COUNTIF('勤務表 (2)'!AB$3:AB41,当!$A$1)=COUNTIF('勤務表 (2)'!AB$3:AB40,当!$A$1),"",COUNTIF('勤務表 (2)'!AB$3:AB41,当!$A$1))</f>
        <v/>
      </c>
      <c r="AC91" s="146" t="str">
        <f>IF(COUNTIF('勤務表 (2)'!AC$3:AC41,当!$A$1)=COUNTIF('勤務表 (2)'!AC$3:AC40,当!$A$1),"",COUNTIF('勤務表 (2)'!AC$3:AC41,当!$A$1))</f>
        <v/>
      </c>
      <c r="AD91" s="146" t="str">
        <f>IF(COUNTIF('勤務表 (2)'!AD$3:AD41,当!$A$1)=COUNTIF('勤務表 (2)'!AD$3:AD40,当!$A$1),"",COUNTIF('勤務表 (2)'!AD$3:AD41,当!$A$1))</f>
        <v/>
      </c>
      <c r="AE91" s="146">
        <f>IF(COUNTIF('勤務表 (2)'!AE$3:AE41,当!$A$1)=COUNTIF('勤務表 (2)'!AE$3:AE40,当!$A$1),"",COUNTIF('勤務表 (2)'!AE$3:AE41,当!$A$1))</f>
        <v>2</v>
      </c>
      <c r="AF91" s="146" t="str">
        <f>IF(COUNTIF('勤務表 (2)'!AF$3:AF41,当!$A$1)=COUNTIF('勤務表 (2)'!AF$3:AF40,当!$A$1),"",COUNTIF('勤務表 (2)'!AF$3:AF41,当!$A$1))</f>
        <v/>
      </c>
      <c r="AG91" s="146" t="str">
        <f>IF(COUNTIF('勤務表 (2)'!AG$3:AG41,当!$A$1)=COUNTIF('勤務表 (2)'!AG$3:AG40,当!$A$1),"",COUNTIF('勤務表 (2)'!AG$3:AG41,当!$A$1))</f>
        <v/>
      </c>
      <c r="AH91" s="144" t="str">
        <f>IF(COUNTIF('勤務表 (2)'!AH$3:AH41,当!$A$1)=COUNTIF('勤務表 (2)'!AH$3:AH40,当!$A$1),"",COUNTIF('勤務表 (2)'!AH$3:AH41,当!$A$1))</f>
        <v/>
      </c>
    </row>
    <row r="92" spans="1:34" s="37" customFormat="1" ht="13.15" customHeight="1" x14ac:dyDescent="0.2">
      <c r="A92" s="142">
        <f>IFERROR(IF(A91+1&lt;=MAX('デイリーデータ (2)'!G:G),A91+1,""),"")</f>
        <v>40</v>
      </c>
      <c r="B92" s="143">
        <f t="shared" si="10"/>
        <v>145410</v>
      </c>
      <c r="C92" s="144" t="str">
        <f t="shared" si="11"/>
        <v>坂下 大知</v>
      </c>
      <c r="D92" s="145" t="str">
        <f>IF(COUNTIF('勤務表 (2)'!D$3:D42,当!$A$1)=COUNTIF('勤務表 (2)'!D$3:D41,当!$A$1),"",COUNTIF('勤務表 (2)'!D$3:D42,当!$A$1))</f>
        <v/>
      </c>
      <c r="E92" s="146" t="str">
        <f>IF(COUNTIF('勤務表 (2)'!E$3:E42,当!$A$1)=COUNTIF('勤務表 (2)'!E$3:E41,当!$A$1),"",COUNTIF('勤務表 (2)'!E$3:E42,当!$A$1))</f>
        <v/>
      </c>
      <c r="F92" s="146" t="str">
        <f>IF(COUNTIF('勤務表 (2)'!F$3:F42,当!$A$1)=COUNTIF('勤務表 (2)'!F$3:F41,当!$A$1),"",COUNTIF('勤務表 (2)'!F$3:F42,当!$A$1))</f>
        <v/>
      </c>
      <c r="G92" s="146" t="str">
        <f>IF(COUNTIF('勤務表 (2)'!G$3:G42,当!$A$1)=COUNTIF('勤務表 (2)'!G$3:G41,当!$A$1),"",COUNTIF('勤務表 (2)'!G$3:G42,当!$A$1))</f>
        <v/>
      </c>
      <c r="H92" s="146" t="str">
        <f>IF(COUNTIF('勤務表 (2)'!H$3:H42,当!$A$1)=COUNTIF('勤務表 (2)'!H$3:H41,当!$A$1),"",COUNTIF('勤務表 (2)'!H$3:H42,当!$A$1))</f>
        <v/>
      </c>
      <c r="I92" s="146" t="str">
        <f>IF(COUNTIF('勤務表 (2)'!I$3:I42,当!$A$1)=COUNTIF('勤務表 (2)'!I$3:I41,当!$A$1),"",COUNTIF('勤務表 (2)'!I$3:I42,当!$A$1))</f>
        <v/>
      </c>
      <c r="J92" s="146">
        <f>IF(COUNTIF('勤務表 (2)'!J$3:J42,当!$A$1)=COUNTIF('勤務表 (2)'!J$3:J41,当!$A$1),"",COUNTIF('勤務表 (2)'!J$3:J42,当!$A$1))</f>
        <v>2</v>
      </c>
      <c r="K92" s="146" t="str">
        <f>IF(COUNTIF('勤務表 (2)'!K$3:K42,当!$A$1)=COUNTIF('勤務表 (2)'!K$3:K41,当!$A$1),"",COUNTIF('勤務表 (2)'!K$3:K42,当!$A$1))</f>
        <v/>
      </c>
      <c r="L92" s="146" t="str">
        <f>IF(COUNTIF('勤務表 (2)'!L$3:L42,当!$A$1)=COUNTIF('勤務表 (2)'!L$3:L41,当!$A$1),"",COUNTIF('勤務表 (2)'!L$3:L42,当!$A$1))</f>
        <v/>
      </c>
      <c r="M92" s="146" t="str">
        <f>IF(COUNTIF('勤務表 (2)'!M$3:M42,当!$A$1)=COUNTIF('勤務表 (2)'!M$3:M41,当!$A$1),"",COUNTIF('勤務表 (2)'!M$3:M42,当!$A$1))</f>
        <v/>
      </c>
      <c r="N92" s="146" t="str">
        <f>IF(COUNTIF('勤務表 (2)'!N$3:N42,当!$A$1)=COUNTIF('勤務表 (2)'!N$3:N41,当!$A$1),"",COUNTIF('勤務表 (2)'!N$3:N42,当!$A$1))</f>
        <v/>
      </c>
      <c r="O92" s="146" t="str">
        <f>IF(COUNTIF('勤務表 (2)'!O$3:O42,当!$A$1)=COUNTIF('勤務表 (2)'!O$3:O41,当!$A$1),"",COUNTIF('勤務表 (2)'!O$3:O42,当!$A$1))</f>
        <v/>
      </c>
      <c r="P92" s="146" t="str">
        <f>IF(COUNTIF('勤務表 (2)'!P$3:P42,当!$A$1)=COUNTIF('勤務表 (2)'!P$3:P41,当!$A$1),"",COUNTIF('勤務表 (2)'!P$3:P42,当!$A$1))</f>
        <v/>
      </c>
      <c r="Q92" s="146" t="str">
        <f>IF(COUNTIF('勤務表 (2)'!Q$3:Q42,当!$A$1)=COUNTIF('勤務表 (2)'!Q$3:Q41,当!$A$1),"",COUNTIF('勤務表 (2)'!Q$3:Q42,当!$A$1))</f>
        <v/>
      </c>
      <c r="R92" s="146" t="str">
        <f>IF(COUNTIF('勤務表 (2)'!R$3:R42,当!$A$1)=COUNTIF('勤務表 (2)'!R$3:R41,当!$A$1),"",COUNTIF('勤務表 (2)'!R$3:R42,当!$A$1))</f>
        <v/>
      </c>
      <c r="S92" s="146" t="str">
        <f>IF(COUNTIF('勤務表 (2)'!S$3:S42,当!$A$1)=COUNTIF('勤務表 (2)'!S$3:S41,当!$A$1),"",COUNTIF('勤務表 (2)'!S$3:S42,当!$A$1))</f>
        <v/>
      </c>
      <c r="T92" s="146" t="str">
        <f>IF(COUNTIF('勤務表 (2)'!T$3:T42,当!$A$1)=COUNTIF('勤務表 (2)'!T$3:T41,当!$A$1),"",COUNTIF('勤務表 (2)'!T$3:T42,当!$A$1))</f>
        <v/>
      </c>
      <c r="U92" s="146">
        <f>IF(COUNTIF('勤務表 (2)'!U$3:U42,当!$A$1)=COUNTIF('勤務表 (2)'!U$3:U41,当!$A$1),"",COUNTIF('勤務表 (2)'!U$3:U42,当!$A$1))</f>
        <v>2</v>
      </c>
      <c r="V92" s="146" t="str">
        <f>IF(COUNTIF('勤務表 (2)'!V$3:V42,当!$A$1)=COUNTIF('勤務表 (2)'!V$3:V41,当!$A$1),"",COUNTIF('勤務表 (2)'!V$3:V42,当!$A$1))</f>
        <v/>
      </c>
      <c r="W92" s="146" t="str">
        <f>IF(COUNTIF('勤務表 (2)'!W$3:W42,当!$A$1)=COUNTIF('勤務表 (2)'!W$3:W41,当!$A$1),"",COUNTIF('勤務表 (2)'!W$3:W42,当!$A$1))</f>
        <v/>
      </c>
      <c r="X92" s="146" t="str">
        <f>IF(COUNTIF('勤務表 (2)'!X$3:X42,当!$A$1)=COUNTIF('勤務表 (2)'!X$3:X41,当!$A$1),"",COUNTIF('勤務表 (2)'!X$3:X42,当!$A$1))</f>
        <v/>
      </c>
      <c r="Y92" s="146" t="str">
        <f>IF(COUNTIF('勤務表 (2)'!Y$3:Y42,当!$A$1)=COUNTIF('勤務表 (2)'!Y$3:Y41,当!$A$1),"",COUNTIF('勤務表 (2)'!Y$3:Y42,当!$A$1))</f>
        <v/>
      </c>
      <c r="Z92" s="146" t="str">
        <f>IF(COUNTIF('勤務表 (2)'!Z$3:Z42,当!$A$1)=COUNTIF('勤務表 (2)'!Z$3:Z41,当!$A$1),"",COUNTIF('勤務表 (2)'!Z$3:Z42,当!$A$1))</f>
        <v/>
      </c>
      <c r="AA92" s="146" t="str">
        <f>IF(COUNTIF('勤務表 (2)'!AA$3:AA42,当!$A$1)=COUNTIF('勤務表 (2)'!AA$3:AA41,当!$A$1),"",COUNTIF('勤務表 (2)'!AA$3:AA42,当!$A$1))</f>
        <v/>
      </c>
      <c r="AB92" s="146" t="str">
        <f>IF(COUNTIF('勤務表 (2)'!AB$3:AB42,当!$A$1)=COUNTIF('勤務表 (2)'!AB$3:AB41,当!$A$1),"",COUNTIF('勤務表 (2)'!AB$3:AB42,当!$A$1))</f>
        <v/>
      </c>
      <c r="AC92" s="146" t="str">
        <f>IF(COUNTIF('勤務表 (2)'!AC$3:AC42,当!$A$1)=COUNTIF('勤務表 (2)'!AC$3:AC41,当!$A$1),"",COUNTIF('勤務表 (2)'!AC$3:AC42,当!$A$1))</f>
        <v/>
      </c>
      <c r="AD92" s="146" t="str">
        <f>IF(COUNTIF('勤務表 (2)'!AD$3:AD42,当!$A$1)=COUNTIF('勤務表 (2)'!AD$3:AD41,当!$A$1),"",COUNTIF('勤務表 (2)'!AD$3:AD42,当!$A$1))</f>
        <v/>
      </c>
      <c r="AE92" s="146" t="str">
        <f>IF(COUNTIF('勤務表 (2)'!AE$3:AE42,当!$A$1)=COUNTIF('勤務表 (2)'!AE$3:AE41,当!$A$1),"",COUNTIF('勤務表 (2)'!AE$3:AE42,当!$A$1))</f>
        <v/>
      </c>
      <c r="AF92" s="146" t="str">
        <f>IF(COUNTIF('勤務表 (2)'!AF$3:AF42,当!$A$1)=COUNTIF('勤務表 (2)'!AF$3:AF41,当!$A$1),"",COUNTIF('勤務表 (2)'!AF$3:AF42,当!$A$1))</f>
        <v/>
      </c>
      <c r="AG92" s="146" t="str">
        <f>IF(COUNTIF('勤務表 (2)'!AG$3:AG42,当!$A$1)=COUNTIF('勤務表 (2)'!AG$3:AG41,当!$A$1),"",COUNTIF('勤務表 (2)'!AG$3:AG42,当!$A$1))</f>
        <v/>
      </c>
      <c r="AH92" s="144" t="str">
        <f>IF(COUNTIF('勤務表 (2)'!AH$3:AH42,当!$A$1)=COUNTIF('勤務表 (2)'!AH$3:AH41,当!$A$1),"",COUNTIF('勤務表 (2)'!AH$3:AH42,当!$A$1))</f>
        <v/>
      </c>
    </row>
    <row r="93" spans="1:34" s="37" customFormat="1" ht="13.15" customHeight="1" x14ac:dyDescent="0.2">
      <c r="A93" s="142" t="str">
        <f>IFERROR(IF(A92+1&lt;=MAX('デイリーデータ (2)'!G:G),A92+1,""),"")</f>
        <v/>
      </c>
      <c r="B93" s="143">
        <f t="shared" si="10"/>
        <v>0</v>
      </c>
      <c r="C93" s="144">
        <f t="shared" si="11"/>
        <v>0</v>
      </c>
      <c r="D93" s="145" t="str">
        <f>IF(COUNTIF('勤務表 (2)'!D$3:D43,当!$A$1)=COUNTIF('勤務表 (2)'!D$3:D42,当!$A$1),"",COUNTIF('勤務表 (2)'!D$3:D43,当!$A$1))</f>
        <v/>
      </c>
      <c r="E93" s="146" t="str">
        <f>IF(COUNTIF('勤務表 (2)'!E$3:E43,当!$A$1)=COUNTIF('勤務表 (2)'!E$3:E42,当!$A$1),"",COUNTIF('勤務表 (2)'!E$3:E43,当!$A$1))</f>
        <v/>
      </c>
      <c r="F93" s="146" t="str">
        <f>IF(COUNTIF('勤務表 (2)'!F$3:F43,当!$A$1)=COUNTIF('勤務表 (2)'!F$3:F42,当!$A$1),"",COUNTIF('勤務表 (2)'!F$3:F43,当!$A$1))</f>
        <v/>
      </c>
      <c r="G93" s="146" t="str">
        <f>IF(COUNTIF('勤務表 (2)'!G$3:G43,当!$A$1)=COUNTIF('勤務表 (2)'!G$3:G42,当!$A$1),"",COUNTIF('勤務表 (2)'!G$3:G43,当!$A$1))</f>
        <v/>
      </c>
      <c r="H93" s="146" t="str">
        <f>IF(COUNTIF('勤務表 (2)'!H$3:H43,当!$A$1)=COUNTIF('勤務表 (2)'!H$3:H42,当!$A$1),"",COUNTIF('勤務表 (2)'!H$3:H43,当!$A$1))</f>
        <v/>
      </c>
      <c r="I93" s="146" t="str">
        <f>IF(COUNTIF('勤務表 (2)'!I$3:I43,当!$A$1)=COUNTIF('勤務表 (2)'!I$3:I42,当!$A$1),"",COUNTIF('勤務表 (2)'!I$3:I43,当!$A$1))</f>
        <v/>
      </c>
      <c r="J93" s="146" t="str">
        <f>IF(COUNTIF('勤務表 (2)'!J$3:J43,当!$A$1)=COUNTIF('勤務表 (2)'!J$3:J42,当!$A$1),"",COUNTIF('勤務表 (2)'!J$3:J43,当!$A$1))</f>
        <v/>
      </c>
      <c r="K93" s="146" t="str">
        <f>IF(COUNTIF('勤務表 (2)'!K$3:K43,当!$A$1)=COUNTIF('勤務表 (2)'!K$3:K42,当!$A$1),"",COUNTIF('勤務表 (2)'!K$3:K43,当!$A$1))</f>
        <v/>
      </c>
      <c r="L93" s="146" t="str">
        <f>IF(COUNTIF('勤務表 (2)'!L$3:L43,当!$A$1)=COUNTIF('勤務表 (2)'!L$3:L42,当!$A$1),"",COUNTIF('勤務表 (2)'!L$3:L43,当!$A$1))</f>
        <v/>
      </c>
      <c r="M93" s="146" t="str">
        <f>IF(COUNTIF('勤務表 (2)'!M$3:M43,当!$A$1)=COUNTIF('勤務表 (2)'!M$3:M42,当!$A$1),"",COUNTIF('勤務表 (2)'!M$3:M43,当!$A$1))</f>
        <v/>
      </c>
      <c r="N93" s="146" t="str">
        <f>IF(COUNTIF('勤務表 (2)'!N$3:N43,当!$A$1)=COUNTIF('勤務表 (2)'!N$3:N42,当!$A$1),"",COUNTIF('勤務表 (2)'!N$3:N43,当!$A$1))</f>
        <v/>
      </c>
      <c r="O93" s="146" t="str">
        <f>IF(COUNTIF('勤務表 (2)'!O$3:O43,当!$A$1)=COUNTIF('勤務表 (2)'!O$3:O42,当!$A$1),"",COUNTIF('勤務表 (2)'!O$3:O43,当!$A$1))</f>
        <v/>
      </c>
      <c r="P93" s="146" t="str">
        <f>IF(COUNTIF('勤務表 (2)'!P$3:P43,当!$A$1)=COUNTIF('勤務表 (2)'!P$3:P42,当!$A$1),"",COUNTIF('勤務表 (2)'!P$3:P43,当!$A$1))</f>
        <v/>
      </c>
      <c r="Q93" s="146" t="str">
        <f>IF(COUNTIF('勤務表 (2)'!Q$3:Q43,当!$A$1)=COUNTIF('勤務表 (2)'!Q$3:Q42,当!$A$1),"",COUNTIF('勤務表 (2)'!Q$3:Q43,当!$A$1))</f>
        <v/>
      </c>
      <c r="R93" s="146" t="str">
        <f>IF(COUNTIF('勤務表 (2)'!R$3:R43,当!$A$1)=COUNTIF('勤務表 (2)'!R$3:R42,当!$A$1),"",COUNTIF('勤務表 (2)'!R$3:R43,当!$A$1))</f>
        <v/>
      </c>
      <c r="S93" s="146" t="str">
        <f>IF(COUNTIF('勤務表 (2)'!S$3:S43,当!$A$1)=COUNTIF('勤務表 (2)'!S$3:S42,当!$A$1),"",COUNTIF('勤務表 (2)'!S$3:S43,当!$A$1))</f>
        <v/>
      </c>
      <c r="T93" s="146" t="str">
        <f>IF(COUNTIF('勤務表 (2)'!T$3:T43,当!$A$1)=COUNTIF('勤務表 (2)'!T$3:T42,当!$A$1),"",COUNTIF('勤務表 (2)'!T$3:T43,当!$A$1))</f>
        <v/>
      </c>
      <c r="U93" s="146" t="str">
        <f>IF(COUNTIF('勤務表 (2)'!U$3:U43,当!$A$1)=COUNTIF('勤務表 (2)'!U$3:U42,当!$A$1),"",COUNTIF('勤務表 (2)'!U$3:U43,当!$A$1))</f>
        <v/>
      </c>
      <c r="V93" s="146" t="str">
        <f>IF(COUNTIF('勤務表 (2)'!V$3:V43,当!$A$1)=COUNTIF('勤務表 (2)'!V$3:V42,当!$A$1),"",COUNTIF('勤務表 (2)'!V$3:V43,当!$A$1))</f>
        <v/>
      </c>
      <c r="W93" s="146" t="str">
        <f>IF(COUNTIF('勤務表 (2)'!W$3:W43,当!$A$1)=COUNTIF('勤務表 (2)'!W$3:W42,当!$A$1),"",COUNTIF('勤務表 (2)'!W$3:W43,当!$A$1))</f>
        <v/>
      </c>
      <c r="X93" s="146" t="str">
        <f>IF(COUNTIF('勤務表 (2)'!X$3:X43,当!$A$1)=COUNTIF('勤務表 (2)'!X$3:X42,当!$A$1),"",COUNTIF('勤務表 (2)'!X$3:X43,当!$A$1))</f>
        <v/>
      </c>
      <c r="Y93" s="146" t="str">
        <f>IF(COUNTIF('勤務表 (2)'!Y$3:Y43,当!$A$1)=COUNTIF('勤務表 (2)'!Y$3:Y42,当!$A$1),"",COUNTIF('勤務表 (2)'!Y$3:Y43,当!$A$1))</f>
        <v/>
      </c>
      <c r="Z93" s="146" t="str">
        <f>IF(COUNTIF('勤務表 (2)'!Z$3:Z43,当!$A$1)=COUNTIF('勤務表 (2)'!Z$3:Z42,当!$A$1),"",COUNTIF('勤務表 (2)'!Z$3:Z43,当!$A$1))</f>
        <v/>
      </c>
      <c r="AA93" s="146" t="str">
        <f>IF(COUNTIF('勤務表 (2)'!AA$3:AA43,当!$A$1)=COUNTIF('勤務表 (2)'!AA$3:AA42,当!$A$1),"",COUNTIF('勤務表 (2)'!AA$3:AA43,当!$A$1))</f>
        <v/>
      </c>
      <c r="AB93" s="146" t="str">
        <f>IF(COUNTIF('勤務表 (2)'!AB$3:AB43,当!$A$1)=COUNTIF('勤務表 (2)'!AB$3:AB42,当!$A$1),"",COUNTIF('勤務表 (2)'!AB$3:AB43,当!$A$1))</f>
        <v/>
      </c>
      <c r="AC93" s="146" t="str">
        <f>IF(COUNTIF('勤務表 (2)'!AC$3:AC43,当!$A$1)=COUNTIF('勤務表 (2)'!AC$3:AC42,当!$A$1),"",COUNTIF('勤務表 (2)'!AC$3:AC43,当!$A$1))</f>
        <v/>
      </c>
      <c r="AD93" s="146" t="str">
        <f>IF(COUNTIF('勤務表 (2)'!AD$3:AD43,当!$A$1)=COUNTIF('勤務表 (2)'!AD$3:AD42,当!$A$1),"",COUNTIF('勤務表 (2)'!AD$3:AD43,当!$A$1))</f>
        <v/>
      </c>
      <c r="AE93" s="146" t="str">
        <f>IF(COUNTIF('勤務表 (2)'!AE$3:AE43,当!$A$1)=COUNTIF('勤務表 (2)'!AE$3:AE42,当!$A$1),"",COUNTIF('勤務表 (2)'!AE$3:AE43,当!$A$1))</f>
        <v/>
      </c>
      <c r="AF93" s="146" t="str">
        <f>IF(COUNTIF('勤務表 (2)'!AF$3:AF43,当!$A$1)=COUNTIF('勤務表 (2)'!AF$3:AF42,当!$A$1),"",COUNTIF('勤務表 (2)'!AF$3:AF43,当!$A$1))</f>
        <v/>
      </c>
      <c r="AG93" s="146" t="str">
        <f>IF(COUNTIF('勤務表 (2)'!AG$3:AG43,当!$A$1)=COUNTIF('勤務表 (2)'!AG$3:AG42,当!$A$1),"",COUNTIF('勤務表 (2)'!AG$3:AG43,当!$A$1))</f>
        <v/>
      </c>
      <c r="AH93" s="144" t="str">
        <f>IF(COUNTIF('勤務表 (2)'!AH$3:AH43,当!$A$1)=COUNTIF('勤務表 (2)'!AH$3:AH42,当!$A$1),"",COUNTIF('勤務表 (2)'!AH$3:AH43,当!$A$1))</f>
        <v/>
      </c>
    </row>
    <row r="94" spans="1:34" s="37" customFormat="1" ht="13.15" customHeight="1" x14ac:dyDescent="0.2">
      <c r="A94" s="142" t="str">
        <f>IFERROR(IF(A93+1&lt;=MAX('デイリーデータ (2)'!G:G),A93+1,""),"")</f>
        <v/>
      </c>
      <c r="B94" s="143">
        <f t="shared" si="10"/>
        <v>0</v>
      </c>
      <c r="C94" s="144">
        <f t="shared" si="11"/>
        <v>0</v>
      </c>
      <c r="D94" s="145" t="str">
        <f>IF(COUNTIF('勤務表 (2)'!D$3:D44,当!$A$1)=COUNTIF('勤務表 (2)'!D$3:D43,当!$A$1),"",COUNTIF('勤務表 (2)'!D$3:D44,当!$A$1))</f>
        <v/>
      </c>
      <c r="E94" s="146" t="str">
        <f>IF(COUNTIF('勤務表 (2)'!E$3:E44,当!$A$1)=COUNTIF('勤務表 (2)'!E$3:E43,当!$A$1),"",COUNTIF('勤務表 (2)'!E$3:E44,当!$A$1))</f>
        <v/>
      </c>
      <c r="F94" s="146" t="str">
        <f>IF(COUNTIF('勤務表 (2)'!F$3:F44,当!$A$1)=COUNTIF('勤務表 (2)'!F$3:F43,当!$A$1),"",COUNTIF('勤務表 (2)'!F$3:F44,当!$A$1))</f>
        <v/>
      </c>
      <c r="G94" s="146" t="str">
        <f>IF(COUNTIF('勤務表 (2)'!G$3:G44,当!$A$1)=COUNTIF('勤務表 (2)'!G$3:G43,当!$A$1),"",COUNTIF('勤務表 (2)'!G$3:G44,当!$A$1))</f>
        <v/>
      </c>
      <c r="H94" s="146" t="str">
        <f>IF(COUNTIF('勤務表 (2)'!H$3:H44,当!$A$1)=COUNTIF('勤務表 (2)'!H$3:H43,当!$A$1),"",COUNTIF('勤務表 (2)'!H$3:H44,当!$A$1))</f>
        <v/>
      </c>
      <c r="I94" s="146" t="str">
        <f>IF(COUNTIF('勤務表 (2)'!I$3:I44,当!$A$1)=COUNTIF('勤務表 (2)'!I$3:I43,当!$A$1),"",COUNTIF('勤務表 (2)'!I$3:I44,当!$A$1))</f>
        <v/>
      </c>
      <c r="J94" s="146" t="str">
        <f>IF(COUNTIF('勤務表 (2)'!J$3:J44,当!$A$1)=COUNTIF('勤務表 (2)'!J$3:J43,当!$A$1),"",COUNTIF('勤務表 (2)'!J$3:J44,当!$A$1))</f>
        <v/>
      </c>
      <c r="K94" s="146" t="str">
        <f>IF(COUNTIF('勤務表 (2)'!K$3:K44,当!$A$1)=COUNTIF('勤務表 (2)'!K$3:K43,当!$A$1),"",COUNTIF('勤務表 (2)'!K$3:K44,当!$A$1))</f>
        <v/>
      </c>
      <c r="L94" s="146" t="str">
        <f>IF(COUNTIF('勤務表 (2)'!L$3:L44,当!$A$1)=COUNTIF('勤務表 (2)'!L$3:L43,当!$A$1),"",COUNTIF('勤務表 (2)'!L$3:L44,当!$A$1))</f>
        <v/>
      </c>
      <c r="M94" s="146" t="str">
        <f>IF(COUNTIF('勤務表 (2)'!M$3:M44,当!$A$1)=COUNTIF('勤務表 (2)'!M$3:M43,当!$A$1),"",COUNTIF('勤務表 (2)'!M$3:M44,当!$A$1))</f>
        <v/>
      </c>
      <c r="N94" s="146" t="str">
        <f>IF(COUNTIF('勤務表 (2)'!N$3:N44,当!$A$1)=COUNTIF('勤務表 (2)'!N$3:N43,当!$A$1),"",COUNTIF('勤務表 (2)'!N$3:N44,当!$A$1))</f>
        <v/>
      </c>
      <c r="O94" s="146" t="str">
        <f>IF(COUNTIF('勤務表 (2)'!O$3:O44,当!$A$1)=COUNTIF('勤務表 (2)'!O$3:O43,当!$A$1),"",COUNTIF('勤務表 (2)'!O$3:O44,当!$A$1))</f>
        <v/>
      </c>
      <c r="P94" s="146" t="str">
        <f>IF(COUNTIF('勤務表 (2)'!P$3:P44,当!$A$1)=COUNTIF('勤務表 (2)'!P$3:P43,当!$A$1),"",COUNTIF('勤務表 (2)'!P$3:P44,当!$A$1))</f>
        <v/>
      </c>
      <c r="Q94" s="146" t="str">
        <f>IF(COUNTIF('勤務表 (2)'!Q$3:Q44,当!$A$1)=COUNTIF('勤務表 (2)'!Q$3:Q43,当!$A$1),"",COUNTIF('勤務表 (2)'!Q$3:Q44,当!$A$1))</f>
        <v/>
      </c>
      <c r="R94" s="146" t="str">
        <f>IF(COUNTIF('勤務表 (2)'!R$3:R44,当!$A$1)=COUNTIF('勤務表 (2)'!R$3:R43,当!$A$1),"",COUNTIF('勤務表 (2)'!R$3:R44,当!$A$1))</f>
        <v/>
      </c>
      <c r="S94" s="146" t="str">
        <f>IF(COUNTIF('勤務表 (2)'!S$3:S44,当!$A$1)=COUNTIF('勤務表 (2)'!S$3:S43,当!$A$1),"",COUNTIF('勤務表 (2)'!S$3:S44,当!$A$1))</f>
        <v/>
      </c>
      <c r="T94" s="146" t="str">
        <f>IF(COUNTIF('勤務表 (2)'!T$3:T44,当!$A$1)=COUNTIF('勤務表 (2)'!T$3:T43,当!$A$1),"",COUNTIF('勤務表 (2)'!T$3:T44,当!$A$1))</f>
        <v/>
      </c>
      <c r="U94" s="146" t="str">
        <f>IF(COUNTIF('勤務表 (2)'!U$3:U44,当!$A$1)=COUNTIF('勤務表 (2)'!U$3:U43,当!$A$1),"",COUNTIF('勤務表 (2)'!U$3:U44,当!$A$1))</f>
        <v/>
      </c>
      <c r="V94" s="146" t="str">
        <f>IF(COUNTIF('勤務表 (2)'!V$3:V44,当!$A$1)=COUNTIF('勤務表 (2)'!V$3:V43,当!$A$1),"",COUNTIF('勤務表 (2)'!V$3:V44,当!$A$1))</f>
        <v/>
      </c>
      <c r="W94" s="146" t="str">
        <f>IF(COUNTIF('勤務表 (2)'!W$3:W44,当!$A$1)=COUNTIF('勤務表 (2)'!W$3:W43,当!$A$1),"",COUNTIF('勤務表 (2)'!W$3:W44,当!$A$1))</f>
        <v/>
      </c>
      <c r="X94" s="146" t="str">
        <f>IF(COUNTIF('勤務表 (2)'!X$3:X44,当!$A$1)=COUNTIF('勤務表 (2)'!X$3:X43,当!$A$1),"",COUNTIF('勤務表 (2)'!X$3:X44,当!$A$1))</f>
        <v/>
      </c>
      <c r="Y94" s="146" t="str">
        <f>IF(COUNTIF('勤務表 (2)'!Y$3:Y44,当!$A$1)=COUNTIF('勤務表 (2)'!Y$3:Y43,当!$A$1),"",COUNTIF('勤務表 (2)'!Y$3:Y44,当!$A$1))</f>
        <v/>
      </c>
      <c r="Z94" s="146" t="str">
        <f>IF(COUNTIF('勤務表 (2)'!Z$3:Z44,当!$A$1)=COUNTIF('勤務表 (2)'!Z$3:Z43,当!$A$1),"",COUNTIF('勤務表 (2)'!Z$3:Z44,当!$A$1))</f>
        <v/>
      </c>
      <c r="AA94" s="146" t="str">
        <f>IF(COUNTIF('勤務表 (2)'!AA$3:AA44,当!$A$1)=COUNTIF('勤務表 (2)'!AA$3:AA43,当!$A$1),"",COUNTIF('勤務表 (2)'!AA$3:AA44,当!$A$1))</f>
        <v/>
      </c>
      <c r="AB94" s="146" t="str">
        <f>IF(COUNTIF('勤務表 (2)'!AB$3:AB44,当!$A$1)=COUNTIF('勤務表 (2)'!AB$3:AB43,当!$A$1),"",COUNTIF('勤務表 (2)'!AB$3:AB44,当!$A$1))</f>
        <v/>
      </c>
      <c r="AC94" s="146" t="str">
        <f>IF(COUNTIF('勤務表 (2)'!AC$3:AC44,当!$A$1)=COUNTIF('勤務表 (2)'!AC$3:AC43,当!$A$1),"",COUNTIF('勤務表 (2)'!AC$3:AC44,当!$A$1))</f>
        <v/>
      </c>
      <c r="AD94" s="146" t="str">
        <f>IF(COUNTIF('勤務表 (2)'!AD$3:AD44,当!$A$1)=COUNTIF('勤務表 (2)'!AD$3:AD43,当!$A$1),"",COUNTIF('勤務表 (2)'!AD$3:AD44,当!$A$1))</f>
        <v/>
      </c>
      <c r="AE94" s="146" t="str">
        <f>IF(COUNTIF('勤務表 (2)'!AE$3:AE44,当!$A$1)=COUNTIF('勤務表 (2)'!AE$3:AE43,当!$A$1),"",COUNTIF('勤務表 (2)'!AE$3:AE44,当!$A$1))</f>
        <v/>
      </c>
      <c r="AF94" s="146" t="str">
        <f>IF(COUNTIF('勤務表 (2)'!AF$3:AF44,当!$A$1)=COUNTIF('勤務表 (2)'!AF$3:AF43,当!$A$1),"",COUNTIF('勤務表 (2)'!AF$3:AF44,当!$A$1))</f>
        <v/>
      </c>
      <c r="AG94" s="146" t="str">
        <f>IF(COUNTIF('勤務表 (2)'!AG$3:AG44,当!$A$1)=COUNTIF('勤務表 (2)'!AG$3:AG43,当!$A$1),"",COUNTIF('勤務表 (2)'!AG$3:AG44,当!$A$1))</f>
        <v/>
      </c>
      <c r="AH94" s="144" t="str">
        <f>IF(COUNTIF('勤務表 (2)'!AH$3:AH44,当!$A$1)=COUNTIF('勤務表 (2)'!AH$3:AH43,当!$A$1),"",COUNTIF('勤務表 (2)'!AH$3:AH44,当!$A$1))</f>
        <v/>
      </c>
    </row>
    <row r="95" spans="1:34" s="37" customFormat="1" ht="13.15" customHeight="1" x14ac:dyDescent="0.2">
      <c r="A95" s="142" t="str">
        <f>IFERROR(IF(A94+1&lt;=MAX('デイリーデータ (2)'!G:G),A94+1,""),"")</f>
        <v/>
      </c>
      <c r="B95" s="143">
        <f t="shared" si="10"/>
        <v>0</v>
      </c>
      <c r="C95" s="144">
        <f t="shared" si="11"/>
        <v>0</v>
      </c>
      <c r="D95" s="145" t="str">
        <f>IF(COUNTIF('勤務表 (2)'!D$3:D45,当!$A$1)=COUNTIF('勤務表 (2)'!D$3:D44,当!$A$1),"",COUNTIF('勤務表 (2)'!D$3:D45,当!$A$1))</f>
        <v/>
      </c>
      <c r="E95" s="146" t="str">
        <f>IF(COUNTIF('勤務表 (2)'!E$3:E45,当!$A$1)=COUNTIF('勤務表 (2)'!E$3:E44,当!$A$1),"",COUNTIF('勤務表 (2)'!E$3:E45,当!$A$1))</f>
        <v/>
      </c>
      <c r="F95" s="146" t="str">
        <f>IF(COUNTIF('勤務表 (2)'!F$3:F45,当!$A$1)=COUNTIF('勤務表 (2)'!F$3:F44,当!$A$1),"",COUNTIF('勤務表 (2)'!F$3:F45,当!$A$1))</f>
        <v/>
      </c>
      <c r="G95" s="146" t="str">
        <f>IF(COUNTIF('勤務表 (2)'!G$3:G45,当!$A$1)=COUNTIF('勤務表 (2)'!G$3:G44,当!$A$1),"",COUNTIF('勤務表 (2)'!G$3:G45,当!$A$1))</f>
        <v/>
      </c>
      <c r="H95" s="146" t="str">
        <f>IF(COUNTIF('勤務表 (2)'!H$3:H45,当!$A$1)=COUNTIF('勤務表 (2)'!H$3:H44,当!$A$1),"",COUNTIF('勤務表 (2)'!H$3:H45,当!$A$1))</f>
        <v/>
      </c>
      <c r="I95" s="146" t="str">
        <f>IF(COUNTIF('勤務表 (2)'!I$3:I45,当!$A$1)=COUNTIF('勤務表 (2)'!I$3:I44,当!$A$1),"",COUNTIF('勤務表 (2)'!I$3:I45,当!$A$1))</f>
        <v/>
      </c>
      <c r="J95" s="146" t="str">
        <f>IF(COUNTIF('勤務表 (2)'!J$3:J45,当!$A$1)=COUNTIF('勤務表 (2)'!J$3:J44,当!$A$1),"",COUNTIF('勤務表 (2)'!J$3:J45,当!$A$1))</f>
        <v/>
      </c>
      <c r="K95" s="146" t="str">
        <f>IF(COUNTIF('勤務表 (2)'!K$3:K45,当!$A$1)=COUNTIF('勤務表 (2)'!K$3:K44,当!$A$1),"",COUNTIF('勤務表 (2)'!K$3:K45,当!$A$1))</f>
        <v/>
      </c>
      <c r="L95" s="146" t="str">
        <f>IF(COUNTIF('勤務表 (2)'!L$3:L45,当!$A$1)=COUNTIF('勤務表 (2)'!L$3:L44,当!$A$1),"",COUNTIF('勤務表 (2)'!L$3:L45,当!$A$1))</f>
        <v/>
      </c>
      <c r="M95" s="146" t="str">
        <f>IF(COUNTIF('勤務表 (2)'!M$3:M45,当!$A$1)=COUNTIF('勤務表 (2)'!M$3:M44,当!$A$1),"",COUNTIF('勤務表 (2)'!M$3:M45,当!$A$1))</f>
        <v/>
      </c>
      <c r="N95" s="146" t="str">
        <f>IF(COUNTIF('勤務表 (2)'!N$3:N45,当!$A$1)=COUNTIF('勤務表 (2)'!N$3:N44,当!$A$1),"",COUNTIF('勤務表 (2)'!N$3:N45,当!$A$1))</f>
        <v/>
      </c>
      <c r="O95" s="146" t="str">
        <f>IF(COUNTIF('勤務表 (2)'!O$3:O45,当!$A$1)=COUNTIF('勤務表 (2)'!O$3:O44,当!$A$1),"",COUNTIF('勤務表 (2)'!O$3:O45,当!$A$1))</f>
        <v/>
      </c>
      <c r="P95" s="146" t="str">
        <f>IF(COUNTIF('勤務表 (2)'!P$3:P45,当!$A$1)=COUNTIF('勤務表 (2)'!P$3:P44,当!$A$1),"",COUNTIF('勤務表 (2)'!P$3:P45,当!$A$1))</f>
        <v/>
      </c>
      <c r="Q95" s="146" t="str">
        <f>IF(COUNTIF('勤務表 (2)'!Q$3:Q45,当!$A$1)=COUNTIF('勤務表 (2)'!Q$3:Q44,当!$A$1),"",COUNTIF('勤務表 (2)'!Q$3:Q45,当!$A$1))</f>
        <v/>
      </c>
      <c r="R95" s="146" t="str">
        <f>IF(COUNTIF('勤務表 (2)'!R$3:R45,当!$A$1)=COUNTIF('勤務表 (2)'!R$3:R44,当!$A$1),"",COUNTIF('勤務表 (2)'!R$3:R45,当!$A$1))</f>
        <v/>
      </c>
      <c r="S95" s="146" t="str">
        <f>IF(COUNTIF('勤務表 (2)'!S$3:S45,当!$A$1)=COUNTIF('勤務表 (2)'!S$3:S44,当!$A$1),"",COUNTIF('勤務表 (2)'!S$3:S45,当!$A$1))</f>
        <v/>
      </c>
      <c r="T95" s="146" t="str">
        <f>IF(COUNTIF('勤務表 (2)'!T$3:T45,当!$A$1)=COUNTIF('勤務表 (2)'!T$3:T44,当!$A$1),"",COUNTIF('勤務表 (2)'!T$3:T45,当!$A$1))</f>
        <v/>
      </c>
      <c r="U95" s="146" t="str">
        <f>IF(COUNTIF('勤務表 (2)'!U$3:U45,当!$A$1)=COUNTIF('勤務表 (2)'!U$3:U44,当!$A$1),"",COUNTIF('勤務表 (2)'!U$3:U45,当!$A$1))</f>
        <v/>
      </c>
      <c r="V95" s="146" t="str">
        <f>IF(COUNTIF('勤務表 (2)'!V$3:V45,当!$A$1)=COUNTIF('勤務表 (2)'!V$3:V44,当!$A$1),"",COUNTIF('勤務表 (2)'!V$3:V45,当!$A$1))</f>
        <v/>
      </c>
      <c r="W95" s="146" t="str">
        <f>IF(COUNTIF('勤務表 (2)'!W$3:W45,当!$A$1)=COUNTIF('勤務表 (2)'!W$3:W44,当!$A$1),"",COUNTIF('勤務表 (2)'!W$3:W45,当!$A$1))</f>
        <v/>
      </c>
      <c r="X95" s="146" t="str">
        <f>IF(COUNTIF('勤務表 (2)'!X$3:X45,当!$A$1)=COUNTIF('勤務表 (2)'!X$3:X44,当!$A$1),"",COUNTIF('勤務表 (2)'!X$3:X45,当!$A$1))</f>
        <v/>
      </c>
      <c r="Y95" s="146" t="str">
        <f>IF(COUNTIF('勤務表 (2)'!Y$3:Y45,当!$A$1)=COUNTIF('勤務表 (2)'!Y$3:Y44,当!$A$1),"",COUNTIF('勤務表 (2)'!Y$3:Y45,当!$A$1))</f>
        <v/>
      </c>
      <c r="Z95" s="146" t="str">
        <f>IF(COUNTIF('勤務表 (2)'!Z$3:Z45,当!$A$1)=COUNTIF('勤務表 (2)'!Z$3:Z44,当!$A$1),"",COUNTIF('勤務表 (2)'!Z$3:Z45,当!$A$1))</f>
        <v/>
      </c>
      <c r="AA95" s="146" t="str">
        <f>IF(COUNTIF('勤務表 (2)'!AA$3:AA45,当!$A$1)=COUNTIF('勤務表 (2)'!AA$3:AA44,当!$A$1),"",COUNTIF('勤務表 (2)'!AA$3:AA45,当!$A$1))</f>
        <v/>
      </c>
      <c r="AB95" s="146" t="str">
        <f>IF(COUNTIF('勤務表 (2)'!AB$3:AB45,当!$A$1)=COUNTIF('勤務表 (2)'!AB$3:AB44,当!$A$1),"",COUNTIF('勤務表 (2)'!AB$3:AB45,当!$A$1))</f>
        <v/>
      </c>
      <c r="AC95" s="146" t="str">
        <f>IF(COUNTIF('勤務表 (2)'!AC$3:AC45,当!$A$1)=COUNTIF('勤務表 (2)'!AC$3:AC44,当!$A$1),"",COUNTIF('勤務表 (2)'!AC$3:AC45,当!$A$1))</f>
        <v/>
      </c>
      <c r="AD95" s="146" t="str">
        <f>IF(COUNTIF('勤務表 (2)'!AD$3:AD45,当!$A$1)=COUNTIF('勤務表 (2)'!AD$3:AD44,当!$A$1),"",COUNTIF('勤務表 (2)'!AD$3:AD45,当!$A$1))</f>
        <v/>
      </c>
      <c r="AE95" s="146" t="str">
        <f>IF(COUNTIF('勤務表 (2)'!AE$3:AE45,当!$A$1)=COUNTIF('勤務表 (2)'!AE$3:AE44,当!$A$1),"",COUNTIF('勤務表 (2)'!AE$3:AE45,当!$A$1))</f>
        <v/>
      </c>
      <c r="AF95" s="146" t="str">
        <f>IF(COUNTIF('勤務表 (2)'!AF$3:AF45,当!$A$1)=COUNTIF('勤務表 (2)'!AF$3:AF44,当!$A$1),"",COUNTIF('勤務表 (2)'!AF$3:AF45,当!$A$1))</f>
        <v/>
      </c>
      <c r="AG95" s="146" t="str">
        <f>IF(COUNTIF('勤務表 (2)'!AG$3:AG45,当!$A$1)=COUNTIF('勤務表 (2)'!AG$3:AG44,当!$A$1),"",COUNTIF('勤務表 (2)'!AG$3:AG45,当!$A$1))</f>
        <v/>
      </c>
      <c r="AH95" s="144" t="str">
        <f>IF(COUNTIF('勤務表 (2)'!AH$3:AH45,当!$A$1)=COUNTIF('勤務表 (2)'!AH$3:AH44,当!$A$1),"",COUNTIF('勤務表 (2)'!AH$3:AH45,当!$A$1))</f>
        <v/>
      </c>
    </row>
    <row r="96" spans="1:34" s="37" customFormat="1" ht="13.15" customHeight="1" x14ac:dyDescent="0.2">
      <c r="A96" s="142" t="str">
        <f>IFERROR(IF(A95+1&lt;=MAX('デイリーデータ (2)'!G:G),A95+1,""),"")</f>
        <v/>
      </c>
      <c r="B96" s="143">
        <f t="shared" si="10"/>
        <v>0</v>
      </c>
      <c r="C96" s="144">
        <f t="shared" si="11"/>
        <v>0</v>
      </c>
      <c r="D96" s="145" t="str">
        <f>IF(COUNTIF('勤務表 (2)'!D$3:D46,当!$A$1)=COUNTIF('勤務表 (2)'!D$3:D45,当!$A$1),"",COUNTIF('勤務表 (2)'!D$3:D46,当!$A$1))</f>
        <v/>
      </c>
      <c r="E96" s="146" t="str">
        <f>IF(COUNTIF('勤務表 (2)'!E$3:E46,当!$A$1)=COUNTIF('勤務表 (2)'!E$3:E45,当!$A$1),"",COUNTIF('勤務表 (2)'!E$3:E46,当!$A$1))</f>
        <v/>
      </c>
      <c r="F96" s="146" t="str">
        <f>IF(COUNTIF('勤務表 (2)'!F$3:F46,当!$A$1)=COUNTIF('勤務表 (2)'!F$3:F45,当!$A$1),"",COUNTIF('勤務表 (2)'!F$3:F46,当!$A$1))</f>
        <v/>
      </c>
      <c r="G96" s="146" t="str">
        <f>IF(COUNTIF('勤務表 (2)'!G$3:G46,当!$A$1)=COUNTIF('勤務表 (2)'!G$3:G45,当!$A$1),"",COUNTIF('勤務表 (2)'!G$3:G46,当!$A$1))</f>
        <v/>
      </c>
      <c r="H96" s="146" t="str">
        <f>IF(COUNTIF('勤務表 (2)'!H$3:H46,当!$A$1)=COUNTIF('勤務表 (2)'!H$3:H45,当!$A$1),"",COUNTIF('勤務表 (2)'!H$3:H46,当!$A$1))</f>
        <v/>
      </c>
      <c r="I96" s="146" t="str">
        <f>IF(COUNTIF('勤務表 (2)'!I$3:I46,当!$A$1)=COUNTIF('勤務表 (2)'!I$3:I45,当!$A$1),"",COUNTIF('勤務表 (2)'!I$3:I46,当!$A$1))</f>
        <v/>
      </c>
      <c r="J96" s="146" t="str">
        <f>IF(COUNTIF('勤務表 (2)'!J$3:J46,当!$A$1)=COUNTIF('勤務表 (2)'!J$3:J45,当!$A$1),"",COUNTIF('勤務表 (2)'!J$3:J46,当!$A$1))</f>
        <v/>
      </c>
      <c r="K96" s="146" t="str">
        <f>IF(COUNTIF('勤務表 (2)'!K$3:K46,当!$A$1)=COUNTIF('勤務表 (2)'!K$3:K45,当!$A$1),"",COUNTIF('勤務表 (2)'!K$3:K46,当!$A$1))</f>
        <v/>
      </c>
      <c r="L96" s="146" t="str">
        <f>IF(COUNTIF('勤務表 (2)'!L$3:L46,当!$A$1)=COUNTIF('勤務表 (2)'!L$3:L45,当!$A$1),"",COUNTIF('勤務表 (2)'!L$3:L46,当!$A$1))</f>
        <v/>
      </c>
      <c r="M96" s="146" t="str">
        <f>IF(COUNTIF('勤務表 (2)'!M$3:M46,当!$A$1)=COUNTIF('勤務表 (2)'!M$3:M45,当!$A$1),"",COUNTIF('勤務表 (2)'!M$3:M46,当!$A$1))</f>
        <v/>
      </c>
      <c r="N96" s="146" t="str">
        <f>IF(COUNTIF('勤務表 (2)'!N$3:N46,当!$A$1)=COUNTIF('勤務表 (2)'!N$3:N45,当!$A$1),"",COUNTIF('勤務表 (2)'!N$3:N46,当!$A$1))</f>
        <v/>
      </c>
      <c r="O96" s="146" t="str">
        <f>IF(COUNTIF('勤務表 (2)'!O$3:O46,当!$A$1)=COUNTIF('勤務表 (2)'!O$3:O45,当!$A$1),"",COUNTIF('勤務表 (2)'!O$3:O46,当!$A$1))</f>
        <v/>
      </c>
      <c r="P96" s="146" t="str">
        <f>IF(COUNTIF('勤務表 (2)'!P$3:P46,当!$A$1)=COUNTIF('勤務表 (2)'!P$3:P45,当!$A$1),"",COUNTIF('勤務表 (2)'!P$3:P46,当!$A$1))</f>
        <v/>
      </c>
      <c r="Q96" s="146" t="str">
        <f>IF(COUNTIF('勤務表 (2)'!Q$3:Q46,当!$A$1)=COUNTIF('勤務表 (2)'!Q$3:Q45,当!$A$1),"",COUNTIF('勤務表 (2)'!Q$3:Q46,当!$A$1))</f>
        <v/>
      </c>
      <c r="R96" s="146" t="str">
        <f>IF(COUNTIF('勤務表 (2)'!R$3:R46,当!$A$1)=COUNTIF('勤務表 (2)'!R$3:R45,当!$A$1),"",COUNTIF('勤務表 (2)'!R$3:R46,当!$A$1))</f>
        <v/>
      </c>
      <c r="S96" s="146" t="str">
        <f>IF(COUNTIF('勤務表 (2)'!S$3:S46,当!$A$1)=COUNTIF('勤務表 (2)'!S$3:S45,当!$A$1),"",COUNTIF('勤務表 (2)'!S$3:S46,当!$A$1))</f>
        <v/>
      </c>
      <c r="T96" s="146" t="str">
        <f>IF(COUNTIF('勤務表 (2)'!T$3:T46,当!$A$1)=COUNTIF('勤務表 (2)'!T$3:T45,当!$A$1),"",COUNTIF('勤務表 (2)'!T$3:T46,当!$A$1))</f>
        <v/>
      </c>
      <c r="U96" s="146" t="str">
        <f>IF(COUNTIF('勤務表 (2)'!U$3:U46,当!$A$1)=COUNTIF('勤務表 (2)'!U$3:U45,当!$A$1),"",COUNTIF('勤務表 (2)'!U$3:U46,当!$A$1))</f>
        <v/>
      </c>
      <c r="V96" s="146" t="str">
        <f>IF(COUNTIF('勤務表 (2)'!V$3:V46,当!$A$1)=COUNTIF('勤務表 (2)'!V$3:V45,当!$A$1),"",COUNTIF('勤務表 (2)'!V$3:V46,当!$A$1))</f>
        <v/>
      </c>
      <c r="W96" s="146" t="str">
        <f>IF(COUNTIF('勤務表 (2)'!W$3:W46,当!$A$1)=COUNTIF('勤務表 (2)'!W$3:W45,当!$A$1),"",COUNTIF('勤務表 (2)'!W$3:W46,当!$A$1))</f>
        <v/>
      </c>
      <c r="X96" s="146" t="str">
        <f>IF(COUNTIF('勤務表 (2)'!X$3:X46,当!$A$1)=COUNTIF('勤務表 (2)'!X$3:X45,当!$A$1),"",COUNTIF('勤務表 (2)'!X$3:X46,当!$A$1))</f>
        <v/>
      </c>
      <c r="Y96" s="146" t="str">
        <f>IF(COUNTIF('勤務表 (2)'!Y$3:Y46,当!$A$1)=COUNTIF('勤務表 (2)'!Y$3:Y45,当!$A$1),"",COUNTIF('勤務表 (2)'!Y$3:Y46,当!$A$1))</f>
        <v/>
      </c>
      <c r="Z96" s="146" t="str">
        <f>IF(COUNTIF('勤務表 (2)'!Z$3:Z46,当!$A$1)=COUNTIF('勤務表 (2)'!Z$3:Z45,当!$A$1),"",COUNTIF('勤務表 (2)'!Z$3:Z46,当!$A$1))</f>
        <v/>
      </c>
      <c r="AA96" s="146" t="str">
        <f>IF(COUNTIF('勤務表 (2)'!AA$3:AA46,当!$A$1)=COUNTIF('勤務表 (2)'!AA$3:AA45,当!$A$1),"",COUNTIF('勤務表 (2)'!AA$3:AA46,当!$A$1))</f>
        <v/>
      </c>
      <c r="AB96" s="146" t="str">
        <f>IF(COUNTIF('勤務表 (2)'!AB$3:AB46,当!$A$1)=COUNTIF('勤務表 (2)'!AB$3:AB45,当!$A$1),"",COUNTIF('勤務表 (2)'!AB$3:AB46,当!$A$1))</f>
        <v/>
      </c>
      <c r="AC96" s="146" t="str">
        <f>IF(COUNTIF('勤務表 (2)'!AC$3:AC46,当!$A$1)=COUNTIF('勤務表 (2)'!AC$3:AC45,当!$A$1),"",COUNTIF('勤務表 (2)'!AC$3:AC46,当!$A$1))</f>
        <v/>
      </c>
      <c r="AD96" s="146" t="str">
        <f>IF(COUNTIF('勤務表 (2)'!AD$3:AD46,当!$A$1)=COUNTIF('勤務表 (2)'!AD$3:AD45,当!$A$1),"",COUNTIF('勤務表 (2)'!AD$3:AD46,当!$A$1))</f>
        <v/>
      </c>
      <c r="AE96" s="146" t="str">
        <f>IF(COUNTIF('勤務表 (2)'!AE$3:AE46,当!$A$1)=COUNTIF('勤務表 (2)'!AE$3:AE45,当!$A$1),"",COUNTIF('勤務表 (2)'!AE$3:AE46,当!$A$1))</f>
        <v/>
      </c>
      <c r="AF96" s="146" t="str">
        <f>IF(COUNTIF('勤務表 (2)'!AF$3:AF46,当!$A$1)=COUNTIF('勤務表 (2)'!AF$3:AF45,当!$A$1),"",COUNTIF('勤務表 (2)'!AF$3:AF46,当!$A$1))</f>
        <v/>
      </c>
      <c r="AG96" s="146" t="str">
        <f>IF(COUNTIF('勤務表 (2)'!AG$3:AG46,当!$A$1)=COUNTIF('勤務表 (2)'!AG$3:AG45,当!$A$1),"",COUNTIF('勤務表 (2)'!AG$3:AG46,当!$A$1))</f>
        <v/>
      </c>
      <c r="AH96" s="144" t="str">
        <f>IF(COUNTIF('勤務表 (2)'!AH$3:AH46,当!$A$1)=COUNTIF('勤務表 (2)'!AH$3:AH45,当!$A$1),"",COUNTIF('勤務表 (2)'!AH$3:AH46,当!$A$1))</f>
        <v/>
      </c>
    </row>
    <row r="97" spans="1:34" s="37" customFormat="1" ht="13.15" customHeight="1" x14ac:dyDescent="0.2">
      <c r="A97" s="142" t="str">
        <f>IFERROR(IF(A96+1&lt;=MAX('デイリーデータ (2)'!G:G),A96+1,""),"")</f>
        <v/>
      </c>
      <c r="B97" s="143">
        <f t="shared" si="10"/>
        <v>0</v>
      </c>
      <c r="C97" s="144">
        <f t="shared" si="11"/>
        <v>0</v>
      </c>
      <c r="D97" s="145" t="str">
        <f>IF(COUNTIF('勤務表 (2)'!D$3:D47,当!$A$1)=COUNTIF('勤務表 (2)'!D$3:D46,当!$A$1),"",COUNTIF('勤務表 (2)'!D$3:D47,当!$A$1))</f>
        <v/>
      </c>
      <c r="E97" s="146" t="str">
        <f>IF(COUNTIF('勤務表 (2)'!E$3:E47,当!$A$1)=COUNTIF('勤務表 (2)'!E$3:E46,当!$A$1),"",COUNTIF('勤務表 (2)'!E$3:E47,当!$A$1))</f>
        <v/>
      </c>
      <c r="F97" s="146" t="str">
        <f>IF(COUNTIF('勤務表 (2)'!F$3:F47,当!$A$1)=COUNTIF('勤務表 (2)'!F$3:F46,当!$A$1),"",COUNTIF('勤務表 (2)'!F$3:F47,当!$A$1))</f>
        <v/>
      </c>
      <c r="G97" s="146" t="str">
        <f>IF(COUNTIF('勤務表 (2)'!G$3:G47,当!$A$1)=COUNTIF('勤務表 (2)'!G$3:G46,当!$A$1),"",COUNTIF('勤務表 (2)'!G$3:G47,当!$A$1))</f>
        <v/>
      </c>
      <c r="H97" s="146" t="str">
        <f>IF(COUNTIF('勤務表 (2)'!H$3:H47,当!$A$1)=COUNTIF('勤務表 (2)'!H$3:H46,当!$A$1),"",COUNTIF('勤務表 (2)'!H$3:H47,当!$A$1))</f>
        <v/>
      </c>
      <c r="I97" s="146" t="str">
        <f>IF(COUNTIF('勤務表 (2)'!I$3:I47,当!$A$1)=COUNTIF('勤務表 (2)'!I$3:I46,当!$A$1),"",COUNTIF('勤務表 (2)'!I$3:I47,当!$A$1))</f>
        <v/>
      </c>
      <c r="J97" s="146" t="str">
        <f>IF(COUNTIF('勤務表 (2)'!J$3:J47,当!$A$1)=COUNTIF('勤務表 (2)'!J$3:J46,当!$A$1),"",COUNTIF('勤務表 (2)'!J$3:J47,当!$A$1))</f>
        <v/>
      </c>
      <c r="K97" s="146" t="str">
        <f>IF(COUNTIF('勤務表 (2)'!K$3:K47,当!$A$1)=COUNTIF('勤務表 (2)'!K$3:K46,当!$A$1),"",COUNTIF('勤務表 (2)'!K$3:K47,当!$A$1))</f>
        <v/>
      </c>
      <c r="L97" s="146" t="str">
        <f>IF(COUNTIF('勤務表 (2)'!L$3:L47,当!$A$1)=COUNTIF('勤務表 (2)'!L$3:L46,当!$A$1),"",COUNTIF('勤務表 (2)'!L$3:L47,当!$A$1))</f>
        <v/>
      </c>
      <c r="M97" s="146" t="str">
        <f>IF(COUNTIF('勤務表 (2)'!M$3:M47,当!$A$1)=COUNTIF('勤務表 (2)'!M$3:M46,当!$A$1),"",COUNTIF('勤務表 (2)'!M$3:M47,当!$A$1))</f>
        <v/>
      </c>
      <c r="N97" s="146" t="str">
        <f>IF(COUNTIF('勤務表 (2)'!N$3:N47,当!$A$1)=COUNTIF('勤務表 (2)'!N$3:N46,当!$A$1),"",COUNTIF('勤務表 (2)'!N$3:N47,当!$A$1))</f>
        <v/>
      </c>
      <c r="O97" s="146" t="str">
        <f>IF(COUNTIF('勤務表 (2)'!O$3:O47,当!$A$1)=COUNTIF('勤務表 (2)'!O$3:O46,当!$A$1),"",COUNTIF('勤務表 (2)'!O$3:O47,当!$A$1))</f>
        <v/>
      </c>
      <c r="P97" s="146" t="str">
        <f>IF(COUNTIF('勤務表 (2)'!P$3:P47,当!$A$1)=COUNTIF('勤務表 (2)'!P$3:P46,当!$A$1),"",COUNTIF('勤務表 (2)'!P$3:P47,当!$A$1))</f>
        <v/>
      </c>
      <c r="Q97" s="146" t="str">
        <f>IF(COUNTIF('勤務表 (2)'!Q$3:Q47,当!$A$1)=COUNTIF('勤務表 (2)'!Q$3:Q46,当!$A$1),"",COUNTIF('勤務表 (2)'!Q$3:Q47,当!$A$1))</f>
        <v/>
      </c>
      <c r="R97" s="146" t="str">
        <f>IF(COUNTIF('勤務表 (2)'!R$3:R47,当!$A$1)=COUNTIF('勤務表 (2)'!R$3:R46,当!$A$1),"",COUNTIF('勤務表 (2)'!R$3:R47,当!$A$1))</f>
        <v/>
      </c>
      <c r="S97" s="146" t="str">
        <f>IF(COUNTIF('勤務表 (2)'!S$3:S47,当!$A$1)=COUNTIF('勤務表 (2)'!S$3:S46,当!$A$1),"",COUNTIF('勤務表 (2)'!S$3:S47,当!$A$1))</f>
        <v/>
      </c>
      <c r="T97" s="146" t="str">
        <f>IF(COUNTIF('勤務表 (2)'!T$3:T47,当!$A$1)=COUNTIF('勤務表 (2)'!T$3:T46,当!$A$1),"",COUNTIF('勤務表 (2)'!T$3:T47,当!$A$1))</f>
        <v/>
      </c>
      <c r="U97" s="146" t="str">
        <f>IF(COUNTIF('勤務表 (2)'!U$3:U47,当!$A$1)=COUNTIF('勤務表 (2)'!U$3:U46,当!$A$1),"",COUNTIF('勤務表 (2)'!U$3:U47,当!$A$1))</f>
        <v/>
      </c>
      <c r="V97" s="146" t="str">
        <f>IF(COUNTIF('勤務表 (2)'!V$3:V47,当!$A$1)=COUNTIF('勤務表 (2)'!V$3:V46,当!$A$1),"",COUNTIF('勤務表 (2)'!V$3:V47,当!$A$1))</f>
        <v/>
      </c>
      <c r="W97" s="146" t="str">
        <f>IF(COUNTIF('勤務表 (2)'!W$3:W47,当!$A$1)=COUNTIF('勤務表 (2)'!W$3:W46,当!$A$1),"",COUNTIF('勤務表 (2)'!W$3:W47,当!$A$1))</f>
        <v/>
      </c>
      <c r="X97" s="146" t="str">
        <f>IF(COUNTIF('勤務表 (2)'!X$3:X47,当!$A$1)=COUNTIF('勤務表 (2)'!X$3:X46,当!$A$1),"",COUNTIF('勤務表 (2)'!X$3:X47,当!$A$1))</f>
        <v/>
      </c>
      <c r="Y97" s="146" t="str">
        <f>IF(COUNTIF('勤務表 (2)'!Y$3:Y47,当!$A$1)=COUNTIF('勤務表 (2)'!Y$3:Y46,当!$A$1),"",COUNTIF('勤務表 (2)'!Y$3:Y47,当!$A$1))</f>
        <v/>
      </c>
      <c r="Z97" s="146" t="str">
        <f>IF(COUNTIF('勤務表 (2)'!Z$3:Z47,当!$A$1)=COUNTIF('勤務表 (2)'!Z$3:Z46,当!$A$1),"",COUNTIF('勤務表 (2)'!Z$3:Z47,当!$A$1))</f>
        <v/>
      </c>
      <c r="AA97" s="146" t="str">
        <f>IF(COUNTIF('勤務表 (2)'!AA$3:AA47,当!$A$1)=COUNTIF('勤務表 (2)'!AA$3:AA46,当!$A$1),"",COUNTIF('勤務表 (2)'!AA$3:AA47,当!$A$1))</f>
        <v/>
      </c>
      <c r="AB97" s="146" t="str">
        <f>IF(COUNTIF('勤務表 (2)'!AB$3:AB47,当!$A$1)=COUNTIF('勤務表 (2)'!AB$3:AB46,当!$A$1),"",COUNTIF('勤務表 (2)'!AB$3:AB47,当!$A$1))</f>
        <v/>
      </c>
      <c r="AC97" s="146" t="str">
        <f>IF(COUNTIF('勤務表 (2)'!AC$3:AC47,当!$A$1)=COUNTIF('勤務表 (2)'!AC$3:AC46,当!$A$1),"",COUNTIF('勤務表 (2)'!AC$3:AC47,当!$A$1))</f>
        <v/>
      </c>
      <c r="AD97" s="146" t="str">
        <f>IF(COUNTIF('勤務表 (2)'!AD$3:AD47,当!$A$1)=COUNTIF('勤務表 (2)'!AD$3:AD46,当!$A$1),"",COUNTIF('勤務表 (2)'!AD$3:AD47,当!$A$1))</f>
        <v/>
      </c>
      <c r="AE97" s="146" t="str">
        <f>IF(COUNTIF('勤務表 (2)'!AE$3:AE47,当!$A$1)=COUNTIF('勤務表 (2)'!AE$3:AE46,当!$A$1),"",COUNTIF('勤務表 (2)'!AE$3:AE47,当!$A$1))</f>
        <v/>
      </c>
      <c r="AF97" s="146" t="str">
        <f>IF(COUNTIF('勤務表 (2)'!AF$3:AF47,当!$A$1)=COUNTIF('勤務表 (2)'!AF$3:AF46,当!$A$1),"",COUNTIF('勤務表 (2)'!AF$3:AF47,当!$A$1))</f>
        <v/>
      </c>
      <c r="AG97" s="146" t="str">
        <f>IF(COUNTIF('勤務表 (2)'!AG$3:AG47,当!$A$1)=COUNTIF('勤務表 (2)'!AG$3:AG46,当!$A$1),"",COUNTIF('勤務表 (2)'!AG$3:AG47,当!$A$1))</f>
        <v/>
      </c>
      <c r="AH97" s="144" t="str">
        <f>IF(COUNTIF('勤務表 (2)'!AH$3:AH47,当!$A$1)=COUNTIF('勤務表 (2)'!AH$3:AH46,当!$A$1),"",COUNTIF('勤務表 (2)'!AH$3:AH47,当!$A$1))</f>
        <v/>
      </c>
    </row>
    <row r="98" spans="1:34" s="37" customFormat="1" ht="13.15" customHeight="1" x14ac:dyDescent="0.2">
      <c r="A98" s="142" t="str">
        <f>IFERROR(IF(A97+1&lt;=MAX('デイリーデータ (2)'!G:G),A97+1,""),"")</f>
        <v/>
      </c>
      <c r="B98" s="143">
        <f t="shared" si="10"/>
        <v>0</v>
      </c>
      <c r="C98" s="144">
        <f t="shared" si="11"/>
        <v>0</v>
      </c>
      <c r="D98" s="145" t="str">
        <f>IF(COUNTIF('勤務表 (2)'!D$3:D48,当!$A$1)=COUNTIF('勤務表 (2)'!D$3:D47,当!$A$1),"",COUNTIF('勤務表 (2)'!D$3:D48,当!$A$1))</f>
        <v/>
      </c>
      <c r="E98" s="146" t="str">
        <f>IF(COUNTIF('勤務表 (2)'!E$3:E48,当!$A$1)=COUNTIF('勤務表 (2)'!E$3:E47,当!$A$1),"",COUNTIF('勤務表 (2)'!E$3:E48,当!$A$1))</f>
        <v/>
      </c>
      <c r="F98" s="146" t="str">
        <f>IF(COUNTIF('勤務表 (2)'!F$3:F48,当!$A$1)=COUNTIF('勤務表 (2)'!F$3:F47,当!$A$1),"",COUNTIF('勤務表 (2)'!F$3:F48,当!$A$1))</f>
        <v/>
      </c>
      <c r="G98" s="146" t="str">
        <f>IF(COUNTIF('勤務表 (2)'!G$3:G48,当!$A$1)=COUNTIF('勤務表 (2)'!G$3:G47,当!$A$1),"",COUNTIF('勤務表 (2)'!G$3:G48,当!$A$1))</f>
        <v/>
      </c>
      <c r="H98" s="146" t="str">
        <f>IF(COUNTIF('勤務表 (2)'!H$3:H48,当!$A$1)=COUNTIF('勤務表 (2)'!H$3:H47,当!$A$1),"",COUNTIF('勤務表 (2)'!H$3:H48,当!$A$1))</f>
        <v/>
      </c>
      <c r="I98" s="146" t="str">
        <f>IF(COUNTIF('勤務表 (2)'!I$3:I48,当!$A$1)=COUNTIF('勤務表 (2)'!I$3:I47,当!$A$1),"",COUNTIF('勤務表 (2)'!I$3:I48,当!$A$1))</f>
        <v/>
      </c>
      <c r="J98" s="146" t="str">
        <f>IF(COUNTIF('勤務表 (2)'!J$3:J48,当!$A$1)=COUNTIF('勤務表 (2)'!J$3:J47,当!$A$1),"",COUNTIF('勤務表 (2)'!J$3:J48,当!$A$1))</f>
        <v/>
      </c>
      <c r="K98" s="146" t="str">
        <f>IF(COUNTIF('勤務表 (2)'!K$3:K48,当!$A$1)=COUNTIF('勤務表 (2)'!K$3:K47,当!$A$1),"",COUNTIF('勤務表 (2)'!K$3:K48,当!$A$1))</f>
        <v/>
      </c>
      <c r="L98" s="146" t="str">
        <f>IF(COUNTIF('勤務表 (2)'!L$3:L48,当!$A$1)=COUNTIF('勤務表 (2)'!L$3:L47,当!$A$1),"",COUNTIF('勤務表 (2)'!L$3:L48,当!$A$1))</f>
        <v/>
      </c>
      <c r="M98" s="146" t="str">
        <f>IF(COUNTIF('勤務表 (2)'!M$3:M48,当!$A$1)=COUNTIF('勤務表 (2)'!M$3:M47,当!$A$1),"",COUNTIF('勤務表 (2)'!M$3:M48,当!$A$1))</f>
        <v/>
      </c>
      <c r="N98" s="146" t="str">
        <f>IF(COUNTIF('勤務表 (2)'!N$3:N48,当!$A$1)=COUNTIF('勤務表 (2)'!N$3:N47,当!$A$1),"",COUNTIF('勤務表 (2)'!N$3:N48,当!$A$1))</f>
        <v/>
      </c>
      <c r="O98" s="146" t="str">
        <f>IF(COUNTIF('勤務表 (2)'!O$3:O48,当!$A$1)=COUNTIF('勤務表 (2)'!O$3:O47,当!$A$1),"",COUNTIF('勤務表 (2)'!O$3:O48,当!$A$1))</f>
        <v/>
      </c>
      <c r="P98" s="146" t="str">
        <f>IF(COUNTIF('勤務表 (2)'!P$3:P48,当!$A$1)=COUNTIF('勤務表 (2)'!P$3:P47,当!$A$1),"",COUNTIF('勤務表 (2)'!P$3:P48,当!$A$1))</f>
        <v/>
      </c>
      <c r="Q98" s="146" t="str">
        <f>IF(COUNTIF('勤務表 (2)'!Q$3:Q48,当!$A$1)=COUNTIF('勤務表 (2)'!Q$3:Q47,当!$A$1),"",COUNTIF('勤務表 (2)'!Q$3:Q48,当!$A$1))</f>
        <v/>
      </c>
      <c r="R98" s="146" t="str">
        <f>IF(COUNTIF('勤務表 (2)'!R$3:R48,当!$A$1)=COUNTIF('勤務表 (2)'!R$3:R47,当!$A$1),"",COUNTIF('勤務表 (2)'!R$3:R48,当!$A$1))</f>
        <v/>
      </c>
      <c r="S98" s="146" t="str">
        <f>IF(COUNTIF('勤務表 (2)'!S$3:S48,当!$A$1)=COUNTIF('勤務表 (2)'!S$3:S47,当!$A$1),"",COUNTIF('勤務表 (2)'!S$3:S48,当!$A$1))</f>
        <v/>
      </c>
      <c r="T98" s="146" t="str">
        <f>IF(COUNTIF('勤務表 (2)'!T$3:T48,当!$A$1)=COUNTIF('勤務表 (2)'!T$3:T47,当!$A$1),"",COUNTIF('勤務表 (2)'!T$3:T48,当!$A$1))</f>
        <v/>
      </c>
      <c r="U98" s="146" t="str">
        <f>IF(COUNTIF('勤務表 (2)'!U$3:U48,当!$A$1)=COUNTIF('勤務表 (2)'!U$3:U47,当!$A$1),"",COUNTIF('勤務表 (2)'!U$3:U48,当!$A$1))</f>
        <v/>
      </c>
      <c r="V98" s="146" t="str">
        <f>IF(COUNTIF('勤務表 (2)'!V$3:V48,当!$A$1)=COUNTIF('勤務表 (2)'!V$3:V47,当!$A$1),"",COUNTIF('勤務表 (2)'!V$3:V48,当!$A$1))</f>
        <v/>
      </c>
      <c r="W98" s="146" t="str">
        <f>IF(COUNTIF('勤務表 (2)'!W$3:W48,当!$A$1)=COUNTIF('勤務表 (2)'!W$3:W47,当!$A$1),"",COUNTIF('勤務表 (2)'!W$3:W48,当!$A$1))</f>
        <v/>
      </c>
      <c r="X98" s="146" t="str">
        <f>IF(COUNTIF('勤務表 (2)'!X$3:X48,当!$A$1)=COUNTIF('勤務表 (2)'!X$3:X47,当!$A$1),"",COUNTIF('勤務表 (2)'!X$3:X48,当!$A$1))</f>
        <v/>
      </c>
      <c r="Y98" s="146" t="str">
        <f>IF(COUNTIF('勤務表 (2)'!Y$3:Y48,当!$A$1)=COUNTIF('勤務表 (2)'!Y$3:Y47,当!$A$1),"",COUNTIF('勤務表 (2)'!Y$3:Y48,当!$A$1))</f>
        <v/>
      </c>
      <c r="Z98" s="146" t="str">
        <f>IF(COUNTIF('勤務表 (2)'!Z$3:Z48,当!$A$1)=COUNTIF('勤務表 (2)'!Z$3:Z47,当!$A$1),"",COUNTIF('勤務表 (2)'!Z$3:Z48,当!$A$1))</f>
        <v/>
      </c>
      <c r="AA98" s="146" t="str">
        <f>IF(COUNTIF('勤務表 (2)'!AA$3:AA48,当!$A$1)=COUNTIF('勤務表 (2)'!AA$3:AA47,当!$A$1),"",COUNTIF('勤務表 (2)'!AA$3:AA48,当!$A$1))</f>
        <v/>
      </c>
      <c r="AB98" s="146" t="str">
        <f>IF(COUNTIF('勤務表 (2)'!AB$3:AB48,当!$A$1)=COUNTIF('勤務表 (2)'!AB$3:AB47,当!$A$1),"",COUNTIF('勤務表 (2)'!AB$3:AB48,当!$A$1))</f>
        <v/>
      </c>
      <c r="AC98" s="146" t="str">
        <f>IF(COUNTIF('勤務表 (2)'!AC$3:AC48,当!$A$1)=COUNTIF('勤務表 (2)'!AC$3:AC47,当!$A$1),"",COUNTIF('勤務表 (2)'!AC$3:AC48,当!$A$1))</f>
        <v/>
      </c>
      <c r="AD98" s="146" t="str">
        <f>IF(COUNTIF('勤務表 (2)'!AD$3:AD48,当!$A$1)=COUNTIF('勤務表 (2)'!AD$3:AD47,当!$A$1),"",COUNTIF('勤務表 (2)'!AD$3:AD48,当!$A$1))</f>
        <v/>
      </c>
      <c r="AE98" s="146" t="str">
        <f>IF(COUNTIF('勤務表 (2)'!AE$3:AE48,当!$A$1)=COUNTIF('勤務表 (2)'!AE$3:AE47,当!$A$1),"",COUNTIF('勤務表 (2)'!AE$3:AE48,当!$A$1))</f>
        <v/>
      </c>
      <c r="AF98" s="146" t="str">
        <f>IF(COUNTIF('勤務表 (2)'!AF$3:AF48,当!$A$1)=COUNTIF('勤務表 (2)'!AF$3:AF47,当!$A$1),"",COUNTIF('勤務表 (2)'!AF$3:AF48,当!$A$1))</f>
        <v/>
      </c>
      <c r="AG98" s="146" t="str">
        <f>IF(COUNTIF('勤務表 (2)'!AG$3:AG48,当!$A$1)=COUNTIF('勤務表 (2)'!AG$3:AG47,当!$A$1),"",COUNTIF('勤務表 (2)'!AG$3:AG48,当!$A$1))</f>
        <v/>
      </c>
      <c r="AH98" s="144" t="str">
        <f>IF(COUNTIF('勤務表 (2)'!AH$3:AH48,当!$A$1)=COUNTIF('勤務表 (2)'!AH$3:AH47,当!$A$1),"",COUNTIF('勤務表 (2)'!AH$3:AH48,当!$A$1))</f>
        <v/>
      </c>
    </row>
    <row r="99" spans="1:34" s="37" customFormat="1" ht="13.15" customHeight="1" x14ac:dyDescent="0.2">
      <c r="A99" s="142" t="str">
        <f>IFERROR(IF(A98+1&lt;=MAX('デイリーデータ (2)'!G:G),A98+1,""),"")</f>
        <v/>
      </c>
      <c r="B99" s="143">
        <f t="shared" si="10"/>
        <v>0</v>
      </c>
      <c r="C99" s="144">
        <f t="shared" si="11"/>
        <v>0</v>
      </c>
      <c r="D99" s="145" t="str">
        <f>IF(COUNTIF('勤務表 (2)'!D$3:D49,当!$A$1)=COUNTIF('勤務表 (2)'!D$3:D48,当!$A$1),"",COUNTIF('勤務表 (2)'!D$3:D49,当!$A$1))</f>
        <v/>
      </c>
      <c r="E99" s="146" t="str">
        <f>IF(COUNTIF('勤務表 (2)'!E$3:E49,当!$A$1)=COUNTIF('勤務表 (2)'!E$3:E48,当!$A$1),"",COUNTIF('勤務表 (2)'!E$3:E49,当!$A$1))</f>
        <v/>
      </c>
      <c r="F99" s="146" t="str">
        <f>IF(COUNTIF('勤務表 (2)'!F$3:F49,当!$A$1)=COUNTIF('勤務表 (2)'!F$3:F48,当!$A$1),"",COUNTIF('勤務表 (2)'!F$3:F49,当!$A$1))</f>
        <v/>
      </c>
      <c r="G99" s="146" t="str">
        <f>IF(COUNTIF('勤務表 (2)'!G$3:G49,当!$A$1)=COUNTIF('勤務表 (2)'!G$3:G48,当!$A$1),"",COUNTIF('勤務表 (2)'!G$3:G49,当!$A$1))</f>
        <v/>
      </c>
      <c r="H99" s="146" t="str">
        <f>IF(COUNTIF('勤務表 (2)'!H$3:H49,当!$A$1)=COUNTIF('勤務表 (2)'!H$3:H48,当!$A$1),"",COUNTIF('勤務表 (2)'!H$3:H49,当!$A$1))</f>
        <v/>
      </c>
      <c r="I99" s="146" t="str">
        <f>IF(COUNTIF('勤務表 (2)'!I$3:I49,当!$A$1)=COUNTIF('勤務表 (2)'!I$3:I48,当!$A$1),"",COUNTIF('勤務表 (2)'!I$3:I49,当!$A$1))</f>
        <v/>
      </c>
      <c r="J99" s="146" t="str">
        <f>IF(COUNTIF('勤務表 (2)'!J$3:J49,当!$A$1)=COUNTIF('勤務表 (2)'!J$3:J48,当!$A$1),"",COUNTIF('勤務表 (2)'!J$3:J49,当!$A$1))</f>
        <v/>
      </c>
      <c r="K99" s="146" t="str">
        <f>IF(COUNTIF('勤務表 (2)'!K$3:K49,当!$A$1)=COUNTIF('勤務表 (2)'!K$3:K48,当!$A$1),"",COUNTIF('勤務表 (2)'!K$3:K49,当!$A$1))</f>
        <v/>
      </c>
      <c r="L99" s="146" t="str">
        <f>IF(COUNTIF('勤務表 (2)'!L$3:L49,当!$A$1)=COUNTIF('勤務表 (2)'!L$3:L48,当!$A$1),"",COUNTIF('勤務表 (2)'!L$3:L49,当!$A$1))</f>
        <v/>
      </c>
      <c r="M99" s="146" t="str">
        <f>IF(COUNTIF('勤務表 (2)'!M$3:M49,当!$A$1)=COUNTIF('勤務表 (2)'!M$3:M48,当!$A$1),"",COUNTIF('勤務表 (2)'!M$3:M49,当!$A$1))</f>
        <v/>
      </c>
      <c r="N99" s="146" t="str">
        <f>IF(COUNTIF('勤務表 (2)'!N$3:N49,当!$A$1)=COUNTIF('勤務表 (2)'!N$3:N48,当!$A$1),"",COUNTIF('勤務表 (2)'!N$3:N49,当!$A$1))</f>
        <v/>
      </c>
      <c r="O99" s="146" t="str">
        <f>IF(COUNTIF('勤務表 (2)'!O$3:O49,当!$A$1)=COUNTIF('勤務表 (2)'!O$3:O48,当!$A$1),"",COUNTIF('勤務表 (2)'!O$3:O49,当!$A$1))</f>
        <v/>
      </c>
      <c r="P99" s="146" t="str">
        <f>IF(COUNTIF('勤務表 (2)'!P$3:P49,当!$A$1)=COUNTIF('勤務表 (2)'!P$3:P48,当!$A$1),"",COUNTIF('勤務表 (2)'!P$3:P49,当!$A$1))</f>
        <v/>
      </c>
      <c r="Q99" s="146" t="str">
        <f>IF(COUNTIF('勤務表 (2)'!Q$3:Q49,当!$A$1)=COUNTIF('勤務表 (2)'!Q$3:Q48,当!$A$1),"",COUNTIF('勤務表 (2)'!Q$3:Q49,当!$A$1))</f>
        <v/>
      </c>
      <c r="R99" s="146" t="str">
        <f>IF(COUNTIF('勤務表 (2)'!R$3:R49,当!$A$1)=COUNTIF('勤務表 (2)'!R$3:R48,当!$A$1),"",COUNTIF('勤務表 (2)'!R$3:R49,当!$A$1))</f>
        <v/>
      </c>
      <c r="S99" s="146" t="str">
        <f>IF(COUNTIF('勤務表 (2)'!S$3:S49,当!$A$1)=COUNTIF('勤務表 (2)'!S$3:S48,当!$A$1),"",COUNTIF('勤務表 (2)'!S$3:S49,当!$A$1))</f>
        <v/>
      </c>
      <c r="T99" s="146" t="str">
        <f>IF(COUNTIF('勤務表 (2)'!T$3:T49,当!$A$1)=COUNTIF('勤務表 (2)'!T$3:T48,当!$A$1),"",COUNTIF('勤務表 (2)'!T$3:T49,当!$A$1))</f>
        <v/>
      </c>
      <c r="U99" s="146" t="str">
        <f>IF(COUNTIF('勤務表 (2)'!U$3:U49,当!$A$1)=COUNTIF('勤務表 (2)'!U$3:U48,当!$A$1),"",COUNTIF('勤務表 (2)'!U$3:U49,当!$A$1))</f>
        <v/>
      </c>
      <c r="V99" s="146" t="str">
        <f>IF(COUNTIF('勤務表 (2)'!V$3:V49,当!$A$1)=COUNTIF('勤務表 (2)'!V$3:V48,当!$A$1),"",COUNTIF('勤務表 (2)'!V$3:V49,当!$A$1))</f>
        <v/>
      </c>
      <c r="W99" s="146" t="str">
        <f>IF(COUNTIF('勤務表 (2)'!W$3:W49,当!$A$1)=COUNTIF('勤務表 (2)'!W$3:W48,当!$A$1),"",COUNTIF('勤務表 (2)'!W$3:W49,当!$A$1))</f>
        <v/>
      </c>
      <c r="X99" s="146" t="str">
        <f>IF(COUNTIF('勤務表 (2)'!X$3:X49,当!$A$1)=COUNTIF('勤務表 (2)'!X$3:X48,当!$A$1),"",COUNTIF('勤務表 (2)'!X$3:X49,当!$A$1))</f>
        <v/>
      </c>
      <c r="Y99" s="146" t="str">
        <f>IF(COUNTIF('勤務表 (2)'!Y$3:Y49,当!$A$1)=COUNTIF('勤務表 (2)'!Y$3:Y48,当!$A$1),"",COUNTIF('勤務表 (2)'!Y$3:Y49,当!$A$1))</f>
        <v/>
      </c>
      <c r="Z99" s="146" t="str">
        <f>IF(COUNTIF('勤務表 (2)'!Z$3:Z49,当!$A$1)=COUNTIF('勤務表 (2)'!Z$3:Z48,当!$A$1),"",COUNTIF('勤務表 (2)'!Z$3:Z49,当!$A$1))</f>
        <v/>
      </c>
      <c r="AA99" s="146" t="str">
        <f>IF(COUNTIF('勤務表 (2)'!AA$3:AA49,当!$A$1)=COUNTIF('勤務表 (2)'!AA$3:AA48,当!$A$1),"",COUNTIF('勤務表 (2)'!AA$3:AA49,当!$A$1))</f>
        <v/>
      </c>
      <c r="AB99" s="146" t="str">
        <f>IF(COUNTIF('勤務表 (2)'!AB$3:AB49,当!$A$1)=COUNTIF('勤務表 (2)'!AB$3:AB48,当!$A$1),"",COUNTIF('勤務表 (2)'!AB$3:AB49,当!$A$1))</f>
        <v/>
      </c>
      <c r="AC99" s="146" t="str">
        <f>IF(COUNTIF('勤務表 (2)'!AC$3:AC49,当!$A$1)=COUNTIF('勤務表 (2)'!AC$3:AC48,当!$A$1),"",COUNTIF('勤務表 (2)'!AC$3:AC49,当!$A$1))</f>
        <v/>
      </c>
      <c r="AD99" s="146" t="str">
        <f>IF(COUNTIF('勤務表 (2)'!AD$3:AD49,当!$A$1)=COUNTIF('勤務表 (2)'!AD$3:AD48,当!$A$1),"",COUNTIF('勤務表 (2)'!AD$3:AD49,当!$A$1))</f>
        <v/>
      </c>
      <c r="AE99" s="146" t="str">
        <f>IF(COUNTIF('勤務表 (2)'!AE$3:AE49,当!$A$1)=COUNTIF('勤務表 (2)'!AE$3:AE48,当!$A$1),"",COUNTIF('勤務表 (2)'!AE$3:AE49,当!$A$1))</f>
        <v/>
      </c>
      <c r="AF99" s="146" t="str">
        <f>IF(COUNTIF('勤務表 (2)'!AF$3:AF49,当!$A$1)=COUNTIF('勤務表 (2)'!AF$3:AF48,当!$A$1),"",COUNTIF('勤務表 (2)'!AF$3:AF49,当!$A$1))</f>
        <v/>
      </c>
      <c r="AG99" s="146" t="str">
        <f>IF(COUNTIF('勤務表 (2)'!AG$3:AG49,当!$A$1)=COUNTIF('勤務表 (2)'!AG$3:AG48,当!$A$1),"",COUNTIF('勤務表 (2)'!AG$3:AG49,当!$A$1))</f>
        <v/>
      </c>
      <c r="AH99" s="144" t="str">
        <f>IF(COUNTIF('勤務表 (2)'!AH$3:AH49,当!$A$1)=COUNTIF('勤務表 (2)'!AH$3:AH48,当!$A$1),"",COUNTIF('勤務表 (2)'!AH$3:AH49,当!$A$1))</f>
        <v/>
      </c>
    </row>
    <row r="100" spans="1:34" s="37" customFormat="1" ht="13.15" customHeight="1" x14ac:dyDescent="0.2">
      <c r="A100" s="142" t="str">
        <f>IFERROR(IF(A99+1&lt;=MAX('デイリーデータ (2)'!G:G),A99+1,""),"")</f>
        <v/>
      </c>
      <c r="B100" s="143">
        <f t="shared" si="10"/>
        <v>0</v>
      </c>
      <c r="C100" s="144">
        <f t="shared" si="11"/>
        <v>0</v>
      </c>
      <c r="D100" s="145" t="str">
        <f>IF(COUNTIF('勤務表 (2)'!D$3:D50,当!$A$1)=COUNTIF('勤務表 (2)'!D$3:D49,当!$A$1),"",COUNTIF('勤務表 (2)'!D$3:D50,当!$A$1))</f>
        <v/>
      </c>
      <c r="E100" s="146" t="str">
        <f>IF(COUNTIF('勤務表 (2)'!E$3:E50,当!$A$1)=COUNTIF('勤務表 (2)'!E$3:E49,当!$A$1),"",COUNTIF('勤務表 (2)'!E$3:E50,当!$A$1))</f>
        <v/>
      </c>
      <c r="F100" s="146" t="str">
        <f>IF(COUNTIF('勤務表 (2)'!F$3:F50,当!$A$1)=COUNTIF('勤務表 (2)'!F$3:F49,当!$A$1),"",COUNTIF('勤務表 (2)'!F$3:F50,当!$A$1))</f>
        <v/>
      </c>
      <c r="G100" s="146" t="str">
        <f>IF(COUNTIF('勤務表 (2)'!G$3:G50,当!$A$1)=COUNTIF('勤務表 (2)'!G$3:G49,当!$A$1),"",COUNTIF('勤務表 (2)'!G$3:G50,当!$A$1))</f>
        <v/>
      </c>
      <c r="H100" s="146" t="str">
        <f>IF(COUNTIF('勤務表 (2)'!H$3:H50,当!$A$1)=COUNTIF('勤務表 (2)'!H$3:H49,当!$A$1),"",COUNTIF('勤務表 (2)'!H$3:H50,当!$A$1))</f>
        <v/>
      </c>
      <c r="I100" s="146" t="str">
        <f>IF(COUNTIF('勤務表 (2)'!I$3:I50,当!$A$1)=COUNTIF('勤務表 (2)'!I$3:I49,当!$A$1),"",COUNTIF('勤務表 (2)'!I$3:I50,当!$A$1))</f>
        <v/>
      </c>
      <c r="J100" s="146" t="str">
        <f>IF(COUNTIF('勤務表 (2)'!J$3:J50,当!$A$1)=COUNTIF('勤務表 (2)'!J$3:J49,当!$A$1),"",COUNTIF('勤務表 (2)'!J$3:J50,当!$A$1))</f>
        <v/>
      </c>
      <c r="K100" s="146" t="str">
        <f>IF(COUNTIF('勤務表 (2)'!K$3:K50,当!$A$1)=COUNTIF('勤務表 (2)'!K$3:K49,当!$A$1),"",COUNTIF('勤務表 (2)'!K$3:K50,当!$A$1))</f>
        <v/>
      </c>
      <c r="L100" s="146" t="str">
        <f>IF(COUNTIF('勤務表 (2)'!L$3:L50,当!$A$1)=COUNTIF('勤務表 (2)'!L$3:L49,当!$A$1),"",COUNTIF('勤務表 (2)'!L$3:L50,当!$A$1))</f>
        <v/>
      </c>
      <c r="M100" s="146" t="str">
        <f>IF(COUNTIF('勤務表 (2)'!M$3:M50,当!$A$1)=COUNTIF('勤務表 (2)'!M$3:M49,当!$A$1),"",COUNTIF('勤務表 (2)'!M$3:M50,当!$A$1))</f>
        <v/>
      </c>
      <c r="N100" s="146" t="str">
        <f>IF(COUNTIF('勤務表 (2)'!N$3:N50,当!$A$1)=COUNTIF('勤務表 (2)'!N$3:N49,当!$A$1),"",COUNTIF('勤務表 (2)'!N$3:N50,当!$A$1))</f>
        <v/>
      </c>
      <c r="O100" s="146" t="str">
        <f>IF(COUNTIF('勤務表 (2)'!O$3:O50,当!$A$1)=COUNTIF('勤務表 (2)'!O$3:O49,当!$A$1),"",COUNTIF('勤務表 (2)'!O$3:O50,当!$A$1))</f>
        <v/>
      </c>
      <c r="P100" s="146" t="str">
        <f>IF(COUNTIF('勤務表 (2)'!P$3:P50,当!$A$1)=COUNTIF('勤務表 (2)'!P$3:P49,当!$A$1),"",COUNTIF('勤務表 (2)'!P$3:P50,当!$A$1))</f>
        <v/>
      </c>
      <c r="Q100" s="146" t="str">
        <f>IF(COUNTIF('勤務表 (2)'!Q$3:Q50,当!$A$1)=COUNTIF('勤務表 (2)'!Q$3:Q49,当!$A$1),"",COUNTIF('勤務表 (2)'!Q$3:Q50,当!$A$1))</f>
        <v/>
      </c>
      <c r="R100" s="146" t="str">
        <f>IF(COUNTIF('勤務表 (2)'!R$3:R50,当!$A$1)=COUNTIF('勤務表 (2)'!R$3:R49,当!$A$1),"",COUNTIF('勤務表 (2)'!R$3:R50,当!$A$1))</f>
        <v/>
      </c>
      <c r="S100" s="146" t="str">
        <f>IF(COUNTIF('勤務表 (2)'!S$3:S50,当!$A$1)=COUNTIF('勤務表 (2)'!S$3:S49,当!$A$1),"",COUNTIF('勤務表 (2)'!S$3:S50,当!$A$1))</f>
        <v/>
      </c>
      <c r="T100" s="146" t="str">
        <f>IF(COUNTIF('勤務表 (2)'!T$3:T50,当!$A$1)=COUNTIF('勤務表 (2)'!T$3:T49,当!$A$1),"",COUNTIF('勤務表 (2)'!T$3:T50,当!$A$1))</f>
        <v/>
      </c>
      <c r="U100" s="146" t="str">
        <f>IF(COUNTIF('勤務表 (2)'!U$3:U50,当!$A$1)=COUNTIF('勤務表 (2)'!U$3:U49,当!$A$1),"",COUNTIF('勤務表 (2)'!U$3:U50,当!$A$1))</f>
        <v/>
      </c>
      <c r="V100" s="146" t="str">
        <f>IF(COUNTIF('勤務表 (2)'!V$3:V50,当!$A$1)=COUNTIF('勤務表 (2)'!V$3:V49,当!$A$1),"",COUNTIF('勤務表 (2)'!V$3:V50,当!$A$1))</f>
        <v/>
      </c>
      <c r="W100" s="146" t="str">
        <f>IF(COUNTIF('勤務表 (2)'!W$3:W50,当!$A$1)=COUNTIF('勤務表 (2)'!W$3:W49,当!$A$1),"",COUNTIF('勤務表 (2)'!W$3:W50,当!$A$1))</f>
        <v/>
      </c>
      <c r="X100" s="146" t="str">
        <f>IF(COUNTIF('勤務表 (2)'!X$3:X50,当!$A$1)=COUNTIF('勤務表 (2)'!X$3:X49,当!$A$1),"",COUNTIF('勤務表 (2)'!X$3:X50,当!$A$1))</f>
        <v/>
      </c>
      <c r="Y100" s="146" t="str">
        <f>IF(COUNTIF('勤務表 (2)'!Y$3:Y50,当!$A$1)=COUNTIF('勤務表 (2)'!Y$3:Y49,当!$A$1),"",COUNTIF('勤務表 (2)'!Y$3:Y50,当!$A$1))</f>
        <v/>
      </c>
      <c r="Z100" s="146" t="str">
        <f>IF(COUNTIF('勤務表 (2)'!Z$3:Z50,当!$A$1)=COUNTIF('勤務表 (2)'!Z$3:Z49,当!$A$1),"",COUNTIF('勤務表 (2)'!Z$3:Z50,当!$A$1))</f>
        <v/>
      </c>
      <c r="AA100" s="146" t="str">
        <f>IF(COUNTIF('勤務表 (2)'!AA$3:AA50,当!$A$1)=COUNTIF('勤務表 (2)'!AA$3:AA49,当!$A$1),"",COUNTIF('勤務表 (2)'!AA$3:AA50,当!$A$1))</f>
        <v/>
      </c>
      <c r="AB100" s="146" t="str">
        <f>IF(COUNTIF('勤務表 (2)'!AB$3:AB50,当!$A$1)=COUNTIF('勤務表 (2)'!AB$3:AB49,当!$A$1),"",COUNTIF('勤務表 (2)'!AB$3:AB50,当!$A$1))</f>
        <v/>
      </c>
      <c r="AC100" s="146" t="str">
        <f>IF(COUNTIF('勤務表 (2)'!AC$3:AC50,当!$A$1)=COUNTIF('勤務表 (2)'!AC$3:AC49,当!$A$1),"",COUNTIF('勤務表 (2)'!AC$3:AC50,当!$A$1))</f>
        <v/>
      </c>
      <c r="AD100" s="146" t="str">
        <f>IF(COUNTIF('勤務表 (2)'!AD$3:AD50,当!$A$1)=COUNTIF('勤務表 (2)'!AD$3:AD49,当!$A$1),"",COUNTIF('勤務表 (2)'!AD$3:AD50,当!$A$1))</f>
        <v/>
      </c>
      <c r="AE100" s="146" t="str">
        <f>IF(COUNTIF('勤務表 (2)'!AE$3:AE50,当!$A$1)=COUNTIF('勤務表 (2)'!AE$3:AE49,当!$A$1),"",COUNTIF('勤務表 (2)'!AE$3:AE50,当!$A$1))</f>
        <v/>
      </c>
      <c r="AF100" s="146" t="str">
        <f>IF(COUNTIF('勤務表 (2)'!AF$3:AF50,当!$A$1)=COUNTIF('勤務表 (2)'!AF$3:AF49,当!$A$1),"",COUNTIF('勤務表 (2)'!AF$3:AF50,当!$A$1))</f>
        <v/>
      </c>
      <c r="AG100" s="146" t="str">
        <f>IF(COUNTIF('勤務表 (2)'!AG$3:AG50,当!$A$1)=COUNTIF('勤務表 (2)'!AG$3:AG49,当!$A$1),"",COUNTIF('勤務表 (2)'!AG$3:AG50,当!$A$1))</f>
        <v/>
      </c>
      <c r="AH100" s="144" t="str">
        <f>IF(COUNTIF('勤務表 (2)'!AH$3:AH50,当!$A$1)=COUNTIF('勤務表 (2)'!AH$3:AH49,当!$A$1),"",COUNTIF('勤務表 (2)'!AH$3:AH50,当!$A$1))</f>
        <v/>
      </c>
    </row>
    <row r="101" spans="1:34" s="37" customFormat="1" ht="13.15" customHeight="1" x14ac:dyDescent="0.2">
      <c r="A101" s="147" t="str">
        <f>IFERROR(IF(A100+1&lt;=MAX('デイリーデータ (2)'!G:G),A100+1,""),"")</f>
        <v/>
      </c>
      <c r="B101" s="148">
        <f t="shared" si="10"/>
        <v>0</v>
      </c>
      <c r="C101" s="149">
        <f t="shared" si="11"/>
        <v>0</v>
      </c>
      <c r="D101" s="150" t="str">
        <f>IF(COUNTIF('勤務表 (2)'!D$3:D50,当!$A$1)=COUNTIF('勤務表 (2)'!D$3:D50,当!$A$1),"",COUNTIF('勤務表 (2)'!D$3:D50,当!$A$1))</f>
        <v/>
      </c>
      <c r="E101" s="151" t="str">
        <f>IF(COUNTIF('勤務表 (2)'!E$3:E50,当!$A$1)=COUNTIF('勤務表 (2)'!E$3:E50,当!$A$1),"",COUNTIF('勤務表 (2)'!E$3:E50,当!$A$1))</f>
        <v/>
      </c>
      <c r="F101" s="151" t="str">
        <f>IF(COUNTIF('勤務表 (2)'!F$3:F50,当!$A$1)=COUNTIF('勤務表 (2)'!F$3:F50,当!$A$1),"",COUNTIF('勤務表 (2)'!F$3:F50,当!$A$1))</f>
        <v/>
      </c>
      <c r="G101" s="151" t="str">
        <f>IF(COUNTIF('勤務表 (2)'!G$3:G50,当!$A$1)=COUNTIF('勤務表 (2)'!G$3:G50,当!$A$1),"",COUNTIF('勤務表 (2)'!G$3:G50,当!$A$1))</f>
        <v/>
      </c>
      <c r="H101" s="151" t="str">
        <f>IF(COUNTIF('勤務表 (2)'!H$3:H50,当!$A$1)=COUNTIF('勤務表 (2)'!H$3:H50,当!$A$1),"",COUNTIF('勤務表 (2)'!H$3:H50,当!$A$1))</f>
        <v/>
      </c>
      <c r="I101" s="151" t="str">
        <f>IF(COUNTIF('勤務表 (2)'!I$3:I50,当!$A$1)=COUNTIF('勤務表 (2)'!I$3:I50,当!$A$1),"",COUNTIF('勤務表 (2)'!I$3:I50,当!$A$1))</f>
        <v/>
      </c>
      <c r="J101" s="151" t="str">
        <f>IF(COUNTIF('勤務表 (2)'!J$3:J50,当!$A$1)=COUNTIF('勤務表 (2)'!J$3:J50,当!$A$1),"",COUNTIF('勤務表 (2)'!J$3:J50,当!$A$1))</f>
        <v/>
      </c>
      <c r="K101" s="151" t="str">
        <f>IF(COUNTIF('勤務表 (2)'!K$3:K50,当!$A$1)=COUNTIF('勤務表 (2)'!K$3:K50,当!$A$1),"",COUNTIF('勤務表 (2)'!K$3:K50,当!$A$1))</f>
        <v/>
      </c>
      <c r="L101" s="151" t="str">
        <f>IF(COUNTIF('勤務表 (2)'!L$3:L50,当!$A$1)=COUNTIF('勤務表 (2)'!L$3:L50,当!$A$1),"",COUNTIF('勤務表 (2)'!L$3:L50,当!$A$1))</f>
        <v/>
      </c>
      <c r="M101" s="151" t="str">
        <f>IF(COUNTIF('勤務表 (2)'!M$3:M50,当!$A$1)=COUNTIF('勤務表 (2)'!M$3:M50,当!$A$1),"",COUNTIF('勤務表 (2)'!M$3:M50,当!$A$1))</f>
        <v/>
      </c>
      <c r="N101" s="151" t="str">
        <f>IF(COUNTIF('勤務表 (2)'!N$3:N50,当!$A$1)=COUNTIF('勤務表 (2)'!N$3:N50,当!$A$1),"",COUNTIF('勤務表 (2)'!N$3:N50,当!$A$1))</f>
        <v/>
      </c>
      <c r="O101" s="151" t="str">
        <f>IF(COUNTIF('勤務表 (2)'!O$3:O50,当!$A$1)=COUNTIF('勤務表 (2)'!O$3:O50,当!$A$1),"",COUNTIF('勤務表 (2)'!O$3:O50,当!$A$1))</f>
        <v/>
      </c>
      <c r="P101" s="151" t="str">
        <f>IF(COUNTIF('勤務表 (2)'!P$3:P50,当!$A$1)=COUNTIF('勤務表 (2)'!P$3:P50,当!$A$1),"",COUNTIF('勤務表 (2)'!P$3:P50,当!$A$1))</f>
        <v/>
      </c>
      <c r="Q101" s="151" t="str">
        <f>IF(COUNTIF('勤務表 (2)'!Q$3:Q50,当!$A$1)=COUNTIF('勤務表 (2)'!Q$3:Q50,当!$A$1),"",COUNTIF('勤務表 (2)'!Q$3:Q50,当!$A$1))</f>
        <v/>
      </c>
      <c r="R101" s="151" t="str">
        <f>IF(COUNTIF('勤務表 (2)'!R$3:R50,当!$A$1)=COUNTIF('勤務表 (2)'!R$3:R50,当!$A$1),"",COUNTIF('勤務表 (2)'!R$3:R50,当!$A$1))</f>
        <v/>
      </c>
      <c r="S101" s="151" t="str">
        <f>IF(COUNTIF('勤務表 (2)'!S$3:S50,当!$A$1)=COUNTIF('勤務表 (2)'!S$3:S50,当!$A$1),"",COUNTIF('勤務表 (2)'!S$3:S50,当!$A$1))</f>
        <v/>
      </c>
      <c r="T101" s="151" t="str">
        <f>IF(COUNTIF('勤務表 (2)'!T$3:T50,当!$A$1)=COUNTIF('勤務表 (2)'!T$3:T50,当!$A$1),"",COUNTIF('勤務表 (2)'!T$3:T50,当!$A$1))</f>
        <v/>
      </c>
      <c r="U101" s="151" t="str">
        <f>IF(COUNTIF('勤務表 (2)'!U$3:U50,当!$A$1)=COUNTIF('勤務表 (2)'!U$3:U50,当!$A$1),"",COUNTIF('勤務表 (2)'!U$3:U50,当!$A$1))</f>
        <v/>
      </c>
      <c r="V101" s="151" t="str">
        <f>IF(COUNTIF('勤務表 (2)'!V$3:V50,当!$A$1)=COUNTIF('勤務表 (2)'!V$3:V50,当!$A$1),"",COUNTIF('勤務表 (2)'!V$3:V50,当!$A$1))</f>
        <v/>
      </c>
      <c r="W101" s="151" t="str">
        <f>IF(COUNTIF('勤務表 (2)'!W$3:W50,当!$A$1)=COUNTIF('勤務表 (2)'!W$3:W50,当!$A$1),"",COUNTIF('勤務表 (2)'!W$3:W50,当!$A$1))</f>
        <v/>
      </c>
      <c r="X101" s="151" t="str">
        <f>IF(COUNTIF('勤務表 (2)'!X$3:X50,当!$A$1)=COUNTIF('勤務表 (2)'!X$3:X50,当!$A$1),"",COUNTIF('勤務表 (2)'!X$3:X50,当!$A$1))</f>
        <v/>
      </c>
      <c r="Y101" s="151" t="str">
        <f>IF(COUNTIF('勤務表 (2)'!Y$3:Y50,当!$A$1)=COUNTIF('勤務表 (2)'!Y$3:Y50,当!$A$1),"",COUNTIF('勤務表 (2)'!Y$3:Y50,当!$A$1))</f>
        <v/>
      </c>
      <c r="Z101" s="151" t="str">
        <f>IF(COUNTIF('勤務表 (2)'!Z$3:Z50,当!$A$1)=COUNTIF('勤務表 (2)'!Z$3:Z50,当!$A$1),"",COUNTIF('勤務表 (2)'!Z$3:Z50,当!$A$1))</f>
        <v/>
      </c>
      <c r="AA101" s="151" t="str">
        <f>IF(COUNTIF('勤務表 (2)'!AA$3:AA50,当!$A$1)=COUNTIF('勤務表 (2)'!AA$3:AA50,当!$A$1),"",COUNTIF('勤務表 (2)'!AA$3:AA50,当!$A$1))</f>
        <v/>
      </c>
      <c r="AB101" s="151" t="str">
        <f>IF(COUNTIF('勤務表 (2)'!AB$3:AB50,当!$A$1)=COUNTIF('勤務表 (2)'!AB$3:AB50,当!$A$1),"",COUNTIF('勤務表 (2)'!AB$3:AB50,当!$A$1))</f>
        <v/>
      </c>
      <c r="AC101" s="151" t="str">
        <f>IF(COUNTIF('勤務表 (2)'!AC$3:AC50,当!$A$1)=COUNTIF('勤務表 (2)'!AC$3:AC50,当!$A$1),"",COUNTIF('勤務表 (2)'!AC$3:AC50,当!$A$1))</f>
        <v/>
      </c>
      <c r="AD101" s="151" t="str">
        <f>IF(COUNTIF('勤務表 (2)'!AD$3:AD50,当!$A$1)=COUNTIF('勤務表 (2)'!AD$3:AD50,当!$A$1),"",COUNTIF('勤務表 (2)'!AD$3:AD50,当!$A$1))</f>
        <v/>
      </c>
      <c r="AE101" s="151" t="str">
        <f>IF(COUNTIF('勤務表 (2)'!AE$3:AE50,当!$A$1)=COUNTIF('勤務表 (2)'!AE$3:AE50,当!$A$1),"",COUNTIF('勤務表 (2)'!AE$3:AE50,当!$A$1))</f>
        <v/>
      </c>
      <c r="AF101" s="151" t="str">
        <f>IF(COUNTIF('勤務表 (2)'!AF$3:AF50,当!$A$1)=COUNTIF('勤務表 (2)'!AF$3:AF50,当!$A$1),"",COUNTIF('勤務表 (2)'!AF$3:AF50,当!$A$1))</f>
        <v/>
      </c>
      <c r="AG101" s="151" t="str">
        <f>IF(COUNTIF('勤務表 (2)'!AG$3:AG50,当!$A$1)=COUNTIF('勤務表 (2)'!AG$3:AG50,当!$A$1),"",COUNTIF('勤務表 (2)'!AG$3:AG50,当!$A$1))</f>
        <v/>
      </c>
      <c r="AH101" s="149" t="str">
        <f>IF(COUNTIF('勤務表 (2)'!AH$3:AH50,当!$A$1)=COUNTIF('勤務表 (2)'!AH$3:AH50,当!$A$1),"",COUNTIF('勤務表 (2)'!AH$3:AH50,当!$A$1))</f>
        <v/>
      </c>
    </row>
  </sheetData>
  <sheetProtection selectLockedCells="1"/>
  <mergeCells count="2">
    <mergeCell ref="A1:B2"/>
    <mergeCell ref="C1:C2"/>
  </mergeCells>
  <phoneticPr fontId="1"/>
  <conditionalFormatting sqref="A1:XFD1048576">
    <cfRule type="expression" dxfId="37" priority="1">
      <formula>A1="日拘"</formula>
    </cfRule>
    <cfRule type="expression" dxfId="36" priority="2">
      <formula>A1="PM拘"</formula>
    </cfRule>
    <cfRule type="expression" dxfId="35" priority="3">
      <formula>A1="拘"</formula>
    </cfRule>
  </conditionalFormatting>
  <pageMargins left="0.6692913385826772" right="0.11811023622047245" top="0.74803149606299213" bottom="0.74803149606299213" header="0.31496062992125984" footer="0.31496062992125984"/>
  <pageSetup paperSize="8" scale="8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H101"/>
  <sheetViews>
    <sheetView showGridLines="0" zoomScaleNormal="100" workbookViewId="0">
      <pane xSplit="3" ySplit="2" topLeftCell="D48" activePane="bottomRight" state="frozen"/>
      <selection activeCell="AG11" sqref="AG11"/>
      <selection pane="topRight" activeCell="AG11" sqref="AG11"/>
      <selection pane="bottomLeft" activeCell="AG11" sqref="AG11"/>
      <selection pane="bottomRight" activeCell="AI57" sqref="AI57"/>
    </sheetView>
  </sheetViews>
  <sheetFormatPr defaultColWidth="9" defaultRowHeight="13.15" customHeight="1" x14ac:dyDescent="0.2"/>
  <cols>
    <col min="1" max="1" width="3.26953125" style="139" customWidth="1"/>
    <col min="2" max="2" width="6.08984375" style="139" customWidth="1"/>
    <col min="3" max="3" width="9.7265625" style="138" customWidth="1"/>
    <col min="4" max="34" width="3.90625" style="138" customWidth="1"/>
    <col min="35" max="16384" width="9" style="138"/>
  </cols>
  <sheetData>
    <row r="1" spans="1:34" s="134" customFormat="1" ht="13.15" customHeight="1" x14ac:dyDescent="0.2">
      <c r="A1" s="420" t="s">
        <v>117</v>
      </c>
      <c r="B1" s="421"/>
      <c r="C1" s="424">
        <f>MONTH('デイリーデータ (2)'!D2)</f>
        <v>4</v>
      </c>
      <c r="D1" s="130">
        <f>DATE(YEAR('デイリーデータ (2)'!D2),MONTH('デイリーデータ (2)'!D2),1)</f>
        <v>45748</v>
      </c>
      <c r="E1" s="131">
        <f>IF(MONTH(D1+1)=$C1,D1+1,"")</f>
        <v>45749</v>
      </c>
      <c r="F1" s="131">
        <f t="shared" ref="F1:AG1" si="0">IF(MONTH(E1+1)=$C1,E1+1,"")</f>
        <v>45750</v>
      </c>
      <c r="G1" s="131">
        <f t="shared" si="0"/>
        <v>45751</v>
      </c>
      <c r="H1" s="131">
        <f t="shared" si="0"/>
        <v>45752</v>
      </c>
      <c r="I1" s="131">
        <f t="shared" si="0"/>
        <v>45753</v>
      </c>
      <c r="J1" s="131">
        <f t="shared" si="0"/>
        <v>45754</v>
      </c>
      <c r="K1" s="131">
        <f t="shared" si="0"/>
        <v>45755</v>
      </c>
      <c r="L1" s="131">
        <f t="shared" si="0"/>
        <v>45756</v>
      </c>
      <c r="M1" s="131">
        <f t="shared" si="0"/>
        <v>45757</v>
      </c>
      <c r="N1" s="131">
        <f t="shared" si="0"/>
        <v>45758</v>
      </c>
      <c r="O1" s="131">
        <f t="shared" si="0"/>
        <v>45759</v>
      </c>
      <c r="P1" s="131">
        <f t="shared" si="0"/>
        <v>45760</v>
      </c>
      <c r="Q1" s="131">
        <f t="shared" si="0"/>
        <v>45761</v>
      </c>
      <c r="R1" s="131">
        <f t="shared" si="0"/>
        <v>45762</v>
      </c>
      <c r="S1" s="131">
        <f t="shared" si="0"/>
        <v>45763</v>
      </c>
      <c r="T1" s="131">
        <f t="shared" si="0"/>
        <v>45764</v>
      </c>
      <c r="U1" s="131">
        <f t="shared" si="0"/>
        <v>45765</v>
      </c>
      <c r="V1" s="131">
        <f t="shared" si="0"/>
        <v>45766</v>
      </c>
      <c r="W1" s="131">
        <f t="shared" si="0"/>
        <v>45767</v>
      </c>
      <c r="X1" s="131">
        <f t="shared" si="0"/>
        <v>45768</v>
      </c>
      <c r="Y1" s="131">
        <f t="shared" si="0"/>
        <v>45769</v>
      </c>
      <c r="Z1" s="131">
        <f t="shared" si="0"/>
        <v>45770</v>
      </c>
      <c r="AA1" s="131">
        <f t="shared" si="0"/>
        <v>45771</v>
      </c>
      <c r="AB1" s="131">
        <f t="shared" si="0"/>
        <v>45772</v>
      </c>
      <c r="AC1" s="131">
        <f t="shared" si="0"/>
        <v>45773</v>
      </c>
      <c r="AD1" s="131">
        <f t="shared" si="0"/>
        <v>45774</v>
      </c>
      <c r="AE1" s="131">
        <f t="shared" si="0"/>
        <v>45775</v>
      </c>
      <c r="AF1" s="131">
        <f t="shared" si="0"/>
        <v>45776</v>
      </c>
      <c r="AG1" s="132">
        <f t="shared" si="0"/>
        <v>45777</v>
      </c>
      <c r="AH1" s="133" t="str">
        <f>IF(MONTH(AG1+1)=$C1,AG1+1,"")</f>
        <v/>
      </c>
    </row>
    <row r="2" spans="1:34" s="19" customFormat="1" ht="13.15" customHeight="1" x14ac:dyDescent="0.2">
      <c r="A2" s="426"/>
      <c r="B2" s="427"/>
      <c r="C2" s="428"/>
      <c r="D2" s="23">
        <f>D1</f>
        <v>45748</v>
      </c>
      <c r="E2" s="24">
        <f>E1</f>
        <v>45749</v>
      </c>
      <c r="F2" s="24">
        <f>F1</f>
        <v>45750</v>
      </c>
      <c r="G2" s="24">
        <f t="shared" ref="G2:AH2" si="1">G1</f>
        <v>45751</v>
      </c>
      <c r="H2" s="24">
        <f t="shared" si="1"/>
        <v>45752</v>
      </c>
      <c r="I2" s="24">
        <f t="shared" si="1"/>
        <v>45753</v>
      </c>
      <c r="J2" s="24">
        <f t="shared" si="1"/>
        <v>45754</v>
      </c>
      <c r="K2" s="24">
        <f t="shared" si="1"/>
        <v>45755</v>
      </c>
      <c r="L2" s="24">
        <f t="shared" si="1"/>
        <v>45756</v>
      </c>
      <c r="M2" s="24">
        <f t="shared" si="1"/>
        <v>45757</v>
      </c>
      <c r="N2" s="24">
        <f t="shared" si="1"/>
        <v>45758</v>
      </c>
      <c r="O2" s="24">
        <f t="shared" si="1"/>
        <v>45759</v>
      </c>
      <c r="P2" s="24">
        <f t="shared" si="1"/>
        <v>45760</v>
      </c>
      <c r="Q2" s="24">
        <f t="shared" si="1"/>
        <v>45761</v>
      </c>
      <c r="R2" s="24">
        <f t="shared" si="1"/>
        <v>45762</v>
      </c>
      <c r="S2" s="24">
        <f t="shared" si="1"/>
        <v>45763</v>
      </c>
      <c r="T2" s="24">
        <f t="shared" si="1"/>
        <v>45764</v>
      </c>
      <c r="U2" s="24">
        <f t="shared" si="1"/>
        <v>45765</v>
      </c>
      <c r="V2" s="24">
        <f t="shared" si="1"/>
        <v>45766</v>
      </c>
      <c r="W2" s="24">
        <f t="shared" si="1"/>
        <v>45767</v>
      </c>
      <c r="X2" s="24">
        <f t="shared" si="1"/>
        <v>45768</v>
      </c>
      <c r="Y2" s="24">
        <f t="shared" si="1"/>
        <v>45769</v>
      </c>
      <c r="Z2" s="24">
        <f t="shared" si="1"/>
        <v>45770</v>
      </c>
      <c r="AA2" s="24">
        <f t="shared" si="1"/>
        <v>45771</v>
      </c>
      <c r="AB2" s="24">
        <f t="shared" si="1"/>
        <v>45772</v>
      </c>
      <c r="AC2" s="24">
        <f t="shared" si="1"/>
        <v>45773</v>
      </c>
      <c r="AD2" s="24">
        <f t="shared" si="1"/>
        <v>45774</v>
      </c>
      <c r="AE2" s="24">
        <f t="shared" si="1"/>
        <v>45775</v>
      </c>
      <c r="AF2" s="24">
        <f t="shared" si="1"/>
        <v>45776</v>
      </c>
      <c r="AG2" s="27">
        <f t="shared" si="1"/>
        <v>45777</v>
      </c>
      <c r="AH2" s="25" t="str">
        <f t="shared" si="1"/>
        <v/>
      </c>
    </row>
    <row r="3" spans="1:34" s="19" customFormat="1" ht="13.15" customHeight="1" x14ac:dyDescent="0.2">
      <c r="A3" s="152"/>
      <c r="B3" s="153"/>
      <c r="C3" s="154">
        <v>1</v>
      </c>
      <c r="D3" s="155" t="str">
        <f t="shared" ref="D3:M12" si="2">IFERROR(VLOOKUP(MATCH($C3,D$53:D$101,0),stuff,6),"")</f>
        <v/>
      </c>
      <c r="E3" s="156" t="str">
        <f t="shared" si="2"/>
        <v>西郡</v>
      </c>
      <c r="F3" s="156" t="str">
        <f t="shared" si="2"/>
        <v>加藤</v>
      </c>
      <c r="G3" s="156" t="str">
        <f t="shared" si="2"/>
        <v>長田</v>
      </c>
      <c r="H3" s="156" t="str">
        <f t="shared" si="2"/>
        <v>袋</v>
      </c>
      <c r="I3" s="156" t="str">
        <f t="shared" si="2"/>
        <v>南</v>
      </c>
      <c r="J3" s="156" t="str">
        <f t="shared" si="2"/>
        <v>大橋</v>
      </c>
      <c r="K3" s="156" t="str">
        <f t="shared" si="2"/>
        <v>庵</v>
      </c>
      <c r="L3" s="156" t="str">
        <f t="shared" si="2"/>
        <v>平田恵</v>
      </c>
      <c r="M3" s="156" t="str">
        <f t="shared" si="2"/>
        <v>林</v>
      </c>
      <c r="N3" s="156" t="str">
        <f t="shared" ref="N3:W12" si="3">IFERROR(VLOOKUP(MATCH($C3,N$53:N$101,0),stuff,6),"")</f>
        <v>山本</v>
      </c>
      <c r="O3" s="156" t="str">
        <f t="shared" si="3"/>
        <v>大橋</v>
      </c>
      <c r="P3" s="156" t="str">
        <f t="shared" si="3"/>
        <v>庵</v>
      </c>
      <c r="Q3" s="156" t="str">
        <f t="shared" si="3"/>
        <v>山田</v>
      </c>
      <c r="R3" s="156" t="str">
        <f t="shared" si="3"/>
        <v>澤野</v>
      </c>
      <c r="S3" s="156" t="str">
        <f t="shared" si="3"/>
        <v>小川</v>
      </c>
      <c r="T3" s="156" t="str">
        <f t="shared" si="3"/>
        <v>佐藤</v>
      </c>
      <c r="U3" s="156" t="str">
        <f t="shared" si="3"/>
        <v>袋</v>
      </c>
      <c r="V3" s="156" t="str">
        <f t="shared" si="3"/>
        <v>田村</v>
      </c>
      <c r="W3" s="156" t="str">
        <f t="shared" si="3"/>
        <v>澤野</v>
      </c>
      <c r="X3" s="156" t="str">
        <f t="shared" ref="X3:AH12" si="4">IFERROR(VLOOKUP(MATCH($C3,X$53:X$101,0),stuff,6),"")</f>
        <v>諸田</v>
      </c>
      <c r="Y3" s="156" t="str">
        <f t="shared" si="4"/>
        <v>長田</v>
      </c>
      <c r="Z3" s="156" t="str">
        <f t="shared" si="4"/>
        <v>南</v>
      </c>
      <c r="AA3" s="156" t="str">
        <f t="shared" si="4"/>
        <v>山本</v>
      </c>
      <c r="AB3" s="156" t="str">
        <f t="shared" si="4"/>
        <v>加藤</v>
      </c>
      <c r="AC3" s="156" t="str">
        <f t="shared" si="4"/>
        <v>大橋</v>
      </c>
      <c r="AD3" s="156" t="str">
        <f t="shared" si="4"/>
        <v>樫田</v>
      </c>
      <c r="AE3" s="156" t="str">
        <f t="shared" si="4"/>
        <v>山田</v>
      </c>
      <c r="AF3" s="156" t="str">
        <f t="shared" si="4"/>
        <v>小川</v>
      </c>
      <c r="AG3" s="157" t="str">
        <f t="shared" si="4"/>
        <v>平田恵</v>
      </c>
      <c r="AH3" s="158" t="str">
        <f t="shared" si="4"/>
        <v/>
      </c>
    </row>
    <row r="4" spans="1:34" s="19" customFormat="1" ht="13.15" customHeight="1" x14ac:dyDescent="0.2">
      <c r="A4" s="152"/>
      <c r="B4" s="153"/>
      <c r="C4" s="154">
        <v>2</v>
      </c>
      <c r="D4" s="159" t="str">
        <f t="shared" si="2"/>
        <v/>
      </c>
      <c r="E4" s="160" t="str">
        <f t="shared" si="2"/>
        <v>諸田</v>
      </c>
      <c r="F4" s="160" t="str">
        <f t="shared" si="2"/>
        <v>薬司</v>
      </c>
      <c r="G4" s="160" t="str">
        <f t="shared" si="2"/>
        <v>別所</v>
      </c>
      <c r="H4" s="160" t="str">
        <f t="shared" si="2"/>
        <v/>
      </c>
      <c r="I4" s="160" t="str">
        <f t="shared" si="2"/>
        <v>田村</v>
      </c>
      <c r="J4" s="160" t="str">
        <f t="shared" si="2"/>
        <v>福知</v>
      </c>
      <c r="K4" s="160" t="str">
        <f t="shared" si="2"/>
        <v>坂下</v>
      </c>
      <c r="L4" s="160" t="str">
        <f t="shared" si="2"/>
        <v>雨池</v>
      </c>
      <c r="M4" s="160" t="str">
        <f t="shared" si="2"/>
        <v>佐藤</v>
      </c>
      <c r="N4" s="160" t="str">
        <f t="shared" si="3"/>
        <v>田村</v>
      </c>
      <c r="O4" s="160" t="str">
        <f t="shared" si="3"/>
        <v>樫田</v>
      </c>
      <c r="P4" s="160" t="str">
        <f t="shared" si="3"/>
        <v>菅野</v>
      </c>
      <c r="Q4" s="160" t="str">
        <f t="shared" si="3"/>
        <v>別所</v>
      </c>
      <c r="R4" s="160" t="str">
        <f t="shared" si="3"/>
        <v>加藤</v>
      </c>
      <c r="S4" s="160" t="str">
        <f t="shared" si="3"/>
        <v>西郡</v>
      </c>
      <c r="T4" s="160" t="str">
        <f t="shared" si="3"/>
        <v>薬司</v>
      </c>
      <c r="U4" s="160" t="str">
        <f t="shared" si="3"/>
        <v>菅野</v>
      </c>
      <c r="V4" s="160" t="str">
        <f t="shared" si="3"/>
        <v>坂下</v>
      </c>
      <c r="W4" s="160" t="str">
        <f t="shared" si="3"/>
        <v>別所</v>
      </c>
      <c r="X4" s="160" t="str">
        <f t="shared" si="4"/>
        <v>雨池</v>
      </c>
      <c r="Y4" s="160" t="str">
        <f t="shared" si="4"/>
        <v>庵</v>
      </c>
      <c r="Z4" s="160" t="str">
        <f t="shared" si="4"/>
        <v>袋</v>
      </c>
      <c r="AA4" s="160" t="str">
        <f t="shared" si="4"/>
        <v>西郡</v>
      </c>
      <c r="AB4" s="160" t="str">
        <f t="shared" si="4"/>
        <v/>
      </c>
      <c r="AC4" s="160" t="str">
        <f t="shared" si="4"/>
        <v>福知</v>
      </c>
      <c r="AD4" s="160" t="str">
        <f t="shared" si="4"/>
        <v>雨池</v>
      </c>
      <c r="AE4" s="160" t="str">
        <f t="shared" si="4"/>
        <v>佐藤</v>
      </c>
      <c r="AF4" s="160" t="str">
        <f t="shared" si="4"/>
        <v>別所</v>
      </c>
      <c r="AG4" s="161" t="str">
        <f t="shared" si="4"/>
        <v>田村</v>
      </c>
      <c r="AH4" s="162" t="str">
        <f t="shared" si="4"/>
        <v/>
      </c>
    </row>
    <row r="5" spans="1:34" s="19" customFormat="1" ht="13.15" customHeight="1" x14ac:dyDescent="0.2">
      <c r="A5" s="152"/>
      <c r="B5" s="153"/>
      <c r="C5" s="154">
        <v>3</v>
      </c>
      <c r="D5" s="159" t="str">
        <f t="shared" si="2"/>
        <v/>
      </c>
      <c r="E5" s="160" t="str">
        <f t="shared" si="2"/>
        <v/>
      </c>
      <c r="F5" s="160" t="str">
        <f t="shared" si="2"/>
        <v/>
      </c>
      <c r="G5" s="160" t="str">
        <f t="shared" si="2"/>
        <v/>
      </c>
      <c r="H5" s="160" t="str">
        <f t="shared" si="2"/>
        <v/>
      </c>
      <c r="I5" s="160" t="str">
        <f t="shared" si="2"/>
        <v/>
      </c>
      <c r="J5" s="160" t="str">
        <f t="shared" si="2"/>
        <v/>
      </c>
      <c r="K5" s="160" t="str">
        <f t="shared" si="2"/>
        <v/>
      </c>
      <c r="L5" s="160" t="str">
        <f t="shared" si="2"/>
        <v/>
      </c>
      <c r="M5" s="160" t="str">
        <f t="shared" si="2"/>
        <v/>
      </c>
      <c r="N5" s="160" t="str">
        <f t="shared" si="3"/>
        <v/>
      </c>
      <c r="O5" s="160" t="str">
        <f t="shared" si="3"/>
        <v/>
      </c>
      <c r="P5" s="160" t="str">
        <f t="shared" si="3"/>
        <v/>
      </c>
      <c r="Q5" s="160" t="str">
        <f t="shared" si="3"/>
        <v/>
      </c>
      <c r="R5" s="160" t="str">
        <f t="shared" si="3"/>
        <v/>
      </c>
      <c r="S5" s="160" t="str">
        <f t="shared" si="3"/>
        <v/>
      </c>
      <c r="T5" s="160" t="str">
        <f t="shared" si="3"/>
        <v/>
      </c>
      <c r="U5" s="160" t="str">
        <f t="shared" si="3"/>
        <v/>
      </c>
      <c r="V5" s="160" t="str">
        <f t="shared" si="3"/>
        <v/>
      </c>
      <c r="W5" s="160" t="str">
        <f t="shared" si="3"/>
        <v/>
      </c>
      <c r="X5" s="160" t="str">
        <f t="shared" si="4"/>
        <v/>
      </c>
      <c r="Y5" s="160" t="str">
        <f t="shared" si="4"/>
        <v/>
      </c>
      <c r="Z5" s="160" t="str">
        <f t="shared" si="4"/>
        <v/>
      </c>
      <c r="AA5" s="160" t="str">
        <f t="shared" si="4"/>
        <v/>
      </c>
      <c r="AB5" s="160" t="str">
        <f t="shared" si="4"/>
        <v/>
      </c>
      <c r="AC5" s="160" t="str">
        <f t="shared" si="4"/>
        <v/>
      </c>
      <c r="AD5" s="160" t="str">
        <f t="shared" si="4"/>
        <v/>
      </c>
      <c r="AE5" s="160" t="str">
        <f t="shared" si="4"/>
        <v/>
      </c>
      <c r="AF5" s="160" t="str">
        <f t="shared" si="4"/>
        <v/>
      </c>
      <c r="AG5" s="161" t="str">
        <f t="shared" si="4"/>
        <v/>
      </c>
      <c r="AH5" s="162" t="str">
        <f t="shared" si="4"/>
        <v/>
      </c>
    </row>
    <row r="6" spans="1:34" s="19" customFormat="1" ht="13.15" customHeight="1" x14ac:dyDescent="0.2">
      <c r="A6" s="152"/>
      <c r="B6" s="153"/>
      <c r="C6" s="154">
        <v>4</v>
      </c>
      <c r="D6" s="159" t="str">
        <f t="shared" si="2"/>
        <v/>
      </c>
      <c r="E6" s="160" t="str">
        <f t="shared" si="2"/>
        <v/>
      </c>
      <c r="F6" s="160" t="str">
        <f t="shared" si="2"/>
        <v/>
      </c>
      <c r="G6" s="160" t="str">
        <f t="shared" si="2"/>
        <v/>
      </c>
      <c r="H6" s="160" t="str">
        <f t="shared" si="2"/>
        <v/>
      </c>
      <c r="I6" s="160" t="str">
        <f t="shared" si="2"/>
        <v/>
      </c>
      <c r="J6" s="160" t="str">
        <f t="shared" si="2"/>
        <v/>
      </c>
      <c r="K6" s="160" t="str">
        <f t="shared" si="2"/>
        <v/>
      </c>
      <c r="L6" s="160" t="str">
        <f t="shared" si="2"/>
        <v/>
      </c>
      <c r="M6" s="160" t="str">
        <f t="shared" si="2"/>
        <v/>
      </c>
      <c r="N6" s="160" t="str">
        <f t="shared" si="3"/>
        <v/>
      </c>
      <c r="O6" s="160" t="str">
        <f t="shared" si="3"/>
        <v/>
      </c>
      <c r="P6" s="160" t="str">
        <f t="shared" si="3"/>
        <v/>
      </c>
      <c r="Q6" s="160" t="str">
        <f t="shared" si="3"/>
        <v/>
      </c>
      <c r="R6" s="160" t="str">
        <f t="shared" si="3"/>
        <v/>
      </c>
      <c r="S6" s="160" t="str">
        <f t="shared" si="3"/>
        <v/>
      </c>
      <c r="T6" s="160" t="str">
        <f t="shared" si="3"/>
        <v/>
      </c>
      <c r="U6" s="160" t="str">
        <f t="shared" si="3"/>
        <v/>
      </c>
      <c r="V6" s="160" t="str">
        <f t="shared" si="3"/>
        <v/>
      </c>
      <c r="W6" s="160" t="str">
        <f t="shared" si="3"/>
        <v/>
      </c>
      <c r="X6" s="160" t="str">
        <f t="shared" si="4"/>
        <v/>
      </c>
      <c r="Y6" s="160" t="str">
        <f t="shared" si="4"/>
        <v/>
      </c>
      <c r="Z6" s="160" t="str">
        <f t="shared" si="4"/>
        <v/>
      </c>
      <c r="AA6" s="160" t="str">
        <f t="shared" si="4"/>
        <v/>
      </c>
      <c r="AB6" s="160" t="str">
        <f t="shared" si="4"/>
        <v/>
      </c>
      <c r="AC6" s="160" t="str">
        <f t="shared" si="4"/>
        <v/>
      </c>
      <c r="AD6" s="160" t="str">
        <f t="shared" si="4"/>
        <v/>
      </c>
      <c r="AE6" s="160" t="str">
        <f t="shared" si="4"/>
        <v/>
      </c>
      <c r="AF6" s="160" t="str">
        <f t="shared" si="4"/>
        <v/>
      </c>
      <c r="AG6" s="161" t="str">
        <f t="shared" si="4"/>
        <v/>
      </c>
      <c r="AH6" s="162" t="str">
        <f t="shared" si="4"/>
        <v/>
      </c>
    </row>
    <row r="7" spans="1:34" s="19" customFormat="1" ht="13.15" customHeight="1" x14ac:dyDescent="0.2">
      <c r="A7" s="152"/>
      <c r="B7" s="153"/>
      <c r="C7" s="154">
        <v>5</v>
      </c>
      <c r="D7" s="159" t="str">
        <f t="shared" si="2"/>
        <v/>
      </c>
      <c r="E7" s="160" t="str">
        <f t="shared" si="2"/>
        <v/>
      </c>
      <c r="F7" s="160" t="str">
        <f t="shared" si="2"/>
        <v/>
      </c>
      <c r="G7" s="160" t="str">
        <f t="shared" si="2"/>
        <v/>
      </c>
      <c r="H7" s="160" t="str">
        <f t="shared" si="2"/>
        <v/>
      </c>
      <c r="I7" s="160" t="str">
        <f t="shared" si="2"/>
        <v/>
      </c>
      <c r="J7" s="160" t="str">
        <f t="shared" si="2"/>
        <v/>
      </c>
      <c r="K7" s="160" t="str">
        <f t="shared" si="2"/>
        <v/>
      </c>
      <c r="L7" s="160" t="str">
        <f t="shared" si="2"/>
        <v/>
      </c>
      <c r="M7" s="160" t="str">
        <f t="shared" si="2"/>
        <v/>
      </c>
      <c r="N7" s="160" t="str">
        <f t="shared" si="3"/>
        <v/>
      </c>
      <c r="O7" s="160" t="str">
        <f t="shared" si="3"/>
        <v/>
      </c>
      <c r="P7" s="160" t="str">
        <f t="shared" si="3"/>
        <v/>
      </c>
      <c r="Q7" s="160" t="str">
        <f t="shared" si="3"/>
        <v/>
      </c>
      <c r="R7" s="160" t="str">
        <f t="shared" si="3"/>
        <v/>
      </c>
      <c r="S7" s="160" t="str">
        <f t="shared" si="3"/>
        <v/>
      </c>
      <c r="T7" s="160" t="str">
        <f t="shared" si="3"/>
        <v/>
      </c>
      <c r="U7" s="160" t="str">
        <f t="shared" si="3"/>
        <v/>
      </c>
      <c r="V7" s="160" t="str">
        <f t="shared" si="3"/>
        <v/>
      </c>
      <c r="W7" s="160" t="str">
        <f t="shared" si="3"/>
        <v/>
      </c>
      <c r="X7" s="160" t="str">
        <f t="shared" si="4"/>
        <v/>
      </c>
      <c r="Y7" s="160" t="str">
        <f t="shared" si="4"/>
        <v/>
      </c>
      <c r="Z7" s="160" t="str">
        <f t="shared" si="4"/>
        <v/>
      </c>
      <c r="AA7" s="160" t="str">
        <f t="shared" si="4"/>
        <v/>
      </c>
      <c r="AB7" s="160" t="str">
        <f t="shared" si="4"/>
        <v/>
      </c>
      <c r="AC7" s="160" t="str">
        <f t="shared" si="4"/>
        <v/>
      </c>
      <c r="AD7" s="160" t="str">
        <f t="shared" si="4"/>
        <v/>
      </c>
      <c r="AE7" s="160" t="str">
        <f t="shared" si="4"/>
        <v/>
      </c>
      <c r="AF7" s="160" t="str">
        <f t="shared" si="4"/>
        <v/>
      </c>
      <c r="AG7" s="161" t="str">
        <f t="shared" si="4"/>
        <v/>
      </c>
      <c r="AH7" s="162" t="str">
        <f t="shared" si="4"/>
        <v/>
      </c>
    </row>
    <row r="8" spans="1:34" s="19" customFormat="1" ht="13.15" customHeight="1" x14ac:dyDescent="0.2">
      <c r="A8" s="152"/>
      <c r="B8" s="153"/>
      <c r="C8" s="154">
        <v>6</v>
      </c>
      <c r="D8" s="159" t="str">
        <f t="shared" si="2"/>
        <v/>
      </c>
      <c r="E8" s="160" t="str">
        <f t="shared" si="2"/>
        <v/>
      </c>
      <c r="F8" s="160" t="str">
        <f t="shared" si="2"/>
        <v/>
      </c>
      <c r="G8" s="160" t="str">
        <f t="shared" si="2"/>
        <v/>
      </c>
      <c r="H8" s="160" t="str">
        <f t="shared" si="2"/>
        <v/>
      </c>
      <c r="I8" s="160" t="str">
        <f t="shared" si="2"/>
        <v/>
      </c>
      <c r="J8" s="160" t="str">
        <f t="shared" si="2"/>
        <v/>
      </c>
      <c r="K8" s="160" t="str">
        <f t="shared" si="2"/>
        <v/>
      </c>
      <c r="L8" s="160" t="str">
        <f t="shared" si="2"/>
        <v/>
      </c>
      <c r="M8" s="160" t="str">
        <f t="shared" si="2"/>
        <v/>
      </c>
      <c r="N8" s="160" t="str">
        <f t="shared" si="3"/>
        <v/>
      </c>
      <c r="O8" s="160" t="str">
        <f t="shared" si="3"/>
        <v/>
      </c>
      <c r="P8" s="160" t="str">
        <f t="shared" si="3"/>
        <v/>
      </c>
      <c r="Q8" s="160" t="str">
        <f t="shared" si="3"/>
        <v/>
      </c>
      <c r="R8" s="160" t="str">
        <f t="shared" si="3"/>
        <v/>
      </c>
      <c r="S8" s="160" t="str">
        <f t="shared" si="3"/>
        <v/>
      </c>
      <c r="T8" s="160" t="str">
        <f t="shared" si="3"/>
        <v/>
      </c>
      <c r="U8" s="160" t="str">
        <f t="shared" si="3"/>
        <v/>
      </c>
      <c r="V8" s="160" t="str">
        <f t="shared" si="3"/>
        <v/>
      </c>
      <c r="W8" s="160" t="str">
        <f t="shared" si="3"/>
        <v/>
      </c>
      <c r="X8" s="160" t="str">
        <f t="shared" si="4"/>
        <v/>
      </c>
      <c r="Y8" s="160" t="str">
        <f t="shared" si="4"/>
        <v/>
      </c>
      <c r="Z8" s="160" t="str">
        <f t="shared" si="4"/>
        <v/>
      </c>
      <c r="AA8" s="160" t="str">
        <f t="shared" si="4"/>
        <v/>
      </c>
      <c r="AB8" s="160" t="str">
        <f t="shared" si="4"/>
        <v/>
      </c>
      <c r="AC8" s="160" t="str">
        <f t="shared" si="4"/>
        <v/>
      </c>
      <c r="AD8" s="160" t="str">
        <f t="shared" si="4"/>
        <v/>
      </c>
      <c r="AE8" s="160" t="str">
        <f t="shared" si="4"/>
        <v/>
      </c>
      <c r="AF8" s="160" t="str">
        <f t="shared" si="4"/>
        <v/>
      </c>
      <c r="AG8" s="161" t="str">
        <f t="shared" si="4"/>
        <v/>
      </c>
      <c r="AH8" s="162" t="str">
        <f t="shared" si="4"/>
        <v/>
      </c>
    </row>
    <row r="9" spans="1:34" s="19" customFormat="1" ht="13.15" customHeight="1" x14ac:dyDescent="0.2">
      <c r="A9" s="152"/>
      <c r="B9" s="153"/>
      <c r="C9" s="154">
        <v>7</v>
      </c>
      <c r="D9" s="159" t="str">
        <f t="shared" si="2"/>
        <v/>
      </c>
      <c r="E9" s="160" t="str">
        <f t="shared" si="2"/>
        <v/>
      </c>
      <c r="F9" s="160" t="str">
        <f t="shared" si="2"/>
        <v/>
      </c>
      <c r="G9" s="160" t="str">
        <f t="shared" si="2"/>
        <v/>
      </c>
      <c r="H9" s="160" t="str">
        <f t="shared" si="2"/>
        <v/>
      </c>
      <c r="I9" s="160" t="str">
        <f t="shared" si="2"/>
        <v/>
      </c>
      <c r="J9" s="160" t="str">
        <f t="shared" si="2"/>
        <v/>
      </c>
      <c r="K9" s="160" t="str">
        <f t="shared" si="2"/>
        <v/>
      </c>
      <c r="L9" s="160" t="str">
        <f t="shared" si="2"/>
        <v/>
      </c>
      <c r="M9" s="160" t="str">
        <f t="shared" si="2"/>
        <v/>
      </c>
      <c r="N9" s="160" t="str">
        <f t="shared" si="3"/>
        <v/>
      </c>
      <c r="O9" s="160" t="str">
        <f t="shared" si="3"/>
        <v/>
      </c>
      <c r="P9" s="160" t="str">
        <f t="shared" si="3"/>
        <v/>
      </c>
      <c r="Q9" s="160" t="str">
        <f t="shared" si="3"/>
        <v/>
      </c>
      <c r="R9" s="160" t="str">
        <f t="shared" si="3"/>
        <v/>
      </c>
      <c r="S9" s="160" t="str">
        <f t="shared" si="3"/>
        <v/>
      </c>
      <c r="T9" s="160" t="str">
        <f t="shared" si="3"/>
        <v/>
      </c>
      <c r="U9" s="160" t="str">
        <f t="shared" si="3"/>
        <v/>
      </c>
      <c r="V9" s="160" t="str">
        <f t="shared" si="3"/>
        <v/>
      </c>
      <c r="W9" s="160" t="str">
        <f t="shared" si="3"/>
        <v/>
      </c>
      <c r="X9" s="160" t="str">
        <f t="shared" si="4"/>
        <v/>
      </c>
      <c r="Y9" s="160" t="str">
        <f t="shared" si="4"/>
        <v/>
      </c>
      <c r="Z9" s="160" t="str">
        <f t="shared" si="4"/>
        <v/>
      </c>
      <c r="AA9" s="160" t="str">
        <f t="shared" si="4"/>
        <v/>
      </c>
      <c r="AB9" s="160" t="str">
        <f t="shared" si="4"/>
        <v/>
      </c>
      <c r="AC9" s="160" t="str">
        <f t="shared" si="4"/>
        <v/>
      </c>
      <c r="AD9" s="160" t="str">
        <f t="shared" si="4"/>
        <v/>
      </c>
      <c r="AE9" s="160" t="str">
        <f t="shared" si="4"/>
        <v/>
      </c>
      <c r="AF9" s="160" t="str">
        <f t="shared" si="4"/>
        <v/>
      </c>
      <c r="AG9" s="161" t="str">
        <f t="shared" si="4"/>
        <v/>
      </c>
      <c r="AH9" s="162" t="str">
        <f t="shared" si="4"/>
        <v/>
      </c>
    </row>
    <row r="10" spans="1:34" s="19" customFormat="1" ht="13.15" customHeight="1" x14ac:dyDescent="0.2">
      <c r="A10" s="152"/>
      <c r="B10" s="153"/>
      <c r="C10" s="154">
        <v>8</v>
      </c>
      <c r="D10" s="159" t="str">
        <f t="shared" si="2"/>
        <v/>
      </c>
      <c r="E10" s="160" t="str">
        <f t="shared" si="2"/>
        <v/>
      </c>
      <c r="F10" s="160" t="str">
        <f t="shared" si="2"/>
        <v/>
      </c>
      <c r="G10" s="160" t="str">
        <f t="shared" si="2"/>
        <v/>
      </c>
      <c r="H10" s="160" t="str">
        <f t="shared" si="2"/>
        <v/>
      </c>
      <c r="I10" s="160" t="str">
        <f t="shared" si="2"/>
        <v/>
      </c>
      <c r="J10" s="160" t="str">
        <f t="shared" si="2"/>
        <v/>
      </c>
      <c r="K10" s="160" t="str">
        <f t="shared" si="2"/>
        <v/>
      </c>
      <c r="L10" s="160" t="str">
        <f t="shared" si="2"/>
        <v/>
      </c>
      <c r="M10" s="160" t="str">
        <f t="shared" si="2"/>
        <v/>
      </c>
      <c r="N10" s="160" t="str">
        <f t="shared" si="3"/>
        <v/>
      </c>
      <c r="O10" s="160" t="str">
        <f t="shared" si="3"/>
        <v/>
      </c>
      <c r="P10" s="160" t="str">
        <f t="shared" si="3"/>
        <v/>
      </c>
      <c r="Q10" s="160" t="str">
        <f t="shared" si="3"/>
        <v/>
      </c>
      <c r="R10" s="160" t="str">
        <f t="shared" si="3"/>
        <v/>
      </c>
      <c r="S10" s="160" t="str">
        <f t="shared" si="3"/>
        <v/>
      </c>
      <c r="T10" s="160" t="str">
        <f t="shared" si="3"/>
        <v/>
      </c>
      <c r="U10" s="160" t="str">
        <f t="shared" si="3"/>
        <v/>
      </c>
      <c r="V10" s="160" t="str">
        <f t="shared" si="3"/>
        <v/>
      </c>
      <c r="W10" s="160" t="str">
        <f t="shared" si="3"/>
        <v/>
      </c>
      <c r="X10" s="160" t="str">
        <f t="shared" si="4"/>
        <v/>
      </c>
      <c r="Y10" s="160" t="str">
        <f t="shared" si="4"/>
        <v/>
      </c>
      <c r="Z10" s="160" t="str">
        <f t="shared" si="4"/>
        <v/>
      </c>
      <c r="AA10" s="160" t="str">
        <f t="shared" si="4"/>
        <v/>
      </c>
      <c r="AB10" s="160" t="str">
        <f t="shared" si="4"/>
        <v/>
      </c>
      <c r="AC10" s="160" t="str">
        <f t="shared" si="4"/>
        <v/>
      </c>
      <c r="AD10" s="160" t="str">
        <f t="shared" si="4"/>
        <v/>
      </c>
      <c r="AE10" s="160" t="str">
        <f t="shared" si="4"/>
        <v/>
      </c>
      <c r="AF10" s="160" t="str">
        <f t="shared" si="4"/>
        <v/>
      </c>
      <c r="AG10" s="161" t="str">
        <f t="shared" si="4"/>
        <v/>
      </c>
      <c r="AH10" s="162" t="str">
        <f t="shared" si="4"/>
        <v/>
      </c>
    </row>
    <row r="11" spans="1:34" s="19" customFormat="1" ht="13.15" customHeight="1" x14ac:dyDescent="0.2">
      <c r="A11" s="152"/>
      <c r="B11" s="153"/>
      <c r="C11" s="154">
        <v>9</v>
      </c>
      <c r="D11" s="159" t="str">
        <f t="shared" si="2"/>
        <v/>
      </c>
      <c r="E11" s="160" t="str">
        <f t="shared" si="2"/>
        <v/>
      </c>
      <c r="F11" s="160" t="str">
        <f t="shared" si="2"/>
        <v/>
      </c>
      <c r="G11" s="160" t="str">
        <f t="shared" si="2"/>
        <v/>
      </c>
      <c r="H11" s="160" t="str">
        <f t="shared" si="2"/>
        <v/>
      </c>
      <c r="I11" s="160" t="str">
        <f t="shared" si="2"/>
        <v/>
      </c>
      <c r="J11" s="160" t="str">
        <f t="shared" si="2"/>
        <v/>
      </c>
      <c r="K11" s="160" t="str">
        <f t="shared" si="2"/>
        <v/>
      </c>
      <c r="L11" s="160" t="str">
        <f t="shared" si="2"/>
        <v/>
      </c>
      <c r="M11" s="160" t="str">
        <f t="shared" si="2"/>
        <v/>
      </c>
      <c r="N11" s="160" t="str">
        <f t="shared" si="3"/>
        <v/>
      </c>
      <c r="O11" s="160" t="str">
        <f t="shared" si="3"/>
        <v/>
      </c>
      <c r="P11" s="160" t="str">
        <f t="shared" si="3"/>
        <v/>
      </c>
      <c r="Q11" s="160" t="str">
        <f t="shared" si="3"/>
        <v/>
      </c>
      <c r="R11" s="160" t="str">
        <f t="shared" si="3"/>
        <v/>
      </c>
      <c r="S11" s="160" t="str">
        <f t="shared" si="3"/>
        <v/>
      </c>
      <c r="T11" s="160" t="str">
        <f t="shared" si="3"/>
        <v/>
      </c>
      <c r="U11" s="160" t="str">
        <f t="shared" si="3"/>
        <v/>
      </c>
      <c r="V11" s="160" t="str">
        <f t="shared" si="3"/>
        <v/>
      </c>
      <c r="W11" s="160" t="str">
        <f t="shared" si="3"/>
        <v/>
      </c>
      <c r="X11" s="160" t="str">
        <f t="shared" si="4"/>
        <v/>
      </c>
      <c r="Y11" s="160" t="str">
        <f t="shared" si="4"/>
        <v/>
      </c>
      <c r="Z11" s="160" t="str">
        <f t="shared" si="4"/>
        <v/>
      </c>
      <c r="AA11" s="160" t="str">
        <f t="shared" si="4"/>
        <v/>
      </c>
      <c r="AB11" s="160" t="str">
        <f t="shared" si="4"/>
        <v/>
      </c>
      <c r="AC11" s="160" t="str">
        <f t="shared" si="4"/>
        <v/>
      </c>
      <c r="AD11" s="160" t="str">
        <f t="shared" si="4"/>
        <v/>
      </c>
      <c r="AE11" s="160" t="str">
        <f t="shared" si="4"/>
        <v/>
      </c>
      <c r="AF11" s="160" t="str">
        <f t="shared" si="4"/>
        <v/>
      </c>
      <c r="AG11" s="161" t="str">
        <f t="shared" si="4"/>
        <v/>
      </c>
      <c r="AH11" s="162" t="str">
        <f t="shared" si="4"/>
        <v/>
      </c>
    </row>
    <row r="12" spans="1:34" s="19" customFormat="1" ht="13.15" customHeight="1" x14ac:dyDescent="0.2">
      <c r="A12" s="152"/>
      <c r="B12" s="153"/>
      <c r="C12" s="154">
        <v>10</v>
      </c>
      <c r="D12" s="159" t="str">
        <f t="shared" si="2"/>
        <v/>
      </c>
      <c r="E12" s="160" t="str">
        <f t="shared" si="2"/>
        <v/>
      </c>
      <c r="F12" s="160" t="str">
        <f t="shared" si="2"/>
        <v/>
      </c>
      <c r="G12" s="160" t="str">
        <f t="shared" si="2"/>
        <v/>
      </c>
      <c r="H12" s="160" t="str">
        <f t="shared" si="2"/>
        <v/>
      </c>
      <c r="I12" s="160" t="str">
        <f t="shared" si="2"/>
        <v/>
      </c>
      <c r="J12" s="160" t="str">
        <f t="shared" si="2"/>
        <v/>
      </c>
      <c r="K12" s="160" t="str">
        <f t="shared" si="2"/>
        <v/>
      </c>
      <c r="L12" s="160" t="str">
        <f t="shared" si="2"/>
        <v/>
      </c>
      <c r="M12" s="160" t="str">
        <f t="shared" si="2"/>
        <v/>
      </c>
      <c r="N12" s="160" t="str">
        <f t="shared" si="3"/>
        <v/>
      </c>
      <c r="O12" s="160" t="str">
        <f t="shared" si="3"/>
        <v/>
      </c>
      <c r="P12" s="160" t="str">
        <f t="shared" si="3"/>
        <v/>
      </c>
      <c r="Q12" s="160" t="str">
        <f t="shared" si="3"/>
        <v/>
      </c>
      <c r="R12" s="160" t="str">
        <f t="shared" si="3"/>
        <v/>
      </c>
      <c r="S12" s="160" t="str">
        <f t="shared" si="3"/>
        <v/>
      </c>
      <c r="T12" s="160" t="str">
        <f t="shared" si="3"/>
        <v/>
      </c>
      <c r="U12" s="160" t="str">
        <f t="shared" si="3"/>
        <v/>
      </c>
      <c r="V12" s="160" t="str">
        <f t="shared" si="3"/>
        <v/>
      </c>
      <c r="W12" s="160" t="str">
        <f t="shared" si="3"/>
        <v/>
      </c>
      <c r="X12" s="160" t="str">
        <f t="shared" si="4"/>
        <v/>
      </c>
      <c r="Y12" s="160" t="str">
        <f t="shared" si="4"/>
        <v/>
      </c>
      <c r="Z12" s="160" t="str">
        <f t="shared" si="4"/>
        <v/>
      </c>
      <c r="AA12" s="160" t="str">
        <f t="shared" si="4"/>
        <v/>
      </c>
      <c r="AB12" s="160" t="str">
        <f t="shared" si="4"/>
        <v/>
      </c>
      <c r="AC12" s="160" t="str">
        <f t="shared" si="4"/>
        <v/>
      </c>
      <c r="AD12" s="160" t="str">
        <f t="shared" si="4"/>
        <v/>
      </c>
      <c r="AE12" s="160" t="str">
        <f t="shared" si="4"/>
        <v/>
      </c>
      <c r="AF12" s="160" t="str">
        <f t="shared" si="4"/>
        <v/>
      </c>
      <c r="AG12" s="161" t="str">
        <f t="shared" si="4"/>
        <v/>
      </c>
      <c r="AH12" s="162" t="str">
        <f t="shared" si="4"/>
        <v/>
      </c>
    </row>
    <row r="13" spans="1:34" s="19" customFormat="1" ht="13.15" customHeight="1" x14ac:dyDescent="0.2">
      <c r="A13" s="152"/>
      <c r="B13" s="153"/>
      <c r="C13" s="154">
        <v>11</v>
      </c>
      <c r="D13" s="159" t="str">
        <f t="shared" ref="D13:M20" si="5">IFERROR(VLOOKUP(MATCH($C13,D$53:D$101,0),stuff,6),"")</f>
        <v/>
      </c>
      <c r="E13" s="160" t="str">
        <f t="shared" si="5"/>
        <v/>
      </c>
      <c r="F13" s="160" t="str">
        <f t="shared" si="5"/>
        <v/>
      </c>
      <c r="G13" s="160" t="str">
        <f t="shared" si="5"/>
        <v/>
      </c>
      <c r="H13" s="160" t="str">
        <f t="shared" si="5"/>
        <v/>
      </c>
      <c r="I13" s="160" t="str">
        <f t="shared" si="5"/>
        <v/>
      </c>
      <c r="J13" s="160" t="str">
        <f t="shared" si="5"/>
        <v/>
      </c>
      <c r="K13" s="160" t="str">
        <f t="shared" si="5"/>
        <v/>
      </c>
      <c r="L13" s="160" t="str">
        <f t="shared" si="5"/>
        <v/>
      </c>
      <c r="M13" s="160" t="str">
        <f t="shared" si="5"/>
        <v/>
      </c>
      <c r="N13" s="160" t="str">
        <f t="shared" ref="N13:W20" si="6">IFERROR(VLOOKUP(MATCH($C13,N$53:N$101,0),stuff,6),"")</f>
        <v/>
      </c>
      <c r="O13" s="160" t="str">
        <f t="shared" si="6"/>
        <v/>
      </c>
      <c r="P13" s="160" t="str">
        <f t="shared" si="6"/>
        <v/>
      </c>
      <c r="Q13" s="160" t="str">
        <f t="shared" si="6"/>
        <v/>
      </c>
      <c r="R13" s="160" t="str">
        <f t="shared" si="6"/>
        <v/>
      </c>
      <c r="S13" s="160" t="str">
        <f t="shared" si="6"/>
        <v/>
      </c>
      <c r="T13" s="160" t="str">
        <f t="shared" si="6"/>
        <v/>
      </c>
      <c r="U13" s="160" t="str">
        <f t="shared" si="6"/>
        <v/>
      </c>
      <c r="V13" s="160" t="str">
        <f t="shared" si="6"/>
        <v/>
      </c>
      <c r="W13" s="160" t="str">
        <f t="shared" si="6"/>
        <v/>
      </c>
      <c r="X13" s="160" t="str">
        <f t="shared" ref="X13:AH20" si="7">IFERROR(VLOOKUP(MATCH($C13,X$53:X$101,0),stuff,6),"")</f>
        <v/>
      </c>
      <c r="Y13" s="160" t="str">
        <f t="shared" si="7"/>
        <v/>
      </c>
      <c r="Z13" s="160" t="str">
        <f t="shared" si="7"/>
        <v/>
      </c>
      <c r="AA13" s="160" t="str">
        <f t="shared" si="7"/>
        <v/>
      </c>
      <c r="AB13" s="160" t="str">
        <f t="shared" si="7"/>
        <v/>
      </c>
      <c r="AC13" s="160" t="str">
        <f t="shared" si="7"/>
        <v/>
      </c>
      <c r="AD13" s="160" t="str">
        <f t="shared" si="7"/>
        <v/>
      </c>
      <c r="AE13" s="160" t="str">
        <f t="shared" si="7"/>
        <v/>
      </c>
      <c r="AF13" s="160" t="str">
        <f t="shared" si="7"/>
        <v/>
      </c>
      <c r="AG13" s="161" t="str">
        <f t="shared" si="7"/>
        <v/>
      </c>
      <c r="AH13" s="162" t="str">
        <f t="shared" si="7"/>
        <v/>
      </c>
    </row>
    <row r="14" spans="1:34" s="19" customFormat="1" ht="13.15" customHeight="1" x14ac:dyDescent="0.2">
      <c r="A14" s="152"/>
      <c r="B14" s="153"/>
      <c r="C14" s="154">
        <v>12</v>
      </c>
      <c r="D14" s="159" t="str">
        <f t="shared" si="5"/>
        <v/>
      </c>
      <c r="E14" s="160" t="str">
        <f t="shared" si="5"/>
        <v/>
      </c>
      <c r="F14" s="160" t="str">
        <f t="shared" si="5"/>
        <v/>
      </c>
      <c r="G14" s="160" t="str">
        <f t="shared" si="5"/>
        <v/>
      </c>
      <c r="H14" s="160" t="str">
        <f t="shared" si="5"/>
        <v/>
      </c>
      <c r="I14" s="160" t="str">
        <f t="shared" si="5"/>
        <v/>
      </c>
      <c r="J14" s="160" t="str">
        <f t="shared" si="5"/>
        <v/>
      </c>
      <c r="K14" s="160" t="str">
        <f t="shared" si="5"/>
        <v/>
      </c>
      <c r="L14" s="160" t="str">
        <f t="shared" si="5"/>
        <v/>
      </c>
      <c r="M14" s="160" t="str">
        <f t="shared" si="5"/>
        <v/>
      </c>
      <c r="N14" s="160" t="str">
        <f t="shared" si="6"/>
        <v/>
      </c>
      <c r="O14" s="160" t="str">
        <f t="shared" si="6"/>
        <v/>
      </c>
      <c r="P14" s="160" t="str">
        <f t="shared" si="6"/>
        <v/>
      </c>
      <c r="Q14" s="160" t="str">
        <f t="shared" si="6"/>
        <v/>
      </c>
      <c r="R14" s="160" t="str">
        <f t="shared" si="6"/>
        <v/>
      </c>
      <c r="S14" s="160" t="str">
        <f t="shared" si="6"/>
        <v/>
      </c>
      <c r="T14" s="160" t="str">
        <f t="shared" si="6"/>
        <v/>
      </c>
      <c r="U14" s="160" t="str">
        <f t="shared" si="6"/>
        <v/>
      </c>
      <c r="V14" s="160" t="str">
        <f t="shared" si="6"/>
        <v/>
      </c>
      <c r="W14" s="160" t="str">
        <f t="shared" si="6"/>
        <v/>
      </c>
      <c r="X14" s="160" t="str">
        <f t="shared" si="7"/>
        <v/>
      </c>
      <c r="Y14" s="160" t="str">
        <f t="shared" si="7"/>
        <v/>
      </c>
      <c r="Z14" s="160" t="str">
        <f t="shared" si="7"/>
        <v/>
      </c>
      <c r="AA14" s="160" t="str">
        <f t="shared" si="7"/>
        <v/>
      </c>
      <c r="AB14" s="160" t="str">
        <f t="shared" si="7"/>
        <v/>
      </c>
      <c r="AC14" s="160" t="str">
        <f t="shared" si="7"/>
        <v/>
      </c>
      <c r="AD14" s="160" t="str">
        <f t="shared" si="7"/>
        <v/>
      </c>
      <c r="AE14" s="160" t="str">
        <f t="shared" si="7"/>
        <v/>
      </c>
      <c r="AF14" s="160" t="str">
        <f t="shared" si="7"/>
        <v/>
      </c>
      <c r="AG14" s="161" t="str">
        <f t="shared" si="7"/>
        <v/>
      </c>
      <c r="AH14" s="162" t="str">
        <f t="shared" si="7"/>
        <v/>
      </c>
    </row>
    <row r="15" spans="1:34" s="19" customFormat="1" ht="13.15" customHeight="1" x14ac:dyDescent="0.2">
      <c r="A15" s="152"/>
      <c r="B15" s="153"/>
      <c r="C15" s="154">
        <v>13</v>
      </c>
      <c r="D15" s="159" t="str">
        <f t="shared" si="5"/>
        <v/>
      </c>
      <c r="E15" s="160" t="str">
        <f t="shared" si="5"/>
        <v/>
      </c>
      <c r="F15" s="160" t="str">
        <f t="shared" si="5"/>
        <v/>
      </c>
      <c r="G15" s="160" t="str">
        <f t="shared" si="5"/>
        <v/>
      </c>
      <c r="H15" s="160" t="str">
        <f t="shared" si="5"/>
        <v/>
      </c>
      <c r="I15" s="160" t="str">
        <f t="shared" si="5"/>
        <v/>
      </c>
      <c r="J15" s="160" t="str">
        <f t="shared" si="5"/>
        <v/>
      </c>
      <c r="K15" s="160" t="str">
        <f t="shared" si="5"/>
        <v/>
      </c>
      <c r="L15" s="160" t="str">
        <f t="shared" si="5"/>
        <v/>
      </c>
      <c r="M15" s="160" t="str">
        <f t="shared" si="5"/>
        <v/>
      </c>
      <c r="N15" s="160" t="str">
        <f t="shared" si="6"/>
        <v/>
      </c>
      <c r="O15" s="160" t="str">
        <f t="shared" si="6"/>
        <v/>
      </c>
      <c r="P15" s="160" t="str">
        <f t="shared" si="6"/>
        <v/>
      </c>
      <c r="Q15" s="160" t="str">
        <f t="shared" si="6"/>
        <v/>
      </c>
      <c r="R15" s="160" t="str">
        <f t="shared" si="6"/>
        <v/>
      </c>
      <c r="S15" s="160" t="str">
        <f t="shared" si="6"/>
        <v/>
      </c>
      <c r="T15" s="160" t="str">
        <f t="shared" si="6"/>
        <v/>
      </c>
      <c r="U15" s="160" t="str">
        <f t="shared" si="6"/>
        <v/>
      </c>
      <c r="V15" s="160" t="str">
        <f t="shared" si="6"/>
        <v/>
      </c>
      <c r="W15" s="160" t="str">
        <f t="shared" si="6"/>
        <v/>
      </c>
      <c r="X15" s="160" t="str">
        <f t="shared" si="7"/>
        <v/>
      </c>
      <c r="Y15" s="160" t="str">
        <f t="shared" si="7"/>
        <v/>
      </c>
      <c r="Z15" s="160" t="str">
        <f t="shared" si="7"/>
        <v/>
      </c>
      <c r="AA15" s="160" t="str">
        <f t="shared" si="7"/>
        <v/>
      </c>
      <c r="AB15" s="160" t="str">
        <f t="shared" si="7"/>
        <v/>
      </c>
      <c r="AC15" s="160" t="str">
        <f t="shared" si="7"/>
        <v/>
      </c>
      <c r="AD15" s="160" t="str">
        <f t="shared" si="7"/>
        <v/>
      </c>
      <c r="AE15" s="160" t="str">
        <f t="shared" si="7"/>
        <v/>
      </c>
      <c r="AF15" s="160" t="str">
        <f t="shared" si="7"/>
        <v/>
      </c>
      <c r="AG15" s="161" t="str">
        <f t="shared" si="7"/>
        <v/>
      </c>
      <c r="AH15" s="162" t="str">
        <f t="shared" si="7"/>
        <v/>
      </c>
    </row>
    <row r="16" spans="1:34" s="19" customFormat="1" ht="13.15" customHeight="1" x14ac:dyDescent="0.2">
      <c r="A16" s="152"/>
      <c r="B16" s="153"/>
      <c r="C16" s="154">
        <v>14</v>
      </c>
      <c r="D16" s="159" t="str">
        <f t="shared" si="5"/>
        <v/>
      </c>
      <c r="E16" s="160" t="str">
        <f t="shared" si="5"/>
        <v/>
      </c>
      <c r="F16" s="160" t="str">
        <f t="shared" si="5"/>
        <v/>
      </c>
      <c r="G16" s="160" t="str">
        <f t="shared" si="5"/>
        <v/>
      </c>
      <c r="H16" s="160" t="str">
        <f t="shared" si="5"/>
        <v/>
      </c>
      <c r="I16" s="160" t="str">
        <f t="shared" si="5"/>
        <v/>
      </c>
      <c r="J16" s="160" t="str">
        <f t="shared" si="5"/>
        <v/>
      </c>
      <c r="K16" s="160" t="str">
        <f t="shared" si="5"/>
        <v/>
      </c>
      <c r="L16" s="160" t="str">
        <f t="shared" si="5"/>
        <v/>
      </c>
      <c r="M16" s="160" t="str">
        <f t="shared" si="5"/>
        <v/>
      </c>
      <c r="N16" s="160" t="str">
        <f t="shared" si="6"/>
        <v/>
      </c>
      <c r="O16" s="160" t="str">
        <f t="shared" si="6"/>
        <v/>
      </c>
      <c r="P16" s="160" t="str">
        <f t="shared" si="6"/>
        <v/>
      </c>
      <c r="Q16" s="160" t="str">
        <f t="shared" si="6"/>
        <v/>
      </c>
      <c r="R16" s="160" t="str">
        <f t="shared" si="6"/>
        <v/>
      </c>
      <c r="S16" s="160" t="str">
        <f t="shared" si="6"/>
        <v/>
      </c>
      <c r="T16" s="160" t="str">
        <f t="shared" si="6"/>
        <v/>
      </c>
      <c r="U16" s="160" t="str">
        <f t="shared" si="6"/>
        <v/>
      </c>
      <c r="V16" s="160" t="str">
        <f t="shared" si="6"/>
        <v/>
      </c>
      <c r="W16" s="160" t="str">
        <f t="shared" si="6"/>
        <v/>
      </c>
      <c r="X16" s="160" t="str">
        <f t="shared" si="7"/>
        <v/>
      </c>
      <c r="Y16" s="160" t="str">
        <f t="shared" si="7"/>
        <v/>
      </c>
      <c r="Z16" s="160" t="str">
        <f t="shared" si="7"/>
        <v/>
      </c>
      <c r="AA16" s="160" t="str">
        <f t="shared" si="7"/>
        <v/>
      </c>
      <c r="AB16" s="160" t="str">
        <f t="shared" si="7"/>
        <v/>
      </c>
      <c r="AC16" s="160" t="str">
        <f t="shared" si="7"/>
        <v/>
      </c>
      <c r="AD16" s="160" t="str">
        <f t="shared" si="7"/>
        <v/>
      </c>
      <c r="AE16" s="160" t="str">
        <f t="shared" si="7"/>
        <v/>
      </c>
      <c r="AF16" s="160" t="str">
        <f t="shared" si="7"/>
        <v/>
      </c>
      <c r="AG16" s="161" t="str">
        <f t="shared" si="7"/>
        <v/>
      </c>
      <c r="AH16" s="162" t="str">
        <f t="shared" si="7"/>
        <v/>
      </c>
    </row>
    <row r="17" spans="1:34" s="19" customFormat="1" ht="13.15" customHeight="1" x14ac:dyDescent="0.2">
      <c r="A17" s="152"/>
      <c r="B17" s="153"/>
      <c r="C17" s="154">
        <v>15</v>
      </c>
      <c r="D17" s="159" t="str">
        <f t="shared" si="5"/>
        <v/>
      </c>
      <c r="E17" s="160" t="str">
        <f t="shared" si="5"/>
        <v/>
      </c>
      <c r="F17" s="160" t="str">
        <f t="shared" si="5"/>
        <v/>
      </c>
      <c r="G17" s="160" t="str">
        <f t="shared" si="5"/>
        <v/>
      </c>
      <c r="H17" s="160" t="str">
        <f t="shared" si="5"/>
        <v/>
      </c>
      <c r="I17" s="160" t="str">
        <f t="shared" si="5"/>
        <v/>
      </c>
      <c r="J17" s="160" t="str">
        <f t="shared" si="5"/>
        <v/>
      </c>
      <c r="K17" s="160" t="str">
        <f t="shared" si="5"/>
        <v/>
      </c>
      <c r="L17" s="160" t="str">
        <f t="shared" si="5"/>
        <v/>
      </c>
      <c r="M17" s="160" t="str">
        <f t="shared" si="5"/>
        <v/>
      </c>
      <c r="N17" s="160" t="str">
        <f t="shared" si="6"/>
        <v/>
      </c>
      <c r="O17" s="160" t="str">
        <f t="shared" si="6"/>
        <v/>
      </c>
      <c r="P17" s="160" t="str">
        <f t="shared" si="6"/>
        <v/>
      </c>
      <c r="Q17" s="160" t="str">
        <f t="shared" si="6"/>
        <v/>
      </c>
      <c r="R17" s="160" t="str">
        <f t="shared" si="6"/>
        <v/>
      </c>
      <c r="S17" s="160" t="str">
        <f t="shared" si="6"/>
        <v/>
      </c>
      <c r="T17" s="160" t="str">
        <f t="shared" si="6"/>
        <v/>
      </c>
      <c r="U17" s="160" t="str">
        <f t="shared" si="6"/>
        <v/>
      </c>
      <c r="V17" s="160" t="str">
        <f t="shared" si="6"/>
        <v/>
      </c>
      <c r="W17" s="160" t="str">
        <f t="shared" si="6"/>
        <v/>
      </c>
      <c r="X17" s="160" t="str">
        <f t="shared" si="7"/>
        <v/>
      </c>
      <c r="Y17" s="160" t="str">
        <f t="shared" si="7"/>
        <v/>
      </c>
      <c r="Z17" s="160" t="str">
        <f t="shared" si="7"/>
        <v/>
      </c>
      <c r="AA17" s="160" t="str">
        <f t="shared" si="7"/>
        <v/>
      </c>
      <c r="AB17" s="160" t="str">
        <f t="shared" si="7"/>
        <v/>
      </c>
      <c r="AC17" s="160" t="str">
        <f t="shared" si="7"/>
        <v/>
      </c>
      <c r="AD17" s="160" t="str">
        <f t="shared" si="7"/>
        <v/>
      </c>
      <c r="AE17" s="160" t="str">
        <f t="shared" si="7"/>
        <v/>
      </c>
      <c r="AF17" s="160" t="str">
        <f t="shared" si="7"/>
        <v/>
      </c>
      <c r="AG17" s="161" t="str">
        <f t="shared" si="7"/>
        <v/>
      </c>
      <c r="AH17" s="162" t="str">
        <f t="shared" si="7"/>
        <v/>
      </c>
    </row>
    <row r="18" spans="1:34" s="19" customFormat="1" ht="13.15" customHeight="1" x14ac:dyDescent="0.2">
      <c r="A18" s="152"/>
      <c r="B18" s="153"/>
      <c r="C18" s="154">
        <v>16</v>
      </c>
      <c r="D18" s="159" t="str">
        <f t="shared" si="5"/>
        <v/>
      </c>
      <c r="E18" s="160" t="str">
        <f t="shared" si="5"/>
        <v/>
      </c>
      <c r="F18" s="160" t="str">
        <f t="shared" si="5"/>
        <v/>
      </c>
      <c r="G18" s="160" t="str">
        <f t="shared" si="5"/>
        <v/>
      </c>
      <c r="H18" s="160" t="str">
        <f t="shared" si="5"/>
        <v/>
      </c>
      <c r="I18" s="160" t="str">
        <f t="shared" si="5"/>
        <v/>
      </c>
      <c r="J18" s="160" t="str">
        <f t="shared" si="5"/>
        <v/>
      </c>
      <c r="K18" s="160" t="str">
        <f t="shared" si="5"/>
        <v/>
      </c>
      <c r="L18" s="160" t="str">
        <f t="shared" si="5"/>
        <v/>
      </c>
      <c r="M18" s="160" t="str">
        <f t="shared" si="5"/>
        <v/>
      </c>
      <c r="N18" s="160" t="str">
        <f t="shared" si="6"/>
        <v/>
      </c>
      <c r="O18" s="160" t="str">
        <f t="shared" si="6"/>
        <v/>
      </c>
      <c r="P18" s="160" t="str">
        <f t="shared" si="6"/>
        <v/>
      </c>
      <c r="Q18" s="160" t="str">
        <f t="shared" si="6"/>
        <v/>
      </c>
      <c r="R18" s="160" t="str">
        <f t="shared" si="6"/>
        <v/>
      </c>
      <c r="S18" s="160" t="str">
        <f t="shared" si="6"/>
        <v/>
      </c>
      <c r="T18" s="160" t="str">
        <f t="shared" si="6"/>
        <v/>
      </c>
      <c r="U18" s="160" t="str">
        <f t="shared" si="6"/>
        <v/>
      </c>
      <c r="V18" s="160" t="str">
        <f t="shared" si="6"/>
        <v/>
      </c>
      <c r="W18" s="160" t="str">
        <f t="shared" si="6"/>
        <v/>
      </c>
      <c r="X18" s="160" t="str">
        <f t="shared" si="7"/>
        <v/>
      </c>
      <c r="Y18" s="160" t="str">
        <f t="shared" si="7"/>
        <v/>
      </c>
      <c r="Z18" s="160" t="str">
        <f t="shared" si="7"/>
        <v/>
      </c>
      <c r="AA18" s="160" t="str">
        <f t="shared" si="7"/>
        <v/>
      </c>
      <c r="AB18" s="160" t="str">
        <f t="shared" si="7"/>
        <v/>
      </c>
      <c r="AC18" s="160" t="str">
        <f t="shared" si="7"/>
        <v/>
      </c>
      <c r="AD18" s="160" t="str">
        <f t="shared" si="7"/>
        <v/>
      </c>
      <c r="AE18" s="160" t="str">
        <f t="shared" si="7"/>
        <v/>
      </c>
      <c r="AF18" s="160" t="str">
        <f t="shared" si="7"/>
        <v/>
      </c>
      <c r="AG18" s="161" t="str">
        <f t="shared" si="7"/>
        <v/>
      </c>
      <c r="AH18" s="162" t="str">
        <f t="shared" si="7"/>
        <v/>
      </c>
    </row>
    <row r="19" spans="1:34" s="19" customFormat="1" ht="13.15" customHeight="1" x14ac:dyDescent="0.2">
      <c r="A19" s="152"/>
      <c r="B19" s="153"/>
      <c r="C19" s="154">
        <v>17</v>
      </c>
      <c r="D19" s="159" t="str">
        <f t="shared" si="5"/>
        <v/>
      </c>
      <c r="E19" s="160" t="str">
        <f t="shared" si="5"/>
        <v/>
      </c>
      <c r="F19" s="160" t="str">
        <f t="shared" si="5"/>
        <v/>
      </c>
      <c r="G19" s="160" t="str">
        <f t="shared" si="5"/>
        <v/>
      </c>
      <c r="H19" s="160" t="str">
        <f t="shared" si="5"/>
        <v/>
      </c>
      <c r="I19" s="160" t="str">
        <f t="shared" si="5"/>
        <v/>
      </c>
      <c r="J19" s="160" t="str">
        <f t="shared" si="5"/>
        <v/>
      </c>
      <c r="K19" s="160" t="str">
        <f t="shared" si="5"/>
        <v/>
      </c>
      <c r="L19" s="160" t="str">
        <f t="shared" si="5"/>
        <v/>
      </c>
      <c r="M19" s="160" t="str">
        <f t="shared" si="5"/>
        <v/>
      </c>
      <c r="N19" s="160" t="str">
        <f t="shared" si="6"/>
        <v/>
      </c>
      <c r="O19" s="160" t="str">
        <f t="shared" si="6"/>
        <v/>
      </c>
      <c r="P19" s="160" t="str">
        <f t="shared" si="6"/>
        <v/>
      </c>
      <c r="Q19" s="160" t="str">
        <f t="shared" si="6"/>
        <v/>
      </c>
      <c r="R19" s="160" t="str">
        <f t="shared" si="6"/>
        <v/>
      </c>
      <c r="S19" s="160" t="str">
        <f t="shared" si="6"/>
        <v/>
      </c>
      <c r="T19" s="160" t="str">
        <f t="shared" si="6"/>
        <v/>
      </c>
      <c r="U19" s="160" t="str">
        <f t="shared" si="6"/>
        <v/>
      </c>
      <c r="V19" s="160" t="str">
        <f t="shared" si="6"/>
        <v/>
      </c>
      <c r="W19" s="160" t="str">
        <f t="shared" si="6"/>
        <v/>
      </c>
      <c r="X19" s="160" t="str">
        <f t="shared" si="7"/>
        <v/>
      </c>
      <c r="Y19" s="160" t="str">
        <f t="shared" si="7"/>
        <v/>
      </c>
      <c r="Z19" s="160" t="str">
        <f t="shared" si="7"/>
        <v/>
      </c>
      <c r="AA19" s="160" t="str">
        <f t="shared" si="7"/>
        <v/>
      </c>
      <c r="AB19" s="160" t="str">
        <f t="shared" si="7"/>
        <v/>
      </c>
      <c r="AC19" s="160" t="str">
        <f t="shared" si="7"/>
        <v/>
      </c>
      <c r="AD19" s="160" t="str">
        <f t="shared" si="7"/>
        <v/>
      </c>
      <c r="AE19" s="160" t="str">
        <f t="shared" si="7"/>
        <v/>
      </c>
      <c r="AF19" s="160" t="str">
        <f t="shared" si="7"/>
        <v/>
      </c>
      <c r="AG19" s="161" t="str">
        <f t="shared" si="7"/>
        <v/>
      </c>
      <c r="AH19" s="162" t="str">
        <f t="shared" si="7"/>
        <v/>
      </c>
    </row>
    <row r="20" spans="1:34" s="19" customFormat="1" ht="13.15" customHeight="1" x14ac:dyDescent="0.2">
      <c r="A20" s="152"/>
      <c r="B20" s="153"/>
      <c r="C20" s="154">
        <v>18</v>
      </c>
      <c r="D20" s="159" t="str">
        <f t="shared" si="5"/>
        <v/>
      </c>
      <c r="E20" s="160" t="str">
        <f t="shared" si="5"/>
        <v/>
      </c>
      <c r="F20" s="160" t="str">
        <f t="shared" si="5"/>
        <v/>
      </c>
      <c r="G20" s="160" t="str">
        <f t="shared" si="5"/>
        <v/>
      </c>
      <c r="H20" s="160" t="str">
        <f t="shared" si="5"/>
        <v/>
      </c>
      <c r="I20" s="160" t="str">
        <f t="shared" si="5"/>
        <v/>
      </c>
      <c r="J20" s="160" t="str">
        <f t="shared" si="5"/>
        <v/>
      </c>
      <c r="K20" s="160" t="str">
        <f t="shared" si="5"/>
        <v/>
      </c>
      <c r="L20" s="160" t="str">
        <f t="shared" si="5"/>
        <v/>
      </c>
      <c r="M20" s="160" t="str">
        <f t="shared" si="5"/>
        <v/>
      </c>
      <c r="N20" s="160" t="str">
        <f t="shared" si="6"/>
        <v/>
      </c>
      <c r="O20" s="160" t="str">
        <f t="shared" si="6"/>
        <v/>
      </c>
      <c r="P20" s="160" t="str">
        <f t="shared" si="6"/>
        <v/>
      </c>
      <c r="Q20" s="160" t="str">
        <f t="shared" si="6"/>
        <v/>
      </c>
      <c r="R20" s="160" t="str">
        <f t="shared" si="6"/>
        <v/>
      </c>
      <c r="S20" s="160" t="str">
        <f t="shared" si="6"/>
        <v/>
      </c>
      <c r="T20" s="160" t="str">
        <f t="shared" si="6"/>
        <v/>
      </c>
      <c r="U20" s="160" t="str">
        <f t="shared" si="6"/>
        <v/>
      </c>
      <c r="V20" s="160" t="str">
        <f t="shared" si="6"/>
        <v/>
      </c>
      <c r="W20" s="160" t="str">
        <f t="shared" si="6"/>
        <v/>
      </c>
      <c r="X20" s="160" t="str">
        <f t="shared" si="7"/>
        <v/>
      </c>
      <c r="Y20" s="160" t="str">
        <f t="shared" si="7"/>
        <v/>
      </c>
      <c r="Z20" s="160" t="str">
        <f t="shared" si="7"/>
        <v/>
      </c>
      <c r="AA20" s="160" t="str">
        <f t="shared" si="7"/>
        <v/>
      </c>
      <c r="AB20" s="160" t="str">
        <f t="shared" si="7"/>
        <v/>
      </c>
      <c r="AC20" s="160" t="str">
        <f t="shared" si="7"/>
        <v/>
      </c>
      <c r="AD20" s="160" t="str">
        <f t="shared" si="7"/>
        <v/>
      </c>
      <c r="AE20" s="160" t="str">
        <f t="shared" si="7"/>
        <v/>
      </c>
      <c r="AF20" s="160" t="str">
        <f t="shared" si="7"/>
        <v/>
      </c>
      <c r="AG20" s="160" t="str">
        <f t="shared" si="7"/>
        <v/>
      </c>
      <c r="AH20" s="162" t="str">
        <f t="shared" si="7"/>
        <v/>
      </c>
    </row>
    <row r="21" spans="1:34" s="19" customFormat="1" ht="13.15" customHeight="1" x14ac:dyDescent="0.2">
      <c r="A21" s="152"/>
      <c r="B21" s="153"/>
      <c r="C21" s="154">
        <v>19</v>
      </c>
      <c r="D21" s="159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2"/>
    </row>
    <row r="22" spans="1:34" s="19" customFormat="1" ht="13.15" customHeight="1" x14ac:dyDescent="0.2">
      <c r="A22" s="152"/>
      <c r="B22" s="153"/>
      <c r="C22" s="154">
        <v>20</v>
      </c>
      <c r="D22" s="159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2"/>
    </row>
    <row r="23" spans="1:34" s="19" customFormat="1" ht="13.15" customHeight="1" x14ac:dyDescent="0.2">
      <c r="A23" s="152"/>
      <c r="B23" s="153"/>
      <c r="C23" s="154">
        <v>21</v>
      </c>
      <c r="D23" s="159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2"/>
    </row>
    <row r="24" spans="1:34" s="19" customFormat="1" ht="13.15" customHeight="1" x14ac:dyDescent="0.2">
      <c r="A24" s="152"/>
      <c r="B24" s="153"/>
      <c r="C24" s="154">
        <v>22</v>
      </c>
      <c r="D24" s="159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2"/>
    </row>
    <row r="25" spans="1:34" s="19" customFormat="1" ht="13.15" customHeight="1" x14ac:dyDescent="0.2">
      <c r="A25" s="152"/>
      <c r="B25" s="153"/>
      <c r="C25" s="154">
        <v>23</v>
      </c>
      <c r="D25" s="159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2"/>
    </row>
    <row r="26" spans="1:34" s="19" customFormat="1" ht="13.15" customHeight="1" x14ac:dyDescent="0.2">
      <c r="A26" s="152"/>
      <c r="B26" s="153"/>
      <c r="C26" s="154">
        <v>24</v>
      </c>
      <c r="D26" s="159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2"/>
    </row>
    <row r="27" spans="1:34" s="19" customFormat="1" ht="13.15" customHeight="1" x14ac:dyDescent="0.2">
      <c r="A27" s="152"/>
      <c r="B27" s="153"/>
      <c r="C27" s="154">
        <v>25</v>
      </c>
      <c r="D27" s="159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2"/>
    </row>
    <row r="28" spans="1:34" s="19" customFormat="1" ht="13.15" customHeight="1" x14ac:dyDescent="0.2">
      <c r="A28" s="152"/>
      <c r="B28" s="153"/>
      <c r="C28" s="154">
        <v>26</v>
      </c>
      <c r="D28" s="159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2"/>
    </row>
    <row r="29" spans="1:34" s="19" customFormat="1" ht="13.15" customHeight="1" x14ac:dyDescent="0.2">
      <c r="A29" s="152"/>
      <c r="B29" s="153"/>
      <c r="C29" s="154">
        <v>27</v>
      </c>
      <c r="D29" s="159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2"/>
    </row>
    <row r="30" spans="1:34" s="19" customFormat="1" ht="13.15" customHeight="1" x14ac:dyDescent="0.2">
      <c r="A30" s="152"/>
      <c r="B30" s="153"/>
      <c r="C30" s="154">
        <v>28</v>
      </c>
      <c r="D30" s="159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2"/>
    </row>
    <row r="31" spans="1:34" s="19" customFormat="1" ht="13.15" customHeight="1" x14ac:dyDescent="0.2">
      <c r="A31" s="152"/>
      <c r="B31" s="153"/>
      <c r="C31" s="154">
        <v>29</v>
      </c>
      <c r="D31" s="159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2"/>
    </row>
    <row r="32" spans="1:34" s="19" customFormat="1" ht="13.15" customHeight="1" x14ac:dyDescent="0.2">
      <c r="A32" s="152"/>
      <c r="B32" s="153"/>
      <c r="C32" s="154">
        <v>30</v>
      </c>
      <c r="D32" s="159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2"/>
    </row>
    <row r="33" spans="1:34" s="19" customFormat="1" ht="13.15" customHeight="1" x14ac:dyDescent="0.2">
      <c r="A33" s="152"/>
      <c r="B33" s="153"/>
      <c r="C33" s="154">
        <v>31</v>
      </c>
      <c r="D33" s="159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2"/>
    </row>
    <row r="34" spans="1:34" s="19" customFormat="1" ht="13.15" customHeight="1" x14ac:dyDescent="0.2">
      <c r="A34" s="152"/>
      <c r="B34" s="153"/>
      <c r="C34" s="154">
        <v>32</v>
      </c>
      <c r="D34" s="159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2"/>
    </row>
    <row r="35" spans="1:34" s="19" customFormat="1" ht="13.15" customHeight="1" x14ac:dyDescent="0.2">
      <c r="A35" s="152"/>
      <c r="B35" s="153"/>
      <c r="C35" s="154">
        <v>33</v>
      </c>
      <c r="D35" s="159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2"/>
    </row>
    <row r="36" spans="1:34" s="19" customFormat="1" ht="13.15" customHeight="1" x14ac:dyDescent="0.2">
      <c r="A36" s="152"/>
      <c r="B36" s="153"/>
      <c r="C36" s="154">
        <v>34</v>
      </c>
      <c r="D36" s="159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2"/>
    </row>
    <row r="37" spans="1:34" s="19" customFormat="1" ht="13.15" customHeight="1" x14ac:dyDescent="0.2">
      <c r="A37" s="152"/>
      <c r="B37" s="153"/>
      <c r="C37" s="154">
        <v>35</v>
      </c>
      <c r="D37" s="159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2"/>
    </row>
    <row r="38" spans="1:34" s="19" customFormat="1" ht="13.15" customHeight="1" x14ac:dyDescent="0.2">
      <c r="A38" s="152"/>
      <c r="B38" s="153"/>
      <c r="C38" s="154">
        <v>36</v>
      </c>
      <c r="D38" s="159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2"/>
    </row>
    <row r="39" spans="1:34" s="19" customFormat="1" ht="13.15" customHeight="1" x14ac:dyDescent="0.2">
      <c r="A39" s="152"/>
      <c r="B39" s="153"/>
      <c r="C39" s="154">
        <v>37</v>
      </c>
      <c r="D39" s="159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2"/>
    </row>
    <row r="40" spans="1:34" s="19" customFormat="1" ht="13.15" customHeight="1" x14ac:dyDescent="0.2">
      <c r="A40" s="152"/>
      <c r="B40" s="153"/>
      <c r="C40" s="154">
        <v>38</v>
      </c>
      <c r="D40" s="159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2"/>
    </row>
    <row r="41" spans="1:34" s="19" customFormat="1" ht="13.15" customHeight="1" x14ac:dyDescent="0.2">
      <c r="A41" s="152"/>
      <c r="B41" s="153"/>
      <c r="C41" s="154">
        <v>39</v>
      </c>
      <c r="D41" s="159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2"/>
    </row>
    <row r="42" spans="1:34" s="19" customFormat="1" ht="13.15" customHeight="1" x14ac:dyDescent="0.2">
      <c r="A42" s="152"/>
      <c r="B42" s="153"/>
      <c r="C42" s="154">
        <v>40</v>
      </c>
      <c r="D42" s="159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2"/>
    </row>
    <row r="43" spans="1:34" s="19" customFormat="1" ht="13.15" customHeight="1" x14ac:dyDescent="0.2">
      <c r="A43" s="152"/>
      <c r="B43" s="153"/>
      <c r="C43" s="154">
        <v>41</v>
      </c>
      <c r="D43" s="159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2"/>
    </row>
    <row r="44" spans="1:34" s="19" customFormat="1" ht="13.15" customHeight="1" x14ac:dyDescent="0.2">
      <c r="A44" s="152"/>
      <c r="B44" s="153"/>
      <c r="C44" s="154">
        <v>42</v>
      </c>
      <c r="D44" s="159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2"/>
    </row>
    <row r="45" spans="1:34" s="19" customFormat="1" ht="13.15" customHeight="1" x14ac:dyDescent="0.2">
      <c r="A45" s="152"/>
      <c r="B45" s="153"/>
      <c r="C45" s="154">
        <v>43</v>
      </c>
      <c r="D45" s="159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2"/>
    </row>
    <row r="46" spans="1:34" s="19" customFormat="1" ht="13.15" customHeight="1" x14ac:dyDescent="0.2">
      <c r="A46" s="152"/>
      <c r="B46" s="153"/>
      <c r="C46" s="154">
        <v>44</v>
      </c>
      <c r="D46" s="159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2"/>
    </row>
    <row r="47" spans="1:34" s="19" customFormat="1" ht="13.15" customHeight="1" x14ac:dyDescent="0.2">
      <c r="A47" s="152"/>
      <c r="B47" s="153"/>
      <c r="C47" s="154">
        <v>45</v>
      </c>
      <c r="D47" s="159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2"/>
    </row>
    <row r="48" spans="1:34" s="19" customFormat="1" ht="13.15" customHeight="1" x14ac:dyDescent="0.2">
      <c r="A48" s="152"/>
      <c r="B48" s="153"/>
      <c r="C48" s="154">
        <v>46</v>
      </c>
      <c r="D48" s="159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2"/>
    </row>
    <row r="49" spans="1:34" s="19" customFormat="1" ht="13.15" customHeight="1" x14ac:dyDescent="0.2">
      <c r="A49" s="152"/>
      <c r="B49" s="153"/>
      <c r="C49" s="154">
        <v>47</v>
      </c>
      <c r="D49" s="159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2"/>
    </row>
    <row r="50" spans="1:34" s="19" customFormat="1" ht="13.15" customHeight="1" x14ac:dyDescent="0.2">
      <c r="A50" s="152"/>
      <c r="B50" s="153"/>
      <c r="C50" s="154">
        <v>48</v>
      </c>
      <c r="D50" s="159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2"/>
    </row>
    <row r="51" spans="1:34" s="19" customFormat="1" ht="13.15" customHeight="1" x14ac:dyDescent="0.2">
      <c r="A51" s="152"/>
      <c r="B51" s="153"/>
      <c r="C51" s="154">
        <v>49</v>
      </c>
      <c r="D51" s="159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2"/>
    </row>
    <row r="52" spans="1:34" s="19" customFormat="1" ht="13.15" customHeight="1" x14ac:dyDescent="0.2">
      <c r="A52" s="152"/>
      <c r="B52" s="153"/>
      <c r="C52" s="154">
        <v>50</v>
      </c>
      <c r="D52" s="163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5"/>
    </row>
    <row r="53" spans="1:34" ht="13.15" customHeight="1" x14ac:dyDescent="0.2">
      <c r="A53" s="140">
        <v>1</v>
      </c>
      <c r="B53" s="141" t="str">
        <f t="shared" ref="B53:B84" si="8">IFERROR(VLOOKUP(A53,stuff,2,FALSE),"")</f>
        <v>51774</v>
      </c>
      <c r="C53" s="137" t="str">
        <f t="shared" ref="C53:C84" si="9">IFERROR(VLOOKUP(A53,stuff,3,FALSE),"")</f>
        <v>山村 博</v>
      </c>
      <c r="D53" s="135" t="str">
        <f>IF(COUNTIF('勤務表 (2)'!D$3:D3,$A$1)=1,1,"")</f>
        <v/>
      </c>
      <c r="E53" s="136" t="str">
        <f>IF(COUNTIF('勤務表 (2)'!E$3:E3,$A$1)=1,1,"")</f>
        <v/>
      </c>
      <c r="F53" s="136" t="str">
        <f>IF(COUNTIF('勤務表 (2)'!F$3:F3,$A$1)=1,1,"")</f>
        <v/>
      </c>
      <c r="G53" s="136" t="str">
        <f>IF(COUNTIF('勤務表 (2)'!G$3:G3,$A$1)=1,1,"")</f>
        <v/>
      </c>
      <c r="H53" s="136" t="str">
        <f>IF(COUNTIF('勤務表 (2)'!H$3:H3,$A$1)=1,1,"")</f>
        <v/>
      </c>
      <c r="I53" s="136" t="str">
        <f>IF(COUNTIF('勤務表 (2)'!I$3:I3,$A$1)=1,1,"")</f>
        <v/>
      </c>
      <c r="J53" s="136" t="str">
        <f>IF(COUNTIF('勤務表 (2)'!J$3:J3,$A$1)=1,1,"")</f>
        <v/>
      </c>
      <c r="K53" s="136" t="str">
        <f>IF(COUNTIF('勤務表 (2)'!K$3:K3,$A$1)=1,1,"")</f>
        <v/>
      </c>
      <c r="L53" s="136" t="str">
        <f>IF(COUNTIF('勤務表 (2)'!L$3:L3,$A$1)=1,1,"")</f>
        <v/>
      </c>
      <c r="M53" s="136" t="str">
        <f>IF(COUNTIF('勤務表 (2)'!M$3:M3,$A$1)=1,1,"")</f>
        <v/>
      </c>
      <c r="N53" s="136" t="str">
        <f>IF(COUNTIF('勤務表 (2)'!N$3:N3,$A$1)=1,1,"")</f>
        <v/>
      </c>
      <c r="O53" s="136" t="str">
        <f>IF(COUNTIF('勤務表 (2)'!O$3:O3,$A$1)=1,1,"")</f>
        <v/>
      </c>
      <c r="P53" s="136" t="str">
        <f>IF(COUNTIF('勤務表 (2)'!P$3:P3,$A$1)=1,1,"")</f>
        <v/>
      </c>
      <c r="Q53" s="136" t="str">
        <f>IF(COUNTIF('勤務表 (2)'!Q$3:Q3,$A$1)=1,1,"")</f>
        <v/>
      </c>
      <c r="R53" s="136" t="str">
        <f>IF(COUNTIF('勤務表 (2)'!R$3:R3,$A$1)=1,1,"")</f>
        <v/>
      </c>
      <c r="S53" s="136" t="str">
        <f>IF(COUNTIF('勤務表 (2)'!S$3:S3,$A$1)=1,1,"")</f>
        <v/>
      </c>
      <c r="T53" s="136" t="str">
        <f>IF(COUNTIF('勤務表 (2)'!T$3:T3,$A$1)=1,1,"")</f>
        <v/>
      </c>
      <c r="U53" s="136" t="str">
        <f>IF(COUNTIF('勤務表 (2)'!U$3:U3,$A$1)=1,1,"")</f>
        <v/>
      </c>
      <c r="V53" s="136" t="str">
        <f>IF(COUNTIF('勤務表 (2)'!V$3:V3,$A$1)=1,1,"")</f>
        <v/>
      </c>
      <c r="W53" s="136" t="str">
        <f>IF(COUNTIF('勤務表 (2)'!W$3:W3,$A$1)=1,1,"")</f>
        <v/>
      </c>
      <c r="X53" s="136" t="str">
        <f>IF(COUNTIF('勤務表 (2)'!X$3:X3,$A$1)=1,1,"")</f>
        <v/>
      </c>
      <c r="Y53" s="136" t="str">
        <f>IF(COUNTIF('勤務表 (2)'!Y$3:Y3,$A$1)=1,1,"")</f>
        <v/>
      </c>
      <c r="Z53" s="136" t="str">
        <f>IF(COUNTIF('勤務表 (2)'!Z$3:Z3,$A$1)=1,1,"")</f>
        <v/>
      </c>
      <c r="AA53" s="136" t="str">
        <f>IF(COUNTIF('勤務表 (2)'!AA$3:AA3,$A$1)=1,1,"")</f>
        <v/>
      </c>
      <c r="AB53" s="136" t="str">
        <f>IF(COUNTIF('勤務表 (2)'!AB$3:AB3,$A$1)=1,1,"")</f>
        <v/>
      </c>
      <c r="AC53" s="136" t="str">
        <f>IF(COUNTIF('勤務表 (2)'!AC$3:AC3,$A$1)=1,1,"")</f>
        <v/>
      </c>
      <c r="AD53" s="136" t="str">
        <f>IF(COUNTIF('勤務表 (2)'!AD$3:AD3,$A$1)=1,1,"")</f>
        <v/>
      </c>
      <c r="AE53" s="136" t="str">
        <f>IF(COUNTIF('勤務表 (2)'!AE$3:AE3,$A$1)=1,1,"")</f>
        <v/>
      </c>
      <c r="AF53" s="136" t="str">
        <f>IF(COUNTIF('勤務表 (2)'!AF$3:AF3,$A$1)=1,1,"")</f>
        <v/>
      </c>
      <c r="AG53" s="136" t="str">
        <f>IF(COUNTIF('勤務表 (2)'!AG$3:AG3,$A$1)=1,1,"")</f>
        <v/>
      </c>
      <c r="AH53" s="137" t="str">
        <f>IF(COUNTIF('勤務表 (2)'!AH$3:AH3,$A$1)=1,1,"")</f>
        <v/>
      </c>
    </row>
    <row r="54" spans="1:34" ht="13.15" customHeight="1" x14ac:dyDescent="0.2">
      <c r="A54" s="142">
        <f>IFERROR(IF(A53+1&lt;=MAX('デイリーデータ (2)'!G:G),A53+1,""),"")</f>
        <v>2</v>
      </c>
      <c r="B54" s="143" t="str">
        <f t="shared" si="8"/>
        <v>35665</v>
      </c>
      <c r="C54" s="144" t="str">
        <f t="shared" si="9"/>
        <v>山下 修</v>
      </c>
      <c r="D54" s="145" t="str">
        <f>IF(COUNTIF('勤務表 (2)'!D$3:D4,明!$A$1)=COUNTIF('勤務表 (2)'!D$3:D3,明!$A$1),"",COUNTIF('勤務表 (2)'!D$3:D4,明!$A$1))</f>
        <v/>
      </c>
      <c r="E54" s="146" t="str">
        <f>IF(COUNTIF('勤務表 (2)'!E$3:E4,明!$A$1)=COUNTIF('勤務表 (2)'!E$3:E3,明!$A$1),"",COUNTIF('勤務表 (2)'!E$3:E4,明!$A$1))</f>
        <v/>
      </c>
      <c r="F54" s="146" t="str">
        <f>IF(COUNTIF('勤務表 (2)'!F$3:F4,明!$A$1)=COUNTIF('勤務表 (2)'!F$3:F3,明!$A$1),"",COUNTIF('勤務表 (2)'!F$3:F4,明!$A$1))</f>
        <v/>
      </c>
      <c r="G54" s="146" t="str">
        <f>IF(COUNTIF('勤務表 (2)'!G$3:G4,明!$A$1)=COUNTIF('勤務表 (2)'!G$3:G3,明!$A$1),"",COUNTIF('勤務表 (2)'!G$3:G4,明!$A$1))</f>
        <v/>
      </c>
      <c r="H54" s="146" t="str">
        <f>IF(COUNTIF('勤務表 (2)'!H$3:H4,明!$A$1)=COUNTIF('勤務表 (2)'!H$3:H3,明!$A$1),"",COUNTIF('勤務表 (2)'!H$3:H4,明!$A$1))</f>
        <v/>
      </c>
      <c r="I54" s="146" t="str">
        <f>IF(COUNTIF('勤務表 (2)'!I$3:I4,明!$A$1)=COUNTIF('勤務表 (2)'!I$3:I3,明!$A$1),"",COUNTIF('勤務表 (2)'!I$3:I4,明!$A$1))</f>
        <v/>
      </c>
      <c r="J54" s="146" t="str">
        <f>IF(COUNTIF('勤務表 (2)'!J$3:J4,明!$A$1)=COUNTIF('勤務表 (2)'!J$3:J3,明!$A$1),"",COUNTIF('勤務表 (2)'!J$3:J4,明!$A$1))</f>
        <v/>
      </c>
      <c r="K54" s="146" t="str">
        <f>IF(COUNTIF('勤務表 (2)'!K$3:K4,明!$A$1)=COUNTIF('勤務表 (2)'!K$3:K3,明!$A$1),"",COUNTIF('勤務表 (2)'!K$3:K4,明!$A$1))</f>
        <v/>
      </c>
      <c r="L54" s="146" t="str">
        <f>IF(COUNTIF('勤務表 (2)'!L$3:L4,明!$A$1)=COUNTIF('勤務表 (2)'!L$3:L3,明!$A$1),"",COUNTIF('勤務表 (2)'!L$3:L4,明!$A$1))</f>
        <v/>
      </c>
      <c r="M54" s="146" t="str">
        <f>IF(COUNTIF('勤務表 (2)'!M$3:M4,明!$A$1)=COUNTIF('勤務表 (2)'!M$3:M3,明!$A$1),"",COUNTIF('勤務表 (2)'!M$3:M4,明!$A$1))</f>
        <v/>
      </c>
      <c r="N54" s="146" t="str">
        <f>IF(COUNTIF('勤務表 (2)'!N$3:N4,明!$A$1)=COUNTIF('勤務表 (2)'!N$3:N3,明!$A$1),"",COUNTIF('勤務表 (2)'!N$3:N4,明!$A$1))</f>
        <v/>
      </c>
      <c r="O54" s="146" t="str">
        <f>IF(COUNTIF('勤務表 (2)'!O$3:O4,明!$A$1)=COUNTIF('勤務表 (2)'!O$3:O3,明!$A$1),"",COUNTIF('勤務表 (2)'!O$3:O4,明!$A$1))</f>
        <v/>
      </c>
      <c r="P54" s="146" t="str">
        <f>IF(COUNTIF('勤務表 (2)'!P$3:P4,明!$A$1)=COUNTIF('勤務表 (2)'!P$3:P3,明!$A$1),"",COUNTIF('勤務表 (2)'!P$3:P4,明!$A$1))</f>
        <v/>
      </c>
      <c r="Q54" s="146" t="str">
        <f>IF(COUNTIF('勤務表 (2)'!Q$3:Q4,明!$A$1)=COUNTIF('勤務表 (2)'!Q$3:Q3,明!$A$1),"",COUNTIF('勤務表 (2)'!Q$3:Q4,明!$A$1))</f>
        <v/>
      </c>
      <c r="R54" s="146" t="str">
        <f>IF(COUNTIF('勤務表 (2)'!R$3:R4,明!$A$1)=COUNTIF('勤務表 (2)'!R$3:R3,明!$A$1),"",COUNTIF('勤務表 (2)'!R$3:R4,明!$A$1))</f>
        <v/>
      </c>
      <c r="S54" s="146" t="str">
        <f>IF(COUNTIF('勤務表 (2)'!S$3:S4,明!$A$1)=COUNTIF('勤務表 (2)'!S$3:S3,明!$A$1),"",COUNTIF('勤務表 (2)'!S$3:S4,明!$A$1))</f>
        <v/>
      </c>
      <c r="T54" s="146" t="str">
        <f>IF(COUNTIF('勤務表 (2)'!T$3:T4,明!$A$1)=COUNTIF('勤務表 (2)'!T$3:T3,明!$A$1),"",COUNTIF('勤務表 (2)'!T$3:T4,明!$A$1))</f>
        <v/>
      </c>
      <c r="U54" s="146" t="str">
        <f>IF(COUNTIF('勤務表 (2)'!U$3:U4,明!$A$1)=COUNTIF('勤務表 (2)'!U$3:U3,明!$A$1),"",COUNTIF('勤務表 (2)'!U$3:U4,明!$A$1))</f>
        <v/>
      </c>
      <c r="V54" s="146" t="str">
        <f>IF(COUNTIF('勤務表 (2)'!V$3:V4,明!$A$1)=COUNTIF('勤務表 (2)'!V$3:V3,明!$A$1),"",COUNTIF('勤務表 (2)'!V$3:V4,明!$A$1))</f>
        <v/>
      </c>
      <c r="W54" s="146" t="str">
        <f>IF(COUNTIF('勤務表 (2)'!W$3:W4,明!$A$1)=COUNTIF('勤務表 (2)'!W$3:W3,明!$A$1),"",COUNTIF('勤務表 (2)'!W$3:W4,明!$A$1))</f>
        <v/>
      </c>
      <c r="X54" s="146" t="str">
        <f>IF(COUNTIF('勤務表 (2)'!X$3:X4,明!$A$1)=COUNTIF('勤務表 (2)'!X$3:X3,明!$A$1),"",COUNTIF('勤務表 (2)'!X$3:X4,明!$A$1))</f>
        <v/>
      </c>
      <c r="Y54" s="146" t="str">
        <f>IF(COUNTIF('勤務表 (2)'!Y$3:Y4,明!$A$1)=COUNTIF('勤務表 (2)'!Y$3:Y3,明!$A$1),"",COUNTIF('勤務表 (2)'!Y$3:Y4,明!$A$1))</f>
        <v/>
      </c>
      <c r="Z54" s="146" t="str">
        <f>IF(COUNTIF('勤務表 (2)'!Z$3:Z4,明!$A$1)=COUNTIF('勤務表 (2)'!Z$3:Z3,明!$A$1),"",COUNTIF('勤務表 (2)'!Z$3:Z4,明!$A$1))</f>
        <v/>
      </c>
      <c r="AA54" s="146" t="str">
        <f>IF(COUNTIF('勤務表 (2)'!AA$3:AA4,明!$A$1)=COUNTIF('勤務表 (2)'!AA$3:AA3,明!$A$1),"",COUNTIF('勤務表 (2)'!AA$3:AA4,明!$A$1))</f>
        <v/>
      </c>
      <c r="AB54" s="146" t="str">
        <f>IF(COUNTIF('勤務表 (2)'!AB$3:AB4,明!$A$1)=COUNTIF('勤務表 (2)'!AB$3:AB3,明!$A$1),"",COUNTIF('勤務表 (2)'!AB$3:AB4,明!$A$1))</f>
        <v/>
      </c>
      <c r="AC54" s="146" t="str">
        <f>IF(COUNTIF('勤務表 (2)'!AC$3:AC4,明!$A$1)=COUNTIF('勤務表 (2)'!AC$3:AC3,明!$A$1),"",COUNTIF('勤務表 (2)'!AC$3:AC4,明!$A$1))</f>
        <v/>
      </c>
      <c r="AD54" s="146" t="str">
        <f>IF(COUNTIF('勤務表 (2)'!AD$3:AD4,明!$A$1)=COUNTIF('勤務表 (2)'!AD$3:AD3,明!$A$1),"",COUNTIF('勤務表 (2)'!AD$3:AD4,明!$A$1))</f>
        <v/>
      </c>
      <c r="AE54" s="146" t="str">
        <f>IF(COUNTIF('勤務表 (2)'!AE$3:AE4,明!$A$1)=COUNTIF('勤務表 (2)'!AE$3:AE3,明!$A$1),"",COUNTIF('勤務表 (2)'!AE$3:AE4,明!$A$1))</f>
        <v/>
      </c>
      <c r="AF54" s="146" t="str">
        <f>IF(COUNTIF('勤務表 (2)'!AF$3:AF4,明!$A$1)=COUNTIF('勤務表 (2)'!AF$3:AF3,明!$A$1),"",COUNTIF('勤務表 (2)'!AF$3:AF4,明!$A$1))</f>
        <v/>
      </c>
      <c r="AG54" s="146" t="str">
        <f>IF(COUNTIF('勤務表 (2)'!AG$3:AG4,明!$A$1)=COUNTIF('勤務表 (2)'!AG$3:AG3,明!$A$1),"",COUNTIF('勤務表 (2)'!AG$3:AG4,明!$A$1))</f>
        <v/>
      </c>
      <c r="AH54" s="144" t="str">
        <f>IF(COUNTIF('勤務表 (2)'!AH$3:AH4,明!$A$1)=COUNTIF('勤務表 (2)'!AH$3:AH3,明!$A$1),"",COUNTIF('勤務表 (2)'!AH$3:AH4,明!$A$1))</f>
        <v/>
      </c>
    </row>
    <row r="55" spans="1:34" ht="13.15" customHeight="1" x14ac:dyDescent="0.2">
      <c r="A55" s="142">
        <f>IFERROR(IF(A54+1&lt;=MAX('デイリーデータ (2)'!G:G),A54+1,""),"")</f>
        <v>3</v>
      </c>
      <c r="B55" s="143" t="str">
        <f t="shared" si="8"/>
        <v>62993</v>
      </c>
      <c r="C55" s="144" t="str">
        <f t="shared" si="9"/>
        <v>平田 恵哉</v>
      </c>
      <c r="D55" s="145" t="str">
        <f>IF(COUNTIF('勤務表 (2)'!D$3:D5,明!$A$1)=COUNTIF('勤務表 (2)'!D$3:D4,明!$A$1),"",COUNTIF('勤務表 (2)'!D$3:D5,明!$A$1))</f>
        <v/>
      </c>
      <c r="E55" s="146" t="str">
        <f>IF(COUNTIF('勤務表 (2)'!E$3:E5,明!$A$1)=COUNTIF('勤務表 (2)'!E$3:E4,明!$A$1),"",COUNTIF('勤務表 (2)'!E$3:E5,明!$A$1))</f>
        <v/>
      </c>
      <c r="F55" s="146" t="str">
        <f>IF(COUNTIF('勤務表 (2)'!F$3:F5,明!$A$1)=COUNTIF('勤務表 (2)'!F$3:F4,明!$A$1),"",COUNTIF('勤務表 (2)'!F$3:F5,明!$A$1))</f>
        <v/>
      </c>
      <c r="G55" s="146" t="str">
        <f>IF(COUNTIF('勤務表 (2)'!G$3:G5,明!$A$1)=COUNTIF('勤務表 (2)'!G$3:G4,明!$A$1),"",COUNTIF('勤務表 (2)'!G$3:G5,明!$A$1))</f>
        <v/>
      </c>
      <c r="H55" s="146" t="str">
        <f>IF(COUNTIF('勤務表 (2)'!H$3:H5,明!$A$1)=COUNTIF('勤務表 (2)'!H$3:H4,明!$A$1),"",COUNTIF('勤務表 (2)'!H$3:H5,明!$A$1))</f>
        <v/>
      </c>
      <c r="I55" s="146" t="str">
        <f>IF(COUNTIF('勤務表 (2)'!I$3:I5,明!$A$1)=COUNTIF('勤務表 (2)'!I$3:I4,明!$A$1),"",COUNTIF('勤務表 (2)'!I$3:I5,明!$A$1))</f>
        <v/>
      </c>
      <c r="J55" s="146" t="str">
        <f>IF(COUNTIF('勤務表 (2)'!J$3:J5,明!$A$1)=COUNTIF('勤務表 (2)'!J$3:J4,明!$A$1),"",COUNTIF('勤務表 (2)'!J$3:J5,明!$A$1))</f>
        <v/>
      </c>
      <c r="K55" s="146" t="str">
        <f>IF(COUNTIF('勤務表 (2)'!K$3:K5,明!$A$1)=COUNTIF('勤務表 (2)'!K$3:K4,明!$A$1),"",COUNTIF('勤務表 (2)'!K$3:K5,明!$A$1))</f>
        <v/>
      </c>
      <c r="L55" s="146">
        <f>IF(COUNTIF('勤務表 (2)'!L$3:L5,明!$A$1)=COUNTIF('勤務表 (2)'!L$3:L4,明!$A$1),"",COUNTIF('勤務表 (2)'!L$3:L5,明!$A$1))</f>
        <v>1</v>
      </c>
      <c r="M55" s="146" t="str">
        <f>IF(COUNTIF('勤務表 (2)'!M$3:M5,明!$A$1)=COUNTIF('勤務表 (2)'!M$3:M4,明!$A$1),"",COUNTIF('勤務表 (2)'!M$3:M5,明!$A$1))</f>
        <v/>
      </c>
      <c r="N55" s="146" t="str">
        <f>IF(COUNTIF('勤務表 (2)'!N$3:N5,明!$A$1)=COUNTIF('勤務表 (2)'!N$3:N4,明!$A$1),"",COUNTIF('勤務表 (2)'!N$3:N5,明!$A$1))</f>
        <v/>
      </c>
      <c r="O55" s="146" t="str">
        <f>IF(COUNTIF('勤務表 (2)'!O$3:O5,明!$A$1)=COUNTIF('勤務表 (2)'!O$3:O4,明!$A$1),"",COUNTIF('勤務表 (2)'!O$3:O5,明!$A$1))</f>
        <v/>
      </c>
      <c r="P55" s="146" t="str">
        <f>IF(COUNTIF('勤務表 (2)'!P$3:P5,明!$A$1)=COUNTIF('勤務表 (2)'!P$3:P4,明!$A$1),"",COUNTIF('勤務表 (2)'!P$3:P5,明!$A$1))</f>
        <v/>
      </c>
      <c r="Q55" s="146" t="str">
        <f>IF(COUNTIF('勤務表 (2)'!Q$3:Q5,明!$A$1)=COUNTIF('勤務表 (2)'!Q$3:Q4,明!$A$1),"",COUNTIF('勤務表 (2)'!Q$3:Q5,明!$A$1))</f>
        <v/>
      </c>
      <c r="R55" s="146" t="str">
        <f>IF(COUNTIF('勤務表 (2)'!R$3:R5,明!$A$1)=COUNTIF('勤務表 (2)'!R$3:R4,明!$A$1),"",COUNTIF('勤務表 (2)'!R$3:R5,明!$A$1))</f>
        <v/>
      </c>
      <c r="S55" s="146" t="str">
        <f>IF(COUNTIF('勤務表 (2)'!S$3:S5,明!$A$1)=COUNTIF('勤務表 (2)'!S$3:S4,明!$A$1),"",COUNTIF('勤務表 (2)'!S$3:S5,明!$A$1))</f>
        <v/>
      </c>
      <c r="T55" s="146" t="str">
        <f>IF(COUNTIF('勤務表 (2)'!T$3:T5,明!$A$1)=COUNTIF('勤務表 (2)'!T$3:T4,明!$A$1),"",COUNTIF('勤務表 (2)'!T$3:T5,明!$A$1))</f>
        <v/>
      </c>
      <c r="U55" s="146" t="str">
        <f>IF(COUNTIF('勤務表 (2)'!U$3:U5,明!$A$1)=COUNTIF('勤務表 (2)'!U$3:U4,明!$A$1),"",COUNTIF('勤務表 (2)'!U$3:U5,明!$A$1))</f>
        <v/>
      </c>
      <c r="V55" s="146" t="str">
        <f>IF(COUNTIF('勤務表 (2)'!V$3:V5,明!$A$1)=COUNTIF('勤務表 (2)'!V$3:V4,明!$A$1),"",COUNTIF('勤務表 (2)'!V$3:V5,明!$A$1))</f>
        <v/>
      </c>
      <c r="W55" s="146" t="str">
        <f>IF(COUNTIF('勤務表 (2)'!W$3:W5,明!$A$1)=COUNTIF('勤務表 (2)'!W$3:W4,明!$A$1),"",COUNTIF('勤務表 (2)'!W$3:W5,明!$A$1))</f>
        <v/>
      </c>
      <c r="X55" s="146" t="str">
        <f>IF(COUNTIF('勤務表 (2)'!X$3:X5,明!$A$1)=COUNTIF('勤務表 (2)'!X$3:X4,明!$A$1),"",COUNTIF('勤務表 (2)'!X$3:X5,明!$A$1))</f>
        <v/>
      </c>
      <c r="Y55" s="146" t="str">
        <f>IF(COUNTIF('勤務表 (2)'!Y$3:Y5,明!$A$1)=COUNTIF('勤務表 (2)'!Y$3:Y4,明!$A$1),"",COUNTIF('勤務表 (2)'!Y$3:Y5,明!$A$1))</f>
        <v/>
      </c>
      <c r="Z55" s="146" t="str">
        <f>IF(COUNTIF('勤務表 (2)'!Z$3:Z5,明!$A$1)=COUNTIF('勤務表 (2)'!Z$3:Z4,明!$A$1),"",COUNTIF('勤務表 (2)'!Z$3:Z5,明!$A$1))</f>
        <v/>
      </c>
      <c r="AA55" s="146" t="str">
        <f>IF(COUNTIF('勤務表 (2)'!AA$3:AA5,明!$A$1)=COUNTIF('勤務表 (2)'!AA$3:AA4,明!$A$1),"",COUNTIF('勤務表 (2)'!AA$3:AA5,明!$A$1))</f>
        <v/>
      </c>
      <c r="AB55" s="146" t="str">
        <f>IF(COUNTIF('勤務表 (2)'!AB$3:AB5,明!$A$1)=COUNTIF('勤務表 (2)'!AB$3:AB4,明!$A$1),"",COUNTIF('勤務表 (2)'!AB$3:AB5,明!$A$1))</f>
        <v/>
      </c>
      <c r="AC55" s="146" t="str">
        <f>IF(COUNTIF('勤務表 (2)'!AC$3:AC5,明!$A$1)=COUNTIF('勤務表 (2)'!AC$3:AC4,明!$A$1),"",COUNTIF('勤務表 (2)'!AC$3:AC5,明!$A$1))</f>
        <v/>
      </c>
      <c r="AD55" s="146" t="str">
        <f>IF(COUNTIF('勤務表 (2)'!AD$3:AD5,明!$A$1)=COUNTIF('勤務表 (2)'!AD$3:AD4,明!$A$1),"",COUNTIF('勤務表 (2)'!AD$3:AD5,明!$A$1))</f>
        <v/>
      </c>
      <c r="AE55" s="146" t="str">
        <f>IF(COUNTIF('勤務表 (2)'!AE$3:AE5,明!$A$1)=COUNTIF('勤務表 (2)'!AE$3:AE4,明!$A$1),"",COUNTIF('勤務表 (2)'!AE$3:AE5,明!$A$1))</f>
        <v/>
      </c>
      <c r="AF55" s="146" t="str">
        <f>IF(COUNTIF('勤務表 (2)'!AF$3:AF5,明!$A$1)=COUNTIF('勤務表 (2)'!AF$3:AF4,明!$A$1),"",COUNTIF('勤務表 (2)'!AF$3:AF5,明!$A$1))</f>
        <v/>
      </c>
      <c r="AG55" s="146">
        <f>IF(COUNTIF('勤務表 (2)'!AG$3:AG5,明!$A$1)=COUNTIF('勤務表 (2)'!AG$3:AG4,明!$A$1),"",COUNTIF('勤務表 (2)'!AG$3:AG5,明!$A$1))</f>
        <v>1</v>
      </c>
      <c r="AH55" s="144" t="str">
        <f>IF(COUNTIF('勤務表 (2)'!AH$3:AH5,明!$A$1)=COUNTIF('勤務表 (2)'!AH$3:AH4,明!$A$1),"",COUNTIF('勤務表 (2)'!AH$3:AH5,明!$A$1))</f>
        <v/>
      </c>
    </row>
    <row r="56" spans="1:34" s="37" customFormat="1" ht="13.15" customHeight="1" x14ac:dyDescent="0.2">
      <c r="A56" s="142">
        <f>IFERROR(IF(A55+1&lt;=MAX('デイリーデータ (2)'!G:G),A55+1,""),"")</f>
        <v>4</v>
      </c>
      <c r="B56" s="143" t="str">
        <f t="shared" si="8"/>
        <v>88014</v>
      </c>
      <c r="C56" s="144" t="str">
        <f t="shared" si="9"/>
        <v>長田 弘二</v>
      </c>
      <c r="D56" s="145" t="str">
        <f>IF(COUNTIF('勤務表 (2)'!D$3:D6,明!$A$1)=COUNTIF('勤務表 (2)'!D$3:D5,明!$A$1),"",COUNTIF('勤務表 (2)'!D$3:D6,明!$A$1))</f>
        <v/>
      </c>
      <c r="E56" s="146" t="str">
        <f>IF(COUNTIF('勤務表 (2)'!E$3:E6,明!$A$1)=COUNTIF('勤務表 (2)'!E$3:E5,明!$A$1),"",COUNTIF('勤務表 (2)'!E$3:E6,明!$A$1))</f>
        <v/>
      </c>
      <c r="F56" s="146" t="str">
        <f>IF(COUNTIF('勤務表 (2)'!F$3:F6,明!$A$1)=COUNTIF('勤務表 (2)'!F$3:F5,明!$A$1),"",COUNTIF('勤務表 (2)'!F$3:F6,明!$A$1))</f>
        <v/>
      </c>
      <c r="G56" s="146">
        <f>IF(COUNTIF('勤務表 (2)'!G$3:G6,明!$A$1)=COUNTIF('勤務表 (2)'!G$3:G5,明!$A$1),"",COUNTIF('勤務表 (2)'!G$3:G6,明!$A$1))</f>
        <v>1</v>
      </c>
      <c r="H56" s="146" t="str">
        <f>IF(COUNTIF('勤務表 (2)'!H$3:H6,明!$A$1)=COUNTIF('勤務表 (2)'!H$3:H5,明!$A$1),"",COUNTIF('勤務表 (2)'!H$3:H6,明!$A$1))</f>
        <v/>
      </c>
      <c r="I56" s="146" t="str">
        <f>IF(COUNTIF('勤務表 (2)'!I$3:I6,明!$A$1)=COUNTIF('勤務表 (2)'!I$3:I5,明!$A$1),"",COUNTIF('勤務表 (2)'!I$3:I6,明!$A$1))</f>
        <v/>
      </c>
      <c r="J56" s="146" t="str">
        <f>IF(COUNTIF('勤務表 (2)'!J$3:J6,明!$A$1)=COUNTIF('勤務表 (2)'!J$3:J5,明!$A$1),"",COUNTIF('勤務表 (2)'!J$3:J6,明!$A$1))</f>
        <v/>
      </c>
      <c r="K56" s="146" t="str">
        <f>IF(COUNTIF('勤務表 (2)'!K$3:K6,明!$A$1)=COUNTIF('勤務表 (2)'!K$3:K5,明!$A$1),"",COUNTIF('勤務表 (2)'!K$3:K6,明!$A$1))</f>
        <v/>
      </c>
      <c r="L56" s="146" t="str">
        <f>IF(COUNTIF('勤務表 (2)'!L$3:L6,明!$A$1)=COUNTIF('勤務表 (2)'!L$3:L5,明!$A$1),"",COUNTIF('勤務表 (2)'!L$3:L6,明!$A$1))</f>
        <v/>
      </c>
      <c r="M56" s="146" t="str">
        <f>IF(COUNTIF('勤務表 (2)'!M$3:M6,明!$A$1)=COUNTIF('勤務表 (2)'!M$3:M5,明!$A$1),"",COUNTIF('勤務表 (2)'!M$3:M6,明!$A$1))</f>
        <v/>
      </c>
      <c r="N56" s="146" t="str">
        <f>IF(COUNTIF('勤務表 (2)'!N$3:N6,明!$A$1)=COUNTIF('勤務表 (2)'!N$3:N5,明!$A$1),"",COUNTIF('勤務表 (2)'!N$3:N6,明!$A$1))</f>
        <v/>
      </c>
      <c r="O56" s="146" t="str">
        <f>IF(COUNTIF('勤務表 (2)'!O$3:O6,明!$A$1)=COUNTIF('勤務表 (2)'!O$3:O5,明!$A$1),"",COUNTIF('勤務表 (2)'!O$3:O6,明!$A$1))</f>
        <v/>
      </c>
      <c r="P56" s="146" t="str">
        <f>IF(COUNTIF('勤務表 (2)'!P$3:P6,明!$A$1)=COUNTIF('勤務表 (2)'!P$3:P5,明!$A$1),"",COUNTIF('勤務表 (2)'!P$3:P6,明!$A$1))</f>
        <v/>
      </c>
      <c r="Q56" s="146" t="str">
        <f>IF(COUNTIF('勤務表 (2)'!Q$3:Q6,明!$A$1)=COUNTIF('勤務表 (2)'!Q$3:Q5,明!$A$1),"",COUNTIF('勤務表 (2)'!Q$3:Q6,明!$A$1))</f>
        <v/>
      </c>
      <c r="R56" s="146" t="str">
        <f>IF(COUNTIF('勤務表 (2)'!R$3:R6,明!$A$1)=COUNTIF('勤務表 (2)'!R$3:R5,明!$A$1),"",COUNTIF('勤務表 (2)'!R$3:R6,明!$A$1))</f>
        <v/>
      </c>
      <c r="S56" s="146" t="str">
        <f>IF(COUNTIF('勤務表 (2)'!S$3:S6,明!$A$1)=COUNTIF('勤務表 (2)'!S$3:S5,明!$A$1),"",COUNTIF('勤務表 (2)'!S$3:S6,明!$A$1))</f>
        <v/>
      </c>
      <c r="T56" s="146" t="str">
        <f>IF(COUNTIF('勤務表 (2)'!T$3:T6,明!$A$1)=COUNTIF('勤務表 (2)'!T$3:T5,明!$A$1),"",COUNTIF('勤務表 (2)'!T$3:T6,明!$A$1))</f>
        <v/>
      </c>
      <c r="U56" s="146" t="str">
        <f>IF(COUNTIF('勤務表 (2)'!U$3:U6,明!$A$1)=COUNTIF('勤務表 (2)'!U$3:U5,明!$A$1),"",COUNTIF('勤務表 (2)'!U$3:U6,明!$A$1))</f>
        <v/>
      </c>
      <c r="V56" s="146" t="str">
        <f>IF(COUNTIF('勤務表 (2)'!V$3:V6,明!$A$1)=COUNTIF('勤務表 (2)'!V$3:V5,明!$A$1),"",COUNTIF('勤務表 (2)'!V$3:V6,明!$A$1))</f>
        <v/>
      </c>
      <c r="W56" s="146" t="str">
        <f>IF(COUNTIF('勤務表 (2)'!W$3:W6,明!$A$1)=COUNTIF('勤務表 (2)'!W$3:W5,明!$A$1),"",COUNTIF('勤務表 (2)'!W$3:W6,明!$A$1))</f>
        <v/>
      </c>
      <c r="X56" s="146" t="str">
        <f>IF(COUNTIF('勤務表 (2)'!X$3:X6,明!$A$1)=COUNTIF('勤務表 (2)'!X$3:X5,明!$A$1),"",COUNTIF('勤務表 (2)'!X$3:X6,明!$A$1))</f>
        <v/>
      </c>
      <c r="Y56" s="146">
        <f>IF(COUNTIF('勤務表 (2)'!Y$3:Y6,明!$A$1)=COUNTIF('勤務表 (2)'!Y$3:Y5,明!$A$1),"",COUNTIF('勤務表 (2)'!Y$3:Y6,明!$A$1))</f>
        <v>1</v>
      </c>
      <c r="Z56" s="146" t="str">
        <f>IF(COUNTIF('勤務表 (2)'!Z$3:Z6,明!$A$1)=COUNTIF('勤務表 (2)'!Z$3:Z5,明!$A$1),"",COUNTIF('勤務表 (2)'!Z$3:Z6,明!$A$1))</f>
        <v/>
      </c>
      <c r="AA56" s="146" t="str">
        <f>IF(COUNTIF('勤務表 (2)'!AA$3:AA6,明!$A$1)=COUNTIF('勤務表 (2)'!AA$3:AA5,明!$A$1),"",COUNTIF('勤務表 (2)'!AA$3:AA6,明!$A$1))</f>
        <v/>
      </c>
      <c r="AB56" s="146" t="str">
        <f>IF(COUNTIF('勤務表 (2)'!AB$3:AB6,明!$A$1)=COUNTIF('勤務表 (2)'!AB$3:AB5,明!$A$1),"",COUNTIF('勤務表 (2)'!AB$3:AB6,明!$A$1))</f>
        <v/>
      </c>
      <c r="AC56" s="146" t="str">
        <f>IF(COUNTIF('勤務表 (2)'!AC$3:AC6,明!$A$1)=COUNTIF('勤務表 (2)'!AC$3:AC5,明!$A$1),"",COUNTIF('勤務表 (2)'!AC$3:AC6,明!$A$1))</f>
        <v/>
      </c>
      <c r="AD56" s="146" t="str">
        <f>IF(COUNTIF('勤務表 (2)'!AD$3:AD6,明!$A$1)=COUNTIF('勤務表 (2)'!AD$3:AD5,明!$A$1),"",COUNTIF('勤務表 (2)'!AD$3:AD6,明!$A$1))</f>
        <v/>
      </c>
      <c r="AE56" s="146" t="str">
        <f>IF(COUNTIF('勤務表 (2)'!AE$3:AE6,明!$A$1)=COUNTIF('勤務表 (2)'!AE$3:AE5,明!$A$1),"",COUNTIF('勤務表 (2)'!AE$3:AE6,明!$A$1))</f>
        <v/>
      </c>
      <c r="AF56" s="146" t="str">
        <f>IF(COUNTIF('勤務表 (2)'!AF$3:AF6,明!$A$1)=COUNTIF('勤務表 (2)'!AF$3:AF5,明!$A$1),"",COUNTIF('勤務表 (2)'!AF$3:AF6,明!$A$1))</f>
        <v/>
      </c>
      <c r="AG56" s="146" t="str">
        <f>IF(COUNTIF('勤務表 (2)'!AG$3:AG6,明!$A$1)=COUNTIF('勤務表 (2)'!AG$3:AG5,明!$A$1),"",COUNTIF('勤務表 (2)'!AG$3:AG6,明!$A$1))</f>
        <v/>
      </c>
      <c r="AH56" s="144" t="str">
        <f>IF(COUNTIF('勤務表 (2)'!AH$3:AH6,明!$A$1)=COUNTIF('勤務表 (2)'!AH$3:AH5,明!$A$1),"",COUNTIF('勤務表 (2)'!AH$3:AH6,明!$A$1))</f>
        <v/>
      </c>
    </row>
    <row r="57" spans="1:34" s="37" customFormat="1" ht="13.15" customHeight="1" x14ac:dyDescent="0.2">
      <c r="A57" s="142">
        <f>IFERROR(IF(A56+1&lt;=MAX('デイリーデータ (2)'!G:G),A56+1,""),"")</f>
        <v>5</v>
      </c>
      <c r="B57" s="143" t="str">
        <f t="shared" si="8"/>
        <v>29056</v>
      </c>
      <c r="C57" s="144" t="str">
        <f t="shared" si="9"/>
        <v>中井 士郎</v>
      </c>
      <c r="D57" s="145" t="str">
        <f>IF(COUNTIF('勤務表 (2)'!D$3:D7,明!$A$1)=COUNTIF('勤務表 (2)'!D$3:D6,明!$A$1),"",COUNTIF('勤務表 (2)'!D$3:D7,明!$A$1))</f>
        <v/>
      </c>
      <c r="E57" s="146" t="str">
        <f>IF(COUNTIF('勤務表 (2)'!E$3:E7,明!$A$1)=COUNTIF('勤務表 (2)'!E$3:E6,明!$A$1),"",COUNTIF('勤務表 (2)'!E$3:E7,明!$A$1))</f>
        <v/>
      </c>
      <c r="F57" s="146" t="str">
        <f>IF(COUNTIF('勤務表 (2)'!F$3:F7,明!$A$1)=COUNTIF('勤務表 (2)'!F$3:F6,明!$A$1),"",COUNTIF('勤務表 (2)'!F$3:F7,明!$A$1))</f>
        <v/>
      </c>
      <c r="G57" s="146" t="str">
        <f>IF(COUNTIF('勤務表 (2)'!G$3:G7,明!$A$1)=COUNTIF('勤務表 (2)'!G$3:G6,明!$A$1),"",COUNTIF('勤務表 (2)'!G$3:G7,明!$A$1))</f>
        <v/>
      </c>
      <c r="H57" s="146" t="str">
        <f>IF(COUNTIF('勤務表 (2)'!H$3:H7,明!$A$1)=COUNTIF('勤務表 (2)'!H$3:H6,明!$A$1),"",COUNTIF('勤務表 (2)'!H$3:H7,明!$A$1))</f>
        <v/>
      </c>
      <c r="I57" s="146" t="str">
        <f>IF(COUNTIF('勤務表 (2)'!I$3:I7,明!$A$1)=COUNTIF('勤務表 (2)'!I$3:I6,明!$A$1),"",COUNTIF('勤務表 (2)'!I$3:I7,明!$A$1))</f>
        <v/>
      </c>
      <c r="J57" s="146" t="str">
        <f>IF(COUNTIF('勤務表 (2)'!J$3:J7,明!$A$1)=COUNTIF('勤務表 (2)'!J$3:J6,明!$A$1),"",COUNTIF('勤務表 (2)'!J$3:J7,明!$A$1))</f>
        <v/>
      </c>
      <c r="K57" s="146" t="str">
        <f>IF(COUNTIF('勤務表 (2)'!K$3:K7,明!$A$1)=COUNTIF('勤務表 (2)'!K$3:K6,明!$A$1),"",COUNTIF('勤務表 (2)'!K$3:K7,明!$A$1))</f>
        <v/>
      </c>
      <c r="L57" s="146" t="str">
        <f>IF(COUNTIF('勤務表 (2)'!L$3:L7,明!$A$1)=COUNTIF('勤務表 (2)'!L$3:L6,明!$A$1),"",COUNTIF('勤務表 (2)'!L$3:L7,明!$A$1))</f>
        <v/>
      </c>
      <c r="M57" s="146" t="str">
        <f>IF(COUNTIF('勤務表 (2)'!M$3:M7,明!$A$1)=COUNTIF('勤務表 (2)'!M$3:M6,明!$A$1),"",COUNTIF('勤務表 (2)'!M$3:M7,明!$A$1))</f>
        <v/>
      </c>
      <c r="N57" s="146" t="str">
        <f>IF(COUNTIF('勤務表 (2)'!N$3:N7,明!$A$1)=COUNTIF('勤務表 (2)'!N$3:N6,明!$A$1),"",COUNTIF('勤務表 (2)'!N$3:N7,明!$A$1))</f>
        <v/>
      </c>
      <c r="O57" s="146" t="str">
        <f>IF(COUNTIF('勤務表 (2)'!O$3:O7,明!$A$1)=COUNTIF('勤務表 (2)'!O$3:O6,明!$A$1),"",COUNTIF('勤務表 (2)'!O$3:O7,明!$A$1))</f>
        <v/>
      </c>
      <c r="P57" s="146" t="str">
        <f>IF(COUNTIF('勤務表 (2)'!P$3:P7,明!$A$1)=COUNTIF('勤務表 (2)'!P$3:P6,明!$A$1),"",COUNTIF('勤務表 (2)'!P$3:P7,明!$A$1))</f>
        <v/>
      </c>
      <c r="Q57" s="146" t="str">
        <f>IF(COUNTIF('勤務表 (2)'!Q$3:Q7,明!$A$1)=COUNTIF('勤務表 (2)'!Q$3:Q6,明!$A$1),"",COUNTIF('勤務表 (2)'!Q$3:Q7,明!$A$1))</f>
        <v/>
      </c>
      <c r="R57" s="146" t="str">
        <f>IF(COUNTIF('勤務表 (2)'!R$3:R7,明!$A$1)=COUNTIF('勤務表 (2)'!R$3:R6,明!$A$1),"",COUNTIF('勤務表 (2)'!R$3:R7,明!$A$1))</f>
        <v/>
      </c>
      <c r="S57" s="146" t="str">
        <f>IF(COUNTIF('勤務表 (2)'!S$3:S7,明!$A$1)=COUNTIF('勤務表 (2)'!S$3:S6,明!$A$1),"",COUNTIF('勤務表 (2)'!S$3:S7,明!$A$1))</f>
        <v/>
      </c>
      <c r="T57" s="146" t="str">
        <f>IF(COUNTIF('勤務表 (2)'!T$3:T7,明!$A$1)=COUNTIF('勤務表 (2)'!T$3:T6,明!$A$1),"",COUNTIF('勤務表 (2)'!T$3:T7,明!$A$1))</f>
        <v/>
      </c>
      <c r="U57" s="146" t="str">
        <f>IF(COUNTIF('勤務表 (2)'!U$3:U7,明!$A$1)=COUNTIF('勤務表 (2)'!U$3:U6,明!$A$1),"",COUNTIF('勤務表 (2)'!U$3:U7,明!$A$1))</f>
        <v/>
      </c>
      <c r="V57" s="146" t="str">
        <f>IF(COUNTIF('勤務表 (2)'!V$3:V7,明!$A$1)=COUNTIF('勤務表 (2)'!V$3:V6,明!$A$1),"",COUNTIF('勤務表 (2)'!V$3:V7,明!$A$1))</f>
        <v/>
      </c>
      <c r="W57" s="146" t="str">
        <f>IF(COUNTIF('勤務表 (2)'!W$3:W7,明!$A$1)=COUNTIF('勤務表 (2)'!W$3:W6,明!$A$1),"",COUNTIF('勤務表 (2)'!W$3:W7,明!$A$1))</f>
        <v/>
      </c>
      <c r="X57" s="146" t="str">
        <f>IF(COUNTIF('勤務表 (2)'!X$3:X7,明!$A$1)=COUNTIF('勤務表 (2)'!X$3:X6,明!$A$1),"",COUNTIF('勤務表 (2)'!X$3:X7,明!$A$1))</f>
        <v/>
      </c>
      <c r="Y57" s="146" t="str">
        <f>IF(COUNTIF('勤務表 (2)'!Y$3:Y7,明!$A$1)=COUNTIF('勤務表 (2)'!Y$3:Y6,明!$A$1),"",COUNTIF('勤務表 (2)'!Y$3:Y7,明!$A$1))</f>
        <v/>
      </c>
      <c r="Z57" s="146" t="str">
        <f>IF(COUNTIF('勤務表 (2)'!Z$3:Z7,明!$A$1)=COUNTIF('勤務表 (2)'!Z$3:Z6,明!$A$1),"",COUNTIF('勤務表 (2)'!Z$3:Z7,明!$A$1))</f>
        <v/>
      </c>
      <c r="AA57" s="146" t="str">
        <f>IF(COUNTIF('勤務表 (2)'!AA$3:AA7,明!$A$1)=COUNTIF('勤務表 (2)'!AA$3:AA6,明!$A$1),"",COUNTIF('勤務表 (2)'!AA$3:AA7,明!$A$1))</f>
        <v/>
      </c>
      <c r="AB57" s="146" t="str">
        <f>IF(COUNTIF('勤務表 (2)'!AB$3:AB7,明!$A$1)=COUNTIF('勤務表 (2)'!AB$3:AB6,明!$A$1),"",COUNTIF('勤務表 (2)'!AB$3:AB7,明!$A$1))</f>
        <v/>
      </c>
      <c r="AC57" s="146" t="str">
        <f>IF(COUNTIF('勤務表 (2)'!AC$3:AC7,明!$A$1)=COUNTIF('勤務表 (2)'!AC$3:AC6,明!$A$1),"",COUNTIF('勤務表 (2)'!AC$3:AC7,明!$A$1))</f>
        <v/>
      </c>
      <c r="AD57" s="146" t="str">
        <f>IF(COUNTIF('勤務表 (2)'!AD$3:AD7,明!$A$1)=COUNTIF('勤務表 (2)'!AD$3:AD6,明!$A$1),"",COUNTIF('勤務表 (2)'!AD$3:AD7,明!$A$1))</f>
        <v/>
      </c>
      <c r="AE57" s="146" t="str">
        <f>IF(COUNTIF('勤務表 (2)'!AE$3:AE7,明!$A$1)=COUNTIF('勤務表 (2)'!AE$3:AE6,明!$A$1),"",COUNTIF('勤務表 (2)'!AE$3:AE7,明!$A$1))</f>
        <v/>
      </c>
      <c r="AF57" s="146" t="str">
        <f>IF(COUNTIF('勤務表 (2)'!AF$3:AF7,明!$A$1)=COUNTIF('勤務表 (2)'!AF$3:AF6,明!$A$1),"",COUNTIF('勤務表 (2)'!AF$3:AF7,明!$A$1))</f>
        <v/>
      </c>
      <c r="AG57" s="146" t="str">
        <f>IF(COUNTIF('勤務表 (2)'!AG$3:AG7,明!$A$1)=COUNTIF('勤務表 (2)'!AG$3:AG6,明!$A$1),"",COUNTIF('勤務表 (2)'!AG$3:AG7,明!$A$1))</f>
        <v/>
      </c>
      <c r="AH57" s="144" t="str">
        <f>IF(COUNTIF('勤務表 (2)'!AH$3:AH7,明!$A$1)=COUNTIF('勤務表 (2)'!AH$3:AH6,明!$A$1),"",COUNTIF('勤務表 (2)'!AH$3:AH7,明!$A$1))</f>
        <v/>
      </c>
    </row>
    <row r="58" spans="1:34" s="37" customFormat="1" ht="13.15" customHeight="1" x14ac:dyDescent="0.2">
      <c r="A58" s="142">
        <f>IFERROR(IF(A57+1&lt;=MAX('デイリーデータ (2)'!G:G),A57+1,""),"")</f>
        <v>6</v>
      </c>
      <c r="B58" s="143" t="str">
        <f t="shared" si="8"/>
        <v>31176</v>
      </c>
      <c r="C58" s="144" t="str">
        <f t="shared" si="9"/>
        <v>北 洋一</v>
      </c>
      <c r="D58" s="145" t="str">
        <f>IF(COUNTIF('勤務表 (2)'!D$3:D8,明!$A$1)=COUNTIF('勤務表 (2)'!D$3:D7,明!$A$1),"",COUNTIF('勤務表 (2)'!D$3:D8,明!$A$1))</f>
        <v/>
      </c>
      <c r="E58" s="146" t="str">
        <f>IF(COUNTIF('勤務表 (2)'!E$3:E8,明!$A$1)=COUNTIF('勤務表 (2)'!E$3:E7,明!$A$1),"",COUNTIF('勤務表 (2)'!E$3:E8,明!$A$1))</f>
        <v/>
      </c>
      <c r="F58" s="146" t="str">
        <f>IF(COUNTIF('勤務表 (2)'!F$3:F8,明!$A$1)=COUNTIF('勤務表 (2)'!F$3:F7,明!$A$1),"",COUNTIF('勤務表 (2)'!F$3:F8,明!$A$1))</f>
        <v/>
      </c>
      <c r="G58" s="146" t="str">
        <f>IF(COUNTIF('勤務表 (2)'!G$3:G8,明!$A$1)=COUNTIF('勤務表 (2)'!G$3:G7,明!$A$1),"",COUNTIF('勤務表 (2)'!G$3:G8,明!$A$1))</f>
        <v/>
      </c>
      <c r="H58" s="146" t="str">
        <f>IF(COUNTIF('勤務表 (2)'!H$3:H8,明!$A$1)=COUNTIF('勤務表 (2)'!H$3:H7,明!$A$1),"",COUNTIF('勤務表 (2)'!H$3:H8,明!$A$1))</f>
        <v/>
      </c>
      <c r="I58" s="146" t="str">
        <f>IF(COUNTIF('勤務表 (2)'!I$3:I8,明!$A$1)=COUNTIF('勤務表 (2)'!I$3:I7,明!$A$1),"",COUNTIF('勤務表 (2)'!I$3:I8,明!$A$1))</f>
        <v/>
      </c>
      <c r="J58" s="146" t="str">
        <f>IF(COUNTIF('勤務表 (2)'!J$3:J8,明!$A$1)=COUNTIF('勤務表 (2)'!J$3:J7,明!$A$1),"",COUNTIF('勤務表 (2)'!J$3:J8,明!$A$1))</f>
        <v/>
      </c>
      <c r="K58" s="146" t="str">
        <f>IF(COUNTIF('勤務表 (2)'!K$3:K8,明!$A$1)=COUNTIF('勤務表 (2)'!K$3:K7,明!$A$1),"",COUNTIF('勤務表 (2)'!K$3:K8,明!$A$1))</f>
        <v/>
      </c>
      <c r="L58" s="146" t="str">
        <f>IF(COUNTIF('勤務表 (2)'!L$3:L8,明!$A$1)=COUNTIF('勤務表 (2)'!L$3:L7,明!$A$1),"",COUNTIF('勤務表 (2)'!L$3:L8,明!$A$1))</f>
        <v/>
      </c>
      <c r="M58" s="146" t="str">
        <f>IF(COUNTIF('勤務表 (2)'!M$3:M8,明!$A$1)=COUNTIF('勤務表 (2)'!M$3:M7,明!$A$1),"",COUNTIF('勤務表 (2)'!M$3:M8,明!$A$1))</f>
        <v/>
      </c>
      <c r="N58" s="146" t="str">
        <f>IF(COUNTIF('勤務表 (2)'!N$3:N8,明!$A$1)=COUNTIF('勤務表 (2)'!N$3:N7,明!$A$1),"",COUNTIF('勤務表 (2)'!N$3:N8,明!$A$1))</f>
        <v/>
      </c>
      <c r="O58" s="146" t="str">
        <f>IF(COUNTIF('勤務表 (2)'!O$3:O8,明!$A$1)=COUNTIF('勤務表 (2)'!O$3:O7,明!$A$1),"",COUNTIF('勤務表 (2)'!O$3:O8,明!$A$1))</f>
        <v/>
      </c>
      <c r="P58" s="146" t="str">
        <f>IF(COUNTIF('勤務表 (2)'!P$3:P8,明!$A$1)=COUNTIF('勤務表 (2)'!P$3:P7,明!$A$1),"",COUNTIF('勤務表 (2)'!P$3:P8,明!$A$1))</f>
        <v/>
      </c>
      <c r="Q58" s="146" t="str">
        <f>IF(COUNTIF('勤務表 (2)'!Q$3:Q8,明!$A$1)=COUNTIF('勤務表 (2)'!Q$3:Q7,明!$A$1),"",COUNTIF('勤務表 (2)'!Q$3:Q8,明!$A$1))</f>
        <v/>
      </c>
      <c r="R58" s="146" t="str">
        <f>IF(COUNTIF('勤務表 (2)'!R$3:R8,明!$A$1)=COUNTIF('勤務表 (2)'!R$3:R7,明!$A$1),"",COUNTIF('勤務表 (2)'!R$3:R8,明!$A$1))</f>
        <v/>
      </c>
      <c r="S58" s="146" t="str">
        <f>IF(COUNTIF('勤務表 (2)'!S$3:S8,明!$A$1)=COUNTIF('勤務表 (2)'!S$3:S7,明!$A$1),"",COUNTIF('勤務表 (2)'!S$3:S8,明!$A$1))</f>
        <v/>
      </c>
      <c r="T58" s="146" t="str">
        <f>IF(COUNTIF('勤務表 (2)'!T$3:T8,明!$A$1)=COUNTIF('勤務表 (2)'!T$3:T7,明!$A$1),"",COUNTIF('勤務表 (2)'!T$3:T8,明!$A$1))</f>
        <v/>
      </c>
      <c r="U58" s="146" t="str">
        <f>IF(COUNTIF('勤務表 (2)'!U$3:U8,明!$A$1)=COUNTIF('勤務表 (2)'!U$3:U7,明!$A$1),"",COUNTIF('勤務表 (2)'!U$3:U8,明!$A$1))</f>
        <v/>
      </c>
      <c r="V58" s="146" t="str">
        <f>IF(COUNTIF('勤務表 (2)'!V$3:V8,明!$A$1)=COUNTIF('勤務表 (2)'!V$3:V7,明!$A$1),"",COUNTIF('勤務表 (2)'!V$3:V8,明!$A$1))</f>
        <v/>
      </c>
      <c r="W58" s="146" t="str">
        <f>IF(COUNTIF('勤務表 (2)'!W$3:W8,明!$A$1)=COUNTIF('勤務表 (2)'!W$3:W7,明!$A$1),"",COUNTIF('勤務表 (2)'!W$3:W8,明!$A$1))</f>
        <v/>
      </c>
      <c r="X58" s="146" t="str">
        <f>IF(COUNTIF('勤務表 (2)'!X$3:X8,明!$A$1)=COUNTIF('勤務表 (2)'!X$3:X7,明!$A$1),"",COUNTIF('勤務表 (2)'!X$3:X8,明!$A$1))</f>
        <v/>
      </c>
      <c r="Y58" s="146" t="str">
        <f>IF(COUNTIF('勤務表 (2)'!Y$3:Y8,明!$A$1)=COUNTIF('勤務表 (2)'!Y$3:Y7,明!$A$1),"",COUNTIF('勤務表 (2)'!Y$3:Y8,明!$A$1))</f>
        <v/>
      </c>
      <c r="Z58" s="146" t="str">
        <f>IF(COUNTIF('勤務表 (2)'!Z$3:Z8,明!$A$1)=COUNTIF('勤務表 (2)'!Z$3:Z7,明!$A$1),"",COUNTIF('勤務表 (2)'!Z$3:Z8,明!$A$1))</f>
        <v/>
      </c>
      <c r="AA58" s="146" t="str">
        <f>IF(COUNTIF('勤務表 (2)'!AA$3:AA8,明!$A$1)=COUNTIF('勤務表 (2)'!AA$3:AA7,明!$A$1),"",COUNTIF('勤務表 (2)'!AA$3:AA8,明!$A$1))</f>
        <v/>
      </c>
      <c r="AB58" s="146" t="str">
        <f>IF(COUNTIF('勤務表 (2)'!AB$3:AB8,明!$A$1)=COUNTIF('勤務表 (2)'!AB$3:AB7,明!$A$1),"",COUNTIF('勤務表 (2)'!AB$3:AB8,明!$A$1))</f>
        <v/>
      </c>
      <c r="AC58" s="146" t="str">
        <f>IF(COUNTIF('勤務表 (2)'!AC$3:AC8,明!$A$1)=COUNTIF('勤務表 (2)'!AC$3:AC7,明!$A$1),"",COUNTIF('勤務表 (2)'!AC$3:AC8,明!$A$1))</f>
        <v/>
      </c>
      <c r="AD58" s="146" t="str">
        <f>IF(COUNTIF('勤務表 (2)'!AD$3:AD8,明!$A$1)=COUNTIF('勤務表 (2)'!AD$3:AD7,明!$A$1),"",COUNTIF('勤務表 (2)'!AD$3:AD8,明!$A$1))</f>
        <v/>
      </c>
      <c r="AE58" s="146" t="str">
        <f>IF(COUNTIF('勤務表 (2)'!AE$3:AE8,明!$A$1)=COUNTIF('勤務表 (2)'!AE$3:AE7,明!$A$1),"",COUNTIF('勤務表 (2)'!AE$3:AE8,明!$A$1))</f>
        <v/>
      </c>
      <c r="AF58" s="146" t="str">
        <f>IF(COUNTIF('勤務表 (2)'!AF$3:AF8,明!$A$1)=COUNTIF('勤務表 (2)'!AF$3:AF7,明!$A$1),"",COUNTIF('勤務表 (2)'!AF$3:AF8,明!$A$1))</f>
        <v/>
      </c>
      <c r="AG58" s="146" t="str">
        <f>IF(COUNTIF('勤務表 (2)'!AG$3:AG8,明!$A$1)=COUNTIF('勤務表 (2)'!AG$3:AG7,明!$A$1),"",COUNTIF('勤務表 (2)'!AG$3:AG8,明!$A$1))</f>
        <v/>
      </c>
      <c r="AH58" s="144" t="str">
        <f>IF(COUNTIF('勤務表 (2)'!AH$3:AH8,明!$A$1)=COUNTIF('勤務表 (2)'!AH$3:AH7,明!$A$1),"",COUNTIF('勤務表 (2)'!AH$3:AH8,明!$A$1))</f>
        <v/>
      </c>
    </row>
    <row r="59" spans="1:34" s="37" customFormat="1" ht="13.15" customHeight="1" x14ac:dyDescent="0.2">
      <c r="A59" s="142">
        <f>IFERROR(IF(A58+1&lt;=MAX('デイリーデータ (2)'!G:G),A58+1,""),"")</f>
        <v>7</v>
      </c>
      <c r="B59" s="143" t="str">
        <f t="shared" si="8"/>
        <v>33473</v>
      </c>
      <c r="C59" s="144" t="str">
        <f t="shared" si="9"/>
        <v>中村 映水</v>
      </c>
      <c r="D59" s="145" t="str">
        <f>IF(COUNTIF('勤務表 (2)'!D$3:D9,明!$A$1)=COUNTIF('勤務表 (2)'!D$3:D8,明!$A$1),"",COUNTIF('勤務表 (2)'!D$3:D9,明!$A$1))</f>
        <v/>
      </c>
      <c r="E59" s="146" t="str">
        <f>IF(COUNTIF('勤務表 (2)'!E$3:E9,明!$A$1)=COUNTIF('勤務表 (2)'!E$3:E8,明!$A$1),"",COUNTIF('勤務表 (2)'!E$3:E9,明!$A$1))</f>
        <v/>
      </c>
      <c r="F59" s="146" t="str">
        <f>IF(COUNTIF('勤務表 (2)'!F$3:F9,明!$A$1)=COUNTIF('勤務表 (2)'!F$3:F8,明!$A$1),"",COUNTIF('勤務表 (2)'!F$3:F9,明!$A$1))</f>
        <v/>
      </c>
      <c r="G59" s="146" t="str">
        <f>IF(COUNTIF('勤務表 (2)'!G$3:G9,明!$A$1)=COUNTIF('勤務表 (2)'!G$3:G8,明!$A$1),"",COUNTIF('勤務表 (2)'!G$3:G9,明!$A$1))</f>
        <v/>
      </c>
      <c r="H59" s="146" t="str">
        <f>IF(COUNTIF('勤務表 (2)'!H$3:H9,明!$A$1)=COUNTIF('勤務表 (2)'!H$3:H8,明!$A$1),"",COUNTIF('勤務表 (2)'!H$3:H9,明!$A$1))</f>
        <v/>
      </c>
      <c r="I59" s="146" t="str">
        <f>IF(COUNTIF('勤務表 (2)'!I$3:I9,明!$A$1)=COUNTIF('勤務表 (2)'!I$3:I8,明!$A$1),"",COUNTIF('勤務表 (2)'!I$3:I9,明!$A$1))</f>
        <v/>
      </c>
      <c r="J59" s="146" t="str">
        <f>IF(COUNTIF('勤務表 (2)'!J$3:J9,明!$A$1)=COUNTIF('勤務表 (2)'!J$3:J8,明!$A$1),"",COUNTIF('勤務表 (2)'!J$3:J9,明!$A$1))</f>
        <v/>
      </c>
      <c r="K59" s="146" t="str">
        <f>IF(COUNTIF('勤務表 (2)'!K$3:K9,明!$A$1)=COUNTIF('勤務表 (2)'!K$3:K8,明!$A$1),"",COUNTIF('勤務表 (2)'!K$3:K9,明!$A$1))</f>
        <v/>
      </c>
      <c r="L59" s="146" t="str">
        <f>IF(COUNTIF('勤務表 (2)'!L$3:L9,明!$A$1)=COUNTIF('勤務表 (2)'!L$3:L8,明!$A$1),"",COUNTIF('勤務表 (2)'!L$3:L9,明!$A$1))</f>
        <v/>
      </c>
      <c r="M59" s="146" t="str">
        <f>IF(COUNTIF('勤務表 (2)'!M$3:M9,明!$A$1)=COUNTIF('勤務表 (2)'!M$3:M8,明!$A$1),"",COUNTIF('勤務表 (2)'!M$3:M9,明!$A$1))</f>
        <v/>
      </c>
      <c r="N59" s="146" t="str">
        <f>IF(COUNTIF('勤務表 (2)'!N$3:N9,明!$A$1)=COUNTIF('勤務表 (2)'!N$3:N8,明!$A$1),"",COUNTIF('勤務表 (2)'!N$3:N9,明!$A$1))</f>
        <v/>
      </c>
      <c r="O59" s="146" t="str">
        <f>IF(COUNTIF('勤務表 (2)'!O$3:O9,明!$A$1)=COUNTIF('勤務表 (2)'!O$3:O8,明!$A$1),"",COUNTIF('勤務表 (2)'!O$3:O9,明!$A$1))</f>
        <v/>
      </c>
      <c r="P59" s="146" t="str">
        <f>IF(COUNTIF('勤務表 (2)'!P$3:P9,明!$A$1)=COUNTIF('勤務表 (2)'!P$3:P8,明!$A$1),"",COUNTIF('勤務表 (2)'!P$3:P9,明!$A$1))</f>
        <v/>
      </c>
      <c r="Q59" s="146" t="str">
        <f>IF(COUNTIF('勤務表 (2)'!Q$3:Q9,明!$A$1)=COUNTIF('勤務表 (2)'!Q$3:Q8,明!$A$1),"",COUNTIF('勤務表 (2)'!Q$3:Q9,明!$A$1))</f>
        <v/>
      </c>
      <c r="R59" s="146" t="str">
        <f>IF(COUNTIF('勤務表 (2)'!R$3:R9,明!$A$1)=COUNTIF('勤務表 (2)'!R$3:R8,明!$A$1),"",COUNTIF('勤務表 (2)'!R$3:R9,明!$A$1))</f>
        <v/>
      </c>
      <c r="S59" s="146" t="str">
        <f>IF(COUNTIF('勤務表 (2)'!S$3:S9,明!$A$1)=COUNTIF('勤務表 (2)'!S$3:S8,明!$A$1),"",COUNTIF('勤務表 (2)'!S$3:S9,明!$A$1))</f>
        <v/>
      </c>
      <c r="T59" s="146" t="str">
        <f>IF(COUNTIF('勤務表 (2)'!T$3:T9,明!$A$1)=COUNTIF('勤務表 (2)'!T$3:T8,明!$A$1),"",COUNTIF('勤務表 (2)'!T$3:T9,明!$A$1))</f>
        <v/>
      </c>
      <c r="U59" s="146" t="str">
        <f>IF(COUNTIF('勤務表 (2)'!U$3:U9,明!$A$1)=COUNTIF('勤務表 (2)'!U$3:U8,明!$A$1),"",COUNTIF('勤務表 (2)'!U$3:U9,明!$A$1))</f>
        <v/>
      </c>
      <c r="V59" s="146" t="str">
        <f>IF(COUNTIF('勤務表 (2)'!V$3:V9,明!$A$1)=COUNTIF('勤務表 (2)'!V$3:V8,明!$A$1),"",COUNTIF('勤務表 (2)'!V$3:V9,明!$A$1))</f>
        <v/>
      </c>
      <c r="W59" s="146" t="str">
        <f>IF(COUNTIF('勤務表 (2)'!W$3:W9,明!$A$1)=COUNTIF('勤務表 (2)'!W$3:W8,明!$A$1),"",COUNTIF('勤務表 (2)'!W$3:W9,明!$A$1))</f>
        <v/>
      </c>
      <c r="X59" s="146" t="str">
        <f>IF(COUNTIF('勤務表 (2)'!X$3:X9,明!$A$1)=COUNTIF('勤務表 (2)'!X$3:X8,明!$A$1),"",COUNTIF('勤務表 (2)'!X$3:X9,明!$A$1))</f>
        <v/>
      </c>
      <c r="Y59" s="146" t="str">
        <f>IF(COUNTIF('勤務表 (2)'!Y$3:Y9,明!$A$1)=COUNTIF('勤務表 (2)'!Y$3:Y8,明!$A$1),"",COUNTIF('勤務表 (2)'!Y$3:Y9,明!$A$1))</f>
        <v/>
      </c>
      <c r="Z59" s="146" t="str">
        <f>IF(COUNTIF('勤務表 (2)'!Z$3:Z9,明!$A$1)=COUNTIF('勤務表 (2)'!Z$3:Z8,明!$A$1),"",COUNTIF('勤務表 (2)'!Z$3:Z9,明!$A$1))</f>
        <v/>
      </c>
      <c r="AA59" s="146" t="str">
        <f>IF(COUNTIF('勤務表 (2)'!AA$3:AA9,明!$A$1)=COUNTIF('勤務表 (2)'!AA$3:AA8,明!$A$1),"",COUNTIF('勤務表 (2)'!AA$3:AA9,明!$A$1))</f>
        <v/>
      </c>
      <c r="AB59" s="146" t="str">
        <f>IF(COUNTIF('勤務表 (2)'!AB$3:AB9,明!$A$1)=COUNTIF('勤務表 (2)'!AB$3:AB8,明!$A$1),"",COUNTIF('勤務表 (2)'!AB$3:AB9,明!$A$1))</f>
        <v/>
      </c>
      <c r="AC59" s="146" t="str">
        <f>IF(COUNTIF('勤務表 (2)'!AC$3:AC9,明!$A$1)=COUNTIF('勤務表 (2)'!AC$3:AC8,明!$A$1),"",COUNTIF('勤務表 (2)'!AC$3:AC9,明!$A$1))</f>
        <v/>
      </c>
      <c r="AD59" s="146" t="str">
        <f>IF(COUNTIF('勤務表 (2)'!AD$3:AD9,明!$A$1)=COUNTIF('勤務表 (2)'!AD$3:AD8,明!$A$1),"",COUNTIF('勤務表 (2)'!AD$3:AD9,明!$A$1))</f>
        <v/>
      </c>
      <c r="AE59" s="146" t="str">
        <f>IF(COUNTIF('勤務表 (2)'!AE$3:AE9,明!$A$1)=COUNTIF('勤務表 (2)'!AE$3:AE8,明!$A$1),"",COUNTIF('勤務表 (2)'!AE$3:AE9,明!$A$1))</f>
        <v/>
      </c>
      <c r="AF59" s="146" t="str">
        <f>IF(COUNTIF('勤務表 (2)'!AF$3:AF9,明!$A$1)=COUNTIF('勤務表 (2)'!AF$3:AF8,明!$A$1),"",COUNTIF('勤務表 (2)'!AF$3:AF9,明!$A$1))</f>
        <v/>
      </c>
      <c r="AG59" s="146" t="str">
        <f>IF(COUNTIF('勤務表 (2)'!AG$3:AG9,明!$A$1)=COUNTIF('勤務表 (2)'!AG$3:AG8,明!$A$1),"",COUNTIF('勤務表 (2)'!AG$3:AG9,明!$A$1))</f>
        <v/>
      </c>
      <c r="AH59" s="144" t="str">
        <f>IF(COUNTIF('勤務表 (2)'!AH$3:AH9,明!$A$1)=COUNTIF('勤務表 (2)'!AH$3:AH8,明!$A$1),"",COUNTIF('勤務表 (2)'!AH$3:AH9,明!$A$1))</f>
        <v/>
      </c>
    </row>
    <row r="60" spans="1:34" s="37" customFormat="1" ht="13.15" customHeight="1" x14ac:dyDescent="0.2">
      <c r="A60" s="142">
        <f>IFERROR(IF(A59+1&lt;=MAX('デイリーデータ (2)'!G:G),A59+1,""),"")</f>
        <v>8</v>
      </c>
      <c r="B60" s="143" t="str">
        <f t="shared" si="8"/>
        <v>33485</v>
      </c>
      <c r="C60" s="144" t="str">
        <f t="shared" si="9"/>
        <v>平田 真奈美</v>
      </c>
      <c r="D60" s="145" t="str">
        <f>IF(COUNTIF('勤務表 (2)'!D$3:D10,明!$A$1)=COUNTIF('勤務表 (2)'!D$3:D9,明!$A$1),"",COUNTIF('勤務表 (2)'!D$3:D10,明!$A$1))</f>
        <v/>
      </c>
      <c r="E60" s="146" t="str">
        <f>IF(COUNTIF('勤務表 (2)'!E$3:E10,明!$A$1)=COUNTIF('勤務表 (2)'!E$3:E9,明!$A$1),"",COUNTIF('勤務表 (2)'!E$3:E10,明!$A$1))</f>
        <v/>
      </c>
      <c r="F60" s="146" t="str">
        <f>IF(COUNTIF('勤務表 (2)'!F$3:F10,明!$A$1)=COUNTIF('勤務表 (2)'!F$3:F9,明!$A$1),"",COUNTIF('勤務表 (2)'!F$3:F10,明!$A$1))</f>
        <v/>
      </c>
      <c r="G60" s="146" t="str">
        <f>IF(COUNTIF('勤務表 (2)'!G$3:G10,明!$A$1)=COUNTIF('勤務表 (2)'!G$3:G9,明!$A$1),"",COUNTIF('勤務表 (2)'!G$3:G10,明!$A$1))</f>
        <v/>
      </c>
      <c r="H60" s="146" t="str">
        <f>IF(COUNTIF('勤務表 (2)'!H$3:H10,明!$A$1)=COUNTIF('勤務表 (2)'!H$3:H9,明!$A$1),"",COUNTIF('勤務表 (2)'!H$3:H10,明!$A$1))</f>
        <v/>
      </c>
      <c r="I60" s="146" t="str">
        <f>IF(COUNTIF('勤務表 (2)'!I$3:I10,明!$A$1)=COUNTIF('勤務表 (2)'!I$3:I9,明!$A$1),"",COUNTIF('勤務表 (2)'!I$3:I10,明!$A$1))</f>
        <v/>
      </c>
      <c r="J60" s="146" t="str">
        <f>IF(COUNTIF('勤務表 (2)'!J$3:J10,明!$A$1)=COUNTIF('勤務表 (2)'!J$3:J9,明!$A$1),"",COUNTIF('勤務表 (2)'!J$3:J10,明!$A$1))</f>
        <v/>
      </c>
      <c r="K60" s="146" t="str">
        <f>IF(COUNTIF('勤務表 (2)'!K$3:K10,明!$A$1)=COUNTIF('勤務表 (2)'!K$3:K9,明!$A$1),"",COUNTIF('勤務表 (2)'!K$3:K10,明!$A$1))</f>
        <v/>
      </c>
      <c r="L60" s="146" t="str">
        <f>IF(COUNTIF('勤務表 (2)'!L$3:L10,明!$A$1)=COUNTIF('勤務表 (2)'!L$3:L9,明!$A$1),"",COUNTIF('勤務表 (2)'!L$3:L10,明!$A$1))</f>
        <v/>
      </c>
      <c r="M60" s="146" t="str">
        <f>IF(COUNTIF('勤務表 (2)'!M$3:M10,明!$A$1)=COUNTIF('勤務表 (2)'!M$3:M9,明!$A$1),"",COUNTIF('勤務表 (2)'!M$3:M10,明!$A$1))</f>
        <v/>
      </c>
      <c r="N60" s="146" t="str">
        <f>IF(COUNTIF('勤務表 (2)'!N$3:N10,明!$A$1)=COUNTIF('勤務表 (2)'!N$3:N9,明!$A$1),"",COUNTIF('勤務表 (2)'!N$3:N10,明!$A$1))</f>
        <v/>
      </c>
      <c r="O60" s="146" t="str">
        <f>IF(COUNTIF('勤務表 (2)'!O$3:O10,明!$A$1)=COUNTIF('勤務表 (2)'!O$3:O9,明!$A$1),"",COUNTIF('勤務表 (2)'!O$3:O10,明!$A$1))</f>
        <v/>
      </c>
      <c r="P60" s="146" t="str">
        <f>IF(COUNTIF('勤務表 (2)'!P$3:P10,明!$A$1)=COUNTIF('勤務表 (2)'!P$3:P9,明!$A$1),"",COUNTIF('勤務表 (2)'!P$3:P10,明!$A$1))</f>
        <v/>
      </c>
      <c r="Q60" s="146" t="str">
        <f>IF(COUNTIF('勤務表 (2)'!Q$3:Q10,明!$A$1)=COUNTIF('勤務表 (2)'!Q$3:Q9,明!$A$1),"",COUNTIF('勤務表 (2)'!Q$3:Q10,明!$A$1))</f>
        <v/>
      </c>
      <c r="R60" s="146" t="str">
        <f>IF(COUNTIF('勤務表 (2)'!R$3:R10,明!$A$1)=COUNTIF('勤務表 (2)'!R$3:R9,明!$A$1),"",COUNTIF('勤務表 (2)'!R$3:R10,明!$A$1))</f>
        <v/>
      </c>
      <c r="S60" s="146" t="str">
        <f>IF(COUNTIF('勤務表 (2)'!S$3:S10,明!$A$1)=COUNTIF('勤務表 (2)'!S$3:S9,明!$A$1),"",COUNTIF('勤務表 (2)'!S$3:S10,明!$A$1))</f>
        <v/>
      </c>
      <c r="T60" s="146" t="str">
        <f>IF(COUNTIF('勤務表 (2)'!T$3:T10,明!$A$1)=COUNTIF('勤務表 (2)'!T$3:T9,明!$A$1),"",COUNTIF('勤務表 (2)'!T$3:T10,明!$A$1))</f>
        <v/>
      </c>
      <c r="U60" s="146" t="str">
        <f>IF(COUNTIF('勤務表 (2)'!U$3:U10,明!$A$1)=COUNTIF('勤務表 (2)'!U$3:U9,明!$A$1),"",COUNTIF('勤務表 (2)'!U$3:U10,明!$A$1))</f>
        <v/>
      </c>
      <c r="V60" s="146" t="str">
        <f>IF(COUNTIF('勤務表 (2)'!V$3:V10,明!$A$1)=COUNTIF('勤務表 (2)'!V$3:V9,明!$A$1),"",COUNTIF('勤務表 (2)'!V$3:V10,明!$A$1))</f>
        <v/>
      </c>
      <c r="W60" s="146" t="str">
        <f>IF(COUNTIF('勤務表 (2)'!W$3:W10,明!$A$1)=COUNTIF('勤務表 (2)'!W$3:W9,明!$A$1),"",COUNTIF('勤務表 (2)'!W$3:W10,明!$A$1))</f>
        <v/>
      </c>
      <c r="X60" s="146" t="str">
        <f>IF(COUNTIF('勤務表 (2)'!X$3:X10,明!$A$1)=COUNTIF('勤務表 (2)'!X$3:X9,明!$A$1),"",COUNTIF('勤務表 (2)'!X$3:X10,明!$A$1))</f>
        <v/>
      </c>
      <c r="Y60" s="146" t="str">
        <f>IF(COUNTIF('勤務表 (2)'!Y$3:Y10,明!$A$1)=COUNTIF('勤務表 (2)'!Y$3:Y9,明!$A$1),"",COUNTIF('勤務表 (2)'!Y$3:Y10,明!$A$1))</f>
        <v/>
      </c>
      <c r="Z60" s="146" t="str">
        <f>IF(COUNTIF('勤務表 (2)'!Z$3:Z10,明!$A$1)=COUNTIF('勤務表 (2)'!Z$3:Z9,明!$A$1),"",COUNTIF('勤務表 (2)'!Z$3:Z10,明!$A$1))</f>
        <v/>
      </c>
      <c r="AA60" s="146" t="str">
        <f>IF(COUNTIF('勤務表 (2)'!AA$3:AA10,明!$A$1)=COUNTIF('勤務表 (2)'!AA$3:AA9,明!$A$1),"",COUNTIF('勤務表 (2)'!AA$3:AA10,明!$A$1))</f>
        <v/>
      </c>
      <c r="AB60" s="146" t="str">
        <f>IF(COUNTIF('勤務表 (2)'!AB$3:AB10,明!$A$1)=COUNTIF('勤務表 (2)'!AB$3:AB9,明!$A$1),"",COUNTIF('勤務表 (2)'!AB$3:AB10,明!$A$1))</f>
        <v/>
      </c>
      <c r="AC60" s="146" t="str">
        <f>IF(COUNTIF('勤務表 (2)'!AC$3:AC10,明!$A$1)=COUNTIF('勤務表 (2)'!AC$3:AC9,明!$A$1),"",COUNTIF('勤務表 (2)'!AC$3:AC10,明!$A$1))</f>
        <v/>
      </c>
      <c r="AD60" s="146" t="str">
        <f>IF(COUNTIF('勤務表 (2)'!AD$3:AD10,明!$A$1)=COUNTIF('勤務表 (2)'!AD$3:AD9,明!$A$1),"",COUNTIF('勤務表 (2)'!AD$3:AD10,明!$A$1))</f>
        <v/>
      </c>
      <c r="AE60" s="146" t="str">
        <f>IF(COUNTIF('勤務表 (2)'!AE$3:AE10,明!$A$1)=COUNTIF('勤務表 (2)'!AE$3:AE9,明!$A$1),"",COUNTIF('勤務表 (2)'!AE$3:AE10,明!$A$1))</f>
        <v/>
      </c>
      <c r="AF60" s="146" t="str">
        <f>IF(COUNTIF('勤務表 (2)'!AF$3:AF10,明!$A$1)=COUNTIF('勤務表 (2)'!AF$3:AF9,明!$A$1),"",COUNTIF('勤務表 (2)'!AF$3:AF10,明!$A$1))</f>
        <v/>
      </c>
      <c r="AG60" s="146" t="str">
        <f>IF(COUNTIF('勤務表 (2)'!AG$3:AG10,明!$A$1)=COUNTIF('勤務表 (2)'!AG$3:AG9,明!$A$1),"",COUNTIF('勤務表 (2)'!AG$3:AG10,明!$A$1))</f>
        <v/>
      </c>
      <c r="AH60" s="144" t="str">
        <f>IF(COUNTIF('勤務表 (2)'!AH$3:AH10,明!$A$1)=COUNTIF('勤務表 (2)'!AH$3:AH9,明!$A$1),"",COUNTIF('勤務表 (2)'!AH$3:AH10,明!$A$1))</f>
        <v/>
      </c>
    </row>
    <row r="61" spans="1:34" s="37" customFormat="1" ht="13.15" customHeight="1" x14ac:dyDescent="0.2">
      <c r="A61" s="142">
        <f>IFERROR(IF(A60+1&lt;=MAX('デイリーデータ (2)'!G:G),A60+1,""),"")</f>
        <v>9</v>
      </c>
      <c r="B61" s="143" t="str">
        <f t="shared" si="8"/>
        <v>37584</v>
      </c>
      <c r="C61" s="144" t="str">
        <f t="shared" si="9"/>
        <v>大橋 効</v>
      </c>
      <c r="D61" s="145" t="str">
        <f>IF(COUNTIF('勤務表 (2)'!D$3:D11,明!$A$1)=COUNTIF('勤務表 (2)'!D$3:D10,明!$A$1),"",COUNTIF('勤務表 (2)'!D$3:D11,明!$A$1))</f>
        <v/>
      </c>
      <c r="E61" s="146" t="str">
        <f>IF(COUNTIF('勤務表 (2)'!E$3:E11,明!$A$1)=COUNTIF('勤務表 (2)'!E$3:E10,明!$A$1),"",COUNTIF('勤務表 (2)'!E$3:E11,明!$A$1))</f>
        <v/>
      </c>
      <c r="F61" s="146" t="str">
        <f>IF(COUNTIF('勤務表 (2)'!F$3:F11,明!$A$1)=COUNTIF('勤務表 (2)'!F$3:F10,明!$A$1),"",COUNTIF('勤務表 (2)'!F$3:F11,明!$A$1))</f>
        <v/>
      </c>
      <c r="G61" s="146" t="str">
        <f>IF(COUNTIF('勤務表 (2)'!G$3:G11,明!$A$1)=COUNTIF('勤務表 (2)'!G$3:G10,明!$A$1),"",COUNTIF('勤務表 (2)'!G$3:G11,明!$A$1))</f>
        <v/>
      </c>
      <c r="H61" s="146" t="str">
        <f>IF(COUNTIF('勤務表 (2)'!H$3:H11,明!$A$1)=COUNTIF('勤務表 (2)'!H$3:H10,明!$A$1),"",COUNTIF('勤務表 (2)'!H$3:H11,明!$A$1))</f>
        <v/>
      </c>
      <c r="I61" s="146" t="str">
        <f>IF(COUNTIF('勤務表 (2)'!I$3:I11,明!$A$1)=COUNTIF('勤務表 (2)'!I$3:I10,明!$A$1),"",COUNTIF('勤務表 (2)'!I$3:I11,明!$A$1))</f>
        <v/>
      </c>
      <c r="J61" s="146">
        <f>IF(COUNTIF('勤務表 (2)'!J$3:J11,明!$A$1)=COUNTIF('勤務表 (2)'!J$3:J10,明!$A$1),"",COUNTIF('勤務表 (2)'!J$3:J11,明!$A$1))</f>
        <v>1</v>
      </c>
      <c r="K61" s="146" t="str">
        <f>IF(COUNTIF('勤務表 (2)'!K$3:K11,明!$A$1)=COUNTIF('勤務表 (2)'!K$3:K10,明!$A$1),"",COUNTIF('勤務表 (2)'!K$3:K11,明!$A$1))</f>
        <v/>
      </c>
      <c r="L61" s="146" t="str">
        <f>IF(COUNTIF('勤務表 (2)'!L$3:L11,明!$A$1)=COUNTIF('勤務表 (2)'!L$3:L10,明!$A$1),"",COUNTIF('勤務表 (2)'!L$3:L11,明!$A$1))</f>
        <v/>
      </c>
      <c r="M61" s="146" t="str">
        <f>IF(COUNTIF('勤務表 (2)'!M$3:M11,明!$A$1)=COUNTIF('勤務表 (2)'!M$3:M10,明!$A$1),"",COUNTIF('勤務表 (2)'!M$3:M11,明!$A$1))</f>
        <v/>
      </c>
      <c r="N61" s="146" t="str">
        <f>IF(COUNTIF('勤務表 (2)'!N$3:N11,明!$A$1)=COUNTIF('勤務表 (2)'!N$3:N10,明!$A$1),"",COUNTIF('勤務表 (2)'!N$3:N11,明!$A$1))</f>
        <v/>
      </c>
      <c r="O61" s="146">
        <f>IF(COUNTIF('勤務表 (2)'!O$3:O11,明!$A$1)=COUNTIF('勤務表 (2)'!O$3:O10,明!$A$1),"",COUNTIF('勤務表 (2)'!O$3:O11,明!$A$1))</f>
        <v>1</v>
      </c>
      <c r="P61" s="146" t="str">
        <f>IF(COUNTIF('勤務表 (2)'!P$3:P11,明!$A$1)=COUNTIF('勤務表 (2)'!P$3:P10,明!$A$1),"",COUNTIF('勤務表 (2)'!P$3:P11,明!$A$1))</f>
        <v/>
      </c>
      <c r="Q61" s="146" t="str">
        <f>IF(COUNTIF('勤務表 (2)'!Q$3:Q11,明!$A$1)=COUNTIF('勤務表 (2)'!Q$3:Q10,明!$A$1),"",COUNTIF('勤務表 (2)'!Q$3:Q11,明!$A$1))</f>
        <v/>
      </c>
      <c r="R61" s="146" t="str">
        <f>IF(COUNTIF('勤務表 (2)'!R$3:R11,明!$A$1)=COUNTIF('勤務表 (2)'!R$3:R10,明!$A$1),"",COUNTIF('勤務表 (2)'!R$3:R11,明!$A$1))</f>
        <v/>
      </c>
      <c r="S61" s="146" t="str">
        <f>IF(COUNTIF('勤務表 (2)'!S$3:S11,明!$A$1)=COUNTIF('勤務表 (2)'!S$3:S10,明!$A$1),"",COUNTIF('勤務表 (2)'!S$3:S11,明!$A$1))</f>
        <v/>
      </c>
      <c r="T61" s="146" t="str">
        <f>IF(COUNTIF('勤務表 (2)'!T$3:T11,明!$A$1)=COUNTIF('勤務表 (2)'!T$3:T10,明!$A$1),"",COUNTIF('勤務表 (2)'!T$3:T11,明!$A$1))</f>
        <v/>
      </c>
      <c r="U61" s="146" t="str">
        <f>IF(COUNTIF('勤務表 (2)'!U$3:U11,明!$A$1)=COUNTIF('勤務表 (2)'!U$3:U10,明!$A$1),"",COUNTIF('勤務表 (2)'!U$3:U11,明!$A$1))</f>
        <v/>
      </c>
      <c r="V61" s="146" t="str">
        <f>IF(COUNTIF('勤務表 (2)'!V$3:V11,明!$A$1)=COUNTIF('勤務表 (2)'!V$3:V10,明!$A$1),"",COUNTIF('勤務表 (2)'!V$3:V11,明!$A$1))</f>
        <v/>
      </c>
      <c r="W61" s="146" t="str">
        <f>IF(COUNTIF('勤務表 (2)'!W$3:W11,明!$A$1)=COUNTIF('勤務表 (2)'!W$3:W10,明!$A$1),"",COUNTIF('勤務表 (2)'!W$3:W11,明!$A$1))</f>
        <v/>
      </c>
      <c r="X61" s="146" t="str">
        <f>IF(COUNTIF('勤務表 (2)'!X$3:X11,明!$A$1)=COUNTIF('勤務表 (2)'!X$3:X10,明!$A$1),"",COUNTIF('勤務表 (2)'!X$3:X11,明!$A$1))</f>
        <v/>
      </c>
      <c r="Y61" s="146" t="str">
        <f>IF(COUNTIF('勤務表 (2)'!Y$3:Y11,明!$A$1)=COUNTIF('勤務表 (2)'!Y$3:Y10,明!$A$1),"",COUNTIF('勤務表 (2)'!Y$3:Y11,明!$A$1))</f>
        <v/>
      </c>
      <c r="Z61" s="146" t="str">
        <f>IF(COUNTIF('勤務表 (2)'!Z$3:Z11,明!$A$1)=COUNTIF('勤務表 (2)'!Z$3:Z10,明!$A$1),"",COUNTIF('勤務表 (2)'!Z$3:Z11,明!$A$1))</f>
        <v/>
      </c>
      <c r="AA61" s="146" t="str">
        <f>IF(COUNTIF('勤務表 (2)'!AA$3:AA11,明!$A$1)=COUNTIF('勤務表 (2)'!AA$3:AA10,明!$A$1),"",COUNTIF('勤務表 (2)'!AA$3:AA11,明!$A$1))</f>
        <v/>
      </c>
      <c r="AB61" s="146" t="str">
        <f>IF(COUNTIF('勤務表 (2)'!AB$3:AB11,明!$A$1)=COUNTIF('勤務表 (2)'!AB$3:AB10,明!$A$1),"",COUNTIF('勤務表 (2)'!AB$3:AB11,明!$A$1))</f>
        <v/>
      </c>
      <c r="AC61" s="146">
        <f>IF(COUNTIF('勤務表 (2)'!AC$3:AC11,明!$A$1)=COUNTIF('勤務表 (2)'!AC$3:AC10,明!$A$1),"",COUNTIF('勤務表 (2)'!AC$3:AC11,明!$A$1))</f>
        <v>1</v>
      </c>
      <c r="AD61" s="146" t="str">
        <f>IF(COUNTIF('勤務表 (2)'!AD$3:AD11,明!$A$1)=COUNTIF('勤務表 (2)'!AD$3:AD10,明!$A$1),"",COUNTIF('勤務表 (2)'!AD$3:AD11,明!$A$1))</f>
        <v/>
      </c>
      <c r="AE61" s="146" t="str">
        <f>IF(COUNTIF('勤務表 (2)'!AE$3:AE11,明!$A$1)=COUNTIF('勤務表 (2)'!AE$3:AE10,明!$A$1),"",COUNTIF('勤務表 (2)'!AE$3:AE11,明!$A$1))</f>
        <v/>
      </c>
      <c r="AF61" s="146" t="str">
        <f>IF(COUNTIF('勤務表 (2)'!AF$3:AF11,明!$A$1)=COUNTIF('勤務表 (2)'!AF$3:AF10,明!$A$1),"",COUNTIF('勤務表 (2)'!AF$3:AF11,明!$A$1))</f>
        <v/>
      </c>
      <c r="AG61" s="146" t="str">
        <f>IF(COUNTIF('勤務表 (2)'!AG$3:AG11,明!$A$1)=COUNTIF('勤務表 (2)'!AG$3:AG10,明!$A$1),"",COUNTIF('勤務表 (2)'!AG$3:AG11,明!$A$1))</f>
        <v/>
      </c>
      <c r="AH61" s="144" t="str">
        <f>IF(COUNTIF('勤務表 (2)'!AH$3:AH11,明!$A$1)=COUNTIF('勤務表 (2)'!AH$3:AH10,明!$A$1),"",COUNTIF('勤務表 (2)'!AH$3:AH11,明!$A$1))</f>
        <v/>
      </c>
    </row>
    <row r="62" spans="1:34" s="37" customFormat="1" ht="13.15" customHeight="1" x14ac:dyDescent="0.2">
      <c r="A62" s="142">
        <f>IFERROR(IF(A61+1&lt;=MAX('デイリーデータ (2)'!G:G),A61+1,""),"")</f>
        <v>10</v>
      </c>
      <c r="B62" s="143" t="str">
        <f t="shared" si="8"/>
        <v>37601</v>
      </c>
      <c r="C62" s="144" t="str">
        <f t="shared" si="9"/>
        <v>山本 浩之</v>
      </c>
      <c r="D62" s="145" t="str">
        <f>IF(COUNTIF('勤務表 (2)'!D$3:D12,明!$A$1)=COUNTIF('勤務表 (2)'!D$3:D11,明!$A$1),"",COUNTIF('勤務表 (2)'!D$3:D12,明!$A$1))</f>
        <v/>
      </c>
      <c r="E62" s="146" t="str">
        <f>IF(COUNTIF('勤務表 (2)'!E$3:E12,明!$A$1)=COUNTIF('勤務表 (2)'!E$3:E11,明!$A$1),"",COUNTIF('勤務表 (2)'!E$3:E12,明!$A$1))</f>
        <v/>
      </c>
      <c r="F62" s="146" t="str">
        <f>IF(COUNTIF('勤務表 (2)'!F$3:F12,明!$A$1)=COUNTIF('勤務表 (2)'!F$3:F11,明!$A$1),"",COUNTIF('勤務表 (2)'!F$3:F12,明!$A$1))</f>
        <v/>
      </c>
      <c r="G62" s="146" t="str">
        <f>IF(COUNTIF('勤務表 (2)'!G$3:G12,明!$A$1)=COUNTIF('勤務表 (2)'!G$3:G11,明!$A$1),"",COUNTIF('勤務表 (2)'!G$3:G12,明!$A$1))</f>
        <v/>
      </c>
      <c r="H62" s="146" t="str">
        <f>IF(COUNTIF('勤務表 (2)'!H$3:H12,明!$A$1)=COUNTIF('勤務表 (2)'!H$3:H11,明!$A$1),"",COUNTIF('勤務表 (2)'!H$3:H12,明!$A$1))</f>
        <v/>
      </c>
      <c r="I62" s="146" t="str">
        <f>IF(COUNTIF('勤務表 (2)'!I$3:I12,明!$A$1)=COUNTIF('勤務表 (2)'!I$3:I11,明!$A$1),"",COUNTIF('勤務表 (2)'!I$3:I12,明!$A$1))</f>
        <v/>
      </c>
      <c r="J62" s="146" t="str">
        <f>IF(COUNTIF('勤務表 (2)'!J$3:J12,明!$A$1)=COUNTIF('勤務表 (2)'!J$3:J11,明!$A$1),"",COUNTIF('勤務表 (2)'!J$3:J12,明!$A$1))</f>
        <v/>
      </c>
      <c r="K62" s="146" t="str">
        <f>IF(COUNTIF('勤務表 (2)'!K$3:K12,明!$A$1)=COUNTIF('勤務表 (2)'!K$3:K11,明!$A$1),"",COUNTIF('勤務表 (2)'!K$3:K12,明!$A$1))</f>
        <v/>
      </c>
      <c r="L62" s="146" t="str">
        <f>IF(COUNTIF('勤務表 (2)'!L$3:L12,明!$A$1)=COUNTIF('勤務表 (2)'!L$3:L11,明!$A$1),"",COUNTIF('勤務表 (2)'!L$3:L12,明!$A$1))</f>
        <v/>
      </c>
      <c r="M62" s="146" t="str">
        <f>IF(COUNTIF('勤務表 (2)'!M$3:M12,明!$A$1)=COUNTIF('勤務表 (2)'!M$3:M11,明!$A$1),"",COUNTIF('勤務表 (2)'!M$3:M12,明!$A$1))</f>
        <v/>
      </c>
      <c r="N62" s="146">
        <f>IF(COUNTIF('勤務表 (2)'!N$3:N12,明!$A$1)=COUNTIF('勤務表 (2)'!N$3:N11,明!$A$1),"",COUNTIF('勤務表 (2)'!N$3:N12,明!$A$1))</f>
        <v>1</v>
      </c>
      <c r="O62" s="146" t="str">
        <f>IF(COUNTIF('勤務表 (2)'!O$3:O12,明!$A$1)=COUNTIF('勤務表 (2)'!O$3:O11,明!$A$1),"",COUNTIF('勤務表 (2)'!O$3:O12,明!$A$1))</f>
        <v/>
      </c>
      <c r="P62" s="146" t="str">
        <f>IF(COUNTIF('勤務表 (2)'!P$3:P12,明!$A$1)=COUNTIF('勤務表 (2)'!P$3:P11,明!$A$1),"",COUNTIF('勤務表 (2)'!P$3:P12,明!$A$1))</f>
        <v/>
      </c>
      <c r="Q62" s="146" t="str">
        <f>IF(COUNTIF('勤務表 (2)'!Q$3:Q12,明!$A$1)=COUNTIF('勤務表 (2)'!Q$3:Q11,明!$A$1),"",COUNTIF('勤務表 (2)'!Q$3:Q12,明!$A$1))</f>
        <v/>
      </c>
      <c r="R62" s="146" t="str">
        <f>IF(COUNTIF('勤務表 (2)'!R$3:R12,明!$A$1)=COUNTIF('勤務表 (2)'!R$3:R11,明!$A$1),"",COUNTIF('勤務表 (2)'!R$3:R12,明!$A$1))</f>
        <v/>
      </c>
      <c r="S62" s="146" t="str">
        <f>IF(COUNTIF('勤務表 (2)'!S$3:S12,明!$A$1)=COUNTIF('勤務表 (2)'!S$3:S11,明!$A$1),"",COUNTIF('勤務表 (2)'!S$3:S12,明!$A$1))</f>
        <v/>
      </c>
      <c r="T62" s="146" t="str">
        <f>IF(COUNTIF('勤務表 (2)'!T$3:T12,明!$A$1)=COUNTIF('勤務表 (2)'!T$3:T11,明!$A$1),"",COUNTIF('勤務表 (2)'!T$3:T12,明!$A$1))</f>
        <v/>
      </c>
      <c r="U62" s="146" t="str">
        <f>IF(COUNTIF('勤務表 (2)'!U$3:U12,明!$A$1)=COUNTIF('勤務表 (2)'!U$3:U11,明!$A$1),"",COUNTIF('勤務表 (2)'!U$3:U12,明!$A$1))</f>
        <v/>
      </c>
      <c r="V62" s="146" t="str">
        <f>IF(COUNTIF('勤務表 (2)'!V$3:V12,明!$A$1)=COUNTIF('勤務表 (2)'!V$3:V11,明!$A$1),"",COUNTIF('勤務表 (2)'!V$3:V12,明!$A$1))</f>
        <v/>
      </c>
      <c r="W62" s="146" t="str">
        <f>IF(COUNTIF('勤務表 (2)'!W$3:W12,明!$A$1)=COUNTIF('勤務表 (2)'!W$3:W11,明!$A$1),"",COUNTIF('勤務表 (2)'!W$3:W12,明!$A$1))</f>
        <v/>
      </c>
      <c r="X62" s="146" t="str">
        <f>IF(COUNTIF('勤務表 (2)'!X$3:X12,明!$A$1)=COUNTIF('勤務表 (2)'!X$3:X11,明!$A$1),"",COUNTIF('勤務表 (2)'!X$3:X12,明!$A$1))</f>
        <v/>
      </c>
      <c r="Y62" s="146" t="str">
        <f>IF(COUNTIF('勤務表 (2)'!Y$3:Y12,明!$A$1)=COUNTIF('勤務表 (2)'!Y$3:Y11,明!$A$1),"",COUNTIF('勤務表 (2)'!Y$3:Y12,明!$A$1))</f>
        <v/>
      </c>
      <c r="Z62" s="146" t="str">
        <f>IF(COUNTIF('勤務表 (2)'!Z$3:Z12,明!$A$1)=COUNTIF('勤務表 (2)'!Z$3:Z11,明!$A$1),"",COUNTIF('勤務表 (2)'!Z$3:Z12,明!$A$1))</f>
        <v/>
      </c>
      <c r="AA62" s="146">
        <f>IF(COUNTIF('勤務表 (2)'!AA$3:AA12,明!$A$1)=COUNTIF('勤務表 (2)'!AA$3:AA11,明!$A$1),"",COUNTIF('勤務表 (2)'!AA$3:AA12,明!$A$1))</f>
        <v>1</v>
      </c>
      <c r="AB62" s="146" t="str">
        <f>IF(COUNTIF('勤務表 (2)'!AB$3:AB12,明!$A$1)=COUNTIF('勤務表 (2)'!AB$3:AB11,明!$A$1),"",COUNTIF('勤務表 (2)'!AB$3:AB12,明!$A$1))</f>
        <v/>
      </c>
      <c r="AC62" s="146" t="str">
        <f>IF(COUNTIF('勤務表 (2)'!AC$3:AC12,明!$A$1)=COUNTIF('勤務表 (2)'!AC$3:AC11,明!$A$1),"",COUNTIF('勤務表 (2)'!AC$3:AC12,明!$A$1))</f>
        <v/>
      </c>
      <c r="AD62" s="146" t="str">
        <f>IF(COUNTIF('勤務表 (2)'!AD$3:AD12,明!$A$1)=COUNTIF('勤務表 (2)'!AD$3:AD11,明!$A$1),"",COUNTIF('勤務表 (2)'!AD$3:AD12,明!$A$1))</f>
        <v/>
      </c>
      <c r="AE62" s="146" t="str">
        <f>IF(COUNTIF('勤務表 (2)'!AE$3:AE12,明!$A$1)=COUNTIF('勤務表 (2)'!AE$3:AE11,明!$A$1),"",COUNTIF('勤務表 (2)'!AE$3:AE12,明!$A$1))</f>
        <v/>
      </c>
      <c r="AF62" s="146" t="str">
        <f>IF(COUNTIF('勤務表 (2)'!AF$3:AF12,明!$A$1)=COUNTIF('勤務表 (2)'!AF$3:AF11,明!$A$1),"",COUNTIF('勤務表 (2)'!AF$3:AF12,明!$A$1))</f>
        <v/>
      </c>
      <c r="AG62" s="146" t="str">
        <f>IF(COUNTIF('勤務表 (2)'!AG$3:AG12,明!$A$1)=COUNTIF('勤務表 (2)'!AG$3:AG11,明!$A$1),"",COUNTIF('勤務表 (2)'!AG$3:AG12,明!$A$1))</f>
        <v/>
      </c>
      <c r="AH62" s="144" t="str">
        <f>IF(COUNTIF('勤務表 (2)'!AH$3:AH12,明!$A$1)=COUNTIF('勤務表 (2)'!AH$3:AH11,明!$A$1),"",COUNTIF('勤務表 (2)'!AH$3:AH12,明!$A$1))</f>
        <v/>
      </c>
    </row>
    <row r="63" spans="1:34" s="37" customFormat="1" ht="13.15" customHeight="1" x14ac:dyDescent="0.2">
      <c r="A63" s="142">
        <f>IFERROR(IF(A62+1&lt;=MAX('デイリーデータ (2)'!G:G),A62+1,""),"")</f>
        <v>11</v>
      </c>
      <c r="B63" s="143" t="str">
        <f t="shared" si="8"/>
        <v>39805</v>
      </c>
      <c r="C63" s="144" t="str">
        <f t="shared" si="9"/>
        <v>南 博之</v>
      </c>
      <c r="D63" s="145" t="str">
        <f>IF(COUNTIF('勤務表 (2)'!D$3:D13,明!$A$1)=COUNTIF('勤務表 (2)'!D$3:D12,明!$A$1),"",COUNTIF('勤務表 (2)'!D$3:D13,明!$A$1))</f>
        <v/>
      </c>
      <c r="E63" s="146" t="str">
        <f>IF(COUNTIF('勤務表 (2)'!E$3:E13,明!$A$1)=COUNTIF('勤務表 (2)'!E$3:E12,明!$A$1),"",COUNTIF('勤務表 (2)'!E$3:E13,明!$A$1))</f>
        <v/>
      </c>
      <c r="F63" s="146" t="str">
        <f>IF(COUNTIF('勤務表 (2)'!F$3:F13,明!$A$1)=COUNTIF('勤務表 (2)'!F$3:F12,明!$A$1),"",COUNTIF('勤務表 (2)'!F$3:F13,明!$A$1))</f>
        <v/>
      </c>
      <c r="G63" s="146" t="str">
        <f>IF(COUNTIF('勤務表 (2)'!G$3:G13,明!$A$1)=COUNTIF('勤務表 (2)'!G$3:G12,明!$A$1),"",COUNTIF('勤務表 (2)'!G$3:G13,明!$A$1))</f>
        <v/>
      </c>
      <c r="H63" s="146" t="str">
        <f>IF(COUNTIF('勤務表 (2)'!H$3:H13,明!$A$1)=COUNTIF('勤務表 (2)'!H$3:H12,明!$A$1),"",COUNTIF('勤務表 (2)'!H$3:H13,明!$A$1))</f>
        <v/>
      </c>
      <c r="I63" s="146">
        <f>IF(COUNTIF('勤務表 (2)'!I$3:I13,明!$A$1)=COUNTIF('勤務表 (2)'!I$3:I12,明!$A$1),"",COUNTIF('勤務表 (2)'!I$3:I13,明!$A$1))</f>
        <v>1</v>
      </c>
      <c r="J63" s="146" t="str">
        <f>IF(COUNTIF('勤務表 (2)'!J$3:J13,明!$A$1)=COUNTIF('勤務表 (2)'!J$3:J12,明!$A$1),"",COUNTIF('勤務表 (2)'!J$3:J13,明!$A$1))</f>
        <v/>
      </c>
      <c r="K63" s="146" t="str">
        <f>IF(COUNTIF('勤務表 (2)'!K$3:K13,明!$A$1)=COUNTIF('勤務表 (2)'!K$3:K12,明!$A$1),"",COUNTIF('勤務表 (2)'!K$3:K13,明!$A$1))</f>
        <v/>
      </c>
      <c r="L63" s="146" t="str">
        <f>IF(COUNTIF('勤務表 (2)'!L$3:L13,明!$A$1)=COUNTIF('勤務表 (2)'!L$3:L12,明!$A$1),"",COUNTIF('勤務表 (2)'!L$3:L13,明!$A$1))</f>
        <v/>
      </c>
      <c r="M63" s="146" t="str">
        <f>IF(COUNTIF('勤務表 (2)'!M$3:M13,明!$A$1)=COUNTIF('勤務表 (2)'!M$3:M12,明!$A$1),"",COUNTIF('勤務表 (2)'!M$3:M13,明!$A$1))</f>
        <v/>
      </c>
      <c r="N63" s="146" t="str">
        <f>IF(COUNTIF('勤務表 (2)'!N$3:N13,明!$A$1)=COUNTIF('勤務表 (2)'!N$3:N12,明!$A$1),"",COUNTIF('勤務表 (2)'!N$3:N13,明!$A$1))</f>
        <v/>
      </c>
      <c r="O63" s="146" t="str">
        <f>IF(COUNTIF('勤務表 (2)'!O$3:O13,明!$A$1)=COUNTIF('勤務表 (2)'!O$3:O12,明!$A$1),"",COUNTIF('勤務表 (2)'!O$3:O13,明!$A$1))</f>
        <v/>
      </c>
      <c r="P63" s="146" t="str">
        <f>IF(COUNTIF('勤務表 (2)'!P$3:P13,明!$A$1)=COUNTIF('勤務表 (2)'!P$3:P12,明!$A$1),"",COUNTIF('勤務表 (2)'!P$3:P13,明!$A$1))</f>
        <v/>
      </c>
      <c r="Q63" s="146" t="str">
        <f>IF(COUNTIF('勤務表 (2)'!Q$3:Q13,明!$A$1)=COUNTIF('勤務表 (2)'!Q$3:Q12,明!$A$1),"",COUNTIF('勤務表 (2)'!Q$3:Q13,明!$A$1))</f>
        <v/>
      </c>
      <c r="R63" s="146" t="str">
        <f>IF(COUNTIF('勤務表 (2)'!R$3:R13,明!$A$1)=COUNTIF('勤務表 (2)'!R$3:R12,明!$A$1),"",COUNTIF('勤務表 (2)'!R$3:R13,明!$A$1))</f>
        <v/>
      </c>
      <c r="S63" s="146" t="str">
        <f>IF(COUNTIF('勤務表 (2)'!S$3:S13,明!$A$1)=COUNTIF('勤務表 (2)'!S$3:S12,明!$A$1),"",COUNTIF('勤務表 (2)'!S$3:S13,明!$A$1))</f>
        <v/>
      </c>
      <c r="T63" s="146" t="str">
        <f>IF(COUNTIF('勤務表 (2)'!T$3:T13,明!$A$1)=COUNTIF('勤務表 (2)'!T$3:T12,明!$A$1),"",COUNTIF('勤務表 (2)'!T$3:T13,明!$A$1))</f>
        <v/>
      </c>
      <c r="U63" s="146" t="str">
        <f>IF(COUNTIF('勤務表 (2)'!U$3:U13,明!$A$1)=COUNTIF('勤務表 (2)'!U$3:U12,明!$A$1),"",COUNTIF('勤務表 (2)'!U$3:U13,明!$A$1))</f>
        <v/>
      </c>
      <c r="V63" s="146" t="str">
        <f>IF(COUNTIF('勤務表 (2)'!V$3:V13,明!$A$1)=COUNTIF('勤務表 (2)'!V$3:V12,明!$A$1),"",COUNTIF('勤務表 (2)'!V$3:V13,明!$A$1))</f>
        <v/>
      </c>
      <c r="W63" s="146" t="str">
        <f>IF(COUNTIF('勤務表 (2)'!W$3:W13,明!$A$1)=COUNTIF('勤務表 (2)'!W$3:W12,明!$A$1),"",COUNTIF('勤務表 (2)'!W$3:W13,明!$A$1))</f>
        <v/>
      </c>
      <c r="X63" s="146" t="str">
        <f>IF(COUNTIF('勤務表 (2)'!X$3:X13,明!$A$1)=COUNTIF('勤務表 (2)'!X$3:X12,明!$A$1),"",COUNTIF('勤務表 (2)'!X$3:X13,明!$A$1))</f>
        <v/>
      </c>
      <c r="Y63" s="146" t="str">
        <f>IF(COUNTIF('勤務表 (2)'!Y$3:Y13,明!$A$1)=COUNTIF('勤務表 (2)'!Y$3:Y12,明!$A$1),"",COUNTIF('勤務表 (2)'!Y$3:Y13,明!$A$1))</f>
        <v/>
      </c>
      <c r="Z63" s="146">
        <f>IF(COUNTIF('勤務表 (2)'!Z$3:Z13,明!$A$1)=COUNTIF('勤務表 (2)'!Z$3:Z12,明!$A$1),"",COUNTIF('勤務表 (2)'!Z$3:Z13,明!$A$1))</f>
        <v>1</v>
      </c>
      <c r="AA63" s="146" t="str">
        <f>IF(COUNTIF('勤務表 (2)'!AA$3:AA13,明!$A$1)=COUNTIF('勤務表 (2)'!AA$3:AA12,明!$A$1),"",COUNTIF('勤務表 (2)'!AA$3:AA13,明!$A$1))</f>
        <v/>
      </c>
      <c r="AB63" s="146" t="str">
        <f>IF(COUNTIF('勤務表 (2)'!AB$3:AB13,明!$A$1)=COUNTIF('勤務表 (2)'!AB$3:AB12,明!$A$1),"",COUNTIF('勤務表 (2)'!AB$3:AB13,明!$A$1))</f>
        <v/>
      </c>
      <c r="AC63" s="146" t="str">
        <f>IF(COUNTIF('勤務表 (2)'!AC$3:AC13,明!$A$1)=COUNTIF('勤務表 (2)'!AC$3:AC12,明!$A$1),"",COUNTIF('勤務表 (2)'!AC$3:AC13,明!$A$1))</f>
        <v/>
      </c>
      <c r="AD63" s="146" t="str">
        <f>IF(COUNTIF('勤務表 (2)'!AD$3:AD13,明!$A$1)=COUNTIF('勤務表 (2)'!AD$3:AD12,明!$A$1),"",COUNTIF('勤務表 (2)'!AD$3:AD13,明!$A$1))</f>
        <v/>
      </c>
      <c r="AE63" s="146" t="str">
        <f>IF(COUNTIF('勤務表 (2)'!AE$3:AE13,明!$A$1)=COUNTIF('勤務表 (2)'!AE$3:AE12,明!$A$1),"",COUNTIF('勤務表 (2)'!AE$3:AE13,明!$A$1))</f>
        <v/>
      </c>
      <c r="AF63" s="146" t="str">
        <f>IF(COUNTIF('勤務表 (2)'!AF$3:AF13,明!$A$1)=COUNTIF('勤務表 (2)'!AF$3:AF12,明!$A$1),"",COUNTIF('勤務表 (2)'!AF$3:AF13,明!$A$1))</f>
        <v/>
      </c>
      <c r="AG63" s="146" t="str">
        <f>IF(COUNTIF('勤務表 (2)'!AG$3:AG13,明!$A$1)=COUNTIF('勤務表 (2)'!AG$3:AG12,明!$A$1),"",COUNTIF('勤務表 (2)'!AG$3:AG13,明!$A$1))</f>
        <v/>
      </c>
      <c r="AH63" s="144" t="str">
        <f>IF(COUNTIF('勤務表 (2)'!AH$3:AH13,明!$A$1)=COUNTIF('勤務表 (2)'!AH$3:AH12,明!$A$1),"",COUNTIF('勤務表 (2)'!AH$3:AH13,明!$A$1))</f>
        <v/>
      </c>
    </row>
    <row r="64" spans="1:34" s="37" customFormat="1" ht="13.15" customHeight="1" x14ac:dyDescent="0.2">
      <c r="A64" s="142">
        <f>IFERROR(IF(A63+1&lt;=MAX('デイリーデータ (2)'!G:G),A63+1,""),"")</f>
        <v>12</v>
      </c>
      <c r="B64" s="143" t="str">
        <f t="shared" si="8"/>
        <v>42503</v>
      </c>
      <c r="C64" s="144" t="str">
        <f t="shared" si="9"/>
        <v>澤野 正樹</v>
      </c>
      <c r="D64" s="145" t="str">
        <f>IF(COUNTIF('勤務表 (2)'!D$3:D14,明!$A$1)=COUNTIF('勤務表 (2)'!D$3:D13,明!$A$1),"",COUNTIF('勤務表 (2)'!D$3:D14,明!$A$1))</f>
        <v/>
      </c>
      <c r="E64" s="146" t="str">
        <f>IF(COUNTIF('勤務表 (2)'!E$3:E14,明!$A$1)=COUNTIF('勤務表 (2)'!E$3:E13,明!$A$1),"",COUNTIF('勤務表 (2)'!E$3:E14,明!$A$1))</f>
        <v/>
      </c>
      <c r="F64" s="146" t="str">
        <f>IF(COUNTIF('勤務表 (2)'!F$3:F14,明!$A$1)=COUNTIF('勤務表 (2)'!F$3:F13,明!$A$1),"",COUNTIF('勤務表 (2)'!F$3:F14,明!$A$1))</f>
        <v/>
      </c>
      <c r="G64" s="146" t="str">
        <f>IF(COUNTIF('勤務表 (2)'!G$3:G14,明!$A$1)=COUNTIF('勤務表 (2)'!G$3:G13,明!$A$1),"",COUNTIF('勤務表 (2)'!G$3:G14,明!$A$1))</f>
        <v/>
      </c>
      <c r="H64" s="146" t="str">
        <f>IF(COUNTIF('勤務表 (2)'!H$3:H14,明!$A$1)=COUNTIF('勤務表 (2)'!H$3:H13,明!$A$1),"",COUNTIF('勤務表 (2)'!H$3:H14,明!$A$1))</f>
        <v/>
      </c>
      <c r="I64" s="146" t="str">
        <f>IF(COUNTIF('勤務表 (2)'!I$3:I14,明!$A$1)=COUNTIF('勤務表 (2)'!I$3:I13,明!$A$1),"",COUNTIF('勤務表 (2)'!I$3:I14,明!$A$1))</f>
        <v/>
      </c>
      <c r="J64" s="146" t="str">
        <f>IF(COUNTIF('勤務表 (2)'!J$3:J14,明!$A$1)=COUNTIF('勤務表 (2)'!J$3:J13,明!$A$1),"",COUNTIF('勤務表 (2)'!J$3:J14,明!$A$1))</f>
        <v/>
      </c>
      <c r="K64" s="146" t="str">
        <f>IF(COUNTIF('勤務表 (2)'!K$3:K14,明!$A$1)=COUNTIF('勤務表 (2)'!K$3:K13,明!$A$1),"",COUNTIF('勤務表 (2)'!K$3:K14,明!$A$1))</f>
        <v/>
      </c>
      <c r="L64" s="146" t="str">
        <f>IF(COUNTIF('勤務表 (2)'!L$3:L14,明!$A$1)=COUNTIF('勤務表 (2)'!L$3:L13,明!$A$1),"",COUNTIF('勤務表 (2)'!L$3:L14,明!$A$1))</f>
        <v/>
      </c>
      <c r="M64" s="146" t="str">
        <f>IF(COUNTIF('勤務表 (2)'!M$3:M14,明!$A$1)=COUNTIF('勤務表 (2)'!M$3:M13,明!$A$1),"",COUNTIF('勤務表 (2)'!M$3:M14,明!$A$1))</f>
        <v/>
      </c>
      <c r="N64" s="146" t="str">
        <f>IF(COUNTIF('勤務表 (2)'!N$3:N14,明!$A$1)=COUNTIF('勤務表 (2)'!N$3:N13,明!$A$1),"",COUNTIF('勤務表 (2)'!N$3:N14,明!$A$1))</f>
        <v/>
      </c>
      <c r="O64" s="146" t="str">
        <f>IF(COUNTIF('勤務表 (2)'!O$3:O14,明!$A$1)=COUNTIF('勤務表 (2)'!O$3:O13,明!$A$1),"",COUNTIF('勤務表 (2)'!O$3:O14,明!$A$1))</f>
        <v/>
      </c>
      <c r="P64" s="146" t="str">
        <f>IF(COUNTIF('勤務表 (2)'!P$3:P14,明!$A$1)=COUNTIF('勤務表 (2)'!P$3:P13,明!$A$1),"",COUNTIF('勤務表 (2)'!P$3:P14,明!$A$1))</f>
        <v/>
      </c>
      <c r="Q64" s="146" t="str">
        <f>IF(COUNTIF('勤務表 (2)'!Q$3:Q14,明!$A$1)=COUNTIF('勤務表 (2)'!Q$3:Q13,明!$A$1),"",COUNTIF('勤務表 (2)'!Q$3:Q14,明!$A$1))</f>
        <v/>
      </c>
      <c r="R64" s="146">
        <f>IF(COUNTIF('勤務表 (2)'!R$3:R14,明!$A$1)=COUNTIF('勤務表 (2)'!R$3:R13,明!$A$1),"",COUNTIF('勤務表 (2)'!R$3:R14,明!$A$1))</f>
        <v>1</v>
      </c>
      <c r="S64" s="146" t="str">
        <f>IF(COUNTIF('勤務表 (2)'!S$3:S14,明!$A$1)=COUNTIF('勤務表 (2)'!S$3:S13,明!$A$1),"",COUNTIF('勤務表 (2)'!S$3:S14,明!$A$1))</f>
        <v/>
      </c>
      <c r="T64" s="146" t="str">
        <f>IF(COUNTIF('勤務表 (2)'!T$3:T14,明!$A$1)=COUNTIF('勤務表 (2)'!T$3:T13,明!$A$1),"",COUNTIF('勤務表 (2)'!T$3:T14,明!$A$1))</f>
        <v/>
      </c>
      <c r="U64" s="146" t="str">
        <f>IF(COUNTIF('勤務表 (2)'!U$3:U14,明!$A$1)=COUNTIF('勤務表 (2)'!U$3:U13,明!$A$1),"",COUNTIF('勤務表 (2)'!U$3:U14,明!$A$1))</f>
        <v/>
      </c>
      <c r="V64" s="146" t="str">
        <f>IF(COUNTIF('勤務表 (2)'!V$3:V14,明!$A$1)=COUNTIF('勤務表 (2)'!V$3:V13,明!$A$1),"",COUNTIF('勤務表 (2)'!V$3:V14,明!$A$1))</f>
        <v/>
      </c>
      <c r="W64" s="146">
        <f>IF(COUNTIF('勤務表 (2)'!W$3:W14,明!$A$1)=COUNTIF('勤務表 (2)'!W$3:W13,明!$A$1),"",COUNTIF('勤務表 (2)'!W$3:W14,明!$A$1))</f>
        <v>1</v>
      </c>
      <c r="X64" s="146" t="str">
        <f>IF(COUNTIF('勤務表 (2)'!X$3:X14,明!$A$1)=COUNTIF('勤務表 (2)'!X$3:X13,明!$A$1),"",COUNTIF('勤務表 (2)'!X$3:X14,明!$A$1))</f>
        <v/>
      </c>
      <c r="Y64" s="146" t="str">
        <f>IF(COUNTIF('勤務表 (2)'!Y$3:Y14,明!$A$1)=COUNTIF('勤務表 (2)'!Y$3:Y13,明!$A$1),"",COUNTIF('勤務表 (2)'!Y$3:Y14,明!$A$1))</f>
        <v/>
      </c>
      <c r="Z64" s="146" t="str">
        <f>IF(COUNTIF('勤務表 (2)'!Z$3:Z14,明!$A$1)=COUNTIF('勤務表 (2)'!Z$3:Z13,明!$A$1),"",COUNTIF('勤務表 (2)'!Z$3:Z14,明!$A$1))</f>
        <v/>
      </c>
      <c r="AA64" s="146" t="str">
        <f>IF(COUNTIF('勤務表 (2)'!AA$3:AA14,明!$A$1)=COUNTIF('勤務表 (2)'!AA$3:AA13,明!$A$1),"",COUNTIF('勤務表 (2)'!AA$3:AA14,明!$A$1))</f>
        <v/>
      </c>
      <c r="AB64" s="146" t="str">
        <f>IF(COUNTIF('勤務表 (2)'!AB$3:AB14,明!$A$1)=COUNTIF('勤務表 (2)'!AB$3:AB13,明!$A$1),"",COUNTIF('勤務表 (2)'!AB$3:AB14,明!$A$1))</f>
        <v/>
      </c>
      <c r="AC64" s="146" t="str">
        <f>IF(COUNTIF('勤務表 (2)'!AC$3:AC14,明!$A$1)=COUNTIF('勤務表 (2)'!AC$3:AC13,明!$A$1),"",COUNTIF('勤務表 (2)'!AC$3:AC14,明!$A$1))</f>
        <v/>
      </c>
      <c r="AD64" s="146" t="str">
        <f>IF(COUNTIF('勤務表 (2)'!AD$3:AD14,明!$A$1)=COUNTIF('勤務表 (2)'!AD$3:AD13,明!$A$1),"",COUNTIF('勤務表 (2)'!AD$3:AD14,明!$A$1))</f>
        <v/>
      </c>
      <c r="AE64" s="146" t="str">
        <f>IF(COUNTIF('勤務表 (2)'!AE$3:AE14,明!$A$1)=COUNTIF('勤務表 (2)'!AE$3:AE13,明!$A$1),"",COUNTIF('勤務表 (2)'!AE$3:AE14,明!$A$1))</f>
        <v/>
      </c>
      <c r="AF64" s="146" t="str">
        <f>IF(COUNTIF('勤務表 (2)'!AF$3:AF14,明!$A$1)=COUNTIF('勤務表 (2)'!AF$3:AF13,明!$A$1),"",COUNTIF('勤務表 (2)'!AF$3:AF14,明!$A$1))</f>
        <v/>
      </c>
      <c r="AG64" s="146" t="str">
        <f>IF(COUNTIF('勤務表 (2)'!AG$3:AG14,明!$A$1)=COUNTIF('勤務表 (2)'!AG$3:AG13,明!$A$1),"",COUNTIF('勤務表 (2)'!AG$3:AG14,明!$A$1))</f>
        <v/>
      </c>
      <c r="AH64" s="144" t="str">
        <f>IF(COUNTIF('勤務表 (2)'!AH$3:AH14,明!$A$1)=COUNTIF('勤務表 (2)'!AH$3:AH13,明!$A$1),"",COUNTIF('勤務表 (2)'!AH$3:AH14,明!$A$1))</f>
        <v/>
      </c>
    </row>
    <row r="65" spans="1:34" s="37" customFormat="1" ht="13.15" customHeight="1" x14ac:dyDescent="0.2">
      <c r="A65" s="142">
        <f>IFERROR(IF(A64+1&lt;=MAX('デイリーデータ (2)'!G:G),A64+1,""),"")</f>
        <v>13</v>
      </c>
      <c r="B65" s="143" t="str">
        <f t="shared" si="8"/>
        <v>46963</v>
      </c>
      <c r="C65" s="144" t="str">
        <f t="shared" si="9"/>
        <v>清水 和弥</v>
      </c>
      <c r="D65" s="145" t="str">
        <f>IF(COUNTIF('勤務表 (2)'!D$3:D15,明!$A$1)=COUNTIF('勤務表 (2)'!D$3:D14,明!$A$1),"",COUNTIF('勤務表 (2)'!D$3:D15,明!$A$1))</f>
        <v/>
      </c>
      <c r="E65" s="146" t="str">
        <f>IF(COUNTIF('勤務表 (2)'!E$3:E15,明!$A$1)=COUNTIF('勤務表 (2)'!E$3:E14,明!$A$1),"",COUNTIF('勤務表 (2)'!E$3:E15,明!$A$1))</f>
        <v/>
      </c>
      <c r="F65" s="146" t="str">
        <f>IF(COUNTIF('勤務表 (2)'!F$3:F15,明!$A$1)=COUNTIF('勤務表 (2)'!F$3:F14,明!$A$1),"",COUNTIF('勤務表 (2)'!F$3:F15,明!$A$1))</f>
        <v/>
      </c>
      <c r="G65" s="146" t="str">
        <f>IF(COUNTIF('勤務表 (2)'!G$3:G15,明!$A$1)=COUNTIF('勤務表 (2)'!G$3:G14,明!$A$1),"",COUNTIF('勤務表 (2)'!G$3:G15,明!$A$1))</f>
        <v/>
      </c>
      <c r="H65" s="146" t="str">
        <f>IF(COUNTIF('勤務表 (2)'!H$3:H15,明!$A$1)=COUNTIF('勤務表 (2)'!H$3:H14,明!$A$1),"",COUNTIF('勤務表 (2)'!H$3:H15,明!$A$1))</f>
        <v/>
      </c>
      <c r="I65" s="146" t="str">
        <f>IF(COUNTIF('勤務表 (2)'!I$3:I15,明!$A$1)=COUNTIF('勤務表 (2)'!I$3:I14,明!$A$1),"",COUNTIF('勤務表 (2)'!I$3:I15,明!$A$1))</f>
        <v/>
      </c>
      <c r="J65" s="146" t="str">
        <f>IF(COUNTIF('勤務表 (2)'!J$3:J15,明!$A$1)=COUNTIF('勤務表 (2)'!J$3:J14,明!$A$1),"",COUNTIF('勤務表 (2)'!J$3:J15,明!$A$1))</f>
        <v/>
      </c>
      <c r="K65" s="146" t="str">
        <f>IF(COUNTIF('勤務表 (2)'!K$3:K15,明!$A$1)=COUNTIF('勤務表 (2)'!K$3:K14,明!$A$1),"",COUNTIF('勤務表 (2)'!K$3:K15,明!$A$1))</f>
        <v/>
      </c>
      <c r="L65" s="146" t="str">
        <f>IF(COUNTIF('勤務表 (2)'!L$3:L15,明!$A$1)=COUNTIF('勤務表 (2)'!L$3:L14,明!$A$1),"",COUNTIF('勤務表 (2)'!L$3:L15,明!$A$1))</f>
        <v/>
      </c>
      <c r="M65" s="146" t="str">
        <f>IF(COUNTIF('勤務表 (2)'!M$3:M15,明!$A$1)=COUNTIF('勤務表 (2)'!M$3:M14,明!$A$1),"",COUNTIF('勤務表 (2)'!M$3:M15,明!$A$1))</f>
        <v/>
      </c>
      <c r="N65" s="146" t="str">
        <f>IF(COUNTIF('勤務表 (2)'!N$3:N15,明!$A$1)=COUNTIF('勤務表 (2)'!N$3:N14,明!$A$1),"",COUNTIF('勤務表 (2)'!N$3:N15,明!$A$1))</f>
        <v/>
      </c>
      <c r="O65" s="146" t="str">
        <f>IF(COUNTIF('勤務表 (2)'!O$3:O15,明!$A$1)=COUNTIF('勤務表 (2)'!O$3:O14,明!$A$1),"",COUNTIF('勤務表 (2)'!O$3:O15,明!$A$1))</f>
        <v/>
      </c>
      <c r="P65" s="146" t="str">
        <f>IF(COUNTIF('勤務表 (2)'!P$3:P15,明!$A$1)=COUNTIF('勤務表 (2)'!P$3:P14,明!$A$1),"",COUNTIF('勤務表 (2)'!P$3:P15,明!$A$1))</f>
        <v/>
      </c>
      <c r="Q65" s="146" t="str">
        <f>IF(COUNTIF('勤務表 (2)'!Q$3:Q15,明!$A$1)=COUNTIF('勤務表 (2)'!Q$3:Q14,明!$A$1),"",COUNTIF('勤務表 (2)'!Q$3:Q15,明!$A$1))</f>
        <v/>
      </c>
      <c r="R65" s="146" t="str">
        <f>IF(COUNTIF('勤務表 (2)'!R$3:R15,明!$A$1)=COUNTIF('勤務表 (2)'!R$3:R14,明!$A$1),"",COUNTIF('勤務表 (2)'!R$3:R15,明!$A$1))</f>
        <v/>
      </c>
      <c r="S65" s="146" t="str">
        <f>IF(COUNTIF('勤務表 (2)'!S$3:S15,明!$A$1)=COUNTIF('勤務表 (2)'!S$3:S14,明!$A$1),"",COUNTIF('勤務表 (2)'!S$3:S15,明!$A$1))</f>
        <v/>
      </c>
      <c r="T65" s="146" t="str">
        <f>IF(COUNTIF('勤務表 (2)'!T$3:T15,明!$A$1)=COUNTIF('勤務表 (2)'!T$3:T14,明!$A$1),"",COUNTIF('勤務表 (2)'!T$3:T15,明!$A$1))</f>
        <v/>
      </c>
      <c r="U65" s="146" t="str">
        <f>IF(COUNTIF('勤務表 (2)'!U$3:U15,明!$A$1)=COUNTIF('勤務表 (2)'!U$3:U14,明!$A$1),"",COUNTIF('勤務表 (2)'!U$3:U15,明!$A$1))</f>
        <v/>
      </c>
      <c r="V65" s="146" t="str">
        <f>IF(COUNTIF('勤務表 (2)'!V$3:V15,明!$A$1)=COUNTIF('勤務表 (2)'!V$3:V14,明!$A$1),"",COUNTIF('勤務表 (2)'!V$3:V15,明!$A$1))</f>
        <v/>
      </c>
      <c r="W65" s="146" t="str">
        <f>IF(COUNTIF('勤務表 (2)'!W$3:W15,明!$A$1)=COUNTIF('勤務表 (2)'!W$3:W14,明!$A$1),"",COUNTIF('勤務表 (2)'!W$3:W15,明!$A$1))</f>
        <v/>
      </c>
      <c r="X65" s="146" t="str">
        <f>IF(COUNTIF('勤務表 (2)'!X$3:X15,明!$A$1)=COUNTIF('勤務表 (2)'!X$3:X14,明!$A$1),"",COUNTIF('勤務表 (2)'!X$3:X15,明!$A$1))</f>
        <v/>
      </c>
      <c r="Y65" s="146" t="str">
        <f>IF(COUNTIF('勤務表 (2)'!Y$3:Y15,明!$A$1)=COUNTIF('勤務表 (2)'!Y$3:Y14,明!$A$1),"",COUNTIF('勤務表 (2)'!Y$3:Y15,明!$A$1))</f>
        <v/>
      </c>
      <c r="Z65" s="146" t="str">
        <f>IF(COUNTIF('勤務表 (2)'!Z$3:Z15,明!$A$1)=COUNTIF('勤務表 (2)'!Z$3:Z14,明!$A$1),"",COUNTIF('勤務表 (2)'!Z$3:Z15,明!$A$1))</f>
        <v/>
      </c>
      <c r="AA65" s="146" t="str">
        <f>IF(COUNTIF('勤務表 (2)'!AA$3:AA15,明!$A$1)=COUNTIF('勤務表 (2)'!AA$3:AA14,明!$A$1),"",COUNTIF('勤務表 (2)'!AA$3:AA15,明!$A$1))</f>
        <v/>
      </c>
      <c r="AB65" s="146" t="str">
        <f>IF(COUNTIF('勤務表 (2)'!AB$3:AB15,明!$A$1)=COUNTIF('勤務表 (2)'!AB$3:AB14,明!$A$1),"",COUNTIF('勤務表 (2)'!AB$3:AB15,明!$A$1))</f>
        <v/>
      </c>
      <c r="AC65" s="146" t="str">
        <f>IF(COUNTIF('勤務表 (2)'!AC$3:AC15,明!$A$1)=COUNTIF('勤務表 (2)'!AC$3:AC14,明!$A$1),"",COUNTIF('勤務表 (2)'!AC$3:AC15,明!$A$1))</f>
        <v/>
      </c>
      <c r="AD65" s="146" t="str">
        <f>IF(COUNTIF('勤務表 (2)'!AD$3:AD15,明!$A$1)=COUNTIF('勤務表 (2)'!AD$3:AD14,明!$A$1),"",COUNTIF('勤務表 (2)'!AD$3:AD15,明!$A$1))</f>
        <v/>
      </c>
      <c r="AE65" s="146" t="str">
        <f>IF(COUNTIF('勤務表 (2)'!AE$3:AE15,明!$A$1)=COUNTIF('勤務表 (2)'!AE$3:AE14,明!$A$1),"",COUNTIF('勤務表 (2)'!AE$3:AE15,明!$A$1))</f>
        <v/>
      </c>
      <c r="AF65" s="146" t="str">
        <f>IF(COUNTIF('勤務表 (2)'!AF$3:AF15,明!$A$1)=COUNTIF('勤務表 (2)'!AF$3:AF14,明!$A$1),"",COUNTIF('勤務表 (2)'!AF$3:AF15,明!$A$1))</f>
        <v/>
      </c>
      <c r="AG65" s="146" t="str">
        <f>IF(COUNTIF('勤務表 (2)'!AG$3:AG15,明!$A$1)=COUNTIF('勤務表 (2)'!AG$3:AG14,明!$A$1),"",COUNTIF('勤務表 (2)'!AG$3:AG15,明!$A$1))</f>
        <v/>
      </c>
      <c r="AH65" s="144" t="str">
        <f>IF(COUNTIF('勤務表 (2)'!AH$3:AH15,明!$A$1)=COUNTIF('勤務表 (2)'!AH$3:AH14,明!$A$1),"",COUNTIF('勤務表 (2)'!AH$3:AH15,明!$A$1))</f>
        <v/>
      </c>
    </row>
    <row r="66" spans="1:34" s="37" customFormat="1" ht="13.15" customHeight="1" x14ac:dyDescent="0.2">
      <c r="A66" s="142">
        <f>IFERROR(IF(A65+1&lt;=MAX('デイリーデータ (2)'!G:G),A65+1,""),"")</f>
        <v>14</v>
      </c>
      <c r="B66" s="143" t="str">
        <f t="shared" si="8"/>
        <v>52687</v>
      </c>
      <c r="C66" s="144" t="str">
        <f t="shared" si="9"/>
        <v>坪野 寿恵</v>
      </c>
      <c r="D66" s="145" t="str">
        <f>IF(COUNTIF('勤務表 (2)'!D$3:D16,明!$A$1)=COUNTIF('勤務表 (2)'!D$3:D15,明!$A$1),"",COUNTIF('勤務表 (2)'!D$3:D16,明!$A$1))</f>
        <v/>
      </c>
      <c r="E66" s="146" t="str">
        <f>IF(COUNTIF('勤務表 (2)'!E$3:E16,明!$A$1)=COUNTIF('勤務表 (2)'!E$3:E15,明!$A$1),"",COUNTIF('勤務表 (2)'!E$3:E16,明!$A$1))</f>
        <v/>
      </c>
      <c r="F66" s="146" t="str">
        <f>IF(COUNTIF('勤務表 (2)'!F$3:F16,明!$A$1)=COUNTIF('勤務表 (2)'!F$3:F15,明!$A$1),"",COUNTIF('勤務表 (2)'!F$3:F16,明!$A$1))</f>
        <v/>
      </c>
      <c r="G66" s="146" t="str">
        <f>IF(COUNTIF('勤務表 (2)'!G$3:G16,明!$A$1)=COUNTIF('勤務表 (2)'!G$3:G15,明!$A$1),"",COUNTIF('勤務表 (2)'!G$3:G16,明!$A$1))</f>
        <v/>
      </c>
      <c r="H66" s="146" t="str">
        <f>IF(COUNTIF('勤務表 (2)'!H$3:H16,明!$A$1)=COUNTIF('勤務表 (2)'!H$3:H15,明!$A$1),"",COUNTIF('勤務表 (2)'!H$3:H16,明!$A$1))</f>
        <v/>
      </c>
      <c r="I66" s="146" t="str">
        <f>IF(COUNTIF('勤務表 (2)'!I$3:I16,明!$A$1)=COUNTIF('勤務表 (2)'!I$3:I15,明!$A$1),"",COUNTIF('勤務表 (2)'!I$3:I16,明!$A$1))</f>
        <v/>
      </c>
      <c r="J66" s="146" t="str">
        <f>IF(COUNTIF('勤務表 (2)'!J$3:J16,明!$A$1)=COUNTIF('勤務表 (2)'!J$3:J15,明!$A$1),"",COUNTIF('勤務表 (2)'!J$3:J16,明!$A$1))</f>
        <v/>
      </c>
      <c r="K66" s="146" t="str">
        <f>IF(COUNTIF('勤務表 (2)'!K$3:K16,明!$A$1)=COUNTIF('勤務表 (2)'!K$3:K15,明!$A$1),"",COUNTIF('勤務表 (2)'!K$3:K16,明!$A$1))</f>
        <v/>
      </c>
      <c r="L66" s="146" t="str">
        <f>IF(COUNTIF('勤務表 (2)'!L$3:L16,明!$A$1)=COUNTIF('勤務表 (2)'!L$3:L15,明!$A$1),"",COUNTIF('勤務表 (2)'!L$3:L16,明!$A$1))</f>
        <v/>
      </c>
      <c r="M66" s="146" t="str">
        <f>IF(COUNTIF('勤務表 (2)'!M$3:M16,明!$A$1)=COUNTIF('勤務表 (2)'!M$3:M15,明!$A$1),"",COUNTIF('勤務表 (2)'!M$3:M16,明!$A$1))</f>
        <v/>
      </c>
      <c r="N66" s="146" t="str">
        <f>IF(COUNTIF('勤務表 (2)'!N$3:N16,明!$A$1)=COUNTIF('勤務表 (2)'!N$3:N15,明!$A$1),"",COUNTIF('勤務表 (2)'!N$3:N16,明!$A$1))</f>
        <v/>
      </c>
      <c r="O66" s="146" t="str">
        <f>IF(COUNTIF('勤務表 (2)'!O$3:O16,明!$A$1)=COUNTIF('勤務表 (2)'!O$3:O15,明!$A$1),"",COUNTIF('勤務表 (2)'!O$3:O16,明!$A$1))</f>
        <v/>
      </c>
      <c r="P66" s="146" t="str">
        <f>IF(COUNTIF('勤務表 (2)'!P$3:P16,明!$A$1)=COUNTIF('勤務表 (2)'!P$3:P15,明!$A$1),"",COUNTIF('勤務表 (2)'!P$3:P16,明!$A$1))</f>
        <v/>
      </c>
      <c r="Q66" s="146" t="str">
        <f>IF(COUNTIF('勤務表 (2)'!Q$3:Q16,明!$A$1)=COUNTIF('勤務表 (2)'!Q$3:Q15,明!$A$1),"",COUNTIF('勤務表 (2)'!Q$3:Q16,明!$A$1))</f>
        <v/>
      </c>
      <c r="R66" s="146" t="str">
        <f>IF(COUNTIF('勤務表 (2)'!R$3:R16,明!$A$1)=COUNTIF('勤務表 (2)'!R$3:R15,明!$A$1),"",COUNTIF('勤務表 (2)'!R$3:R16,明!$A$1))</f>
        <v/>
      </c>
      <c r="S66" s="146" t="str">
        <f>IF(COUNTIF('勤務表 (2)'!S$3:S16,明!$A$1)=COUNTIF('勤務表 (2)'!S$3:S15,明!$A$1),"",COUNTIF('勤務表 (2)'!S$3:S16,明!$A$1))</f>
        <v/>
      </c>
      <c r="T66" s="146" t="str">
        <f>IF(COUNTIF('勤務表 (2)'!T$3:T16,明!$A$1)=COUNTIF('勤務表 (2)'!T$3:T15,明!$A$1),"",COUNTIF('勤務表 (2)'!T$3:T16,明!$A$1))</f>
        <v/>
      </c>
      <c r="U66" s="146" t="str">
        <f>IF(COUNTIF('勤務表 (2)'!U$3:U16,明!$A$1)=COUNTIF('勤務表 (2)'!U$3:U15,明!$A$1),"",COUNTIF('勤務表 (2)'!U$3:U16,明!$A$1))</f>
        <v/>
      </c>
      <c r="V66" s="146" t="str">
        <f>IF(COUNTIF('勤務表 (2)'!V$3:V16,明!$A$1)=COUNTIF('勤務表 (2)'!V$3:V15,明!$A$1),"",COUNTIF('勤務表 (2)'!V$3:V16,明!$A$1))</f>
        <v/>
      </c>
      <c r="W66" s="146" t="str">
        <f>IF(COUNTIF('勤務表 (2)'!W$3:W16,明!$A$1)=COUNTIF('勤務表 (2)'!W$3:W15,明!$A$1),"",COUNTIF('勤務表 (2)'!W$3:W16,明!$A$1))</f>
        <v/>
      </c>
      <c r="X66" s="146" t="str">
        <f>IF(COUNTIF('勤務表 (2)'!X$3:X16,明!$A$1)=COUNTIF('勤務表 (2)'!X$3:X15,明!$A$1),"",COUNTIF('勤務表 (2)'!X$3:X16,明!$A$1))</f>
        <v/>
      </c>
      <c r="Y66" s="146" t="str">
        <f>IF(COUNTIF('勤務表 (2)'!Y$3:Y16,明!$A$1)=COUNTIF('勤務表 (2)'!Y$3:Y15,明!$A$1),"",COUNTIF('勤務表 (2)'!Y$3:Y16,明!$A$1))</f>
        <v/>
      </c>
      <c r="Z66" s="146" t="str">
        <f>IF(COUNTIF('勤務表 (2)'!Z$3:Z16,明!$A$1)=COUNTIF('勤務表 (2)'!Z$3:Z15,明!$A$1),"",COUNTIF('勤務表 (2)'!Z$3:Z16,明!$A$1))</f>
        <v/>
      </c>
      <c r="AA66" s="146" t="str">
        <f>IF(COUNTIF('勤務表 (2)'!AA$3:AA16,明!$A$1)=COUNTIF('勤務表 (2)'!AA$3:AA15,明!$A$1),"",COUNTIF('勤務表 (2)'!AA$3:AA16,明!$A$1))</f>
        <v/>
      </c>
      <c r="AB66" s="146" t="str">
        <f>IF(COUNTIF('勤務表 (2)'!AB$3:AB16,明!$A$1)=COUNTIF('勤務表 (2)'!AB$3:AB15,明!$A$1),"",COUNTIF('勤務表 (2)'!AB$3:AB16,明!$A$1))</f>
        <v/>
      </c>
      <c r="AC66" s="146" t="str">
        <f>IF(COUNTIF('勤務表 (2)'!AC$3:AC16,明!$A$1)=COUNTIF('勤務表 (2)'!AC$3:AC15,明!$A$1),"",COUNTIF('勤務表 (2)'!AC$3:AC16,明!$A$1))</f>
        <v/>
      </c>
      <c r="AD66" s="146" t="str">
        <f>IF(COUNTIF('勤務表 (2)'!AD$3:AD16,明!$A$1)=COUNTIF('勤務表 (2)'!AD$3:AD15,明!$A$1),"",COUNTIF('勤務表 (2)'!AD$3:AD16,明!$A$1))</f>
        <v/>
      </c>
      <c r="AE66" s="146" t="str">
        <f>IF(COUNTIF('勤務表 (2)'!AE$3:AE16,明!$A$1)=COUNTIF('勤務表 (2)'!AE$3:AE15,明!$A$1),"",COUNTIF('勤務表 (2)'!AE$3:AE16,明!$A$1))</f>
        <v/>
      </c>
      <c r="AF66" s="146" t="str">
        <f>IF(COUNTIF('勤務表 (2)'!AF$3:AF16,明!$A$1)=COUNTIF('勤務表 (2)'!AF$3:AF15,明!$A$1),"",COUNTIF('勤務表 (2)'!AF$3:AF16,明!$A$1))</f>
        <v/>
      </c>
      <c r="AG66" s="146" t="str">
        <f>IF(COUNTIF('勤務表 (2)'!AG$3:AG16,明!$A$1)=COUNTIF('勤務表 (2)'!AG$3:AG15,明!$A$1),"",COUNTIF('勤務表 (2)'!AG$3:AG16,明!$A$1))</f>
        <v/>
      </c>
      <c r="AH66" s="144" t="str">
        <f>IF(COUNTIF('勤務表 (2)'!AH$3:AH16,明!$A$1)=COUNTIF('勤務表 (2)'!AH$3:AH15,明!$A$1),"",COUNTIF('勤務表 (2)'!AH$3:AH16,明!$A$1))</f>
        <v/>
      </c>
    </row>
    <row r="67" spans="1:34" s="37" customFormat="1" ht="13.15" customHeight="1" x14ac:dyDescent="0.2">
      <c r="A67" s="142">
        <f>IFERROR(IF(A66+1&lt;=MAX('デイリーデータ (2)'!G:G),A66+1,""),"")</f>
        <v>15</v>
      </c>
      <c r="B67" s="143" t="str">
        <f t="shared" si="8"/>
        <v>56712</v>
      </c>
      <c r="C67" s="144" t="str">
        <f t="shared" si="9"/>
        <v>山田 正則</v>
      </c>
      <c r="D67" s="145" t="str">
        <f>IF(COUNTIF('勤務表 (2)'!D$3:D17,明!$A$1)=COUNTIF('勤務表 (2)'!D$3:D16,明!$A$1),"",COUNTIF('勤務表 (2)'!D$3:D17,明!$A$1))</f>
        <v/>
      </c>
      <c r="E67" s="146" t="str">
        <f>IF(COUNTIF('勤務表 (2)'!E$3:E17,明!$A$1)=COUNTIF('勤務表 (2)'!E$3:E16,明!$A$1),"",COUNTIF('勤務表 (2)'!E$3:E17,明!$A$1))</f>
        <v/>
      </c>
      <c r="F67" s="146" t="str">
        <f>IF(COUNTIF('勤務表 (2)'!F$3:F17,明!$A$1)=COUNTIF('勤務表 (2)'!F$3:F16,明!$A$1),"",COUNTIF('勤務表 (2)'!F$3:F17,明!$A$1))</f>
        <v/>
      </c>
      <c r="G67" s="146" t="str">
        <f>IF(COUNTIF('勤務表 (2)'!G$3:G17,明!$A$1)=COUNTIF('勤務表 (2)'!G$3:G16,明!$A$1),"",COUNTIF('勤務表 (2)'!G$3:G17,明!$A$1))</f>
        <v/>
      </c>
      <c r="H67" s="146" t="str">
        <f>IF(COUNTIF('勤務表 (2)'!H$3:H17,明!$A$1)=COUNTIF('勤務表 (2)'!H$3:H16,明!$A$1),"",COUNTIF('勤務表 (2)'!H$3:H17,明!$A$1))</f>
        <v/>
      </c>
      <c r="I67" s="146" t="str">
        <f>IF(COUNTIF('勤務表 (2)'!I$3:I17,明!$A$1)=COUNTIF('勤務表 (2)'!I$3:I16,明!$A$1),"",COUNTIF('勤務表 (2)'!I$3:I17,明!$A$1))</f>
        <v/>
      </c>
      <c r="J67" s="146" t="str">
        <f>IF(COUNTIF('勤務表 (2)'!J$3:J17,明!$A$1)=COUNTIF('勤務表 (2)'!J$3:J16,明!$A$1),"",COUNTIF('勤務表 (2)'!J$3:J17,明!$A$1))</f>
        <v/>
      </c>
      <c r="K67" s="146" t="str">
        <f>IF(COUNTIF('勤務表 (2)'!K$3:K17,明!$A$1)=COUNTIF('勤務表 (2)'!K$3:K16,明!$A$1),"",COUNTIF('勤務表 (2)'!K$3:K17,明!$A$1))</f>
        <v/>
      </c>
      <c r="L67" s="146" t="str">
        <f>IF(COUNTIF('勤務表 (2)'!L$3:L17,明!$A$1)=COUNTIF('勤務表 (2)'!L$3:L16,明!$A$1),"",COUNTIF('勤務表 (2)'!L$3:L17,明!$A$1))</f>
        <v/>
      </c>
      <c r="M67" s="146" t="str">
        <f>IF(COUNTIF('勤務表 (2)'!M$3:M17,明!$A$1)=COUNTIF('勤務表 (2)'!M$3:M16,明!$A$1),"",COUNTIF('勤務表 (2)'!M$3:M17,明!$A$1))</f>
        <v/>
      </c>
      <c r="N67" s="146" t="str">
        <f>IF(COUNTIF('勤務表 (2)'!N$3:N17,明!$A$1)=COUNTIF('勤務表 (2)'!N$3:N16,明!$A$1),"",COUNTIF('勤務表 (2)'!N$3:N17,明!$A$1))</f>
        <v/>
      </c>
      <c r="O67" s="146" t="str">
        <f>IF(COUNTIF('勤務表 (2)'!O$3:O17,明!$A$1)=COUNTIF('勤務表 (2)'!O$3:O16,明!$A$1),"",COUNTIF('勤務表 (2)'!O$3:O17,明!$A$1))</f>
        <v/>
      </c>
      <c r="P67" s="146" t="str">
        <f>IF(COUNTIF('勤務表 (2)'!P$3:P17,明!$A$1)=COUNTIF('勤務表 (2)'!P$3:P16,明!$A$1),"",COUNTIF('勤務表 (2)'!P$3:P17,明!$A$1))</f>
        <v/>
      </c>
      <c r="Q67" s="146">
        <f>IF(COUNTIF('勤務表 (2)'!Q$3:Q17,明!$A$1)=COUNTIF('勤務表 (2)'!Q$3:Q16,明!$A$1),"",COUNTIF('勤務表 (2)'!Q$3:Q17,明!$A$1))</f>
        <v>1</v>
      </c>
      <c r="R67" s="146" t="str">
        <f>IF(COUNTIF('勤務表 (2)'!R$3:R17,明!$A$1)=COUNTIF('勤務表 (2)'!R$3:R16,明!$A$1),"",COUNTIF('勤務表 (2)'!R$3:R17,明!$A$1))</f>
        <v/>
      </c>
      <c r="S67" s="146" t="str">
        <f>IF(COUNTIF('勤務表 (2)'!S$3:S17,明!$A$1)=COUNTIF('勤務表 (2)'!S$3:S16,明!$A$1),"",COUNTIF('勤務表 (2)'!S$3:S17,明!$A$1))</f>
        <v/>
      </c>
      <c r="T67" s="146" t="str">
        <f>IF(COUNTIF('勤務表 (2)'!T$3:T17,明!$A$1)=COUNTIF('勤務表 (2)'!T$3:T16,明!$A$1),"",COUNTIF('勤務表 (2)'!T$3:T17,明!$A$1))</f>
        <v/>
      </c>
      <c r="U67" s="146" t="str">
        <f>IF(COUNTIF('勤務表 (2)'!U$3:U17,明!$A$1)=COUNTIF('勤務表 (2)'!U$3:U16,明!$A$1),"",COUNTIF('勤務表 (2)'!U$3:U17,明!$A$1))</f>
        <v/>
      </c>
      <c r="V67" s="146" t="str">
        <f>IF(COUNTIF('勤務表 (2)'!V$3:V17,明!$A$1)=COUNTIF('勤務表 (2)'!V$3:V16,明!$A$1),"",COUNTIF('勤務表 (2)'!V$3:V17,明!$A$1))</f>
        <v/>
      </c>
      <c r="W67" s="146" t="str">
        <f>IF(COUNTIF('勤務表 (2)'!W$3:W17,明!$A$1)=COUNTIF('勤務表 (2)'!W$3:W16,明!$A$1),"",COUNTIF('勤務表 (2)'!W$3:W17,明!$A$1))</f>
        <v/>
      </c>
      <c r="X67" s="146" t="str">
        <f>IF(COUNTIF('勤務表 (2)'!X$3:X17,明!$A$1)=COUNTIF('勤務表 (2)'!X$3:X16,明!$A$1),"",COUNTIF('勤務表 (2)'!X$3:X17,明!$A$1))</f>
        <v/>
      </c>
      <c r="Y67" s="146" t="str">
        <f>IF(COUNTIF('勤務表 (2)'!Y$3:Y17,明!$A$1)=COUNTIF('勤務表 (2)'!Y$3:Y16,明!$A$1),"",COUNTIF('勤務表 (2)'!Y$3:Y17,明!$A$1))</f>
        <v/>
      </c>
      <c r="Z67" s="146" t="str">
        <f>IF(COUNTIF('勤務表 (2)'!Z$3:Z17,明!$A$1)=COUNTIF('勤務表 (2)'!Z$3:Z16,明!$A$1),"",COUNTIF('勤務表 (2)'!Z$3:Z17,明!$A$1))</f>
        <v/>
      </c>
      <c r="AA67" s="146" t="str">
        <f>IF(COUNTIF('勤務表 (2)'!AA$3:AA17,明!$A$1)=COUNTIF('勤務表 (2)'!AA$3:AA16,明!$A$1),"",COUNTIF('勤務表 (2)'!AA$3:AA17,明!$A$1))</f>
        <v/>
      </c>
      <c r="AB67" s="146" t="str">
        <f>IF(COUNTIF('勤務表 (2)'!AB$3:AB17,明!$A$1)=COUNTIF('勤務表 (2)'!AB$3:AB16,明!$A$1),"",COUNTIF('勤務表 (2)'!AB$3:AB17,明!$A$1))</f>
        <v/>
      </c>
      <c r="AC67" s="146" t="str">
        <f>IF(COUNTIF('勤務表 (2)'!AC$3:AC17,明!$A$1)=COUNTIF('勤務表 (2)'!AC$3:AC16,明!$A$1),"",COUNTIF('勤務表 (2)'!AC$3:AC17,明!$A$1))</f>
        <v/>
      </c>
      <c r="AD67" s="146" t="str">
        <f>IF(COUNTIF('勤務表 (2)'!AD$3:AD17,明!$A$1)=COUNTIF('勤務表 (2)'!AD$3:AD16,明!$A$1),"",COUNTIF('勤務表 (2)'!AD$3:AD17,明!$A$1))</f>
        <v/>
      </c>
      <c r="AE67" s="146">
        <f>IF(COUNTIF('勤務表 (2)'!AE$3:AE17,明!$A$1)=COUNTIF('勤務表 (2)'!AE$3:AE16,明!$A$1),"",COUNTIF('勤務表 (2)'!AE$3:AE17,明!$A$1))</f>
        <v>1</v>
      </c>
      <c r="AF67" s="146" t="str">
        <f>IF(COUNTIF('勤務表 (2)'!AF$3:AF17,明!$A$1)=COUNTIF('勤務表 (2)'!AF$3:AF16,明!$A$1),"",COUNTIF('勤務表 (2)'!AF$3:AF17,明!$A$1))</f>
        <v/>
      </c>
      <c r="AG67" s="146" t="str">
        <f>IF(COUNTIF('勤務表 (2)'!AG$3:AG17,明!$A$1)=COUNTIF('勤務表 (2)'!AG$3:AG16,明!$A$1),"",COUNTIF('勤務表 (2)'!AG$3:AG17,明!$A$1))</f>
        <v/>
      </c>
      <c r="AH67" s="144" t="str">
        <f>IF(COUNTIF('勤務表 (2)'!AH$3:AH17,明!$A$1)=COUNTIF('勤務表 (2)'!AH$3:AH16,明!$A$1),"",COUNTIF('勤務表 (2)'!AH$3:AH17,明!$A$1))</f>
        <v/>
      </c>
    </row>
    <row r="68" spans="1:34" s="37" customFormat="1" ht="13.15" customHeight="1" x14ac:dyDescent="0.2">
      <c r="A68" s="142">
        <f>IFERROR(IF(A67+1&lt;=MAX('デイリーデータ (2)'!G:G),A67+1,""),"")</f>
        <v>16</v>
      </c>
      <c r="B68" s="143" t="str">
        <f t="shared" si="8"/>
        <v>97962</v>
      </c>
      <c r="C68" s="144" t="str">
        <f t="shared" si="9"/>
        <v>林 亮子</v>
      </c>
      <c r="D68" s="145" t="str">
        <f>IF(COUNTIF('勤務表 (2)'!D$3:D18,明!$A$1)=COUNTIF('勤務表 (2)'!D$3:D17,明!$A$1),"",COUNTIF('勤務表 (2)'!D$3:D18,明!$A$1))</f>
        <v/>
      </c>
      <c r="E68" s="146" t="str">
        <f>IF(COUNTIF('勤務表 (2)'!E$3:E18,明!$A$1)=COUNTIF('勤務表 (2)'!E$3:E17,明!$A$1),"",COUNTIF('勤務表 (2)'!E$3:E18,明!$A$1))</f>
        <v/>
      </c>
      <c r="F68" s="146" t="str">
        <f>IF(COUNTIF('勤務表 (2)'!F$3:F18,明!$A$1)=COUNTIF('勤務表 (2)'!F$3:F17,明!$A$1),"",COUNTIF('勤務表 (2)'!F$3:F18,明!$A$1))</f>
        <v/>
      </c>
      <c r="G68" s="146" t="str">
        <f>IF(COUNTIF('勤務表 (2)'!G$3:G18,明!$A$1)=COUNTIF('勤務表 (2)'!G$3:G17,明!$A$1),"",COUNTIF('勤務表 (2)'!G$3:G18,明!$A$1))</f>
        <v/>
      </c>
      <c r="H68" s="146" t="str">
        <f>IF(COUNTIF('勤務表 (2)'!H$3:H18,明!$A$1)=COUNTIF('勤務表 (2)'!H$3:H17,明!$A$1),"",COUNTIF('勤務表 (2)'!H$3:H18,明!$A$1))</f>
        <v/>
      </c>
      <c r="I68" s="146" t="str">
        <f>IF(COUNTIF('勤務表 (2)'!I$3:I18,明!$A$1)=COUNTIF('勤務表 (2)'!I$3:I17,明!$A$1),"",COUNTIF('勤務表 (2)'!I$3:I18,明!$A$1))</f>
        <v/>
      </c>
      <c r="J68" s="146" t="str">
        <f>IF(COUNTIF('勤務表 (2)'!J$3:J18,明!$A$1)=COUNTIF('勤務表 (2)'!J$3:J17,明!$A$1),"",COUNTIF('勤務表 (2)'!J$3:J18,明!$A$1))</f>
        <v/>
      </c>
      <c r="K68" s="146" t="str">
        <f>IF(COUNTIF('勤務表 (2)'!K$3:K18,明!$A$1)=COUNTIF('勤務表 (2)'!K$3:K17,明!$A$1),"",COUNTIF('勤務表 (2)'!K$3:K18,明!$A$1))</f>
        <v/>
      </c>
      <c r="L68" s="146" t="str">
        <f>IF(COUNTIF('勤務表 (2)'!L$3:L18,明!$A$1)=COUNTIF('勤務表 (2)'!L$3:L17,明!$A$1),"",COUNTIF('勤務表 (2)'!L$3:L18,明!$A$1))</f>
        <v/>
      </c>
      <c r="M68" s="146">
        <f>IF(COUNTIF('勤務表 (2)'!M$3:M18,明!$A$1)=COUNTIF('勤務表 (2)'!M$3:M17,明!$A$1),"",COUNTIF('勤務表 (2)'!M$3:M18,明!$A$1))</f>
        <v>1</v>
      </c>
      <c r="N68" s="146" t="str">
        <f>IF(COUNTIF('勤務表 (2)'!N$3:N18,明!$A$1)=COUNTIF('勤務表 (2)'!N$3:N17,明!$A$1),"",COUNTIF('勤務表 (2)'!N$3:N18,明!$A$1))</f>
        <v/>
      </c>
      <c r="O68" s="146" t="str">
        <f>IF(COUNTIF('勤務表 (2)'!O$3:O18,明!$A$1)=COUNTIF('勤務表 (2)'!O$3:O17,明!$A$1),"",COUNTIF('勤務表 (2)'!O$3:O18,明!$A$1))</f>
        <v/>
      </c>
      <c r="P68" s="146" t="str">
        <f>IF(COUNTIF('勤務表 (2)'!P$3:P18,明!$A$1)=COUNTIF('勤務表 (2)'!P$3:P17,明!$A$1),"",COUNTIF('勤務表 (2)'!P$3:P18,明!$A$1))</f>
        <v/>
      </c>
      <c r="Q68" s="146" t="str">
        <f>IF(COUNTIF('勤務表 (2)'!Q$3:Q18,明!$A$1)=COUNTIF('勤務表 (2)'!Q$3:Q17,明!$A$1),"",COUNTIF('勤務表 (2)'!Q$3:Q18,明!$A$1))</f>
        <v/>
      </c>
      <c r="R68" s="146" t="str">
        <f>IF(COUNTIF('勤務表 (2)'!R$3:R18,明!$A$1)=COUNTIF('勤務表 (2)'!R$3:R17,明!$A$1),"",COUNTIF('勤務表 (2)'!R$3:R18,明!$A$1))</f>
        <v/>
      </c>
      <c r="S68" s="146" t="str">
        <f>IF(COUNTIF('勤務表 (2)'!S$3:S18,明!$A$1)=COUNTIF('勤務表 (2)'!S$3:S17,明!$A$1),"",COUNTIF('勤務表 (2)'!S$3:S18,明!$A$1))</f>
        <v/>
      </c>
      <c r="T68" s="146" t="str">
        <f>IF(COUNTIF('勤務表 (2)'!T$3:T18,明!$A$1)=COUNTIF('勤務表 (2)'!T$3:T17,明!$A$1),"",COUNTIF('勤務表 (2)'!T$3:T18,明!$A$1))</f>
        <v/>
      </c>
      <c r="U68" s="146" t="str">
        <f>IF(COUNTIF('勤務表 (2)'!U$3:U18,明!$A$1)=COUNTIF('勤務表 (2)'!U$3:U17,明!$A$1),"",COUNTIF('勤務表 (2)'!U$3:U18,明!$A$1))</f>
        <v/>
      </c>
      <c r="V68" s="146" t="str">
        <f>IF(COUNTIF('勤務表 (2)'!V$3:V18,明!$A$1)=COUNTIF('勤務表 (2)'!V$3:V17,明!$A$1),"",COUNTIF('勤務表 (2)'!V$3:V18,明!$A$1))</f>
        <v/>
      </c>
      <c r="W68" s="146" t="str">
        <f>IF(COUNTIF('勤務表 (2)'!W$3:W18,明!$A$1)=COUNTIF('勤務表 (2)'!W$3:W17,明!$A$1),"",COUNTIF('勤務表 (2)'!W$3:W18,明!$A$1))</f>
        <v/>
      </c>
      <c r="X68" s="146" t="str">
        <f>IF(COUNTIF('勤務表 (2)'!X$3:X18,明!$A$1)=COUNTIF('勤務表 (2)'!X$3:X17,明!$A$1),"",COUNTIF('勤務表 (2)'!X$3:X18,明!$A$1))</f>
        <v/>
      </c>
      <c r="Y68" s="146" t="str">
        <f>IF(COUNTIF('勤務表 (2)'!Y$3:Y18,明!$A$1)=COUNTIF('勤務表 (2)'!Y$3:Y17,明!$A$1),"",COUNTIF('勤務表 (2)'!Y$3:Y18,明!$A$1))</f>
        <v/>
      </c>
      <c r="Z68" s="146" t="str">
        <f>IF(COUNTIF('勤務表 (2)'!Z$3:Z18,明!$A$1)=COUNTIF('勤務表 (2)'!Z$3:Z17,明!$A$1),"",COUNTIF('勤務表 (2)'!Z$3:Z18,明!$A$1))</f>
        <v/>
      </c>
      <c r="AA68" s="146" t="str">
        <f>IF(COUNTIF('勤務表 (2)'!AA$3:AA18,明!$A$1)=COUNTIF('勤務表 (2)'!AA$3:AA17,明!$A$1),"",COUNTIF('勤務表 (2)'!AA$3:AA18,明!$A$1))</f>
        <v/>
      </c>
      <c r="AB68" s="146" t="str">
        <f>IF(COUNTIF('勤務表 (2)'!AB$3:AB18,明!$A$1)=COUNTIF('勤務表 (2)'!AB$3:AB17,明!$A$1),"",COUNTIF('勤務表 (2)'!AB$3:AB18,明!$A$1))</f>
        <v/>
      </c>
      <c r="AC68" s="146" t="str">
        <f>IF(COUNTIF('勤務表 (2)'!AC$3:AC18,明!$A$1)=COUNTIF('勤務表 (2)'!AC$3:AC17,明!$A$1),"",COUNTIF('勤務表 (2)'!AC$3:AC18,明!$A$1))</f>
        <v/>
      </c>
      <c r="AD68" s="146" t="str">
        <f>IF(COUNTIF('勤務表 (2)'!AD$3:AD18,明!$A$1)=COUNTIF('勤務表 (2)'!AD$3:AD17,明!$A$1),"",COUNTIF('勤務表 (2)'!AD$3:AD18,明!$A$1))</f>
        <v/>
      </c>
      <c r="AE68" s="146" t="str">
        <f>IF(COUNTIF('勤務表 (2)'!AE$3:AE18,明!$A$1)=COUNTIF('勤務表 (2)'!AE$3:AE17,明!$A$1),"",COUNTIF('勤務表 (2)'!AE$3:AE18,明!$A$1))</f>
        <v/>
      </c>
      <c r="AF68" s="146" t="str">
        <f>IF(COUNTIF('勤務表 (2)'!AF$3:AF18,明!$A$1)=COUNTIF('勤務表 (2)'!AF$3:AF17,明!$A$1),"",COUNTIF('勤務表 (2)'!AF$3:AF18,明!$A$1))</f>
        <v/>
      </c>
      <c r="AG68" s="146" t="str">
        <f>IF(COUNTIF('勤務表 (2)'!AG$3:AG18,明!$A$1)=COUNTIF('勤務表 (2)'!AG$3:AG17,明!$A$1),"",COUNTIF('勤務表 (2)'!AG$3:AG18,明!$A$1))</f>
        <v/>
      </c>
      <c r="AH68" s="144" t="str">
        <f>IF(COUNTIF('勤務表 (2)'!AH$3:AH18,明!$A$1)=COUNTIF('勤務表 (2)'!AH$3:AH17,明!$A$1),"",COUNTIF('勤務表 (2)'!AH$3:AH18,明!$A$1))</f>
        <v/>
      </c>
    </row>
    <row r="69" spans="1:34" s="37" customFormat="1" ht="13.15" customHeight="1" x14ac:dyDescent="0.2">
      <c r="A69" s="142">
        <f>IFERROR(IF(A68+1&lt;=MAX('デイリーデータ (2)'!G:G),A68+1,""),"")</f>
        <v>17</v>
      </c>
      <c r="B69" s="143" t="str">
        <f t="shared" si="8"/>
        <v>103814</v>
      </c>
      <c r="C69" s="144" t="str">
        <f t="shared" si="9"/>
        <v>田村 能之</v>
      </c>
      <c r="D69" s="145" t="str">
        <f>IF(COUNTIF('勤務表 (2)'!D$3:D19,明!$A$1)=COUNTIF('勤務表 (2)'!D$3:D18,明!$A$1),"",COUNTIF('勤務表 (2)'!D$3:D19,明!$A$1))</f>
        <v/>
      </c>
      <c r="E69" s="146" t="str">
        <f>IF(COUNTIF('勤務表 (2)'!E$3:E19,明!$A$1)=COUNTIF('勤務表 (2)'!E$3:E18,明!$A$1),"",COUNTIF('勤務表 (2)'!E$3:E19,明!$A$1))</f>
        <v/>
      </c>
      <c r="F69" s="146" t="str">
        <f>IF(COUNTIF('勤務表 (2)'!F$3:F19,明!$A$1)=COUNTIF('勤務表 (2)'!F$3:F18,明!$A$1),"",COUNTIF('勤務表 (2)'!F$3:F19,明!$A$1))</f>
        <v/>
      </c>
      <c r="G69" s="146" t="str">
        <f>IF(COUNTIF('勤務表 (2)'!G$3:G19,明!$A$1)=COUNTIF('勤務表 (2)'!G$3:G18,明!$A$1),"",COUNTIF('勤務表 (2)'!G$3:G19,明!$A$1))</f>
        <v/>
      </c>
      <c r="H69" s="146" t="str">
        <f>IF(COUNTIF('勤務表 (2)'!H$3:H19,明!$A$1)=COUNTIF('勤務表 (2)'!H$3:H18,明!$A$1),"",COUNTIF('勤務表 (2)'!H$3:H19,明!$A$1))</f>
        <v/>
      </c>
      <c r="I69" s="146">
        <f>IF(COUNTIF('勤務表 (2)'!I$3:I19,明!$A$1)=COUNTIF('勤務表 (2)'!I$3:I18,明!$A$1),"",COUNTIF('勤務表 (2)'!I$3:I19,明!$A$1))</f>
        <v>2</v>
      </c>
      <c r="J69" s="146" t="str">
        <f>IF(COUNTIF('勤務表 (2)'!J$3:J19,明!$A$1)=COUNTIF('勤務表 (2)'!J$3:J18,明!$A$1),"",COUNTIF('勤務表 (2)'!J$3:J19,明!$A$1))</f>
        <v/>
      </c>
      <c r="K69" s="146" t="str">
        <f>IF(COUNTIF('勤務表 (2)'!K$3:K19,明!$A$1)=COUNTIF('勤務表 (2)'!K$3:K18,明!$A$1),"",COUNTIF('勤務表 (2)'!K$3:K19,明!$A$1))</f>
        <v/>
      </c>
      <c r="L69" s="146" t="str">
        <f>IF(COUNTIF('勤務表 (2)'!L$3:L19,明!$A$1)=COUNTIF('勤務表 (2)'!L$3:L18,明!$A$1),"",COUNTIF('勤務表 (2)'!L$3:L19,明!$A$1))</f>
        <v/>
      </c>
      <c r="M69" s="146" t="str">
        <f>IF(COUNTIF('勤務表 (2)'!M$3:M19,明!$A$1)=COUNTIF('勤務表 (2)'!M$3:M18,明!$A$1),"",COUNTIF('勤務表 (2)'!M$3:M19,明!$A$1))</f>
        <v/>
      </c>
      <c r="N69" s="146">
        <f>IF(COUNTIF('勤務表 (2)'!N$3:N19,明!$A$1)=COUNTIF('勤務表 (2)'!N$3:N18,明!$A$1),"",COUNTIF('勤務表 (2)'!N$3:N19,明!$A$1))</f>
        <v>2</v>
      </c>
      <c r="O69" s="146" t="str">
        <f>IF(COUNTIF('勤務表 (2)'!O$3:O19,明!$A$1)=COUNTIF('勤務表 (2)'!O$3:O18,明!$A$1),"",COUNTIF('勤務表 (2)'!O$3:O19,明!$A$1))</f>
        <v/>
      </c>
      <c r="P69" s="146" t="str">
        <f>IF(COUNTIF('勤務表 (2)'!P$3:P19,明!$A$1)=COUNTIF('勤務表 (2)'!P$3:P18,明!$A$1),"",COUNTIF('勤務表 (2)'!P$3:P19,明!$A$1))</f>
        <v/>
      </c>
      <c r="Q69" s="146" t="str">
        <f>IF(COUNTIF('勤務表 (2)'!Q$3:Q19,明!$A$1)=COUNTIF('勤務表 (2)'!Q$3:Q18,明!$A$1),"",COUNTIF('勤務表 (2)'!Q$3:Q19,明!$A$1))</f>
        <v/>
      </c>
      <c r="R69" s="146" t="str">
        <f>IF(COUNTIF('勤務表 (2)'!R$3:R19,明!$A$1)=COUNTIF('勤務表 (2)'!R$3:R18,明!$A$1),"",COUNTIF('勤務表 (2)'!R$3:R19,明!$A$1))</f>
        <v/>
      </c>
      <c r="S69" s="146" t="str">
        <f>IF(COUNTIF('勤務表 (2)'!S$3:S19,明!$A$1)=COUNTIF('勤務表 (2)'!S$3:S18,明!$A$1),"",COUNTIF('勤務表 (2)'!S$3:S19,明!$A$1))</f>
        <v/>
      </c>
      <c r="T69" s="146" t="str">
        <f>IF(COUNTIF('勤務表 (2)'!T$3:T19,明!$A$1)=COUNTIF('勤務表 (2)'!T$3:T18,明!$A$1),"",COUNTIF('勤務表 (2)'!T$3:T19,明!$A$1))</f>
        <v/>
      </c>
      <c r="U69" s="146" t="str">
        <f>IF(COUNTIF('勤務表 (2)'!U$3:U19,明!$A$1)=COUNTIF('勤務表 (2)'!U$3:U18,明!$A$1),"",COUNTIF('勤務表 (2)'!U$3:U19,明!$A$1))</f>
        <v/>
      </c>
      <c r="V69" s="146">
        <f>IF(COUNTIF('勤務表 (2)'!V$3:V19,明!$A$1)=COUNTIF('勤務表 (2)'!V$3:V18,明!$A$1),"",COUNTIF('勤務表 (2)'!V$3:V19,明!$A$1))</f>
        <v>1</v>
      </c>
      <c r="W69" s="146" t="str">
        <f>IF(COUNTIF('勤務表 (2)'!W$3:W19,明!$A$1)=COUNTIF('勤務表 (2)'!W$3:W18,明!$A$1),"",COUNTIF('勤務表 (2)'!W$3:W19,明!$A$1))</f>
        <v/>
      </c>
      <c r="X69" s="146" t="str">
        <f>IF(COUNTIF('勤務表 (2)'!X$3:X19,明!$A$1)=COUNTIF('勤務表 (2)'!X$3:X18,明!$A$1),"",COUNTIF('勤務表 (2)'!X$3:X19,明!$A$1))</f>
        <v/>
      </c>
      <c r="Y69" s="146" t="str">
        <f>IF(COUNTIF('勤務表 (2)'!Y$3:Y19,明!$A$1)=COUNTIF('勤務表 (2)'!Y$3:Y18,明!$A$1),"",COUNTIF('勤務表 (2)'!Y$3:Y19,明!$A$1))</f>
        <v/>
      </c>
      <c r="Z69" s="146" t="str">
        <f>IF(COUNTIF('勤務表 (2)'!Z$3:Z19,明!$A$1)=COUNTIF('勤務表 (2)'!Z$3:Z18,明!$A$1),"",COUNTIF('勤務表 (2)'!Z$3:Z19,明!$A$1))</f>
        <v/>
      </c>
      <c r="AA69" s="146" t="str">
        <f>IF(COUNTIF('勤務表 (2)'!AA$3:AA19,明!$A$1)=COUNTIF('勤務表 (2)'!AA$3:AA18,明!$A$1),"",COUNTIF('勤務表 (2)'!AA$3:AA19,明!$A$1))</f>
        <v/>
      </c>
      <c r="AB69" s="146" t="str">
        <f>IF(COUNTIF('勤務表 (2)'!AB$3:AB19,明!$A$1)=COUNTIF('勤務表 (2)'!AB$3:AB18,明!$A$1),"",COUNTIF('勤務表 (2)'!AB$3:AB19,明!$A$1))</f>
        <v/>
      </c>
      <c r="AC69" s="146" t="str">
        <f>IF(COUNTIF('勤務表 (2)'!AC$3:AC19,明!$A$1)=COUNTIF('勤務表 (2)'!AC$3:AC18,明!$A$1),"",COUNTIF('勤務表 (2)'!AC$3:AC19,明!$A$1))</f>
        <v/>
      </c>
      <c r="AD69" s="146" t="str">
        <f>IF(COUNTIF('勤務表 (2)'!AD$3:AD19,明!$A$1)=COUNTIF('勤務表 (2)'!AD$3:AD18,明!$A$1),"",COUNTIF('勤務表 (2)'!AD$3:AD19,明!$A$1))</f>
        <v/>
      </c>
      <c r="AE69" s="146" t="str">
        <f>IF(COUNTIF('勤務表 (2)'!AE$3:AE19,明!$A$1)=COUNTIF('勤務表 (2)'!AE$3:AE18,明!$A$1),"",COUNTIF('勤務表 (2)'!AE$3:AE19,明!$A$1))</f>
        <v/>
      </c>
      <c r="AF69" s="146" t="str">
        <f>IF(COUNTIF('勤務表 (2)'!AF$3:AF19,明!$A$1)=COUNTIF('勤務表 (2)'!AF$3:AF18,明!$A$1),"",COUNTIF('勤務表 (2)'!AF$3:AF19,明!$A$1))</f>
        <v/>
      </c>
      <c r="AG69" s="146">
        <f>IF(COUNTIF('勤務表 (2)'!AG$3:AG19,明!$A$1)=COUNTIF('勤務表 (2)'!AG$3:AG18,明!$A$1),"",COUNTIF('勤務表 (2)'!AG$3:AG19,明!$A$1))</f>
        <v>2</v>
      </c>
      <c r="AH69" s="144" t="str">
        <f>IF(COUNTIF('勤務表 (2)'!AH$3:AH19,明!$A$1)=COUNTIF('勤務表 (2)'!AH$3:AH18,明!$A$1),"",COUNTIF('勤務表 (2)'!AH$3:AH19,明!$A$1))</f>
        <v/>
      </c>
    </row>
    <row r="70" spans="1:34" s="37" customFormat="1" ht="13.15" customHeight="1" x14ac:dyDescent="0.2">
      <c r="A70" s="142">
        <f>IFERROR(IF(A69+1&lt;=MAX('デイリーデータ (2)'!G:G),A69+1,""),"")</f>
        <v>18</v>
      </c>
      <c r="B70" s="143" t="str">
        <f t="shared" si="8"/>
        <v>109997</v>
      </c>
      <c r="C70" s="144" t="str">
        <f t="shared" si="9"/>
        <v>庵 緋沙子</v>
      </c>
      <c r="D70" s="145" t="str">
        <f>IF(COUNTIF('勤務表 (2)'!D$3:D20,明!$A$1)=COUNTIF('勤務表 (2)'!D$3:D19,明!$A$1),"",COUNTIF('勤務表 (2)'!D$3:D20,明!$A$1))</f>
        <v/>
      </c>
      <c r="E70" s="146" t="str">
        <f>IF(COUNTIF('勤務表 (2)'!E$3:E20,明!$A$1)=COUNTIF('勤務表 (2)'!E$3:E19,明!$A$1),"",COUNTIF('勤務表 (2)'!E$3:E20,明!$A$1))</f>
        <v/>
      </c>
      <c r="F70" s="146" t="str">
        <f>IF(COUNTIF('勤務表 (2)'!F$3:F20,明!$A$1)=COUNTIF('勤務表 (2)'!F$3:F19,明!$A$1),"",COUNTIF('勤務表 (2)'!F$3:F20,明!$A$1))</f>
        <v/>
      </c>
      <c r="G70" s="146" t="str">
        <f>IF(COUNTIF('勤務表 (2)'!G$3:G20,明!$A$1)=COUNTIF('勤務表 (2)'!G$3:G19,明!$A$1),"",COUNTIF('勤務表 (2)'!G$3:G20,明!$A$1))</f>
        <v/>
      </c>
      <c r="H70" s="146" t="str">
        <f>IF(COUNTIF('勤務表 (2)'!H$3:H20,明!$A$1)=COUNTIF('勤務表 (2)'!H$3:H19,明!$A$1),"",COUNTIF('勤務表 (2)'!H$3:H20,明!$A$1))</f>
        <v/>
      </c>
      <c r="I70" s="146" t="str">
        <f>IF(COUNTIF('勤務表 (2)'!I$3:I20,明!$A$1)=COUNTIF('勤務表 (2)'!I$3:I19,明!$A$1),"",COUNTIF('勤務表 (2)'!I$3:I20,明!$A$1))</f>
        <v/>
      </c>
      <c r="J70" s="146" t="str">
        <f>IF(COUNTIF('勤務表 (2)'!J$3:J20,明!$A$1)=COUNTIF('勤務表 (2)'!J$3:J19,明!$A$1),"",COUNTIF('勤務表 (2)'!J$3:J20,明!$A$1))</f>
        <v/>
      </c>
      <c r="K70" s="146">
        <f>IF(COUNTIF('勤務表 (2)'!K$3:K20,明!$A$1)=COUNTIF('勤務表 (2)'!K$3:K19,明!$A$1),"",COUNTIF('勤務表 (2)'!K$3:K20,明!$A$1))</f>
        <v>1</v>
      </c>
      <c r="L70" s="146" t="str">
        <f>IF(COUNTIF('勤務表 (2)'!L$3:L20,明!$A$1)=COUNTIF('勤務表 (2)'!L$3:L19,明!$A$1),"",COUNTIF('勤務表 (2)'!L$3:L20,明!$A$1))</f>
        <v/>
      </c>
      <c r="M70" s="146" t="str">
        <f>IF(COUNTIF('勤務表 (2)'!M$3:M20,明!$A$1)=COUNTIF('勤務表 (2)'!M$3:M19,明!$A$1),"",COUNTIF('勤務表 (2)'!M$3:M20,明!$A$1))</f>
        <v/>
      </c>
      <c r="N70" s="146" t="str">
        <f>IF(COUNTIF('勤務表 (2)'!N$3:N20,明!$A$1)=COUNTIF('勤務表 (2)'!N$3:N19,明!$A$1),"",COUNTIF('勤務表 (2)'!N$3:N20,明!$A$1))</f>
        <v/>
      </c>
      <c r="O70" s="146" t="str">
        <f>IF(COUNTIF('勤務表 (2)'!O$3:O20,明!$A$1)=COUNTIF('勤務表 (2)'!O$3:O19,明!$A$1),"",COUNTIF('勤務表 (2)'!O$3:O20,明!$A$1))</f>
        <v/>
      </c>
      <c r="P70" s="146">
        <f>IF(COUNTIF('勤務表 (2)'!P$3:P20,明!$A$1)=COUNTIF('勤務表 (2)'!P$3:P19,明!$A$1),"",COUNTIF('勤務表 (2)'!P$3:P20,明!$A$1))</f>
        <v>1</v>
      </c>
      <c r="Q70" s="146" t="str">
        <f>IF(COUNTIF('勤務表 (2)'!Q$3:Q20,明!$A$1)=COUNTIF('勤務表 (2)'!Q$3:Q19,明!$A$1),"",COUNTIF('勤務表 (2)'!Q$3:Q20,明!$A$1))</f>
        <v/>
      </c>
      <c r="R70" s="146" t="str">
        <f>IF(COUNTIF('勤務表 (2)'!R$3:R20,明!$A$1)=COUNTIF('勤務表 (2)'!R$3:R19,明!$A$1),"",COUNTIF('勤務表 (2)'!R$3:R20,明!$A$1))</f>
        <v/>
      </c>
      <c r="S70" s="146" t="str">
        <f>IF(COUNTIF('勤務表 (2)'!S$3:S20,明!$A$1)=COUNTIF('勤務表 (2)'!S$3:S19,明!$A$1),"",COUNTIF('勤務表 (2)'!S$3:S20,明!$A$1))</f>
        <v/>
      </c>
      <c r="T70" s="146" t="str">
        <f>IF(COUNTIF('勤務表 (2)'!T$3:T20,明!$A$1)=COUNTIF('勤務表 (2)'!T$3:T19,明!$A$1),"",COUNTIF('勤務表 (2)'!T$3:T20,明!$A$1))</f>
        <v/>
      </c>
      <c r="U70" s="146" t="str">
        <f>IF(COUNTIF('勤務表 (2)'!U$3:U20,明!$A$1)=COUNTIF('勤務表 (2)'!U$3:U19,明!$A$1),"",COUNTIF('勤務表 (2)'!U$3:U20,明!$A$1))</f>
        <v/>
      </c>
      <c r="V70" s="146" t="str">
        <f>IF(COUNTIF('勤務表 (2)'!V$3:V20,明!$A$1)=COUNTIF('勤務表 (2)'!V$3:V19,明!$A$1),"",COUNTIF('勤務表 (2)'!V$3:V20,明!$A$1))</f>
        <v/>
      </c>
      <c r="W70" s="146" t="str">
        <f>IF(COUNTIF('勤務表 (2)'!W$3:W20,明!$A$1)=COUNTIF('勤務表 (2)'!W$3:W19,明!$A$1),"",COUNTIF('勤務表 (2)'!W$3:W20,明!$A$1))</f>
        <v/>
      </c>
      <c r="X70" s="146" t="str">
        <f>IF(COUNTIF('勤務表 (2)'!X$3:X20,明!$A$1)=COUNTIF('勤務表 (2)'!X$3:X19,明!$A$1),"",COUNTIF('勤務表 (2)'!X$3:X20,明!$A$1))</f>
        <v/>
      </c>
      <c r="Y70" s="146">
        <f>IF(COUNTIF('勤務表 (2)'!Y$3:Y20,明!$A$1)=COUNTIF('勤務表 (2)'!Y$3:Y19,明!$A$1),"",COUNTIF('勤務表 (2)'!Y$3:Y20,明!$A$1))</f>
        <v>2</v>
      </c>
      <c r="Z70" s="146" t="str">
        <f>IF(COUNTIF('勤務表 (2)'!Z$3:Z20,明!$A$1)=COUNTIF('勤務表 (2)'!Z$3:Z19,明!$A$1),"",COUNTIF('勤務表 (2)'!Z$3:Z20,明!$A$1))</f>
        <v/>
      </c>
      <c r="AA70" s="146" t="str">
        <f>IF(COUNTIF('勤務表 (2)'!AA$3:AA20,明!$A$1)=COUNTIF('勤務表 (2)'!AA$3:AA19,明!$A$1),"",COUNTIF('勤務表 (2)'!AA$3:AA20,明!$A$1))</f>
        <v/>
      </c>
      <c r="AB70" s="146" t="str">
        <f>IF(COUNTIF('勤務表 (2)'!AB$3:AB20,明!$A$1)=COUNTIF('勤務表 (2)'!AB$3:AB19,明!$A$1),"",COUNTIF('勤務表 (2)'!AB$3:AB20,明!$A$1))</f>
        <v/>
      </c>
      <c r="AC70" s="146" t="str">
        <f>IF(COUNTIF('勤務表 (2)'!AC$3:AC20,明!$A$1)=COUNTIF('勤務表 (2)'!AC$3:AC19,明!$A$1),"",COUNTIF('勤務表 (2)'!AC$3:AC20,明!$A$1))</f>
        <v/>
      </c>
      <c r="AD70" s="146" t="str">
        <f>IF(COUNTIF('勤務表 (2)'!AD$3:AD20,明!$A$1)=COUNTIF('勤務表 (2)'!AD$3:AD19,明!$A$1),"",COUNTIF('勤務表 (2)'!AD$3:AD20,明!$A$1))</f>
        <v/>
      </c>
      <c r="AE70" s="146" t="str">
        <f>IF(COUNTIF('勤務表 (2)'!AE$3:AE20,明!$A$1)=COUNTIF('勤務表 (2)'!AE$3:AE19,明!$A$1),"",COUNTIF('勤務表 (2)'!AE$3:AE20,明!$A$1))</f>
        <v/>
      </c>
      <c r="AF70" s="146" t="str">
        <f>IF(COUNTIF('勤務表 (2)'!AF$3:AF20,明!$A$1)=COUNTIF('勤務表 (2)'!AF$3:AF19,明!$A$1),"",COUNTIF('勤務表 (2)'!AF$3:AF20,明!$A$1))</f>
        <v/>
      </c>
      <c r="AG70" s="146" t="str">
        <f>IF(COUNTIF('勤務表 (2)'!AG$3:AG20,明!$A$1)=COUNTIF('勤務表 (2)'!AG$3:AG19,明!$A$1),"",COUNTIF('勤務表 (2)'!AG$3:AG20,明!$A$1))</f>
        <v/>
      </c>
      <c r="AH70" s="144" t="str">
        <f>IF(COUNTIF('勤務表 (2)'!AH$3:AH20,明!$A$1)=COUNTIF('勤務表 (2)'!AH$3:AH19,明!$A$1),"",COUNTIF('勤務表 (2)'!AH$3:AH20,明!$A$1))</f>
        <v/>
      </c>
    </row>
    <row r="71" spans="1:34" s="37" customFormat="1" ht="13.15" customHeight="1" x14ac:dyDescent="0.2">
      <c r="A71" s="142">
        <f>IFERROR(IF(A70+1&lt;=MAX('デイリーデータ (2)'!G:G),A70+1,""),"")</f>
        <v>19</v>
      </c>
      <c r="B71" s="143" t="str">
        <f t="shared" si="8"/>
        <v>79269</v>
      </c>
      <c r="C71" s="144" t="str">
        <f t="shared" si="9"/>
        <v>冨田 紗詠子</v>
      </c>
      <c r="D71" s="145" t="str">
        <f>IF(COUNTIF('勤務表 (2)'!D$3:D21,明!$A$1)=COUNTIF('勤務表 (2)'!D$3:D20,明!$A$1),"",COUNTIF('勤務表 (2)'!D$3:D21,明!$A$1))</f>
        <v/>
      </c>
      <c r="E71" s="146" t="str">
        <f>IF(COUNTIF('勤務表 (2)'!E$3:E21,明!$A$1)=COUNTIF('勤務表 (2)'!E$3:E20,明!$A$1),"",COUNTIF('勤務表 (2)'!E$3:E21,明!$A$1))</f>
        <v/>
      </c>
      <c r="F71" s="146" t="str">
        <f>IF(COUNTIF('勤務表 (2)'!F$3:F21,明!$A$1)=COUNTIF('勤務表 (2)'!F$3:F20,明!$A$1),"",COUNTIF('勤務表 (2)'!F$3:F21,明!$A$1))</f>
        <v/>
      </c>
      <c r="G71" s="146" t="str">
        <f>IF(COUNTIF('勤務表 (2)'!G$3:G21,明!$A$1)=COUNTIF('勤務表 (2)'!G$3:G20,明!$A$1),"",COUNTIF('勤務表 (2)'!G$3:G21,明!$A$1))</f>
        <v/>
      </c>
      <c r="H71" s="146" t="str">
        <f>IF(COUNTIF('勤務表 (2)'!H$3:H21,明!$A$1)=COUNTIF('勤務表 (2)'!H$3:H20,明!$A$1),"",COUNTIF('勤務表 (2)'!H$3:H21,明!$A$1))</f>
        <v/>
      </c>
      <c r="I71" s="146" t="str">
        <f>IF(COUNTIF('勤務表 (2)'!I$3:I21,明!$A$1)=COUNTIF('勤務表 (2)'!I$3:I20,明!$A$1),"",COUNTIF('勤務表 (2)'!I$3:I21,明!$A$1))</f>
        <v/>
      </c>
      <c r="J71" s="146" t="str">
        <f>IF(COUNTIF('勤務表 (2)'!J$3:J21,明!$A$1)=COUNTIF('勤務表 (2)'!J$3:J20,明!$A$1),"",COUNTIF('勤務表 (2)'!J$3:J21,明!$A$1))</f>
        <v/>
      </c>
      <c r="K71" s="146" t="str">
        <f>IF(COUNTIF('勤務表 (2)'!K$3:K21,明!$A$1)=COUNTIF('勤務表 (2)'!K$3:K20,明!$A$1),"",COUNTIF('勤務表 (2)'!K$3:K21,明!$A$1))</f>
        <v/>
      </c>
      <c r="L71" s="146" t="str">
        <f>IF(COUNTIF('勤務表 (2)'!L$3:L21,明!$A$1)=COUNTIF('勤務表 (2)'!L$3:L20,明!$A$1),"",COUNTIF('勤務表 (2)'!L$3:L21,明!$A$1))</f>
        <v/>
      </c>
      <c r="M71" s="146" t="str">
        <f>IF(COUNTIF('勤務表 (2)'!M$3:M21,明!$A$1)=COUNTIF('勤務表 (2)'!M$3:M20,明!$A$1),"",COUNTIF('勤務表 (2)'!M$3:M21,明!$A$1))</f>
        <v/>
      </c>
      <c r="N71" s="146" t="str">
        <f>IF(COUNTIF('勤務表 (2)'!N$3:N21,明!$A$1)=COUNTIF('勤務表 (2)'!N$3:N20,明!$A$1),"",COUNTIF('勤務表 (2)'!N$3:N21,明!$A$1))</f>
        <v/>
      </c>
      <c r="O71" s="146" t="str">
        <f>IF(COUNTIF('勤務表 (2)'!O$3:O21,明!$A$1)=COUNTIF('勤務表 (2)'!O$3:O20,明!$A$1),"",COUNTIF('勤務表 (2)'!O$3:O21,明!$A$1))</f>
        <v/>
      </c>
      <c r="P71" s="146" t="str">
        <f>IF(COUNTIF('勤務表 (2)'!P$3:P21,明!$A$1)=COUNTIF('勤務表 (2)'!P$3:P20,明!$A$1),"",COUNTIF('勤務表 (2)'!P$3:P21,明!$A$1))</f>
        <v/>
      </c>
      <c r="Q71" s="146" t="str">
        <f>IF(COUNTIF('勤務表 (2)'!Q$3:Q21,明!$A$1)=COUNTIF('勤務表 (2)'!Q$3:Q20,明!$A$1),"",COUNTIF('勤務表 (2)'!Q$3:Q21,明!$A$1))</f>
        <v/>
      </c>
      <c r="R71" s="146" t="str">
        <f>IF(COUNTIF('勤務表 (2)'!R$3:R21,明!$A$1)=COUNTIF('勤務表 (2)'!R$3:R20,明!$A$1),"",COUNTIF('勤務表 (2)'!R$3:R21,明!$A$1))</f>
        <v/>
      </c>
      <c r="S71" s="146" t="str">
        <f>IF(COUNTIF('勤務表 (2)'!S$3:S21,明!$A$1)=COUNTIF('勤務表 (2)'!S$3:S20,明!$A$1),"",COUNTIF('勤務表 (2)'!S$3:S21,明!$A$1))</f>
        <v/>
      </c>
      <c r="T71" s="146" t="str">
        <f>IF(COUNTIF('勤務表 (2)'!T$3:T21,明!$A$1)=COUNTIF('勤務表 (2)'!T$3:T20,明!$A$1),"",COUNTIF('勤務表 (2)'!T$3:T21,明!$A$1))</f>
        <v/>
      </c>
      <c r="U71" s="146" t="str">
        <f>IF(COUNTIF('勤務表 (2)'!U$3:U21,明!$A$1)=COUNTIF('勤務表 (2)'!U$3:U20,明!$A$1),"",COUNTIF('勤務表 (2)'!U$3:U21,明!$A$1))</f>
        <v/>
      </c>
      <c r="V71" s="146" t="str">
        <f>IF(COUNTIF('勤務表 (2)'!V$3:V21,明!$A$1)=COUNTIF('勤務表 (2)'!V$3:V20,明!$A$1),"",COUNTIF('勤務表 (2)'!V$3:V21,明!$A$1))</f>
        <v/>
      </c>
      <c r="W71" s="146" t="str">
        <f>IF(COUNTIF('勤務表 (2)'!W$3:W21,明!$A$1)=COUNTIF('勤務表 (2)'!W$3:W20,明!$A$1),"",COUNTIF('勤務表 (2)'!W$3:W21,明!$A$1))</f>
        <v/>
      </c>
      <c r="X71" s="146" t="str">
        <f>IF(COUNTIF('勤務表 (2)'!X$3:X21,明!$A$1)=COUNTIF('勤務表 (2)'!X$3:X20,明!$A$1),"",COUNTIF('勤務表 (2)'!X$3:X21,明!$A$1))</f>
        <v/>
      </c>
      <c r="Y71" s="146" t="str">
        <f>IF(COUNTIF('勤務表 (2)'!Y$3:Y21,明!$A$1)=COUNTIF('勤務表 (2)'!Y$3:Y20,明!$A$1),"",COUNTIF('勤務表 (2)'!Y$3:Y21,明!$A$1))</f>
        <v/>
      </c>
      <c r="Z71" s="146" t="str">
        <f>IF(COUNTIF('勤務表 (2)'!Z$3:Z21,明!$A$1)=COUNTIF('勤務表 (2)'!Z$3:Z20,明!$A$1),"",COUNTIF('勤務表 (2)'!Z$3:Z21,明!$A$1))</f>
        <v/>
      </c>
      <c r="AA71" s="146" t="str">
        <f>IF(COUNTIF('勤務表 (2)'!AA$3:AA21,明!$A$1)=COUNTIF('勤務表 (2)'!AA$3:AA20,明!$A$1),"",COUNTIF('勤務表 (2)'!AA$3:AA21,明!$A$1))</f>
        <v/>
      </c>
      <c r="AB71" s="146" t="str">
        <f>IF(COUNTIF('勤務表 (2)'!AB$3:AB21,明!$A$1)=COUNTIF('勤務表 (2)'!AB$3:AB20,明!$A$1),"",COUNTIF('勤務表 (2)'!AB$3:AB21,明!$A$1))</f>
        <v/>
      </c>
      <c r="AC71" s="146" t="str">
        <f>IF(COUNTIF('勤務表 (2)'!AC$3:AC21,明!$A$1)=COUNTIF('勤務表 (2)'!AC$3:AC20,明!$A$1),"",COUNTIF('勤務表 (2)'!AC$3:AC21,明!$A$1))</f>
        <v/>
      </c>
      <c r="AD71" s="146" t="str">
        <f>IF(COUNTIF('勤務表 (2)'!AD$3:AD21,明!$A$1)=COUNTIF('勤務表 (2)'!AD$3:AD20,明!$A$1),"",COUNTIF('勤務表 (2)'!AD$3:AD21,明!$A$1))</f>
        <v/>
      </c>
      <c r="AE71" s="146" t="str">
        <f>IF(COUNTIF('勤務表 (2)'!AE$3:AE21,明!$A$1)=COUNTIF('勤務表 (2)'!AE$3:AE20,明!$A$1),"",COUNTIF('勤務表 (2)'!AE$3:AE21,明!$A$1))</f>
        <v/>
      </c>
      <c r="AF71" s="146" t="str">
        <f>IF(COUNTIF('勤務表 (2)'!AF$3:AF21,明!$A$1)=COUNTIF('勤務表 (2)'!AF$3:AF20,明!$A$1),"",COUNTIF('勤務表 (2)'!AF$3:AF21,明!$A$1))</f>
        <v/>
      </c>
      <c r="AG71" s="146" t="str">
        <f>IF(COUNTIF('勤務表 (2)'!AG$3:AG21,明!$A$1)=COUNTIF('勤務表 (2)'!AG$3:AG20,明!$A$1),"",COUNTIF('勤務表 (2)'!AG$3:AG21,明!$A$1))</f>
        <v/>
      </c>
      <c r="AH71" s="144" t="str">
        <f>IF(COUNTIF('勤務表 (2)'!AH$3:AH21,明!$A$1)=COUNTIF('勤務表 (2)'!AH$3:AH20,明!$A$1),"",COUNTIF('勤務表 (2)'!AH$3:AH21,明!$A$1))</f>
        <v/>
      </c>
    </row>
    <row r="72" spans="1:34" s="37" customFormat="1" ht="13.15" customHeight="1" x14ac:dyDescent="0.2">
      <c r="A72" s="142">
        <f>IFERROR(IF(A71+1&lt;=MAX('デイリーデータ (2)'!G:G),A71+1,""),"")</f>
        <v>20</v>
      </c>
      <c r="B72" s="143" t="str">
        <f t="shared" si="8"/>
        <v>88777</v>
      </c>
      <c r="C72" s="144" t="str">
        <f t="shared" si="9"/>
        <v>黒田 奈菜子</v>
      </c>
      <c r="D72" s="145" t="str">
        <f>IF(COUNTIF('勤務表 (2)'!D$3:D22,明!$A$1)=COUNTIF('勤務表 (2)'!D$3:D21,明!$A$1),"",COUNTIF('勤務表 (2)'!D$3:D22,明!$A$1))</f>
        <v/>
      </c>
      <c r="E72" s="146" t="str">
        <f>IF(COUNTIF('勤務表 (2)'!E$3:E22,明!$A$1)=COUNTIF('勤務表 (2)'!E$3:E21,明!$A$1),"",COUNTIF('勤務表 (2)'!E$3:E22,明!$A$1))</f>
        <v/>
      </c>
      <c r="F72" s="146" t="str">
        <f>IF(COUNTIF('勤務表 (2)'!F$3:F22,明!$A$1)=COUNTIF('勤務表 (2)'!F$3:F21,明!$A$1),"",COUNTIF('勤務表 (2)'!F$3:F22,明!$A$1))</f>
        <v/>
      </c>
      <c r="G72" s="146" t="str">
        <f>IF(COUNTIF('勤務表 (2)'!G$3:G22,明!$A$1)=COUNTIF('勤務表 (2)'!G$3:G21,明!$A$1),"",COUNTIF('勤務表 (2)'!G$3:G22,明!$A$1))</f>
        <v/>
      </c>
      <c r="H72" s="146" t="str">
        <f>IF(COUNTIF('勤務表 (2)'!H$3:H22,明!$A$1)=COUNTIF('勤務表 (2)'!H$3:H21,明!$A$1),"",COUNTIF('勤務表 (2)'!H$3:H22,明!$A$1))</f>
        <v/>
      </c>
      <c r="I72" s="146" t="str">
        <f>IF(COUNTIF('勤務表 (2)'!I$3:I22,明!$A$1)=COUNTIF('勤務表 (2)'!I$3:I21,明!$A$1),"",COUNTIF('勤務表 (2)'!I$3:I22,明!$A$1))</f>
        <v/>
      </c>
      <c r="J72" s="146" t="str">
        <f>IF(COUNTIF('勤務表 (2)'!J$3:J22,明!$A$1)=COUNTIF('勤務表 (2)'!J$3:J21,明!$A$1),"",COUNTIF('勤務表 (2)'!J$3:J22,明!$A$1))</f>
        <v/>
      </c>
      <c r="K72" s="146" t="str">
        <f>IF(COUNTIF('勤務表 (2)'!K$3:K22,明!$A$1)=COUNTIF('勤務表 (2)'!K$3:K21,明!$A$1),"",COUNTIF('勤務表 (2)'!K$3:K22,明!$A$1))</f>
        <v/>
      </c>
      <c r="L72" s="146" t="str">
        <f>IF(COUNTIF('勤務表 (2)'!L$3:L22,明!$A$1)=COUNTIF('勤務表 (2)'!L$3:L21,明!$A$1),"",COUNTIF('勤務表 (2)'!L$3:L22,明!$A$1))</f>
        <v/>
      </c>
      <c r="M72" s="146" t="str">
        <f>IF(COUNTIF('勤務表 (2)'!M$3:M22,明!$A$1)=COUNTIF('勤務表 (2)'!M$3:M21,明!$A$1),"",COUNTIF('勤務表 (2)'!M$3:M22,明!$A$1))</f>
        <v/>
      </c>
      <c r="N72" s="146" t="str">
        <f>IF(COUNTIF('勤務表 (2)'!N$3:N22,明!$A$1)=COUNTIF('勤務表 (2)'!N$3:N21,明!$A$1),"",COUNTIF('勤務表 (2)'!N$3:N22,明!$A$1))</f>
        <v/>
      </c>
      <c r="O72" s="146" t="str">
        <f>IF(COUNTIF('勤務表 (2)'!O$3:O22,明!$A$1)=COUNTIF('勤務表 (2)'!O$3:O21,明!$A$1),"",COUNTIF('勤務表 (2)'!O$3:O22,明!$A$1))</f>
        <v/>
      </c>
      <c r="P72" s="146" t="str">
        <f>IF(COUNTIF('勤務表 (2)'!P$3:P22,明!$A$1)=COUNTIF('勤務表 (2)'!P$3:P21,明!$A$1),"",COUNTIF('勤務表 (2)'!P$3:P22,明!$A$1))</f>
        <v/>
      </c>
      <c r="Q72" s="146" t="str">
        <f>IF(COUNTIF('勤務表 (2)'!Q$3:Q22,明!$A$1)=COUNTIF('勤務表 (2)'!Q$3:Q21,明!$A$1),"",COUNTIF('勤務表 (2)'!Q$3:Q22,明!$A$1))</f>
        <v/>
      </c>
      <c r="R72" s="146" t="str">
        <f>IF(COUNTIF('勤務表 (2)'!R$3:R22,明!$A$1)=COUNTIF('勤務表 (2)'!R$3:R21,明!$A$1),"",COUNTIF('勤務表 (2)'!R$3:R22,明!$A$1))</f>
        <v/>
      </c>
      <c r="S72" s="146" t="str">
        <f>IF(COUNTIF('勤務表 (2)'!S$3:S22,明!$A$1)=COUNTIF('勤務表 (2)'!S$3:S21,明!$A$1),"",COUNTIF('勤務表 (2)'!S$3:S22,明!$A$1))</f>
        <v/>
      </c>
      <c r="T72" s="146" t="str">
        <f>IF(COUNTIF('勤務表 (2)'!T$3:T22,明!$A$1)=COUNTIF('勤務表 (2)'!T$3:T21,明!$A$1),"",COUNTIF('勤務表 (2)'!T$3:T22,明!$A$1))</f>
        <v/>
      </c>
      <c r="U72" s="146" t="str">
        <f>IF(COUNTIF('勤務表 (2)'!U$3:U22,明!$A$1)=COUNTIF('勤務表 (2)'!U$3:U21,明!$A$1),"",COUNTIF('勤務表 (2)'!U$3:U22,明!$A$1))</f>
        <v/>
      </c>
      <c r="V72" s="146" t="str">
        <f>IF(COUNTIF('勤務表 (2)'!V$3:V22,明!$A$1)=COUNTIF('勤務表 (2)'!V$3:V21,明!$A$1),"",COUNTIF('勤務表 (2)'!V$3:V22,明!$A$1))</f>
        <v/>
      </c>
      <c r="W72" s="146" t="str">
        <f>IF(COUNTIF('勤務表 (2)'!W$3:W22,明!$A$1)=COUNTIF('勤務表 (2)'!W$3:W21,明!$A$1),"",COUNTIF('勤務表 (2)'!W$3:W22,明!$A$1))</f>
        <v/>
      </c>
      <c r="X72" s="146" t="str">
        <f>IF(COUNTIF('勤務表 (2)'!X$3:X22,明!$A$1)=COUNTIF('勤務表 (2)'!X$3:X21,明!$A$1),"",COUNTIF('勤務表 (2)'!X$3:X22,明!$A$1))</f>
        <v/>
      </c>
      <c r="Y72" s="146" t="str">
        <f>IF(COUNTIF('勤務表 (2)'!Y$3:Y22,明!$A$1)=COUNTIF('勤務表 (2)'!Y$3:Y21,明!$A$1),"",COUNTIF('勤務表 (2)'!Y$3:Y22,明!$A$1))</f>
        <v/>
      </c>
      <c r="Z72" s="146" t="str">
        <f>IF(COUNTIF('勤務表 (2)'!Z$3:Z22,明!$A$1)=COUNTIF('勤務表 (2)'!Z$3:Z21,明!$A$1),"",COUNTIF('勤務表 (2)'!Z$3:Z22,明!$A$1))</f>
        <v/>
      </c>
      <c r="AA72" s="146" t="str">
        <f>IF(COUNTIF('勤務表 (2)'!AA$3:AA22,明!$A$1)=COUNTIF('勤務表 (2)'!AA$3:AA21,明!$A$1),"",COUNTIF('勤務表 (2)'!AA$3:AA22,明!$A$1))</f>
        <v/>
      </c>
      <c r="AB72" s="146" t="str">
        <f>IF(COUNTIF('勤務表 (2)'!AB$3:AB22,明!$A$1)=COUNTIF('勤務表 (2)'!AB$3:AB21,明!$A$1),"",COUNTIF('勤務表 (2)'!AB$3:AB22,明!$A$1))</f>
        <v/>
      </c>
      <c r="AC72" s="146" t="str">
        <f>IF(COUNTIF('勤務表 (2)'!AC$3:AC22,明!$A$1)=COUNTIF('勤務表 (2)'!AC$3:AC21,明!$A$1),"",COUNTIF('勤務表 (2)'!AC$3:AC22,明!$A$1))</f>
        <v/>
      </c>
      <c r="AD72" s="146" t="str">
        <f>IF(COUNTIF('勤務表 (2)'!AD$3:AD22,明!$A$1)=COUNTIF('勤務表 (2)'!AD$3:AD21,明!$A$1),"",COUNTIF('勤務表 (2)'!AD$3:AD22,明!$A$1))</f>
        <v/>
      </c>
      <c r="AE72" s="146" t="str">
        <f>IF(COUNTIF('勤務表 (2)'!AE$3:AE22,明!$A$1)=COUNTIF('勤務表 (2)'!AE$3:AE21,明!$A$1),"",COUNTIF('勤務表 (2)'!AE$3:AE22,明!$A$1))</f>
        <v/>
      </c>
      <c r="AF72" s="146" t="str">
        <f>IF(COUNTIF('勤務表 (2)'!AF$3:AF22,明!$A$1)=COUNTIF('勤務表 (2)'!AF$3:AF21,明!$A$1),"",COUNTIF('勤務表 (2)'!AF$3:AF22,明!$A$1))</f>
        <v/>
      </c>
      <c r="AG72" s="146" t="str">
        <f>IF(COUNTIF('勤務表 (2)'!AG$3:AG22,明!$A$1)=COUNTIF('勤務表 (2)'!AG$3:AG21,明!$A$1),"",COUNTIF('勤務表 (2)'!AG$3:AG22,明!$A$1))</f>
        <v/>
      </c>
      <c r="AH72" s="144" t="str">
        <f>IF(COUNTIF('勤務表 (2)'!AH$3:AH22,明!$A$1)=COUNTIF('勤務表 (2)'!AH$3:AH21,明!$A$1),"",COUNTIF('勤務表 (2)'!AH$3:AH22,明!$A$1))</f>
        <v/>
      </c>
    </row>
    <row r="73" spans="1:34" s="37" customFormat="1" ht="13.15" customHeight="1" x14ac:dyDescent="0.2">
      <c r="A73" s="142">
        <f>IFERROR(IF(A72+1&lt;=MAX('デイリーデータ (2)'!G:G),A72+1,""),"")</f>
        <v>21</v>
      </c>
      <c r="B73" s="143" t="str">
        <f t="shared" si="8"/>
        <v>94908</v>
      </c>
      <c r="C73" s="144" t="str">
        <f t="shared" si="9"/>
        <v>長迫 千寛</v>
      </c>
      <c r="D73" s="145" t="str">
        <f>IF(COUNTIF('勤務表 (2)'!D$3:D23,明!$A$1)=COUNTIF('勤務表 (2)'!D$3:D22,明!$A$1),"",COUNTIF('勤務表 (2)'!D$3:D23,明!$A$1))</f>
        <v/>
      </c>
      <c r="E73" s="146" t="str">
        <f>IF(COUNTIF('勤務表 (2)'!E$3:E23,明!$A$1)=COUNTIF('勤務表 (2)'!E$3:E22,明!$A$1),"",COUNTIF('勤務表 (2)'!E$3:E23,明!$A$1))</f>
        <v/>
      </c>
      <c r="F73" s="146" t="str">
        <f>IF(COUNTIF('勤務表 (2)'!F$3:F23,明!$A$1)=COUNTIF('勤務表 (2)'!F$3:F22,明!$A$1),"",COUNTIF('勤務表 (2)'!F$3:F23,明!$A$1))</f>
        <v/>
      </c>
      <c r="G73" s="146" t="str">
        <f>IF(COUNTIF('勤務表 (2)'!G$3:G23,明!$A$1)=COUNTIF('勤務表 (2)'!G$3:G22,明!$A$1),"",COUNTIF('勤務表 (2)'!G$3:G23,明!$A$1))</f>
        <v/>
      </c>
      <c r="H73" s="146" t="str">
        <f>IF(COUNTIF('勤務表 (2)'!H$3:H23,明!$A$1)=COUNTIF('勤務表 (2)'!H$3:H22,明!$A$1),"",COUNTIF('勤務表 (2)'!H$3:H23,明!$A$1))</f>
        <v/>
      </c>
      <c r="I73" s="146" t="str">
        <f>IF(COUNTIF('勤務表 (2)'!I$3:I23,明!$A$1)=COUNTIF('勤務表 (2)'!I$3:I22,明!$A$1),"",COUNTIF('勤務表 (2)'!I$3:I23,明!$A$1))</f>
        <v/>
      </c>
      <c r="J73" s="146" t="str">
        <f>IF(COUNTIF('勤務表 (2)'!J$3:J23,明!$A$1)=COUNTIF('勤務表 (2)'!J$3:J22,明!$A$1),"",COUNTIF('勤務表 (2)'!J$3:J23,明!$A$1))</f>
        <v/>
      </c>
      <c r="K73" s="146" t="str">
        <f>IF(COUNTIF('勤務表 (2)'!K$3:K23,明!$A$1)=COUNTIF('勤務表 (2)'!K$3:K22,明!$A$1),"",COUNTIF('勤務表 (2)'!K$3:K23,明!$A$1))</f>
        <v/>
      </c>
      <c r="L73" s="146" t="str">
        <f>IF(COUNTIF('勤務表 (2)'!L$3:L23,明!$A$1)=COUNTIF('勤務表 (2)'!L$3:L22,明!$A$1),"",COUNTIF('勤務表 (2)'!L$3:L23,明!$A$1))</f>
        <v/>
      </c>
      <c r="M73" s="146" t="str">
        <f>IF(COUNTIF('勤務表 (2)'!M$3:M23,明!$A$1)=COUNTIF('勤務表 (2)'!M$3:M22,明!$A$1),"",COUNTIF('勤務表 (2)'!M$3:M23,明!$A$1))</f>
        <v/>
      </c>
      <c r="N73" s="146" t="str">
        <f>IF(COUNTIF('勤務表 (2)'!N$3:N23,明!$A$1)=COUNTIF('勤務表 (2)'!N$3:N22,明!$A$1),"",COUNTIF('勤務表 (2)'!N$3:N23,明!$A$1))</f>
        <v/>
      </c>
      <c r="O73" s="146" t="str">
        <f>IF(COUNTIF('勤務表 (2)'!O$3:O23,明!$A$1)=COUNTIF('勤務表 (2)'!O$3:O22,明!$A$1),"",COUNTIF('勤務表 (2)'!O$3:O23,明!$A$1))</f>
        <v/>
      </c>
      <c r="P73" s="146" t="str">
        <f>IF(COUNTIF('勤務表 (2)'!P$3:P23,明!$A$1)=COUNTIF('勤務表 (2)'!P$3:P22,明!$A$1),"",COUNTIF('勤務表 (2)'!P$3:P23,明!$A$1))</f>
        <v/>
      </c>
      <c r="Q73" s="146" t="str">
        <f>IF(COUNTIF('勤務表 (2)'!Q$3:Q23,明!$A$1)=COUNTIF('勤務表 (2)'!Q$3:Q22,明!$A$1),"",COUNTIF('勤務表 (2)'!Q$3:Q23,明!$A$1))</f>
        <v/>
      </c>
      <c r="R73" s="146" t="str">
        <f>IF(COUNTIF('勤務表 (2)'!R$3:R23,明!$A$1)=COUNTIF('勤務表 (2)'!R$3:R22,明!$A$1),"",COUNTIF('勤務表 (2)'!R$3:R23,明!$A$1))</f>
        <v/>
      </c>
      <c r="S73" s="146" t="str">
        <f>IF(COUNTIF('勤務表 (2)'!S$3:S23,明!$A$1)=COUNTIF('勤務表 (2)'!S$3:S22,明!$A$1),"",COUNTIF('勤務表 (2)'!S$3:S23,明!$A$1))</f>
        <v/>
      </c>
      <c r="T73" s="146" t="str">
        <f>IF(COUNTIF('勤務表 (2)'!T$3:T23,明!$A$1)=COUNTIF('勤務表 (2)'!T$3:T22,明!$A$1),"",COUNTIF('勤務表 (2)'!T$3:T23,明!$A$1))</f>
        <v/>
      </c>
      <c r="U73" s="146" t="str">
        <f>IF(COUNTIF('勤務表 (2)'!U$3:U23,明!$A$1)=COUNTIF('勤務表 (2)'!U$3:U22,明!$A$1),"",COUNTIF('勤務表 (2)'!U$3:U23,明!$A$1))</f>
        <v/>
      </c>
      <c r="V73" s="146" t="str">
        <f>IF(COUNTIF('勤務表 (2)'!V$3:V23,明!$A$1)=COUNTIF('勤務表 (2)'!V$3:V22,明!$A$1),"",COUNTIF('勤務表 (2)'!V$3:V23,明!$A$1))</f>
        <v/>
      </c>
      <c r="W73" s="146" t="str">
        <f>IF(COUNTIF('勤務表 (2)'!W$3:W23,明!$A$1)=COUNTIF('勤務表 (2)'!W$3:W22,明!$A$1),"",COUNTIF('勤務表 (2)'!W$3:W23,明!$A$1))</f>
        <v/>
      </c>
      <c r="X73" s="146" t="str">
        <f>IF(COUNTIF('勤務表 (2)'!X$3:X23,明!$A$1)=COUNTIF('勤務表 (2)'!X$3:X22,明!$A$1),"",COUNTIF('勤務表 (2)'!X$3:X23,明!$A$1))</f>
        <v/>
      </c>
      <c r="Y73" s="146" t="str">
        <f>IF(COUNTIF('勤務表 (2)'!Y$3:Y23,明!$A$1)=COUNTIF('勤務表 (2)'!Y$3:Y22,明!$A$1),"",COUNTIF('勤務表 (2)'!Y$3:Y23,明!$A$1))</f>
        <v/>
      </c>
      <c r="Z73" s="146" t="str">
        <f>IF(COUNTIF('勤務表 (2)'!Z$3:Z23,明!$A$1)=COUNTIF('勤務表 (2)'!Z$3:Z22,明!$A$1),"",COUNTIF('勤務表 (2)'!Z$3:Z23,明!$A$1))</f>
        <v/>
      </c>
      <c r="AA73" s="146" t="str">
        <f>IF(COUNTIF('勤務表 (2)'!AA$3:AA23,明!$A$1)=COUNTIF('勤務表 (2)'!AA$3:AA22,明!$A$1),"",COUNTIF('勤務表 (2)'!AA$3:AA23,明!$A$1))</f>
        <v/>
      </c>
      <c r="AB73" s="146" t="str">
        <f>IF(COUNTIF('勤務表 (2)'!AB$3:AB23,明!$A$1)=COUNTIF('勤務表 (2)'!AB$3:AB22,明!$A$1),"",COUNTIF('勤務表 (2)'!AB$3:AB23,明!$A$1))</f>
        <v/>
      </c>
      <c r="AC73" s="146" t="str">
        <f>IF(COUNTIF('勤務表 (2)'!AC$3:AC23,明!$A$1)=COUNTIF('勤務表 (2)'!AC$3:AC22,明!$A$1),"",COUNTIF('勤務表 (2)'!AC$3:AC23,明!$A$1))</f>
        <v/>
      </c>
      <c r="AD73" s="146" t="str">
        <f>IF(COUNTIF('勤務表 (2)'!AD$3:AD23,明!$A$1)=COUNTIF('勤務表 (2)'!AD$3:AD22,明!$A$1),"",COUNTIF('勤務表 (2)'!AD$3:AD23,明!$A$1))</f>
        <v/>
      </c>
      <c r="AE73" s="146" t="str">
        <f>IF(COUNTIF('勤務表 (2)'!AE$3:AE23,明!$A$1)=COUNTIF('勤務表 (2)'!AE$3:AE22,明!$A$1),"",COUNTIF('勤務表 (2)'!AE$3:AE23,明!$A$1))</f>
        <v/>
      </c>
      <c r="AF73" s="146" t="str">
        <f>IF(COUNTIF('勤務表 (2)'!AF$3:AF23,明!$A$1)=COUNTIF('勤務表 (2)'!AF$3:AF22,明!$A$1),"",COUNTIF('勤務表 (2)'!AF$3:AF23,明!$A$1))</f>
        <v/>
      </c>
      <c r="AG73" s="146" t="str">
        <f>IF(COUNTIF('勤務表 (2)'!AG$3:AG23,明!$A$1)=COUNTIF('勤務表 (2)'!AG$3:AG22,明!$A$1),"",COUNTIF('勤務表 (2)'!AG$3:AG23,明!$A$1))</f>
        <v/>
      </c>
      <c r="AH73" s="144" t="str">
        <f>IF(COUNTIF('勤務表 (2)'!AH$3:AH23,明!$A$1)=COUNTIF('勤務表 (2)'!AH$3:AH22,明!$A$1),"",COUNTIF('勤務表 (2)'!AH$3:AH23,明!$A$1))</f>
        <v/>
      </c>
    </row>
    <row r="74" spans="1:34" s="37" customFormat="1" ht="13.15" customHeight="1" x14ac:dyDescent="0.2">
      <c r="A74" s="142">
        <f>IFERROR(IF(A73+1&lt;=MAX('デイリーデータ (2)'!G:G),A73+1,""),"")</f>
        <v>22</v>
      </c>
      <c r="B74" s="143" t="str">
        <f t="shared" si="8"/>
        <v>97974</v>
      </c>
      <c r="C74" s="144" t="str">
        <f t="shared" si="9"/>
        <v>吉田 汐里</v>
      </c>
      <c r="D74" s="145" t="str">
        <f>IF(COUNTIF('勤務表 (2)'!D$3:D24,明!$A$1)=COUNTIF('勤務表 (2)'!D$3:D23,明!$A$1),"",COUNTIF('勤務表 (2)'!D$3:D24,明!$A$1))</f>
        <v/>
      </c>
      <c r="E74" s="146" t="str">
        <f>IF(COUNTIF('勤務表 (2)'!E$3:E24,明!$A$1)=COUNTIF('勤務表 (2)'!E$3:E23,明!$A$1),"",COUNTIF('勤務表 (2)'!E$3:E24,明!$A$1))</f>
        <v/>
      </c>
      <c r="F74" s="146" t="str">
        <f>IF(COUNTIF('勤務表 (2)'!F$3:F24,明!$A$1)=COUNTIF('勤務表 (2)'!F$3:F23,明!$A$1),"",COUNTIF('勤務表 (2)'!F$3:F24,明!$A$1))</f>
        <v/>
      </c>
      <c r="G74" s="146" t="str">
        <f>IF(COUNTIF('勤務表 (2)'!G$3:G24,明!$A$1)=COUNTIF('勤務表 (2)'!G$3:G23,明!$A$1),"",COUNTIF('勤務表 (2)'!G$3:G24,明!$A$1))</f>
        <v/>
      </c>
      <c r="H74" s="146" t="str">
        <f>IF(COUNTIF('勤務表 (2)'!H$3:H24,明!$A$1)=COUNTIF('勤務表 (2)'!H$3:H23,明!$A$1),"",COUNTIF('勤務表 (2)'!H$3:H24,明!$A$1))</f>
        <v/>
      </c>
      <c r="I74" s="146" t="str">
        <f>IF(COUNTIF('勤務表 (2)'!I$3:I24,明!$A$1)=COUNTIF('勤務表 (2)'!I$3:I23,明!$A$1),"",COUNTIF('勤務表 (2)'!I$3:I24,明!$A$1))</f>
        <v/>
      </c>
      <c r="J74" s="146" t="str">
        <f>IF(COUNTIF('勤務表 (2)'!J$3:J24,明!$A$1)=COUNTIF('勤務表 (2)'!J$3:J23,明!$A$1),"",COUNTIF('勤務表 (2)'!J$3:J24,明!$A$1))</f>
        <v/>
      </c>
      <c r="K74" s="146" t="str">
        <f>IF(COUNTIF('勤務表 (2)'!K$3:K24,明!$A$1)=COUNTIF('勤務表 (2)'!K$3:K23,明!$A$1),"",COUNTIF('勤務表 (2)'!K$3:K24,明!$A$1))</f>
        <v/>
      </c>
      <c r="L74" s="146" t="str">
        <f>IF(COUNTIF('勤務表 (2)'!L$3:L24,明!$A$1)=COUNTIF('勤務表 (2)'!L$3:L23,明!$A$1),"",COUNTIF('勤務表 (2)'!L$3:L24,明!$A$1))</f>
        <v/>
      </c>
      <c r="M74" s="146" t="str">
        <f>IF(COUNTIF('勤務表 (2)'!M$3:M24,明!$A$1)=COUNTIF('勤務表 (2)'!M$3:M23,明!$A$1),"",COUNTIF('勤務表 (2)'!M$3:M24,明!$A$1))</f>
        <v/>
      </c>
      <c r="N74" s="146" t="str">
        <f>IF(COUNTIF('勤務表 (2)'!N$3:N24,明!$A$1)=COUNTIF('勤務表 (2)'!N$3:N23,明!$A$1),"",COUNTIF('勤務表 (2)'!N$3:N24,明!$A$1))</f>
        <v/>
      </c>
      <c r="O74" s="146" t="str">
        <f>IF(COUNTIF('勤務表 (2)'!O$3:O24,明!$A$1)=COUNTIF('勤務表 (2)'!O$3:O23,明!$A$1),"",COUNTIF('勤務表 (2)'!O$3:O24,明!$A$1))</f>
        <v/>
      </c>
      <c r="P74" s="146" t="str">
        <f>IF(COUNTIF('勤務表 (2)'!P$3:P24,明!$A$1)=COUNTIF('勤務表 (2)'!P$3:P23,明!$A$1),"",COUNTIF('勤務表 (2)'!P$3:P24,明!$A$1))</f>
        <v/>
      </c>
      <c r="Q74" s="146" t="str">
        <f>IF(COUNTIF('勤務表 (2)'!Q$3:Q24,明!$A$1)=COUNTIF('勤務表 (2)'!Q$3:Q23,明!$A$1),"",COUNTIF('勤務表 (2)'!Q$3:Q24,明!$A$1))</f>
        <v/>
      </c>
      <c r="R74" s="146" t="str">
        <f>IF(COUNTIF('勤務表 (2)'!R$3:R24,明!$A$1)=COUNTIF('勤務表 (2)'!R$3:R23,明!$A$1),"",COUNTIF('勤務表 (2)'!R$3:R24,明!$A$1))</f>
        <v/>
      </c>
      <c r="S74" s="146" t="str">
        <f>IF(COUNTIF('勤務表 (2)'!S$3:S24,明!$A$1)=COUNTIF('勤務表 (2)'!S$3:S23,明!$A$1),"",COUNTIF('勤務表 (2)'!S$3:S24,明!$A$1))</f>
        <v/>
      </c>
      <c r="T74" s="146" t="str">
        <f>IF(COUNTIF('勤務表 (2)'!T$3:T24,明!$A$1)=COUNTIF('勤務表 (2)'!T$3:T23,明!$A$1),"",COUNTIF('勤務表 (2)'!T$3:T24,明!$A$1))</f>
        <v/>
      </c>
      <c r="U74" s="146" t="str">
        <f>IF(COUNTIF('勤務表 (2)'!U$3:U24,明!$A$1)=COUNTIF('勤務表 (2)'!U$3:U23,明!$A$1),"",COUNTIF('勤務表 (2)'!U$3:U24,明!$A$1))</f>
        <v/>
      </c>
      <c r="V74" s="146" t="str">
        <f>IF(COUNTIF('勤務表 (2)'!V$3:V24,明!$A$1)=COUNTIF('勤務表 (2)'!V$3:V23,明!$A$1),"",COUNTIF('勤務表 (2)'!V$3:V24,明!$A$1))</f>
        <v/>
      </c>
      <c r="W74" s="146" t="str">
        <f>IF(COUNTIF('勤務表 (2)'!W$3:W24,明!$A$1)=COUNTIF('勤務表 (2)'!W$3:W23,明!$A$1),"",COUNTIF('勤務表 (2)'!W$3:W24,明!$A$1))</f>
        <v/>
      </c>
      <c r="X74" s="146" t="str">
        <f>IF(COUNTIF('勤務表 (2)'!X$3:X24,明!$A$1)=COUNTIF('勤務表 (2)'!X$3:X23,明!$A$1),"",COUNTIF('勤務表 (2)'!X$3:X24,明!$A$1))</f>
        <v/>
      </c>
      <c r="Y74" s="146" t="str">
        <f>IF(COUNTIF('勤務表 (2)'!Y$3:Y24,明!$A$1)=COUNTIF('勤務表 (2)'!Y$3:Y23,明!$A$1),"",COUNTIF('勤務表 (2)'!Y$3:Y24,明!$A$1))</f>
        <v/>
      </c>
      <c r="Z74" s="146" t="str">
        <f>IF(COUNTIF('勤務表 (2)'!Z$3:Z24,明!$A$1)=COUNTIF('勤務表 (2)'!Z$3:Z23,明!$A$1),"",COUNTIF('勤務表 (2)'!Z$3:Z24,明!$A$1))</f>
        <v/>
      </c>
      <c r="AA74" s="146" t="str">
        <f>IF(COUNTIF('勤務表 (2)'!AA$3:AA24,明!$A$1)=COUNTIF('勤務表 (2)'!AA$3:AA23,明!$A$1),"",COUNTIF('勤務表 (2)'!AA$3:AA24,明!$A$1))</f>
        <v/>
      </c>
      <c r="AB74" s="146" t="str">
        <f>IF(COUNTIF('勤務表 (2)'!AB$3:AB24,明!$A$1)=COUNTIF('勤務表 (2)'!AB$3:AB23,明!$A$1),"",COUNTIF('勤務表 (2)'!AB$3:AB24,明!$A$1))</f>
        <v/>
      </c>
      <c r="AC74" s="146" t="str">
        <f>IF(COUNTIF('勤務表 (2)'!AC$3:AC24,明!$A$1)=COUNTIF('勤務表 (2)'!AC$3:AC23,明!$A$1),"",COUNTIF('勤務表 (2)'!AC$3:AC24,明!$A$1))</f>
        <v/>
      </c>
      <c r="AD74" s="146" t="str">
        <f>IF(COUNTIF('勤務表 (2)'!AD$3:AD24,明!$A$1)=COUNTIF('勤務表 (2)'!AD$3:AD23,明!$A$1),"",COUNTIF('勤務表 (2)'!AD$3:AD24,明!$A$1))</f>
        <v/>
      </c>
      <c r="AE74" s="146" t="str">
        <f>IF(COUNTIF('勤務表 (2)'!AE$3:AE24,明!$A$1)=COUNTIF('勤務表 (2)'!AE$3:AE23,明!$A$1),"",COUNTIF('勤務表 (2)'!AE$3:AE24,明!$A$1))</f>
        <v/>
      </c>
      <c r="AF74" s="146" t="str">
        <f>IF(COUNTIF('勤務表 (2)'!AF$3:AF24,明!$A$1)=COUNTIF('勤務表 (2)'!AF$3:AF23,明!$A$1),"",COUNTIF('勤務表 (2)'!AF$3:AF24,明!$A$1))</f>
        <v/>
      </c>
      <c r="AG74" s="146" t="str">
        <f>IF(COUNTIF('勤務表 (2)'!AG$3:AG24,明!$A$1)=COUNTIF('勤務表 (2)'!AG$3:AG23,明!$A$1),"",COUNTIF('勤務表 (2)'!AG$3:AG24,明!$A$1))</f>
        <v/>
      </c>
      <c r="AH74" s="144" t="str">
        <f>IF(COUNTIF('勤務表 (2)'!AH$3:AH24,明!$A$1)=COUNTIF('勤務表 (2)'!AH$3:AH23,明!$A$1),"",COUNTIF('勤務表 (2)'!AH$3:AH24,明!$A$1))</f>
        <v/>
      </c>
    </row>
    <row r="75" spans="1:34" s="37" customFormat="1" ht="13.15" customHeight="1" x14ac:dyDescent="0.2">
      <c r="A75" s="142">
        <f>IFERROR(IF(A74+1&lt;=MAX('デイリーデータ (2)'!G:G),A74+1,""),"")</f>
        <v>23</v>
      </c>
      <c r="B75" s="143" t="str">
        <f t="shared" si="8"/>
        <v>109272</v>
      </c>
      <c r="C75" s="144" t="str">
        <f t="shared" si="9"/>
        <v>齊藤 久紘</v>
      </c>
      <c r="D75" s="145" t="str">
        <f>IF(COUNTIF('勤務表 (2)'!D$3:D25,明!$A$1)=COUNTIF('勤務表 (2)'!D$3:D24,明!$A$1),"",COUNTIF('勤務表 (2)'!D$3:D25,明!$A$1))</f>
        <v/>
      </c>
      <c r="E75" s="146" t="str">
        <f>IF(COUNTIF('勤務表 (2)'!E$3:E25,明!$A$1)=COUNTIF('勤務表 (2)'!E$3:E24,明!$A$1),"",COUNTIF('勤務表 (2)'!E$3:E25,明!$A$1))</f>
        <v/>
      </c>
      <c r="F75" s="146" t="str">
        <f>IF(COUNTIF('勤務表 (2)'!F$3:F25,明!$A$1)=COUNTIF('勤務表 (2)'!F$3:F24,明!$A$1),"",COUNTIF('勤務表 (2)'!F$3:F25,明!$A$1))</f>
        <v/>
      </c>
      <c r="G75" s="146" t="str">
        <f>IF(COUNTIF('勤務表 (2)'!G$3:G25,明!$A$1)=COUNTIF('勤務表 (2)'!G$3:G24,明!$A$1),"",COUNTIF('勤務表 (2)'!G$3:G25,明!$A$1))</f>
        <v/>
      </c>
      <c r="H75" s="146" t="str">
        <f>IF(COUNTIF('勤務表 (2)'!H$3:H25,明!$A$1)=COUNTIF('勤務表 (2)'!H$3:H24,明!$A$1),"",COUNTIF('勤務表 (2)'!H$3:H25,明!$A$1))</f>
        <v/>
      </c>
      <c r="I75" s="146" t="str">
        <f>IF(COUNTIF('勤務表 (2)'!I$3:I25,明!$A$1)=COUNTIF('勤務表 (2)'!I$3:I24,明!$A$1),"",COUNTIF('勤務表 (2)'!I$3:I25,明!$A$1))</f>
        <v/>
      </c>
      <c r="J75" s="146" t="str">
        <f>IF(COUNTIF('勤務表 (2)'!J$3:J25,明!$A$1)=COUNTIF('勤務表 (2)'!J$3:J24,明!$A$1),"",COUNTIF('勤務表 (2)'!J$3:J25,明!$A$1))</f>
        <v/>
      </c>
      <c r="K75" s="146" t="str">
        <f>IF(COUNTIF('勤務表 (2)'!K$3:K25,明!$A$1)=COUNTIF('勤務表 (2)'!K$3:K24,明!$A$1),"",COUNTIF('勤務表 (2)'!K$3:K25,明!$A$1))</f>
        <v/>
      </c>
      <c r="L75" s="146" t="str">
        <f>IF(COUNTIF('勤務表 (2)'!L$3:L25,明!$A$1)=COUNTIF('勤務表 (2)'!L$3:L24,明!$A$1),"",COUNTIF('勤務表 (2)'!L$3:L25,明!$A$1))</f>
        <v/>
      </c>
      <c r="M75" s="146" t="str">
        <f>IF(COUNTIF('勤務表 (2)'!M$3:M25,明!$A$1)=COUNTIF('勤務表 (2)'!M$3:M24,明!$A$1),"",COUNTIF('勤務表 (2)'!M$3:M25,明!$A$1))</f>
        <v/>
      </c>
      <c r="N75" s="146" t="str">
        <f>IF(COUNTIF('勤務表 (2)'!N$3:N25,明!$A$1)=COUNTIF('勤務表 (2)'!N$3:N24,明!$A$1),"",COUNTIF('勤務表 (2)'!N$3:N25,明!$A$1))</f>
        <v/>
      </c>
      <c r="O75" s="146" t="str">
        <f>IF(COUNTIF('勤務表 (2)'!O$3:O25,明!$A$1)=COUNTIF('勤務表 (2)'!O$3:O24,明!$A$1),"",COUNTIF('勤務表 (2)'!O$3:O25,明!$A$1))</f>
        <v/>
      </c>
      <c r="P75" s="146" t="str">
        <f>IF(COUNTIF('勤務表 (2)'!P$3:P25,明!$A$1)=COUNTIF('勤務表 (2)'!P$3:P24,明!$A$1),"",COUNTIF('勤務表 (2)'!P$3:P25,明!$A$1))</f>
        <v/>
      </c>
      <c r="Q75" s="146" t="str">
        <f>IF(COUNTIF('勤務表 (2)'!Q$3:Q25,明!$A$1)=COUNTIF('勤務表 (2)'!Q$3:Q24,明!$A$1),"",COUNTIF('勤務表 (2)'!Q$3:Q25,明!$A$1))</f>
        <v/>
      </c>
      <c r="R75" s="146" t="str">
        <f>IF(COUNTIF('勤務表 (2)'!R$3:R25,明!$A$1)=COUNTIF('勤務表 (2)'!R$3:R24,明!$A$1),"",COUNTIF('勤務表 (2)'!R$3:R25,明!$A$1))</f>
        <v/>
      </c>
      <c r="S75" s="146" t="str">
        <f>IF(COUNTIF('勤務表 (2)'!S$3:S25,明!$A$1)=COUNTIF('勤務表 (2)'!S$3:S24,明!$A$1),"",COUNTIF('勤務表 (2)'!S$3:S25,明!$A$1))</f>
        <v/>
      </c>
      <c r="T75" s="146" t="str">
        <f>IF(COUNTIF('勤務表 (2)'!T$3:T25,明!$A$1)=COUNTIF('勤務表 (2)'!T$3:T24,明!$A$1),"",COUNTIF('勤務表 (2)'!T$3:T25,明!$A$1))</f>
        <v/>
      </c>
      <c r="U75" s="146" t="str">
        <f>IF(COUNTIF('勤務表 (2)'!U$3:U25,明!$A$1)=COUNTIF('勤務表 (2)'!U$3:U24,明!$A$1),"",COUNTIF('勤務表 (2)'!U$3:U25,明!$A$1))</f>
        <v/>
      </c>
      <c r="V75" s="146" t="str">
        <f>IF(COUNTIF('勤務表 (2)'!V$3:V25,明!$A$1)=COUNTIF('勤務表 (2)'!V$3:V24,明!$A$1),"",COUNTIF('勤務表 (2)'!V$3:V25,明!$A$1))</f>
        <v/>
      </c>
      <c r="W75" s="146" t="str">
        <f>IF(COUNTIF('勤務表 (2)'!W$3:W25,明!$A$1)=COUNTIF('勤務表 (2)'!W$3:W24,明!$A$1),"",COUNTIF('勤務表 (2)'!W$3:W25,明!$A$1))</f>
        <v/>
      </c>
      <c r="X75" s="146" t="str">
        <f>IF(COUNTIF('勤務表 (2)'!X$3:X25,明!$A$1)=COUNTIF('勤務表 (2)'!X$3:X24,明!$A$1),"",COUNTIF('勤務表 (2)'!X$3:X25,明!$A$1))</f>
        <v/>
      </c>
      <c r="Y75" s="146" t="str">
        <f>IF(COUNTIF('勤務表 (2)'!Y$3:Y25,明!$A$1)=COUNTIF('勤務表 (2)'!Y$3:Y24,明!$A$1),"",COUNTIF('勤務表 (2)'!Y$3:Y25,明!$A$1))</f>
        <v/>
      </c>
      <c r="Z75" s="146" t="str">
        <f>IF(COUNTIF('勤務表 (2)'!Z$3:Z25,明!$A$1)=COUNTIF('勤務表 (2)'!Z$3:Z24,明!$A$1),"",COUNTIF('勤務表 (2)'!Z$3:Z25,明!$A$1))</f>
        <v/>
      </c>
      <c r="AA75" s="146" t="str">
        <f>IF(COUNTIF('勤務表 (2)'!AA$3:AA25,明!$A$1)=COUNTIF('勤務表 (2)'!AA$3:AA24,明!$A$1),"",COUNTIF('勤務表 (2)'!AA$3:AA25,明!$A$1))</f>
        <v/>
      </c>
      <c r="AB75" s="146" t="str">
        <f>IF(COUNTIF('勤務表 (2)'!AB$3:AB25,明!$A$1)=COUNTIF('勤務表 (2)'!AB$3:AB24,明!$A$1),"",COUNTIF('勤務表 (2)'!AB$3:AB25,明!$A$1))</f>
        <v/>
      </c>
      <c r="AC75" s="146" t="str">
        <f>IF(COUNTIF('勤務表 (2)'!AC$3:AC25,明!$A$1)=COUNTIF('勤務表 (2)'!AC$3:AC24,明!$A$1),"",COUNTIF('勤務表 (2)'!AC$3:AC25,明!$A$1))</f>
        <v/>
      </c>
      <c r="AD75" s="146" t="str">
        <f>IF(COUNTIF('勤務表 (2)'!AD$3:AD25,明!$A$1)=COUNTIF('勤務表 (2)'!AD$3:AD24,明!$A$1),"",COUNTIF('勤務表 (2)'!AD$3:AD25,明!$A$1))</f>
        <v/>
      </c>
      <c r="AE75" s="146" t="str">
        <f>IF(COUNTIF('勤務表 (2)'!AE$3:AE25,明!$A$1)=COUNTIF('勤務表 (2)'!AE$3:AE24,明!$A$1),"",COUNTIF('勤務表 (2)'!AE$3:AE25,明!$A$1))</f>
        <v/>
      </c>
      <c r="AF75" s="146" t="str">
        <f>IF(COUNTIF('勤務表 (2)'!AF$3:AF25,明!$A$1)=COUNTIF('勤務表 (2)'!AF$3:AF24,明!$A$1),"",COUNTIF('勤務表 (2)'!AF$3:AF25,明!$A$1))</f>
        <v/>
      </c>
      <c r="AG75" s="146" t="str">
        <f>IF(COUNTIF('勤務表 (2)'!AG$3:AG25,明!$A$1)=COUNTIF('勤務表 (2)'!AG$3:AG24,明!$A$1),"",COUNTIF('勤務表 (2)'!AG$3:AG25,明!$A$1))</f>
        <v/>
      </c>
      <c r="AH75" s="144" t="str">
        <f>IF(COUNTIF('勤務表 (2)'!AH$3:AH25,明!$A$1)=COUNTIF('勤務表 (2)'!AH$3:AH24,明!$A$1),"",COUNTIF('勤務表 (2)'!AH$3:AH25,明!$A$1))</f>
        <v/>
      </c>
    </row>
    <row r="76" spans="1:34" s="37" customFormat="1" ht="13.15" customHeight="1" x14ac:dyDescent="0.2">
      <c r="A76" s="142">
        <f>IFERROR(IF(A75+1&lt;=MAX('デイリーデータ (2)'!G:G),A75+1,""),"")</f>
        <v>24</v>
      </c>
      <c r="B76" s="143" t="str">
        <f t="shared" si="8"/>
        <v>112499</v>
      </c>
      <c r="C76" s="144" t="str">
        <f t="shared" si="9"/>
        <v>佐藤 恵梨子</v>
      </c>
      <c r="D76" s="145" t="str">
        <f>IF(COUNTIF('勤務表 (2)'!D$3:D26,明!$A$1)=COUNTIF('勤務表 (2)'!D$3:D25,明!$A$1),"",COUNTIF('勤務表 (2)'!D$3:D26,明!$A$1))</f>
        <v/>
      </c>
      <c r="E76" s="146" t="str">
        <f>IF(COUNTIF('勤務表 (2)'!E$3:E26,明!$A$1)=COUNTIF('勤務表 (2)'!E$3:E25,明!$A$1),"",COUNTIF('勤務表 (2)'!E$3:E26,明!$A$1))</f>
        <v/>
      </c>
      <c r="F76" s="146" t="str">
        <f>IF(COUNTIF('勤務表 (2)'!F$3:F26,明!$A$1)=COUNTIF('勤務表 (2)'!F$3:F25,明!$A$1),"",COUNTIF('勤務表 (2)'!F$3:F26,明!$A$1))</f>
        <v/>
      </c>
      <c r="G76" s="146" t="str">
        <f>IF(COUNTIF('勤務表 (2)'!G$3:G26,明!$A$1)=COUNTIF('勤務表 (2)'!G$3:G25,明!$A$1),"",COUNTIF('勤務表 (2)'!G$3:G26,明!$A$1))</f>
        <v/>
      </c>
      <c r="H76" s="146" t="str">
        <f>IF(COUNTIF('勤務表 (2)'!H$3:H26,明!$A$1)=COUNTIF('勤務表 (2)'!H$3:H25,明!$A$1),"",COUNTIF('勤務表 (2)'!H$3:H26,明!$A$1))</f>
        <v/>
      </c>
      <c r="I76" s="146" t="str">
        <f>IF(COUNTIF('勤務表 (2)'!I$3:I26,明!$A$1)=COUNTIF('勤務表 (2)'!I$3:I25,明!$A$1),"",COUNTIF('勤務表 (2)'!I$3:I26,明!$A$1))</f>
        <v/>
      </c>
      <c r="J76" s="146" t="str">
        <f>IF(COUNTIF('勤務表 (2)'!J$3:J26,明!$A$1)=COUNTIF('勤務表 (2)'!J$3:J25,明!$A$1),"",COUNTIF('勤務表 (2)'!J$3:J26,明!$A$1))</f>
        <v/>
      </c>
      <c r="K76" s="146" t="str">
        <f>IF(COUNTIF('勤務表 (2)'!K$3:K26,明!$A$1)=COUNTIF('勤務表 (2)'!K$3:K25,明!$A$1),"",COUNTIF('勤務表 (2)'!K$3:K26,明!$A$1))</f>
        <v/>
      </c>
      <c r="L76" s="146" t="str">
        <f>IF(COUNTIF('勤務表 (2)'!L$3:L26,明!$A$1)=COUNTIF('勤務表 (2)'!L$3:L25,明!$A$1),"",COUNTIF('勤務表 (2)'!L$3:L26,明!$A$1))</f>
        <v/>
      </c>
      <c r="M76" s="146">
        <f>IF(COUNTIF('勤務表 (2)'!M$3:M26,明!$A$1)=COUNTIF('勤務表 (2)'!M$3:M25,明!$A$1),"",COUNTIF('勤務表 (2)'!M$3:M26,明!$A$1))</f>
        <v>2</v>
      </c>
      <c r="N76" s="146" t="str">
        <f>IF(COUNTIF('勤務表 (2)'!N$3:N26,明!$A$1)=COUNTIF('勤務表 (2)'!N$3:N25,明!$A$1),"",COUNTIF('勤務表 (2)'!N$3:N26,明!$A$1))</f>
        <v/>
      </c>
      <c r="O76" s="146" t="str">
        <f>IF(COUNTIF('勤務表 (2)'!O$3:O26,明!$A$1)=COUNTIF('勤務表 (2)'!O$3:O25,明!$A$1),"",COUNTIF('勤務表 (2)'!O$3:O26,明!$A$1))</f>
        <v/>
      </c>
      <c r="P76" s="146" t="str">
        <f>IF(COUNTIF('勤務表 (2)'!P$3:P26,明!$A$1)=COUNTIF('勤務表 (2)'!P$3:P25,明!$A$1),"",COUNTIF('勤務表 (2)'!P$3:P26,明!$A$1))</f>
        <v/>
      </c>
      <c r="Q76" s="146" t="str">
        <f>IF(COUNTIF('勤務表 (2)'!Q$3:Q26,明!$A$1)=COUNTIF('勤務表 (2)'!Q$3:Q25,明!$A$1),"",COUNTIF('勤務表 (2)'!Q$3:Q26,明!$A$1))</f>
        <v/>
      </c>
      <c r="R76" s="146" t="str">
        <f>IF(COUNTIF('勤務表 (2)'!R$3:R26,明!$A$1)=COUNTIF('勤務表 (2)'!R$3:R25,明!$A$1),"",COUNTIF('勤務表 (2)'!R$3:R26,明!$A$1))</f>
        <v/>
      </c>
      <c r="S76" s="146" t="str">
        <f>IF(COUNTIF('勤務表 (2)'!S$3:S26,明!$A$1)=COUNTIF('勤務表 (2)'!S$3:S25,明!$A$1),"",COUNTIF('勤務表 (2)'!S$3:S26,明!$A$1))</f>
        <v/>
      </c>
      <c r="T76" s="146">
        <f>IF(COUNTIF('勤務表 (2)'!T$3:T26,明!$A$1)=COUNTIF('勤務表 (2)'!T$3:T25,明!$A$1),"",COUNTIF('勤務表 (2)'!T$3:T26,明!$A$1))</f>
        <v>1</v>
      </c>
      <c r="U76" s="146" t="str">
        <f>IF(COUNTIF('勤務表 (2)'!U$3:U26,明!$A$1)=COUNTIF('勤務表 (2)'!U$3:U25,明!$A$1),"",COUNTIF('勤務表 (2)'!U$3:U26,明!$A$1))</f>
        <v/>
      </c>
      <c r="V76" s="146" t="str">
        <f>IF(COUNTIF('勤務表 (2)'!V$3:V26,明!$A$1)=COUNTIF('勤務表 (2)'!V$3:V25,明!$A$1),"",COUNTIF('勤務表 (2)'!V$3:V26,明!$A$1))</f>
        <v/>
      </c>
      <c r="W76" s="146" t="str">
        <f>IF(COUNTIF('勤務表 (2)'!W$3:W26,明!$A$1)=COUNTIF('勤務表 (2)'!W$3:W25,明!$A$1),"",COUNTIF('勤務表 (2)'!W$3:W26,明!$A$1))</f>
        <v/>
      </c>
      <c r="X76" s="146" t="str">
        <f>IF(COUNTIF('勤務表 (2)'!X$3:X26,明!$A$1)=COUNTIF('勤務表 (2)'!X$3:X25,明!$A$1),"",COUNTIF('勤務表 (2)'!X$3:X26,明!$A$1))</f>
        <v/>
      </c>
      <c r="Y76" s="146" t="str">
        <f>IF(COUNTIF('勤務表 (2)'!Y$3:Y26,明!$A$1)=COUNTIF('勤務表 (2)'!Y$3:Y25,明!$A$1),"",COUNTIF('勤務表 (2)'!Y$3:Y26,明!$A$1))</f>
        <v/>
      </c>
      <c r="Z76" s="146" t="str">
        <f>IF(COUNTIF('勤務表 (2)'!Z$3:Z26,明!$A$1)=COUNTIF('勤務表 (2)'!Z$3:Z25,明!$A$1),"",COUNTIF('勤務表 (2)'!Z$3:Z26,明!$A$1))</f>
        <v/>
      </c>
      <c r="AA76" s="146" t="str">
        <f>IF(COUNTIF('勤務表 (2)'!AA$3:AA26,明!$A$1)=COUNTIF('勤務表 (2)'!AA$3:AA25,明!$A$1),"",COUNTIF('勤務表 (2)'!AA$3:AA26,明!$A$1))</f>
        <v/>
      </c>
      <c r="AB76" s="146" t="str">
        <f>IF(COUNTIF('勤務表 (2)'!AB$3:AB26,明!$A$1)=COUNTIF('勤務表 (2)'!AB$3:AB25,明!$A$1),"",COUNTIF('勤務表 (2)'!AB$3:AB26,明!$A$1))</f>
        <v/>
      </c>
      <c r="AC76" s="146" t="str">
        <f>IF(COUNTIF('勤務表 (2)'!AC$3:AC26,明!$A$1)=COUNTIF('勤務表 (2)'!AC$3:AC25,明!$A$1),"",COUNTIF('勤務表 (2)'!AC$3:AC26,明!$A$1))</f>
        <v/>
      </c>
      <c r="AD76" s="146" t="str">
        <f>IF(COUNTIF('勤務表 (2)'!AD$3:AD26,明!$A$1)=COUNTIF('勤務表 (2)'!AD$3:AD25,明!$A$1),"",COUNTIF('勤務表 (2)'!AD$3:AD26,明!$A$1))</f>
        <v/>
      </c>
      <c r="AE76" s="146">
        <f>IF(COUNTIF('勤務表 (2)'!AE$3:AE26,明!$A$1)=COUNTIF('勤務表 (2)'!AE$3:AE25,明!$A$1),"",COUNTIF('勤務表 (2)'!AE$3:AE26,明!$A$1))</f>
        <v>2</v>
      </c>
      <c r="AF76" s="146" t="str">
        <f>IF(COUNTIF('勤務表 (2)'!AF$3:AF26,明!$A$1)=COUNTIF('勤務表 (2)'!AF$3:AF25,明!$A$1),"",COUNTIF('勤務表 (2)'!AF$3:AF26,明!$A$1))</f>
        <v/>
      </c>
      <c r="AG76" s="146" t="str">
        <f>IF(COUNTIF('勤務表 (2)'!AG$3:AG26,明!$A$1)=COUNTIF('勤務表 (2)'!AG$3:AG25,明!$A$1),"",COUNTIF('勤務表 (2)'!AG$3:AG26,明!$A$1))</f>
        <v/>
      </c>
      <c r="AH76" s="144" t="str">
        <f>IF(COUNTIF('勤務表 (2)'!AH$3:AH26,明!$A$1)=COUNTIF('勤務表 (2)'!AH$3:AH25,明!$A$1),"",COUNTIF('勤務表 (2)'!AH$3:AH26,明!$A$1))</f>
        <v/>
      </c>
    </row>
    <row r="77" spans="1:34" s="37" customFormat="1" ht="13.15" customHeight="1" x14ac:dyDescent="0.2">
      <c r="A77" s="142">
        <f>IFERROR(IF(A76+1&lt;=MAX('デイリーデータ (2)'!G:G),A76+1,""),"")</f>
        <v>25</v>
      </c>
      <c r="B77" s="143" t="str">
        <f t="shared" si="8"/>
        <v>114863</v>
      </c>
      <c r="C77" s="144" t="str">
        <f t="shared" si="9"/>
        <v>加藤 靖博</v>
      </c>
      <c r="D77" s="145" t="str">
        <f>IF(COUNTIF('勤務表 (2)'!D$3:D27,明!$A$1)=COUNTIF('勤務表 (2)'!D$3:D26,明!$A$1),"",COUNTIF('勤務表 (2)'!D$3:D27,明!$A$1))</f>
        <v/>
      </c>
      <c r="E77" s="146" t="str">
        <f>IF(COUNTIF('勤務表 (2)'!E$3:E27,明!$A$1)=COUNTIF('勤務表 (2)'!E$3:E26,明!$A$1),"",COUNTIF('勤務表 (2)'!E$3:E27,明!$A$1))</f>
        <v/>
      </c>
      <c r="F77" s="146">
        <f>IF(COUNTIF('勤務表 (2)'!F$3:F27,明!$A$1)=COUNTIF('勤務表 (2)'!F$3:F26,明!$A$1),"",COUNTIF('勤務表 (2)'!F$3:F27,明!$A$1))</f>
        <v>1</v>
      </c>
      <c r="G77" s="146" t="str">
        <f>IF(COUNTIF('勤務表 (2)'!G$3:G27,明!$A$1)=COUNTIF('勤務表 (2)'!G$3:G26,明!$A$1),"",COUNTIF('勤務表 (2)'!G$3:G27,明!$A$1))</f>
        <v/>
      </c>
      <c r="H77" s="146" t="str">
        <f>IF(COUNTIF('勤務表 (2)'!H$3:H27,明!$A$1)=COUNTIF('勤務表 (2)'!H$3:H26,明!$A$1),"",COUNTIF('勤務表 (2)'!H$3:H27,明!$A$1))</f>
        <v/>
      </c>
      <c r="I77" s="146" t="str">
        <f>IF(COUNTIF('勤務表 (2)'!I$3:I27,明!$A$1)=COUNTIF('勤務表 (2)'!I$3:I26,明!$A$1),"",COUNTIF('勤務表 (2)'!I$3:I27,明!$A$1))</f>
        <v/>
      </c>
      <c r="J77" s="146" t="str">
        <f>IF(COUNTIF('勤務表 (2)'!J$3:J27,明!$A$1)=COUNTIF('勤務表 (2)'!J$3:J26,明!$A$1),"",COUNTIF('勤務表 (2)'!J$3:J27,明!$A$1))</f>
        <v/>
      </c>
      <c r="K77" s="146" t="str">
        <f>IF(COUNTIF('勤務表 (2)'!K$3:K27,明!$A$1)=COUNTIF('勤務表 (2)'!K$3:K26,明!$A$1),"",COUNTIF('勤務表 (2)'!K$3:K27,明!$A$1))</f>
        <v/>
      </c>
      <c r="L77" s="146" t="str">
        <f>IF(COUNTIF('勤務表 (2)'!L$3:L27,明!$A$1)=COUNTIF('勤務表 (2)'!L$3:L26,明!$A$1),"",COUNTIF('勤務表 (2)'!L$3:L27,明!$A$1))</f>
        <v/>
      </c>
      <c r="M77" s="146" t="str">
        <f>IF(COUNTIF('勤務表 (2)'!M$3:M27,明!$A$1)=COUNTIF('勤務表 (2)'!M$3:M26,明!$A$1),"",COUNTIF('勤務表 (2)'!M$3:M27,明!$A$1))</f>
        <v/>
      </c>
      <c r="N77" s="146" t="str">
        <f>IF(COUNTIF('勤務表 (2)'!N$3:N27,明!$A$1)=COUNTIF('勤務表 (2)'!N$3:N26,明!$A$1),"",COUNTIF('勤務表 (2)'!N$3:N27,明!$A$1))</f>
        <v/>
      </c>
      <c r="O77" s="146" t="str">
        <f>IF(COUNTIF('勤務表 (2)'!O$3:O27,明!$A$1)=COUNTIF('勤務表 (2)'!O$3:O26,明!$A$1),"",COUNTIF('勤務表 (2)'!O$3:O27,明!$A$1))</f>
        <v/>
      </c>
      <c r="P77" s="146" t="str">
        <f>IF(COUNTIF('勤務表 (2)'!P$3:P27,明!$A$1)=COUNTIF('勤務表 (2)'!P$3:P26,明!$A$1),"",COUNTIF('勤務表 (2)'!P$3:P27,明!$A$1))</f>
        <v/>
      </c>
      <c r="Q77" s="146" t="str">
        <f>IF(COUNTIF('勤務表 (2)'!Q$3:Q27,明!$A$1)=COUNTIF('勤務表 (2)'!Q$3:Q26,明!$A$1),"",COUNTIF('勤務表 (2)'!Q$3:Q27,明!$A$1))</f>
        <v/>
      </c>
      <c r="R77" s="146">
        <f>IF(COUNTIF('勤務表 (2)'!R$3:R27,明!$A$1)=COUNTIF('勤務表 (2)'!R$3:R26,明!$A$1),"",COUNTIF('勤務表 (2)'!R$3:R27,明!$A$1))</f>
        <v>2</v>
      </c>
      <c r="S77" s="146" t="str">
        <f>IF(COUNTIF('勤務表 (2)'!S$3:S27,明!$A$1)=COUNTIF('勤務表 (2)'!S$3:S26,明!$A$1),"",COUNTIF('勤務表 (2)'!S$3:S27,明!$A$1))</f>
        <v/>
      </c>
      <c r="T77" s="146" t="str">
        <f>IF(COUNTIF('勤務表 (2)'!T$3:T27,明!$A$1)=COUNTIF('勤務表 (2)'!T$3:T26,明!$A$1),"",COUNTIF('勤務表 (2)'!T$3:T27,明!$A$1))</f>
        <v/>
      </c>
      <c r="U77" s="146" t="str">
        <f>IF(COUNTIF('勤務表 (2)'!U$3:U27,明!$A$1)=COUNTIF('勤務表 (2)'!U$3:U26,明!$A$1),"",COUNTIF('勤務表 (2)'!U$3:U27,明!$A$1))</f>
        <v/>
      </c>
      <c r="V77" s="146" t="str">
        <f>IF(COUNTIF('勤務表 (2)'!V$3:V27,明!$A$1)=COUNTIF('勤務表 (2)'!V$3:V26,明!$A$1),"",COUNTIF('勤務表 (2)'!V$3:V27,明!$A$1))</f>
        <v/>
      </c>
      <c r="W77" s="146" t="str">
        <f>IF(COUNTIF('勤務表 (2)'!W$3:W27,明!$A$1)=COUNTIF('勤務表 (2)'!W$3:W26,明!$A$1),"",COUNTIF('勤務表 (2)'!W$3:W27,明!$A$1))</f>
        <v/>
      </c>
      <c r="X77" s="146" t="str">
        <f>IF(COUNTIF('勤務表 (2)'!X$3:X27,明!$A$1)=COUNTIF('勤務表 (2)'!X$3:X26,明!$A$1),"",COUNTIF('勤務表 (2)'!X$3:X27,明!$A$1))</f>
        <v/>
      </c>
      <c r="Y77" s="146" t="str">
        <f>IF(COUNTIF('勤務表 (2)'!Y$3:Y27,明!$A$1)=COUNTIF('勤務表 (2)'!Y$3:Y26,明!$A$1),"",COUNTIF('勤務表 (2)'!Y$3:Y27,明!$A$1))</f>
        <v/>
      </c>
      <c r="Z77" s="146" t="str">
        <f>IF(COUNTIF('勤務表 (2)'!Z$3:Z27,明!$A$1)=COUNTIF('勤務表 (2)'!Z$3:Z26,明!$A$1),"",COUNTIF('勤務表 (2)'!Z$3:Z27,明!$A$1))</f>
        <v/>
      </c>
      <c r="AA77" s="146" t="str">
        <f>IF(COUNTIF('勤務表 (2)'!AA$3:AA27,明!$A$1)=COUNTIF('勤務表 (2)'!AA$3:AA26,明!$A$1),"",COUNTIF('勤務表 (2)'!AA$3:AA27,明!$A$1))</f>
        <v/>
      </c>
      <c r="AB77" s="146">
        <f>IF(COUNTIF('勤務表 (2)'!AB$3:AB27,明!$A$1)=COUNTIF('勤務表 (2)'!AB$3:AB26,明!$A$1),"",COUNTIF('勤務表 (2)'!AB$3:AB27,明!$A$1))</f>
        <v>1</v>
      </c>
      <c r="AC77" s="146" t="str">
        <f>IF(COUNTIF('勤務表 (2)'!AC$3:AC27,明!$A$1)=COUNTIF('勤務表 (2)'!AC$3:AC26,明!$A$1),"",COUNTIF('勤務表 (2)'!AC$3:AC27,明!$A$1))</f>
        <v/>
      </c>
      <c r="AD77" s="146" t="str">
        <f>IF(COUNTIF('勤務表 (2)'!AD$3:AD27,明!$A$1)=COUNTIF('勤務表 (2)'!AD$3:AD26,明!$A$1),"",COUNTIF('勤務表 (2)'!AD$3:AD27,明!$A$1))</f>
        <v/>
      </c>
      <c r="AE77" s="146" t="str">
        <f>IF(COUNTIF('勤務表 (2)'!AE$3:AE27,明!$A$1)=COUNTIF('勤務表 (2)'!AE$3:AE26,明!$A$1),"",COUNTIF('勤務表 (2)'!AE$3:AE27,明!$A$1))</f>
        <v/>
      </c>
      <c r="AF77" s="146" t="str">
        <f>IF(COUNTIF('勤務表 (2)'!AF$3:AF27,明!$A$1)=COUNTIF('勤務表 (2)'!AF$3:AF26,明!$A$1),"",COUNTIF('勤務表 (2)'!AF$3:AF27,明!$A$1))</f>
        <v/>
      </c>
      <c r="AG77" s="146" t="str">
        <f>IF(COUNTIF('勤務表 (2)'!AG$3:AG27,明!$A$1)=COUNTIF('勤務表 (2)'!AG$3:AG26,明!$A$1),"",COUNTIF('勤務表 (2)'!AG$3:AG27,明!$A$1))</f>
        <v/>
      </c>
      <c r="AH77" s="144" t="str">
        <f>IF(COUNTIF('勤務表 (2)'!AH$3:AH27,明!$A$1)=COUNTIF('勤務表 (2)'!AH$3:AH26,明!$A$1),"",COUNTIF('勤務表 (2)'!AH$3:AH27,明!$A$1))</f>
        <v/>
      </c>
    </row>
    <row r="78" spans="1:34" s="37" customFormat="1" ht="13.15" customHeight="1" x14ac:dyDescent="0.2">
      <c r="A78" s="142">
        <f>IFERROR(IF(A77+1&lt;=MAX('デイリーデータ (2)'!G:G),A77+1,""),"")</f>
        <v>26</v>
      </c>
      <c r="B78" s="143" t="str">
        <f t="shared" si="8"/>
        <v>118857</v>
      </c>
      <c r="C78" s="144" t="str">
        <f t="shared" si="9"/>
        <v>小川 穂波</v>
      </c>
      <c r="D78" s="145" t="str">
        <f>IF(COUNTIF('勤務表 (2)'!D$3:D28,明!$A$1)=COUNTIF('勤務表 (2)'!D$3:D27,明!$A$1),"",COUNTIF('勤務表 (2)'!D$3:D28,明!$A$1))</f>
        <v/>
      </c>
      <c r="E78" s="146" t="str">
        <f>IF(COUNTIF('勤務表 (2)'!E$3:E28,明!$A$1)=COUNTIF('勤務表 (2)'!E$3:E27,明!$A$1),"",COUNTIF('勤務表 (2)'!E$3:E28,明!$A$1))</f>
        <v/>
      </c>
      <c r="F78" s="146" t="str">
        <f>IF(COUNTIF('勤務表 (2)'!F$3:F28,明!$A$1)=COUNTIF('勤務表 (2)'!F$3:F27,明!$A$1),"",COUNTIF('勤務表 (2)'!F$3:F28,明!$A$1))</f>
        <v/>
      </c>
      <c r="G78" s="146" t="str">
        <f>IF(COUNTIF('勤務表 (2)'!G$3:G28,明!$A$1)=COUNTIF('勤務表 (2)'!G$3:G27,明!$A$1),"",COUNTIF('勤務表 (2)'!G$3:G28,明!$A$1))</f>
        <v/>
      </c>
      <c r="H78" s="146" t="str">
        <f>IF(COUNTIF('勤務表 (2)'!H$3:H28,明!$A$1)=COUNTIF('勤務表 (2)'!H$3:H27,明!$A$1),"",COUNTIF('勤務表 (2)'!H$3:H28,明!$A$1))</f>
        <v/>
      </c>
      <c r="I78" s="146" t="str">
        <f>IF(COUNTIF('勤務表 (2)'!I$3:I28,明!$A$1)=COUNTIF('勤務表 (2)'!I$3:I27,明!$A$1),"",COUNTIF('勤務表 (2)'!I$3:I28,明!$A$1))</f>
        <v/>
      </c>
      <c r="J78" s="146" t="str">
        <f>IF(COUNTIF('勤務表 (2)'!J$3:J28,明!$A$1)=COUNTIF('勤務表 (2)'!J$3:J27,明!$A$1),"",COUNTIF('勤務表 (2)'!J$3:J28,明!$A$1))</f>
        <v/>
      </c>
      <c r="K78" s="146" t="str">
        <f>IF(COUNTIF('勤務表 (2)'!K$3:K28,明!$A$1)=COUNTIF('勤務表 (2)'!K$3:K27,明!$A$1),"",COUNTIF('勤務表 (2)'!K$3:K28,明!$A$1))</f>
        <v/>
      </c>
      <c r="L78" s="146" t="str">
        <f>IF(COUNTIF('勤務表 (2)'!L$3:L28,明!$A$1)=COUNTIF('勤務表 (2)'!L$3:L27,明!$A$1),"",COUNTIF('勤務表 (2)'!L$3:L28,明!$A$1))</f>
        <v/>
      </c>
      <c r="M78" s="146" t="str">
        <f>IF(COUNTIF('勤務表 (2)'!M$3:M28,明!$A$1)=COUNTIF('勤務表 (2)'!M$3:M27,明!$A$1),"",COUNTIF('勤務表 (2)'!M$3:M28,明!$A$1))</f>
        <v/>
      </c>
      <c r="N78" s="146" t="str">
        <f>IF(COUNTIF('勤務表 (2)'!N$3:N28,明!$A$1)=COUNTIF('勤務表 (2)'!N$3:N27,明!$A$1),"",COUNTIF('勤務表 (2)'!N$3:N28,明!$A$1))</f>
        <v/>
      </c>
      <c r="O78" s="146" t="str">
        <f>IF(COUNTIF('勤務表 (2)'!O$3:O28,明!$A$1)=COUNTIF('勤務表 (2)'!O$3:O27,明!$A$1),"",COUNTIF('勤務表 (2)'!O$3:O28,明!$A$1))</f>
        <v/>
      </c>
      <c r="P78" s="146" t="str">
        <f>IF(COUNTIF('勤務表 (2)'!P$3:P28,明!$A$1)=COUNTIF('勤務表 (2)'!P$3:P27,明!$A$1),"",COUNTIF('勤務表 (2)'!P$3:P28,明!$A$1))</f>
        <v/>
      </c>
      <c r="Q78" s="146" t="str">
        <f>IF(COUNTIF('勤務表 (2)'!Q$3:Q28,明!$A$1)=COUNTIF('勤務表 (2)'!Q$3:Q27,明!$A$1),"",COUNTIF('勤務表 (2)'!Q$3:Q28,明!$A$1))</f>
        <v/>
      </c>
      <c r="R78" s="146" t="str">
        <f>IF(COUNTIF('勤務表 (2)'!R$3:R28,明!$A$1)=COUNTIF('勤務表 (2)'!R$3:R27,明!$A$1),"",COUNTIF('勤務表 (2)'!R$3:R28,明!$A$1))</f>
        <v/>
      </c>
      <c r="S78" s="146">
        <f>IF(COUNTIF('勤務表 (2)'!S$3:S28,明!$A$1)=COUNTIF('勤務表 (2)'!S$3:S27,明!$A$1),"",COUNTIF('勤務表 (2)'!S$3:S28,明!$A$1))</f>
        <v>1</v>
      </c>
      <c r="T78" s="146" t="str">
        <f>IF(COUNTIF('勤務表 (2)'!T$3:T28,明!$A$1)=COUNTIF('勤務表 (2)'!T$3:T27,明!$A$1),"",COUNTIF('勤務表 (2)'!T$3:T28,明!$A$1))</f>
        <v/>
      </c>
      <c r="U78" s="146" t="str">
        <f>IF(COUNTIF('勤務表 (2)'!U$3:U28,明!$A$1)=COUNTIF('勤務表 (2)'!U$3:U27,明!$A$1),"",COUNTIF('勤務表 (2)'!U$3:U28,明!$A$1))</f>
        <v/>
      </c>
      <c r="V78" s="146" t="str">
        <f>IF(COUNTIF('勤務表 (2)'!V$3:V28,明!$A$1)=COUNTIF('勤務表 (2)'!V$3:V27,明!$A$1),"",COUNTIF('勤務表 (2)'!V$3:V28,明!$A$1))</f>
        <v/>
      </c>
      <c r="W78" s="146" t="str">
        <f>IF(COUNTIF('勤務表 (2)'!W$3:W28,明!$A$1)=COUNTIF('勤務表 (2)'!W$3:W27,明!$A$1),"",COUNTIF('勤務表 (2)'!W$3:W28,明!$A$1))</f>
        <v/>
      </c>
      <c r="X78" s="146" t="str">
        <f>IF(COUNTIF('勤務表 (2)'!X$3:X28,明!$A$1)=COUNTIF('勤務表 (2)'!X$3:X27,明!$A$1),"",COUNTIF('勤務表 (2)'!X$3:X28,明!$A$1))</f>
        <v/>
      </c>
      <c r="Y78" s="146" t="str">
        <f>IF(COUNTIF('勤務表 (2)'!Y$3:Y28,明!$A$1)=COUNTIF('勤務表 (2)'!Y$3:Y27,明!$A$1),"",COUNTIF('勤務表 (2)'!Y$3:Y28,明!$A$1))</f>
        <v/>
      </c>
      <c r="Z78" s="146" t="str">
        <f>IF(COUNTIF('勤務表 (2)'!Z$3:Z28,明!$A$1)=COUNTIF('勤務表 (2)'!Z$3:Z27,明!$A$1),"",COUNTIF('勤務表 (2)'!Z$3:Z28,明!$A$1))</f>
        <v/>
      </c>
      <c r="AA78" s="146" t="str">
        <f>IF(COUNTIF('勤務表 (2)'!AA$3:AA28,明!$A$1)=COUNTIF('勤務表 (2)'!AA$3:AA27,明!$A$1),"",COUNTIF('勤務表 (2)'!AA$3:AA28,明!$A$1))</f>
        <v/>
      </c>
      <c r="AB78" s="146" t="str">
        <f>IF(COUNTIF('勤務表 (2)'!AB$3:AB28,明!$A$1)=COUNTIF('勤務表 (2)'!AB$3:AB27,明!$A$1),"",COUNTIF('勤務表 (2)'!AB$3:AB28,明!$A$1))</f>
        <v/>
      </c>
      <c r="AC78" s="146" t="str">
        <f>IF(COUNTIF('勤務表 (2)'!AC$3:AC28,明!$A$1)=COUNTIF('勤務表 (2)'!AC$3:AC27,明!$A$1),"",COUNTIF('勤務表 (2)'!AC$3:AC28,明!$A$1))</f>
        <v/>
      </c>
      <c r="AD78" s="146" t="str">
        <f>IF(COUNTIF('勤務表 (2)'!AD$3:AD28,明!$A$1)=COUNTIF('勤務表 (2)'!AD$3:AD27,明!$A$1),"",COUNTIF('勤務表 (2)'!AD$3:AD28,明!$A$1))</f>
        <v/>
      </c>
      <c r="AE78" s="146" t="str">
        <f>IF(COUNTIF('勤務表 (2)'!AE$3:AE28,明!$A$1)=COUNTIF('勤務表 (2)'!AE$3:AE27,明!$A$1),"",COUNTIF('勤務表 (2)'!AE$3:AE28,明!$A$1))</f>
        <v/>
      </c>
      <c r="AF78" s="146">
        <f>IF(COUNTIF('勤務表 (2)'!AF$3:AF28,明!$A$1)=COUNTIF('勤務表 (2)'!AF$3:AF27,明!$A$1),"",COUNTIF('勤務表 (2)'!AF$3:AF28,明!$A$1))</f>
        <v>1</v>
      </c>
      <c r="AG78" s="146" t="str">
        <f>IF(COUNTIF('勤務表 (2)'!AG$3:AG28,明!$A$1)=COUNTIF('勤務表 (2)'!AG$3:AG27,明!$A$1),"",COUNTIF('勤務表 (2)'!AG$3:AG28,明!$A$1))</f>
        <v/>
      </c>
      <c r="AH78" s="144" t="str">
        <f>IF(COUNTIF('勤務表 (2)'!AH$3:AH28,明!$A$1)=COUNTIF('勤務表 (2)'!AH$3:AH27,明!$A$1),"",COUNTIF('勤務表 (2)'!AH$3:AH28,明!$A$1))</f>
        <v/>
      </c>
    </row>
    <row r="79" spans="1:34" s="37" customFormat="1" ht="13.15" customHeight="1" x14ac:dyDescent="0.2">
      <c r="A79" s="142">
        <f>IFERROR(IF(A78+1&lt;=MAX('デイリーデータ (2)'!G:G),A78+1,""),"")</f>
        <v>27</v>
      </c>
      <c r="B79" s="143" t="str">
        <f t="shared" si="8"/>
        <v>118869</v>
      </c>
      <c r="C79" s="144" t="str">
        <f t="shared" si="9"/>
        <v>薬司 康平</v>
      </c>
      <c r="D79" s="145" t="str">
        <f>IF(COUNTIF('勤務表 (2)'!D$3:D29,明!$A$1)=COUNTIF('勤務表 (2)'!D$3:D28,明!$A$1),"",COUNTIF('勤務表 (2)'!D$3:D29,明!$A$1))</f>
        <v/>
      </c>
      <c r="E79" s="146" t="str">
        <f>IF(COUNTIF('勤務表 (2)'!E$3:E29,明!$A$1)=COUNTIF('勤務表 (2)'!E$3:E28,明!$A$1),"",COUNTIF('勤務表 (2)'!E$3:E29,明!$A$1))</f>
        <v/>
      </c>
      <c r="F79" s="146">
        <f>IF(COUNTIF('勤務表 (2)'!F$3:F29,明!$A$1)=COUNTIF('勤務表 (2)'!F$3:F28,明!$A$1),"",COUNTIF('勤務表 (2)'!F$3:F29,明!$A$1))</f>
        <v>2</v>
      </c>
      <c r="G79" s="146" t="str">
        <f>IF(COUNTIF('勤務表 (2)'!G$3:G29,明!$A$1)=COUNTIF('勤務表 (2)'!G$3:G28,明!$A$1),"",COUNTIF('勤務表 (2)'!G$3:G29,明!$A$1))</f>
        <v/>
      </c>
      <c r="H79" s="146" t="str">
        <f>IF(COUNTIF('勤務表 (2)'!H$3:H29,明!$A$1)=COUNTIF('勤務表 (2)'!H$3:H28,明!$A$1),"",COUNTIF('勤務表 (2)'!H$3:H29,明!$A$1))</f>
        <v/>
      </c>
      <c r="I79" s="146" t="str">
        <f>IF(COUNTIF('勤務表 (2)'!I$3:I29,明!$A$1)=COUNTIF('勤務表 (2)'!I$3:I28,明!$A$1),"",COUNTIF('勤務表 (2)'!I$3:I29,明!$A$1))</f>
        <v/>
      </c>
      <c r="J79" s="146" t="str">
        <f>IF(COUNTIF('勤務表 (2)'!J$3:J29,明!$A$1)=COUNTIF('勤務表 (2)'!J$3:J28,明!$A$1),"",COUNTIF('勤務表 (2)'!J$3:J29,明!$A$1))</f>
        <v/>
      </c>
      <c r="K79" s="146" t="str">
        <f>IF(COUNTIF('勤務表 (2)'!K$3:K29,明!$A$1)=COUNTIF('勤務表 (2)'!K$3:K28,明!$A$1),"",COUNTIF('勤務表 (2)'!K$3:K29,明!$A$1))</f>
        <v/>
      </c>
      <c r="L79" s="146" t="str">
        <f>IF(COUNTIF('勤務表 (2)'!L$3:L29,明!$A$1)=COUNTIF('勤務表 (2)'!L$3:L28,明!$A$1),"",COUNTIF('勤務表 (2)'!L$3:L29,明!$A$1))</f>
        <v/>
      </c>
      <c r="M79" s="146" t="str">
        <f>IF(COUNTIF('勤務表 (2)'!M$3:M29,明!$A$1)=COUNTIF('勤務表 (2)'!M$3:M28,明!$A$1),"",COUNTIF('勤務表 (2)'!M$3:M29,明!$A$1))</f>
        <v/>
      </c>
      <c r="N79" s="146" t="str">
        <f>IF(COUNTIF('勤務表 (2)'!N$3:N29,明!$A$1)=COUNTIF('勤務表 (2)'!N$3:N28,明!$A$1),"",COUNTIF('勤務表 (2)'!N$3:N29,明!$A$1))</f>
        <v/>
      </c>
      <c r="O79" s="146" t="str">
        <f>IF(COUNTIF('勤務表 (2)'!O$3:O29,明!$A$1)=COUNTIF('勤務表 (2)'!O$3:O28,明!$A$1),"",COUNTIF('勤務表 (2)'!O$3:O29,明!$A$1))</f>
        <v/>
      </c>
      <c r="P79" s="146" t="str">
        <f>IF(COUNTIF('勤務表 (2)'!P$3:P29,明!$A$1)=COUNTIF('勤務表 (2)'!P$3:P28,明!$A$1),"",COUNTIF('勤務表 (2)'!P$3:P29,明!$A$1))</f>
        <v/>
      </c>
      <c r="Q79" s="146" t="str">
        <f>IF(COUNTIF('勤務表 (2)'!Q$3:Q29,明!$A$1)=COUNTIF('勤務表 (2)'!Q$3:Q28,明!$A$1),"",COUNTIF('勤務表 (2)'!Q$3:Q29,明!$A$1))</f>
        <v/>
      </c>
      <c r="R79" s="146" t="str">
        <f>IF(COUNTIF('勤務表 (2)'!R$3:R29,明!$A$1)=COUNTIF('勤務表 (2)'!R$3:R28,明!$A$1),"",COUNTIF('勤務表 (2)'!R$3:R29,明!$A$1))</f>
        <v/>
      </c>
      <c r="S79" s="146" t="str">
        <f>IF(COUNTIF('勤務表 (2)'!S$3:S29,明!$A$1)=COUNTIF('勤務表 (2)'!S$3:S28,明!$A$1),"",COUNTIF('勤務表 (2)'!S$3:S29,明!$A$1))</f>
        <v/>
      </c>
      <c r="T79" s="146">
        <f>IF(COUNTIF('勤務表 (2)'!T$3:T29,明!$A$1)=COUNTIF('勤務表 (2)'!T$3:T28,明!$A$1),"",COUNTIF('勤務表 (2)'!T$3:T29,明!$A$1))</f>
        <v>2</v>
      </c>
      <c r="U79" s="146" t="str">
        <f>IF(COUNTIF('勤務表 (2)'!U$3:U29,明!$A$1)=COUNTIF('勤務表 (2)'!U$3:U28,明!$A$1),"",COUNTIF('勤務表 (2)'!U$3:U29,明!$A$1))</f>
        <v/>
      </c>
      <c r="V79" s="146" t="str">
        <f>IF(COUNTIF('勤務表 (2)'!V$3:V29,明!$A$1)=COUNTIF('勤務表 (2)'!V$3:V28,明!$A$1),"",COUNTIF('勤務表 (2)'!V$3:V29,明!$A$1))</f>
        <v/>
      </c>
      <c r="W79" s="146" t="str">
        <f>IF(COUNTIF('勤務表 (2)'!W$3:W29,明!$A$1)=COUNTIF('勤務表 (2)'!W$3:W28,明!$A$1),"",COUNTIF('勤務表 (2)'!W$3:W29,明!$A$1))</f>
        <v/>
      </c>
      <c r="X79" s="146" t="str">
        <f>IF(COUNTIF('勤務表 (2)'!X$3:X29,明!$A$1)=COUNTIF('勤務表 (2)'!X$3:X28,明!$A$1),"",COUNTIF('勤務表 (2)'!X$3:X29,明!$A$1))</f>
        <v/>
      </c>
      <c r="Y79" s="146" t="str">
        <f>IF(COUNTIF('勤務表 (2)'!Y$3:Y29,明!$A$1)=COUNTIF('勤務表 (2)'!Y$3:Y28,明!$A$1),"",COUNTIF('勤務表 (2)'!Y$3:Y29,明!$A$1))</f>
        <v/>
      </c>
      <c r="Z79" s="146" t="str">
        <f>IF(COUNTIF('勤務表 (2)'!Z$3:Z29,明!$A$1)=COUNTIF('勤務表 (2)'!Z$3:Z28,明!$A$1),"",COUNTIF('勤務表 (2)'!Z$3:Z29,明!$A$1))</f>
        <v/>
      </c>
      <c r="AA79" s="146" t="str">
        <f>IF(COUNTIF('勤務表 (2)'!AA$3:AA29,明!$A$1)=COUNTIF('勤務表 (2)'!AA$3:AA28,明!$A$1),"",COUNTIF('勤務表 (2)'!AA$3:AA29,明!$A$1))</f>
        <v/>
      </c>
      <c r="AB79" s="146" t="str">
        <f>IF(COUNTIF('勤務表 (2)'!AB$3:AB29,明!$A$1)=COUNTIF('勤務表 (2)'!AB$3:AB28,明!$A$1),"",COUNTIF('勤務表 (2)'!AB$3:AB29,明!$A$1))</f>
        <v/>
      </c>
      <c r="AC79" s="146" t="str">
        <f>IF(COUNTIF('勤務表 (2)'!AC$3:AC29,明!$A$1)=COUNTIF('勤務表 (2)'!AC$3:AC28,明!$A$1),"",COUNTIF('勤務表 (2)'!AC$3:AC29,明!$A$1))</f>
        <v/>
      </c>
      <c r="AD79" s="146" t="str">
        <f>IF(COUNTIF('勤務表 (2)'!AD$3:AD29,明!$A$1)=COUNTIF('勤務表 (2)'!AD$3:AD28,明!$A$1),"",COUNTIF('勤務表 (2)'!AD$3:AD29,明!$A$1))</f>
        <v/>
      </c>
      <c r="AE79" s="146" t="str">
        <f>IF(COUNTIF('勤務表 (2)'!AE$3:AE29,明!$A$1)=COUNTIF('勤務表 (2)'!AE$3:AE28,明!$A$1),"",COUNTIF('勤務表 (2)'!AE$3:AE29,明!$A$1))</f>
        <v/>
      </c>
      <c r="AF79" s="146" t="str">
        <f>IF(COUNTIF('勤務表 (2)'!AF$3:AF29,明!$A$1)=COUNTIF('勤務表 (2)'!AF$3:AF28,明!$A$1),"",COUNTIF('勤務表 (2)'!AF$3:AF29,明!$A$1))</f>
        <v/>
      </c>
      <c r="AG79" s="146" t="str">
        <f>IF(COUNTIF('勤務表 (2)'!AG$3:AG29,明!$A$1)=COUNTIF('勤務表 (2)'!AG$3:AG28,明!$A$1),"",COUNTIF('勤務表 (2)'!AG$3:AG29,明!$A$1))</f>
        <v/>
      </c>
      <c r="AH79" s="144" t="str">
        <f>IF(COUNTIF('勤務表 (2)'!AH$3:AH29,明!$A$1)=COUNTIF('勤務表 (2)'!AH$3:AH28,明!$A$1),"",COUNTIF('勤務表 (2)'!AH$3:AH29,明!$A$1))</f>
        <v/>
      </c>
    </row>
    <row r="80" spans="1:34" s="37" customFormat="1" ht="13.15" customHeight="1" x14ac:dyDescent="0.2">
      <c r="A80" s="142">
        <f>IFERROR(IF(A79+1&lt;=MAX('デイリーデータ (2)'!G:G),A79+1,""),"")</f>
        <v>28</v>
      </c>
      <c r="B80" s="143" t="str">
        <f t="shared" si="8"/>
        <v>122339</v>
      </c>
      <c r="C80" s="144" t="str">
        <f t="shared" si="9"/>
        <v>西郡 健太</v>
      </c>
      <c r="D80" s="145" t="str">
        <f>IF(COUNTIF('勤務表 (2)'!D$3:D30,明!$A$1)=COUNTIF('勤務表 (2)'!D$3:D29,明!$A$1),"",COUNTIF('勤務表 (2)'!D$3:D30,明!$A$1))</f>
        <v/>
      </c>
      <c r="E80" s="146">
        <f>IF(COUNTIF('勤務表 (2)'!E$3:E30,明!$A$1)=COUNTIF('勤務表 (2)'!E$3:E29,明!$A$1),"",COUNTIF('勤務表 (2)'!E$3:E30,明!$A$1))</f>
        <v>1</v>
      </c>
      <c r="F80" s="146" t="str">
        <f>IF(COUNTIF('勤務表 (2)'!F$3:F30,明!$A$1)=COUNTIF('勤務表 (2)'!F$3:F29,明!$A$1),"",COUNTIF('勤務表 (2)'!F$3:F30,明!$A$1))</f>
        <v/>
      </c>
      <c r="G80" s="146" t="str">
        <f>IF(COUNTIF('勤務表 (2)'!G$3:G30,明!$A$1)=COUNTIF('勤務表 (2)'!G$3:G29,明!$A$1),"",COUNTIF('勤務表 (2)'!G$3:G30,明!$A$1))</f>
        <v/>
      </c>
      <c r="H80" s="146" t="str">
        <f>IF(COUNTIF('勤務表 (2)'!H$3:H30,明!$A$1)=COUNTIF('勤務表 (2)'!H$3:H29,明!$A$1),"",COUNTIF('勤務表 (2)'!H$3:H30,明!$A$1))</f>
        <v/>
      </c>
      <c r="I80" s="146" t="str">
        <f>IF(COUNTIF('勤務表 (2)'!I$3:I30,明!$A$1)=COUNTIF('勤務表 (2)'!I$3:I29,明!$A$1),"",COUNTIF('勤務表 (2)'!I$3:I30,明!$A$1))</f>
        <v/>
      </c>
      <c r="J80" s="146" t="str">
        <f>IF(COUNTIF('勤務表 (2)'!J$3:J30,明!$A$1)=COUNTIF('勤務表 (2)'!J$3:J29,明!$A$1),"",COUNTIF('勤務表 (2)'!J$3:J30,明!$A$1))</f>
        <v/>
      </c>
      <c r="K80" s="146" t="str">
        <f>IF(COUNTIF('勤務表 (2)'!K$3:K30,明!$A$1)=COUNTIF('勤務表 (2)'!K$3:K29,明!$A$1),"",COUNTIF('勤務表 (2)'!K$3:K30,明!$A$1))</f>
        <v/>
      </c>
      <c r="L80" s="146" t="str">
        <f>IF(COUNTIF('勤務表 (2)'!L$3:L30,明!$A$1)=COUNTIF('勤務表 (2)'!L$3:L29,明!$A$1),"",COUNTIF('勤務表 (2)'!L$3:L30,明!$A$1))</f>
        <v/>
      </c>
      <c r="M80" s="146" t="str">
        <f>IF(COUNTIF('勤務表 (2)'!M$3:M30,明!$A$1)=COUNTIF('勤務表 (2)'!M$3:M29,明!$A$1),"",COUNTIF('勤務表 (2)'!M$3:M30,明!$A$1))</f>
        <v/>
      </c>
      <c r="N80" s="146" t="str">
        <f>IF(COUNTIF('勤務表 (2)'!N$3:N30,明!$A$1)=COUNTIF('勤務表 (2)'!N$3:N29,明!$A$1),"",COUNTIF('勤務表 (2)'!N$3:N30,明!$A$1))</f>
        <v/>
      </c>
      <c r="O80" s="146" t="str">
        <f>IF(COUNTIF('勤務表 (2)'!O$3:O30,明!$A$1)=COUNTIF('勤務表 (2)'!O$3:O29,明!$A$1),"",COUNTIF('勤務表 (2)'!O$3:O30,明!$A$1))</f>
        <v/>
      </c>
      <c r="P80" s="146" t="str">
        <f>IF(COUNTIF('勤務表 (2)'!P$3:P30,明!$A$1)=COUNTIF('勤務表 (2)'!P$3:P29,明!$A$1),"",COUNTIF('勤務表 (2)'!P$3:P30,明!$A$1))</f>
        <v/>
      </c>
      <c r="Q80" s="146" t="str">
        <f>IF(COUNTIF('勤務表 (2)'!Q$3:Q30,明!$A$1)=COUNTIF('勤務表 (2)'!Q$3:Q29,明!$A$1),"",COUNTIF('勤務表 (2)'!Q$3:Q30,明!$A$1))</f>
        <v/>
      </c>
      <c r="R80" s="146" t="str">
        <f>IF(COUNTIF('勤務表 (2)'!R$3:R30,明!$A$1)=COUNTIF('勤務表 (2)'!R$3:R29,明!$A$1),"",COUNTIF('勤務表 (2)'!R$3:R30,明!$A$1))</f>
        <v/>
      </c>
      <c r="S80" s="146">
        <f>IF(COUNTIF('勤務表 (2)'!S$3:S30,明!$A$1)=COUNTIF('勤務表 (2)'!S$3:S29,明!$A$1),"",COUNTIF('勤務表 (2)'!S$3:S30,明!$A$1))</f>
        <v>2</v>
      </c>
      <c r="T80" s="146" t="str">
        <f>IF(COUNTIF('勤務表 (2)'!T$3:T30,明!$A$1)=COUNTIF('勤務表 (2)'!T$3:T29,明!$A$1),"",COUNTIF('勤務表 (2)'!T$3:T30,明!$A$1))</f>
        <v/>
      </c>
      <c r="U80" s="146" t="str">
        <f>IF(COUNTIF('勤務表 (2)'!U$3:U30,明!$A$1)=COUNTIF('勤務表 (2)'!U$3:U29,明!$A$1),"",COUNTIF('勤務表 (2)'!U$3:U30,明!$A$1))</f>
        <v/>
      </c>
      <c r="V80" s="146" t="str">
        <f>IF(COUNTIF('勤務表 (2)'!V$3:V30,明!$A$1)=COUNTIF('勤務表 (2)'!V$3:V29,明!$A$1),"",COUNTIF('勤務表 (2)'!V$3:V30,明!$A$1))</f>
        <v/>
      </c>
      <c r="W80" s="146" t="str">
        <f>IF(COUNTIF('勤務表 (2)'!W$3:W30,明!$A$1)=COUNTIF('勤務表 (2)'!W$3:W29,明!$A$1),"",COUNTIF('勤務表 (2)'!W$3:W30,明!$A$1))</f>
        <v/>
      </c>
      <c r="X80" s="146" t="str">
        <f>IF(COUNTIF('勤務表 (2)'!X$3:X30,明!$A$1)=COUNTIF('勤務表 (2)'!X$3:X29,明!$A$1),"",COUNTIF('勤務表 (2)'!X$3:X30,明!$A$1))</f>
        <v/>
      </c>
      <c r="Y80" s="146" t="str">
        <f>IF(COUNTIF('勤務表 (2)'!Y$3:Y30,明!$A$1)=COUNTIF('勤務表 (2)'!Y$3:Y29,明!$A$1),"",COUNTIF('勤務表 (2)'!Y$3:Y30,明!$A$1))</f>
        <v/>
      </c>
      <c r="Z80" s="146" t="str">
        <f>IF(COUNTIF('勤務表 (2)'!Z$3:Z30,明!$A$1)=COUNTIF('勤務表 (2)'!Z$3:Z29,明!$A$1),"",COUNTIF('勤務表 (2)'!Z$3:Z30,明!$A$1))</f>
        <v/>
      </c>
      <c r="AA80" s="146">
        <f>IF(COUNTIF('勤務表 (2)'!AA$3:AA30,明!$A$1)=COUNTIF('勤務表 (2)'!AA$3:AA29,明!$A$1),"",COUNTIF('勤務表 (2)'!AA$3:AA30,明!$A$1))</f>
        <v>2</v>
      </c>
      <c r="AB80" s="146" t="str">
        <f>IF(COUNTIF('勤務表 (2)'!AB$3:AB30,明!$A$1)=COUNTIF('勤務表 (2)'!AB$3:AB29,明!$A$1),"",COUNTIF('勤務表 (2)'!AB$3:AB30,明!$A$1))</f>
        <v/>
      </c>
      <c r="AC80" s="146" t="str">
        <f>IF(COUNTIF('勤務表 (2)'!AC$3:AC30,明!$A$1)=COUNTIF('勤務表 (2)'!AC$3:AC29,明!$A$1),"",COUNTIF('勤務表 (2)'!AC$3:AC30,明!$A$1))</f>
        <v/>
      </c>
      <c r="AD80" s="146" t="str">
        <f>IF(COUNTIF('勤務表 (2)'!AD$3:AD30,明!$A$1)=COUNTIF('勤務表 (2)'!AD$3:AD29,明!$A$1),"",COUNTIF('勤務表 (2)'!AD$3:AD30,明!$A$1))</f>
        <v/>
      </c>
      <c r="AE80" s="146" t="str">
        <f>IF(COUNTIF('勤務表 (2)'!AE$3:AE30,明!$A$1)=COUNTIF('勤務表 (2)'!AE$3:AE29,明!$A$1),"",COUNTIF('勤務表 (2)'!AE$3:AE30,明!$A$1))</f>
        <v/>
      </c>
      <c r="AF80" s="146" t="str">
        <f>IF(COUNTIF('勤務表 (2)'!AF$3:AF30,明!$A$1)=COUNTIF('勤務表 (2)'!AF$3:AF29,明!$A$1),"",COUNTIF('勤務表 (2)'!AF$3:AF30,明!$A$1))</f>
        <v/>
      </c>
      <c r="AG80" s="146" t="str">
        <f>IF(COUNTIF('勤務表 (2)'!AG$3:AG30,明!$A$1)=COUNTIF('勤務表 (2)'!AG$3:AG29,明!$A$1),"",COUNTIF('勤務表 (2)'!AG$3:AG30,明!$A$1))</f>
        <v/>
      </c>
      <c r="AH80" s="144" t="str">
        <f>IF(COUNTIF('勤務表 (2)'!AH$3:AH30,明!$A$1)=COUNTIF('勤務表 (2)'!AH$3:AH29,明!$A$1),"",COUNTIF('勤務表 (2)'!AH$3:AH30,明!$A$1))</f>
        <v/>
      </c>
    </row>
    <row r="81" spans="1:34" s="37" customFormat="1" ht="13.15" customHeight="1" x14ac:dyDescent="0.2">
      <c r="A81" s="142">
        <f>IFERROR(IF(A80+1&lt;=MAX('デイリーデータ (2)'!G:G),A80+1,""),"")</f>
        <v>29</v>
      </c>
      <c r="B81" s="143" t="str">
        <f t="shared" si="8"/>
        <v>125630</v>
      </c>
      <c r="C81" s="144" t="str">
        <f t="shared" si="9"/>
        <v>松木 こころ</v>
      </c>
      <c r="D81" s="145" t="str">
        <f>IF(COUNTIF('勤務表 (2)'!D$3:D31,明!$A$1)=COUNTIF('勤務表 (2)'!D$3:D30,明!$A$1),"",COUNTIF('勤務表 (2)'!D$3:D31,明!$A$1))</f>
        <v/>
      </c>
      <c r="E81" s="146" t="str">
        <f>IF(COUNTIF('勤務表 (2)'!E$3:E31,明!$A$1)=COUNTIF('勤務表 (2)'!E$3:E30,明!$A$1),"",COUNTIF('勤務表 (2)'!E$3:E31,明!$A$1))</f>
        <v/>
      </c>
      <c r="F81" s="146" t="str">
        <f>IF(COUNTIF('勤務表 (2)'!F$3:F31,明!$A$1)=COUNTIF('勤務表 (2)'!F$3:F30,明!$A$1),"",COUNTIF('勤務表 (2)'!F$3:F31,明!$A$1))</f>
        <v/>
      </c>
      <c r="G81" s="146" t="str">
        <f>IF(COUNTIF('勤務表 (2)'!G$3:G31,明!$A$1)=COUNTIF('勤務表 (2)'!G$3:G30,明!$A$1),"",COUNTIF('勤務表 (2)'!G$3:G31,明!$A$1))</f>
        <v/>
      </c>
      <c r="H81" s="146" t="str">
        <f>IF(COUNTIF('勤務表 (2)'!H$3:H31,明!$A$1)=COUNTIF('勤務表 (2)'!H$3:H30,明!$A$1),"",COUNTIF('勤務表 (2)'!H$3:H31,明!$A$1))</f>
        <v/>
      </c>
      <c r="I81" s="146" t="str">
        <f>IF(COUNTIF('勤務表 (2)'!I$3:I31,明!$A$1)=COUNTIF('勤務表 (2)'!I$3:I30,明!$A$1),"",COUNTIF('勤務表 (2)'!I$3:I31,明!$A$1))</f>
        <v/>
      </c>
      <c r="J81" s="146" t="str">
        <f>IF(COUNTIF('勤務表 (2)'!J$3:J31,明!$A$1)=COUNTIF('勤務表 (2)'!J$3:J30,明!$A$1),"",COUNTIF('勤務表 (2)'!J$3:J31,明!$A$1))</f>
        <v/>
      </c>
      <c r="K81" s="146" t="str">
        <f>IF(COUNTIF('勤務表 (2)'!K$3:K31,明!$A$1)=COUNTIF('勤務表 (2)'!K$3:K30,明!$A$1),"",COUNTIF('勤務表 (2)'!K$3:K31,明!$A$1))</f>
        <v/>
      </c>
      <c r="L81" s="146" t="str">
        <f>IF(COUNTIF('勤務表 (2)'!L$3:L31,明!$A$1)=COUNTIF('勤務表 (2)'!L$3:L30,明!$A$1),"",COUNTIF('勤務表 (2)'!L$3:L31,明!$A$1))</f>
        <v/>
      </c>
      <c r="M81" s="146" t="str">
        <f>IF(COUNTIF('勤務表 (2)'!M$3:M31,明!$A$1)=COUNTIF('勤務表 (2)'!M$3:M30,明!$A$1),"",COUNTIF('勤務表 (2)'!M$3:M31,明!$A$1))</f>
        <v/>
      </c>
      <c r="N81" s="146" t="str">
        <f>IF(COUNTIF('勤務表 (2)'!N$3:N31,明!$A$1)=COUNTIF('勤務表 (2)'!N$3:N30,明!$A$1),"",COUNTIF('勤務表 (2)'!N$3:N31,明!$A$1))</f>
        <v/>
      </c>
      <c r="O81" s="146" t="str">
        <f>IF(COUNTIF('勤務表 (2)'!O$3:O31,明!$A$1)=COUNTIF('勤務表 (2)'!O$3:O30,明!$A$1),"",COUNTIF('勤務表 (2)'!O$3:O31,明!$A$1))</f>
        <v/>
      </c>
      <c r="P81" s="146" t="str">
        <f>IF(COUNTIF('勤務表 (2)'!P$3:P31,明!$A$1)=COUNTIF('勤務表 (2)'!P$3:P30,明!$A$1),"",COUNTIF('勤務表 (2)'!P$3:P31,明!$A$1))</f>
        <v/>
      </c>
      <c r="Q81" s="146" t="str">
        <f>IF(COUNTIF('勤務表 (2)'!Q$3:Q31,明!$A$1)=COUNTIF('勤務表 (2)'!Q$3:Q30,明!$A$1),"",COUNTIF('勤務表 (2)'!Q$3:Q31,明!$A$1))</f>
        <v/>
      </c>
      <c r="R81" s="146" t="str">
        <f>IF(COUNTIF('勤務表 (2)'!R$3:R31,明!$A$1)=COUNTIF('勤務表 (2)'!R$3:R30,明!$A$1),"",COUNTIF('勤務表 (2)'!R$3:R31,明!$A$1))</f>
        <v/>
      </c>
      <c r="S81" s="146" t="str">
        <f>IF(COUNTIF('勤務表 (2)'!S$3:S31,明!$A$1)=COUNTIF('勤務表 (2)'!S$3:S30,明!$A$1),"",COUNTIF('勤務表 (2)'!S$3:S31,明!$A$1))</f>
        <v/>
      </c>
      <c r="T81" s="146" t="str">
        <f>IF(COUNTIF('勤務表 (2)'!T$3:T31,明!$A$1)=COUNTIF('勤務表 (2)'!T$3:T30,明!$A$1),"",COUNTIF('勤務表 (2)'!T$3:T31,明!$A$1))</f>
        <v/>
      </c>
      <c r="U81" s="146" t="str">
        <f>IF(COUNTIF('勤務表 (2)'!U$3:U31,明!$A$1)=COUNTIF('勤務表 (2)'!U$3:U30,明!$A$1),"",COUNTIF('勤務表 (2)'!U$3:U31,明!$A$1))</f>
        <v/>
      </c>
      <c r="V81" s="146" t="str">
        <f>IF(COUNTIF('勤務表 (2)'!V$3:V31,明!$A$1)=COUNTIF('勤務表 (2)'!V$3:V30,明!$A$1),"",COUNTIF('勤務表 (2)'!V$3:V31,明!$A$1))</f>
        <v/>
      </c>
      <c r="W81" s="146" t="str">
        <f>IF(COUNTIF('勤務表 (2)'!W$3:W31,明!$A$1)=COUNTIF('勤務表 (2)'!W$3:W30,明!$A$1),"",COUNTIF('勤務表 (2)'!W$3:W31,明!$A$1))</f>
        <v/>
      </c>
      <c r="X81" s="146" t="str">
        <f>IF(COUNTIF('勤務表 (2)'!X$3:X31,明!$A$1)=COUNTIF('勤務表 (2)'!X$3:X30,明!$A$1),"",COUNTIF('勤務表 (2)'!X$3:X31,明!$A$1))</f>
        <v/>
      </c>
      <c r="Y81" s="146" t="str">
        <f>IF(COUNTIF('勤務表 (2)'!Y$3:Y31,明!$A$1)=COUNTIF('勤務表 (2)'!Y$3:Y30,明!$A$1),"",COUNTIF('勤務表 (2)'!Y$3:Y31,明!$A$1))</f>
        <v/>
      </c>
      <c r="Z81" s="146" t="str">
        <f>IF(COUNTIF('勤務表 (2)'!Z$3:Z31,明!$A$1)=COUNTIF('勤務表 (2)'!Z$3:Z30,明!$A$1),"",COUNTIF('勤務表 (2)'!Z$3:Z31,明!$A$1))</f>
        <v/>
      </c>
      <c r="AA81" s="146" t="str">
        <f>IF(COUNTIF('勤務表 (2)'!AA$3:AA31,明!$A$1)=COUNTIF('勤務表 (2)'!AA$3:AA30,明!$A$1),"",COUNTIF('勤務表 (2)'!AA$3:AA31,明!$A$1))</f>
        <v/>
      </c>
      <c r="AB81" s="146" t="str">
        <f>IF(COUNTIF('勤務表 (2)'!AB$3:AB31,明!$A$1)=COUNTIF('勤務表 (2)'!AB$3:AB30,明!$A$1),"",COUNTIF('勤務表 (2)'!AB$3:AB31,明!$A$1))</f>
        <v/>
      </c>
      <c r="AC81" s="146" t="str">
        <f>IF(COUNTIF('勤務表 (2)'!AC$3:AC31,明!$A$1)=COUNTIF('勤務表 (2)'!AC$3:AC30,明!$A$1),"",COUNTIF('勤務表 (2)'!AC$3:AC31,明!$A$1))</f>
        <v/>
      </c>
      <c r="AD81" s="146" t="str">
        <f>IF(COUNTIF('勤務表 (2)'!AD$3:AD31,明!$A$1)=COUNTIF('勤務表 (2)'!AD$3:AD30,明!$A$1),"",COUNTIF('勤務表 (2)'!AD$3:AD31,明!$A$1))</f>
        <v/>
      </c>
      <c r="AE81" s="146" t="str">
        <f>IF(COUNTIF('勤務表 (2)'!AE$3:AE31,明!$A$1)=COUNTIF('勤務表 (2)'!AE$3:AE30,明!$A$1),"",COUNTIF('勤務表 (2)'!AE$3:AE31,明!$A$1))</f>
        <v/>
      </c>
      <c r="AF81" s="146" t="str">
        <f>IF(COUNTIF('勤務表 (2)'!AF$3:AF31,明!$A$1)=COUNTIF('勤務表 (2)'!AF$3:AF30,明!$A$1),"",COUNTIF('勤務表 (2)'!AF$3:AF31,明!$A$1))</f>
        <v/>
      </c>
      <c r="AG81" s="146" t="str">
        <f>IF(COUNTIF('勤務表 (2)'!AG$3:AG31,明!$A$1)=COUNTIF('勤務表 (2)'!AG$3:AG30,明!$A$1),"",COUNTIF('勤務表 (2)'!AG$3:AG31,明!$A$1))</f>
        <v/>
      </c>
      <c r="AH81" s="144" t="str">
        <f>IF(COUNTIF('勤務表 (2)'!AH$3:AH31,明!$A$1)=COUNTIF('勤務表 (2)'!AH$3:AH30,明!$A$1),"",COUNTIF('勤務表 (2)'!AH$3:AH31,明!$A$1))</f>
        <v/>
      </c>
    </row>
    <row r="82" spans="1:34" s="37" customFormat="1" ht="13.15" customHeight="1" x14ac:dyDescent="0.2">
      <c r="A82" s="142">
        <f>IFERROR(IF(A81+1&lt;=MAX('デイリーデータ (2)'!G:G),A81+1,""),"")</f>
        <v>30</v>
      </c>
      <c r="B82" s="143" t="str">
        <f t="shared" si="8"/>
        <v>125642</v>
      </c>
      <c r="C82" s="144" t="str">
        <f t="shared" si="9"/>
        <v>諸田 悠也</v>
      </c>
      <c r="D82" s="145" t="str">
        <f>IF(COUNTIF('勤務表 (2)'!D$3:D32,明!$A$1)=COUNTIF('勤務表 (2)'!D$3:D31,明!$A$1),"",COUNTIF('勤務表 (2)'!D$3:D32,明!$A$1))</f>
        <v/>
      </c>
      <c r="E82" s="146">
        <f>IF(COUNTIF('勤務表 (2)'!E$3:E32,明!$A$1)=COUNTIF('勤務表 (2)'!E$3:E31,明!$A$1),"",COUNTIF('勤務表 (2)'!E$3:E32,明!$A$1))</f>
        <v>2</v>
      </c>
      <c r="F82" s="146" t="str">
        <f>IF(COUNTIF('勤務表 (2)'!F$3:F32,明!$A$1)=COUNTIF('勤務表 (2)'!F$3:F31,明!$A$1),"",COUNTIF('勤務表 (2)'!F$3:F32,明!$A$1))</f>
        <v/>
      </c>
      <c r="G82" s="146" t="str">
        <f>IF(COUNTIF('勤務表 (2)'!G$3:G32,明!$A$1)=COUNTIF('勤務表 (2)'!G$3:G31,明!$A$1),"",COUNTIF('勤務表 (2)'!G$3:G32,明!$A$1))</f>
        <v/>
      </c>
      <c r="H82" s="146" t="str">
        <f>IF(COUNTIF('勤務表 (2)'!H$3:H32,明!$A$1)=COUNTIF('勤務表 (2)'!H$3:H31,明!$A$1),"",COUNTIF('勤務表 (2)'!H$3:H32,明!$A$1))</f>
        <v/>
      </c>
      <c r="I82" s="146" t="str">
        <f>IF(COUNTIF('勤務表 (2)'!I$3:I32,明!$A$1)=COUNTIF('勤務表 (2)'!I$3:I31,明!$A$1),"",COUNTIF('勤務表 (2)'!I$3:I32,明!$A$1))</f>
        <v/>
      </c>
      <c r="J82" s="146" t="str">
        <f>IF(COUNTIF('勤務表 (2)'!J$3:J32,明!$A$1)=COUNTIF('勤務表 (2)'!J$3:J31,明!$A$1),"",COUNTIF('勤務表 (2)'!J$3:J32,明!$A$1))</f>
        <v/>
      </c>
      <c r="K82" s="146" t="str">
        <f>IF(COUNTIF('勤務表 (2)'!K$3:K32,明!$A$1)=COUNTIF('勤務表 (2)'!K$3:K31,明!$A$1),"",COUNTIF('勤務表 (2)'!K$3:K32,明!$A$1))</f>
        <v/>
      </c>
      <c r="L82" s="146" t="str">
        <f>IF(COUNTIF('勤務表 (2)'!L$3:L32,明!$A$1)=COUNTIF('勤務表 (2)'!L$3:L31,明!$A$1),"",COUNTIF('勤務表 (2)'!L$3:L32,明!$A$1))</f>
        <v/>
      </c>
      <c r="M82" s="146" t="str">
        <f>IF(COUNTIF('勤務表 (2)'!M$3:M32,明!$A$1)=COUNTIF('勤務表 (2)'!M$3:M31,明!$A$1),"",COUNTIF('勤務表 (2)'!M$3:M32,明!$A$1))</f>
        <v/>
      </c>
      <c r="N82" s="146" t="str">
        <f>IF(COUNTIF('勤務表 (2)'!N$3:N32,明!$A$1)=COUNTIF('勤務表 (2)'!N$3:N31,明!$A$1),"",COUNTIF('勤務表 (2)'!N$3:N32,明!$A$1))</f>
        <v/>
      </c>
      <c r="O82" s="146" t="str">
        <f>IF(COUNTIF('勤務表 (2)'!O$3:O32,明!$A$1)=COUNTIF('勤務表 (2)'!O$3:O31,明!$A$1),"",COUNTIF('勤務表 (2)'!O$3:O32,明!$A$1))</f>
        <v/>
      </c>
      <c r="P82" s="146" t="str">
        <f>IF(COUNTIF('勤務表 (2)'!P$3:P32,明!$A$1)=COUNTIF('勤務表 (2)'!P$3:P31,明!$A$1),"",COUNTIF('勤務表 (2)'!P$3:P32,明!$A$1))</f>
        <v/>
      </c>
      <c r="Q82" s="146" t="str">
        <f>IF(COUNTIF('勤務表 (2)'!Q$3:Q32,明!$A$1)=COUNTIF('勤務表 (2)'!Q$3:Q31,明!$A$1),"",COUNTIF('勤務表 (2)'!Q$3:Q32,明!$A$1))</f>
        <v/>
      </c>
      <c r="R82" s="146" t="str">
        <f>IF(COUNTIF('勤務表 (2)'!R$3:R32,明!$A$1)=COUNTIF('勤務表 (2)'!R$3:R31,明!$A$1),"",COUNTIF('勤務表 (2)'!R$3:R32,明!$A$1))</f>
        <v/>
      </c>
      <c r="S82" s="146" t="str">
        <f>IF(COUNTIF('勤務表 (2)'!S$3:S32,明!$A$1)=COUNTIF('勤務表 (2)'!S$3:S31,明!$A$1),"",COUNTIF('勤務表 (2)'!S$3:S32,明!$A$1))</f>
        <v/>
      </c>
      <c r="T82" s="146" t="str">
        <f>IF(COUNTIF('勤務表 (2)'!T$3:T32,明!$A$1)=COUNTIF('勤務表 (2)'!T$3:T31,明!$A$1),"",COUNTIF('勤務表 (2)'!T$3:T32,明!$A$1))</f>
        <v/>
      </c>
      <c r="U82" s="146" t="str">
        <f>IF(COUNTIF('勤務表 (2)'!U$3:U32,明!$A$1)=COUNTIF('勤務表 (2)'!U$3:U31,明!$A$1),"",COUNTIF('勤務表 (2)'!U$3:U32,明!$A$1))</f>
        <v/>
      </c>
      <c r="V82" s="146" t="str">
        <f>IF(COUNTIF('勤務表 (2)'!V$3:V32,明!$A$1)=COUNTIF('勤務表 (2)'!V$3:V31,明!$A$1),"",COUNTIF('勤務表 (2)'!V$3:V32,明!$A$1))</f>
        <v/>
      </c>
      <c r="W82" s="146" t="str">
        <f>IF(COUNTIF('勤務表 (2)'!W$3:W32,明!$A$1)=COUNTIF('勤務表 (2)'!W$3:W31,明!$A$1),"",COUNTIF('勤務表 (2)'!W$3:W32,明!$A$1))</f>
        <v/>
      </c>
      <c r="X82" s="146">
        <f>IF(COUNTIF('勤務表 (2)'!X$3:X32,明!$A$1)=COUNTIF('勤務表 (2)'!X$3:X31,明!$A$1),"",COUNTIF('勤務表 (2)'!X$3:X32,明!$A$1))</f>
        <v>1</v>
      </c>
      <c r="Y82" s="146" t="str">
        <f>IF(COUNTIF('勤務表 (2)'!Y$3:Y32,明!$A$1)=COUNTIF('勤務表 (2)'!Y$3:Y31,明!$A$1),"",COUNTIF('勤務表 (2)'!Y$3:Y32,明!$A$1))</f>
        <v/>
      </c>
      <c r="Z82" s="146" t="str">
        <f>IF(COUNTIF('勤務表 (2)'!Z$3:Z32,明!$A$1)=COUNTIF('勤務表 (2)'!Z$3:Z31,明!$A$1),"",COUNTIF('勤務表 (2)'!Z$3:Z32,明!$A$1))</f>
        <v/>
      </c>
      <c r="AA82" s="146" t="str">
        <f>IF(COUNTIF('勤務表 (2)'!AA$3:AA32,明!$A$1)=COUNTIF('勤務表 (2)'!AA$3:AA31,明!$A$1),"",COUNTIF('勤務表 (2)'!AA$3:AA32,明!$A$1))</f>
        <v/>
      </c>
      <c r="AB82" s="146" t="str">
        <f>IF(COUNTIF('勤務表 (2)'!AB$3:AB32,明!$A$1)=COUNTIF('勤務表 (2)'!AB$3:AB31,明!$A$1),"",COUNTIF('勤務表 (2)'!AB$3:AB32,明!$A$1))</f>
        <v/>
      </c>
      <c r="AC82" s="146" t="str">
        <f>IF(COUNTIF('勤務表 (2)'!AC$3:AC32,明!$A$1)=COUNTIF('勤務表 (2)'!AC$3:AC31,明!$A$1),"",COUNTIF('勤務表 (2)'!AC$3:AC32,明!$A$1))</f>
        <v/>
      </c>
      <c r="AD82" s="146" t="str">
        <f>IF(COUNTIF('勤務表 (2)'!AD$3:AD32,明!$A$1)=COUNTIF('勤務表 (2)'!AD$3:AD31,明!$A$1),"",COUNTIF('勤務表 (2)'!AD$3:AD32,明!$A$1))</f>
        <v/>
      </c>
      <c r="AE82" s="146" t="str">
        <f>IF(COUNTIF('勤務表 (2)'!AE$3:AE32,明!$A$1)=COUNTIF('勤務表 (2)'!AE$3:AE31,明!$A$1),"",COUNTIF('勤務表 (2)'!AE$3:AE32,明!$A$1))</f>
        <v/>
      </c>
      <c r="AF82" s="146" t="str">
        <f>IF(COUNTIF('勤務表 (2)'!AF$3:AF32,明!$A$1)=COUNTIF('勤務表 (2)'!AF$3:AF31,明!$A$1),"",COUNTIF('勤務表 (2)'!AF$3:AF32,明!$A$1))</f>
        <v/>
      </c>
      <c r="AG82" s="146" t="str">
        <f>IF(COUNTIF('勤務表 (2)'!AG$3:AG32,明!$A$1)=COUNTIF('勤務表 (2)'!AG$3:AG31,明!$A$1),"",COUNTIF('勤務表 (2)'!AG$3:AG32,明!$A$1))</f>
        <v/>
      </c>
      <c r="AH82" s="144" t="str">
        <f>IF(COUNTIF('勤務表 (2)'!AH$3:AH32,明!$A$1)=COUNTIF('勤務表 (2)'!AH$3:AH31,明!$A$1),"",COUNTIF('勤務表 (2)'!AH$3:AH32,明!$A$1))</f>
        <v/>
      </c>
    </row>
    <row r="83" spans="1:34" s="37" customFormat="1" ht="13.15" customHeight="1" x14ac:dyDescent="0.2">
      <c r="A83" s="142">
        <f>IFERROR(IF(A82+1&lt;=MAX('デイリーデータ (2)'!G:G),A82+1,""),"")</f>
        <v>31</v>
      </c>
      <c r="B83" s="143" t="str">
        <f t="shared" si="8"/>
        <v>130415</v>
      </c>
      <c r="C83" s="144" t="str">
        <f t="shared" si="9"/>
        <v>樫田 尚</v>
      </c>
      <c r="D83" s="145" t="str">
        <f>IF(COUNTIF('勤務表 (2)'!D$3:D33,明!$A$1)=COUNTIF('勤務表 (2)'!D$3:D32,明!$A$1),"",COUNTIF('勤務表 (2)'!D$3:D33,明!$A$1))</f>
        <v/>
      </c>
      <c r="E83" s="146" t="str">
        <f>IF(COUNTIF('勤務表 (2)'!E$3:E33,明!$A$1)=COUNTIF('勤務表 (2)'!E$3:E32,明!$A$1),"",COUNTIF('勤務表 (2)'!E$3:E33,明!$A$1))</f>
        <v/>
      </c>
      <c r="F83" s="146" t="str">
        <f>IF(COUNTIF('勤務表 (2)'!F$3:F33,明!$A$1)=COUNTIF('勤務表 (2)'!F$3:F32,明!$A$1),"",COUNTIF('勤務表 (2)'!F$3:F33,明!$A$1))</f>
        <v/>
      </c>
      <c r="G83" s="146" t="str">
        <f>IF(COUNTIF('勤務表 (2)'!G$3:G33,明!$A$1)=COUNTIF('勤務表 (2)'!G$3:G32,明!$A$1),"",COUNTIF('勤務表 (2)'!G$3:G33,明!$A$1))</f>
        <v/>
      </c>
      <c r="H83" s="146" t="str">
        <f>IF(COUNTIF('勤務表 (2)'!H$3:H33,明!$A$1)=COUNTIF('勤務表 (2)'!H$3:H32,明!$A$1),"",COUNTIF('勤務表 (2)'!H$3:H33,明!$A$1))</f>
        <v/>
      </c>
      <c r="I83" s="146" t="str">
        <f>IF(COUNTIF('勤務表 (2)'!I$3:I33,明!$A$1)=COUNTIF('勤務表 (2)'!I$3:I32,明!$A$1),"",COUNTIF('勤務表 (2)'!I$3:I33,明!$A$1))</f>
        <v/>
      </c>
      <c r="J83" s="146" t="str">
        <f>IF(COUNTIF('勤務表 (2)'!J$3:J33,明!$A$1)=COUNTIF('勤務表 (2)'!J$3:J32,明!$A$1),"",COUNTIF('勤務表 (2)'!J$3:J33,明!$A$1))</f>
        <v/>
      </c>
      <c r="K83" s="146" t="str">
        <f>IF(COUNTIF('勤務表 (2)'!K$3:K33,明!$A$1)=COUNTIF('勤務表 (2)'!K$3:K32,明!$A$1),"",COUNTIF('勤務表 (2)'!K$3:K33,明!$A$1))</f>
        <v/>
      </c>
      <c r="L83" s="146" t="str">
        <f>IF(COUNTIF('勤務表 (2)'!L$3:L33,明!$A$1)=COUNTIF('勤務表 (2)'!L$3:L32,明!$A$1),"",COUNTIF('勤務表 (2)'!L$3:L33,明!$A$1))</f>
        <v/>
      </c>
      <c r="M83" s="146" t="str">
        <f>IF(COUNTIF('勤務表 (2)'!M$3:M33,明!$A$1)=COUNTIF('勤務表 (2)'!M$3:M32,明!$A$1),"",COUNTIF('勤務表 (2)'!M$3:M33,明!$A$1))</f>
        <v/>
      </c>
      <c r="N83" s="146" t="str">
        <f>IF(COUNTIF('勤務表 (2)'!N$3:N33,明!$A$1)=COUNTIF('勤務表 (2)'!N$3:N32,明!$A$1),"",COUNTIF('勤務表 (2)'!N$3:N33,明!$A$1))</f>
        <v/>
      </c>
      <c r="O83" s="146">
        <f>IF(COUNTIF('勤務表 (2)'!O$3:O33,明!$A$1)=COUNTIF('勤務表 (2)'!O$3:O32,明!$A$1),"",COUNTIF('勤務表 (2)'!O$3:O33,明!$A$1))</f>
        <v>2</v>
      </c>
      <c r="P83" s="146" t="str">
        <f>IF(COUNTIF('勤務表 (2)'!P$3:P33,明!$A$1)=COUNTIF('勤務表 (2)'!P$3:P32,明!$A$1),"",COUNTIF('勤務表 (2)'!P$3:P33,明!$A$1))</f>
        <v/>
      </c>
      <c r="Q83" s="146" t="str">
        <f>IF(COUNTIF('勤務表 (2)'!Q$3:Q33,明!$A$1)=COUNTIF('勤務表 (2)'!Q$3:Q32,明!$A$1),"",COUNTIF('勤務表 (2)'!Q$3:Q33,明!$A$1))</f>
        <v/>
      </c>
      <c r="R83" s="146" t="str">
        <f>IF(COUNTIF('勤務表 (2)'!R$3:R33,明!$A$1)=COUNTIF('勤務表 (2)'!R$3:R32,明!$A$1),"",COUNTIF('勤務表 (2)'!R$3:R33,明!$A$1))</f>
        <v/>
      </c>
      <c r="S83" s="146" t="str">
        <f>IF(COUNTIF('勤務表 (2)'!S$3:S33,明!$A$1)=COUNTIF('勤務表 (2)'!S$3:S32,明!$A$1),"",COUNTIF('勤務表 (2)'!S$3:S33,明!$A$1))</f>
        <v/>
      </c>
      <c r="T83" s="146" t="str">
        <f>IF(COUNTIF('勤務表 (2)'!T$3:T33,明!$A$1)=COUNTIF('勤務表 (2)'!T$3:T32,明!$A$1),"",COUNTIF('勤務表 (2)'!T$3:T33,明!$A$1))</f>
        <v/>
      </c>
      <c r="U83" s="146" t="str">
        <f>IF(COUNTIF('勤務表 (2)'!U$3:U33,明!$A$1)=COUNTIF('勤務表 (2)'!U$3:U32,明!$A$1),"",COUNTIF('勤務表 (2)'!U$3:U33,明!$A$1))</f>
        <v/>
      </c>
      <c r="V83" s="146" t="str">
        <f>IF(COUNTIF('勤務表 (2)'!V$3:V33,明!$A$1)=COUNTIF('勤務表 (2)'!V$3:V32,明!$A$1),"",COUNTIF('勤務表 (2)'!V$3:V33,明!$A$1))</f>
        <v/>
      </c>
      <c r="W83" s="146" t="str">
        <f>IF(COUNTIF('勤務表 (2)'!W$3:W33,明!$A$1)=COUNTIF('勤務表 (2)'!W$3:W32,明!$A$1),"",COUNTIF('勤務表 (2)'!W$3:W33,明!$A$1))</f>
        <v/>
      </c>
      <c r="X83" s="146" t="str">
        <f>IF(COUNTIF('勤務表 (2)'!X$3:X33,明!$A$1)=COUNTIF('勤務表 (2)'!X$3:X32,明!$A$1),"",COUNTIF('勤務表 (2)'!X$3:X33,明!$A$1))</f>
        <v/>
      </c>
      <c r="Y83" s="146" t="str">
        <f>IF(COUNTIF('勤務表 (2)'!Y$3:Y33,明!$A$1)=COUNTIF('勤務表 (2)'!Y$3:Y32,明!$A$1),"",COUNTIF('勤務表 (2)'!Y$3:Y33,明!$A$1))</f>
        <v/>
      </c>
      <c r="Z83" s="146" t="str">
        <f>IF(COUNTIF('勤務表 (2)'!Z$3:Z33,明!$A$1)=COUNTIF('勤務表 (2)'!Z$3:Z32,明!$A$1),"",COUNTIF('勤務表 (2)'!Z$3:Z33,明!$A$1))</f>
        <v/>
      </c>
      <c r="AA83" s="146" t="str">
        <f>IF(COUNTIF('勤務表 (2)'!AA$3:AA33,明!$A$1)=COUNTIF('勤務表 (2)'!AA$3:AA32,明!$A$1),"",COUNTIF('勤務表 (2)'!AA$3:AA33,明!$A$1))</f>
        <v/>
      </c>
      <c r="AB83" s="146" t="str">
        <f>IF(COUNTIF('勤務表 (2)'!AB$3:AB33,明!$A$1)=COUNTIF('勤務表 (2)'!AB$3:AB32,明!$A$1),"",COUNTIF('勤務表 (2)'!AB$3:AB33,明!$A$1))</f>
        <v/>
      </c>
      <c r="AC83" s="146" t="str">
        <f>IF(COUNTIF('勤務表 (2)'!AC$3:AC33,明!$A$1)=COUNTIF('勤務表 (2)'!AC$3:AC32,明!$A$1),"",COUNTIF('勤務表 (2)'!AC$3:AC33,明!$A$1))</f>
        <v/>
      </c>
      <c r="AD83" s="146">
        <f>IF(COUNTIF('勤務表 (2)'!AD$3:AD33,明!$A$1)=COUNTIF('勤務表 (2)'!AD$3:AD32,明!$A$1),"",COUNTIF('勤務表 (2)'!AD$3:AD33,明!$A$1))</f>
        <v>1</v>
      </c>
      <c r="AE83" s="146" t="str">
        <f>IF(COUNTIF('勤務表 (2)'!AE$3:AE33,明!$A$1)=COUNTIF('勤務表 (2)'!AE$3:AE32,明!$A$1),"",COUNTIF('勤務表 (2)'!AE$3:AE33,明!$A$1))</f>
        <v/>
      </c>
      <c r="AF83" s="146" t="str">
        <f>IF(COUNTIF('勤務表 (2)'!AF$3:AF33,明!$A$1)=COUNTIF('勤務表 (2)'!AF$3:AF32,明!$A$1),"",COUNTIF('勤務表 (2)'!AF$3:AF33,明!$A$1))</f>
        <v/>
      </c>
      <c r="AG83" s="146" t="str">
        <f>IF(COUNTIF('勤務表 (2)'!AG$3:AG33,明!$A$1)=COUNTIF('勤務表 (2)'!AG$3:AG32,明!$A$1),"",COUNTIF('勤務表 (2)'!AG$3:AG33,明!$A$1))</f>
        <v/>
      </c>
      <c r="AH83" s="144" t="str">
        <f>IF(COUNTIF('勤務表 (2)'!AH$3:AH33,明!$A$1)=COUNTIF('勤務表 (2)'!AH$3:AH32,明!$A$1),"",COUNTIF('勤務表 (2)'!AH$3:AH33,明!$A$1))</f>
        <v/>
      </c>
    </row>
    <row r="84" spans="1:34" s="37" customFormat="1" ht="13.15" customHeight="1" x14ac:dyDescent="0.2">
      <c r="A84" s="142">
        <f>IFERROR(IF(A83+1&lt;=MAX('デイリーデータ (2)'!G:G),A83+1,""),"")</f>
        <v>32</v>
      </c>
      <c r="B84" s="143" t="str">
        <f t="shared" si="8"/>
        <v>130427</v>
      </c>
      <c r="C84" s="144" t="str">
        <f t="shared" si="9"/>
        <v>中村 公亮</v>
      </c>
      <c r="D84" s="145" t="str">
        <f>IF(COUNTIF('勤務表 (2)'!D$3:D34,明!$A$1)=COUNTIF('勤務表 (2)'!D$3:D33,明!$A$1),"",COUNTIF('勤務表 (2)'!D$3:D34,明!$A$1))</f>
        <v/>
      </c>
      <c r="E84" s="146" t="str">
        <f>IF(COUNTIF('勤務表 (2)'!E$3:E34,明!$A$1)=COUNTIF('勤務表 (2)'!E$3:E33,明!$A$1),"",COUNTIF('勤務表 (2)'!E$3:E34,明!$A$1))</f>
        <v/>
      </c>
      <c r="F84" s="146" t="str">
        <f>IF(COUNTIF('勤務表 (2)'!F$3:F34,明!$A$1)=COUNTIF('勤務表 (2)'!F$3:F33,明!$A$1),"",COUNTIF('勤務表 (2)'!F$3:F34,明!$A$1))</f>
        <v/>
      </c>
      <c r="G84" s="146" t="str">
        <f>IF(COUNTIF('勤務表 (2)'!G$3:G34,明!$A$1)=COUNTIF('勤務表 (2)'!G$3:G33,明!$A$1),"",COUNTIF('勤務表 (2)'!G$3:G34,明!$A$1))</f>
        <v/>
      </c>
      <c r="H84" s="146" t="str">
        <f>IF(COUNTIF('勤務表 (2)'!H$3:H34,明!$A$1)=COUNTIF('勤務表 (2)'!H$3:H33,明!$A$1),"",COUNTIF('勤務表 (2)'!H$3:H34,明!$A$1))</f>
        <v/>
      </c>
      <c r="I84" s="146" t="str">
        <f>IF(COUNTIF('勤務表 (2)'!I$3:I34,明!$A$1)=COUNTIF('勤務表 (2)'!I$3:I33,明!$A$1),"",COUNTIF('勤務表 (2)'!I$3:I34,明!$A$1))</f>
        <v/>
      </c>
      <c r="J84" s="146" t="str">
        <f>IF(COUNTIF('勤務表 (2)'!J$3:J34,明!$A$1)=COUNTIF('勤務表 (2)'!J$3:J33,明!$A$1),"",COUNTIF('勤務表 (2)'!J$3:J34,明!$A$1))</f>
        <v/>
      </c>
      <c r="K84" s="146" t="str">
        <f>IF(COUNTIF('勤務表 (2)'!K$3:K34,明!$A$1)=COUNTIF('勤務表 (2)'!K$3:K33,明!$A$1),"",COUNTIF('勤務表 (2)'!K$3:K34,明!$A$1))</f>
        <v/>
      </c>
      <c r="L84" s="146" t="str">
        <f>IF(COUNTIF('勤務表 (2)'!L$3:L34,明!$A$1)=COUNTIF('勤務表 (2)'!L$3:L33,明!$A$1),"",COUNTIF('勤務表 (2)'!L$3:L34,明!$A$1))</f>
        <v/>
      </c>
      <c r="M84" s="146" t="str">
        <f>IF(COUNTIF('勤務表 (2)'!M$3:M34,明!$A$1)=COUNTIF('勤務表 (2)'!M$3:M33,明!$A$1),"",COUNTIF('勤務表 (2)'!M$3:M34,明!$A$1))</f>
        <v/>
      </c>
      <c r="N84" s="146" t="str">
        <f>IF(COUNTIF('勤務表 (2)'!N$3:N34,明!$A$1)=COUNTIF('勤務表 (2)'!N$3:N33,明!$A$1),"",COUNTIF('勤務表 (2)'!N$3:N34,明!$A$1))</f>
        <v/>
      </c>
      <c r="O84" s="146" t="str">
        <f>IF(COUNTIF('勤務表 (2)'!O$3:O34,明!$A$1)=COUNTIF('勤務表 (2)'!O$3:O33,明!$A$1),"",COUNTIF('勤務表 (2)'!O$3:O34,明!$A$1))</f>
        <v/>
      </c>
      <c r="P84" s="146" t="str">
        <f>IF(COUNTIF('勤務表 (2)'!P$3:P34,明!$A$1)=COUNTIF('勤務表 (2)'!P$3:P33,明!$A$1),"",COUNTIF('勤務表 (2)'!P$3:P34,明!$A$1))</f>
        <v/>
      </c>
      <c r="Q84" s="146" t="str">
        <f>IF(COUNTIF('勤務表 (2)'!Q$3:Q34,明!$A$1)=COUNTIF('勤務表 (2)'!Q$3:Q33,明!$A$1),"",COUNTIF('勤務表 (2)'!Q$3:Q34,明!$A$1))</f>
        <v/>
      </c>
      <c r="R84" s="146" t="str">
        <f>IF(COUNTIF('勤務表 (2)'!R$3:R34,明!$A$1)=COUNTIF('勤務表 (2)'!R$3:R33,明!$A$1),"",COUNTIF('勤務表 (2)'!R$3:R34,明!$A$1))</f>
        <v/>
      </c>
      <c r="S84" s="146" t="str">
        <f>IF(COUNTIF('勤務表 (2)'!S$3:S34,明!$A$1)=COUNTIF('勤務表 (2)'!S$3:S33,明!$A$1),"",COUNTIF('勤務表 (2)'!S$3:S34,明!$A$1))</f>
        <v/>
      </c>
      <c r="T84" s="146" t="str">
        <f>IF(COUNTIF('勤務表 (2)'!T$3:T34,明!$A$1)=COUNTIF('勤務表 (2)'!T$3:T33,明!$A$1),"",COUNTIF('勤務表 (2)'!T$3:T34,明!$A$1))</f>
        <v/>
      </c>
      <c r="U84" s="146" t="str">
        <f>IF(COUNTIF('勤務表 (2)'!U$3:U34,明!$A$1)=COUNTIF('勤務表 (2)'!U$3:U33,明!$A$1),"",COUNTIF('勤務表 (2)'!U$3:U34,明!$A$1))</f>
        <v/>
      </c>
      <c r="V84" s="146" t="str">
        <f>IF(COUNTIF('勤務表 (2)'!V$3:V34,明!$A$1)=COUNTIF('勤務表 (2)'!V$3:V33,明!$A$1),"",COUNTIF('勤務表 (2)'!V$3:V34,明!$A$1))</f>
        <v/>
      </c>
      <c r="W84" s="146" t="str">
        <f>IF(COUNTIF('勤務表 (2)'!W$3:W34,明!$A$1)=COUNTIF('勤務表 (2)'!W$3:W33,明!$A$1),"",COUNTIF('勤務表 (2)'!W$3:W34,明!$A$1))</f>
        <v/>
      </c>
      <c r="X84" s="146" t="str">
        <f>IF(COUNTIF('勤務表 (2)'!X$3:X34,明!$A$1)=COUNTIF('勤務表 (2)'!X$3:X33,明!$A$1),"",COUNTIF('勤務表 (2)'!X$3:X34,明!$A$1))</f>
        <v/>
      </c>
      <c r="Y84" s="146" t="str">
        <f>IF(COUNTIF('勤務表 (2)'!Y$3:Y34,明!$A$1)=COUNTIF('勤務表 (2)'!Y$3:Y33,明!$A$1),"",COUNTIF('勤務表 (2)'!Y$3:Y34,明!$A$1))</f>
        <v/>
      </c>
      <c r="Z84" s="146" t="str">
        <f>IF(COUNTIF('勤務表 (2)'!Z$3:Z34,明!$A$1)=COUNTIF('勤務表 (2)'!Z$3:Z33,明!$A$1),"",COUNTIF('勤務表 (2)'!Z$3:Z34,明!$A$1))</f>
        <v/>
      </c>
      <c r="AA84" s="146" t="str">
        <f>IF(COUNTIF('勤務表 (2)'!AA$3:AA34,明!$A$1)=COUNTIF('勤務表 (2)'!AA$3:AA33,明!$A$1),"",COUNTIF('勤務表 (2)'!AA$3:AA34,明!$A$1))</f>
        <v/>
      </c>
      <c r="AB84" s="146" t="str">
        <f>IF(COUNTIF('勤務表 (2)'!AB$3:AB34,明!$A$1)=COUNTIF('勤務表 (2)'!AB$3:AB33,明!$A$1),"",COUNTIF('勤務表 (2)'!AB$3:AB34,明!$A$1))</f>
        <v/>
      </c>
      <c r="AC84" s="146" t="str">
        <f>IF(COUNTIF('勤務表 (2)'!AC$3:AC34,明!$A$1)=COUNTIF('勤務表 (2)'!AC$3:AC33,明!$A$1),"",COUNTIF('勤務表 (2)'!AC$3:AC34,明!$A$1))</f>
        <v/>
      </c>
      <c r="AD84" s="146" t="str">
        <f>IF(COUNTIF('勤務表 (2)'!AD$3:AD34,明!$A$1)=COUNTIF('勤務表 (2)'!AD$3:AD33,明!$A$1),"",COUNTIF('勤務表 (2)'!AD$3:AD34,明!$A$1))</f>
        <v/>
      </c>
      <c r="AE84" s="146" t="str">
        <f>IF(COUNTIF('勤務表 (2)'!AE$3:AE34,明!$A$1)=COUNTIF('勤務表 (2)'!AE$3:AE33,明!$A$1),"",COUNTIF('勤務表 (2)'!AE$3:AE34,明!$A$1))</f>
        <v/>
      </c>
      <c r="AF84" s="146" t="str">
        <f>IF(COUNTIF('勤務表 (2)'!AF$3:AF34,明!$A$1)=COUNTIF('勤務表 (2)'!AF$3:AF33,明!$A$1),"",COUNTIF('勤務表 (2)'!AF$3:AF34,明!$A$1))</f>
        <v/>
      </c>
      <c r="AG84" s="146" t="str">
        <f>IF(COUNTIF('勤務表 (2)'!AG$3:AG34,明!$A$1)=COUNTIF('勤務表 (2)'!AG$3:AG33,明!$A$1),"",COUNTIF('勤務表 (2)'!AG$3:AG34,明!$A$1))</f>
        <v/>
      </c>
      <c r="AH84" s="144" t="str">
        <f>IF(COUNTIF('勤務表 (2)'!AH$3:AH34,明!$A$1)=COUNTIF('勤務表 (2)'!AH$3:AH33,明!$A$1),"",COUNTIF('勤務表 (2)'!AH$3:AH34,明!$A$1))</f>
        <v/>
      </c>
    </row>
    <row r="85" spans="1:34" s="37" customFormat="1" ht="13.15" customHeight="1" x14ac:dyDescent="0.2">
      <c r="A85" s="142">
        <f>IFERROR(IF(A84+1&lt;=MAX('デイリーデータ (2)'!G:G),A84+1,""),"")</f>
        <v>33</v>
      </c>
      <c r="B85" s="143" t="str">
        <f t="shared" ref="B85:B101" si="10">IFERROR(VLOOKUP(A85,stuff,2,FALSE),"")</f>
        <v>130439</v>
      </c>
      <c r="C85" s="144" t="str">
        <f t="shared" ref="C85:C101" si="11">IFERROR(VLOOKUP(A85,stuff,3,FALSE),"")</f>
        <v>福知 千佳</v>
      </c>
      <c r="D85" s="145" t="str">
        <f>IF(COUNTIF('勤務表 (2)'!D$3:D35,明!$A$1)=COUNTIF('勤務表 (2)'!D$3:D34,明!$A$1),"",COUNTIF('勤務表 (2)'!D$3:D35,明!$A$1))</f>
        <v/>
      </c>
      <c r="E85" s="146" t="str">
        <f>IF(COUNTIF('勤務表 (2)'!E$3:E35,明!$A$1)=COUNTIF('勤務表 (2)'!E$3:E34,明!$A$1),"",COUNTIF('勤務表 (2)'!E$3:E35,明!$A$1))</f>
        <v/>
      </c>
      <c r="F85" s="146" t="str">
        <f>IF(COUNTIF('勤務表 (2)'!F$3:F35,明!$A$1)=COUNTIF('勤務表 (2)'!F$3:F34,明!$A$1),"",COUNTIF('勤務表 (2)'!F$3:F35,明!$A$1))</f>
        <v/>
      </c>
      <c r="G85" s="146" t="str">
        <f>IF(COUNTIF('勤務表 (2)'!G$3:G35,明!$A$1)=COUNTIF('勤務表 (2)'!G$3:G34,明!$A$1),"",COUNTIF('勤務表 (2)'!G$3:G35,明!$A$1))</f>
        <v/>
      </c>
      <c r="H85" s="146" t="str">
        <f>IF(COUNTIF('勤務表 (2)'!H$3:H35,明!$A$1)=COUNTIF('勤務表 (2)'!H$3:H34,明!$A$1),"",COUNTIF('勤務表 (2)'!H$3:H35,明!$A$1))</f>
        <v/>
      </c>
      <c r="I85" s="146" t="str">
        <f>IF(COUNTIF('勤務表 (2)'!I$3:I35,明!$A$1)=COUNTIF('勤務表 (2)'!I$3:I34,明!$A$1),"",COUNTIF('勤務表 (2)'!I$3:I35,明!$A$1))</f>
        <v/>
      </c>
      <c r="J85" s="146">
        <f>IF(COUNTIF('勤務表 (2)'!J$3:J35,明!$A$1)=COUNTIF('勤務表 (2)'!J$3:J34,明!$A$1),"",COUNTIF('勤務表 (2)'!J$3:J35,明!$A$1))</f>
        <v>2</v>
      </c>
      <c r="K85" s="146" t="str">
        <f>IF(COUNTIF('勤務表 (2)'!K$3:K35,明!$A$1)=COUNTIF('勤務表 (2)'!K$3:K34,明!$A$1),"",COUNTIF('勤務表 (2)'!K$3:K35,明!$A$1))</f>
        <v/>
      </c>
      <c r="L85" s="146" t="str">
        <f>IF(COUNTIF('勤務表 (2)'!L$3:L35,明!$A$1)=COUNTIF('勤務表 (2)'!L$3:L34,明!$A$1),"",COUNTIF('勤務表 (2)'!L$3:L35,明!$A$1))</f>
        <v/>
      </c>
      <c r="M85" s="146" t="str">
        <f>IF(COUNTIF('勤務表 (2)'!M$3:M35,明!$A$1)=COUNTIF('勤務表 (2)'!M$3:M34,明!$A$1),"",COUNTIF('勤務表 (2)'!M$3:M35,明!$A$1))</f>
        <v/>
      </c>
      <c r="N85" s="146" t="str">
        <f>IF(COUNTIF('勤務表 (2)'!N$3:N35,明!$A$1)=COUNTIF('勤務表 (2)'!N$3:N34,明!$A$1),"",COUNTIF('勤務表 (2)'!N$3:N35,明!$A$1))</f>
        <v/>
      </c>
      <c r="O85" s="146" t="str">
        <f>IF(COUNTIF('勤務表 (2)'!O$3:O35,明!$A$1)=COUNTIF('勤務表 (2)'!O$3:O34,明!$A$1),"",COUNTIF('勤務表 (2)'!O$3:O35,明!$A$1))</f>
        <v/>
      </c>
      <c r="P85" s="146" t="str">
        <f>IF(COUNTIF('勤務表 (2)'!P$3:P35,明!$A$1)=COUNTIF('勤務表 (2)'!P$3:P34,明!$A$1),"",COUNTIF('勤務表 (2)'!P$3:P35,明!$A$1))</f>
        <v/>
      </c>
      <c r="Q85" s="146" t="str">
        <f>IF(COUNTIF('勤務表 (2)'!Q$3:Q35,明!$A$1)=COUNTIF('勤務表 (2)'!Q$3:Q34,明!$A$1),"",COUNTIF('勤務表 (2)'!Q$3:Q35,明!$A$1))</f>
        <v/>
      </c>
      <c r="R85" s="146" t="str">
        <f>IF(COUNTIF('勤務表 (2)'!R$3:R35,明!$A$1)=COUNTIF('勤務表 (2)'!R$3:R34,明!$A$1),"",COUNTIF('勤務表 (2)'!R$3:R35,明!$A$1))</f>
        <v/>
      </c>
      <c r="S85" s="146" t="str">
        <f>IF(COUNTIF('勤務表 (2)'!S$3:S35,明!$A$1)=COUNTIF('勤務表 (2)'!S$3:S34,明!$A$1),"",COUNTIF('勤務表 (2)'!S$3:S35,明!$A$1))</f>
        <v/>
      </c>
      <c r="T85" s="146" t="str">
        <f>IF(COUNTIF('勤務表 (2)'!T$3:T35,明!$A$1)=COUNTIF('勤務表 (2)'!T$3:T34,明!$A$1),"",COUNTIF('勤務表 (2)'!T$3:T35,明!$A$1))</f>
        <v/>
      </c>
      <c r="U85" s="146" t="str">
        <f>IF(COUNTIF('勤務表 (2)'!U$3:U35,明!$A$1)=COUNTIF('勤務表 (2)'!U$3:U34,明!$A$1),"",COUNTIF('勤務表 (2)'!U$3:U35,明!$A$1))</f>
        <v/>
      </c>
      <c r="V85" s="146" t="str">
        <f>IF(COUNTIF('勤務表 (2)'!V$3:V35,明!$A$1)=COUNTIF('勤務表 (2)'!V$3:V34,明!$A$1),"",COUNTIF('勤務表 (2)'!V$3:V35,明!$A$1))</f>
        <v/>
      </c>
      <c r="W85" s="146" t="str">
        <f>IF(COUNTIF('勤務表 (2)'!W$3:W35,明!$A$1)=COUNTIF('勤務表 (2)'!W$3:W34,明!$A$1),"",COUNTIF('勤務表 (2)'!W$3:W35,明!$A$1))</f>
        <v/>
      </c>
      <c r="X85" s="146" t="str">
        <f>IF(COUNTIF('勤務表 (2)'!X$3:X35,明!$A$1)=COUNTIF('勤務表 (2)'!X$3:X34,明!$A$1),"",COUNTIF('勤務表 (2)'!X$3:X35,明!$A$1))</f>
        <v/>
      </c>
      <c r="Y85" s="146" t="str">
        <f>IF(COUNTIF('勤務表 (2)'!Y$3:Y35,明!$A$1)=COUNTIF('勤務表 (2)'!Y$3:Y34,明!$A$1),"",COUNTIF('勤務表 (2)'!Y$3:Y35,明!$A$1))</f>
        <v/>
      </c>
      <c r="Z85" s="146" t="str">
        <f>IF(COUNTIF('勤務表 (2)'!Z$3:Z35,明!$A$1)=COUNTIF('勤務表 (2)'!Z$3:Z34,明!$A$1),"",COUNTIF('勤務表 (2)'!Z$3:Z35,明!$A$1))</f>
        <v/>
      </c>
      <c r="AA85" s="146" t="str">
        <f>IF(COUNTIF('勤務表 (2)'!AA$3:AA35,明!$A$1)=COUNTIF('勤務表 (2)'!AA$3:AA34,明!$A$1),"",COUNTIF('勤務表 (2)'!AA$3:AA35,明!$A$1))</f>
        <v/>
      </c>
      <c r="AB85" s="146" t="str">
        <f>IF(COUNTIF('勤務表 (2)'!AB$3:AB35,明!$A$1)=COUNTIF('勤務表 (2)'!AB$3:AB34,明!$A$1),"",COUNTIF('勤務表 (2)'!AB$3:AB35,明!$A$1))</f>
        <v/>
      </c>
      <c r="AC85" s="146">
        <f>IF(COUNTIF('勤務表 (2)'!AC$3:AC35,明!$A$1)=COUNTIF('勤務表 (2)'!AC$3:AC34,明!$A$1),"",COUNTIF('勤務表 (2)'!AC$3:AC35,明!$A$1))</f>
        <v>2</v>
      </c>
      <c r="AD85" s="146" t="str">
        <f>IF(COUNTIF('勤務表 (2)'!AD$3:AD35,明!$A$1)=COUNTIF('勤務表 (2)'!AD$3:AD34,明!$A$1),"",COUNTIF('勤務表 (2)'!AD$3:AD35,明!$A$1))</f>
        <v/>
      </c>
      <c r="AE85" s="146" t="str">
        <f>IF(COUNTIF('勤務表 (2)'!AE$3:AE35,明!$A$1)=COUNTIF('勤務表 (2)'!AE$3:AE34,明!$A$1),"",COUNTIF('勤務表 (2)'!AE$3:AE35,明!$A$1))</f>
        <v/>
      </c>
      <c r="AF85" s="146" t="str">
        <f>IF(COUNTIF('勤務表 (2)'!AF$3:AF35,明!$A$1)=COUNTIF('勤務表 (2)'!AF$3:AF34,明!$A$1),"",COUNTIF('勤務表 (2)'!AF$3:AF35,明!$A$1))</f>
        <v/>
      </c>
      <c r="AG85" s="146" t="str">
        <f>IF(COUNTIF('勤務表 (2)'!AG$3:AG35,明!$A$1)=COUNTIF('勤務表 (2)'!AG$3:AG34,明!$A$1),"",COUNTIF('勤務表 (2)'!AG$3:AG35,明!$A$1))</f>
        <v/>
      </c>
      <c r="AH85" s="144" t="str">
        <f>IF(COUNTIF('勤務表 (2)'!AH$3:AH35,明!$A$1)=COUNTIF('勤務表 (2)'!AH$3:AH34,明!$A$1),"",COUNTIF('勤務表 (2)'!AH$3:AH35,明!$A$1))</f>
        <v/>
      </c>
    </row>
    <row r="86" spans="1:34" s="37" customFormat="1" ht="13.15" customHeight="1" x14ac:dyDescent="0.2">
      <c r="A86" s="142">
        <f>IFERROR(IF(A85+1&lt;=MAX('デイリーデータ (2)'!G:G),A85+1,""),"")</f>
        <v>34</v>
      </c>
      <c r="B86" s="143" t="str">
        <f t="shared" si="10"/>
        <v>130441</v>
      </c>
      <c r="C86" s="144" t="str">
        <f t="shared" si="11"/>
        <v>袋 隼哉</v>
      </c>
      <c r="D86" s="145" t="str">
        <f>IF(COUNTIF('勤務表 (2)'!D$3:D36,明!$A$1)=COUNTIF('勤務表 (2)'!D$3:D35,明!$A$1),"",COUNTIF('勤務表 (2)'!D$3:D36,明!$A$1))</f>
        <v/>
      </c>
      <c r="E86" s="146" t="str">
        <f>IF(COUNTIF('勤務表 (2)'!E$3:E36,明!$A$1)=COUNTIF('勤務表 (2)'!E$3:E35,明!$A$1),"",COUNTIF('勤務表 (2)'!E$3:E36,明!$A$1))</f>
        <v/>
      </c>
      <c r="F86" s="146" t="str">
        <f>IF(COUNTIF('勤務表 (2)'!F$3:F36,明!$A$1)=COUNTIF('勤務表 (2)'!F$3:F35,明!$A$1),"",COUNTIF('勤務表 (2)'!F$3:F36,明!$A$1))</f>
        <v/>
      </c>
      <c r="G86" s="146" t="str">
        <f>IF(COUNTIF('勤務表 (2)'!G$3:G36,明!$A$1)=COUNTIF('勤務表 (2)'!G$3:G35,明!$A$1),"",COUNTIF('勤務表 (2)'!G$3:G36,明!$A$1))</f>
        <v/>
      </c>
      <c r="H86" s="146">
        <f>IF(COUNTIF('勤務表 (2)'!H$3:H36,明!$A$1)=COUNTIF('勤務表 (2)'!H$3:H35,明!$A$1),"",COUNTIF('勤務表 (2)'!H$3:H36,明!$A$1))</f>
        <v>1</v>
      </c>
      <c r="I86" s="146" t="str">
        <f>IF(COUNTIF('勤務表 (2)'!I$3:I36,明!$A$1)=COUNTIF('勤務表 (2)'!I$3:I35,明!$A$1),"",COUNTIF('勤務表 (2)'!I$3:I36,明!$A$1))</f>
        <v/>
      </c>
      <c r="J86" s="146" t="str">
        <f>IF(COUNTIF('勤務表 (2)'!J$3:J36,明!$A$1)=COUNTIF('勤務表 (2)'!J$3:J35,明!$A$1),"",COUNTIF('勤務表 (2)'!J$3:J36,明!$A$1))</f>
        <v/>
      </c>
      <c r="K86" s="146" t="str">
        <f>IF(COUNTIF('勤務表 (2)'!K$3:K36,明!$A$1)=COUNTIF('勤務表 (2)'!K$3:K35,明!$A$1),"",COUNTIF('勤務表 (2)'!K$3:K36,明!$A$1))</f>
        <v/>
      </c>
      <c r="L86" s="146" t="str">
        <f>IF(COUNTIF('勤務表 (2)'!L$3:L36,明!$A$1)=COUNTIF('勤務表 (2)'!L$3:L35,明!$A$1),"",COUNTIF('勤務表 (2)'!L$3:L36,明!$A$1))</f>
        <v/>
      </c>
      <c r="M86" s="146" t="str">
        <f>IF(COUNTIF('勤務表 (2)'!M$3:M36,明!$A$1)=COUNTIF('勤務表 (2)'!M$3:M35,明!$A$1),"",COUNTIF('勤務表 (2)'!M$3:M36,明!$A$1))</f>
        <v/>
      </c>
      <c r="N86" s="146" t="str">
        <f>IF(COUNTIF('勤務表 (2)'!N$3:N36,明!$A$1)=COUNTIF('勤務表 (2)'!N$3:N35,明!$A$1),"",COUNTIF('勤務表 (2)'!N$3:N36,明!$A$1))</f>
        <v/>
      </c>
      <c r="O86" s="146" t="str">
        <f>IF(COUNTIF('勤務表 (2)'!O$3:O36,明!$A$1)=COUNTIF('勤務表 (2)'!O$3:O35,明!$A$1),"",COUNTIF('勤務表 (2)'!O$3:O36,明!$A$1))</f>
        <v/>
      </c>
      <c r="P86" s="146" t="str">
        <f>IF(COUNTIF('勤務表 (2)'!P$3:P36,明!$A$1)=COUNTIF('勤務表 (2)'!P$3:P35,明!$A$1),"",COUNTIF('勤務表 (2)'!P$3:P36,明!$A$1))</f>
        <v/>
      </c>
      <c r="Q86" s="146" t="str">
        <f>IF(COUNTIF('勤務表 (2)'!Q$3:Q36,明!$A$1)=COUNTIF('勤務表 (2)'!Q$3:Q35,明!$A$1),"",COUNTIF('勤務表 (2)'!Q$3:Q36,明!$A$1))</f>
        <v/>
      </c>
      <c r="R86" s="146" t="str">
        <f>IF(COUNTIF('勤務表 (2)'!R$3:R36,明!$A$1)=COUNTIF('勤務表 (2)'!R$3:R35,明!$A$1),"",COUNTIF('勤務表 (2)'!R$3:R36,明!$A$1))</f>
        <v/>
      </c>
      <c r="S86" s="146" t="str">
        <f>IF(COUNTIF('勤務表 (2)'!S$3:S36,明!$A$1)=COUNTIF('勤務表 (2)'!S$3:S35,明!$A$1),"",COUNTIF('勤務表 (2)'!S$3:S36,明!$A$1))</f>
        <v/>
      </c>
      <c r="T86" s="146" t="str">
        <f>IF(COUNTIF('勤務表 (2)'!T$3:T36,明!$A$1)=COUNTIF('勤務表 (2)'!T$3:T35,明!$A$1),"",COUNTIF('勤務表 (2)'!T$3:T36,明!$A$1))</f>
        <v/>
      </c>
      <c r="U86" s="146">
        <f>IF(COUNTIF('勤務表 (2)'!U$3:U36,明!$A$1)=COUNTIF('勤務表 (2)'!U$3:U35,明!$A$1),"",COUNTIF('勤務表 (2)'!U$3:U36,明!$A$1))</f>
        <v>1</v>
      </c>
      <c r="V86" s="146" t="str">
        <f>IF(COUNTIF('勤務表 (2)'!V$3:V36,明!$A$1)=COUNTIF('勤務表 (2)'!V$3:V35,明!$A$1),"",COUNTIF('勤務表 (2)'!V$3:V36,明!$A$1))</f>
        <v/>
      </c>
      <c r="W86" s="146" t="str">
        <f>IF(COUNTIF('勤務表 (2)'!W$3:W36,明!$A$1)=COUNTIF('勤務表 (2)'!W$3:W35,明!$A$1),"",COUNTIF('勤務表 (2)'!W$3:W36,明!$A$1))</f>
        <v/>
      </c>
      <c r="X86" s="146" t="str">
        <f>IF(COUNTIF('勤務表 (2)'!X$3:X36,明!$A$1)=COUNTIF('勤務表 (2)'!X$3:X35,明!$A$1),"",COUNTIF('勤務表 (2)'!X$3:X36,明!$A$1))</f>
        <v/>
      </c>
      <c r="Y86" s="146" t="str">
        <f>IF(COUNTIF('勤務表 (2)'!Y$3:Y36,明!$A$1)=COUNTIF('勤務表 (2)'!Y$3:Y35,明!$A$1),"",COUNTIF('勤務表 (2)'!Y$3:Y36,明!$A$1))</f>
        <v/>
      </c>
      <c r="Z86" s="146">
        <f>IF(COUNTIF('勤務表 (2)'!Z$3:Z36,明!$A$1)=COUNTIF('勤務表 (2)'!Z$3:Z35,明!$A$1),"",COUNTIF('勤務表 (2)'!Z$3:Z36,明!$A$1))</f>
        <v>2</v>
      </c>
      <c r="AA86" s="146" t="str">
        <f>IF(COUNTIF('勤務表 (2)'!AA$3:AA36,明!$A$1)=COUNTIF('勤務表 (2)'!AA$3:AA35,明!$A$1),"",COUNTIF('勤務表 (2)'!AA$3:AA36,明!$A$1))</f>
        <v/>
      </c>
      <c r="AB86" s="146" t="str">
        <f>IF(COUNTIF('勤務表 (2)'!AB$3:AB36,明!$A$1)=COUNTIF('勤務表 (2)'!AB$3:AB35,明!$A$1),"",COUNTIF('勤務表 (2)'!AB$3:AB36,明!$A$1))</f>
        <v/>
      </c>
      <c r="AC86" s="146" t="str">
        <f>IF(COUNTIF('勤務表 (2)'!AC$3:AC36,明!$A$1)=COUNTIF('勤務表 (2)'!AC$3:AC35,明!$A$1),"",COUNTIF('勤務表 (2)'!AC$3:AC36,明!$A$1))</f>
        <v/>
      </c>
      <c r="AD86" s="146" t="str">
        <f>IF(COUNTIF('勤務表 (2)'!AD$3:AD36,明!$A$1)=COUNTIF('勤務表 (2)'!AD$3:AD35,明!$A$1),"",COUNTIF('勤務表 (2)'!AD$3:AD36,明!$A$1))</f>
        <v/>
      </c>
      <c r="AE86" s="146" t="str">
        <f>IF(COUNTIF('勤務表 (2)'!AE$3:AE36,明!$A$1)=COUNTIF('勤務表 (2)'!AE$3:AE35,明!$A$1),"",COUNTIF('勤務表 (2)'!AE$3:AE36,明!$A$1))</f>
        <v/>
      </c>
      <c r="AF86" s="146" t="str">
        <f>IF(COUNTIF('勤務表 (2)'!AF$3:AF36,明!$A$1)=COUNTIF('勤務表 (2)'!AF$3:AF35,明!$A$1),"",COUNTIF('勤務表 (2)'!AF$3:AF36,明!$A$1))</f>
        <v/>
      </c>
      <c r="AG86" s="146" t="str">
        <f>IF(COUNTIF('勤務表 (2)'!AG$3:AG36,明!$A$1)=COUNTIF('勤務表 (2)'!AG$3:AG35,明!$A$1),"",COUNTIF('勤務表 (2)'!AG$3:AG36,明!$A$1))</f>
        <v/>
      </c>
      <c r="AH86" s="144" t="str">
        <f>IF(COUNTIF('勤務表 (2)'!AH$3:AH36,明!$A$1)=COUNTIF('勤務表 (2)'!AH$3:AH35,明!$A$1),"",COUNTIF('勤務表 (2)'!AH$3:AH36,明!$A$1))</f>
        <v/>
      </c>
    </row>
    <row r="87" spans="1:34" s="37" customFormat="1" ht="13.15" customHeight="1" x14ac:dyDescent="0.2">
      <c r="A87" s="142">
        <f>IFERROR(IF(A86+1&lt;=MAX('デイリーデータ (2)'!G:G),A86+1,""),"")</f>
        <v>35</v>
      </c>
      <c r="B87" s="143" t="str">
        <f t="shared" si="10"/>
        <v>130831</v>
      </c>
      <c r="C87" s="144" t="str">
        <f t="shared" si="11"/>
        <v>雨池 凌也</v>
      </c>
      <c r="D87" s="145" t="str">
        <f>IF(COUNTIF('勤務表 (2)'!D$3:D37,明!$A$1)=COUNTIF('勤務表 (2)'!D$3:D36,明!$A$1),"",COUNTIF('勤務表 (2)'!D$3:D37,明!$A$1))</f>
        <v/>
      </c>
      <c r="E87" s="146" t="str">
        <f>IF(COUNTIF('勤務表 (2)'!E$3:E37,明!$A$1)=COUNTIF('勤務表 (2)'!E$3:E36,明!$A$1),"",COUNTIF('勤務表 (2)'!E$3:E37,明!$A$1))</f>
        <v/>
      </c>
      <c r="F87" s="146" t="str">
        <f>IF(COUNTIF('勤務表 (2)'!F$3:F37,明!$A$1)=COUNTIF('勤務表 (2)'!F$3:F36,明!$A$1),"",COUNTIF('勤務表 (2)'!F$3:F37,明!$A$1))</f>
        <v/>
      </c>
      <c r="G87" s="146" t="str">
        <f>IF(COUNTIF('勤務表 (2)'!G$3:G37,明!$A$1)=COUNTIF('勤務表 (2)'!G$3:G36,明!$A$1),"",COUNTIF('勤務表 (2)'!G$3:G37,明!$A$1))</f>
        <v/>
      </c>
      <c r="H87" s="146" t="str">
        <f>IF(COUNTIF('勤務表 (2)'!H$3:H37,明!$A$1)=COUNTIF('勤務表 (2)'!H$3:H36,明!$A$1),"",COUNTIF('勤務表 (2)'!H$3:H37,明!$A$1))</f>
        <v/>
      </c>
      <c r="I87" s="146" t="str">
        <f>IF(COUNTIF('勤務表 (2)'!I$3:I37,明!$A$1)=COUNTIF('勤務表 (2)'!I$3:I36,明!$A$1),"",COUNTIF('勤務表 (2)'!I$3:I37,明!$A$1))</f>
        <v/>
      </c>
      <c r="J87" s="146" t="str">
        <f>IF(COUNTIF('勤務表 (2)'!J$3:J37,明!$A$1)=COUNTIF('勤務表 (2)'!J$3:J36,明!$A$1),"",COUNTIF('勤務表 (2)'!J$3:J37,明!$A$1))</f>
        <v/>
      </c>
      <c r="K87" s="146" t="str">
        <f>IF(COUNTIF('勤務表 (2)'!K$3:K37,明!$A$1)=COUNTIF('勤務表 (2)'!K$3:K36,明!$A$1),"",COUNTIF('勤務表 (2)'!K$3:K37,明!$A$1))</f>
        <v/>
      </c>
      <c r="L87" s="146">
        <f>IF(COUNTIF('勤務表 (2)'!L$3:L37,明!$A$1)=COUNTIF('勤務表 (2)'!L$3:L36,明!$A$1),"",COUNTIF('勤務表 (2)'!L$3:L37,明!$A$1))</f>
        <v>2</v>
      </c>
      <c r="M87" s="146" t="str">
        <f>IF(COUNTIF('勤務表 (2)'!M$3:M37,明!$A$1)=COUNTIF('勤務表 (2)'!M$3:M36,明!$A$1),"",COUNTIF('勤務表 (2)'!M$3:M37,明!$A$1))</f>
        <v/>
      </c>
      <c r="N87" s="146" t="str">
        <f>IF(COUNTIF('勤務表 (2)'!N$3:N37,明!$A$1)=COUNTIF('勤務表 (2)'!N$3:N36,明!$A$1),"",COUNTIF('勤務表 (2)'!N$3:N37,明!$A$1))</f>
        <v/>
      </c>
      <c r="O87" s="146" t="str">
        <f>IF(COUNTIF('勤務表 (2)'!O$3:O37,明!$A$1)=COUNTIF('勤務表 (2)'!O$3:O36,明!$A$1),"",COUNTIF('勤務表 (2)'!O$3:O37,明!$A$1))</f>
        <v/>
      </c>
      <c r="P87" s="146" t="str">
        <f>IF(COUNTIF('勤務表 (2)'!P$3:P37,明!$A$1)=COUNTIF('勤務表 (2)'!P$3:P36,明!$A$1),"",COUNTIF('勤務表 (2)'!P$3:P37,明!$A$1))</f>
        <v/>
      </c>
      <c r="Q87" s="146" t="str">
        <f>IF(COUNTIF('勤務表 (2)'!Q$3:Q37,明!$A$1)=COUNTIF('勤務表 (2)'!Q$3:Q36,明!$A$1),"",COUNTIF('勤務表 (2)'!Q$3:Q37,明!$A$1))</f>
        <v/>
      </c>
      <c r="R87" s="146" t="str">
        <f>IF(COUNTIF('勤務表 (2)'!R$3:R37,明!$A$1)=COUNTIF('勤務表 (2)'!R$3:R36,明!$A$1),"",COUNTIF('勤務表 (2)'!R$3:R37,明!$A$1))</f>
        <v/>
      </c>
      <c r="S87" s="146" t="str">
        <f>IF(COUNTIF('勤務表 (2)'!S$3:S37,明!$A$1)=COUNTIF('勤務表 (2)'!S$3:S36,明!$A$1),"",COUNTIF('勤務表 (2)'!S$3:S37,明!$A$1))</f>
        <v/>
      </c>
      <c r="T87" s="146" t="str">
        <f>IF(COUNTIF('勤務表 (2)'!T$3:T37,明!$A$1)=COUNTIF('勤務表 (2)'!T$3:T36,明!$A$1),"",COUNTIF('勤務表 (2)'!T$3:T37,明!$A$1))</f>
        <v/>
      </c>
      <c r="U87" s="146" t="str">
        <f>IF(COUNTIF('勤務表 (2)'!U$3:U37,明!$A$1)=COUNTIF('勤務表 (2)'!U$3:U36,明!$A$1),"",COUNTIF('勤務表 (2)'!U$3:U37,明!$A$1))</f>
        <v/>
      </c>
      <c r="V87" s="146" t="str">
        <f>IF(COUNTIF('勤務表 (2)'!V$3:V37,明!$A$1)=COUNTIF('勤務表 (2)'!V$3:V36,明!$A$1),"",COUNTIF('勤務表 (2)'!V$3:V37,明!$A$1))</f>
        <v/>
      </c>
      <c r="W87" s="146" t="str">
        <f>IF(COUNTIF('勤務表 (2)'!W$3:W37,明!$A$1)=COUNTIF('勤務表 (2)'!W$3:W36,明!$A$1),"",COUNTIF('勤務表 (2)'!W$3:W37,明!$A$1))</f>
        <v/>
      </c>
      <c r="X87" s="146">
        <f>IF(COUNTIF('勤務表 (2)'!X$3:X37,明!$A$1)=COUNTIF('勤務表 (2)'!X$3:X36,明!$A$1),"",COUNTIF('勤務表 (2)'!X$3:X37,明!$A$1))</f>
        <v>2</v>
      </c>
      <c r="Y87" s="146" t="str">
        <f>IF(COUNTIF('勤務表 (2)'!Y$3:Y37,明!$A$1)=COUNTIF('勤務表 (2)'!Y$3:Y36,明!$A$1),"",COUNTIF('勤務表 (2)'!Y$3:Y37,明!$A$1))</f>
        <v/>
      </c>
      <c r="Z87" s="146" t="str">
        <f>IF(COUNTIF('勤務表 (2)'!Z$3:Z37,明!$A$1)=COUNTIF('勤務表 (2)'!Z$3:Z36,明!$A$1),"",COUNTIF('勤務表 (2)'!Z$3:Z37,明!$A$1))</f>
        <v/>
      </c>
      <c r="AA87" s="146" t="str">
        <f>IF(COUNTIF('勤務表 (2)'!AA$3:AA37,明!$A$1)=COUNTIF('勤務表 (2)'!AA$3:AA36,明!$A$1),"",COUNTIF('勤務表 (2)'!AA$3:AA37,明!$A$1))</f>
        <v/>
      </c>
      <c r="AB87" s="146" t="str">
        <f>IF(COUNTIF('勤務表 (2)'!AB$3:AB37,明!$A$1)=COUNTIF('勤務表 (2)'!AB$3:AB36,明!$A$1),"",COUNTIF('勤務表 (2)'!AB$3:AB37,明!$A$1))</f>
        <v/>
      </c>
      <c r="AC87" s="146" t="str">
        <f>IF(COUNTIF('勤務表 (2)'!AC$3:AC37,明!$A$1)=COUNTIF('勤務表 (2)'!AC$3:AC36,明!$A$1),"",COUNTIF('勤務表 (2)'!AC$3:AC37,明!$A$1))</f>
        <v/>
      </c>
      <c r="AD87" s="146">
        <f>IF(COUNTIF('勤務表 (2)'!AD$3:AD37,明!$A$1)=COUNTIF('勤務表 (2)'!AD$3:AD36,明!$A$1),"",COUNTIF('勤務表 (2)'!AD$3:AD37,明!$A$1))</f>
        <v>2</v>
      </c>
      <c r="AE87" s="146" t="str">
        <f>IF(COUNTIF('勤務表 (2)'!AE$3:AE37,明!$A$1)=COUNTIF('勤務表 (2)'!AE$3:AE36,明!$A$1),"",COUNTIF('勤務表 (2)'!AE$3:AE37,明!$A$1))</f>
        <v/>
      </c>
      <c r="AF87" s="146" t="str">
        <f>IF(COUNTIF('勤務表 (2)'!AF$3:AF37,明!$A$1)=COUNTIF('勤務表 (2)'!AF$3:AF36,明!$A$1),"",COUNTIF('勤務表 (2)'!AF$3:AF37,明!$A$1))</f>
        <v/>
      </c>
      <c r="AG87" s="146" t="str">
        <f>IF(COUNTIF('勤務表 (2)'!AG$3:AG37,明!$A$1)=COUNTIF('勤務表 (2)'!AG$3:AG36,明!$A$1),"",COUNTIF('勤務表 (2)'!AG$3:AG37,明!$A$1))</f>
        <v/>
      </c>
      <c r="AH87" s="144" t="str">
        <f>IF(COUNTIF('勤務表 (2)'!AH$3:AH37,明!$A$1)=COUNTIF('勤務表 (2)'!AH$3:AH36,明!$A$1),"",COUNTIF('勤務表 (2)'!AH$3:AH37,明!$A$1))</f>
        <v/>
      </c>
    </row>
    <row r="88" spans="1:34" s="37" customFormat="1" ht="13.15" customHeight="1" x14ac:dyDescent="0.2">
      <c r="A88" s="142">
        <f>IFERROR(IF(A87+1&lt;=MAX('デイリーデータ (2)'!G:G),A87+1,""),"")</f>
        <v>36</v>
      </c>
      <c r="B88" s="143" t="str">
        <f t="shared" si="10"/>
        <v>131603</v>
      </c>
      <c r="C88" s="144" t="str">
        <f t="shared" si="11"/>
        <v>中川 大誠</v>
      </c>
      <c r="D88" s="145" t="str">
        <f>IF(COUNTIF('勤務表 (2)'!D$3:D38,明!$A$1)=COUNTIF('勤務表 (2)'!D$3:D37,明!$A$1),"",COUNTIF('勤務表 (2)'!D$3:D38,明!$A$1))</f>
        <v/>
      </c>
      <c r="E88" s="146" t="str">
        <f>IF(COUNTIF('勤務表 (2)'!E$3:E38,明!$A$1)=COUNTIF('勤務表 (2)'!E$3:E37,明!$A$1),"",COUNTIF('勤務表 (2)'!E$3:E38,明!$A$1))</f>
        <v/>
      </c>
      <c r="F88" s="146" t="str">
        <f>IF(COUNTIF('勤務表 (2)'!F$3:F38,明!$A$1)=COUNTIF('勤務表 (2)'!F$3:F37,明!$A$1),"",COUNTIF('勤務表 (2)'!F$3:F38,明!$A$1))</f>
        <v/>
      </c>
      <c r="G88" s="146" t="str">
        <f>IF(COUNTIF('勤務表 (2)'!G$3:G38,明!$A$1)=COUNTIF('勤務表 (2)'!G$3:G37,明!$A$1),"",COUNTIF('勤務表 (2)'!G$3:G38,明!$A$1))</f>
        <v/>
      </c>
      <c r="H88" s="146" t="str">
        <f>IF(COUNTIF('勤務表 (2)'!H$3:H38,明!$A$1)=COUNTIF('勤務表 (2)'!H$3:H37,明!$A$1),"",COUNTIF('勤務表 (2)'!H$3:H38,明!$A$1))</f>
        <v/>
      </c>
      <c r="I88" s="146" t="str">
        <f>IF(COUNTIF('勤務表 (2)'!I$3:I38,明!$A$1)=COUNTIF('勤務表 (2)'!I$3:I37,明!$A$1),"",COUNTIF('勤務表 (2)'!I$3:I38,明!$A$1))</f>
        <v/>
      </c>
      <c r="J88" s="146" t="str">
        <f>IF(COUNTIF('勤務表 (2)'!J$3:J38,明!$A$1)=COUNTIF('勤務表 (2)'!J$3:J37,明!$A$1),"",COUNTIF('勤務表 (2)'!J$3:J38,明!$A$1))</f>
        <v/>
      </c>
      <c r="K88" s="146" t="str">
        <f>IF(COUNTIF('勤務表 (2)'!K$3:K38,明!$A$1)=COUNTIF('勤務表 (2)'!K$3:K37,明!$A$1),"",COUNTIF('勤務表 (2)'!K$3:K38,明!$A$1))</f>
        <v/>
      </c>
      <c r="L88" s="146" t="str">
        <f>IF(COUNTIF('勤務表 (2)'!L$3:L38,明!$A$1)=COUNTIF('勤務表 (2)'!L$3:L37,明!$A$1),"",COUNTIF('勤務表 (2)'!L$3:L38,明!$A$1))</f>
        <v/>
      </c>
      <c r="M88" s="146" t="str">
        <f>IF(COUNTIF('勤務表 (2)'!M$3:M38,明!$A$1)=COUNTIF('勤務表 (2)'!M$3:M37,明!$A$1),"",COUNTIF('勤務表 (2)'!M$3:M38,明!$A$1))</f>
        <v/>
      </c>
      <c r="N88" s="146" t="str">
        <f>IF(COUNTIF('勤務表 (2)'!N$3:N38,明!$A$1)=COUNTIF('勤務表 (2)'!N$3:N37,明!$A$1),"",COUNTIF('勤務表 (2)'!N$3:N38,明!$A$1))</f>
        <v/>
      </c>
      <c r="O88" s="146" t="str">
        <f>IF(COUNTIF('勤務表 (2)'!O$3:O38,明!$A$1)=COUNTIF('勤務表 (2)'!O$3:O37,明!$A$1),"",COUNTIF('勤務表 (2)'!O$3:O38,明!$A$1))</f>
        <v/>
      </c>
      <c r="P88" s="146" t="str">
        <f>IF(COUNTIF('勤務表 (2)'!P$3:P38,明!$A$1)=COUNTIF('勤務表 (2)'!P$3:P37,明!$A$1),"",COUNTIF('勤務表 (2)'!P$3:P38,明!$A$1))</f>
        <v/>
      </c>
      <c r="Q88" s="146" t="str">
        <f>IF(COUNTIF('勤務表 (2)'!Q$3:Q38,明!$A$1)=COUNTIF('勤務表 (2)'!Q$3:Q37,明!$A$1),"",COUNTIF('勤務表 (2)'!Q$3:Q38,明!$A$1))</f>
        <v/>
      </c>
      <c r="R88" s="146" t="str">
        <f>IF(COUNTIF('勤務表 (2)'!R$3:R38,明!$A$1)=COUNTIF('勤務表 (2)'!R$3:R37,明!$A$1),"",COUNTIF('勤務表 (2)'!R$3:R38,明!$A$1))</f>
        <v/>
      </c>
      <c r="S88" s="146" t="str">
        <f>IF(COUNTIF('勤務表 (2)'!S$3:S38,明!$A$1)=COUNTIF('勤務表 (2)'!S$3:S37,明!$A$1),"",COUNTIF('勤務表 (2)'!S$3:S38,明!$A$1))</f>
        <v/>
      </c>
      <c r="T88" s="146" t="str">
        <f>IF(COUNTIF('勤務表 (2)'!T$3:T38,明!$A$1)=COUNTIF('勤務表 (2)'!T$3:T37,明!$A$1),"",COUNTIF('勤務表 (2)'!T$3:T38,明!$A$1))</f>
        <v/>
      </c>
      <c r="U88" s="146" t="str">
        <f>IF(COUNTIF('勤務表 (2)'!U$3:U38,明!$A$1)=COUNTIF('勤務表 (2)'!U$3:U37,明!$A$1),"",COUNTIF('勤務表 (2)'!U$3:U38,明!$A$1))</f>
        <v/>
      </c>
      <c r="V88" s="146" t="str">
        <f>IF(COUNTIF('勤務表 (2)'!V$3:V38,明!$A$1)=COUNTIF('勤務表 (2)'!V$3:V37,明!$A$1),"",COUNTIF('勤務表 (2)'!V$3:V38,明!$A$1))</f>
        <v/>
      </c>
      <c r="W88" s="146" t="str">
        <f>IF(COUNTIF('勤務表 (2)'!W$3:W38,明!$A$1)=COUNTIF('勤務表 (2)'!W$3:W37,明!$A$1),"",COUNTIF('勤務表 (2)'!W$3:W38,明!$A$1))</f>
        <v/>
      </c>
      <c r="X88" s="146" t="str">
        <f>IF(COUNTIF('勤務表 (2)'!X$3:X38,明!$A$1)=COUNTIF('勤務表 (2)'!X$3:X37,明!$A$1),"",COUNTIF('勤務表 (2)'!X$3:X38,明!$A$1))</f>
        <v/>
      </c>
      <c r="Y88" s="146" t="str">
        <f>IF(COUNTIF('勤務表 (2)'!Y$3:Y38,明!$A$1)=COUNTIF('勤務表 (2)'!Y$3:Y37,明!$A$1),"",COUNTIF('勤務表 (2)'!Y$3:Y38,明!$A$1))</f>
        <v/>
      </c>
      <c r="Z88" s="146" t="str">
        <f>IF(COUNTIF('勤務表 (2)'!Z$3:Z38,明!$A$1)=COUNTIF('勤務表 (2)'!Z$3:Z37,明!$A$1),"",COUNTIF('勤務表 (2)'!Z$3:Z38,明!$A$1))</f>
        <v/>
      </c>
      <c r="AA88" s="146" t="str">
        <f>IF(COUNTIF('勤務表 (2)'!AA$3:AA38,明!$A$1)=COUNTIF('勤務表 (2)'!AA$3:AA37,明!$A$1),"",COUNTIF('勤務表 (2)'!AA$3:AA38,明!$A$1))</f>
        <v/>
      </c>
      <c r="AB88" s="146" t="str">
        <f>IF(COUNTIF('勤務表 (2)'!AB$3:AB38,明!$A$1)=COUNTIF('勤務表 (2)'!AB$3:AB37,明!$A$1),"",COUNTIF('勤務表 (2)'!AB$3:AB38,明!$A$1))</f>
        <v/>
      </c>
      <c r="AC88" s="146" t="str">
        <f>IF(COUNTIF('勤務表 (2)'!AC$3:AC38,明!$A$1)=COUNTIF('勤務表 (2)'!AC$3:AC37,明!$A$1),"",COUNTIF('勤務表 (2)'!AC$3:AC38,明!$A$1))</f>
        <v/>
      </c>
      <c r="AD88" s="146" t="str">
        <f>IF(COUNTIF('勤務表 (2)'!AD$3:AD38,明!$A$1)=COUNTIF('勤務表 (2)'!AD$3:AD37,明!$A$1),"",COUNTIF('勤務表 (2)'!AD$3:AD38,明!$A$1))</f>
        <v/>
      </c>
      <c r="AE88" s="146" t="str">
        <f>IF(COUNTIF('勤務表 (2)'!AE$3:AE38,明!$A$1)=COUNTIF('勤務表 (2)'!AE$3:AE37,明!$A$1),"",COUNTIF('勤務表 (2)'!AE$3:AE38,明!$A$1))</f>
        <v/>
      </c>
      <c r="AF88" s="146" t="str">
        <f>IF(COUNTIF('勤務表 (2)'!AF$3:AF38,明!$A$1)=COUNTIF('勤務表 (2)'!AF$3:AF37,明!$A$1),"",COUNTIF('勤務表 (2)'!AF$3:AF38,明!$A$1))</f>
        <v/>
      </c>
      <c r="AG88" s="146" t="str">
        <f>IF(COUNTIF('勤務表 (2)'!AG$3:AG38,明!$A$1)=COUNTIF('勤務表 (2)'!AG$3:AG37,明!$A$1),"",COUNTIF('勤務表 (2)'!AG$3:AG38,明!$A$1))</f>
        <v/>
      </c>
      <c r="AH88" s="144" t="str">
        <f>IF(COUNTIF('勤務表 (2)'!AH$3:AH38,明!$A$1)=COUNTIF('勤務表 (2)'!AH$3:AH37,明!$A$1),"",COUNTIF('勤務表 (2)'!AH$3:AH38,明!$A$1))</f>
        <v/>
      </c>
    </row>
    <row r="89" spans="1:34" s="37" customFormat="1" ht="13.15" customHeight="1" x14ac:dyDescent="0.2">
      <c r="A89" s="142">
        <f>IFERROR(IF(A88+1&lt;=MAX('デイリーデータ (2)'!G:G),A88+1,""),"")</f>
        <v>37</v>
      </c>
      <c r="B89" s="143" t="str">
        <f t="shared" si="10"/>
        <v>138041</v>
      </c>
      <c r="C89" s="144" t="str">
        <f t="shared" si="11"/>
        <v>清水 正生</v>
      </c>
      <c r="D89" s="145" t="str">
        <f>IF(COUNTIF('勤務表 (2)'!D$3:D39,明!$A$1)=COUNTIF('勤務表 (2)'!D$3:D38,明!$A$1),"",COUNTIF('勤務表 (2)'!D$3:D39,明!$A$1))</f>
        <v/>
      </c>
      <c r="E89" s="146" t="str">
        <f>IF(COUNTIF('勤務表 (2)'!E$3:E39,明!$A$1)=COUNTIF('勤務表 (2)'!E$3:E38,明!$A$1),"",COUNTIF('勤務表 (2)'!E$3:E39,明!$A$1))</f>
        <v/>
      </c>
      <c r="F89" s="146" t="str">
        <f>IF(COUNTIF('勤務表 (2)'!F$3:F39,明!$A$1)=COUNTIF('勤務表 (2)'!F$3:F38,明!$A$1),"",COUNTIF('勤務表 (2)'!F$3:F39,明!$A$1))</f>
        <v/>
      </c>
      <c r="G89" s="146" t="str">
        <f>IF(COUNTIF('勤務表 (2)'!G$3:G39,明!$A$1)=COUNTIF('勤務表 (2)'!G$3:G38,明!$A$1),"",COUNTIF('勤務表 (2)'!G$3:G39,明!$A$1))</f>
        <v/>
      </c>
      <c r="H89" s="146">
        <f>IF(COUNTIF('勤務表 (2)'!H$3:H39,明!$A$1)=COUNTIF('勤務表 (2)'!H$3:H38,明!$A$1),"",COUNTIF('勤務表 (2)'!H$3:H39,明!$A$1))</f>
        <v>2</v>
      </c>
      <c r="I89" s="146" t="str">
        <f>IF(COUNTIF('勤務表 (2)'!I$3:I39,明!$A$1)=COUNTIF('勤務表 (2)'!I$3:I38,明!$A$1),"",COUNTIF('勤務表 (2)'!I$3:I39,明!$A$1))</f>
        <v/>
      </c>
      <c r="J89" s="146" t="str">
        <f>IF(COUNTIF('勤務表 (2)'!J$3:J39,明!$A$1)=COUNTIF('勤務表 (2)'!J$3:J38,明!$A$1),"",COUNTIF('勤務表 (2)'!J$3:J39,明!$A$1))</f>
        <v/>
      </c>
      <c r="K89" s="146" t="str">
        <f>IF(COUNTIF('勤務表 (2)'!K$3:K39,明!$A$1)=COUNTIF('勤務表 (2)'!K$3:K38,明!$A$1),"",COUNTIF('勤務表 (2)'!K$3:K39,明!$A$1))</f>
        <v/>
      </c>
      <c r="L89" s="146" t="str">
        <f>IF(COUNTIF('勤務表 (2)'!L$3:L39,明!$A$1)=COUNTIF('勤務表 (2)'!L$3:L38,明!$A$1),"",COUNTIF('勤務表 (2)'!L$3:L39,明!$A$1))</f>
        <v/>
      </c>
      <c r="M89" s="146" t="str">
        <f>IF(COUNTIF('勤務表 (2)'!M$3:M39,明!$A$1)=COUNTIF('勤務表 (2)'!M$3:M38,明!$A$1),"",COUNTIF('勤務表 (2)'!M$3:M39,明!$A$1))</f>
        <v/>
      </c>
      <c r="N89" s="146" t="str">
        <f>IF(COUNTIF('勤務表 (2)'!N$3:N39,明!$A$1)=COUNTIF('勤務表 (2)'!N$3:N38,明!$A$1),"",COUNTIF('勤務表 (2)'!N$3:N39,明!$A$1))</f>
        <v/>
      </c>
      <c r="O89" s="146" t="str">
        <f>IF(COUNTIF('勤務表 (2)'!O$3:O39,明!$A$1)=COUNTIF('勤務表 (2)'!O$3:O38,明!$A$1),"",COUNTIF('勤務表 (2)'!O$3:O39,明!$A$1))</f>
        <v/>
      </c>
      <c r="P89" s="146" t="str">
        <f>IF(COUNTIF('勤務表 (2)'!P$3:P39,明!$A$1)=COUNTIF('勤務表 (2)'!P$3:P38,明!$A$1),"",COUNTIF('勤務表 (2)'!P$3:P39,明!$A$1))</f>
        <v/>
      </c>
      <c r="Q89" s="146" t="str">
        <f>IF(COUNTIF('勤務表 (2)'!Q$3:Q39,明!$A$1)=COUNTIF('勤務表 (2)'!Q$3:Q38,明!$A$1),"",COUNTIF('勤務表 (2)'!Q$3:Q39,明!$A$1))</f>
        <v/>
      </c>
      <c r="R89" s="146" t="str">
        <f>IF(COUNTIF('勤務表 (2)'!R$3:R39,明!$A$1)=COUNTIF('勤務表 (2)'!R$3:R38,明!$A$1),"",COUNTIF('勤務表 (2)'!R$3:R39,明!$A$1))</f>
        <v/>
      </c>
      <c r="S89" s="146" t="str">
        <f>IF(COUNTIF('勤務表 (2)'!S$3:S39,明!$A$1)=COUNTIF('勤務表 (2)'!S$3:S38,明!$A$1),"",COUNTIF('勤務表 (2)'!S$3:S39,明!$A$1))</f>
        <v/>
      </c>
      <c r="T89" s="146" t="str">
        <f>IF(COUNTIF('勤務表 (2)'!T$3:T39,明!$A$1)=COUNTIF('勤務表 (2)'!T$3:T38,明!$A$1),"",COUNTIF('勤務表 (2)'!T$3:T39,明!$A$1))</f>
        <v/>
      </c>
      <c r="U89" s="146" t="str">
        <f>IF(COUNTIF('勤務表 (2)'!U$3:U39,明!$A$1)=COUNTIF('勤務表 (2)'!U$3:U38,明!$A$1),"",COUNTIF('勤務表 (2)'!U$3:U39,明!$A$1))</f>
        <v/>
      </c>
      <c r="V89" s="146" t="str">
        <f>IF(COUNTIF('勤務表 (2)'!V$3:V39,明!$A$1)=COUNTIF('勤務表 (2)'!V$3:V38,明!$A$1),"",COUNTIF('勤務表 (2)'!V$3:V39,明!$A$1))</f>
        <v/>
      </c>
      <c r="W89" s="146" t="str">
        <f>IF(COUNTIF('勤務表 (2)'!W$3:W39,明!$A$1)=COUNTIF('勤務表 (2)'!W$3:W38,明!$A$1),"",COUNTIF('勤務表 (2)'!W$3:W39,明!$A$1))</f>
        <v/>
      </c>
      <c r="X89" s="146" t="str">
        <f>IF(COUNTIF('勤務表 (2)'!X$3:X39,明!$A$1)=COUNTIF('勤務表 (2)'!X$3:X38,明!$A$1),"",COUNTIF('勤務表 (2)'!X$3:X39,明!$A$1))</f>
        <v/>
      </c>
      <c r="Y89" s="146" t="str">
        <f>IF(COUNTIF('勤務表 (2)'!Y$3:Y39,明!$A$1)=COUNTIF('勤務表 (2)'!Y$3:Y38,明!$A$1),"",COUNTIF('勤務表 (2)'!Y$3:Y39,明!$A$1))</f>
        <v/>
      </c>
      <c r="Z89" s="146" t="str">
        <f>IF(COUNTIF('勤務表 (2)'!Z$3:Z39,明!$A$1)=COUNTIF('勤務表 (2)'!Z$3:Z38,明!$A$1),"",COUNTIF('勤務表 (2)'!Z$3:Z39,明!$A$1))</f>
        <v/>
      </c>
      <c r="AA89" s="146" t="str">
        <f>IF(COUNTIF('勤務表 (2)'!AA$3:AA39,明!$A$1)=COUNTIF('勤務表 (2)'!AA$3:AA38,明!$A$1),"",COUNTIF('勤務表 (2)'!AA$3:AA39,明!$A$1))</f>
        <v/>
      </c>
      <c r="AB89" s="146">
        <f>IF(COUNTIF('勤務表 (2)'!AB$3:AB39,明!$A$1)=COUNTIF('勤務表 (2)'!AB$3:AB38,明!$A$1),"",COUNTIF('勤務表 (2)'!AB$3:AB39,明!$A$1))</f>
        <v>2</v>
      </c>
      <c r="AC89" s="146" t="str">
        <f>IF(COUNTIF('勤務表 (2)'!AC$3:AC39,明!$A$1)=COUNTIF('勤務表 (2)'!AC$3:AC38,明!$A$1),"",COUNTIF('勤務表 (2)'!AC$3:AC39,明!$A$1))</f>
        <v/>
      </c>
      <c r="AD89" s="146" t="str">
        <f>IF(COUNTIF('勤務表 (2)'!AD$3:AD39,明!$A$1)=COUNTIF('勤務表 (2)'!AD$3:AD38,明!$A$1),"",COUNTIF('勤務表 (2)'!AD$3:AD39,明!$A$1))</f>
        <v/>
      </c>
      <c r="AE89" s="146" t="str">
        <f>IF(COUNTIF('勤務表 (2)'!AE$3:AE39,明!$A$1)=COUNTIF('勤務表 (2)'!AE$3:AE38,明!$A$1),"",COUNTIF('勤務表 (2)'!AE$3:AE39,明!$A$1))</f>
        <v/>
      </c>
      <c r="AF89" s="146" t="str">
        <f>IF(COUNTIF('勤務表 (2)'!AF$3:AF39,明!$A$1)=COUNTIF('勤務表 (2)'!AF$3:AF38,明!$A$1),"",COUNTIF('勤務表 (2)'!AF$3:AF39,明!$A$1))</f>
        <v/>
      </c>
      <c r="AG89" s="146" t="str">
        <f>IF(COUNTIF('勤務表 (2)'!AG$3:AG39,明!$A$1)=COUNTIF('勤務表 (2)'!AG$3:AG38,明!$A$1),"",COUNTIF('勤務表 (2)'!AG$3:AG39,明!$A$1))</f>
        <v/>
      </c>
      <c r="AH89" s="144" t="str">
        <f>IF(COUNTIF('勤務表 (2)'!AH$3:AH39,明!$A$1)=COUNTIF('勤務表 (2)'!AH$3:AH38,明!$A$1),"",COUNTIF('勤務表 (2)'!AH$3:AH39,明!$A$1))</f>
        <v/>
      </c>
    </row>
    <row r="90" spans="1:34" s="37" customFormat="1" ht="13.15" customHeight="1" x14ac:dyDescent="0.2">
      <c r="A90" s="142">
        <f>IFERROR(IF(A89+1&lt;=MAX('デイリーデータ (2)'!G:G),A89+1,""),"")</f>
        <v>38</v>
      </c>
      <c r="B90" s="143" t="str">
        <f t="shared" si="10"/>
        <v>138053</v>
      </c>
      <c r="C90" s="144" t="str">
        <f t="shared" si="11"/>
        <v>菅野 祐萌</v>
      </c>
      <c r="D90" s="145" t="str">
        <f>IF(COUNTIF('勤務表 (2)'!D$3:D40,明!$A$1)=COUNTIF('勤務表 (2)'!D$3:D39,明!$A$1),"",COUNTIF('勤務表 (2)'!D$3:D40,明!$A$1))</f>
        <v/>
      </c>
      <c r="E90" s="146" t="str">
        <f>IF(COUNTIF('勤務表 (2)'!E$3:E40,明!$A$1)=COUNTIF('勤務表 (2)'!E$3:E39,明!$A$1),"",COUNTIF('勤務表 (2)'!E$3:E40,明!$A$1))</f>
        <v/>
      </c>
      <c r="F90" s="146" t="str">
        <f>IF(COUNTIF('勤務表 (2)'!F$3:F40,明!$A$1)=COUNTIF('勤務表 (2)'!F$3:F39,明!$A$1),"",COUNTIF('勤務表 (2)'!F$3:F40,明!$A$1))</f>
        <v/>
      </c>
      <c r="G90" s="146" t="str">
        <f>IF(COUNTIF('勤務表 (2)'!G$3:G40,明!$A$1)=COUNTIF('勤務表 (2)'!G$3:G39,明!$A$1),"",COUNTIF('勤務表 (2)'!G$3:G40,明!$A$1))</f>
        <v/>
      </c>
      <c r="H90" s="146" t="str">
        <f>IF(COUNTIF('勤務表 (2)'!H$3:H40,明!$A$1)=COUNTIF('勤務表 (2)'!H$3:H39,明!$A$1),"",COUNTIF('勤務表 (2)'!H$3:H40,明!$A$1))</f>
        <v/>
      </c>
      <c r="I90" s="146" t="str">
        <f>IF(COUNTIF('勤務表 (2)'!I$3:I40,明!$A$1)=COUNTIF('勤務表 (2)'!I$3:I39,明!$A$1),"",COUNTIF('勤務表 (2)'!I$3:I40,明!$A$1))</f>
        <v/>
      </c>
      <c r="J90" s="146" t="str">
        <f>IF(COUNTIF('勤務表 (2)'!J$3:J40,明!$A$1)=COUNTIF('勤務表 (2)'!J$3:J39,明!$A$1),"",COUNTIF('勤務表 (2)'!J$3:J40,明!$A$1))</f>
        <v/>
      </c>
      <c r="K90" s="146" t="str">
        <f>IF(COUNTIF('勤務表 (2)'!K$3:K40,明!$A$1)=COUNTIF('勤務表 (2)'!K$3:K39,明!$A$1),"",COUNTIF('勤務表 (2)'!K$3:K40,明!$A$1))</f>
        <v/>
      </c>
      <c r="L90" s="146" t="str">
        <f>IF(COUNTIF('勤務表 (2)'!L$3:L40,明!$A$1)=COUNTIF('勤務表 (2)'!L$3:L39,明!$A$1),"",COUNTIF('勤務表 (2)'!L$3:L40,明!$A$1))</f>
        <v/>
      </c>
      <c r="M90" s="146" t="str">
        <f>IF(COUNTIF('勤務表 (2)'!M$3:M40,明!$A$1)=COUNTIF('勤務表 (2)'!M$3:M39,明!$A$1),"",COUNTIF('勤務表 (2)'!M$3:M40,明!$A$1))</f>
        <v/>
      </c>
      <c r="N90" s="146" t="str">
        <f>IF(COUNTIF('勤務表 (2)'!N$3:N40,明!$A$1)=COUNTIF('勤務表 (2)'!N$3:N39,明!$A$1),"",COUNTIF('勤務表 (2)'!N$3:N40,明!$A$1))</f>
        <v/>
      </c>
      <c r="O90" s="146" t="str">
        <f>IF(COUNTIF('勤務表 (2)'!O$3:O40,明!$A$1)=COUNTIF('勤務表 (2)'!O$3:O39,明!$A$1),"",COUNTIF('勤務表 (2)'!O$3:O40,明!$A$1))</f>
        <v/>
      </c>
      <c r="P90" s="146">
        <f>IF(COUNTIF('勤務表 (2)'!P$3:P40,明!$A$1)=COUNTIF('勤務表 (2)'!P$3:P39,明!$A$1),"",COUNTIF('勤務表 (2)'!P$3:P40,明!$A$1))</f>
        <v>2</v>
      </c>
      <c r="Q90" s="146" t="str">
        <f>IF(COUNTIF('勤務表 (2)'!Q$3:Q40,明!$A$1)=COUNTIF('勤務表 (2)'!Q$3:Q39,明!$A$1),"",COUNTIF('勤務表 (2)'!Q$3:Q40,明!$A$1))</f>
        <v/>
      </c>
      <c r="R90" s="146" t="str">
        <f>IF(COUNTIF('勤務表 (2)'!R$3:R40,明!$A$1)=COUNTIF('勤務表 (2)'!R$3:R39,明!$A$1),"",COUNTIF('勤務表 (2)'!R$3:R40,明!$A$1))</f>
        <v/>
      </c>
      <c r="S90" s="146" t="str">
        <f>IF(COUNTIF('勤務表 (2)'!S$3:S40,明!$A$1)=COUNTIF('勤務表 (2)'!S$3:S39,明!$A$1),"",COUNTIF('勤務表 (2)'!S$3:S40,明!$A$1))</f>
        <v/>
      </c>
      <c r="T90" s="146" t="str">
        <f>IF(COUNTIF('勤務表 (2)'!T$3:T40,明!$A$1)=COUNTIF('勤務表 (2)'!T$3:T39,明!$A$1),"",COUNTIF('勤務表 (2)'!T$3:T40,明!$A$1))</f>
        <v/>
      </c>
      <c r="U90" s="146">
        <f>IF(COUNTIF('勤務表 (2)'!U$3:U40,明!$A$1)=COUNTIF('勤務表 (2)'!U$3:U39,明!$A$1),"",COUNTIF('勤務表 (2)'!U$3:U40,明!$A$1))</f>
        <v>2</v>
      </c>
      <c r="V90" s="146" t="str">
        <f>IF(COUNTIF('勤務表 (2)'!V$3:V40,明!$A$1)=COUNTIF('勤務表 (2)'!V$3:V39,明!$A$1),"",COUNTIF('勤務表 (2)'!V$3:V40,明!$A$1))</f>
        <v/>
      </c>
      <c r="W90" s="146" t="str">
        <f>IF(COUNTIF('勤務表 (2)'!W$3:W40,明!$A$1)=COUNTIF('勤務表 (2)'!W$3:W39,明!$A$1),"",COUNTIF('勤務表 (2)'!W$3:W40,明!$A$1))</f>
        <v/>
      </c>
      <c r="X90" s="146" t="str">
        <f>IF(COUNTIF('勤務表 (2)'!X$3:X40,明!$A$1)=COUNTIF('勤務表 (2)'!X$3:X39,明!$A$1),"",COUNTIF('勤務表 (2)'!X$3:X40,明!$A$1))</f>
        <v/>
      </c>
      <c r="Y90" s="146" t="str">
        <f>IF(COUNTIF('勤務表 (2)'!Y$3:Y40,明!$A$1)=COUNTIF('勤務表 (2)'!Y$3:Y39,明!$A$1),"",COUNTIF('勤務表 (2)'!Y$3:Y40,明!$A$1))</f>
        <v/>
      </c>
      <c r="Z90" s="146" t="str">
        <f>IF(COUNTIF('勤務表 (2)'!Z$3:Z40,明!$A$1)=COUNTIF('勤務表 (2)'!Z$3:Z39,明!$A$1),"",COUNTIF('勤務表 (2)'!Z$3:Z40,明!$A$1))</f>
        <v/>
      </c>
      <c r="AA90" s="146" t="str">
        <f>IF(COUNTIF('勤務表 (2)'!AA$3:AA40,明!$A$1)=COUNTIF('勤務表 (2)'!AA$3:AA39,明!$A$1),"",COUNTIF('勤務表 (2)'!AA$3:AA40,明!$A$1))</f>
        <v/>
      </c>
      <c r="AB90" s="146" t="str">
        <f>IF(COUNTIF('勤務表 (2)'!AB$3:AB40,明!$A$1)=COUNTIF('勤務表 (2)'!AB$3:AB39,明!$A$1),"",COUNTIF('勤務表 (2)'!AB$3:AB40,明!$A$1))</f>
        <v/>
      </c>
      <c r="AC90" s="146" t="str">
        <f>IF(COUNTIF('勤務表 (2)'!AC$3:AC40,明!$A$1)=COUNTIF('勤務表 (2)'!AC$3:AC39,明!$A$1),"",COUNTIF('勤務表 (2)'!AC$3:AC40,明!$A$1))</f>
        <v/>
      </c>
      <c r="AD90" s="146" t="str">
        <f>IF(COUNTIF('勤務表 (2)'!AD$3:AD40,明!$A$1)=COUNTIF('勤務表 (2)'!AD$3:AD39,明!$A$1),"",COUNTIF('勤務表 (2)'!AD$3:AD40,明!$A$1))</f>
        <v/>
      </c>
      <c r="AE90" s="146" t="str">
        <f>IF(COUNTIF('勤務表 (2)'!AE$3:AE40,明!$A$1)=COUNTIF('勤務表 (2)'!AE$3:AE39,明!$A$1),"",COUNTIF('勤務表 (2)'!AE$3:AE40,明!$A$1))</f>
        <v/>
      </c>
      <c r="AF90" s="146" t="str">
        <f>IF(COUNTIF('勤務表 (2)'!AF$3:AF40,明!$A$1)=COUNTIF('勤務表 (2)'!AF$3:AF39,明!$A$1),"",COUNTIF('勤務表 (2)'!AF$3:AF40,明!$A$1))</f>
        <v/>
      </c>
      <c r="AG90" s="146" t="str">
        <f>IF(COUNTIF('勤務表 (2)'!AG$3:AG40,明!$A$1)=COUNTIF('勤務表 (2)'!AG$3:AG39,明!$A$1),"",COUNTIF('勤務表 (2)'!AG$3:AG40,明!$A$1))</f>
        <v/>
      </c>
      <c r="AH90" s="144" t="str">
        <f>IF(COUNTIF('勤務表 (2)'!AH$3:AH40,明!$A$1)=COUNTIF('勤務表 (2)'!AH$3:AH39,明!$A$1),"",COUNTIF('勤務表 (2)'!AH$3:AH40,明!$A$1))</f>
        <v/>
      </c>
    </row>
    <row r="91" spans="1:34" s="37" customFormat="1" ht="13.15" customHeight="1" x14ac:dyDescent="0.2">
      <c r="A91" s="142">
        <f>IFERROR(IF(A90+1&lt;=MAX('デイリーデータ (2)'!G:G),A90+1,""),"")</f>
        <v>39</v>
      </c>
      <c r="B91" s="143">
        <f t="shared" si="10"/>
        <v>142042</v>
      </c>
      <c r="C91" s="144" t="str">
        <f t="shared" si="11"/>
        <v>別所 貴仁</v>
      </c>
      <c r="D91" s="145" t="str">
        <f>IF(COUNTIF('勤務表 (2)'!D$3:D41,明!$A$1)=COUNTIF('勤務表 (2)'!D$3:D40,明!$A$1),"",COUNTIF('勤務表 (2)'!D$3:D41,明!$A$1))</f>
        <v/>
      </c>
      <c r="E91" s="146" t="str">
        <f>IF(COUNTIF('勤務表 (2)'!E$3:E41,明!$A$1)=COUNTIF('勤務表 (2)'!E$3:E40,明!$A$1),"",COUNTIF('勤務表 (2)'!E$3:E41,明!$A$1))</f>
        <v/>
      </c>
      <c r="F91" s="146" t="str">
        <f>IF(COUNTIF('勤務表 (2)'!F$3:F41,明!$A$1)=COUNTIF('勤務表 (2)'!F$3:F40,明!$A$1),"",COUNTIF('勤務表 (2)'!F$3:F41,明!$A$1))</f>
        <v/>
      </c>
      <c r="G91" s="146">
        <f>IF(COUNTIF('勤務表 (2)'!G$3:G41,明!$A$1)=COUNTIF('勤務表 (2)'!G$3:G40,明!$A$1),"",COUNTIF('勤務表 (2)'!G$3:G41,明!$A$1))</f>
        <v>2</v>
      </c>
      <c r="H91" s="146" t="str">
        <f>IF(COUNTIF('勤務表 (2)'!H$3:H41,明!$A$1)=COUNTIF('勤務表 (2)'!H$3:H40,明!$A$1),"",COUNTIF('勤務表 (2)'!H$3:H41,明!$A$1))</f>
        <v/>
      </c>
      <c r="I91" s="146" t="str">
        <f>IF(COUNTIF('勤務表 (2)'!I$3:I41,明!$A$1)=COUNTIF('勤務表 (2)'!I$3:I40,明!$A$1),"",COUNTIF('勤務表 (2)'!I$3:I41,明!$A$1))</f>
        <v/>
      </c>
      <c r="J91" s="146" t="str">
        <f>IF(COUNTIF('勤務表 (2)'!J$3:J41,明!$A$1)=COUNTIF('勤務表 (2)'!J$3:J40,明!$A$1),"",COUNTIF('勤務表 (2)'!J$3:J41,明!$A$1))</f>
        <v/>
      </c>
      <c r="K91" s="146" t="str">
        <f>IF(COUNTIF('勤務表 (2)'!K$3:K41,明!$A$1)=COUNTIF('勤務表 (2)'!K$3:K40,明!$A$1),"",COUNTIF('勤務表 (2)'!K$3:K41,明!$A$1))</f>
        <v/>
      </c>
      <c r="L91" s="146" t="str">
        <f>IF(COUNTIF('勤務表 (2)'!L$3:L41,明!$A$1)=COUNTIF('勤務表 (2)'!L$3:L40,明!$A$1),"",COUNTIF('勤務表 (2)'!L$3:L41,明!$A$1))</f>
        <v/>
      </c>
      <c r="M91" s="146" t="str">
        <f>IF(COUNTIF('勤務表 (2)'!M$3:M41,明!$A$1)=COUNTIF('勤務表 (2)'!M$3:M40,明!$A$1),"",COUNTIF('勤務表 (2)'!M$3:M41,明!$A$1))</f>
        <v/>
      </c>
      <c r="N91" s="146" t="str">
        <f>IF(COUNTIF('勤務表 (2)'!N$3:N41,明!$A$1)=COUNTIF('勤務表 (2)'!N$3:N40,明!$A$1),"",COUNTIF('勤務表 (2)'!N$3:N41,明!$A$1))</f>
        <v/>
      </c>
      <c r="O91" s="146" t="str">
        <f>IF(COUNTIF('勤務表 (2)'!O$3:O41,明!$A$1)=COUNTIF('勤務表 (2)'!O$3:O40,明!$A$1),"",COUNTIF('勤務表 (2)'!O$3:O41,明!$A$1))</f>
        <v/>
      </c>
      <c r="P91" s="146" t="str">
        <f>IF(COUNTIF('勤務表 (2)'!P$3:P41,明!$A$1)=COUNTIF('勤務表 (2)'!P$3:P40,明!$A$1),"",COUNTIF('勤務表 (2)'!P$3:P41,明!$A$1))</f>
        <v/>
      </c>
      <c r="Q91" s="146">
        <f>IF(COUNTIF('勤務表 (2)'!Q$3:Q41,明!$A$1)=COUNTIF('勤務表 (2)'!Q$3:Q40,明!$A$1),"",COUNTIF('勤務表 (2)'!Q$3:Q41,明!$A$1))</f>
        <v>2</v>
      </c>
      <c r="R91" s="146" t="str">
        <f>IF(COUNTIF('勤務表 (2)'!R$3:R41,明!$A$1)=COUNTIF('勤務表 (2)'!R$3:R40,明!$A$1),"",COUNTIF('勤務表 (2)'!R$3:R41,明!$A$1))</f>
        <v/>
      </c>
      <c r="S91" s="146" t="str">
        <f>IF(COUNTIF('勤務表 (2)'!S$3:S41,明!$A$1)=COUNTIF('勤務表 (2)'!S$3:S40,明!$A$1),"",COUNTIF('勤務表 (2)'!S$3:S41,明!$A$1))</f>
        <v/>
      </c>
      <c r="T91" s="146" t="str">
        <f>IF(COUNTIF('勤務表 (2)'!T$3:T41,明!$A$1)=COUNTIF('勤務表 (2)'!T$3:T40,明!$A$1),"",COUNTIF('勤務表 (2)'!T$3:T41,明!$A$1))</f>
        <v/>
      </c>
      <c r="U91" s="146" t="str">
        <f>IF(COUNTIF('勤務表 (2)'!U$3:U41,明!$A$1)=COUNTIF('勤務表 (2)'!U$3:U40,明!$A$1),"",COUNTIF('勤務表 (2)'!U$3:U41,明!$A$1))</f>
        <v/>
      </c>
      <c r="V91" s="146" t="str">
        <f>IF(COUNTIF('勤務表 (2)'!V$3:V41,明!$A$1)=COUNTIF('勤務表 (2)'!V$3:V40,明!$A$1),"",COUNTIF('勤務表 (2)'!V$3:V41,明!$A$1))</f>
        <v/>
      </c>
      <c r="W91" s="146">
        <f>IF(COUNTIF('勤務表 (2)'!W$3:W41,明!$A$1)=COUNTIF('勤務表 (2)'!W$3:W40,明!$A$1),"",COUNTIF('勤務表 (2)'!W$3:W41,明!$A$1))</f>
        <v>2</v>
      </c>
      <c r="X91" s="146" t="str">
        <f>IF(COUNTIF('勤務表 (2)'!X$3:X41,明!$A$1)=COUNTIF('勤務表 (2)'!X$3:X40,明!$A$1),"",COUNTIF('勤務表 (2)'!X$3:X41,明!$A$1))</f>
        <v/>
      </c>
      <c r="Y91" s="146" t="str">
        <f>IF(COUNTIF('勤務表 (2)'!Y$3:Y41,明!$A$1)=COUNTIF('勤務表 (2)'!Y$3:Y40,明!$A$1),"",COUNTIF('勤務表 (2)'!Y$3:Y41,明!$A$1))</f>
        <v/>
      </c>
      <c r="Z91" s="146" t="str">
        <f>IF(COUNTIF('勤務表 (2)'!Z$3:Z41,明!$A$1)=COUNTIF('勤務表 (2)'!Z$3:Z40,明!$A$1),"",COUNTIF('勤務表 (2)'!Z$3:Z41,明!$A$1))</f>
        <v/>
      </c>
      <c r="AA91" s="146" t="str">
        <f>IF(COUNTIF('勤務表 (2)'!AA$3:AA41,明!$A$1)=COUNTIF('勤務表 (2)'!AA$3:AA40,明!$A$1),"",COUNTIF('勤務表 (2)'!AA$3:AA41,明!$A$1))</f>
        <v/>
      </c>
      <c r="AB91" s="146" t="str">
        <f>IF(COUNTIF('勤務表 (2)'!AB$3:AB41,明!$A$1)=COUNTIF('勤務表 (2)'!AB$3:AB40,明!$A$1),"",COUNTIF('勤務表 (2)'!AB$3:AB41,明!$A$1))</f>
        <v/>
      </c>
      <c r="AC91" s="146" t="str">
        <f>IF(COUNTIF('勤務表 (2)'!AC$3:AC41,明!$A$1)=COUNTIF('勤務表 (2)'!AC$3:AC40,明!$A$1),"",COUNTIF('勤務表 (2)'!AC$3:AC41,明!$A$1))</f>
        <v/>
      </c>
      <c r="AD91" s="146" t="str">
        <f>IF(COUNTIF('勤務表 (2)'!AD$3:AD41,明!$A$1)=COUNTIF('勤務表 (2)'!AD$3:AD40,明!$A$1),"",COUNTIF('勤務表 (2)'!AD$3:AD41,明!$A$1))</f>
        <v/>
      </c>
      <c r="AE91" s="146" t="str">
        <f>IF(COUNTIF('勤務表 (2)'!AE$3:AE41,明!$A$1)=COUNTIF('勤務表 (2)'!AE$3:AE40,明!$A$1),"",COUNTIF('勤務表 (2)'!AE$3:AE41,明!$A$1))</f>
        <v/>
      </c>
      <c r="AF91" s="146">
        <f>IF(COUNTIF('勤務表 (2)'!AF$3:AF41,明!$A$1)=COUNTIF('勤務表 (2)'!AF$3:AF40,明!$A$1),"",COUNTIF('勤務表 (2)'!AF$3:AF41,明!$A$1))</f>
        <v>2</v>
      </c>
      <c r="AG91" s="146" t="str">
        <f>IF(COUNTIF('勤務表 (2)'!AG$3:AG41,明!$A$1)=COUNTIF('勤務表 (2)'!AG$3:AG40,明!$A$1),"",COUNTIF('勤務表 (2)'!AG$3:AG41,明!$A$1))</f>
        <v/>
      </c>
      <c r="AH91" s="144" t="str">
        <f>IF(COUNTIF('勤務表 (2)'!AH$3:AH41,明!$A$1)=COUNTIF('勤務表 (2)'!AH$3:AH40,明!$A$1),"",COUNTIF('勤務表 (2)'!AH$3:AH41,明!$A$1))</f>
        <v/>
      </c>
    </row>
    <row r="92" spans="1:34" s="37" customFormat="1" ht="13.15" customHeight="1" x14ac:dyDescent="0.2">
      <c r="A92" s="142">
        <f>IFERROR(IF(A91+1&lt;=MAX('デイリーデータ (2)'!G:G),A91+1,""),"")</f>
        <v>40</v>
      </c>
      <c r="B92" s="143">
        <f t="shared" si="10"/>
        <v>145410</v>
      </c>
      <c r="C92" s="144" t="str">
        <f t="shared" si="11"/>
        <v>坂下 大知</v>
      </c>
      <c r="D92" s="145" t="str">
        <f>IF(COUNTIF('勤務表 (2)'!D$3:D42,明!$A$1)=COUNTIF('勤務表 (2)'!D$3:D41,明!$A$1),"",COUNTIF('勤務表 (2)'!D$3:D42,明!$A$1))</f>
        <v/>
      </c>
      <c r="E92" s="146" t="str">
        <f>IF(COUNTIF('勤務表 (2)'!E$3:E42,明!$A$1)=COUNTIF('勤務表 (2)'!E$3:E41,明!$A$1),"",COUNTIF('勤務表 (2)'!E$3:E42,明!$A$1))</f>
        <v/>
      </c>
      <c r="F92" s="146" t="str">
        <f>IF(COUNTIF('勤務表 (2)'!F$3:F42,明!$A$1)=COUNTIF('勤務表 (2)'!F$3:F41,明!$A$1),"",COUNTIF('勤務表 (2)'!F$3:F42,明!$A$1))</f>
        <v/>
      </c>
      <c r="G92" s="146" t="str">
        <f>IF(COUNTIF('勤務表 (2)'!G$3:G42,明!$A$1)=COUNTIF('勤務表 (2)'!G$3:G41,明!$A$1),"",COUNTIF('勤務表 (2)'!G$3:G42,明!$A$1))</f>
        <v/>
      </c>
      <c r="H92" s="146" t="str">
        <f>IF(COUNTIF('勤務表 (2)'!H$3:H42,明!$A$1)=COUNTIF('勤務表 (2)'!H$3:H41,明!$A$1),"",COUNTIF('勤務表 (2)'!H$3:H42,明!$A$1))</f>
        <v/>
      </c>
      <c r="I92" s="146" t="str">
        <f>IF(COUNTIF('勤務表 (2)'!I$3:I42,明!$A$1)=COUNTIF('勤務表 (2)'!I$3:I41,明!$A$1),"",COUNTIF('勤務表 (2)'!I$3:I42,明!$A$1))</f>
        <v/>
      </c>
      <c r="J92" s="146" t="str">
        <f>IF(COUNTIF('勤務表 (2)'!J$3:J42,明!$A$1)=COUNTIF('勤務表 (2)'!J$3:J41,明!$A$1),"",COUNTIF('勤務表 (2)'!J$3:J42,明!$A$1))</f>
        <v/>
      </c>
      <c r="K92" s="146">
        <f>IF(COUNTIF('勤務表 (2)'!K$3:K42,明!$A$1)=COUNTIF('勤務表 (2)'!K$3:K41,明!$A$1),"",COUNTIF('勤務表 (2)'!K$3:K42,明!$A$1))</f>
        <v>2</v>
      </c>
      <c r="L92" s="146" t="str">
        <f>IF(COUNTIF('勤務表 (2)'!L$3:L42,明!$A$1)=COUNTIF('勤務表 (2)'!L$3:L41,明!$A$1),"",COUNTIF('勤務表 (2)'!L$3:L42,明!$A$1))</f>
        <v/>
      </c>
      <c r="M92" s="146" t="str">
        <f>IF(COUNTIF('勤務表 (2)'!M$3:M42,明!$A$1)=COUNTIF('勤務表 (2)'!M$3:M41,明!$A$1),"",COUNTIF('勤務表 (2)'!M$3:M42,明!$A$1))</f>
        <v/>
      </c>
      <c r="N92" s="146" t="str">
        <f>IF(COUNTIF('勤務表 (2)'!N$3:N42,明!$A$1)=COUNTIF('勤務表 (2)'!N$3:N41,明!$A$1),"",COUNTIF('勤務表 (2)'!N$3:N42,明!$A$1))</f>
        <v/>
      </c>
      <c r="O92" s="146" t="str">
        <f>IF(COUNTIF('勤務表 (2)'!O$3:O42,明!$A$1)=COUNTIF('勤務表 (2)'!O$3:O41,明!$A$1),"",COUNTIF('勤務表 (2)'!O$3:O42,明!$A$1))</f>
        <v/>
      </c>
      <c r="P92" s="146" t="str">
        <f>IF(COUNTIF('勤務表 (2)'!P$3:P42,明!$A$1)=COUNTIF('勤務表 (2)'!P$3:P41,明!$A$1),"",COUNTIF('勤務表 (2)'!P$3:P42,明!$A$1))</f>
        <v/>
      </c>
      <c r="Q92" s="146" t="str">
        <f>IF(COUNTIF('勤務表 (2)'!Q$3:Q42,明!$A$1)=COUNTIF('勤務表 (2)'!Q$3:Q41,明!$A$1),"",COUNTIF('勤務表 (2)'!Q$3:Q42,明!$A$1))</f>
        <v/>
      </c>
      <c r="R92" s="146" t="str">
        <f>IF(COUNTIF('勤務表 (2)'!R$3:R42,明!$A$1)=COUNTIF('勤務表 (2)'!R$3:R41,明!$A$1),"",COUNTIF('勤務表 (2)'!R$3:R42,明!$A$1))</f>
        <v/>
      </c>
      <c r="S92" s="146" t="str">
        <f>IF(COUNTIF('勤務表 (2)'!S$3:S42,明!$A$1)=COUNTIF('勤務表 (2)'!S$3:S41,明!$A$1),"",COUNTIF('勤務表 (2)'!S$3:S42,明!$A$1))</f>
        <v/>
      </c>
      <c r="T92" s="146" t="str">
        <f>IF(COUNTIF('勤務表 (2)'!T$3:T42,明!$A$1)=COUNTIF('勤務表 (2)'!T$3:T41,明!$A$1),"",COUNTIF('勤務表 (2)'!T$3:T42,明!$A$1))</f>
        <v/>
      </c>
      <c r="U92" s="146" t="str">
        <f>IF(COUNTIF('勤務表 (2)'!U$3:U42,明!$A$1)=COUNTIF('勤務表 (2)'!U$3:U41,明!$A$1),"",COUNTIF('勤務表 (2)'!U$3:U42,明!$A$1))</f>
        <v/>
      </c>
      <c r="V92" s="146">
        <f>IF(COUNTIF('勤務表 (2)'!V$3:V42,明!$A$1)=COUNTIF('勤務表 (2)'!V$3:V41,明!$A$1),"",COUNTIF('勤務表 (2)'!V$3:V42,明!$A$1))</f>
        <v>2</v>
      </c>
      <c r="W92" s="146" t="str">
        <f>IF(COUNTIF('勤務表 (2)'!W$3:W42,明!$A$1)=COUNTIF('勤務表 (2)'!W$3:W41,明!$A$1),"",COUNTIF('勤務表 (2)'!W$3:W42,明!$A$1))</f>
        <v/>
      </c>
      <c r="X92" s="146" t="str">
        <f>IF(COUNTIF('勤務表 (2)'!X$3:X42,明!$A$1)=COUNTIF('勤務表 (2)'!X$3:X41,明!$A$1),"",COUNTIF('勤務表 (2)'!X$3:X42,明!$A$1))</f>
        <v/>
      </c>
      <c r="Y92" s="146" t="str">
        <f>IF(COUNTIF('勤務表 (2)'!Y$3:Y42,明!$A$1)=COUNTIF('勤務表 (2)'!Y$3:Y41,明!$A$1),"",COUNTIF('勤務表 (2)'!Y$3:Y42,明!$A$1))</f>
        <v/>
      </c>
      <c r="Z92" s="146" t="str">
        <f>IF(COUNTIF('勤務表 (2)'!Z$3:Z42,明!$A$1)=COUNTIF('勤務表 (2)'!Z$3:Z41,明!$A$1),"",COUNTIF('勤務表 (2)'!Z$3:Z42,明!$A$1))</f>
        <v/>
      </c>
      <c r="AA92" s="146" t="str">
        <f>IF(COUNTIF('勤務表 (2)'!AA$3:AA42,明!$A$1)=COUNTIF('勤務表 (2)'!AA$3:AA41,明!$A$1),"",COUNTIF('勤務表 (2)'!AA$3:AA42,明!$A$1))</f>
        <v/>
      </c>
      <c r="AB92" s="146" t="str">
        <f>IF(COUNTIF('勤務表 (2)'!AB$3:AB42,明!$A$1)=COUNTIF('勤務表 (2)'!AB$3:AB41,明!$A$1),"",COUNTIF('勤務表 (2)'!AB$3:AB42,明!$A$1))</f>
        <v/>
      </c>
      <c r="AC92" s="146" t="str">
        <f>IF(COUNTIF('勤務表 (2)'!AC$3:AC42,明!$A$1)=COUNTIF('勤務表 (2)'!AC$3:AC41,明!$A$1),"",COUNTIF('勤務表 (2)'!AC$3:AC42,明!$A$1))</f>
        <v/>
      </c>
      <c r="AD92" s="146" t="str">
        <f>IF(COUNTIF('勤務表 (2)'!AD$3:AD42,明!$A$1)=COUNTIF('勤務表 (2)'!AD$3:AD41,明!$A$1),"",COUNTIF('勤務表 (2)'!AD$3:AD42,明!$A$1))</f>
        <v/>
      </c>
      <c r="AE92" s="146" t="str">
        <f>IF(COUNTIF('勤務表 (2)'!AE$3:AE42,明!$A$1)=COUNTIF('勤務表 (2)'!AE$3:AE41,明!$A$1),"",COUNTIF('勤務表 (2)'!AE$3:AE42,明!$A$1))</f>
        <v/>
      </c>
      <c r="AF92" s="146" t="str">
        <f>IF(COUNTIF('勤務表 (2)'!AF$3:AF42,明!$A$1)=COUNTIF('勤務表 (2)'!AF$3:AF41,明!$A$1),"",COUNTIF('勤務表 (2)'!AF$3:AF42,明!$A$1))</f>
        <v/>
      </c>
      <c r="AG92" s="146" t="str">
        <f>IF(COUNTIF('勤務表 (2)'!AG$3:AG42,明!$A$1)=COUNTIF('勤務表 (2)'!AG$3:AG41,明!$A$1),"",COUNTIF('勤務表 (2)'!AG$3:AG42,明!$A$1))</f>
        <v/>
      </c>
      <c r="AH92" s="144" t="str">
        <f>IF(COUNTIF('勤務表 (2)'!AH$3:AH42,明!$A$1)=COUNTIF('勤務表 (2)'!AH$3:AH41,明!$A$1),"",COUNTIF('勤務表 (2)'!AH$3:AH42,明!$A$1))</f>
        <v/>
      </c>
    </row>
    <row r="93" spans="1:34" s="37" customFormat="1" ht="13.15" customHeight="1" x14ac:dyDescent="0.2">
      <c r="A93" s="142" t="str">
        <f>IFERROR(IF(A92+1&lt;=MAX('デイリーデータ (2)'!G:G),A92+1,""),"")</f>
        <v/>
      </c>
      <c r="B93" s="143">
        <f t="shared" si="10"/>
        <v>0</v>
      </c>
      <c r="C93" s="144">
        <f t="shared" si="11"/>
        <v>0</v>
      </c>
      <c r="D93" s="145" t="str">
        <f>IF(COUNTIF('勤務表 (2)'!D$3:D43,明!$A$1)=COUNTIF('勤務表 (2)'!D$3:D42,明!$A$1),"",COUNTIF('勤務表 (2)'!D$3:D43,明!$A$1))</f>
        <v/>
      </c>
      <c r="E93" s="146" t="str">
        <f>IF(COUNTIF('勤務表 (2)'!E$3:E43,明!$A$1)=COUNTIF('勤務表 (2)'!E$3:E42,明!$A$1),"",COUNTIF('勤務表 (2)'!E$3:E43,明!$A$1))</f>
        <v/>
      </c>
      <c r="F93" s="146" t="str">
        <f>IF(COUNTIF('勤務表 (2)'!F$3:F43,明!$A$1)=COUNTIF('勤務表 (2)'!F$3:F42,明!$A$1),"",COUNTIF('勤務表 (2)'!F$3:F43,明!$A$1))</f>
        <v/>
      </c>
      <c r="G93" s="146" t="str">
        <f>IF(COUNTIF('勤務表 (2)'!G$3:G43,明!$A$1)=COUNTIF('勤務表 (2)'!G$3:G42,明!$A$1),"",COUNTIF('勤務表 (2)'!G$3:G43,明!$A$1))</f>
        <v/>
      </c>
      <c r="H93" s="146" t="str">
        <f>IF(COUNTIF('勤務表 (2)'!H$3:H43,明!$A$1)=COUNTIF('勤務表 (2)'!H$3:H42,明!$A$1),"",COUNTIF('勤務表 (2)'!H$3:H43,明!$A$1))</f>
        <v/>
      </c>
      <c r="I93" s="146" t="str">
        <f>IF(COUNTIF('勤務表 (2)'!I$3:I43,明!$A$1)=COUNTIF('勤務表 (2)'!I$3:I42,明!$A$1),"",COUNTIF('勤務表 (2)'!I$3:I43,明!$A$1))</f>
        <v/>
      </c>
      <c r="J93" s="146" t="str">
        <f>IF(COUNTIF('勤務表 (2)'!J$3:J43,明!$A$1)=COUNTIF('勤務表 (2)'!J$3:J42,明!$A$1),"",COUNTIF('勤務表 (2)'!J$3:J43,明!$A$1))</f>
        <v/>
      </c>
      <c r="K93" s="146" t="str">
        <f>IF(COUNTIF('勤務表 (2)'!K$3:K43,明!$A$1)=COUNTIF('勤務表 (2)'!K$3:K42,明!$A$1),"",COUNTIF('勤務表 (2)'!K$3:K43,明!$A$1))</f>
        <v/>
      </c>
      <c r="L93" s="146" t="str">
        <f>IF(COUNTIF('勤務表 (2)'!L$3:L43,明!$A$1)=COUNTIF('勤務表 (2)'!L$3:L42,明!$A$1),"",COUNTIF('勤務表 (2)'!L$3:L43,明!$A$1))</f>
        <v/>
      </c>
      <c r="M93" s="146" t="str">
        <f>IF(COUNTIF('勤務表 (2)'!M$3:M43,明!$A$1)=COUNTIF('勤務表 (2)'!M$3:M42,明!$A$1),"",COUNTIF('勤務表 (2)'!M$3:M43,明!$A$1))</f>
        <v/>
      </c>
      <c r="N93" s="146" t="str">
        <f>IF(COUNTIF('勤務表 (2)'!N$3:N43,明!$A$1)=COUNTIF('勤務表 (2)'!N$3:N42,明!$A$1),"",COUNTIF('勤務表 (2)'!N$3:N43,明!$A$1))</f>
        <v/>
      </c>
      <c r="O93" s="146" t="str">
        <f>IF(COUNTIF('勤務表 (2)'!O$3:O43,明!$A$1)=COUNTIF('勤務表 (2)'!O$3:O42,明!$A$1),"",COUNTIF('勤務表 (2)'!O$3:O43,明!$A$1))</f>
        <v/>
      </c>
      <c r="P93" s="146" t="str">
        <f>IF(COUNTIF('勤務表 (2)'!P$3:P43,明!$A$1)=COUNTIF('勤務表 (2)'!P$3:P42,明!$A$1),"",COUNTIF('勤務表 (2)'!P$3:P43,明!$A$1))</f>
        <v/>
      </c>
      <c r="Q93" s="146" t="str">
        <f>IF(COUNTIF('勤務表 (2)'!Q$3:Q43,明!$A$1)=COUNTIF('勤務表 (2)'!Q$3:Q42,明!$A$1),"",COUNTIF('勤務表 (2)'!Q$3:Q43,明!$A$1))</f>
        <v/>
      </c>
      <c r="R93" s="146" t="str">
        <f>IF(COUNTIF('勤務表 (2)'!R$3:R43,明!$A$1)=COUNTIF('勤務表 (2)'!R$3:R42,明!$A$1),"",COUNTIF('勤務表 (2)'!R$3:R43,明!$A$1))</f>
        <v/>
      </c>
      <c r="S93" s="146" t="str">
        <f>IF(COUNTIF('勤務表 (2)'!S$3:S43,明!$A$1)=COUNTIF('勤務表 (2)'!S$3:S42,明!$A$1),"",COUNTIF('勤務表 (2)'!S$3:S43,明!$A$1))</f>
        <v/>
      </c>
      <c r="T93" s="146" t="str">
        <f>IF(COUNTIF('勤務表 (2)'!T$3:T43,明!$A$1)=COUNTIF('勤務表 (2)'!T$3:T42,明!$A$1),"",COUNTIF('勤務表 (2)'!T$3:T43,明!$A$1))</f>
        <v/>
      </c>
      <c r="U93" s="146" t="str">
        <f>IF(COUNTIF('勤務表 (2)'!U$3:U43,明!$A$1)=COUNTIF('勤務表 (2)'!U$3:U42,明!$A$1),"",COUNTIF('勤務表 (2)'!U$3:U43,明!$A$1))</f>
        <v/>
      </c>
      <c r="V93" s="146" t="str">
        <f>IF(COUNTIF('勤務表 (2)'!V$3:V43,明!$A$1)=COUNTIF('勤務表 (2)'!V$3:V42,明!$A$1),"",COUNTIF('勤務表 (2)'!V$3:V43,明!$A$1))</f>
        <v/>
      </c>
      <c r="W93" s="146" t="str">
        <f>IF(COUNTIF('勤務表 (2)'!W$3:W43,明!$A$1)=COUNTIF('勤務表 (2)'!W$3:W42,明!$A$1),"",COUNTIF('勤務表 (2)'!W$3:W43,明!$A$1))</f>
        <v/>
      </c>
      <c r="X93" s="146" t="str">
        <f>IF(COUNTIF('勤務表 (2)'!X$3:X43,明!$A$1)=COUNTIF('勤務表 (2)'!X$3:X42,明!$A$1),"",COUNTIF('勤務表 (2)'!X$3:X43,明!$A$1))</f>
        <v/>
      </c>
      <c r="Y93" s="146" t="str">
        <f>IF(COUNTIF('勤務表 (2)'!Y$3:Y43,明!$A$1)=COUNTIF('勤務表 (2)'!Y$3:Y42,明!$A$1),"",COUNTIF('勤務表 (2)'!Y$3:Y43,明!$A$1))</f>
        <v/>
      </c>
      <c r="Z93" s="146" t="str">
        <f>IF(COUNTIF('勤務表 (2)'!Z$3:Z43,明!$A$1)=COUNTIF('勤務表 (2)'!Z$3:Z42,明!$A$1),"",COUNTIF('勤務表 (2)'!Z$3:Z43,明!$A$1))</f>
        <v/>
      </c>
      <c r="AA93" s="146" t="str">
        <f>IF(COUNTIF('勤務表 (2)'!AA$3:AA43,明!$A$1)=COUNTIF('勤務表 (2)'!AA$3:AA42,明!$A$1),"",COUNTIF('勤務表 (2)'!AA$3:AA43,明!$A$1))</f>
        <v/>
      </c>
      <c r="AB93" s="146" t="str">
        <f>IF(COUNTIF('勤務表 (2)'!AB$3:AB43,明!$A$1)=COUNTIF('勤務表 (2)'!AB$3:AB42,明!$A$1),"",COUNTIF('勤務表 (2)'!AB$3:AB43,明!$A$1))</f>
        <v/>
      </c>
      <c r="AC93" s="146" t="str">
        <f>IF(COUNTIF('勤務表 (2)'!AC$3:AC43,明!$A$1)=COUNTIF('勤務表 (2)'!AC$3:AC42,明!$A$1),"",COUNTIF('勤務表 (2)'!AC$3:AC43,明!$A$1))</f>
        <v/>
      </c>
      <c r="AD93" s="146" t="str">
        <f>IF(COUNTIF('勤務表 (2)'!AD$3:AD43,明!$A$1)=COUNTIF('勤務表 (2)'!AD$3:AD42,明!$A$1),"",COUNTIF('勤務表 (2)'!AD$3:AD43,明!$A$1))</f>
        <v/>
      </c>
      <c r="AE93" s="146" t="str">
        <f>IF(COUNTIF('勤務表 (2)'!AE$3:AE43,明!$A$1)=COUNTIF('勤務表 (2)'!AE$3:AE42,明!$A$1),"",COUNTIF('勤務表 (2)'!AE$3:AE43,明!$A$1))</f>
        <v/>
      </c>
      <c r="AF93" s="146" t="str">
        <f>IF(COUNTIF('勤務表 (2)'!AF$3:AF43,明!$A$1)=COUNTIF('勤務表 (2)'!AF$3:AF42,明!$A$1),"",COUNTIF('勤務表 (2)'!AF$3:AF43,明!$A$1))</f>
        <v/>
      </c>
      <c r="AG93" s="146" t="str">
        <f>IF(COUNTIF('勤務表 (2)'!AG$3:AG43,明!$A$1)=COUNTIF('勤務表 (2)'!AG$3:AG42,明!$A$1),"",COUNTIF('勤務表 (2)'!AG$3:AG43,明!$A$1))</f>
        <v/>
      </c>
      <c r="AH93" s="144" t="str">
        <f>IF(COUNTIF('勤務表 (2)'!AH$3:AH43,明!$A$1)=COUNTIF('勤務表 (2)'!AH$3:AH42,明!$A$1),"",COUNTIF('勤務表 (2)'!AH$3:AH43,明!$A$1))</f>
        <v/>
      </c>
    </row>
    <row r="94" spans="1:34" s="37" customFormat="1" ht="13.15" customHeight="1" x14ac:dyDescent="0.2">
      <c r="A94" s="142" t="str">
        <f>IFERROR(IF(A93+1&lt;=MAX('デイリーデータ (2)'!G:G),A93+1,""),"")</f>
        <v/>
      </c>
      <c r="B94" s="143">
        <f t="shared" si="10"/>
        <v>0</v>
      </c>
      <c r="C94" s="144">
        <f t="shared" si="11"/>
        <v>0</v>
      </c>
      <c r="D94" s="145" t="str">
        <f>IF(COUNTIF('勤務表 (2)'!D$3:D44,明!$A$1)=COUNTIF('勤務表 (2)'!D$3:D43,明!$A$1),"",COUNTIF('勤務表 (2)'!D$3:D44,明!$A$1))</f>
        <v/>
      </c>
      <c r="E94" s="146" t="str">
        <f>IF(COUNTIF('勤務表 (2)'!E$3:E44,明!$A$1)=COUNTIF('勤務表 (2)'!E$3:E43,明!$A$1),"",COUNTIF('勤務表 (2)'!E$3:E44,明!$A$1))</f>
        <v/>
      </c>
      <c r="F94" s="146" t="str">
        <f>IF(COUNTIF('勤務表 (2)'!F$3:F44,明!$A$1)=COUNTIF('勤務表 (2)'!F$3:F43,明!$A$1),"",COUNTIF('勤務表 (2)'!F$3:F44,明!$A$1))</f>
        <v/>
      </c>
      <c r="G94" s="146" t="str">
        <f>IF(COUNTIF('勤務表 (2)'!G$3:G44,明!$A$1)=COUNTIF('勤務表 (2)'!G$3:G43,明!$A$1),"",COUNTIF('勤務表 (2)'!G$3:G44,明!$A$1))</f>
        <v/>
      </c>
      <c r="H94" s="146" t="str">
        <f>IF(COUNTIF('勤務表 (2)'!H$3:H44,明!$A$1)=COUNTIF('勤務表 (2)'!H$3:H43,明!$A$1),"",COUNTIF('勤務表 (2)'!H$3:H44,明!$A$1))</f>
        <v/>
      </c>
      <c r="I94" s="146" t="str">
        <f>IF(COUNTIF('勤務表 (2)'!I$3:I44,明!$A$1)=COUNTIF('勤務表 (2)'!I$3:I43,明!$A$1),"",COUNTIF('勤務表 (2)'!I$3:I44,明!$A$1))</f>
        <v/>
      </c>
      <c r="J94" s="146" t="str">
        <f>IF(COUNTIF('勤務表 (2)'!J$3:J44,明!$A$1)=COUNTIF('勤務表 (2)'!J$3:J43,明!$A$1),"",COUNTIF('勤務表 (2)'!J$3:J44,明!$A$1))</f>
        <v/>
      </c>
      <c r="K94" s="146" t="str">
        <f>IF(COUNTIF('勤務表 (2)'!K$3:K44,明!$A$1)=COUNTIF('勤務表 (2)'!K$3:K43,明!$A$1),"",COUNTIF('勤務表 (2)'!K$3:K44,明!$A$1))</f>
        <v/>
      </c>
      <c r="L94" s="146" t="str">
        <f>IF(COUNTIF('勤務表 (2)'!L$3:L44,明!$A$1)=COUNTIF('勤務表 (2)'!L$3:L43,明!$A$1),"",COUNTIF('勤務表 (2)'!L$3:L44,明!$A$1))</f>
        <v/>
      </c>
      <c r="M94" s="146" t="str">
        <f>IF(COUNTIF('勤務表 (2)'!M$3:M44,明!$A$1)=COUNTIF('勤務表 (2)'!M$3:M43,明!$A$1),"",COUNTIF('勤務表 (2)'!M$3:M44,明!$A$1))</f>
        <v/>
      </c>
      <c r="N94" s="146" t="str">
        <f>IF(COUNTIF('勤務表 (2)'!N$3:N44,明!$A$1)=COUNTIF('勤務表 (2)'!N$3:N43,明!$A$1),"",COUNTIF('勤務表 (2)'!N$3:N44,明!$A$1))</f>
        <v/>
      </c>
      <c r="O94" s="146" t="str">
        <f>IF(COUNTIF('勤務表 (2)'!O$3:O44,明!$A$1)=COUNTIF('勤務表 (2)'!O$3:O43,明!$A$1),"",COUNTIF('勤務表 (2)'!O$3:O44,明!$A$1))</f>
        <v/>
      </c>
      <c r="P94" s="146" t="str">
        <f>IF(COUNTIF('勤務表 (2)'!P$3:P44,明!$A$1)=COUNTIF('勤務表 (2)'!P$3:P43,明!$A$1),"",COUNTIF('勤務表 (2)'!P$3:P44,明!$A$1))</f>
        <v/>
      </c>
      <c r="Q94" s="146" t="str">
        <f>IF(COUNTIF('勤務表 (2)'!Q$3:Q44,明!$A$1)=COUNTIF('勤務表 (2)'!Q$3:Q43,明!$A$1),"",COUNTIF('勤務表 (2)'!Q$3:Q44,明!$A$1))</f>
        <v/>
      </c>
      <c r="R94" s="146" t="str">
        <f>IF(COUNTIF('勤務表 (2)'!R$3:R44,明!$A$1)=COUNTIF('勤務表 (2)'!R$3:R43,明!$A$1),"",COUNTIF('勤務表 (2)'!R$3:R44,明!$A$1))</f>
        <v/>
      </c>
      <c r="S94" s="146" t="str">
        <f>IF(COUNTIF('勤務表 (2)'!S$3:S44,明!$A$1)=COUNTIF('勤務表 (2)'!S$3:S43,明!$A$1),"",COUNTIF('勤務表 (2)'!S$3:S44,明!$A$1))</f>
        <v/>
      </c>
      <c r="T94" s="146" t="str">
        <f>IF(COUNTIF('勤務表 (2)'!T$3:T44,明!$A$1)=COUNTIF('勤務表 (2)'!T$3:T43,明!$A$1),"",COUNTIF('勤務表 (2)'!T$3:T44,明!$A$1))</f>
        <v/>
      </c>
      <c r="U94" s="146" t="str">
        <f>IF(COUNTIF('勤務表 (2)'!U$3:U44,明!$A$1)=COUNTIF('勤務表 (2)'!U$3:U43,明!$A$1),"",COUNTIF('勤務表 (2)'!U$3:U44,明!$A$1))</f>
        <v/>
      </c>
      <c r="V94" s="146" t="str">
        <f>IF(COUNTIF('勤務表 (2)'!V$3:V44,明!$A$1)=COUNTIF('勤務表 (2)'!V$3:V43,明!$A$1),"",COUNTIF('勤務表 (2)'!V$3:V44,明!$A$1))</f>
        <v/>
      </c>
      <c r="W94" s="146" t="str">
        <f>IF(COUNTIF('勤務表 (2)'!W$3:W44,明!$A$1)=COUNTIF('勤務表 (2)'!W$3:W43,明!$A$1),"",COUNTIF('勤務表 (2)'!W$3:W44,明!$A$1))</f>
        <v/>
      </c>
      <c r="X94" s="146" t="str">
        <f>IF(COUNTIF('勤務表 (2)'!X$3:X44,明!$A$1)=COUNTIF('勤務表 (2)'!X$3:X43,明!$A$1),"",COUNTIF('勤務表 (2)'!X$3:X44,明!$A$1))</f>
        <v/>
      </c>
      <c r="Y94" s="146" t="str">
        <f>IF(COUNTIF('勤務表 (2)'!Y$3:Y44,明!$A$1)=COUNTIF('勤務表 (2)'!Y$3:Y43,明!$A$1),"",COUNTIF('勤務表 (2)'!Y$3:Y44,明!$A$1))</f>
        <v/>
      </c>
      <c r="Z94" s="146" t="str">
        <f>IF(COUNTIF('勤務表 (2)'!Z$3:Z44,明!$A$1)=COUNTIF('勤務表 (2)'!Z$3:Z43,明!$A$1),"",COUNTIF('勤務表 (2)'!Z$3:Z44,明!$A$1))</f>
        <v/>
      </c>
      <c r="AA94" s="146" t="str">
        <f>IF(COUNTIF('勤務表 (2)'!AA$3:AA44,明!$A$1)=COUNTIF('勤務表 (2)'!AA$3:AA43,明!$A$1),"",COUNTIF('勤務表 (2)'!AA$3:AA44,明!$A$1))</f>
        <v/>
      </c>
      <c r="AB94" s="146" t="str">
        <f>IF(COUNTIF('勤務表 (2)'!AB$3:AB44,明!$A$1)=COUNTIF('勤務表 (2)'!AB$3:AB43,明!$A$1),"",COUNTIF('勤務表 (2)'!AB$3:AB44,明!$A$1))</f>
        <v/>
      </c>
      <c r="AC94" s="146" t="str">
        <f>IF(COUNTIF('勤務表 (2)'!AC$3:AC44,明!$A$1)=COUNTIF('勤務表 (2)'!AC$3:AC43,明!$A$1),"",COUNTIF('勤務表 (2)'!AC$3:AC44,明!$A$1))</f>
        <v/>
      </c>
      <c r="AD94" s="146" t="str">
        <f>IF(COUNTIF('勤務表 (2)'!AD$3:AD44,明!$A$1)=COUNTIF('勤務表 (2)'!AD$3:AD43,明!$A$1),"",COUNTIF('勤務表 (2)'!AD$3:AD44,明!$A$1))</f>
        <v/>
      </c>
      <c r="AE94" s="146" t="str">
        <f>IF(COUNTIF('勤務表 (2)'!AE$3:AE44,明!$A$1)=COUNTIF('勤務表 (2)'!AE$3:AE43,明!$A$1),"",COUNTIF('勤務表 (2)'!AE$3:AE44,明!$A$1))</f>
        <v/>
      </c>
      <c r="AF94" s="146" t="str">
        <f>IF(COUNTIF('勤務表 (2)'!AF$3:AF44,明!$A$1)=COUNTIF('勤務表 (2)'!AF$3:AF43,明!$A$1),"",COUNTIF('勤務表 (2)'!AF$3:AF44,明!$A$1))</f>
        <v/>
      </c>
      <c r="AG94" s="146" t="str">
        <f>IF(COUNTIF('勤務表 (2)'!AG$3:AG44,明!$A$1)=COUNTIF('勤務表 (2)'!AG$3:AG43,明!$A$1),"",COUNTIF('勤務表 (2)'!AG$3:AG44,明!$A$1))</f>
        <v/>
      </c>
      <c r="AH94" s="144" t="str">
        <f>IF(COUNTIF('勤務表 (2)'!AH$3:AH44,明!$A$1)=COUNTIF('勤務表 (2)'!AH$3:AH43,明!$A$1),"",COUNTIF('勤務表 (2)'!AH$3:AH44,明!$A$1))</f>
        <v/>
      </c>
    </row>
    <row r="95" spans="1:34" s="37" customFormat="1" ht="13.15" customHeight="1" x14ac:dyDescent="0.2">
      <c r="A95" s="142" t="str">
        <f>IFERROR(IF(A94+1&lt;=MAX('デイリーデータ (2)'!G:G),A94+1,""),"")</f>
        <v/>
      </c>
      <c r="B95" s="143">
        <f t="shared" si="10"/>
        <v>0</v>
      </c>
      <c r="C95" s="144">
        <f t="shared" si="11"/>
        <v>0</v>
      </c>
      <c r="D95" s="145" t="str">
        <f>IF(COUNTIF('勤務表 (2)'!D$3:D45,明!$A$1)=COUNTIF('勤務表 (2)'!D$3:D44,明!$A$1),"",COUNTIF('勤務表 (2)'!D$3:D45,明!$A$1))</f>
        <v/>
      </c>
      <c r="E95" s="146" t="str">
        <f>IF(COUNTIF('勤務表 (2)'!E$3:E45,明!$A$1)=COUNTIF('勤務表 (2)'!E$3:E44,明!$A$1),"",COUNTIF('勤務表 (2)'!E$3:E45,明!$A$1))</f>
        <v/>
      </c>
      <c r="F95" s="146" t="str">
        <f>IF(COUNTIF('勤務表 (2)'!F$3:F45,明!$A$1)=COUNTIF('勤務表 (2)'!F$3:F44,明!$A$1),"",COUNTIF('勤務表 (2)'!F$3:F45,明!$A$1))</f>
        <v/>
      </c>
      <c r="G95" s="146" t="str">
        <f>IF(COUNTIF('勤務表 (2)'!G$3:G45,明!$A$1)=COUNTIF('勤務表 (2)'!G$3:G44,明!$A$1),"",COUNTIF('勤務表 (2)'!G$3:G45,明!$A$1))</f>
        <v/>
      </c>
      <c r="H95" s="146" t="str">
        <f>IF(COUNTIF('勤務表 (2)'!H$3:H45,明!$A$1)=COUNTIF('勤務表 (2)'!H$3:H44,明!$A$1),"",COUNTIF('勤務表 (2)'!H$3:H45,明!$A$1))</f>
        <v/>
      </c>
      <c r="I95" s="146" t="str">
        <f>IF(COUNTIF('勤務表 (2)'!I$3:I45,明!$A$1)=COUNTIF('勤務表 (2)'!I$3:I44,明!$A$1),"",COUNTIF('勤務表 (2)'!I$3:I45,明!$A$1))</f>
        <v/>
      </c>
      <c r="J95" s="146" t="str">
        <f>IF(COUNTIF('勤務表 (2)'!J$3:J45,明!$A$1)=COUNTIF('勤務表 (2)'!J$3:J44,明!$A$1),"",COUNTIF('勤務表 (2)'!J$3:J45,明!$A$1))</f>
        <v/>
      </c>
      <c r="K95" s="146" t="str">
        <f>IF(COUNTIF('勤務表 (2)'!K$3:K45,明!$A$1)=COUNTIF('勤務表 (2)'!K$3:K44,明!$A$1),"",COUNTIF('勤務表 (2)'!K$3:K45,明!$A$1))</f>
        <v/>
      </c>
      <c r="L95" s="146" t="str">
        <f>IF(COUNTIF('勤務表 (2)'!L$3:L45,明!$A$1)=COUNTIF('勤務表 (2)'!L$3:L44,明!$A$1),"",COUNTIF('勤務表 (2)'!L$3:L45,明!$A$1))</f>
        <v/>
      </c>
      <c r="M95" s="146" t="str">
        <f>IF(COUNTIF('勤務表 (2)'!M$3:M45,明!$A$1)=COUNTIF('勤務表 (2)'!M$3:M44,明!$A$1),"",COUNTIF('勤務表 (2)'!M$3:M45,明!$A$1))</f>
        <v/>
      </c>
      <c r="N95" s="146" t="str">
        <f>IF(COUNTIF('勤務表 (2)'!N$3:N45,明!$A$1)=COUNTIF('勤務表 (2)'!N$3:N44,明!$A$1),"",COUNTIF('勤務表 (2)'!N$3:N45,明!$A$1))</f>
        <v/>
      </c>
      <c r="O95" s="146" t="str">
        <f>IF(COUNTIF('勤務表 (2)'!O$3:O45,明!$A$1)=COUNTIF('勤務表 (2)'!O$3:O44,明!$A$1),"",COUNTIF('勤務表 (2)'!O$3:O45,明!$A$1))</f>
        <v/>
      </c>
      <c r="P95" s="146" t="str">
        <f>IF(COUNTIF('勤務表 (2)'!P$3:P45,明!$A$1)=COUNTIF('勤務表 (2)'!P$3:P44,明!$A$1),"",COUNTIF('勤務表 (2)'!P$3:P45,明!$A$1))</f>
        <v/>
      </c>
      <c r="Q95" s="146" t="str">
        <f>IF(COUNTIF('勤務表 (2)'!Q$3:Q45,明!$A$1)=COUNTIF('勤務表 (2)'!Q$3:Q44,明!$A$1),"",COUNTIF('勤務表 (2)'!Q$3:Q45,明!$A$1))</f>
        <v/>
      </c>
      <c r="R95" s="146" t="str">
        <f>IF(COUNTIF('勤務表 (2)'!R$3:R45,明!$A$1)=COUNTIF('勤務表 (2)'!R$3:R44,明!$A$1),"",COUNTIF('勤務表 (2)'!R$3:R45,明!$A$1))</f>
        <v/>
      </c>
      <c r="S95" s="146" t="str">
        <f>IF(COUNTIF('勤務表 (2)'!S$3:S45,明!$A$1)=COUNTIF('勤務表 (2)'!S$3:S44,明!$A$1),"",COUNTIF('勤務表 (2)'!S$3:S45,明!$A$1))</f>
        <v/>
      </c>
      <c r="T95" s="146" t="str">
        <f>IF(COUNTIF('勤務表 (2)'!T$3:T45,明!$A$1)=COUNTIF('勤務表 (2)'!T$3:T44,明!$A$1),"",COUNTIF('勤務表 (2)'!T$3:T45,明!$A$1))</f>
        <v/>
      </c>
      <c r="U95" s="146" t="str">
        <f>IF(COUNTIF('勤務表 (2)'!U$3:U45,明!$A$1)=COUNTIF('勤務表 (2)'!U$3:U44,明!$A$1),"",COUNTIF('勤務表 (2)'!U$3:U45,明!$A$1))</f>
        <v/>
      </c>
      <c r="V95" s="146" t="str">
        <f>IF(COUNTIF('勤務表 (2)'!V$3:V45,明!$A$1)=COUNTIF('勤務表 (2)'!V$3:V44,明!$A$1),"",COUNTIF('勤務表 (2)'!V$3:V45,明!$A$1))</f>
        <v/>
      </c>
      <c r="W95" s="146" t="str">
        <f>IF(COUNTIF('勤務表 (2)'!W$3:W45,明!$A$1)=COUNTIF('勤務表 (2)'!W$3:W44,明!$A$1),"",COUNTIF('勤務表 (2)'!W$3:W45,明!$A$1))</f>
        <v/>
      </c>
      <c r="X95" s="146" t="str">
        <f>IF(COUNTIF('勤務表 (2)'!X$3:X45,明!$A$1)=COUNTIF('勤務表 (2)'!X$3:X44,明!$A$1),"",COUNTIF('勤務表 (2)'!X$3:X45,明!$A$1))</f>
        <v/>
      </c>
      <c r="Y95" s="146" t="str">
        <f>IF(COUNTIF('勤務表 (2)'!Y$3:Y45,明!$A$1)=COUNTIF('勤務表 (2)'!Y$3:Y44,明!$A$1),"",COUNTIF('勤務表 (2)'!Y$3:Y45,明!$A$1))</f>
        <v/>
      </c>
      <c r="Z95" s="146" t="str">
        <f>IF(COUNTIF('勤務表 (2)'!Z$3:Z45,明!$A$1)=COUNTIF('勤務表 (2)'!Z$3:Z44,明!$A$1),"",COUNTIF('勤務表 (2)'!Z$3:Z45,明!$A$1))</f>
        <v/>
      </c>
      <c r="AA95" s="146" t="str">
        <f>IF(COUNTIF('勤務表 (2)'!AA$3:AA45,明!$A$1)=COUNTIF('勤務表 (2)'!AA$3:AA44,明!$A$1),"",COUNTIF('勤務表 (2)'!AA$3:AA45,明!$A$1))</f>
        <v/>
      </c>
      <c r="AB95" s="146" t="str">
        <f>IF(COUNTIF('勤務表 (2)'!AB$3:AB45,明!$A$1)=COUNTIF('勤務表 (2)'!AB$3:AB44,明!$A$1),"",COUNTIF('勤務表 (2)'!AB$3:AB45,明!$A$1))</f>
        <v/>
      </c>
      <c r="AC95" s="146" t="str">
        <f>IF(COUNTIF('勤務表 (2)'!AC$3:AC45,明!$A$1)=COUNTIF('勤務表 (2)'!AC$3:AC44,明!$A$1),"",COUNTIF('勤務表 (2)'!AC$3:AC45,明!$A$1))</f>
        <v/>
      </c>
      <c r="AD95" s="146" t="str">
        <f>IF(COUNTIF('勤務表 (2)'!AD$3:AD45,明!$A$1)=COUNTIF('勤務表 (2)'!AD$3:AD44,明!$A$1),"",COUNTIF('勤務表 (2)'!AD$3:AD45,明!$A$1))</f>
        <v/>
      </c>
      <c r="AE95" s="146" t="str">
        <f>IF(COUNTIF('勤務表 (2)'!AE$3:AE45,明!$A$1)=COUNTIF('勤務表 (2)'!AE$3:AE44,明!$A$1),"",COUNTIF('勤務表 (2)'!AE$3:AE45,明!$A$1))</f>
        <v/>
      </c>
      <c r="AF95" s="146" t="str">
        <f>IF(COUNTIF('勤務表 (2)'!AF$3:AF45,明!$A$1)=COUNTIF('勤務表 (2)'!AF$3:AF44,明!$A$1),"",COUNTIF('勤務表 (2)'!AF$3:AF45,明!$A$1))</f>
        <v/>
      </c>
      <c r="AG95" s="146" t="str">
        <f>IF(COUNTIF('勤務表 (2)'!AG$3:AG45,明!$A$1)=COUNTIF('勤務表 (2)'!AG$3:AG44,明!$A$1),"",COUNTIF('勤務表 (2)'!AG$3:AG45,明!$A$1))</f>
        <v/>
      </c>
      <c r="AH95" s="144" t="str">
        <f>IF(COUNTIF('勤務表 (2)'!AH$3:AH45,明!$A$1)=COUNTIF('勤務表 (2)'!AH$3:AH44,明!$A$1),"",COUNTIF('勤務表 (2)'!AH$3:AH45,明!$A$1))</f>
        <v/>
      </c>
    </row>
    <row r="96" spans="1:34" s="37" customFormat="1" ht="13.15" customHeight="1" x14ac:dyDescent="0.2">
      <c r="A96" s="142" t="str">
        <f>IFERROR(IF(A95+1&lt;=MAX('デイリーデータ (2)'!G:G),A95+1,""),"")</f>
        <v/>
      </c>
      <c r="B96" s="143">
        <f t="shared" si="10"/>
        <v>0</v>
      </c>
      <c r="C96" s="144">
        <f t="shared" si="11"/>
        <v>0</v>
      </c>
      <c r="D96" s="145" t="str">
        <f>IF(COUNTIF('勤務表 (2)'!D$3:D46,明!$A$1)=COUNTIF('勤務表 (2)'!D$3:D45,明!$A$1),"",COUNTIF('勤務表 (2)'!D$3:D46,明!$A$1))</f>
        <v/>
      </c>
      <c r="E96" s="146" t="str">
        <f>IF(COUNTIF('勤務表 (2)'!E$3:E46,明!$A$1)=COUNTIF('勤務表 (2)'!E$3:E45,明!$A$1),"",COUNTIF('勤務表 (2)'!E$3:E46,明!$A$1))</f>
        <v/>
      </c>
      <c r="F96" s="146" t="str">
        <f>IF(COUNTIF('勤務表 (2)'!F$3:F46,明!$A$1)=COUNTIF('勤務表 (2)'!F$3:F45,明!$A$1),"",COUNTIF('勤務表 (2)'!F$3:F46,明!$A$1))</f>
        <v/>
      </c>
      <c r="G96" s="146" t="str">
        <f>IF(COUNTIF('勤務表 (2)'!G$3:G46,明!$A$1)=COUNTIF('勤務表 (2)'!G$3:G45,明!$A$1),"",COUNTIF('勤務表 (2)'!G$3:G46,明!$A$1))</f>
        <v/>
      </c>
      <c r="H96" s="146" t="str">
        <f>IF(COUNTIF('勤務表 (2)'!H$3:H46,明!$A$1)=COUNTIF('勤務表 (2)'!H$3:H45,明!$A$1),"",COUNTIF('勤務表 (2)'!H$3:H46,明!$A$1))</f>
        <v/>
      </c>
      <c r="I96" s="146" t="str">
        <f>IF(COUNTIF('勤務表 (2)'!I$3:I46,明!$A$1)=COUNTIF('勤務表 (2)'!I$3:I45,明!$A$1),"",COUNTIF('勤務表 (2)'!I$3:I46,明!$A$1))</f>
        <v/>
      </c>
      <c r="J96" s="146" t="str">
        <f>IF(COUNTIF('勤務表 (2)'!J$3:J46,明!$A$1)=COUNTIF('勤務表 (2)'!J$3:J45,明!$A$1),"",COUNTIF('勤務表 (2)'!J$3:J46,明!$A$1))</f>
        <v/>
      </c>
      <c r="K96" s="146" t="str">
        <f>IF(COUNTIF('勤務表 (2)'!K$3:K46,明!$A$1)=COUNTIF('勤務表 (2)'!K$3:K45,明!$A$1),"",COUNTIF('勤務表 (2)'!K$3:K46,明!$A$1))</f>
        <v/>
      </c>
      <c r="L96" s="146" t="str">
        <f>IF(COUNTIF('勤務表 (2)'!L$3:L46,明!$A$1)=COUNTIF('勤務表 (2)'!L$3:L45,明!$A$1),"",COUNTIF('勤務表 (2)'!L$3:L46,明!$A$1))</f>
        <v/>
      </c>
      <c r="M96" s="146" t="str">
        <f>IF(COUNTIF('勤務表 (2)'!M$3:M46,明!$A$1)=COUNTIF('勤務表 (2)'!M$3:M45,明!$A$1),"",COUNTIF('勤務表 (2)'!M$3:M46,明!$A$1))</f>
        <v/>
      </c>
      <c r="N96" s="146" t="str">
        <f>IF(COUNTIF('勤務表 (2)'!N$3:N46,明!$A$1)=COUNTIF('勤務表 (2)'!N$3:N45,明!$A$1),"",COUNTIF('勤務表 (2)'!N$3:N46,明!$A$1))</f>
        <v/>
      </c>
      <c r="O96" s="146" t="str">
        <f>IF(COUNTIF('勤務表 (2)'!O$3:O46,明!$A$1)=COUNTIF('勤務表 (2)'!O$3:O45,明!$A$1),"",COUNTIF('勤務表 (2)'!O$3:O46,明!$A$1))</f>
        <v/>
      </c>
      <c r="P96" s="146" t="str">
        <f>IF(COUNTIF('勤務表 (2)'!P$3:P46,明!$A$1)=COUNTIF('勤務表 (2)'!P$3:P45,明!$A$1),"",COUNTIF('勤務表 (2)'!P$3:P46,明!$A$1))</f>
        <v/>
      </c>
      <c r="Q96" s="146" t="str">
        <f>IF(COUNTIF('勤務表 (2)'!Q$3:Q46,明!$A$1)=COUNTIF('勤務表 (2)'!Q$3:Q45,明!$A$1),"",COUNTIF('勤務表 (2)'!Q$3:Q46,明!$A$1))</f>
        <v/>
      </c>
      <c r="R96" s="146" t="str">
        <f>IF(COUNTIF('勤務表 (2)'!R$3:R46,明!$A$1)=COUNTIF('勤務表 (2)'!R$3:R45,明!$A$1),"",COUNTIF('勤務表 (2)'!R$3:R46,明!$A$1))</f>
        <v/>
      </c>
      <c r="S96" s="146" t="str">
        <f>IF(COUNTIF('勤務表 (2)'!S$3:S46,明!$A$1)=COUNTIF('勤務表 (2)'!S$3:S45,明!$A$1),"",COUNTIF('勤務表 (2)'!S$3:S46,明!$A$1))</f>
        <v/>
      </c>
      <c r="T96" s="146" t="str">
        <f>IF(COUNTIF('勤務表 (2)'!T$3:T46,明!$A$1)=COUNTIF('勤務表 (2)'!T$3:T45,明!$A$1),"",COUNTIF('勤務表 (2)'!T$3:T46,明!$A$1))</f>
        <v/>
      </c>
      <c r="U96" s="146" t="str">
        <f>IF(COUNTIF('勤務表 (2)'!U$3:U46,明!$A$1)=COUNTIF('勤務表 (2)'!U$3:U45,明!$A$1),"",COUNTIF('勤務表 (2)'!U$3:U46,明!$A$1))</f>
        <v/>
      </c>
      <c r="V96" s="146" t="str">
        <f>IF(COUNTIF('勤務表 (2)'!V$3:V46,明!$A$1)=COUNTIF('勤務表 (2)'!V$3:V45,明!$A$1),"",COUNTIF('勤務表 (2)'!V$3:V46,明!$A$1))</f>
        <v/>
      </c>
      <c r="W96" s="146" t="str">
        <f>IF(COUNTIF('勤務表 (2)'!W$3:W46,明!$A$1)=COUNTIF('勤務表 (2)'!W$3:W45,明!$A$1),"",COUNTIF('勤務表 (2)'!W$3:W46,明!$A$1))</f>
        <v/>
      </c>
      <c r="X96" s="146" t="str">
        <f>IF(COUNTIF('勤務表 (2)'!X$3:X46,明!$A$1)=COUNTIF('勤務表 (2)'!X$3:X45,明!$A$1),"",COUNTIF('勤務表 (2)'!X$3:X46,明!$A$1))</f>
        <v/>
      </c>
      <c r="Y96" s="146" t="str">
        <f>IF(COUNTIF('勤務表 (2)'!Y$3:Y46,明!$A$1)=COUNTIF('勤務表 (2)'!Y$3:Y45,明!$A$1),"",COUNTIF('勤務表 (2)'!Y$3:Y46,明!$A$1))</f>
        <v/>
      </c>
      <c r="Z96" s="146" t="str">
        <f>IF(COUNTIF('勤務表 (2)'!Z$3:Z46,明!$A$1)=COUNTIF('勤務表 (2)'!Z$3:Z45,明!$A$1),"",COUNTIF('勤務表 (2)'!Z$3:Z46,明!$A$1))</f>
        <v/>
      </c>
      <c r="AA96" s="146" t="str">
        <f>IF(COUNTIF('勤務表 (2)'!AA$3:AA46,明!$A$1)=COUNTIF('勤務表 (2)'!AA$3:AA45,明!$A$1),"",COUNTIF('勤務表 (2)'!AA$3:AA46,明!$A$1))</f>
        <v/>
      </c>
      <c r="AB96" s="146" t="str">
        <f>IF(COUNTIF('勤務表 (2)'!AB$3:AB46,明!$A$1)=COUNTIF('勤務表 (2)'!AB$3:AB45,明!$A$1),"",COUNTIF('勤務表 (2)'!AB$3:AB46,明!$A$1))</f>
        <v/>
      </c>
      <c r="AC96" s="146" t="str">
        <f>IF(COUNTIF('勤務表 (2)'!AC$3:AC46,明!$A$1)=COUNTIF('勤務表 (2)'!AC$3:AC45,明!$A$1),"",COUNTIF('勤務表 (2)'!AC$3:AC46,明!$A$1))</f>
        <v/>
      </c>
      <c r="AD96" s="146" t="str">
        <f>IF(COUNTIF('勤務表 (2)'!AD$3:AD46,明!$A$1)=COUNTIF('勤務表 (2)'!AD$3:AD45,明!$A$1),"",COUNTIF('勤務表 (2)'!AD$3:AD46,明!$A$1))</f>
        <v/>
      </c>
      <c r="AE96" s="146" t="str">
        <f>IF(COUNTIF('勤務表 (2)'!AE$3:AE46,明!$A$1)=COUNTIF('勤務表 (2)'!AE$3:AE45,明!$A$1),"",COUNTIF('勤務表 (2)'!AE$3:AE46,明!$A$1))</f>
        <v/>
      </c>
      <c r="AF96" s="146" t="str">
        <f>IF(COUNTIF('勤務表 (2)'!AF$3:AF46,明!$A$1)=COUNTIF('勤務表 (2)'!AF$3:AF45,明!$A$1),"",COUNTIF('勤務表 (2)'!AF$3:AF46,明!$A$1))</f>
        <v/>
      </c>
      <c r="AG96" s="146" t="str">
        <f>IF(COUNTIF('勤務表 (2)'!AG$3:AG46,明!$A$1)=COUNTIF('勤務表 (2)'!AG$3:AG45,明!$A$1),"",COUNTIF('勤務表 (2)'!AG$3:AG46,明!$A$1))</f>
        <v/>
      </c>
      <c r="AH96" s="144" t="str">
        <f>IF(COUNTIF('勤務表 (2)'!AH$3:AH46,明!$A$1)=COUNTIF('勤務表 (2)'!AH$3:AH45,明!$A$1),"",COUNTIF('勤務表 (2)'!AH$3:AH46,明!$A$1))</f>
        <v/>
      </c>
    </row>
    <row r="97" spans="1:34" s="37" customFormat="1" ht="13.15" customHeight="1" x14ac:dyDescent="0.2">
      <c r="A97" s="142" t="str">
        <f>IFERROR(IF(A96+1&lt;=MAX('デイリーデータ (2)'!G:G),A96+1,""),"")</f>
        <v/>
      </c>
      <c r="B97" s="143">
        <f t="shared" si="10"/>
        <v>0</v>
      </c>
      <c r="C97" s="144">
        <f t="shared" si="11"/>
        <v>0</v>
      </c>
      <c r="D97" s="145" t="str">
        <f>IF(COUNTIF('勤務表 (2)'!D$3:D47,明!$A$1)=COUNTIF('勤務表 (2)'!D$3:D46,明!$A$1),"",COUNTIF('勤務表 (2)'!D$3:D47,明!$A$1))</f>
        <v/>
      </c>
      <c r="E97" s="146" t="str">
        <f>IF(COUNTIF('勤務表 (2)'!E$3:E47,明!$A$1)=COUNTIF('勤務表 (2)'!E$3:E46,明!$A$1),"",COUNTIF('勤務表 (2)'!E$3:E47,明!$A$1))</f>
        <v/>
      </c>
      <c r="F97" s="146" t="str">
        <f>IF(COUNTIF('勤務表 (2)'!F$3:F47,明!$A$1)=COUNTIF('勤務表 (2)'!F$3:F46,明!$A$1),"",COUNTIF('勤務表 (2)'!F$3:F47,明!$A$1))</f>
        <v/>
      </c>
      <c r="G97" s="146" t="str">
        <f>IF(COUNTIF('勤務表 (2)'!G$3:G47,明!$A$1)=COUNTIF('勤務表 (2)'!G$3:G46,明!$A$1),"",COUNTIF('勤務表 (2)'!G$3:G47,明!$A$1))</f>
        <v/>
      </c>
      <c r="H97" s="146" t="str">
        <f>IF(COUNTIF('勤務表 (2)'!H$3:H47,明!$A$1)=COUNTIF('勤務表 (2)'!H$3:H46,明!$A$1),"",COUNTIF('勤務表 (2)'!H$3:H47,明!$A$1))</f>
        <v/>
      </c>
      <c r="I97" s="146" t="str">
        <f>IF(COUNTIF('勤務表 (2)'!I$3:I47,明!$A$1)=COUNTIF('勤務表 (2)'!I$3:I46,明!$A$1),"",COUNTIF('勤務表 (2)'!I$3:I47,明!$A$1))</f>
        <v/>
      </c>
      <c r="J97" s="146" t="str">
        <f>IF(COUNTIF('勤務表 (2)'!J$3:J47,明!$A$1)=COUNTIF('勤務表 (2)'!J$3:J46,明!$A$1),"",COUNTIF('勤務表 (2)'!J$3:J47,明!$A$1))</f>
        <v/>
      </c>
      <c r="K97" s="146" t="str">
        <f>IF(COUNTIF('勤務表 (2)'!K$3:K47,明!$A$1)=COUNTIF('勤務表 (2)'!K$3:K46,明!$A$1),"",COUNTIF('勤務表 (2)'!K$3:K47,明!$A$1))</f>
        <v/>
      </c>
      <c r="L97" s="146" t="str">
        <f>IF(COUNTIF('勤務表 (2)'!L$3:L47,明!$A$1)=COUNTIF('勤務表 (2)'!L$3:L46,明!$A$1),"",COUNTIF('勤務表 (2)'!L$3:L47,明!$A$1))</f>
        <v/>
      </c>
      <c r="M97" s="146" t="str">
        <f>IF(COUNTIF('勤務表 (2)'!M$3:M47,明!$A$1)=COUNTIF('勤務表 (2)'!M$3:M46,明!$A$1),"",COUNTIF('勤務表 (2)'!M$3:M47,明!$A$1))</f>
        <v/>
      </c>
      <c r="N97" s="146" t="str">
        <f>IF(COUNTIF('勤務表 (2)'!N$3:N47,明!$A$1)=COUNTIF('勤務表 (2)'!N$3:N46,明!$A$1),"",COUNTIF('勤務表 (2)'!N$3:N47,明!$A$1))</f>
        <v/>
      </c>
      <c r="O97" s="146" t="str">
        <f>IF(COUNTIF('勤務表 (2)'!O$3:O47,明!$A$1)=COUNTIF('勤務表 (2)'!O$3:O46,明!$A$1),"",COUNTIF('勤務表 (2)'!O$3:O47,明!$A$1))</f>
        <v/>
      </c>
      <c r="P97" s="146" t="str">
        <f>IF(COUNTIF('勤務表 (2)'!P$3:P47,明!$A$1)=COUNTIF('勤務表 (2)'!P$3:P46,明!$A$1),"",COUNTIF('勤務表 (2)'!P$3:P47,明!$A$1))</f>
        <v/>
      </c>
      <c r="Q97" s="146" t="str">
        <f>IF(COUNTIF('勤務表 (2)'!Q$3:Q47,明!$A$1)=COUNTIF('勤務表 (2)'!Q$3:Q46,明!$A$1),"",COUNTIF('勤務表 (2)'!Q$3:Q47,明!$A$1))</f>
        <v/>
      </c>
      <c r="R97" s="146" t="str">
        <f>IF(COUNTIF('勤務表 (2)'!R$3:R47,明!$A$1)=COUNTIF('勤務表 (2)'!R$3:R46,明!$A$1),"",COUNTIF('勤務表 (2)'!R$3:R47,明!$A$1))</f>
        <v/>
      </c>
      <c r="S97" s="146" t="str">
        <f>IF(COUNTIF('勤務表 (2)'!S$3:S47,明!$A$1)=COUNTIF('勤務表 (2)'!S$3:S46,明!$A$1),"",COUNTIF('勤務表 (2)'!S$3:S47,明!$A$1))</f>
        <v/>
      </c>
      <c r="T97" s="146" t="str">
        <f>IF(COUNTIF('勤務表 (2)'!T$3:T47,明!$A$1)=COUNTIF('勤務表 (2)'!T$3:T46,明!$A$1),"",COUNTIF('勤務表 (2)'!T$3:T47,明!$A$1))</f>
        <v/>
      </c>
      <c r="U97" s="146" t="str">
        <f>IF(COUNTIF('勤務表 (2)'!U$3:U47,明!$A$1)=COUNTIF('勤務表 (2)'!U$3:U46,明!$A$1),"",COUNTIF('勤務表 (2)'!U$3:U47,明!$A$1))</f>
        <v/>
      </c>
      <c r="V97" s="146" t="str">
        <f>IF(COUNTIF('勤務表 (2)'!V$3:V47,明!$A$1)=COUNTIF('勤務表 (2)'!V$3:V46,明!$A$1),"",COUNTIF('勤務表 (2)'!V$3:V47,明!$A$1))</f>
        <v/>
      </c>
      <c r="W97" s="146" t="str">
        <f>IF(COUNTIF('勤務表 (2)'!W$3:W47,明!$A$1)=COUNTIF('勤務表 (2)'!W$3:W46,明!$A$1),"",COUNTIF('勤務表 (2)'!W$3:W47,明!$A$1))</f>
        <v/>
      </c>
      <c r="X97" s="146" t="str">
        <f>IF(COUNTIF('勤務表 (2)'!X$3:X47,明!$A$1)=COUNTIF('勤務表 (2)'!X$3:X46,明!$A$1),"",COUNTIF('勤務表 (2)'!X$3:X47,明!$A$1))</f>
        <v/>
      </c>
      <c r="Y97" s="146" t="str">
        <f>IF(COUNTIF('勤務表 (2)'!Y$3:Y47,明!$A$1)=COUNTIF('勤務表 (2)'!Y$3:Y46,明!$A$1),"",COUNTIF('勤務表 (2)'!Y$3:Y47,明!$A$1))</f>
        <v/>
      </c>
      <c r="Z97" s="146" t="str">
        <f>IF(COUNTIF('勤務表 (2)'!Z$3:Z47,明!$A$1)=COUNTIF('勤務表 (2)'!Z$3:Z46,明!$A$1),"",COUNTIF('勤務表 (2)'!Z$3:Z47,明!$A$1))</f>
        <v/>
      </c>
      <c r="AA97" s="146" t="str">
        <f>IF(COUNTIF('勤務表 (2)'!AA$3:AA47,明!$A$1)=COUNTIF('勤務表 (2)'!AA$3:AA46,明!$A$1),"",COUNTIF('勤務表 (2)'!AA$3:AA47,明!$A$1))</f>
        <v/>
      </c>
      <c r="AB97" s="146" t="str">
        <f>IF(COUNTIF('勤務表 (2)'!AB$3:AB47,明!$A$1)=COUNTIF('勤務表 (2)'!AB$3:AB46,明!$A$1),"",COUNTIF('勤務表 (2)'!AB$3:AB47,明!$A$1))</f>
        <v/>
      </c>
      <c r="AC97" s="146" t="str">
        <f>IF(COUNTIF('勤務表 (2)'!AC$3:AC47,明!$A$1)=COUNTIF('勤務表 (2)'!AC$3:AC46,明!$A$1),"",COUNTIF('勤務表 (2)'!AC$3:AC47,明!$A$1))</f>
        <v/>
      </c>
      <c r="AD97" s="146" t="str">
        <f>IF(COUNTIF('勤務表 (2)'!AD$3:AD47,明!$A$1)=COUNTIF('勤務表 (2)'!AD$3:AD46,明!$A$1),"",COUNTIF('勤務表 (2)'!AD$3:AD47,明!$A$1))</f>
        <v/>
      </c>
      <c r="AE97" s="146" t="str">
        <f>IF(COUNTIF('勤務表 (2)'!AE$3:AE47,明!$A$1)=COUNTIF('勤務表 (2)'!AE$3:AE46,明!$A$1),"",COUNTIF('勤務表 (2)'!AE$3:AE47,明!$A$1))</f>
        <v/>
      </c>
      <c r="AF97" s="146" t="str">
        <f>IF(COUNTIF('勤務表 (2)'!AF$3:AF47,明!$A$1)=COUNTIF('勤務表 (2)'!AF$3:AF46,明!$A$1),"",COUNTIF('勤務表 (2)'!AF$3:AF47,明!$A$1))</f>
        <v/>
      </c>
      <c r="AG97" s="146" t="str">
        <f>IF(COUNTIF('勤務表 (2)'!AG$3:AG47,明!$A$1)=COUNTIF('勤務表 (2)'!AG$3:AG46,明!$A$1),"",COUNTIF('勤務表 (2)'!AG$3:AG47,明!$A$1))</f>
        <v/>
      </c>
      <c r="AH97" s="144" t="str">
        <f>IF(COUNTIF('勤務表 (2)'!AH$3:AH47,明!$A$1)=COUNTIF('勤務表 (2)'!AH$3:AH46,明!$A$1),"",COUNTIF('勤務表 (2)'!AH$3:AH47,明!$A$1))</f>
        <v/>
      </c>
    </row>
    <row r="98" spans="1:34" s="37" customFormat="1" ht="13.15" customHeight="1" x14ac:dyDescent="0.2">
      <c r="A98" s="142" t="str">
        <f>IFERROR(IF(A97+1&lt;=MAX('デイリーデータ (2)'!G:G),A97+1,""),"")</f>
        <v/>
      </c>
      <c r="B98" s="143">
        <f t="shared" si="10"/>
        <v>0</v>
      </c>
      <c r="C98" s="144">
        <f t="shared" si="11"/>
        <v>0</v>
      </c>
      <c r="D98" s="145" t="str">
        <f>IF(COUNTIF('勤務表 (2)'!D$3:D48,明!$A$1)=COUNTIF('勤務表 (2)'!D$3:D47,明!$A$1),"",COUNTIF('勤務表 (2)'!D$3:D48,明!$A$1))</f>
        <v/>
      </c>
      <c r="E98" s="146" t="str">
        <f>IF(COUNTIF('勤務表 (2)'!E$3:E48,明!$A$1)=COUNTIF('勤務表 (2)'!E$3:E47,明!$A$1),"",COUNTIF('勤務表 (2)'!E$3:E48,明!$A$1))</f>
        <v/>
      </c>
      <c r="F98" s="146" t="str">
        <f>IF(COUNTIF('勤務表 (2)'!F$3:F48,明!$A$1)=COUNTIF('勤務表 (2)'!F$3:F47,明!$A$1),"",COUNTIF('勤務表 (2)'!F$3:F48,明!$A$1))</f>
        <v/>
      </c>
      <c r="G98" s="146" t="str">
        <f>IF(COUNTIF('勤務表 (2)'!G$3:G48,明!$A$1)=COUNTIF('勤務表 (2)'!G$3:G47,明!$A$1),"",COUNTIF('勤務表 (2)'!G$3:G48,明!$A$1))</f>
        <v/>
      </c>
      <c r="H98" s="146" t="str">
        <f>IF(COUNTIF('勤務表 (2)'!H$3:H48,明!$A$1)=COUNTIF('勤務表 (2)'!H$3:H47,明!$A$1),"",COUNTIF('勤務表 (2)'!H$3:H48,明!$A$1))</f>
        <v/>
      </c>
      <c r="I98" s="146" t="str">
        <f>IF(COUNTIF('勤務表 (2)'!I$3:I48,明!$A$1)=COUNTIF('勤務表 (2)'!I$3:I47,明!$A$1),"",COUNTIF('勤務表 (2)'!I$3:I48,明!$A$1))</f>
        <v/>
      </c>
      <c r="J98" s="146" t="str">
        <f>IF(COUNTIF('勤務表 (2)'!J$3:J48,明!$A$1)=COUNTIF('勤務表 (2)'!J$3:J47,明!$A$1),"",COUNTIF('勤務表 (2)'!J$3:J48,明!$A$1))</f>
        <v/>
      </c>
      <c r="K98" s="146" t="str">
        <f>IF(COUNTIF('勤務表 (2)'!K$3:K48,明!$A$1)=COUNTIF('勤務表 (2)'!K$3:K47,明!$A$1),"",COUNTIF('勤務表 (2)'!K$3:K48,明!$A$1))</f>
        <v/>
      </c>
      <c r="L98" s="146" t="str">
        <f>IF(COUNTIF('勤務表 (2)'!L$3:L48,明!$A$1)=COUNTIF('勤務表 (2)'!L$3:L47,明!$A$1),"",COUNTIF('勤務表 (2)'!L$3:L48,明!$A$1))</f>
        <v/>
      </c>
      <c r="M98" s="146" t="str">
        <f>IF(COUNTIF('勤務表 (2)'!M$3:M48,明!$A$1)=COUNTIF('勤務表 (2)'!M$3:M47,明!$A$1),"",COUNTIF('勤務表 (2)'!M$3:M48,明!$A$1))</f>
        <v/>
      </c>
      <c r="N98" s="146" t="str">
        <f>IF(COUNTIF('勤務表 (2)'!N$3:N48,明!$A$1)=COUNTIF('勤務表 (2)'!N$3:N47,明!$A$1),"",COUNTIF('勤務表 (2)'!N$3:N48,明!$A$1))</f>
        <v/>
      </c>
      <c r="O98" s="146" t="str">
        <f>IF(COUNTIF('勤務表 (2)'!O$3:O48,明!$A$1)=COUNTIF('勤務表 (2)'!O$3:O47,明!$A$1),"",COUNTIF('勤務表 (2)'!O$3:O48,明!$A$1))</f>
        <v/>
      </c>
      <c r="P98" s="146" t="str">
        <f>IF(COUNTIF('勤務表 (2)'!P$3:P48,明!$A$1)=COUNTIF('勤務表 (2)'!P$3:P47,明!$A$1),"",COUNTIF('勤務表 (2)'!P$3:P48,明!$A$1))</f>
        <v/>
      </c>
      <c r="Q98" s="146" t="str">
        <f>IF(COUNTIF('勤務表 (2)'!Q$3:Q48,明!$A$1)=COUNTIF('勤務表 (2)'!Q$3:Q47,明!$A$1),"",COUNTIF('勤務表 (2)'!Q$3:Q48,明!$A$1))</f>
        <v/>
      </c>
      <c r="R98" s="146" t="str">
        <f>IF(COUNTIF('勤務表 (2)'!R$3:R48,明!$A$1)=COUNTIF('勤務表 (2)'!R$3:R47,明!$A$1),"",COUNTIF('勤務表 (2)'!R$3:R48,明!$A$1))</f>
        <v/>
      </c>
      <c r="S98" s="146" t="str">
        <f>IF(COUNTIF('勤務表 (2)'!S$3:S48,明!$A$1)=COUNTIF('勤務表 (2)'!S$3:S47,明!$A$1),"",COUNTIF('勤務表 (2)'!S$3:S48,明!$A$1))</f>
        <v/>
      </c>
      <c r="T98" s="146" t="str">
        <f>IF(COUNTIF('勤務表 (2)'!T$3:T48,明!$A$1)=COUNTIF('勤務表 (2)'!T$3:T47,明!$A$1),"",COUNTIF('勤務表 (2)'!T$3:T48,明!$A$1))</f>
        <v/>
      </c>
      <c r="U98" s="146" t="str">
        <f>IF(COUNTIF('勤務表 (2)'!U$3:U48,明!$A$1)=COUNTIF('勤務表 (2)'!U$3:U47,明!$A$1),"",COUNTIF('勤務表 (2)'!U$3:U48,明!$A$1))</f>
        <v/>
      </c>
      <c r="V98" s="146" t="str">
        <f>IF(COUNTIF('勤務表 (2)'!V$3:V48,明!$A$1)=COUNTIF('勤務表 (2)'!V$3:V47,明!$A$1),"",COUNTIF('勤務表 (2)'!V$3:V48,明!$A$1))</f>
        <v/>
      </c>
      <c r="W98" s="146" t="str">
        <f>IF(COUNTIF('勤務表 (2)'!W$3:W48,明!$A$1)=COUNTIF('勤務表 (2)'!W$3:W47,明!$A$1),"",COUNTIF('勤務表 (2)'!W$3:W48,明!$A$1))</f>
        <v/>
      </c>
      <c r="X98" s="146" t="str">
        <f>IF(COUNTIF('勤務表 (2)'!X$3:X48,明!$A$1)=COUNTIF('勤務表 (2)'!X$3:X47,明!$A$1),"",COUNTIF('勤務表 (2)'!X$3:X48,明!$A$1))</f>
        <v/>
      </c>
      <c r="Y98" s="146" t="str">
        <f>IF(COUNTIF('勤務表 (2)'!Y$3:Y48,明!$A$1)=COUNTIF('勤務表 (2)'!Y$3:Y47,明!$A$1),"",COUNTIF('勤務表 (2)'!Y$3:Y48,明!$A$1))</f>
        <v/>
      </c>
      <c r="Z98" s="146" t="str">
        <f>IF(COUNTIF('勤務表 (2)'!Z$3:Z48,明!$A$1)=COUNTIF('勤務表 (2)'!Z$3:Z47,明!$A$1),"",COUNTIF('勤務表 (2)'!Z$3:Z48,明!$A$1))</f>
        <v/>
      </c>
      <c r="AA98" s="146" t="str">
        <f>IF(COUNTIF('勤務表 (2)'!AA$3:AA48,明!$A$1)=COUNTIF('勤務表 (2)'!AA$3:AA47,明!$A$1),"",COUNTIF('勤務表 (2)'!AA$3:AA48,明!$A$1))</f>
        <v/>
      </c>
      <c r="AB98" s="146" t="str">
        <f>IF(COUNTIF('勤務表 (2)'!AB$3:AB48,明!$A$1)=COUNTIF('勤務表 (2)'!AB$3:AB47,明!$A$1),"",COUNTIF('勤務表 (2)'!AB$3:AB48,明!$A$1))</f>
        <v/>
      </c>
      <c r="AC98" s="146" t="str">
        <f>IF(COUNTIF('勤務表 (2)'!AC$3:AC48,明!$A$1)=COUNTIF('勤務表 (2)'!AC$3:AC47,明!$A$1),"",COUNTIF('勤務表 (2)'!AC$3:AC48,明!$A$1))</f>
        <v/>
      </c>
      <c r="AD98" s="146" t="str">
        <f>IF(COUNTIF('勤務表 (2)'!AD$3:AD48,明!$A$1)=COUNTIF('勤務表 (2)'!AD$3:AD47,明!$A$1),"",COUNTIF('勤務表 (2)'!AD$3:AD48,明!$A$1))</f>
        <v/>
      </c>
      <c r="AE98" s="146" t="str">
        <f>IF(COUNTIF('勤務表 (2)'!AE$3:AE48,明!$A$1)=COUNTIF('勤務表 (2)'!AE$3:AE47,明!$A$1),"",COUNTIF('勤務表 (2)'!AE$3:AE48,明!$A$1))</f>
        <v/>
      </c>
      <c r="AF98" s="146" t="str">
        <f>IF(COUNTIF('勤務表 (2)'!AF$3:AF48,明!$A$1)=COUNTIF('勤務表 (2)'!AF$3:AF47,明!$A$1),"",COUNTIF('勤務表 (2)'!AF$3:AF48,明!$A$1))</f>
        <v/>
      </c>
      <c r="AG98" s="146" t="str">
        <f>IF(COUNTIF('勤務表 (2)'!AG$3:AG48,明!$A$1)=COUNTIF('勤務表 (2)'!AG$3:AG47,明!$A$1),"",COUNTIF('勤務表 (2)'!AG$3:AG48,明!$A$1))</f>
        <v/>
      </c>
      <c r="AH98" s="144" t="str">
        <f>IF(COUNTIF('勤務表 (2)'!AH$3:AH48,明!$A$1)=COUNTIF('勤務表 (2)'!AH$3:AH47,明!$A$1),"",COUNTIF('勤務表 (2)'!AH$3:AH48,明!$A$1))</f>
        <v/>
      </c>
    </row>
    <row r="99" spans="1:34" s="37" customFormat="1" ht="13.15" customHeight="1" x14ac:dyDescent="0.2">
      <c r="A99" s="142" t="str">
        <f>IFERROR(IF(A98+1&lt;=MAX('デイリーデータ (2)'!G:G),A98+1,""),"")</f>
        <v/>
      </c>
      <c r="B99" s="143">
        <f t="shared" si="10"/>
        <v>0</v>
      </c>
      <c r="C99" s="144">
        <f t="shared" si="11"/>
        <v>0</v>
      </c>
      <c r="D99" s="145" t="str">
        <f>IF(COUNTIF('勤務表 (2)'!D$3:D49,明!$A$1)=COUNTIF('勤務表 (2)'!D$3:D48,明!$A$1),"",COUNTIF('勤務表 (2)'!D$3:D49,明!$A$1))</f>
        <v/>
      </c>
      <c r="E99" s="146" t="str">
        <f>IF(COUNTIF('勤務表 (2)'!E$3:E49,明!$A$1)=COUNTIF('勤務表 (2)'!E$3:E48,明!$A$1),"",COUNTIF('勤務表 (2)'!E$3:E49,明!$A$1))</f>
        <v/>
      </c>
      <c r="F99" s="146" t="str">
        <f>IF(COUNTIF('勤務表 (2)'!F$3:F49,明!$A$1)=COUNTIF('勤務表 (2)'!F$3:F48,明!$A$1),"",COUNTIF('勤務表 (2)'!F$3:F49,明!$A$1))</f>
        <v/>
      </c>
      <c r="G99" s="146" t="str">
        <f>IF(COUNTIF('勤務表 (2)'!G$3:G49,明!$A$1)=COUNTIF('勤務表 (2)'!G$3:G48,明!$A$1),"",COUNTIF('勤務表 (2)'!G$3:G49,明!$A$1))</f>
        <v/>
      </c>
      <c r="H99" s="146" t="str">
        <f>IF(COUNTIF('勤務表 (2)'!H$3:H49,明!$A$1)=COUNTIF('勤務表 (2)'!H$3:H48,明!$A$1),"",COUNTIF('勤務表 (2)'!H$3:H49,明!$A$1))</f>
        <v/>
      </c>
      <c r="I99" s="146" t="str">
        <f>IF(COUNTIF('勤務表 (2)'!I$3:I49,明!$A$1)=COUNTIF('勤務表 (2)'!I$3:I48,明!$A$1),"",COUNTIF('勤務表 (2)'!I$3:I49,明!$A$1))</f>
        <v/>
      </c>
      <c r="J99" s="146" t="str">
        <f>IF(COUNTIF('勤務表 (2)'!J$3:J49,明!$A$1)=COUNTIF('勤務表 (2)'!J$3:J48,明!$A$1),"",COUNTIF('勤務表 (2)'!J$3:J49,明!$A$1))</f>
        <v/>
      </c>
      <c r="K99" s="146" t="str">
        <f>IF(COUNTIF('勤務表 (2)'!K$3:K49,明!$A$1)=COUNTIF('勤務表 (2)'!K$3:K48,明!$A$1),"",COUNTIF('勤務表 (2)'!K$3:K49,明!$A$1))</f>
        <v/>
      </c>
      <c r="L99" s="146" t="str">
        <f>IF(COUNTIF('勤務表 (2)'!L$3:L49,明!$A$1)=COUNTIF('勤務表 (2)'!L$3:L48,明!$A$1),"",COUNTIF('勤務表 (2)'!L$3:L49,明!$A$1))</f>
        <v/>
      </c>
      <c r="M99" s="146" t="str">
        <f>IF(COUNTIF('勤務表 (2)'!M$3:M49,明!$A$1)=COUNTIF('勤務表 (2)'!M$3:M48,明!$A$1),"",COUNTIF('勤務表 (2)'!M$3:M49,明!$A$1))</f>
        <v/>
      </c>
      <c r="N99" s="146" t="str">
        <f>IF(COUNTIF('勤務表 (2)'!N$3:N49,明!$A$1)=COUNTIF('勤務表 (2)'!N$3:N48,明!$A$1),"",COUNTIF('勤務表 (2)'!N$3:N49,明!$A$1))</f>
        <v/>
      </c>
      <c r="O99" s="146" t="str">
        <f>IF(COUNTIF('勤務表 (2)'!O$3:O49,明!$A$1)=COUNTIF('勤務表 (2)'!O$3:O48,明!$A$1),"",COUNTIF('勤務表 (2)'!O$3:O49,明!$A$1))</f>
        <v/>
      </c>
      <c r="P99" s="146" t="str">
        <f>IF(COUNTIF('勤務表 (2)'!P$3:P49,明!$A$1)=COUNTIF('勤務表 (2)'!P$3:P48,明!$A$1),"",COUNTIF('勤務表 (2)'!P$3:P49,明!$A$1))</f>
        <v/>
      </c>
      <c r="Q99" s="146" t="str">
        <f>IF(COUNTIF('勤務表 (2)'!Q$3:Q49,明!$A$1)=COUNTIF('勤務表 (2)'!Q$3:Q48,明!$A$1),"",COUNTIF('勤務表 (2)'!Q$3:Q49,明!$A$1))</f>
        <v/>
      </c>
      <c r="R99" s="146" t="str">
        <f>IF(COUNTIF('勤務表 (2)'!R$3:R49,明!$A$1)=COUNTIF('勤務表 (2)'!R$3:R48,明!$A$1),"",COUNTIF('勤務表 (2)'!R$3:R49,明!$A$1))</f>
        <v/>
      </c>
      <c r="S99" s="146" t="str">
        <f>IF(COUNTIF('勤務表 (2)'!S$3:S49,明!$A$1)=COUNTIF('勤務表 (2)'!S$3:S48,明!$A$1),"",COUNTIF('勤務表 (2)'!S$3:S49,明!$A$1))</f>
        <v/>
      </c>
      <c r="T99" s="146" t="str">
        <f>IF(COUNTIF('勤務表 (2)'!T$3:T49,明!$A$1)=COUNTIF('勤務表 (2)'!T$3:T48,明!$A$1),"",COUNTIF('勤務表 (2)'!T$3:T49,明!$A$1))</f>
        <v/>
      </c>
      <c r="U99" s="146" t="str">
        <f>IF(COUNTIF('勤務表 (2)'!U$3:U49,明!$A$1)=COUNTIF('勤務表 (2)'!U$3:U48,明!$A$1),"",COUNTIF('勤務表 (2)'!U$3:U49,明!$A$1))</f>
        <v/>
      </c>
      <c r="V99" s="146" t="str">
        <f>IF(COUNTIF('勤務表 (2)'!V$3:V49,明!$A$1)=COUNTIF('勤務表 (2)'!V$3:V48,明!$A$1),"",COUNTIF('勤務表 (2)'!V$3:V49,明!$A$1))</f>
        <v/>
      </c>
      <c r="W99" s="146" t="str">
        <f>IF(COUNTIF('勤務表 (2)'!W$3:W49,明!$A$1)=COUNTIF('勤務表 (2)'!W$3:W48,明!$A$1),"",COUNTIF('勤務表 (2)'!W$3:W49,明!$A$1))</f>
        <v/>
      </c>
      <c r="X99" s="146" t="str">
        <f>IF(COUNTIF('勤務表 (2)'!X$3:X49,明!$A$1)=COUNTIF('勤務表 (2)'!X$3:X48,明!$A$1),"",COUNTIF('勤務表 (2)'!X$3:X49,明!$A$1))</f>
        <v/>
      </c>
      <c r="Y99" s="146" t="str">
        <f>IF(COUNTIF('勤務表 (2)'!Y$3:Y49,明!$A$1)=COUNTIF('勤務表 (2)'!Y$3:Y48,明!$A$1),"",COUNTIF('勤務表 (2)'!Y$3:Y49,明!$A$1))</f>
        <v/>
      </c>
      <c r="Z99" s="146" t="str">
        <f>IF(COUNTIF('勤務表 (2)'!Z$3:Z49,明!$A$1)=COUNTIF('勤務表 (2)'!Z$3:Z48,明!$A$1),"",COUNTIF('勤務表 (2)'!Z$3:Z49,明!$A$1))</f>
        <v/>
      </c>
      <c r="AA99" s="146" t="str">
        <f>IF(COUNTIF('勤務表 (2)'!AA$3:AA49,明!$A$1)=COUNTIF('勤務表 (2)'!AA$3:AA48,明!$A$1),"",COUNTIF('勤務表 (2)'!AA$3:AA49,明!$A$1))</f>
        <v/>
      </c>
      <c r="AB99" s="146" t="str">
        <f>IF(COUNTIF('勤務表 (2)'!AB$3:AB49,明!$A$1)=COUNTIF('勤務表 (2)'!AB$3:AB48,明!$A$1),"",COUNTIF('勤務表 (2)'!AB$3:AB49,明!$A$1))</f>
        <v/>
      </c>
      <c r="AC99" s="146" t="str">
        <f>IF(COUNTIF('勤務表 (2)'!AC$3:AC49,明!$A$1)=COUNTIF('勤務表 (2)'!AC$3:AC48,明!$A$1),"",COUNTIF('勤務表 (2)'!AC$3:AC49,明!$A$1))</f>
        <v/>
      </c>
      <c r="AD99" s="146" t="str">
        <f>IF(COUNTIF('勤務表 (2)'!AD$3:AD49,明!$A$1)=COUNTIF('勤務表 (2)'!AD$3:AD48,明!$A$1),"",COUNTIF('勤務表 (2)'!AD$3:AD49,明!$A$1))</f>
        <v/>
      </c>
      <c r="AE99" s="146" t="str">
        <f>IF(COUNTIF('勤務表 (2)'!AE$3:AE49,明!$A$1)=COUNTIF('勤務表 (2)'!AE$3:AE48,明!$A$1),"",COUNTIF('勤務表 (2)'!AE$3:AE49,明!$A$1))</f>
        <v/>
      </c>
      <c r="AF99" s="146" t="str">
        <f>IF(COUNTIF('勤務表 (2)'!AF$3:AF49,明!$A$1)=COUNTIF('勤務表 (2)'!AF$3:AF48,明!$A$1),"",COUNTIF('勤務表 (2)'!AF$3:AF49,明!$A$1))</f>
        <v/>
      </c>
      <c r="AG99" s="146" t="str">
        <f>IF(COUNTIF('勤務表 (2)'!AG$3:AG49,明!$A$1)=COUNTIF('勤務表 (2)'!AG$3:AG48,明!$A$1),"",COUNTIF('勤務表 (2)'!AG$3:AG49,明!$A$1))</f>
        <v/>
      </c>
      <c r="AH99" s="144" t="str">
        <f>IF(COUNTIF('勤務表 (2)'!AH$3:AH49,明!$A$1)=COUNTIF('勤務表 (2)'!AH$3:AH48,明!$A$1),"",COUNTIF('勤務表 (2)'!AH$3:AH49,明!$A$1))</f>
        <v/>
      </c>
    </row>
    <row r="100" spans="1:34" s="37" customFormat="1" ht="13.15" customHeight="1" x14ac:dyDescent="0.2">
      <c r="A100" s="142" t="str">
        <f>IFERROR(IF(A99+1&lt;=MAX('デイリーデータ (2)'!G:G),A99+1,""),"")</f>
        <v/>
      </c>
      <c r="B100" s="143">
        <f t="shared" si="10"/>
        <v>0</v>
      </c>
      <c r="C100" s="144">
        <f t="shared" si="11"/>
        <v>0</v>
      </c>
      <c r="D100" s="145" t="str">
        <f>IF(COUNTIF('勤務表 (2)'!D$3:D50,明!$A$1)=COUNTIF('勤務表 (2)'!D$3:D49,明!$A$1),"",COUNTIF('勤務表 (2)'!D$3:D50,明!$A$1))</f>
        <v/>
      </c>
      <c r="E100" s="146" t="str">
        <f>IF(COUNTIF('勤務表 (2)'!E$3:E50,明!$A$1)=COUNTIF('勤務表 (2)'!E$3:E49,明!$A$1),"",COUNTIF('勤務表 (2)'!E$3:E50,明!$A$1))</f>
        <v/>
      </c>
      <c r="F100" s="146" t="str">
        <f>IF(COUNTIF('勤務表 (2)'!F$3:F50,明!$A$1)=COUNTIF('勤務表 (2)'!F$3:F49,明!$A$1),"",COUNTIF('勤務表 (2)'!F$3:F50,明!$A$1))</f>
        <v/>
      </c>
      <c r="G100" s="146" t="str">
        <f>IF(COUNTIF('勤務表 (2)'!G$3:G50,明!$A$1)=COUNTIF('勤務表 (2)'!G$3:G49,明!$A$1),"",COUNTIF('勤務表 (2)'!G$3:G50,明!$A$1))</f>
        <v/>
      </c>
      <c r="H100" s="146" t="str">
        <f>IF(COUNTIF('勤務表 (2)'!H$3:H50,明!$A$1)=COUNTIF('勤務表 (2)'!H$3:H49,明!$A$1),"",COUNTIF('勤務表 (2)'!H$3:H50,明!$A$1))</f>
        <v/>
      </c>
      <c r="I100" s="146" t="str">
        <f>IF(COUNTIF('勤務表 (2)'!I$3:I50,明!$A$1)=COUNTIF('勤務表 (2)'!I$3:I49,明!$A$1),"",COUNTIF('勤務表 (2)'!I$3:I50,明!$A$1))</f>
        <v/>
      </c>
      <c r="J100" s="146" t="str">
        <f>IF(COUNTIF('勤務表 (2)'!J$3:J50,明!$A$1)=COUNTIF('勤務表 (2)'!J$3:J49,明!$A$1),"",COUNTIF('勤務表 (2)'!J$3:J50,明!$A$1))</f>
        <v/>
      </c>
      <c r="K100" s="146" t="str">
        <f>IF(COUNTIF('勤務表 (2)'!K$3:K50,明!$A$1)=COUNTIF('勤務表 (2)'!K$3:K49,明!$A$1),"",COUNTIF('勤務表 (2)'!K$3:K50,明!$A$1))</f>
        <v/>
      </c>
      <c r="L100" s="146" t="str">
        <f>IF(COUNTIF('勤務表 (2)'!L$3:L50,明!$A$1)=COUNTIF('勤務表 (2)'!L$3:L49,明!$A$1),"",COUNTIF('勤務表 (2)'!L$3:L50,明!$A$1))</f>
        <v/>
      </c>
      <c r="M100" s="146" t="str">
        <f>IF(COUNTIF('勤務表 (2)'!M$3:M50,明!$A$1)=COUNTIF('勤務表 (2)'!M$3:M49,明!$A$1),"",COUNTIF('勤務表 (2)'!M$3:M50,明!$A$1))</f>
        <v/>
      </c>
      <c r="N100" s="146" t="str">
        <f>IF(COUNTIF('勤務表 (2)'!N$3:N50,明!$A$1)=COUNTIF('勤務表 (2)'!N$3:N49,明!$A$1),"",COUNTIF('勤務表 (2)'!N$3:N50,明!$A$1))</f>
        <v/>
      </c>
      <c r="O100" s="146" t="str">
        <f>IF(COUNTIF('勤務表 (2)'!O$3:O50,明!$A$1)=COUNTIF('勤務表 (2)'!O$3:O49,明!$A$1),"",COUNTIF('勤務表 (2)'!O$3:O50,明!$A$1))</f>
        <v/>
      </c>
      <c r="P100" s="146" t="str">
        <f>IF(COUNTIF('勤務表 (2)'!P$3:P50,明!$A$1)=COUNTIF('勤務表 (2)'!P$3:P49,明!$A$1),"",COUNTIF('勤務表 (2)'!P$3:P50,明!$A$1))</f>
        <v/>
      </c>
      <c r="Q100" s="146" t="str">
        <f>IF(COUNTIF('勤務表 (2)'!Q$3:Q50,明!$A$1)=COUNTIF('勤務表 (2)'!Q$3:Q49,明!$A$1),"",COUNTIF('勤務表 (2)'!Q$3:Q50,明!$A$1))</f>
        <v/>
      </c>
      <c r="R100" s="146" t="str">
        <f>IF(COUNTIF('勤務表 (2)'!R$3:R50,明!$A$1)=COUNTIF('勤務表 (2)'!R$3:R49,明!$A$1),"",COUNTIF('勤務表 (2)'!R$3:R50,明!$A$1))</f>
        <v/>
      </c>
      <c r="S100" s="146" t="str">
        <f>IF(COUNTIF('勤務表 (2)'!S$3:S50,明!$A$1)=COUNTIF('勤務表 (2)'!S$3:S49,明!$A$1),"",COUNTIF('勤務表 (2)'!S$3:S50,明!$A$1))</f>
        <v/>
      </c>
      <c r="T100" s="146" t="str">
        <f>IF(COUNTIF('勤務表 (2)'!T$3:T50,明!$A$1)=COUNTIF('勤務表 (2)'!T$3:T49,明!$A$1),"",COUNTIF('勤務表 (2)'!T$3:T50,明!$A$1))</f>
        <v/>
      </c>
      <c r="U100" s="146" t="str">
        <f>IF(COUNTIF('勤務表 (2)'!U$3:U50,明!$A$1)=COUNTIF('勤務表 (2)'!U$3:U49,明!$A$1),"",COUNTIF('勤務表 (2)'!U$3:U50,明!$A$1))</f>
        <v/>
      </c>
      <c r="V100" s="146" t="str">
        <f>IF(COUNTIF('勤務表 (2)'!V$3:V50,明!$A$1)=COUNTIF('勤務表 (2)'!V$3:V49,明!$A$1),"",COUNTIF('勤務表 (2)'!V$3:V50,明!$A$1))</f>
        <v/>
      </c>
      <c r="W100" s="146" t="str">
        <f>IF(COUNTIF('勤務表 (2)'!W$3:W50,明!$A$1)=COUNTIF('勤務表 (2)'!W$3:W49,明!$A$1),"",COUNTIF('勤務表 (2)'!W$3:W50,明!$A$1))</f>
        <v/>
      </c>
      <c r="X100" s="146" t="str">
        <f>IF(COUNTIF('勤務表 (2)'!X$3:X50,明!$A$1)=COUNTIF('勤務表 (2)'!X$3:X49,明!$A$1),"",COUNTIF('勤務表 (2)'!X$3:X50,明!$A$1))</f>
        <v/>
      </c>
      <c r="Y100" s="146" t="str">
        <f>IF(COUNTIF('勤務表 (2)'!Y$3:Y50,明!$A$1)=COUNTIF('勤務表 (2)'!Y$3:Y49,明!$A$1),"",COUNTIF('勤務表 (2)'!Y$3:Y50,明!$A$1))</f>
        <v/>
      </c>
      <c r="Z100" s="146" t="str">
        <f>IF(COUNTIF('勤務表 (2)'!Z$3:Z50,明!$A$1)=COUNTIF('勤務表 (2)'!Z$3:Z49,明!$A$1),"",COUNTIF('勤務表 (2)'!Z$3:Z50,明!$A$1))</f>
        <v/>
      </c>
      <c r="AA100" s="146" t="str">
        <f>IF(COUNTIF('勤務表 (2)'!AA$3:AA50,明!$A$1)=COUNTIF('勤務表 (2)'!AA$3:AA49,明!$A$1),"",COUNTIF('勤務表 (2)'!AA$3:AA50,明!$A$1))</f>
        <v/>
      </c>
      <c r="AB100" s="146" t="str">
        <f>IF(COUNTIF('勤務表 (2)'!AB$3:AB50,明!$A$1)=COUNTIF('勤務表 (2)'!AB$3:AB49,明!$A$1),"",COUNTIF('勤務表 (2)'!AB$3:AB50,明!$A$1))</f>
        <v/>
      </c>
      <c r="AC100" s="146" t="str">
        <f>IF(COUNTIF('勤務表 (2)'!AC$3:AC50,明!$A$1)=COUNTIF('勤務表 (2)'!AC$3:AC49,明!$A$1),"",COUNTIF('勤務表 (2)'!AC$3:AC50,明!$A$1))</f>
        <v/>
      </c>
      <c r="AD100" s="146" t="str">
        <f>IF(COUNTIF('勤務表 (2)'!AD$3:AD50,明!$A$1)=COUNTIF('勤務表 (2)'!AD$3:AD49,明!$A$1),"",COUNTIF('勤務表 (2)'!AD$3:AD50,明!$A$1))</f>
        <v/>
      </c>
      <c r="AE100" s="146" t="str">
        <f>IF(COUNTIF('勤務表 (2)'!AE$3:AE50,明!$A$1)=COUNTIF('勤務表 (2)'!AE$3:AE49,明!$A$1),"",COUNTIF('勤務表 (2)'!AE$3:AE50,明!$A$1))</f>
        <v/>
      </c>
      <c r="AF100" s="146" t="str">
        <f>IF(COUNTIF('勤務表 (2)'!AF$3:AF50,明!$A$1)=COUNTIF('勤務表 (2)'!AF$3:AF49,明!$A$1),"",COUNTIF('勤務表 (2)'!AF$3:AF50,明!$A$1))</f>
        <v/>
      </c>
      <c r="AG100" s="146" t="str">
        <f>IF(COUNTIF('勤務表 (2)'!AG$3:AG50,明!$A$1)=COUNTIF('勤務表 (2)'!AG$3:AG49,明!$A$1),"",COUNTIF('勤務表 (2)'!AG$3:AG50,明!$A$1))</f>
        <v/>
      </c>
      <c r="AH100" s="144" t="str">
        <f>IF(COUNTIF('勤務表 (2)'!AH$3:AH50,明!$A$1)=COUNTIF('勤務表 (2)'!AH$3:AH49,明!$A$1),"",COUNTIF('勤務表 (2)'!AH$3:AH50,明!$A$1))</f>
        <v/>
      </c>
    </row>
    <row r="101" spans="1:34" s="37" customFormat="1" ht="13.15" customHeight="1" x14ac:dyDescent="0.2">
      <c r="A101" s="147" t="str">
        <f>IFERROR(IF(A100+1&lt;=MAX('デイリーデータ (2)'!G:G),A100+1,""),"")</f>
        <v/>
      </c>
      <c r="B101" s="148">
        <f t="shared" si="10"/>
        <v>0</v>
      </c>
      <c r="C101" s="149">
        <f t="shared" si="11"/>
        <v>0</v>
      </c>
      <c r="D101" s="150" t="str">
        <f>IF(COUNTIF('勤務表 (2)'!D$3:D50,明!$A$1)=COUNTIF('勤務表 (2)'!D$3:D50,明!$A$1),"",COUNTIF('勤務表 (2)'!D$3:D50,明!$A$1))</f>
        <v/>
      </c>
      <c r="E101" s="151" t="str">
        <f>IF(COUNTIF('勤務表 (2)'!E$3:E50,明!$A$1)=COUNTIF('勤務表 (2)'!E$3:E50,明!$A$1),"",COUNTIF('勤務表 (2)'!E$3:E50,明!$A$1))</f>
        <v/>
      </c>
      <c r="F101" s="151" t="str">
        <f>IF(COUNTIF('勤務表 (2)'!F$3:F50,明!$A$1)=COUNTIF('勤務表 (2)'!F$3:F50,明!$A$1),"",COUNTIF('勤務表 (2)'!F$3:F50,明!$A$1))</f>
        <v/>
      </c>
      <c r="G101" s="151" t="str">
        <f>IF(COUNTIF('勤務表 (2)'!G$3:G50,明!$A$1)=COUNTIF('勤務表 (2)'!G$3:G50,明!$A$1),"",COUNTIF('勤務表 (2)'!G$3:G50,明!$A$1))</f>
        <v/>
      </c>
      <c r="H101" s="151" t="str">
        <f>IF(COUNTIF('勤務表 (2)'!H$3:H50,明!$A$1)=COUNTIF('勤務表 (2)'!H$3:H50,明!$A$1),"",COUNTIF('勤務表 (2)'!H$3:H50,明!$A$1))</f>
        <v/>
      </c>
      <c r="I101" s="151" t="str">
        <f>IF(COUNTIF('勤務表 (2)'!I$3:I50,明!$A$1)=COUNTIF('勤務表 (2)'!I$3:I50,明!$A$1),"",COUNTIF('勤務表 (2)'!I$3:I50,明!$A$1))</f>
        <v/>
      </c>
      <c r="J101" s="151" t="str">
        <f>IF(COUNTIF('勤務表 (2)'!J$3:J50,明!$A$1)=COUNTIF('勤務表 (2)'!J$3:J50,明!$A$1),"",COUNTIF('勤務表 (2)'!J$3:J50,明!$A$1))</f>
        <v/>
      </c>
      <c r="K101" s="151" t="str">
        <f>IF(COUNTIF('勤務表 (2)'!K$3:K50,明!$A$1)=COUNTIF('勤務表 (2)'!K$3:K50,明!$A$1),"",COUNTIF('勤務表 (2)'!K$3:K50,明!$A$1))</f>
        <v/>
      </c>
      <c r="L101" s="151" t="str">
        <f>IF(COUNTIF('勤務表 (2)'!L$3:L50,明!$A$1)=COUNTIF('勤務表 (2)'!L$3:L50,明!$A$1),"",COUNTIF('勤務表 (2)'!L$3:L50,明!$A$1))</f>
        <v/>
      </c>
      <c r="M101" s="151" t="str">
        <f>IF(COUNTIF('勤務表 (2)'!M$3:M50,明!$A$1)=COUNTIF('勤務表 (2)'!M$3:M50,明!$A$1),"",COUNTIF('勤務表 (2)'!M$3:M50,明!$A$1))</f>
        <v/>
      </c>
      <c r="N101" s="151" t="str">
        <f>IF(COUNTIF('勤務表 (2)'!N$3:N50,明!$A$1)=COUNTIF('勤務表 (2)'!N$3:N50,明!$A$1),"",COUNTIF('勤務表 (2)'!N$3:N50,明!$A$1))</f>
        <v/>
      </c>
      <c r="O101" s="151" t="str">
        <f>IF(COUNTIF('勤務表 (2)'!O$3:O50,明!$A$1)=COUNTIF('勤務表 (2)'!O$3:O50,明!$A$1),"",COUNTIF('勤務表 (2)'!O$3:O50,明!$A$1))</f>
        <v/>
      </c>
      <c r="P101" s="151" t="str">
        <f>IF(COUNTIF('勤務表 (2)'!P$3:P50,明!$A$1)=COUNTIF('勤務表 (2)'!P$3:P50,明!$A$1),"",COUNTIF('勤務表 (2)'!P$3:P50,明!$A$1))</f>
        <v/>
      </c>
      <c r="Q101" s="151" t="str">
        <f>IF(COUNTIF('勤務表 (2)'!Q$3:Q50,明!$A$1)=COUNTIF('勤務表 (2)'!Q$3:Q50,明!$A$1),"",COUNTIF('勤務表 (2)'!Q$3:Q50,明!$A$1))</f>
        <v/>
      </c>
      <c r="R101" s="151" t="str">
        <f>IF(COUNTIF('勤務表 (2)'!R$3:R50,明!$A$1)=COUNTIF('勤務表 (2)'!R$3:R50,明!$A$1),"",COUNTIF('勤務表 (2)'!R$3:R50,明!$A$1))</f>
        <v/>
      </c>
      <c r="S101" s="151" t="str">
        <f>IF(COUNTIF('勤務表 (2)'!S$3:S50,明!$A$1)=COUNTIF('勤務表 (2)'!S$3:S50,明!$A$1),"",COUNTIF('勤務表 (2)'!S$3:S50,明!$A$1))</f>
        <v/>
      </c>
      <c r="T101" s="151" t="str">
        <f>IF(COUNTIF('勤務表 (2)'!T$3:T50,明!$A$1)=COUNTIF('勤務表 (2)'!T$3:T50,明!$A$1),"",COUNTIF('勤務表 (2)'!T$3:T50,明!$A$1))</f>
        <v/>
      </c>
      <c r="U101" s="151" t="str">
        <f>IF(COUNTIF('勤務表 (2)'!U$3:U50,明!$A$1)=COUNTIF('勤務表 (2)'!U$3:U50,明!$A$1),"",COUNTIF('勤務表 (2)'!U$3:U50,明!$A$1))</f>
        <v/>
      </c>
      <c r="V101" s="151" t="str">
        <f>IF(COUNTIF('勤務表 (2)'!V$3:V50,明!$A$1)=COUNTIF('勤務表 (2)'!V$3:V50,明!$A$1),"",COUNTIF('勤務表 (2)'!V$3:V50,明!$A$1))</f>
        <v/>
      </c>
      <c r="W101" s="151" t="str">
        <f>IF(COUNTIF('勤務表 (2)'!W$3:W50,明!$A$1)=COUNTIF('勤務表 (2)'!W$3:W50,明!$A$1),"",COUNTIF('勤務表 (2)'!W$3:W50,明!$A$1))</f>
        <v/>
      </c>
      <c r="X101" s="151" t="str">
        <f>IF(COUNTIF('勤務表 (2)'!X$3:X50,明!$A$1)=COUNTIF('勤務表 (2)'!X$3:X50,明!$A$1),"",COUNTIF('勤務表 (2)'!X$3:X50,明!$A$1))</f>
        <v/>
      </c>
      <c r="Y101" s="151" t="str">
        <f>IF(COUNTIF('勤務表 (2)'!Y$3:Y50,明!$A$1)=COUNTIF('勤務表 (2)'!Y$3:Y50,明!$A$1),"",COUNTIF('勤務表 (2)'!Y$3:Y50,明!$A$1))</f>
        <v/>
      </c>
      <c r="Z101" s="151" t="str">
        <f>IF(COUNTIF('勤務表 (2)'!Z$3:Z50,明!$A$1)=COUNTIF('勤務表 (2)'!Z$3:Z50,明!$A$1),"",COUNTIF('勤務表 (2)'!Z$3:Z50,明!$A$1))</f>
        <v/>
      </c>
      <c r="AA101" s="151" t="str">
        <f>IF(COUNTIF('勤務表 (2)'!AA$3:AA50,明!$A$1)=COUNTIF('勤務表 (2)'!AA$3:AA50,明!$A$1),"",COUNTIF('勤務表 (2)'!AA$3:AA50,明!$A$1))</f>
        <v/>
      </c>
      <c r="AB101" s="151" t="str">
        <f>IF(COUNTIF('勤務表 (2)'!AB$3:AB50,明!$A$1)=COUNTIF('勤務表 (2)'!AB$3:AB50,明!$A$1),"",COUNTIF('勤務表 (2)'!AB$3:AB50,明!$A$1))</f>
        <v/>
      </c>
      <c r="AC101" s="151" t="str">
        <f>IF(COUNTIF('勤務表 (2)'!AC$3:AC50,明!$A$1)=COUNTIF('勤務表 (2)'!AC$3:AC50,明!$A$1),"",COUNTIF('勤務表 (2)'!AC$3:AC50,明!$A$1))</f>
        <v/>
      </c>
      <c r="AD101" s="151" t="str">
        <f>IF(COUNTIF('勤務表 (2)'!AD$3:AD50,明!$A$1)=COUNTIF('勤務表 (2)'!AD$3:AD50,明!$A$1),"",COUNTIF('勤務表 (2)'!AD$3:AD50,明!$A$1))</f>
        <v/>
      </c>
      <c r="AE101" s="151" t="str">
        <f>IF(COUNTIF('勤務表 (2)'!AE$3:AE50,明!$A$1)=COUNTIF('勤務表 (2)'!AE$3:AE50,明!$A$1),"",COUNTIF('勤務表 (2)'!AE$3:AE50,明!$A$1))</f>
        <v/>
      </c>
      <c r="AF101" s="151" t="str">
        <f>IF(COUNTIF('勤務表 (2)'!AF$3:AF50,明!$A$1)=COUNTIF('勤務表 (2)'!AF$3:AF50,明!$A$1),"",COUNTIF('勤務表 (2)'!AF$3:AF50,明!$A$1))</f>
        <v/>
      </c>
      <c r="AG101" s="151" t="str">
        <f>IF(COUNTIF('勤務表 (2)'!AG$3:AG50,明!$A$1)=COUNTIF('勤務表 (2)'!AG$3:AG50,明!$A$1),"",COUNTIF('勤務表 (2)'!AG$3:AG50,明!$A$1))</f>
        <v/>
      </c>
      <c r="AH101" s="149" t="str">
        <f>IF(COUNTIF('勤務表 (2)'!AH$3:AH50,明!$A$1)=COUNTIF('勤務表 (2)'!AH$3:AH50,明!$A$1),"",COUNTIF('勤務表 (2)'!AH$3:AH50,明!$A$1))</f>
        <v/>
      </c>
    </row>
  </sheetData>
  <sheetProtection selectLockedCells="1"/>
  <mergeCells count="2">
    <mergeCell ref="A1:B2"/>
    <mergeCell ref="C1:C2"/>
  </mergeCells>
  <phoneticPr fontId="1"/>
  <conditionalFormatting sqref="A1:XFD1048576">
    <cfRule type="expression" dxfId="34" priority="1">
      <formula>A1="日拘"</formula>
    </cfRule>
    <cfRule type="expression" dxfId="33" priority="2">
      <formula>A1="PM拘"</formula>
    </cfRule>
    <cfRule type="expression" dxfId="32" priority="3">
      <formula>A1="拘"</formula>
    </cfRule>
  </conditionalFormatting>
  <pageMargins left="0.6692913385826772" right="0.11811023622047245" top="0.74803149606299213" bottom="0.74803149606299213" header="0.31496062992125984" footer="0.31496062992125984"/>
  <pageSetup paperSize="8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29</vt:i4>
      </vt:variant>
    </vt:vector>
  </HeadingPairs>
  <TitlesOfParts>
    <vt:vector size="51" baseType="lpstr">
      <vt:lpstr>デイリーデータ</vt:lpstr>
      <vt:lpstr>宅直データ </vt:lpstr>
      <vt:lpstr>デイリーデータ (2)</vt:lpstr>
      <vt:lpstr>宅直データ (２)</vt:lpstr>
      <vt:lpstr>拘束担当依頼表</vt:lpstr>
      <vt:lpstr>スタッフ</vt:lpstr>
      <vt:lpstr>勤務表</vt:lpstr>
      <vt:lpstr>当</vt:lpstr>
      <vt:lpstr>明</vt:lpstr>
      <vt:lpstr>●</vt:lpstr>
      <vt:lpstr>午前半</vt:lpstr>
      <vt:lpstr>例外</vt:lpstr>
      <vt:lpstr>勤務表 (2)</vt:lpstr>
      <vt:lpstr>印刷用</vt:lpstr>
      <vt:lpstr>拘</vt:lpstr>
      <vt:lpstr>月表示</vt:lpstr>
      <vt:lpstr>拘束者</vt:lpstr>
      <vt:lpstr>日勤</vt:lpstr>
      <vt:lpstr>管理課提出用データ</vt:lpstr>
      <vt:lpstr>マニュアル</vt:lpstr>
      <vt:lpstr>印刷用２</vt:lpstr>
      <vt:lpstr>らいふクリニック</vt:lpstr>
      <vt:lpstr>●!Print_Area</vt:lpstr>
      <vt:lpstr>らいふクリニック!Print_Area</vt:lpstr>
      <vt:lpstr>印刷用!Print_Area</vt:lpstr>
      <vt:lpstr>印刷用２!Print_Area</vt:lpstr>
      <vt:lpstr>勤務表!Print_Area</vt:lpstr>
      <vt:lpstr>'勤務表 (2)'!Print_Area</vt:lpstr>
      <vt:lpstr>月表示!Print_Area</vt:lpstr>
      <vt:lpstr>午前半!Print_Area</vt:lpstr>
      <vt:lpstr>拘!Print_Area</vt:lpstr>
      <vt:lpstr>拘束担当依頼表!Print_Area</vt:lpstr>
      <vt:lpstr>当!Print_Area</vt:lpstr>
      <vt:lpstr>日勤!Print_Area</vt:lpstr>
      <vt:lpstr>明!Print_Area</vt:lpstr>
      <vt:lpstr>例外!Print_Area</vt:lpstr>
      <vt:lpstr>stuff</vt:lpstr>
      <vt:lpstr>スタッフ</vt:lpstr>
      <vt:lpstr>'宅直データ (２)'!デイリーデータ</vt:lpstr>
      <vt:lpstr>デイリーデータ</vt:lpstr>
      <vt:lpstr>休</vt:lpstr>
      <vt:lpstr>拘束</vt:lpstr>
      <vt:lpstr>拘!当直者</vt:lpstr>
      <vt:lpstr>当直者</vt:lpstr>
      <vt:lpstr>例外!日勤</vt:lpstr>
      <vt:lpstr>日勤</vt:lpstr>
      <vt:lpstr>●!明</vt:lpstr>
      <vt:lpstr>午前半!明</vt:lpstr>
      <vt:lpstr>日勤!明</vt:lpstr>
      <vt:lpstr>例外!明</vt:lpstr>
      <vt:lpstr>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金沢医科大学病院　中央放射線部</dc:creator>
  <cp:lastModifiedBy>公亮 中村</cp:lastModifiedBy>
  <cp:lastPrinted>2024-10-04T06:00:45Z</cp:lastPrinted>
  <dcterms:created xsi:type="dcterms:W3CDTF">2019-07-04T00:59:47Z</dcterms:created>
  <dcterms:modified xsi:type="dcterms:W3CDTF">2025-03-04T14:54:00Z</dcterms:modified>
</cp:coreProperties>
</file>